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docProps/app.xml" ContentType="application/vnd.openxmlformats-officedocument.extended-properties+xml"/>
  <Override PartName="/docProps/core.xml" ContentType="application/vnd.openxmlformats-package.core-properties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Default Extension="bin" ContentType="application/vnd.openxmlformats-officedocument.spreadsheetml.printerSettings"/>
  <Override PartName="/xl/pivotTables/pivotTable1.xml" ContentType="application/vnd.openxmlformats-officedocument.spreadsheetml.pivotTabl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worksheets/sheet3.xml" ContentType="application/vnd.openxmlformats-officedocument.spreadsheetml.worksheet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worksheets/sheet4.xml" ContentType="application/vnd.openxmlformats-officedocument.spreadsheetml.worksheet+xml"/>
  <Override PartName="/xl/pivotTables/pivotTable6.xml" ContentType="application/vnd.openxmlformats-officedocument.spreadsheetml.pivotTable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xl/charts/style1.xml" ContentType="application/vnd.ms-office.chartstyle+xml"/>
  <Override PartName="/xl/charts/color1.xml" ContentType="application/vnd.ms-office.chartcolorstyle+xml"/>
  <Override PartName="/xl/drawings/drawing1.xml" ContentType="application/vnd.openxmlformats-officedocument.drawing+xml"/>
  <Override PartName="/xl/pivotTables/pivotTable7.xml" ContentType="application/vnd.openxmlformats-officedocument.spreadsheetml.pivotTable+xml"/>
  <Override PartName="/xl/worksheets/sheet6.xml" ContentType="application/vnd.openxmlformats-officedocument.spreadsheetml.worksheet+xml"/>
  <Override PartName="/xl/pivotTables/pivotTable8.xml" ContentType="application/vnd.openxmlformats-officedocument.spreadsheetml.pivotTable+xml"/>
  <Override PartName="/xl/worksheets/sheet7.xml" ContentType="application/vnd.openxmlformats-officedocument.spreadsheetml.worksheet+xml"/>
  <Override PartName="/xl/pivotTables/pivotTable9.xml" ContentType="application/vnd.openxmlformats-officedocument.spreadsheetml.pivotTable+xml"/>
  <Override PartName="/xl/worksheets/sheet8.xml" ContentType="application/vnd.openxmlformats-officedocument.spreadsheetml.worksheet+xml"/>
  <Override PartName="/xl/pivotTables/pivotTable10.xml" ContentType="application/vnd.openxmlformats-officedocument.spreadsheetml.pivotTable+xml"/>
  <Override PartName="/xl/worksheets/sheet9.xml" ContentType="application/vnd.openxmlformats-officedocument.spreadsheetml.worksheet+xml"/>
  <Override PartName="/xl/pivotTables/pivotTable11.xml" ContentType="application/vnd.openxmlformats-officedocument.spreadsheetml.pivotTable+xml"/>
  <Override PartName="/xl/worksheets/sheet10.xml" ContentType="application/vnd.openxmlformats-officedocument.spreadsheetml.worksheet+xml"/>
  <Override PartName="/xl/pivotTables/pivotTable12.xml" ContentType="application/vnd.openxmlformats-officedocument.spreadsheetml.pivotTable+xml"/>
  <Override PartName="/xl/worksheets/sheet11.xml" ContentType="application/vnd.openxmlformats-officedocument.spreadsheetml.worksheet+xml"/>
  <Override PartName="/xl/pivotTables/pivotTable13.xml" ContentType="application/vnd.openxmlformats-officedocument.spreadsheetml.pivotTable+xml"/>
  <Override PartName="/xl/worksheets/sheet12.xml" ContentType="application/vnd.openxmlformats-officedocument.spreadsheetml.worksheet+xml"/>
  <Override PartName="/xl/pivotTables/pivotTable14.xml" ContentType="application/vnd.openxmlformats-officedocument.spreadsheetml.pivotTable+xml"/>
  <Override PartName="/xl/worksheets/sheet13.xml" ContentType="application/vnd.openxmlformats-officedocument.spreadsheetml.worksheet+xml"/>
  <Override PartName="/xl/pivotTables/pivotTable15.xml" ContentType="application/vnd.openxmlformats-officedocument.spreadsheetml.pivotTable+xml"/>
  <Override PartName="/xl/worksheets/sheet14.xml" ContentType="application/vnd.openxmlformats-officedocument.spreadsheetml.worksheet+xml"/>
  <Override PartName="/xl/pivotTables/pivotTable16.xml" ContentType="application/vnd.openxmlformats-officedocument.spreadsheetml.pivotTable+xml"/>
  <Override PartName="/xl/worksheets/sheet15.xml" ContentType="application/vnd.openxmlformats-officedocument.spreadsheetml.worksheet+xml"/>
  <Override PartName="/xl/pivotTables/pivotTable17.xml" ContentType="application/vnd.openxmlformats-officedocument.spreadsheetml.pivotTable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pivotTables/pivotTable18.xml" ContentType="application/vnd.openxmlformats-officedocument.spreadsheetml.pivotTable+xml"/>
  <Override PartName="/xl/worksheets/sheet19.xml" ContentType="application/vnd.openxmlformats-officedocument.spreadsheetml.worksheet+xml"/>
  <Override PartName="/xl/pivotTables/pivotTable19.xml" ContentType="application/vnd.openxmlformats-officedocument.spreadsheetml.pivotTable+xml"/>
  <Override PartName="/xl/worksheets/sheet20.xml" ContentType="application/vnd.openxmlformats-officedocument.spreadsheetml.worksheet+xml"/>
  <Override PartName="/xl/pivotTables/pivotTable20.xml" ContentType="application/vnd.openxmlformats-officedocument.spreadsheetml.pivotTable+xml"/>
  <Override PartName="/xl/worksheets/sheet21.xml" ContentType="application/vnd.openxmlformats-officedocument.spreadsheetml.worksheet+xml"/>
  <Override PartName="/xl/pivotTables/pivotTable21.xml" ContentType="application/vnd.openxmlformats-officedocument.spreadsheetml.pivotTable+xml"/>
  <Override PartName="/xl/worksheets/sheet22.xml" ContentType="application/vnd.openxmlformats-officedocument.spreadsheetml.worksheet+xml"/>
  <Override PartName="/xl/pivotTables/pivotTable22.xml" ContentType="application/vnd.openxmlformats-officedocument.spreadsheetml.pivotTable+xml"/>
  <Override PartName="/xl/worksheets/sheet23.xml" ContentType="application/vnd.openxmlformats-officedocument.spreadsheetml.worksheet+xml"/>
  <Override PartName="/xl/pivotTables/pivotTable23.xml" ContentType="application/vnd.openxmlformats-officedocument.spreadsheetml.pivotTable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pivotTables/pivotTable24.xml" ContentType="application/vnd.openxmlformats-officedocument.spreadsheetml.pivotTable+xml"/>
  <Override PartName="/xl/worksheets/sheet27.xml" ContentType="application/vnd.openxmlformats-officedocument.spreadsheetml.worksheet+xml"/>
  <Override PartName="/xl/pivotTables/pivotTable25.xml" ContentType="application/vnd.openxmlformats-officedocument.spreadsheetml.pivotTable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metadata.xml" ContentType="application/vnd.openxmlformats-officedocument.spreadsheetml.sheetMetadata+xml"/>
  <Override PartName="/xl/calcChain.xml" ContentType="application/vnd.openxmlformats-officedocument.spreadsheetml.calcChain+xml"/>
</Types>
</file>

<file path=_rels/.rels><?xml version="1.0" encoding="UTF-8" standalone="yes"?><Relationships xmlns="http://schemas.openxmlformats.org/package/2006/relationships"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x15="http://schemas.microsoft.com/office/spreadsheetml/2010/11/main" xmlns:mc="http://schemas.openxmlformats.org/markup-compatibility/2006" xmlns:xr2="http://schemas.microsoft.com/office/spreadsheetml/2015/revision2" xmlns:xr6="http://schemas.microsoft.com/office/spreadsheetml/2016/revision6" xmlns:xr="http://schemas.microsoft.com/office/spreadsheetml/2014/revision" xmlns:xr10="http://schemas.microsoft.com/office/spreadsheetml/2016/revision10" mc:Ignorable="x15 xr xr6 xr10 xr2">
  <fileVersion appName="xl" lastEdited="7" lowestEdited="7" rupBuild="238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keabet\AppData\Roaming\iManage\Work\Recent\00033016-00002 Florida Public Utilities Co. - Regulatory\"/>
    </mc:Choice>
  </mc:AlternateContent>
  <bookViews>
    <workbookView xWindow="-120" yWindow="-120" windowWidth="29040" windowHeight="15840" activeTab="0"/>
  </bookViews>
  <sheets>
    <sheet name="Mine" sheetId="52" r:id="rId5"/>
    <sheet name="Combined Outages" sheetId="2" r:id="rId6"/>
    <sheet name="NW TOP 5" sheetId="48" r:id="rId7"/>
    <sheet name="NE TOP 5" sheetId="49" r:id="rId8"/>
    <sheet name="Sheet3" sheetId="51" r:id="rId9"/>
    <sheet name="Sheet2" sheetId="50" r:id="rId10"/>
    <sheet name="FB BY CAUSE ACTUAL" sheetId="8" r:id="rId11"/>
    <sheet name="FB BY CAUSE ADJUSTED" sheetId="9" r:id="rId12"/>
    <sheet name="MAR BY CAUSE ACTUAL" sheetId="11" r:id="rId13"/>
    <sheet name="MAR BY CAUSE ADJUSTED" sheetId="10" r:id="rId14"/>
    <sheet name="COMBINED BY CAUSE ACTUAL" sheetId="12" r:id="rId15"/>
    <sheet name="COMBINED BY CAUSE ADJUSTED" sheetId="13" r:id="rId16"/>
    <sheet name="FB RELIABILITY BY FDR ACTUAL" sheetId="6" r:id="rId17"/>
    <sheet name="FB RELIABILITY BY FDR ADJUST" sheetId="7" r:id="rId18"/>
    <sheet name="MAR RELIABILITY BY FDR ACTUAL" sheetId="14" r:id="rId19"/>
    <sheet name="MAR RELIABILITY BY FDR ADJUSTED" sheetId="15" r:id="rId20"/>
    <sheet name="FB EXCLUDED EVENTS" sheetId="5" r:id="rId21"/>
    <sheet name="MAR EXCLUDED EVENTS" sheetId="16" r:id="rId22"/>
    <sheet name="COMBINED VEG RELIABILITY" sheetId="17" r:id="rId23"/>
    <sheet name="COMBINED OH &amp; UG REL" sheetId="24" r:id="rId24"/>
    <sheet name="FB OH REL BY FEEDER" sheetId="18" r:id="rId25"/>
    <sheet name="FB UG REL BY FEEDER" sheetId="23" r:id="rId26"/>
    <sheet name="MAR OH REL BY FEEDER" sheetId="19" r:id="rId27"/>
    <sheet name="MAR UG REL BY FEEDER" sheetId="20" r:id="rId28"/>
    <sheet name="FB 3% List" sheetId="44" r:id="rId29"/>
    <sheet name="MAR 3% List" sheetId="45" r:id="rId30"/>
    <sheet name="Combined 3% FEEDER LIST" sheetId="21" r:id="rId31"/>
    <sheet name="Combined Vegetation Data" sheetId="22" r:id="rId32"/>
    <sheet name="Sheet1" sheetId="47" r:id="rId33"/>
  </sheets>
  <definedNames>
    <definedName name="_xlnm._FilterDatabase" localSheetId="24" hidden="1">'FB 3% List'!$A$1:$O$11</definedName>
    <definedName name="_xlnm._FilterDatabase" localSheetId="16" hidden="1">'FB EXCLUDED EVENTS'!$S$1:$X$11</definedName>
    <definedName name="_xlnm._FilterDatabase" localSheetId="25" hidden="1">'MAR 3% List'!$A$1:$O$34</definedName>
    <definedName name="_xlnm._FilterDatabase" localSheetId="17" hidden="1">'MAR EXCLUDED EVENTS'!$A$1:$P$305</definedName>
  </definedNames>
  <calcPr calcId="191028"/>
  <pivotCaches>
    <pivotCache cacheId="0" r:id="rId2"/>
    <pivotCache cacheId="1" r:id="rId3"/>
    <pivotCache cacheId="2" r:id="rId4"/>
  </pivotCaches>
  <extLst/>
</workbook>
</file>

<file path=xl/calcChain.xml><?xml version="1.0" encoding="utf-8"?>
<calcChain xmlns="http://schemas.openxmlformats.org/spreadsheetml/2006/main">
  <c r="K7796" i="2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<sst xmlns="http://schemas.openxmlformats.org/spreadsheetml/2006/main" count="66558" uniqueCount="12190">
  <si>
    <t>District</t>
  </si>
  <si>
    <t>Substation</t>
  </si>
  <si>
    <t>Feeder</t>
  </si>
  <si>
    <t>Predicted Device</t>
  </si>
  <si>
    <t>Affected Customer Count</t>
  </si>
  <si>
    <t>Cause</t>
  </si>
  <si>
    <t>OH_UG</t>
  </si>
  <si>
    <t>Restoration Time</t>
  </si>
  <si>
    <t>Entered Date</t>
  </si>
  <si>
    <t>Outage Seconds</t>
  </si>
  <si>
    <t>L in Minutes</t>
  </si>
  <si>
    <t>CMI</t>
  </si>
  <si>
    <t>Events</t>
  </si>
  <si>
    <t>OUTAGEID</t>
  </si>
  <si>
    <t>Status</t>
  </si>
  <si>
    <t>was Cause</t>
  </si>
  <si>
    <t>number</t>
  </si>
  <si>
    <t>Marianna</t>
  </si>
  <si>
    <t>CHIPOLA (15)</t>
  </si>
  <si>
    <t>INDIAN SPRINGS (9932)</t>
  </si>
  <si>
    <t>TR.37334</t>
  </si>
  <si>
    <t>Planned Outage</t>
  </si>
  <si>
    <t>OH</t>
  </si>
  <si>
    <t>D545811</t>
  </si>
  <si>
    <t>Closed</t>
  </si>
  <si>
    <t>HWY 90W (9992)</t>
  </si>
  <si>
    <t>TR.35059</t>
  </si>
  <si>
    <t>Vegetation</t>
  </si>
  <si>
    <t>D545813</t>
  </si>
  <si>
    <t>Fernandina Beach</t>
  </si>
  <si>
    <t>AIP (24)</t>
  </si>
  <si>
    <t>PLANTATION FIELDSIDE (111)</t>
  </si>
  <si>
    <t>MTR.12354</t>
  </si>
  <si>
    <t>Defective Equipment</t>
  </si>
  <si>
    <t>C545814</t>
  </si>
  <si>
    <t>COLLEGE (9982)</t>
  </si>
  <si>
    <t>TR.35834</t>
  </si>
  <si>
    <t>D545817</t>
  </si>
  <si>
    <t>HWY 90E (9942)</t>
  </si>
  <si>
    <t>FS.1033</t>
  </si>
  <si>
    <t>D545825</t>
  </si>
  <si>
    <t>MARIANNA (14)</t>
  </si>
  <si>
    <t>SOUTH STREET (9854)</t>
  </si>
  <si>
    <t>FS.640</t>
  </si>
  <si>
    <t>Other Weather</t>
  </si>
  <si>
    <t>D545827</t>
  </si>
  <si>
    <t>Weather</t>
  </si>
  <si>
    <t>ALTHA (12)</t>
  </si>
  <si>
    <t>BLOUNTSTOWN (9972)</t>
  </si>
  <si>
    <t>FS.1742</t>
  </si>
  <si>
    <t>D545830</t>
  </si>
  <si>
    <t>D545824</t>
  </si>
  <si>
    <t>ALTHA (9952)</t>
  </si>
  <si>
    <t>TR.61334</t>
  </si>
  <si>
    <t>D545834</t>
  </si>
  <si>
    <t>CAVERNS ROAD (11)</t>
  </si>
  <si>
    <t>DOGWOOD HEIGHTS (9722)</t>
  </si>
  <si>
    <t>FS.1189</t>
  </si>
  <si>
    <t>D545838</t>
  </si>
  <si>
    <t>GREENWOOD (9742)</t>
  </si>
  <si>
    <t>REC.1437</t>
  </si>
  <si>
    <t>D545840</t>
  </si>
  <si>
    <t>COTTONDALE (9866)</t>
  </si>
  <si>
    <t>FS.164</t>
  </si>
  <si>
    <t>D545859</t>
  </si>
  <si>
    <t>TR.36394</t>
  </si>
  <si>
    <t>D545858</t>
  </si>
  <si>
    <t>FS.443</t>
  </si>
  <si>
    <t>D545865</t>
  </si>
  <si>
    <t>FS.85</t>
  </si>
  <si>
    <t>D545874</t>
  </si>
  <si>
    <t>FS.1007</t>
  </si>
  <si>
    <t>D545876</t>
  </si>
  <si>
    <t>FS.1288</t>
  </si>
  <si>
    <t>D545884</t>
  </si>
  <si>
    <t>FS.802</t>
  </si>
  <si>
    <t>D545888</t>
  </si>
  <si>
    <t>FS.1300</t>
  </si>
  <si>
    <t>D545890</t>
  </si>
  <si>
    <t>MTR.20468</t>
  </si>
  <si>
    <t>C545893</t>
  </si>
  <si>
    <t>FS.1375</t>
  </si>
  <si>
    <t>D545909</t>
  </si>
  <si>
    <t>SOUTH FLETCHER (102)</t>
  </si>
  <si>
    <t>FS.2257</t>
  </si>
  <si>
    <t>Unknown</t>
  </si>
  <si>
    <t>D545908</t>
  </si>
  <si>
    <t>STEPDOWN (22)</t>
  </si>
  <si>
    <t>AMELIA ISLAND PARKWAY (312)</t>
  </si>
  <si>
    <t>MTR.8670</t>
  </si>
  <si>
    <t>C545910</t>
  </si>
  <si>
    <t>MTR.14863</t>
  </si>
  <si>
    <t>Animal</t>
  </si>
  <si>
    <t>C545911</t>
  </si>
  <si>
    <t>JL TERRY (23)</t>
  </si>
  <si>
    <t>JASMINE STREET (211)</t>
  </si>
  <si>
    <t>BLANK</t>
  </si>
  <si>
    <t>UG</t>
  </si>
  <si>
    <t>C545913</t>
  </si>
  <si>
    <t>MTR.14058</t>
  </si>
  <si>
    <t>C545915</t>
  </si>
  <si>
    <t>MTR.4736</t>
  </si>
  <si>
    <t>C545916</t>
  </si>
  <si>
    <t>BAILEY (311)</t>
  </si>
  <si>
    <t>MTR.6389</t>
  </si>
  <si>
    <t>C545917</t>
  </si>
  <si>
    <t>MTR.136346</t>
  </si>
  <si>
    <t>C545923</t>
  </si>
  <si>
    <t>SL.13266</t>
  </si>
  <si>
    <t>D545932</t>
  </si>
  <si>
    <t>FS.2274</t>
  </si>
  <si>
    <t>D545931</t>
  </si>
  <si>
    <t>C545930</t>
  </si>
  <si>
    <t>FS.1191</t>
  </si>
  <si>
    <t>D545941</t>
  </si>
  <si>
    <t>FS.1613</t>
  </si>
  <si>
    <t>D545955</t>
  </si>
  <si>
    <t>FS.1739</t>
  </si>
  <si>
    <t>D545959</t>
  </si>
  <si>
    <t>FS.576</t>
  </si>
  <si>
    <t>D545958</t>
  </si>
  <si>
    <t>REC.859</t>
  </si>
  <si>
    <t>D545961</t>
  </si>
  <si>
    <t>FS.891</t>
  </si>
  <si>
    <t>D545966</t>
  </si>
  <si>
    <t>Other</t>
  </si>
  <si>
    <t>D545971</t>
  </si>
  <si>
    <t>TR.38304</t>
  </si>
  <si>
    <t>D545974</t>
  </si>
  <si>
    <t>RAILROAD (9512)</t>
  </si>
  <si>
    <t>TR.32944</t>
  </si>
  <si>
    <t>Lightning</t>
  </si>
  <si>
    <t>D545979</t>
  </si>
  <si>
    <t>FS.1664</t>
  </si>
  <si>
    <t>D545991</t>
  </si>
  <si>
    <t>HOSPITAL (9872)</t>
  </si>
  <si>
    <t>FS.34387</t>
  </si>
  <si>
    <t>D546012</t>
  </si>
  <si>
    <t>FS.1538</t>
  </si>
  <si>
    <t>D546011</t>
  </si>
  <si>
    <t>BLOUNTSTOWN (18)</t>
  </si>
  <si>
    <t>BRISTOL (9882)</t>
  </si>
  <si>
    <t>REC.1753</t>
  </si>
  <si>
    <t>D545994</t>
  </si>
  <si>
    <t>TR.38331</t>
  </si>
  <si>
    <t>D546014</t>
  </si>
  <si>
    <t>FS.1392</t>
  </si>
  <si>
    <t>D546015</t>
  </si>
  <si>
    <t>FS.161</t>
  </si>
  <si>
    <t>D546025</t>
  </si>
  <si>
    <t>TR.41985</t>
  </si>
  <si>
    <t>D546026</t>
  </si>
  <si>
    <t>TR.42004</t>
  </si>
  <si>
    <t>D546027</t>
  </si>
  <si>
    <t>FS.2678</t>
  </si>
  <si>
    <t>D546032</t>
  </si>
  <si>
    <t>CLINCH DRIVE (214)</t>
  </si>
  <si>
    <t>MTR.7008</t>
  </si>
  <si>
    <t>C546034</t>
  </si>
  <si>
    <t>TR.37186</t>
  </si>
  <si>
    <t>D546038</t>
  </si>
  <si>
    <t>TR.42514</t>
  </si>
  <si>
    <t>D546041</t>
  </si>
  <si>
    <t>AIP (315)</t>
  </si>
  <si>
    <t>SB.24</t>
  </si>
  <si>
    <t>Transmission</t>
  </si>
  <si>
    <t>D546199</t>
  </si>
  <si>
    <t>FS.1894</t>
  </si>
  <si>
    <t>D546360</t>
  </si>
  <si>
    <t>MTR.7317</t>
  </si>
  <si>
    <t>C546361</t>
  </si>
  <si>
    <t>PLANTATION ROADSIDE (110)</t>
  </si>
  <si>
    <t>MTR.3093</t>
  </si>
  <si>
    <t>C546362</t>
  </si>
  <si>
    <t>FIFTEENTH STREET (209)</t>
  </si>
  <si>
    <t>PLUG.16660</t>
  </si>
  <si>
    <t>D546367</t>
  </si>
  <si>
    <t>ELEVEN STREET (212)</t>
  </si>
  <si>
    <t>MTR.1318</t>
  </si>
  <si>
    <t>C546368</t>
  </si>
  <si>
    <t>FS.1327</t>
  </si>
  <si>
    <t>D546377</t>
  </si>
  <si>
    <t>MTR.20913</t>
  </si>
  <si>
    <t>C546374</t>
  </si>
  <si>
    <t>TR.41738</t>
  </si>
  <si>
    <t>D546380</t>
  </si>
  <si>
    <t>SADLER NECTARINE SO.14TH (215)</t>
  </si>
  <si>
    <t>FS.2638</t>
  </si>
  <si>
    <t>D546389</t>
  </si>
  <si>
    <t>SL.12448</t>
  </si>
  <si>
    <t>D546394</t>
  </si>
  <si>
    <t>MTR.28192</t>
  </si>
  <si>
    <t>C546395</t>
  </si>
  <si>
    <t>FS.1164</t>
  </si>
  <si>
    <t>D546397</t>
  </si>
  <si>
    <t>MTR.28324</t>
  </si>
  <si>
    <t>C546398</t>
  </si>
  <si>
    <t>BONNIEVIEW (310)</t>
  </si>
  <si>
    <t>MTR.7923</t>
  </si>
  <si>
    <t>C546405</t>
  </si>
  <si>
    <t>FDR.2909</t>
  </si>
  <si>
    <t>D546415</t>
  </si>
  <si>
    <t>D546507</t>
  </si>
  <si>
    <t>MTR.3201</t>
  </si>
  <si>
    <t>C546553</t>
  </si>
  <si>
    <t>FS.629</t>
  </si>
  <si>
    <t>D546559</t>
  </si>
  <si>
    <t>FS.1474</t>
  </si>
  <si>
    <t>D546594</t>
  </si>
  <si>
    <t>NECTARINE (210)</t>
  </si>
  <si>
    <t>MTR.315</t>
  </si>
  <si>
    <t>C546614</t>
  </si>
  <si>
    <t>FDR.8358</t>
  </si>
  <si>
    <t>Tornado-Severe Weather</t>
  </si>
  <si>
    <t>D546795</t>
  </si>
  <si>
    <t>FS.61608</t>
  </si>
  <si>
    <t>D548488</t>
  </si>
  <si>
    <t>FS.153</t>
  </si>
  <si>
    <t>D547197</t>
  </si>
  <si>
    <t>FDR.8370</t>
  </si>
  <si>
    <t>D546824</t>
  </si>
  <si>
    <t>FDR.2873</t>
  </si>
  <si>
    <t>D546829</t>
  </si>
  <si>
    <t>FS.1284</t>
  </si>
  <si>
    <t>D546859</t>
  </si>
  <si>
    <t>FS.349</t>
  </si>
  <si>
    <t>D546849</t>
  </si>
  <si>
    <t>FS.1076</t>
  </si>
  <si>
    <t>D546854</t>
  </si>
  <si>
    <t>FS.174</t>
  </si>
  <si>
    <t>D547196</t>
  </si>
  <si>
    <t>REC.1114</t>
  </si>
  <si>
    <t>D546930</t>
  </si>
  <si>
    <t>D547723</t>
  </si>
  <si>
    <t>MTR.16464</t>
  </si>
  <si>
    <t>C546847</t>
  </si>
  <si>
    <t>FS.1741</t>
  </si>
  <si>
    <t>D546981</t>
  </si>
  <si>
    <t>FS.354</t>
  </si>
  <si>
    <t>D547294</t>
  </si>
  <si>
    <t>REC.651</t>
  </si>
  <si>
    <t>D546910</t>
  </si>
  <si>
    <t>PL.98158</t>
  </si>
  <si>
    <t>D547221</t>
  </si>
  <si>
    <t>FS.1198</t>
  </si>
  <si>
    <t>D547960</t>
  </si>
  <si>
    <t>REC.697</t>
  </si>
  <si>
    <t>D548025</t>
  </si>
  <si>
    <t>REC.1297</t>
  </si>
  <si>
    <t>D547576</t>
  </si>
  <si>
    <t>FS.685</t>
  </si>
  <si>
    <t>D547274</t>
  </si>
  <si>
    <t>FS.974</t>
  </si>
  <si>
    <t>D547244</t>
  </si>
  <si>
    <t>MTR.12579</t>
  </si>
  <si>
    <t>C547006</t>
  </si>
  <si>
    <t>REC.1602</t>
  </si>
  <si>
    <t>D547816</t>
  </si>
  <si>
    <t>FS.60407</t>
  </si>
  <si>
    <t>D548212</t>
  </si>
  <si>
    <t>MTR.27719</t>
  </si>
  <si>
    <t>C547016</t>
  </si>
  <si>
    <t>MTR.20312</t>
  </si>
  <si>
    <t>C547025</t>
  </si>
  <si>
    <t>REC.1105</t>
  </si>
  <si>
    <t>D547237</t>
  </si>
  <si>
    <t>D547143</t>
  </si>
  <si>
    <t>REC.1082</t>
  </si>
  <si>
    <t>D547903</t>
  </si>
  <si>
    <t>FS.1294</t>
  </si>
  <si>
    <t>D547893</t>
  </si>
  <si>
    <t>PRISON (9732)</t>
  </si>
  <si>
    <t>FDR.8371</t>
  </si>
  <si>
    <t>D547339</t>
  </si>
  <si>
    <t>FS.643</t>
  </si>
  <si>
    <t>D547109</t>
  </si>
  <si>
    <t>FS.379</t>
  </si>
  <si>
    <t>D548239</t>
  </si>
  <si>
    <t>D547906</t>
  </si>
  <si>
    <t>TR.36790</t>
  </si>
  <si>
    <t>D547174</t>
  </si>
  <si>
    <t>D547897</t>
  </si>
  <si>
    <t>FS.165</t>
  </si>
  <si>
    <t>D548214</t>
  </si>
  <si>
    <t>FS.529</t>
  </si>
  <si>
    <t>D547263</t>
  </si>
  <si>
    <t>FS.45</t>
  </si>
  <si>
    <t>D547279</t>
  </si>
  <si>
    <t>REC.185</t>
  </si>
  <si>
    <t>D547889</t>
  </si>
  <si>
    <t>FS.258</t>
  </si>
  <si>
    <t>D547886</t>
  </si>
  <si>
    <t>FS.126</t>
  </si>
  <si>
    <t>D547768</t>
  </si>
  <si>
    <t>FS.777</t>
  </si>
  <si>
    <t>D548005</t>
  </si>
  <si>
    <t>FS.1704</t>
  </si>
  <si>
    <t>D547293</t>
  </si>
  <si>
    <t>FS.1374</t>
  </si>
  <si>
    <t>D547298</t>
  </si>
  <si>
    <t>D548181</t>
  </si>
  <si>
    <t>FS.266</t>
  </si>
  <si>
    <t>D548173</t>
  </si>
  <si>
    <t>FS.267</t>
  </si>
  <si>
    <t>D548174</t>
  </si>
  <si>
    <t>D547962</t>
  </si>
  <si>
    <t>FS.1509</t>
  </si>
  <si>
    <t>D548111</t>
  </si>
  <si>
    <t>PL.94266</t>
  </si>
  <si>
    <t>D548147</t>
  </si>
  <si>
    <t>FS.32788</t>
  </si>
  <si>
    <t>D547874</t>
  </si>
  <si>
    <t>REC.1752</t>
  </si>
  <si>
    <t>D547997</t>
  </si>
  <si>
    <t>REC.50</t>
  </si>
  <si>
    <t>D547922</t>
  </si>
  <si>
    <t>FS.389</t>
  </si>
  <si>
    <t>D548197</t>
  </si>
  <si>
    <t>FS.8377</t>
  </si>
  <si>
    <t>D548014</t>
  </si>
  <si>
    <t>D547895</t>
  </si>
  <si>
    <t>D547965</t>
  </si>
  <si>
    <t>FS.363</t>
  </si>
  <si>
    <t>D547901</t>
  </si>
  <si>
    <t>FS.1370</t>
  </si>
  <si>
    <t>D547835</t>
  </si>
  <si>
    <t>INDUSTRIAL PARK (9752)</t>
  </si>
  <si>
    <t>MTR.28003</t>
  </si>
  <si>
    <t>C547463</t>
  </si>
  <si>
    <t>FS.1095</t>
  </si>
  <si>
    <t>D547964</t>
  </si>
  <si>
    <t>PL.95018</t>
  </si>
  <si>
    <t>D548204</t>
  </si>
  <si>
    <t>D548489</t>
  </si>
  <si>
    <t>FS.1472</t>
  </si>
  <si>
    <t>D547849</t>
  </si>
  <si>
    <t>FS.1224</t>
  </si>
  <si>
    <t>D548221</t>
  </si>
  <si>
    <t>FS.319</t>
  </si>
  <si>
    <t>D548257</t>
  </si>
  <si>
    <t>MTR.16394</t>
  </si>
  <si>
    <t>C547662</t>
  </si>
  <si>
    <t>TR.37325</t>
  </si>
  <si>
    <t>D548253</t>
  </si>
  <si>
    <t>REC.667</t>
  </si>
  <si>
    <t>D547902</t>
  </si>
  <si>
    <t>FS.1440</t>
  </si>
  <si>
    <t>D548216</t>
  </si>
  <si>
    <t>FS.1212</t>
  </si>
  <si>
    <t>D547857</t>
  </si>
  <si>
    <t>FS.1439</t>
  </si>
  <si>
    <t>D548215</t>
  </si>
  <si>
    <t>FS.70820</t>
  </si>
  <si>
    <t>D547975</t>
  </si>
  <si>
    <t>FS.599</t>
  </si>
  <si>
    <t>D548252</t>
  </si>
  <si>
    <t>FS.567</t>
  </si>
  <si>
    <t>D548242</t>
  </si>
  <si>
    <t>D548220</t>
  </si>
  <si>
    <t>PL.91642</t>
  </si>
  <si>
    <t>D547871</t>
  </si>
  <si>
    <t>FS.92</t>
  </si>
  <si>
    <t>D547985</t>
  </si>
  <si>
    <t>FS.1487</t>
  </si>
  <si>
    <t>D548121</t>
  </si>
  <si>
    <t>C547935</t>
  </si>
  <si>
    <t>D548155</t>
  </si>
  <si>
    <t>FS.1568</t>
  </si>
  <si>
    <t>D548175</t>
  </si>
  <si>
    <t>REC.1433</t>
  </si>
  <si>
    <t>D548187</t>
  </si>
  <si>
    <t>D548185</t>
  </si>
  <si>
    <t>D548024</t>
  </si>
  <si>
    <t>TR.36546</t>
  </si>
  <si>
    <t>D548209</t>
  </si>
  <si>
    <t>D548104</t>
  </si>
  <si>
    <t>FS.531</t>
  </si>
  <si>
    <t>D548088</t>
  </si>
  <si>
    <t>FS.1569</t>
  </si>
  <si>
    <t>D548167</t>
  </si>
  <si>
    <t>PL.111680</t>
  </si>
  <si>
    <t>D548079</t>
  </si>
  <si>
    <t>PL.93620</t>
  </si>
  <si>
    <t>D548241</t>
  </si>
  <si>
    <t>PL.117770</t>
  </si>
  <si>
    <t>D548071</t>
  </si>
  <si>
    <t>PL.105868</t>
  </si>
  <si>
    <t>D548246</t>
  </si>
  <si>
    <t>FS.2600</t>
  </si>
  <si>
    <t>D548075</t>
  </si>
  <si>
    <t>FS.1946</t>
  </si>
  <si>
    <t>D548068</t>
  </si>
  <si>
    <t>C548055</t>
  </si>
  <si>
    <t>REC.720</t>
  </si>
  <si>
    <t>D548245</t>
  </si>
  <si>
    <t>FS.931</t>
  </si>
  <si>
    <t>D548162</t>
  </si>
  <si>
    <t>MTR.20014</t>
  </si>
  <si>
    <t>C548091</t>
  </si>
  <si>
    <t>MTR.14342</t>
  </si>
  <si>
    <t>C548093</t>
  </si>
  <si>
    <t>D548210</t>
  </si>
  <si>
    <t>PL.113965</t>
  </si>
  <si>
    <t>D548154</t>
  </si>
  <si>
    <t>TR.37142</t>
  </si>
  <si>
    <t>D548206</t>
  </si>
  <si>
    <t>MTR.27173</t>
  </si>
  <si>
    <t>C548122</t>
  </si>
  <si>
    <t>FS.2189</t>
  </si>
  <si>
    <t>D548172</t>
  </si>
  <si>
    <t>MTR.24060</t>
  </si>
  <si>
    <t>C548153</t>
  </si>
  <si>
    <t>TR.31526</t>
  </si>
  <si>
    <t>D548259</t>
  </si>
  <si>
    <t>FS.1115</t>
  </si>
  <si>
    <t>D548244</t>
  </si>
  <si>
    <t>MTR.7039</t>
  </si>
  <si>
    <t>C548192</t>
  </si>
  <si>
    <t>MTR.21994</t>
  </si>
  <si>
    <t>C548203</t>
  </si>
  <si>
    <t>PL.94492</t>
  </si>
  <si>
    <t>D548219</t>
  </si>
  <si>
    <t>FS.202</t>
  </si>
  <si>
    <t>D548238</t>
  </si>
  <si>
    <t>FS.320</t>
  </si>
  <si>
    <t>D548230</t>
  </si>
  <si>
    <t>FS.236</t>
  </si>
  <si>
    <t>D548251</t>
  </si>
  <si>
    <t>MTR.5010</t>
  </si>
  <si>
    <t>C548240</t>
  </si>
  <si>
    <t>FS.1162</t>
  </si>
  <si>
    <t>D548254</t>
  </si>
  <si>
    <t>MTR.6874</t>
  </si>
  <si>
    <t>C548260</t>
  </si>
  <si>
    <t>MTR.7248</t>
  </si>
  <si>
    <t>C548261</t>
  </si>
  <si>
    <t>FS.918</t>
  </si>
  <si>
    <t>D548271</t>
  </si>
  <si>
    <t>MTR.27217</t>
  </si>
  <si>
    <t>C548272</t>
  </si>
  <si>
    <t>MTR.25458</t>
  </si>
  <si>
    <t>C548280</t>
  </si>
  <si>
    <t>TR.33125</t>
  </si>
  <si>
    <t>D548287</t>
  </si>
  <si>
    <t>MTR.8705</t>
  </si>
  <si>
    <t>C548289</t>
  </si>
  <si>
    <t>TR.37273</t>
  </si>
  <si>
    <t>D548290</t>
  </si>
  <si>
    <t>FS.199</t>
  </si>
  <si>
    <t>D548294</t>
  </si>
  <si>
    <t>TR.39275</t>
  </si>
  <si>
    <t>D548299</t>
  </si>
  <si>
    <t>MTR.14385</t>
  </si>
  <si>
    <t>C548298</t>
  </si>
  <si>
    <t>MTR.11941</t>
  </si>
  <si>
    <t>C548300</t>
  </si>
  <si>
    <t>D548304</t>
  </si>
  <si>
    <t>MTR.29682</t>
  </si>
  <si>
    <t>C548305</t>
  </si>
  <si>
    <t>FS.397</t>
  </si>
  <si>
    <t>D548327</t>
  </si>
  <si>
    <t>REC.421</t>
  </si>
  <si>
    <t>D548330</t>
  </si>
  <si>
    <t>MTR.25982</t>
  </si>
  <si>
    <t>C548347</t>
  </si>
  <si>
    <t>MTR.25343</t>
  </si>
  <si>
    <t>C548350</t>
  </si>
  <si>
    <t>FS.1283</t>
  </si>
  <si>
    <t>D548352</t>
  </si>
  <si>
    <t>TR.42848</t>
  </si>
  <si>
    <t>D548355</t>
  </si>
  <si>
    <t>FS.1478</t>
  </si>
  <si>
    <t>Vehicle</t>
  </si>
  <si>
    <t>D548357</t>
  </si>
  <si>
    <t>FS.273</t>
  </si>
  <si>
    <t>D548367</t>
  </si>
  <si>
    <t>MTR.1952</t>
  </si>
  <si>
    <t>C548368</t>
  </si>
  <si>
    <t>TR.40446</t>
  </si>
  <si>
    <t>D548373</t>
  </si>
  <si>
    <t>SLUG.24058</t>
  </si>
  <si>
    <t>D548380</t>
  </si>
  <si>
    <t>D548393</t>
  </si>
  <si>
    <t>TR.32001</t>
  </si>
  <si>
    <t>D548417</t>
  </si>
  <si>
    <t>TR.32532</t>
  </si>
  <si>
    <t>D548419</t>
  </si>
  <si>
    <t>D548421</t>
  </si>
  <si>
    <t>C548424</t>
  </si>
  <si>
    <t>MTR.15573</t>
  </si>
  <si>
    <t>C548428</t>
  </si>
  <si>
    <t>FS.2122</t>
  </si>
  <si>
    <t>D548451</t>
  </si>
  <si>
    <t>D548465</t>
  </si>
  <si>
    <t>MTR.5310</t>
  </si>
  <si>
    <t>C548468</t>
  </si>
  <si>
    <t>D548477</t>
  </si>
  <si>
    <t>FS.1873</t>
  </si>
  <si>
    <t>D548481</t>
  </si>
  <si>
    <t>FS.1959</t>
  </si>
  <si>
    <t>D548484</t>
  </si>
  <si>
    <t>MTR.14680</t>
  </si>
  <si>
    <t>C548487</t>
  </si>
  <si>
    <t>TR.31890</t>
  </si>
  <si>
    <t>D548493</t>
  </si>
  <si>
    <t>MTR.6802</t>
  </si>
  <si>
    <t>C548496</t>
  </si>
  <si>
    <t>MTR.23947</t>
  </si>
  <si>
    <t>C548498</t>
  </si>
  <si>
    <t>D548502</t>
  </si>
  <si>
    <t>MTR.8719</t>
  </si>
  <si>
    <t>C548503</t>
  </si>
  <si>
    <t>MTR.18590</t>
  </si>
  <si>
    <t>C548504</t>
  </si>
  <si>
    <t>MTR.17626</t>
  </si>
  <si>
    <t>C548507</t>
  </si>
  <si>
    <t>MTR.1174</t>
  </si>
  <si>
    <t>C548510</t>
  </si>
  <si>
    <t>FS.669</t>
  </si>
  <si>
    <t>D548512</t>
  </si>
  <si>
    <t>FS.30</t>
  </si>
  <si>
    <t>D548517</t>
  </si>
  <si>
    <t>D548521</t>
  </si>
  <si>
    <t>REC.323</t>
  </si>
  <si>
    <t>D548549</t>
  </si>
  <si>
    <t>MTR.8462</t>
  </si>
  <si>
    <t>C548551</t>
  </si>
  <si>
    <t>TR.36333</t>
  </si>
  <si>
    <t>D548557</t>
  </si>
  <si>
    <t>SL.24450</t>
  </si>
  <si>
    <t>D548559</t>
  </si>
  <si>
    <t>TR.33005</t>
  </si>
  <si>
    <t>D548569</t>
  </si>
  <si>
    <t>TR.42177</t>
  </si>
  <si>
    <t>D548578</t>
  </si>
  <si>
    <t>PL.90999</t>
  </si>
  <si>
    <t>D548580</t>
  </si>
  <si>
    <t>FS.1055</t>
  </si>
  <si>
    <t>D548614</t>
  </si>
  <si>
    <t>FS.2184</t>
  </si>
  <si>
    <t>D548624</t>
  </si>
  <si>
    <t>FDR.23184</t>
  </si>
  <si>
    <t>D548769</t>
  </si>
  <si>
    <t>FS.1559</t>
  </si>
  <si>
    <t>D548771</t>
  </si>
  <si>
    <t>FS.2322</t>
  </si>
  <si>
    <t>D548770</t>
  </si>
  <si>
    <t>MTR.9102</t>
  </si>
  <si>
    <t>C548772</t>
  </si>
  <si>
    <t>MTR.7243</t>
  </si>
  <si>
    <t>C548775</t>
  </si>
  <si>
    <t>FS.1910</t>
  </si>
  <si>
    <t>D548793</t>
  </si>
  <si>
    <t>TR.39734</t>
  </si>
  <si>
    <t>D548795</t>
  </si>
  <si>
    <t>TR.32815</t>
  </si>
  <si>
    <t>D548796</t>
  </si>
  <si>
    <t>FS.1353</t>
  </si>
  <si>
    <t>D548798</t>
  </si>
  <si>
    <t>MTR.2693</t>
  </si>
  <si>
    <t>C548799</t>
  </si>
  <si>
    <t>REC.472</t>
  </si>
  <si>
    <t>D548809</t>
  </si>
  <si>
    <t>TR.42836</t>
  </si>
  <si>
    <t>D548812</t>
  </si>
  <si>
    <t>MTR.17640</t>
  </si>
  <si>
    <t>C548815</t>
  </si>
  <si>
    <t>FS.43587</t>
  </si>
  <si>
    <t>D548819</t>
  </si>
  <si>
    <t>D548820</t>
  </si>
  <si>
    <t>MTR.23855</t>
  </si>
  <si>
    <t>C548822</t>
  </si>
  <si>
    <t>MTR.6620</t>
  </si>
  <si>
    <t>C548826</t>
  </si>
  <si>
    <t>MTR.19182</t>
  </si>
  <si>
    <t>C548827</t>
  </si>
  <si>
    <t>MTR.16087</t>
  </si>
  <si>
    <t>C548833</t>
  </si>
  <si>
    <t>FDR.8355</t>
  </si>
  <si>
    <t>D548908</t>
  </si>
  <si>
    <t>FS.1931</t>
  </si>
  <si>
    <t>D548912</t>
  </si>
  <si>
    <t>TR.33962</t>
  </si>
  <si>
    <t>D548914</t>
  </si>
  <si>
    <t>D548919</t>
  </si>
  <si>
    <t>FS.136</t>
  </si>
  <si>
    <t>D548926</t>
  </si>
  <si>
    <t>MTR.6241</t>
  </si>
  <si>
    <t>C548928</t>
  </si>
  <si>
    <t>FS.675</t>
  </si>
  <si>
    <t>D548950</t>
  </si>
  <si>
    <t>FS.55194</t>
  </si>
  <si>
    <t>D548948</t>
  </si>
  <si>
    <t>FS.635</t>
  </si>
  <si>
    <t>D548955</t>
  </si>
  <si>
    <t>FS.1323</t>
  </si>
  <si>
    <t>D549003</t>
  </si>
  <si>
    <t>FS.1846</t>
  </si>
  <si>
    <t>D548995</t>
  </si>
  <si>
    <t>D548987</t>
  </si>
  <si>
    <t>FS.1146</t>
  </si>
  <si>
    <t>D548986</t>
  </si>
  <si>
    <t>REC.1445</t>
  </si>
  <si>
    <t>D549001</t>
  </si>
  <si>
    <t>FS.330</t>
  </si>
  <si>
    <t>D549010</t>
  </si>
  <si>
    <t>MTR.16523</t>
  </si>
  <si>
    <t>C549005</t>
  </si>
  <si>
    <t>TR.34830</t>
  </si>
  <si>
    <t>D549007</t>
  </si>
  <si>
    <t>TR.38656</t>
  </si>
  <si>
    <t>D549012</t>
  </si>
  <si>
    <t>FS.1279</t>
  </si>
  <si>
    <t>D549014</t>
  </si>
  <si>
    <t>D549019</t>
  </si>
  <si>
    <t>MTR.25715</t>
  </si>
  <si>
    <t>C549027</t>
  </si>
  <si>
    <t>TR.32839</t>
  </si>
  <si>
    <t>D549031</t>
  </si>
  <si>
    <t>FS.1780</t>
  </si>
  <si>
    <t>D549033</t>
  </si>
  <si>
    <t>TR.33124</t>
  </si>
  <si>
    <t>D549037</t>
  </si>
  <si>
    <t>FS.1663</t>
  </si>
  <si>
    <t>D549040</t>
  </si>
  <si>
    <t>TR.35692</t>
  </si>
  <si>
    <t>D549043</t>
  </si>
  <si>
    <t>TR.40035</t>
  </si>
  <si>
    <t>D549048</t>
  </si>
  <si>
    <t>TR.35524</t>
  </si>
  <si>
    <t>D549052</t>
  </si>
  <si>
    <t>MTR.162786</t>
  </si>
  <si>
    <t>C549053</t>
  </si>
  <si>
    <t>MTR.1450</t>
  </si>
  <si>
    <t>C549054</t>
  </si>
  <si>
    <t>PL.104362</t>
  </si>
  <si>
    <t>D549058</t>
  </si>
  <si>
    <t>MTR.8628</t>
  </si>
  <si>
    <t>C549062</t>
  </si>
  <si>
    <t>D549087</t>
  </si>
  <si>
    <t>D549093</t>
  </si>
  <si>
    <t>FS.2294</t>
  </si>
  <si>
    <t>D549105</t>
  </si>
  <si>
    <t>MTR.11166</t>
  </si>
  <si>
    <t>C549103</t>
  </si>
  <si>
    <t>MTR.1663</t>
  </si>
  <si>
    <t>C549104</t>
  </si>
  <si>
    <t>D549114</t>
  </si>
  <si>
    <t>D549120</t>
  </si>
  <si>
    <t>D549119</t>
  </si>
  <si>
    <t>D549122</t>
  </si>
  <si>
    <t>TR.34160</t>
  </si>
  <si>
    <t>D549125</t>
  </si>
  <si>
    <t>MTR.30825</t>
  </si>
  <si>
    <t>C549129</t>
  </si>
  <si>
    <t>D549133</t>
  </si>
  <si>
    <t>D549146</t>
  </si>
  <si>
    <t>TR.37159</t>
  </si>
  <si>
    <t>D549151</t>
  </si>
  <si>
    <t>PL.90941</t>
  </si>
  <si>
    <t>D549155</t>
  </si>
  <si>
    <t>FS.585</t>
  </si>
  <si>
    <t>D549159</t>
  </si>
  <si>
    <t>MTR.17851</t>
  </si>
  <si>
    <t>C549160</t>
  </si>
  <si>
    <t>MTR.18134</t>
  </si>
  <si>
    <t>C549161</t>
  </si>
  <si>
    <t>D549167</t>
  </si>
  <si>
    <t>MTR.20359</t>
  </si>
  <si>
    <t>C549163</t>
  </si>
  <si>
    <t>MTR.27711</t>
  </si>
  <si>
    <t>C549164</t>
  </si>
  <si>
    <t>MTR.25468</t>
  </si>
  <si>
    <t>C549166</t>
  </si>
  <si>
    <t>D549281</t>
  </si>
  <si>
    <t>D550039</t>
  </si>
  <si>
    <t>FS.2096</t>
  </si>
  <si>
    <t>D549391</t>
  </si>
  <si>
    <t>D549600</t>
  </si>
  <si>
    <t>MTR.19139</t>
  </si>
  <si>
    <t>C549389</t>
  </si>
  <si>
    <t>FS.500</t>
  </si>
  <si>
    <t>D549653</t>
  </si>
  <si>
    <t>PL.96309</t>
  </si>
  <si>
    <t>D549696</t>
  </si>
  <si>
    <t>FS.532</t>
  </si>
  <si>
    <t>D549702</t>
  </si>
  <si>
    <t>D550151</t>
  </si>
  <si>
    <t>D549491</t>
  </si>
  <si>
    <t>D550176</t>
  </si>
  <si>
    <t>FS.454</t>
  </si>
  <si>
    <t>D550358</t>
  </si>
  <si>
    <t>D549878</t>
  </si>
  <si>
    <t>REC.1365</t>
  </si>
  <si>
    <t>D550312</t>
  </si>
  <si>
    <t>D550226</t>
  </si>
  <si>
    <t>REC.1040</t>
  </si>
  <si>
    <t>D549719</t>
  </si>
  <si>
    <t>REC.1318</t>
  </si>
  <si>
    <t>D550051</t>
  </si>
  <si>
    <t>REC.811</t>
  </si>
  <si>
    <t>D550117</t>
  </si>
  <si>
    <t>PL.94432</t>
  </si>
  <si>
    <t>D550090</t>
  </si>
  <si>
    <t>D549926</t>
  </si>
  <si>
    <t>D550002</t>
  </si>
  <si>
    <t>FS.300</t>
  </si>
  <si>
    <t>D550264</t>
  </si>
  <si>
    <t>FS.558</t>
  </si>
  <si>
    <t>D550240</t>
  </si>
  <si>
    <t>TR.32866</t>
  </si>
  <si>
    <t>D550339</t>
  </si>
  <si>
    <t>REC.1684</t>
  </si>
  <si>
    <t>D549887</t>
  </si>
  <si>
    <t>FS.1488</t>
  </si>
  <si>
    <t>D550139</t>
  </si>
  <si>
    <t>FS.1071</t>
  </si>
  <si>
    <t>D550284</t>
  </si>
  <si>
    <t>D550220</t>
  </si>
  <si>
    <t>PL.95335</t>
  </si>
  <si>
    <t>D550248</t>
  </si>
  <si>
    <t>FS.88</t>
  </si>
  <si>
    <t>D550120</t>
  </si>
  <si>
    <t>FS.27</t>
  </si>
  <si>
    <t>D550269</t>
  </si>
  <si>
    <t>D550150</t>
  </si>
  <si>
    <t>REC.216</t>
  </si>
  <si>
    <t>D550231</t>
  </si>
  <si>
    <t>D550080</t>
  </si>
  <si>
    <t>FS.1058</t>
  </si>
  <si>
    <t>D550363</t>
  </si>
  <si>
    <t>FS.48</t>
  </si>
  <si>
    <t>D550190</t>
  </si>
  <si>
    <t>MTR.19671</t>
  </si>
  <si>
    <t>C549673</t>
  </si>
  <si>
    <t>MTR.15825</t>
  </si>
  <si>
    <t>C549685</t>
  </si>
  <si>
    <t>FS.8897</t>
  </si>
  <si>
    <t>D550333</t>
  </si>
  <si>
    <t>REC.925</t>
  </si>
  <si>
    <t>D550251</t>
  </si>
  <si>
    <t>REC.162</t>
  </si>
  <si>
    <t>D550082</t>
  </si>
  <si>
    <t>D550362</t>
  </si>
  <si>
    <t>FS.570</t>
  </si>
  <si>
    <t>D550242</t>
  </si>
  <si>
    <t>D550365</t>
  </si>
  <si>
    <t>TR.34399</t>
  </si>
  <si>
    <t>D550321</t>
  </si>
  <si>
    <t>FS.1691</t>
  </si>
  <si>
    <t>D550144</t>
  </si>
  <si>
    <t>PL.95180</t>
  </si>
  <si>
    <t>D550236</t>
  </si>
  <si>
    <t>FS.171</t>
  </si>
  <si>
    <t>D550234</t>
  </si>
  <si>
    <t>MTR.20454</t>
  </si>
  <si>
    <t>C549777</t>
  </si>
  <si>
    <t>FS.399</t>
  </si>
  <si>
    <t>D550366</t>
  </si>
  <si>
    <t>D550293</t>
  </si>
  <si>
    <t>PL.99293</t>
  </si>
  <si>
    <t>D550315</t>
  </si>
  <si>
    <t>PL.97895</t>
  </si>
  <si>
    <t>D550228</t>
  </si>
  <si>
    <t>FS.1009</t>
  </si>
  <si>
    <t>D550086</t>
  </si>
  <si>
    <t>FS.933</t>
  </si>
  <si>
    <t>D550274</t>
  </si>
  <si>
    <t>FS.344</t>
  </si>
  <si>
    <t>D550265</t>
  </si>
  <si>
    <t>FS.1338</t>
  </si>
  <si>
    <t>D550050</t>
  </si>
  <si>
    <t>FS.678</t>
  </si>
  <si>
    <t>D550189</t>
  </si>
  <si>
    <t>PL.96518</t>
  </si>
  <si>
    <t>D550325</t>
  </si>
  <si>
    <t>REC.227</t>
  </si>
  <si>
    <t>D549966</t>
  </si>
  <si>
    <t>TR.36699</t>
  </si>
  <si>
    <t>D550173</t>
  </si>
  <si>
    <t>PL.92714</t>
  </si>
  <si>
    <t>D549893</t>
  </si>
  <si>
    <t>TR.36526</t>
  </si>
  <si>
    <t>D550367</t>
  </si>
  <si>
    <t>FS.1312</t>
  </si>
  <si>
    <t>D550046</t>
  </si>
  <si>
    <t>MTR.15539</t>
  </si>
  <si>
    <t>C549946</t>
  </si>
  <si>
    <t>FS.249</t>
  </si>
  <si>
    <t>D550244</t>
  </si>
  <si>
    <t>MTR.23810</t>
  </si>
  <si>
    <t>C549947</t>
  </si>
  <si>
    <t>TR.32209</t>
  </si>
  <si>
    <t>D550145</t>
  </si>
  <si>
    <t>FS.1135</t>
  </si>
  <si>
    <t>D550209</t>
  </si>
  <si>
    <t>TR.32494</t>
  </si>
  <si>
    <t>D550133</t>
  </si>
  <si>
    <t>FS.62412</t>
  </si>
  <si>
    <t>D550250</t>
  </si>
  <si>
    <t>MTR.20744</t>
  </si>
  <si>
    <t>C550045</t>
  </si>
  <si>
    <t>MTR.23817</t>
  </si>
  <si>
    <t>C550052</t>
  </si>
  <si>
    <t>FS.815</t>
  </si>
  <si>
    <t>D550159</t>
  </si>
  <si>
    <t>MTR.26086</t>
  </si>
  <si>
    <t>C550085</t>
  </si>
  <si>
    <t>REC.1274</t>
  </si>
  <si>
    <t>D550104</t>
  </si>
  <si>
    <t>FS.2258</t>
  </si>
  <si>
    <t>D550182</t>
  </si>
  <si>
    <t>FS.1571</t>
  </si>
  <si>
    <t>D550142</t>
  </si>
  <si>
    <t>MTR.23773</t>
  </si>
  <si>
    <t>C550149</t>
  </si>
  <si>
    <t>FS.706</t>
  </si>
  <si>
    <t>D550310</t>
  </si>
  <si>
    <t>FS.857</t>
  </si>
  <si>
    <t>D550379</t>
  </si>
  <si>
    <t>MTR.27524</t>
  </si>
  <si>
    <t>C550179</t>
  </si>
  <si>
    <t>MTR.26374</t>
  </si>
  <si>
    <t>C550216</t>
  </si>
  <si>
    <t>FS.707</t>
  </si>
  <si>
    <t>D550309</t>
  </si>
  <si>
    <t>PL.98326</t>
  </si>
  <si>
    <t>D550340</t>
  </si>
  <si>
    <t>TR.37135</t>
  </si>
  <si>
    <t>D550328</t>
  </si>
  <si>
    <t>D550355</t>
  </si>
  <si>
    <t>D550369</t>
  </si>
  <si>
    <t>MTR.27537</t>
  </si>
  <si>
    <t>C550357</t>
  </si>
  <si>
    <t>FS.358</t>
  </si>
  <si>
    <t>D550372</t>
  </si>
  <si>
    <t>FS.874</t>
  </si>
  <si>
    <t>D550374</t>
  </si>
  <si>
    <t>FS.879</t>
  </si>
  <si>
    <t>D550375</t>
  </si>
  <si>
    <t>C550377</t>
  </si>
  <si>
    <t>FS.767</t>
  </si>
  <si>
    <t>D550385</t>
  </si>
  <si>
    <t>TR.42607</t>
  </si>
  <si>
    <t>D550388</t>
  </si>
  <si>
    <t>MTR.29229</t>
  </si>
  <si>
    <t>C550391</t>
  </si>
  <si>
    <t>MTR.22352</t>
  </si>
  <si>
    <t>C550393</t>
  </si>
  <si>
    <t>D550396</t>
  </si>
  <si>
    <t>MTR.13642</t>
  </si>
  <si>
    <t>C550398</t>
  </si>
  <si>
    <t>PL.102267</t>
  </si>
  <si>
    <t>D550400</t>
  </si>
  <si>
    <t>FS.2269</t>
  </si>
  <si>
    <t>D550402</t>
  </si>
  <si>
    <t>C550401</t>
  </si>
  <si>
    <t>MTR.17402</t>
  </si>
  <si>
    <t>C550403</t>
  </si>
  <si>
    <t>D550414</t>
  </si>
  <si>
    <t>FS.422</t>
  </si>
  <si>
    <t>D550413</t>
  </si>
  <si>
    <t>MTR.26170</t>
  </si>
  <si>
    <t>C550415</t>
  </si>
  <si>
    <t>FS.1927</t>
  </si>
  <si>
    <t>D550420</t>
  </si>
  <si>
    <t>D550430</t>
  </si>
  <si>
    <t>TR.36471</t>
  </si>
  <si>
    <t>D550434</t>
  </si>
  <si>
    <t>TR.36686</t>
  </si>
  <si>
    <t>D550437</t>
  </si>
  <si>
    <t>FS.762</t>
  </si>
  <si>
    <t>D550452</t>
  </si>
  <si>
    <t>MTR.19007</t>
  </si>
  <si>
    <t>C550439</t>
  </si>
  <si>
    <t>MTR.5366</t>
  </si>
  <si>
    <t>C550456</t>
  </si>
  <si>
    <t>PL.90919</t>
  </si>
  <si>
    <t>D550458</t>
  </si>
  <si>
    <t>MTR.16587</t>
  </si>
  <si>
    <t>C550459</t>
  </si>
  <si>
    <t>MTR.29336</t>
  </si>
  <si>
    <t>C550460</t>
  </si>
  <si>
    <t>D550535</t>
  </si>
  <si>
    <t>FS.41987</t>
  </si>
  <si>
    <t>D550601</t>
  </si>
  <si>
    <t>TR.37554</t>
  </si>
  <si>
    <t>D550603</t>
  </si>
  <si>
    <t>D550608</t>
  </si>
  <si>
    <t>FS.89</t>
  </si>
  <si>
    <t>D550612</t>
  </si>
  <si>
    <t>D550614</t>
  </si>
  <si>
    <t>MTR.27526</t>
  </si>
  <si>
    <t>C550618</t>
  </si>
  <si>
    <t>MTR.19972</t>
  </si>
  <si>
    <t>C550620</t>
  </si>
  <si>
    <t>FS.1639</t>
  </si>
  <si>
    <t>D550622</t>
  </si>
  <si>
    <t>MTR.146346</t>
  </si>
  <si>
    <t>C550623</t>
  </si>
  <si>
    <t>MTR.15453</t>
  </si>
  <si>
    <t>C550627</t>
  </si>
  <si>
    <t>FS.1654</t>
  </si>
  <si>
    <t>D550638</t>
  </si>
  <si>
    <t>MTR.28159</t>
  </si>
  <si>
    <t>C550630</t>
  </si>
  <si>
    <t>PL.91866</t>
  </si>
  <si>
    <t>D550639</t>
  </si>
  <si>
    <t>FS.1463</t>
  </si>
  <si>
    <t>D550643</t>
  </si>
  <si>
    <t>D550641</t>
  </si>
  <si>
    <t>REC.2907</t>
  </si>
  <si>
    <t>D550672</t>
  </si>
  <si>
    <t>MTR.29335</t>
  </si>
  <si>
    <t>C550696</t>
  </si>
  <si>
    <t>TR.36198</t>
  </si>
  <si>
    <t>D550702</t>
  </si>
  <si>
    <t>MTR.28515</t>
  </si>
  <si>
    <t>C550697</t>
  </si>
  <si>
    <t>FS.2465</t>
  </si>
  <si>
    <t>D550758</t>
  </si>
  <si>
    <t>Tornado</t>
  </si>
  <si>
    <t>PL.112341</t>
  </si>
  <si>
    <t>D550756</t>
  </si>
  <si>
    <t>D551036</t>
  </si>
  <si>
    <t>D551127</t>
  </si>
  <si>
    <t>D550874</t>
  </si>
  <si>
    <t>D550845</t>
  </si>
  <si>
    <t>FDR.8366</t>
  </si>
  <si>
    <t>D550830</t>
  </si>
  <si>
    <t>TR.33106</t>
  </si>
  <si>
    <t>D551219</t>
  </si>
  <si>
    <t>REC.2871</t>
  </si>
  <si>
    <t>D551028</t>
  </si>
  <si>
    <t>D551081</t>
  </si>
  <si>
    <t>D551144</t>
  </si>
  <si>
    <t>FDR.2874</t>
  </si>
  <si>
    <t>D550832</t>
  </si>
  <si>
    <t>D551227</t>
  </si>
  <si>
    <t>D551195</t>
  </si>
  <si>
    <t>REC.1599</t>
  </si>
  <si>
    <t>D551071</t>
  </si>
  <si>
    <t>D551200</t>
  </si>
  <si>
    <t>D551114</t>
  </si>
  <si>
    <t>FS.946</t>
  </si>
  <si>
    <t>D551212</t>
  </si>
  <si>
    <t>MTR.221</t>
  </si>
  <si>
    <t>C550859</t>
  </si>
  <si>
    <t>FS.1740</t>
  </si>
  <si>
    <t>D550942</t>
  </si>
  <si>
    <t>PL.92710</t>
  </si>
  <si>
    <t>D551217</t>
  </si>
  <si>
    <t>FS.1131</t>
  </si>
  <si>
    <t>D551223</t>
  </si>
  <si>
    <t>TR.36178</t>
  </si>
  <si>
    <t>D551182</t>
  </si>
  <si>
    <t>FS.637</t>
  </si>
  <si>
    <t>D551090</t>
  </si>
  <si>
    <t>MTR.15114</t>
  </si>
  <si>
    <t>C550934</t>
  </si>
  <si>
    <t>TR.34869</t>
  </si>
  <si>
    <t>D551225</t>
  </si>
  <si>
    <t>MTR.265039</t>
  </si>
  <si>
    <t>C550948</t>
  </si>
  <si>
    <t>TR.36060</t>
  </si>
  <si>
    <t>D551161</t>
  </si>
  <si>
    <t>MTR.15973</t>
  </si>
  <si>
    <t>C550968</t>
  </si>
  <si>
    <t>TR.33397</t>
  </si>
  <si>
    <t>D551231</t>
  </si>
  <si>
    <t>D551222</t>
  </si>
  <si>
    <t>TR.88886</t>
  </si>
  <si>
    <t>D551152</t>
  </si>
  <si>
    <t>TR.34474</t>
  </si>
  <si>
    <t>D551146</t>
  </si>
  <si>
    <t>FS.1074</t>
  </si>
  <si>
    <t>D551184</t>
  </si>
  <si>
    <t>MTR.27329</t>
  </si>
  <si>
    <t>C551093</t>
  </si>
  <si>
    <t>REC.204</t>
  </si>
  <si>
    <t>D551162</t>
  </si>
  <si>
    <t>FS.59</t>
  </si>
  <si>
    <t>D551224</t>
  </si>
  <si>
    <t>D551207</t>
  </si>
  <si>
    <t>TR.34154</t>
  </si>
  <si>
    <t>D551204</t>
  </si>
  <si>
    <t>TR.35701</t>
  </si>
  <si>
    <t>D551230</t>
  </si>
  <si>
    <t>TR.35289</t>
  </si>
  <si>
    <t>D551218</t>
  </si>
  <si>
    <t>TR.35908</t>
  </si>
  <si>
    <t>D551226</t>
  </si>
  <si>
    <t>TR.34398</t>
  </si>
  <si>
    <t>D551228</t>
  </si>
  <si>
    <t>D551232</t>
  </si>
  <si>
    <t>TR.34637</t>
  </si>
  <si>
    <t>D551229</t>
  </si>
  <si>
    <t>MTR.25913</t>
  </si>
  <si>
    <t>C551234</t>
  </si>
  <si>
    <t>D551243</t>
  </si>
  <si>
    <t>PL.93783</t>
  </si>
  <si>
    <t>D551259</t>
  </si>
  <si>
    <t>MTR.27829</t>
  </si>
  <si>
    <t>C551258</t>
  </si>
  <si>
    <t>MTR.18678</t>
  </si>
  <si>
    <t>C551263</t>
  </si>
  <si>
    <t>PL.104549</t>
  </si>
  <si>
    <t>D551265</t>
  </si>
  <si>
    <t>TR.37624</t>
  </si>
  <si>
    <t>D551291</t>
  </si>
  <si>
    <t>SL.10462</t>
  </si>
  <si>
    <t>D551290</t>
  </si>
  <si>
    <t>MTR.8985</t>
  </si>
  <si>
    <t>C551292</t>
  </si>
  <si>
    <t>C551293</t>
  </si>
  <si>
    <t>D551304</t>
  </si>
  <si>
    <t>FS.65</t>
  </si>
  <si>
    <t>D551308</t>
  </si>
  <si>
    <t>TR.31856</t>
  </si>
  <si>
    <t>D551310</t>
  </si>
  <si>
    <t>TR.34097</t>
  </si>
  <si>
    <t>D551312</t>
  </si>
  <si>
    <t>TR.38085</t>
  </si>
  <si>
    <t>D551319</t>
  </si>
  <si>
    <t>MTR.191194</t>
  </si>
  <si>
    <t>C551320</t>
  </si>
  <si>
    <t>MTR.178368</t>
  </si>
  <si>
    <t>C551322</t>
  </si>
  <si>
    <t>FS.2127</t>
  </si>
  <si>
    <t>D551330</t>
  </si>
  <si>
    <t>TR.34059</t>
  </si>
  <si>
    <t>D551335</t>
  </si>
  <si>
    <t>FS.8857</t>
  </si>
  <si>
    <t>D551337</t>
  </si>
  <si>
    <t>REC.593</t>
  </si>
  <si>
    <t>D551366</t>
  </si>
  <si>
    <t>REC.1692</t>
  </si>
  <si>
    <t>D551373</t>
  </si>
  <si>
    <t>TR.34528</t>
  </si>
  <si>
    <t>D551378</t>
  </si>
  <si>
    <t>FS.21584</t>
  </si>
  <si>
    <t>D551405</t>
  </si>
  <si>
    <t>TR.33932</t>
  </si>
  <si>
    <t>D551411</t>
  </si>
  <si>
    <t>FS.1453</t>
  </si>
  <si>
    <t>D551414</t>
  </si>
  <si>
    <t>MTR.3092</t>
  </si>
  <si>
    <t>C551413</t>
  </si>
  <si>
    <t>REC.1814</t>
  </si>
  <si>
    <t>D551434</t>
  </si>
  <si>
    <t>MTR.4521</t>
  </si>
  <si>
    <t>C551435</t>
  </si>
  <si>
    <t>C551437</t>
  </si>
  <si>
    <t>FS.8843</t>
  </si>
  <si>
    <t>D551442</t>
  </si>
  <si>
    <t>MTR.27439</t>
  </si>
  <si>
    <t>C551443</t>
  </si>
  <si>
    <t>MTR.22234</t>
  </si>
  <si>
    <t>C551444</t>
  </si>
  <si>
    <t>FS.8898</t>
  </si>
  <si>
    <t>D551458</t>
  </si>
  <si>
    <t>FS.867</t>
  </si>
  <si>
    <t>D552614</t>
  </si>
  <si>
    <t>MTR.14903</t>
  </si>
  <si>
    <t>C551468</t>
  </si>
  <si>
    <t>MTR.17442</t>
  </si>
  <si>
    <t>C551474</t>
  </si>
  <si>
    <t>MTR.28368</t>
  </si>
  <si>
    <t>C551475</t>
  </si>
  <si>
    <t>FS.794</t>
  </si>
  <si>
    <t>D551479</t>
  </si>
  <si>
    <t>MTR.7625</t>
  </si>
  <si>
    <t>C551482</t>
  </si>
  <si>
    <t>TR.36160</t>
  </si>
  <si>
    <t>D552613</t>
  </si>
  <si>
    <t>MTR.21966</t>
  </si>
  <si>
    <t>C551485</t>
  </si>
  <si>
    <t>FS.571</t>
  </si>
  <si>
    <t>D551495</t>
  </si>
  <si>
    <t>MTR.7092</t>
  </si>
  <si>
    <t>C551491</t>
  </si>
  <si>
    <t>D551499</t>
  </si>
  <si>
    <t>D551508</t>
  </si>
  <si>
    <t>MTR.14405</t>
  </si>
  <si>
    <t>C551509</t>
  </si>
  <si>
    <t>C551510</t>
  </si>
  <si>
    <t>MTR.7566</t>
  </si>
  <si>
    <t>C551512</t>
  </si>
  <si>
    <t>REC.465</t>
  </si>
  <si>
    <t>D551527</t>
  </si>
  <si>
    <t>D551535</t>
  </si>
  <si>
    <t>MTR.7015</t>
  </si>
  <si>
    <t>C551534</t>
  </si>
  <si>
    <t>MTR.14562</t>
  </si>
  <si>
    <t>C551536</t>
  </si>
  <si>
    <t>FS.2793</t>
  </si>
  <si>
    <t>D551544</t>
  </si>
  <si>
    <t>REC.2869</t>
  </si>
  <si>
    <t>D551585</t>
  </si>
  <si>
    <t>MTR.21962</t>
  </si>
  <si>
    <t>C551593</t>
  </si>
  <si>
    <t>FS.968</t>
  </si>
  <si>
    <t>D551619</t>
  </si>
  <si>
    <t>FS.1024</t>
  </si>
  <si>
    <t>D551624</t>
  </si>
  <si>
    <t>FS.2493</t>
  </si>
  <si>
    <t>D551631</t>
  </si>
  <si>
    <t>FS.178</t>
  </si>
  <si>
    <t>D551634</t>
  </si>
  <si>
    <t>MTR.15375</t>
  </si>
  <si>
    <t>C551636</t>
  </si>
  <si>
    <t>D551654</t>
  </si>
  <si>
    <t>FS.2846</t>
  </si>
  <si>
    <t>D551668</t>
  </si>
  <si>
    <t>TR.35618</t>
  </si>
  <si>
    <t>D551671</t>
  </si>
  <si>
    <t>MTR.6582</t>
  </si>
  <si>
    <t>C551673</t>
  </si>
  <si>
    <t>D551678</t>
  </si>
  <si>
    <t>D551679</t>
  </si>
  <si>
    <t>D551711</t>
  </si>
  <si>
    <t>TR.38679</t>
  </si>
  <si>
    <t>D551722</t>
  </si>
  <si>
    <t>MTR.27401</t>
  </si>
  <si>
    <t>C551736</t>
  </si>
  <si>
    <t>TR.31699</t>
  </si>
  <si>
    <t>D551738</t>
  </si>
  <si>
    <t>MTR.7250</t>
  </si>
  <si>
    <t>C551740</t>
  </si>
  <si>
    <t>MTR.3226</t>
  </si>
  <si>
    <t>C551741</t>
  </si>
  <si>
    <t>D551865</t>
  </si>
  <si>
    <t>FDR.2911</t>
  </si>
  <si>
    <t>D551853</t>
  </si>
  <si>
    <t>SW.2825</t>
  </si>
  <si>
    <t>D551855</t>
  </si>
  <si>
    <t>MTR.119546</t>
  </si>
  <si>
    <t>C551858</t>
  </si>
  <si>
    <t>MTR.4470</t>
  </si>
  <si>
    <t>C551877</t>
  </si>
  <si>
    <t>MTR.103145</t>
  </si>
  <si>
    <t>C551881</t>
  </si>
  <si>
    <t>D551885</t>
  </si>
  <si>
    <t>FS.773</t>
  </si>
  <si>
    <t>D551889</t>
  </si>
  <si>
    <t>C551890</t>
  </si>
  <si>
    <t>D551902</t>
  </si>
  <si>
    <t>FS.647</t>
  </si>
  <si>
    <t>D551898</t>
  </si>
  <si>
    <t>FS.704</t>
  </si>
  <si>
    <t>D551901</t>
  </si>
  <si>
    <t>PL.99395</t>
  </si>
  <si>
    <t>D551904</t>
  </si>
  <si>
    <t>FS.2504</t>
  </si>
  <si>
    <t>D551908</t>
  </si>
  <si>
    <t>D551911</t>
  </si>
  <si>
    <t>FS.2435</t>
  </si>
  <si>
    <t>D551918</t>
  </si>
  <si>
    <t>MTR.2659</t>
  </si>
  <si>
    <t>C551916</t>
  </si>
  <si>
    <t>FS.833</t>
  </si>
  <si>
    <t>D551920</t>
  </si>
  <si>
    <t>FDR.8369</t>
  </si>
  <si>
    <t>D552182</t>
  </si>
  <si>
    <t>PL.99270</t>
  </si>
  <si>
    <t>D552048</t>
  </si>
  <si>
    <t>D552148</t>
  </si>
  <si>
    <t>FS.315</t>
  </si>
  <si>
    <t>D552226</t>
  </si>
  <si>
    <t>D552230</t>
  </si>
  <si>
    <t>FS.222</t>
  </si>
  <si>
    <t>D552234</t>
  </si>
  <si>
    <t>TR.31743</t>
  </si>
  <si>
    <t>D552236</t>
  </si>
  <si>
    <t>MTR.25542</t>
  </si>
  <si>
    <t>C552232</t>
  </si>
  <si>
    <t>D552238</t>
  </si>
  <si>
    <t>FS.1491</t>
  </si>
  <si>
    <t>D552240</t>
  </si>
  <si>
    <t>TR.32337</t>
  </si>
  <si>
    <t>D552248</t>
  </si>
  <si>
    <t>D552244</t>
  </si>
  <si>
    <t>MTR.13151</t>
  </si>
  <si>
    <t>C552247</t>
  </si>
  <si>
    <t>TR.36279</t>
  </si>
  <si>
    <t>D552250</t>
  </si>
  <si>
    <t>MTR.24669</t>
  </si>
  <si>
    <t>C552251</t>
  </si>
  <si>
    <t>MTR.1320</t>
  </si>
  <si>
    <t>C552253</t>
  </si>
  <si>
    <t>D552255</t>
  </si>
  <si>
    <t>C552259</t>
  </si>
  <si>
    <t>FS.861</t>
  </si>
  <si>
    <t>D552268</t>
  </si>
  <si>
    <t>FS.1941</t>
  </si>
  <si>
    <t>D552267</t>
  </si>
  <si>
    <t>MTR.6933</t>
  </si>
  <si>
    <t>C552269</t>
  </si>
  <si>
    <t>FS.2500</t>
  </si>
  <si>
    <t>D552272</t>
  </si>
  <si>
    <t>FS.246</t>
  </si>
  <si>
    <t>D552277</t>
  </si>
  <si>
    <t>FS.111</t>
  </si>
  <si>
    <t>D552283</t>
  </si>
  <si>
    <t>TR.36512</t>
  </si>
  <si>
    <t>D552284</t>
  </si>
  <si>
    <t>MTR.30105</t>
  </si>
  <si>
    <t>C552285</t>
  </si>
  <si>
    <t>FS.1619</t>
  </si>
  <si>
    <t>D552287</t>
  </si>
  <si>
    <t>MTR.751</t>
  </si>
  <si>
    <t>C552290</t>
  </si>
  <si>
    <t>D552297</t>
  </si>
  <si>
    <t>MTR.4773</t>
  </si>
  <si>
    <t>C552298</t>
  </si>
  <si>
    <t>TR.37357</t>
  </si>
  <si>
    <t>D552300</t>
  </si>
  <si>
    <t>D552305</t>
  </si>
  <si>
    <t>MTR.8329</t>
  </si>
  <si>
    <t>C552306</t>
  </si>
  <si>
    <t>MTR.8338</t>
  </si>
  <si>
    <t>C552307</t>
  </si>
  <si>
    <t>MTR.8337</t>
  </si>
  <si>
    <t>C552308</t>
  </si>
  <si>
    <t>MTR.14790</t>
  </si>
  <si>
    <t>C552309</t>
  </si>
  <si>
    <t>TR.35446</t>
  </si>
  <si>
    <t>D552311</t>
  </si>
  <si>
    <t>FS.2531</t>
  </si>
  <si>
    <t>D552316</t>
  </si>
  <si>
    <t>D552321</t>
  </si>
  <si>
    <t>FS.1921</t>
  </si>
  <si>
    <t>D552324</t>
  </si>
  <si>
    <t>TR.36778</t>
  </si>
  <si>
    <t>D552332</t>
  </si>
  <si>
    <t>FS.2129</t>
  </si>
  <si>
    <t>D552333</t>
  </si>
  <si>
    <t>TR.36342</t>
  </si>
  <si>
    <t>D552337</t>
  </si>
  <si>
    <t>D552342</t>
  </si>
  <si>
    <t>MTR.26381</t>
  </si>
  <si>
    <t>C552343</t>
  </si>
  <si>
    <t>TR.34191</t>
  </si>
  <si>
    <t>D552356</t>
  </si>
  <si>
    <t>TR.33853</t>
  </si>
  <si>
    <t>D552358</t>
  </si>
  <si>
    <t>MTR.21658</t>
  </si>
  <si>
    <t>C552359</t>
  </si>
  <si>
    <t>MTR.199221</t>
  </si>
  <si>
    <t>C552360</t>
  </si>
  <si>
    <t>TR.38128</t>
  </si>
  <si>
    <t>D552365</t>
  </si>
  <si>
    <t>TR.40229</t>
  </si>
  <si>
    <t>D552363</t>
  </si>
  <si>
    <t>FDR.8357</t>
  </si>
  <si>
    <t>D552438</t>
  </si>
  <si>
    <t>FS.235</t>
  </si>
  <si>
    <t>D552443</t>
  </si>
  <si>
    <t>TR.32537</t>
  </si>
  <si>
    <t>D552444</t>
  </si>
  <si>
    <t>TR.42535</t>
  </si>
  <si>
    <t>D552451</t>
  </si>
  <si>
    <t>REC.497</t>
  </si>
  <si>
    <t>D552468</t>
  </si>
  <si>
    <t>D552475</t>
  </si>
  <si>
    <t>TR.39644</t>
  </si>
  <si>
    <t>D552482</t>
  </si>
  <si>
    <t>D552572</t>
  </si>
  <si>
    <t>MTR.27685</t>
  </si>
  <si>
    <t>C552573</t>
  </si>
  <si>
    <t>FS.975</t>
  </si>
  <si>
    <t>D552574</t>
  </si>
  <si>
    <t>D552581</t>
  </si>
  <si>
    <t>MTR.7034</t>
  </si>
  <si>
    <t>C552579</t>
  </si>
  <si>
    <t>FS.2060</t>
  </si>
  <si>
    <t>D552583</t>
  </si>
  <si>
    <t>MTR.22874</t>
  </si>
  <si>
    <t>C552586</t>
  </si>
  <si>
    <t>D552597</t>
  </si>
  <si>
    <t>D552601</t>
  </si>
  <si>
    <t>TR.36249</t>
  </si>
  <si>
    <t>D552603</t>
  </si>
  <si>
    <t>TR.140486</t>
  </si>
  <si>
    <t>D552608</t>
  </si>
  <si>
    <t>FS.2061</t>
  </si>
  <si>
    <t>D552610</t>
  </si>
  <si>
    <t>MTR.4241</t>
  </si>
  <si>
    <t>C552615</t>
  </si>
  <si>
    <t>FS.391</t>
  </si>
  <si>
    <t>D552617</t>
  </si>
  <si>
    <t>D552626</t>
  </si>
  <si>
    <t>MTR.4551</t>
  </si>
  <si>
    <t>C552622</t>
  </si>
  <si>
    <t>MTR.9101</t>
  </si>
  <si>
    <t>C552627</t>
  </si>
  <si>
    <t>FS.724</t>
  </si>
  <si>
    <t>D552631</t>
  </si>
  <si>
    <t>MTR.29175</t>
  </si>
  <si>
    <t>C552632</t>
  </si>
  <si>
    <t>MTR.10624</t>
  </si>
  <si>
    <t>C552633</t>
  </si>
  <si>
    <t>MTR.7066</t>
  </si>
  <si>
    <t>C552639</t>
  </si>
  <si>
    <t>FS.940</t>
  </si>
  <si>
    <t>D552650</t>
  </si>
  <si>
    <t>TR.34740</t>
  </si>
  <si>
    <t>D552658</t>
  </si>
  <si>
    <t>MTR.3090</t>
  </si>
  <si>
    <t>C552651</t>
  </si>
  <si>
    <t>FS.1916</t>
  </si>
  <si>
    <t>D552659</t>
  </si>
  <si>
    <t>MTR.17252</t>
  </si>
  <si>
    <t>C552662</t>
  </si>
  <si>
    <t>TR.39678</t>
  </si>
  <si>
    <t>D552665</t>
  </si>
  <si>
    <t>FS.1523</t>
  </si>
  <si>
    <t>D552669</t>
  </si>
  <si>
    <t>MTR.2653</t>
  </si>
  <si>
    <t>C552674</t>
  </si>
  <si>
    <t>FS.2115</t>
  </si>
  <si>
    <t>D552682</t>
  </si>
  <si>
    <t>FS.1901</t>
  </si>
  <si>
    <t>D552686</t>
  </si>
  <si>
    <t>FS.1056</t>
  </si>
  <si>
    <t>D552695</t>
  </si>
  <si>
    <t>D552705</t>
  </si>
  <si>
    <t>D552708</t>
  </si>
  <si>
    <t>REC.449</t>
  </si>
  <si>
    <t>D552711</t>
  </si>
  <si>
    <t>REC.43987</t>
  </si>
  <si>
    <t>D552749</t>
  </si>
  <si>
    <t>FS.1820</t>
  </si>
  <si>
    <t>D552773</t>
  </si>
  <si>
    <t>TR.31582</t>
  </si>
  <si>
    <t>D552780</t>
  </si>
  <si>
    <t>MTR.15121</t>
  </si>
  <si>
    <t>C552782</t>
  </si>
  <si>
    <t>MTR.15083</t>
  </si>
  <si>
    <t>C552784</t>
  </si>
  <si>
    <t>TR.31828</t>
  </si>
  <si>
    <t>D552790</t>
  </si>
  <si>
    <t>D552792</t>
  </si>
  <si>
    <t>D552927</t>
  </si>
  <si>
    <t>D552818</t>
  </si>
  <si>
    <t>FS.1001</t>
  </si>
  <si>
    <t>D552829</t>
  </si>
  <si>
    <t>D552832</t>
  </si>
  <si>
    <t>TR.37902</t>
  </si>
  <si>
    <t>D552837</t>
  </si>
  <si>
    <t>TR.37901</t>
  </si>
  <si>
    <t>D552838</t>
  </si>
  <si>
    <t>MTR.19631</t>
  </si>
  <si>
    <t>C552839</t>
  </si>
  <si>
    <t>TR.38091</t>
  </si>
  <si>
    <t>D552931</t>
  </si>
  <si>
    <t>FS.418</t>
  </si>
  <si>
    <t>D552942</t>
  </si>
  <si>
    <t>D552925</t>
  </si>
  <si>
    <t>D552901</t>
  </si>
  <si>
    <t>D552943</t>
  </si>
  <si>
    <t>D552939</t>
  </si>
  <si>
    <t>FS.40787</t>
  </si>
  <si>
    <t>D552961</t>
  </si>
  <si>
    <t>MTR.16418</t>
  </si>
  <si>
    <t>C552896</t>
  </si>
  <si>
    <t>FS.1233</t>
  </si>
  <si>
    <t>D552945</t>
  </si>
  <si>
    <t>FS.8894</t>
  </si>
  <si>
    <t>D552965</t>
  </si>
  <si>
    <t>FS.360</t>
  </si>
  <si>
    <t>D552966</t>
  </si>
  <si>
    <t>TR.36443</t>
  </si>
  <si>
    <t>D552963</t>
  </si>
  <si>
    <t>FS.44787</t>
  </si>
  <si>
    <t>D552971</t>
  </si>
  <si>
    <t>TR.40019</t>
  </si>
  <si>
    <t>D552974</t>
  </si>
  <si>
    <t>FS.1405</t>
  </si>
  <si>
    <t>D552980</t>
  </si>
  <si>
    <t>D552985</t>
  </si>
  <si>
    <t>TR.34697</t>
  </si>
  <si>
    <t>D552986</t>
  </si>
  <si>
    <t>D552994</t>
  </si>
  <si>
    <t>D553003</t>
  </si>
  <si>
    <t>MTR.1326</t>
  </si>
  <si>
    <t>C553005</t>
  </si>
  <si>
    <t>MTR.10752</t>
  </si>
  <si>
    <t>C553007</t>
  </si>
  <si>
    <t>D553012</t>
  </si>
  <si>
    <t>D553017</t>
  </si>
  <si>
    <t>D553020</t>
  </si>
  <si>
    <t>MTR.17532</t>
  </si>
  <si>
    <t>C553019</t>
  </si>
  <si>
    <t>MTR.18313</t>
  </si>
  <si>
    <t>C553023</t>
  </si>
  <si>
    <t>MTR.29383</t>
  </si>
  <si>
    <t>C553024</t>
  </si>
  <si>
    <t>TR.190138</t>
  </si>
  <si>
    <t>D553029</t>
  </si>
  <si>
    <t>MTR.289890</t>
  </si>
  <si>
    <t>C553028</t>
  </si>
  <si>
    <t>D553035</t>
  </si>
  <si>
    <t>MTR.825</t>
  </si>
  <si>
    <t>C553036</t>
  </si>
  <si>
    <t>FS.2030</t>
  </si>
  <si>
    <t>D553039</t>
  </si>
  <si>
    <t>D553049</t>
  </si>
  <si>
    <t>MTR.28837</t>
  </si>
  <si>
    <t>C553048</t>
  </si>
  <si>
    <t>FS.1516</t>
  </si>
  <si>
    <t>D553054</t>
  </si>
  <si>
    <t>MTR.2109</t>
  </si>
  <si>
    <t>C553053</t>
  </si>
  <si>
    <t>MTR.27114</t>
  </si>
  <si>
    <t>C553056</t>
  </si>
  <si>
    <t>MTR.28955</t>
  </si>
  <si>
    <t>C553058</t>
  </si>
  <si>
    <t>TR.32722</t>
  </si>
  <si>
    <t>D553061</t>
  </si>
  <si>
    <t>MTR.25834</t>
  </si>
  <si>
    <t>C553062</t>
  </si>
  <si>
    <t>FS.1592</t>
  </si>
  <si>
    <t>D553081</t>
  </si>
  <si>
    <t>D553083</t>
  </si>
  <si>
    <t>D553088</t>
  </si>
  <si>
    <t>REC.361</t>
  </si>
  <si>
    <t>D553097</t>
  </si>
  <si>
    <t>MTR.13545</t>
  </si>
  <si>
    <t>C553107</t>
  </si>
  <si>
    <t>FS.2287</t>
  </si>
  <si>
    <t>D553122</t>
  </si>
  <si>
    <t>MTR.2096</t>
  </si>
  <si>
    <t>C553112</t>
  </si>
  <si>
    <t>MTR.11423</t>
  </si>
  <si>
    <t>C553113</t>
  </si>
  <si>
    <t>MTR.28883</t>
  </si>
  <si>
    <t>C553123</t>
  </si>
  <si>
    <t>D553128</t>
  </si>
  <si>
    <t>MTR.32735</t>
  </si>
  <si>
    <t>C553130</t>
  </si>
  <si>
    <t>MTR.17835</t>
  </si>
  <si>
    <t>C553131</t>
  </si>
  <si>
    <t>FDR.2910</t>
  </si>
  <si>
    <t>D553204</t>
  </si>
  <si>
    <t>C553205</t>
  </si>
  <si>
    <t>MTR.14259</t>
  </si>
  <si>
    <t>C553206</t>
  </si>
  <si>
    <t>FS.846</t>
  </si>
  <si>
    <t>D553218</t>
  </si>
  <si>
    <t>MTR.11891</t>
  </si>
  <si>
    <t>C553216</t>
  </si>
  <si>
    <t>FS.847</t>
  </si>
  <si>
    <t>D553219</t>
  </si>
  <si>
    <t>D553227</t>
  </si>
  <si>
    <t>D553246</t>
  </si>
  <si>
    <t>MTR.28879</t>
  </si>
  <si>
    <t>C553237</t>
  </si>
  <si>
    <t>D553255</t>
  </si>
  <si>
    <t>MTR.17074</t>
  </si>
  <si>
    <t>C553245</t>
  </si>
  <si>
    <t>TR.37315</t>
  </si>
  <si>
    <t>D553259</t>
  </si>
  <si>
    <t>MTR.14102</t>
  </si>
  <si>
    <t>C553262</t>
  </si>
  <si>
    <t>FS.27987</t>
  </si>
  <si>
    <t>D553265</t>
  </si>
  <si>
    <t>TR.41622</t>
  </si>
  <si>
    <t>D553268</t>
  </si>
  <si>
    <t>MTR.20484</t>
  </si>
  <si>
    <t>C553269</t>
  </si>
  <si>
    <t>FS.438</t>
  </si>
  <si>
    <t>D553274</t>
  </si>
  <si>
    <t>MTR.29955</t>
  </si>
  <si>
    <t>C553279</t>
  </si>
  <si>
    <t>MTR.6884</t>
  </si>
  <si>
    <t>C553284</t>
  </si>
  <si>
    <t>FS.1807</t>
  </si>
  <si>
    <t>D553295</t>
  </si>
  <si>
    <t>FS.8884</t>
  </si>
  <si>
    <t>D553305</t>
  </si>
  <si>
    <t>MTR.16043</t>
  </si>
  <si>
    <t>C553299</t>
  </si>
  <si>
    <t>MTR.15743</t>
  </si>
  <si>
    <t>C553306</t>
  </si>
  <si>
    <t>D553344</t>
  </si>
  <si>
    <t>D553372</t>
  </si>
  <si>
    <t>D553374</t>
  </si>
  <si>
    <t>D553353</t>
  </si>
  <si>
    <t>FS.649</t>
  </si>
  <si>
    <t>D553373</t>
  </si>
  <si>
    <t>D553369</t>
  </si>
  <si>
    <t>MTR.18909</t>
  </si>
  <si>
    <t>C553376</t>
  </si>
  <si>
    <t>MTR.19388</t>
  </si>
  <si>
    <t>C553393</t>
  </si>
  <si>
    <t>FS.2186</t>
  </si>
  <si>
    <t>D553384</t>
  </si>
  <si>
    <t>FS.60</t>
  </si>
  <si>
    <t>D553389</t>
  </si>
  <si>
    <t>TR.38041</t>
  </si>
  <si>
    <t>D553396</t>
  </si>
  <si>
    <t>MTR.5709</t>
  </si>
  <si>
    <t>C553399</t>
  </si>
  <si>
    <t>FS.327</t>
  </si>
  <si>
    <t>D553403</t>
  </si>
  <si>
    <t>TR.31641</t>
  </si>
  <si>
    <t>D553407</t>
  </si>
  <si>
    <t>FS.1532</t>
  </si>
  <si>
    <t>D553415</t>
  </si>
  <si>
    <t>TR.37045</t>
  </si>
  <si>
    <t>D553419</t>
  </si>
  <si>
    <t>D553422</t>
  </si>
  <si>
    <t>MTR.15599</t>
  </si>
  <si>
    <t>C560439</t>
  </si>
  <si>
    <t>TR.144486</t>
  </si>
  <si>
    <t>D553429</t>
  </si>
  <si>
    <t>FS.1094</t>
  </si>
  <si>
    <t>D553449</t>
  </si>
  <si>
    <t>D553446</t>
  </si>
  <si>
    <t>FS.950</t>
  </si>
  <si>
    <t>D553452</t>
  </si>
  <si>
    <t>D553590</t>
  </si>
  <si>
    <t>TR.61292</t>
  </si>
  <si>
    <t>D553594</t>
  </si>
  <si>
    <t>MTR.16327</t>
  </si>
  <si>
    <t>C553593</t>
  </si>
  <si>
    <t>FS.1795</t>
  </si>
  <si>
    <t>D553605</t>
  </si>
  <si>
    <t>FS.1770</t>
  </si>
  <si>
    <t>D553604</t>
  </si>
  <si>
    <t>D553609</t>
  </si>
  <si>
    <t>FS.2399</t>
  </si>
  <si>
    <t>D553615</t>
  </si>
  <si>
    <t>MTR.12941</t>
  </si>
  <si>
    <t>C553613</t>
  </si>
  <si>
    <t>REC.2872</t>
  </si>
  <si>
    <t>D553643</t>
  </si>
  <si>
    <t>D553857</t>
  </si>
  <si>
    <t>FS.1794</t>
  </si>
  <si>
    <t>D553821</t>
  </si>
  <si>
    <t>D553802</t>
  </si>
  <si>
    <t>D553914</t>
  </si>
  <si>
    <t>D553859</t>
  </si>
  <si>
    <t>D553916</t>
  </si>
  <si>
    <t>FS.254</t>
  </si>
  <si>
    <t>D553905</t>
  </si>
  <si>
    <t>D553900</t>
  </si>
  <si>
    <t>TR.36759</t>
  </si>
  <si>
    <t>D553920</t>
  </si>
  <si>
    <t>D553921</t>
  </si>
  <si>
    <t>PL.98550</t>
  </si>
  <si>
    <t>D553870</t>
  </si>
  <si>
    <t>FS.478</t>
  </si>
  <si>
    <t>D553915</t>
  </si>
  <si>
    <t>REC.1616</t>
  </si>
  <si>
    <t>D553815</t>
  </si>
  <si>
    <t>MTR.27127</t>
  </si>
  <si>
    <t>C553835</t>
  </si>
  <si>
    <t>MTR.30396</t>
  </si>
  <si>
    <t>C553840</t>
  </si>
  <si>
    <t>FS.314</t>
  </si>
  <si>
    <t>D553887</t>
  </si>
  <si>
    <t>FS.1086</t>
  </si>
  <si>
    <t>D553919</t>
  </si>
  <si>
    <t>TR.35847</t>
  </si>
  <si>
    <t>D553917</t>
  </si>
  <si>
    <t>C553922</t>
  </si>
  <si>
    <t>FS.1888</t>
  </si>
  <si>
    <t>D553934</t>
  </si>
  <si>
    <t>D553929</t>
  </si>
  <si>
    <t>D554081_B</t>
  </si>
  <si>
    <t>REC.1064</t>
  </si>
  <si>
    <t>D554087_B</t>
  </si>
  <si>
    <t>D554034</t>
  </si>
  <si>
    <t>D554094</t>
  </si>
  <si>
    <t>D554081_C</t>
  </si>
  <si>
    <t>FS.87</t>
  </si>
  <si>
    <t>D554100</t>
  </si>
  <si>
    <t>MTR.7373</t>
  </si>
  <si>
    <t>C554098</t>
  </si>
  <si>
    <t>TR.37388</t>
  </si>
  <si>
    <t>D554104</t>
  </si>
  <si>
    <t>TR.33590</t>
  </si>
  <si>
    <t>D554116</t>
  </si>
  <si>
    <t>TR.37555</t>
  </si>
  <si>
    <t>D554105</t>
  </si>
  <si>
    <t>D554113</t>
  </si>
  <si>
    <t>FS.2800</t>
  </si>
  <si>
    <t>D554126</t>
  </si>
  <si>
    <t>FS.2290</t>
  </si>
  <si>
    <t>D554135</t>
  </si>
  <si>
    <t>SLUG.25032</t>
  </si>
  <si>
    <t>D554134</t>
  </si>
  <si>
    <t>FS.450</t>
  </si>
  <si>
    <t>D554139</t>
  </si>
  <si>
    <t>D554144</t>
  </si>
  <si>
    <t>D554184</t>
  </si>
  <si>
    <t>FS.1242</t>
  </si>
  <si>
    <t>D554197</t>
  </si>
  <si>
    <t>REC.2858</t>
  </si>
  <si>
    <t>D554209</t>
  </si>
  <si>
    <t>FS.86</t>
  </si>
  <si>
    <t>D554260</t>
  </si>
  <si>
    <t>SLUG.22979</t>
  </si>
  <si>
    <t>D554261</t>
  </si>
  <si>
    <t>D554267</t>
  </si>
  <si>
    <t>D554384</t>
  </si>
  <si>
    <t>SW.2560</t>
  </si>
  <si>
    <t>D554392</t>
  </si>
  <si>
    <t>C554401</t>
  </si>
  <si>
    <t>C554406</t>
  </si>
  <si>
    <t>D554408</t>
  </si>
  <si>
    <t>MTR.13283</t>
  </si>
  <si>
    <t>C554412</t>
  </si>
  <si>
    <t>FS.2374</t>
  </si>
  <si>
    <t>D554426</t>
  </si>
  <si>
    <t>FS.2153</t>
  </si>
  <si>
    <t>D554435</t>
  </si>
  <si>
    <t>TR.42533</t>
  </si>
  <si>
    <t>D554439</t>
  </si>
  <si>
    <t>D554442</t>
  </si>
  <si>
    <t>D554443</t>
  </si>
  <si>
    <t>D554449</t>
  </si>
  <si>
    <t>REC.2901</t>
  </si>
  <si>
    <t>D554494</t>
  </si>
  <si>
    <t>D554516</t>
  </si>
  <si>
    <t>FS.661</t>
  </si>
  <si>
    <t>D554518</t>
  </si>
  <si>
    <t>D554519</t>
  </si>
  <si>
    <t>D554670</t>
  </si>
  <si>
    <t>MTR.14994</t>
  </si>
  <si>
    <t>C554752</t>
  </si>
  <si>
    <t>D554860</t>
  </si>
  <si>
    <t>FS.589</t>
  </si>
  <si>
    <t>D554868</t>
  </si>
  <si>
    <t>MTR.15228</t>
  </si>
  <si>
    <t>C554870</t>
  </si>
  <si>
    <t>MTR.16355</t>
  </si>
  <si>
    <t>C554873</t>
  </si>
  <si>
    <t>FS.1832</t>
  </si>
  <si>
    <t>D554883</t>
  </si>
  <si>
    <t>MTR.205</t>
  </si>
  <si>
    <t>C554884</t>
  </si>
  <si>
    <t>C554886</t>
  </si>
  <si>
    <t>FS.75</t>
  </si>
  <si>
    <t>D554894</t>
  </si>
  <si>
    <t>FS.2171</t>
  </si>
  <si>
    <t>D554896</t>
  </si>
  <si>
    <t>MTR.23152</t>
  </si>
  <si>
    <t>C554898</t>
  </si>
  <si>
    <t>D554903</t>
  </si>
  <si>
    <t>C554905</t>
  </si>
  <si>
    <t>MTR.7522</t>
  </si>
  <si>
    <t>C554907</t>
  </si>
  <si>
    <t>MTR.2561</t>
  </si>
  <si>
    <t>C554908</t>
  </si>
  <si>
    <t>D554933</t>
  </si>
  <si>
    <t>FS.34</t>
  </si>
  <si>
    <t>D554934</t>
  </si>
  <si>
    <t>FS.1967</t>
  </si>
  <si>
    <t>D554943</t>
  </si>
  <si>
    <t>FS.2576</t>
  </si>
  <si>
    <t>D554956</t>
  </si>
  <si>
    <t>D554954</t>
  </si>
  <si>
    <t>TR.32055</t>
  </si>
  <si>
    <t>D554959</t>
  </si>
  <si>
    <t>TR.33086</t>
  </si>
  <si>
    <t>D554960</t>
  </si>
  <si>
    <t>D554966</t>
  </si>
  <si>
    <t>FS.1119</t>
  </si>
  <si>
    <t>D554976</t>
  </si>
  <si>
    <t>JL TERRY (202)</t>
  </si>
  <si>
    <t>C554979</t>
  </si>
  <si>
    <t>D554993</t>
  </si>
  <si>
    <t>FS.2354</t>
  </si>
  <si>
    <t>D554992</t>
  </si>
  <si>
    <t>MTR.1626</t>
  </si>
  <si>
    <t>C554997</t>
  </si>
  <si>
    <t>TR.41894</t>
  </si>
  <si>
    <t>D555008</t>
  </si>
  <si>
    <t>FS.1905</t>
  </si>
  <si>
    <t>D555005</t>
  </si>
  <si>
    <t>MTR.4983</t>
  </si>
  <si>
    <t>C555000</t>
  </si>
  <si>
    <t>TR.42810</t>
  </si>
  <si>
    <t>D555011</t>
  </si>
  <si>
    <t>SW.2027</t>
  </si>
  <si>
    <t>D555191</t>
  </si>
  <si>
    <t>MTR.10709</t>
  </si>
  <si>
    <t>C555033</t>
  </si>
  <si>
    <t>FS.2392</t>
  </si>
  <si>
    <t>D555195</t>
  </si>
  <si>
    <t>MTR.13529</t>
  </si>
  <si>
    <t>C555136</t>
  </si>
  <si>
    <t>MTR.183988</t>
  </si>
  <si>
    <t>C555146</t>
  </si>
  <si>
    <t>MTR.4266</t>
  </si>
  <si>
    <t>C555180</t>
  </si>
  <si>
    <t>TR.39374</t>
  </si>
  <si>
    <t>D555201</t>
  </si>
  <si>
    <t>D555221</t>
  </si>
  <si>
    <t>D555237</t>
  </si>
  <si>
    <t>FS.115</t>
  </si>
  <si>
    <t>D555228</t>
  </si>
  <si>
    <t>FS.742</t>
  </si>
  <si>
    <t>D555233</t>
  </si>
  <si>
    <t>D555230</t>
  </si>
  <si>
    <t>TR.36521</t>
  </si>
  <si>
    <t>D555339</t>
  </si>
  <si>
    <t>PL.92287</t>
  </si>
  <si>
    <t>D555308</t>
  </si>
  <si>
    <t>REC.207</t>
  </si>
  <si>
    <t>D555309</t>
  </si>
  <si>
    <t>FS.105</t>
  </si>
  <si>
    <t>D555277</t>
  </si>
  <si>
    <t>FS.655</t>
  </si>
  <si>
    <t>D555241</t>
  </si>
  <si>
    <t>REC.1477</t>
  </si>
  <si>
    <t>D555310</t>
  </si>
  <si>
    <t>FS.260</t>
  </si>
  <si>
    <t>D555242</t>
  </si>
  <si>
    <t>FS.538</t>
  </si>
  <si>
    <t>D555327</t>
  </si>
  <si>
    <t>D555284</t>
  </si>
  <si>
    <t>D555283</t>
  </si>
  <si>
    <t>D555315</t>
  </si>
  <si>
    <t>D555328</t>
  </si>
  <si>
    <t>D555303</t>
  </si>
  <si>
    <t>FS.684</t>
  </si>
  <si>
    <t>D555337</t>
  </si>
  <si>
    <t>D555338</t>
  </si>
  <si>
    <t>D555340</t>
  </si>
  <si>
    <t>FS.400</t>
  </si>
  <si>
    <t>D555347</t>
  </si>
  <si>
    <t>D555353</t>
  </si>
  <si>
    <t>MTR.201214</t>
  </si>
  <si>
    <t>C555351</t>
  </si>
  <si>
    <t>FS.1069</t>
  </si>
  <si>
    <t>D555359</t>
  </si>
  <si>
    <t>D555370</t>
  </si>
  <si>
    <t>D555384</t>
  </si>
  <si>
    <t>D555380</t>
  </si>
  <si>
    <t>FS.618</t>
  </si>
  <si>
    <t>D555388</t>
  </si>
  <si>
    <t>FS.274</t>
  </si>
  <si>
    <t>D555396</t>
  </si>
  <si>
    <t>TR.34496</t>
  </si>
  <si>
    <t>D555390</t>
  </si>
  <si>
    <t>TR.34749</t>
  </si>
  <si>
    <t>D555391</t>
  </si>
  <si>
    <t>FS.305</t>
  </si>
  <si>
    <t>D555395</t>
  </si>
  <si>
    <t>D555398</t>
  </si>
  <si>
    <t>D555400</t>
  </si>
  <si>
    <t>D555410</t>
  </si>
  <si>
    <t>FS.1856</t>
  </si>
  <si>
    <t>D555407</t>
  </si>
  <si>
    <t>D555409</t>
  </si>
  <si>
    <t>D555414</t>
  </si>
  <si>
    <t>TR.42850</t>
  </si>
  <si>
    <t>D555424</t>
  </si>
  <si>
    <t>FS.2163</t>
  </si>
  <si>
    <t>D555425</t>
  </si>
  <si>
    <t>MTR.19418</t>
  </si>
  <si>
    <t>C555426</t>
  </si>
  <si>
    <t>FS.27986</t>
  </si>
  <si>
    <t>D555432</t>
  </si>
  <si>
    <t>D555436</t>
  </si>
  <si>
    <t>MTR.19156</t>
  </si>
  <si>
    <t>C555439</t>
  </si>
  <si>
    <t>MTR.6586</t>
  </si>
  <si>
    <t>C555440</t>
  </si>
  <si>
    <t>C555442</t>
  </si>
  <si>
    <t>MTR.25484</t>
  </si>
  <si>
    <t>C555444</t>
  </si>
  <si>
    <t>FS.2251</t>
  </si>
  <si>
    <t>D555448</t>
  </si>
  <si>
    <t>D555458</t>
  </si>
  <si>
    <t>FS.1178</t>
  </si>
  <si>
    <t>D555462</t>
  </si>
  <si>
    <t>D555465</t>
  </si>
  <si>
    <t>MTR.13485</t>
  </si>
  <si>
    <t>C555473</t>
  </si>
  <si>
    <t>MTR.18145</t>
  </si>
  <si>
    <t>C555475</t>
  </si>
  <si>
    <t>FS.64812</t>
  </si>
  <si>
    <t>D555480</t>
  </si>
  <si>
    <t>FAMILY DOLLAR (9782)</t>
  </si>
  <si>
    <t>TR.32619</t>
  </si>
  <si>
    <t>D555481</t>
  </si>
  <si>
    <t>TR.32474</t>
  </si>
  <si>
    <t>D555482</t>
  </si>
  <si>
    <t>FS.2130</t>
  </si>
  <si>
    <t>D555487</t>
  </si>
  <si>
    <t>TR.38991</t>
  </si>
  <si>
    <t>D555489</t>
  </si>
  <si>
    <t>FS.1565</t>
  </si>
  <si>
    <t>D555492</t>
  </si>
  <si>
    <t>D555503</t>
  </si>
  <si>
    <t>C555498</t>
  </si>
  <si>
    <t>TR.37260</t>
  </si>
  <si>
    <t>D555512</t>
  </si>
  <si>
    <t>TR.178916</t>
  </si>
  <si>
    <t>D555509</t>
  </si>
  <si>
    <t>D555514</t>
  </si>
  <si>
    <t>MTR.15929</t>
  </si>
  <si>
    <t>C555515</t>
  </si>
  <si>
    <t>MTR.17391</t>
  </si>
  <si>
    <t>C555516</t>
  </si>
  <si>
    <t>MTR.24132</t>
  </si>
  <si>
    <t>C555517</t>
  </si>
  <si>
    <t>D555558</t>
  </si>
  <si>
    <t>FS.1575</t>
  </si>
  <si>
    <t>D555569</t>
  </si>
  <si>
    <t>FS.1455</t>
  </si>
  <si>
    <t>D555573</t>
  </si>
  <si>
    <t>FS.2256</t>
  </si>
  <si>
    <t>D555574</t>
  </si>
  <si>
    <t>D555580</t>
  </si>
  <si>
    <t>SW.2473</t>
  </si>
  <si>
    <t>D555595</t>
  </si>
  <si>
    <t>C555596</t>
  </si>
  <si>
    <t>MTR.27943</t>
  </si>
  <si>
    <t>C560440</t>
  </si>
  <si>
    <t>FS.877</t>
  </si>
  <si>
    <t>D555601</t>
  </si>
  <si>
    <t>FS.904</t>
  </si>
  <si>
    <t>D555602</t>
  </si>
  <si>
    <t>TR.42233</t>
  </si>
  <si>
    <t>D555607</t>
  </si>
  <si>
    <t>FS.537</t>
  </si>
  <si>
    <t>D555613</t>
  </si>
  <si>
    <t>FS.1287</t>
  </si>
  <si>
    <t>D555617</t>
  </si>
  <si>
    <t>TR.31625</t>
  </si>
  <si>
    <t>D555631</t>
  </si>
  <si>
    <t>D555632</t>
  </si>
  <si>
    <t>D555634</t>
  </si>
  <si>
    <t>D555642</t>
  </si>
  <si>
    <t>C555639</t>
  </si>
  <si>
    <t>TR.32761</t>
  </si>
  <si>
    <t>D555648</t>
  </si>
  <si>
    <t>TR.34805</t>
  </si>
  <si>
    <t>D555654</t>
  </si>
  <si>
    <t>MTR.58747</t>
  </si>
  <si>
    <t>C555657</t>
  </si>
  <si>
    <t>D555690</t>
  </si>
  <si>
    <t>FS.1501</t>
  </si>
  <si>
    <t>D555698</t>
  </si>
  <si>
    <t>TR.37409</t>
  </si>
  <si>
    <t>D555700</t>
  </si>
  <si>
    <t>FS.594</t>
  </si>
  <si>
    <t>D555708</t>
  </si>
  <si>
    <t>TR.38812</t>
  </si>
  <si>
    <t>D555711</t>
  </si>
  <si>
    <t>MTR.201216</t>
  </si>
  <si>
    <t>C555716</t>
  </si>
  <si>
    <t>FS.1238</t>
  </si>
  <si>
    <t>D555718</t>
  </si>
  <si>
    <t>D555722</t>
  </si>
  <si>
    <t>D555723</t>
  </si>
  <si>
    <t>FS.2615</t>
  </si>
  <si>
    <t>D555727</t>
  </si>
  <si>
    <t>D555728</t>
  </si>
  <si>
    <t>PL.100644</t>
  </si>
  <si>
    <t>D555730</t>
  </si>
  <si>
    <t>D555732</t>
  </si>
  <si>
    <t>D555778</t>
  </si>
  <si>
    <t>TR.38651</t>
  </si>
  <si>
    <t>D555803</t>
  </si>
  <si>
    <t>MTR.15313</t>
  </si>
  <si>
    <t>C555799</t>
  </si>
  <si>
    <t>TR.84486</t>
  </si>
  <si>
    <t>D555802</t>
  </si>
  <si>
    <t>MTR.15416</t>
  </si>
  <si>
    <t>C555801</t>
  </si>
  <si>
    <t>D555809</t>
  </si>
  <si>
    <t>D555814</t>
  </si>
  <si>
    <t>MTR.27698</t>
  </si>
  <si>
    <t>C555812</t>
  </si>
  <si>
    <t>MTR.16347</t>
  </si>
  <si>
    <t>C555813</t>
  </si>
  <si>
    <t>D555832</t>
  </si>
  <si>
    <t>MTR.27894</t>
  </si>
  <si>
    <t>C555833</t>
  </si>
  <si>
    <t>TR.41682</t>
  </si>
  <si>
    <t>D555835</t>
  </si>
  <si>
    <t>MTR.24284</t>
  </si>
  <si>
    <t>C555837</t>
  </si>
  <si>
    <t>D555847</t>
  </si>
  <si>
    <t>TR.32813</t>
  </si>
  <si>
    <t>D555850</t>
  </si>
  <si>
    <t>TR.38029</t>
  </si>
  <si>
    <t>D555858</t>
  </si>
  <si>
    <t>FS.59605</t>
  </si>
  <si>
    <t>D555863</t>
  </si>
  <si>
    <t>FDR.21184</t>
  </si>
  <si>
    <t>D555879</t>
  </si>
  <si>
    <t>MTR.2743</t>
  </si>
  <si>
    <t>C555900</t>
  </si>
  <si>
    <t>D555903</t>
  </si>
  <si>
    <t>D555944</t>
  </si>
  <si>
    <t>MTR.119545</t>
  </si>
  <si>
    <t>C555949</t>
  </si>
  <si>
    <t>FS.2181</t>
  </si>
  <si>
    <t>D555953</t>
  </si>
  <si>
    <t>FS.17584</t>
  </si>
  <si>
    <t>D555955</t>
  </si>
  <si>
    <t>MTR.7042</t>
  </si>
  <si>
    <t>C555958</t>
  </si>
  <si>
    <t>D555979</t>
  </si>
  <si>
    <t>PARKWAY SOUTH (104)</t>
  </si>
  <si>
    <t>MTR.8321</t>
  </si>
  <si>
    <t>C555966</t>
  </si>
  <si>
    <t>MTR.10540</t>
  </si>
  <si>
    <t>C555976</t>
  </si>
  <si>
    <t>MTR.8764</t>
  </si>
  <si>
    <t>C555980</t>
  </si>
  <si>
    <t>MTR.12869</t>
  </si>
  <si>
    <t>C555982</t>
  </si>
  <si>
    <t>MTR.24576</t>
  </si>
  <si>
    <t>C555987</t>
  </si>
  <si>
    <t>D555992</t>
  </si>
  <si>
    <t>MTR.25804</t>
  </si>
  <si>
    <t>C555995</t>
  </si>
  <si>
    <t>MTR.211618</t>
  </si>
  <si>
    <t>C555999</t>
  </si>
  <si>
    <t>MTR.339</t>
  </si>
  <si>
    <t>C556001</t>
  </si>
  <si>
    <t>D556021</t>
  </si>
  <si>
    <t>D556026</t>
  </si>
  <si>
    <t>TR.36012</t>
  </si>
  <si>
    <t>D556029</t>
  </si>
  <si>
    <t>MTR.25556</t>
  </si>
  <si>
    <t>C556031</t>
  </si>
  <si>
    <t>MTR.25589</t>
  </si>
  <si>
    <t>C556032</t>
  </si>
  <si>
    <t>MTR.25564</t>
  </si>
  <si>
    <t>C556033</t>
  </si>
  <si>
    <t>MTR.14770</t>
  </si>
  <si>
    <t>C556034</t>
  </si>
  <si>
    <t>TR.173312</t>
  </si>
  <si>
    <t>D556036</t>
  </si>
  <si>
    <t>D556065</t>
  </si>
  <si>
    <t>FS.98</t>
  </si>
  <si>
    <t>D556074</t>
  </si>
  <si>
    <t>D556066</t>
  </si>
  <si>
    <t>PL.96878</t>
  </si>
  <si>
    <t>D556063</t>
  </si>
  <si>
    <t>D556078</t>
  </si>
  <si>
    <t>FS.2568</t>
  </si>
  <si>
    <t>D556083</t>
  </si>
  <si>
    <t>FS.197</t>
  </si>
  <si>
    <t>D556086</t>
  </si>
  <si>
    <t>MTR.22093</t>
  </si>
  <si>
    <t>C556085</t>
  </si>
  <si>
    <t>FS.1022</t>
  </si>
  <si>
    <t>D556087</t>
  </si>
  <si>
    <t>TR.42254</t>
  </si>
  <si>
    <t>D556090</t>
  </si>
  <si>
    <t>FS.1003</t>
  </si>
  <si>
    <t>D556096</t>
  </si>
  <si>
    <t>D556102</t>
  </si>
  <si>
    <t>TR.32384</t>
  </si>
  <si>
    <t>D556108</t>
  </si>
  <si>
    <t>D556117</t>
  </si>
  <si>
    <t>FS.1997</t>
  </si>
  <si>
    <t>D556121</t>
  </si>
  <si>
    <t>MTR.17665</t>
  </si>
  <si>
    <t>Named Storm</t>
  </si>
  <si>
    <t>C556122</t>
  </si>
  <si>
    <t>Named Storm -Sally</t>
  </si>
  <si>
    <t>D556124</t>
  </si>
  <si>
    <t>FS.125</t>
  </si>
  <si>
    <t>D556132</t>
  </si>
  <si>
    <t>D556138</t>
  </si>
  <si>
    <t>D556144</t>
  </si>
  <si>
    <t>FS.40</t>
  </si>
  <si>
    <t>D556152</t>
  </si>
  <si>
    <t>MTR.19270</t>
  </si>
  <si>
    <t>C556150</t>
  </si>
  <si>
    <t>FS.51</t>
  </si>
  <si>
    <t>D556154</t>
  </si>
  <si>
    <t>D556166</t>
  </si>
  <si>
    <t>D556221</t>
  </si>
  <si>
    <t>FS.1579</t>
  </si>
  <si>
    <t>D556200</t>
  </si>
  <si>
    <t>D556199</t>
  </si>
  <si>
    <t>D556268</t>
  </si>
  <si>
    <t>D556260</t>
  </si>
  <si>
    <t>FS.1557</t>
  </si>
  <si>
    <t>D556258</t>
  </si>
  <si>
    <t>D556282</t>
  </si>
  <si>
    <t>D556281</t>
  </si>
  <si>
    <t>D556374</t>
  </si>
  <si>
    <t>D556353</t>
  </si>
  <si>
    <t>D556417</t>
  </si>
  <si>
    <t>D556421</t>
  </si>
  <si>
    <t>FS.942</t>
  </si>
  <si>
    <t>D556478</t>
  </si>
  <si>
    <t>D556471</t>
  </si>
  <si>
    <t>FS.1694</t>
  </si>
  <si>
    <t>D556483</t>
  </si>
  <si>
    <t>MTR.16121</t>
  </si>
  <si>
    <t>C556481</t>
  </si>
  <si>
    <t>TR.35160</t>
  </si>
  <si>
    <t>D556493</t>
  </si>
  <si>
    <t>FS.1169</t>
  </si>
  <si>
    <t>D556495</t>
  </si>
  <si>
    <t>FS.79</t>
  </si>
  <si>
    <t>D556504</t>
  </si>
  <si>
    <t>TR.32676</t>
  </si>
  <si>
    <t>D556508</t>
  </si>
  <si>
    <t>MTR.219</t>
  </si>
  <si>
    <t>C556509</t>
  </si>
  <si>
    <t>D556535</t>
  </si>
  <si>
    <t>TR.42056</t>
  </si>
  <si>
    <t>D556538</t>
  </si>
  <si>
    <t>TR.31975</t>
  </si>
  <si>
    <t>D556540</t>
  </si>
  <si>
    <t>MTR.5014</t>
  </si>
  <si>
    <t>C556541</t>
  </si>
  <si>
    <t>MTR.30275</t>
  </si>
  <si>
    <t>C556542</t>
  </si>
  <si>
    <t>MTR.7057</t>
  </si>
  <si>
    <t>C556544</t>
  </si>
  <si>
    <t>TR.42777</t>
  </si>
  <si>
    <t>D556548</t>
  </si>
  <si>
    <t>D556552</t>
  </si>
  <si>
    <t>FS.54</t>
  </si>
  <si>
    <t>D556558</t>
  </si>
  <si>
    <t>MTR.1684</t>
  </si>
  <si>
    <t>C556560</t>
  </si>
  <si>
    <t>MTR.5306</t>
  </si>
  <si>
    <t>C556561</t>
  </si>
  <si>
    <t>MTR.9106</t>
  </si>
  <si>
    <t>C556563</t>
  </si>
  <si>
    <t>MTR.12407</t>
  </si>
  <si>
    <t>C556564</t>
  </si>
  <si>
    <t>MTR.12061</t>
  </si>
  <si>
    <t>C556566</t>
  </si>
  <si>
    <t>MTR.9063</t>
  </si>
  <si>
    <t>C556565</t>
  </si>
  <si>
    <t>MTR.293606</t>
  </si>
  <si>
    <t>C556568</t>
  </si>
  <si>
    <t>MTR.293605</t>
  </si>
  <si>
    <t>C556569</t>
  </si>
  <si>
    <t>MTR.8676</t>
  </si>
  <si>
    <t>C556570</t>
  </si>
  <si>
    <t>SL.13864</t>
  </si>
  <si>
    <t>D556572</t>
  </si>
  <si>
    <t>MTR.5772</t>
  </si>
  <si>
    <t>C556575</t>
  </si>
  <si>
    <t>PL.111528</t>
  </si>
  <si>
    <t>D556580</t>
  </si>
  <si>
    <t>MTR.8095</t>
  </si>
  <si>
    <t>C556583</t>
  </si>
  <si>
    <t>D556599</t>
  </si>
  <si>
    <t>FS.2074</t>
  </si>
  <si>
    <t>D556606</t>
  </si>
  <si>
    <t>FS.860</t>
  </si>
  <si>
    <t>D556609</t>
  </si>
  <si>
    <t>MTR.29483</t>
  </si>
  <si>
    <t>C556610</t>
  </si>
  <si>
    <t>MTR.16137</t>
  </si>
  <si>
    <t>C556611</t>
  </si>
  <si>
    <t>D556616</t>
  </si>
  <si>
    <t>MTR.290385</t>
  </si>
  <si>
    <t>C556613</t>
  </si>
  <si>
    <t>MTR.111144</t>
  </si>
  <si>
    <t>C556617</t>
  </si>
  <si>
    <t>D556619</t>
  </si>
  <si>
    <t>D556623</t>
  </si>
  <si>
    <t>MTR.6926</t>
  </si>
  <si>
    <t>C556625</t>
  </si>
  <si>
    <t>TR.31644</t>
  </si>
  <si>
    <t>D556627</t>
  </si>
  <si>
    <t>TR.42480</t>
  </si>
  <si>
    <t>D556632</t>
  </si>
  <si>
    <t>MTR.8717</t>
  </si>
  <si>
    <t>C556635</t>
  </si>
  <si>
    <t>FS.1892</t>
  </si>
  <si>
    <t>D556639</t>
  </si>
  <si>
    <t>MTR.7313</t>
  </si>
  <si>
    <t>C556641</t>
  </si>
  <si>
    <t>FS.2197</t>
  </si>
  <si>
    <t>D556647</t>
  </si>
  <si>
    <t>D556661</t>
  </si>
  <si>
    <t>TR.42649</t>
  </si>
  <si>
    <t>D556666</t>
  </si>
  <si>
    <t>D556677</t>
  </si>
  <si>
    <t>D556689</t>
  </si>
  <si>
    <t>D556855</t>
  </si>
  <si>
    <t>D556866</t>
  </si>
  <si>
    <t>D556870</t>
  </si>
  <si>
    <t>D556880</t>
  </si>
  <si>
    <t>MTR.7330</t>
  </si>
  <si>
    <t>C556885</t>
  </si>
  <si>
    <t>TR.35333</t>
  </si>
  <si>
    <t>D556887</t>
  </si>
  <si>
    <t>TR.38439</t>
  </si>
  <si>
    <t>D556894</t>
  </si>
  <si>
    <t>FS.116</t>
  </si>
  <si>
    <t>D556893</t>
  </si>
  <si>
    <t>D556900</t>
  </si>
  <si>
    <t>FS.2204</t>
  </si>
  <si>
    <t>D556909</t>
  </si>
  <si>
    <t>D556907</t>
  </si>
  <si>
    <t>TR.32613</t>
  </si>
  <si>
    <t>D556911</t>
  </si>
  <si>
    <t>TR.33294</t>
  </si>
  <si>
    <t>D556924</t>
  </si>
  <si>
    <t>D556929</t>
  </si>
  <si>
    <t>MTR.24330</t>
  </si>
  <si>
    <t>C556932</t>
  </si>
  <si>
    <t>MTR.27622</t>
  </si>
  <si>
    <t>C556940</t>
  </si>
  <si>
    <t>MTR.25447</t>
  </si>
  <si>
    <t>C556941</t>
  </si>
  <si>
    <t>D556944</t>
  </si>
  <si>
    <t>C556942</t>
  </si>
  <si>
    <t>C556945</t>
  </si>
  <si>
    <t>C556946</t>
  </si>
  <si>
    <t>MTR.17479</t>
  </si>
  <si>
    <t>C556947</t>
  </si>
  <si>
    <t>TR.37104</t>
  </si>
  <si>
    <t>D556952</t>
  </si>
  <si>
    <t>FDR.8363</t>
  </si>
  <si>
    <t>D556955</t>
  </si>
  <si>
    <t>D557121</t>
  </si>
  <si>
    <t>FDR.2919</t>
  </si>
  <si>
    <t>D557231</t>
  </si>
  <si>
    <t>MTR.201609</t>
  </si>
  <si>
    <t>C557233</t>
  </si>
  <si>
    <t>D557257</t>
  </si>
  <si>
    <t>C557273</t>
  </si>
  <si>
    <t>TR.34979</t>
  </si>
  <si>
    <t>D557275</t>
  </si>
  <si>
    <t>D557295</t>
  </si>
  <si>
    <t>C557297</t>
  </si>
  <si>
    <t>TR.42472</t>
  </si>
  <si>
    <t>D557300</t>
  </si>
  <si>
    <t>D557303</t>
  </si>
  <si>
    <t>FS.138</t>
  </si>
  <si>
    <t>D557307</t>
  </si>
  <si>
    <t>D557315</t>
  </si>
  <si>
    <t>FS.2843</t>
  </si>
  <si>
    <t>D557316</t>
  </si>
  <si>
    <t>D557318</t>
  </si>
  <si>
    <t>FS.2633</t>
  </si>
  <si>
    <t>D557321</t>
  </si>
  <si>
    <t>MTR.5296</t>
  </si>
  <si>
    <t>C557320</t>
  </si>
  <si>
    <t>MTR.24494</t>
  </si>
  <si>
    <t>C557322</t>
  </si>
  <si>
    <t>D557324</t>
  </si>
  <si>
    <t>C557326</t>
  </si>
  <si>
    <t>TR.84487</t>
  </si>
  <si>
    <t>D557332</t>
  </si>
  <si>
    <t>D557339</t>
  </si>
  <si>
    <t>FS.409</t>
  </si>
  <si>
    <t>D557338</t>
  </si>
  <si>
    <t>C557340</t>
  </si>
  <si>
    <t>MTR.24442</t>
  </si>
  <si>
    <t>C557341</t>
  </si>
  <si>
    <t>TR.39180</t>
  </si>
  <si>
    <t>D557344</t>
  </si>
  <si>
    <t>REC.560</t>
  </si>
  <si>
    <t>D557358</t>
  </si>
  <si>
    <t>MTR.12707</t>
  </si>
  <si>
    <t>C557360</t>
  </si>
  <si>
    <t>D557365</t>
  </si>
  <si>
    <t>MTR.470</t>
  </si>
  <si>
    <t>C557370</t>
  </si>
  <si>
    <t>FS.1670</t>
  </si>
  <si>
    <t>D557372</t>
  </si>
  <si>
    <t>SL.14330</t>
  </si>
  <si>
    <t>D557374</t>
  </si>
  <si>
    <t>FS.759</t>
  </si>
  <si>
    <t>D557381</t>
  </si>
  <si>
    <t>AMELIA ISLAND</t>
  </si>
  <si>
    <t>SB.22</t>
  </si>
  <si>
    <t>D558212</t>
  </si>
  <si>
    <t>MTR.273058</t>
  </si>
  <si>
    <t>C558845</t>
  </si>
  <si>
    <t>FS.139</t>
  </si>
  <si>
    <t>D558858</t>
  </si>
  <si>
    <t>PL.103771</t>
  </si>
  <si>
    <t>D558863</t>
  </si>
  <si>
    <t>FS.2011</t>
  </si>
  <si>
    <t>D558868</t>
  </si>
  <si>
    <t>D558887</t>
  </si>
  <si>
    <t>MTR.13122</t>
  </si>
  <si>
    <t>C558885</t>
  </si>
  <si>
    <t>MTR.8781</t>
  </si>
  <si>
    <t>C558886</t>
  </si>
  <si>
    <t>C558889</t>
  </si>
  <si>
    <t>MTR.28914</t>
  </si>
  <si>
    <t>C558894</t>
  </si>
  <si>
    <t>MTR.128343</t>
  </si>
  <si>
    <t>C558895</t>
  </si>
  <si>
    <t>FS.8896</t>
  </si>
  <si>
    <t>D558906</t>
  </si>
  <si>
    <t>MTR.19649</t>
  </si>
  <si>
    <t>C558898</t>
  </si>
  <si>
    <t>FS.46787</t>
  </si>
  <si>
    <t>D558910</t>
  </si>
  <si>
    <t>MTR.25816</t>
  </si>
  <si>
    <t>C558900</t>
  </si>
  <si>
    <t>FS.504</t>
  </si>
  <si>
    <t>D558911</t>
  </si>
  <si>
    <t>MTR.21352</t>
  </si>
  <si>
    <t>C558912</t>
  </si>
  <si>
    <t>FS.548</t>
  </si>
  <si>
    <t>D558915</t>
  </si>
  <si>
    <t>FS.1195</t>
  </si>
  <si>
    <t>D558922</t>
  </si>
  <si>
    <t>MTR.15922</t>
  </si>
  <si>
    <t>C558923</t>
  </si>
  <si>
    <t>MTR.15643</t>
  </si>
  <si>
    <t>C558924</t>
  </si>
  <si>
    <t>D558925</t>
  </si>
  <si>
    <t>FS.1867</t>
  </si>
  <si>
    <t>D558965</t>
  </si>
  <si>
    <t>MTR.16416</t>
  </si>
  <si>
    <t>C558946</t>
  </si>
  <si>
    <t>MTR.19534</t>
  </si>
  <si>
    <t>C558967</t>
  </si>
  <si>
    <t>FS.1048</t>
  </si>
  <si>
    <t>D558970</t>
  </si>
  <si>
    <t>MTR.21501</t>
  </si>
  <si>
    <t>C558971</t>
  </si>
  <si>
    <t>D558985</t>
  </si>
  <si>
    <t>MTR.8775</t>
  </si>
  <si>
    <t>C558988</t>
  </si>
  <si>
    <t>MTR.16389</t>
  </si>
  <si>
    <t>C558989</t>
  </si>
  <si>
    <t>D558996</t>
  </si>
  <si>
    <t>REC.25</t>
  </si>
  <si>
    <t>D559006</t>
  </si>
  <si>
    <t>Named Storm -Zeta</t>
  </si>
  <si>
    <t>D559010</t>
  </si>
  <si>
    <t>D559031</t>
  </si>
  <si>
    <t>D559037</t>
  </si>
  <si>
    <t>D559023</t>
  </si>
  <si>
    <t>FS.67619</t>
  </si>
  <si>
    <t>D559079</t>
  </si>
  <si>
    <t>MTR.27689</t>
  </si>
  <si>
    <t>C559029</t>
  </si>
  <si>
    <t>FS.1399</t>
  </si>
  <si>
    <t>D559109</t>
  </si>
  <si>
    <t>D559116</t>
  </si>
  <si>
    <t>D559106</t>
  </si>
  <si>
    <t>D559122</t>
  </si>
  <si>
    <t>FS.752</t>
  </si>
  <si>
    <t>D559121</t>
  </si>
  <si>
    <t>REC.1336</t>
  </si>
  <si>
    <t>D559120</t>
  </si>
  <si>
    <t>D559110</t>
  </si>
  <si>
    <t>MTR.17443</t>
  </si>
  <si>
    <t>C559094</t>
  </si>
  <si>
    <t>C559103</t>
  </si>
  <si>
    <t>FS.229</t>
  </si>
  <si>
    <t>D559124</t>
  </si>
  <si>
    <t>C559123</t>
  </si>
  <si>
    <t>MTR.16000</t>
  </si>
  <si>
    <t>C559125</t>
  </si>
  <si>
    <t>MTR.17430</t>
  </si>
  <si>
    <t>C559126</t>
  </si>
  <si>
    <t>MTR.24960</t>
  </si>
  <si>
    <t>C559128</t>
  </si>
  <si>
    <t>FS.541</t>
  </si>
  <si>
    <t>D559132</t>
  </si>
  <si>
    <t>PL.159386</t>
  </si>
  <si>
    <t>D559135</t>
  </si>
  <si>
    <t>SL.13891</t>
  </si>
  <si>
    <t>D559136</t>
  </si>
  <si>
    <t>MTR.235247</t>
  </si>
  <si>
    <t>C559137</t>
  </si>
  <si>
    <t>REC.598</t>
  </si>
  <si>
    <t>D559146</t>
  </si>
  <si>
    <t>FS.616</t>
  </si>
  <si>
    <t>D559170</t>
  </si>
  <si>
    <t>MTR.14482</t>
  </si>
  <si>
    <t>C559175</t>
  </si>
  <si>
    <t>D559183</t>
  </si>
  <si>
    <t>MTR.22968</t>
  </si>
  <si>
    <t>C559179</t>
  </si>
  <si>
    <t>TR.33988</t>
  </si>
  <si>
    <t>D559190</t>
  </si>
  <si>
    <t>FS.1593</t>
  </si>
  <si>
    <t>D559191</t>
  </si>
  <si>
    <t>TR.35958</t>
  </si>
  <si>
    <t>D559196</t>
  </si>
  <si>
    <t>MTR.4447</t>
  </si>
  <si>
    <t>C559197</t>
  </si>
  <si>
    <t>C559198</t>
  </si>
  <si>
    <t>FS.2177</t>
  </si>
  <si>
    <t>D559203</t>
  </si>
  <si>
    <t>MTR.400</t>
  </si>
  <si>
    <t>C559206</t>
  </si>
  <si>
    <t>TR.32058</t>
  </si>
  <si>
    <t>D559209</t>
  </si>
  <si>
    <t>D559213</t>
  </si>
  <si>
    <t>MTR.18047</t>
  </si>
  <si>
    <t>C559211</t>
  </si>
  <si>
    <t>MTR.4864</t>
  </si>
  <si>
    <t>C559215</t>
  </si>
  <si>
    <t>SW.2828</t>
  </si>
  <si>
    <t>D559225</t>
  </si>
  <si>
    <t>TR.39611</t>
  </si>
  <si>
    <t>D559231</t>
  </si>
  <si>
    <t>TR.41996</t>
  </si>
  <si>
    <t>D559233</t>
  </si>
  <si>
    <t>MTR.14566</t>
  </si>
  <si>
    <t>C559234</t>
  </si>
  <si>
    <t>MTR.222025</t>
  </si>
  <si>
    <t>C559236</t>
  </si>
  <si>
    <t>FS.2299</t>
  </si>
  <si>
    <t>D559248</t>
  </si>
  <si>
    <t>D559249</t>
  </si>
  <si>
    <t>FS.2695</t>
  </si>
  <si>
    <t>D559255</t>
  </si>
  <si>
    <t>MTR.109143</t>
  </si>
  <si>
    <t>C559258</t>
  </si>
  <si>
    <t>FS.1882</t>
  </si>
  <si>
    <t>D559306</t>
  </si>
  <si>
    <t>FS.2233</t>
  </si>
  <si>
    <t>D559308</t>
  </si>
  <si>
    <t>TR.31711</t>
  </si>
  <si>
    <t>D559311</t>
  </si>
  <si>
    <t>SL.7948</t>
  </si>
  <si>
    <t>D559315</t>
  </si>
  <si>
    <t>MTR.4888</t>
  </si>
  <si>
    <t>C559316</t>
  </si>
  <si>
    <t>C559318</t>
  </si>
  <si>
    <t>MTR.7569</t>
  </si>
  <si>
    <t>C559319</t>
  </si>
  <si>
    <t>MTR.29921</t>
  </si>
  <si>
    <t>C559320</t>
  </si>
  <si>
    <t>REC.460</t>
  </si>
  <si>
    <t>D559330</t>
  </si>
  <si>
    <t>MTR.22922</t>
  </si>
  <si>
    <t>C559332</t>
  </si>
  <si>
    <t>MTR.27675</t>
  </si>
  <si>
    <t>C559338</t>
  </si>
  <si>
    <t>D559357</t>
  </si>
  <si>
    <t>MTR.11786</t>
  </si>
  <si>
    <t>C559364</t>
  </si>
  <si>
    <t>MTR.156373</t>
  </si>
  <si>
    <t>C559365</t>
  </si>
  <si>
    <t>FS.2131</t>
  </si>
  <si>
    <t>D560404</t>
  </si>
  <si>
    <t>FS.2078</t>
  </si>
  <si>
    <t>D559378</t>
  </si>
  <si>
    <t>MTR.8909</t>
  </si>
  <si>
    <t>C559381</t>
  </si>
  <si>
    <t>MTR.18713</t>
  </si>
  <si>
    <t>C559387</t>
  </si>
  <si>
    <t>FS.1307</t>
  </si>
  <si>
    <t>D559391</t>
  </si>
  <si>
    <t>TR.31620</t>
  </si>
  <si>
    <t>D559394</t>
  </si>
  <si>
    <t>FS.1614</t>
  </si>
  <si>
    <t>D559403</t>
  </si>
  <si>
    <t>FS.1915</t>
  </si>
  <si>
    <t>D559404</t>
  </si>
  <si>
    <t>TR.34693</t>
  </si>
  <si>
    <t>D559406</t>
  </si>
  <si>
    <t>TR.38922</t>
  </si>
  <si>
    <t>D559408</t>
  </si>
  <si>
    <t>FS.2024</t>
  </si>
  <si>
    <t>D559413</t>
  </si>
  <si>
    <t>MTR.25360</t>
  </si>
  <si>
    <t>C559415</t>
  </si>
  <si>
    <t>FS.2966</t>
  </si>
  <si>
    <t>D559423</t>
  </si>
  <si>
    <t>MTR.16483</t>
  </si>
  <si>
    <t>C559425</t>
  </si>
  <si>
    <t>FS.2968</t>
  </si>
  <si>
    <t>D559430</t>
  </si>
  <si>
    <t>MTR.10166</t>
  </si>
  <si>
    <t>C559428</t>
  </si>
  <si>
    <t>MTR.28979</t>
  </si>
  <si>
    <t>C559432</t>
  </si>
  <si>
    <t>TR.35689</t>
  </si>
  <si>
    <t>D559436</t>
  </si>
  <si>
    <t>TR.35041</t>
  </si>
  <si>
    <t>D559437</t>
  </si>
  <si>
    <t>MTR.5314</t>
  </si>
  <si>
    <t>C559438</t>
  </si>
  <si>
    <t>FS.2855</t>
  </si>
  <si>
    <t>D559450</t>
  </si>
  <si>
    <t>C559451</t>
  </si>
  <si>
    <t>D559457</t>
  </si>
  <si>
    <t>MTR.944</t>
  </si>
  <si>
    <t>C559456</t>
  </si>
  <si>
    <t>D559459</t>
  </si>
  <si>
    <t>MTR.15168</t>
  </si>
  <si>
    <t>C559460</t>
  </si>
  <si>
    <t>D559484</t>
  </si>
  <si>
    <t>MTR.20429</t>
  </si>
  <si>
    <t>C559464</t>
  </si>
  <si>
    <t>D559518</t>
  </si>
  <si>
    <t>D559479</t>
  </si>
  <si>
    <t>D559520</t>
  </si>
  <si>
    <t>D559490</t>
  </si>
  <si>
    <t>D559509</t>
  </si>
  <si>
    <t>D559508</t>
  </si>
  <si>
    <t>MTR.16108</t>
  </si>
  <si>
    <t>C559522</t>
  </si>
  <si>
    <t>D559579</t>
  </si>
  <si>
    <t>D559615</t>
  </si>
  <si>
    <t>TR.37467</t>
  </si>
  <si>
    <t>D559626</t>
  </si>
  <si>
    <t>FS.1883</t>
  </si>
  <si>
    <t>D559631</t>
  </si>
  <si>
    <t>D559636</t>
  </si>
  <si>
    <t>TR.36678</t>
  </si>
  <si>
    <t>D559638</t>
  </si>
  <si>
    <t>FS.2640</t>
  </si>
  <si>
    <t>D559646</t>
  </si>
  <si>
    <t>D559648</t>
  </si>
  <si>
    <t>MTR.614</t>
  </si>
  <si>
    <t>C559649</t>
  </si>
  <si>
    <t>MTR.13466</t>
  </si>
  <si>
    <t>C559655</t>
  </si>
  <si>
    <t>FS.1391</t>
  </si>
  <si>
    <t>D559661</t>
  </si>
  <si>
    <t>MTR.13683</t>
  </si>
  <si>
    <t>C559662</t>
  </si>
  <si>
    <t>TR.39642</t>
  </si>
  <si>
    <t>D559670</t>
  </si>
  <si>
    <t>TR.37955</t>
  </si>
  <si>
    <t>D559667</t>
  </si>
  <si>
    <t>D559672</t>
  </si>
  <si>
    <t>C559673</t>
  </si>
  <si>
    <t>TR.38470</t>
  </si>
  <si>
    <t>D559700</t>
  </si>
  <si>
    <t>D559698</t>
  </si>
  <si>
    <t>FS.1272</t>
  </si>
  <si>
    <t>D559706</t>
  </si>
  <si>
    <t>FS.578</t>
  </si>
  <si>
    <t>D559708</t>
  </si>
  <si>
    <t>FS.383</t>
  </si>
  <si>
    <t>D559712</t>
  </si>
  <si>
    <t>MTR.8716</t>
  </si>
  <si>
    <t>C559714</t>
  </si>
  <si>
    <t>FS.711</t>
  </si>
  <si>
    <t>D559715</t>
  </si>
  <si>
    <t>MTR.5060</t>
  </si>
  <si>
    <t>C559719</t>
  </si>
  <si>
    <t>D559722</t>
  </si>
  <si>
    <t>MTR.5781</t>
  </si>
  <si>
    <t>C559725</t>
  </si>
  <si>
    <t>FS.1480</t>
  </si>
  <si>
    <t>D559729</t>
  </si>
  <si>
    <t>D559753</t>
  </si>
  <si>
    <t>SL.11641</t>
  </si>
  <si>
    <t>D559756</t>
  </si>
  <si>
    <t>TR.82886</t>
  </si>
  <si>
    <t>D559761</t>
  </si>
  <si>
    <t>D559765</t>
  </si>
  <si>
    <t>TR.42756</t>
  </si>
  <si>
    <t>D559768</t>
  </si>
  <si>
    <t>TR.33568</t>
  </si>
  <si>
    <t>D559773</t>
  </si>
  <si>
    <t>MTR.10206</t>
  </si>
  <si>
    <t>C559774</t>
  </si>
  <si>
    <t>MTR.8530</t>
  </si>
  <si>
    <t>C559775</t>
  </si>
  <si>
    <t>MTR.21920</t>
  </si>
  <si>
    <t>C559776</t>
  </si>
  <si>
    <t>TR.34527</t>
  </si>
  <si>
    <t>D559778</t>
  </si>
  <si>
    <t>MTR.4777</t>
  </si>
  <si>
    <t>C559780</t>
  </si>
  <si>
    <t>D559788</t>
  </si>
  <si>
    <t>C559785</t>
  </si>
  <si>
    <t>MTR.5006</t>
  </si>
  <si>
    <t>C559787</t>
  </si>
  <si>
    <t>D559791</t>
  </si>
  <si>
    <t>MTR.15694</t>
  </si>
  <si>
    <t>C559793</t>
  </si>
  <si>
    <t>D559838</t>
  </si>
  <si>
    <t>TR.40515</t>
  </si>
  <si>
    <t>D559847</t>
  </si>
  <si>
    <t>FS.74422</t>
  </si>
  <si>
    <t>D559854</t>
  </si>
  <si>
    <t>D559895</t>
  </si>
  <si>
    <t>FS.108</t>
  </si>
  <si>
    <t>D559891</t>
  </si>
  <si>
    <t>D559897</t>
  </si>
  <si>
    <t>TR.35878</t>
  </si>
  <si>
    <t>D559899</t>
  </si>
  <si>
    <t>D559902</t>
  </si>
  <si>
    <t>D559937</t>
  </si>
  <si>
    <t>D559938</t>
  </si>
  <si>
    <t>FS.27186</t>
  </si>
  <si>
    <t>D559941</t>
  </si>
  <si>
    <t>D559952</t>
  </si>
  <si>
    <t>TR.39075</t>
  </si>
  <si>
    <t>D559955</t>
  </si>
  <si>
    <t>TR.42598</t>
  </si>
  <si>
    <t>D559954</t>
  </si>
  <si>
    <t>FS.2211</t>
  </si>
  <si>
    <t>D559967</t>
  </si>
  <si>
    <t>D559953</t>
  </si>
  <si>
    <t>FS.1943</t>
  </si>
  <si>
    <t>D559957</t>
  </si>
  <si>
    <t>D559966</t>
  </si>
  <si>
    <t>D560073</t>
  </si>
  <si>
    <t>D560708</t>
  </si>
  <si>
    <t>FS.1159</t>
  </si>
  <si>
    <t>D559970</t>
  </si>
  <si>
    <t>MTR.1629</t>
  </si>
  <si>
    <t>C560040</t>
  </si>
  <si>
    <t>C560080</t>
  </si>
  <si>
    <t>C560083</t>
  </si>
  <si>
    <t>D560087</t>
  </si>
  <si>
    <t>MTR.249366</t>
  </si>
  <si>
    <t>C560088</t>
  </si>
  <si>
    <t>D560103</t>
  </si>
  <si>
    <t>D560112</t>
  </si>
  <si>
    <t>D560121</t>
  </si>
  <si>
    <t>MTR.296039</t>
  </si>
  <si>
    <t>C560122</t>
  </si>
  <si>
    <t>D560125</t>
  </si>
  <si>
    <t>MTR.29877</t>
  </si>
  <si>
    <t>C560124</t>
  </si>
  <si>
    <t>MTR.298447</t>
  </si>
  <si>
    <t>C560126</t>
  </si>
  <si>
    <t>FS.63614</t>
  </si>
  <si>
    <t>D560127</t>
  </si>
  <si>
    <t>MTR.963</t>
  </si>
  <si>
    <t>C560128</t>
  </si>
  <si>
    <t>TR.39783</t>
  </si>
  <si>
    <t>D560132</t>
  </si>
  <si>
    <t>MTR.293603</t>
  </si>
  <si>
    <t>C560130</t>
  </si>
  <si>
    <t>C560133</t>
  </si>
  <si>
    <t>D560137</t>
  </si>
  <si>
    <t>MTR.220022</t>
  </si>
  <si>
    <t>C560140</t>
  </si>
  <si>
    <t>TR.35783</t>
  </si>
  <si>
    <t>D560142</t>
  </si>
  <si>
    <t>TR.38781</t>
  </si>
  <si>
    <t>D560145</t>
  </si>
  <si>
    <t>D560150</t>
  </si>
  <si>
    <t>TR.39182</t>
  </si>
  <si>
    <t>D560152</t>
  </si>
  <si>
    <t>D560155</t>
  </si>
  <si>
    <t>D560162</t>
  </si>
  <si>
    <t>D560168</t>
  </si>
  <si>
    <t>(All)</t>
  </si>
  <si>
    <t>Values</t>
  </si>
  <si>
    <t>Row Labels</t>
  </si>
  <si>
    <t>Sum of Events</t>
  </si>
  <si>
    <t>Sum of Affected Customer Count</t>
  </si>
  <si>
    <t>Sum of L in Minutes</t>
  </si>
  <si>
    <t>Sum of CMI</t>
  </si>
  <si>
    <t>L BAR</t>
  </si>
  <si>
    <t>CAIDI</t>
  </si>
  <si>
    <t>SAIDI</t>
  </si>
  <si>
    <t>SAIFI</t>
  </si>
  <si>
    <t>Grand Total</t>
  </si>
  <si>
    <t># OF CUSTOMERS IN FB</t>
  </si>
  <si>
    <t># OF CUSTOMERS IN MAR</t>
  </si>
  <si>
    <t>TOTAL # OF CUSTOMERS</t>
  </si>
  <si>
    <t>The following information was used to verify the figures for exclusions. This was asked by the FPSC during the review of the March 1, 2021 report (2020 Data)</t>
  </si>
  <si>
    <t>Gen/Sub/Transmission</t>
  </si>
  <si>
    <t>(Multiple Items)</t>
  </si>
  <si>
    <t># of mar customers</t>
  </si>
  <si>
    <t>Date</t>
  </si>
  <si>
    <t>Exclusion</t>
  </si>
  <si>
    <t>Aff Cust</t>
  </si>
  <si>
    <t>L</t>
  </si>
  <si>
    <t xml:space="preserve">The above table was copied from the word report and was used to verify the figures submited to the FPSC. This verification was done on 4/15/21 </t>
  </si>
  <si>
    <t>Diff - CMI</t>
  </si>
  <si>
    <t>Diff - L</t>
  </si>
  <si>
    <t>Diff - Aff Cust</t>
  </si>
  <si>
    <t>NW</t>
  </si>
  <si>
    <t>NE</t>
  </si>
  <si>
    <t>Combined</t>
  </si>
  <si>
    <t>This is all FDR &amp; Lateral Vegetation outages:</t>
  </si>
  <si>
    <t>This is all FDR Vegetation outages:</t>
  </si>
  <si>
    <t>FDRs</t>
  </si>
  <si>
    <t>laterals</t>
  </si>
  <si>
    <t>b</t>
  </si>
  <si>
    <t>combined FDR</t>
  </si>
  <si>
    <t>a</t>
  </si>
  <si>
    <t>totals FDR (FPU)</t>
  </si>
  <si>
    <t>totals Lateral (FPU)</t>
  </si>
  <si>
    <t>Total</t>
  </si>
  <si>
    <t>Tot Cust==&gt;</t>
  </si>
  <si>
    <r>
      <t xml:space="preserve">actual </t>
    </r>
    <r>
      <rPr>
        <strike/>
        <sz val="11"/>
        <color rgb="FFFF0000"/>
        <rFont val="Calibri"/>
        <family val="2"/>
        <scheme val="minor"/>
      </rPr>
      <t>&amp; Adjusted</t>
    </r>
  </si>
  <si>
    <t>adjusted</t>
  </si>
  <si>
    <t>Adjusted</t>
  </si>
  <si>
    <t>average number of customers</t>
  </si>
  <si>
    <t>actual</t>
  </si>
  <si>
    <t>2020 - FPUC Feeder Specific Data for Attached Laterals (Vegetation Related)</t>
  </si>
  <si>
    <t>Division</t>
  </si>
  <si>
    <t>Feeder Type</t>
  </si>
  <si>
    <t>Main Feeder</t>
  </si>
  <si>
    <t>Feeder Laterals</t>
  </si>
  <si>
    <t>TOTALS</t>
  </si>
  <si>
    <t>Feeder Lateral CI</t>
  </si>
  <si>
    <t>Feeder Lateral CMI</t>
  </si>
  <si>
    <t>Feeder Circuit Looped?</t>
  </si>
  <si>
    <t>Feeder Events N</t>
  </si>
  <si>
    <t>OH
(miles)</t>
  </si>
  <si>
    <t>UG
(miles)</t>
  </si>
  <si>
    <t>102 SOUTH FLETCHER</t>
  </si>
  <si>
    <t>Hybrid</t>
  </si>
  <si>
    <t>104 PARKWAY SOUTH</t>
  </si>
  <si>
    <t>209 FIFTEENTH STREET</t>
  </si>
  <si>
    <t xml:space="preserve"> </t>
  </si>
  <si>
    <t>210 BUSS TIE</t>
  </si>
  <si>
    <t>211 JASMINE STREET</t>
  </si>
  <si>
    <t>212 ELEVENTH STREET</t>
  </si>
  <si>
    <t>214 CLINCH DRIVE</t>
  </si>
  <si>
    <t>215 SADLER NECTARIN</t>
  </si>
  <si>
    <t>310 BONNIEVIEW</t>
  </si>
  <si>
    <t>311 BAILEY</t>
  </si>
  <si>
    <t>312 AMELIA ISLAND  P</t>
  </si>
  <si>
    <t>9952 ALTHA</t>
  </si>
  <si>
    <t>9972 BLOUNTSTOWN</t>
  </si>
  <si>
    <t>9882 BRISTOL</t>
  </si>
  <si>
    <t>9982 COLLEGE</t>
  </si>
  <si>
    <t>9866 COTTONDALE</t>
  </si>
  <si>
    <t>9722 DOGWOOD HT</t>
  </si>
  <si>
    <t>9742 GREENWOOD</t>
  </si>
  <si>
    <t>9872 HOSPITAL</t>
  </si>
  <si>
    <t>9942 HWY 90E</t>
  </si>
  <si>
    <t>9992 HWY 90W</t>
  </si>
  <si>
    <t>9932 INDIAN SPR</t>
  </si>
  <si>
    <t xml:space="preserve">9752 INDUSTRIAL PARK </t>
  </si>
  <si>
    <t>9732 PRISON</t>
  </si>
  <si>
    <t>9512 RAILROAD</t>
  </si>
  <si>
    <t>9854 SOUTH ST</t>
  </si>
  <si>
    <t xml:space="preserve">   </t>
  </si>
  <si>
    <t>MTR.11747</t>
  </si>
  <si>
    <t>C534676</t>
  </si>
  <si>
    <t>Corrosion</t>
  </si>
  <si>
    <t>D534692</t>
  </si>
  <si>
    <t>TR.32307</t>
  </si>
  <si>
    <t>D534698</t>
  </si>
  <si>
    <t>FS.1626</t>
  </si>
  <si>
    <t>D534705</t>
  </si>
  <si>
    <t>D534715</t>
  </si>
  <si>
    <t>MTR.19571</t>
  </si>
  <si>
    <t>C534718</t>
  </si>
  <si>
    <t>PL.113828</t>
  </si>
  <si>
    <t>D534724</t>
  </si>
  <si>
    <t>FS.938</t>
  </si>
  <si>
    <t>D534726</t>
  </si>
  <si>
    <t>MTR.25582</t>
  </si>
  <si>
    <t>C534732</t>
  </si>
  <si>
    <t>FS.13584</t>
  </si>
  <si>
    <t>D534733</t>
  </si>
  <si>
    <t>PL.105212</t>
  </si>
  <si>
    <t>D534743</t>
  </si>
  <si>
    <t>TR.38353</t>
  </si>
  <si>
    <t>D534752</t>
  </si>
  <si>
    <t>TR.33964</t>
  </si>
  <si>
    <t>D534750</t>
  </si>
  <si>
    <t>MTR.7948</t>
  </si>
  <si>
    <t>C534748</t>
  </si>
  <si>
    <t>C534749</t>
  </si>
  <si>
    <t>FS.796</t>
  </si>
  <si>
    <t>D534760</t>
  </si>
  <si>
    <t>FS.1333</t>
  </si>
  <si>
    <t>D534764</t>
  </si>
  <si>
    <t>PL.94998</t>
  </si>
  <si>
    <t>D534766</t>
  </si>
  <si>
    <t>D534777</t>
  </si>
  <si>
    <t>FS.660</t>
  </si>
  <si>
    <t>D534784</t>
  </si>
  <si>
    <t>TR.35212</t>
  </si>
  <si>
    <t>D534786</t>
  </si>
  <si>
    <t>PL.100752</t>
  </si>
  <si>
    <t>D534788</t>
  </si>
  <si>
    <t>TR.34918</t>
  </si>
  <si>
    <t>D534791</t>
  </si>
  <si>
    <t>TR.36078</t>
  </si>
  <si>
    <t>D534796</t>
  </si>
  <si>
    <t>D534801</t>
  </si>
  <si>
    <t>MTR.17359</t>
  </si>
  <si>
    <t>C534803</t>
  </si>
  <si>
    <t>D534819</t>
  </si>
  <si>
    <t>FS.181</t>
  </si>
  <si>
    <t>D534818</t>
  </si>
  <si>
    <t>D534825</t>
  </si>
  <si>
    <t>MTR.5001</t>
  </si>
  <si>
    <t>C534823</t>
  </si>
  <si>
    <t>FS.539</t>
  </si>
  <si>
    <t>D534835</t>
  </si>
  <si>
    <t>FS.561</t>
  </si>
  <si>
    <t>D534834</t>
  </si>
  <si>
    <t>FS.364</t>
  </si>
  <si>
    <t>D534837</t>
  </si>
  <si>
    <t>FS.1851</t>
  </si>
  <si>
    <t>D534856</t>
  </si>
  <si>
    <t>FS.1243</t>
  </si>
  <si>
    <t>D534851</t>
  </si>
  <si>
    <t>C534858</t>
  </si>
  <si>
    <t>MTR.27079</t>
  </si>
  <si>
    <t>C534861</t>
  </si>
  <si>
    <t>MTR.18171</t>
  </si>
  <si>
    <t>C534865</t>
  </si>
  <si>
    <t>MTR.24770</t>
  </si>
  <si>
    <t>C534866</t>
  </si>
  <si>
    <t>MTR.31134</t>
  </si>
  <si>
    <t>C534871</t>
  </si>
  <si>
    <t>MTR.25007</t>
  </si>
  <si>
    <t>C534872</t>
  </si>
  <si>
    <t>FS.176</t>
  </si>
  <si>
    <t>D534877</t>
  </si>
  <si>
    <t>D534887</t>
  </si>
  <si>
    <t>C534891</t>
  </si>
  <si>
    <t>MTR.25861</t>
  </si>
  <si>
    <t>C534894</t>
  </si>
  <si>
    <t>MTR.27684</t>
  </si>
  <si>
    <t>C534895</t>
  </si>
  <si>
    <t>D534899</t>
  </si>
  <si>
    <t>D534908</t>
  </si>
  <si>
    <t>MTR.17826</t>
  </si>
  <si>
    <t>C534910</t>
  </si>
  <si>
    <t>D534955</t>
  </si>
  <si>
    <t>TR.33857</t>
  </si>
  <si>
    <t>D534969</t>
  </si>
  <si>
    <t>PL.101179</t>
  </si>
  <si>
    <t>D534978</t>
  </si>
  <si>
    <t>D535659</t>
  </si>
  <si>
    <t>MTR.26903</t>
  </si>
  <si>
    <t>C534983</t>
  </si>
  <si>
    <t>D534998</t>
  </si>
  <si>
    <t>D535022</t>
  </si>
  <si>
    <t>D535027</t>
  </si>
  <si>
    <t>D535034</t>
  </si>
  <si>
    <t>D535035</t>
  </si>
  <si>
    <t>FS.747</t>
  </si>
  <si>
    <t>D535058</t>
  </si>
  <si>
    <t>PL.95293</t>
  </si>
  <si>
    <t>D535068</t>
  </si>
  <si>
    <t>D535074</t>
  </si>
  <si>
    <t>FS.1111</t>
  </si>
  <si>
    <t>D535079</t>
  </si>
  <si>
    <t>TR.36027</t>
  </si>
  <si>
    <t>D535080</t>
  </si>
  <si>
    <t>PL.99814</t>
  </si>
  <si>
    <t>D535078</t>
  </si>
  <si>
    <t>FS.251</t>
  </si>
  <si>
    <t>D535086</t>
  </si>
  <si>
    <t>PL.95853</t>
  </si>
  <si>
    <t>D535087</t>
  </si>
  <si>
    <t>FS.5</t>
  </si>
  <si>
    <t>D535102</t>
  </si>
  <si>
    <t>D535109</t>
  </si>
  <si>
    <t>PL.103387</t>
  </si>
  <si>
    <t>D535107</t>
  </si>
  <si>
    <t>MTR.25951</t>
  </si>
  <si>
    <t>C535095</t>
  </si>
  <si>
    <t>D535110</t>
  </si>
  <si>
    <t>TR.31657</t>
  </si>
  <si>
    <t>D535113</t>
  </si>
  <si>
    <t>MTR.4666</t>
  </si>
  <si>
    <t>G535131</t>
  </si>
  <si>
    <t>PL.92363</t>
  </si>
  <si>
    <t>D535121</t>
  </si>
  <si>
    <t>REC.1779</t>
  </si>
  <si>
    <t>D535124</t>
  </si>
  <si>
    <t>D535142</t>
  </si>
  <si>
    <t>FS.505</t>
  </si>
  <si>
    <t>D535151</t>
  </si>
  <si>
    <t>D535186</t>
  </si>
  <si>
    <t>D535173</t>
  </si>
  <si>
    <t>D535197</t>
  </si>
  <si>
    <t>FS.1578</t>
  </si>
  <si>
    <t>D535199</t>
  </si>
  <si>
    <t>MTR.25525</t>
  </si>
  <si>
    <t>C535201</t>
  </si>
  <si>
    <t>FS.1388</t>
  </si>
  <si>
    <t>D535203</t>
  </si>
  <si>
    <t>FS.943</t>
  </si>
  <si>
    <t>D535207</t>
  </si>
  <si>
    <t>D535211</t>
  </si>
  <si>
    <t>D535218</t>
  </si>
  <si>
    <t>MTR.12580</t>
  </si>
  <si>
    <t>C535224</t>
  </si>
  <si>
    <t>TR.38479</t>
  </si>
  <si>
    <t>D535231</t>
  </si>
  <si>
    <t>D535252</t>
  </si>
  <si>
    <t>D535265</t>
  </si>
  <si>
    <t>TR.32915</t>
  </si>
  <si>
    <t>D535254</t>
  </si>
  <si>
    <t>FS.1160</t>
  </si>
  <si>
    <t>D535280</t>
  </si>
  <si>
    <t>REC.2886</t>
  </si>
  <si>
    <t>D535279</t>
  </si>
  <si>
    <t>D535283</t>
  </si>
  <si>
    <t>PL.100419</t>
  </si>
  <si>
    <t>D535290</t>
  </si>
  <si>
    <t>D535289</t>
  </si>
  <si>
    <t>PL.98922</t>
  </si>
  <si>
    <t>D535297</t>
  </si>
  <si>
    <t>D535306</t>
  </si>
  <si>
    <t>C535309</t>
  </si>
  <si>
    <t>D535315</t>
  </si>
  <si>
    <t>MTR.15518</t>
  </si>
  <si>
    <t>C535319</t>
  </si>
  <si>
    <t>TR.33864</t>
  </si>
  <si>
    <t>D535326</t>
  </si>
  <si>
    <t>MTR.12980</t>
  </si>
  <si>
    <t>C535330</t>
  </si>
  <si>
    <t>PL.95981</t>
  </si>
  <si>
    <t>D535335</t>
  </si>
  <si>
    <t>D535405</t>
  </si>
  <si>
    <t>MTR.5024</t>
  </si>
  <si>
    <t>C535488</t>
  </si>
  <si>
    <t>D535491</t>
  </si>
  <si>
    <t>D535496</t>
  </si>
  <si>
    <t>D535499</t>
  </si>
  <si>
    <t>MTR.27120</t>
  </si>
  <si>
    <t>C535503</t>
  </si>
  <si>
    <t>D535518</t>
  </si>
  <si>
    <t>SUB. BLOUNTSTOWN (18)</t>
  </si>
  <si>
    <t>SB.18</t>
  </si>
  <si>
    <t>D535559</t>
  </si>
  <si>
    <t>TR.32765</t>
  </si>
  <si>
    <t>D535654</t>
  </si>
  <si>
    <t>MTR.28608</t>
  </si>
  <si>
    <t>C535650</t>
  </si>
  <si>
    <t>D535667</t>
  </si>
  <si>
    <t>REC.2857</t>
  </si>
  <si>
    <t>D535702</t>
  </si>
  <si>
    <t>FS.1417</t>
  </si>
  <si>
    <t>D535809</t>
  </si>
  <si>
    <t>FS.1847</t>
  </si>
  <si>
    <t>D535814</t>
  </si>
  <si>
    <t>MTR.5412</t>
  </si>
  <si>
    <t>C535820</t>
  </si>
  <si>
    <t>C535822</t>
  </si>
  <si>
    <t>PL.105508</t>
  </si>
  <si>
    <t>D535827</t>
  </si>
  <si>
    <t>TR.36229</t>
  </si>
  <si>
    <t>D535854</t>
  </si>
  <si>
    <t>PL.101159</t>
  </si>
  <si>
    <t>D535838</t>
  </si>
  <si>
    <t>FS.1518</t>
  </si>
  <si>
    <t>D535834</t>
  </si>
  <si>
    <t>FS.790</t>
  </si>
  <si>
    <t>D535849</t>
  </si>
  <si>
    <t>TR.38213</t>
  </si>
  <si>
    <t>D535853</t>
  </si>
  <si>
    <t>D535856</t>
  </si>
  <si>
    <t>FS.191</t>
  </si>
  <si>
    <t>D535863</t>
  </si>
  <si>
    <t>TR.32498</t>
  </si>
  <si>
    <t>D535864</t>
  </si>
  <si>
    <t>FS.1786</t>
  </si>
  <si>
    <t>D535867</t>
  </si>
  <si>
    <t>PL.106138</t>
  </si>
  <si>
    <t>D535868</t>
  </si>
  <si>
    <t>PL.96400</t>
  </si>
  <si>
    <t>D535914</t>
  </si>
  <si>
    <t>D535915</t>
  </si>
  <si>
    <t>TR.38525</t>
  </si>
  <si>
    <t>D535917</t>
  </si>
  <si>
    <t>PL.92127</t>
  </si>
  <si>
    <t>D535920</t>
  </si>
  <si>
    <t>FDR.2925</t>
  </si>
  <si>
    <t>D535948</t>
  </si>
  <si>
    <t>PL.136589</t>
  </si>
  <si>
    <t>D535975</t>
  </si>
  <si>
    <t>MTR.23175</t>
  </si>
  <si>
    <t>C535973</t>
  </si>
  <si>
    <t>FS.1369</t>
  </si>
  <si>
    <t>D535980</t>
  </si>
  <si>
    <t>D535982</t>
  </si>
  <si>
    <t>D535987</t>
  </si>
  <si>
    <t>TR.39924</t>
  </si>
  <si>
    <t>D535997</t>
  </si>
  <si>
    <t>MTR.762</t>
  </si>
  <si>
    <t>C536003</t>
  </si>
  <si>
    <t>Xfmr Failure</t>
  </si>
  <si>
    <t>MTR.760</t>
  </si>
  <si>
    <t>C536004</t>
  </si>
  <si>
    <t>SL.18903</t>
  </si>
  <si>
    <t>D536006</t>
  </si>
  <si>
    <t>D536009</t>
  </si>
  <si>
    <t>D536010</t>
  </si>
  <si>
    <t>MTR.5082</t>
  </si>
  <si>
    <t>C536012</t>
  </si>
  <si>
    <t>PL.92076</t>
  </si>
  <si>
    <t>D536019</t>
  </si>
  <si>
    <t>MTR.12402</t>
  </si>
  <si>
    <t>C536021</t>
  </si>
  <si>
    <t>C536028</t>
  </si>
  <si>
    <t>D536034</t>
  </si>
  <si>
    <t>D536039</t>
  </si>
  <si>
    <t>D536057</t>
  </si>
  <si>
    <t>D536066</t>
  </si>
  <si>
    <t>D536067</t>
  </si>
  <si>
    <t>TR.35060</t>
  </si>
  <si>
    <t>D536078</t>
  </si>
  <si>
    <t>FS.1098</t>
  </si>
  <si>
    <t>D536083</t>
  </si>
  <si>
    <t>D536086</t>
  </si>
  <si>
    <t>PL.105433</t>
  </si>
  <si>
    <t>D536094</t>
  </si>
  <si>
    <t>D536109</t>
  </si>
  <si>
    <t>PL.103644</t>
  </si>
  <si>
    <t>D536105</t>
  </si>
  <si>
    <t>PL.97911</t>
  </si>
  <si>
    <t>D536115</t>
  </si>
  <si>
    <t>PL.95488</t>
  </si>
  <si>
    <t>D536120</t>
  </si>
  <si>
    <t>D536118</t>
  </si>
  <si>
    <t>TR.36812</t>
  </si>
  <si>
    <t>D536122</t>
  </si>
  <si>
    <t>D536148</t>
  </si>
  <si>
    <t>MTR.21077</t>
  </si>
  <si>
    <t>C536153</t>
  </si>
  <si>
    <t>MTR.1861</t>
  </si>
  <si>
    <t>C536158</t>
  </si>
  <si>
    <t>FS.1053</t>
  </si>
  <si>
    <t>D536194</t>
  </si>
  <si>
    <t>FS.29186</t>
  </si>
  <si>
    <t>D536170</t>
  </si>
  <si>
    <t>D536189</t>
  </si>
  <si>
    <t>MTR.23559</t>
  </si>
  <si>
    <t>C536185</t>
  </si>
  <si>
    <t>TR.32355</t>
  </si>
  <si>
    <t>D536192</t>
  </si>
  <si>
    <t>MTR.15737</t>
  </si>
  <si>
    <t>C536195</t>
  </si>
  <si>
    <t>TR.42697</t>
  </si>
  <si>
    <t>D536197</t>
  </si>
  <si>
    <t>FDR.8356</t>
  </si>
  <si>
    <t>D536220</t>
  </si>
  <si>
    <t>MTR.28425</t>
  </si>
  <si>
    <t>C536207</t>
  </si>
  <si>
    <t>D536237</t>
  </si>
  <si>
    <t>D536241</t>
  </si>
  <si>
    <t>MTR.17053</t>
  </si>
  <si>
    <t>C536240</t>
  </si>
  <si>
    <t>MTR.25210</t>
  </si>
  <si>
    <t>C536242</t>
  </si>
  <si>
    <t>D536253</t>
  </si>
  <si>
    <t>MTR.12406</t>
  </si>
  <si>
    <t>C536267</t>
  </si>
  <si>
    <t>D536272</t>
  </si>
  <si>
    <t>FS.915</t>
  </si>
  <si>
    <t>D536274</t>
  </si>
  <si>
    <t>FS.1126</t>
  </si>
  <si>
    <t>D536279</t>
  </si>
  <si>
    <t>D536284</t>
  </si>
  <si>
    <t>FS.654</t>
  </si>
  <si>
    <t>D536293</t>
  </si>
  <si>
    <t>FS.11985</t>
  </si>
  <si>
    <t>D536300</t>
  </si>
  <si>
    <t>D536307</t>
  </si>
  <si>
    <t>MTR.17307</t>
  </si>
  <si>
    <t>C536310</t>
  </si>
  <si>
    <t>D536318</t>
  </si>
  <si>
    <t>FS.378</t>
  </si>
  <si>
    <t>D536326</t>
  </si>
  <si>
    <t>MTR.12326</t>
  </si>
  <si>
    <t>C536327</t>
  </si>
  <si>
    <t>FS.2017</t>
  </si>
  <si>
    <t>D536333</t>
  </si>
  <si>
    <t>D536334</t>
  </si>
  <si>
    <t>C536335</t>
  </si>
  <si>
    <t>MTR.15259</t>
  </si>
  <si>
    <t>C536336</t>
  </si>
  <si>
    <t>D536348</t>
  </si>
  <si>
    <t>D536351</t>
  </si>
  <si>
    <t>D536358</t>
  </si>
  <si>
    <t>D536465</t>
  </si>
  <si>
    <t>FS.718</t>
  </si>
  <si>
    <t>D536398</t>
  </si>
  <si>
    <t>MTR.27896</t>
  </si>
  <si>
    <t>C536361</t>
  </si>
  <si>
    <t>D536397</t>
  </si>
  <si>
    <t>D536467</t>
  </si>
  <si>
    <t>PL.94902</t>
  </si>
  <si>
    <t>D536556</t>
  </si>
  <si>
    <t>D536569</t>
  </si>
  <si>
    <t>FS.37987</t>
  </si>
  <si>
    <t>D536567</t>
  </si>
  <si>
    <t>D536474</t>
  </si>
  <si>
    <t>FS.1818</t>
  </si>
  <si>
    <t>D536472</t>
  </si>
  <si>
    <t>D536559</t>
  </si>
  <si>
    <t>REC.2867</t>
  </si>
  <si>
    <t>D536549</t>
  </si>
  <si>
    <t>D536555</t>
  </si>
  <si>
    <t>D536575</t>
  </si>
  <si>
    <t>FS.234</t>
  </si>
  <si>
    <t>D536574</t>
  </si>
  <si>
    <t>TR.38498</t>
  </si>
  <si>
    <t>D536579</t>
  </si>
  <si>
    <t>MTR.21981</t>
  </si>
  <si>
    <t>C536578</t>
  </si>
  <si>
    <t>D536585</t>
  </si>
  <si>
    <t>TR.33365</t>
  </si>
  <si>
    <t>D536588</t>
  </si>
  <si>
    <t>FS.630</t>
  </si>
  <si>
    <t>D536590</t>
  </si>
  <si>
    <t>D536597</t>
  </si>
  <si>
    <t>D536613</t>
  </si>
  <si>
    <t>TR.31973</t>
  </si>
  <si>
    <t>D536615</t>
  </si>
  <si>
    <t>FS.386</t>
  </si>
  <si>
    <t>D536620</t>
  </si>
  <si>
    <t>FDR.8368</t>
  </si>
  <si>
    <t>D536621</t>
  </si>
  <si>
    <t>D536622</t>
  </si>
  <si>
    <t>D536725</t>
  </si>
  <si>
    <t>TR.35957</t>
  </si>
  <si>
    <t>D536726</t>
  </si>
  <si>
    <t>MTR.16880</t>
  </si>
  <si>
    <t>C536729</t>
  </si>
  <si>
    <t>D536757</t>
  </si>
  <si>
    <t>D536800</t>
  </si>
  <si>
    <t>FS.121</t>
  </si>
  <si>
    <t>D536817</t>
  </si>
  <si>
    <t>FS.167</t>
  </si>
  <si>
    <t>D536826</t>
  </si>
  <si>
    <t>TR.40655</t>
  </si>
  <si>
    <t>D536851</t>
  </si>
  <si>
    <t>FS.1992</t>
  </si>
  <si>
    <t>D536850</t>
  </si>
  <si>
    <t>PL.91918</t>
  </si>
  <si>
    <t>D536830</t>
  </si>
  <si>
    <t>MTR.29577</t>
  </si>
  <si>
    <t>C536832</t>
  </si>
  <si>
    <t>D536837</t>
  </si>
  <si>
    <t>D536846</t>
  </si>
  <si>
    <t>PL.103288</t>
  </si>
  <si>
    <t>D536842</t>
  </si>
  <si>
    <t>FS.155</t>
  </si>
  <si>
    <t>D536848</t>
  </si>
  <si>
    <t>TR.34755</t>
  </si>
  <si>
    <t>D536855</t>
  </si>
  <si>
    <t>PL.91006</t>
  </si>
  <si>
    <t>D536871</t>
  </si>
  <si>
    <t>MTR.27598</t>
  </si>
  <si>
    <t>C536865</t>
  </si>
  <si>
    <t>MTR.22575</t>
  </si>
  <si>
    <t>C536870</t>
  </si>
  <si>
    <t>PL.96617</t>
  </si>
  <si>
    <t>D536890</t>
  </si>
  <si>
    <t>D536894</t>
  </si>
  <si>
    <t>MTR.28124</t>
  </si>
  <si>
    <t>C536895</t>
  </si>
  <si>
    <t>PL.136588</t>
  </si>
  <si>
    <t>D536902</t>
  </si>
  <si>
    <t>D536940</t>
  </si>
  <si>
    <t>TR.38388</t>
  </si>
  <si>
    <t>D536942</t>
  </si>
  <si>
    <t>MTR.26871</t>
  </si>
  <si>
    <t>C536947</t>
  </si>
  <si>
    <t>MTR.28092</t>
  </si>
  <si>
    <t>C536949</t>
  </si>
  <si>
    <t>D536962</t>
  </si>
  <si>
    <t>TR.36876</t>
  </si>
  <si>
    <t>D536983</t>
  </si>
  <si>
    <t>TR.32584</t>
  </si>
  <si>
    <t>D536982</t>
  </si>
  <si>
    <t>TR.34802</t>
  </si>
  <si>
    <t>D536987</t>
  </si>
  <si>
    <t>MTR.16228</t>
  </si>
  <si>
    <t>C536988</t>
  </si>
  <si>
    <t>TR.32489</t>
  </si>
  <si>
    <t>D537001</t>
  </si>
  <si>
    <t>FS.1513</t>
  </si>
  <si>
    <t>D537004</t>
  </si>
  <si>
    <t>FS.8374</t>
  </si>
  <si>
    <t>D537013</t>
  </si>
  <si>
    <t>MTR.23562</t>
  </si>
  <si>
    <t>C537003</t>
  </si>
  <si>
    <t>SL.11161</t>
  </si>
  <si>
    <t>D537017</t>
  </si>
  <si>
    <t>TR.35904</t>
  </si>
  <si>
    <t>D537026</t>
  </si>
  <si>
    <t>TR.35668</t>
  </si>
  <si>
    <t>D537024</t>
  </si>
  <si>
    <t>FS.923</t>
  </si>
  <si>
    <t>D537032</t>
  </si>
  <si>
    <t>MTR.16361</t>
  </si>
  <si>
    <t>C537033</t>
  </si>
  <si>
    <t>C537035</t>
  </si>
  <si>
    <t>PL.94695</t>
  </si>
  <si>
    <t>D537043</t>
  </si>
  <si>
    <t>FS.1350</t>
  </si>
  <si>
    <t>D537045</t>
  </si>
  <si>
    <t>FS.2028</t>
  </si>
  <si>
    <t>D537048</t>
  </si>
  <si>
    <t>FS.781</t>
  </si>
  <si>
    <t>D537052</t>
  </si>
  <si>
    <t>FS.347</t>
  </si>
  <si>
    <t>D537055</t>
  </si>
  <si>
    <t>TR.36949</t>
  </si>
  <si>
    <t>D537058</t>
  </si>
  <si>
    <t>D537063</t>
  </si>
  <si>
    <t>FS.61</t>
  </si>
  <si>
    <t>D537070</t>
  </si>
  <si>
    <t>D537079</t>
  </si>
  <si>
    <t>FS.854</t>
  </si>
  <si>
    <t>D537086</t>
  </si>
  <si>
    <t>TR.42145</t>
  </si>
  <si>
    <t>D537093</t>
  </si>
  <si>
    <t>MTR.13998</t>
  </si>
  <si>
    <t>C537092</t>
  </si>
  <si>
    <t>FS.985</t>
  </si>
  <si>
    <t>D537096</t>
  </si>
  <si>
    <t>FS.1572</t>
  </si>
  <si>
    <t>D537144</t>
  </si>
  <si>
    <t>PL.103621</t>
  </si>
  <si>
    <t>D537100</t>
  </si>
  <si>
    <t>D537127</t>
  </si>
  <si>
    <t>D537128</t>
  </si>
  <si>
    <t>TR.37836</t>
  </si>
  <si>
    <t>D537134</t>
  </si>
  <si>
    <t>FS.1065</t>
  </si>
  <si>
    <t>D537143</t>
  </si>
  <si>
    <t>TR.31509</t>
  </si>
  <si>
    <t>D537142</t>
  </si>
  <si>
    <t>D537152</t>
  </si>
  <si>
    <t>TR.37191</t>
  </si>
  <si>
    <t>D537156</t>
  </si>
  <si>
    <t>TR.35245</t>
  </si>
  <si>
    <t>D537159</t>
  </si>
  <si>
    <t>MTR.24555</t>
  </si>
  <si>
    <t>C537161</t>
  </si>
  <si>
    <t>D537167</t>
  </si>
  <si>
    <t>D537169</t>
  </si>
  <si>
    <t>TR.31996</t>
  </si>
  <si>
    <t>D537174</t>
  </si>
  <si>
    <t>TR.35297</t>
  </si>
  <si>
    <t>D537176</t>
  </si>
  <si>
    <t>REC.32</t>
  </si>
  <si>
    <t>D537187</t>
  </si>
  <si>
    <t>FS.1092</t>
  </si>
  <si>
    <t>D537191</t>
  </si>
  <si>
    <t>SL.512</t>
  </si>
  <si>
    <t>D537196</t>
  </si>
  <si>
    <t>C537199</t>
  </si>
  <si>
    <t>TR.36558</t>
  </si>
  <si>
    <t>D537205</t>
  </si>
  <si>
    <t>PL.94963</t>
  </si>
  <si>
    <t>D537210</t>
  </si>
  <si>
    <t>TR.42858</t>
  </si>
  <si>
    <t>D537221</t>
  </si>
  <si>
    <t>PL.103019</t>
  </si>
  <si>
    <t>D537215</t>
  </si>
  <si>
    <t>MTR.5711</t>
  </si>
  <si>
    <t>C537217</t>
  </si>
  <si>
    <t>D537220</t>
  </si>
  <si>
    <t>FS.869</t>
  </si>
  <si>
    <t>D537222</t>
  </si>
  <si>
    <t>FS.8912</t>
  </si>
  <si>
    <t>D537225</t>
  </si>
  <si>
    <t>MTR.14229</t>
  </si>
  <si>
    <t>C537226</t>
  </si>
  <si>
    <t>MTR.4738</t>
  </si>
  <si>
    <t>C537227</t>
  </si>
  <si>
    <t>D537230</t>
  </si>
  <si>
    <t>D537238</t>
  </si>
  <si>
    <t>D537247</t>
  </si>
  <si>
    <t>MTR.5326</t>
  </si>
  <si>
    <t>C537250</t>
  </si>
  <si>
    <t>TR.34631</t>
  </si>
  <si>
    <t>D537261</t>
  </si>
  <si>
    <t>D537269</t>
  </si>
  <si>
    <t>C537260</t>
  </si>
  <si>
    <t>D537288</t>
  </si>
  <si>
    <t>MTR.12157</t>
  </si>
  <si>
    <t>C537280</t>
  </si>
  <si>
    <t>FS.1868</t>
  </si>
  <si>
    <t>D537295</t>
  </si>
  <si>
    <t>MTR.28065</t>
  </si>
  <si>
    <t>C537296</t>
  </si>
  <si>
    <t>FS.544</t>
  </si>
  <si>
    <t>D537299</t>
  </si>
  <si>
    <t>D537305</t>
  </si>
  <si>
    <t>MTR.12083</t>
  </si>
  <si>
    <t>C537306</t>
  </si>
  <si>
    <t>MTR.16414</t>
  </si>
  <si>
    <t>C537307</t>
  </si>
  <si>
    <t>SLUG.25549</t>
  </si>
  <si>
    <t>D537311</t>
  </si>
  <si>
    <t>D537312</t>
  </si>
  <si>
    <t>D537315</t>
  </si>
  <si>
    <t>TR.32311</t>
  </si>
  <si>
    <t>D537318</t>
  </si>
  <si>
    <t>D537323</t>
  </si>
  <si>
    <t>TR.31970</t>
  </si>
  <si>
    <t>D537328</t>
  </si>
  <si>
    <t>PL.91431</t>
  </si>
  <si>
    <t>D537327</t>
  </si>
  <si>
    <t>D537332</t>
  </si>
  <si>
    <t>SL.9465</t>
  </si>
  <si>
    <t>D537334</t>
  </si>
  <si>
    <t>D537340</t>
  </si>
  <si>
    <t>FS.1534</t>
  </si>
  <si>
    <t>D537347</t>
  </si>
  <si>
    <t>TR.37587</t>
  </si>
  <si>
    <t>D537353</t>
  </si>
  <si>
    <t>PL.93129</t>
  </si>
  <si>
    <t>D537356</t>
  </si>
  <si>
    <t>FS.403</t>
  </si>
  <si>
    <t>D537358</t>
  </si>
  <si>
    <t>D537361</t>
  </si>
  <si>
    <t>TR.32856</t>
  </si>
  <si>
    <t>D537367</t>
  </si>
  <si>
    <t>TR.40290</t>
  </si>
  <si>
    <t>D537370</t>
  </si>
  <si>
    <t>D537420</t>
  </si>
  <si>
    <t>C537423</t>
  </si>
  <si>
    <t>D537610</t>
  </si>
  <si>
    <t>MTR.22655</t>
  </si>
  <si>
    <t>C537612</t>
  </si>
  <si>
    <t>FS.240</t>
  </si>
  <si>
    <t>D537615</t>
  </si>
  <si>
    <t>PL.91445</t>
  </si>
  <si>
    <t>D537617</t>
  </si>
  <si>
    <t>MTR.1641</t>
  </si>
  <si>
    <t>C537621</t>
  </si>
  <si>
    <t>TR.35427</t>
  </si>
  <si>
    <t>D537623</t>
  </si>
  <si>
    <t>TR.33737</t>
  </si>
  <si>
    <t>D537632</t>
  </si>
  <si>
    <t>TR.32578</t>
  </si>
  <si>
    <t>D537631</t>
  </si>
  <si>
    <t>D537636</t>
  </si>
  <si>
    <t>D537647</t>
  </si>
  <si>
    <t>FS.34787</t>
  </si>
  <si>
    <t>D537655</t>
  </si>
  <si>
    <t>D537656</t>
  </si>
  <si>
    <t>D537665</t>
  </si>
  <si>
    <t>D537931</t>
  </si>
  <si>
    <t>D537839</t>
  </si>
  <si>
    <t>D538042</t>
  </si>
  <si>
    <t>D538060</t>
  </si>
  <si>
    <t>D538037</t>
  </si>
  <si>
    <t>D537808</t>
  </si>
  <si>
    <t>D537872</t>
  </si>
  <si>
    <t>FS.885</t>
  </si>
  <si>
    <t>D538048</t>
  </si>
  <si>
    <t>D537805</t>
  </si>
  <si>
    <t>D538047</t>
  </si>
  <si>
    <t>D537853</t>
  </si>
  <si>
    <t>FS.954</t>
  </si>
  <si>
    <t>D537996</t>
  </si>
  <si>
    <t>D537983</t>
  </si>
  <si>
    <t>D538041</t>
  </si>
  <si>
    <t>FS.702</t>
  </si>
  <si>
    <t>D538073</t>
  </si>
  <si>
    <t>D538053</t>
  </si>
  <si>
    <t>D538034</t>
  </si>
  <si>
    <t>FS.523</t>
  </si>
  <si>
    <t>D538020</t>
  </si>
  <si>
    <t>D538031</t>
  </si>
  <si>
    <t>D538081</t>
  </si>
  <si>
    <t>D538024</t>
  </si>
  <si>
    <t>TR.34944</t>
  </si>
  <si>
    <t>D538078</t>
  </si>
  <si>
    <t>FS.971</t>
  </si>
  <si>
    <t>D538006</t>
  </si>
  <si>
    <t>TR.34986</t>
  </si>
  <si>
    <t>D538079</t>
  </si>
  <si>
    <t>MTR.15899</t>
  </si>
  <si>
    <t>C537924</t>
  </si>
  <si>
    <t>FS.653</t>
  </si>
  <si>
    <t>D538072</t>
  </si>
  <si>
    <t>D537955</t>
  </si>
  <si>
    <t>FS.1180</t>
  </si>
  <si>
    <t>D538052</t>
  </si>
  <si>
    <t>D538055</t>
  </si>
  <si>
    <t>D538066</t>
  </si>
  <si>
    <t>FS.1854</t>
  </si>
  <si>
    <t>D538067</t>
  </si>
  <si>
    <t>TR.35386</t>
  </si>
  <si>
    <t>D538086</t>
  </si>
  <si>
    <t>D538090</t>
  </si>
  <si>
    <t>D538092</t>
  </si>
  <si>
    <t>D538106</t>
  </si>
  <si>
    <t>D538107</t>
  </si>
  <si>
    <t>FS.966</t>
  </si>
  <si>
    <t>D538120</t>
  </si>
  <si>
    <t>FS.31</t>
  </si>
  <si>
    <t>D538123</t>
  </si>
  <si>
    <t>MTR.11866</t>
  </si>
  <si>
    <t>C538122</t>
  </si>
  <si>
    <t>MTR.16472</t>
  </si>
  <si>
    <t>C538131</t>
  </si>
  <si>
    <t>D538135</t>
  </si>
  <si>
    <t>FS.2305</t>
  </si>
  <si>
    <t>D538143</t>
  </si>
  <si>
    <t>TR.40945</t>
  </si>
  <si>
    <t>D538141</t>
  </si>
  <si>
    <t>FS.189</t>
  </si>
  <si>
    <t>D538155</t>
  </si>
  <si>
    <t>MTR.29090</t>
  </si>
  <si>
    <t>C538156</t>
  </si>
  <si>
    <t>TR.33040</t>
  </si>
  <si>
    <t>D538185</t>
  </si>
  <si>
    <t>D538195</t>
  </si>
  <si>
    <t>D538191</t>
  </si>
  <si>
    <t>D538193</t>
  </si>
  <si>
    <t>D538189</t>
  </si>
  <si>
    <t>FS.80</t>
  </si>
  <si>
    <t>D538197</t>
  </si>
  <si>
    <t>D538211</t>
  </si>
  <si>
    <t>D538205</t>
  </si>
  <si>
    <t>FS.1043</t>
  </si>
  <si>
    <t>D538212</t>
  </si>
  <si>
    <t>MTR.18545</t>
  </si>
  <si>
    <t>C538169</t>
  </si>
  <si>
    <t>FS.1429</t>
  </si>
  <si>
    <t>D538208</t>
  </si>
  <si>
    <t>D538268</t>
  </si>
  <si>
    <t>D538217</t>
  </si>
  <si>
    <t>TR.34907</t>
  </si>
  <si>
    <t>D538272</t>
  </si>
  <si>
    <t>PL.102729</t>
  </si>
  <si>
    <t>D538271</t>
  </si>
  <si>
    <t>D538347</t>
  </si>
  <si>
    <t>D538304</t>
  </si>
  <si>
    <t>D538317</t>
  </si>
  <si>
    <t>D538345</t>
  </si>
  <si>
    <t>D538348</t>
  </si>
  <si>
    <t>REC.1819</t>
  </si>
  <si>
    <t>D538344</t>
  </si>
  <si>
    <t>D538356</t>
  </si>
  <si>
    <t>FS.555</t>
  </si>
  <si>
    <t>D538349</t>
  </si>
  <si>
    <t>MTR.8412</t>
  </si>
  <si>
    <t>C538352</t>
  </si>
  <si>
    <t>MTR.22478</t>
  </si>
  <si>
    <t>C538353</t>
  </si>
  <si>
    <t>MTR.18350</t>
  </si>
  <si>
    <t>C538359</t>
  </si>
  <si>
    <t>D538369</t>
  </si>
  <si>
    <t>PL.106859</t>
  </si>
  <si>
    <t>D538370</t>
  </si>
  <si>
    <t>FS.1759</t>
  </si>
  <si>
    <t>D538372</t>
  </si>
  <si>
    <t>FS.1855</t>
  </si>
  <si>
    <t>D538375</t>
  </si>
  <si>
    <t>D538384</t>
  </si>
  <si>
    <t>PL.93712</t>
  </si>
  <si>
    <t>D538453</t>
  </si>
  <si>
    <t>PL.103597</t>
  </si>
  <si>
    <t>D538458</t>
  </si>
  <si>
    <t>D538427</t>
  </si>
  <si>
    <t>PL.117377</t>
  </si>
  <si>
    <t>D538456</t>
  </si>
  <si>
    <t>TR.32754</t>
  </si>
  <si>
    <t>D538460</t>
  </si>
  <si>
    <t>TR.34020</t>
  </si>
  <si>
    <t>D538467</t>
  </si>
  <si>
    <t>TR.37116</t>
  </si>
  <si>
    <t>D538470</t>
  </si>
  <si>
    <t>TR.36024</t>
  </si>
  <si>
    <t>D538476</t>
  </si>
  <si>
    <t>D538474</t>
  </si>
  <si>
    <t>C538475</t>
  </si>
  <si>
    <t>MTR.21333</t>
  </si>
  <si>
    <t>C538487</t>
  </si>
  <si>
    <t>MTR.14829</t>
  </si>
  <si>
    <t>C538494</t>
  </si>
  <si>
    <t>D538497</t>
  </si>
  <si>
    <t>TR.90486</t>
  </si>
  <si>
    <t>D538512</t>
  </si>
  <si>
    <t>C538511</t>
  </si>
  <si>
    <t>FS.761</t>
  </si>
  <si>
    <t>D538528</t>
  </si>
  <si>
    <t>FS.1187</t>
  </si>
  <si>
    <t>D538543</t>
  </si>
  <si>
    <t>MTR.15533</t>
  </si>
  <si>
    <t>C538529</t>
  </si>
  <si>
    <t>D538548</t>
  </si>
  <si>
    <t>MTR.15951</t>
  </si>
  <si>
    <t>C538550</t>
  </si>
  <si>
    <t>PL.96148</t>
  </si>
  <si>
    <t>D538553</t>
  </si>
  <si>
    <t>D538563</t>
  </si>
  <si>
    <t>D538566</t>
  </si>
  <si>
    <t>MTR.13505</t>
  </si>
  <si>
    <t>C538568</t>
  </si>
  <si>
    <t>TR.37738</t>
  </si>
  <si>
    <t>D538573</t>
  </si>
  <si>
    <t>D538572</t>
  </si>
  <si>
    <t>TR.34558</t>
  </si>
  <si>
    <t>D538574</t>
  </si>
  <si>
    <t>REC.1319</t>
  </si>
  <si>
    <t>D538583</t>
  </si>
  <si>
    <t>MTR.17071</t>
  </si>
  <si>
    <t>C538580</t>
  </si>
  <si>
    <t>MTR.53542</t>
  </si>
  <si>
    <t>C538586</t>
  </si>
  <si>
    <t>PL.93081</t>
  </si>
  <si>
    <t>D538588</t>
  </si>
  <si>
    <t>MTR.17556</t>
  </si>
  <si>
    <t>C538587</t>
  </si>
  <si>
    <t>TR.31562</t>
  </si>
  <si>
    <t>D538597</t>
  </si>
  <si>
    <t>REC.29</t>
  </si>
  <si>
    <t>D538599</t>
  </si>
  <si>
    <t>TR.33903</t>
  </si>
  <si>
    <t>D538604</t>
  </si>
  <si>
    <t>D538606</t>
  </si>
  <si>
    <t>TR.37316</t>
  </si>
  <si>
    <t>D538608</t>
  </si>
  <si>
    <t>D538611</t>
  </si>
  <si>
    <t>D538612</t>
  </si>
  <si>
    <t>D538617</t>
  </si>
  <si>
    <t>FS.2575</t>
  </si>
  <si>
    <t>D538620</t>
  </si>
  <si>
    <t>MTR.91947</t>
  </si>
  <si>
    <t>C538621</t>
  </si>
  <si>
    <t>D538630</t>
  </si>
  <si>
    <t>TR.37268</t>
  </si>
  <si>
    <t>D538629</t>
  </si>
  <si>
    <t>D538643</t>
  </si>
  <si>
    <t>FS.1833</t>
  </si>
  <si>
    <t>D538651</t>
  </si>
  <si>
    <t>MTR.17168</t>
  </si>
  <si>
    <t>C538646</t>
  </si>
  <si>
    <t>D538656</t>
  </si>
  <si>
    <t>D538674</t>
  </si>
  <si>
    <t>TR.37471</t>
  </si>
  <si>
    <t>D538677</t>
  </si>
  <si>
    <t>D538682</t>
  </si>
  <si>
    <t>TR.33554</t>
  </si>
  <si>
    <t>D538684</t>
  </si>
  <si>
    <t>SLUG.26785</t>
  </si>
  <si>
    <t>D538689</t>
  </si>
  <si>
    <t>TR.36871</t>
  </si>
  <si>
    <t>D538688</t>
  </si>
  <si>
    <t>FS.1428</t>
  </si>
  <si>
    <t>D538706</t>
  </si>
  <si>
    <t>D538695</t>
  </si>
  <si>
    <t>D538703</t>
  </si>
  <si>
    <t>PL.93186</t>
  </si>
  <si>
    <t>D538705</t>
  </si>
  <si>
    <t>FS.888</t>
  </si>
  <si>
    <t>D538711</t>
  </si>
  <si>
    <t>C538712</t>
  </si>
  <si>
    <t>FS.679</t>
  </si>
  <si>
    <t>D538716</t>
  </si>
  <si>
    <t>MTR.15574</t>
  </si>
  <si>
    <t>C538717</t>
  </si>
  <si>
    <t>FS.2270</t>
  </si>
  <si>
    <t>D538724</t>
  </si>
  <si>
    <t>FS.24</t>
  </si>
  <si>
    <t>D538792</t>
  </si>
  <si>
    <t>D538757</t>
  </si>
  <si>
    <t>D538753</t>
  </si>
  <si>
    <t>D538832</t>
  </si>
  <si>
    <t>D538769</t>
  </si>
  <si>
    <t>C538733</t>
  </si>
  <si>
    <t>D538834</t>
  </si>
  <si>
    <t>D538803</t>
  </si>
  <si>
    <t>FS.26</t>
  </si>
  <si>
    <t>D538794</t>
  </si>
  <si>
    <t>D538776</t>
  </si>
  <si>
    <t>D538827</t>
  </si>
  <si>
    <t>MTR.28041</t>
  </si>
  <si>
    <t>C538762</t>
  </si>
  <si>
    <t>D538826</t>
  </si>
  <si>
    <t>PL.98807</t>
  </si>
  <si>
    <t>D538825</t>
  </si>
  <si>
    <t>MTR.15204</t>
  </si>
  <si>
    <t>C538801</t>
  </si>
  <si>
    <t>MTR.25815</t>
  </si>
  <si>
    <t>C538804</t>
  </si>
  <si>
    <t>D538840</t>
  </si>
  <si>
    <t>TR.38416</t>
  </si>
  <si>
    <t>D538844</t>
  </si>
  <si>
    <t>MTR.15488</t>
  </si>
  <si>
    <t>C538843</t>
  </si>
  <si>
    <t>D538848</t>
  </si>
  <si>
    <t>D538849</t>
  </si>
  <si>
    <t>TR.42754</t>
  </si>
  <si>
    <t>D538852</t>
  </si>
  <si>
    <t>D538855</t>
  </si>
  <si>
    <t>MTR.22827</t>
  </si>
  <si>
    <t>C538857</t>
  </si>
  <si>
    <t>D538861</t>
  </si>
  <si>
    <t>TR.35555</t>
  </si>
  <si>
    <t>D538862</t>
  </si>
  <si>
    <t>TR.31579</t>
  </si>
  <si>
    <t>D538864</t>
  </si>
  <si>
    <t>TR.32801</t>
  </si>
  <si>
    <t>D538869</t>
  </si>
  <si>
    <t>TR.31831</t>
  </si>
  <si>
    <t>D538875</t>
  </si>
  <si>
    <t>TR.33842</t>
  </si>
  <si>
    <t>D538874</t>
  </si>
  <si>
    <t>TR.42178</t>
  </si>
  <si>
    <t>D538879</t>
  </si>
  <si>
    <t>FS.131</t>
  </si>
  <si>
    <t>D538888</t>
  </si>
  <si>
    <t>MTR.20875</t>
  </si>
  <si>
    <t>C538890</t>
  </si>
  <si>
    <t>TR.35017</t>
  </si>
  <si>
    <t>D538895</t>
  </si>
  <si>
    <t>TR.33807</t>
  </si>
  <si>
    <t>D538901</t>
  </si>
  <si>
    <t>MTR.25051</t>
  </si>
  <si>
    <t>C538906</t>
  </si>
  <si>
    <t>D538915</t>
  </si>
  <si>
    <t>MTR.25828</t>
  </si>
  <si>
    <t>C538918</t>
  </si>
  <si>
    <t>D538926</t>
  </si>
  <si>
    <t>TR.36797</t>
  </si>
  <si>
    <t>D538930</t>
  </si>
  <si>
    <t>D538941</t>
  </si>
  <si>
    <t>FS.8910</t>
  </si>
  <si>
    <t>D538944</t>
  </si>
  <si>
    <t>FS.1816</t>
  </si>
  <si>
    <t>D538948</t>
  </si>
  <si>
    <t>MTR.20611</t>
  </si>
  <si>
    <t>C538949</t>
  </si>
  <si>
    <t>TR.39184</t>
  </si>
  <si>
    <t>D538953</t>
  </si>
  <si>
    <t>D538959</t>
  </si>
  <si>
    <t>TR.31690</t>
  </si>
  <si>
    <t>D538962</t>
  </si>
  <si>
    <t>MTR.18836</t>
  </si>
  <si>
    <t>C538961</t>
  </si>
  <si>
    <t>D538965</t>
  </si>
  <si>
    <t>TR.37354</t>
  </si>
  <si>
    <t>D538968</t>
  </si>
  <si>
    <t>PL.103754</t>
  </si>
  <si>
    <t>D538969</t>
  </si>
  <si>
    <t>TR.33559</t>
  </si>
  <si>
    <t>D538971</t>
  </si>
  <si>
    <t>TR.34465</t>
  </si>
  <si>
    <t>D538980</t>
  </si>
  <si>
    <t>D546611_A</t>
  </si>
  <si>
    <t>D538994</t>
  </si>
  <si>
    <t>D539007</t>
  </si>
  <si>
    <t>FS.1577</t>
  </si>
  <si>
    <t>D539024</t>
  </si>
  <si>
    <t>D539019</t>
  </si>
  <si>
    <t>D539018</t>
  </si>
  <si>
    <t>D539022</t>
  </si>
  <si>
    <t>D539011</t>
  </si>
  <si>
    <t>MTR.17151</t>
  </si>
  <si>
    <t>C539013</t>
  </si>
  <si>
    <t>D539020</t>
  </si>
  <si>
    <t>FS.760</t>
  </si>
  <si>
    <t>D539026</t>
  </si>
  <si>
    <t>TR.38715</t>
  </si>
  <si>
    <t>D539029</t>
  </si>
  <si>
    <t>TR.34084</t>
  </si>
  <si>
    <t>D539034</t>
  </si>
  <si>
    <t>MTR.26025</t>
  </si>
  <si>
    <t>C539032</t>
  </si>
  <si>
    <t>TR.38660</t>
  </si>
  <si>
    <t>D539035</t>
  </si>
  <si>
    <t>FS.642</t>
  </si>
  <si>
    <t>D539037</t>
  </si>
  <si>
    <t>TR.31827</t>
  </si>
  <si>
    <t>D539043</t>
  </si>
  <si>
    <t>MTR.4372</t>
  </si>
  <si>
    <t>C539044</t>
  </si>
  <si>
    <t>FS.326</t>
  </si>
  <si>
    <t>D539050</t>
  </si>
  <si>
    <t>TR.33327</t>
  </si>
  <si>
    <t>D539053</t>
  </si>
  <si>
    <t>FS.423</t>
  </si>
  <si>
    <t>D539061</t>
  </si>
  <si>
    <t>D539064</t>
  </si>
  <si>
    <t>D539071</t>
  </si>
  <si>
    <t>D539080</t>
  </si>
  <si>
    <t>D539084</t>
  </si>
  <si>
    <t>FS.170</t>
  </si>
  <si>
    <t>D539086</t>
  </si>
  <si>
    <t>MTR.4839</t>
  </si>
  <si>
    <t>C539087</t>
  </si>
  <si>
    <t>TR.32790</t>
  </si>
  <si>
    <t>D539090</t>
  </si>
  <si>
    <t>MTR.27244</t>
  </si>
  <si>
    <t>C539092</t>
  </si>
  <si>
    <t>TR.33733</t>
  </si>
  <si>
    <t>D539094</t>
  </si>
  <si>
    <t>D539103</t>
  </si>
  <si>
    <t>C539102</t>
  </si>
  <si>
    <t>MTR.20998</t>
  </si>
  <si>
    <t>C539106</t>
  </si>
  <si>
    <t>MTR.19032</t>
  </si>
  <si>
    <t>C539108</t>
  </si>
  <si>
    <t>PLUG.39938</t>
  </si>
  <si>
    <t>D539111</t>
  </si>
  <si>
    <t>MTR.4540</t>
  </si>
  <si>
    <t>C539114</t>
  </si>
  <si>
    <t>MTR.4538</t>
  </si>
  <si>
    <t>C539116</t>
  </si>
  <si>
    <t>C539115</t>
  </si>
  <si>
    <t>FS.13984</t>
  </si>
  <si>
    <t>D539125</t>
  </si>
  <si>
    <t>D539230</t>
  </si>
  <si>
    <t>MTR.15319</t>
  </si>
  <si>
    <t>C539238</t>
  </si>
  <si>
    <t>D539244</t>
  </si>
  <si>
    <t>MTR.12119</t>
  </si>
  <si>
    <t>C539246</t>
  </si>
  <si>
    <t>D539248</t>
  </si>
  <si>
    <t>D539252</t>
  </si>
  <si>
    <t>FS.791</t>
  </si>
  <si>
    <t>D539259</t>
  </si>
  <si>
    <t>TR.32931</t>
  </si>
  <si>
    <t>D539270</t>
  </si>
  <si>
    <t>D539275</t>
  </si>
  <si>
    <t>MTR.28822</t>
  </si>
  <si>
    <t>C539274</t>
  </si>
  <si>
    <t>MTR.15347</t>
  </si>
  <si>
    <t>C539280</t>
  </si>
  <si>
    <t>FS.29987</t>
  </si>
  <si>
    <t>D539282</t>
  </si>
  <si>
    <t>TR.37893</t>
  </si>
  <si>
    <t>D539286</t>
  </si>
  <si>
    <t>TR.35704</t>
  </si>
  <si>
    <t>D539285</t>
  </si>
  <si>
    <t>TR.34223</t>
  </si>
  <si>
    <t>D539292</t>
  </si>
  <si>
    <t>TR.34150</t>
  </si>
  <si>
    <t>D539296</t>
  </si>
  <si>
    <t>TR.37223</t>
  </si>
  <si>
    <t>D539300</t>
  </si>
  <si>
    <t>D539305</t>
  </si>
  <si>
    <t>TR.32888</t>
  </si>
  <si>
    <t>D539309</t>
  </si>
  <si>
    <t>TR.39494</t>
  </si>
  <si>
    <t>D539315</t>
  </si>
  <si>
    <t>MTR.16894</t>
  </si>
  <si>
    <t>C539314</t>
  </si>
  <si>
    <t>TR.37503</t>
  </si>
  <si>
    <t>D539317</t>
  </si>
  <si>
    <t>PL.97014</t>
  </si>
  <si>
    <t>D539321</t>
  </si>
  <si>
    <t>MTR.29852</t>
  </si>
  <si>
    <t>C539322</t>
  </si>
  <si>
    <t>MTR.8502</t>
  </si>
  <si>
    <t>C539323</t>
  </si>
  <si>
    <t>PLUG.10509</t>
  </si>
  <si>
    <t>D539329</t>
  </si>
  <si>
    <t>TR.102486</t>
  </si>
  <si>
    <t>D539328</t>
  </si>
  <si>
    <t>MTR.18058</t>
  </si>
  <si>
    <t>C539331</t>
  </si>
  <si>
    <t>TR.42151</t>
  </si>
  <si>
    <t>D539334</t>
  </si>
  <si>
    <t>FS.2541</t>
  </si>
  <si>
    <t>D539351</t>
  </si>
  <si>
    <t>FS.2042</t>
  </si>
  <si>
    <t>D539357</t>
  </si>
  <si>
    <t>D539360</t>
  </si>
  <si>
    <t>FS.2900</t>
  </si>
  <si>
    <t>D539361</t>
  </si>
  <si>
    <t>TR.35266</t>
  </si>
  <si>
    <t>D539364</t>
  </si>
  <si>
    <t>TR.37549</t>
  </si>
  <si>
    <t>D539367</t>
  </si>
  <si>
    <t>SLUG.23656</t>
  </si>
  <si>
    <t>D539637</t>
  </si>
  <si>
    <t>D539811</t>
  </si>
  <si>
    <t>D539812</t>
  </si>
  <si>
    <t>PL.103925</t>
  </si>
  <si>
    <t>D539814</t>
  </si>
  <si>
    <t>FS.2416</t>
  </si>
  <si>
    <t>D539835</t>
  </si>
  <si>
    <t>TR.39726</t>
  </si>
  <si>
    <t>D539840</t>
  </si>
  <si>
    <t>PL.91756</t>
  </si>
  <si>
    <t>D539844</t>
  </si>
  <si>
    <t>D539849</t>
  </si>
  <si>
    <t>TR.38134</t>
  </si>
  <si>
    <t>D539854</t>
  </si>
  <si>
    <t>TR.37724</t>
  </si>
  <si>
    <t>D539855</t>
  </si>
  <si>
    <t>D539861</t>
  </si>
  <si>
    <t>D539867</t>
  </si>
  <si>
    <t>C539869</t>
  </si>
  <si>
    <t>SL.14299</t>
  </si>
  <si>
    <t>D539873</t>
  </si>
  <si>
    <t>D539879</t>
  </si>
  <si>
    <t>D539886</t>
  </si>
  <si>
    <t>PL.104688</t>
  </si>
  <si>
    <t>D539884</t>
  </si>
  <si>
    <t>SL.15332</t>
  </si>
  <si>
    <t>D539888</t>
  </si>
  <si>
    <t>REC.1360</t>
  </si>
  <si>
    <t>D539893</t>
  </si>
  <si>
    <t>SL.1587</t>
  </si>
  <si>
    <t>D539896</t>
  </si>
  <si>
    <t>D539906</t>
  </si>
  <si>
    <t>D539940</t>
  </si>
  <si>
    <t>FS.1695</t>
  </si>
  <si>
    <t>D539944</t>
  </si>
  <si>
    <t>PL.103953</t>
  </si>
  <si>
    <t>D539953</t>
  </si>
  <si>
    <t>TR.32469</t>
  </si>
  <si>
    <t>D539951</t>
  </si>
  <si>
    <t>TR.39677</t>
  </si>
  <si>
    <t>D539952</t>
  </si>
  <si>
    <t>MTR.6948</t>
  </si>
  <si>
    <t>C539954</t>
  </si>
  <si>
    <t>MTR.25160</t>
  </si>
  <si>
    <t>C539955</t>
  </si>
  <si>
    <t>MTR.17078</t>
  </si>
  <si>
    <t>C539960</t>
  </si>
  <si>
    <t>D539966</t>
  </si>
  <si>
    <t>MTR.29029</t>
  </si>
  <si>
    <t>C539965</t>
  </si>
  <si>
    <t>D539970</t>
  </si>
  <si>
    <t>D539975</t>
  </si>
  <si>
    <t>D539978</t>
  </si>
  <si>
    <t>PL.93827</t>
  </si>
  <si>
    <t>D539984</t>
  </si>
  <si>
    <t>D539998</t>
  </si>
  <si>
    <t>MTR.18129</t>
  </si>
  <si>
    <t>C540003</t>
  </si>
  <si>
    <t>D540008</t>
  </si>
  <si>
    <t>FS.1412</t>
  </si>
  <si>
    <t>D540015</t>
  </si>
  <si>
    <t>D540019</t>
  </si>
  <si>
    <t>D540023</t>
  </si>
  <si>
    <t>FS.2107</t>
  </si>
  <si>
    <t>D540032</t>
  </si>
  <si>
    <t>D540043</t>
  </si>
  <si>
    <t>MTR.191608</t>
  </si>
  <si>
    <t>C540044</t>
  </si>
  <si>
    <t>MTR.26728</t>
  </si>
  <si>
    <t>C540046</t>
  </si>
  <si>
    <t>C540047</t>
  </si>
  <si>
    <t>D540050</t>
  </si>
  <si>
    <t>D540063</t>
  </si>
  <si>
    <t>D540639</t>
  </si>
  <si>
    <t>MTR.21119</t>
  </si>
  <si>
    <t>C540059</t>
  </si>
  <si>
    <t>MTR.18351</t>
  </si>
  <si>
    <t>C540065</t>
  </si>
  <si>
    <t>MTR.17488</t>
  </si>
  <si>
    <t>C540066</t>
  </si>
  <si>
    <t>MTR.23913</t>
  </si>
  <si>
    <t>C540067</t>
  </si>
  <si>
    <t>MTR.18111</t>
  </si>
  <si>
    <t>C540068</t>
  </si>
  <si>
    <t>TR.145286</t>
  </si>
  <si>
    <t>D540070</t>
  </si>
  <si>
    <t>MTR.17378</t>
  </si>
  <si>
    <t>C540071</t>
  </si>
  <si>
    <t>C540073</t>
  </si>
  <si>
    <t>D540078</t>
  </si>
  <si>
    <t>MTR.26392</t>
  </si>
  <si>
    <t>C540075</t>
  </si>
  <si>
    <t>MTR.19933</t>
  </si>
  <si>
    <t>C540077</t>
  </si>
  <si>
    <t>D540086</t>
  </si>
  <si>
    <t>D540088</t>
  </si>
  <si>
    <t>D540092</t>
  </si>
  <si>
    <t>MTR.23426</t>
  </si>
  <si>
    <t>C540090</t>
  </si>
  <si>
    <t>FS.2380</t>
  </si>
  <si>
    <t>D540095</t>
  </si>
  <si>
    <t>D540101</t>
  </si>
  <si>
    <t>TR.40396</t>
  </si>
  <si>
    <t>D540105</t>
  </si>
  <si>
    <t>D540112</t>
  </si>
  <si>
    <t>TR.37730</t>
  </si>
  <si>
    <t>D540115</t>
  </si>
  <si>
    <t>D540149</t>
  </si>
  <si>
    <t>TR.32871</t>
  </si>
  <si>
    <t>D540162</t>
  </si>
  <si>
    <t>D540159</t>
  </si>
  <si>
    <t>D540167</t>
  </si>
  <si>
    <t>TR.40364</t>
  </si>
  <si>
    <t>D540171</t>
  </si>
  <si>
    <t>MTR.25034</t>
  </si>
  <si>
    <t>C540172</t>
  </si>
  <si>
    <t>MTR.15832</t>
  </si>
  <si>
    <t>C540175</t>
  </si>
  <si>
    <t>TR.39687</t>
  </si>
  <si>
    <t>D540190</t>
  </si>
  <si>
    <t>D540188</t>
  </si>
  <si>
    <t>MTR.18903</t>
  </si>
  <si>
    <t>C540193</t>
  </si>
  <si>
    <t>PL.101195</t>
  </si>
  <si>
    <t>D540197</t>
  </si>
  <si>
    <t>D540199</t>
  </si>
  <si>
    <t>MTR.11031</t>
  </si>
  <si>
    <t>C540200</t>
  </si>
  <si>
    <t>TR.33694</t>
  </si>
  <si>
    <t>D540202</t>
  </si>
  <si>
    <t>MTR.791</t>
  </si>
  <si>
    <t>C540203</t>
  </si>
  <si>
    <t>D540216</t>
  </si>
  <si>
    <t>MTR.24929</t>
  </si>
  <si>
    <t>C540218</t>
  </si>
  <si>
    <t>D540234</t>
  </si>
  <si>
    <t>D540229</t>
  </si>
  <si>
    <t>FS.159</t>
  </si>
  <si>
    <t>D540237</t>
  </si>
  <si>
    <t>MTR.17225</t>
  </si>
  <si>
    <t>C540230</t>
  </si>
  <si>
    <t>MTR.25076</t>
  </si>
  <si>
    <t>C540235</t>
  </si>
  <si>
    <t>SL.21089</t>
  </si>
  <si>
    <t>D540243</t>
  </si>
  <si>
    <t>MTR.23167</t>
  </si>
  <si>
    <t>C540246</t>
  </si>
  <si>
    <t>FS.2297</t>
  </si>
  <si>
    <t>D540251</t>
  </si>
  <si>
    <t>MTR.743</t>
  </si>
  <si>
    <t>C540248</t>
  </si>
  <si>
    <t>MTR.24933</t>
  </si>
  <si>
    <t>C540252</t>
  </si>
  <si>
    <t>FS.838</t>
  </si>
  <si>
    <t>D540257</t>
  </si>
  <si>
    <t>FS.1459</t>
  </si>
  <si>
    <t>D540261</t>
  </si>
  <si>
    <t>D540262</t>
  </si>
  <si>
    <t>MTR.14014</t>
  </si>
  <si>
    <t>C540263</t>
  </si>
  <si>
    <t>D540267</t>
  </si>
  <si>
    <t>FS.1604</t>
  </si>
  <si>
    <t>D540269</t>
  </si>
  <si>
    <t>MTR.25630</t>
  </si>
  <si>
    <t>C540270</t>
  </si>
  <si>
    <t>FS.1625</t>
  </si>
  <si>
    <t>D540276</t>
  </si>
  <si>
    <t>MTR.20607</t>
  </si>
  <si>
    <t>C540273</t>
  </si>
  <si>
    <t>C540275</t>
  </si>
  <si>
    <t>TR.35721</t>
  </si>
  <si>
    <t>D540278</t>
  </si>
  <si>
    <t>C540282</t>
  </si>
  <si>
    <t>MTR.17260</t>
  </si>
  <si>
    <t>C540286</t>
  </si>
  <si>
    <t>PL.114319</t>
  </si>
  <si>
    <t>D540290</t>
  </si>
  <si>
    <t>D540297</t>
  </si>
  <si>
    <t>C540289</t>
  </si>
  <si>
    <t>D540326</t>
  </si>
  <si>
    <t>D540348</t>
  </si>
  <si>
    <t>D540350</t>
  </si>
  <si>
    <t>D540357</t>
  </si>
  <si>
    <t>MTR.8931</t>
  </si>
  <si>
    <t>C540353</t>
  </si>
  <si>
    <t>FS.1432</t>
  </si>
  <si>
    <t>D540362</t>
  </si>
  <si>
    <t>D540390</t>
  </si>
  <si>
    <t>D540476</t>
  </si>
  <si>
    <t>D540466</t>
  </si>
  <si>
    <t>D540492</t>
  </si>
  <si>
    <t>D540477</t>
  </si>
  <si>
    <t>D540487</t>
  </si>
  <si>
    <t>D540468</t>
  </si>
  <si>
    <t>D540478</t>
  </si>
  <si>
    <t>D540451</t>
  </si>
  <si>
    <t>D540469</t>
  </si>
  <si>
    <t>MTR.21697</t>
  </si>
  <si>
    <t>C540398</t>
  </si>
  <si>
    <t>FS.803</t>
  </si>
  <si>
    <t>D540488</t>
  </si>
  <si>
    <t>D540438</t>
  </si>
  <si>
    <t>PL.98503</t>
  </si>
  <si>
    <t>D540486</t>
  </si>
  <si>
    <t>D540495</t>
  </si>
  <si>
    <t>MTR.23912</t>
  </si>
  <si>
    <t>C540479</t>
  </si>
  <si>
    <t>MTR.30816</t>
  </si>
  <si>
    <t>C540482</t>
  </si>
  <si>
    <t>D540490</t>
  </si>
  <si>
    <t>FS.873</t>
  </si>
  <si>
    <t>D540493</t>
  </si>
  <si>
    <t>FS.1237</t>
  </si>
  <si>
    <t>D540494</t>
  </si>
  <si>
    <t>D540497</t>
  </si>
  <si>
    <t>TR.33684</t>
  </si>
  <si>
    <t>D540499</t>
  </si>
  <si>
    <t>D540501</t>
  </si>
  <si>
    <t>MTR.18862</t>
  </si>
  <si>
    <t>C540503</t>
  </si>
  <si>
    <t>MTR.23748</t>
  </si>
  <si>
    <t>C540504</t>
  </si>
  <si>
    <t>TR.35308</t>
  </si>
  <si>
    <t>D540510</t>
  </si>
  <si>
    <t>MTR.17813</t>
  </si>
  <si>
    <t>C540511</t>
  </si>
  <si>
    <t>D540528</t>
  </si>
  <si>
    <t>D540537</t>
  </si>
  <si>
    <t>FS.1138</t>
  </si>
  <si>
    <t>D540546</t>
  </si>
  <si>
    <t>D540554</t>
  </si>
  <si>
    <t>FS.2069</t>
  </si>
  <si>
    <t>D540563</t>
  </si>
  <si>
    <t>TR.33257</t>
  </si>
  <si>
    <t>D540565</t>
  </si>
  <si>
    <t>MTR.27731</t>
  </si>
  <si>
    <t>C540566</t>
  </si>
  <si>
    <t>FS.3</t>
  </si>
  <si>
    <t>D540574</t>
  </si>
  <si>
    <t>FS.694</t>
  </si>
  <si>
    <t>D540579</t>
  </si>
  <si>
    <t>FS.2643</t>
  </si>
  <si>
    <t>D540584</t>
  </si>
  <si>
    <t>C540587</t>
  </si>
  <si>
    <t>FS.798</t>
  </si>
  <si>
    <t>D540593</t>
  </si>
  <si>
    <t>FS.1640</t>
  </si>
  <si>
    <t>D540635</t>
  </si>
  <si>
    <t>MTR.8655</t>
  </si>
  <si>
    <t>C540595</t>
  </si>
  <si>
    <t>MTR.14806</t>
  </si>
  <si>
    <t>C540596</t>
  </si>
  <si>
    <t>C540597</t>
  </si>
  <si>
    <t>MTR.10765</t>
  </si>
  <si>
    <t>C540598</t>
  </si>
  <si>
    <t>MTR.6857</t>
  </si>
  <si>
    <t>C540599</t>
  </si>
  <si>
    <t>MTR.4459</t>
  </si>
  <si>
    <t>C540600</t>
  </si>
  <si>
    <t>MTR.8656</t>
  </si>
  <si>
    <t>C540601</t>
  </si>
  <si>
    <t>MTR.14969</t>
  </si>
  <si>
    <t>C540602</t>
  </si>
  <si>
    <t>D540608</t>
  </si>
  <si>
    <t>D540634</t>
  </si>
  <si>
    <t>TR.37423</t>
  </si>
  <si>
    <t>D540611</t>
  </si>
  <si>
    <t>D540618</t>
  </si>
  <si>
    <t>MTR.6820</t>
  </si>
  <si>
    <t>C540619</t>
  </si>
  <si>
    <t>MTR.6818</t>
  </si>
  <si>
    <t>C540620</t>
  </si>
  <si>
    <t>MTR.6774</t>
  </si>
  <si>
    <t>C540621</t>
  </si>
  <si>
    <t>MTR.13513</t>
  </si>
  <si>
    <t>C540622</t>
  </si>
  <si>
    <t>MTR.11094</t>
  </si>
  <si>
    <t>C540623</t>
  </si>
  <si>
    <t>MTR.13667</t>
  </si>
  <si>
    <t>C540624</t>
  </si>
  <si>
    <t>MTR.6823</t>
  </si>
  <si>
    <t>C540625</t>
  </si>
  <si>
    <t>FS.1182</t>
  </si>
  <si>
    <t>D540628</t>
  </si>
  <si>
    <t>MTR.6335</t>
  </si>
  <si>
    <t>C540630</t>
  </si>
  <si>
    <t>MTR.21134</t>
  </si>
  <si>
    <t>C540633</t>
  </si>
  <si>
    <t>TR.40062</t>
  </si>
  <si>
    <t>D540640</t>
  </si>
  <si>
    <t>MTR.4478</t>
  </si>
  <si>
    <t>C540638</t>
  </si>
  <si>
    <t>TR.34217</t>
  </si>
  <si>
    <t>D540643</t>
  </si>
  <si>
    <t>D540653</t>
  </si>
  <si>
    <t>D540659</t>
  </si>
  <si>
    <t>PL.102623</t>
  </si>
  <si>
    <t>D540666</t>
  </si>
  <si>
    <t>TR.33736</t>
  </si>
  <si>
    <t>D540667</t>
  </si>
  <si>
    <t>D540668</t>
  </si>
  <si>
    <t>MTR.17620</t>
  </si>
  <si>
    <t>C540670</t>
  </si>
  <si>
    <t>MTR.6453</t>
  </si>
  <si>
    <t>C540673</t>
  </si>
  <si>
    <t>D540701</t>
  </si>
  <si>
    <t>FS.1560</t>
  </si>
  <si>
    <t>D540717</t>
  </si>
  <si>
    <t>FS.583</t>
  </si>
  <si>
    <t>D540721</t>
  </si>
  <si>
    <t>D540727</t>
  </si>
  <si>
    <t>D540771</t>
  </si>
  <si>
    <t>MTR.10699</t>
  </si>
  <si>
    <t>C540775</t>
  </si>
  <si>
    <t>SLUG.25939</t>
  </si>
  <si>
    <t>D540776</t>
  </si>
  <si>
    <t>D540788</t>
  </si>
  <si>
    <t>D540790</t>
  </si>
  <si>
    <t>TR.38839</t>
  </si>
  <si>
    <t>D540795</t>
  </si>
  <si>
    <t>D540794</t>
  </si>
  <si>
    <t>TR.34183</t>
  </si>
  <si>
    <t>D540804</t>
  </si>
  <si>
    <t>D540806</t>
  </si>
  <si>
    <t>TR.37937</t>
  </si>
  <si>
    <t>D540807</t>
  </si>
  <si>
    <t>D540808</t>
  </si>
  <si>
    <t>FS.8856</t>
  </si>
  <si>
    <t>D540812</t>
  </si>
  <si>
    <t>MTR.12929</t>
  </si>
  <si>
    <t>C540813</t>
  </si>
  <si>
    <t>D540852</t>
  </si>
  <si>
    <t>D540853</t>
  </si>
  <si>
    <t>D540871</t>
  </si>
  <si>
    <t>MTR.25280</t>
  </si>
  <si>
    <t>C540827</t>
  </si>
  <si>
    <t>D540856</t>
  </si>
  <si>
    <t>D540877</t>
  </si>
  <si>
    <t>D540874</t>
  </si>
  <si>
    <t>D540865</t>
  </si>
  <si>
    <t>D540879</t>
  </si>
  <si>
    <t>PL.96899</t>
  </si>
  <si>
    <t>D540880</t>
  </si>
  <si>
    <t>TR.39559</t>
  </si>
  <si>
    <t>D540885</t>
  </si>
  <si>
    <t>TR.40187</t>
  </si>
  <si>
    <t>D540887</t>
  </si>
  <si>
    <t>FS.1676</t>
  </si>
  <si>
    <t>D540890</t>
  </si>
  <si>
    <t>D540899</t>
  </si>
  <si>
    <t>FS.919</t>
  </si>
  <si>
    <t>D540903</t>
  </si>
  <si>
    <t>D540956</t>
  </si>
  <si>
    <t>FS.749</t>
  </si>
  <si>
    <t>D540953</t>
  </si>
  <si>
    <t>D540950</t>
  </si>
  <si>
    <t>D540954</t>
  </si>
  <si>
    <t>REC.1630</t>
  </si>
  <si>
    <t>D540951</t>
  </si>
  <si>
    <t>MTR.17058</t>
  </si>
  <si>
    <t>C540926</t>
  </si>
  <si>
    <t>D540962</t>
  </si>
  <si>
    <t>MTR.16851</t>
  </si>
  <si>
    <t>C540929</t>
  </si>
  <si>
    <t>MTR.15697</t>
  </si>
  <si>
    <t>C540932</t>
  </si>
  <si>
    <t>TR.37987</t>
  </si>
  <si>
    <t>D540959</t>
  </si>
  <si>
    <t>FS.842</t>
  </si>
  <si>
    <t>D540961</t>
  </si>
  <si>
    <t>MTR.16399</t>
  </si>
  <si>
    <t>C540942</t>
  </si>
  <si>
    <t>TR.35090</t>
  </si>
  <si>
    <t>D540960</t>
  </si>
  <si>
    <t>MTR.16562</t>
  </si>
  <si>
    <t>C540947</t>
  </si>
  <si>
    <t>D540969</t>
  </si>
  <si>
    <t>MTR.28033</t>
  </si>
  <si>
    <t>C540972</t>
  </si>
  <si>
    <t>MTR.18326</t>
  </si>
  <si>
    <t>C540973</t>
  </si>
  <si>
    <t>C540974</t>
  </si>
  <si>
    <t>SL.22958</t>
  </si>
  <si>
    <t>D540979</t>
  </si>
  <si>
    <t>MTR.6240</t>
  </si>
  <si>
    <t>C540980</t>
  </si>
  <si>
    <t>TR.32896</t>
  </si>
  <si>
    <t>D540983</t>
  </si>
  <si>
    <t>D540992</t>
  </si>
  <si>
    <t>TR.35368</t>
  </si>
  <si>
    <t>D541006</t>
  </si>
  <si>
    <t>MTR.15570</t>
  </si>
  <si>
    <t>C540990</t>
  </si>
  <si>
    <t>D541048</t>
  </si>
  <si>
    <t>D541031</t>
  </si>
  <si>
    <t>MTR.15425</t>
  </si>
  <si>
    <t>C541036</t>
  </si>
  <si>
    <t>TR.32069</t>
  </si>
  <si>
    <t>D541052</t>
  </si>
  <si>
    <t>MTR.28479</t>
  </si>
  <si>
    <t>C541046</t>
  </si>
  <si>
    <t>D541055</t>
  </si>
  <si>
    <t>PL.102883</t>
  </si>
  <si>
    <t>D541054</t>
  </si>
  <si>
    <t>TR.37481</t>
  </si>
  <si>
    <t>D541056</t>
  </si>
  <si>
    <t>PL.102783</t>
  </si>
  <si>
    <t>D541057</t>
  </si>
  <si>
    <t>D541067</t>
  </si>
  <si>
    <t>TR.100886</t>
  </si>
  <si>
    <t>D541068</t>
  </si>
  <si>
    <t>MTR.23615</t>
  </si>
  <si>
    <t>C541069</t>
  </si>
  <si>
    <t>MTR.17451</t>
  </si>
  <si>
    <t>C541072</t>
  </si>
  <si>
    <t>FS.770</t>
  </si>
  <si>
    <t>D541075</t>
  </si>
  <si>
    <t>C541076</t>
  </si>
  <si>
    <t>C541078</t>
  </si>
  <si>
    <t>MTR.10096</t>
  </si>
  <si>
    <t>C541080</t>
  </si>
  <si>
    <t>TR.37206</t>
  </si>
  <si>
    <t>D541083</t>
  </si>
  <si>
    <t>D541090</t>
  </si>
  <si>
    <t>D541097</t>
  </si>
  <si>
    <t>D541099</t>
  </si>
  <si>
    <t>D541104</t>
  </si>
  <si>
    <t>C541102</t>
  </si>
  <si>
    <t>TR.42793</t>
  </si>
  <si>
    <t>D541107</t>
  </si>
  <si>
    <t>D546404</t>
  </si>
  <si>
    <t>TR.42797</t>
  </si>
  <si>
    <t>D541108</t>
  </si>
  <si>
    <t>C541109</t>
  </si>
  <si>
    <t>D541116</t>
  </si>
  <si>
    <t>TR.34833</t>
  </si>
  <si>
    <t>D541118</t>
  </si>
  <si>
    <t>TR.38950</t>
  </si>
  <si>
    <t>D541120</t>
  </si>
  <si>
    <t>MTR.22666</t>
  </si>
  <si>
    <t>C541121</t>
  </si>
  <si>
    <t>D541129</t>
  </si>
  <si>
    <t>MTR.30478</t>
  </si>
  <si>
    <t>C541134</t>
  </si>
  <si>
    <t>D541240</t>
  </si>
  <si>
    <t>D541252</t>
  </si>
  <si>
    <t>MTR.20228</t>
  </si>
  <si>
    <t>C541143</t>
  </si>
  <si>
    <t>D541473</t>
  </si>
  <si>
    <t>D541460</t>
  </si>
  <si>
    <t>D541422</t>
  </si>
  <si>
    <t>REC.2870</t>
  </si>
  <si>
    <t>D541396</t>
  </si>
  <si>
    <t>D541351</t>
  </si>
  <si>
    <t>FS.615</t>
  </si>
  <si>
    <t>D541435</t>
  </si>
  <si>
    <t>D541452</t>
  </si>
  <si>
    <t>FS.812</t>
  </si>
  <si>
    <t>D541432</t>
  </si>
  <si>
    <t>D541410</t>
  </si>
  <si>
    <t>FS.757</t>
  </si>
  <si>
    <t>D541441</t>
  </si>
  <si>
    <t>D541431</t>
  </si>
  <si>
    <t>D541439</t>
  </si>
  <si>
    <t>MTR.16742</t>
  </si>
  <si>
    <t>C541404</t>
  </si>
  <si>
    <t>MTR.24865</t>
  </si>
  <si>
    <t>C541405</t>
  </si>
  <si>
    <t>MTR.24632</t>
  </si>
  <si>
    <t>C541415</t>
  </si>
  <si>
    <t>MTR.30766</t>
  </si>
  <si>
    <t>C541421</t>
  </si>
  <si>
    <t>D541462</t>
  </si>
  <si>
    <t>MTR.22161</t>
  </si>
  <si>
    <t>C541437</t>
  </si>
  <si>
    <t>MTR.24954</t>
  </si>
  <si>
    <t>C541446</t>
  </si>
  <si>
    <t>MTR.16738</t>
  </si>
  <si>
    <t>C541447</t>
  </si>
  <si>
    <t>PL.97159</t>
  </si>
  <si>
    <t>D541465</t>
  </si>
  <si>
    <t>MTR.19036</t>
  </si>
  <si>
    <t>C541469</t>
  </si>
  <si>
    <t>D541496</t>
  </si>
  <si>
    <t>TR.35055</t>
  </si>
  <si>
    <t>D541503</t>
  </si>
  <si>
    <t>D541501</t>
  </si>
  <si>
    <t>MTR.27494</t>
  </si>
  <si>
    <t>C541499</t>
  </si>
  <si>
    <t>D541509</t>
  </si>
  <si>
    <t>TR.34813</t>
  </si>
  <si>
    <t>D541510</t>
  </si>
  <si>
    <t>FS.1574</t>
  </si>
  <si>
    <t>D541513</t>
  </si>
  <si>
    <t>FS.1521</t>
  </si>
  <si>
    <t>D541524</t>
  </si>
  <si>
    <t>D541521</t>
  </si>
  <si>
    <t>D541532</t>
  </si>
  <si>
    <t>TR.37938</t>
  </si>
  <si>
    <t>D541525</t>
  </si>
  <si>
    <t>MTR.18056</t>
  </si>
  <si>
    <t>C541526</t>
  </si>
  <si>
    <t>D541530</t>
  </si>
  <si>
    <t>MTR.29181</t>
  </si>
  <si>
    <t>C541534</t>
  </si>
  <si>
    <t>MTR.20809</t>
  </si>
  <si>
    <t>C541535</t>
  </si>
  <si>
    <t>MTR.22041</t>
  </si>
  <si>
    <t>C541536</t>
  </si>
  <si>
    <t>MTR.18520</t>
  </si>
  <si>
    <t>C541539</t>
  </si>
  <si>
    <t>MTR.17635</t>
  </si>
  <si>
    <t>C541541</t>
  </si>
  <si>
    <t>TR.35955</t>
  </si>
  <si>
    <t>D541543</t>
  </si>
  <si>
    <t>MTR.27697</t>
  </si>
  <si>
    <t>C541544</t>
  </si>
  <si>
    <t>MTR.8783</t>
  </si>
  <si>
    <t>C541545</t>
  </si>
  <si>
    <t>TR.33574</t>
  </si>
  <si>
    <t>D541548</t>
  </si>
  <si>
    <t>D541554</t>
  </si>
  <si>
    <t>MTR.17363</t>
  </si>
  <si>
    <t>C541556</t>
  </si>
  <si>
    <t>D541574</t>
  </si>
  <si>
    <t>MTR.17358</t>
  </si>
  <si>
    <t>C541558</t>
  </si>
  <si>
    <t>MTR.17355</t>
  </si>
  <si>
    <t>C541568</t>
  </si>
  <si>
    <t>D541586</t>
  </si>
  <si>
    <t>C541590</t>
  </si>
  <si>
    <t>C541591</t>
  </si>
  <si>
    <t>FS.2940</t>
  </si>
  <si>
    <t>D541598</t>
  </si>
  <si>
    <t>PLUG.15879</t>
  </si>
  <si>
    <t>D541597</t>
  </si>
  <si>
    <t>D541605</t>
  </si>
  <si>
    <t>D541612</t>
  </si>
  <si>
    <t>MTR.142344</t>
  </si>
  <si>
    <t>C541613</t>
  </si>
  <si>
    <t>MTR.27866</t>
  </si>
  <si>
    <t>C541614</t>
  </si>
  <si>
    <t>MTR.17326</t>
  </si>
  <si>
    <t>C541615</t>
  </si>
  <si>
    <t>TR.38321</t>
  </si>
  <si>
    <t>D541622</t>
  </si>
  <si>
    <t>TR.40289</t>
  </si>
  <si>
    <t>D541625</t>
  </si>
  <si>
    <t>C541626</t>
  </si>
  <si>
    <t>TR.32726</t>
  </si>
  <si>
    <t>D541644</t>
  </si>
  <si>
    <t>D541641</t>
  </si>
  <si>
    <t>FS.1295</t>
  </si>
  <si>
    <t>D541646</t>
  </si>
  <si>
    <t>D541704</t>
  </si>
  <si>
    <t>FS.2682</t>
  </si>
  <si>
    <t>D541721</t>
  </si>
  <si>
    <t>FS.1827</t>
  </si>
  <si>
    <t>D541726</t>
  </si>
  <si>
    <t>MTR.26362</t>
  </si>
  <si>
    <t>C541725</t>
  </si>
  <si>
    <t>TR.34701</t>
  </si>
  <si>
    <t>D541729</t>
  </si>
  <si>
    <t>MTR.15692</t>
  </si>
  <si>
    <t>C541730</t>
  </si>
  <si>
    <t>C541731</t>
  </si>
  <si>
    <t>D541733</t>
  </si>
  <si>
    <t>MTR.27134</t>
  </si>
  <si>
    <t>C541734</t>
  </si>
  <si>
    <t>D541738</t>
  </si>
  <si>
    <t>FDR.33194</t>
  </si>
  <si>
    <t>D541804</t>
  </si>
  <si>
    <t>C541774</t>
  </si>
  <si>
    <t>C541806</t>
  </si>
  <si>
    <t>D541842</t>
  </si>
  <si>
    <t>MTR.1298</t>
  </si>
  <si>
    <t>C541832</t>
  </si>
  <si>
    <t>D541848</t>
  </si>
  <si>
    <t>D541853</t>
  </si>
  <si>
    <t>FS.2926</t>
  </si>
  <si>
    <t>D541864</t>
  </si>
  <si>
    <t>D541870</t>
  </si>
  <si>
    <t>MTR.25463</t>
  </si>
  <si>
    <t>C541875</t>
  </si>
  <si>
    <t>TR.38183</t>
  </si>
  <si>
    <t>D541877</t>
  </si>
  <si>
    <t>FS.1397</t>
  </si>
  <si>
    <t>D541893</t>
  </si>
  <si>
    <t>D541902</t>
  </si>
  <si>
    <t>C541901</t>
  </si>
  <si>
    <t>MTR.20002</t>
  </si>
  <si>
    <t>C541903</t>
  </si>
  <si>
    <t>MTR.21913</t>
  </si>
  <si>
    <t>C541914</t>
  </si>
  <si>
    <t>FS.835</t>
  </si>
  <si>
    <t>D541918</t>
  </si>
  <si>
    <t>D541959</t>
  </si>
  <si>
    <t>D541976</t>
  </si>
  <si>
    <t>PL.92468</t>
  </si>
  <si>
    <t>D541946</t>
  </si>
  <si>
    <t>D541970</t>
  </si>
  <si>
    <t>D541986</t>
  </si>
  <si>
    <t>D541997</t>
  </si>
  <si>
    <t>MTR.227626</t>
  </si>
  <si>
    <t>C541942</t>
  </si>
  <si>
    <t>D541988</t>
  </si>
  <si>
    <t>MTR.25001</t>
  </si>
  <si>
    <t>C541950</t>
  </si>
  <si>
    <t>D541989</t>
  </si>
  <si>
    <t>D541996</t>
  </si>
  <si>
    <t>TR.37783</t>
  </si>
  <si>
    <t>C541963</t>
  </si>
  <si>
    <t>MTR.18588</t>
  </si>
  <si>
    <t>C541965</t>
  </si>
  <si>
    <t>D542002</t>
  </si>
  <si>
    <t>FS.30387</t>
  </si>
  <si>
    <t>D542003</t>
  </si>
  <si>
    <t>TR.36150</t>
  </si>
  <si>
    <t>D541993</t>
  </si>
  <si>
    <t>FS.784</t>
  </si>
  <si>
    <t>D541991</t>
  </si>
  <si>
    <t>D542009</t>
  </si>
  <si>
    <t>D542014</t>
  </si>
  <si>
    <t>D542017</t>
  </si>
  <si>
    <t>MTR.24803</t>
  </si>
  <si>
    <t>C542018</t>
  </si>
  <si>
    <t>D542027</t>
  </si>
  <si>
    <t>TR.33277</t>
  </si>
  <si>
    <t>D542034</t>
  </si>
  <si>
    <t>MTR.8598</t>
  </si>
  <si>
    <t>C542033</t>
  </si>
  <si>
    <t>TR.38977</t>
  </si>
  <si>
    <t>D542036</t>
  </si>
  <si>
    <t>MTR.16814</t>
  </si>
  <si>
    <t>C542037</t>
  </si>
  <si>
    <t>FS.1010</t>
  </si>
  <si>
    <t>D542043</t>
  </si>
  <si>
    <t>D542041</t>
  </si>
  <si>
    <t>FS.1656</t>
  </si>
  <si>
    <t>D542046</t>
  </si>
  <si>
    <t>FS.2278</t>
  </si>
  <si>
    <t>D542063</t>
  </si>
  <si>
    <t>D542098</t>
  </si>
  <si>
    <t>MTR.19291</t>
  </si>
  <si>
    <t>C542109</t>
  </si>
  <si>
    <t>D542112</t>
  </si>
  <si>
    <t>FS.2642</t>
  </si>
  <si>
    <t>D542120</t>
  </si>
  <si>
    <t>D542143</t>
  </si>
  <si>
    <t>MTR.27392</t>
  </si>
  <si>
    <t>C542147</t>
  </si>
  <si>
    <t>D542151</t>
  </si>
  <si>
    <t>PL.91922</t>
  </si>
  <si>
    <t>D542152</t>
  </si>
  <si>
    <t>MTR.29021</t>
  </si>
  <si>
    <t>C542155</t>
  </si>
  <si>
    <t>MTR.8773</t>
  </si>
  <si>
    <t>C542159</t>
  </si>
  <si>
    <t>MTR.16637</t>
  </si>
  <si>
    <t>C542162</t>
  </si>
  <si>
    <t>D542306</t>
  </si>
  <si>
    <t>MTR.25933</t>
  </si>
  <si>
    <t>C542163</t>
  </si>
  <si>
    <t>D542207</t>
  </si>
  <si>
    <t>D542204</t>
  </si>
  <si>
    <t>D542318</t>
  </si>
  <si>
    <t>D542309</t>
  </si>
  <si>
    <t>D542322</t>
  </si>
  <si>
    <t>FS.133</t>
  </si>
  <si>
    <t>D542320</t>
  </si>
  <si>
    <t>MTR.22123</t>
  </si>
  <si>
    <t>C542326</t>
  </si>
  <si>
    <t>MTR.9103</t>
  </si>
  <si>
    <t>C542328</t>
  </si>
  <si>
    <t>TR.42586</t>
  </si>
  <si>
    <t>D542332</t>
  </si>
  <si>
    <t>D542333</t>
  </si>
  <si>
    <t>D542340</t>
  </si>
  <si>
    <t>C542341</t>
  </si>
  <si>
    <t>D542344</t>
  </si>
  <si>
    <t>D542348</t>
  </si>
  <si>
    <t>TR.37333</t>
  </si>
  <si>
    <t>D542349</t>
  </si>
  <si>
    <t>D542361</t>
  </si>
  <si>
    <t>FS.1041</t>
  </si>
  <si>
    <t>D542369</t>
  </si>
  <si>
    <t>D542391</t>
  </si>
  <si>
    <t>MTR.12054</t>
  </si>
  <si>
    <t>C542393</t>
  </si>
  <si>
    <t>MTR.774</t>
  </si>
  <si>
    <t>C542394</t>
  </si>
  <si>
    <t>D542397</t>
  </si>
  <si>
    <t>D542408</t>
  </si>
  <si>
    <t>D542411</t>
  </si>
  <si>
    <t>D542422</t>
  </si>
  <si>
    <t>MTR.14436</t>
  </si>
  <si>
    <t>C542416</t>
  </si>
  <si>
    <t>PL.95857</t>
  </si>
  <si>
    <t>D542427</t>
  </si>
  <si>
    <t>D542436</t>
  </si>
  <si>
    <t>MTR.5362</t>
  </si>
  <si>
    <t>C542437</t>
  </si>
  <si>
    <t>MTR.8707</t>
  </si>
  <si>
    <t>C542438</t>
  </si>
  <si>
    <t>D542442</t>
  </si>
  <si>
    <t>C542440</t>
  </si>
  <si>
    <t>MTR.19526</t>
  </si>
  <si>
    <t>C542443</t>
  </si>
  <si>
    <t>MTR.2140</t>
  </si>
  <si>
    <t>C542444</t>
  </si>
  <si>
    <t>TR.40097</t>
  </si>
  <si>
    <t>D542446</t>
  </si>
  <si>
    <t>MTR.17080</t>
  </si>
  <si>
    <t>C542449</t>
  </si>
  <si>
    <t>MTR.17576</t>
  </si>
  <si>
    <t>C542450</t>
  </si>
  <si>
    <t>FS.1527</t>
  </si>
  <si>
    <t>D542455</t>
  </si>
  <si>
    <t>D542457</t>
  </si>
  <si>
    <t>D542460</t>
  </si>
  <si>
    <t>D542464</t>
  </si>
  <si>
    <t>D542735</t>
  </si>
  <si>
    <t>D542768</t>
  </si>
  <si>
    <t>FS.2178</t>
  </si>
  <si>
    <t>D542934</t>
  </si>
  <si>
    <t>PL.111682</t>
  </si>
  <si>
    <t>D542935</t>
  </si>
  <si>
    <t>MTR.3099</t>
  </si>
  <si>
    <t>C542938</t>
  </si>
  <si>
    <t>FS.1554</t>
  </si>
  <si>
    <t>D542943</t>
  </si>
  <si>
    <t>TR.36214</t>
  </si>
  <si>
    <t>D542944</t>
  </si>
  <si>
    <t>MTR.28796</t>
  </si>
  <si>
    <t>C542945</t>
  </si>
  <si>
    <t>C542946</t>
  </si>
  <si>
    <t>FS.2021</t>
  </si>
  <si>
    <t>D542950</t>
  </si>
  <si>
    <t>TR.40027</t>
  </si>
  <si>
    <t>D542952</t>
  </si>
  <si>
    <t>D542962</t>
  </si>
  <si>
    <t>REC.2899</t>
  </si>
  <si>
    <t>D542965</t>
  </si>
  <si>
    <t>MTR.90355</t>
  </si>
  <si>
    <t>C542967</t>
  </si>
  <si>
    <t>D542974</t>
  </si>
  <si>
    <t>PL.102972</t>
  </si>
  <si>
    <t>D542993</t>
  </si>
  <si>
    <t>TR.41612</t>
  </si>
  <si>
    <t>D543012</t>
  </si>
  <si>
    <t>MTR.20854</t>
  </si>
  <si>
    <t>C543020</t>
  </si>
  <si>
    <t>D543025</t>
  </si>
  <si>
    <t>D543038</t>
  </si>
  <si>
    <t>D543032</t>
  </si>
  <si>
    <t>FS.848</t>
  </si>
  <si>
    <t>D543036</t>
  </si>
  <si>
    <t>FS.1612</t>
  </si>
  <si>
    <t>D543041</t>
  </si>
  <si>
    <t>MTR.27841</t>
  </si>
  <si>
    <t>C543040</t>
  </si>
  <si>
    <t>PL.99798</t>
  </si>
  <si>
    <t>D543054</t>
  </si>
  <si>
    <t>D543066</t>
  </si>
  <si>
    <t>D543067</t>
  </si>
  <si>
    <t>D543063</t>
  </si>
  <si>
    <t>MTR.4676</t>
  </si>
  <si>
    <t>C543070</t>
  </si>
  <si>
    <t>C543071</t>
  </si>
  <si>
    <t>C543074</t>
  </si>
  <si>
    <t>MTR.15892</t>
  </si>
  <si>
    <t>C543076</t>
  </si>
  <si>
    <t>D543082</t>
  </si>
  <si>
    <t>TR.33888</t>
  </si>
  <si>
    <t>D543086</t>
  </si>
  <si>
    <t>PL.92490</t>
  </si>
  <si>
    <t>D543089</t>
  </si>
  <si>
    <t>D543093</t>
  </si>
  <si>
    <t>D543169</t>
  </si>
  <si>
    <t>MTR.17026</t>
  </si>
  <si>
    <t>C543221</t>
  </si>
  <si>
    <t>D543231</t>
  </si>
  <si>
    <t>FS.1986</t>
  </si>
  <si>
    <t>D543242</t>
  </si>
  <si>
    <t>SW.1982</t>
  </si>
  <si>
    <t>D543243</t>
  </si>
  <si>
    <t>TR.37824</t>
  </si>
  <si>
    <t>D543248</t>
  </si>
  <si>
    <t>Hurricane Dorian</t>
  </si>
  <si>
    <t>D543255</t>
  </si>
  <si>
    <t>TR.42120</t>
  </si>
  <si>
    <t>D543263</t>
  </si>
  <si>
    <t>MTR.1312</t>
  </si>
  <si>
    <t>C543258</t>
  </si>
  <si>
    <t>TR.40490</t>
  </si>
  <si>
    <t>D543259</t>
  </si>
  <si>
    <t>FS.2003</t>
  </si>
  <si>
    <t>D543262</t>
  </si>
  <si>
    <t>D543265</t>
  </si>
  <si>
    <t>MTR.1184</t>
  </si>
  <si>
    <t>C543266</t>
  </si>
  <si>
    <t>SW.1877</t>
  </si>
  <si>
    <t>D543276</t>
  </si>
  <si>
    <t>MTR.90352</t>
  </si>
  <si>
    <t>C543288</t>
  </si>
  <si>
    <t>FS.1953</t>
  </si>
  <si>
    <t>D543292</t>
  </si>
  <si>
    <t>TR.39633</t>
  </si>
  <si>
    <t>D543297</t>
  </si>
  <si>
    <t>MTR.2174</t>
  </si>
  <si>
    <t>C543299</t>
  </si>
  <si>
    <t>PL.103622</t>
  </si>
  <si>
    <t>D543304</t>
  </si>
  <si>
    <t>SW.1956</t>
  </si>
  <si>
    <t>D543305</t>
  </si>
  <si>
    <t>D543316</t>
  </si>
  <si>
    <t>SL.8976</t>
  </si>
  <si>
    <t>D543318</t>
  </si>
  <si>
    <t>C543320</t>
  </si>
  <si>
    <t>MTR.4206</t>
  </si>
  <si>
    <t>C543322</t>
  </si>
  <si>
    <t>FS.566</t>
  </si>
  <si>
    <t>D543328</t>
  </si>
  <si>
    <t>MTR.13929</t>
  </si>
  <si>
    <t>C543327</t>
  </si>
  <si>
    <t>MTR.6245</t>
  </si>
  <si>
    <t>C543329</t>
  </si>
  <si>
    <t>MTR.5252</t>
  </si>
  <si>
    <t>C543330</t>
  </si>
  <si>
    <t>PL.94737</t>
  </si>
  <si>
    <t>D543334</t>
  </si>
  <si>
    <t>C543341</t>
  </si>
  <si>
    <t>D543345</t>
  </si>
  <si>
    <t>D543348</t>
  </si>
  <si>
    <t>TR.39328</t>
  </si>
  <si>
    <t>D543351</t>
  </si>
  <si>
    <t>D543383</t>
  </si>
  <si>
    <t>TR.33562</t>
  </si>
  <si>
    <t>D543387</t>
  </si>
  <si>
    <t>FS.419</t>
  </si>
  <si>
    <t>D543415</t>
  </si>
  <si>
    <t>PL.105742</t>
  </si>
  <si>
    <t>D543440</t>
  </si>
  <si>
    <t>D543439</t>
  </si>
  <si>
    <t>MTR.16201</t>
  </si>
  <si>
    <t>C543442</t>
  </si>
  <si>
    <t>MTR.16212</t>
  </si>
  <si>
    <t>C543443</t>
  </si>
  <si>
    <t>MTR.15383</t>
  </si>
  <si>
    <t>C543444</t>
  </si>
  <si>
    <t>MTR.16151</t>
  </si>
  <si>
    <t>C543451</t>
  </si>
  <si>
    <t>D543464</t>
  </si>
  <si>
    <t>TR.38257</t>
  </si>
  <si>
    <t>D543466</t>
  </si>
  <si>
    <t>D543471</t>
  </si>
  <si>
    <t>MTR.16171</t>
  </si>
  <si>
    <t>C543473</t>
  </si>
  <si>
    <t>D543565</t>
  </si>
  <si>
    <t>MTR.29423</t>
  </si>
  <si>
    <t>C543570</t>
  </si>
  <si>
    <t>D543573</t>
  </si>
  <si>
    <t>C543575</t>
  </si>
  <si>
    <t>C543576</t>
  </si>
  <si>
    <t>MTR.185593</t>
  </si>
  <si>
    <t>C543577</t>
  </si>
  <si>
    <t>MTR.8738</t>
  </si>
  <si>
    <t>C543578</t>
  </si>
  <si>
    <t>C543579</t>
  </si>
  <si>
    <t>MTR.17028</t>
  </si>
  <si>
    <t>C543580</t>
  </si>
  <si>
    <t>MTR.27304</t>
  </si>
  <si>
    <t>C543583</t>
  </si>
  <si>
    <t>D543585</t>
  </si>
  <si>
    <t>MTR.14462</t>
  </si>
  <si>
    <t>C543589</t>
  </si>
  <si>
    <t>MTR.17475</t>
  </si>
  <si>
    <t>C543590</t>
  </si>
  <si>
    <t>D543594</t>
  </si>
  <si>
    <t>D543605</t>
  </si>
  <si>
    <t>D543611</t>
  </si>
  <si>
    <t>TR.38241</t>
  </si>
  <si>
    <t>D543613</t>
  </si>
  <si>
    <t>FS.2293</t>
  </si>
  <si>
    <t>D543619</t>
  </si>
  <si>
    <t>MTR.261788</t>
  </si>
  <si>
    <t>C543616</t>
  </si>
  <si>
    <t>C543618</t>
  </si>
  <si>
    <t>D543624</t>
  </si>
  <si>
    <t>TR.33440</t>
  </si>
  <si>
    <t>D543628</t>
  </si>
  <si>
    <t>TR.35244</t>
  </si>
  <si>
    <t>D543630</t>
  </si>
  <si>
    <t>D543638</t>
  </si>
  <si>
    <t>TR.40139</t>
  </si>
  <si>
    <t>D543642</t>
  </si>
  <si>
    <t>TR.61345</t>
  </si>
  <si>
    <t>D543645</t>
  </si>
  <si>
    <t>C543644</t>
  </si>
  <si>
    <t>D543647</t>
  </si>
  <si>
    <t>D543657</t>
  </si>
  <si>
    <t>D543661</t>
  </si>
  <si>
    <t>PL.92126</t>
  </si>
  <si>
    <t>D543663</t>
  </si>
  <si>
    <t>C543664</t>
  </si>
  <si>
    <t>D543667</t>
  </si>
  <si>
    <t>PL.103769</t>
  </si>
  <si>
    <t>D543669</t>
  </si>
  <si>
    <t>MTR.15678</t>
  </si>
  <si>
    <t>C543670</t>
  </si>
  <si>
    <t>MTR.354</t>
  </si>
  <si>
    <t>C543673</t>
  </si>
  <si>
    <t>D543679</t>
  </si>
  <si>
    <t>C543688</t>
  </si>
  <si>
    <t>MTR.26712</t>
  </si>
  <si>
    <t>C543689</t>
  </si>
  <si>
    <t>D543703</t>
  </si>
  <si>
    <t>D543761</t>
  </si>
  <si>
    <t>TR.32208</t>
  </si>
  <si>
    <t>D543763</t>
  </si>
  <si>
    <t>TR.37452</t>
  </si>
  <si>
    <t>D543765</t>
  </si>
  <si>
    <t>D543767</t>
  </si>
  <si>
    <t>D543776</t>
  </si>
  <si>
    <t>FS.284</t>
  </si>
  <si>
    <t>D543777</t>
  </si>
  <si>
    <t>PL.95579</t>
  </si>
  <si>
    <t>D543786</t>
  </si>
  <si>
    <t>TR.38046</t>
  </si>
  <si>
    <t>D543792</t>
  </si>
  <si>
    <t>MTR.18507</t>
  </si>
  <si>
    <t>C543795</t>
  </si>
  <si>
    <t>D543797</t>
  </si>
  <si>
    <t>D543803</t>
  </si>
  <si>
    <t>MTR.21648</t>
  </si>
  <si>
    <t>C543808</t>
  </si>
  <si>
    <t>MTR.8765</t>
  </si>
  <si>
    <t>C543809</t>
  </si>
  <si>
    <t>TR.37130</t>
  </si>
  <si>
    <t>D543811</t>
  </si>
  <si>
    <t>TR.37560</t>
  </si>
  <si>
    <t>D543814</t>
  </si>
  <si>
    <t>MTR.16923</t>
  </si>
  <si>
    <t>C543813</t>
  </si>
  <si>
    <t>MTR.19894</t>
  </si>
  <si>
    <t>C543815</t>
  </si>
  <si>
    <t>D543820</t>
  </si>
  <si>
    <t>MTR.24554</t>
  </si>
  <si>
    <t>C543821</t>
  </si>
  <si>
    <t>D543829</t>
  </si>
  <si>
    <t>FS.346</t>
  </si>
  <si>
    <t>D543830</t>
  </si>
  <si>
    <t>FS.2422</t>
  </si>
  <si>
    <t>D543835</t>
  </si>
  <si>
    <t>FS.2562</t>
  </si>
  <si>
    <t>D543839</t>
  </si>
  <si>
    <t>C543842</t>
  </si>
  <si>
    <t>FS.997</t>
  </si>
  <si>
    <t>D543846</t>
  </si>
  <si>
    <t>D543850</t>
  </si>
  <si>
    <t>TR.37434</t>
  </si>
  <si>
    <t>D543855</t>
  </si>
  <si>
    <t>MTR.15222</t>
  </si>
  <si>
    <t>C543856</t>
  </si>
  <si>
    <t>TR.39128</t>
  </si>
  <si>
    <t>D543857</t>
  </si>
  <si>
    <t>D543865</t>
  </si>
  <si>
    <t>MTR.19624</t>
  </si>
  <si>
    <t>C543872</t>
  </si>
  <si>
    <t>C543876</t>
  </si>
  <si>
    <t>MTR.4892</t>
  </si>
  <si>
    <t>C543877</t>
  </si>
  <si>
    <t>D543881</t>
  </si>
  <si>
    <t>FS.1447</t>
  </si>
  <si>
    <t>D543886</t>
  </si>
  <si>
    <t>MTR.15616</t>
  </si>
  <si>
    <t>C543887</t>
  </si>
  <si>
    <t>FS.1139</t>
  </si>
  <si>
    <t>D543889</t>
  </si>
  <si>
    <t>MTR.28815</t>
  </si>
  <si>
    <t>C543890</t>
  </si>
  <si>
    <t>TR.34611</t>
  </si>
  <si>
    <t>D543893</t>
  </si>
  <si>
    <t>FS.190</t>
  </si>
  <si>
    <t>D543899</t>
  </si>
  <si>
    <t>FS.1495</t>
  </si>
  <si>
    <t>D543902</t>
  </si>
  <si>
    <t>TR.37391</t>
  </si>
  <si>
    <t>D543904</t>
  </si>
  <si>
    <t>D543923</t>
  </si>
  <si>
    <t>PL.96803</t>
  </si>
  <si>
    <t>D543928</t>
  </si>
  <si>
    <t>D543930</t>
  </si>
  <si>
    <t>D543937</t>
  </si>
  <si>
    <t>MTR.25487</t>
  </si>
  <si>
    <t>C543934</t>
  </si>
  <si>
    <t>D543941</t>
  </si>
  <si>
    <t>MTR.5681</t>
  </si>
  <si>
    <t>C543943</t>
  </si>
  <si>
    <t>FS.2851</t>
  </si>
  <si>
    <t>D543948</t>
  </si>
  <si>
    <t>D543957</t>
  </si>
  <si>
    <t>D543993</t>
  </si>
  <si>
    <t>MTR.13397</t>
  </si>
  <si>
    <t>C544010</t>
  </si>
  <si>
    <t>FS.11183</t>
  </si>
  <si>
    <t>D544015</t>
  </si>
  <si>
    <t>D544026</t>
  </si>
  <si>
    <t>D544025</t>
  </si>
  <si>
    <t>D544169</t>
  </si>
  <si>
    <t>D544185</t>
  </si>
  <si>
    <t>TR.33845</t>
  </si>
  <si>
    <t>D544187</t>
  </si>
  <si>
    <t>C544189</t>
  </si>
  <si>
    <t>D544190</t>
  </si>
  <si>
    <t>FS.2552</t>
  </si>
  <si>
    <t>D544209</t>
  </si>
  <si>
    <t>TR.34500</t>
  </si>
  <si>
    <t>D544219</t>
  </si>
  <si>
    <t>D544218</t>
  </si>
  <si>
    <t>FS.15584</t>
  </si>
  <si>
    <t>D544222</t>
  </si>
  <si>
    <t>SL.13283</t>
  </si>
  <si>
    <t>D544228</t>
  </si>
  <si>
    <t>D544230</t>
  </si>
  <si>
    <t>D544232</t>
  </si>
  <si>
    <t>D544241</t>
  </si>
  <si>
    <t>D544242</t>
  </si>
  <si>
    <t>D544258</t>
  </si>
  <si>
    <t>D544259</t>
  </si>
  <si>
    <t>D544260</t>
  </si>
  <si>
    <t>D544255</t>
  </si>
  <si>
    <t>PL.96001</t>
  </si>
  <si>
    <t>D544248</t>
  </si>
  <si>
    <t>FS.1018</t>
  </si>
  <si>
    <t>D544251</t>
  </si>
  <si>
    <t>MTR.16420</t>
  </si>
  <si>
    <t>C544252</t>
  </si>
  <si>
    <t>MTR.23694</t>
  </si>
  <si>
    <t>C544256</t>
  </si>
  <si>
    <t>MTR.26616</t>
  </si>
  <si>
    <t>C544263</t>
  </si>
  <si>
    <t>MTR.28507</t>
  </si>
  <si>
    <t>C544264</t>
  </si>
  <si>
    <t>MTR.17511</t>
  </si>
  <si>
    <t>C544265</t>
  </si>
  <si>
    <t>FS.2072</t>
  </si>
  <si>
    <t>D544268</t>
  </si>
  <si>
    <t>TR.37704</t>
  </si>
  <si>
    <t>D544274</t>
  </si>
  <si>
    <t>D544277</t>
  </si>
  <si>
    <t>MTR.18593</t>
  </si>
  <si>
    <t>C544285</t>
  </si>
  <si>
    <t>D544296</t>
  </si>
  <si>
    <t>TR.35133</t>
  </si>
  <si>
    <t>D544300</t>
  </si>
  <si>
    <t>C544301</t>
  </si>
  <si>
    <t>D544355</t>
  </si>
  <si>
    <t>D544336</t>
  </si>
  <si>
    <t>TR.40448</t>
  </si>
  <si>
    <t>D544385</t>
  </si>
  <si>
    <t>D544335</t>
  </si>
  <si>
    <t>D544340</t>
  </si>
  <si>
    <t>D544363</t>
  </si>
  <si>
    <t>D544377</t>
  </si>
  <si>
    <t>MTR.18491</t>
  </si>
  <si>
    <t>C544376</t>
  </si>
  <si>
    <t>D544390</t>
  </si>
  <si>
    <t>D544392</t>
  </si>
  <si>
    <t>MTR.26412</t>
  </si>
  <si>
    <t>C544399</t>
  </si>
  <si>
    <t>MTR.1576</t>
  </si>
  <si>
    <t>C544400</t>
  </si>
  <si>
    <t>TR.33907</t>
  </si>
  <si>
    <t>D544408</t>
  </si>
  <si>
    <t>C544409</t>
  </si>
  <si>
    <t>C544410</t>
  </si>
  <si>
    <t>C544411</t>
  </si>
  <si>
    <t>C544412</t>
  </si>
  <si>
    <t>PL.114311</t>
  </si>
  <si>
    <t>D544413</t>
  </si>
  <si>
    <t>MTR.22149</t>
  </si>
  <si>
    <t>C544414</t>
  </si>
  <si>
    <t>MTR.24016</t>
  </si>
  <si>
    <t>C544421</t>
  </si>
  <si>
    <t>D544426</t>
  </si>
  <si>
    <t>MTR.2736</t>
  </si>
  <si>
    <t>C544427</t>
  </si>
  <si>
    <t>D544433</t>
  </si>
  <si>
    <t>D544437</t>
  </si>
  <si>
    <t>FS.8902</t>
  </si>
  <si>
    <t>D544439</t>
  </si>
  <si>
    <t>TR.38162</t>
  </si>
  <si>
    <t>D544442</t>
  </si>
  <si>
    <t>FS.1117</t>
  </si>
  <si>
    <t>D544451</t>
  </si>
  <si>
    <t>D544450</t>
  </si>
  <si>
    <t>D544458</t>
  </si>
  <si>
    <t>D544465</t>
  </si>
  <si>
    <t>D544875</t>
  </si>
  <si>
    <t>JL TERRY (313)</t>
  </si>
  <si>
    <t>SB.23</t>
  </si>
  <si>
    <t>D544871</t>
  </si>
  <si>
    <t>D544872</t>
  </si>
  <si>
    <t>FS.1335</t>
  </si>
  <si>
    <t>D544878</t>
  </si>
  <si>
    <t>FS.1783</t>
  </si>
  <si>
    <t>D544886</t>
  </si>
  <si>
    <t>C544883</t>
  </si>
  <si>
    <t>C544885</t>
  </si>
  <si>
    <t>MTR.8914</t>
  </si>
  <si>
    <t>C544887</t>
  </si>
  <si>
    <t>D544891</t>
  </si>
  <si>
    <t>MTR.291</t>
  </si>
  <si>
    <t>C544892</t>
  </si>
  <si>
    <t>MTR.8220</t>
  </si>
  <si>
    <t>C544896</t>
  </si>
  <si>
    <t>D544900</t>
  </si>
  <si>
    <t>D544903</t>
  </si>
  <si>
    <t>PL.94584</t>
  </si>
  <si>
    <t>D544905</t>
  </si>
  <si>
    <t>C544906</t>
  </si>
  <si>
    <t>MTR.3945</t>
  </si>
  <si>
    <t>C544914</t>
  </si>
  <si>
    <t>D544918</t>
  </si>
  <si>
    <t>D544924</t>
  </si>
  <si>
    <t>D544928</t>
  </si>
  <si>
    <t>D544934</t>
  </si>
  <si>
    <t>D544946</t>
  </si>
  <si>
    <t>FS.1306</t>
  </si>
  <si>
    <t>D544952</t>
  </si>
  <si>
    <t>FS.302</t>
  </si>
  <si>
    <t>D544957</t>
  </si>
  <si>
    <t>TR.40322</t>
  </si>
  <si>
    <t>D544960</t>
  </si>
  <si>
    <t>D544963</t>
  </si>
  <si>
    <t>MTR.4307</t>
  </si>
  <si>
    <t>C544965</t>
  </si>
  <si>
    <t>D544968</t>
  </si>
  <si>
    <t>FS.1913</t>
  </si>
  <si>
    <t>D544977</t>
  </si>
  <si>
    <t>D544982</t>
  </si>
  <si>
    <t>D545058</t>
  </si>
  <si>
    <t>PL.101986</t>
  </si>
  <si>
    <t>D545109</t>
  </si>
  <si>
    <t>D545116</t>
  </si>
  <si>
    <t>FS.1948</t>
  </si>
  <si>
    <t>D545136</t>
  </si>
  <si>
    <t>D545160</t>
  </si>
  <si>
    <t>MTR.6837</t>
  </si>
  <si>
    <t>C545161</t>
  </si>
  <si>
    <t>FS.575</t>
  </si>
  <si>
    <t>D545169</t>
  </si>
  <si>
    <t>C545171</t>
  </si>
  <si>
    <t>D545191</t>
  </si>
  <si>
    <t>TR.39634</t>
  </si>
  <si>
    <t>D545193</t>
  </si>
  <si>
    <t>D545195</t>
  </si>
  <si>
    <t>TR.37089</t>
  </si>
  <si>
    <t>D545199</t>
  </si>
  <si>
    <t>TR.37737</t>
  </si>
  <si>
    <t>D545201</t>
  </si>
  <si>
    <t>TR.32335</t>
  </si>
  <si>
    <t>D545205</t>
  </si>
  <si>
    <t>TR.39954</t>
  </si>
  <si>
    <t>D545209</t>
  </si>
  <si>
    <t>TR.35497</t>
  </si>
  <si>
    <t>D545211</t>
  </si>
  <si>
    <t>TR.37169</t>
  </si>
  <si>
    <t>D545215</t>
  </si>
  <si>
    <t>TR.39653</t>
  </si>
  <si>
    <t>D545217</t>
  </si>
  <si>
    <t>MTR.17310</t>
  </si>
  <si>
    <t>C545218</t>
  </si>
  <si>
    <t>MTR.17846</t>
  </si>
  <si>
    <t>C545221</t>
  </si>
  <si>
    <t>MTR.25315</t>
  </si>
  <si>
    <t>C545219</t>
  </si>
  <si>
    <t>TR.31583</t>
  </si>
  <si>
    <t>D545222</t>
  </si>
  <si>
    <t>MTR.24375</t>
  </si>
  <si>
    <t>C545224</t>
  </si>
  <si>
    <t>D545233</t>
  </si>
  <si>
    <t>MTR.26117</t>
  </si>
  <si>
    <t>C545237</t>
  </si>
  <si>
    <t>TR.40704</t>
  </si>
  <si>
    <t>D545240</t>
  </si>
  <si>
    <t>MTR.24074</t>
  </si>
  <si>
    <t>C545239</t>
  </si>
  <si>
    <t>FDR.2913</t>
  </si>
  <si>
    <t>D545321</t>
  </si>
  <si>
    <t>D545327</t>
  </si>
  <si>
    <t>D545390</t>
  </si>
  <si>
    <t>D545424</t>
  </si>
  <si>
    <t>MTR.23614</t>
  </si>
  <si>
    <t>C545432</t>
  </si>
  <si>
    <t>PL.113995</t>
  </si>
  <si>
    <t>D545439</t>
  </si>
  <si>
    <t>D545444</t>
  </si>
  <si>
    <t>TR.38400</t>
  </si>
  <si>
    <t>D545449</t>
  </si>
  <si>
    <t>D545451</t>
  </si>
  <si>
    <t>D545467</t>
  </si>
  <si>
    <t>TR.38206</t>
  </si>
  <si>
    <t>D545470</t>
  </si>
  <si>
    <t>MTR.18425</t>
  </si>
  <si>
    <t>C545471</t>
  </si>
  <si>
    <t>D545475</t>
  </si>
  <si>
    <t>MTR.7618</t>
  </si>
  <si>
    <t>C545476</t>
  </si>
  <si>
    <t>MTR.30077</t>
  </si>
  <si>
    <t>C545478</t>
  </si>
  <si>
    <t>FS.2570</t>
  </si>
  <si>
    <t>D545487</t>
  </si>
  <si>
    <t>D545492</t>
  </si>
  <si>
    <t>D545555</t>
  </si>
  <si>
    <t>C545556</t>
  </si>
  <si>
    <t>D545564</t>
  </si>
  <si>
    <t>FS.858</t>
  </si>
  <si>
    <t>D545566</t>
  </si>
  <si>
    <t>TR.34151</t>
  </si>
  <si>
    <t>D545571</t>
  </si>
  <si>
    <t>D545570</t>
  </si>
  <si>
    <t>D545715</t>
  </si>
  <si>
    <t>FS.8891</t>
  </si>
  <si>
    <t>D545726</t>
  </si>
  <si>
    <t>C545729</t>
  </si>
  <si>
    <t>FS.1972</t>
  </si>
  <si>
    <t>D545737</t>
  </si>
  <si>
    <t>D545740</t>
  </si>
  <si>
    <t>FS.1963</t>
  </si>
  <si>
    <t>D545747</t>
  </si>
  <si>
    <t>PL.92070</t>
  </si>
  <si>
    <t>D545752</t>
  </si>
  <si>
    <t>D545767</t>
  </si>
  <si>
    <t>MTR.787</t>
  </si>
  <si>
    <t>C545781</t>
  </si>
  <si>
    <t>D545787</t>
  </si>
  <si>
    <t>D545788</t>
  </si>
  <si>
    <t>PL.92716</t>
  </si>
  <si>
    <t>D545791</t>
  </si>
  <si>
    <t>FS.1133</t>
  </si>
  <si>
    <t>D545797</t>
  </si>
  <si>
    <t>MTR.11671</t>
  </si>
  <si>
    <t>C545801</t>
  </si>
  <si>
    <t>FS.1844</t>
  </si>
  <si>
    <t>D545803</t>
  </si>
  <si>
    <t>MTR.13059</t>
  </si>
  <si>
    <t>C545807</t>
  </si>
  <si>
    <t>MTR.8596</t>
  </si>
  <si>
    <t>C518258</t>
  </si>
  <si>
    <t>MTR.4802</t>
  </si>
  <si>
    <t>C518262</t>
  </si>
  <si>
    <t>FS.2764</t>
  </si>
  <si>
    <t>D518271</t>
  </si>
  <si>
    <t>FS.8803</t>
  </si>
  <si>
    <t>D518269</t>
  </si>
  <si>
    <t>D518292</t>
  </si>
  <si>
    <t>MTR.2056</t>
  </si>
  <si>
    <t>C518293</t>
  </si>
  <si>
    <t>MTR.5058</t>
  </si>
  <si>
    <t>C518296</t>
  </si>
  <si>
    <t>D518304</t>
  </si>
  <si>
    <t>210 (210)</t>
  </si>
  <si>
    <t>MTR.821</t>
  </si>
  <si>
    <t>C518307</t>
  </si>
  <si>
    <t>MTR.823</t>
  </si>
  <si>
    <t>C518309</t>
  </si>
  <si>
    <t>C518310</t>
  </si>
  <si>
    <t>D518329</t>
  </si>
  <si>
    <t>PL.123381</t>
  </si>
  <si>
    <t>D518372</t>
  </si>
  <si>
    <t>D518363</t>
  </si>
  <si>
    <t>FS.2532</t>
  </si>
  <si>
    <t>D518376</t>
  </si>
  <si>
    <t>MTR.30020</t>
  </si>
  <si>
    <t>C518378</t>
  </si>
  <si>
    <t>D518393</t>
  </si>
  <si>
    <t>D518398</t>
  </si>
  <si>
    <t>D518415</t>
  </si>
  <si>
    <t>FS.8833</t>
  </si>
  <si>
    <t>D518422</t>
  </si>
  <si>
    <t>MTR.17940</t>
  </si>
  <si>
    <t>C518423</t>
  </si>
  <si>
    <t>FS.2381</t>
  </si>
  <si>
    <t>D518430</t>
  </si>
  <si>
    <t>MTR.207616</t>
  </si>
  <si>
    <t>C518432</t>
  </si>
  <si>
    <t>SLUG.35099</t>
  </si>
  <si>
    <t>D518441</t>
  </si>
  <si>
    <t>MTR.12796</t>
  </si>
  <si>
    <t>C518442</t>
  </si>
  <si>
    <t>C518557</t>
  </si>
  <si>
    <t>SL.22361</t>
  </si>
  <si>
    <t>D518691</t>
  </si>
  <si>
    <t>MTR.24444</t>
  </si>
  <si>
    <t>C518444</t>
  </si>
  <si>
    <t>MTR.8674</t>
  </si>
  <si>
    <t>C518701</t>
  </si>
  <si>
    <t>212 (212)</t>
  </si>
  <si>
    <t>D518470</t>
  </si>
  <si>
    <t>FS.1819</t>
  </si>
  <si>
    <t>D518479</t>
  </si>
  <si>
    <t>D518499</t>
  </si>
  <si>
    <t>TR.37849</t>
  </si>
  <si>
    <t>D518503</t>
  </si>
  <si>
    <t>TR.31885</t>
  </si>
  <si>
    <t>D518504</t>
  </si>
  <si>
    <t>TR.35736</t>
  </si>
  <si>
    <t>D518508</t>
  </si>
  <si>
    <t>FS.8913</t>
  </si>
  <si>
    <t>D518511</t>
  </si>
  <si>
    <t>TR.37664</t>
  </si>
  <si>
    <t>D518513</t>
  </si>
  <si>
    <t>TR.39477</t>
  </si>
  <si>
    <t>D518747</t>
  </si>
  <si>
    <t>MTR.7083</t>
  </si>
  <si>
    <t>C518521</t>
  </si>
  <si>
    <t>MTR.20841</t>
  </si>
  <si>
    <t>C518525</t>
  </si>
  <si>
    <t>TR.38096</t>
  </si>
  <si>
    <t>D518537</t>
  </si>
  <si>
    <t>FS.205</t>
  </si>
  <si>
    <t>D518545</t>
  </si>
  <si>
    <t>TR.32892</t>
  </si>
  <si>
    <t>D518547</t>
  </si>
  <si>
    <t>D518552</t>
  </si>
  <si>
    <t>MTR.528</t>
  </si>
  <si>
    <t>C518814</t>
  </si>
  <si>
    <t>D518559</t>
  </si>
  <si>
    <t>FS.730</t>
  </si>
  <si>
    <t>D518574</t>
  </si>
  <si>
    <t>D518598</t>
  </si>
  <si>
    <t>D518610</t>
  </si>
  <si>
    <t>D518617</t>
  </si>
  <si>
    <t>TR.34234</t>
  </si>
  <si>
    <t>D518627</t>
  </si>
  <si>
    <t>TR.32782</t>
  </si>
  <si>
    <t>D518631</t>
  </si>
  <si>
    <t>TR.33861</t>
  </si>
  <si>
    <t>D518633</t>
  </si>
  <si>
    <t>MTR.14965</t>
  </si>
  <si>
    <t>C518634</t>
  </si>
  <si>
    <t>MTR.16061</t>
  </si>
  <si>
    <t>C518635</t>
  </si>
  <si>
    <t>MTR.1438</t>
  </si>
  <si>
    <t>C518640</t>
  </si>
  <si>
    <t>MTR.17255</t>
  </si>
  <si>
    <t>C518645</t>
  </si>
  <si>
    <t>TR.31741</t>
  </si>
  <si>
    <t>D518648</t>
  </si>
  <si>
    <t>D518652</t>
  </si>
  <si>
    <t>D518684</t>
  </si>
  <si>
    <t>MTR.2754</t>
  </si>
  <si>
    <t>C518687</t>
  </si>
  <si>
    <t>TR.42497</t>
  </si>
  <si>
    <t>D518866</t>
  </si>
  <si>
    <t>MTR.17228</t>
  </si>
  <si>
    <t>C518692</t>
  </si>
  <si>
    <t>PL.101899</t>
  </si>
  <si>
    <t>D518698</t>
  </si>
  <si>
    <t>MTR.1275</t>
  </si>
  <si>
    <t>C518882</t>
  </si>
  <si>
    <t>TR.37123</t>
  </si>
  <si>
    <t>D518703</t>
  </si>
  <si>
    <t>TR.38755</t>
  </si>
  <si>
    <t>D518705</t>
  </si>
  <si>
    <t>MTR.13906</t>
  </si>
  <si>
    <t>C518941</t>
  </si>
  <si>
    <t>D518711</t>
  </si>
  <si>
    <t>D518714</t>
  </si>
  <si>
    <t>D518717</t>
  </si>
  <si>
    <t>TR.32317</t>
  </si>
  <si>
    <t>D518719</t>
  </si>
  <si>
    <t>FS.37587</t>
  </si>
  <si>
    <t>D518722</t>
  </si>
  <si>
    <t>D518724</t>
  </si>
  <si>
    <t>MTR.5266</t>
  </si>
  <si>
    <t>C518726</t>
  </si>
  <si>
    <t>TR.37469</t>
  </si>
  <si>
    <t>D518729</t>
  </si>
  <si>
    <t>TR.42349</t>
  </si>
  <si>
    <t>D519093</t>
  </si>
  <si>
    <t>MTR.8298</t>
  </si>
  <si>
    <t>C518731</t>
  </si>
  <si>
    <t>FS.307</t>
  </si>
  <si>
    <t>D518739</t>
  </si>
  <si>
    <t>C519022</t>
  </si>
  <si>
    <t>D518749</t>
  </si>
  <si>
    <t>FS.1705</t>
  </si>
  <si>
    <t>D518755</t>
  </si>
  <si>
    <t>FS.301</t>
  </si>
  <si>
    <t>D518768</t>
  </si>
  <si>
    <t>REC.1641</t>
  </si>
  <si>
    <t>D518770</t>
  </si>
  <si>
    <t>D518796</t>
  </si>
  <si>
    <t>FDR.23185</t>
  </si>
  <si>
    <t>D518813</t>
  </si>
  <si>
    <t>MTR.4921</t>
  </si>
  <si>
    <t>C519288</t>
  </si>
  <si>
    <t>MTR.6800</t>
  </si>
  <si>
    <t>C518815</t>
  </si>
  <si>
    <t>MTR.6797</t>
  </si>
  <si>
    <t>C518816</t>
  </si>
  <si>
    <t>D518844</t>
  </si>
  <si>
    <t>D518859</t>
  </si>
  <si>
    <t>MTR.24193</t>
  </si>
  <si>
    <t>C518850</t>
  </si>
  <si>
    <t>C518852</t>
  </si>
  <si>
    <t>D518860</t>
  </si>
  <si>
    <t>MTR.16733</t>
  </si>
  <si>
    <t>C518863</t>
  </si>
  <si>
    <t>MTR.23638</t>
  </si>
  <si>
    <t>C518864</t>
  </si>
  <si>
    <t>MTR.14747</t>
  </si>
  <si>
    <t>C519322</t>
  </si>
  <si>
    <t>D518872</t>
  </si>
  <si>
    <t>MTR.4734</t>
  </si>
  <si>
    <t>C518869</t>
  </si>
  <si>
    <t>FS.1717</t>
  </si>
  <si>
    <t>D518881</t>
  </si>
  <si>
    <t>D519362</t>
  </si>
  <si>
    <t>MTR.7564</t>
  </si>
  <si>
    <t>C518883</t>
  </si>
  <si>
    <t>D518897</t>
  </si>
  <si>
    <t>D518907</t>
  </si>
  <si>
    <t>FS.382</t>
  </si>
  <si>
    <t>D518898</t>
  </si>
  <si>
    <t>TR.38291</t>
  </si>
  <si>
    <t>D518912</t>
  </si>
  <si>
    <t>TR.31927</t>
  </si>
  <si>
    <t>D518911</t>
  </si>
  <si>
    <t>D518915</t>
  </si>
  <si>
    <t>TR.42484</t>
  </si>
  <si>
    <t>D519436</t>
  </si>
  <si>
    <t>MTR.6909</t>
  </si>
  <si>
    <t>C518921</t>
  </si>
  <si>
    <t>TR.39858</t>
  </si>
  <si>
    <t>D518923</t>
  </si>
  <si>
    <t>D518924</t>
  </si>
  <si>
    <t>D518929</t>
  </si>
  <si>
    <t>D518938</t>
  </si>
  <si>
    <t>C518940</t>
  </si>
  <si>
    <t>MTR.6749</t>
  </si>
  <si>
    <t>C519566</t>
  </si>
  <si>
    <t>MTR.14150</t>
  </si>
  <si>
    <t>C518942</t>
  </si>
  <si>
    <t>TR.39904</t>
  </si>
  <si>
    <t>D519591</t>
  </si>
  <si>
    <t>D518949</t>
  </si>
  <si>
    <t>MTR.17593</t>
  </si>
  <si>
    <t>C518947</t>
  </si>
  <si>
    <t>FS.1987</t>
  </si>
  <si>
    <t>D519092</t>
  </si>
  <si>
    <t>D518956</t>
  </si>
  <si>
    <t>MTR.16353</t>
  </si>
  <si>
    <t>C518953</t>
  </si>
  <si>
    <t>MTR.24188</t>
  </si>
  <si>
    <t>C518957</t>
  </si>
  <si>
    <t>D518961</t>
  </si>
  <si>
    <t>D518971</t>
  </si>
  <si>
    <t>MTR.24395</t>
  </si>
  <si>
    <t>C518973</t>
  </si>
  <si>
    <t>MTR.25572</t>
  </si>
  <si>
    <t>C518974</t>
  </si>
  <si>
    <t>FS.1679</t>
  </si>
  <si>
    <t>D518981</t>
  </si>
  <si>
    <t>D518988</t>
  </si>
  <si>
    <t>D519007</t>
  </si>
  <si>
    <t>D519010</t>
  </si>
  <si>
    <t>D519017</t>
  </si>
  <si>
    <t>FS.2014</t>
  </si>
  <si>
    <t>D519690</t>
  </si>
  <si>
    <t>PL.94238</t>
  </si>
  <si>
    <t>D519027</t>
  </si>
  <si>
    <t>D519031</t>
  </si>
  <si>
    <t>MTR.30009</t>
  </si>
  <si>
    <t>C519694</t>
  </si>
  <si>
    <t>MTR.1621</t>
  </si>
  <si>
    <t>C519725</t>
  </si>
  <si>
    <t>PLUG.14939</t>
  </si>
  <si>
    <t>D519043</t>
  </si>
  <si>
    <t>D519050</t>
  </si>
  <si>
    <t>FS.1209</t>
  </si>
  <si>
    <t>D519052</t>
  </si>
  <si>
    <t>C519804</t>
  </si>
  <si>
    <t>SW.361</t>
  </si>
  <si>
    <t>D519065</t>
  </si>
  <si>
    <t>TR.42352</t>
  </si>
  <si>
    <t>D519091</t>
  </si>
  <si>
    <t>C519883</t>
  </si>
  <si>
    <t>D519085</t>
  </si>
  <si>
    <t>FS.168</t>
  </si>
  <si>
    <t>D519088</t>
  </si>
  <si>
    <t>MTR.18328</t>
  </si>
  <si>
    <t>C519094</t>
  </si>
  <si>
    <t>MTR.213613</t>
  </si>
  <si>
    <t>C520141</t>
  </si>
  <si>
    <t>FS.920</t>
  </si>
  <si>
    <t>D519099</t>
  </si>
  <si>
    <t>D519107</t>
  </si>
  <si>
    <t>MTR.10886</t>
  </si>
  <si>
    <t>C519109</t>
  </si>
  <si>
    <t>D519120</t>
  </si>
  <si>
    <t>REC.1740</t>
  </si>
  <si>
    <t>D519122</t>
  </si>
  <si>
    <t>D519126</t>
  </si>
  <si>
    <t>D519128</t>
  </si>
  <si>
    <t>D519143</t>
  </si>
  <si>
    <t>D519154</t>
  </si>
  <si>
    <t>FS.667</t>
  </si>
  <si>
    <t>D519144</t>
  </si>
  <si>
    <t>D519152</t>
  </si>
  <si>
    <t>D519160</t>
  </si>
  <si>
    <t>FS.215</t>
  </si>
  <si>
    <t>D519171</t>
  </si>
  <si>
    <t>D519189</t>
  </si>
  <si>
    <t>MTR.14513</t>
  </si>
  <si>
    <t>C519191</t>
  </si>
  <si>
    <t>D519213</t>
  </si>
  <si>
    <t>PLUG.14139</t>
  </si>
  <si>
    <t>D519216</t>
  </si>
  <si>
    <t>D519215</t>
  </si>
  <si>
    <t>MTR.176</t>
  </si>
  <si>
    <t>C519210</t>
  </si>
  <si>
    <t>MTR.21377</t>
  </si>
  <si>
    <t>C519220</t>
  </si>
  <si>
    <t>MTR.23013</t>
  </si>
  <si>
    <t>C519221</t>
  </si>
  <si>
    <t>TR.33545</t>
  </si>
  <si>
    <t>D519223</t>
  </si>
  <si>
    <t>D519233</t>
  </si>
  <si>
    <t>TR.34374</t>
  </si>
  <si>
    <t>D519236</t>
  </si>
  <si>
    <t>TR.37234</t>
  </si>
  <si>
    <t>D519238</t>
  </si>
  <si>
    <t>D519240</t>
  </si>
  <si>
    <t>TR.37101</t>
  </si>
  <si>
    <t>D519242</t>
  </si>
  <si>
    <t>TR.35374</t>
  </si>
  <si>
    <t>D519245</t>
  </si>
  <si>
    <t>MTR.227</t>
  </si>
  <si>
    <t>C519250</t>
  </si>
  <si>
    <t>FS.1386</t>
  </si>
  <si>
    <t>D519253</t>
  </si>
  <si>
    <t>FS.82</t>
  </si>
  <si>
    <t>D519255</t>
  </si>
  <si>
    <t>TR.40315</t>
  </si>
  <si>
    <t>D519263</t>
  </si>
  <si>
    <t>TR.40285</t>
  </si>
  <si>
    <t>D519262</t>
  </si>
  <si>
    <t>TR.40181</t>
  </si>
  <si>
    <t>D519264</t>
  </si>
  <si>
    <t>TR.40200</t>
  </si>
  <si>
    <t>D519265</t>
  </si>
  <si>
    <t>FS.216</t>
  </si>
  <si>
    <t>D519274</t>
  </si>
  <si>
    <t>D519278</t>
  </si>
  <si>
    <t>D519281</t>
  </si>
  <si>
    <t>FS.196</t>
  </si>
  <si>
    <t>D519284</t>
  </si>
  <si>
    <t>MTR.185592</t>
  </si>
  <si>
    <t>C519286</t>
  </si>
  <si>
    <t>TR.42525</t>
  </si>
  <si>
    <t>D520356</t>
  </si>
  <si>
    <t>FS.557</t>
  </si>
  <si>
    <t>D519294</t>
  </si>
  <si>
    <t>FS.2798</t>
  </si>
  <si>
    <t>D519297</t>
  </si>
  <si>
    <t>FS.2796</t>
  </si>
  <si>
    <t>D519298</t>
  </si>
  <si>
    <t>TR.31979</t>
  </si>
  <si>
    <t>D519300</t>
  </si>
  <si>
    <t>TR.33963</t>
  </si>
  <si>
    <t>D519305</t>
  </si>
  <si>
    <t>D519310</t>
  </si>
  <si>
    <t>TR.37906</t>
  </si>
  <si>
    <t>D519312</t>
  </si>
  <si>
    <t>FS.945</t>
  </si>
  <si>
    <t>D519314</t>
  </si>
  <si>
    <t>TR.33101</t>
  </si>
  <si>
    <t>D519316</t>
  </si>
  <si>
    <t>FS.895</t>
  </si>
  <si>
    <t>D519319</t>
  </si>
  <si>
    <t>D519321</t>
  </si>
  <si>
    <t>MTR.6243</t>
  </si>
  <si>
    <t>C520450</t>
  </si>
  <si>
    <t>MTR.16720</t>
  </si>
  <si>
    <t>C519324</t>
  </si>
  <si>
    <t>D519327</t>
  </si>
  <si>
    <t>MTR.11404</t>
  </si>
  <si>
    <t>C520498</t>
  </si>
  <si>
    <t>MTR.27831</t>
  </si>
  <si>
    <t>C519330</t>
  </si>
  <si>
    <t>D519332</t>
  </si>
  <si>
    <t>D519335</t>
  </si>
  <si>
    <t>D519339</t>
  </si>
  <si>
    <t>MTR.26130</t>
  </si>
  <si>
    <t>C519343</t>
  </si>
  <si>
    <t>D519347</t>
  </si>
  <si>
    <t>FS.28386</t>
  </si>
  <si>
    <t>D520517</t>
  </si>
  <si>
    <t>D519379</t>
  </si>
  <si>
    <t>D519382</t>
  </si>
  <si>
    <t>D519386</t>
  </si>
  <si>
    <t>MTR.19724</t>
  </si>
  <si>
    <t>C519387</t>
  </si>
  <si>
    <t>FS.2604</t>
  </si>
  <si>
    <t>D519394</t>
  </si>
  <si>
    <t>TR.34839</t>
  </si>
  <si>
    <t>D519396</t>
  </si>
  <si>
    <t>FS.1789</t>
  </si>
  <si>
    <t>D519399</t>
  </si>
  <si>
    <t>TR.32526</t>
  </si>
  <si>
    <t>D519401</t>
  </si>
  <si>
    <t>D519411</t>
  </si>
  <si>
    <t>MTR.8483</t>
  </si>
  <si>
    <t>C520663</t>
  </si>
  <si>
    <t>D519419</t>
  </si>
  <si>
    <t>D521442</t>
  </si>
  <si>
    <t>D519433</t>
  </si>
  <si>
    <t>D521588</t>
  </si>
  <si>
    <t>D519442</t>
  </si>
  <si>
    <t>FS.2429</t>
  </si>
  <si>
    <t>D519447</t>
  </si>
  <si>
    <t>FS.665</t>
  </si>
  <si>
    <t>D519451</t>
  </si>
  <si>
    <t>TR.35740</t>
  </si>
  <si>
    <t>D519453</t>
  </si>
  <si>
    <t>TR.39564</t>
  </si>
  <si>
    <t>D519456</t>
  </si>
  <si>
    <t>PL.113994</t>
  </si>
  <si>
    <t>D521650</t>
  </si>
  <si>
    <t>D519466</t>
  </si>
  <si>
    <t>C519463</t>
  </si>
  <si>
    <t>MTR.16207</t>
  </si>
  <si>
    <t>C519464</t>
  </si>
  <si>
    <t>D519470</t>
  </si>
  <si>
    <t>MTR.16205</t>
  </si>
  <si>
    <t>C519469</t>
  </si>
  <si>
    <t>TR.37734</t>
  </si>
  <si>
    <t>D519477</t>
  </si>
  <si>
    <t>MTR.27245</t>
  </si>
  <si>
    <t>C519479</t>
  </si>
  <si>
    <t>TR.34096</t>
  </si>
  <si>
    <t>D519484</t>
  </si>
  <si>
    <t>TR.34658</t>
  </si>
  <si>
    <t>D519483</t>
  </si>
  <si>
    <t>PL.114234</t>
  </si>
  <si>
    <t>D519490</t>
  </si>
  <si>
    <t>TR.31570</t>
  </si>
  <si>
    <t>D519493</t>
  </si>
  <si>
    <t>TR.34768</t>
  </si>
  <si>
    <t>D519498</t>
  </si>
  <si>
    <t>TR.32073</t>
  </si>
  <si>
    <t>D519497</t>
  </si>
  <si>
    <t>D519506</t>
  </si>
  <si>
    <t>FS.1420</t>
  </si>
  <si>
    <t>D519513</t>
  </si>
  <si>
    <t>TR.37592</t>
  </si>
  <si>
    <t>D519515</t>
  </si>
  <si>
    <t>D519519</t>
  </si>
  <si>
    <t>D519524</t>
  </si>
  <si>
    <t>TR.35696</t>
  </si>
  <si>
    <t>D519527</t>
  </si>
  <si>
    <t>PL.99085</t>
  </si>
  <si>
    <t>D519529</t>
  </si>
  <si>
    <t>FS.720</t>
  </si>
  <si>
    <t>D519533</t>
  </si>
  <si>
    <t>D519541</t>
  </si>
  <si>
    <t>FS.1322</t>
  </si>
  <si>
    <t>D519551</t>
  </si>
  <si>
    <t>TR.33921</t>
  </si>
  <si>
    <t>D519553</t>
  </si>
  <si>
    <t>MTR.15381</t>
  </si>
  <si>
    <t>C519554</t>
  </si>
  <si>
    <t>MTR.2750</t>
  </si>
  <si>
    <t>C519556</t>
  </si>
  <si>
    <t>MTR.15960</t>
  </si>
  <si>
    <t>C519557</t>
  </si>
  <si>
    <t>D519564</t>
  </si>
  <si>
    <t>TR.42802</t>
  </si>
  <si>
    <t>D522249</t>
  </si>
  <si>
    <t>TR.37328</t>
  </si>
  <si>
    <t>D519568</t>
  </si>
  <si>
    <t>TR.38638</t>
  </si>
  <si>
    <t>D519571</t>
  </si>
  <si>
    <t>C522281</t>
  </si>
  <si>
    <t>FS.925</t>
  </si>
  <si>
    <t>D519580</t>
  </si>
  <si>
    <t>FS.1996</t>
  </si>
  <si>
    <t>D519588</t>
  </si>
  <si>
    <t>TR.37821</t>
  </si>
  <si>
    <t>D519593</t>
  </si>
  <si>
    <t>MTR.16035</t>
  </si>
  <si>
    <t>C519594</t>
  </si>
  <si>
    <t>MTR.25716</t>
  </si>
  <si>
    <t>C519595</t>
  </si>
  <si>
    <t>FS.2513</t>
  </si>
  <si>
    <t>D519607</t>
  </si>
  <si>
    <t>MTR.22027</t>
  </si>
  <si>
    <t>C519608</t>
  </si>
  <si>
    <t>MTR.15814</t>
  </si>
  <si>
    <t>C519610</t>
  </si>
  <si>
    <t>TR.34820</t>
  </si>
  <si>
    <t>D519731</t>
  </si>
  <si>
    <t>MTR.27710</t>
  </si>
  <si>
    <t>C519616</t>
  </si>
  <si>
    <t>D519629</t>
  </si>
  <si>
    <t>FS.1853</t>
  </si>
  <si>
    <t>D519641</t>
  </si>
  <si>
    <t>D519633</t>
  </si>
  <si>
    <t>D519638</t>
  </si>
  <si>
    <t>MTR.27054</t>
  </si>
  <si>
    <t>C519627</t>
  </si>
  <si>
    <t>FS.1687</t>
  </si>
  <si>
    <t>D519646</t>
  </si>
  <si>
    <t>TR.39204</t>
  </si>
  <si>
    <t>D519640</t>
  </si>
  <si>
    <t>MTR.17954</t>
  </si>
  <si>
    <t>C519634</t>
  </si>
  <si>
    <t>MTR.17423</t>
  </si>
  <si>
    <t>C519636</t>
  </si>
  <si>
    <t>D519642</t>
  </si>
  <si>
    <t>D519650</t>
  </si>
  <si>
    <t>D519652</t>
  </si>
  <si>
    <t>MTR.23470</t>
  </si>
  <si>
    <t>C519651</t>
  </si>
  <si>
    <t>FS.1938</t>
  </si>
  <si>
    <t>D519663</t>
  </si>
  <si>
    <t>D519664</t>
  </si>
  <si>
    <t>FS.2572</t>
  </si>
  <si>
    <t>D519672</t>
  </si>
  <si>
    <t>MTR.13240</t>
  </si>
  <si>
    <t>C519660</t>
  </si>
  <si>
    <t>D519676</t>
  </si>
  <si>
    <t>D519681</t>
  </si>
  <si>
    <t>FS.207</t>
  </si>
  <si>
    <t>D519685</t>
  </si>
  <si>
    <t>TR.38374</t>
  </si>
  <si>
    <t>D519687</t>
  </si>
  <si>
    <t>MTR.183996</t>
  </si>
  <si>
    <t>C522610</t>
  </si>
  <si>
    <t>D522770</t>
  </si>
  <si>
    <t>SW.2717</t>
  </si>
  <si>
    <t>D523036</t>
  </si>
  <si>
    <t>FS.1336</t>
  </si>
  <si>
    <t>D519705</t>
  </si>
  <si>
    <t>TR.34932</t>
  </si>
  <si>
    <t>D519710</t>
  </si>
  <si>
    <t>TR.33650</t>
  </si>
  <si>
    <t>D519712</t>
  </si>
  <si>
    <t>FS.210</t>
  </si>
  <si>
    <t>D519715</t>
  </si>
  <si>
    <t>TR.38488</t>
  </si>
  <si>
    <t>D519722</t>
  </si>
  <si>
    <t>FS.185</t>
  </si>
  <si>
    <t>D519719</t>
  </si>
  <si>
    <t>TR.39893</t>
  </si>
  <si>
    <t>D523111</t>
  </si>
  <si>
    <t>D523116</t>
  </si>
  <si>
    <t>FS.664</t>
  </si>
  <si>
    <t>D519734</t>
  </si>
  <si>
    <t>TR.32388</t>
  </si>
  <si>
    <t>D519739</t>
  </si>
  <si>
    <t>TR.37581</t>
  </si>
  <si>
    <t>D519741</t>
  </si>
  <si>
    <t>MTR.27677</t>
  </si>
  <si>
    <t>C519742</t>
  </si>
  <si>
    <t>FS.1230</t>
  </si>
  <si>
    <t>D519745</t>
  </si>
  <si>
    <t>D519768</t>
  </si>
  <si>
    <t>D519753</t>
  </si>
  <si>
    <t>D519755</t>
  </si>
  <si>
    <t>D519783</t>
  </si>
  <si>
    <t>FS.703</t>
  </si>
  <si>
    <t>D519761</t>
  </si>
  <si>
    <t>FS.1049</t>
  </si>
  <si>
    <t>D519778</t>
  </si>
  <si>
    <t>D519786</t>
  </si>
  <si>
    <t>TR.37256</t>
  </si>
  <si>
    <t>D519794</t>
  </si>
  <si>
    <t>FS.1395</t>
  </si>
  <si>
    <t>D519797</t>
  </si>
  <si>
    <t>MTR.7989</t>
  </si>
  <si>
    <t>C523699</t>
  </si>
  <si>
    <t>MTR.10010</t>
  </si>
  <si>
    <t>C519802</t>
  </si>
  <si>
    <t>D523983</t>
  </si>
  <si>
    <t>TR.31752</t>
  </si>
  <si>
    <t>D519807</t>
  </si>
  <si>
    <t>FS.1433</t>
  </si>
  <si>
    <t>D519827</t>
  </si>
  <si>
    <t>D519829</t>
  </si>
  <si>
    <t>TR.33523</t>
  </si>
  <si>
    <t>D519836</t>
  </si>
  <si>
    <t>FS.2001</t>
  </si>
  <si>
    <t>D519842</t>
  </si>
  <si>
    <t>TR.37656</t>
  </si>
  <si>
    <t>D519924</t>
  </si>
  <si>
    <t>TR.75286</t>
  </si>
  <si>
    <t>D519847</t>
  </si>
  <si>
    <t>D519851</t>
  </si>
  <si>
    <t>FS.1669</t>
  </si>
  <si>
    <t>D519853</t>
  </si>
  <si>
    <t>D519866</t>
  </si>
  <si>
    <t>MTR.17002</t>
  </si>
  <si>
    <t>C519856</t>
  </si>
  <si>
    <t>D519870</t>
  </si>
  <si>
    <t>D519877</t>
  </si>
  <si>
    <t>TR.37327</t>
  </si>
  <si>
    <t>D519879</t>
  </si>
  <si>
    <t>TR.33860</t>
  </si>
  <si>
    <t>D519882</t>
  </si>
  <si>
    <t>TR.41741</t>
  </si>
  <si>
    <t>D524016</t>
  </si>
  <si>
    <t>TR.42582</t>
  </si>
  <si>
    <t>D524195</t>
  </si>
  <si>
    <t>D519888</t>
  </si>
  <si>
    <t>FS.183</t>
  </si>
  <si>
    <t>D519910</t>
  </si>
  <si>
    <t>FS.1860</t>
  </si>
  <si>
    <t>D519920</t>
  </si>
  <si>
    <t>MTR.1336</t>
  </si>
  <si>
    <t>C519922</t>
  </si>
  <si>
    <t>D519925</t>
  </si>
  <si>
    <t>TR.38390</t>
  </si>
  <si>
    <t>D519928</t>
  </si>
  <si>
    <t>D519931</t>
  </si>
  <si>
    <t>FS.565</t>
  </si>
  <si>
    <t>D519933</t>
  </si>
  <si>
    <t>D519939</t>
  </si>
  <si>
    <t>TR.35186</t>
  </si>
  <si>
    <t>D519940</t>
  </si>
  <si>
    <t>TR.39548</t>
  </si>
  <si>
    <t>D519990</t>
  </si>
  <si>
    <t>TR.31546</t>
  </si>
  <si>
    <t>D519943</t>
  </si>
  <si>
    <t>C524301</t>
  </si>
  <si>
    <t>D519953</t>
  </si>
  <si>
    <t>TR.38807</t>
  </si>
  <si>
    <t>D519955</t>
  </si>
  <si>
    <t>D519957</t>
  </si>
  <si>
    <t>D519966</t>
  </si>
  <si>
    <t>MTR.4250</t>
  </si>
  <si>
    <t>C519967</t>
  </si>
  <si>
    <t>D519972</t>
  </si>
  <si>
    <t>TR.38071</t>
  </si>
  <si>
    <t>D519974</t>
  </si>
  <si>
    <t>D519979</t>
  </si>
  <si>
    <t>FS.1684</t>
  </si>
  <si>
    <t>D519989</t>
  </si>
  <si>
    <t>TR.39091</t>
  </si>
  <si>
    <t>D519992</t>
  </si>
  <si>
    <t>FS.1633</t>
  </si>
  <si>
    <t>D520005</t>
  </si>
  <si>
    <t>D520002</t>
  </si>
  <si>
    <t>D520007</t>
  </si>
  <si>
    <t>TR.36384</t>
  </si>
  <si>
    <t>D520009</t>
  </si>
  <si>
    <t>D520015</t>
  </si>
  <si>
    <t>TR.33413</t>
  </si>
  <si>
    <t>D520016</t>
  </si>
  <si>
    <t>D520022</t>
  </si>
  <si>
    <t>MTR.2773</t>
  </si>
  <si>
    <t>C520020</t>
  </si>
  <si>
    <t>TR.32468</t>
  </si>
  <si>
    <t>D520025</t>
  </si>
  <si>
    <t>PL.98962</t>
  </si>
  <si>
    <t>D520030</t>
  </si>
  <si>
    <t>TR.31834</t>
  </si>
  <si>
    <t>D520032</t>
  </si>
  <si>
    <t>D520039</t>
  </si>
  <si>
    <t>D520041</t>
  </si>
  <si>
    <t>TR.97696</t>
  </si>
  <si>
    <t>D520045</t>
  </si>
  <si>
    <t>D520057</t>
  </si>
  <si>
    <t>FS.590</t>
  </si>
  <si>
    <t>D520068</t>
  </si>
  <si>
    <t>D520069</t>
  </si>
  <si>
    <t>FS.1644</t>
  </si>
  <si>
    <t>D520075</t>
  </si>
  <si>
    <t>C520076</t>
  </si>
  <si>
    <t>D520088</t>
  </si>
  <si>
    <t>D520091</t>
  </si>
  <si>
    <t>FS.460</t>
  </si>
  <si>
    <t>D520107</t>
  </si>
  <si>
    <t>MTR.21533</t>
  </si>
  <si>
    <t>C520102</t>
  </si>
  <si>
    <t>TR.38545</t>
  </si>
  <si>
    <t>D520113</t>
  </si>
  <si>
    <t>TR.33311</t>
  </si>
  <si>
    <t>D520109</t>
  </si>
  <si>
    <t>FS.1583</t>
  </si>
  <si>
    <t>D520115</t>
  </si>
  <si>
    <t>TR.31499</t>
  </si>
  <si>
    <t>D520117</t>
  </si>
  <si>
    <t>D520133</t>
  </si>
  <si>
    <t>FS.227</t>
  </si>
  <si>
    <t>D520134</t>
  </si>
  <si>
    <t>MTR.207</t>
  </si>
  <si>
    <t>C524311</t>
  </si>
  <si>
    <t>FS.1064</t>
  </si>
  <si>
    <t>D520150</t>
  </si>
  <si>
    <t>D520153</t>
  </si>
  <si>
    <t>D520157</t>
  </si>
  <si>
    <t>D520165</t>
  </si>
  <si>
    <t>D520178</t>
  </si>
  <si>
    <t>TR.41670</t>
  </si>
  <si>
    <t>D520180</t>
  </si>
  <si>
    <t>D520192</t>
  </si>
  <si>
    <t>D520200</t>
  </si>
  <si>
    <t>D520207</t>
  </si>
  <si>
    <t>D520226</t>
  </si>
  <si>
    <t>D520220</t>
  </si>
  <si>
    <t>TR.42147</t>
  </si>
  <si>
    <t>D520228</t>
  </si>
  <si>
    <t>FS.279</t>
  </si>
  <si>
    <t>D520233</t>
  </si>
  <si>
    <t>MTR.4246</t>
  </si>
  <si>
    <t>C520231</t>
  </si>
  <si>
    <t>TR.31561</t>
  </si>
  <si>
    <t>D520236</t>
  </si>
  <si>
    <t>TR.36258</t>
  </si>
  <si>
    <t>D520238</t>
  </si>
  <si>
    <t>D520245</t>
  </si>
  <si>
    <t>D520255</t>
  </si>
  <si>
    <t>FS.638</t>
  </si>
  <si>
    <t>D520256</t>
  </si>
  <si>
    <t>TR.36963</t>
  </si>
  <si>
    <t>D520258</t>
  </si>
  <si>
    <t>D520290</t>
  </si>
  <si>
    <t>D520312</t>
  </si>
  <si>
    <t>REC.1120</t>
  </si>
  <si>
    <t>D520309</t>
  </si>
  <si>
    <t>MTR.5401</t>
  </si>
  <si>
    <t>C524392</t>
  </si>
  <si>
    <t>FS.1318</t>
  </si>
  <si>
    <t>D520308</t>
  </si>
  <si>
    <t>FS.832</t>
  </si>
  <si>
    <t>D520321</t>
  </si>
  <si>
    <t>MTR.20879</t>
  </si>
  <si>
    <t>C520316</t>
  </si>
  <si>
    <t>MTR.63545</t>
  </si>
  <si>
    <t>C520323</t>
  </si>
  <si>
    <t>D520327</t>
  </si>
  <si>
    <t>D520329</t>
  </si>
  <si>
    <t>FS.1773</t>
  </si>
  <si>
    <t>D520333</t>
  </si>
  <si>
    <t>FS.1154</t>
  </si>
  <si>
    <t>D520335</t>
  </si>
  <si>
    <t>C520336</t>
  </si>
  <si>
    <t>STEPDOWN (306309)</t>
  </si>
  <si>
    <t>FDR.33187</t>
  </si>
  <si>
    <t>D520339</t>
  </si>
  <si>
    <t>TR.42807</t>
  </si>
  <si>
    <t>D524453</t>
  </si>
  <si>
    <t>TR.31557</t>
  </si>
  <si>
    <t>D520348</t>
  </si>
  <si>
    <t>FS.1211</t>
  </si>
  <si>
    <t>D520350</t>
  </si>
  <si>
    <t>D520353</t>
  </si>
  <si>
    <t>D524879</t>
  </si>
  <si>
    <t>TR.34147</t>
  </si>
  <si>
    <t>D520357</t>
  </si>
  <si>
    <t>MTR.20018</t>
  </si>
  <si>
    <t>C520359</t>
  </si>
  <si>
    <t>FS.343</t>
  </si>
  <si>
    <t>D520360</t>
  </si>
  <si>
    <t>TR.32381</t>
  </si>
  <si>
    <t>D520362</t>
  </si>
  <si>
    <t>D520367</t>
  </si>
  <si>
    <t>D520377</t>
  </si>
  <si>
    <t>D520380</t>
  </si>
  <si>
    <t>TR.40349</t>
  </si>
  <si>
    <t>D520384_A</t>
  </si>
  <si>
    <t>D520407</t>
  </si>
  <si>
    <t>MTR.8905</t>
  </si>
  <si>
    <t>C525346</t>
  </si>
  <si>
    <t>FS.1411</t>
  </si>
  <si>
    <t>D520408</t>
  </si>
  <si>
    <t>TR.34971</t>
  </si>
  <si>
    <t>D520415</t>
  </si>
  <si>
    <t>TR.34019</t>
  </si>
  <si>
    <t>D520420</t>
  </si>
  <si>
    <t>D520419</t>
  </si>
  <si>
    <t>D520423</t>
  </si>
  <si>
    <t>PL.97178</t>
  </si>
  <si>
    <t>D520427</t>
  </si>
  <si>
    <t>PL.93784</t>
  </si>
  <si>
    <t>D520430</t>
  </si>
  <si>
    <t>FS.1223</t>
  </si>
  <si>
    <t>D520432</t>
  </si>
  <si>
    <t>MTR.26988</t>
  </si>
  <si>
    <t>C520433</t>
  </si>
  <si>
    <t>D520440</t>
  </si>
  <si>
    <t>D520447</t>
  </si>
  <si>
    <t>FS.231</t>
  </si>
  <si>
    <t>D520449</t>
  </si>
  <si>
    <t>C525427</t>
  </si>
  <si>
    <t>TR.36331</t>
  </si>
  <si>
    <t>D520452</t>
  </si>
  <si>
    <t>D520463</t>
  </si>
  <si>
    <t>D520484</t>
  </si>
  <si>
    <t>D520482</t>
  </si>
  <si>
    <t>FS.845</t>
  </si>
  <si>
    <t>D520483</t>
  </si>
  <si>
    <t>FS.1618</t>
  </si>
  <si>
    <t>D520488</t>
  </si>
  <si>
    <t>FS.1061</t>
  </si>
  <si>
    <t>D520486</t>
  </si>
  <si>
    <t>MTR.796</t>
  </si>
  <si>
    <t>C520487</t>
  </si>
  <si>
    <t>D520494</t>
  </si>
  <si>
    <t>REC.2830</t>
  </si>
  <si>
    <t>D525454</t>
  </si>
  <si>
    <t>FS.1250</t>
  </si>
  <si>
    <t>D520500</t>
  </si>
  <si>
    <t>TR.36023</t>
  </si>
  <si>
    <t>D520503</t>
  </si>
  <si>
    <t>TR.36806</t>
  </si>
  <si>
    <t>D520509</t>
  </si>
  <si>
    <t>D520511</t>
  </si>
  <si>
    <t>MTR.12806</t>
  </si>
  <si>
    <t>C525510</t>
  </si>
  <si>
    <t>D520522</t>
  </si>
  <si>
    <t>D520523</t>
  </si>
  <si>
    <t>D520528</t>
  </si>
  <si>
    <t>D520538</t>
  </si>
  <si>
    <t>D520551</t>
  </si>
  <si>
    <t>FS.1165</t>
  </si>
  <si>
    <t>D520554</t>
  </si>
  <si>
    <t>TR.37382</t>
  </si>
  <si>
    <t>D520568</t>
  </si>
  <si>
    <t>TR.34099</t>
  </si>
  <si>
    <t>D520563</t>
  </si>
  <si>
    <t>D520559</t>
  </si>
  <si>
    <t>D520569</t>
  </si>
  <si>
    <t>TR.33710</t>
  </si>
  <si>
    <t>D520575</t>
  </si>
  <si>
    <t>D520585</t>
  </si>
  <si>
    <t>FS.495</t>
  </si>
  <si>
    <t>D520582</t>
  </si>
  <si>
    <t>D520594</t>
  </si>
  <si>
    <t>TR.37538</t>
  </si>
  <si>
    <t>D520596</t>
  </si>
  <si>
    <t>D520632</t>
  </si>
  <si>
    <t>C520608</t>
  </si>
  <si>
    <t>D520627</t>
  </si>
  <si>
    <t>D520621</t>
  </si>
  <si>
    <t>MTR.28334</t>
  </si>
  <si>
    <t>C520628</t>
  </si>
  <si>
    <t>PL.112416</t>
  </si>
  <si>
    <t>D520629</t>
  </si>
  <si>
    <t>MTR.16369</t>
  </si>
  <si>
    <t>C520631</t>
  </si>
  <si>
    <t>MTR.8261</t>
  </si>
  <si>
    <t>C520633</t>
  </si>
  <si>
    <t>D520665</t>
  </si>
  <si>
    <t>D520671</t>
  </si>
  <si>
    <t>FS.501</t>
  </si>
  <si>
    <t>D520669</t>
  </si>
  <si>
    <t>D520667</t>
  </si>
  <si>
    <t>D520670</t>
  </si>
  <si>
    <t>MTR.5000</t>
  </si>
  <si>
    <t>C525753</t>
  </si>
  <si>
    <t>TR.41955</t>
  </si>
  <si>
    <t>D520676</t>
  </si>
  <si>
    <t>TR.35559</t>
  </si>
  <si>
    <t>D520684</t>
  </si>
  <si>
    <t>D520682</t>
  </si>
  <si>
    <t>TR.33151</t>
  </si>
  <si>
    <t>D520683</t>
  </si>
  <si>
    <t>PL.98919</t>
  </si>
  <si>
    <t>D520686</t>
  </si>
  <si>
    <t>TR.34052</t>
  </si>
  <si>
    <t>D520689</t>
  </si>
  <si>
    <t>D520702</t>
  </si>
  <si>
    <t>D520698</t>
  </si>
  <si>
    <t>D520708</t>
  </si>
  <si>
    <t>D520707</t>
  </si>
  <si>
    <t>D520719</t>
  </si>
  <si>
    <t>D520732</t>
  </si>
  <si>
    <t>FS.1672</t>
  </si>
  <si>
    <t>D520737</t>
  </si>
  <si>
    <t>D520744</t>
  </si>
  <si>
    <t>FS.746</t>
  </si>
  <si>
    <t>D520747</t>
  </si>
  <si>
    <t>D520765</t>
  </si>
  <si>
    <t>D520842</t>
  </si>
  <si>
    <t>D521217</t>
  </si>
  <si>
    <t>D520781</t>
  </si>
  <si>
    <t>D520857</t>
  </si>
  <si>
    <t>D520900</t>
  </si>
  <si>
    <t>D520896</t>
  </si>
  <si>
    <t>D520870</t>
  </si>
  <si>
    <t>MTR.27577</t>
  </si>
  <si>
    <t>C520854</t>
  </si>
  <si>
    <t>TR.34050</t>
  </si>
  <si>
    <t>D520903</t>
  </si>
  <si>
    <t>D520935</t>
  </si>
  <si>
    <t>D520933</t>
  </si>
  <si>
    <t>D520920</t>
  </si>
  <si>
    <t>D520939</t>
  </si>
  <si>
    <t>D520922</t>
  </si>
  <si>
    <t>FS.577</t>
  </si>
  <si>
    <t>D520929</t>
  </si>
  <si>
    <t>FS.753</t>
  </si>
  <si>
    <t>D521218</t>
  </si>
  <si>
    <t>D520940</t>
  </si>
  <si>
    <t>D520945</t>
  </si>
  <si>
    <t>TR.38408</t>
  </si>
  <si>
    <t>D520775</t>
  </si>
  <si>
    <t>D520930</t>
  </si>
  <si>
    <t>D520934</t>
  </si>
  <si>
    <t>MTR.19959</t>
  </si>
  <si>
    <t>C520921</t>
  </si>
  <si>
    <t>FS.374</t>
  </si>
  <si>
    <t>D521208</t>
  </si>
  <si>
    <t>MTR.22399</t>
  </si>
  <si>
    <t>C520941</t>
  </si>
  <si>
    <t>D520948</t>
  </si>
  <si>
    <t>D520952</t>
  </si>
  <si>
    <t>D520961</t>
  </si>
  <si>
    <t>FS.275</t>
  </si>
  <si>
    <t>D520959</t>
  </si>
  <si>
    <t>MTR.25729</t>
  </si>
  <si>
    <t>C520958</t>
  </si>
  <si>
    <t>FS.472</t>
  </si>
  <si>
    <t>D520971</t>
  </si>
  <si>
    <t>D520966</t>
  </si>
  <si>
    <t>FS.351</t>
  </si>
  <si>
    <t>D520974</t>
  </si>
  <si>
    <t>MTR.13756</t>
  </si>
  <si>
    <t>C520973</t>
  </si>
  <si>
    <t>MTR.16040</t>
  </si>
  <si>
    <t>C520976</t>
  </si>
  <si>
    <t>D520977</t>
  </si>
  <si>
    <t>D520988</t>
  </si>
  <si>
    <t>C520993</t>
  </si>
  <si>
    <t>D521006</t>
  </si>
  <si>
    <t>MTR.19480</t>
  </si>
  <si>
    <t>C521003</t>
  </si>
  <si>
    <t>D521031</t>
  </si>
  <si>
    <t>MTR.24135</t>
  </si>
  <si>
    <t>C521032</t>
  </si>
  <si>
    <t>C521037</t>
  </si>
  <si>
    <t>D521042</t>
  </si>
  <si>
    <t>FS.17984</t>
  </si>
  <si>
    <t>D521044</t>
  </si>
  <si>
    <t>MTR.23480</t>
  </si>
  <si>
    <t>C521045</t>
  </si>
  <si>
    <t>C521048</t>
  </si>
  <si>
    <t>D521053</t>
  </si>
  <si>
    <t>TR.38430</t>
  </si>
  <si>
    <t>D521055</t>
  </si>
  <si>
    <t>MTR.230867</t>
  </si>
  <si>
    <t>C521057</t>
  </si>
  <si>
    <t>D521080</t>
  </si>
  <si>
    <t>MTR.26344</t>
  </si>
  <si>
    <t>C521061</t>
  </si>
  <si>
    <t>TR.31777</t>
  </si>
  <si>
    <t>D521144</t>
  </si>
  <si>
    <t>TR.33936</t>
  </si>
  <si>
    <t>D521133</t>
  </si>
  <si>
    <t>FS.799</t>
  </si>
  <si>
    <t>D521139</t>
  </si>
  <si>
    <t>MTR.27638</t>
  </si>
  <si>
    <t>C521078</t>
  </si>
  <si>
    <t>FS.312</t>
  </si>
  <si>
    <t>D521136</t>
  </si>
  <si>
    <t>MTR.7937</t>
  </si>
  <si>
    <t>C525790</t>
  </si>
  <si>
    <t>D521066</t>
  </si>
  <si>
    <t>FS.787</t>
  </si>
  <si>
    <t>D521137</t>
  </si>
  <si>
    <t>TR.35972</t>
  </si>
  <si>
    <t>D521140</t>
  </si>
  <si>
    <t>MTR.4461</t>
  </si>
  <si>
    <t>C521141</t>
  </si>
  <si>
    <t>D521172</t>
  </si>
  <si>
    <t>MTR.24162</t>
  </si>
  <si>
    <t>C521143</t>
  </si>
  <si>
    <t>FS.1179</t>
  </si>
  <si>
    <t>D521153</t>
  </si>
  <si>
    <t>FS.508</t>
  </si>
  <si>
    <t>D521152</t>
  </si>
  <si>
    <t>TR.42815</t>
  </si>
  <si>
    <t>D521173</t>
  </si>
  <si>
    <t>D521166</t>
  </si>
  <si>
    <t>MTR.7252</t>
  </si>
  <si>
    <t>C521156</t>
  </si>
  <si>
    <t>MTR.7251</t>
  </si>
  <si>
    <t>C521161</t>
  </si>
  <si>
    <t>TR.33965</t>
  </si>
  <si>
    <t>D521176</t>
  </si>
  <si>
    <t>MTR.4460</t>
  </si>
  <si>
    <t>C521174</t>
  </si>
  <si>
    <t>D521177</t>
  </si>
  <si>
    <t>FS.432</t>
  </si>
  <si>
    <t>D521181</t>
  </si>
  <si>
    <t>D521186</t>
  </si>
  <si>
    <t>TR.37155</t>
  </si>
  <si>
    <t>D521187</t>
  </si>
  <si>
    <t>FS.1365</t>
  </si>
  <si>
    <t>D521193</t>
  </si>
  <si>
    <t>FS.62</t>
  </si>
  <si>
    <t>D521195</t>
  </si>
  <si>
    <t>MTR.27704</t>
  </si>
  <si>
    <t>C521199</t>
  </si>
  <si>
    <t>MTR.6835</t>
  </si>
  <si>
    <t>C521201</t>
  </si>
  <si>
    <t>FS.1308</t>
  </si>
  <si>
    <t>D521207</t>
  </si>
  <si>
    <t>C521209</t>
  </si>
  <si>
    <t>D521214</t>
  </si>
  <si>
    <t>MTR.9669</t>
  </si>
  <si>
    <t>C521215</t>
  </si>
  <si>
    <t>MTR.14183</t>
  </si>
  <si>
    <t>C525801</t>
  </si>
  <si>
    <t>D521315</t>
  </si>
  <si>
    <t>D521358</t>
  </si>
  <si>
    <t>TR.34404</t>
  </si>
  <si>
    <t>D521360</t>
  </si>
  <si>
    <t>MTR.20495</t>
  </si>
  <si>
    <t>C521361</t>
  </si>
  <si>
    <t>REC.1474</t>
  </si>
  <si>
    <t>D521388</t>
  </si>
  <si>
    <t>FS.1922</t>
  </si>
  <si>
    <t>D521398</t>
  </si>
  <si>
    <t>TR.33009</t>
  </si>
  <si>
    <t>D521401</t>
  </si>
  <si>
    <t>TR.34936</t>
  </si>
  <si>
    <t>D521402</t>
  </si>
  <si>
    <t>D521405</t>
  </si>
  <si>
    <t>D521427</t>
  </si>
  <si>
    <t>D521441</t>
  </si>
  <si>
    <t>MTR.337</t>
  </si>
  <si>
    <t>C525803</t>
  </si>
  <si>
    <t>D521449</t>
  </si>
  <si>
    <t>TR.35742</t>
  </si>
  <si>
    <t>D521453</t>
  </si>
  <si>
    <t>MTR.8636</t>
  </si>
  <si>
    <t>C521455</t>
  </si>
  <si>
    <t>D521457</t>
  </si>
  <si>
    <t>TR.32657</t>
  </si>
  <si>
    <t>D521459</t>
  </si>
  <si>
    <t>TR.33183</t>
  </si>
  <si>
    <t>D521462</t>
  </si>
  <si>
    <t>PL.98735</t>
  </si>
  <si>
    <t>D521465</t>
  </si>
  <si>
    <t>PL.99593</t>
  </si>
  <si>
    <t>D521467</t>
  </si>
  <si>
    <t>D521493</t>
  </si>
  <si>
    <t>D521521</t>
  </si>
  <si>
    <t>PL.94995</t>
  </si>
  <si>
    <t>D521529</t>
  </si>
  <si>
    <t>D521563</t>
  </si>
  <si>
    <t>D521549</t>
  </si>
  <si>
    <t>MTR.19508</t>
  </si>
  <si>
    <t>C521522</t>
  </si>
  <si>
    <t>D521577</t>
  </si>
  <si>
    <t>TR.38665</t>
  </si>
  <si>
    <t>D521576</t>
  </si>
  <si>
    <t>TR.38074</t>
  </si>
  <si>
    <t>D521575</t>
  </si>
  <si>
    <t>PL.105798</t>
  </si>
  <si>
    <t>D521581</t>
  </si>
  <si>
    <t>C525816</t>
  </si>
  <si>
    <t>TR.38399</t>
  </si>
  <si>
    <t>D521590</t>
  </si>
  <si>
    <t>D521597</t>
  </si>
  <si>
    <t>TR.32723</t>
  </si>
  <si>
    <t>D521599</t>
  </si>
  <si>
    <t>D521613</t>
  </si>
  <si>
    <t>TR.36346</t>
  </si>
  <si>
    <t>D521602</t>
  </si>
  <si>
    <t>D521610</t>
  </si>
  <si>
    <t>TR.86886</t>
  </si>
  <si>
    <t>D521609</t>
  </si>
  <si>
    <t>TR.35044</t>
  </si>
  <si>
    <t>D521612</t>
  </si>
  <si>
    <t>FS.608</t>
  </si>
  <si>
    <t>D521617</t>
  </si>
  <si>
    <t>C521621</t>
  </si>
  <si>
    <t>TR.38354</t>
  </si>
  <si>
    <t>D521623</t>
  </si>
  <si>
    <t>PL.91311</t>
  </si>
  <si>
    <t>D521630</t>
  </si>
  <si>
    <t>C521634</t>
  </si>
  <si>
    <t>TR.39762</t>
  </si>
  <si>
    <t>D526082</t>
  </si>
  <si>
    <t>D521651</t>
  </si>
  <si>
    <t>TR.31528</t>
  </si>
  <si>
    <t>D521657</t>
  </si>
  <si>
    <t>TR.35206</t>
  </si>
  <si>
    <t>D521658</t>
  </si>
  <si>
    <t>TR.33186</t>
  </si>
  <si>
    <t>D521656</t>
  </si>
  <si>
    <t>D521664</t>
  </si>
  <si>
    <t>FS.4</t>
  </si>
  <si>
    <t>D521666</t>
  </si>
  <si>
    <t>TR.35891</t>
  </si>
  <si>
    <t>D521682</t>
  </si>
  <si>
    <t>D521679</t>
  </si>
  <si>
    <t>D521678</t>
  </si>
  <si>
    <t>D521697</t>
  </si>
  <si>
    <t>TR.37808</t>
  </si>
  <si>
    <t>D521708</t>
  </si>
  <si>
    <t>D521687</t>
  </si>
  <si>
    <t>D521695</t>
  </si>
  <si>
    <t>TR.33909</t>
  </si>
  <si>
    <t>D521710</t>
  </si>
  <si>
    <t>D521707</t>
  </si>
  <si>
    <t>FS.614</t>
  </si>
  <si>
    <t>D521711</t>
  </si>
  <si>
    <t>D521716</t>
  </si>
  <si>
    <t>TR.38921</t>
  </si>
  <si>
    <t>D521715</t>
  </si>
  <si>
    <t>PL.95045</t>
  </si>
  <si>
    <t>D521723</t>
  </si>
  <si>
    <t>D521726</t>
  </si>
  <si>
    <t>MTR.28792</t>
  </si>
  <si>
    <t>C521725</t>
  </si>
  <si>
    <t>D521739</t>
  </si>
  <si>
    <t>D521741</t>
  </si>
  <si>
    <t>D521749</t>
  </si>
  <si>
    <t>TR.38094</t>
  </si>
  <si>
    <t>D521753</t>
  </si>
  <si>
    <t>TR.33383</t>
  </si>
  <si>
    <t>D521758</t>
  </si>
  <si>
    <t>D521761</t>
  </si>
  <si>
    <t>D521763</t>
  </si>
  <si>
    <t>MTR.15254</t>
  </si>
  <si>
    <t>C521764</t>
  </si>
  <si>
    <t>D526362</t>
  </si>
  <si>
    <t>D521774</t>
  </si>
  <si>
    <t>D521780</t>
  </si>
  <si>
    <t>D521785</t>
  </si>
  <si>
    <t>D521793</t>
  </si>
  <si>
    <t>MTR.1683</t>
  </si>
  <si>
    <t>C521794</t>
  </si>
  <si>
    <t>D521796</t>
  </si>
  <si>
    <t>MTR.27116</t>
  </si>
  <si>
    <t>C521800</t>
  </si>
  <si>
    <t>MTR.6785</t>
  </si>
  <si>
    <t>C526984</t>
  </si>
  <si>
    <t>MTR.27563</t>
  </si>
  <si>
    <t>C521806</t>
  </si>
  <si>
    <t>D521820</t>
  </si>
  <si>
    <t>PL.104782</t>
  </si>
  <si>
    <t>D521835</t>
  </si>
  <si>
    <t>FS.1101</t>
  </si>
  <si>
    <t>D521883</t>
  </si>
  <si>
    <t>FS.1498</t>
  </si>
  <si>
    <t>D521932</t>
  </si>
  <si>
    <t>FS.1402</t>
  </si>
  <si>
    <t>D521902</t>
  </si>
  <si>
    <t>D521949</t>
  </si>
  <si>
    <t>D521958</t>
  </si>
  <si>
    <t>D521934</t>
  </si>
  <si>
    <t>D521950</t>
  </si>
  <si>
    <t>D521965</t>
  </si>
  <si>
    <t>TR.37918</t>
  </si>
  <si>
    <t>D521964</t>
  </si>
  <si>
    <t>TR.34002</t>
  </si>
  <si>
    <t>D521967</t>
  </si>
  <si>
    <t>D521983</t>
  </si>
  <si>
    <t>MTR.6787</t>
  </si>
  <si>
    <t>C526989</t>
  </si>
  <si>
    <t>MTR.22037</t>
  </si>
  <si>
    <t>C521988</t>
  </si>
  <si>
    <t>C521990</t>
  </si>
  <si>
    <t>FS.1620</t>
  </si>
  <si>
    <t>D521995</t>
  </si>
  <si>
    <t>FS.2965</t>
  </si>
  <si>
    <t>D522007</t>
  </si>
  <si>
    <t>TR.38190</t>
  </si>
  <si>
    <t>D522002</t>
  </si>
  <si>
    <t>TR.39011</t>
  </si>
  <si>
    <t>D522006</t>
  </si>
  <si>
    <t>D522016</t>
  </si>
  <si>
    <t>FDR.8362</t>
  </si>
  <si>
    <t>D522049</t>
  </si>
  <si>
    <t>D522080</t>
  </si>
  <si>
    <t>FS.38787</t>
  </si>
  <si>
    <t>D522160</t>
  </si>
  <si>
    <t>D522111</t>
  </si>
  <si>
    <t>TR.33548</t>
  </si>
  <si>
    <t>D522055</t>
  </si>
  <si>
    <t>D522194</t>
  </si>
  <si>
    <t>D522170</t>
  </si>
  <si>
    <t>D522190</t>
  </si>
  <si>
    <t>D522252</t>
  </si>
  <si>
    <t>D522224</t>
  </si>
  <si>
    <t>D522244</t>
  </si>
  <si>
    <t>D522197</t>
  </si>
  <si>
    <t>D522250</t>
  </si>
  <si>
    <t>D522248</t>
  </si>
  <si>
    <t>D527154</t>
  </si>
  <si>
    <t>FS.264</t>
  </si>
  <si>
    <t>D522253</t>
  </si>
  <si>
    <t>D522241</t>
  </si>
  <si>
    <t>D522254</t>
  </si>
  <si>
    <t>D522259</t>
  </si>
  <si>
    <t>D522264</t>
  </si>
  <si>
    <t>TR.41228</t>
  </si>
  <si>
    <t>D528421</t>
  </si>
  <si>
    <t>MTR.8778</t>
  </si>
  <si>
    <t>C528638</t>
  </si>
  <si>
    <t>TR.31656</t>
  </si>
  <si>
    <t>D522272</t>
  </si>
  <si>
    <t>D522278</t>
  </si>
  <si>
    <t>TR.31694</t>
  </si>
  <si>
    <t>D522277</t>
  </si>
  <si>
    <t>MTR.8772</t>
  </si>
  <si>
    <t>C528639</t>
  </si>
  <si>
    <t>D522283</t>
  </si>
  <si>
    <t>D522292</t>
  </si>
  <si>
    <t>FS.824</t>
  </si>
  <si>
    <t>D522291</t>
  </si>
  <si>
    <t>D522296</t>
  </si>
  <si>
    <t>FS.211</t>
  </si>
  <si>
    <t>D522298</t>
  </si>
  <si>
    <t>D522300</t>
  </si>
  <si>
    <t>D522309</t>
  </si>
  <si>
    <t>TR.33589</t>
  </si>
  <si>
    <t>D522311</t>
  </si>
  <si>
    <t>D522315</t>
  </si>
  <si>
    <t>D522337</t>
  </si>
  <si>
    <t>TR.38547</t>
  </si>
  <si>
    <t>D522410</t>
  </si>
  <si>
    <t>D522416</t>
  </si>
  <si>
    <t>TR.37647</t>
  </si>
  <si>
    <t>D522512</t>
  </si>
  <si>
    <t>TR.37735</t>
  </si>
  <si>
    <t>D522516</t>
  </si>
  <si>
    <t>TR.33628</t>
  </si>
  <si>
    <t>D522519</t>
  </si>
  <si>
    <t>C522523</t>
  </si>
  <si>
    <t>D522525</t>
  </si>
  <si>
    <t>D522546</t>
  </si>
  <si>
    <t>D522556</t>
  </si>
  <si>
    <t>PL.95550</t>
  </si>
  <si>
    <t>D522630</t>
  </si>
  <si>
    <t>MTR.71151</t>
  </si>
  <si>
    <t>C528640</t>
  </si>
  <si>
    <t>PL.96226</t>
  </si>
  <si>
    <t>D522582</t>
  </si>
  <si>
    <t>TR.34707</t>
  </si>
  <si>
    <t>D522587</t>
  </si>
  <si>
    <t>D522591</t>
  </si>
  <si>
    <t>FS.1297</t>
  </si>
  <si>
    <t>D522599</t>
  </si>
  <si>
    <t>D522606</t>
  </si>
  <si>
    <t>MTR.4590</t>
  </si>
  <si>
    <t>C529652</t>
  </si>
  <si>
    <t>TR.33136</t>
  </si>
  <si>
    <t>D522612</t>
  </si>
  <si>
    <t>TR.38179</t>
  </si>
  <si>
    <t>D522615</t>
  </si>
  <si>
    <t>FS.1114</t>
  </si>
  <si>
    <t>D522625</t>
  </si>
  <si>
    <t>TR.34389</t>
  </si>
  <si>
    <t>D522635</t>
  </si>
  <si>
    <t>D522641</t>
  </si>
  <si>
    <t>FS.1515</t>
  </si>
  <si>
    <t>D522651</t>
  </si>
  <si>
    <t>FDR.2912</t>
  </si>
  <si>
    <t>D532627</t>
  </si>
  <si>
    <t>MTR.4689</t>
  </si>
  <si>
    <t>C530315</t>
  </si>
  <si>
    <t>D522782</t>
  </si>
  <si>
    <t>FS.1751</t>
  </si>
  <si>
    <t>D522793</t>
  </si>
  <si>
    <t>D522790</t>
  </si>
  <si>
    <t>D522825</t>
  </si>
  <si>
    <t>FS.102</t>
  </si>
  <si>
    <t>D522840</t>
  </si>
  <si>
    <t>D522835</t>
  </si>
  <si>
    <t>D522824</t>
  </si>
  <si>
    <t>D522814</t>
  </si>
  <si>
    <t>FS.1197</t>
  </si>
  <si>
    <t>D522855</t>
  </si>
  <si>
    <t>D522845</t>
  </si>
  <si>
    <t>D522866</t>
  </si>
  <si>
    <t>MTR.28383</t>
  </si>
  <si>
    <t>C522868</t>
  </si>
  <si>
    <t>D522877</t>
  </si>
  <si>
    <t>FS.610</t>
  </si>
  <si>
    <t>D522906</t>
  </si>
  <si>
    <t>FS.142</t>
  </si>
  <si>
    <t>D522915</t>
  </si>
  <si>
    <t>D522902</t>
  </si>
  <si>
    <t>MTR.21135</t>
  </si>
  <si>
    <t>C522881</t>
  </si>
  <si>
    <t>D522904</t>
  </si>
  <si>
    <t>D522910</t>
  </si>
  <si>
    <t>D522912</t>
  </si>
  <si>
    <t>D522941</t>
  </si>
  <si>
    <t>PL.96244</t>
  </si>
  <si>
    <t>D522918</t>
  </si>
  <si>
    <t>MTR.19537</t>
  </si>
  <si>
    <t>C522909</t>
  </si>
  <si>
    <t>D522950</t>
  </si>
  <si>
    <t>TR.36142</t>
  </si>
  <si>
    <t>D522956</t>
  </si>
  <si>
    <t>TR.36273</t>
  </si>
  <si>
    <t>D522944</t>
  </si>
  <si>
    <t>FS.636</t>
  </si>
  <si>
    <t>D522954</t>
  </si>
  <si>
    <t>PL.98544</t>
  </si>
  <si>
    <t>D522960</t>
  </si>
  <si>
    <t>FS.2272</t>
  </si>
  <si>
    <t>D522967</t>
  </si>
  <si>
    <t>FS.8825</t>
  </si>
  <si>
    <t>D522968</t>
  </si>
  <si>
    <t>PL.92147</t>
  </si>
  <si>
    <t>D522973</t>
  </si>
  <si>
    <t>MTR.14163</t>
  </si>
  <si>
    <t>C522972</t>
  </si>
  <si>
    <t>D522983</t>
  </si>
  <si>
    <t>D522998</t>
  </si>
  <si>
    <t>D523002</t>
  </si>
  <si>
    <t>TR.38098</t>
  </si>
  <si>
    <t>D523005</t>
  </si>
  <si>
    <t>D523009</t>
  </si>
  <si>
    <t>PL.97926</t>
  </si>
  <si>
    <t>D523010</t>
  </si>
  <si>
    <t>TR.37812</t>
  </si>
  <si>
    <t>D523020</t>
  </si>
  <si>
    <t>TR.38359</t>
  </si>
  <si>
    <t>D523018</t>
  </si>
  <si>
    <t>FS.1671</t>
  </si>
  <si>
    <t>D523021</t>
  </si>
  <si>
    <t>MTR.14379</t>
  </si>
  <si>
    <t>C530634</t>
  </si>
  <si>
    <t>D523026</t>
  </si>
  <si>
    <t>D523069</t>
  </si>
  <si>
    <t>MTR.5409</t>
  </si>
  <si>
    <t>C531613</t>
  </si>
  <si>
    <t>D523040</t>
  </si>
  <si>
    <t>D523046</t>
  </si>
  <si>
    <t>D523052</t>
  </si>
  <si>
    <t>FS.1558</t>
  </si>
  <si>
    <t>D523072</t>
  </si>
  <si>
    <t>D523066</t>
  </si>
  <si>
    <t>PL.97050</t>
  </si>
  <si>
    <t>D523073</t>
  </si>
  <si>
    <t>D523084</t>
  </si>
  <si>
    <t>D523088</t>
  </si>
  <si>
    <t>D523096</t>
  </si>
  <si>
    <t>TR.42825</t>
  </si>
  <si>
    <t>D531744</t>
  </si>
  <si>
    <t>FS.1608</t>
  </si>
  <si>
    <t>D523108</t>
  </si>
  <si>
    <t>MTR.4788</t>
  </si>
  <si>
    <t>C531896</t>
  </si>
  <si>
    <t>FS.2349</t>
  </si>
  <si>
    <t>D532513</t>
  </si>
  <si>
    <t>MTR.472</t>
  </si>
  <si>
    <t>C533144</t>
  </si>
  <si>
    <t>FS.2076</t>
  </si>
  <si>
    <t>D523222</t>
  </si>
  <si>
    <t>MTR.8486</t>
  </si>
  <si>
    <t>C523122</t>
  </si>
  <si>
    <t>FS.1012</t>
  </si>
  <si>
    <t>D523125</t>
  </si>
  <si>
    <t>D523241</t>
  </si>
  <si>
    <t>TR.38419</t>
  </si>
  <si>
    <t>D523128</t>
  </si>
  <si>
    <t>TR.31783</t>
  </si>
  <si>
    <t>D523130</t>
  </si>
  <si>
    <t>FDR.8360</t>
  </si>
  <si>
    <t>D523173</t>
  </si>
  <si>
    <t>D523174</t>
  </si>
  <si>
    <t>D523180</t>
  </si>
  <si>
    <t>TR.42421</t>
  </si>
  <si>
    <t>D523243</t>
  </si>
  <si>
    <t>D523195</t>
  </si>
  <si>
    <t>TR.42328</t>
  </si>
  <si>
    <t>D523197</t>
  </si>
  <si>
    <t>D523221</t>
  </si>
  <si>
    <t>D523244</t>
  </si>
  <si>
    <t>SL.2189</t>
  </si>
  <si>
    <t>D523249</t>
  </si>
  <si>
    <t>D523253</t>
  </si>
  <si>
    <t>D523260</t>
  </si>
  <si>
    <t>FS.63</t>
  </si>
  <si>
    <t>D523265</t>
  </si>
  <si>
    <t>MTR.25295</t>
  </si>
  <si>
    <t>C523264</t>
  </si>
  <si>
    <t>D523302</t>
  </si>
  <si>
    <t>TR.34632</t>
  </si>
  <si>
    <t>D523312</t>
  </si>
  <si>
    <t>TR.34945</t>
  </si>
  <si>
    <t>D523315</t>
  </si>
  <si>
    <t>D523317</t>
  </si>
  <si>
    <t>FS.1359</t>
  </si>
  <si>
    <t>D523352</t>
  </si>
  <si>
    <t>FS.144</t>
  </si>
  <si>
    <t>D523361</t>
  </si>
  <si>
    <t>TR.35025</t>
  </si>
  <si>
    <t>D523320</t>
  </si>
  <si>
    <t>D523335</t>
  </si>
  <si>
    <t>D523354</t>
  </si>
  <si>
    <t>D523355</t>
  </si>
  <si>
    <t>FS.713</t>
  </si>
  <si>
    <t>D523362</t>
  </si>
  <si>
    <t>MTR.21017</t>
  </si>
  <si>
    <t>C523358</t>
  </si>
  <si>
    <t>D523359</t>
  </si>
  <si>
    <t>TR.37578</t>
  </si>
  <si>
    <t>D523363</t>
  </si>
  <si>
    <t>MTR.10440</t>
  </si>
  <si>
    <t>C523365</t>
  </si>
  <si>
    <t>D523408</t>
  </si>
  <si>
    <t>D523477</t>
  </si>
  <si>
    <t>D523424</t>
  </si>
  <si>
    <t>FS.1950</t>
  </si>
  <si>
    <t>D523476</t>
  </si>
  <si>
    <t>TR.40162</t>
  </si>
  <si>
    <t>D523502</t>
  </si>
  <si>
    <t>D523500</t>
  </si>
  <si>
    <t>D523504</t>
  </si>
  <si>
    <t>TR.42272</t>
  </si>
  <si>
    <t>D523506</t>
  </si>
  <si>
    <t>PL.95909</t>
  </si>
  <si>
    <t>D523569</t>
  </si>
  <si>
    <t>MTR.27882</t>
  </si>
  <si>
    <t>C523511</t>
  </si>
  <si>
    <t>REC.1032</t>
  </si>
  <si>
    <t>D523549</t>
  </si>
  <si>
    <t>D523602</t>
  </si>
  <si>
    <t>C523604</t>
  </si>
  <si>
    <t>D523609</t>
  </si>
  <si>
    <t>D523556</t>
  </si>
  <si>
    <t>D523620</t>
  </si>
  <si>
    <t>TR.36345</t>
  </si>
  <si>
    <t>D523623</t>
  </si>
  <si>
    <t>D523624</t>
  </si>
  <si>
    <t>D523676</t>
  </si>
  <si>
    <t>FS.1617</t>
  </si>
  <si>
    <t>D523675</t>
  </si>
  <si>
    <t>D523647</t>
  </si>
  <si>
    <t>D523651</t>
  </si>
  <si>
    <t>D523652</t>
  </si>
  <si>
    <t>D523654</t>
  </si>
  <si>
    <t>MTR.20563</t>
  </si>
  <si>
    <t>C523640</t>
  </si>
  <si>
    <t>TR.37224</t>
  </si>
  <si>
    <t>D523678</t>
  </si>
  <si>
    <t>PL.93364</t>
  </si>
  <si>
    <t>D523669</t>
  </si>
  <si>
    <t>D523670</t>
  </si>
  <si>
    <t>FS.357</t>
  </si>
  <si>
    <t>D523679</t>
  </si>
  <si>
    <t>D523692</t>
  </si>
  <si>
    <t>MTR.5755</t>
  </si>
  <si>
    <t>C523694</t>
  </si>
  <si>
    <t>TR.35329</t>
  </si>
  <si>
    <t>D523697</t>
  </si>
  <si>
    <t>C533145</t>
  </si>
  <si>
    <t>D523712</t>
  </si>
  <si>
    <t>FS.1718</t>
  </si>
  <si>
    <t>D523707</t>
  </si>
  <si>
    <t>FS.562</t>
  </si>
  <si>
    <t>D523714</t>
  </si>
  <si>
    <t>D523806</t>
  </si>
  <si>
    <t>D523793</t>
  </si>
  <si>
    <t>D523736</t>
  </si>
  <si>
    <t>FS.826</t>
  </si>
  <si>
    <t>D523813</t>
  </si>
  <si>
    <t>PL.96752</t>
  </si>
  <si>
    <t>D523816</t>
  </si>
  <si>
    <t>D523815</t>
  </si>
  <si>
    <t>D523820</t>
  </si>
  <si>
    <t>TR.35172</t>
  </si>
  <si>
    <t>D523824</t>
  </si>
  <si>
    <t>D523825</t>
  </si>
  <si>
    <t>D523828</t>
  </si>
  <si>
    <t>FS.1121</t>
  </si>
  <si>
    <t>D523831</t>
  </si>
  <si>
    <t>PL.97162</t>
  </si>
  <si>
    <t>D523835</t>
  </si>
  <si>
    <t>MTR.27220</t>
  </si>
  <si>
    <t>C523839</t>
  </si>
  <si>
    <t>D523843</t>
  </si>
  <si>
    <t>D523842</t>
  </si>
  <si>
    <t>MTR.1540</t>
  </si>
  <si>
    <t>C523844</t>
  </si>
  <si>
    <t>D523855</t>
  </si>
  <si>
    <t>D523850</t>
  </si>
  <si>
    <t>D523857</t>
  </si>
  <si>
    <t>D523862</t>
  </si>
  <si>
    <t>D523865</t>
  </si>
  <si>
    <t>D523873</t>
  </si>
  <si>
    <t>D523888</t>
  </si>
  <si>
    <t>D523884</t>
  </si>
  <si>
    <t>TR.33652</t>
  </si>
  <si>
    <t>D523893</t>
  </si>
  <si>
    <t>FS.11584</t>
  </si>
  <si>
    <t>D523900</t>
  </si>
  <si>
    <t>D523937</t>
  </si>
  <si>
    <t>TR.36989</t>
  </si>
  <si>
    <t>D523962</t>
  </si>
  <si>
    <t>MTR.2500</t>
  </si>
  <si>
    <t>C533165</t>
  </si>
  <si>
    <t>D524012</t>
  </si>
  <si>
    <t>D524015</t>
  </si>
  <si>
    <t>MTR.39</t>
  </si>
  <si>
    <t>C524014</t>
  </si>
  <si>
    <t>MTR.29783</t>
  </si>
  <si>
    <t>C533167</t>
  </si>
  <si>
    <t>FS.1311</t>
  </si>
  <si>
    <t>D524019</t>
  </si>
  <si>
    <t>D524022</t>
  </si>
  <si>
    <t>D524025</t>
  </si>
  <si>
    <t>D524031</t>
  </si>
  <si>
    <t>MTR.12968</t>
  </si>
  <si>
    <t>C524032</t>
  </si>
  <si>
    <t>TR.32804</t>
  </si>
  <si>
    <t>D524035</t>
  </si>
  <si>
    <t>MTR.8907</t>
  </si>
  <si>
    <t>C533243</t>
  </si>
  <si>
    <t>MTR.4311</t>
  </si>
  <si>
    <t>C533303</t>
  </si>
  <si>
    <t>MTR.4312</t>
  </si>
  <si>
    <t>C533304</t>
  </si>
  <si>
    <t>TR.38814</t>
  </si>
  <si>
    <t>D524062</t>
  </si>
  <si>
    <t>D524083</t>
  </si>
  <si>
    <t>D524086</t>
  </si>
  <si>
    <t>FS.837</t>
  </si>
  <si>
    <t>D524088</t>
  </si>
  <si>
    <t>D524124</t>
  </si>
  <si>
    <t>D524139</t>
  </si>
  <si>
    <t>MTR.2623</t>
  </si>
  <si>
    <t>C533305</t>
  </si>
  <si>
    <t>D524147</t>
  </si>
  <si>
    <t>D524150</t>
  </si>
  <si>
    <t>TR.37129</t>
  </si>
  <si>
    <t>D524154</t>
  </si>
  <si>
    <t>D524163</t>
  </si>
  <si>
    <t>D524190</t>
  </si>
  <si>
    <t>D524189</t>
  </si>
  <si>
    <t>MTR.19386</t>
  </si>
  <si>
    <t>C524191</t>
  </si>
  <si>
    <t>MTR.4292</t>
  </si>
  <si>
    <t>C533306</t>
  </si>
  <si>
    <t>D524199</t>
  </si>
  <si>
    <t>TR.31507</t>
  </si>
  <si>
    <t>D524201</t>
  </si>
  <si>
    <t>C533307</t>
  </si>
  <si>
    <t>MTR.10758</t>
  </si>
  <si>
    <t>C524205</t>
  </si>
  <si>
    <t>D524208</t>
  </si>
  <si>
    <t>TR.42072</t>
  </si>
  <si>
    <t>D533413</t>
  </si>
  <si>
    <t>TR.37003</t>
  </si>
  <si>
    <t>D524212</t>
  </si>
  <si>
    <t>D524220</t>
  </si>
  <si>
    <t>TR.31800</t>
  </si>
  <si>
    <t>D524224</t>
  </si>
  <si>
    <t>TR.33002</t>
  </si>
  <si>
    <t>D524226</t>
  </si>
  <si>
    <t>MTR.17481</t>
  </si>
  <si>
    <t>C524229</t>
  </si>
  <si>
    <t>D524230</t>
  </si>
  <si>
    <t>D524253</t>
  </si>
  <si>
    <t>D524255</t>
  </si>
  <si>
    <t>MTR.27716</t>
  </si>
  <si>
    <t>C524258</t>
  </si>
  <si>
    <t>D524272</t>
  </si>
  <si>
    <t>TR.34412</t>
  </si>
  <si>
    <t>D524281</t>
  </si>
  <si>
    <t>D524280</t>
  </si>
  <si>
    <t>D524286</t>
  </si>
  <si>
    <t>PLUG.14853</t>
  </si>
  <si>
    <t>D524295</t>
  </si>
  <si>
    <t>D524294</t>
  </si>
  <si>
    <t>TR.38844</t>
  </si>
  <si>
    <t>D524297</t>
  </si>
  <si>
    <t>MTR.6141</t>
  </si>
  <si>
    <t>C533779</t>
  </si>
  <si>
    <t>FS.1758</t>
  </si>
  <si>
    <t>D524306</t>
  </si>
  <si>
    <t>MTR.18470</t>
  </si>
  <si>
    <t>C524308</t>
  </si>
  <si>
    <t>MTR.141944</t>
  </si>
  <si>
    <t>C533831</t>
  </si>
  <si>
    <t>C524316</t>
  </si>
  <si>
    <t>D524320</t>
  </si>
  <si>
    <t>D524329</t>
  </si>
  <si>
    <t>PL.97186</t>
  </si>
  <si>
    <t>D524331</t>
  </si>
  <si>
    <t>D524333</t>
  </si>
  <si>
    <t>TR.37627</t>
  </si>
  <si>
    <t>D524337</t>
  </si>
  <si>
    <t>D524351</t>
  </si>
  <si>
    <t>D524358</t>
  </si>
  <si>
    <t>D524367</t>
  </si>
  <si>
    <t>D524385</t>
  </si>
  <si>
    <t>TR.37720</t>
  </si>
  <si>
    <t>D524393</t>
  </si>
  <si>
    <t>MTR.912</t>
  </si>
  <si>
    <t>C533857</t>
  </si>
  <si>
    <t>TR.32174</t>
  </si>
  <si>
    <t>D524395</t>
  </si>
  <si>
    <t>D524401</t>
  </si>
  <si>
    <t>D524407</t>
  </si>
  <si>
    <t>312 (312)</t>
  </si>
  <si>
    <t>FS.40387</t>
  </si>
  <si>
    <t>D524425</t>
  </si>
  <si>
    <t>D524433</t>
  </si>
  <si>
    <t>D524442</t>
  </si>
  <si>
    <t>FS.93</t>
  </si>
  <si>
    <t>D524447</t>
  </si>
  <si>
    <t>C534467</t>
  </si>
  <si>
    <t>TR.38935</t>
  </si>
  <si>
    <t>D524455</t>
  </si>
  <si>
    <t>D524457</t>
  </si>
  <si>
    <t>D524466</t>
  </si>
  <si>
    <t>D524482</t>
  </si>
  <si>
    <t>D524486</t>
  </si>
  <si>
    <t>MTR.13948</t>
  </si>
  <si>
    <t>C534405</t>
  </si>
  <si>
    <t>D524501</t>
  </si>
  <si>
    <t>D524599</t>
  </si>
  <si>
    <t>FS.693</t>
  </si>
  <si>
    <t>D524671</t>
  </si>
  <si>
    <t>D524553</t>
  </si>
  <si>
    <t>D524669</t>
  </si>
  <si>
    <t>D524537</t>
  </si>
  <si>
    <t>D524674</t>
  </si>
  <si>
    <t>FS.882</t>
  </si>
  <si>
    <t>D524673</t>
  </si>
  <si>
    <t>D524550</t>
  </si>
  <si>
    <t>D524627</t>
  </si>
  <si>
    <t>D524591</t>
  </si>
  <si>
    <t>D524670</t>
  </si>
  <si>
    <t>D524672</t>
  </si>
  <si>
    <t>TR.33781</t>
  </si>
  <si>
    <t>D524675</t>
  </si>
  <si>
    <t>MTR.10396</t>
  </si>
  <si>
    <t>C524677</t>
  </si>
  <si>
    <t>TR.39905</t>
  </si>
  <si>
    <t>D534511</t>
  </si>
  <si>
    <t>TR.37707</t>
  </si>
  <si>
    <t>D524683</t>
  </si>
  <si>
    <t>TR.38280</t>
  </si>
  <si>
    <t>D524687</t>
  </si>
  <si>
    <t>TR.42343</t>
  </si>
  <si>
    <t>D534595</t>
  </si>
  <si>
    <t>D524698</t>
  </si>
  <si>
    <t>MTR.14911</t>
  </si>
  <si>
    <t>C534630</t>
  </si>
  <si>
    <t>D524715</t>
  </si>
  <si>
    <t>FS.1745</t>
  </si>
  <si>
    <t>D524739</t>
  </si>
  <si>
    <t>D524750</t>
  </si>
  <si>
    <t>D524755</t>
  </si>
  <si>
    <t>MTR.27817</t>
  </si>
  <si>
    <t>C524736</t>
  </si>
  <si>
    <t>D524787</t>
  </si>
  <si>
    <t>MTR.28024</t>
  </si>
  <si>
    <t>C524754</t>
  </si>
  <si>
    <t>C524759</t>
  </si>
  <si>
    <t>D524783</t>
  </si>
  <si>
    <t>D524818</t>
  </si>
  <si>
    <t>TR.35169</t>
  </si>
  <si>
    <t>D524823</t>
  </si>
  <si>
    <t>TR.32769</t>
  </si>
  <si>
    <t>D524825</t>
  </si>
  <si>
    <t>TR.34909</t>
  </si>
  <si>
    <t>D524827</t>
  </si>
  <si>
    <t>C524829</t>
  </si>
  <si>
    <t>D524836</t>
  </si>
  <si>
    <t>D524839</t>
  </si>
  <si>
    <t>D524868</t>
  </si>
  <si>
    <t>TR.35680</t>
  </si>
  <si>
    <t>D518434</t>
  </si>
  <si>
    <t>FS.1216</t>
  </si>
  <si>
    <t>D524878</t>
  </si>
  <si>
    <t>D524915</t>
  </si>
  <si>
    <t>D524972</t>
  </si>
  <si>
    <t>D524936</t>
  </si>
  <si>
    <t>FS.184</t>
  </si>
  <si>
    <t>D524974</t>
  </si>
  <si>
    <t>D524976</t>
  </si>
  <si>
    <t>D525168</t>
  </si>
  <si>
    <t>TR.36687</t>
  </si>
  <si>
    <t>D525194</t>
  </si>
  <si>
    <t>D525200</t>
  </si>
  <si>
    <t>D525167</t>
  </si>
  <si>
    <t>D525035</t>
  </si>
  <si>
    <t>D525030</t>
  </si>
  <si>
    <t>D525186</t>
  </si>
  <si>
    <t>D525004</t>
  </si>
  <si>
    <t>D525163</t>
  </si>
  <si>
    <t>D525159</t>
  </si>
  <si>
    <t>D525181</t>
  </si>
  <si>
    <t>D525179</t>
  </si>
  <si>
    <t>D525174</t>
  </si>
  <si>
    <t>D525176</t>
  </si>
  <si>
    <t>D525171</t>
  </si>
  <si>
    <t>D525184</t>
  </si>
  <si>
    <t>MTR.56742</t>
  </si>
  <si>
    <t>C525036</t>
  </si>
  <si>
    <t>D525177</t>
  </si>
  <si>
    <t>D525183</t>
  </si>
  <si>
    <t>D525182</t>
  </si>
  <si>
    <t>D525166</t>
  </si>
  <si>
    <t>TR.36402</t>
  </si>
  <si>
    <t>D525195</t>
  </si>
  <si>
    <t>TR.34634</t>
  </si>
  <si>
    <t>D525197</t>
  </si>
  <si>
    <t>C525102</t>
  </si>
  <si>
    <t>D525193</t>
  </si>
  <si>
    <t>MTR.23180</t>
  </si>
  <si>
    <t>C525190</t>
  </si>
  <si>
    <t>D525198</t>
  </si>
  <si>
    <t>MTR.22327</t>
  </si>
  <si>
    <t>C525196</t>
  </si>
  <si>
    <t>MTR.15422</t>
  </si>
  <si>
    <t>C525201</t>
  </si>
  <si>
    <t>D525208</t>
  </si>
  <si>
    <t>D525211</t>
  </si>
  <si>
    <t>FS.1609</t>
  </si>
  <si>
    <t>D525220</t>
  </si>
  <si>
    <t>D525262</t>
  </si>
  <si>
    <t>D525256</t>
  </si>
  <si>
    <t>D525263</t>
  </si>
  <si>
    <t>D525265</t>
  </si>
  <si>
    <t>C525233</t>
  </si>
  <si>
    <t>MTR.18113</t>
  </si>
  <si>
    <t>C525234</t>
  </si>
  <si>
    <t>C525237</t>
  </si>
  <si>
    <t>D525249</t>
  </si>
  <si>
    <t>MTR.19936</t>
  </si>
  <si>
    <t>C525257</t>
  </si>
  <si>
    <t>C525259</t>
  </si>
  <si>
    <t>D525264</t>
  </si>
  <si>
    <t>TR.37971</t>
  </si>
  <si>
    <t>D525273</t>
  </si>
  <si>
    <t>MTR.16147</t>
  </si>
  <si>
    <t>C525275</t>
  </si>
  <si>
    <t>D525308</t>
  </si>
  <si>
    <t>MTR.15434</t>
  </si>
  <si>
    <t>C525329</t>
  </si>
  <si>
    <t>D525338</t>
  </si>
  <si>
    <t>TR.34506</t>
  </si>
  <si>
    <t>D518437</t>
  </si>
  <si>
    <t>MTR.16994</t>
  </si>
  <si>
    <t>C525342</t>
  </si>
  <si>
    <t>D518460</t>
  </si>
  <si>
    <t>D525360</t>
  </si>
  <si>
    <t>SL.7167</t>
  </si>
  <si>
    <t>D525361</t>
  </si>
  <si>
    <t>D525365</t>
  </si>
  <si>
    <t>MTR.4468</t>
  </si>
  <si>
    <t>C525367</t>
  </si>
  <si>
    <t>D525373</t>
  </si>
  <si>
    <t>D525377</t>
  </si>
  <si>
    <t>D525382</t>
  </si>
  <si>
    <t>D525389</t>
  </si>
  <si>
    <t>D525410</t>
  </si>
  <si>
    <t>C525417</t>
  </si>
  <si>
    <t>C525418</t>
  </si>
  <si>
    <t>D525421</t>
  </si>
  <si>
    <t>TR.37229</t>
  </si>
  <si>
    <t>D525425</t>
  </si>
  <si>
    <t>D518519</t>
  </si>
  <si>
    <t>TR.32751</t>
  </si>
  <si>
    <t>D518709</t>
  </si>
  <si>
    <t>TR.35455</t>
  </si>
  <si>
    <t>D525455</t>
  </si>
  <si>
    <t>MTR.153570</t>
  </si>
  <si>
    <t>C525456</t>
  </si>
  <si>
    <t>D525458</t>
  </si>
  <si>
    <t>TR.33527</t>
  </si>
  <si>
    <t>D525460</t>
  </si>
  <si>
    <t>D525465</t>
  </si>
  <si>
    <t>MTR.2686</t>
  </si>
  <si>
    <t>C525466</t>
  </si>
  <si>
    <t>D525478</t>
  </si>
  <si>
    <t>PL.93098</t>
  </si>
  <si>
    <t>D525516</t>
  </si>
  <si>
    <t>TR.34893</t>
  </si>
  <si>
    <t>D525487</t>
  </si>
  <si>
    <t>D525490</t>
  </si>
  <si>
    <t>MTR.121143</t>
  </si>
  <si>
    <t>C525491</t>
  </si>
  <si>
    <t>C525496</t>
  </si>
  <si>
    <t>TR.35248</t>
  </si>
  <si>
    <t>D525498</t>
  </si>
  <si>
    <t>MTR.22103</t>
  </si>
  <si>
    <t>C525499</t>
  </si>
  <si>
    <t>D525501</t>
  </si>
  <si>
    <t>C525502</t>
  </si>
  <si>
    <t>TR.34524</t>
  </si>
  <si>
    <t>D525504</t>
  </si>
  <si>
    <t>TR.39159</t>
  </si>
  <si>
    <t>D525506</t>
  </si>
  <si>
    <t>D525509</t>
  </si>
  <si>
    <t>TR.39024</t>
  </si>
  <si>
    <t>D525512</t>
  </si>
  <si>
    <t>TR.32756</t>
  </si>
  <si>
    <t>D518732</t>
  </si>
  <si>
    <t>TR.37387</t>
  </si>
  <si>
    <t>D525513</t>
  </si>
  <si>
    <t>D525515</t>
  </si>
  <si>
    <t>FS.682</t>
  </si>
  <si>
    <t>D525520</t>
  </si>
  <si>
    <t>TR.37688</t>
  </si>
  <si>
    <t>D525522</t>
  </si>
  <si>
    <t>D525524</t>
  </si>
  <si>
    <t>D525548</t>
  </si>
  <si>
    <t>D525555</t>
  </si>
  <si>
    <t>FS.1798</t>
  </si>
  <si>
    <t>D525560</t>
  </si>
  <si>
    <t>TR.33372</t>
  </si>
  <si>
    <t>D525563</t>
  </si>
  <si>
    <t>TR.36260</t>
  </si>
  <si>
    <t>D525565</t>
  </si>
  <si>
    <t>TR.35934</t>
  </si>
  <si>
    <t>D525568</t>
  </si>
  <si>
    <t>D525573</t>
  </si>
  <si>
    <t>TR.38957</t>
  </si>
  <si>
    <t>D525579</t>
  </si>
  <si>
    <t>MTR.5019</t>
  </si>
  <si>
    <t>C525582</t>
  </si>
  <si>
    <t>D525584</t>
  </si>
  <si>
    <t>D525588</t>
  </si>
  <si>
    <t>MTR.15301</t>
  </si>
  <si>
    <t>C525591</t>
  </si>
  <si>
    <t>D525592</t>
  </si>
  <si>
    <t>D525609</t>
  </si>
  <si>
    <t>D525642</t>
  </si>
  <si>
    <t>D525648</t>
  </si>
  <si>
    <t>TR.34016</t>
  </si>
  <si>
    <t>D525649</t>
  </si>
  <si>
    <t>C525655</t>
  </si>
  <si>
    <t>TR.38123</t>
  </si>
  <si>
    <t>D525677</t>
  </si>
  <si>
    <t>C525659</t>
  </si>
  <si>
    <t>FS.506</t>
  </si>
  <si>
    <t>D525676</t>
  </si>
  <si>
    <t>FS.269</t>
  </si>
  <si>
    <t>D525681</t>
  </si>
  <si>
    <t>D525675</t>
  </si>
  <si>
    <t>D525679</t>
  </si>
  <si>
    <t>TR.31545</t>
  </si>
  <si>
    <t>D525684</t>
  </si>
  <si>
    <t>MTR.26989</t>
  </si>
  <si>
    <t>C518918</t>
  </si>
  <si>
    <t>FS.430</t>
  </si>
  <si>
    <t>D525686</t>
  </si>
  <si>
    <t>D525699</t>
  </si>
  <si>
    <t>PL.102234</t>
  </si>
  <si>
    <t>D525725</t>
  </si>
  <si>
    <t>D525721</t>
  </si>
  <si>
    <t>D525722</t>
  </si>
  <si>
    <t>D525723</t>
  </si>
  <si>
    <t>FS.1021</t>
  </si>
  <si>
    <t>D525724</t>
  </si>
  <si>
    <t>D525730</t>
  </si>
  <si>
    <t>TR.35777</t>
  </si>
  <si>
    <t>D519034</t>
  </si>
  <si>
    <t>D525736</t>
  </si>
  <si>
    <t>D525738</t>
  </si>
  <si>
    <t>TR.32448</t>
  </si>
  <si>
    <t>D525742</t>
  </si>
  <si>
    <t>D525748</t>
  </si>
  <si>
    <t>FS.921</t>
  </si>
  <si>
    <t>D525750</t>
  </si>
  <si>
    <t>MTR.4792</t>
  </si>
  <si>
    <t>C525752</t>
  </si>
  <si>
    <t>TR.34591</t>
  </si>
  <si>
    <t>D519035</t>
  </si>
  <si>
    <t>MTR.5078</t>
  </si>
  <si>
    <t>C525754</t>
  </si>
  <si>
    <t>TR.37618</t>
  </si>
  <si>
    <t>D525757</t>
  </si>
  <si>
    <t>FS.662</t>
  </si>
  <si>
    <t>D519057</t>
  </si>
  <si>
    <t>D525769</t>
  </si>
  <si>
    <t>D525779</t>
  </si>
  <si>
    <t>FS.1712</t>
  </si>
  <si>
    <t>D525781</t>
  </si>
  <si>
    <t>TR.38556</t>
  </si>
  <si>
    <t>D525782</t>
  </si>
  <si>
    <t>TR.35596</t>
  </si>
  <si>
    <t>D519076</t>
  </si>
  <si>
    <t>MTR.17490</t>
  </si>
  <si>
    <t>C525789</t>
  </si>
  <si>
    <t>FS.804</t>
  </si>
  <si>
    <t>D519097</t>
  </si>
  <si>
    <t>D531956</t>
  </si>
  <si>
    <t>FS.100</t>
  </si>
  <si>
    <t>D525794</t>
  </si>
  <si>
    <t>TR.33244</t>
  </si>
  <si>
    <t>D525796</t>
  </si>
  <si>
    <t>TR.35287</t>
  </si>
  <si>
    <t>D519329</t>
  </si>
  <si>
    <t>FS.1184</t>
  </si>
  <si>
    <t>D519414</t>
  </si>
  <si>
    <t>TR.38199</t>
  </si>
  <si>
    <t>D525809</t>
  </si>
  <si>
    <t>D519423</t>
  </si>
  <si>
    <t>TR.36527</t>
  </si>
  <si>
    <t>D525814</t>
  </si>
  <si>
    <t>MTR.15127</t>
  </si>
  <si>
    <t>C525815</t>
  </si>
  <si>
    <t>MTR.15773</t>
  </si>
  <si>
    <t>C519459</t>
  </si>
  <si>
    <t>D525818</t>
  </si>
  <si>
    <t>MTR.4294</t>
  </si>
  <si>
    <t>C525820</t>
  </si>
  <si>
    <t>MTR.23507</t>
  </si>
  <si>
    <t>C525833</t>
  </si>
  <si>
    <t>MTR.23500</t>
  </si>
  <si>
    <t>C525836</t>
  </si>
  <si>
    <t>D525838</t>
  </si>
  <si>
    <t>MTR.18865</t>
  </si>
  <si>
    <t>C525839</t>
  </si>
  <si>
    <t>MTR.22182</t>
  </si>
  <si>
    <t>C525841</t>
  </si>
  <si>
    <t>MTR.24453</t>
  </si>
  <si>
    <t>C525844</t>
  </si>
  <si>
    <t>FS.2799</t>
  </si>
  <si>
    <t>D525858</t>
  </si>
  <si>
    <t>TR.31543</t>
  </si>
  <si>
    <t>D519698</t>
  </si>
  <si>
    <t>FS.967</t>
  </si>
  <si>
    <t>D526894</t>
  </si>
  <si>
    <t>TR.36207</t>
  </si>
  <si>
    <t>D527743</t>
  </si>
  <si>
    <t>D528827_A</t>
  </si>
  <si>
    <t>FS.25186</t>
  </si>
  <si>
    <t>D528828_A</t>
  </si>
  <si>
    <t>FS.268</t>
  </si>
  <si>
    <t>D528300</t>
  </si>
  <si>
    <t>PL.97608</t>
  </si>
  <si>
    <t>D528772</t>
  </si>
  <si>
    <t>D527579</t>
  </si>
  <si>
    <t>D527583_A</t>
  </si>
  <si>
    <t>TR.32609</t>
  </si>
  <si>
    <t>D528296</t>
  </si>
  <si>
    <t>TR.32512</t>
  </si>
  <si>
    <t>D528290</t>
  </si>
  <si>
    <t>FS.244</t>
  </si>
  <si>
    <t>D528284</t>
  </si>
  <si>
    <t>FS.245</t>
  </si>
  <si>
    <t>D528285</t>
  </si>
  <si>
    <t>D529257_A</t>
  </si>
  <si>
    <t>PL.97457</t>
  </si>
  <si>
    <t>D528480</t>
  </si>
  <si>
    <t>FS.829</t>
  </si>
  <si>
    <t>D527569</t>
  </si>
  <si>
    <t>FS.831</t>
  </si>
  <si>
    <t>D527570</t>
  </si>
  <si>
    <t>D528283</t>
  </si>
  <si>
    <t>TR.32473</t>
  </si>
  <si>
    <t>D528289</t>
  </si>
  <si>
    <t>D527555</t>
  </si>
  <si>
    <t>FS.1175</t>
  </si>
  <si>
    <t>D527774</t>
  </si>
  <si>
    <t>D526884</t>
  </si>
  <si>
    <t>TR.114486</t>
  </si>
  <si>
    <t>D527801_B</t>
  </si>
  <si>
    <t>FS.1102</t>
  </si>
  <si>
    <t>D527764</t>
  </si>
  <si>
    <t>FS.1099</t>
  </si>
  <si>
    <t>D527763</t>
  </si>
  <si>
    <t>FS.1116</t>
  </si>
  <si>
    <t>D527765</t>
  </si>
  <si>
    <t>FS.1152</t>
  </si>
  <si>
    <t>D527771</t>
  </si>
  <si>
    <t>D526478</t>
  </si>
  <si>
    <t>D526517</t>
  </si>
  <si>
    <t>FS.612</t>
  </si>
  <si>
    <t>D527611_A</t>
  </si>
  <si>
    <t>PL.95730</t>
  </si>
  <si>
    <t>D529799_A</t>
  </si>
  <si>
    <t>PL.95690</t>
  </si>
  <si>
    <t>D529798_A</t>
  </si>
  <si>
    <t>FS.278</t>
  </si>
  <si>
    <t>D526969</t>
  </si>
  <si>
    <t>TR.33187</t>
  </si>
  <si>
    <t>D527705_A</t>
  </si>
  <si>
    <t>TR.33230</t>
  </si>
  <si>
    <t>D527706_A</t>
  </si>
  <si>
    <t>TR.33310</t>
  </si>
  <si>
    <t>D527708_A</t>
  </si>
  <si>
    <t>TR.33267</t>
  </si>
  <si>
    <t>D527707_A</t>
  </si>
  <si>
    <t>FS.526</t>
  </si>
  <si>
    <t>D526524</t>
  </si>
  <si>
    <t>FS.515</t>
  </si>
  <si>
    <t>D526523</t>
  </si>
  <si>
    <t>FS.499</t>
  </si>
  <si>
    <t>D526508</t>
  </si>
  <si>
    <t>FS.375</t>
  </si>
  <si>
    <t>D527677</t>
  </si>
  <si>
    <t>D527676</t>
  </si>
  <si>
    <t>FS.1163</t>
  </si>
  <si>
    <t>D527738</t>
  </si>
  <si>
    <t>D527739</t>
  </si>
  <si>
    <t>FS.1167</t>
  </si>
  <si>
    <t>D527741</t>
  </si>
  <si>
    <t>FS.1089</t>
  </si>
  <si>
    <t>D527761</t>
  </si>
  <si>
    <t>PL.94825</t>
  </si>
  <si>
    <t>D528541_B</t>
  </si>
  <si>
    <t>SW.681</t>
  </si>
  <si>
    <t>D528494</t>
  </si>
  <si>
    <t>D526515</t>
  </si>
  <si>
    <t>D526520_A</t>
  </si>
  <si>
    <t>D529338_A</t>
  </si>
  <si>
    <t>D527099_A</t>
  </si>
  <si>
    <t>FS.559</t>
  </si>
  <si>
    <t>D526519_A</t>
  </si>
  <si>
    <t>SL.5603</t>
  </si>
  <si>
    <t>D527480_A</t>
  </si>
  <si>
    <t>D526518_A</t>
  </si>
  <si>
    <t>FS.498</t>
  </si>
  <si>
    <t>D527671</t>
  </si>
  <si>
    <t>TR.81686</t>
  </si>
  <si>
    <t>D528543_A</t>
  </si>
  <si>
    <t>D527645_A</t>
  </si>
  <si>
    <t>SW.909</t>
  </si>
  <si>
    <t>D528674</t>
  </si>
  <si>
    <t>FS.721</t>
  </si>
  <si>
    <t>D528737_A</t>
  </si>
  <si>
    <t>FS.573</t>
  </si>
  <si>
    <t>D528738_A</t>
  </si>
  <si>
    <t>FS.658</t>
  </si>
  <si>
    <t>D528740_A</t>
  </si>
  <si>
    <t>FS.1130</t>
  </si>
  <si>
    <t>D527766</t>
  </si>
  <si>
    <t>FS.1156</t>
  </si>
  <si>
    <t>D527773</t>
  </si>
  <si>
    <t>FS.789</t>
  </si>
  <si>
    <t>D528616_A</t>
  </si>
  <si>
    <t>FS.1155</t>
  </si>
  <si>
    <t>D527772</t>
  </si>
  <si>
    <t>FS.607</t>
  </si>
  <si>
    <t>D527620_A</t>
  </si>
  <si>
    <t>D527619_A</t>
  </si>
  <si>
    <t>TR.34045</t>
  </si>
  <si>
    <t>D528705_A</t>
  </si>
  <si>
    <t>FS.587</t>
  </si>
  <si>
    <t>D527618_A</t>
  </si>
  <si>
    <t>D527622_A</t>
  </si>
  <si>
    <t>D527617_A</t>
  </si>
  <si>
    <t>D527621_A</t>
  </si>
  <si>
    <t>D527786</t>
  </si>
  <si>
    <t>FS.1151</t>
  </si>
  <si>
    <t>D527770</t>
  </si>
  <si>
    <t>FS.1170</t>
  </si>
  <si>
    <t>D527784</t>
  </si>
  <si>
    <t>FS.1149</t>
  </si>
  <si>
    <t>D527781</t>
  </si>
  <si>
    <t>FS.1137</t>
  </si>
  <si>
    <t>D527779</t>
  </si>
  <si>
    <t>FS.1127</t>
  </si>
  <si>
    <t>D527778</t>
  </si>
  <si>
    <t>FS.1123</t>
  </si>
  <si>
    <t>D527777</t>
  </si>
  <si>
    <t>D527782</t>
  </si>
  <si>
    <t>FS.2882</t>
  </si>
  <si>
    <t>D527787</t>
  </si>
  <si>
    <t>TR.36175</t>
  </si>
  <si>
    <t>D527757</t>
  </si>
  <si>
    <t>TR.36177</t>
  </si>
  <si>
    <t>D527754</t>
  </si>
  <si>
    <t>FS.1143</t>
  </si>
  <si>
    <t>D527769</t>
  </si>
  <si>
    <t>FS.1141</t>
  </si>
  <si>
    <t>D527768</t>
  </si>
  <si>
    <t>FS.1346</t>
  </si>
  <si>
    <t>D529283</t>
  </si>
  <si>
    <t>FS.1357</t>
  </si>
  <si>
    <t>D529288</t>
  </si>
  <si>
    <t>TR.32692</t>
  </si>
  <si>
    <t>D528411</t>
  </si>
  <si>
    <t>FS.282</t>
  </si>
  <si>
    <t>D527688</t>
  </si>
  <si>
    <t>FS.277</t>
  </si>
  <si>
    <t>D527687</t>
  </si>
  <si>
    <t>D527686</t>
  </si>
  <si>
    <t>TR.32648</t>
  </si>
  <si>
    <t>D528323</t>
  </si>
  <si>
    <t>MTR.24164</t>
  </si>
  <si>
    <t>C529119</t>
  </si>
  <si>
    <t>TR.32628</t>
  </si>
  <si>
    <t>D528297</t>
  </si>
  <si>
    <t>TR.32522</t>
  </si>
  <si>
    <t>D528291</t>
  </si>
  <si>
    <t>D528281</t>
  </si>
  <si>
    <t>TR.61287</t>
  </si>
  <si>
    <t>D528294</t>
  </si>
  <si>
    <t>TR.32406</t>
  </si>
  <si>
    <t>D528288</t>
  </si>
  <si>
    <t>FS.214</t>
  </si>
  <si>
    <t>D528278</t>
  </si>
  <si>
    <t>D527963</t>
  </si>
  <si>
    <t>FS.201</t>
  </si>
  <si>
    <t>D528239</t>
  </si>
  <si>
    <t>FS.849</t>
  </si>
  <si>
    <t>D527580</t>
  </si>
  <si>
    <t>TR.32350</t>
  </si>
  <si>
    <t>D528320</t>
  </si>
  <si>
    <t>FS.200</t>
  </si>
  <si>
    <t>D528238</t>
  </si>
  <si>
    <t>D528237</t>
  </si>
  <si>
    <t>TR.32342</t>
  </si>
  <si>
    <t>D528319</t>
  </si>
  <si>
    <t>FS.195</t>
  </si>
  <si>
    <t>D528236</t>
  </si>
  <si>
    <t>FS.39587</t>
  </si>
  <si>
    <t>D527988</t>
  </si>
  <si>
    <t>D527959</t>
  </si>
  <si>
    <t>FS.1624</t>
  </si>
  <si>
    <t>D527968</t>
  </si>
  <si>
    <t>D527819_A</t>
  </si>
  <si>
    <t>D527975</t>
  </si>
  <si>
    <t>TR.32328</t>
  </si>
  <si>
    <t>D528318</t>
  </si>
  <si>
    <t>FS.1627</t>
  </si>
  <si>
    <t>D527971</t>
  </si>
  <si>
    <t>FS.188</t>
  </si>
  <si>
    <t>D528233</t>
  </si>
  <si>
    <t>FS.1636</t>
  </si>
  <si>
    <t>D527979</t>
  </si>
  <si>
    <t>D527827_A</t>
  </si>
  <si>
    <t>FS.8882</t>
  </si>
  <si>
    <t>D527985</t>
  </si>
  <si>
    <t>FS.1028</t>
  </si>
  <si>
    <t>D527828_A</t>
  </si>
  <si>
    <t>FS.35587</t>
  </si>
  <si>
    <t>D527987</t>
  </si>
  <si>
    <t>FS.716</t>
  </si>
  <si>
    <t>D527633_A</t>
  </si>
  <si>
    <t>TR.32297</t>
  </si>
  <si>
    <t>D528321</t>
  </si>
  <si>
    <t>D528229</t>
  </si>
  <si>
    <t>FS.1649</t>
  </si>
  <si>
    <t>D527984_B</t>
  </si>
  <si>
    <t>D528228</t>
  </si>
  <si>
    <t>FS.182</t>
  </si>
  <si>
    <t>D528227</t>
  </si>
  <si>
    <t>FS.1647</t>
  </si>
  <si>
    <t>D527983_B</t>
  </si>
  <si>
    <t>TR.32263</t>
  </si>
  <si>
    <t>D528222</t>
  </si>
  <si>
    <t>FS.1645</t>
  </si>
  <si>
    <t>D527982</t>
  </si>
  <si>
    <t>FS.1637</t>
  </si>
  <si>
    <t>D527981</t>
  </si>
  <si>
    <t>TR.32261</t>
  </si>
  <si>
    <t>D528221</t>
  </si>
  <si>
    <t>FS.700</t>
  </si>
  <si>
    <t>D527632</t>
  </si>
  <si>
    <t>D527837_A</t>
  </si>
  <si>
    <t>FS.32787</t>
  </si>
  <si>
    <t>D528230</t>
  </si>
  <si>
    <t>FS.1231</t>
  </si>
  <si>
    <t>D527841_A</t>
  </si>
  <si>
    <t>TR.32257</t>
  </si>
  <si>
    <t>D528219</t>
  </si>
  <si>
    <t>FS.1632</t>
  </si>
  <si>
    <t>D527974</t>
  </si>
  <si>
    <t>D527952</t>
  </si>
  <si>
    <t>TR.32239</t>
  </si>
  <si>
    <t>D528218</t>
  </si>
  <si>
    <t>FS.1623</t>
  </si>
  <si>
    <t>D527953</t>
  </si>
  <si>
    <t>FS.1403</t>
  </si>
  <si>
    <t>D527854_A</t>
  </si>
  <si>
    <t>TR.32230</t>
  </si>
  <si>
    <t>D528208</t>
  </si>
  <si>
    <t>D527856_A</t>
  </si>
  <si>
    <t>D527855_A</t>
  </si>
  <si>
    <t>FS.1548</t>
  </si>
  <si>
    <t>D527859_A</t>
  </si>
  <si>
    <t>TR.32218</t>
  </si>
  <si>
    <t>D528206</t>
  </si>
  <si>
    <t>TR.32214</t>
  </si>
  <si>
    <t>D528205</t>
  </si>
  <si>
    <t>D528212</t>
  </si>
  <si>
    <t>FS.1610</t>
  </si>
  <si>
    <t>D527951</t>
  </si>
  <si>
    <t>FS.160</t>
  </si>
  <si>
    <t>D528190</t>
  </si>
  <si>
    <t>TR.32177</t>
  </si>
  <si>
    <t>D528200</t>
  </si>
  <si>
    <t>TR.32184</t>
  </si>
  <si>
    <t>D528202</t>
  </si>
  <si>
    <t>D527866_A</t>
  </si>
  <si>
    <t>FS.1537</t>
  </si>
  <si>
    <t>D527867_A</t>
  </si>
  <si>
    <t>MTR.22420</t>
  </si>
  <si>
    <t>C529463</t>
  </si>
  <si>
    <t>FS.1547</t>
  </si>
  <si>
    <t>D527869_A</t>
  </si>
  <si>
    <t>FS.1551</t>
  </si>
  <si>
    <t>D527870_A</t>
  </si>
  <si>
    <t>FS.1563</t>
  </si>
  <si>
    <t>D527871_A</t>
  </si>
  <si>
    <t>D527873_A</t>
  </si>
  <si>
    <t>D527874_A</t>
  </si>
  <si>
    <t>FS.1595</t>
  </si>
  <si>
    <t>D527876_A</t>
  </si>
  <si>
    <t>FS.1587</t>
  </si>
  <si>
    <t>D527875_A</t>
  </si>
  <si>
    <t>D527878_A</t>
  </si>
  <si>
    <t>TR.32165</t>
  </si>
  <si>
    <t>D528198</t>
  </si>
  <si>
    <t>FS.1603</t>
  </si>
  <si>
    <t>D527877_A</t>
  </si>
  <si>
    <t>FS.1631</t>
  </si>
  <si>
    <t>D527881_A</t>
  </si>
  <si>
    <t>D527880_A</t>
  </si>
  <si>
    <t>TR.32172</t>
  </si>
  <si>
    <t>D528199</t>
  </si>
  <si>
    <t>FS.31187</t>
  </si>
  <si>
    <t>D527882_A</t>
  </si>
  <si>
    <t>TR.32161</t>
  </si>
  <si>
    <t>D528197</t>
  </si>
  <si>
    <t>D528185</t>
  </si>
  <si>
    <t>FS.154</t>
  </si>
  <si>
    <t>D528184</t>
  </si>
  <si>
    <t>FS.152</t>
  </si>
  <si>
    <t>D528182</t>
  </si>
  <si>
    <t>TR.32138</t>
  </si>
  <si>
    <t>D528174</t>
  </si>
  <si>
    <t>TR.32134</t>
  </si>
  <si>
    <t>D528173</t>
  </si>
  <si>
    <t>TR.32133</t>
  </si>
  <si>
    <t>D528172</t>
  </si>
  <si>
    <t>TR.35577</t>
  </si>
  <si>
    <t>D528771_A</t>
  </si>
  <si>
    <t>D528177</t>
  </si>
  <si>
    <t>D528160</t>
  </si>
  <si>
    <t>MTR.23191</t>
  </si>
  <si>
    <t>C529158</t>
  </si>
  <si>
    <t>FS.130</t>
  </si>
  <si>
    <t>D528159</t>
  </si>
  <si>
    <t>D530110_A</t>
  </si>
  <si>
    <t>D528870_A</t>
  </si>
  <si>
    <t>FS.1077</t>
  </si>
  <si>
    <t>D526927</t>
  </si>
  <si>
    <t>SL.4955</t>
  </si>
  <si>
    <t>D528745</t>
  </si>
  <si>
    <t>D527489</t>
  </si>
  <si>
    <t>MTR.23618</t>
  </si>
  <si>
    <t>C530480</t>
  </si>
  <si>
    <t>MTR.22676</t>
  </si>
  <si>
    <t>C530463</t>
  </si>
  <si>
    <t>PLUG.10867</t>
  </si>
  <si>
    <t>D528850_A</t>
  </si>
  <si>
    <t>MTR.24344</t>
  </si>
  <si>
    <t>C530497</t>
  </si>
  <si>
    <t>MTR.25849</t>
  </si>
  <si>
    <t>C530500</t>
  </si>
  <si>
    <t>D532478_A</t>
  </si>
  <si>
    <t>FS.1502</t>
  </si>
  <si>
    <t>D526948_B</t>
  </si>
  <si>
    <t>D526742</t>
  </si>
  <si>
    <t>D526834</t>
  </si>
  <si>
    <t>TR.33477</t>
  </si>
  <si>
    <t>D528548</t>
  </si>
  <si>
    <t>TR.33402</t>
  </si>
  <si>
    <t>D528554</t>
  </si>
  <si>
    <t>TR.33355</t>
  </si>
  <si>
    <t>D528555</t>
  </si>
  <si>
    <t>TR.33358</t>
  </si>
  <si>
    <t>D528542_B</t>
  </si>
  <si>
    <t>D528925</t>
  </si>
  <si>
    <t>TR.33308</t>
  </si>
  <si>
    <t>D528545_B</t>
  </si>
  <si>
    <t>FS.1132</t>
  </si>
  <si>
    <t>D527737</t>
  </si>
  <si>
    <t>TR.33296</t>
  </si>
  <si>
    <t>D528557</t>
  </si>
  <si>
    <t>TR.33314</t>
  </si>
  <si>
    <t>D528556</t>
  </si>
  <si>
    <t>D528542_A</t>
  </si>
  <si>
    <t>D528545_A</t>
  </si>
  <si>
    <t>TR.33392</t>
  </si>
  <si>
    <t>D528550</t>
  </si>
  <si>
    <t>MTR.29237</t>
  </si>
  <si>
    <t>C530503</t>
  </si>
  <si>
    <t>SL.4629</t>
  </si>
  <si>
    <t>D528935_A</t>
  </si>
  <si>
    <t>FS.1553</t>
  </si>
  <si>
    <t>D530694</t>
  </si>
  <si>
    <t>D528936</t>
  </si>
  <si>
    <t>D528935_B</t>
  </si>
  <si>
    <t>D527651_A</t>
  </si>
  <si>
    <t>D528541_A</t>
  </si>
  <si>
    <t>FS.491</t>
  </si>
  <si>
    <t>D527644_A</t>
  </si>
  <si>
    <t>FS.1396</t>
  </si>
  <si>
    <t>D527853_B</t>
  </si>
  <si>
    <t>D526846</t>
  </si>
  <si>
    <t>D526861</t>
  </si>
  <si>
    <t>D531277</t>
  </si>
  <si>
    <t>FS.521</t>
  </si>
  <si>
    <t>D526833</t>
  </si>
  <si>
    <t>D526820</t>
  </si>
  <si>
    <t>D526841</t>
  </si>
  <si>
    <t>FS.516</t>
  </si>
  <si>
    <t>D526830</t>
  </si>
  <si>
    <t>FS.517</t>
  </si>
  <si>
    <t>D526831</t>
  </si>
  <si>
    <t>FS.519</t>
  </si>
  <si>
    <t>D526832</t>
  </si>
  <si>
    <t>FS.252</t>
  </si>
  <si>
    <t>D526864_B</t>
  </si>
  <si>
    <t>FS.255</t>
  </si>
  <si>
    <t>D526865_B</t>
  </si>
  <si>
    <t>FS.1588</t>
  </si>
  <si>
    <t>D527945_A</t>
  </si>
  <si>
    <t>FS.1591</t>
  </si>
  <si>
    <t>D527947_A</t>
  </si>
  <si>
    <t>MTR.15546</t>
  </si>
  <si>
    <t>C530862</t>
  </si>
  <si>
    <t>FS.1140</t>
  </si>
  <si>
    <t>D527767</t>
  </si>
  <si>
    <t>D528119</t>
  </si>
  <si>
    <t>TR.35479</t>
  </si>
  <si>
    <t>D526896</t>
  </si>
  <si>
    <t>D526500</t>
  </si>
  <si>
    <t>TR.35496</t>
  </si>
  <si>
    <t>D527013</t>
  </si>
  <si>
    <t>FS.972</t>
  </si>
  <si>
    <t>D526895</t>
  </si>
  <si>
    <t>D527675</t>
  </si>
  <si>
    <t>TR.31976</t>
  </si>
  <si>
    <t>D528164</t>
  </si>
  <si>
    <t>TR.32150</t>
  </si>
  <si>
    <t>D529483</t>
  </si>
  <si>
    <t>TR.32126</t>
  </si>
  <si>
    <t>D528171</t>
  </si>
  <si>
    <t>FS.163</t>
  </si>
  <si>
    <t>D528192</t>
  </si>
  <si>
    <t>D528117</t>
  </si>
  <si>
    <t>FS.175</t>
  </si>
  <si>
    <t>D528223</t>
  </si>
  <si>
    <t>TR.32148</t>
  </si>
  <si>
    <t>D528175</t>
  </si>
  <si>
    <t>D528193</t>
  </si>
  <si>
    <t>TR.31806</t>
  </si>
  <si>
    <t>D529508</t>
  </si>
  <si>
    <t>TR.31854</t>
  </si>
  <si>
    <t>D529507</t>
  </si>
  <si>
    <t>TR.31997</t>
  </si>
  <si>
    <t>D528166</t>
  </si>
  <si>
    <t>D528116</t>
  </si>
  <si>
    <t>MTR.20064</t>
  </si>
  <si>
    <t>C531957</t>
  </si>
  <si>
    <t>FS.987</t>
  </si>
  <si>
    <t>D527825_C</t>
  </si>
  <si>
    <t>D527645_B</t>
  </si>
  <si>
    <t>FS.1011</t>
  </si>
  <si>
    <t>D528115</t>
  </si>
  <si>
    <t>FS.992</t>
  </si>
  <si>
    <t>D528112</t>
  </si>
  <si>
    <t>FS.1093</t>
  </si>
  <si>
    <t>D527762</t>
  </si>
  <si>
    <t>D526467</t>
  </si>
  <si>
    <t>FS.1206</t>
  </si>
  <si>
    <t>D530513</t>
  </si>
  <si>
    <t>FS.1227</t>
  </si>
  <si>
    <t>D530514</t>
  </si>
  <si>
    <t>FS.1273</t>
  </si>
  <si>
    <t>D530518</t>
  </si>
  <si>
    <t>FS.1262</t>
  </si>
  <si>
    <t>D530516</t>
  </si>
  <si>
    <t>FS.1298</t>
  </si>
  <si>
    <t>D530511</t>
  </si>
  <si>
    <t>D526847</t>
  </si>
  <si>
    <t>FS.963</t>
  </si>
  <si>
    <t>D526850</t>
  </si>
  <si>
    <t>FS.960</t>
  </si>
  <si>
    <t>D528661</t>
  </si>
  <si>
    <t>REC.58405</t>
  </si>
  <si>
    <t>D531866</t>
  </si>
  <si>
    <t>D527958</t>
  </si>
  <si>
    <t>FS.622</t>
  </si>
  <si>
    <t>D526840</t>
  </si>
  <si>
    <t>FS.1377</t>
  </si>
  <si>
    <t>D528136</t>
  </si>
  <si>
    <t>FS.392</t>
  </si>
  <si>
    <t>D526854</t>
  </si>
  <si>
    <t>D527964</t>
  </si>
  <si>
    <t>TR.34407</t>
  </si>
  <si>
    <t>D529714</t>
  </si>
  <si>
    <t>D528664</t>
  </si>
  <si>
    <t>FS.552</t>
  </si>
  <si>
    <t>D527663</t>
  </si>
  <si>
    <t>D526484</t>
  </si>
  <si>
    <t>FS.1029</t>
  </si>
  <si>
    <t>D528118</t>
  </si>
  <si>
    <t>D526819</t>
  </si>
  <si>
    <t>C529804</t>
  </si>
  <si>
    <t>D526835</t>
  </si>
  <si>
    <t>FS.530</t>
  </si>
  <si>
    <t>D526817</t>
  </si>
  <si>
    <t>FS.524</t>
  </si>
  <si>
    <t>D526815</t>
  </si>
  <si>
    <t>D527826_B</t>
  </si>
  <si>
    <t>FS.1301</t>
  </si>
  <si>
    <t>D530530</t>
  </si>
  <si>
    <t>FS.1271</t>
  </si>
  <si>
    <t>D530527</t>
  </si>
  <si>
    <t>FS.1281</t>
  </si>
  <si>
    <t>D530529</t>
  </si>
  <si>
    <t>D530528</t>
  </si>
  <si>
    <t>FS.1245</t>
  </si>
  <si>
    <t>D528140</t>
  </si>
  <si>
    <t>FS.1035</t>
  </si>
  <si>
    <t>D526813</t>
  </si>
  <si>
    <t>PL.101332</t>
  </si>
  <si>
    <t>D530510</t>
  </si>
  <si>
    <t>D526785</t>
  </si>
  <si>
    <t>D526786</t>
  </si>
  <si>
    <t>D526780</t>
  </si>
  <si>
    <t>D526781</t>
  </si>
  <si>
    <t>D526730</t>
  </si>
  <si>
    <t>TR.35465</t>
  </si>
  <si>
    <t>D527485</t>
  </si>
  <si>
    <t>FS.574</t>
  </si>
  <si>
    <t>D526837</t>
  </si>
  <si>
    <t>FS.1265</t>
  </si>
  <si>
    <t>D528142</t>
  </si>
  <si>
    <t>FS.445</t>
  </si>
  <si>
    <t>D526826</t>
  </si>
  <si>
    <t>FS.1486</t>
  </si>
  <si>
    <t>D528926</t>
  </si>
  <si>
    <t>FS.447</t>
  </si>
  <si>
    <t>D526828</t>
  </si>
  <si>
    <t>D527801_A</t>
  </si>
  <si>
    <t>D526823</t>
  </si>
  <si>
    <t>D529705</t>
  </si>
  <si>
    <t>FS.427</t>
  </si>
  <si>
    <t>D526858</t>
  </si>
  <si>
    <t>TR.34410</t>
  </si>
  <si>
    <t>D529706</t>
  </si>
  <si>
    <t>D530525</t>
  </si>
  <si>
    <t>D530512</t>
  </si>
  <si>
    <t>FS.677</t>
  </si>
  <si>
    <t>D526624</t>
  </si>
  <si>
    <t>TR.34397</t>
  </si>
  <si>
    <t>D529710</t>
  </si>
  <si>
    <t>TR.34406</t>
  </si>
  <si>
    <t>D529708</t>
  </si>
  <si>
    <t>TR.33418</t>
  </si>
  <si>
    <t>D527466</t>
  </si>
  <si>
    <t>D528286</t>
  </si>
  <si>
    <t>FS.442</t>
  </si>
  <si>
    <t>D526860</t>
  </si>
  <si>
    <t>D527783</t>
  </si>
  <si>
    <t>D528951</t>
  </si>
  <si>
    <t>FS.977</t>
  </si>
  <si>
    <t>D526851</t>
  </si>
  <si>
    <t>FS.819</t>
  </si>
  <si>
    <t>D526845</t>
  </si>
  <si>
    <t>FS.887</t>
  </si>
  <si>
    <t>D526849</t>
  </si>
  <si>
    <t>FS.841</t>
  </si>
  <si>
    <t>D526809</t>
  </si>
  <si>
    <t>MTR.15355</t>
  </si>
  <si>
    <t>C530825</t>
  </si>
  <si>
    <t>D526734</t>
  </si>
  <si>
    <t>FS.745</t>
  </si>
  <si>
    <t>D526843</t>
  </si>
  <si>
    <t>D532877</t>
  </si>
  <si>
    <t>PL.95669</t>
  </si>
  <si>
    <t>D530028</t>
  </si>
  <si>
    <t>TR.32718</t>
  </si>
  <si>
    <t>D527368</t>
  </si>
  <si>
    <t>D528135</t>
  </si>
  <si>
    <t>MTR.25614</t>
  </si>
  <si>
    <t>C531099</t>
  </si>
  <si>
    <t>FS.446</t>
  </si>
  <si>
    <t>D526827</t>
  </si>
  <si>
    <t>D530659_A</t>
  </si>
  <si>
    <t>FS.1263</t>
  </si>
  <si>
    <t>D530517</t>
  </si>
  <si>
    <t>D528211</t>
  </si>
  <si>
    <t>D527826_C</t>
  </si>
  <si>
    <t>FS.448</t>
  </si>
  <si>
    <t>D526829</t>
  </si>
  <si>
    <t>D528347</t>
  </si>
  <si>
    <t>D528224</t>
  </si>
  <si>
    <t>D527215</t>
  </si>
  <si>
    <t>D526744</t>
  </si>
  <si>
    <t>FS.738</t>
  </si>
  <si>
    <t>D526740</t>
  </si>
  <si>
    <t>FS.36</t>
  </si>
  <si>
    <t>D528952</t>
  </si>
  <si>
    <t>D527332_A</t>
  </si>
  <si>
    <t>FS.395</t>
  </si>
  <si>
    <t>D526856</t>
  </si>
  <si>
    <t>FS.440</t>
  </si>
  <si>
    <t>D526859</t>
  </si>
  <si>
    <t>FS.283</t>
  </si>
  <si>
    <t>D526875_B</t>
  </si>
  <si>
    <t>D532089</t>
  </si>
  <si>
    <t>D528513</t>
  </si>
  <si>
    <t>FS.1275</t>
  </si>
  <si>
    <t>D526935_A</t>
  </si>
  <si>
    <t>FS.69</t>
  </si>
  <si>
    <t>D528514</t>
  </si>
  <si>
    <t>MTR.26116</t>
  </si>
  <si>
    <t>C531134</t>
  </si>
  <si>
    <t>MTR.21959</t>
  </si>
  <si>
    <t>C529541</t>
  </si>
  <si>
    <t>D526874_B</t>
  </si>
  <si>
    <t>FS.8780</t>
  </si>
  <si>
    <t>D526619</t>
  </si>
  <si>
    <t>MTR.15739</t>
  </si>
  <si>
    <t>C528865</t>
  </si>
  <si>
    <t>FS.38387</t>
  </si>
  <si>
    <t>D526842</t>
  </si>
  <si>
    <t>FS.536</t>
  </si>
  <si>
    <t>D526836</t>
  </si>
  <si>
    <t>TR.35531</t>
  </si>
  <si>
    <t>D529528</t>
  </si>
  <si>
    <t>D527825_A</t>
  </si>
  <si>
    <t>FS.393</t>
  </si>
  <si>
    <t>D526855</t>
  </si>
  <si>
    <t>FS.551</t>
  </si>
  <si>
    <t>D526822</t>
  </si>
  <si>
    <t>D527825_B</t>
  </si>
  <si>
    <t>D531730</t>
  </si>
  <si>
    <t>D528484</t>
  </si>
  <si>
    <t>D532672</t>
  </si>
  <si>
    <t>D531700</t>
  </si>
  <si>
    <t>D527826_A</t>
  </si>
  <si>
    <t>FS.886</t>
  </si>
  <si>
    <t>D528682</t>
  </si>
  <si>
    <t>D528675</t>
  </si>
  <si>
    <t>FS.788</t>
  </si>
  <si>
    <t>D526824</t>
  </si>
  <si>
    <t>FS.280</t>
  </si>
  <si>
    <t>D526867</t>
  </si>
  <si>
    <t>D526866</t>
  </si>
  <si>
    <t>D526868</t>
  </si>
  <si>
    <t>FS.299</t>
  </si>
  <si>
    <t>D526869</t>
  </si>
  <si>
    <t>D526870</t>
  </si>
  <si>
    <t>FS.356</t>
  </si>
  <si>
    <t>D526871</t>
  </si>
  <si>
    <t>D526862</t>
  </si>
  <si>
    <t>D526814</t>
  </si>
  <si>
    <t>D526803</t>
  </si>
  <si>
    <t>FS.623</t>
  </si>
  <si>
    <t>D526804</t>
  </si>
  <si>
    <t>FS.734</t>
  </si>
  <si>
    <t>D526805</t>
  </si>
  <si>
    <t>FS.806</t>
  </si>
  <si>
    <t>D526807</t>
  </si>
  <si>
    <t>D526808</t>
  </si>
  <si>
    <t>D526811</t>
  </si>
  <si>
    <t>D526812</t>
  </si>
  <si>
    <t>FS.613</t>
  </si>
  <si>
    <t>D526791</t>
  </si>
  <si>
    <t>FS.52390</t>
  </si>
  <si>
    <t>D526802</t>
  </si>
  <si>
    <t>FS.628</t>
  </si>
  <si>
    <t>D526792</t>
  </si>
  <si>
    <t>D526796</t>
  </si>
  <si>
    <t>D526795</t>
  </si>
  <si>
    <t>FS.634</t>
  </si>
  <si>
    <t>D526794</t>
  </si>
  <si>
    <t>D526797</t>
  </si>
  <si>
    <t>D526801</t>
  </si>
  <si>
    <t>FS.646</t>
  </si>
  <si>
    <t>D526799</t>
  </si>
  <si>
    <t>D526790</t>
  </si>
  <si>
    <t>FS.648</t>
  </si>
  <si>
    <t>D526787</t>
  </si>
  <si>
    <t>FS.652</t>
  </si>
  <si>
    <t>D526789</t>
  </si>
  <si>
    <t>FS.650</t>
  </si>
  <si>
    <t>D526788</t>
  </si>
  <si>
    <t>D526756</t>
  </si>
  <si>
    <t>D526764_A</t>
  </si>
  <si>
    <t>D526766_A</t>
  </si>
  <si>
    <t>PL.136590</t>
  </si>
  <si>
    <t>D530665</t>
  </si>
  <si>
    <t>D526763_A</t>
  </si>
  <si>
    <t>FS.225</t>
  </si>
  <si>
    <t>D526767_A</t>
  </si>
  <si>
    <t>D526769_A</t>
  </si>
  <si>
    <t>FS.226</t>
  </si>
  <si>
    <t>D526765_A</t>
  </si>
  <si>
    <t>D526770_A</t>
  </si>
  <si>
    <t>D526758</t>
  </si>
  <si>
    <t>D526757</t>
  </si>
  <si>
    <t>FS.318</t>
  </si>
  <si>
    <t>D526760</t>
  </si>
  <si>
    <t>FS.317</t>
  </si>
  <si>
    <t>D526759</t>
  </si>
  <si>
    <t>FS.291</t>
  </si>
  <si>
    <t>D526761</t>
  </si>
  <si>
    <t>D526762</t>
  </si>
  <si>
    <t>D526764_B</t>
  </si>
  <si>
    <t>D526770_B</t>
  </si>
  <si>
    <t>D526765_B</t>
  </si>
  <si>
    <t>D526766_B</t>
  </si>
  <si>
    <t>D526767_B</t>
  </si>
  <si>
    <t>D526769_B</t>
  </si>
  <si>
    <t>D526954</t>
  </si>
  <si>
    <t>TR.35871</t>
  </si>
  <si>
    <t>D529813</t>
  </si>
  <si>
    <t>D526763_B</t>
  </si>
  <si>
    <t>D526755</t>
  </si>
  <si>
    <t>PL.100409</t>
  </si>
  <si>
    <t>D530369</t>
  </si>
  <si>
    <t>D526741</t>
  </si>
  <si>
    <t>D526739</t>
  </si>
  <si>
    <t>FS.1256</t>
  </si>
  <si>
    <t>D528141</t>
  </si>
  <si>
    <t>MTR.18179</t>
  </si>
  <si>
    <t>C531268</t>
  </si>
  <si>
    <t>D526873</t>
  </si>
  <si>
    <t>D526874_A</t>
  </si>
  <si>
    <t>TR.34380</t>
  </si>
  <si>
    <t>D529719</t>
  </si>
  <si>
    <t>D526472</t>
  </si>
  <si>
    <t>D527853_C</t>
  </si>
  <si>
    <t>D528734_B</t>
  </si>
  <si>
    <t>FS.907</t>
  </si>
  <si>
    <t>D528631_B</t>
  </si>
  <si>
    <t>D526483</t>
  </si>
  <si>
    <t>D527543_B</t>
  </si>
  <si>
    <t>D528611_B</t>
  </si>
  <si>
    <t>SL.16514</t>
  </si>
  <si>
    <t>D528526_B</t>
  </si>
  <si>
    <t>TR.39002</t>
  </si>
  <si>
    <t>D528399_B</t>
  </si>
  <si>
    <t>D526482</t>
  </si>
  <si>
    <t>D526470</t>
  </si>
  <si>
    <t>FS.441</t>
  </si>
  <si>
    <t>D527291_B</t>
  </si>
  <si>
    <t>D530110_B</t>
  </si>
  <si>
    <t>FS.481</t>
  </si>
  <si>
    <t>D527643_D</t>
  </si>
  <si>
    <t>D527643_C</t>
  </si>
  <si>
    <t>D527780</t>
  </si>
  <si>
    <t>FS.795</t>
  </si>
  <si>
    <t>D527560_B</t>
  </si>
  <si>
    <t>D527559_B</t>
  </si>
  <si>
    <t>FS.801</t>
  </si>
  <si>
    <t>D527561_B</t>
  </si>
  <si>
    <t>D528114_B</t>
  </si>
  <si>
    <t>PL.98652</t>
  </si>
  <si>
    <t>D528533_B</t>
  </si>
  <si>
    <t>FS.996</t>
  </si>
  <si>
    <t>D528113_B</t>
  </si>
  <si>
    <t>FS.1177</t>
  </si>
  <si>
    <t>D528123_B</t>
  </si>
  <si>
    <t>FS.1204</t>
  </si>
  <si>
    <t>D528124_B</t>
  </si>
  <si>
    <t>D528125_B</t>
  </si>
  <si>
    <t>D528870_B</t>
  </si>
  <si>
    <t>PL.101601</t>
  </si>
  <si>
    <t>D528897_B</t>
  </si>
  <si>
    <t>FS.41587</t>
  </si>
  <si>
    <t>D528924_B</t>
  </si>
  <si>
    <t>D528871_B</t>
  </si>
  <si>
    <t>D528872_B</t>
  </si>
  <si>
    <t>D528850_B</t>
  </si>
  <si>
    <t>D528923_B</t>
  </si>
  <si>
    <t>D527623_A</t>
  </si>
  <si>
    <t>TR.35104</t>
  </si>
  <si>
    <t>D528778</t>
  </si>
  <si>
    <t>D527453</t>
  </si>
  <si>
    <t>FS.1320</t>
  </si>
  <si>
    <t>D528126_B</t>
  </si>
  <si>
    <t>D528128_B</t>
  </si>
  <si>
    <t>FS.1325</t>
  </si>
  <si>
    <t>D528127_B</t>
  </si>
  <si>
    <t>FS.1328</t>
  </si>
  <si>
    <t>D528129_B</t>
  </si>
  <si>
    <t>D528131_B</t>
  </si>
  <si>
    <t>D528850_C</t>
  </si>
  <si>
    <t>D528771_B</t>
  </si>
  <si>
    <t>FS.1379</t>
  </si>
  <si>
    <t>D528138_B</t>
  </si>
  <si>
    <t>FS.48789</t>
  </si>
  <si>
    <t>D528134_B</t>
  </si>
  <si>
    <t>D528870_C</t>
  </si>
  <si>
    <t>D528872_C</t>
  </si>
  <si>
    <t>D528871_C</t>
  </si>
  <si>
    <t>D528897_C</t>
  </si>
  <si>
    <t>D528923_C</t>
  </si>
  <si>
    <t>D528924_C</t>
  </si>
  <si>
    <t>FS.844</t>
  </si>
  <si>
    <t>D527584_B</t>
  </si>
  <si>
    <t>TR.33445</t>
  </si>
  <si>
    <t>D528551_A</t>
  </si>
  <si>
    <t>D529168</t>
  </si>
  <si>
    <t>D526522_A</t>
  </si>
  <si>
    <t>D527970_B</t>
  </si>
  <si>
    <t>FS.135</t>
  </si>
  <si>
    <t>D528161</t>
  </si>
  <si>
    <t>D528186</t>
  </si>
  <si>
    <t>TR.32120</t>
  </si>
  <si>
    <t>D528170</t>
  </si>
  <si>
    <t>FS.147</t>
  </si>
  <si>
    <t>D528178</t>
  </si>
  <si>
    <t>D528156</t>
  </si>
  <si>
    <t>D528155</t>
  </si>
  <si>
    <t>TR.32037</t>
  </si>
  <si>
    <t>D528169</t>
  </si>
  <si>
    <t>D528157</t>
  </si>
  <si>
    <t>TR.32013</t>
  </si>
  <si>
    <t>D528168</t>
  </si>
  <si>
    <t>TR.32003</t>
  </si>
  <si>
    <t>D528167</t>
  </si>
  <si>
    <t>TR.31986</t>
  </si>
  <si>
    <t>D528165</t>
  </si>
  <si>
    <t>D528152</t>
  </si>
  <si>
    <t>FS.114</t>
  </si>
  <si>
    <t>D528150</t>
  </si>
  <si>
    <t>TR.31939</t>
  </si>
  <si>
    <t>D528162</t>
  </si>
  <si>
    <t>FS.104</t>
  </si>
  <si>
    <t>D528148</t>
  </si>
  <si>
    <t>FS.16784</t>
  </si>
  <si>
    <t>D528149</t>
  </si>
  <si>
    <t>FS.95</t>
  </si>
  <si>
    <t>D528909</t>
  </si>
  <si>
    <t>D528596</t>
  </si>
  <si>
    <t>FS.81</t>
  </si>
  <si>
    <t>D528517</t>
  </si>
  <si>
    <t>FS.97</t>
  </si>
  <si>
    <t>D528910</t>
  </si>
  <si>
    <t>FS.99</t>
  </si>
  <si>
    <t>D528911</t>
  </si>
  <si>
    <t>D528899</t>
  </si>
  <si>
    <t>FS.109</t>
  </si>
  <si>
    <t>D528903</t>
  </si>
  <si>
    <t>D528904</t>
  </si>
  <si>
    <t>FS.94</t>
  </si>
  <si>
    <t>D528898</t>
  </si>
  <si>
    <t>D528890</t>
  </si>
  <si>
    <t>FS.96</t>
  </si>
  <si>
    <t>D528889</t>
  </si>
  <si>
    <t>FS.101</t>
  </si>
  <si>
    <t>D528891</t>
  </si>
  <si>
    <t>FS.83</t>
  </si>
  <si>
    <t>D528883</t>
  </si>
  <si>
    <t>D528885</t>
  </si>
  <si>
    <t>D528887</t>
  </si>
  <si>
    <t>D528886</t>
  </si>
  <si>
    <t>D528882</t>
  </si>
  <si>
    <t>D528884</t>
  </si>
  <si>
    <t>D528888</t>
  </si>
  <si>
    <t>D528894</t>
  </si>
  <si>
    <t>D528892</t>
  </si>
  <si>
    <t>FS.55</t>
  </si>
  <si>
    <t>D528893</t>
  </si>
  <si>
    <t>D528895</t>
  </si>
  <si>
    <t>D528881</t>
  </si>
  <si>
    <t>FS.90</t>
  </si>
  <si>
    <t>D528597</t>
  </si>
  <si>
    <t>FS.106</t>
  </si>
  <si>
    <t>D528591</t>
  </si>
  <si>
    <t>D528590</t>
  </si>
  <si>
    <t>FS.74</t>
  </si>
  <si>
    <t>D528585</t>
  </si>
  <si>
    <t>FS.64</t>
  </si>
  <si>
    <t>D528583</t>
  </si>
  <si>
    <t>FS.67</t>
  </si>
  <si>
    <t>D528584</t>
  </si>
  <si>
    <t>FS.56</t>
  </si>
  <si>
    <t>D528582</t>
  </si>
  <si>
    <t>D529221</t>
  </si>
  <si>
    <t>FS.38</t>
  </si>
  <si>
    <t>D529224</t>
  </si>
  <si>
    <t>FS.984</t>
  </si>
  <si>
    <t>D528111</t>
  </si>
  <si>
    <t>D529226</t>
  </si>
  <si>
    <t>PL.99223</t>
  </si>
  <si>
    <t>D528529</t>
  </si>
  <si>
    <t>FS.23</t>
  </si>
  <si>
    <t>D529242</t>
  </si>
  <si>
    <t>FS.21</t>
  </si>
  <si>
    <t>D529241</t>
  </si>
  <si>
    <t>FS.15</t>
  </si>
  <si>
    <t>D529239</t>
  </si>
  <si>
    <t>FS.16</t>
  </si>
  <si>
    <t>D529240</t>
  </si>
  <si>
    <t>FS.14</t>
  </si>
  <si>
    <t>D529238</t>
  </si>
  <si>
    <t>FS.13</t>
  </si>
  <si>
    <t>D529237</t>
  </si>
  <si>
    <t>FS.8</t>
  </si>
  <si>
    <t>D529234</t>
  </si>
  <si>
    <t>D529233</t>
  </si>
  <si>
    <t>FS.2</t>
  </si>
  <si>
    <t>D529232</t>
  </si>
  <si>
    <t>D529228</t>
  </si>
  <si>
    <t>FS.22784</t>
  </si>
  <si>
    <t>D529231</t>
  </si>
  <si>
    <t>D529229</t>
  </si>
  <si>
    <t>FS.42</t>
  </si>
  <si>
    <t>D529251</t>
  </si>
  <si>
    <t>FS.43</t>
  </si>
  <si>
    <t>D529252</t>
  </si>
  <si>
    <t>TR.33357</t>
  </si>
  <si>
    <t>D528558</t>
  </si>
  <si>
    <t>D527581</t>
  </si>
  <si>
    <t>D527213</t>
  </si>
  <si>
    <t>TR.33098</t>
  </si>
  <si>
    <t>D527240</t>
  </si>
  <si>
    <t>D528122</t>
  </si>
  <si>
    <t>FS.1038</t>
  </si>
  <si>
    <t>D528120</t>
  </si>
  <si>
    <t>FS.980</t>
  </si>
  <si>
    <t>D528110</t>
  </si>
  <si>
    <t>D526911</t>
  </si>
  <si>
    <t>FS.989</t>
  </si>
  <si>
    <t>D526897</t>
  </si>
  <si>
    <t>D526902</t>
  </si>
  <si>
    <t>FS.1020</t>
  </si>
  <si>
    <t>D526905</t>
  </si>
  <si>
    <t>D528121</t>
  </si>
  <si>
    <t>FS.1124</t>
  </si>
  <si>
    <t>D526961</t>
  </si>
  <si>
    <t>TR.36149</t>
  </si>
  <si>
    <t>D527750</t>
  </si>
  <si>
    <t>TR.36193</t>
  </si>
  <si>
    <t>D527759</t>
  </si>
  <si>
    <t>D528000</t>
  </si>
  <si>
    <t>D528001</t>
  </si>
  <si>
    <t>FS.1590</t>
  </si>
  <si>
    <t>D527997</t>
  </si>
  <si>
    <t>FS.1594</t>
  </si>
  <si>
    <t>D527998</t>
  </si>
  <si>
    <t>FS.1607</t>
  </si>
  <si>
    <t>D527999</t>
  </si>
  <si>
    <t>D527989</t>
  </si>
  <si>
    <t>FS.57202</t>
  </si>
  <si>
    <t>D527996</t>
  </si>
  <si>
    <t>FS.1601</t>
  </si>
  <si>
    <t>D527990</t>
  </si>
  <si>
    <t>D527991</t>
  </si>
  <si>
    <t>D527992</t>
  </si>
  <si>
    <t>FS.1615</t>
  </si>
  <si>
    <t>D527993</t>
  </si>
  <si>
    <t>D527994</t>
  </si>
  <si>
    <t>D527995</t>
  </si>
  <si>
    <t>FS.1622</t>
  </si>
  <si>
    <t>D527966</t>
  </si>
  <si>
    <t>D527969</t>
  </si>
  <si>
    <t>FS.19</t>
  </si>
  <si>
    <t>D529247</t>
  </si>
  <si>
    <t>FS.20</t>
  </si>
  <si>
    <t>D529248</t>
  </si>
  <si>
    <t>D529249</t>
  </si>
  <si>
    <t>FS.28</t>
  </si>
  <si>
    <t>D529230</t>
  </si>
  <si>
    <t>FS.12</t>
  </si>
  <si>
    <t>D529246</t>
  </si>
  <si>
    <t>FS.1</t>
  </si>
  <si>
    <t>D529243</t>
  </si>
  <si>
    <t>D529244</t>
  </si>
  <si>
    <t>FS.7</t>
  </si>
  <si>
    <t>D529245</t>
  </si>
  <si>
    <t>D528956</t>
  </si>
  <si>
    <t>FS.33</t>
  </si>
  <si>
    <t>D528954</t>
  </si>
  <si>
    <t>FS.103</t>
  </si>
  <si>
    <t>D528901</t>
  </si>
  <si>
    <t>D528902</t>
  </si>
  <si>
    <t>D528515_B</t>
  </si>
  <si>
    <t>FS.151</t>
  </si>
  <si>
    <t>D528187</t>
  </si>
  <si>
    <t>D529285</t>
  </si>
  <si>
    <t>FS.1628</t>
  </si>
  <si>
    <t>D527972</t>
  </si>
  <si>
    <t>TR.37975</t>
  </si>
  <si>
    <t>D529450_A</t>
  </si>
  <si>
    <t>D527947_B</t>
  </si>
  <si>
    <t>PL.130982</t>
  </si>
  <si>
    <t>D529199</t>
  </si>
  <si>
    <t>D529438_A</t>
  </si>
  <si>
    <t>TR.38208</t>
  </si>
  <si>
    <t>D529439_A</t>
  </si>
  <si>
    <t>D529447_A</t>
  </si>
  <si>
    <t>D527945_B</t>
  </si>
  <si>
    <t>FS.1629</t>
  </si>
  <si>
    <t>D527973</t>
  </si>
  <si>
    <t>TR.38191</t>
  </si>
  <si>
    <t>D529424_A</t>
  </si>
  <si>
    <t>FS.1605</t>
  </si>
  <si>
    <t>D527950_A</t>
  </si>
  <si>
    <t>TR.38125</t>
  </si>
  <si>
    <t>D529446_A</t>
  </si>
  <si>
    <t>FS.1634</t>
  </si>
  <si>
    <t>D527977_A</t>
  </si>
  <si>
    <t>TR.33015</t>
  </si>
  <si>
    <t>D527702</t>
  </si>
  <si>
    <t>PL.94865</t>
  </si>
  <si>
    <t>D529169_A</t>
  </si>
  <si>
    <t>D527643_E</t>
  </si>
  <si>
    <t>SL.23266</t>
  </si>
  <si>
    <t>D528920_A</t>
  </si>
  <si>
    <t>TR.33531</t>
  </si>
  <si>
    <t>D528539_A</t>
  </si>
  <si>
    <t>D528543_B</t>
  </si>
  <si>
    <t>SL.23182</t>
  </si>
  <si>
    <t>D528933_A</t>
  </si>
  <si>
    <t>FS.686</t>
  </si>
  <si>
    <t>D526627</t>
  </si>
  <si>
    <t>D526625</t>
  </si>
  <si>
    <t>FS.687</t>
  </si>
  <si>
    <t>D526628</t>
  </si>
  <si>
    <t>D526635</t>
  </si>
  <si>
    <t>FS.680</t>
  </si>
  <si>
    <t>D526638</t>
  </si>
  <si>
    <t>FS.8892</t>
  </si>
  <si>
    <t>D526692</t>
  </si>
  <si>
    <t>D528299</t>
  </si>
  <si>
    <t>FS.57</t>
  </si>
  <si>
    <t>D529254</t>
  </si>
  <si>
    <t>TR.31919</t>
  </si>
  <si>
    <t>D529500</t>
  </si>
  <si>
    <t>D528234</t>
  </si>
  <si>
    <t>FS.149</t>
  </si>
  <si>
    <t>D528180</t>
  </si>
  <si>
    <t>D526933</t>
  </si>
  <si>
    <t>FS.1226</t>
  </si>
  <si>
    <t>D526939</t>
  </si>
  <si>
    <t>FS.9583</t>
  </si>
  <si>
    <t>D526941</t>
  </si>
  <si>
    <t>D528908_B</t>
  </si>
  <si>
    <t>D528151</t>
  </si>
  <si>
    <t>FS.120</t>
  </si>
  <si>
    <t>D528154</t>
  </si>
  <si>
    <t>D528232</t>
  </si>
  <si>
    <t>FS.457</t>
  </si>
  <si>
    <t>D526506</t>
  </si>
  <si>
    <t>TR.33806</t>
  </si>
  <si>
    <t>D527478</t>
  </si>
  <si>
    <t>TR.33836</t>
  </si>
  <si>
    <t>D527479</t>
  </si>
  <si>
    <t>D526487</t>
  </si>
  <si>
    <t>PL.92561</t>
  </si>
  <si>
    <t>D529072</t>
  </si>
  <si>
    <t>D526466</t>
  </si>
  <si>
    <t>FS.941</t>
  </si>
  <si>
    <t>D527571</t>
  </si>
  <si>
    <t>D532774_A</t>
  </si>
  <si>
    <t>D531553_A</t>
  </si>
  <si>
    <t>TR.33216</t>
  </si>
  <si>
    <t>D530586_A</t>
  </si>
  <si>
    <t>TR.38196</t>
  </si>
  <si>
    <t>D519726</t>
  </si>
  <si>
    <t>D528923_A</t>
  </si>
  <si>
    <t>D528924_A</t>
  </si>
  <si>
    <t>C526396</t>
  </si>
  <si>
    <t>FS.896</t>
  </si>
  <si>
    <t>D528683</t>
  </si>
  <si>
    <t>MTR.26953</t>
  </si>
  <si>
    <t>C526448</t>
  </si>
  <si>
    <t>D526485</t>
  </si>
  <si>
    <t>FS.452</t>
  </si>
  <si>
    <t>D526488</t>
  </si>
  <si>
    <t>FS.43187</t>
  </si>
  <si>
    <t>D526513</t>
  </si>
  <si>
    <t>FS.540</t>
  </si>
  <si>
    <t>D526516</t>
  </si>
  <si>
    <t>D526518_B</t>
  </si>
  <si>
    <t>D526519_B</t>
  </si>
  <si>
    <t>D526520_B</t>
  </si>
  <si>
    <t>D526522_B</t>
  </si>
  <si>
    <t>FS.527</t>
  </si>
  <si>
    <t>D526525</t>
  </si>
  <si>
    <t>FS.321</t>
  </si>
  <si>
    <t>D526582</t>
  </si>
  <si>
    <t>D526583</t>
  </si>
  <si>
    <t>FS.331</t>
  </si>
  <si>
    <t>D526584</t>
  </si>
  <si>
    <t>FS.293</t>
  </si>
  <si>
    <t>D526586</t>
  </si>
  <si>
    <t>FS.298</t>
  </si>
  <si>
    <t>D526587</t>
  </si>
  <si>
    <t>FS.259</t>
  </si>
  <si>
    <t>D526588</t>
  </si>
  <si>
    <t>D526589</t>
  </si>
  <si>
    <t>D526590</t>
  </si>
  <si>
    <t>D526591</t>
  </si>
  <si>
    <t>FS.220</t>
  </si>
  <si>
    <t>D526592</t>
  </si>
  <si>
    <t>D526593</t>
  </si>
  <si>
    <t>FS.237</t>
  </si>
  <si>
    <t>D526594</t>
  </si>
  <si>
    <t>D526595</t>
  </si>
  <si>
    <t>FS.206</t>
  </si>
  <si>
    <t>D526596</t>
  </si>
  <si>
    <t>FS.209</t>
  </si>
  <si>
    <t>D526597</t>
  </si>
  <si>
    <t>FS.193</t>
  </si>
  <si>
    <t>D526598</t>
  </si>
  <si>
    <t>FS.198</t>
  </si>
  <si>
    <t>D526599</t>
  </si>
  <si>
    <t>TR.38700</t>
  </si>
  <si>
    <t>D530558</t>
  </si>
  <si>
    <t>FS.57602</t>
  </si>
  <si>
    <t>D526601</t>
  </si>
  <si>
    <t>FS.186</t>
  </si>
  <si>
    <t>D526603</t>
  </si>
  <si>
    <t>FS.187</t>
  </si>
  <si>
    <t>D526604</t>
  </si>
  <si>
    <t>D526605</t>
  </si>
  <si>
    <t>PL.99015</t>
  </si>
  <si>
    <t>D530062_A</t>
  </si>
  <si>
    <t>FS.688</t>
  </si>
  <si>
    <t>D526617</t>
  </si>
  <si>
    <t>FS.690</t>
  </si>
  <si>
    <t>D526618</t>
  </si>
  <si>
    <t>PL.96489</t>
  </si>
  <si>
    <t>D526621</t>
  </si>
  <si>
    <t>FS.683</t>
  </si>
  <si>
    <t>D526626</t>
  </si>
  <si>
    <t>FS.674</t>
  </si>
  <si>
    <t>D526629</t>
  </si>
  <si>
    <t>D526630</t>
  </si>
  <si>
    <t>D526689</t>
  </si>
  <si>
    <t>FS.8893</t>
  </si>
  <si>
    <t>D526693</t>
  </si>
  <si>
    <t>FS.856</t>
  </si>
  <si>
    <t>D526810</t>
  </si>
  <si>
    <t>FS.708</t>
  </si>
  <si>
    <t>D526735</t>
  </si>
  <si>
    <t>FS.710</t>
  </si>
  <si>
    <t>D526736</t>
  </si>
  <si>
    <t>D526737</t>
  </si>
  <si>
    <t>D526738</t>
  </si>
  <si>
    <t>D530660</t>
  </si>
  <si>
    <t>D526745</t>
  </si>
  <si>
    <t>FS.545</t>
  </si>
  <si>
    <t>D526748</t>
  </si>
  <si>
    <t>FS.600</t>
  </si>
  <si>
    <t>D526749</t>
  </si>
  <si>
    <t>FS.401</t>
  </si>
  <si>
    <t>D526750</t>
  </si>
  <si>
    <t>D526751</t>
  </si>
  <si>
    <t>FS.414</t>
  </si>
  <si>
    <t>D526752</t>
  </si>
  <si>
    <t>FS.434</t>
  </si>
  <si>
    <t>D526753</t>
  </si>
  <si>
    <t>FS.453</t>
  </si>
  <si>
    <t>D526754</t>
  </si>
  <si>
    <t>FS.689</t>
  </si>
  <si>
    <t>D526771</t>
  </si>
  <si>
    <t>D526772</t>
  </si>
  <si>
    <t>FS.728</t>
  </si>
  <si>
    <t>D526773</t>
  </si>
  <si>
    <t>FS.782</t>
  </si>
  <si>
    <t>D526774</t>
  </si>
  <si>
    <t>FS.807</t>
  </si>
  <si>
    <t>D526775</t>
  </si>
  <si>
    <t>FS.836</t>
  </si>
  <si>
    <t>D526776</t>
  </si>
  <si>
    <t>D526778</t>
  </si>
  <si>
    <t>FS.8903</t>
  </si>
  <si>
    <t>D526779</t>
  </si>
  <si>
    <t>FS.818</t>
  </si>
  <si>
    <t>D526783</t>
  </si>
  <si>
    <t>FS.834</t>
  </si>
  <si>
    <t>D526784</t>
  </si>
  <si>
    <t>D526793</t>
  </si>
  <si>
    <t>FS.528</t>
  </si>
  <si>
    <t>D526816</t>
  </si>
  <si>
    <t>FS.549</t>
  </si>
  <si>
    <t>D526821</t>
  </si>
  <si>
    <t>D526844</t>
  </si>
  <si>
    <t>FS.884</t>
  </si>
  <si>
    <t>D526848</t>
  </si>
  <si>
    <t>FS.11984</t>
  </si>
  <si>
    <t>D526853</t>
  </si>
  <si>
    <t>D526864_A</t>
  </si>
  <si>
    <t>D526865_A</t>
  </si>
  <si>
    <t>D526872</t>
  </si>
  <si>
    <t>D526875_A</t>
  </si>
  <si>
    <t>FS.948</t>
  </si>
  <si>
    <t>D526879</t>
  </si>
  <si>
    <t>FS.961</t>
  </si>
  <si>
    <t>D526880</t>
  </si>
  <si>
    <t>FS.1371</t>
  </si>
  <si>
    <t>D526943</t>
  </si>
  <si>
    <t>FS.1385</t>
  </si>
  <si>
    <t>D526944</t>
  </si>
  <si>
    <t>FS.1503</t>
  </si>
  <si>
    <t>D526945_A</t>
  </si>
  <si>
    <t>D526945_B</t>
  </si>
  <si>
    <t>D526946_A</t>
  </si>
  <si>
    <t>FS.53990</t>
  </si>
  <si>
    <t>D526947</t>
  </si>
  <si>
    <t>D526948_A</t>
  </si>
  <si>
    <t>FS.1508</t>
  </si>
  <si>
    <t>D526949_A</t>
  </si>
  <si>
    <t>D526949_B</t>
  </si>
  <si>
    <t>FS.1511</t>
  </si>
  <si>
    <t>D526950_A</t>
  </si>
  <si>
    <t>D526950_B</t>
  </si>
  <si>
    <t>D531699</t>
  </si>
  <si>
    <t>D531701</t>
  </si>
  <si>
    <t>D526951_A</t>
  </si>
  <si>
    <t>FS.1545</t>
  </si>
  <si>
    <t>D526952_A</t>
  </si>
  <si>
    <t>D526953_A</t>
  </si>
  <si>
    <t>FS.1266</t>
  </si>
  <si>
    <t>D526956_A</t>
  </si>
  <si>
    <t>FS.281</t>
  </si>
  <si>
    <t>D526973</t>
  </si>
  <si>
    <t>TR.32672</t>
  </si>
  <si>
    <t>D527180</t>
  </si>
  <si>
    <t>FS.288</t>
  </si>
  <si>
    <t>D526975</t>
  </si>
  <si>
    <t>MTR.14420</t>
  </si>
  <si>
    <t>C526985</t>
  </si>
  <si>
    <t>TR.34576</t>
  </si>
  <si>
    <t>D519799</t>
  </si>
  <si>
    <t>C519884</t>
  </si>
  <si>
    <t>D526465</t>
  </si>
  <si>
    <t>D527008_A</t>
  </si>
  <si>
    <t>D527009_A</t>
  </si>
  <si>
    <t>SW.1239</t>
  </si>
  <si>
    <t>D527011_A</t>
  </si>
  <si>
    <t>TR.36208</t>
  </si>
  <si>
    <t>D527012_A</t>
  </si>
  <si>
    <t>PL.101237</t>
  </si>
  <si>
    <t>D528832</t>
  </si>
  <si>
    <t>FS.1100</t>
  </si>
  <si>
    <t>D527016_A</t>
  </si>
  <si>
    <t>D530586_B</t>
  </si>
  <si>
    <t>TR.33067</t>
  </si>
  <si>
    <t>D527230_B</t>
  </si>
  <si>
    <t>D528521</t>
  </si>
  <si>
    <t>D531916_B</t>
  </si>
  <si>
    <t>FS.345</t>
  </si>
  <si>
    <t>D527711_B</t>
  </si>
  <si>
    <t>TR.32941</t>
  </si>
  <si>
    <t>D527208_B</t>
  </si>
  <si>
    <t>TR.33145</t>
  </si>
  <si>
    <t>D527247_B</t>
  </si>
  <si>
    <t>FS.369</t>
  </si>
  <si>
    <t>D527211_B</t>
  </si>
  <si>
    <t>TR.32970</t>
  </si>
  <si>
    <t>D527209_B</t>
  </si>
  <si>
    <t>FS.310</t>
  </si>
  <si>
    <t>D526977</t>
  </si>
  <si>
    <t>D527341</t>
  </si>
  <si>
    <t>D526978</t>
  </si>
  <si>
    <t>FS.296</t>
  </si>
  <si>
    <t>D526976</t>
  </si>
  <si>
    <t>REC.2863</t>
  </si>
  <si>
    <t>D527421</t>
  </si>
  <si>
    <t>D527376</t>
  </si>
  <si>
    <t>SW.348</t>
  </si>
  <si>
    <t>D527065</t>
  </si>
  <si>
    <t>FS.352</t>
  </si>
  <si>
    <t>D527066</t>
  </si>
  <si>
    <t>FS.455</t>
  </si>
  <si>
    <t>D527070</t>
  </si>
  <si>
    <t>TR.33261</t>
  </si>
  <si>
    <t>D527097</t>
  </si>
  <si>
    <t>D527099_B</t>
  </si>
  <si>
    <t>D519949</t>
  </si>
  <si>
    <t>TR.32719</t>
  </si>
  <si>
    <t>D527184</t>
  </si>
  <si>
    <t>TR.32729</t>
  </si>
  <si>
    <t>D527187</t>
  </si>
  <si>
    <t>TR.32738</t>
  </si>
  <si>
    <t>D527190</t>
  </si>
  <si>
    <t>TR.32797</t>
  </si>
  <si>
    <t>D527194</t>
  </si>
  <si>
    <t>TR.32775</t>
  </si>
  <si>
    <t>D527192</t>
  </si>
  <si>
    <t>TR.32743</t>
  </si>
  <si>
    <t>D527191</t>
  </si>
  <si>
    <t>TR.32817</t>
  </si>
  <si>
    <t>D527197</t>
  </si>
  <si>
    <t>TR.32826</t>
  </si>
  <si>
    <t>D527198</t>
  </si>
  <si>
    <t>D527200</t>
  </si>
  <si>
    <t>FS.328</t>
  </si>
  <si>
    <t>D527202</t>
  </si>
  <si>
    <t>FS.329</t>
  </si>
  <si>
    <t>D527203</t>
  </si>
  <si>
    <t>TR.32853</t>
  </si>
  <si>
    <t>D527206</t>
  </si>
  <si>
    <t>D527208_A</t>
  </si>
  <si>
    <t>D527209_A</t>
  </si>
  <si>
    <t>D527211_A</t>
  </si>
  <si>
    <t>D527214</t>
  </si>
  <si>
    <t>TR.33050</t>
  </si>
  <si>
    <t>D527228</t>
  </si>
  <si>
    <t>D527230_A</t>
  </si>
  <si>
    <t>D527250</t>
  </si>
  <si>
    <t>D527247_A</t>
  </si>
  <si>
    <t>D527291_A</t>
  </si>
  <si>
    <t>MTR.9433</t>
  </si>
  <si>
    <t>C527411</t>
  </si>
  <si>
    <t>D527424</t>
  </si>
  <si>
    <t>TR.33326</t>
  </si>
  <si>
    <t>D527426</t>
  </si>
  <si>
    <t>TR.33385</t>
  </si>
  <si>
    <t>D527428</t>
  </si>
  <si>
    <t>TR.33697</t>
  </si>
  <si>
    <t>D527429</t>
  </si>
  <si>
    <t>TR.33767</t>
  </si>
  <si>
    <t>D527430</t>
  </si>
  <si>
    <t>TR.33779</t>
  </si>
  <si>
    <t>D527431</t>
  </si>
  <si>
    <t>TR.33822</t>
  </si>
  <si>
    <t>D527432</t>
  </si>
  <si>
    <t>TR.33916</t>
  </si>
  <si>
    <t>D527433</t>
  </si>
  <si>
    <t>D527490</t>
  </si>
  <si>
    <t>FS.816</t>
  </si>
  <si>
    <t>D527499</t>
  </si>
  <si>
    <t>PL.97523</t>
  </si>
  <si>
    <t>D528782</t>
  </si>
  <si>
    <t>D527582</t>
  </si>
  <si>
    <t>FS.758</t>
  </si>
  <si>
    <t>D527592</t>
  </si>
  <si>
    <t>D527588</t>
  </si>
  <si>
    <t>D527594</t>
  </si>
  <si>
    <t>REC.2868</t>
  </si>
  <si>
    <t>D527498</t>
  </si>
  <si>
    <t>FS.765</t>
  </si>
  <si>
    <t>D527554</t>
  </si>
  <si>
    <t>D527574</t>
  </si>
  <si>
    <t>D527492</t>
  </si>
  <si>
    <t>SW.755</t>
  </si>
  <si>
    <t>D528078</t>
  </si>
  <si>
    <t>D527497</t>
  </si>
  <si>
    <t>FS.981</t>
  </si>
  <si>
    <t>D527501</t>
  </si>
  <si>
    <t>FS.979</t>
  </si>
  <si>
    <t>D527506</t>
  </si>
  <si>
    <t>MTR.21019</t>
  </si>
  <si>
    <t>C527507</t>
  </si>
  <si>
    <t>FS.986</t>
  </si>
  <si>
    <t>D527508</t>
  </si>
  <si>
    <t>SW.1228</t>
  </si>
  <si>
    <t>D528833_B</t>
  </si>
  <si>
    <t>TR.35619</t>
  </si>
  <si>
    <t>D527512</t>
  </si>
  <si>
    <t>FS.1008</t>
  </si>
  <si>
    <t>D527513</t>
  </si>
  <si>
    <t>D527514</t>
  </si>
  <si>
    <t>FS.1013</t>
  </si>
  <si>
    <t>D527515</t>
  </si>
  <si>
    <t>TR.35537</t>
  </si>
  <si>
    <t>D527519</t>
  </si>
  <si>
    <t>PL.99359</t>
  </si>
  <si>
    <t>D528826</t>
  </si>
  <si>
    <t>TR.35665</t>
  </si>
  <si>
    <t>D527523</t>
  </si>
  <si>
    <t>D528838_B</t>
  </si>
  <si>
    <t>TR.61372</t>
  </si>
  <si>
    <t>D527521_C</t>
  </si>
  <si>
    <t>D527521_A</t>
  </si>
  <si>
    <t>TR.35621</t>
  </si>
  <si>
    <t>D527522_C</t>
  </si>
  <si>
    <t>D527522_A</t>
  </si>
  <si>
    <t>PL.99043</t>
  </si>
  <si>
    <t>D527524</t>
  </si>
  <si>
    <t>D527525_B</t>
  </si>
  <si>
    <t>D527526</t>
  </si>
  <si>
    <t>TR.35694</t>
  </si>
  <si>
    <t>D527527</t>
  </si>
  <si>
    <t>D527543_A</t>
  </si>
  <si>
    <t>FS.1017</t>
  </si>
  <si>
    <t>D527534</t>
  </si>
  <si>
    <t>TR.35310</t>
  </si>
  <si>
    <t>D527547</t>
  </si>
  <si>
    <t>D527542</t>
  </si>
  <si>
    <t>D527544</t>
  </si>
  <si>
    <t>D527550</t>
  </si>
  <si>
    <t>D527543_C</t>
  </si>
  <si>
    <t>TR.35349</t>
  </si>
  <si>
    <t>D527548</t>
  </si>
  <si>
    <t>PL.98954</t>
  </si>
  <si>
    <t>D527537</t>
  </si>
  <si>
    <t>D527539</t>
  </si>
  <si>
    <t>TR.35545</t>
  </si>
  <si>
    <t>D527531</t>
  </si>
  <si>
    <t>TR.35422</t>
  </si>
  <si>
    <t>D527541</t>
  </si>
  <si>
    <t>PL.98917</t>
  </si>
  <si>
    <t>D527536</t>
  </si>
  <si>
    <t>TR.35599</t>
  </si>
  <si>
    <t>D527532</t>
  </si>
  <si>
    <t>TR.35277</t>
  </si>
  <si>
    <t>D527546</t>
  </si>
  <si>
    <t>TR.35399</t>
  </si>
  <si>
    <t>D527549</t>
  </si>
  <si>
    <t>TR.35732</t>
  </si>
  <si>
    <t>D527530</t>
  </si>
  <si>
    <t>FS.998</t>
  </si>
  <si>
    <t>D527538</t>
  </si>
  <si>
    <t>TR.35723</t>
  </si>
  <si>
    <t>D527529</t>
  </si>
  <si>
    <t>FS.1026</t>
  </si>
  <si>
    <t>D527535</t>
  </si>
  <si>
    <t>TR.35627</t>
  </si>
  <si>
    <t>D527533</t>
  </si>
  <si>
    <t>FS.969</t>
  </si>
  <si>
    <t>D527540</t>
  </si>
  <si>
    <t>TR.35262</t>
  </si>
  <si>
    <t>D527545</t>
  </si>
  <si>
    <t>TR.35228</t>
  </si>
  <si>
    <t>D527551</t>
  </si>
  <si>
    <t>FS.768</t>
  </si>
  <si>
    <t>D527556_A</t>
  </si>
  <si>
    <t>FS.783</t>
  </si>
  <si>
    <t>D527557</t>
  </si>
  <si>
    <t>D527559_A</t>
  </si>
  <si>
    <t>D527560_A</t>
  </si>
  <si>
    <t>D527561_A</t>
  </si>
  <si>
    <t>D527562</t>
  </si>
  <si>
    <t>D527563_A</t>
  </si>
  <si>
    <t>D527565</t>
  </si>
  <si>
    <t>FS.825</t>
  </si>
  <si>
    <t>D527566</t>
  </si>
  <si>
    <t>D527567</t>
  </si>
  <si>
    <t>FS.827</t>
  </si>
  <si>
    <t>D527568</t>
  </si>
  <si>
    <t>SL.23116</t>
  </si>
  <si>
    <t>D527573</t>
  </si>
  <si>
    <t>FS.808</t>
  </si>
  <si>
    <t>D527575</t>
  </si>
  <si>
    <t>FS.809</t>
  </si>
  <si>
    <t>D527576</t>
  </si>
  <si>
    <t>FS.813</t>
  </si>
  <si>
    <t>D527577</t>
  </si>
  <si>
    <t>D527578</t>
  </si>
  <si>
    <t>D527584_A</t>
  </si>
  <si>
    <t>FS.701</t>
  </si>
  <si>
    <t>D527585</t>
  </si>
  <si>
    <t>FS.714</t>
  </si>
  <si>
    <t>D527586</t>
  </si>
  <si>
    <t>FS.719</t>
  </si>
  <si>
    <t>D527587</t>
  </si>
  <si>
    <t>FS.725</t>
  </si>
  <si>
    <t>D527589</t>
  </si>
  <si>
    <t>D527590</t>
  </si>
  <si>
    <t>FS.756</t>
  </si>
  <si>
    <t>D527591</t>
  </si>
  <si>
    <t>D527593</t>
  </si>
  <si>
    <t>D527595</t>
  </si>
  <si>
    <t>FS.639</t>
  </si>
  <si>
    <t>D527596</t>
  </si>
  <si>
    <t>D527597</t>
  </si>
  <si>
    <t>D527599</t>
  </si>
  <si>
    <t>FS.671</t>
  </si>
  <si>
    <t>D527600</t>
  </si>
  <si>
    <t>FS.8864</t>
  </si>
  <si>
    <t>D527601</t>
  </si>
  <si>
    <t>D527602</t>
  </si>
  <si>
    <t>D527617_B</t>
  </si>
  <si>
    <t>D527618_B</t>
  </si>
  <si>
    <t>D527619_B</t>
  </si>
  <si>
    <t>FS.659</t>
  </si>
  <si>
    <t>D527626</t>
  </si>
  <si>
    <t>D527629</t>
  </si>
  <si>
    <t>FS.670</t>
  </si>
  <si>
    <t>D527630</t>
  </si>
  <si>
    <t>FS.673</t>
  </si>
  <si>
    <t>D527631</t>
  </si>
  <si>
    <t>D527634</t>
  </si>
  <si>
    <t>FS.595</t>
  </si>
  <si>
    <t>D527636</t>
  </si>
  <si>
    <t>FS.596</t>
  </si>
  <si>
    <t>D527638</t>
  </si>
  <si>
    <t>D527643_A</t>
  </si>
  <si>
    <t>D527643_B</t>
  </si>
  <si>
    <t>D527646_A</t>
  </si>
  <si>
    <t>D527646_B</t>
  </si>
  <si>
    <t>D527647_A</t>
  </si>
  <si>
    <t>D527648_A</t>
  </si>
  <si>
    <t>SW.19584</t>
  </si>
  <si>
    <t>D528692</t>
  </si>
  <si>
    <t>D528667</t>
  </si>
  <si>
    <t>FS.511</t>
  </si>
  <si>
    <t>D527649_A</t>
  </si>
  <si>
    <t>FS.54393</t>
  </si>
  <si>
    <t>D527653_A</t>
  </si>
  <si>
    <t>FS.490</t>
  </si>
  <si>
    <t>D527658</t>
  </si>
  <si>
    <t>SL.23316</t>
  </si>
  <si>
    <t>D528559</t>
  </si>
  <si>
    <t>D528848</t>
  </si>
  <si>
    <t>D527659</t>
  </si>
  <si>
    <t>TR.31533</t>
  </si>
  <si>
    <t>D530018</t>
  </si>
  <si>
    <t>FS.550</t>
  </si>
  <si>
    <t>D527662_A</t>
  </si>
  <si>
    <t>FS.620</t>
  </si>
  <si>
    <t>D527664</t>
  </si>
  <si>
    <t>FS.632</t>
  </si>
  <si>
    <t>D527666</t>
  </si>
  <si>
    <t>D527672</t>
  </si>
  <si>
    <t>D527673</t>
  </si>
  <si>
    <t>FS.722</t>
  </si>
  <si>
    <t>D527674</t>
  </si>
  <si>
    <t>D527711_A</t>
  </si>
  <si>
    <t>FS.1134</t>
  </si>
  <si>
    <t>D527788_A</t>
  </si>
  <si>
    <t>FS.1153</t>
  </si>
  <si>
    <t>D527792_A</t>
  </si>
  <si>
    <t>FS.1157</t>
  </si>
  <si>
    <t>D527793_A</t>
  </si>
  <si>
    <t>FS.1186</t>
  </si>
  <si>
    <t>D527795</t>
  </si>
  <si>
    <t>TR.36204</t>
  </si>
  <si>
    <t>D527796_A</t>
  </si>
  <si>
    <t>TR.36205</t>
  </si>
  <si>
    <t>D527797_A</t>
  </si>
  <si>
    <t>TR.36210</t>
  </si>
  <si>
    <t>D527799_A</t>
  </si>
  <si>
    <t>TR.36216</t>
  </si>
  <si>
    <t>D527800_A</t>
  </si>
  <si>
    <t>SL.6924</t>
  </si>
  <si>
    <t>D530412</t>
  </si>
  <si>
    <t>D530410</t>
  </si>
  <si>
    <t>D527820_A</t>
  </si>
  <si>
    <t>D527821_A</t>
  </si>
  <si>
    <t>D527827_B</t>
  </si>
  <si>
    <t>D527827_C</t>
  </si>
  <si>
    <t>D527828_B</t>
  </si>
  <si>
    <t>D527828_C</t>
  </si>
  <si>
    <t>D527829_A</t>
  </si>
  <si>
    <t>D527829_B</t>
  </si>
  <si>
    <t>FS.1136</t>
  </si>
  <si>
    <t>D527830_A</t>
  </si>
  <si>
    <t>D527830_B</t>
  </si>
  <si>
    <t>FS.1150</t>
  </si>
  <si>
    <t>D527832_A</t>
  </si>
  <si>
    <t>D527832_B</t>
  </si>
  <si>
    <t>D527833_A</t>
  </si>
  <si>
    <t>D527833_B</t>
  </si>
  <si>
    <t>FS.1158</t>
  </si>
  <si>
    <t>D527834_A</t>
  </si>
  <si>
    <t>D527834_B</t>
  </si>
  <si>
    <t>D527835_A</t>
  </si>
  <si>
    <t>D527835_B</t>
  </si>
  <si>
    <t>D527836_A</t>
  </si>
  <si>
    <t>D527836_B</t>
  </si>
  <si>
    <t>D527837_B</t>
  </si>
  <si>
    <t>FS.1192</t>
  </si>
  <si>
    <t>D527838_A</t>
  </si>
  <si>
    <t>D527838_B</t>
  </si>
  <si>
    <t>FS.1193</t>
  </si>
  <si>
    <t>D527839_A</t>
  </si>
  <si>
    <t>D527839_B</t>
  </si>
  <si>
    <t>D527840_A</t>
  </si>
  <si>
    <t>D527840_B</t>
  </si>
  <si>
    <t>D527841_B</t>
  </si>
  <si>
    <t>FS.8886</t>
  </si>
  <si>
    <t>D527842_A</t>
  </si>
  <si>
    <t>D527842_B</t>
  </si>
  <si>
    <t>D527843_A</t>
  </si>
  <si>
    <t>D527843_B</t>
  </si>
  <si>
    <t>FS.1229</t>
  </si>
  <si>
    <t>D527844_A</t>
  </si>
  <si>
    <t>D527844_B</t>
  </si>
  <si>
    <t>FS.1257</t>
  </si>
  <si>
    <t>D527845_A</t>
  </si>
  <si>
    <t>D527845_B</t>
  </si>
  <si>
    <t>FS.1258</t>
  </si>
  <si>
    <t>D527846_A</t>
  </si>
  <si>
    <t>D527846_B</t>
  </si>
  <si>
    <t>D527847_A</t>
  </si>
  <si>
    <t>D527847_B</t>
  </si>
  <si>
    <t>D527848_A</t>
  </si>
  <si>
    <t>D527848_B</t>
  </si>
  <si>
    <t>D527849_A</t>
  </si>
  <si>
    <t>D527849_B</t>
  </si>
  <si>
    <t>D527853_D</t>
  </si>
  <si>
    <t>D527853_A</t>
  </si>
  <si>
    <t>D527854_B</t>
  </si>
  <si>
    <t>D527855_B</t>
  </si>
  <si>
    <t>D527856_B</t>
  </si>
  <si>
    <t>D527857_A</t>
  </si>
  <si>
    <t>D527857_B</t>
  </si>
  <si>
    <t>D527858_A</t>
  </si>
  <si>
    <t>D527858_B</t>
  </si>
  <si>
    <t>D527859_B</t>
  </si>
  <si>
    <t>FS.53190</t>
  </si>
  <si>
    <t>D527860_A</t>
  </si>
  <si>
    <t>D527860_B</t>
  </si>
  <si>
    <t>D527861_A</t>
  </si>
  <si>
    <t>D527861_B</t>
  </si>
  <si>
    <t>D527862_A</t>
  </si>
  <si>
    <t>FS.1413</t>
  </si>
  <si>
    <t>D527863_A</t>
  </si>
  <si>
    <t>D527863_B</t>
  </si>
  <si>
    <t>D527864_A</t>
  </si>
  <si>
    <t>D527864_B</t>
  </si>
  <si>
    <t>FS.1456</t>
  </si>
  <si>
    <t>D527865_A</t>
  </si>
  <si>
    <t>D527865_B</t>
  </si>
  <si>
    <t>D527866_B</t>
  </si>
  <si>
    <t>D527867_B</t>
  </si>
  <si>
    <t>FS.1546</t>
  </si>
  <si>
    <t>D527868_A</t>
  </si>
  <si>
    <t>D527868_B</t>
  </si>
  <si>
    <t>D527869_B</t>
  </si>
  <si>
    <t>D527870_B</t>
  </si>
  <si>
    <t>D527871_B</t>
  </si>
  <si>
    <t>D527873_B</t>
  </si>
  <si>
    <t>D527874_B</t>
  </si>
  <si>
    <t>D527875_B</t>
  </si>
  <si>
    <t>D527876_B</t>
  </si>
  <si>
    <t>D527877_B</t>
  </si>
  <si>
    <t>D527878_B</t>
  </si>
  <si>
    <t>D527880_B</t>
  </si>
  <si>
    <t>D527881_B</t>
  </si>
  <si>
    <t>D527882_B</t>
  </si>
  <si>
    <t>D527883_A</t>
  </si>
  <si>
    <t>D527883_B</t>
  </si>
  <si>
    <t>FS.1483</t>
  </si>
  <si>
    <t>D527884_A</t>
  </si>
  <si>
    <t>D527884_B</t>
  </si>
  <si>
    <t>FS.1484</t>
  </si>
  <si>
    <t>D527885_A</t>
  </si>
  <si>
    <t>D527885_B</t>
  </si>
  <si>
    <t>D527886_A</t>
  </si>
  <si>
    <t>D527886_B</t>
  </si>
  <si>
    <t>D527905_A</t>
  </si>
  <si>
    <t>MTR.15862</t>
  </si>
  <si>
    <t>C528005</t>
  </si>
  <si>
    <t>FS.1659</t>
  </si>
  <si>
    <t>D528015</t>
  </si>
  <si>
    <t>FS.1681</t>
  </si>
  <si>
    <t>D528021</t>
  </si>
  <si>
    <t>FS.1682</t>
  </si>
  <si>
    <t>D528022</t>
  </si>
  <si>
    <t>FS.1683</t>
  </si>
  <si>
    <t>D528023</t>
  </si>
  <si>
    <t>TR.33505</t>
  </si>
  <si>
    <t>D530380</t>
  </si>
  <si>
    <t>FS.1686</t>
  </si>
  <si>
    <t>D528025</t>
  </si>
  <si>
    <t>FS.1696</t>
  </si>
  <si>
    <t>D528029_A</t>
  </si>
  <si>
    <t>FS.1708</t>
  </si>
  <si>
    <t>D528031</t>
  </si>
  <si>
    <t>FS.1697</t>
  </si>
  <si>
    <t>D528035</t>
  </si>
  <si>
    <t>D528036</t>
  </si>
  <si>
    <t>FS.1709</t>
  </si>
  <si>
    <t>D528037</t>
  </si>
  <si>
    <t>FS.1710</t>
  </si>
  <si>
    <t>D528038</t>
  </si>
  <si>
    <t>FS.1737</t>
  </si>
  <si>
    <t>D528039</t>
  </si>
  <si>
    <t>D528041</t>
  </si>
  <si>
    <t>FS.1689</t>
  </si>
  <si>
    <t>D528044</t>
  </si>
  <si>
    <t>D528045</t>
  </si>
  <si>
    <t>FS.1722</t>
  </si>
  <si>
    <t>D528052</t>
  </si>
  <si>
    <t>FS.1729</t>
  </si>
  <si>
    <t>D528056</t>
  </si>
  <si>
    <t>FS.1730</t>
  </si>
  <si>
    <t>D528057</t>
  </si>
  <si>
    <t>FS.1731</t>
  </si>
  <si>
    <t>D528058</t>
  </si>
  <si>
    <t>FS.1733</t>
  </si>
  <si>
    <t>D528060</t>
  </si>
  <si>
    <t>FS.1736</t>
  </si>
  <si>
    <t>D528061</t>
  </si>
  <si>
    <t>FS.1738</t>
  </si>
  <si>
    <t>D528062</t>
  </si>
  <si>
    <t>D528063</t>
  </si>
  <si>
    <t>FS.1743</t>
  </si>
  <si>
    <t>D528064</t>
  </si>
  <si>
    <t>FS.1744</t>
  </si>
  <si>
    <t>D528065</t>
  </si>
  <si>
    <t>D528066</t>
  </si>
  <si>
    <t>FS.1748</t>
  </si>
  <si>
    <t>D528067</t>
  </si>
  <si>
    <t>FS.1749</t>
  </si>
  <si>
    <t>D528068</t>
  </si>
  <si>
    <t>FS.1750</t>
  </si>
  <si>
    <t>D528069</t>
  </si>
  <si>
    <t>D528070</t>
  </si>
  <si>
    <t>D528071</t>
  </si>
  <si>
    <t>D528073</t>
  </si>
  <si>
    <t>FS.1755</t>
  </si>
  <si>
    <t>D528075</t>
  </si>
  <si>
    <t>FS.388</t>
  </si>
  <si>
    <t>D528081</t>
  </si>
  <si>
    <t>TR.33034</t>
  </si>
  <si>
    <t>D528089</t>
  </si>
  <si>
    <t>TR.33011</t>
  </si>
  <si>
    <t>D528092</t>
  </si>
  <si>
    <t>TR.32698</t>
  </si>
  <si>
    <t>D528102</t>
  </si>
  <si>
    <t>FS.396</t>
  </si>
  <si>
    <t>D527334</t>
  </si>
  <si>
    <t>D527454</t>
  </si>
  <si>
    <t>TR.33142</t>
  </si>
  <si>
    <t>D528083</t>
  </si>
  <si>
    <t>FS.385</t>
  </si>
  <si>
    <t>D528080</t>
  </si>
  <si>
    <t>FS.304</t>
  </si>
  <si>
    <t>D527458</t>
  </si>
  <si>
    <t>D527438</t>
  </si>
  <si>
    <t>TR.32844</t>
  </si>
  <si>
    <t>D528098</t>
  </si>
  <si>
    <t>D528101</t>
  </si>
  <si>
    <t>FS.417</t>
  </si>
  <si>
    <t>D527288</t>
  </si>
  <si>
    <t>TR.32703</t>
  </si>
  <si>
    <t>D528103</t>
  </si>
  <si>
    <t>TR.32975</t>
  </si>
  <si>
    <t>D528096</t>
  </si>
  <si>
    <t>REC.325</t>
  </si>
  <si>
    <t>D527456</t>
  </si>
  <si>
    <t>TR.33157</t>
  </si>
  <si>
    <t>D528084</t>
  </si>
  <si>
    <t>D527457</t>
  </si>
  <si>
    <t>TR.32946</t>
  </si>
  <si>
    <t>D528097</t>
  </si>
  <si>
    <t>TR.33169</t>
  </si>
  <si>
    <t>D528085</t>
  </si>
  <si>
    <t>TR.32872</t>
  </si>
  <si>
    <t>D528099</t>
  </si>
  <si>
    <t>D531916_C</t>
  </si>
  <si>
    <t>TR.32684</t>
  </si>
  <si>
    <t>D528104</t>
  </si>
  <si>
    <t>FS.276</t>
  </si>
  <si>
    <t>D526968</t>
  </si>
  <si>
    <t>TR.33175</t>
  </si>
  <si>
    <t>D528086</t>
  </si>
  <si>
    <t>TR.32877</t>
  </si>
  <si>
    <t>D527455</t>
  </si>
  <si>
    <t>FS.297</t>
  </si>
  <si>
    <t>D526970</t>
  </si>
  <si>
    <t>FS.372</t>
  </si>
  <si>
    <t>D528079</t>
  </si>
  <si>
    <t>FS.390</t>
  </si>
  <si>
    <t>D528082</t>
  </si>
  <si>
    <t>D527335</t>
  </si>
  <si>
    <t>FS.1244</t>
  </si>
  <si>
    <t>D528106_A</t>
  </si>
  <si>
    <t>D528113_A</t>
  </si>
  <si>
    <t>D528114_A</t>
  </si>
  <si>
    <t>D528123_A</t>
  </si>
  <si>
    <t>D528124_A</t>
  </si>
  <si>
    <t>D528125_A</t>
  </si>
  <si>
    <t>D528126_A</t>
  </si>
  <si>
    <t>D528127_A</t>
  </si>
  <si>
    <t>D528128_A</t>
  </si>
  <si>
    <t>D528129_A</t>
  </si>
  <si>
    <t>D528131_A</t>
  </si>
  <si>
    <t>D528133</t>
  </si>
  <si>
    <t>D528134_A</t>
  </si>
  <si>
    <t>FS.1378</t>
  </si>
  <si>
    <t>D528137</t>
  </si>
  <si>
    <t>D528138_A</t>
  </si>
  <si>
    <t>FS.119</t>
  </si>
  <si>
    <t>D528153</t>
  </si>
  <si>
    <t>D528188</t>
  </si>
  <si>
    <t>FS.157</t>
  </si>
  <si>
    <t>D528189</t>
  </si>
  <si>
    <t>D528191</t>
  </si>
  <si>
    <t>FS.166</t>
  </si>
  <si>
    <t>D528196</t>
  </si>
  <si>
    <t>D528215</t>
  </si>
  <si>
    <t>FS.173</t>
  </si>
  <si>
    <t>D528216</t>
  </si>
  <si>
    <t>D528217</t>
  </si>
  <si>
    <t>D528454</t>
  </si>
  <si>
    <t>SL.4089</t>
  </si>
  <si>
    <t>D528249</t>
  </si>
  <si>
    <t>D528301</t>
  </si>
  <si>
    <t>FS.212</t>
  </si>
  <si>
    <t>D528303</t>
  </si>
  <si>
    <t>FS.213</t>
  </si>
  <si>
    <t>D528305</t>
  </si>
  <si>
    <t>FS.219</t>
  </si>
  <si>
    <t>D528307_A</t>
  </si>
  <si>
    <t>D528307_B</t>
  </si>
  <si>
    <t>FS.221</t>
  </si>
  <si>
    <t>D528308</t>
  </si>
  <si>
    <t>FS.230</t>
  </si>
  <si>
    <t>D528309</t>
  </si>
  <si>
    <t>FS.233</t>
  </si>
  <si>
    <t>D528310</t>
  </si>
  <si>
    <t>D528311</t>
  </si>
  <si>
    <t>FS.35187</t>
  </si>
  <si>
    <t>D528312</t>
  </si>
  <si>
    <t>D528314</t>
  </si>
  <si>
    <t>FS.232</t>
  </si>
  <si>
    <t>D528315</t>
  </si>
  <si>
    <t>TR.33885</t>
  </si>
  <si>
    <t>D528373_A</t>
  </si>
  <si>
    <t>TR.33793</t>
  </si>
  <si>
    <t>D528378_A</t>
  </si>
  <si>
    <t>D528385</t>
  </si>
  <si>
    <t>PL.106322</t>
  </si>
  <si>
    <t>D528387</t>
  </si>
  <si>
    <t>D528399_A</t>
  </si>
  <si>
    <t>FS.1756</t>
  </si>
  <si>
    <t>D528076</t>
  </si>
  <si>
    <t>D530640</t>
  </si>
  <si>
    <t>PL.106263</t>
  </si>
  <si>
    <t>D528384</t>
  </si>
  <si>
    <t>SW.1787</t>
  </si>
  <si>
    <t>D528364</t>
  </si>
  <si>
    <t>D528383</t>
  </si>
  <si>
    <t>PL.106701</t>
  </si>
  <si>
    <t>D528393</t>
  </si>
  <si>
    <t>D528399_C</t>
  </si>
  <si>
    <t>FS.1834</t>
  </si>
  <si>
    <t>D528390</t>
  </si>
  <si>
    <t>D528391</t>
  </si>
  <si>
    <t>PL.106692</t>
  </si>
  <si>
    <t>D528394</t>
  </si>
  <si>
    <t>TR.61359</t>
  </si>
  <si>
    <t>D528396</t>
  </si>
  <si>
    <t>FS.1768</t>
  </si>
  <si>
    <t>D528382</t>
  </si>
  <si>
    <t>FS.1821</t>
  </si>
  <si>
    <t>D528927_C</t>
  </si>
  <si>
    <t>D528702</t>
  </si>
  <si>
    <t>D528077</t>
  </si>
  <si>
    <t>D528381</t>
  </si>
  <si>
    <t>D528505</t>
  </si>
  <si>
    <t>PL.106684</t>
  </si>
  <si>
    <t>D528392</t>
  </si>
  <si>
    <t>TR.33133</t>
  </si>
  <si>
    <t>D528407_A</t>
  </si>
  <si>
    <t>TR.34688</t>
  </si>
  <si>
    <t>D528353</t>
  </si>
  <si>
    <t>FS.311</t>
  </si>
  <si>
    <t>D526568</t>
  </si>
  <si>
    <t>TR.33048</t>
  </si>
  <si>
    <t>D527703</t>
  </si>
  <si>
    <t>TR.32730</t>
  </si>
  <si>
    <t>D527689</t>
  </si>
  <si>
    <t>FS.306</t>
  </si>
  <si>
    <t>D526577</t>
  </si>
  <si>
    <t>FS.384</t>
  </si>
  <si>
    <t>D526555</t>
  </si>
  <si>
    <t>D528407_B</t>
  </si>
  <si>
    <t>D526578</t>
  </si>
  <si>
    <t>FS.31987</t>
  </si>
  <si>
    <t>D526550</t>
  </si>
  <si>
    <t>TR.32983</t>
  </si>
  <si>
    <t>D527701</t>
  </si>
  <si>
    <t>D528365</t>
  </si>
  <si>
    <t>TR.33683</t>
  </si>
  <si>
    <t>D528376</t>
  </si>
  <si>
    <t>D528367</t>
  </si>
  <si>
    <t>FS.584</t>
  </si>
  <si>
    <t>D526541</t>
  </si>
  <si>
    <t>TR.34642</t>
  </si>
  <si>
    <t>D528355</t>
  </si>
  <si>
    <t>TR.34522</t>
  </si>
  <si>
    <t>D528370</t>
  </si>
  <si>
    <t>TR.32991</t>
  </si>
  <si>
    <t>D528095</t>
  </si>
  <si>
    <t>FS.376</t>
  </si>
  <si>
    <t>D526562</t>
  </si>
  <si>
    <t>TR.33013</t>
  </si>
  <si>
    <t>D528408</t>
  </si>
  <si>
    <t>TR.32846</t>
  </si>
  <si>
    <t>D527697</t>
  </si>
  <si>
    <t>FS.474</t>
  </si>
  <si>
    <t>D526549</t>
  </si>
  <si>
    <t>FS.733</t>
  </si>
  <si>
    <t>D526536</t>
  </si>
  <si>
    <t>TR.33289</t>
  </si>
  <si>
    <t>D528403</t>
  </si>
  <si>
    <t>D528373_B</t>
  </si>
  <si>
    <t>TR.32795</t>
  </si>
  <si>
    <t>D527693</t>
  </si>
  <si>
    <t>TR.32785</t>
  </si>
  <si>
    <t>D527692</t>
  </si>
  <si>
    <t>TR.34646</t>
  </si>
  <si>
    <t>D528356</t>
  </si>
  <si>
    <t>TR.34103</t>
  </si>
  <si>
    <t>D528366</t>
  </si>
  <si>
    <t>D526540</t>
  </si>
  <si>
    <t>FS.355</t>
  </si>
  <si>
    <t>D526565</t>
  </si>
  <si>
    <t>FS.316</t>
  </si>
  <si>
    <t>D526575</t>
  </si>
  <si>
    <t>FS.732</t>
  </si>
  <si>
    <t>D526535</t>
  </si>
  <si>
    <t>FS.342</t>
  </si>
  <si>
    <t>D526566</t>
  </si>
  <si>
    <t>D526531</t>
  </si>
  <si>
    <t>D526567</t>
  </si>
  <si>
    <t>FS.373</t>
  </si>
  <si>
    <t>D526559</t>
  </si>
  <si>
    <t>TR.32914</t>
  </si>
  <si>
    <t>D527699</t>
  </si>
  <si>
    <t>TR.34395</t>
  </si>
  <si>
    <t>D528371</t>
  </si>
  <si>
    <t>FS.407</t>
  </si>
  <si>
    <t>D526551</t>
  </si>
  <si>
    <t>TR.33235</t>
  </si>
  <si>
    <t>D528405</t>
  </si>
  <si>
    <t>TR.33049</t>
  </si>
  <si>
    <t>D528088</t>
  </si>
  <si>
    <t>TR.33014</t>
  </si>
  <si>
    <t>D528093</t>
  </si>
  <si>
    <t>D526576</t>
  </si>
  <si>
    <t>TR.33044</t>
  </si>
  <si>
    <t>D528090</t>
  </si>
  <si>
    <t>D528378_B</t>
  </si>
  <si>
    <t>FS.313</t>
  </si>
  <si>
    <t>D526571</t>
  </si>
  <si>
    <t>TR.32830</t>
  </si>
  <si>
    <t>D527696</t>
  </si>
  <si>
    <t>FS.368</t>
  </si>
  <si>
    <t>D526558</t>
  </si>
  <si>
    <t>TR.33082</t>
  </si>
  <si>
    <t>D528087</t>
  </si>
  <si>
    <t>FS.309</t>
  </si>
  <si>
    <t>D526579</t>
  </si>
  <si>
    <t>TR.34641</t>
  </si>
  <si>
    <t>D528351</t>
  </si>
  <si>
    <t>TR.34640</t>
  </si>
  <si>
    <t>D528354</t>
  </si>
  <si>
    <t>TR.32734</t>
  </si>
  <si>
    <t>D527690</t>
  </si>
  <si>
    <t>TR.32810</t>
  </si>
  <si>
    <t>D527694</t>
  </si>
  <si>
    <t>D528379</t>
  </si>
  <si>
    <t>D526548</t>
  </si>
  <si>
    <t>FS.696</t>
  </si>
  <si>
    <t>D526530</t>
  </si>
  <si>
    <t>FS.424</t>
  </si>
  <si>
    <t>D526553</t>
  </si>
  <si>
    <t>TR.34799</t>
  </si>
  <si>
    <t>D528410</t>
  </si>
  <si>
    <t>TR.33003</t>
  </si>
  <si>
    <t>D528091</t>
  </si>
  <si>
    <t>TR.33001</t>
  </si>
  <si>
    <t>D528094</t>
  </si>
  <si>
    <t>TR.34439</t>
  </si>
  <si>
    <t>D528350</t>
  </si>
  <si>
    <t>TR.33074</t>
  </si>
  <si>
    <t>D527704</t>
  </si>
  <si>
    <t>TR.33344</t>
  </si>
  <si>
    <t>D528404</t>
  </si>
  <si>
    <t>TR.32824</t>
  </si>
  <si>
    <t>D527695</t>
  </si>
  <si>
    <t>TR.61317</t>
  </si>
  <si>
    <t>D528406</t>
  </si>
  <si>
    <t>TR.34222</t>
  </si>
  <si>
    <t>D528368</t>
  </si>
  <si>
    <t>FS.416</t>
  </si>
  <si>
    <t>D526552</t>
  </si>
  <si>
    <t>FS.12384</t>
  </si>
  <si>
    <t>D526554</t>
  </si>
  <si>
    <t>D526573</t>
  </si>
  <si>
    <t>D526560</t>
  </si>
  <si>
    <t>TR.33446</t>
  </si>
  <si>
    <t>D528401</t>
  </si>
  <si>
    <t>FS.556</t>
  </si>
  <si>
    <t>D526539</t>
  </si>
  <si>
    <t>TR.32945</t>
  </si>
  <si>
    <t>D527700</t>
  </si>
  <si>
    <t>FS.377</t>
  </si>
  <si>
    <t>D526563</t>
  </si>
  <si>
    <t>D526547</t>
  </si>
  <si>
    <t>D526537</t>
  </si>
  <si>
    <t>PL.93961</t>
  </si>
  <si>
    <t>D526561</t>
  </si>
  <si>
    <t>TR.33999</t>
  </si>
  <si>
    <t>D528374</t>
  </si>
  <si>
    <t>PL.93858</t>
  </si>
  <si>
    <t>D526557</t>
  </si>
  <si>
    <t>TR.34437</t>
  </si>
  <si>
    <t>D528348</t>
  </si>
  <si>
    <t>FS.676</t>
  </si>
  <si>
    <t>D526528</t>
  </si>
  <si>
    <t>FS.535</t>
  </si>
  <si>
    <t>D526544</t>
  </si>
  <si>
    <t>TR.33725</t>
  </si>
  <si>
    <t>D528377</t>
  </si>
  <si>
    <t>TR.34293</t>
  </si>
  <si>
    <t>D528369</t>
  </si>
  <si>
    <t>FS.518</t>
  </si>
  <si>
    <t>D526543</t>
  </si>
  <si>
    <t>TR.33501</t>
  </si>
  <si>
    <t>D528402</t>
  </si>
  <si>
    <t>FS.723</t>
  </si>
  <si>
    <t>D526534</t>
  </si>
  <si>
    <t>TR.34645</t>
  </si>
  <si>
    <t>D528352</t>
  </si>
  <si>
    <t>TR.32858</t>
  </si>
  <si>
    <t>D527698</t>
  </si>
  <si>
    <t>TR.36247</t>
  </si>
  <si>
    <t>D520314</t>
  </si>
  <si>
    <t>D528424</t>
  </si>
  <si>
    <t>D528425</t>
  </si>
  <si>
    <t>TR.33748</t>
  </si>
  <si>
    <t>D528427_A</t>
  </si>
  <si>
    <t>TR.39137</t>
  </si>
  <si>
    <t>D528449</t>
  </si>
  <si>
    <t>D528526_C</t>
  </si>
  <si>
    <t>D527667</t>
  </si>
  <si>
    <t>D528463</t>
  </si>
  <si>
    <t>MTR.15423</t>
  </si>
  <si>
    <t>C528467</t>
  </si>
  <si>
    <t>D528515_A</t>
  </si>
  <si>
    <t>TR.39130</t>
  </si>
  <si>
    <t>D528704</t>
  </si>
  <si>
    <t>D528526_A</t>
  </si>
  <si>
    <t>D527648_B</t>
  </si>
  <si>
    <t>PL.94986</t>
  </si>
  <si>
    <t>D528546</t>
  </si>
  <si>
    <t>D527649_B</t>
  </si>
  <si>
    <t>TR.33526</t>
  </si>
  <si>
    <t>D528537_A</t>
  </si>
  <si>
    <t>D527647_B</t>
  </si>
  <si>
    <t>D527653_B</t>
  </si>
  <si>
    <t>TR.33496</t>
  </si>
  <si>
    <t>D528538_A</t>
  </si>
  <si>
    <t>TR.32679</t>
  </si>
  <si>
    <t>D527679</t>
  </si>
  <si>
    <t>FS.262</t>
  </si>
  <si>
    <t>D526967</t>
  </si>
  <si>
    <t>FS.261</t>
  </si>
  <si>
    <t>D526966</t>
  </si>
  <si>
    <t>FS.263</t>
  </si>
  <si>
    <t>D526964</t>
  </si>
  <si>
    <t>TR.32622</t>
  </si>
  <si>
    <t>D527460</t>
  </si>
  <si>
    <t>TR.33553</t>
  </si>
  <si>
    <t>D528564</t>
  </si>
  <si>
    <t>TR.36955</t>
  </si>
  <si>
    <t>D528567</t>
  </si>
  <si>
    <t>TR.36979</t>
  </si>
  <si>
    <t>D528568</t>
  </si>
  <si>
    <t>TR.37001</t>
  </si>
  <si>
    <t>D528569</t>
  </si>
  <si>
    <t>TR.37063</t>
  </si>
  <si>
    <t>D528570</t>
  </si>
  <si>
    <t>D528573</t>
  </si>
  <si>
    <t>FS.52</t>
  </si>
  <si>
    <t>D528580</t>
  </si>
  <si>
    <t>FS.53</t>
  </si>
  <si>
    <t>D528581</t>
  </si>
  <si>
    <t>D528587</t>
  </si>
  <si>
    <t>D528589</t>
  </si>
  <si>
    <t>FS.107</t>
  </si>
  <si>
    <t>D528592</t>
  </si>
  <si>
    <t>D528593</t>
  </si>
  <si>
    <t>FS.110</t>
  </si>
  <si>
    <t>D528594</t>
  </si>
  <si>
    <t>D528595</t>
  </si>
  <si>
    <t>PL.92250</t>
  </si>
  <si>
    <t>D529802</t>
  </si>
  <si>
    <t>D528599</t>
  </si>
  <si>
    <t>D528600</t>
  </si>
  <si>
    <t>FS.568</t>
  </si>
  <si>
    <t>D528601</t>
  </si>
  <si>
    <t>D528602</t>
  </si>
  <si>
    <t>D528603</t>
  </si>
  <si>
    <t>FS.597</t>
  </si>
  <si>
    <t>D528604</t>
  </si>
  <si>
    <t>D528611_A</t>
  </si>
  <si>
    <t>D528631_A</t>
  </si>
  <si>
    <t>SW.908</t>
  </si>
  <si>
    <t>D528632</t>
  </si>
  <si>
    <t>REC.20384</t>
  </si>
  <si>
    <t>D528618</t>
  </si>
  <si>
    <t>D528622</t>
  </si>
  <si>
    <t>D528627</t>
  </si>
  <si>
    <t>D528625</t>
  </si>
  <si>
    <t>D528631_C</t>
  </si>
  <si>
    <t>SW.771</t>
  </si>
  <si>
    <t>D528619</t>
  </si>
  <si>
    <t>D528626</t>
  </si>
  <si>
    <t>FS.870</t>
  </si>
  <si>
    <t>D528628</t>
  </si>
  <si>
    <t>FS.871</t>
  </si>
  <si>
    <t>D528629</t>
  </si>
  <si>
    <t>FS.876</t>
  </si>
  <si>
    <t>D528630</t>
  </si>
  <si>
    <t>D528624</t>
  </si>
  <si>
    <t>D528623</t>
  </si>
  <si>
    <t>C528637</t>
  </si>
  <si>
    <t>D520346</t>
  </si>
  <si>
    <t>MTR.20719</t>
  </si>
  <si>
    <t>C520397</t>
  </si>
  <si>
    <t>TR.37496</t>
  </si>
  <si>
    <t>D521128</t>
  </si>
  <si>
    <t>PL.94876</t>
  </si>
  <si>
    <t>D528644</t>
  </si>
  <si>
    <t>FS.502</t>
  </si>
  <si>
    <t>D527661</t>
  </si>
  <si>
    <t>PL.94988</t>
  </si>
  <si>
    <t>D528560</t>
  </si>
  <si>
    <t>PL.94896</t>
  </si>
  <si>
    <t>D528561</t>
  </si>
  <si>
    <t>PL.94924</t>
  </si>
  <si>
    <t>D528562</t>
  </si>
  <si>
    <t>FS.496</t>
  </si>
  <si>
    <t>D527660</t>
  </si>
  <si>
    <t>TR.33543</t>
  </si>
  <si>
    <t>D528566_A</t>
  </si>
  <si>
    <t>D528563</t>
  </si>
  <si>
    <t>FS.937</t>
  </si>
  <si>
    <t>D528676_A</t>
  </si>
  <si>
    <t>D528676_B</t>
  </si>
  <si>
    <t>D528677</t>
  </si>
  <si>
    <t>FS.744</t>
  </si>
  <si>
    <t>D528690</t>
  </si>
  <si>
    <t>FS.731</t>
  </si>
  <si>
    <t>D528689</t>
  </si>
  <si>
    <t>D528694</t>
  </si>
  <si>
    <t>D528693</t>
  </si>
  <si>
    <t>PL.95203</t>
  </si>
  <si>
    <t>D528708</t>
  </si>
  <si>
    <t>TR.33929</t>
  </si>
  <si>
    <t>D528710_A</t>
  </si>
  <si>
    <t>TR.33994</t>
  </si>
  <si>
    <t>D528711_A</t>
  </si>
  <si>
    <t>TR.33607</t>
  </si>
  <si>
    <t>D528743</t>
  </si>
  <si>
    <t>D528723</t>
  </si>
  <si>
    <t>D528734_A</t>
  </si>
  <si>
    <t>FS.8885</t>
  </si>
  <si>
    <t>D528673</t>
  </si>
  <si>
    <t>SW.929</t>
  </si>
  <si>
    <t>D528666</t>
  </si>
  <si>
    <t>D528655</t>
  </si>
  <si>
    <t>D528656</t>
  </si>
  <si>
    <t>D528672</t>
  </si>
  <si>
    <t>FS.901</t>
  </si>
  <si>
    <t>D528668</t>
  </si>
  <si>
    <t>FS.927</t>
  </si>
  <si>
    <t>D528671</t>
  </si>
  <si>
    <t>FS.922</t>
  </si>
  <si>
    <t>D528658</t>
  </si>
  <si>
    <t>D528657</t>
  </si>
  <si>
    <t>FS.911</t>
  </si>
  <si>
    <t>D528670</t>
  </si>
  <si>
    <t>D529823</t>
  </si>
  <si>
    <t>D528736_A</t>
  </si>
  <si>
    <t>D528738_B</t>
  </si>
  <si>
    <t>FS.656</t>
  </si>
  <si>
    <t>D528739_A</t>
  </si>
  <si>
    <t>D528739_B</t>
  </si>
  <si>
    <t>D528741_A</t>
  </si>
  <si>
    <t>D528621</t>
  </si>
  <si>
    <t>FS.751</t>
  </si>
  <si>
    <t>D528613</t>
  </si>
  <si>
    <t>FS.741</t>
  </si>
  <si>
    <t>D528750</t>
  </si>
  <si>
    <t>TR.34710</t>
  </si>
  <si>
    <t>D528755</t>
  </si>
  <si>
    <t>FS.748</t>
  </si>
  <si>
    <t>D528612</t>
  </si>
  <si>
    <t>D528614</t>
  </si>
  <si>
    <t>FS.763</t>
  </si>
  <si>
    <t>D528615</t>
  </si>
  <si>
    <t>D528611_C</t>
  </si>
  <si>
    <t>FS.8776</t>
  </si>
  <si>
    <t>D528751</t>
  </si>
  <si>
    <t>FS.736</t>
  </si>
  <si>
    <t>D528610</t>
  </si>
  <si>
    <t>TR.34169</t>
  </si>
  <si>
    <t>D528696</t>
  </si>
  <si>
    <t>D527607</t>
  </si>
  <si>
    <t>D527615</t>
  </si>
  <si>
    <t>FS.581</t>
  </si>
  <si>
    <t>D527609</t>
  </si>
  <si>
    <t>FS.712</t>
  </si>
  <si>
    <t>D527616</t>
  </si>
  <si>
    <t>FS.626</t>
  </si>
  <si>
    <t>D527613</t>
  </si>
  <si>
    <t>TR.33937</t>
  </si>
  <si>
    <t>D528697</t>
  </si>
  <si>
    <t>TR.34138</t>
  </si>
  <si>
    <t>D528695</t>
  </si>
  <si>
    <t>D528609</t>
  </si>
  <si>
    <t>FS.737</t>
  </si>
  <si>
    <t>D528749</t>
  </si>
  <si>
    <t>D527614</t>
  </si>
  <si>
    <t>FS.579</t>
  </si>
  <si>
    <t>D527608</t>
  </si>
  <si>
    <t>PL.95597</t>
  </si>
  <si>
    <t>D529061</t>
  </si>
  <si>
    <t>D527610</t>
  </si>
  <si>
    <t>MTR.28340</t>
  </si>
  <si>
    <t>C528793</t>
  </si>
  <si>
    <t>FS.8375</t>
  </si>
  <si>
    <t>D528665</t>
  </si>
  <si>
    <t>D528660</t>
  </si>
  <si>
    <t>D528662</t>
  </si>
  <si>
    <t>FS.944</t>
  </si>
  <si>
    <t>D528659</t>
  </si>
  <si>
    <t>D528663</t>
  </si>
  <si>
    <t>D529159_C</t>
  </si>
  <si>
    <t>D527711_C</t>
  </si>
  <si>
    <t>D527713</t>
  </si>
  <si>
    <t>D527712</t>
  </si>
  <si>
    <t>D527710</t>
  </si>
  <si>
    <t>D527714</t>
  </si>
  <si>
    <t>D528827_B</t>
  </si>
  <si>
    <t>D528828_B</t>
  </si>
  <si>
    <t>D526468</t>
  </si>
  <si>
    <t>D527016_B</t>
  </si>
  <si>
    <t>D527012_B</t>
  </si>
  <si>
    <t>D527011_B</t>
  </si>
  <si>
    <t>D527009_B</t>
  </si>
  <si>
    <t>D527008_B</t>
  </si>
  <si>
    <t>FS.991</t>
  </si>
  <si>
    <t>D527509_B</t>
  </si>
  <si>
    <t>D527510_B</t>
  </si>
  <si>
    <t>TR.33475</t>
  </si>
  <si>
    <t>D528842</t>
  </si>
  <si>
    <t>TR.39028</t>
  </si>
  <si>
    <t>D528880</t>
  </si>
  <si>
    <t>C528867</t>
  </si>
  <si>
    <t>D528871_A</t>
  </si>
  <si>
    <t>D528872_A</t>
  </si>
  <si>
    <t>MTR.16092</t>
  </si>
  <si>
    <t>C528874</t>
  </si>
  <si>
    <t>D528878</t>
  </si>
  <si>
    <t>D528897_A</t>
  </si>
  <si>
    <t>SL.23300</t>
  </si>
  <si>
    <t>D528906</t>
  </si>
  <si>
    <t>MTR.15831</t>
  </si>
  <si>
    <t>C528912</t>
  </si>
  <si>
    <t>FS.2759</t>
  </si>
  <si>
    <t>D528966</t>
  </si>
  <si>
    <t>D528927_A</t>
  </si>
  <si>
    <t>D528933_B</t>
  </si>
  <si>
    <t>SL.5514</t>
  </si>
  <si>
    <t>D528941</t>
  </si>
  <si>
    <t>SL.5679</t>
  </si>
  <si>
    <t>D528918</t>
  </si>
  <si>
    <t>D527706_B</t>
  </si>
  <si>
    <t>D527332_B</t>
  </si>
  <si>
    <t>D527707_B</t>
  </si>
  <si>
    <t>D527708_B</t>
  </si>
  <si>
    <t>D527705_B</t>
  </si>
  <si>
    <t>FS.37</t>
  </si>
  <si>
    <t>D528953</t>
  </si>
  <si>
    <t>D528955</t>
  </si>
  <si>
    <t>D528957</t>
  </si>
  <si>
    <t>PL.96368</t>
  </si>
  <si>
    <t>D528969</t>
  </si>
  <si>
    <t>PL.96827</t>
  </si>
  <si>
    <t>D528970</t>
  </si>
  <si>
    <t>SL.17363</t>
  </si>
  <si>
    <t>D528974</t>
  </si>
  <si>
    <t>SL.25285</t>
  </si>
  <si>
    <t>D528977</t>
  </si>
  <si>
    <t>PL.95529</t>
  </si>
  <si>
    <t>D529060</t>
  </si>
  <si>
    <t>SL.4563</t>
  </si>
  <si>
    <t>D529124</t>
  </si>
  <si>
    <t>SW.1042</t>
  </si>
  <si>
    <t>D528996_B</t>
  </si>
  <si>
    <t>D528998</t>
  </si>
  <si>
    <t>FS.1128</t>
  </si>
  <si>
    <t>D528999</t>
  </si>
  <si>
    <t>D529000</t>
  </si>
  <si>
    <t>D529001</t>
  </si>
  <si>
    <t>FS.1208</t>
  </si>
  <si>
    <t>D529002</t>
  </si>
  <si>
    <t>FS.1213</t>
  </si>
  <si>
    <t>D529003</t>
  </si>
  <si>
    <t>D529004</t>
  </si>
  <si>
    <t>D529005</t>
  </si>
  <si>
    <t>FS.1068</t>
  </si>
  <si>
    <t>D529006</t>
  </si>
  <si>
    <t>D529007</t>
  </si>
  <si>
    <t>FS.1075</t>
  </si>
  <si>
    <t>D529008</t>
  </si>
  <si>
    <t>D529009</t>
  </si>
  <si>
    <t>FS.1044</t>
  </si>
  <si>
    <t>D529010</t>
  </si>
  <si>
    <t>FS.1047</t>
  </si>
  <si>
    <t>D529011</t>
  </si>
  <si>
    <t>D529012</t>
  </si>
  <si>
    <t>D529013</t>
  </si>
  <si>
    <t>TR.34080</t>
  </si>
  <si>
    <t>D529027</t>
  </si>
  <si>
    <t>D529041</t>
  </si>
  <si>
    <t>MTR.20996</t>
  </si>
  <si>
    <t>C529048</t>
  </si>
  <si>
    <t>D529043</t>
  </si>
  <si>
    <t>D529044</t>
  </si>
  <si>
    <t>D529046</t>
  </si>
  <si>
    <t>D529049</t>
  </si>
  <si>
    <t>D528607</t>
  </si>
  <si>
    <t>D528606</t>
  </si>
  <si>
    <t>PL.95658</t>
  </si>
  <si>
    <t>D529050</t>
  </si>
  <si>
    <t>FS.604</t>
  </si>
  <si>
    <t>D528605</t>
  </si>
  <si>
    <t>D529092</t>
  </si>
  <si>
    <t>MTR.24422</t>
  </si>
  <si>
    <t>C529086</t>
  </si>
  <si>
    <t>SL.3518</t>
  </si>
  <si>
    <t>D529127</t>
  </si>
  <si>
    <t>SL.23017</t>
  </si>
  <si>
    <t>D529131</t>
  </si>
  <si>
    <t>D529147</t>
  </si>
  <si>
    <t>D529159_A</t>
  </si>
  <si>
    <t>TR.39146</t>
  </si>
  <si>
    <t>D529164</t>
  </si>
  <si>
    <t>TR.33085</t>
  </si>
  <si>
    <t>D529176</t>
  </si>
  <si>
    <t>D526480</t>
  </si>
  <si>
    <t>SL.3856</t>
  </si>
  <si>
    <t>D528240</t>
  </si>
  <si>
    <t>SL.23065</t>
  </si>
  <si>
    <t>D529198</t>
  </si>
  <si>
    <t>REC.1402</t>
  </si>
  <si>
    <t>D529203</t>
  </si>
  <si>
    <t>D529262</t>
  </si>
  <si>
    <t>D529205</t>
  </si>
  <si>
    <t>FS.44</t>
  </si>
  <si>
    <t>D529220</t>
  </si>
  <si>
    <t>FS.46</t>
  </si>
  <si>
    <t>D529222</t>
  </si>
  <si>
    <t>FS.49</t>
  </si>
  <si>
    <t>D529223</t>
  </si>
  <si>
    <t>FS.39</t>
  </si>
  <si>
    <t>D529225</t>
  </si>
  <si>
    <t>FS.58</t>
  </si>
  <si>
    <t>D529255</t>
  </si>
  <si>
    <t>D529256</t>
  </si>
  <si>
    <t>D529257_B</t>
  </si>
  <si>
    <t>FS.68</t>
  </si>
  <si>
    <t>D529259</t>
  </si>
  <si>
    <t>FS.78</t>
  </si>
  <si>
    <t>D529260</t>
  </si>
  <si>
    <t>D529290</t>
  </si>
  <si>
    <t>D529292</t>
  </si>
  <si>
    <t>D529294</t>
  </si>
  <si>
    <t>D529298</t>
  </si>
  <si>
    <t>D529299</t>
  </si>
  <si>
    <t>D531475</t>
  </si>
  <si>
    <t>MTR.28073</t>
  </si>
  <si>
    <t>C529314</t>
  </si>
  <si>
    <t>MTR.24360</t>
  </si>
  <si>
    <t>C529329</t>
  </si>
  <si>
    <t>MTR.15577</t>
  </si>
  <si>
    <t>C529330</t>
  </si>
  <si>
    <t>D529338_B</t>
  </si>
  <si>
    <t>D526509</t>
  </si>
  <si>
    <t>FS.483</t>
  </si>
  <si>
    <t>D526510</t>
  </si>
  <si>
    <t>D526511</t>
  </si>
  <si>
    <t>D529339</t>
  </si>
  <si>
    <t>D527651_B</t>
  </si>
  <si>
    <t>D527650</t>
  </si>
  <si>
    <t>TR.33819</t>
  </si>
  <si>
    <t>D529363</t>
  </si>
  <si>
    <t>FS.42787</t>
  </si>
  <si>
    <t>D529282</t>
  </si>
  <si>
    <t>D529370</t>
  </si>
  <si>
    <t>FS.1441</t>
  </si>
  <si>
    <t>D529373</t>
  </si>
  <si>
    <t>PL.102427</t>
  </si>
  <si>
    <t>D530462</t>
  </si>
  <si>
    <t>FS.1450</t>
  </si>
  <si>
    <t>D530404_B</t>
  </si>
  <si>
    <t>D530392_B</t>
  </si>
  <si>
    <t>FS.1196</t>
  </si>
  <si>
    <t>D530397_B</t>
  </si>
  <si>
    <t>FS.1185</t>
  </si>
  <si>
    <t>D530396_B</t>
  </si>
  <si>
    <t>PL.103200</t>
  </si>
  <si>
    <t>D530905</t>
  </si>
  <si>
    <t>D530384_B</t>
  </si>
  <si>
    <t>D530389_B</t>
  </si>
  <si>
    <t>D530845</t>
  </si>
  <si>
    <t>FS.1611</t>
  </si>
  <si>
    <t>D530843</t>
  </si>
  <si>
    <t>D530842</t>
  </si>
  <si>
    <t>D529312</t>
  </si>
  <si>
    <t>FS.1348</t>
  </si>
  <si>
    <t>D530388_B</t>
  </si>
  <si>
    <t>FS.1264</t>
  </si>
  <si>
    <t>D530393_B</t>
  </si>
  <si>
    <t>D529377</t>
  </si>
  <si>
    <t>FS.1466</t>
  </si>
  <si>
    <t>D530420</t>
  </si>
  <si>
    <t>D530431</t>
  </si>
  <si>
    <t>D530837</t>
  </si>
  <si>
    <t>FS.1543</t>
  </si>
  <si>
    <t>D530838</t>
  </si>
  <si>
    <t>FS.1596</t>
  </si>
  <si>
    <t>D530840</t>
  </si>
  <si>
    <t>D530844_B</t>
  </si>
  <si>
    <t>FS.1652</t>
  </si>
  <si>
    <t>D530848</t>
  </si>
  <si>
    <t>PL.102337</t>
  </si>
  <si>
    <t>D530464</t>
  </si>
  <si>
    <t>PL.102314</t>
  </si>
  <si>
    <t>D530465_B</t>
  </si>
  <si>
    <t>FS.1562</t>
  </si>
  <si>
    <t>D530403_B</t>
  </si>
  <si>
    <t>FS.1314</t>
  </si>
  <si>
    <t>D529281</t>
  </si>
  <si>
    <t>D529297</t>
  </si>
  <si>
    <t>FS.1427</t>
  </si>
  <si>
    <t>D529367</t>
  </si>
  <si>
    <t>FS.13184</t>
  </si>
  <si>
    <t>D529368</t>
  </si>
  <si>
    <t>FS.1355</t>
  </si>
  <si>
    <t>D529287</t>
  </si>
  <si>
    <t>FS.1393</t>
  </si>
  <si>
    <t>D529300</t>
  </si>
  <si>
    <t>FS.1376</t>
  </si>
  <si>
    <t>D529295</t>
  </si>
  <si>
    <t>FS.1373</t>
  </si>
  <si>
    <t>D529293</t>
  </si>
  <si>
    <t>FS.1442</t>
  </si>
  <si>
    <t>D529374</t>
  </si>
  <si>
    <t>D530653</t>
  </si>
  <si>
    <t>FS.1458</t>
  </si>
  <si>
    <t>D529376</t>
  </si>
  <si>
    <t>MTR.28330</t>
  </si>
  <si>
    <t>C529378</t>
  </si>
  <si>
    <t>D527941</t>
  </si>
  <si>
    <t>FS.1580</t>
  </si>
  <si>
    <t>D527942</t>
  </si>
  <si>
    <t>D527943</t>
  </si>
  <si>
    <t>FS.1586</t>
  </si>
  <si>
    <t>D527944</t>
  </si>
  <si>
    <t>D527945_C</t>
  </si>
  <si>
    <t>FS.1589</t>
  </si>
  <si>
    <t>D527946</t>
  </si>
  <si>
    <t>D527947_C</t>
  </si>
  <si>
    <t>FS.1597</t>
  </si>
  <si>
    <t>D527948</t>
  </si>
  <si>
    <t>D527950_B</t>
  </si>
  <si>
    <t>FS.8881</t>
  </si>
  <si>
    <t>D527954</t>
  </si>
  <si>
    <t>D527970_A</t>
  </si>
  <si>
    <t>D527977_B</t>
  </si>
  <si>
    <t>D529424_B</t>
  </si>
  <si>
    <t>D529438_B</t>
  </si>
  <si>
    <t>D529439_B</t>
  </si>
  <si>
    <t>D529446_B</t>
  </si>
  <si>
    <t>D529447_B</t>
  </si>
  <si>
    <t>D529450_B</t>
  </si>
  <si>
    <t>TR.42195</t>
  </si>
  <si>
    <t>D529509</t>
  </si>
  <si>
    <t>TR.31765</t>
  </si>
  <si>
    <t>D529503</t>
  </si>
  <si>
    <t>D529513</t>
  </si>
  <si>
    <t>FS.462</t>
  </si>
  <si>
    <t>D527657</t>
  </si>
  <si>
    <t>FS.466</t>
  </si>
  <si>
    <t>D527670</t>
  </si>
  <si>
    <t>REC.461</t>
  </si>
  <si>
    <t>D527656</t>
  </si>
  <si>
    <t>D528029_B</t>
  </si>
  <si>
    <t>FS.1648</t>
  </si>
  <si>
    <t>D528010</t>
  </si>
  <si>
    <t>FS.1747</t>
  </si>
  <si>
    <t>D528043</t>
  </si>
  <si>
    <t>D528016</t>
  </si>
  <si>
    <t>D528018</t>
  </si>
  <si>
    <t>FS.1651</t>
  </si>
  <si>
    <t>D528011</t>
  </si>
  <si>
    <t>FS.1655</t>
  </si>
  <si>
    <t>D528013</t>
  </si>
  <si>
    <t>D528014</t>
  </si>
  <si>
    <t>FS.1701</t>
  </si>
  <si>
    <t>D528030</t>
  </si>
  <si>
    <t>D528027</t>
  </si>
  <si>
    <t>FS.1716</t>
  </si>
  <si>
    <t>D528032</t>
  </si>
  <si>
    <t>FS.1688</t>
  </si>
  <si>
    <t>D528028</t>
  </si>
  <si>
    <t>FS.1680</t>
  </si>
  <si>
    <t>D528019</t>
  </si>
  <si>
    <t>FS.1685</t>
  </si>
  <si>
    <t>D528024</t>
  </si>
  <si>
    <t>D528042</t>
  </si>
  <si>
    <t>FS.1678</t>
  </si>
  <si>
    <t>D528017</t>
  </si>
  <si>
    <t>D528012</t>
  </si>
  <si>
    <t>FS.1727</t>
  </si>
  <si>
    <t>D528033</t>
  </si>
  <si>
    <t>TR.33302</t>
  </si>
  <si>
    <t>D529810</t>
  </si>
  <si>
    <t>FS.912</t>
  </si>
  <si>
    <t>D529572</t>
  </si>
  <si>
    <t>D527887</t>
  </si>
  <si>
    <t>FS.1489</t>
  </si>
  <si>
    <t>D527888</t>
  </si>
  <si>
    <t>D527889</t>
  </si>
  <si>
    <t>D527890</t>
  </si>
  <si>
    <t>FS.1497</t>
  </si>
  <si>
    <t>D527892</t>
  </si>
  <si>
    <t>FS.1506</t>
  </si>
  <si>
    <t>D527893</t>
  </si>
  <si>
    <t>FS.1507</t>
  </si>
  <si>
    <t>D527894</t>
  </si>
  <si>
    <t>FS.1510</t>
  </si>
  <si>
    <t>D527895</t>
  </si>
  <si>
    <t>D527896</t>
  </si>
  <si>
    <t>D527897</t>
  </si>
  <si>
    <t>FS.1519</t>
  </si>
  <si>
    <t>D527898</t>
  </si>
  <si>
    <t>FS.1522</t>
  </si>
  <si>
    <t>D527899</t>
  </si>
  <si>
    <t>FS.1544</t>
  </si>
  <si>
    <t>D527900</t>
  </si>
  <si>
    <t>D527901</t>
  </si>
  <si>
    <t>FS.1564</t>
  </si>
  <si>
    <t>D527902</t>
  </si>
  <si>
    <t>D527903</t>
  </si>
  <si>
    <t>FS.1581</t>
  </si>
  <si>
    <t>D527904</t>
  </si>
  <si>
    <t>FS.8817</t>
  </si>
  <si>
    <t>D527906</t>
  </si>
  <si>
    <t>FS.1528</t>
  </si>
  <si>
    <t>D527907</t>
  </si>
  <si>
    <t>FS.1530</t>
  </si>
  <si>
    <t>D527908</t>
  </si>
  <si>
    <t>FS.1533</t>
  </si>
  <si>
    <t>D527909</t>
  </si>
  <si>
    <t>D527910</t>
  </si>
  <si>
    <t>FS.1536</t>
  </si>
  <si>
    <t>D527911</t>
  </si>
  <si>
    <t>D527912</t>
  </si>
  <si>
    <t>FS.1539</t>
  </si>
  <si>
    <t>D527913</t>
  </si>
  <si>
    <t>FS.1540</t>
  </si>
  <si>
    <t>D527914</t>
  </si>
  <si>
    <t>FS.1570</t>
  </si>
  <si>
    <t>D527916</t>
  </si>
  <si>
    <t>D527917</t>
  </si>
  <si>
    <t>D527918</t>
  </si>
  <si>
    <t>FS.1598</t>
  </si>
  <si>
    <t>D527919</t>
  </si>
  <si>
    <t>D527920</t>
  </si>
  <si>
    <t>FS.1674</t>
  </si>
  <si>
    <t>D527921</t>
  </si>
  <si>
    <t>FS.1675</t>
  </si>
  <si>
    <t>D527922</t>
  </si>
  <si>
    <t>D527923</t>
  </si>
  <si>
    <t>FS.1677</t>
  </si>
  <si>
    <t>D527924</t>
  </si>
  <si>
    <t>FS.8895</t>
  </si>
  <si>
    <t>D527925</t>
  </si>
  <si>
    <t>FS.9183</t>
  </si>
  <si>
    <t>D527926</t>
  </si>
  <si>
    <t>FS.28786</t>
  </si>
  <si>
    <t>D527927</t>
  </si>
  <si>
    <t>FS.47987</t>
  </si>
  <si>
    <t>D527928</t>
  </si>
  <si>
    <t>D527929</t>
  </si>
  <si>
    <t>D527930</t>
  </si>
  <si>
    <t>FS.1690</t>
  </si>
  <si>
    <t>D527931</t>
  </si>
  <si>
    <t>D527932</t>
  </si>
  <si>
    <t>D527933</t>
  </si>
  <si>
    <t>FS.1698</t>
  </si>
  <si>
    <t>D527934</t>
  </si>
  <si>
    <t>FS.1702</t>
  </si>
  <si>
    <t>D527935</t>
  </si>
  <si>
    <t>D527936</t>
  </si>
  <si>
    <t>D527937</t>
  </si>
  <si>
    <t>FS.8899</t>
  </si>
  <si>
    <t>D527938</t>
  </si>
  <si>
    <t>FS.1719</t>
  </si>
  <si>
    <t>D527939</t>
  </si>
  <si>
    <t>D527940</t>
  </si>
  <si>
    <t>D529120</t>
  </si>
  <si>
    <t>D529642</t>
  </si>
  <si>
    <t>TR.33061</t>
  </si>
  <si>
    <t>D529643</t>
  </si>
  <si>
    <t>MTR.18575</t>
  </si>
  <si>
    <t>C521219</t>
  </si>
  <si>
    <t>TR.34438</t>
  </si>
  <si>
    <t>D529654</t>
  </si>
  <si>
    <t>MTR.22548</t>
  </si>
  <si>
    <t>C529661</t>
  </si>
  <si>
    <t>D532450</t>
  </si>
  <si>
    <t>TR.34400</t>
  </si>
  <si>
    <t>D529715_A</t>
  </si>
  <si>
    <t>PL.95465</t>
  </si>
  <si>
    <t>D529769</t>
  </si>
  <si>
    <t>D529799_B</t>
  </si>
  <si>
    <t>D529798_B</t>
  </si>
  <si>
    <t>TR.34088</t>
  </si>
  <si>
    <t>D529800</t>
  </si>
  <si>
    <t>C529803</t>
  </si>
  <si>
    <t>TR.38016</t>
  </si>
  <si>
    <t>D529807_A</t>
  </si>
  <si>
    <t>D529807_B</t>
  </si>
  <si>
    <t>D529808_A</t>
  </si>
  <si>
    <t>D529808_B</t>
  </si>
  <si>
    <t>TR.31798</t>
  </si>
  <si>
    <t>D529811</t>
  </si>
  <si>
    <t>TR.31725</t>
  </si>
  <si>
    <t>D529812</t>
  </si>
  <si>
    <t>FS.113</t>
  </si>
  <si>
    <t>D529814</t>
  </si>
  <si>
    <t>D529828</t>
  </si>
  <si>
    <t>MTR.27165</t>
  </si>
  <si>
    <t>C529825</t>
  </si>
  <si>
    <t>TR.35697</t>
  </si>
  <si>
    <t>D529826_C</t>
  </si>
  <si>
    <t>D529826_A</t>
  </si>
  <si>
    <t>TR.33095</t>
  </si>
  <si>
    <t>D530411</t>
  </si>
  <si>
    <t>D530465_A</t>
  </si>
  <si>
    <t>REC.1418</t>
  </si>
  <si>
    <t>D530440_A</t>
  </si>
  <si>
    <t>PL.117506</t>
  </si>
  <si>
    <t>D528571_A</t>
  </si>
  <si>
    <t>PL.101819</t>
  </si>
  <si>
    <t>D529849</t>
  </si>
  <si>
    <t>D529862</t>
  </si>
  <si>
    <t>D529890</t>
  </si>
  <si>
    <t>D529910_A</t>
  </si>
  <si>
    <t>D529910_B</t>
  </si>
  <si>
    <t>TR.33901</t>
  </si>
  <si>
    <t>D528709</t>
  </si>
  <si>
    <t>D528427_B</t>
  </si>
  <si>
    <t>D528711_B</t>
  </si>
  <si>
    <t>D528710_B</t>
  </si>
  <si>
    <t>D527611_B</t>
  </si>
  <si>
    <t>FS.727</t>
  </si>
  <si>
    <t>D528620</t>
  </si>
  <si>
    <t>FS.775</t>
  </si>
  <si>
    <t>D529965</t>
  </si>
  <si>
    <t>MTR.23815</t>
  </si>
  <si>
    <t>C529986</t>
  </si>
  <si>
    <t>MTR.23627</t>
  </si>
  <si>
    <t>C529996</t>
  </si>
  <si>
    <t>PL.91371</t>
  </si>
  <si>
    <t>D530004</t>
  </si>
  <si>
    <t>D530016</t>
  </si>
  <si>
    <t>D530066</t>
  </si>
  <si>
    <t>MTR.27544</t>
  </si>
  <si>
    <t>C530015</t>
  </si>
  <si>
    <t>D527662_B</t>
  </si>
  <si>
    <t>TR.32893</t>
  </si>
  <si>
    <t>D530017</t>
  </si>
  <si>
    <t>PL.95844</t>
  </si>
  <si>
    <t>D530029</t>
  </si>
  <si>
    <t>PL.94775</t>
  </si>
  <si>
    <t>D530031</t>
  </si>
  <si>
    <t>TR.39037</t>
  </si>
  <si>
    <t>D530068</t>
  </si>
  <si>
    <t>D530063</t>
  </si>
  <si>
    <t>TR.39015</t>
  </si>
  <si>
    <t>D530109</t>
  </si>
  <si>
    <t>PL.98785</t>
  </si>
  <si>
    <t>D530452</t>
  </si>
  <si>
    <t>PL.94936</t>
  </si>
  <si>
    <t>D530108</t>
  </si>
  <si>
    <t>D528543_C</t>
  </si>
  <si>
    <t>D528539_B</t>
  </si>
  <si>
    <t>D528551_B</t>
  </si>
  <si>
    <t>D528920_B</t>
  </si>
  <si>
    <t>D529169_B</t>
  </si>
  <si>
    <t>SL.4801</t>
  </si>
  <si>
    <t>D529817</t>
  </si>
  <si>
    <t>SL.4835</t>
  </si>
  <si>
    <t>D529816</t>
  </si>
  <si>
    <t>MTR.15990</t>
  </si>
  <si>
    <t>C530176</t>
  </si>
  <si>
    <t>MTR.20085</t>
  </si>
  <si>
    <t>C521769</t>
  </si>
  <si>
    <t>MTR.19455</t>
  </si>
  <si>
    <t>C530303</t>
  </si>
  <si>
    <t>D530323</t>
  </si>
  <si>
    <t>D521805</t>
  </si>
  <si>
    <t>D528566_B</t>
  </si>
  <si>
    <t>D530372</t>
  </si>
  <si>
    <t>D530378</t>
  </si>
  <si>
    <t>D528040</t>
  </si>
  <si>
    <t>D530388_A</t>
  </si>
  <si>
    <t>D530389_A</t>
  </si>
  <si>
    <t>FS.1398</t>
  </si>
  <si>
    <t>D530391_B</t>
  </si>
  <si>
    <t>D530393_A</t>
  </si>
  <si>
    <t>D530398</t>
  </si>
  <si>
    <t>D530403_A</t>
  </si>
  <si>
    <t>D530404_A</t>
  </si>
  <si>
    <t>FS.1460</t>
  </si>
  <si>
    <t>D530405_A</t>
  </si>
  <si>
    <t>D530405_B</t>
  </si>
  <si>
    <t>FS.1465</t>
  </si>
  <si>
    <t>D530409_A</t>
  </si>
  <si>
    <t>FS.1464</t>
  </si>
  <si>
    <t>D530408_A</t>
  </si>
  <si>
    <t>D530408_B</t>
  </si>
  <si>
    <t>D530409_B</t>
  </si>
  <si>
    <t>D530386_A</t>
  </si>
  <si>
    <t>D530392_A</t>
  </si>
  <si>
    <t>FS.1372</t>
  </si>
  <si>
    <t>D530815_C</t>
  </si>
  <si>
    <t>D530391_A</t>
  </si>
  <si>
    <t>D530384_A</t>
  </si>
  <si>
    <t>PL.104755</t>
  </si>
  <si>
    <t>D530836_A</t>
  </si>
  <si>
    <t>D529888_A</t>
  </si>
  <si>
    <t>D530396_A</t>
  </si>
  <si>
    <t>D530397_A</t>
  </si>
  <si>
    <t>FS.1436</t>
  </si>
  <si>
    <t>D530439_A</t>
  </si>
  <si>
    <t>D530844_A</t>
  </si>
  <si>
    <t>D530419_A</t>
  </si>
  <si>
    <t>D530390_A</t>
  </si>
  <si>
    <t>FS.1259</t>
  </si>
  <si>
    <t>D530414_A</t>
  </si>
  <si>
    <t>FS.1426</t>
  </si>
  <si>
    <t>D530417</t>
  </si>
  <si>
    <t>D530419_B</t>
  </si>
  <si>
    <t>FS.1471</t>
  </si>
  <si>
    <t>D530423</t>
  </si>
  <si>
    <t>D530425</t>
  </si>
  <si>
    <t>FS.1479</t>
  </si>
  <si>
    <t>D530428</t>
  </si>
  <si>
    <t>FS.1473</t>
  </si>
  <si>
    <t>D530429</t>
  </si>
  <si>
    <t>FS.1410</t>
  </si>
  <si>
    <t>D530432</t>
  </si>
  <si>
    <t>FS.1414</t>
  </si>
  <si>
    <t>D530433</t>
  </si>
  <si>
    <t>FS.1425</t>
  </si>
  <si>
    <t>D530434</t>
  </si>
  <si>
    <t>FS.1422</t>
  </si>
  <si>
    <t>D530435</t>
  </si>
  <si>
    <t>D530436</t>
  </si>
  <si>
    <t>FS.1430</t>
  </si>
  <si>
    <t>D530437</t>
  </si>
  <si>
    <t>FS.1431</t>
  </si>
  <si>
    <t>D530438</t>
  </si>
  <si>
    <t>D530439_B</t>
  </si>
  <si>
    <t>D530440_B</t>
  </si>
  <si>
    <t>D530775</t>
  </si>
  <si>
    <t>FS.1129</t>
  </si>
  <si>
    <t>D526919</t>
  </si>
  <si>
    <t>FS.1090</t>
  </si>
  <si>
    <t>D526929</t>
  </si>
  <si>
    <t>FS.962</t>
  </si>
  <si>
    <t>D526892</t>
  </si>
  <si>
    <t>TR.36130</t>
  </si>
  <si>
    <t>D527747</t>
  </si>
  <si>
    <t>PL.100731</t>
  </si>
  <si>
    <t>D529771</t>
  </si>
  <si>
    <t>FS.1016</t>
  </si>
  <si>
    <t>D526904</t>
  </si>
  <si>
    <t>FS.1174</t>
  </si>
  <si>
    <t>D527785</t>
  </si>
  <si>
    <t>TR.154494</t>
  </si>
  <si>
    <t>D527749</t>
  </si>
  <si>
    <t>D526925</t>
  </si>
  <si>
    <t>D526960</t>
  </si>
  <si>
    <t>FS.993</t>
  </si>
  <si>
    <t>D526900</t>
  </si>
  <si>
    <t>FS.1062</t>
  </si>
  <si>
    <t>D526913</t>
  </si>
  <si>
    <t>TR.36190</t>
  </si>
  <si>
    <t>D527758</t>
  </si>
  <si>
    <t>D526930</t>
  </si>
  <si>
    <t>FS.1207</t>
  </si>
  <si>
    <t>D526938</t>
  </si>
  <si>
    <t>FS.868</t>
  </si>
  <si>
    <t>D526877</t>
  </si>
  <si>
    <t>D526920</t>
  </si>
  <si>
    <t>D526959</t>
  </si>
  <si>
    <t>D526926</t>
  </si>
  <si>
    <t>D526922</t>
  </si>
  <si>
    <t>FS.1125</t>
  </si>
  <si>
    <t>D526962</t>
  </si>
  <si>
    <t>TR.36191</t>
  </si>
  <si>
    <t>D527755</t>
  </si>
  <si>
    <t>FS.935</t>
  </si>
  <si>
    <t>D526886</t>
  </si>
  <si>
    <t>FS.1104</t>
  </si>
  <si>
    <t>D526931</t>
  </si>
  <si>
    <t>FS.19184</t>
  </si>
  <si>
    <t>D526924</t>
  </si>
  <si>
    <t>D526901</t>
  </si>
  <si>
    <t>TR.35547</t>
  </si>
  <si>
    <t>D529529</t>
  </si>
  <si>
    <t>D526912</t>
  </si>
  <si>
    <t>FS.1036</t>
  </si>
  <si>
    <t>D526909</t>
  </si>
  <si>
    <t>TR.35833</t>
  </si>
  <si>
    <t>D527014</t>
  </si>
  <si>
    <t>D526935_B</t>
  </si>
  <si>
    <t>FS.1166</t>
  </si>
  <si>
    <t>D526936</t>
  </si>
  <si>
    <t>D527775</t>
  </si>
  <si>
    <t>TR.36138</t>
  </si>
  <si>
    <t>D527748</t>
  </si>
  <si>
    <t>TR.36102</t>
  </si>
  <si>
    <t>D527745</t>
  </si>
  <si>
    <t>D526915</t>
  </si>
  <si>
    <t>D526937</t>
  </si>
  <si>
    <t>PL.101295</t>
  </si>
  <si>
    <t>D528959</t>
  </si>
  <si>
    <t>TR.36000</t>
  </si>
  <si>
    <t>D527017</t>
  </si>
  <si>
    <t>D529527</t>
  </si>
  <si>
    <t>D526921</t>
  </si>
  <si>
    <t>D526918</t>
  </si>
  <si>
    <t>FS.1030</t>
  </si>
  <si>
    <t>D526907</t>
  </si>
  <si>
    <t>D526917</t>
  </si>
  <si>
    <t>TR.36115</t>
  </si>
  <si>
    <t>D527746</t>
  </si>
  <si>
    <t>D526916</t>
  </si>
  <si>
    <t>D526923</t>
  </si>
  <si>
    <t>TR.36072</t>
  </si>
  <si>
    <t>D527752</t>
  </si>
  <si>
    <t>D530654_B</t>
  </si>
  <si>
    <t>D527800_B</t>
  </si>
  <si>
    <t>D527792_B</t>
  </si>
  <si>
    <t>D527799_B</t>
  </si>
  <si>
    <t>D527796_B</t>
  </si>
  <si>
    <t>D527797_B</t>
  </si>
  <si>
    <t>D527793_B</t>
  </si>
  <si>
    <t>D527788_B</t>
  </si>
  <si>
    <t>D527822</t>
  </si>
  <si>
    <t>FS.1148</t>
  </si>
  <si>
    <t>D527823</t>
  </si>
  <si>
    <t>PL.100116</t>
  </si>
  <si>
    <t>D531570_B</t>
  </si>
  <si>
    <t>D527820_B</t>
  </si>
  <si>
    <t>D527821_B</t>
  </si>
  <si>
    <t>D527620_B</t>
  </si>
  <si>
    <t>D527621_B</t>
  </si>
  <si>
    <t>D527622_B</t>
  </si>
  <si>
    <t>D527623_B</t>
  </si>
  <si>
    <t>D528705_B</t>
  </si>
  <si>
    <t>MTR.25872</t>
  </si>
  <si>
    <t>C530507</t>
  </si>
  <si>
    <t>SL.7657</t>
  </si>
  <si>
    <t>D529020</t>
  </si>
  <si>
    <t>D530519</t>
  </si>
  <si>
    <t>FS.1309</t>
  </si>
  <si>
    <t>D530520</t>
  </si>
  <si>
    <t>FS.1332</t>
  </si>
  <si>
    <t>D530521</t>
  </si>
  <si>
    <t>D530522</t>
  </si>
  <si>
    <t>FS.1356</t>
  </si>
  <si>
    <t>D530524</t>
  </si>
  <si>
    <t>FS.1303</t>
  </si>
  <si>
    <t>D530526</t>
  </si>
  <si>
    <t>TR.38658</t>
  </si>
  <si>
    <t>D530550</t>
  </si>
  <si>
    <t>TR.38650</t>
  </si>
  <si>
    <t>D530551</t>
  </si>
  <si>
    <t>TR.38664</t>
  </si>
  <si>
    <t>D530553</t>
  </si>
  <si>
    <t>TR.38666</t>
  </si>
  <si>
    <t>D530554</t>
  </si>
  <si>
    <t>TR.38685</t>
  </si>
  <si>
    <t>D530555</t>
  </si>
  <si>
    <t>TR.38689</t>
  </si>
  <si>
    <t>D530556</t>
  </si>
  <si>
    <t>TR.38695</t>
  </si>
  <si>
    <t>D530557</t>
  </si>
  <si>
    <t>D530574</t>
  </si>
  <si>
    <t>D528719</t>
  </si>
  <si>
    <t>D528679</t>
  </si>
  <si>
    <t>D530569</t>
  </si>
  <si>
    <t>FS.894</t>
  </si>
  <si>
    <t>D528727</t>
  </si>
  <si>
    <t>SW.880</t>
  </si>
  <si>
    <t>D528728</t>
  </si>
  <si>
    <t>FS.949</t>
  </si>
  <si>
    <t>D528680</t>
  </si>
  <si>
    <t>FS.872</t>
  </si>
  <si>
    <t>D528717</t>
  </si>
  <si>
    <t>D528720</t>
  </si>
  <si>
    <t>D528730</t>
  </si>
  <si>
    <t>TR.35341</t>
  </si>
  <si>
    <t>D530562</t>
  </si>
  <si>
    <t>TR.35290</t>
  </si>
  <si>
    <t>D530575</t>
  </si>
  <si>
    <t>TR.35306</t>
  </si>
  <si>
    <t>D530565</t>
  </si>
  <si>
    <t>TR.35250</t>
  </si>
  <si>
    <t>D529189</t>
  </si>
  <si>
    <t>D528734_C</t>
  </si>
  <si>
    <t>FS.900</t>
  </si>
  <si>
    <t>D528686</t>
  </si>
  <si>
    <t>FS.973</t>
  </si>
  <si>
    <t>D528729</t>
  </si>
  <si>
    <t>D528678</t>
  </si>
  <si>
    <t>TR.35382</t>
  </si>
  <si>
    <t>D530576</t>
  </si>
  <si>
    <t>D528725</t>
  </si>
  <si>
    <t>FS.881</t>
  </si>
  <si>
    <t>D528721</t>
  </si>
  <si>
    <t>TR.35272</t>
  </si>
  <si>
    <t>D530568</t>
  </si>
  <si>
    <t>D528722</t>
  </si>
  <si>
    <t>TR.35256</t>
  </si>
  <si>
    <t>D530566</t>
  </si>
  <si>
    <t>FS.892</t>
  </si>
  <si>
    <t>D528726</t>
  </si>
  <si>
    <t>TR.35372</t>
  </si>
  <si>
    <t>D530560</t>
  </si>
  <si>
    <t>TR.35230</t>
  </si>
  <si>
    <t>D530573</t>
  </si>
  <si>
    <t>TR.35225</t>
  </si>
  <si>
    <t>D530572</t>
  </si>
  <si>
    <t>D528681</t>
  </si>
  <si>
    <t>FS.1072</t>
  </si>
  <si>
    <t>D528733</t>
  </si>
  <si>
    <t>D528718</t>
  </si>
  <si>
    <t>TR.35217</t>
  </si>
  <si>
    <t>D530570</t>
  </si>
  <si>
    <t>TR.35279</t>
  </si>
  <si>
    <t>D530563</t>
  </si>
  <si>
    <t>D528735</t>
  </si>
  <si>
    <t>TR.35226</t>
  </si>
  <si>
    <t>D530567</t>
  </si>
  <si>
    <t>D528724</t>
  </si>
  <si>
    <t>TR.152894</t>
  </si>
  <si>
    <t>D530571</t>
  </si>
  <si>
    <t>TR.35407</t>
  </si>
  <si>
    <t>D530559</t>
  </si>
  <si>
    <t>TR.35510</t>
  </si>
  <si>
    <t>D530577</t>
  </si>
  <si>
    <t>D528732</t>
  </si>
  <si>
    <t>TR.35320</t>
  </si>
  <si>
    <t>D530561</t>
  </si>
  <si>
    <t>FS.1037</t>
  </si>
  <si>
    <t>D528731</t>
  </si>
  <si>
    <t>D528687</t>
  </si>
  <si>
    <t>TR.32059</t>
  </si>
  <si>
    <t>D530581</t>
  </si>
  <si>
    <t>FS.1181</t>
  </si>
  <si>
    <t>D527794</t>
  </si>
  <si>
    <t>PL.100834</t>
  </si>
  <si>
    <t>D530584_A</t>
  </si>
  <si>
    <t>D530584_B</t>
  </si>
  <si>
    <t>D528106_B</t>
  </si>
  <si>
    <t>MTR.19054</t>
  </si>
  <si>
    <t>C530592</t>
  </si>
  <si>
    <t>SL.3037</t>
  </si>
  <si>
    <t>D530599</t>
  </si>
  <si>
    <t>SL.3034</t>
  </si>
  <si>
    <t>D530602</t>
  </si>
  <si>
    <t>D531086</t>
  </si>
  <si>
    <t>D521989</t>
  </si>
  <si>
    <t>D528292</t>
  </si>
  <si>
    <t>FS.256</t>
  </si>
  <si>
    <t>D528298</t>
  </si>
  <si>
    <t>D528235</t>
  </si>
  <si>
    <t>TR.32219</t>
  </si>
  <si>
    <t>D528207</t>
  </si>
  <si>
    <t>TR.32260</t>
  </si>
  <si>
    <t>D528220</t>
  </si>
  <si>
    <t>D528214</t>
  </si>
  <si>
    <t>D527684</t>
  </si>
  <si>
    <t>D529381</t>
  </si>
  <si>
    <t>FS.177</t>
  </si>
  <si>
    <t>D528225</t>
  </si>
  <si>
    <t>TR.32210</t>
  </si>
  <si>
    <t>D528203</t>
  </si>
  <si>
    <t>D528274</t>
  </si>
  <si>
    <t>TR.105686</t>
  </si>
  <si>
    <t>D528322</t>
  </si>
  <si>
    <t>D528277</t>
  </si>
  <si>
    <t>D528226</t>
  </si>
  <si>
    <t>FS.169</t>
  </si>
  <si>
    <t>D528213</t>
  </si>
  <si>
    <t>D531553_B</t>
  </si>
  <si>
    <t>TR.32207</t>
  </si>
  <si>
    <t>D530663</t>
  </si>
  <si>
    <t>D526942_B</t>
  </si>
  <si>
    <t>D526956_B</t>
  </si>
  <si>
    <t>FS.1232</t>
  </si>
  <si>
    <t>D526940_B</t>
  </si>
  <si>
    <t>D528736_B</t>
  </si>
  <si>
    <t>D528737_B</t>
  </si>
  <si>
    <t>D531478_B</t>
  </si>
  <si>
    <t>D530852</t>
  </si>
  <si>
    <t>MTR.18184</t>
  </si>
  <si>
    <t>C530711</t>
  </si>
  <si>
    <t>MTR.17912</t>
  </si>
  <si>
    <t>C530720</t>
  </si>
  <si>
    <t>D530744</t>
  </si>
  <si>
    <t>MTR.19340</t>
  </si>
  <si>
    <t>C530746</t>
  </si>
  <si>
    <t>MTR.61142</t>
  </si>
  <si>
    <t>C530766</t>
  </si>
  <si>
    <t>MTR.24456</t>
  </si>
  <si>
    <t>C530771</t>
  </si>
  <si>
    <t>TR.33741</t>
  </si>
  <si>
    <t>D528428</t>
  </si>
  <si>
    <t>TR.33754</t>
  </si>
  <si>
    <t>D528431</t>
  </si>
  <si>
    <t>TR.33851</t>
  </si>
  <si>
    <t>D528699</t>
  </si>
  <si>
    <t>TR.33520</t>
  </si>
  <si>
    <t>D527470</t>
  </si>
  <si>
    <t>FS.37187</t>
  </si>
  <si>
    <t>D526512</t>
  </si>
  <si>
    <t>TR.33713</t>
  </si>
  <si>
    <t>D527477</t>
  </si>
  <si>
    <t>TR.33616</t>
  </si>
  <si>
    <t>D527474</t>
  </si>
  <si>
    <t>TR.33328</t>
  </si>
  <si>
    <t>D527098</t>
  </si>
  <si>
    <t>TR.33579</t>
  </si>
  <si>
    <t>D528706</t>
  </si>
  <si>
    <t>TR.33660</t>
  </si>
  <si>
    <t>D527475</t>
  </si>
  <si>
    <t>TR.33090</t>
  </si>
  <si>
    <t>D527410</t>
  </si>
  <si>
    <t>D527476</t>
  </si>
  <si>
    <t>D527186</t>
  </si>
  <si>
    <t>TR.33521</t>
  </si>
  <si>
    <t>D527471</t>
  </si>
  <si>
    <t>TR.33657</t>
  </si>
  <si>
    <t>D528700</t>
  </si>
  <si>
    <t>TR.33746</t>
  </si>
  <si>
    <t>D528429</t>
  </si>
  <si>
    <t>TR.33621</t>
  </si>
  <si>
    <t>D528707</t>
  </si>
  <si>
    <t>TR.33584</t>
  </si>
  <si>
    <t>D527473</t>
  </si>
  <si>
    <t>D527480_B</t>
  </si>
  <si>
    <t>TR.33393</t>
  </si>
  <si>
    <t>D527464</t>
  </si>
  <si>
    <t>TR.32712</t>
  </si>
  <si>
    <t>D529635</t>
  </si>
  <si>
    <t>D530714</t>
  </si>
  <si>
    <t>D528432</t>
  </si>
  <si>
    <t>TR.33490</t>
  </si>
  <si>
    <t>D527467</t>
  </si>
  <si>
    <t>FS.338</t>
  </si>
  <si>
    <t>D526585</t>
  </si>
  <si>
    <t>TR.34508</t>
  </si>
  <si>
    <t>D528495</t>
  </si>
  <si>
    <t>D527635</t>
  </si>
  <si>
    <t>TR.35362</t>
  </si>
  <si>
    <t>D527486</t>
  </si>
  <si>
    <t>FS.611</t>
  </si>
  <si>
    <t>D527639</t>
  </si>
  <si>
    <t>TR.34787</t>
  </si>
  <si>
    <t>D529522</t>
  </si>
  <si>
    <t>TR.34774</t>
  </si>
  <si>
    <t>D528485</t>
  </si>
  <si>
    <t>TR.34822</t>
  </si>
  <si>
    <t>D528487</t>
  </si>
  <si>
    <t>TR.35065</t>
  </si>
  <si>
    <t>D529521</t>
  </si>
  <si>
    <t>FS.792</t>
  </si>
  <si>
    <t>D527558</t>
  </si>
  <si>
    <t>D527633_B</t>
  </si>
  <si>
    <t>TR.115286</t>
  </si>
  <si>
    <t>D528776</t>
  </si>
  <si>
    <t>TR.35092</t>
  </si>
  <si>
    <t>D528775</t>
  </si>
  <si>
    <t>D529520</t>
  </si>
  <si>
    <t>TR.35123</t>
  </si>
  <si>
    <t>D528781</t>
  </si>
  <si>
    <t>D529519</t>
  </si>
  <si>
    <t>TR.35066</t>
  </si>
  <si>
    <t>D528774</t>
  </si>
  <si>
    <t>D528715</t>
  </si>
  <si>
    <t>TR.34998</t>
  </si>
  <si>
    <t>D527491</t>
  </si>
  <si>
    <t>TR.35083</t>
  </si>
  <si>
    <t>D529518</t>
  </si>
  <si>
    <t>TR.34794</t>
  </si>
  <si>
    <t>D529038</t>
  </si>
  <si>
    <t>TR.34917</t>
  </si>
  <si>
    <t>D529524</t>
  </si>
  <si>
    <t>TR.35485</t>
  </si>
  <si>
    <t>D527484</t>
  </si>
  <si>
    <t>D527583_B</t>
  </si>
  <si>
    <t>D527598</t>
  </si>
  <si>
    <t>TR.34888</t>
  </si>
  <si>
    <t>D529523</t>
  </si>
  <si>
    <t>FS.866</t>
  </si>
  <si>
    <t>D526876</t>
  </si>
  <si>
    <t>TR.35110</t>
  </si>
  <si>
    <t>D528779</t>
  </si>
  <si>
    <t>MTR.24592</t>
  </si>
  <si>
    <t>C530779</t>
  </si>
  <si>
    <t>MTR.22158</t>
  </si>
  <si>
    <t>C530781</t>
  </si>
  <si>
    <t>D531438</t>
  </si>
  <si>
    <t>MTR.24694</t>
  </si>
  <si>
    <t>C530793</t>
  </si>
  <si>
    <t>MTR.23868</t>
  </si>
  <si>
    <t>C530813</t>
  </si>
  <si>
    <t>C530816</t>
  </si>
  <si>
    <t>D530815_B</t>
  </si>
  <si>
    <t>D530815_A</t>
  </si>
  <si>
    <t>D530815_D</t>
  </si>
  <si>
    <t>D530818</t>
  </si>
  <si>
    <t>FS.1720</t>
  </si>
  <si>
    <t>D528050</t>
  </si>
  <si>
    <t>TR.38536</t>
  </si>
  <si>
    <t>D530545</t>
  </si>
  <si>
    <t>FS.1726</t>
  </si>
  <si>
    <t>D528055</t>
  </si>
  <si>
    <t>FS.1721</t>
  </si>
  <si>
    <t>D528051</t>
  </si>
  <si>
    <t>D528047</t>
  </si>
  <si>
    <t>FS.1703</t>
  </si>
  <si>
    <t>D528046</t>
  </si>
  <si>
    <t>TR.145686</t>
  </si>
  <si>
    <t>D530547</t>
  </si>
  <si>
    <t>FS.1714</t>
  </si>
  <si>
    <t>D528048</t>
  </si>
  <si>
    <t>FS.1724</t>
  </si>
  <si>
    <t>D528054</t>
  </si>
  <si>
    <t>TR.38532</t>
  </si>
  <si>
    <t>D530546</t>
  </si>
  <si>
    <t>D528049</t>
  </si>
  <si>
    <t>PL.105346</t>
  </si>
  <si>
    <t>D530505</t>
  </si>
  <si>
    <t>TR.38539</t>
  </si>
  <si>
    <t>D530543</t>
  </si>
  <si>
    <t>D530541</t>
  </si>
  <si>
    <t>TR.38530</t>
  </si>
  <si>
    <t>D530544</t>
  </si>
  <si>
    <t>TR.38499</t>
  </si>
  <si>
    <t>D530542</t>
  </si>
  <si>
    <t>MTR.15436</t>
  </si>
  <si>
    <t>C530822</t>
  </si>
  <si>
    <t>MTR.27492</t>
  </si>
  <si>
    <t>C530826</t>
  </si>
  <si>
    <t>MTR.15297</t>
  </si>
  <si>
    <t>C530828</t>
  </si>
  <si>
    <t>PL.100064</t>
  </si>
  <si>
    <t>D530835</t>
  </si>
  <si>
    <t>MTR.18401</t>
  </si>
  <si>
    <t>C530849</t>
  </si>
  <si>
    <t>D528616_B</t>
  </si>
  <si>
    <t>D527819_B</t>
  </si>
  <si>
    <t>MTR.23403</t>
  </si>
  <si>
    <t>C530857</t>
  </si>
  <si>
    <t>MTR.22397</t>
  </si>
  <si>
    <t>C530864</t>
  </si>
  <si>
    <t>D530871</t>
  </si>
  <si>
    <t>PL.102320</t>
  </si>
  <si>
    <t>D530877_B</t>
  </si>
  <si>
    <t>D530877_A</t>
  </si>
  <si>
    <t>MTR.23862</t>
  </si>
  <si>
    <t>C530882</t>
  </si>
  <si>
    <t>D531442</t>
  </si>
  <si>
    <t>D530901</t>
  </si>
  <si>
    <t>MTR.22469</t>
  </si>
  <si>
    <t>C530903</t>
  </si>
  <si>
    <t>D532300</t>
  </si>
  <si>
    <t>MTR.15409</t>
  </si>
  <si>
    <t>C530912</t>
  </si>
  <si>
    <t>D529039</t>
  </si>
  <si>
    <t>PL.95528</t>
  </si>
  <si>
    <t>D530918</t>
  </si>
  <si>
    <t>TR.34773</t>
  </si>
  <si>
    <t>D532004</t>
  </si>
  <si>
    <t>MTR.19691</t>
  </si>
  <si>
    <t>C530940</t>
  </si>
  <si>
    <t>MTR.22405</t>
  </si>
  <si>
    <t>C530970</t>
  </si>
  <si>
    <t>MTR.15487</t>
  </si>
  <si>
    <t>C530994</t>
  </si>
  <si>
    <t>FS.1122</t>
  </si>
  <si>
    <t>D530368</t>
  </si>
  <si>
    <t>PL.100029</t>
  </si>
  <si>
    <t>D530367</t>
  </si>
  <si>
    <t>D531042</t>
  </si>
  <si>
    <t>D532090</t>
  </si>
  <si>
    <t>PL.98820</t>
  </si>
  <si>
    <t>D531011</t>
  </si>
  <si>
    <t>MTR.23174</t>
  </si>
  <si>
    <t>C531019</t>
  </si>
  <si>
    <t>D531206</t>
  </si>
  <si>
    <t>D531065</t>
  </si>
  <si>
    <t>PL.103747</t>
  </si>
  <si>
    <t>D530686</t>
  </si>
  <si>
    <t>D530696</t>
  </si>
  <si>
    <t>PL.102507</t>
  </si>
  <si>
    <t>D530692</t>
  </si>
  <si>
    <t>D530370</t>
  </si>
  <si>
    <t>FS.1541</t>
  </si>
  <si>
    <t>D530695</t>
  </si>
  <si>
    <t>D530689</t>
  </si>
  <si>
    <t>D530062_B</t>
  </si>
  <si>
    <t>D532478_B</t>
  </si>
  <si>
    <t>D529826_B</t>
  </si>
  <si>
    <t>MTR.28313</t>
  </si>
  <si>
    <t>C531072</t>
  </si>
  <si>
    <t>D528741_B</t>
  </si>
  <si>
    <t>D528740_B</t>
  </si>
  <si>
    <t>PL.102734</t>
  </si>
  <si>
    <t>D531080</t>
  </si>
  <si>
    <t>D532718</t>
  </si>
  <si>
    <t>MTR.21795</t>
  </si>
  <si>
    <t>C531084</t>
  </si>
  <si>
    <t>MTR.25550</t>
  </si>
  <si>
    <t>C531085</t>
  </si>
  <si>
    <t>MTR.26565</t>
  </si>
  <si>
    <t>C531090</t>
  </si>
  <si>
    <t>MTR.24651</t>
  </si>
  <si>
    <t>C531094</t>
  </si>
  <si>
    <t>D529047</t>
  </si>
  <si>
    <t>FS.591</t>
  </si>
  <si>
    <t>D529045</t>
  </si>
  <si>
    <t>MTR.25059</t>
  </si>
  <si>
    <t>C531101</t>
  </si>
  <si>
    <t>MTR.24343</t>
  </si>
  <si>
    <t>C531104</t>
  </si>
  <si>
    <t>C531108</t>
  </si>
  <si>
    <t>MTR.23586</t>
  </si>
  <si>
    <t>C531126</t>
  </si>
  <si>
    <t>MTR.24611</t>
  </si>
  <si>
    <t>C531127</t>
  </si>
  <si>
    <t>MTR.15511</t>
  </si>
  <si>
    <t>C531144</t>
  </si>
  <si>
    <t>MTR.19857</t>
  </si>
  <si>
    <t>C531146</t>
  </si>
  <si>
    <t>D532184</t>
  </si>
  <si>
    <t>MTR.25523</t>
  </si>
  <si>
    <t>C531185</t>
  </si>
  <si>
    <t>MTR.23832</t>
  </si>
  <si>
    <t>C531186</t>
  </si>
  <si>
    <t>MTR.20530</t>
  </si>
  <si>
    <t>C531201</t>
  </si>
  <si>
    <t>MTR.20378</t>
  </si>
  <si>
    <t>C531202</t>
  </si>
  <si>
    <t>D531280</t>
  </si>
  <si>
    <t>MTR.25218</t>
  </si>
  <si>
    <t>C531223</t>
  </si>
  <si>
    <t>MTR.23422</t>
  </si>
  <si>
    <t>C531225</t>
  </si>
  <si>
    <t>D531968</t>
  </si>
  <si>
    <t>MTR.21946</t>
  </si>
  <si>
    <t>C531248</t>
  </si>
  <si>
    <t>MTR.21927</t>
  </si>
  <si>
    <t>C531249</t>
  </si>
  <si>
    <t>MTR.21568</t>
  </si>
  <si>
    <t>C531253</t>
  </si>
  <si>
    <t>MTR.20248</t>
  </si>
  <si>
    <t>C531258</t>
  </si>
  <si>
    <t>D526946_B</t>
  </si>
  <si>
    <t>D526952_B</t>
  </si>
  <si>
    <t>D526951_B</t>
  </si>
  <si>
    <t>D526953_B</t>
  </si>
  <si>
    <t>D532591</t>
  </si>
  <si>
    <t>FS.336</t>
  </si>
  <si>
    <t>D531281</t>
  </si>
  <si>
    <t>D532145</t>
  </si>
  <si>
    <t>D531908</t>
  </si>
  <si>
    <t>MTR.20730</t>
  </si>
  <si>
    <t>C531294</t>
  </si>
  <si>
    <t>C531307</t>
  </si>
  <si>
    <t>MTR.23896</t>
  </si>
  <si>
    <t>C531309</t>
  </si>
  <si>
    <t>MTR.23942</t>
  </si>
  <si>
    <t>C531317</t>
  </si>
  <si>
    <t>MTR.22403</t>
  </si>
  <si>
    <t>C531318</t>
  </si>
  <si>
    <t>MTR.21703</t>
  </si>
  <si>
    <t>C531319</t>
  </si>
  <si>
    <t>MTR.23316</t>
  </si>
  <si>
    <t>C531327</t>
  </si>
  <si>
    <t>MTR.27844</t>
  </si>
  <si>
    <t>C531331</t>
  </si>
  <si>
    <t>D532771</t>
  </si>
  <si>
    <t>MTR.25220</t>
  </si>
  <si>
    <t>C531343</t>
  </si>
  <si>
    <t>MTR.131544</t>
  </si>
  <si>
    <t>C531342</t>
  </si>
  <si>
    <t>MTR.66342</t>
  </si>
  <si>
    <t>C531345</t>
  </si>
  <si>
    <t>MTR.65943</t>
  </si>
  <si>
    <t>C531346</t>
  </si>
  <si>
    <t>MTR.22416</t>
  </si>
  <si>
    <t>C531351</t>
  </si>
  <si>
    <t>MTR.77943</t>
  </si>
  <si>
    <t>C531354</t>
  </si>
  <si>
    <t>D531864</t>
  </si>
  <si>
    <t>MTR.27030</t>
  </si>
  <si>
    <t>C531387</t>
  </si>
  <si>
    <t>D531432</t>
  </si>
  <si>
    <t>MTR.25432</t>
  </si>
  <si>
    <t>C531398</t>
  </si>
  <si>
    <t>MTR.22279</t>
  </si>
  <si>
    <t>C531440</t>
  </si>
  <si>
    <t>MTR.22845</t>
  </si>
  <si>
    <t>C531467</t>
  </si>
  <si>
    <t>D531478_A</t>
  </si>
  <si>
    <t>MTR.29490</t>
  </si>
  <si>
    <t>C531540</t>
  </si>
  <si>
    <t>FS.1409</t>
  </si>
  <si>
    <t>D529304</t>
  </si>
  <si>
    <t>D530441</t>
  </si>
  <si>
    <t>TR.37202</t>
  </si>
  <si>
    <t>D529591</t>
  </si>
  <si>
    <t>TR.37324</t>
  </si>
  <si>
    <t>D529599</t>
  </si>
  <si>
    <t>FS.1535</t>
  </si>
  <si>
    <t>D530401</t>
  </si>
  <si>
    <t>FS.1334</t>
  </si>
  <si>
    <t>D530387</t>
  </si>
  <si>
    <t>FS.1446</t>
  </si>
  <si>
    <t>D529371</t>
  </si>
  <si>
    <t>FS.1408</t>
  </si>
  <si>
    <t>D529303</t>
  </si>
  <si>
    <t>D530415</t>
  </si>
  <si>
    <t>D529372</t>
  </si>
  <si>
    <t>FS.1600</t>
  </si>
  <si>
    <t>D530841</t>
  </si>
  <si>
    <t>D530385</t>
  </si>
  <si>
    <t>FS.1467</t>
  </si>
  <si>
    <t>D530421</t>
  </si>
  <si>
    <t>FS.39987</t>
  </si>
  <si>
    <t>D529309</t>
  </si>
  <si>
    <t>FS.8880</t>
  </si>
  <si>
    <t>D530442</t>
  </si>
  <si>
    <t>FS.1404</t>
  </si>
  <si>
    <t>D529301</t>
  </si>
  <si>
    <t>FS.1643</t>
  </si>
  <si>
    <t>D530846</t>
  </si>
  <si>
    <t>FS.1653</t>
  </si>
  <si>
    <t>D530847</t>
  </si>
  <si>
    <t>D531076</t>
  </si>
  <si>
    <t>TR.37340</t>
  </si>
  <si>
    <t>D529602</t>
  </si>
  <si>
    <t>FS.1462</t>
  </si>
  <si>
    <t>D530407</t>
  </si>
  <si>
    <t>FS.1470</t>
  </si>
  <si>
    <t>D530422</t>
  </si>
  <si>
    <t>FS.1492</t>
  </si>
  <si>
    <t>D530399</t>
  </si>
  <si>
    <t>FS.1349</t>
  </si>
  <si>
    <t>D529284</t>
  </si>
  <si>
    <t>D530426</t>
  </si>
  <si>
    <t>FS.1494</t>
  </si>
  <si>
    <t>D530430</t>
  </si>
  <si>
    <t>FS.1358</t>
  </si>
  <si>
    <t>D529289</t>
  </si>
  <si>
    <t>FS.1438</t>
  </si>
  <si>
    <t>D529369</t>
  </si>
  <si>
    <t>FS.1416</t>
  </si>
  <si>
    <t>D529306</t>
  </si>
  <si>
    <t>D529277</t>
  </si>
  <si>
    <t>FS.1424</t>
  </si>
  <si>
    <t>D529308</t>
  </si>
  <si>
    <t>TR.37270</t>
  </si>
  <si>
    <t>D529379</t>
  </si>
  <si>
    <t>D530413</t>
  </si>
  <si>
    <t>FS.1415</t>
  </si>
  <si>
    <t>D529305</t>
  </si>
  <si>
    <t>D529598</t>
  </si>
  <si>
    <t>PL.104803</t>
  </si>
  <si>
    <t>D531074</t>
  </si>
  <si>
    <t>FS.1289</t>
  </si>
  <si>
    <t>D530394</t>
  </si>
  <si>
    <t>FS.1475</t>
  </si>
  <si>
    <t>D530424</t>
  </si>
  <si>
    <t>D530395</t>
  </si>
  <si>
    <t>TR.37392</t>
  </si>
  <si>
    <t>D529380</t>
  </si>
  <si>
    <t>TR.37342</t>
  </si>
  <si>
    <t>D529601</t>
  </si>
  <si>
    <t>FS.1461</t>
  </si>
  <si>
    <t>D530406</t>
  </si>
  <si>
    <t>FS.1394</t>
  </si>
  <si>
    <t>D529296</t>
  </si>
  <si>
    <t>D530416</t>
  </si>
  <si>
    <t>TR.35818</t>
  </si>
  <si>
    <t>D529184</t>
  </si>
  <si>
    <t>D527522_B</t>
  </si>
  <si>
    <t>D527521_B</t>
  </si>
  <si>
    <t>D527528_B</t>
  </si>
  <si>
    <t>MTR.28134</t>
  </si>
  <si>
    <t>C531567</t>
  </si>
  <si>
    <t>MTR.26895</t>
  </si>
  <si>
    <t>C531565</t>
  </si>
  <si>
    <t>D531570_A</t>
  </si>
  <si>
    <t>D531943</t>
  </si>
  <si>
    <t>D532774_B</t>
  </si>
  <si>
    <t>MTR.28108</t>
  </si>
  <si>
    <t>C531584</t>
  </si>
  <si>
    <t>PL.104801</t>
  </si>
  <si>
    <t>D531835</t>
  </si>
  <si>
    <t>D531939</t>
  </si>
  <si>
    <t>D531899</t>
  </si>
  <si>
    <t>D527862_B</t>
  </si>
  <si>
    <t>D527905_B</t>
  </si>
  <si>
    <t>MTR.23958</t>
  </si>
  <si>
    <t>C531601</t>
  </si>
  <si>
    <t>D531615</t>
  </si>
  <si>
    <t>D526948_C</t>
  </si>
  <si>
    <t>MTR.21828</t>
  </si>
  <si>
    <t>C531610</t>
  </si>
  <si>
    <t>TR.32410</t>
  </si>
  <si>
    <t>D522271</t>
  </si>
  <si>
    <t>MTR.28642</t>
  </si>
  <si>
    <t>C531617</t>
  </si>
  <si>
    <t>MTR.28637</t>
  </si>
  <si>
    <t>C531620</t>
  </si>
  <si>
    <t>MTR.28506</t>
  </si>
  <si>
    <t>C531624</t>
  </si>
  <si>
    <t>C531632</t>
  </si>
  <si>
    <t>MTR.16828</t>
  </si>
  <si>
    <t>C531638</t>
  </si>
  <si>
    <t>MTR.28210</t>
  </si>
  <si>
    <t>C531639</t>
  </si>
  <si>
    <t>MTR.23031</t>
  </si>
  <si>
    <t>C531641</t>
  </si>
  <si>
    <t>PL.102874</t>
  </si>
  <si>
    <t>D532484</t>
  </si>
  <si>
    <t>MTR.16830</t>
  </si>
  <si>
    <t>C531651</t>
  </si>
  <si>
    <t>MTR.21672</t>
  </si>
  <si>
    <t>C531663</t>
  </si>
  <si>
    <t>D532233</t>
  </si>
  <si>
    <t>MTR.209607</t>
  </si>
  <si>
    <t>C531675</t>
  </si>
  <si>
    <t>MTR.24078</t>
  </si>
  <si>
    <t>C531687</t>
  </si>
  <si>
    <t>D532000</t>
  </si>
  <si>
    <t>C531709</t>
  </si>
  <si>
    <t>D522267</t>
  </si>
  <si>
    <t>MTR.25367</t>
  </si>
  <si>
    <t>C531717</t>
  </si>
  <si>
    <t>MTR.25216</t>
  </si>
  <si>
    <t>C531716</t>
  </si>
  <si>
    <t>MTR.24627</t>
  </si>
  <si>
    <t>C531729</t>
  </si>
  <si>
    <t>MTR.28490</t>
  </si>
  <si>
    <t>C531732</t>
  </si>
  <si>
    <t>MTR.21885</t>
  </si>
  <si>
    <t>C531735</t>
  </si>
  <si>
    <t>MTR.22309</t>
  </si>
  <si>
    <t>C531738</t>
  </si>
  <si>
    <t>MTR.28546</t>
  </si>
  <si>
    <t>C531748</t>
  </si>
  <si>
    <t>MTR.28317</t>
  </si>
  <si>
    <t>C531749</t>
  </si>
  <si>
    <t>MTR.26563</t>
  </si>
  <si>
    <t>C531752</t>
  </si>
  <si>
    <t>MTR.23498</t>
  </si>
  <si>
    <t>C531768</t>
  </si>
  <si>
    <t>MTR.25882</t>
  </si>
  <si>
    <t>C531773</t>
  </si>
  <si>
    <t>MTR.18895</t>
  </si>
  <si>
    <t>C531772</t>
  </si>
  <si>
    <t>MTR.27489</t>
  </si>
  <si>
    <t>C531780</t>
  </si>
  <si>
    <t>D531997</t>
  </si>
  <si>
    <t>MTR.20497</t>
  </si>
  <si>
    <t>C531787</t>
  </si>
  <si>
    <t>D531810</t>
  </si>
  <si>
    <t>D531818</t>
  </si>
  <si>
    <t>D531831</t>
  </si>
  <si>
    <t>D531834</t>
  </si>
  <si>
    <t>MTR.27807</t>
  </si>
  <si>
    <t>C531812</t>
  </si>
  <si>
    <t>MTR.14755</t>
  </si>
  <si>
    <t>C531816</t>
  </si>
  <si>
    <t>MTR.22923</t>
  </si>
  <si>
    <t>C531819</t>
  </si>
  <si>
    <t>MTR.28641</t>
  </si>
  <si>
    <t>C531827</t>
  </si>
  <si>
    <t>MTR.25109</t>
  </si>
  <si>
    <t>C531828</t>
  </si>
  <si>
    <t>MTR.28604</t>
  </si>
  <si>
    <t>C531830</t>
  </si>
  <si>
    <t>MTR.16968</t>
  </si>
  <si>
    <t>C531833</t>
  </si>
  <si>
    <t>MTR.28109</t>
  </si>
  <si>
    <t>C531839</t>
  </si>
  <si>
    <t>MTR.29077</t>
  </si>
  <si>
    <t>C531840</t>
  </si>
  <si>
    <t>MTR.23973</t>
  </si>
  <si>
    <t>C531847</t>
  </si>
  <si>
    <t>MTR.1292</t>
  </si>
  <si>
    <t>C531858</t>
  </si>
  <si>
    <t>MTR.23214</t>
  </si>
  <si>
    <t>C531868</t>
  </si>
  <si>
    <t>D531872</t>
  </si>
  <si>
    <t>MTR.28493</t>
  </si>
  <si>
    <t>C531890</t>
  </si>
  <si>
    <t>MTR.28622</t>
  </si>
  <si>
    <t>C531895</t>
  </si>
  <si>
    <t>D522629</t>
  </si>
  <si>
    <t>MTR.29557</t>
  </si>
  <si>
    <t>C531897</t>
  </si>
  <si>
    <t>MTR.15561</t>
  </si>
  <si>
    <t>C531904</t>
  </si>
  <si>
    <t>D532574</t>
  </si>
  <si>
    <t>D532154</t>
  </si>
  <si>
    <t>MTR.16518</t>
  </si>
  <si>
    <t>C531913</t>
  </si>
  <si>
    <t>MTR.28394</t>
  </si>
  <si>
    <t>C531914</t>
  </si>
  <si>
    <t>D531916_A</t>
  </si>
  <si>
    <t>MTR.17405</t>
  </si>
  <si>
    <t>C531920</t>
  </si>
  <si>
    <t>MTR.25428</t>
  </si>
  <si>
    <t>C531925</t>
  </si>
  <si>
    <t>MTR.29108</t>
  </si>
  <si>
    <t>C531927</t>
  </si>
  <si>
    <t>MTR.27324</t>
  </si>
  <si>
    <t>C531930</t>
  </si>
  <si>
    <t>MTR.27325</t>
  </si>
  <si>
    <t>C531931</t>
  </si>
  <si>
    <t>MTR.24634</t>
  </si>
  <si>
    <t>C531932</t>
  </si>
  <si>
    <t>MTR.16354</t>
  </si>
  <si>
    <t>C531933</t>
  </si>
  <si>
    <t>TR.33894</t>
  </si>
  <si>
    <t>D532826</t>
  </si>
  <si>
    <t>MTR.25368</t>
  </si>
  <si>
    <t>C531938</t>
  </si>
  <si>
    <t>MTR.23707</t>
  </si>
  <si>
    <t>C531941</t>
  </si>
  <si>
    <t>PL.102558</t>
  </si>
  <si>
    <t>D531942</t>
  </si>
  <si>
    <t>MTR.25870</t>
  </si>
  <si>
    <t>C531954</t>
  </si>
  <si>
    <t>MTR.28528</t>
  </si>
  <si>
    <t>C531958</t>
  </si>
  <si>
    <t>MTR.22411</t>
  </si>
  <si>
    <t>C531960</t>
  </si>
  <si>
    <t>D532155</t>
  </si>
  <si>
    <t>D531971</t>
  </si>
  <si>
    <t>MTR.28934</t>
  </si>
  <si>
    <t>C531974</t>
  </si>
  <si>
    <t>MTR.15357</t>
  </si>
  <si>
    <t>C531975</t>
  </si>
  <si>
    <t>MTR.19033</t>
  </si>
  <si>
    <t>C531980</t>
  </si>
  <si>
    <t>MTR.25078</t>
  </si>
  <si>
    <t>C531981</t>
  </si>
  <si>
    <t>MTR.28889</t>
  </si>
  <si>
    <t>C531982</t>
  </si>
  <si>
    <t>MTR.25439</t>
  </si>
  <si>
    <t>C531984</t>
  </si>
  <si>
    <t>D531992</t>
  </si>
  <si>
    <t>D531995</t>
  </si>
  <si>
    <t>MTR.28693</t>
  </si>
  <si>
    <t>C531993</t>
  </si>
  <si>
    <t>C531994</t>
  </si>
  <si>
    <t>D531996</t>
  </si>
  <si>
    <t>MTR.19343</t>
  </si>
  <si>
    <t>C531999</t>
  </si>
  <si>
    <t>MTR.28803</t>
  </si>
  <si>
    <t>C532002</t>
  </si>
  <si>
    <t>MTR.28791</t>
  </si>
  <si>
    <t>C532003</t>
  </si>
  <si>
    <t>D532018</t>
  </si>
  <si>
    <t>MTR.28707</t>
  </si>
  <si>
    <t>C532019</t>
  </si>
  <si>
    <t>D532243</t>
  </si>
  <si>
    <t>MTR.28494</t>
  </si>
  <si>
    <t>C532022</t>
  </si>
  <si>
    <t>MTR.29023</t>
  </si>
  <si>
    <t>C532026</t>
  </si>
  <si>
    <t>MTR.21402</t>
  </si>
  <si>
    <t>C532025</t>
  </si>
  <si>
    <t>MTR.18951</t>
  </si>
  <si>
    <t>C532030</t>
  </si>
  <si>
    <t>MTR.23411</t>
  </si>
  <si>
    <t>C532033</t>
  </si>
  <si>
    <t>MTR.15450</t>
  </si>
  <si>
    <t>C532039</t>
  </si>
  <si>
    <t>MTR.16089</t>
  </si>
  <si>
    <t>C532048</t>
  </si>
  <si>
    <t>MTR.28697</t>
  </si>
  <si>
    <t>C532066</t>
  </si>
  <si>
    <t>MTR.25002</t>
  </si>
  <si>
    <t>C532067</t>
  </si>
  <si>
    <t>MTR.24809</t>
  </si>
  <si>
    <t>C531156</t>
  </si>
  <si>
    <t>MTR.20629</t>
  </si>
  <si>
    <t>C531330</t>
  </si>
  <si>
    <t>PL.103570</t>
  </si>
  <si>
    <t>D532573</t>
  </si>
  <si>
    <t>TR.37041</t>
  </si>
  <si>
    <t>D532269</t>
  </si>
  <si>
    <t>FS.239</t>
  </si>
  <si>
    <t>D532082</t>
  </si>
  <si>
    <t>MTR.28857</t>
  </si>
  <si>
    <t>C532083</t>
  </si>
  <si>
    <t>MTR.21442</t>
  </si>
  <si>
    <t>C532085</t>
  </si>
  <si>
    <t>MTR.22197</t>
  </si>
  <si>
    <t>C532088</t>
  </si>
  <si>
    <t>FS.1054</t>
  </si>
  <si>
    <t>D528109</t>
  </si>
  <si>
    <t>MTR.22194</t>
  </si>
  <si>
    <t>C532095</t>
  </si>
  <si>
    <t>C532097</t>
  </si>
  <si>
    <t>D532266</t>
  </si>
  <si>
    <t>MTR.18142</t>
  </si>
  <si>
    <t>C532099</t>
  </si>
  <si>
    <t>D532258</t>
  </si>
  <si>
    <t>MTR.24391</t>
  </si>
  <si>
    <t>C532102</t>
  </si>
  <si>
    <t>MTR.29487</t>
  </si>
  <si>
    <t>C532103</t>
  </si>
  <si>
    <t>MTR.17744</t>
  </si>
  <si>
    <t>C532104</t>
  </si>
  <si>
    <t>MTR.24801</t>
  </si>
  <si>
    <t>C532107</t>
  </si>
  <si>
    <t>MTR.20736</t>
  </si>
  <si>
    <t>C532110</t>
  </si>
  <si>
    <t>MTR.28794</t>
  </si>
  <si>
    <t>C532111</t>
  </si>
  <si>
    <t>MTR.20461</t>
  </si>
  <si>
    <t>C532116</t>
  </si>
  <si>
    <t>MTR.24808</t>
  </si>
  <si>
    <t>C532123</t>
  </si>
  <si>
    <t>MTR.27743</t>
  </si>
  <si>
    <t>C532127</t>
  </si>
  <si>
    <t>MTR.27666</t>
  </si>
  <si>
    <t>C532130</t>
  </si>
  <si>
    <t>D532146</t>
  </si>
  <si>
    <t>MTR.28486</t>
  </si>
  <si>
    <t>C532135</t>
  </si>
  <si>
    <t>MTR.26646</t>
  </si>
  <si>
    <t>C532142</t>
  </si>
  <si>
    <t>C532144</t>
  </si>
  <si>
    <t>MTR.28867</t>
  </si>
  <si>
    <t>C532149</t>
  </si>
  <si>
    <t>MTR.19194</t>
  </si>
  <si>
    <t>C532156</t>
  </si>
  <si>
    <t>D532164</t>
  </si>
  <si>
    <t>TR.38441</t>
  </si>
  <si>
    <t>D532232</t>
  </si>
  <si>
    <t>MTR.29538</t>
  </si>
  <si>
    <t>C532165</t>
  </si>
  <si>
    <t>MTR.19468</t>
  </si>
  <si>
    <t>C532166</t>
  </si>
  <si>
    <t>C532173</t>
  </si>
  <si>
    <t>D532602</t>
  </si>
  <si>
    <t>MTR.28797</t>
  </si>
  <si>
    <t>C532180</t>
  </si>
  <si>
    <t>MTR.28673</t>
  </si>
  <si>
    <t>C532181</t>
  </si>
  <si>
    <t>MTR.28855</t>
  </si>
  <si>
    <t>C532183</t>
  </si>
  <si>
    <t>MTR.17636</t>
  </si>
  <si>
    <t>C532186</t>
  </si>
  <si>
    <t>MTR.24543</t>
  </si>
  <si>
    <t>C532187</t>
  </si>
  <si>
    <t>C532189</t>
  </si>
  <si>
    <t>D532220</t>
  </si>
  <si>
    <t>MTR.25099</t>
  </si>
  <si>
    <t>C532193</t>
  </si>
  <si>
    <t>D532603</t>
  </si>
  <si>
    <t>MTR.19185</t>
  </si>
  <si>
    <t>C532199</t>
  </si>
  <si>
    <t>MTR.28704</t>
  </si>
  <si>
    <t>C532209</t>
  </si>
  <si>
    <t>MTR.21151</t>
  </si>
  <si>
    <t>C532206</t>
  </si>
  <si>
    <t>MTR.28556</t>
  </si>
  <si>
    <t>C532212</t>
  </si>
  <si>
    <t>MTR.18078</t>
  </si>
  <si>
    <t>C532213</t>
  </si>
  <si>
    <t>MTR.18077</t>
  </si>
  <si>
    <t>C532214</t>
  </si>
  <si>
    <t>MTR.23158</t>
  </si>
  <si>
    <t>C532222</t>
  </si>
  <si>
    <t>MTR.28898</t>
  </si>
  <si>
    <t>C532225</t>
  </si>
  <si>
    <t>D532229</t>
  </si>
  <si>
    <t>MTR.24698</t>
  </si>
  <si>
    <t>C532238</t>
  </si>
  <si>
    <t>D532245</t>
  </si>
  <si>
    <t>D532251</t>
  </si>
  <si>
    <t>D532253</t>
  </si>
  <si>
    <t>PL.101124</t>
  </si>
  <si>
    <t>D532267</t>
  </si>
  <si>
    <t>C532282</t>
  </si>
  <si>
    <t>MTR.19308</t>
  </si>
  <si>
    <t>C532325</t>
  </si>
  <si>
    <t>MTR.24571</t>
  </si>
  <si>
    <t>C532331</t>
  </si>
  <si>
    <t>MTR.24529</t>
  </si>
  <si>
    <t>C532403</t>
  </si>
  <si>
    <t>C532383</t>
  </si>
  <si>
    <t>C532445</t>
  </si>
  <si>
    <t>MTR.21104</t>
  </si>
  <si>
    <t>C532475</t>
  </si>
  <si>
    <t>TR.34354</t>
  </si>
  <si>
    <t>D529724</t>
  </si>
  <si>
    <t>TR.34365</t>
  </si>
  <si>
    <t>D529728</t>
  </si>
  <si>
    <t>TR.34413</t>
  </si>
  <si>
    <t>D529704</t>
  </si>
  <si>
    <t>TR.34401</t>
  </si>
  <si>
    <t>D529707</t>
  </si>
  <si>
    <t>TR.34353</t>
  </si>
  <si>
    <t>D529722</t>
  </si>
  <si>
    <t>FS.851</t>
  </si>
  <si>
    <t>D526746</t>
  </si>
  <si>
    <t>PL.96396</t>
  </si>
  <si>
    <t>D529726</t>
  </si>
  <si>
    <t>TR.34382</t>
  </si>
  <si>
    <t>D529729</t>
  </si>
  <si>
    <t>D526633</t>
  </si>
  <si>
    <t>D526632</t>
  </si>
  <si>
    <t>FS.666</t>
  </si>
  <si>
    <t>D526691</t>
  </si>
  <si>
    <t>FS.672</t>
  </si>
  <si>
    <t>D526634</t>
  </si>
  <si>
    <t>D526690</t>
  </si>
  <si>
    <t>D529715_B</t>
  </si>
  <si>
    <t>FS.692</t>
  </si>
  <si>
    <t>D526623</t>
  </si>
  <si>
    <t>TR.34394</t>
  </si>
  <si>
    <t>D529717</t>
  </si>
  <si>
    <t>TR.61318</t>
  </si>
  <si>
    <t>D529711</t>
  </si>
  <si>
    <t>TR.34411</t>
  </si>
  <si>
    <t>D529703</t>
  </si>
  <si>
    <t>TR.34408</t>
  </si>
  <si>
    <t>D529713</t>
  </si>
  <si>
    <t>TR.34391</t>
  </si>
  <si>
    <t>D529712</t>
  </si>
  <si>
    <t>FS.817</t>
  </si>
  <si>
    <t>D526782</t>
  </si>
  <si>
    <t>D532491</t>
  </si>
  <si>
    <t>MTR.24435</t>
  </si>
  <si>
    <t>C532481</t>
  </si>
  <si>
    <t>MTR.21031</t>
  </si>
  <si>
    <t>C532486</t>
  </si>
  <si>
    <t>MTR.25457</t>
  </si>
  <si>
    <t>C532488</t>
  </si>
  <si>
    <t>D532824</t>
  </si>
  <si>
    <t>C532507</t>
  </si>
  <si>
    <t>PL.103243</t>
  </si>
  <si>
    <t>D522778</t>
  </si>
  <si>
    <t>MTR.18248</t>
  </si>
  <si>
    <t>C532512</t>
  </si>
  <si>
    <t>D532544</t>
  </si>
  <si>
    <t>D532794</t>
  </si>
  <si>
    <t>D532551</t>
  </si>
  <si>
    <t>MTR.17653</t>
  </si>
  <si>
    <t>C532541</t>
  </si>
  <si>
    <t>D532555</t>
  </si>
  <si>
    <t>D532547</t>
  </si>
  <si>
    <t>D532546</t>
  </si>
  <si>
    <t>MTR.16221</t>
  </si>
  <si>
    <t>C532552</t>
  </si>
  <si>
    <t>D530414_B</t>
  </si>
  <si>
    <t>MTR.15348</t>
  </si>
  <si>
    <t>C532558</t>
  </si>
  <si>
    <t>D532673</t>
  </si>
  <si>
    <t>MTR.17198</t>
  </si>
  <si>
    <t>C532560</t>
  </si>
  <si>
    <t>MTR.21725</t>
  </si>
  <si>
    <t>C532562</t>
  </si>
  <si>
    <t>MTR.16919</t>
  </si>
  <si>
    <t>C532565</t>
  </si>
  <si>
    <t>MTR.16458</t>
  </si>
  <si>
    <t>C532566</t>
  </si>
  <si>
    <t>MTR.28628</t>
  </si>
  <si>
    <t>C532569</t>
  </si>
  <si>
    <t>D532699</t>
  </si>
  <si>
    <t>MTR.22959</t>
  </si>
  <si>
    <t>C532571</t>
  </si>
  <si>
    <t>MTR.19170</t>
  </si>
  <si>
    <t>C532575</t>
  </si>
  <si>
    <t>MTR.24663</t>
  </si>
  <si>
    <t>C532215</t>
  </si>
  <si>
    <t>MTR.24598</t>
  </si>
  <si>
    <t>C532581</t>
  </si>
  <si>
    <t>MTR.15506</t>
  </si>
  <si>
    <t>C532582</t>
  </si>
  <si>
    <t>MTR.24506</t>
  </si>
  <si>
    <t>C532585</t>
  </si>
  <si>
    <t>MTR.17426</t>
  </si>
  <si>
    <t>C532590</t>
  </si>
  <si>
    <t>MTR.22543</t>
  </si>
  <si>
    <t>C532593</t>
  </si>
  <si>
    <t>D532609</t>
  </si>
  <si>
    <t>D532635</t>
  </si>
  <si>
    <t>MTR.16818</t>
  </si>
  <si>
    <t>C532619</t>
  </si>
  <si>
    <t>D532621</t>
  </si>
  <si>
    <t>TR.35069</t>
  </si>
  <si>
    <t>D532641</t>
  </si>
  <si>
    <t>TR.34812</t>
  </si>
  <si>
    <t>D532647</t>
  </si>
  <si>
    <t>MTR.17373</t>
  </si>
  <si>
    <t>C532651</t>
  </si>
  <si>
    <t>D532674</t>
  </si>
  <si>
    <t>TR.61373</t>
  </si>
  <si>
    <t>D532662</t>
  </si>
  <si>
    <t>MTR.17865</t>
  </si>
  <si>
    <t>C532668</t>
  </si>
  <si>
    <t>D532691</t>
  </si>
  <si>
    <t>MTR.17915</t>
  </si>
  <si>
    <t>C532693</t>
  </si>
  <si>
    <t>TR.33283</t>
  </si>
  <si>
    <t>D532796</t>
  </si>
  <si>
    <t>D528537_B</t>
  </si>
  <si>
    <t>D528538_B</t>
  </si>
  <si>
    <t>D532713</t>
  </si>
  <si>
    <t>MTR.28793</t>
  </si>
  <si>
    <t>C532775</t>
  </si>
  <si>
    <t>MTR.24640</t>
  </si>
  <si>
    <t>C532778</t>
  </si>
  <si>
    <t>MTR.25091</t>
  </si>
  <si>
    <t>C532779</t>
  </si>
  <si>
    <t>PL.104182</t>
  </si>
  <si>
    <t>D532781</t>
  </si>
  <si>
    <t>D526806</t>
  </si>
  <si>
    <t>MTR.17621</t>
  </si>
  <si>
    <t>C532782</t>
  </si>
  <si>
    <t>MTR.18595</t>
  </si>
  <si>
    <t>C532791</t>
  </si>
  <si>
    <t>D532799</t>
  </si>
  <si>
    <t>D532807</t>
  </si>
  <si>
    <t>D532828</t>
  </si>
  <si>
    <t>D532832</t>
  </si>
  <si>
    <t>MTR.17720</t>
  </si>
  <si>
    <t>C532823</t>
  </si>
  <si>
    <t>TR.34110</t>
  </si>
  <si>
    <t>D532827</t>
  </si>
  <si>
    <t>D532847</t>
  </si>
  <si>
    <t>D532886</t>
  </si>
  <si>
    <t>TR.37602</t>
  </si>
  <si>
    <t>D532919</t>
  </si>
  <si>
    <t>D532902</t>
  </si>
  <si>
    <t>MTR.21441</t>
  </si>
  <si>
    <t>C532903</t>
  </si>
  <si>
    <t>TR.34341</t>
  </si>
  <si>
    <t>D532914</t>
  </si>
  <si>
    <t>MTR.51142</t>
  </si>
  <si>
    <t>C532910</t>
  </si>
  <si>
    <t>D532944</t>
  </si>
  <si>
    <t>D532954</t>
  </si>
  <si>
    <t>D532977</t>
  </si>
  <si>
    <t>MTR.17413</t>
  </si>
  <si>
    <t>C532979</t>
  </si>
  <si>
    <t>MTR.18127</t>
  </si>
  <si>
    <t>C532980</t>
  </si>
  <si>
    <t>MTR.22415</t>
  </si>
  <si>
    <t>C532981</t>
  </si>
  <si>
    <t>MTR.24684</t>
  </si>
  <si>
    <t>C532982</t>
  </si>
  <si>
    <t>MTR.16448</t>
  </si>
  <si>
    <t>C532983</t>
  </si>
  <si>
    <t>MTR.16536</t>
  </si>
  <si>
    <t>C532984</t>
  </si>
  <si>
    <t>MTR.25948</t>
  </si>
  <si>
    <t>C532985</t>
  </si>
  <si>
    <t>MTR.27298</t>
  </si>
  <si>
    <t>C532988</t>
  </si>
  <si>
    <t>MTR.24500</t>
  </si>
  <si>
    <t>C532989</t>
  </si>
  <si>
    <t>D533008</t>
  </si>
  <si>
    <t>MTR.25884</t>
  </si>
  <si>
    <t>C533002</t>
  </si>
  <si>
    <t>MTR.24993</t>
  </si>
  <si>
    <t>C533006</t>
  </si>
  <si>
    <t>MTR.16091</t>
  </si>
  <si>
    <t>C533005</t>
  </si>
  <si>
    <t>MTR.16328</t>
  </si>
  <si>
    <t>C533010</t>
  </si>
  <si>
    <t>D533018</t>
  </si>
  <si>
    <t>MTR.22132</t>
  </si>
  <si>
    <t>C533014</t>
  </si>
  <si>
    <t>FS.1046</t>
  </si>
  <si>
    <t>D533023</t>
  </si>
  <si>
    <t>MTR.23304</t>
  </si>
  <si>
    <t>C533026</t>
  </si>
  <si>
    <t>MTR.21424</t>
  </si>
  <si>
    <t>C533027</t>
  </si>
  <si>
    <t>MTR.22972</t>
  </si>
  <si>
    <t>C533028</t>
  </si>
  <si>
    <t>MTR.24586</t>
  </si>
  <si>
    <t>C533030</t>
  </si>
  <si>
    <t>MTR.27888</t>
  </si>
  <si>
    <t>C533031</t>
  </si>
  <si>
    <t>MTR.25222</t>
  </si>
  <si>
    <t>C533032</t>
  </si>
  <si>
    <t>C533033</t>
  </si>
  <si>
    <t>MTR.28930</t>
  </si>
  <si>
    <t>C533034</t>
  </si>
  <si>
    <t>MTR.65942</t>
  </si>
  <si>
    <t>C533036</t>
  </si>
  <si>
    <t>MTR.65542</t>
  </si>
  <si>
    <t>C533037</t>
  </si>
  <si>
    <t>MTR.66744</t>
  </si>
  <si>
    <t>C533038</t>
  </si>
  <si>
    <t>D533047</t>
  </si>
  <si>
    <t>D533052</t>
  </si>
  <si>
    <t>C533050</t>
  </si>
  <si>
    <t>MTR.20700</t>
  </si>
  <si>
    <t>C533051</t>
  </si>
  <si>
    <t>MTR.24351</t>
  </si>
  <si>
    <t>C533054</t>
  </si>
  <si>
    <t>MTR.19567</t>
  </si>
  <si>
    <t>C533055</t>
  </si>
  <si>
    <t>MTR.19851</t>
  </si>
  <si>
    <t>C533056</t>
  </si>
  <si>
    <t>MTR.25798</t>
  </si>
  <si>
    <t>C533060</t>
  </si>
  <si>
    <t>MTR.17439</t>
  </si>
  <si>
    <t>C533064</t>
  </si>
  <si>
    <t>D533099</t>
  </si>
  <si>
    <t>MTR.29201</t>
  </si>
  <si>
    <t>C533101</t>
  </si>
  <si>
    <t>D533113</t>
  </si>
  <si>
    <t>MTR.28195</t>
  </si>
  <si>
    <t>C533109</t>
  </si>
  <si>
    <t>MTR.28189</t>
  </si>
  <si>
    <t>C533110</t>
  </si>
  <si>
    <t>D533118</t>
  </si>
  <si>
    <t>MTR.15135</t>
  </si>
  <si>
    <t>C533126</t>
  </si>
  <si>
    <t>MTR.17446</t>
  </si>
  <si>
    <t>C533128</t>
  </si>
  <si>
    <t>C533129</t>
  </si>
  <si>
    <t>MTR.28685</t>
  </si>
  <si>
    <t>C533131</t>
  </si>
  <si>
    <t>MTR.28147</t>
  </si>
  <si>
    <t>C533136</t>
  </si>
  <si>
    <t>C533137</t>
  </si>
  <si>
    <t>C533138</t>
  </si>
  <si>
    <t>MTR.16480</t>
  </si>
  <si>
    <t>C533141</t>
  </si>
  <si>
    <t>MTR.23522</t>
  </si>
  <si>
    <t>C533142</t>
  </si>
  <si>
    <t>MTR.27878</t>
  </si>
  <si>
    <t>C533143</t>
  </si>
  <si>
    <t>D523023</t>
  </si>
  <si>
    <t>MTR.26751</t>
  </si>
  <si>
    <t>C523103</t>
  </si>
  <si>
    <t>MTR.26384</t>
  </si>
  <si>
    <t>C533147</t>
  </si>
  <si>
    <t>MTR.25567</t>
  </si>
  <si>
    <t>C533150</t>
  </si>
  <si>
    <t>D533154</t>
  </si>
  <si>
    <t>MTR.26863</t>
  </si>
  <si>
    <t>C533155</t>
  </si>
  <si>
    <t>MTR.26881</t>
  </si>
  <si>
    <t>C533157</t>
  </si>
  <si>
    <t>C533160</t>
  </si>
  <si>
    <t>PL.92354</t>
  </si>
  <si>
    <t>D533162</t>
  </si>
  <si>
    <t>MTR.28518</t>
  </si>
  <si>
    <t>C533164</t>
  </si>
  <si>
    <t>TR.32952</t>
  </si>
  <si>
    <t>D523118</t>
  </si>
  <si>
    <t>C533166</t>
  </si>
  <si>
    <t>MTR.15535</t>
  </si>
  <si>
    <t>C524036</t>
  </si>
  <si>
    <t>MTR.25605</t>
  </si>
  <si>
    <t>C533168</t>
  </si>
  <si>
    <t>MTR.27843</t>
  </si>
  <si>
    <t>C533169</t>
  </si>
  <si>
    <t>MTR.16912</t>
  </si>
  <si>
    <t>C533171</t>
  </si>
  <si>
    <t>MTR.28971</t>
  </si>
  <si>
    <t>C533173</t>
  </si>
  <si>
    <t>MTR.22144</t>
  </si>
  <si>
    <t>C533174</t>
  </si>
  <si>
    <t>D533187</t>
  </si>
  <si>
    <t>MTR.29349</t>
  </si>
  <si>
    <t>C533192</t>
  </si>
  <si>
    <t>FS.1831</t>
  </si>
  <si>
    <t>D533197</t>
  </si>
  <si>
    <t>MTR.20154</t>
  </si>
  <si>
    <t>C533195</t>
  </si>
  <si>
    <t>MTR.23920</t>
  </si>
  <si>
    <t>C533198</t>
  </si>
  <si>
    <t>C533199</t>
  </si>
  <si>
    <t>MTR.20071</t>
  </si>
  <si>
    <t>C533200</t>
  </si>
  <si>
    <t>C533202</t>
  </si>
  <si>
    <t>MTR.18132</t>
  </si>
  <si>
    <t>C533203</t>
  </si>
  <si>
    <t>D533206</t>
  </si>
  <si>
    <t>MTR.24706</t>
  </si>
  <si>
    <t>C533207</t>
  </si>
  <si>
    <t>D533218</t>
  </si>
  <si>
    <t>MTR.25151</t>
  </si>
  <si>
    <t>C533230</t>
  </si>
  <si>
    <t>D533237</t>
  </si>
  <si>
    <t>D524037</t>
  </si>
  <si>
    <t>D533253</t>
  </si>
  <si>
    <t>MTR.17815</t>
  </si>
  <si>
    <t>C533260</t>
  </si>
  <si>
    <t>D533301</t>
  </si>
  <si>
    <t>D524058</t>
  </si>
  <si>
    <t>D524148</t>
  </si>
  <si>
    <t>TR.35209</t>
  </si>
  <si>
    <t>D524204</t>
  </si>
  <si>
    <t>TR.38219</t>
  </si>
  <si>
    <t>D524210</t>
  </si>
  <si>
    <t>TR.35916</t>
  </si>
  <si>
    <t>D524487</t>
  </si>
  <si>
    <t>MTR.22085</t>
  </si>
  <si>
    <t>C533313</t>
  </si>
  <si>
    <t>D533411</t>
  </si>
  <si>
    <t>MTR.17312</t>
  </si>
  <si>
    <t>C533340</t>
  </si>
  <si>
    <t>MTR.15494</t>
  </si>
  <si>
    <t>C533341</t>
  </si>
  <si>
    <t>MTR.24350</t>
  </si>
  <si>
    <t>C533344</t>
  </si>
  <si>
    <t>MTR.22152</t>
  </si>
  <si>
    <t>C533346</t>
  </si>
  <si>
    <t>MTR.28535</t>
  </si>
  <si>
    <t>C533347</t>
  </si>
  <si>
    <t>C533350</t>
  </si>
  <si>
    <t>D533361</t>
  </si>
  <si>
    <t>C533384</t>
  </si>
  <si>
    <t>D533401</t>
  </si>
  <si>
    <t>D533410</t>
  </si>
  <si>
    <t>C533404</t>
  </si>
  <si>
    <t>TR.42552</t>
  </si>
  <si>
    <t>D533409</t>
  </si>
  <si>
    <t>TR.32869</t>
  </si>
  <si>
    <t>D524679</t>
  </si>
  <si>
    <t>D533422</t>
  </si>
  <si>
    <t>D533441</t>
  </si>
  <si>
    <t>TR.35309</t>
  </si>
  <si>
    <t>D533451</t>
  </si>
  <si>
    <t>TR.37499</t>
  </si>
  <si>
    <t>D533452</t>
  </si>
  <si>
    <t>D533464</t>
  </si>
  <si>
    <t>D533473</t>
  </si>
  <si>
    <t>D533494</t>
  </si>
  <si>
    <t>D533502</t>
  </si>
  <si>
    <t>D533530</t>
  </si>
  <si>
    <t>TR.33201</t>
  </si>
  <si>
    <t>D533544</t>
  </si>
  <si>
    <t>MTR.30423</t>
  </si>
  <si>
    <t>C533545</t>
  </si>
  <si>
    <t>D533546</t>
  </si>
  <si>
    <t>D533549</t>
  </si>
  <si>
    <t>D533557</t>
  </si>
  <si>
    <t>D533568</t>
  </si>
  <si>
    <t>C533562</t>
  </si>
  <si>
    <t>MTR.28917</t>
  </si>
  <si>
    <t>C533571</t>
  </si>
  <si>
    <t>TR.32080</t>
  </si>
  <si>
    <t>D533574</t>
  </si>
  <si>
    <t>D533639</t>
  </si>
  <si>
    <t>D533611</t>
  </si>
  <si>
    <t>D533651</t>
  </si>
  <si>
    <t>D533650</t>
  </si>
  <si>
    <t>D533659</t>
  </si>
  <si>
    <t>TR.35488</t>
  </si>
  <si>
    <t>D533665</t>
  </si>
  <si>
    <t>TR.34809</t>
  </si>
  <si>
    <t>D533664</t>
  </si>
  <si>
    <t>D533670</t>
  </si>
  <si>
    <t>D533682</t>
  </si>
  <si>
    <t>TR.32258</t>
  </si>
  <si>
    <t>D533713</t>
  </si>
  <si>
    <t>MTR.16223</t>
  </si>
  <si>
    <t>C533684</t>
  </si>
  <si>
    <t>FS.1995</t>
  </si>
  <si>
    <t>D533712</t>
  </si>
  <si>
    <t>D533705</t>
  </si>
  <si>
    <t>D533718</t>
  </si>
  <si>
    <t>D533720</t>
  </si>
  <si>
    <t>MTR.16240</t>
  </si>
  <si>
    <t>C533701</t>
  </si>
  <si>
    <t>MTR.16220</t>
  </si>
  <si>
    <t>C533711</t>
  </si>
  <si>
    <t>C533722</t>
  </si>
  <si>
    <t>MTR.16641</t>
  </si>
  <si>
    <t>C533727</t>
  </si>
  <si>
    <t>MTR.16466</t>
  </si>
  <si>
    <t>C533724</t>
  </si>
  <si>
    <t>TR.37076</t>
  </si>
  <si>
    <t>D533735</t>
  </si>
  <si>
    <t>C533725</t>
  </si>
  <si>
    <t>MTR.19448</t>
  </si>
  <si>
    <t>C533729</t>
  </si>
  <si>
    <t>D533747</t>
  </si>
  <si>
    <t>PL.102544</t>
  </si>
  <si>
    <t>D533749</t>
  </si>
  <si>
    <t>C533751</t>
  </si>
  <si>
    <t>MTR.21175</t>
  </si>
  <si>
    <t>C533757</t>
  </si>
  <si>
    <t>D533765</t>
  </si>
  <si>
    <t>MTR.28054</t>
  </si>
  <si>
    <t>C524688</t>
  </si>
  <si>
    <t>D533793</t>
  </si>
  <si>
    <t>D533795</t>
  </si>
  <si>
    <t>D533792</t>
  </si>
  <si>
    <t>TR.37170</t>
  </si>
  <si>
    <t>D533800</t>
  </si>
  <si>
    <t>D533819</t>
  </si>
  <si>
    <t>MTR.8726</t>
  </si>
  <si>
    <t>C533821</t>
  </si>
  <si>
    <t>D533835</t>
  </si>
  <si>
    <t>TR.37107</t>
  </si>
  <si>
    <t>D524696</t>
  </si>
  <si>
    <t>C533836</t>
  </si>
  <si>
    <t>TR.34539</t>
  </si>
  <si>
    <t>D533850</t>
  </si>
  <si>
    <t>D533842</t>
  </si>
  <si>
    <t>MTR.18438</t>
  </si>
  <si>
    <t>C533848</t>
  </si>
  <si>
    <t>MTR.22151</t>
  </si>
  <si>
    <t>C525339</t>
  </si>
  <si>
    <t>MTR.17623</t>
  </si>
  <si>
    <t>C533861</t>
  </si>
  <si>
    <t>MTR.17642</t>
  </si>
  <si>
    <t>C533862</t>
  </si>
  <si>
    <t>D533864</t>
  </si>
  <si>
    <t>MTR.25747</t>
  </si>
  <si>
    <t>C533865</t>
  </si>
  <si>
    <t>D533874</t>
  </si>
  <si>
    <t>D533887</t>
  </si>
  <si>
    <t>D533900</t>
  </si>
  <si>
    <t>D533916</t>
  </si>
  <si>
    <t>D533913</t>
  </si>
  <si>
    <t>D533943</t>
  </si>
  <si>
    <t>TR.42747</t>
  </si>
  <si>
    <t>D533940</t>
  </si>
  <si>
    <t>D533945</t>
  </si>
  <si>
    <t>D533951</t>
  </si>
  <si>
    <t>D534051</t>
  </si>
  <si>
    <t>TR.35975</t>
  </si>
  <si>
    <t>D534061</t>
  </si>
  <si>
    <t>D534066</t>
  </si>
  <si>
    <t>C534067</t>
  </si>
  <si>
    <t>MTR.18500</t>
  </si>
  <si>
    <t>C534069</t>
  </si>
  <si>
    <t>MTR.27227</t>
  </si>
  <si>
    <t>C534072</t>
  </si>
  <si>
    <t>MTR.17321</t>
  </si>
  <si>
    <t>C534075</t>
  </si>
  <si>
    <t>D534084</t>
  </si>
  <si>
    <t>D534088</t>
  </si>
  <si>
    <t>D534094</t>
  </si>
  <si>
    <t>D534097</t>
  </si>
  <si>
    <t>D534116</t>
  </si>
  <si>
    <t>MTR.18961</t>
  </si>
  <si>
    <t>C534119</t>
  </si>
  <si>
    <t>D534122</t>
  </si>
  <si>
    <t>D534124</t>
  </si>
  <si>
    <t>TR.33975</t>
  </si>
  <si>
    <t>D534127</t>
  </si>
  <si>
    <t>D534130</t>
  </si>
  <si>
    <t>MTR.17641</t>
  </si>
  <si>
    <t>C534135</t>
  </si>
  <si>
    <t>MTR.21592</t>
  </si>
  <si>
    <t>C534136</t>
  </si>
  <si>
    <t>D534145</t>
  </si>
  <si>
    <t>D534146</t>
  </si>
  <si>
    <t>TR.33773</t>
  </si>
  <si>
    <t>D534151</t>
  </si>
  <si>
    <t>D534164</t>
  </si>
  <si>
    <t>MTR.22988</t>
  </si>
  <si>
    <t>C534163</t>
  </si>
  <si>
    <t>D534181</t>
  </si>
  <si>
    <t>D534178</t>
  </si>
  <si>
    <t>D534213</t>
  </si>
  <si>
    <t>MTR.17051</t>
  </si>
  <si>
    <t>C534216</t>
  </si>
  <si>
    <t>D534230</t>
  </si>
  <si>
    <t>PL.99600</t>
  </si>
  <si>
    <t>D534232</t>
  </si>
  <si>
    <t>MTR.19218</t>
  </si>
  <si>
    <t>C534235</t>
  </si>
  <si>
    <t>MTR.19161</t>
  </si>
  <si>
    <t>C534236</t>
  </si>
  <si>
    <t>MTR.24302</t>
  </si>
  <si>
    <t>C534237</t>
  </si>
  <si>
    <t>C534238</t>
  </si>
  <si>
    <t>MTR.28946</t>
  </si>
  <si>
    <t>C534240</t>
  </si>
  <si>
    <t>D534248</t>
  </si>
  <si>
    <t>D534249</t>
  </si>
  <si>
    <t>D534300</t>
  </si>
  <si>
    <t>MTR.22509</t>
  </si>
  <si>
    <t>C534275</t>
  </si>
  <si>
    <t>D534312</t>
  </si>
  <si>
    <t>C534315</t>
  </si>
  <si>
    <t>MTR.25115</t>
  </si>
  <si>
    <t>C534316</t>
  </si>
  <si>
    <t>D525685</t>
  </si>
  <si>
    <t>D534368</t>
  </si>
  <si>
    <t>MTR.15243</t>
  </si>
  <si>
    <t>C534326</t>
  </si>
  <si>
    <t>MTR.28661</t>
  </si>
  <si>
    <t>C534325</t>
  </si>
  <si>
    <t>D534388</t>
  </si>
  <si>
    <t>FDR.8367</t>
  </si>
  <si>
    <t>D534360</t>
  </si>
  <si>
    <t>D534437</t>
  </si>
  <si>
    <t>C534402</t>
  </si>
  <si>
    <t>TR.36244</t>
  </si>
  <si>
    <t>D525732</t>
  </si>
  <si>
    <t>MTR.28325</t>
  </si>
  <si>
    <t>C534471</t>
  </si>
  <si>
    <t>SLUG.24211</t>
  </si>
  <si>
    <t>D534479</t>
  </si>
  <si>
    <t>MTR.206407</t>
  </si>
  <si>
    <t>C534475</t>
  </si>
  <si>
    <t>MTR.24071</t>
  </si>
  <si>
    <t>C534476</t>
  </si>
  <si>
    <t>MTR.27946</t>
  </si>
  <si>
    <t>C534477</t>
  </si>
  <si>
    <t>MTR.23569</t>
  </si>
  <si>
    <t>C534478</t>
  </si>
  <si>
    <t>MTR.27851</t>
  </si>
  <si>
    <t>C534482</t>
  </si>
  <si>
    <t>D534484</t>
  </si>
  <si>
    <t>TR.37275</t>
  </si>
  <si>
    <t>D534489</t>
  </si>
  <si>
    <t>D534506</t>
  </si>
  <si>
    <t>D525759</t>
  </si>
  <si>
    <t>D534525</t>
  </si>
  <si>
    <t>D534531</t>
  </si>
  <si>
    <t>MTR.14929</t>
  </si>
  <si>
    <t>C534534</t>
  </si>
  <si>
    <t>C534535</t>
  </si>
  <si>
    <t>MTR.17041</t>
  </si>
  <si>
    <t>C534536</t>
  </si>
  <si>
    <t>MTR.12736</t>
  </si>
  <si>
    <t>C534538</t>
  </si>
  <si>
    <t>MTR.19579</t>
  </si>
  <si>
    <t>C534539</t>
  </si>
  <si>
    <t>MTR.16017</t>
  </si>
  <si>
    <t>C534541</t>
  </si>
  <si>
    <t>FS.2369</t>
  </si>
  <si>
    <t>D534550</t>
  </si>
  <si>
    <t>C534552</t>
  </si>
  <si>
    <t>SLUG.74554</t>
  </si>
  <si>
    <t>D534557</t>
  </si>
  <si>
    <t>PL.142982</t>
  </si>
  <si>
    <t>D534564</t>
  </si>
  <si>
    <t>D534562</t>
  </si>
  <si>
    <t>MTR.25387</t>
  </si>
  <si>
    <t>C534560</t>
  </si>
  <si>
    <t>PL.97051</t>
  </si>
  <si>
    <t>D534579</t>
  </si>
  <si>
    <t>D534585</t>
  </si>
  <si>
    <t>C534582</t>
  </si>
  <si>
    <t>SL.8224</t>
  </si>
  <si>
    <t>D534583</t>
  </si>
  <si>
    <t>C534584</t>
  </si>
  <si>
    <t>C534586</t>
  </si>
  <si>
    <t>PL.98889</t>
  </si>
  <si>
    <t>D534589</t>
  </si>
  <si>
    <t>D534592</t>
  </si>
  <si>
    <t>TR.36972</t>
  </si>
  <si>
    <t>D525786</t>
  </si>
  <si>
    <t>TR.33846</t>
  </si>
  <si>
    <t>D534599</t>
  </si>
  <si>
    <t>FS.8905</t>
  </si>
  <si>
    <t>D534602</t>
  </si>
  <si>
    <t>D534614</t>
  </si>
  <si>
    <t>D534619</t>
  </si>
  <si>
    <t>PL.100080</t>
  </si>
  <si>
    <t>D534622</t>
  </si>
  <si>
    <t>D534629</t>
  </si>
  <si>
    <t>C525812</t>
  </si>
  <si>
    <t>TR.35812</t>
  </si>
  <si>
    <t>D534634</t>
  </si>
  <si>
    <t>D534641</t>
  </si>
  <si>
    <t>TR.36128</t>
  </si>
  <si>
    <t>D534642</t>
  </si>
  <si>
    <t>PL.105215</t>
  </si>
  <si>
    <t>D534655</t>
  </si>
  <si>
    <t>PL.105448</t>
  </si>
  <si>
    <t>D534657</t>
  </si>
  <si>
    <t>MTR.15871</t>
  </si>
  <si>
    <t>C534659</t>
  </si>
  <si>
    <t>D534665</t>
  </si>
  <si>
    <t>MTR.11932</t>
  </si>
  <si>
    <t>C534670</t>
  </si>
  <si>
    <t>MTR.13124</t>
  </si>
  <si>
    <t>C534671</t>
  </si>
  <si>
    <t>FS.2844</t>
  </si>
  <si>
    <t>D507978</t>
  </si>
  <si>
    <t>Normal</t>
  </si>
  <si>
    <t>TR.41705</t>
  </si>
  <si>
    <t>D508261</t>
  </si>
  <si>
    <t>MTR.2076</t>
  </si>
  <si>
    <t>C508282</t>
  </si>
  <si>
    <t>TR.42784</t>
  </si>
  <si>
    <t>D508403</t>
  </si>
  <si>
    <t>Extreme Cold</t>
  </si>
  <si>
    <t>MTR.4840</t>
  </si>
  <si>
    <t>C508364</t>
  </si>
  <si>
    <t>TR.41571</t>
  </si>
  <si>
    <t>D508402</t>
  </si>
  <si>
    <t>MTR.4342</t>
  </si>
  <si>
    <t>C508404</t>
  </si>
  <si>
    <t>D508425</t>
  </si>
  <si>
    <t>FS.8908</t>
  </si>
  <si>
    <t>D508438</t>
  </si>
  <si>
    <t>D508439</t>
  </si>
  <si>
    <t>MTR.4343</t>
  </si>
  <si>
    <t>C508444</t>
  </si>
  <si>
    <t>D508457</t>
  </si>
  <si>
    <t>D508558</t>
  </si>
  <si>
    <t>Raining</t>
  </si>
  <si>
    <t>D508557</t>
  </si>
  <si>
    <t>MTR.6658</t>
  </si>
  <si>
    <t>C508584</t>
  </si>
  <si>
    <t>D508877</t>
  </si>
  <si>
    <t>Wind</t>
  </si>
  <si>
    <t>D508903</t>
  </si>
  <si>
    <t>D508905</t>
  </si>
  <si>
    <t>FS.2347</t>
  </si>
  <si>
    <t>D508911</t>
  </si>
  <si>
    <t>MTR.8531</t>
  </si>
  <si>
    <t>C508948</t>
  </si>
  <si>
    <t>C508967</t>
  </si>
  <si>
    <t>D508968</t>
  </si>
  <si>
    <t>MTR.11590</t>
  </si>
  <si>
    <t>C508989</t>
  </si>
  <si>
    <t>D509825</t>
  </si>
  <si>
    <t>Severe Storm</t>
  </si>
  <si>
    <t>TR.39707</t>
  </si>
  <si>
    <t>D509801</t>
  </si>
  <si>
    <t>D509824</t>
  </si>
  <si>
    <t>D509929</t>
  </si>
  <si>
    <t>MTR.1387</t>
  </si>
  <si>
    <t>C510066</t>
  </si>
  <si>
    <t>MTR.7000</t>
  </si>
  <si>
    <t>C510194</t>
  </si>
  <si>
    <t>D510199</t>
  </si>
  <si>
    <t>MTR.5277</t>
  </si>
  <si>
    <t>C510209</t>
  </si>
  <si>
    <t>MTR.4527</t>
  </si>
  <si>
    <t>C510245</t>
  </si>
  <si>
    <t>D510302</t>
  </si>
  <si>
    <t>D510429</t>
  </si>
  <si>
    <t>TR.40109</t>
  </si>
  <si>
    <t>D510495</t>
  </si>
  <si>
    <t>MTR.13081</t>
  </si>
  <si>
    <t>C510499</t>
  </si>
  <si>
    <t>FS.2106</t>
  </si>
  <si>
    <t>D510655</t>
  </si>
  <si>
    <t>D510678</t>
  </si>
  <si>
    <t>TR.42710</t>
  </si>
  <si>
    <t>D510686</t>
  </si>
  <si>
    <t>D510816</t>
  </si>
  <si>
    <t>TR.42822</t>
  </si>
  <si>
    <t>D510840</t>
  </si>
  <si>
    <t>D510843</t>
  </si>
  <si>
    <t>TR.42830</t>
  </si>
  <si>
    <t>D510874</t>
  </si>
  <si>
    <t>MTR.72</t>
  </si>
  <si>
    <t>C510885</t>
  </si>
  <si>
    <t>D510897</t>
  </si>
  <si>
    <t>MTR.2086</t>
  </si>
  <si>
    <t>C511043</t>
  </si>
  <si>
    <t>MTR.95944</t>
  </si>
  <si>
    <t>C511087</t>
  </si>
  <si>
    <t>D511158</t>
  </si>
  <si>
    <t>TR.39923</t>
  </si>
  <si>
    <t>D511171</t>
  </si>
  <si>
    <t>C511226</t>
  </si>
  <si>
    <t>TR.39662</t>
  </si>
  <si>
    <t>D511228</t>
  </si>
  <si>
    <t>FS.2769</t>
  </si>
  <si>
    <t>D511240</t>
  </si>
  <si>
    <t>TR.42171</t>
  </si>
  <si>
    <t>D511249</t>
  </si>
  <si>
    <t>SW.2488</t>
  </si>
  <si>
    <t>D511262</t>
  </si>
  <si>
    <t>TR.39525</t>
  </si>
  <si>
    <t>D511282</t>
  </si>
  <si>
    <t>FS.2428</t>
  </si>
  <si>
    <t>D511290</t>
  </si>
  <si>
    <t>MTR.62</t>
  </si>
  <si>
    <t>C511292</t>
  </si>
  <si>
    <t>MTR.5251</t>
  </si>
  <si>
    <t>C511329</t>
  </si>
  <si>
    <t>TR.41106</t>
  </si>
  <si>
    <t>D511340</t>
  </si>
  <si>
    <t>D511378</t>
  </si>
  <si>
    <t>MTR.14772</t>
  </si>
  <si>
    <t>C511463</t>
  </si>
  <si>
    <t>MTR.7272</t>
  </si>
  <si>
    <t>C511465</t>
  </si>
  <si>
    <t>FS.1944</t>
  </si>
  <si>
    <t>D511486</t>
  </si>
  <si>
    <t>TR.40385</t>
  </si>
  <si>
    <t>D511488</t>
  </si>
  <si>
    <t>TR.42556</t>
  </si>
  <si>
    <t>D511492</t>
  </si>
  <si>
    <t>D511570</t>
  </si>
  <si>
    <t>FS.2068</t>
  </si>
  <si>
    <t>D511574</t>
  </si>
  <si>
    <t>D511616</t>
  </si>
  <si>
    <t>FS.1885</t>
  </si>
  <si>
    <t>D511623</t>
  </si>
  <si>
    <t>D511680</t>
  </si>
  <si>
    <t>MTR.13129</t>
  </si>
  <si>
    <t>C511699</t>
  </si>
  <si>
    <t>PL.111138</t>
  </si>
  <si>
    <t>C511844</t>
  </si>
  <si>
    <t>TR.40088</t>
  </si>
  <si>
    <t>D511863</t>
  </si>
  <si>
    <t>FS.2529</t>
  </si>
  <si>
    <t>D511869</t>
  </si>
  <si>
    <t>FS.2390</t>
  </si>
  <si>
    <t>D511899</t>
  </si>
  <si>
    <t>D511918</t>
  </si>
  <si>
    <t>D511988</t>
  </si>
  <si>
    <t>TR.41624</t>
  </si>
  <si>
    <t>D512016</t>
  </si>
  <si>
    <t>D512048</t>
  </si>
  <si>
    <t>D512160</t>
  </si>
  <si>
    <t>D512155</t>
  </si>
  <si>
    <t>D512172</t>
  </si>
  <si>
    <t>TR.39719</t>
  </si>
  <si>
    <t>D512169</t>
  </si>
  <si>
    <t>TR.39401</t>
  </si>
  <si>
    <t>D512181</t>
  </si>
  <si>
    <t>D512184</t>
  </si>
  <si>
    <t>D512260</t>
  </si>
  <si>
    <t>FDR.33587</t>
  </si>
  <si>
    <t>D512741</t>
  </si>
  <si>
    <t>TR.42834</t>
  </si>
  <si>
    <t>D512268</t>
  </si>
  <si>
    <t>PL.113376</t>
  </si>
  <si>
    <t>D512267</t>
  </si>
  <si>
    <t>D512273</t>
  </si>
  <si>
    <t>D512272</t>
  </si>
  <si>
    <t>D512439</t>
  </si>
  <si>
    <t>FS.8855</t>
  </si>
  <si>
    <t>D512586</t>
  </si>
  <si>
    <t>TR.41453</t>
  </si>
  <si>
    <t>D512588</t>
  </si>
  <si>
    <t>MTR.7372</t>
  </si>
  <si>
    <t>C512666</t>
  </si>
  <si>
    <t>D512677</t>
  </si>
  <si>
    <t>D512692</t>
  </si>
  <si>
    <t>SL.20752</t>
  </si>
  <si>
    <t>D512708</t>
  </si>
  <si>
    <t>FS.2279</t>
  </si>
  <si>
    <t>D512710</t>
  </si>
  <si>
    <t>TR.42679</t>
  </si>
  <si>
    <t>D512720</t>
  </si>
  <si>
    <t>D512719</t>
  </si>
  <si>
    <t>FS.2393</t>
  </si>
  <si>
    <t>D512723</t>
  </si>
  <si>
    <t>TR.42490</t>
  </si>
  <si>
    <t>D512757</t>
  </si>
  <si>
    <t>C512748</t>
  </si>
  <si>
    <t>TR.41157</t>
  </si>
  <si>
    <t>D512756</t>
  </si>
  <si>
    <t>D512820</t>
  </si>
  <si>
    <t>C512821</t>
  </si>
  <si>
    <t>D512834</t>
  </si>
  <si>
    <t>MTR.4952</t>
  </si>
  <si>
    <t>C512859</t>
  </si>
  <si>
    <t>D512892</t>
  </si>
  <si>
    <t>D512948</t>
  </si>
  <si>
    <t>TR.39625</t>
  </si>
  <si>
    <t>D512950</t>
  </si>
  <si>
    <t>FS.2563</t>
  </si>
  <si>
    <t>D512962</t>
  </si>
  <si>
    <t>D513063</t>
  </si>
  <si>
    <t>MTR.4721</t>
  </si>
  <si>
    <t>C513065</t>
  </si>
  <si>
    <t>TR.42657</t>
  </si>
  <si>
    <t>D513089</t>
  </si>
  <si>
    <t>Extreme Heat</t>
  </si>
  <si>
    <t>TR.40259</t>
  </si>
  <si>
    <t>D513097</t>
  </si>
  <si>
    <t>D513146</t>
  </si>
  <si>
    <t>FS.2639</t>
  </si>
  <si>
    <t>D513149</t>
  </si>
  <si>
    <t>TR.41851</t>
  </si>
  <si>
    <t>D513151</t>
  </si>
  <si>
    <t>D513156</t>
  </si>
  <si>
    <t>FS.1951</t>
  </si>
  <si>
    <t>D513158</t>
  </si>
  <si>
    <t>D513172</t>
  </si>
  <si>
    <t>FS.2836</t>
  </si>
  <si>
    <t>D513186</t>
  </si>
  <si>
    <t>FS.2314</t>
  </si>
  <si>
    <t>D513205</t>
  </si>
  <si>
    <t>D513249</t>
  </si>
  <si>
    <t>FS.2283</t>
  </si>
  <si>
    <t>D513258</t>
  </si>
  <si>
    <t>FS.2280</t>
  </si>
  <si>
    <t>D513259</t>
  </si>
  <si>
    <t>FS.2612</t>
  </si>
  <si>
    <t>D513272</t>
  </si>
  <si>
    <t>MTR.12033</t>
  </si>
  <si>
    <t>C513273</t>
  </si>
  <si>
    <t>MTR.12400</t>
  </si>
  <si>
    <t>C513674</t>
  </si>
  <si>
    <t>D513865</t>
  </si>
  <si>
    <t>D513868</t>
  </si>
  <si>
    <t>D513862</t>
  </si>
  <si>
    <t>TR.40251</t>
  </si>
  <si>
    <t>D513899</t>
  </si>
  <si>
    <t>D513911</t>
  </si>
  <si>
    <t>TR.97693</t>
  </si>
  <si>
    <t>D513916</t>
  </si>
  <si>
    <t>FS.2350</t>
  </si>
  <si>
    <t>D514053</t>
  </si>
  <si>
    <t>FS.2405</t>
  </si>
  <si>
    <t>D514050</t>
  </si>
  <si>
    <t>MTR.1113</t>
  </si>
  <si>
    <t>C514061</t>
  </si>
  <si>
    <t>C514146</t>
  </si>
  <si>
    <t>D514154</t>
  </si>
  <si>
    <t>FS.2853</t>
  </si>
  <si>
    <t>D514305</t>
  </si>
  <si>
    <t>FS.2463</t>
  </si>
  <si>
    <t>D514343</t>
  </si>
  <si>
    <t>MTR.4455</t>
  </si>
  <si>
    <t>C514345</t>
  </si>
  <si>
    <t>C514401</t>
  </si>
  <si>
    <t>MTR.10042</t>
  </si>
  <si>
    <t>C514357</t>
  </si>
  <si>
    <t>SLUG.34973</t>
  </si>
  <si>
    <t>D514410</t>
  </si>
  <si>
    <t>MTR.11911</t>
  </si>
  <si>
    <t>C514372</t>
  </si>
  <si>
    <t>TR.39700</t>
  </si>
  <si>
    <t>D514406</t>
  </si>
  <si>
    <t>MTR.1225</t>
  </si>
  <si>
    <t>C514407</t>
  </si>
  <si>
    <t>MTR.29978</t>
  </si>
  <si>
    <t>C514411</t>
  </si>
  <si>
    <t>D514504</t>
  </si>
  <si>
    <t>D514503</t>
  </si>
  <si>
    <t>D514507</t>
  </si>
  <si>
    <t>FS.2496</t>
  </si>
  <si>
    <t>D514515</t>
  </si>
  <si>
    <t>PL.110985</t>
  </si>
  <si>
    <t>D514552</t>
  </si>
  <si>
    <t>C514556</t>
  </si>
  <si>
    <t>MTR.6244</t>
  </si>
  <si>
    <t>C514557</t>
  </si>
  <si>
    <t>D514592</t>
  </si>
  <si>
    <t>MTR.4720</t>
  </si>
  <si>
    <t>C514719</t>
  </si>
  <si>
    <t>D515348</t>
  </si>
  <si>
    <t>C514711</t>
  </si>
  <si>
    <t>SLUG.35568</t>
  </si>
  <si>
    <t>D514741</t>
  </si>
  <si>
    <t>D514855</t>
  </si>
  <si>
    <t>D514860</t>
  </si>
  <si>
    <t>D514881</t>
  </si>
  <si>
    <t>MTR.12734</t>
  </si>
  <si>
    <t>C514883</t>
  </si>
  <si>
    <t>D514893</t>
  </si>
  <si>
    <t>MTR.1262</t>
  </si>
  <si>
    <t>C514931</t>
  </si>
  <si>
    <t>FS.2583</t>
  </si>
  <si>
    <t>D514936</t>
  </si>
  <si>
    <t>D514959</t>
  </si>
  <si>
    <t>MTR.4482</t>
  </si>
  <si>
    <t>C514963</t>
  </si>
  <si>
    <t>D514967</t>
  </si>
  <si>
    <t>MTR.409</t>
  </si>
  <si>
    <t>C514966</t>
  </si>
  <si>
    <t>D514981</t>
  </si>
  <si>
    <t>D514987</t>
  </si>
  <si>
    <t>TR.40609</t>
  </si>
  <si>
    <t>D515005</t>
  </si>
  <si>
    <t>MTR.7108</t>
  </si>
  <si>
    <t>C515004</t>
  </si>
  <si>
    <t>TR.42287</t>
  </si>
  <si>
    <t>D515014</t>
  </si>
  <si>
    <t>MTR.4366</t>
  </si>
  <si>
    <t>C515325</t>
  </si>
  <si>
    <t>MTR.8761</t>
  </si>
  <si>
    <t>C515331</t>
  </si>
  <si>
    <t>MTR.14508</t>
  </si>
  <si>
    <t>C515332</t>
  </si>
  <si>
    <t>MTR.90749</t>
  </si>
  <si>
    <t>C515336</t>
  </si>
  <si>
    <t>MTR.5035</t>
  </si>
  <si>
    <t>C515355</t>
  </si>
  <si>
    <t>MTR.255</t>
  </si>
  <si>
    <t>C515357</t>
  </si>
  <si>
    <t>D515376</t>
  </si>
  <si>
    <t>MTR.6231</t>
  </si>
  <si>
    <t>C515429</t>
  </si>
  <si>
    <t>TR.41176</t>
  </si>
  <si>
    <t>D515457</t>
  </si>
  <si>
    <t>TR.39515</t>
  </si>
  <si>
    <t>D515439</t>
  </si>
  <si>
    <t>MTR.14296</t>
  </si>
  <si>
    <t>C515434</t>
  </si>
  <si>
    <t>C515436</t>
  </si>
  <si>
    <t>FS.2515</t>
  </si>
  <si>
    <t>D515524</t>
  </si>
  <si>
    <t>C515529</t>
  </si>
  <si>
    <t>D515629</t>
  </si>
  <si>
    <t>D515540</t>
  </si>
  <si>
    <t>FS.8909</t>
  </si>
  <si>
    <t>D515543</t>
  </si>
  <si>
    <t>FDR.2908</t>
  </si>
  <si>
    <t>D515631</t>
  </si>
  <si>
    <t>D515623</t>
  </si>
  <si>
    <t>SW.2026</t>
  </si>
  <si>
    <t>D515755</t>
  </si>
  <si>
    <t>D515637</t>
  </si>
  <si>
    <t>D516002</t>
  </si>
  <si>
    <t>PL.112647</t>
  </si>
  <si>
    <t>D515635</t>
  </si>
  <si>
    <t>D515632</t>
  </si>
  <si>
    <t>D515636</t>
  </si>
  <si>
    <t>D515592</t>
  </si>
  <si>
    <t>FDR.2923</t>
  </si>
  <si>
    <t>D515627</t>
  </si>
  <si>
    <t>FDR.2924</t>
  </si>
  <si>
    <t>D515624</t>
  </si>
  <si>
    <t>D515628</t>
  </si>
  <si>
    <t>D515634</t>
  </si>
  <si>
    <t>D515849</t>
  </si>
  <si>
    <t>SW.1947</t>
  </si>
  <si>
    <t>D515852</t>
  </si>
  <si>
    <t>D515851</t>
  </si>
  <si>
    <t>SW.2415</t>
  </si>
  <si>
    <t>D515869</t>
  </si>
  <si>
    <t>FS.8815</t>
  </si>
  <si>
    <t>D516003</t>
  </si>
  <si>
    <t>PL.112712</t>
  </si>
  <si>
    <t>D516004</t>
  </si>
  <si>
    <t>MTR.2164</t>
  </si>
  <si>
    <t>C516007</t>
  </si>
  <si>
    <t>MTR.538</t>
  </si>
  <si>
    <t>C516008</t>
  </si>
  <si>
    <t>D516010</t>
  </si>
  <si>
    <t>D516009</t>
  </si>
  <si>
    <t>D516011</t>
  </si>
  <si>
    <t>D516014</t>
  </si>
  <si>
    <t>D516016</t>
  </si>
  <si>
    <t>D516015</t>
  </si>
  <si>
    <t>FS.1884</t>
  </si>
  <si>
    <t>D516018</t>
  </si>
  <si>
    <t>D516017</t>
  </si>
  <si>
    <t>FS.1879</t>
  </si>
  <si>
    <t>D516020</t>
  </si>
  <si>
    <t>MTR.13653</t>
  </si>
  <si>
    <t>C516038</t>
  </si>
  <si>
    <t>SW.2128</t>
  </si>
  <si>
    <t>D516040</t>
  </si>
  <si>
    <t>MTR.2137</t>
  </si>
  <si>
    <t>C516043</t>
  </si>
  <si>
    <t>MTR.1210</t>
  </si>
  <si>
    <t>C516042</t>
  </si>
  <si>
    <t>MTR.5248</t>
  </si>
  <si>
    <t>C516057</t>
  </si>
  <si>
    <t>MTR.7716</t>
  </si>
  <si>
    <t>C516079</t>
  </si>
  <si>
    <t>MTR.146</t>
  </si>
  <si>
    <t>C516150</t>
  </si>
  <si>
    <t>D516161</t>
  </si>
  <si>
    <t>D516164</t>
  </si>
  <si>
    <t>FS.2619</t>
  </si>
  <si>
    <t>D516163</t>
  </si>
  <si>
    <t>D516166</t>
  </si>
  <si>
    <t>D516176</t>
  </si>
  <si>
    <t>TR.41075</t>
  </si>
  <si>
    <t>D516178</t>
  </si>
  <si>
    <t>TR.41104</t>
  </si>
  <si>
    <t>D516180</t>
  </si>
  <si>
    <t>D516285</t>
  </si>
  <si>
    <t>TR.42809</t>
  </si>
  <si>
    <t>D516184</t>
  </si>
  <si>
    <t>TR.42839</t>
  </si>
  <si>
    <t>D516189</t>
  </si>
  <si>
    <t>PL.113421</t>
  </si>
  <si>
    <t>D516192</t>
  </si>
  <si>
    <t>D516193</t>
  </si>
  <si>
    <t>TR.42846</t>
  </si>
  <si>
    <t>D516196</t>
  </si>
  <si>
    <t>MTR.1382</t>
  </si>
  <si>
    <t>C516234</t>
  </si>
  <si>
    <t>MTR.10053</t>
  </si>
  <si>
    <t>C516257</t>
  </si>
  <si>
    <t>TR.41194</t>
  </si>
  <si>
    <t>D516265</t>
  </si>
  <si>
    <t>D516270</t>
  </si>
  <si>
    <t>D516271</t>
  </si>
  <si>
    <t>FS.2372</t>
  </si>
  <si>
    <t>D516273</t>
  </si>
  <si>
    <t>D516272</t>
  </si>
  <si>
    <t>D516274</t>
  </si>
  <si>
    <t>SW.2214</t>
  </si>
  <si>
    <t>D516275</t>
  </si>
  <si>
    <t>MTR.4837</t>
  </si>
  <si>
    <t>C516291</t>
  </si>
  <si>
    <t>SW.2704</t>
  </si>
  <si>
    <t>D516323</t>
  </si>
  <si>
    <t>FS.2352</t>
  </si>
  <si>
    <t>D516324</t>
  </si>
  <si>
    <t>D516328</t>
  </si>
  <si>
    <t>FS.2351</t>
  </si>
  <si>
    <t>D516326</t>
  </si>
  <si>
    <t>FS.2319</t>
  </si>
  <si>
    <t>D516331</t>
  </si>
  <si>
    <t>D516330</t>
  </si>
  <si>
    <t>D516337</t>
  </si>
  <si>
    <t>D516333</t>
  </si>
  <si>
    <t>D516332</t>
  </si>
  <si>
    <t>D516334</t>
  </si>
  <si>
    <t>D516335</t>
  </si>
  <si>
    <t>MTR.137551</t>
  </si>
  <si>
    <t>C516336</t>
  </si>
  <si>
    <t>MTR.4814</t>
  </si>
  <si>
    <t>C516360</t>
  </si>
  <si>
    <t>FS.2602</t>
  </si>
  <si>
    <t>D516369</t>
  </si>
  <si>
    <t>FS.1945</t>
  </si>
  <si>
    <t>D516375</t>
  </si>
  <si>
    <t>D516376</t>
  </si>
  <si>
    <t>FS.1889</t>
  </si>
  <si>
    <t>D516378</t>
  </si>
  <si>
    <t>FS.1895</t>
  </si>
  <si>
    <t>D516377</t>
  </si>
  <si>
    <t>D516380</t>
  </si>
  <si>
    <t>D516379</t>
  </si>
  <si>
    <t>D516382</t>
  </si>
  <si>
    <t>FS.2132</t>
  </si>
  <si>
    <t>D516381</t>
  </si>
  <si>
    <t>D516383</t>
  </si>
  <si>
    <t>FS.2216</t>
  </si>
  <si>
    <t>D516386</t>
  </si>
  <si>
    <t>FS.2223</t>
  </si>
  <si>
    <t>D516384</t>
  </si>
  <si>
    <t>FS.2218</t>
  </si>
  <si>
    <t>D516385</t>
  </si>
  <si>
    <t>D516387</t>
  </si>
  <si>
    <t>FS.2442</t>
  </si>
  <si>
    <t>D516388</t>
  </si>
  <si>
    <t>FS.2590</t>
  </si>
  <si>
    <t>D516389</t>
  </si>
  <si>
    <t>SW.2754</t>
  </si>
  <si>
    <t>D516390</t>
  </si>
  <si>
    <t>D516399</t>
  </si>
  <si>
    <t>MTR.6542</t>
  </si>
  <si>
    <t>C516421</t>
  </si>
  <si>
    <t>C516427</t>
  </si>
  <si>
    <t>D516433</t>
  </si>
  <si>
    <t>FS.8800</t>
  </si>
  <si>
    <t>D516434</t>
  </si>
  <si>
    <t>FS.2038</t>
  </si>
  <si>
    <t>D516435</t>
  </si>
  <si>
    <t>TR.42442</t>
  </si>
  <si>
    <t>D516436</t>
  </si>
  <si>
    <t>D516437</t>
  </si>
  <si>
    <t>D516438</t>
  </si>
  <si>
    <t>MTR.1064</t>
  </si>
  <si>
    <t>C516439</t>
  </si>
  <si>
    <t>MTR.79</t>
  </si>
  <si>
    <t>C516441</t>
  </si>
  <si>
    <t>MTR.4577</t>
  </si>
  <si>
    <t>C516444</t>
  </si>
  <si>
    <t>MTR.6325</t>
  </si>
  <si>
    <t>C516445</t>
  </si>
  <si>
    <t>FS.2102</t>
  </si>
  <si>
    <t>D516446</t>
  </si>
  <si>
    <t>D516448</t>
  </si>
  <si>
    <t>D516447</t>
  </si>
  <si>
    <t>FS.2083</t>
  </si>
  <si>
    <t>D516449</t>
  </si>
  <si>
    <t>D516450</t>
  </si>
  <si>
    <t>TR.42491</t>
  </si>
  <si>
    <t>D516451</t>
  </si>
  <si>
    <t>MTR.6831</t>
  </si>
  <si>
    <t>C516454</t>
  </si>
  <si>
    <t>MTR.2183</t>
  </si>
  <si>
    <t>C516455</t>
  </si>
  <si>
    <t>D516460</t>
  </si>
  <si>
    <t>MTR.5696</t>
  </si>
  <si>
    <t>C516587</t>
  </si>
  <si>
    <t>C516588</t>
  </si>
  <si>
    <t>TR.39563</t>
  </si>
  <si>
    <t>D516595</t>
  </si>
  <si>
    <t>D516620</t>
  </si>
  <si>
    <t>MTR.8307</t>
  </si>
  <si>
    <t>C516592</t>
  </si>
  <si>
    <t>D516606</t>
  </si>
  <si>
    <t>MTR.11811</t>
  </si>
  <si>
    <t>C516596</t>
  </si>
  <si>
    <t>MTR.8673</t>
  </si>
  <si>
    <t>C516597</t>
  </si>
  <si>
    <t>MTR.5685</t>
  </si>
  <si>
    <t>C516598</t>
  </si>
  <si>
    <t>C516599</t>
  </si>
  <si>
    <t>MTR.6339</t>
  </si>
  <si>
    <t>C516601</t>
  </si>
  <si>
    <t>MTR.6635</t>
  </si>
  <si>
    <t>C516600</t>
  </si>
  <si>
    <t>MTR.4264</t>
  </si>
  <si>
    <t>C516602</t>
  </si>
  <si>
    <t>MTR.8592</t>
  </si>
  <si>
    <t>C516603</t>
  </si>
  <si>
    <t>MTR.29873</t>
  </si>
  <si>
    <t>C516604</t>
  </si>
  <si>
    <t>MTR.9773</t>
  </si>
  <si>
    <t>C516605</t>
  </si>
  <si>
    <t>MTR.8720</t>
  </si>
  <si>
    <t>C516607</t>
  </si>
  <si>
    <t>C516610</t>
  </si>
  <si>
    <t>MTR.7194</t>
  </si>
  <si>
    <t>C516611</t>
  </si>
  <si>
    <t>MTR.29713</t>
  </si>
  <si>
    <t>C516612</t>
  </si>
  <si>
    <t>MTR.10367</t>
  </si>
  <si>
    <t>C516613</t>
  </si>
  <si>
    <t>MTR.1253</t>
  </si>
  <si>
    <t>C516614</t>
  </si>
  <si>
    <t>MTR.530</t>
  </si>
  <si>
    <t>C516615</t>
  </si>
  <si>
    <t>MTR.4897</t>
  </si>
  <si>
    <t>C516616</t>
  </si>
  <si>
    <t>TR.39729</t>
  </si>
  <si>
    <t>D516631</t>
  </si>
  <si>
    <t>MTR.7603</t>
  </si>
  <si>
    <t>C516619</t>
  </si>
  <si>
    <t>MTR.2753</t>
  </si>
  <si>
    <t>C516621</t>
  </si>
  <si>
    <t>MTR.873</t>
  </si>
  <si>
    <t>C516622</t>
  </si>
  <si>
    <t>MTR.9162</t>
  </si>
  <si>
    <t>C516624</t>
  </si>
  <si>
    <t>C516626</t>
  </si>
  <si>
    <t>C516625</t>
  </si>
  <si>
    <t>MTR.8517</t>
  </si>
  <si>
    <t>C516629</t>
  </si>
  <si>
    <t>TR.40633</t>
  </si>
  <si>
    <t>D516669</t>
  </si>
  <si>
    <t>MTR.1573</t>
  </si>
  <si>
    <t>C516630</t>
  </si>
  <si>
    <t>MTR.29991</t>
  </si>
  <si>
    <t>C516632</t>
  </si>
  <si>
    <t>MTR.1083</t>
  </si>
  <si>
    <t>C516633</t>
  </si>
  <si>
    <t>MTR.7559</t>
  </si>
  <si>
    <t>C516635</t>
  </si>
  <si>
    <t>MTR.4536</t>
  </si>
  <si>
    <t>C516640</t>
  </si>
  <si>
    <t>MTR.8096</t>
  </si>
  <si>
    <t>C516641</t>
  </si>
  <si>
    <t>MTR.2190</t>
  </si>
  <si>
    <t>C516710</t>
  </si>
  <si>
    <t>MTR.4824</t>
  </si>
  <si>
    <t>C516750</t>
  </si>
  <si>
    <t>MTR.5354</t>
  </si>
  <si>
    <t>C516754</t>
  </si>
  <si>
    <t>D516755</t>
  </si>
  <si>
    <t>FS.2419</t>
  </si>
  <si>
    <t>D516756</t>
  </si>
  <si>
    <t>C516780</t>
  </si>
  <si>
    <t>D516783</t>
  </si>
  <si>
    <t>C516784</t>
  </si>
  <si>
    <t>TR.42485</t>
  </si>
  <si>
    <t>D516794</t>
  </si>
  <si>
    <t>FS.2683</t>
  </si>
  <si>
    <t>D516811</t>
  </si>
  <si>
    <t>MTR.29956</t>
  </si>
  <si>
    <t>C516814</t>
  </si>
  <si>
    <t>SL.22477</t>
  </si>
  <si>
    <t>D516816</t>
  </si>
  <si>
    <t>SL.22481</t>
  </si>
  <si>
    <t>D516823</t>
  </si>
  <si>
    <t>MTR.4832</t>
  </si>
  <si>
    <t>C516825</t>
  </si>
  <si>
    <t>MTR.10306</t>
  </si>
  <si>
    <t>C516826</t>
  </si>
  <si>
    <t>MTR.10923</t>
  </si>
  <si>
    <t>C516857</t>
  </si>
  <si>
    <t>MTR.4232</t>
  </si>
  <si>
    <t>C516868</t>
  </si>
  <si>
    <t>TR.40018</t>
  </si>
  <si>
    <t>D516904</t>
  </si>
  <si>
    <t>D516909</t>
  </si>
  <si>
    <t>MTR.6179</t>
  </si>
  <si>
    <t>C516920</t>
  </si>
  <si>
    <t>D516972</t>
  </si>
  <si>
    <t>D516978</t>
  </si>
  <si>
    <t>C516977</t>
  </si>
  <si>
    <t>D516992</t>
  </si>
  <si>
    <t>TR.39797</t>
  </si>
  <si>
    <t>D516993</t>
  </si>
  <si>
    <t>MTR.8823</t>
  </si>
  <si>
    <t>C516994</t>
  </si>
  <si>
    <t>C516997</t>
  </si>
  <si>
    <t>D517045</t>
  </si>
  <si>
    <t>FS.2116</t>
  </si>
  <si>
    <t>D517022</t>
  </si>
  <si>
    <t>SW.1999</t>
  </si>
  <si>
    <t>D517018</t>
  </si>
  <si>
    <t>D517047</t>
  </si>
  <si>
    <t>D517031</t>
  </si>
  <si>
    <t>D517042</t>
  </si>
  <si>
    <t>D517052</t>
  </si>
  <si>
    <t>TR.42453</t>
  </si>
  <si>
    <t>D517055</t>
  </si>
  <si>
    <t>MTR.8457</t>
  </si>
  <si>
    <t>C517057</t>
  </si>
  <si>
    <t>D517071</t>
  </si>
  <si>
    <t>D517070</t>
  </si>
  <si>
    <t>D517088</t>
  </si>
  <si>
    <t>D517087</t>
  </si>
  <si>
    <t>MTR.84343</t>
  </si>
  <si>
    <t>C517089</t>
  </si>
  <si>
    <t>MTR.8551</t>
  </si>
  <si>
    <t>C517091</t>
  </si>
  <si>
    <t>C517094</t>
  </si>
  <si>
    <t>MTR.5232</t>
  </si>
  <si>
    <t>C517106</t>
  </si>
  <si>
    <t>MTR.5771</t>
  </si>
  <si>
    <t>C517110</t>
  </si>
  <si>
    <t>MTR.8512</t>
  </si>
  <si>
    <t>C517109</t>
  </si>
  <si>
    <t>MTR.14651</t>
  </si>
  <si>
    <t>C517116</t>
  </si>
  <si>
    <t>MTR.9123</t>
  </si>
  <si>
    <t>C517121</t>
  </si>
  <si>
    <t>MTR.29847</t>
  </si>
  <si>
    <t>C517122</t>
  </si>
  <si>
    <t>C517123</t>
  </si>
  <si>
    <t>MTR.3519</t>
  </si>
  <si>
    <t>C517131</t>
  </si>
  <si>
    <t>D517139</t>
  </si>
  <si>
    <t>SLUG.31535</t>
  </si>
  <si>
    <t>D517159</t>
  </si>
  <si>
    <t>PL.111547</t>
  </si>
  <si>
    <t>D517146</t>
  </si>
  <si>
    <t>SL.25718</t>
  </si>
  <si>
    <t>D517158</t>
  </si>
  <si>
    <t>D517179</t>
  </si>
  <si>
    <t>TR.40406</t>
  </si>
  <si>
    <t>D517195</t>
  </si>
  <si>
    <t>SL.19238</t>
  </si>
  <si>
    <t>D517201</t>
  </si>
  <si>
    <t>D517208</t>
  </si>
  <si>
    <t>D517216</t>
  </si>
  <si>
    <t>D517224</t>
  </si>
  <si>
    <t>D517234</t>
  </si>
  <si>
    <t>C517284</t>
  </si>
  <si>
    <t>D517338</t>
  </si>
  <si>
    <t>MTR.177579</t>
  </si>
  <si>
    <t>C517337</t>
  </si>
  <si>
    <t>D517384</t>
  </si>
  <si>
    <t>D517393</t>
  </si>
  <si>
    <t>PL.112050</t>
  </si>
  <si>
    <t>D517400</t>
  </si>
  <si>
    <t>D517413</t>
  </si>
  <si>
    <t>D517425</t>
  </si>
  <si>
    <t>D517438</t>
  </si>
  <si>
    <t>TR.42188</t>
  </si>
  <si>
    <t>D517474</t>
  </si>
  <si>
    <t>SLUG.29049</t>
  </si>
  <si>
    <t>D517488</t>
  </si>
  <si>
    <t>MTR.6271</t>
  </si>
  <si>
    <t>C517491</t>
  </si>
  <si>
    <t>MTR.6269</t>
  </si>
  <si>
    <t>C517493</t>
  </si>
  <si>
    <t>MTR.6272</t>
  </si>
  <si>
    <t>C517492</t>
  </si>
  <si>
    <t>D517508</t>
  </si>
  <si>
    <t>MTR.8757</t>
  </si>
  <si>
    <t>C517506</t>
  </si>
  <si>
    <t>MTR.4224</t>
  </si>
  <si>
    <t>C517515</t>
  </si>
  <si>
    <t>MTR.1059</t>
  </si>
  <si>
    <t>C517532</t>
  </si>
  <si>
    <t>MTR.11756</t>
  </si>
  <si>
    <t>C517541</t>
  </si>
  <si>
    <t>MTR.283</t>
  </si>
  <si>
    <t>C517556</t>
  </si>
  <si>
    <t>MTR.6432</t>
  </si>
  <si>
    <t>C517566</t>
  </si>
  <si>
    <t>C517572</t>
  </si>
  <si>
    <t>MTR.2078</t>
  </si>
  <si>
    <t>C517584</t>
  </si>
  <si>
    <t>FS.2651</t>
  </si>
  <si>
    <t>D517620</t>
  </si>
  <si>
    <t>MTR.5080</t>
  </si>
  <si>
    <t>C517600</t>
  </si>
  <si>
    <t>D517618</t>
  </si>
  <si>
    <t>MTR.30307</t>
  </si>
  <si>
    <t>C517607</t>
  </si>
  <si>
    <t>D517621</t>
  </si>
  <si>
    <t>MTR.2106</t>
  </si>
  <si>
    <t>C517622</t>
  </si>
  <si>
    <t>MTR.6446</t>
  </si>
  <si>
    <t>C517633</t>
  </si>
  <si>
    <t>C517638</t>
  </si>
  <si>
    <t>MTR.6445</t>
  </si>
  <si>
    <t>C517639</t>
  </si>
  <si>
    <t>C517640</t>
  </si>
  <si>
    <t>MTR.10177</t>
  </si>
  <si>
    <t>C517645</t>
  </si>
  <si>
    <t>MTR.8519</t>
  </si>
  <si>
    <t>C517647</t>
  </si>
  <si>
    <t>MTR.7312</t>
  </si>
  <si>
    <t>C517659</t>
  </si>
  <si>
    <t>TR.41645</t>
  </si>
  <si>
    <t>D517673</t>
  </si>
  <si>
    <t>MTR.448</t>
  </si>
  <si>
    <t>C517676</t>
  </si>
  <si>
    <t>C517677</t>
  </si>
  <si>
    <t>MTR.12705</t>
  </si>
  <si>
    <t>C517678</t>
  </si>
  <si>
    <t>D517706</t>
  </si>
  <si>
    <t>TR.39977</t>
  </si>
  <si>
    <t>D517713</t>
  </si>
  <si>
    <t>MTR.5392</t>
  </si>
  <si>
    <t>C517709</t>
  </si>
  <si>
    <t>TR.42683</t>
  </si>
  <si>
    <t>D517714</t>
  </si>
  <si>
    <t>TR.39647</t>
  </si>
  <si>
    <t>D517715</t>
  </si>
  <si>
    <t>D517731</t>
  </si>
  <si>
    <t>MTR.7601</t>
  </si>
  <si>
    <t>C517811</t>
  </si>
  <si>
    <t>TR.42044</t>
  </si>
  <si>
    <t>D517827</t>
  </si>
  <si>
    <t>MTR.1228</t>
  </si>
  <si>
    <t>C517832</t>
  </si>
  <si>
    <t>TR.40250</t>
  </si>
  <si>
    <t>D517856</t>
  </si>
  <si>
    <t>MTR.5092</t>
  </si>
  <si>
    <t>C517897</t>
  </si>
  <si>
    <t>C517927</t>
  </si>
  <si>
    <t>FS.2261</t>
  </si>
  <si>
    <t>D517935</t>
  </si>
  <si>
    <t>MTR.13714</t>
  </si>
  <si>
    <t>C517930</t>
  </si>
  <si>
    <t>C517942</t>
  </si>
  <si>
    <t>D517945</t>
  </si>
  <si>
    <t>TR.39547</t>
  </si>
  <si>
    <t>D517953</t>
  </si>
  <si>
    <t>C517952</t>
  </si>
  <si>
    <t>MTR.2641</t>
  </si>
  <si>
    <t>C517958</t>
  </si>
  <si>
    <t>D518015</t>
  </si>
  <si>
    <t>D518102</t>
  </si>
  <si>
    <t>D518112</t>
  </si>
  <si>
    <t>D518122</t>
  </si>
  <si>
    <t>D518181</t>
  </si>
  <si>
    <t>MTR.10266</t>
  </si>
  <si>
    <t>C518236</t>
  </si>
  <si>
    <t>MTR.11913</t>
  </si>
  <si>
    <t>C518238</t>
  </si>
  <si>
    <t>MTR.5074</t>
  </si>
  <si>
    <t>C518251</t>
  </si>
  <si>
    <t>CHIPMILL</t>
  </si>
  <si>
    <t>CHIP MILL</t>
  </si>
  <si>
    <t>AIP SUB</t>
  </si>
  <si>
    <t>TR.40638</t>
  </si>
  <si>
    <t>SLUG.28934</t>
  </si>
  <si>
    <t>SW.1933</t>
  </si>
  <si>
    <t>MTR.839</t>
  </si>
  <si>
    <t>TR.41586</t>
  </si>
  <si>
    <t>TR.40764</t>
  </si>
  <si>
    <t>FS.2609</t>
  </si>
  <si>
    <t>MTR.1616</t>
  </si>
  <si>
    <t>MTR.8533</t>
  </si>
  <si>
    <t>FS.2085</t>
  </si>
  <si>
    <t>FS.2494</t>
  </si>
  <si>
    <t>TR.39637</t>
  </si>
  <si>
    <t>FS.2726</t>
  </si>
  <si>
    <t>TR.42486</t>
  </si>
  <si>
    <t>FS.2747</t>
  </si>
  <si>
    <t>FS.2752</t>
  </si>
  <si>
    <t>SL.19622</t>
  </si>
  <si>
    <t>MTR.2562</t>
  </si>
  <si>
    <t>MTR.5387</t>
  </si>
  <si>
    <t>FS.1930</t>
  </si>
  <si>
    <t>MTR.90356</t>
  </si>
  <si>
    <t>MTR.7606</t>
  </si>
  <si>
    <t>TR.40212</t>
  </si>
  <si>
    <t>SL.21515</t>
  </si>
  <si>
    <t>MTR.834</t>
  </si>
  <si>
    <t>MTR.57944</t>
  </si>
  <si>
    <t>MTR.13089</t>
  </si>
  <si>
    <t>MTR.11013</t>
  </si>
  <si>
    <t>SL.22479</t>
  </si>
  <si>
    <t>MTR.12055</t>
  </si>
  <si>
    <t>TR.41554</t>
  </si>
  <si>
    <t>FS.8806</t>
  </si>
  <si>
    <t>TR.40492</t>
  </si>
  <si>
    <t>FS.2235</t>
  </si>
  <si>
    <t>TR.39325</t>
  </si>
  <si>
    <t>MTR.919</t>
  </si>
  <si>
    <t>MTR.924</t>
  </si>
  <si>
    <t>SW.2304</t>
  </si>
  <si>
    <t>MTR.1240</t>
  </si>
  <si>
    <t>TR.40096</t>
  </si>
  <si>
    <t>FS.8808</t>
  </si>
  <si>
    <t>PLUG.16562</t>
  </si>
  <si>
    <t>TR.39788</t>
  </si>
  <si>
    <t>MTR.2661</t>
  </si>
  <si>
    <t>TR.40173</t>
  </si>
  <si>
    <t>MTR.1136</t>
  </si>
  <si>
    <t>FS.8831</t>
  </si>
  <si>
    <t>FS.2402</t>
  </si>
  <si>
    <t>MTR.12928</t>
  </si>
  <si>
    <t>FS.2057</t>
  </si>
  <si>
    <t>TR.41233</t>
  </si>
  <si>
    <t>MTR.4685</t>
  </si>
  <si>
    <t>FS.1977</t>
  </si>
  <si>
    <t>SW.2331</t>
  </si>
  <si>
    <t>TR.42222</t>
  </si>
  <si>
    <t>TR.41564</t>
  </si>
  <si>
    <t>TR.41138</t>
  </si>
  <si>
    <t>TR.40805</t>
  </si>
  <si>
    <t>TR.40795</t>
  </si>
  <si>
    <t>FS.1858</t>
  </si>
  <si>
    <t>MTR.9074</t>
  </si>
  <si>
    <t>FS.1923</t>
  </si>
  <si>
    <t>MTR.13228</t>
  </si>
  <si>
    <t>MTR.8911</t>
  </si>
  <si>
    <t>MTR.8935</t>
  </si>
  <si>
    <t>TR.41091</t>
  </si>
  <si>
    <t>FS.2229</t>
  </si>
  <si>
    <t>SW.2127</t>
  </si>
  <si>
    <t>TR.42422</t>
  </si>
  <si>
    <t>MTR.2080</t>
  </si>
  <si>
    <t>TR.40047</t>
  </si>
  <si>
    <t>TR.41405</t>
  </si>
  <si>
    <t>TR.42246</t>
  </si>
  <si>
    <t>MTR.8081</t>
  </si>
  <si>
    <t>TR.40327</t>
  </si>
  <si>
    <t>MTR.1569</t>
  </si>
  <si>
    <t>TR.39573</t>
  </si>
  <si>
    <t>TR.42534</t>
  </si>
  <si>
    <t>TR.40015</t>
  </si>
  <si>
    <t>TR.41909</t>
  </si>
  <si>
    <t>MTR.8912</t>
  </si>
  <si>
    <t>MTR.58743</t>
  </si>
  <si>
    <t>MTR.13775</t>
  </si>
  <si>
    <t>MTR.10276</t>
  </si>
  <si>
    <t>SW.1914</t>
  </si>
  <si>
    <t>MTR.8938</t>
  </si>
  <si>
    <t>FS.2035</t>
  </si>
  <si>
    <t>MTR.1967</t>
  </si>
  <si>
    <t>TR.41569</t>
  </si>
  <si>
    <t>MTR.2739</t>
  </si>
  <si>
    <t>TR.40984</t>
  </si>
  <si>
    <t>FS.2441</t>
  </si>
  <si>
    <t>MTR.916</t>
  </si>
  <si>
    <t>TR.42580</t>
  </si>
  <si>
    <t>FS.8801</t>
  </si>
  <si>
    <t>TR.42397</t>
  </si>
  <si>
    <t>MTR.6181</t>
  </si>
  <si>
    <t>TR.40472</t>
  </si>
  <si>
    <t>FS.2332</t>
  </si>
  <si>
    <t>PL.113723</t>
  </si>
  <si>
    <t>MTR.4394</t>
  </si>
  <si>
    <t>MTR.7642</t>
  </si>
  <si>
    <t>MTR.13362</t>
  </si>
  <si>
    <t>FS.2624</t>
  </si>
  <si>
    <t>TR.41459</t>
  </si>
  <si>
    <t>MTR.2655</t>
  </si>
  <si>
    <t>TR.39664</t>
  </si>
  <si>
    <t>MTR.929</t>
  </si>
  <si>
    <t>TR.40074</t>
  </si>
  <si>
    <t>MTR.14667</t>
  </si>
  <si>
    <t>TR.39527</t>
  </si>
  <si>
    <t>MTR.30002</t>
  </si>
  <si>
    <t>TR.40132</t>
  </si>
  <si>
    <t>TR.41633</t>
  </si>
  <si>
    <t>REC.2331</t>
  </si>
  <si>
    <t>MTR.6332</t>
  </si>
  <si>
    <t>MTR.8018</t>
  </si>
  <si>
    <t>PL.114194</t>
  </si>
  <si>
    <t>SLUG.34358</t>
  </si>
  <si>
    <t>MTR.6149</t>
  </si>
  <si>
    <t>TR.39258</t>
  </si>
  <si>
    <t>TR.40313</t>
  </si>
  <si>
    <t>SLUG.35957</t>
  </si>
  <si>
    <t>PL.114409</t>
  </si>
  <si>
    <t>FS.1880</t>
  </si>
  <si>
    <t>MTR.7193</t>
  </si>
  <si>
    <t>MTR.1483</t>
  </si>
  <si>
    <t>TR.40217</t>
  </si>
  <si>
    <t>PL.113055</t>
  </si>
  <si>
    <t>TR.40369</t>
  </si>
  <si>
    <t>MTR.14666</t>
  </si>
  <si>
    <t>MTR.7519</t>
  </si>
  <si>
    <t>FS.2691</t>
  </si>
  <si>
    <t>FS.2040</t>
  </si>
  <si>
    <t>MTR.1304</t>
  </si>
  <si>
    <t>TR.41385</t>
  </si>
  <si>
    <t>FS.8813</t>
  </si>
  <si>
    <t>FS.8812</t>
  </si>
  <si>
    <t>FS.2470</t>
  </si>
  <si>
    <t>MTR.2304</t>
  </si>
  <si>
    <t>FS.8387</t>
  </si>
  <si>
    <t>FS.2517</t>
  </si>
  <si>
    <t>TR.41532</t>
  </si>
  <si>
    <t>TR.40627</t>
  </si>
  <si>
    <t>TR.42554</t>
  </si>
  <si>
    <t>TR.39604</t>
  </si>
  <si>
    <t>PL.113977</t>
  </si>
  <si>
    <t>TR.42816</t>
  </si>
  <si>
    <t>MTR.96348</t>
  </si>
  <si>
    <t>MTR.24</t>
  </si>
  <si>
    <t>MTR.7640</t>
  </si>
  <si>
    <t>MTR.7096</t>
  </si>
  <si>
    <t>FS.2406</t>
  </si>
  <si>
    <t>MTR.6960</t>
  </si>
  <si>
    <t>MTR.8826</t>
  </si>
  <si>
    <t>PLUG.16184</t>
  </si>
  <si>
    <t>FS.1918</t>
  </si>
  <si>
    <t>MTR.6732</t>
  </si>
  <si>
    <t>FS.2794</t>
  </si>
  <si>
    <t>MTR.8789</t>
  </si>
  <si>
    <t>MTR.23</t>
  </si>
  <si>
    <t>MTR.727</t>
  </si>
  <si>
    <t>MTR.995</t>
  </si>
  <si>
    <t>MTR.29771</t>
  </si>
  <si>
    <t>FS.2645</t>
  </si>
  <si>
    <t>MTR.2473</t>
  </si>
  <si>
    <t>MTR.2448</t>
  </si>
  <si>
    <t>MTR.2335</t>
  </si>
  <si>
    <t>MTR.7485</t>
  </si>
  <si>
    <t>MTR.2533</t>
  </si>
  <si>
    <t>MTR.29782</t>
  </si>
  <si>
    <t>TR.39550</t>
  </si>
  <si>
    <t>TR.39385</t>
  </si>
  <si>
    <t>MTR.2446</t>
  </si>
  <si>
    <t>SW.2190</t>
  </si>
  <si>
    <t>TR.42563</t>
  </si>
  <si>
    <t>PL.111324</t>
  </si>
  <si>
    <t>TR.39361</t>
  </si>
  <si>
    <t>FS.2603</t>
  </si>
  <si>
    <t>MTR.649</t>
  </si>
  <si>
    <t>FS.2249</t>
  </si>
  <si>
    <t>SW.2312</t>
  </si>
  <si>
    <t>TR.42213</t>
  </si>
  <si>
    <t>FS.2813</t>
  </si>
  <si>
    <t>MTR.7396</t>
  </si>
  <si>
    <t>MTR.7486</t>
  </si>
  <si>
    <t>MTR.7440</t>
  </si>
  <si>
    <t>MTR.11352</t>
  </si>
  <si>
    <t>MTR.1379</t>
  </si>
  <si>
    <t>TR.40186</t>
  </si>
  <si>
    <t>MTR.8195</t>
  </si>
  <si>
    <t>MTR.7397</t>
  </si>
  <si>
    <t>MTR.7406</t>
  </si>
  <si>
    <t>MTR.14474</t>
  </si>
  <si>
    <t>MTR.12160</t>
  </si>
  <si>
    <t>FS.2434</t>
  </si>
  <si>
    <t>MTR.803</t>
  </si>
  <si>
    <t>PL.113606</t>
  </si>
  <si>
    <t>MTR.14115</t>
  </si>
  <si>
    <t>MTR.1308</t>
  </si>
  <si>
    <t>SUB_INVALID (99)</t>
  </si>
  <si>
    <t>BLANK (2)</t>
  </si>
  <si>
    <t>MTR.13194</t>
  </si>
  <si>
    <t>MTR.13686</t>
  </si>
  <si>
    <t>MTR.13499</t>
  </si>
  <si>
    <t>MTR.11964</t>
  </si>
  <si>
    <t>MTR.14240</t>
  </si>
  <si>
    <t>MTR.6624</t>
  </si>
  <si>
    <t>MTR.7430</t>
  </si>
  <si>
    <t>MTR.6870</t>
  </si>
  <si>
    <t>MTR.7458</t>
  </si>
  <si>
    <t>MTR.167</t>
  </si>
  <si>
    <t>MTR.7435</t>
  </si>
  <si>
    <t>MTR.6780</t>
  </si>
  <si>
    <t>MTR.12029</t>
  </si>
  <si>
    <t>MTR.1625</t>
  </si>
  <si>
    <t>MTR.6996</t>
  </si>
  <si>
    <t>MTR.5402</t>
  </si>
  <si>
    <t>MTR.12159</t>
  </si>
  <si>
    <t>FS.2692</t>
  </si>
  <si>
    <t>MTR.13007</t>
  </si>
  <si>
    <t>TR.42319</t>
  </si>
  <si>
    <t>MTR.1077</t>
  </si>
  <si>
    <t>MTR.2016</t>
  </si>
  <si>
    <t>TR.42185</t>
  </si>
  <si>
    <t>MTR.9694</t>
  </si>
  <si>
    <t>MTR.7504</t>
  </si>
  <si>
    <t>MTR.7502</t>
  </si>
  <si>
    <t>MTR.114743</t>
  </si>
  <si>
    <t>MTR.7468</t>
  </si>
  <si>
    <t>MTR.2787</t>
  </si>
  <si>
    <t>MTR.319</t>
  </si>
  <si>
    <t>MTR.7444</t>
  </si>
  <si>
    <t>MTR.7384</t>
  </si>
  <si>
    <t>MTR.7450</t>
  </si>
  <si>
    <t>TR.40879</t>
  </si>
  <si>
    <t>TR.40949</t>
  </si>
  <si>
    <t>MTR.12135</t>
  </si>
  <si>
    <t>MTR.13035</t>
  </si>
  <si>
    <t>MTR.7449</t>
  </si>
  <si>
    <t>MTR.1624</t>
  </si>
  <si>
    <t>MTR.1623</t>
  </si>
  <si>
    <t>MTR.12581</t>
  </si>
  <si>
    <t>MTR.8400</t>
  </si>
  <si>
    <t>MTR.2731</t>
  </si>
  <si>
    <t>MTR.4476</t>
  </si>
  <si>
    <t>MTR.8403</t>
  </si>
  <si>
    <t>MTR.8404</t>
  </si>
  <si>
    <t>SL.25511</t>
  </si>
  <si>
    <t>TR.42841</t>
  </si>
  <si>
    <t>SL.25607</t>
  </si>
  <si>
    <t>MTR.14314</t>
  </si>
  <si>
    <t>PL.111637</t>
  </si>
  <si>
    <t>MTR.7562</t>
  </si>
  <si>
    <t>MTR.2043</t>
  </si>
  <si>
    <t>MTR.12445</t>
  </si>
  <si>
    <t>MTR.6328</t>
  </si>
  <si>
    <t>MTR.7304</t>
  </si>
  <si>
    <t>MTR.7269</t>
  </si>
  <si>
    <t>MTR.8733</t>
  </si>
  <si>
    <t>MTR.1549</t>
  </si>
  <si>
    <t>TR.39975</t>
  </si>
  <si>
    <t>MTR.14926</t>
  </si>
  <si>
    <t>MTR.4393</t>
  </si>
  <si>
    <t>MTR.517</t>
  </si>
  <si>
    <t>MTR.5365</t>
  </si>
  <si>
    <t>MTR.990</t>
  </si>
  <si>
    <t>MTR.4665</t>
  </si>
  <si>
    <t>MTR.4574</t>
  </si>
  <si>
    <t>MTR.7308</t>
  </si>
  <si>
    <t>MTR.12037</t>
  </si>
  <si>
    <t>MTR.1572</t>
  </si>
  <si>
    <t>MTR.9128</t>
  </si>
  <si>
    <t>MTR.9129</t>
  </si>
  <si>
    <t>MTR.8097</t>
  </si>
  <si>
    <t>MTR.135146</t>
  </si>
  <si>
    <t>MTR.1021</t>
  </si>
  <si>
    <t>TR.42444</t>
  </si>
  <si>
    <t>MTR.30289</t>
  </si>
  <si>
    <t>MTR.2724</t>
  </si>
  <si>
    <t>MTR.4973</t>
  </si>
  <si>
    <t>MTR.7629</t>
  </si>
  <si>
    <t>MTR.4287</t>
  </si>
  <si>
    <t>MTR.29791</t>
  </si>
  <si>
    <t>MTR.7305</t>
  </si>
  <si>
    <t>MTR.7002</t>
  </si>
  <si>
    <t>MTR.7012</t>
  </si>
  <si>
    <t>MTR.902</t>
  </si>
  <si>
    <t>MTR.449</t>
  </si>
  <si>
    <t>MTR.4964</t>
  </si>
  <si>
    <t>MTR.14599</t>
  </si>
  <si>
    <t>MTR.8913</t>
  </si>
  <si>
    <t>FS.2137</t>
  </si>
  <si>
    <t>TR.42800</t>
  </si>
  <si>
    <t>MTR.14411</t>
  </si>
  <si>
    <t>MTR.135544</t>
  </si>
  <si>
    <t>MTR.10664</t>
  </si>
  <si>
    <t>MTR.7199</t>
  </si>
  <si>
    <t>MTR.398</t>
  </si>
  <si>
    <t>MTR.7998</t>
  </si>
  <si>
    <t>SW.2727</t>
  </si>
  <si>
    <t>MTR.5778</t>
  </si>
  <si>
    <t>MTR.7630</t>
  </si>
  <si>
    <t>MTR.5624</t>
  </si>
  <si>
    <t>MTR.2187</t>
  </si>
  <si>
    <t>MTR.5281</t>
  </si>
  <si>
    <t>SW.2743</t>
  </si>
  <si>
    <t>SW.2606</t>
  </si>
  <si>
    <t>MTR.6591</t>
  </si>
  <si>
    <t>MTR.6589</t>
  </si>
  <si>
    <t>MTR.11832</t>
  </si>
  <si>
    <t>SW.2701</t>
  </si>
  <si>
    <t>MTR.1492</t>
  </si>
  <si>
    <t>TR.40685</t>
  </si>
  <si>
    <t>MTR.5797</t>
  </si>
  <si>
    <t>FS.2362</t>
  </si>
  <si>
    <t>MTR.7046</t>
  </si>
  <si>
    <t>MTR.14505</t>
  </si>
  <si>
    <t>MTR.29826</t>
  </si>
  <si>
    <t>FS.8386</t>
  </si>
  <si>
    <t>FS.8826</t>
  </si>
  <si>
    <t>FS.2630</t>
  </si>
  <si>
    <t>TR.42420</t>
  </si>
  <si>
    <t>MTR.6260</t>
  </si>
  <si>
    <t>MTR.6259</t>
  </si>
  <si>
    <t>*Vegetation removed due to exist program</t>
  </si>
  <si>
    <t>Year</t>
  </si>
  <si>
    <t>Month</t>
  </si>
  <si>
    <t>now on feeder 312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</si>
</sst>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_(* #,##0_);_(* \(#,##0\);_(* &quot;-&quot;??_);_(@_)"/>
    <numFmt numFmtId="165" formatCode="_(* #,##0.000_);_(* \(#,##0.000\);_(* &quot;-&quot;??_);_(@_)"/>
    <numFmt numFmtId="166" formatCode="#,##0.0000"/>
    <numFmt numFmtId="177" formatCode="0"/>
  </numFmts>
  <fonts count="38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0000"/>
      <name val="Calibri"/>
      <family val="2"/>
    </font>
    <font>
      <strike/>
      <sz val="11"/>
      <color rgb="FFFF0000"/>
      <name val="Calibri"/>
      <family val="2"/>
      <scheme val="minor"/>
    </font>
    <font>
      <sz val="10"/>
      <color rgb="FF000000"/>
      <name val="Arial"/>
      <family val="2"/>
    </font>
    <font>
      <sz val="11"/>
      <color theme="1"/>
      <name val="Calibri"/>
      <family val="2"/>
    </font>
    <font>
      <sz val="12"/>
      <color theme="1"/>
      <name val="Times New Roman"/>
      <family val="1"/>
    </font>
    <font>
      <b/>
      <sz val="8"/>
      <color rgb="FF000000"/>
      <name val="Arial"/>
      <family val="2"/>
    </font>
    <font>
      <sz val="10"/>
      <name val="Times New Roman"/>
      <family val="1"/>
      <charset val="204"/>
    </font>
    <font>
      <sz val="11"/>
      <color indexed="8"/>
      <name val="Arial"/>
      <family val="2"/>
    </font>
    <font>
      <sz val="10"/>
      <color indexed="8"/>
      <name val="Arial"/>
      <family val="2"/>
    </font>
    <font>
      <b/>
      <sz val="11"/>
      <color indexed="8"/>
      <name val="Arial"/>
      <family val="2"/>
    </font>
    <font>
      <b/>
      <sz val="18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Calibri"/>
      <family val="2"/>
    </font>
    <font>
      <sz val="11"/>
      <color indexed="8"/>
      <name val="Calibri"/>
      <family val="2"/>
    </font>
    <font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4"/>
      <color theme="1" tint="0.35"/>
      <name val="Calibri"/>
      <family val="2"/>
      <scheme val="minor"/>
    </font>
    <font>
      <sz val="9"/>
      <color theme="1" tint="0.35"/>
      <name val="Calibri"/>
      <family val="2"/>
      <scheme val="minor"/>
    </font>
  </fonts>
  <fills count="43">
    <fill>
      <patternFill patternType="none"/>
    </fill>
    <fill>
      <patternFill patternType="gray125"/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79984760284"/>
        <bgColor indexed="64"/>
      </patternFill>
    </fill>
    <fill>
      <patternFill patternType="solid">
        <fgColor theme="4" tint="0.599990010261536"/>
        <bgColor indexed="64"/>
      </patternFill>
    </fill>
    <fill>
      <patternFill patternType="solid">
        <fgColor theme="4" tint="0.3999800086021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79984760284"/>
        <bgColor indexed="64"/>
      </patternFill>
    </fill>
    <fill>
      <patternFill patternType="solid">
        <fgColor theme="5" tint="0.599990010261536"/>
        <bgColor indexed="64"/>
      </patternFill>
    </fill>
    <fill>
      <patternFill patternType="solid">
        <fgColor theme="5" tint="0.3999800086021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79984760284"/>
        <bgColor indexed="64"/>
      </patternFill>
    </fill>
    <fill>
      <patternFill patternType="solid">
        <fgColor theme="6" tint="0.599990010261536"/>
        <bgColor indexed="64"/>
      </patternFill>
    </fill>
    <fill>
      <patternFill patternType="solid">
        <fgColor theme="6" tint="0.3999800086021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79984760284"/>
        <bgColor indexed="64"/>
      </patternFill>
    </fill>
    <fill>
      <patternFill patternType="solid">
        <fgColor theme="7" tint="0.599990010261536"/>
        <bgColor indexed="64"/>
      </patternFill>
    </fill>
    <fill>
      <patternFill patternType="solid">
        <fgColor theme="7" tint="0.3999800086021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79984760284"/>
        <bgColor indexed="64"/>
      </patternFill>
    </fill>
    <fill>
      <patternFill patternType="solid">
        <fgColor theme="8" tint="0.599990010261536"/>
        <bgColor indexed="64"/>
      </patternFill>
    </fill>
    <fill>
      <patternFill patternType="solid">
        <fgColor theme="8" tint="0.3999800086021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79984760284"/>
        <bgColor indexed="64"/>
      </patternFill>
    </fill>
    <fill>
      <patternFill patternType="solid">
        <fgColor theme="9" tint="0.599990010261536"/>
        <bgColor indexed="64"/>
      </patternFill>
    </fill>
    <fill>
      <patternFill patternType="solid">
        <fgColor theme="9" tint="0.399980008602142"/>
        <bgColor indexed="64"/>
      </patternFill>
    </fill>
    <fill>
      <patternFill patternType="solid">
        <fgColor theme="4" tint="0.799979984760284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249970003962517"/>
        <bgColor indexed="64"/>
      </patternFill>
    </fill>
    <fill>
      <patternFill patternType="solid">
        <fgColor theme="0" tint="-0.149990007281303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</border>
    <border>
      <left/>
      <right/>
      <top/>
      <bottom style="thick">
        <color theme="4" tint="0.499980002641678"/>
      </bottom>
    </border>
    <border>
      <left/>
      <right/>
      <top/>
      <bottom style="medium">
        <color theme="4" tint="0.399980008602142"/>
      </bottom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</border>
    <border>
      <left/>
      <right/>
      <top/>
      <bottom style="double">
        <color rgb="FFFF8001"/>
      </bottom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</border>
    <border>
      <left/>
      <right/>
      <top style="thin">
        <color theme="4"/>
      </top>
      <bottom style="double">
        <color theme="4"/>
      </bottom>
    </border>
    <border>
      <left/>
      <right/>
      <top style="thin">
        <color theme="4" tint="0.399980008602142"/>
      </top>
      <bottom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</border>
    <border>
      <left/>
      <right/>
      <top/>
      <bottom style="thin">
        <color theme="4" tint="0.399980008602142"/>
      </bottom>
    </border>
    <border>
      <left/>
      <right style="medium">
        <color auto="1"/>
      </right>
      <top/>
      <bottom style="medium">
        <color auto="1"/>
      </bottom>
    </border>
    <border>
      <left/>
      <right style="medium">
        <color rgb="FF000000"/>
      </right>
      <top/>
      <bottom style="medium">
        <color auto="1"/>
      </bottom>
    </border>
    <border>
      <left style="medium">
        <color auto="1"/>
      </left>
      <right style="medium">
        <color auto="1"/>
      </right>
      <top/>
      <bottom style="medium">
        <color auto="1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/>
      <right/>
      <top/>
      <bottom style="thin">
        <color auto="1"/>
      </bottom>
    </border>
    <border>
      <left/>
      <right/>
      <top style="thin">
        <color rgb="FF000000"/>
      </top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/>
      <bottom/>
    </border>
    <border>
      <left/>
      <right style="thin">
        <color rgb="FF000000"/>
      </right>
      <top/>
      <bottom/>
    </border>
  </borders>
  <cellStyleXfs count="61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0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0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0" fillId="10" borderId="0" applyNumberFormat="0" applyBorder="0" applyAlignment="0" applyProtection="0"/>
    <xf numFmtId="0" fontId="0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0" fillId="14" borderId="0" applyNumberFormat="0" applyBorder="0" applyAlignment="0" applyProtection="0"/>
    <xf numFmtId="0" fontId="0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0" fillId="18" borderId="0" applyNumberFormat="0" applyBorder="0" applyAlignment="0" applyProtection="0"/>
    <xf numFmtId="0" fontId="0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0" fillId="22" borderId="0" applyNumberFormat="0" applyBorder="0" applyAlignment="0" applyProtection="0"/>
    <xf numFmtId="0" fontId="0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0" fillId="26" borderId="0" applyNumberFormat="0" applyBorder="0" applyAlignment="0" applyProtection="0"/>
    <xf numFmtId="0" fontId="0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0" fillId="30" borderId="0" applyNumberFormat="0" applyBorder="0" applyAlignment="0" applyProtection="0"/>
    <xf numFmtId="0" fontId="0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22"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2" fontId="0" fillId="0" borderId="0" xfId="0" applyNumberFormat="1"/>
    <xf numFmtId="1" fontId="0" fillId="0" borderId="0" xfId="0" applyNumberFormat="1"/>
    <xf numFmtId="22" fontId="0" fillId="0" borderId="0" xfId="0" applyNumberFormat="1"/>
    <xf numFmtId="0" fontId="18" fillId="0" borderId="0" xfId="0" applyFont="1"/>
    <xf numFmtId="22" fontId="18" fillId="0" borderId="0" xfId="0" applyNumberFormat="1" applyFont="1"/>
    <xf numFmtId="3" fontId="18" fillId="0" borderId="0" xfId="0" applyNumberFormat="1" applyFont="1"/>
    <xf numFmtId="43" fontId="0" fillId="0" borderId="0" xfId="18" applyFont="1"/>
    <xf numFmtId="164" fontId="0" fillId="0" borderId="0" xfId="18" applyNumberFormat="1" applyFont="1"/>
    <xf numFmtId="164" fontId="16" fillId="33" borderId="10" xfId="18" applyNumberFormat="1" applyFont="1" applyFill="1" applyBorder="1"/>
    <xf numFmtId="43" fontId="0" fillId="0" borderId="0" xfId="0" applyNumberFormat="1"/>
    <xf numFmtId="3" fontId="0" fillId="0" borderId="0" xfId="0" applyNumberFormat="1"/>
    <xf numFmtId="0" fontId="0" fillId="0" borderId="0" xfId="0" applyAlignment="1">
      <alignment horizontal="left" indent="1"/>
    </xf>
    <xf numFmtId="0" fontId="14" fillId="0" borderId="0" xfId="0" applyFont="1"/>
    <xf numFmtId="164" fontId="0" fillId="0" borderId="0" xfId="18" applyNumberFormat="1" applyFont="1" applyFill="1"/>
    <xf numFmtId="22" fontId="18" fillId="0" borderId="11" xfId="0" applyNumberFormat="1" applyFont="1" applyBorder="1"/>
    <xf numFmtId="1" fontId="18" fillId="0" borderId="0" xfId="0" applyNumberFormat="1" applyFont="1"/>
    <xf numFmtId="164" fontId="16" fillId="33" borderId="12" xfId="18" applyNumberFormat="1" applyFont="1" applyFill="1" applyBorder="1"/>
    <xf numFmtId="164" fontId="0" fillId="0" borderId="0" xfId="18" applyNumberFormat="1" applyFont="1" applyAlignment="1">
      <alignment horizontal="left"/>
    </xf>
    <xf numFmtId="164" fontId="16" fillId="33" borderId="10" xfId="18" applyNumberFormat="1" applyFont="1" applyFill="1" applyBorder="1" applyAlignment="1">
      <alignment horizontal="left"/>
    </xf>
    <xf numFmtId="43" fontId="16" fillId="0" borderId="0" xfId="18" applyFont="1"/>
    <xf numFmtId="43" fontId="19" fillId="0" borderId="0" xfId="18" applyFont="1"/>
    <xf numFmtId="0" fontId="16" fillId="33" borderId="12" xfId="0" applyFont="1" applyFill="1" applyBorder="1"/>
    <xf numFmtId="0" fontId="16" fillId="33" borderId="10" xfId="0" applyFont="1" applyFill="1" applyBorder="1" applyAlignment="1">
      <alignment horizontal="left"/>
    </xf>
    <xf numFmtId="164" fontId="16" fillId="0" borderId="12" xfId="18" applyNumberFormat="1" applyFont="1" applyBorder="1"/>
    <xf numFmtId="164" fontId="0" fillId="0" borderId="0" xfId="0" applyNumberFormat="1"/>
    <xf numFmtId="164" fontId="16" fillId="0" borderId="0" xfId="0" applyNumberFormat="1" applyFont="1"/>
    <xf numFmtId="2" fontId="16" fillId="0" borderId="0" xfId="0" applyNumberFormat="1" applyFont="1"/>
    <xf numFmtId="164" fontId="14" fillId="0" borderId="0" xfId="0" applyNumberFormat="1" applyFont="1"/>
    <xf numFmtId="165" fontId="0" fillId="0" borderId="0" xfId="18" applyNumberFormat="1" applyFont="1"/>
    <xf numFmtId="14" fontId="18" fillId="0" borderId="0" xfId="0" applyNumberFormat="1" applyFont="1"/>
    <xf numFmtId="14" fontId="0" fillId="0" borderId="0" xfId="0" applyNumberFormat="1"/>
    <xf numFmtId="164" fontId="18" fillId="0" borderId="0" xfId="18" applyNumberFormat="1" applyFont="1" applyFill="1"/>
    <xf numFmtId="164" fontId="16" fillId="33" borderId="0" xfId="18" applyNumberFormat="1" applyFont="1" applyFill="1" applyBorder="1"/>
    <xf numFmtId="43" fontId="18" fillId="0" borderId="0" xfId="18" applyFont="1"/>
    <xf numFmtId="164" fontId="0" fillId="0" borderId="0" xfId="18" applyNumberFormat="1" applyFont="1" applyAlignment="1">
      <alignment horizontal="left" indent="1"/>
    </xf>
    <xf numFmtId="164" fontId="16" fillId="0" borderId="12" xfId="18" applyNumberFormat="1" applyFont="1" applyBorder="1" applyAlignment="1">
      <alignment horizontal="left"/>
    </xf>
    <xf numFmtId="0" fontId="16" fillId="0" borderId="12" xfId="0" applyFont="1" applyBorder="1"/>
    <xf numFmtId="43" fontId="0" fillId="0" borderId="0" xfId="18" applyFont="1" applyFill="1"/>
    <xf numFmtId="164" fontId="0" fillId="0" borderId="0" xfId="18" applyNumberFormat="1" applyFont="1" applyFill="1" applyAlignment="1">
      <alignment/>
    </xf>
    <xf numFmtId="0" fontId="16" fillId="0" borderId="10" xfId="0" applyFont="1" applyBorder="1" applyAlignment="1">
      <alignment horizontal="left"/>
    </xf>
    <xf numFmtId="164" fontId="16" fillId="0" borderId="10" xfId="18" applyNumberFormat="1" applyFont="1" applyFill="1" applyBorder="1"/>
    <xf numFmtId="0" fontId="16" fillId="0" borderId="10" xfId="0" applyFont="1" applyBorder="1"/>
    <xf numFmtId="164" fontId="0" fillId="0" borderId="0" xfId="18" applyNumberFormat="1" applyFont="1" applyFill="1" applyAlignment="1">
      <alignment horizontal="left"/>
    </xf>
    <xf numFmtId="164" fontId="16" fillId="0" borderId="10" xfId="18" applyNumberFormat="1" applyFont="1" applyFill="1" applyBorder="1" applyAlignment="1">
      <alignment horizontal="left"/>
    </xf>
    <xf numFmtId="0" fontId="20" fillId="0" borderId="13" xfId="0" applyFont="1" applyBorder="1" applyAlignment="1">
      <alignment horizontal="center"/>
    </xf>
    <xf numFmtId="0" fontId="20" fillId="0" borderId="14" xfId="0" applyFont="1" applyBorder="1" applyAlignment="1">
      <alignment horizontal="center"/>
    </xf>
    <xf numFmtId="0" fontId="22" fillId="0" borderId="13" xfId="0" applyFont="1" applyBorder="1" applyAlignment="1">
      <alignment horizontal="center"/>
    </xf>
    <xf numFmtId="0" fontId="22" fillId="0" borderId="14" xfId="0" applyFont="1" applyBorder="1" applyAlignment="1">
      <alignment horizontal="center"/>
    </xf>
    <xf numFmtId="0" fontId="23" fillId="0" borderId="13" xfId="0" applyFont="1" applyBorder="1" applyAlignment="1">
      <alignment horizontal="center" vertical="top"/>
    </xf>
    <xf numFmtId="0" fontId="23" fillId="0" borderId="14" xfId="0" applyFont="1" applyBorder="1" applyAlignment="1">
      <alignment horizontal="center" vertical="top"/>
    </xf>
    <xf numFmtId="1" fontId="16" fillId="33" borderId="10" xfId="0" applyNumberFormat="1" applyFont="1" applyFill="1" applyBorder="1"/>
    <xf numFmtId="164" fontId="0" fillId="0" borderId="0" xfId="18" applyNumberFormat="1" applyFont="1" applyFill="1" applyAlignment="1">
      <alignment horizontal="right"/>
    </xf>
    <xf numFmtId="43" fontId="16" fillId="0" borderId="0" xfId="18" applyFont="1" applyFill="1"/>
    <xf numFmtId="14" fontId="0" fillId="0" borderId="0" xfId="18" applyNumberFormat="1" applyFont="1"/>
    <xf numFmtId="0" fontId="16" fillId="33" borderId="0" xfId="0" applyFont="1" applyFill="1"/>
    <xf numFmtId="164" fontId="16" fillId="33" borderId="10" xfId="0" applyNumberFormat="1" applyFont="1" applyFill="1" applyBorder="1"/>
    <xf numFmtId="43" fontId="0" fillId="0" borderId="0" xfId="18" applyFont="1"/>
    <xf numFmtId="0" fontId="25" fillId="34" borderId="15" xfId="0" applyFont="1" applyFill="1" applyBorder="1" applyAlignment="1">
      <alignment horizontal="center" vertical="center"/>
    </xf>
    <xf numFmtId="0" fontId="25" fillId="34" borderId="13" xfId="0" applyFont="1" applyFill="1" applyBorder="1" applyAlignment="1">
      <alignment horizontal="center" vertical="center"/>
    </xf>
    <xf numFmtId="0" fontId="24" fillId="0" borderId="0" xfId="0" applyFont="1" applyAlignment="1">
      <alignment vertical="center" wrapText="1"/>
    </xf>
    <xf numFmtId="14" fontId="20" fillId="0" borderId="15" xfId="0" applyNumberFormat="1" applyFont="1" applyBorder="1" applyAlignment="1">
      <alignment horizontal="center" vertical="center"/>
    </xf>
    <xf numFmtId="0" fontId="20" fillId="0" borderId="13" xfId="0" applyFont="1" applyBorder="1" applyAlignment="1">
      <alignment horizontal="center" vertical="center"/>
    </xf>
    <xf numFmtId="0" fontId="23" fillId="0" borderId="13" xfId="0" applyFont="1" applyBorder="1" applyAlignment="1">
      <alignment horizontal="center" vertical="center"/>
    </xf>
    <xf numFmtId="3" fontId="23" fillId="0" borderId="13" xfId="0" applyNumberFormat="1" applyFont="1" applyBorder="1" applyAlignment="1">
      <alignment horizontal="center" vertical="center"/>
    </xf>
    <xf numFmtId="14" fontId="23" fillId="0" borderId="15" xfId="0" applyNumberFormat="1" applyFont="1" applyBorder="1" applyAlignment="1">
      <alignment horizontal="center" vertical="center"/>
    </xf>
    <xf numFmtId="166" fontId="0" fillId="0" borderId="0" xfId="0" applyNumberFormat="1"/>
    <xf numFmtId="0" fontId="25" fillId="34" borderId="0" xfId="0" applyFont="1" applyFill="1" applyAlignment="1">
      <alignment horizontal="center" vertical="center"/>
    </xf>
    <xf numFmtId="0" fontId="31" fillId="0" borderId="16" xfId="0" applyFont="1" applyBorder="1" applyAlignment="1">
      <alignment horizontal="center" vertical="top" wrapText="1"/>
    </xf>
    <xf numFmtId="0" fontId="32" fillId="0" borderId="16" xfId="0" applyFont="1" applyBorder="1" applyAlignment="1">
      <alignment horizontal="left" vertical="top" wrapText="1"/>
    </xf>
    <xf numFmtId="0" fontId="33" fillId="0" borderId="16" xfId="0" applyFont="1" applyBorder="1" applyAlignment="1">
      <alignment horizontal="left" vertical="top" wrapText="1" indent="2"/>
    </xf>
    <xf numFmtId="0" fontId="33" fillId="0" borderId="16" xfId="0" applyFont="1" applyBorder="1" applyAlignment="1">
      <alignment horizontal="center" vertical="top" wrapText="1"/>
    </xf>
    <xf numFmtId="2" fontId="27" fillId="0" borderId="16" xfId="0" applyNumberFormat="1" applyFont="1" applyBorder="1" applyAlignment="1">
      <alignment horizontal="center" vertical="top" shrinkToFit="1"/>
    </xf>
    <xf numFmtId="2" fontId="27" fillId="0" borderId="16" xfId="0" applyNumberFormat="1" applyFont="1" applyBorder="1" applyAlignment="1">
      <alignment horizontal="right" vertical="top" indent="1" shrinkToFit="1"/>
    </xf>
    <xf numFmtId="2" fontId="28" fillId="0" borderId="16" xfId="0" applyNumberFormat="1" applyFont="1" applyBorder="1" applyAlignment="1">
      <alignment horizontal="center" vertical="top" shrinkToFit="1"/>
    </xf>
    <xf numFmtId="2" fontId="28" fillId="0" borderId="16" xfId="0" applyNumberFormat="1" applyFont="1" applyBorder="1" applyAlignment="1">
      <alignment horizontal="right" vertical="top" indent="1" shrinkToFit="1"/>
    </xf>
    <xf numFmtId="0" fontId="33" fillId="0" borderId="17" xfId="0" applyFont="1" applyBorder="1" applyAlignment="1">
      <alignment horizontal="left" vertical="top" wrapText="1" indent="2"/>
    </xf>
    <xf numFmtId="0" fontId="32" fillId="0" borderId="16" xfId="0" applyFont="1" applyBorder="1" applyAlignment="1">
      <alignment horizontal="left" vertical="top" wrapText="1" indent="1"/>
    </xf>
    <xf numFmtId="0" fontId="33" fillId="0" borderId="18" xfId="0" applyFont="1" applyBorder="1" applyAlignment="1">
      <alignment horizontal="left" vertical="top" wrapText="1" indent="2"/>
    </xf>
    <xf numFmtId="0" fontId="31" fillId="0" borderId="16" xfId="0" applyFont="1" applyBorder="1" applyAlignment="1">
      <alignment horizontal="left" vertical="top" wrapText="1" indent="4"/>
    </xf>
    <xf numFmtId="0" fontId="26" fillId="0" borderId="16" xfId="0" applyFont="1" applyBorder="1" applyAlignment="1">
      <alignment horizontal="left" vertical="center" wrapText="1"/>
    </xf>
    <xf numFmtId="0" fontId="34" fillId="0" borderId="0" xfId="0" applyFont="1" applyAlignment="1">
      <alignment horizontal="left" wrapText="1"/>
    </xf>
    <xf numFmtId="1" fontId="16" fillId="0" borderId="0" xfId="0" applyNumberFormat="1" applyFont="1"/>
    <xf numFmtId="164" fontId="16" fillId="0" borderId="0" xfId="18" applyNumberFormat="1" applyFont="1"/>
    <xf numFmtId="0" fontId="18" fillId="0" borderId="0" xfId="0" applyFont="1" applyAlignment="1">
      <alignment horizontal="left"/>
    </xf>
    <xf numFmtId="0" fontId="33" fillId="0" borderId="19" xfId="0" applyFont="1" applyBorder="1" applyAlignment="1">
      <alignment horizontal="left" vertical="top" wrapText="1" indent="2"/>
    </xf>
    <xf numFmtId="0" fontId="1" fillId="0" borderId="20" xfId="0" applyFont="1" applyBorder="1" applyAlignment="1">
      <alignment horizontal="center" vertical="top"/>
    </xf>
    <xf numFmtId="164" fontId="27" fillId="0" borderId="16" xfId="18" applyNumberFormat="1" applyFont="1" applyBorder="1" applyAlignment="1">
      <alignment horizontal="center" vertical="top" shrinkToFit="1"/>
    </xf>
    <xf numFmtId="2" fontId="29" fillId="0" borderId="16" xfId="0" applyNumberFormat="1" applyFont="1" applyBorder="1" applyAlignment="1">
      <alignment horizontal="center" vertical="center" shrinkToFit="1"/>
    </xf>
    <xf numFmtId="164" fontId="29" fillId="0" borderId="16" xfId="18" applyNumberFormat="1" applyFont="1" applyBorder="1" applyAlignment="1">
      <alignment horizontal="center" vertical="center" shrinkToFit="1"/>
    </xf>
    <xf numFmtId="0" fontId="0" fillId="0" borderId="0" xfId="0" applyNumberFormat="1"/>
    <xf numFmtId="0" fontId="0" fillId="35" borderId="0" xfId="0" applyFill="1" applyAlignment="1">
      <alignment horizontal="left"/>
    </xf>
    <xf numFmtId="0" fontId="0" fillId="35" borderId="0" xfId="0" applyNumberFormat="1" applyFill="1"/>
    <xf numFmtId="1" fontId="0" fillId="35" borderId="0" xfId="0" applyNumberFormat="1" applyFill="1"/>
    <xf numFmtId="0" fontId="18" fillId="35" borderId="0" xfId="0" applyFont="1" applyFill="1"/>
    <xf numFmtId="22" fontId="18" fillId="35" borderId="0" xfId="0" applyNumberFormat="1" applyFont="1" applyFill="1"/>
    <xf numFmtId="3" fontId="18" fillId="35" borderId="0" xfId="0" applyNumberFormat="1" applyFont="1" applyFill="1"/>
    <xf numFmtId="1" fontId="18" fillId="35" borderId="0" xfId="0" applyNumberFormat="1" applyFont="1" applyFill="1"/>
    <xf numFmtId="0" fontId="0" fillId="35" borderId="0" xfId="0" applyFill="1"/>
    <xf numFmtId="22" fontId="0" fillId="35" borderId="0" xfId="0" applyNumberFormat="1" applyFill="1"/>
    <xf numFmtId="0" fontId="0" fillId="36" borderId="0" xfId="0" applyFill="1"/>
    <xf numFmtId="3" fontId="18" fillId="36" borderId="0" xfId="0" applyNumberFormat="1" applyFont="1" applyFill="1"/>
    <xf numFmtId="1" fontId="18" fillId="36" borderId="0" xfId="0" applyNumberFormat="1" applyFont="1" applyFill="1"/>
    <xf numFmtId="0" fontId="18" fillId="36" borderId="0" xfId="0" applyFont="1" applyFill="1"/>
    <xf numFmtId="0" fontId="0" fillId="0" borderId="0" xfId="0" applyFill="1"/>
    <xf numFmtId="22" fontId="0" fillId="0" borderId="0" xfId="0" applyNumberFormat="1" applyFill="1"/>
    <xf numFmtId="3" fontId="18" fillId="0" borderId="0" xfId="0" applyNumberFormat="1" applyFont="1" applyFill="1"/>
    <xf numFmtId="1" fontId="18" fillId="0" borderId="0" xfId="0" applyNumberFormat="1" applyFont="1" applyFill="1"/>
    <xf numFmtId="0" fontId="18" fillId="0" borderId="0" xfId="0" applyFont="1" applyFill="1"/>
    <xf numFmtId="22" fontId="18" fillId="36" borderId="0" xfId="0" applyNumberFormat="1" applyFont="1" applyFill="1"/>
    <xf numFmtId="0" fontId="0" fillId="37" borderId="0" xfId="0" applyFill="1"/>
    <xf numFmtId="22" fontId="0" fillId="37" borderId="0" xfId="0" applyNumberFormat="1" applyFill="1"/>
    <xf numFmtId="3" fontId="18" fillId="37" borderId="0" xfId="0" applyNumberFormat="1" applyFont="1" applyFill="1"/>
    <xf numFmtId="1" fontId="18" fillId="37" borderId="0" xfId="0" applyNumberFormat="1" applyFont="1" applyFill="1"/>
    <xf numFmtId="0" fontId="18" fillId="37" borderId="0" xfId="0" applyFont="1" applyFill="1"/>
    <xf numFmtId="0" fontId="0" fillId="38" borderId="0" xfId="0" applyFill="1"/>
    <xf numFmtId="22" fontId="0" fillId="38" borderId="0" xfId="0" applyNumberFormat="1" applyFill="1"/>
    <xf numFmtId="0" fontId="18" fillId="38" borderId="0" xfId="0" applyFont="1" applyFill="1"/>
    <xf numFmtId="3" fontId="18" fillId="38" borderId="0" xfId="0" applyNumberFormat="1" applyFont="1" applyFill="1"/>
    <xf numFmtId="1" fontId="18" fillId="38" borderId="0" xfId="0" applyNumberFormat="1" applyFont="1" applyFill="1"/>
    <xf numFmtId="22" fontId="18" fillId="38" borderId="0" xfId="0" applyNumberFormat="1" applyFont="1" applyFill="1"/>
    <xf numFmtId="0" fontId="0" fillId="39" borderId="0" xfId="0" applyFill="1"/>
    <xf numFmtId="22" fontId="0" fillId="39" borderId="0" xfId="0" applyNumberFormat="1" applyFill="1"/>
    <xf numFmtId="3" fontId="18" fillId="39" borderId="0" xfId="0" applyNumberFormat="1" applyFont="1" applyFill="1"/>
    <xf numFmtId="1" fontId="18" fillId="39" borderId="0" xfId="0" applyNumberFormat="1" applyFont="1" applyFill="1"/>
    <xf numFmtId="0" fontId="18" fillId="39" borderId="0" xfId="0" applyFont="1" applyFill="1"/>
    <xf numFmtId="22" fontId="18" fillId="39" borderId="0" xfId="0" applyNumberFormat="1" applyFont="1" applyFill="1"/>
    <xf numFmtId="0" fontId="0" fillId="40" borderId="0" xfId="0" applyFill="1"/>
    <xf numFmtId="22" fontId="0" fillId="40" borderId="0" xfId="0" applyNumberFormat="1" applyFill="1"/>
    <xf numFmtId="3" fontId="18" fillId="40" borderId="0" xfId="0" applyNumberFormat="1" applyFont="1" applyFill="1"/>
    <xf numFmtId="1" fontId="18" fillId="40" borderId="0" xfId="0" applyNumberFormat="1" applyFont="1" applyFill="1"/>
    <xf numFmtId="0" fontId="18" fillId="40" borderId="0" xfId="0" applyFont="1" applyFill="1"/>
    <xf numFmtId="22" fontId="18" fillId="40" borderId="0" xfId="0" applyNumberFormat="1" applyFont="1" applyFill="1"/>
    <xf numFmtId="0" fontId="0" fillId="23" borderId="0" xfId="0" applyFill="1"/>
    <xf numFmtId="22" fontId="0" fillId="23" borderId="0" xfId="0" applyNumberFormat="1" applyFill="1"/>
    <xf numFmtId="3" fontId="18" fillId="23" borderId="0" xfId="0" applyNumberFormat="1" applyFont="1" applyFill="1"/>
    <xf numFmtId="1" fontId="18" fillId="23" borderId="0" xfId="0" applyNumberFormat="1" applyFont="1" applyFill="1"/>
    <xf numFmtId="0" fontId="18" fillId="23" borderId="0" xfId="0" applyFont="1" applyFill="1"/>
    <xf numFmtId="0" fontId="0" fillId="41" borderId="0" xfId="0" applyFill="1"/>
    <xf numFmtId="22" fontId="0" fillId="41" borderId="0" xfId="0" applyNumberFormat="1" applyFill="1"/>
    <xf numFmtId="0" fontId="18" fillId="41" borderId="0" xfId="0" applyFont="1" applyFill="1"/>
    <xf numFmtId="3" fontId="18" fillId="41" borderId="0" xfId="0" applyNumberFormat="1" applyFont="1" applyFill="1"/>
    <xf numFmtId="1" fontId="18" fillId="41" borderId="0" xfId="0" applyNumberFormat="1" applyFont="1" applyFill="1"/>
    <xf numFmtId="22" fontId="18" fillId="41" borderId="0" xfId="0" applyNumberFormat="1" applyFont="1" applyFill="1"/>
    <xf numFmtId="0" fontId="0" fillId="31" borderId="0" xfId="0" applyFill="1"/>
    <xf numFmtId="22" fontId="0" fillId="31" borderId="0" xfId="0" applyNumberFormat="1" applyFill="1"/>
    <xf numFmtId="3" fontId="18" fillId="31" borderId="0" xfId="0" applyNumberFormat="1" applyFont="1" applyFill="1"/>
    <xf numFmtId="1" fontId="18" fillId="31" borderId="0" xfId="0" applyNumberFormat="1" applyFont="1" applyFill="1"/>
    <xf numFmtId="0" fontId="18" fillId="31" borderId="0" xfId="0" applyFont="1" applyFill="1"/>
    <xf numFmtId="22" fontId="18" fillId="31" borderId="0" xfId="0" applyNumberFormat="1" applyFont="1" applyFill="1"/>
    <xf numFmtId="0" fontId="0" fillId="29" borderId="0" xfId="0" applyFill="1"/>
    <xf numFmtId="22" fontId="0" fillId="29" borderId="0" xfId="0" applyNumberFormat="1" applyFill="1"/>
    <xf numFmtId="3" fontId="18" fillId="29" borderId="0" xfId="0" applyNumberFormat="1" applyFont="1" applyFill="1"/>
    <xf numFmtId="1" fontId="18" fillId="29" borderId="0" xfId="0" applyNumberFormat="1" applyFont="1" applyFill="1"/>
    <xf numFmtId="0" fontId="18" fillId="29" borderId="0" xfId="0" applyFont="1" applyFill="1"/>
    <xf numFmtId="22" fontId="18" fillId="29" borderId="0" xfId="0" applyNumberFormat="1" applyFont="1" applyFill="1"/>
    <xf numFmtId="164" fontId="0" fillId="29" borderId="0" xfId="18" applyNumberFormat="1" applyFont="1" applyFill="1"/>
    <xf numFmtId="1" fontId="0" fillId="29" borderId="0" xfId="0" applyNumberFormat="1" applyFill="1"/>
    <xf numFmtId="2" fontId="0" fillId="29" borderId="0" xfId="0" applyNumberFormat="1" applyFill="1"/>
    <xf numFmtId="22" fontId="18" fillId="23" borderId="0" xfId="0" applyNumberFormat="1" applyFont="1" applyFill="1"/>
    <xf numFmtId="164" fontId="0" fillId="23" borderId="0" xfId="18" applyNumberFormat="1" applyFont="1" applyFill="1"/>
    <xf numFmtId="2" fontId="0" fillId="23" borderId="0" xfId="0" applyNumberFormat="1" applyFill="1"/>
    <xf numFmtId="164" fontId="0" fillId="39" borderId="0" xfId="18" applyNumberFormat="1" applyFont="1" applyFill="1"/>
    <xf numFmtId="2" fontId="0" fillId="39" borderId="0" xfId="0" applyNumberFormat="1" applyFill="1"/>
    <xf numFmtId="1" fontId="0" fillId="39" borderId="0" xfId="0" applyNumberFormat="1" applyFill="1"/>
    <xf numFmtId="1" fontId="0" fillId="38" borderId="0" xfId="0" applyNumberFormat="1" applyFill="1"/>
    <xf numFmtId="0" fontId="0" fillId="24" borderId="0" xfId="0" applyFill="1"/>
    <xf numFmtId="22" fontId="0" fillId="24" borderId="0" xfId="0" applyNumberFormat="1" applyFill="1"/>
    <xf numFmtId="3" fontId="18" fillId="24" borderId="0" xfId="0" applyNumberFormat="1" applyFont="1" applyFill="1"/>
    <xf numFmtId="1" fontId="18" fillId="24" borderId="0" xfId="0" applyNumberFormat="1" applyFont="1" applyFill="1"/>
    <xf numFmtId="0" fontId="18" fillId="24" borderId="0" xfId="0" applyFont="1" applyFill="1"/>
    <xf numFmtId="22" fontId="18" fillId="24" borderId="0" xfId="0" applyNumberFormat="1" applyFont="1" applyFill="1"/>
    <xf numFmtId="22" fontId="18" fillId="24" borderId="11" xfId="0" applyNumberFormat="1" applyFont="1" applyFill="1" applyBorder="1"/>
    <xf numFmtId="164" fontId="0" fillId="24" borderId="0" xfId="18" applyNumberFormat="1" applyFont="1" applyFill="1"/>
    <xf numFmtId="1" fontId="0" fillId="24" borderId="0" xfId="0" applyNumberFormat="1" applyFill="1"/>
    <xf numFmtId="0" fontId="0" fillId="21" borderId="0" xfId="0" applyFill="1"/>
    <xf numFmtId="22" fontId="0" fillId="21" borderId="0" xfId="0" applyNumberFormat="1" applyFill="1"/>
    <xf numFmtId="3" fontId="18" fillId="21" borderId="0" xfId="0" applyNumberFormat="1" applyFont="1" applyFill="1"/>
    <xf numFmtId="1" fontId="18" fillId="21" borderId="0" xfId="0" applyNumberFormat="1" applyFont="1" applyFill="1"/>
    <xf numFmtId="0" fontId="18" fillId="21" borderId="0" xfId="0" applyFont="1" applyFill="1"/>
    <xf numFmtId="164" fontId="0" fillId="37" borderId="0" xfId="18" applyNumberFormat="1" applyFont="1" applyFill="1"/>
    <xf numFmtId="22" fontId="18" fillId="0" borderId="0" xfId="0" applyNumberFormat="1" applyFont="1" applyFill="1"/>
    <xf numFmtId="1" fontId="0" fillId="0" borderId="0" xfId="0" applyNumberFormat="1" applyFill="1"/>
    <xf numFmtId="164" fontId="0" fillId="35" borderId="0" xfId="18" applyNumberFormat="1" applyFont="1" applyFill="1"/>
    <xf numFmtId="0" fontId="0" fillId="35" borderId="21" xfId="0" applyFill="1" applyBorder="1"/>
    <xf numFmtId="22" fontId="0" fillId="35" borderId="21" xfId="0" applyNumberFormat="1" applyFill="1" applyBorder="1"/>
    <xf numFmtId="1" fontId="0" fillId="35" borderId="21" xfId="0" applyNumberFormat="1" applyFill="1" applyBorder="1"/>
    <xf numFmtId="0" fontId="18" fillId="35" borderId="21" xfId="0" applyFont="1" applyFill="1" applyBorder="1"/>
    <xf numFmtId="0" fontId="0" fillId="42" borderId="0" xfId="0" applyFill="1"/>
    <xf numFmtId="22" fontId="0" fillId="42" borderId="0" xfId="0" applyNumberFormat="1" applyFill="1"/>
    <xf numFmtId="1" fontId="0" fillId="42" borderId="0" xfId="0" applyNumberFormat="1" applyFill="1"/>
    <xf numFmtId="0" fontId="18" fillId="42" borderId="0" xfId="0" applyFont="1" applyFill="1"/>
    <xf numFmtId="2" fontId="0" fillId="42" borderId="0" xfId="0" applyNumberFormat="1" applyFill="1"/>
    <xf numFmtId="22" fontId="18" fillId="42" borderId="0" xfId="0" applyNumberFormat="1" applyFont="1" applyFill="1"/>
    <xf numFmtId="3" fontId="18" fillId="42" borderId="0" xfId="0" applyNumberFormat="1" applyFont="1" applyFill="1"/>
    <xf numFmtId="1" fontId="18" fillId="42" borderId="0" xfId="0" applyNumberFormat="1" applyFont="1" applyFill="1"/>
    <xf numFmtId="164" fontId="0" fillId="42" borderId="0" xfId="18" applyNumberFormat="1" applyFont="1" applyFill="1"/>
    <xf numFmtId="0" fontId="18" fillId="19" borderId="0" xfId="0" applyFont="1" applyFill="1"/>
    <xf numFmtId="0" fontId="35" fillId="0" borderId="0" xfId="0" applyFont="1"/>
    <xf numFmtId="0" fontId="30" fillId="0" borderId="19" xfId="0" applyFont="1" applyBorder="1" applyAlignment="1">
      <alignment horizontal="left" vertical="top" wrapText="1" indent="4"/>
    </xf>
    <xf numFmtId="0" fontId="30" fillId="0" borderId="22" xfId="0" applyFont="1" applyBorder="1" applyAlignment="1">
      <alignment horizontal="left" vertical="top" wrapText="1" indent="4"/>
    </xf>
    <xf numFmtId="0" fontId="30" fillId="0" borderId="23" xfId="0" applyFont="1" applyBorder="1" applyAlignment="1">
      <alignment horizontal="left" vertical="top" wrapText="1" indent="4"/>
    </xf>
    <xf numFmtId="0" fontId="31" fillId="0" borderId="17" xfId="0" applyFont="1" applyBorder="1" applyAlignment="1">
      <alignment horizontal="center" wrapText="1"/>
    </xf>
    <xf numFmtId="0" fontId="31" fillId="0" borderId="18" xfId="0" applyFont="1" applyBorder="1" applyAlignment="1">
      <alignment horizontal="center" wrapText="1"/>
    </xf>
    <xf numFmtId="0" fontId="31" fillId="0" borderId="17" xfId="0" applyFont="1" applyBorder="1" applyAlignment="1">
      <alignment horizontal="left" wrapText="1"/>
    </xf>
    <xf numFmtId="0" fontId="31" fillId="0" borderId="18" xfId="0" applyFont="1" applyBorder="1" applyAlignment="1">
      <alignment horizontal="left" wrapText="1"/>
    </xf>
    <xf numFmtId="0" fontId="31" fillId="0" borderId="19" xfId="0" applyFont="1" applyBorder="1" applyAlignment="1">
      <alignment horizontal="left" vertical="top" wrapText="1" indent="2"/>
    </xf>
    <xf numFmtId="0" fontId="31" fillId="0" borderId="23" xfId="0" applyFont="1" applyBorder="1" applyAlignment="1">
      <alignment horizontal="left" vertical="top" wrapText="1" indent="2"/>
    </xf>
    <xf numFmtId="0" fontId="31" fillId="0" borderId="19" xfId="0" applyFont="1" applyBorder="1" applyAlignment="1">
      <alignment horizontal="left" vertical="top" wrapText="1" indent="1"/>
    </xf>
    <xf numFmtId="0" fontId="31" fillId="0" borderId="23" xfId="0" applyFont="1" applyBorder="1" applyAlignment="1">
      <alignment horizontal="left" vertical="top" wrapText="1" indent="1"/>
    </xf>
    <xf numFmtId="0" fontId="31" fillId="0" borderId="19" xfId="0" applyFont="1" applyBorder="1" applyAlignment="1">
      <alignment horizontal="left" vertical="top" wrapText="1" indent="3"/>
    </xf>
    <xf numFmtId="0" fontId="31" fillId="0" borderId="23" xfId="0" applyFont="1" applyBorder="1" applyAlignment="1">
      <alignment horizontal="left" vertical="top" wrapText="1" indent="3"/>
    </xf>
    <xf numFmtId="0" fontId="31" fillId="0" borderId="17" xfId="0" applyFont="1" applyBorder="1" applyAlignment="1">
      <alignment horizontal="center" vertical="top" wrapText="1"/>
    </xf>
    <xf numFmtId="0" fontId="31" fillId="0" borderId="18" xfId="0" applyFont="1" applyBorder="1" applyAlignment="1">
      <alignment horizontal="center" vertical="top" wrapText="1"/>
    </xf>
    <xf numFmtId="0" fontId="31" fillId="0" borderId="17" xfId="0" applyFont="1" applyBorder="1" applyAlignment="1">
      <alignment horizontal="left" vertical="top" wrapText="1"/>
    </xf>
    <xf numFmtId="0" fontId="31" fillId="0" borderId="18" xfId="0" applyFont="1" applyBorder="1" applyAlignment="1">
      <alignment horizontal="left" vertical="top" wrapText="1"/>
    </xf>
    <xf numFmtId="0" fontId="31" fillId="0" borderId="24" xfId="0" applyFont="1" applyBorder="1" applyAlignment="1">
      <alignment horizontal="center" vertical="top" wrapText="1"/>
    </xf>
    <xf numFmtId="3" fontId="20" fillId="0" borderId="0" xfId="0" applyNumberFormat="1" applyFont="1" applyAlignment="1">
      <alignment horizontal="center"/>
    </xf>
    <xf numFmtId="0" fontId="20" fillId="0" borderId="0" xfId="0" applyFont="1" applyAlignment="1">
      <alignment horizontal="center"/>
    </xf>
    <xf numFmtId="3" fontId="20" fillId="0" borderId="25" xfId="0" applyNumberFormat="1" applyFont="1" applyBorder="1" applyAlignment="1">
      <alignment horizontal="center"/>
    </xf>
  </cellXfs>
  <cellStyles count="47">
    <cellStyle name="Normal" xfId="0" builtinId="0"/>
    <cellStyle name="Percent" xfId="15" builtinId="5"/>
    <cellStyle name="Currency" xfId="16" builtinId="4"/>
    <cellStyle name="Currency [0]" xfId="17" builtinId="7"/>
    <cellStyle name="Comma" xfId="18" builtinId="3"/>
    <cellStyle name="Comma [0]" xfId="19" builtinId="6"/>
    <cellStyle name="Title" xfId="20" builtinId="15"/>
    <cellStyle name="Heading 1" xfId="21" builtinId="16"/>
    <cellStyle name="Heading 2" xfId="22" builtinId="17"/>
    <cellStyle name="Heading 3" xfId="23" builtinId="18"/>
    <cellStyle name="Heading 4" xfId="24" builtinId="19"/>
    <cellStyle name="Good" xfId="25" builtinId="26"/>
    <cellStyle name="Bad" xfId="26" builtinId="27"/>
    <cellStyle name="Neutral" xfId="27" builtinId="28"/>
    <cellStyle name="Input" xfId="28" builtinId="20"/>
    <cellStyle name="Output" xfId="29" builtinId="21"/>
    <cellStyle name="Calculation" xfId="30" builtinId="22"/>
    <cellStyle name="Linked Cell" xfId="31" builtinId="24"/>
    <cellStyle name="Check Cell" xfId="32" builtinId="23"/>
    <cellStyle name="Warning Text" xfId="33" builtinId="11"/>
    <cellStyle name="Note" xfId="34" builtinId="10"/>
    <cellStyle name="Explanatory Text" xfId="35" builtinId="53"/>
    <cellStyle name="Total" xfId="36" builtinId="25"/>
    <cellStyle name="Accent1" xfId="37" builtinId="29"/>
    <cellStyle name="20% - Accent1" xfId="38" builtinId="30"/>
    <cellStyle name="40% - Accent1" xfId="39" builtinId="31"/>
    <cellStyle name="60% - Accent1" xfId="40" builtinId="32"/>
    <cellStyle name="Accent2" xfId="41" builtinId="33"/>
    <cellStyle name="20% - Accent2" xfId="42" builtinId="34"/>
    <cellStyle name="40% - Accent2" xfId="43" builtinId="35"/>
    <cellStyle name="60% - Accent2" xfId="44" builtinId="36"/>
    <cellStyle name="Accent3" xfId="45" builtinId="37"/>
    <cellStyle name="20% - Accent3" xfId="46" builtinId="38"/>
    <cellStyle name="40% - Accent3" xfId="47" builtinId="39"/>
    <cellStyle name="60% - Accent3" xfId="48" builtinId="40"/>
    <cellStyle name="Accent4" xfId="49" builtinId="41"/>
    <cellStyle name="20% - Accent4" xfId="50" builtinId="42"/>
    <cellStyle name="40% - Accent4" xfId="51" builtinId="43"/>
    <cellStyle name="60% - Accent4" xfId="52" builtinId="44"/>
    <cellStyle name="Accent5" xfId="53" builtinId="45"/>
    <cellStyle name="20% - Accent5" xfId="54" builtinId="46"/>
    <cellStyle name="40% - Accent5" xfId="55" builtinId="47"/>
    <cellStyle name="60% - Accent5" xfId="56" builtinId="48"/>
    <cellStyle name="Accent6" xfId="57" builtinId="49"/>
    <cellStyle name="20% - Accent6" xfId="58" builtinId="50"/>
    <cellStyle name="40% - Accent6" xfId="59" builtinId="51"/>
    <cellStyle name="60% - Accent6" xfId="60" builtinId="52"/>
  </cellStyles>
  <dxfs count="28">
    <dxf>
      <numFmt numFmtId="177" formatCode="0"/>
    </dxf>
    <dxf>
      <numFmt numFmtId="177" formatCode="0"/>
    </dxf>
    <dxf>
      <numFmt numFmtId="177" formatCode="0"/>
    </dxf>
    <dxf>
      <numFmt numFmtId="177" formatCode="0"/>
    </dxf>
    <dxf>
      <numFmt numFmtId="177" formatCode="0"/>
    </dxf>
    <dxf>
      <numFmt numFmtId="177" formatCode="0"/>
    </dxf>
    <dxf>
      <numFmt numFmtId="177" formatCode="0"/>
    </dxf>
    <dxf>
      <numFmt numFmtId="164" formatCode="_(* #,##0_);_(* \(#,##0\);_(* &quot;-&quot;??_);_(@_)"/>
    </dxf>
    <dxf>
      <numFmt numFmtId="177" formatCode="0"/>
    </dxf>
    <dxf>
      <numFmt numFmtId="177" formatCode="0"/>
    </dxf>
    <dxf>
      <numFmt numFmtId="177" formatCode="0"/>
    </dxf>
    <dxf>
      <numFmt numFmtId="177" formatCode="0"/>
    </dxf>
    <dxf>
      <numFmt numFmtId="177" formatCode="0"/>
    </dxf>
    <dxf>
      <numFmt numFmtId="177" formatCode="0"/>
    </dxf>
    <dxf>
      <numFmt numFmtId="177" formatCode="0"/>
    </dxf>
    <dxf>
      <numFmt numFmtId="177" formatCode="0"/>
    </dxf>
    <dxf>
      <numFmt numFmtId="177" formatCode="0"/>
    </dxf>
    <dxf>
      <numFmt numFmtId="177" formatCode="0"/>
    </dxf>
    <dxf>
      <numFmt numFmtId="177" formatCode="0"/>
    </dxf>
    <dxf>
      <numFmt numFmtId="177" formatCode="0"/>
    </dxf>
    <dxf>
      <numFmt numFmtId="177" formatCode="0"/>
    </dxf>
    <dxf>
      <numFmt numFmtId="177" formatCode="0"/>
    </dxf>
    <dxf>
      <fill>
        <patternFill patternType="solid">
          <bgColor rgb="FFFFFF00"/>
        </patternFill>
      </fill>
    </dxf>
    <dxf>
      <numFmt numFmtId="177" formatCode="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177" formatCode="0"/>
    </dxf>
    <dxf>
      <numFmt numFmtId="177" formatCode="0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0" Type="http://schemas.openxmlformats.org/officeDocument/2006/relationships/worksheet" Target="worksheets/sheet6.xml" /><Relationship Id="rId11" Type="http://schemas.openxmlformats.org/officeDocument/2006/relationships/worksheet" Target="worksheets/sheet7.xml" /><Relationship Id="rId12" Type="http://schemas.openxmlformats.org/officeDocument/2006/relationships/worksheet" Target="worksheets/sheet8.xml" /><Relationship Id="rId13" Type="http://schemas.openxmlformats.org/officeDocument/2006/relationships/worksheet" Target="worksheets/sheet9.xml" /><Relationship Id="rId9" Type="http://schemas.openxmlformats.org/officeDocument/2006/relationships/worksheet" Target="worksheets/sheet5.xml" /><Relationship Id="rId8" Type="http://schemas.openxmlformats.org/officeDocument/2006/relationships/worksheet" Target="worksheets/sheet4.xml" /><Relationship Id="rId36" Type="http://schemas.openxmlformats.org/officeDocument/2006/relationships/sheetMetadata" Target="metadata.xml" /><Relationship Id="rId38" Type="http://schemas.openxmlformats.org/officeDocument/2006/relationships/customXml" Target="../customXml/item2.xml" /><Relationship Id="rId39" Type="http://schemas.openxmlformats.org/officeDocument/2006/relationships/customXml" Target="../customXml/item3.xml" /><Relationship Id="rId26" Type="http://schemas.openxmlformats.org/officeDocument/2006/relationships/worksheet" Target="worksheets/sheet22.xml" /><Relationship Id="rId34" Type="http://schemas.openxmlformats.org/officeDocument/2006/relationships/styles" Target="styles.xml" /><Relationship Id="rId35" Type="http://schemas.openxmlformats.org/officeDocument/2006/relationships/sharedStrings" Target="sharedStrings.xml" /><Relationship Id="rId6" Type="http://schemas.openxmlformats.org/officeDocument/2006/relationships/worksheet" Target="worksheets/sheet2.xml" /><Relationship Id="rId37" Type="http://schemas.openxmlformats.org/officeDocument/2006/relationships/customXml" Target="../customXml/item1.xml" /><Relationship Id="rId5" Type="http://schemas.openxmlformats.org/officeDocument/2006/relationships/worksheet" Target="worksheets/sheet1.xml" /><Relationship Id="rId31" Type="http://schemas.openxmlformats.org/officeDocument/2006/relationships/worksheet" Target="worksheets/sheet27.xml" /><Relationship Id="rId4" Type="http://schemas.openxmlformats.org/officeDocument/2006/relationships/pivotCacheDefinition" Target="pivotCache/pivotCacheDefinition3.xml" /><Relationship Id="rId33" Type="http://schemas.openxmlformats.org/officeDocument/2006/relationships/worksheet" Target="worksheets/sheet29.xml" /><Relationship Id="rId27" Type="http://schemas.openxmlformats.org/officeDocument/2006/relationships/worksheet" Target="worksheets/sheet23.xml" /><Relationship Id="rId2" Type="http://schemas.openxmlformats.org/officeDocument/2006/relationships/pivotCacheDefinition" Target="pivotCache/pivotCacheDefinition1.xml" /><Relationship Id="rId1" Type="http://schemas.openxmlformats.org/officeDocument/2006/relationships/theme" Target="theme/theme1.xml" /><Relationship Id="rId7" Type="http://schemas.openxmlformats.org/officeDocument/2006/relationships/worksheet" Target="worksheets/sheet3.xml" /><Relationship Id="rId20" Type="http://schemas.openxmlformats.org/officeDocument/2006/relationships/worksheet" Target="worksheets/sheet16.xml" /><Relationship Id="rId3" Type="http://schemas.openxmlformats.org/officeDocument/2006/relationships/pivotCacheDefinition" Target="pivotCache/pivotCacheDefinition2.xml" /><Relationship Id="rId30" Type="http://schemas.openxmlformats.org/officeDocument/2006/relationships/worksheet" Target="worksheets/sheet26.xml" /><Relationship Id="rId21" Type="http://schemas.openxmlformats.org/officeDocument/2006/relationships/worksheet" Target="worksheets/sheet17.xml" /><Relationship Id="rId32" Type="http://schemas.openxmlformats.org/officeDocument/2006/relationships/worksheet" Target="worksheets/sheet28.xml" /><Relationship Id="rId22" Type="http://schemas.openxmlformats.org/officeDocument/2006/relationships/worksheet" Target="worksheets/sheet18.xml" /><Relationship Id="rId24" Type="http://schemas.openxmlformats.org/officeDocument/2006/relationships/worksheet" Target="worksheets/sheet20.xml" /><Relationship Id="rId40" Type="http://schemas.openxmlformats.org/officeDocument/2006/relationships/customXml" Target="../customXml/item4.xml" /><Relationship Id="rId41" Type="http://schemas.openxmlformats.org/officeDocument/2006/relationships/calcChain" Target="calcChain.xml" /><Relationship Id="rId28" Type="http://schemas.openxmlformats.org/officeDocument/2006/relationships/worksheet" Target="worksheets/sheet24.xml" /><Relationship Id="rId29" Type="http://schemas.openxmlformats.org/officeDocument/2006/relationships/worksheet" Target="worksheets/sheet25.xml" /><Relationship Id="rId18" Type="http://schemas.openxmlformats.org/officeDocument/2006/relationships/worksheet" Target="worksheets/sheet14.xml" /><Relationship Id="rId19" Type="http://schemas.openxmlformats.org/officeDocument/2006/relationships/worksheet" Target="worksheets/sheet15.xml" /><Relationship Id="rId23" Type="http://schemas.openxmlformats.org/officeDocument/2006/relationships/worksheet" Target="worksheets/sheet19.xml" /><Relationship Id="rId25" Type="http://schemas.openxmlformats.org/officeDocument/2006/relationships/worksheet" Target="worksheets/sheet21.xml" /><Relationship Id="rId14" Type="http://schemas.openxmlformats.org/officeDocument/2006/relationships/worksheet" Target="worksheets/sheet10.xml" /><Relationship Id="rId15" Type="http://schemas.openxmlformats.org/officeDocument/2006/relationships/worksheet" Target="worksheets/sheet11.xml" /><Relationship Id="rId16" Type="http://schemas.openxmlformats.org/officeDocument/2006/relationships/worksheet" Target="worksheets/sheet12.xml" /><Relationship Id="rId17" Type="http://schemas.openxmlformats.org/officeDocument/2006/relationships/worksheet" Target="worksheets/sheet13.xml" /></Relationships>
</file>

<file path=xl/charts/_rels/chart1.xml.rels><?xml version="1.0" encoding="UTF-8" standalone="yes"?><Relationships xmlns="http://schemas.openxmlformats.org/package/2006/relationships"><Relationship Id="rId2" Type="http://schemas.microsoft.com/office/2011/relationships/chartColorStyle" Target="color1.xml" /><Relationship Id="rId1" Type="http://schemas.microsoft.com/office/2011/relationships/chartStyle" Target="style1.xml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[0]Sheet2!PivotTable6</c:name>
  </c:pivotSource>
  <c:chart>
    <c:title>
      <c:tx>
        <c:rich>
          <a:bodyPr vert="horz" rot="0"/>
          <a:lstStyle/>
          <a:p>
            <a:pPr algn="ctr">
              <a:defRPr/>
            </a:pPr>
            <a:r>
              <a:rPr lang="en-US" sz="14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Total*</a:t>
            </a:r>
          </a:p>
        </c:rich>
      </c:tx>
      <c:layout/>
      <c:overlay val="0"/>
      <c:spPr>
        <a:noFill/>
        <a:ln w="9525">
          <a:noFill/>
        </a:ln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Sheet2!$B$7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 w="952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Sheet2!$A$8:$A$15</c:f>
              <c:strCache>
                <c:ptCount val="7"/>
                <c:pt idx="0">
                  <c:v>Animal</c:v>
                </c:pt>
                <c:pt idx="1">
                  <c:v>Lightning</c:v>
                </c:pt>
                <c:pt idx="2">
                  <c:v>Other Weather</c:v>
                </c:pt>
                <c:pt idx="3">
                  <c:v>Vehicle</c:v>
                </c:pt>
                <c:pt idx="4">
                  <c:v>Defective Equipment</c:v>
                </c:pt>
                <c:pt idx="5">
                  <c:v>Unknown</c:v>
                </c:pt>
                <c:pt idx="6">
                  <c:v>Other</c:v>
                </c:pt>
              </c:strCache>
            </c:strRef>
          </c:cat>
          <c:val>
            <c:numRef>
              <c:f>Sheet2!$B$8:$B$15</c:f>
              <c:numCache>
                <c:formatCode>General</c:formatCode>
                <c:ptCount val="7"/>
                <c:pt idx="0">
                  <c:v>66</c:v>
                </c:pt>
                <c:pt idx="1">
                  <c:v>43</c:v>
                </c:pt>
                <c:pt idx="2">
                  <c:v>39</c:v>
                </c:pt>
                <c:pt idx="3">
                  <c:v>23</c:v>
                </c:pt>
                <c:pt idx="4">
                  <c:v>22</c:v>
                </c:pt>
                <c:pt idx="5">
                  <c:v>18</c:v>
                </c:pt>
                <c:pt idx="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7F-4AFD-85F9-0A3975B6A883}"/>
            </c:ext>
          </c:extLst>
        </c:ser>
        <c:axId val="1477932"/>
        <c:axId val="13301396"/>
      </c:barChart>
      <c:catAx>
        <c:axId val="14779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3301396"/>
        <c:crosses val="autoZero"/>
        <c:auto val="1"/>
        <c:lblOffset val="100"/>
        <c:noMultiLvlLbl val="0"/>
      </c:catAx>
      <c:valAx>
        <c:axId val="1330139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477932"/>
        <c:crosses val="autoZero"/>
        <c:crossBetween val="between"/>
      </c:valAx>
      <c:spPr>
        <a:noFill/>
        <a:ln w="9525">
          <a:noFill/>
        </a:ln>
      </c:spPr>
    </c:plotArea>
    <c:legend>
      <c:legendPos val="r"/>
      <c:layout/>
      <c:overlay val="0"/>
      <c:spPr>
        <a:noFill/>
        <a:ln w="9525">
          <a:noFill/>
        </a:ln>
      </c:spPr>
      <c:txPr>
        <a:bodyPr vert="horz" rot="0"/>
        <a:lstStyle/>
        <a:p>
          <a:pPr>
            <a:defRPr lang="en-US" sz="9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</a:p>
      </c:txPr>
    </c:legend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extLst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olor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 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1438275</xdr:colOff>
      <xdr:row>18</xdr:row>
      <xdr:rowOff>95250</xdr:rowOff>
    </xdr:from>
    <xdr:to>
      <xdr:col>6</xdr:col>
      <xdr:colOff>533400</xdr:colOff>
      <xdr:row>32</xdr:row>
      <xdr:rowOff>171450</xdr:rowOff>
    </xdr:to>
    <xdr:graphicFrame macro="">
      <xdr:nvGraphicFramePr>
        <xdr:cNvPr id="4" name="Chart 3"/>
        <xdr:cNvGraphicFramePr/>
      </xdr:nvGraphicFramePr>
      <xdr:xfrm>
        <a:off x="2771775" y="3524250"/>
        <a:ext cx="4572000" cy="27432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pivotCache/_rels/pivotCacheDefinition1.xml.rels><?xml version="1.0" encoding="UTF-8" standalone="yes"?><Relationships xmlns="http://schemas.openxmlformats.org/package/2006/relationships"><Relationship Id="rId2" Type="http://schemas.openxmlformats.org/officeDocument/2006/relationships/pivotCacheRecords" Target="pivotCacheRecords1.xml" /><Relationship Id="rId1" Type="http://schemas.openxmlformats.org/officeDocument/2006/relationships/externalLinkPath" Target="https:\\pikeenterprises-my.sharepoint.com\personal\rjmiranda_pike_com\Documents\Desktop\COMBINED OUTAGE DATA1 (version 1).xlsx" TargetMode="External" /></Relationships>
</file>

<file path=xl/pivotCache/_rels/pivotCacheDefinition2.xml.rels><?xml version="1.0" encoding="UTF-8" standalone="yes"?><Relationships xmlns="http://schemas.openxmlformats.org/package/2006/relationships"><Relationship Id="rId2" Type="http://schemas.openxmlformats.org/officeDocument/2006/relationships/pivotCacheRecords" Target="pivotCacheRecords2.xml" /><Relationship Id="rId1" Type="http://schemas.openxmlformats.org/officeDocument/2006/relationships/externalLinkPath" Target="https:\\pikeenterprises-my.sharepoint.com\personal\rjmiranda_pike_com\Documents\Desktop\COMBINED OUTAGE DATA1 (version 1).xlsx" TargetMode="External" /></Relationships>
</file>

<file path=xl/pivotCache/_rels/pivotCacheDefinition3.xml.rels><?xml version="1.0" encoding="UTF-8" standalone="yes"?><Relationships xmlns="http://schemas.openxmlformats.org/package/2006/relationships"><Relationship Id="rId1" Type="http://schemas.openxmlformats.org/officeDocument/2006/relationships/pivotCacheRecords" Target="pivotCacheRecords3.xml" 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2" createdVersion="3" refreshedVersion="7" minRefreshableVersion="3" refreshedBy="Brandon  Knight" refreshedDate="44509.4117079861" recordCount="2398">
  <cacheSource type="worksheet">
    <worksheetSource ref="$A$1:$O$2399" sheet="Combined Outages" r:id="rId1"/>
  </cacheSource>
  <cacheFields count="15">
    <cacheField name="District" numFmtId="0">
      <sharedItems containsBlank="1" count="3">
        <s v="Marianna"/>
        <s v="Fernandina Beach"/>
        <m/>
      </sharedItems>
    </cacheField>
    <cacheField name="Substation" numFmtId="0">
      <sharedItems containsBlank="1" count="9">
        <s v="CHIPOLA (15)"/>
        <s v="AIP (24)"/>
        <s v="MARIANNA (14)"/>
        <s v="ALTHA (12)"/>
        <s v="CAVERNS ROAD (11)"/>
        <s v="STEPDOWN (22)"/>
        <s v="JL TERRY (23)"/>
        <s v="BLOUNTSTOWN (18)"/>
        <m/>
      </sharedItems>
    </cacheField>
    <cacheField name="Feeder" numFmtId="0">
      <sharedItems containsMixedTypes="1" containsNumber="1" containsInteger="1" count="35">
        <s v="INDIAN SPRINGS (9932)"/>
        <s v="HWY 90W (9992)"/>
        <s v="PLANTATION FIELDSIDE (111)"/>
        <s v="COLLEGE (9982)"/>
        <s v="HWY 90E (9942)"/>
        <s v="SOUTH STREET (9854)"/>
        <s v="BLOUNTSTOWN (9972)"/>
        <s v="ALTHA (9952)"/>
        <s v="DOGWOOD HEIGHTS (9722)"/>
        <s v="GREENWOOD (9742)"/>
        <s v="COTTONDALE (9866)"/>
        <s v="SOUTH FLETCHER (102)"/>
        <s v="AMELIA ISLAND PARKWAY (312)"/>
        <s v="JASMINE STREET (211)"/>
        <s v="BAILEY (311)"/>
        <s v="RAILROAD (9512)"/>
        <s v="HOSPITAL (9872)"/>
        <s v="BRISTOL (9882)"/>
        <s v="CLINCH DRIVE (214)"/>
        <s v="AIP (315)"/>
        <s v="PLANTATION ROADSIDE (110)"/>
        <s v="FIFTEENTH STREET (209)"/>
        <s v="ELEVEN STREET (212)"/>
        <s v="SADLER NECTARINE SO.14TH (215)"/>
        <s v="BONNIEVIEW (310)"/>
        <s v="NECTARINE (210)"/>
        <s v="PRISON (9732)"/>
        <s v="INDUSTRIAL PARK (9752)"/>
        <s v="JL TERRY (202)"/>
        <s v="FAMILY DOLLAR (9782)"/>
        <s v="PARKWAY SOUTH (104)"/>
        <s v="AMELIA ISLAND"/>
        <s v="SUB. BLOUNTSTOWN (18)"/>
        <n v="0" u="1"/>
        <n v="-315" u="1"/>
      </sharedItems>
    </cacheField>
    <cacheField name="Predicted Device" numFmtId="0">
      <sharedItems containsBlank="1" count="4184">
        <s v="TR.37334"/>
        <s v="TR.35059"/>
        <s v="MTR.12354"/>
        <s v="TR.35834"/>
        <s v="FS.1033"/>
        <s v="FS.640"/>
        <s v="FS.1742"/>
        <s v="TR.61334"/>
        <s v="FS.1189"/>
        <s v="REC.1437"/>
        <s v="FS.164"/>
        <s v="TR.36394"/>
        <s v="FS.443"/>
        <s v="FS.85"/>
        <s v="FS.1007"/>
        <s v="FS.1288"/>
        <s v="FS.802"/>
        <s v="FS.1300"/>
        <s v="MTR.20468"/>
        <s v="FS.1375"/>
        <s v="FS.2257"/>
        <s v="MTR.8670"/>
        <s v="MTR.14863"/>
        <s v="BLANK"/>
        <s v="MTR.14058"/>
        <s v="MTR.4736"/>
        <s v="MTR.6389"/>
        <s v="MTR.136346"/>
        <s v="SL.13266"/>
        <s v="FS.2274"/>
        <s v="FS.1191"/>
        <s v="FS.1613"/>
        <s v="FS.1739"/>
        <s v="FS.576"/>
        <s v="REC.859"/>
        <s v="FS.891"/>
        <s v="TR.38304"/>
        <s v="TR.32944"/>
        <s v="FS.1664"/>
        <s v="FS.34387"/>
        <s v="FS.1538"/>
        <s v="REC.1753"/>
        <s v="TR.38331"/>
        <s v="FS.1392"/>
        <s v="FS.161"/>
        <s v="TR.41985"/>
        <s v="TR.42004"/>
        <s v="FS.2678"/>
        <s v="MTR.7008"/>
        <s v="TR.37186"/>
        <s v="TR.42514"/>
        <s v="SB.24"/>
        <s v="FS.1894"/>
        <s v="MTR.7317"/>
        <s v="MTR.3093"/>
        <s v="PLUG.16660"/>
        <s v="MTR.1318"/>
        <s v="FS.1327"/>
        <s v="MTR.20913"/>
        <s v="TR.41738"/>
        <s v="FS.2638"/>
        <s v="SL.12448"/>
        <s v="MTR.28192"/>
        <s v="FS.1164"/>
        <s v="MTR.28324"/>
        <s v="MTR.7923"/>
        <s v="FDR.2909"/>
        <s v="MTR.3201"/>
        <s v="FS.629"/>
        <s v="FS.1474"/>
        <s v="MTR.315"/>
        <s v="FDR.8358"/>
        <s v="FS.61608"/>
        <s v="FS.153"/>
        <s v="FDR.8370"/>
        <s v="FDR.2873"/>
        <s v="FS.1284"/>
        <s v="FS.349"/>
        <s v="FS.1076"/>
        <s v="FS.174"/>
        <s v="REC.1114"/>
        <s v="MTR.16464"/>
        <s v="FS.1741"/>
        <s v="FS.354"/>
        <s v="REC.651"/>
        <s v="PL.98158"/>
        <s v="FS.1198"/>
        <s v="REC.697"/>
        <s v="REC.1297"/>
        <s v="FS.685"/>
        <s v="FS.974"/>
        <s v="MTR.12579"/>
        <s v="REC.1602"/>
        <s v="FS.60407"/>
        <s v="MTR.27719"/>
        <s v="MTR.20312"/>
        <s v="REC.1105"/>
        <s v="REC.1082"/>
        <s v="FS.1294"/>
        <s v="FDR.8371"/>
        <s v="FS.643"/>
        <s v="FS.379"/>
        <s v="TR.36790"/>
        <s v="FS.165"/>
        <s v="FS.529"/>
        <s v="FS.45"/>
        <s v="REC.185"/>
        <s v="FS.258"/>
        <s v="FS.126"/>
        <s v="FS.777"/>
        <s v="FS.1704"/>
        <s v="FS.1374"/>
        <s v="FS.266"/>
        <s v="FS.267"/>
        <s v="FS.1509"/>
        <s v="PL.94266"/>
        <s v="FS.32788"/>
        <s v="REC.1752"/>
        <s v="REC.50"/>
        <s v="FS.389"/>
        <s v="FS.8377"/>
        <s v="FS.363"/>
        <s v="FS.1370"/>
        <s v="MTR.28003"/>
        <s v="FS.1095"/>
        <s v="PL.95018"/>
        <s v="FS.1472"/>
        <s v="FS.1224"/>
        <s v="FS.319"/>
        <s v="MTR.16394"/>
        <s v="TR.37325"/>
        <s v="REC.667"/>
        <s v="FS.1440"/>
        <s v="FS.1212"/>
        <s v="FS.1439"/>
        <s v="FS.70820"/>
        <s v="FS.599"/>
        <s v="FS.567"/>
        <s v="PL.91642"/>
        <s v="FS.92"/>
        <s v="FS.1487"/>
        <s v="FS.1568"/>
        <s v="REC.1433"/>
        <s v="TR.36546"/>
        <s v="FS.531"/>
        <s v="FS.1569"/>
        <s v="PL.111680"/>
        <s v="PL.93620"/>
        <s v="PL.117770"/>
        <s v="PL.105868"/>
        <s v="FS.2600"/>
        <s v="FS.1946"/>
        <s v="REC.720"/>
        <s v="FS.931"/>
        <s v="MTR.20014"/>
        <s v="MTR.14342"/>
        <s v="PL.113965"/>
        <s v="TR.37142"/>
        <s v="MTR.27173"/>
        <s v="FS.2189"/>
        <s v="MTR.24060"/>
        <s v="TR.31526"/>
        <s v="FS.1115"/>
        <s v="MTR.7039"/>
        <s v="MTR.21994"/>
        <s v="PL.94492"/>
        <s v="FS.202"/>
        <s v="FS.320"/>
        <s v="FS.236"/>
        <s v="MTR.5010"/>
        <s v="FS.1162"/>
        <s v="MTR.6874"/>
        <s v="MTR.7248"/>
        <s v="FS.918"/>
        <s v="MTR.27217"/>
        <s v="MTR.25458"/>
        <s v="TR.33125"/>
        <s v="MTR.8705"/>
        <s v="TR.37273"/>
        <s v="FS.199"/>
        <s v="TR.39275"/>
        <s v="MTR.14385"/>
        <s v="MTR.11941"/>
        <s v="MTR.29682"/>
        <s v="FS.397"/>
        <s v="REC.421"/>
        <s v="MTR.25982"/>
        <s v="MTR.25343"/>
        <s v="FS.1283"/>
        <s v="TR.42848"/>
        <s v="FS.1478"/>
        <s v="FS.273"/>
        <s v="MTR.1952"/>
        <s v="TR.40446"/>
        <s v="SLUG.24058"/>
        <s v="   "/>
        <s v="TR.32001"/>
        <s v="TR.32532"/>
        <s v="MTR.15573"/>
        <s v="FS.2122"/>
        <s v="MTR.5310"/>
        <s v="FS.1873"/>
        <s v="FS.1959"/>
        <s v="MTR.14680"/>
        <s v="TR.31890"/>
        <s v="MTR.6802"/>
        <s v="MTR.23947"/>
        <s v="MTR.8719"/>
        <s v="MTR.18590"/>
        <s v="MTR.17626"/>
        <s v="MTR.1174"/>
        <s v="FS.669"/>
        <s v="FS.30"/>
        <s v="REC.323"/>
        <s v="MTR.8462"/>
        <s v="TR.36333"/>
        <s v="SL.24450"/>
        <s v="TR.33005"/>
        <s v="TR.42177"/>
        <s v="PL.90999"/>
        <s v="FS.1055"/>
        <s v="FS.2184"/>
        <s v="FDR.23184"/>
        <s v="FS.1559"/>
        <s v="FS.2322"/>
        <s v="MTR.9102"/>
        <s v="MTR.7243"/>
        <s v="FS.1910"/>
        <s v="TR.39734"/>
        <s v="TR.32815"/>
        <s v="FS.1353"/>
        <s v="MTR.2693"/>
        <s v="REC.472"/>
        <s v="TR.42836"/>
        <s v="MTR.17640"/>
        <s v="FS.43587"/>
        <s v="MTR.23855"/>
        <s v="MTR.6620"/>
        <s v="MTR.19182"/>
        <s v="MTR.16087"/>
        <s v="FDR.8355"/>
        <s v="FS.1931"/>
        <s v="TR.33962"/>
        <s v="FS.136"/>
        <s v="MTR.6241"/>
        <s v="FS.675"/>
        <s v="FS.55194"/>
        <s v="FS.635"/>
        <s v="FS.1323"/>
        <s v="FS.1846"/>
        <s v="FS.1146"/>
        <s v="REC.1445"/>
        <s v="FS.330"/>
        <s v="MTR.16523"/>
        <s v="TR.34830"/>
        <s v="TR.38656"/>
        <s v="FS.1279"/>
        <s v="MTR.25715"/>
        <s v="TR.32839"/>
        <s v="FS.1780"/>
        <s v="TR.33124"/>
        <s v="FS.1663"/>
        <s v="TR.35692"/>
        <s v="TR.40035"/>
        <s v="TR.35524"/>
        <s v="MTR.162786"/>
        <s v="MTR.1450"/>
        <s v="PL.104362"/>
        <s v="MTR.8628"/>
        <s v="FS.2294"/>
        <s v="MTR.11166"/>
        <s v="MTR.1663"/>
        <s v="TR.34160"/>
        <s v="MTR.30825"/>
        <s v="TR.37159"/>
        <s v="PL.90941"/>
        <s v="FS.585"/>
        <s v="MTR.17851"/>
        <s v="MTR.18134"/>
        <s v="MTR.20359"/>
        <s v="MTR.27711"/>
        <s v="MTR.25468"/>
        <s v="FS.2096"/>
        <s v="MTR.19139"/>
        <s v="FS.500"/>
        <s v="PL.96309"/>
        <s v="FS.532"/>
        <s v="FS.454"/>
        <s v="REC.1365"/>
        <s v="REC.1040"/>
        <s v="REC.1318"/>
        <s v="REC.811"/>
        <s v="PL.94432"/>
        <s v="FS.300"/>
        <s v="FS.558"/>
        <s v="TR.32866"/>
        <s v="REC.1684"/>
        <s v="FS.1488"/>
        <s v="FS.1071"/>
        <s v="PL.95335"/>
        <s v="FS.88"/>
        <s v="FS.27"/>
        <s v="REC.216"/>
        <s v="FS.1058"/>
        <s v="FS.48"/>
        <s v="MTR.19671"/>
        <s v="MTR.15825"/>
        <s v="FS.8897"/>
        <s v="REC.925"/>
        <s v="REC.162"/>
        <s v="FS.570"/>
        <s v="TR.34399"/>
        <s v="FS.1691"/>
        <s v="PL.95180"/>
        <s v="FS.171"/>
        <s v="MTR.20454"/>
        <s v="FS.399"/>
        <s v="PL.99293"/>
        <s v="PL.97895"/>
        <s v="FS.1009"/>
        <s v="FS.933"/>
        <s v="FS.344"/>
        <s v="FS.1338"/>
        <s v="FS.678"/>
        <s v="PL.96518"/>
        <s v="REC.227"/>
        <s v="TR.36699"/>
        <s v="PL.92714"/>
        <s v="TR.36526"/>
        <s v="FS.1312"/>
        <s v="MTR.15539"/>
        <s v="FS.249"/>
        <s v="MTR.23810"/>
        <s v="TR.32209"/>
        <s v="FS.1135"/>
        <s v="TR.32494"/>
        <s v="FS.62412"/>
        <s v="MTR.20744"/>
        <s v="MTR.23817"/>
        <s v="FS.815"/>
        <s v="MTR.26086"/>
        <s v="REC.1274"/>
        <s v="FS.2258"/>
        <s v="FS.1571"/>
        <s v="MTR.23773"/>
        <s v="FS.706"/>
        <s v="FS.857"/>
        <s v="MTR.27524"/>
        <s v="MTR.26374"/>
        <s v="FS.707"/>
        <s v="PL.98326"/>
        <s v="TR.37135"/>
        <s v="MTR.27537"/>
        <s v="FS.358"/>
        <s v="FS.874"/>
        <s v="FS.879"/>
        <s v="FS.767"/>
        <s v="TR.42607"/>
        <s v="MTR.29229"/>
        <s v="MTR.22352"/>
        <s v="MTR.13642"/>
        <s v="PL.102267"/>
        <s v="FS.2269"/>
        <s v="MTR.17402"/>
        <s v="FS.422"/>
        <s v="MTR.26170"/>
        <s v="FS.1927"/>
        <s v="TR.36471"/>
        <s v="TR.36686"/>
        <s v="FS.762"/>
        <s v="MTR.19007"/>
        <s v="MTR.5366"/>
        <s v="PL.90919"/>
        <s v="MTR.16587"/>
        <s v="MTR.29336"/>
        <s v="FS.41987"/>
        <s v="TR.37554"/>
        <s v="FS.89"/>
        <s v="MTR.27526"/>
        <s v="MTR.19972"/>
        <s v="FS.1639"/>
        <s v="MTR.146346"/>
        <s v="MTR.15453"/>
        <s v="FS.1654"/>
        <s v="MTR.28159"/>
        <s v="PL.91866"/>
        <s v="FS.1463"/>
        <s v="REC.2907"/>
        <s v="MTR.29335"/>
        <s v="TR.36198"/>
        <s v="MTR.28515"/>
        <s v="FS.2465"/>
        <s v="PL.112341"/>
        <s v="FDR.8366"/>
        <s v="TR.33106"/>
        <s v="REC.2871"/>
        <s v="FDR.2874"/>
        <s v="REC.1599"/>
        <s v="FS.946"/>
        <s v="MTR.221"/>
        <s v="FS.1740"/>
        <s v="PL.92710"/>
        <s v="FS.1131"/>
        <s v="TR.36178"/>
        <s v="FS.637"/>
        <s v="MTR.15114"/>
        <s v="TR.34869"/>
        <s v="MTR.265039"/>
        <s v="TR.36060"/>
        <s v="MTR.15973"/>
        <s v="TR.33397"/>
        <s v="TR.88886"/>
        <s v="TR.34474"/>
        <s v="FS.1074"/>
        <s v="MTR.27329"/>
        <s v="REC.204"/>
        <s v="FS.59"/>
        <s v="TR.34154"/>
        <s v="TR.35701"/>
        <s v="TR.35289"/>
        <s v="TR.35908"/>
        <s v="TR.34398"/>
        <s v="TR.34637"/>
        <s v="MTR.25913"/>
        <s v="PL.93783"/>
        <s v="MTR.27829"/>
        <s v="MTR.18678"/>
        <s v="PL.104549"/>
        <s v="TR.37624"/>
        <s v="SL.10462"/>
        <s v="MTR.8985"/>
        <s v="FS.65"/>
        <s v="TR.31856"/>
        <s v="TR.34097"/>
        <s v="TR.38085"/>
        <s v="MTR.191194"/>
        <s v="MTR.178368"/>
        <s v="FS.2127"/>
        <s v="TR.34059"/>
        <s v="FS.8857"/>
        <s v="REC.593"/>
        <s v="REC.1692"/>
        <s v="TR.34528"/>
        <s v="FS.21584"/>
        <s v="TR.33932"/>
        <s v="FS.1453"/>
        <s v="MTR.3092"/>
        <s v="REC.1814"/>
        <s v="MTR.4521"/>
        <s v="FS.8843"/>
        <s v="MTR.27439"/>
        <s v="MTR.22234"/>
        <s v="FS.8898"/>
        <s v="FS.867"/>
        <s v="MTR.14903"/>
        <s v="MTR.17442"/>
        <s v="MTR.28368"/>
        <s v="FS.794"/>
        <s v="MTR.7625"/>
        <s v="TR.36160"/>
        <s v="MTR.21966"/>
        <s v="FS.571"/>
        <s v="MTR.7092"/>
        <s v="MTR.14405"/>
        <s v="MTR.7566"/>
        <s v="REC.465"/>
        <s v="MTR.7015"/>
        <s v="MTR.14562"/>
        <s v="FS.2793"/>
        <s v="REC.2869"/>
        <s v="MTR.21962"/>
        <s v="FS.968"/>
        <s v="FS.1024"/>
        <s v="FS.2493"/>
        <s v="FS.178"/>
        <s v="MTR.15375"/>
        <s v="FS.2846"/>
        <s v="TR.35618"/>
        <s v="MTR.6582"/>
        <s v="TR.38679"/>
        <s v="MTR.27401"/>
        <s v="TR.31699"/>
        <s v="MTR.7250"/>
        <s v="MTR.3226"/>
        <s v="FDR.2911"/>
        <s v="SW.2825"/>
        <s v="MTR.119546"/>
        <s v="MTR.4470"/>
        <s v="MTR.103145"/>
        <s v="FS.773"/>
        <s v="FS.647"/>
        <s v="FS.704"/>
        <s v="PL.99395"/>
        <s v="FS.2504"/>
        <s v="FS.2435"/>
        <s v="MTR.2659"/>
        <s v="FS.833"/>
        <s v="FDR.8369"/>
        <s v="PL.99270"/>
        <s v="FS.315"/>
        <s v="FS.222"/>
        <s v="TR.31743"/>
        <s v="MTR.25542"/>
        <s v="FS.1491"/>
        <s v="TR.32337"/>
        <s v="MTR.13151"/>
        <s v="TR.36279"/>
        <s v="MTR.24669"/>
        <s v="MTR.1320"/>
        <s v="FS.861"/>
        <s v="FS.1941"/>
        <s v="MTR.6933"/>
        <s v="FS.2500"/>
        <s v="FS.246"/>
        <s v="FS.111"/>
        <s v="TR.36512"/>
        <s v="MTR.30105"/>
        <s v="FS.1619"/>
        <s v="MTR.751"/>
        <s v="MTR.4773"/>
        <s v="TR.37357"/>
        <s v="MTR.8329"/>
        <s v="MTR.8338"/>
        <s v="MTR.8337"/>
        <s v="MTR.14790"/>
        <s v="TR.35446"/>
        <s v="FS.2531"/>
        <s v="FS.1921"/>
        <s v="TR.36778"/>
        <s v="FS.2129"/>
        <s v="TR.36342"/>
        <s v="MTR.26381"/>
        <s v="TR.34191"/>
        <s v="TR.33853"/>
        <s v="MTR.21658"/>
        <s v="MTR.199221"/>
        <s v="TR.38128"/>
        <s v="TR.40229"/>
        <s v="FDR.8357"/>
        <s v="FS.235"/>
        <s v="TR.32537"/>
        <s v="TR.42535"/>
        <s v="REC.497"/>
        <s v="TR.39644"/>
        <s v="MTR.27685"/>
        <s v="FS.975"/>
        <s v="MTR.7034"/>
        <s v="FS.2060"/>
        <s v="MTR.22874"/>
        <s v="TR.36249"/>
        <s v="TR.140486"/>
        <s v="FS.2061"/>
        <s v="MTR.4241"/>
        <s v="FS.391"/>
        <s v="MTR.4551"/>
        <s v="MTR.9101"/>
        <s v="FS.724"/>
        <s v="MTR.29175"/>
        <s v="MTR.10624"/>
        <s v="MTR.7066"/>
        <s v="FS.940"/>
        <s v="TR.34740"/>
        <s v="MTR.3090"/>
        <s v="FS.1916"/>
        <s v="MTR.17252"/>
        <s v="TR.39678"/>
        <s v="FS.1523"/>
        <s v="MTR.2653"/>
        <s v="FS.2115"/>
        <s v="FS.1901"/>
        <s v="FS.1056"/>
        <s v="REC.449"/>
        <s v="REC.43987"/>
        <s v="FS.1820"/>
        <s v="TR.31582"/>
        <s v="MTR.15121"/>
        <s v="MTR.15083"/>
        <s v="TR.31828"/>
        <s v="FS.1001"/>
        <s v="TR.37902"/>
        <s v="TR.37901"/>
        <s v="MTR.19631"/>
        <s v="TR.38091"/>
        <s v="FS.418"/>
        <s v="FS.40787"/>
        <s v="MTR.16418"/>
        <s v="FS.1233"/>
        <s v="FS.8894"/>
        <s v="FS.360"/>
        <s v="TR.36443"/>
        <s v="FS.44787"/>
        <s v="TR.40019"/>
        <s v="FS.1405"/>
        <s v="TR.34697"/>
        <s v="MTR.1326"/>
        <s v="MTR.10752"/>
        <s v="MTR.17532"/>
        <s v="MTR.18313"/>
        <s v="MTR.29383"/>
        <s v="TR.190138"/>
        <s v="MTR.289890"/>
        <s v="MTR.825"/>
        <s v="FS.2030"/>
        <s v="MTR.28837"/>
        <s v="FS.1516"/>
        <s v="MTR.2109"/>
        <s v="MTR.27114"/>
        <s v="MTR.28955"/>
        <s v="TR.32722"/>
        <s v="MTR.25834"/>
        <s v="FS.1592"/>
        <s v="REC.361"/>
        <s v="MTR.13545"/>
        <s v="FS.2287"/>
        <s v="MTR.2096"/>
        <s v="MTR.11423"/>
        <s v="MTR.28883"/>
        <s v="MTR.32735"/>
        <s v="MTR.17835"/>
        <s v="FDR.2910"/>
        <s v="MTR.14259"/>
        <s v="FS.846"/>
        <s v="MTR.11891"/>
        <s v="FS.847"/>
        <s v="MTR.28879"/>
        <s v="MTR.17074"/>
        <s v="TR.37315"/>
        <s v="MTR.14102"/>
        <s v="FS.27987"/>
        <s v="TR.41622"/>
        <s v="MTR.20484"/>
        <s v="FS.438"/>
        <s v="MTR.29955"/>
        <s v="MTR.6884"/>
        <s v="FS.1807"/>
        <s v="FS.8884"/>
        <s v="MTR.16043"/>
        <s v="MTR.15743"/>
        <s v="FS.649"/>
        <s v="MTR.18909"/>
        <s v="MTR.19388"/>
        <s v="FS.2186"/>
        <s v="FS.60"/>
        <s v="TR.38041"/>
        <s v="MTR.5709"/>
        <s v="FS.327"/>
        <s v="TR.31641"/>
        <s v="FS.1532"/>
        <s v="TR.37045"/>
        <s v="MTR.15599"/>
        <s v="TR.144486"/>
        <s v="FS.1094"/>
        <s v="FS.950"/>
        <s v="TR.61292"/>
        <s v="MTR.16327"/>
        <s v="FS.1795"/>
        <s v="FS.1770"/>
        <s v="FS.2399"/>
        <s v="MTR.12941"/>
        <s v="REC.2872"/>
        <s v="FS.1794"/>
        <s v="FS.254"/>
        <s v="TR.36759"/>
        <s v="PL.98550"/>
        <s v="FS.478"/>
        <s v="REC.1616"/>
        <s v="MTR.27127"/>
        <s v="MTR.30396"/>
        <s v="FS.314"/>
        <s v="FS.1086"/>
        <s v="TR.35847"/>
        <s v="FS.1888"/>
        <s v="REC.1064"/>
        <s v="FS.87"/>
        <s v="MTR.7373"/>
        <s v="TR.37388"/>
        <s v="TR.33590"/>
        <s v="TR.37555"/>
        <s v="FS.2800"/>
        <s v="FS.2290"/>
        <s v="SLUG.25032"/>
        <s v="FS.450"/>
        <s v="FS.1242"/>
        <s v="REC.2858"/>
        <s v="FS.86"/>
        <s v="SLUG.22979"/>
        <s v="SW.2560"/>
        <s v="MTR.13283"/>
        <s v="FS.2374"/>
        <s v="FS.2153"/>
        <s v="TR.42533"/>
        <s v="REC.2901"/>
        <s v="FS.661"/>
        <s v="MTR.14994"/>
        <s v="FS.589"/>
        <s v="MTR.15228"/>
        <s v="MTR.16355"/>
        <s v="FS.1832"/>
        <s v="MTR.205"/>
        <s v="FS.75"/>
        <s v="FS.2171"/>
        <s v="MTR.23152"/>
        <s v="MTR.7522"/>
        <s v="MTR.2561"/>
        <s v="FS.34"/>
        <s v="FS.1967"/>
        <s v="FS.2576"/>
        <s v="TR.32055"/>
        <s v="TR.33086"/>
        <s v="FS.1119"/>
        <s v="FS.2354"/>
        <s v="MTR.1626"/>
        <s v="TR.41894"/>
        <s v="FS.1905"/>
        <s v="MTR.4983"/>
        <s v="TR.42810"/>
        <s v="SW.2027"/>
        <s v="MTR.10709"/>
        <s v="FS.2392"/>
        <s v="MTR.13529"/>
        <s v="MTR.183988"/>
        <s v="MTR.4266"/>
        <s v="TR.39374"/>
        <s v="FS.115"/>
        <s v="FS.742"/>
        <s v="TR.36521"/>
        <s v="PL.92287"/>
        <s v="REC.207"/>
        <s v="FS.105"/>
        <s v="FS.655"/>
        <s v="REC.1477"/>
        <s v="FS.260"/>
        <s v="FS.538"/>
        <s v="FS.684"/>
        <s v="FS.400"/>
        <s v="MTR.201214"/>
        <s v="FS.1069"/>
        <s v="FS.618"/>
        <s v="FS.274"/>
        <s v="TR.34496"/>
        <s v="TR.34749"/>
        <s v="FS.305"/>
        <s v="FS.1856"/>
        <s v="TR.42850"/>
        <s v="FS.2163"/>
        <s v="MTR.19418"/>
        <s v="FS.27986"/>
        <s v="MTR.19156"/>
        <s v="MTR.6586"/>
        <s v="MTR.25484"/>
        <s v="FS.2251"/>
        <s v="FS.1178"/>
        <s v="MTR.13485"/>
        <s v="MTR.18145"/>
        <s v="FS.64812"/>
        <s v="TR.32619"/>
        <s v="TR.32474"/>
        <s v="FS.2130"/>
        <s v="TR.38991"/>
        <s v="FS.1565"/>
        <s v="TR.37260"/>
        <s v="TR.178916"/>
        <s v="MTR.15929"/>
        <s v="MTR.17391"/>
        <s v="MTR.24132"/>
        <s v="FS.1575"/>
        <s v="FS.1455"/>
        <s v="FS.2256"/>
        <s v="SW.2473"/>
        <s v="MTR.27943"/>
        <s v="FS.877"/>
        <s v="FS.904"/>
        <s v="TR.42233"/>
        <s v="FS.537"/>
        <s v="FS.1287"/>
        <s v="TR.31625"/>
        <s v="TR.32761"/>
        <s v="TR.34805"/>
        <s v="MTR.58747"/>
        <s v="FS.1501"/>
        <s v="TR.37409"/>
        <s v="FS.594"/>
        <s v="TR.38812"/>
        <s v="MTR.201216"/>
        <s v="FS.1238"/>
        <s v="FS.2615"/>
        <s v="PL.100644"/>
        <s v="TR.38651"/>
        <s v="MTR.15313"/>
        <s v="TR.84486"/>
        <s v="MTR.15416"/>
        <s v="MTR.27698"/>
        <s v="MTR.16347"/>
        <s v="MTR.27894"/>
        <s v="TR.41682"/>
        <s v="MTR.24284"/>
        <s v="TR.32813"/>
        <s v="TR.38029"/>
        <s v="FS.59605"/>
        <s v="FDR.21184"/>
        <s v="MTR.2743"/>
        <s v="MTR.119545"/>
        <s v="FS.2181"/>
        <s v="FS.17584"/>
        <s v="MTR.7042"/>
        <s v="MTR.8321"/>
        <s v="MTR.10540"/>
        <s v="MTR.8764"/>
        <s v="MTR.12869"/>
        <s v="MTR.24576"/>
        <s v="MTR.25804"/>
        <s v="MTR.211618"/>
        <s v="MTR.339"/>
        <s v="TR.36012"/>
        <s v="MTR.25556"/>
        <s v="MTR.25589"/>
        <s v="MTR.25564"/>
        <s v="MTR.14770"/>
        <s v="TR.173312"/>
        <s v="FS.98"/>
        <s v="PL.96878"/>
        <s v="FS.2568"/>
        <s v="FS.197"/>
        <s v="MTR.22093"/>
        <s v="FS.1022"/>
        <s v="TR.42254"/>
        <s v="FS.1003"/>
        <s v="TR.32384"/>
        <s v="FS.1997"/>
        <s v="MTR.17665"/>
        <s v="FS.125"/>
        <s v="FS.40"/>
        <s v="MTR.19270"/>
        <s v="FS.51"/>
        <s v="FS.1579"/>
        <s v="FS.1557"/>
        <s v="FS.942"/>
        <s v="FS.1694"/>
        <s v="MTR.16121"/>
        <s v="TR.35160"/>
        <s v="FS.1169"/>
        <s v="FS.79"/>
        <s v="TR.32676"/>
        <s v="MTR.219"/>
        <s v="TR.42056"/>
        <s v="TR.31975"/>
        <s v="MTR.5014"/>
        <s v="MTR.30275"/>
        <s v="MTR.7057"/>
        <s v="TR.42777"/>
        <s v="FS.54"/>
        <s v="MTR.1684"/>
        <s v="MTR.5306"/>
        <s v="MTR.9106"/>
        <s v="MTR.12407"/>
        <s v="MTR.12061"/>
        <s v="MTR.9063"/>
        <s v="MTR.293606"/>
        <s v="MTR.293605"/>
        <s v="MTR.8676"/>
        <s v="SL.13864"/>
        <s v="MTR.5772"/>
        <s v="PL.111528"/>
        <s v="MTR.8095"/>
        <s v="FS.2074"/>
        <s v="FS.860"/>
        <s v="MTR.29483"/>
        <s v="MTR.16137"/>
        <s v="MTR.290385"/>
        <s v="MTR.111144"/>
        <s v="MTR.6926"/>
        <s v="TR.31644"/>
        <s v="TR.42480"/>
        <s v="MTR.8717"/>
        <s v="FS.1892"/>
        <s v="MTR.7313"/>
        <s v="FS.2197"/>
        <s v="TR.42649"/>
        <s v="MTR.7330"/>
        <s v="TR.35333"/>
        <s v="TR.38439"/>
        <s v="FS.116"/>
        <s v="FS.2204"/>
        <s v="TR.32613"/>
        <s v="TR.33294"/>
        <s v="MTR.24330"/>
        <s v="MTR.27622"/>
        <s v="MTR.25447"/>
        <s v="MTR.17479"/>
        <s v="TR.37104"/>
        <s v="FDR.8363"/>
        <s v="FDR.2919"/>
        <s v="MTR.201609"/>
        <s v="TR.34979"/>
        <s v="TR.42472"/>
        <s v="FS.138"/>
        <s v="FS.2843"/>
        <s v="FS.2633"/>
        <s v="MTR.5296"/>
        <s v="MTR.24494"/>
        <s v="TR.84487"/>
        <s v="FS.409"/>
        <s v="MTR.24442"/>
        <s v="TR.39180"/>
        <s v="REC.560"/>
        <s v="MTR.12707"/>
        <s v="MTR.470"/>
        <s v="FS.1670"/>
        <s v="SL.14330"/>
        <s v="FS.759"/>
        <s v="SB.22"/>
        <s v="MTR.273058"/>
        <s v="FS.139"/>
        <s v="PL.103771"/>
        <s v="FS.2011"/>
        <s v="MTR.13122"/>
        <s v="MTR.8781"/>
        <s v="MTR.28914"/>
        <s v="MTR.128343"/>
        <s v="FS.8896"/>
        <s v="MTR.19649"/>
        <s v="FS.46787"/>
        <s v="MTR.25816"/>
        <s v="FS.504"/>
        <s v="MTR.21352"/>
        <s v="FS.548"/>
        <s v="FS.1195"/>
        <s v="MTR.15922"/>
        <s v="MTR.15643"/>
        <s v="FS.1867"/>
        <s v="MTR.16416"/>
        <s v="MTR.19534"/>
        <s v="FS.1048"/>
        <s v="MTR.21501"/>
        <s v="MTR.8775"/>
        <s v="MTR.16389"/>
        <s v="REC.25"/>
        <s v="FS.67619"/>
        <s v="MTR.27689"/>
        <s v="FS.1399"/>
        <s v="FS.752"/>
        <s v="REC.1336"/>
        <s v="MTR.17443"/>
        <s v="FS.229"/>
        <s v="MTR.16000"/>
        <s v="MTR.17430"/>
        <s v="MTR.24960"/>
        <s v="FS.541"/>
        <s v="PL.159386"/>
        <s v="SL.13891"/>
        <s v="MTR.235247"/>
        <s v="REC.598"/>
        <s v="FS.616"/>
        <s v="MTR.14482"/>
        <s v="MTR.22968"/>
        <s v="TR.33988"/>
        <s v="FS.1593"/>
        <s v="TR.35958"/>
        <s v="MTR.4447"/>
        <s v="FS.2177"/>
        <s v="MTR.400"/>
        <s v="TR.32058"/>
        <s v="MTR.18047"/>
        <s v="MTR.4864"/>
        <s v="SW.2828"/>
        <s v="TR.39611"/>
        <s v="TR.41996"/>
        <s v="MTR.14566"/>
        <s v="MTR.222025"/>
        <s v="FS.2299"/>
        <s v="FS.2695"/>
        <s v="MTR.109143"/>
        <s v="FS.1882"/>
        <s v="FS.2233"/>
        <s v="TR.31711"/>
        <s v="SL.7948"/>
        <s v="MTR.4888"/>
        <s v="MTR.7569"/>
        <s v="MTR.29921"/>
        <s v="REC.460"/>
        <s v="MTR.22922"/>
        <s v="MTR.27675"/>
        <s v="MTR.11786"/>
        <s v="MTR.156373"/>
        <s v="FS.2131"/>
        <s v="FS.2078"/>
        <s v="MTR.8909"/>
        <s v="MTR.18713"/>
        <s v="FS.1307"/>
        <s v="TR.31620"/>
        <s v="FS.1614"/>
        <s v="FS.1915"/>
        <s v="TR.34693"/>
        <s v="TR.38922"/>
        <s v="FS.2024"/>
        <s v="MTR.25360"/>
        <s v="FS.2966"/>
        <s v="MTR.16483"/>
        <s v="FS.2968"/>
        <s v="MTR.10166"/>
        <s v="MTR.28979"/>
        <s v="TR.35689"/>
        <s v="TR.35041"/>
        <s v="MTR.5314"/>
        <s v="FS.2855"/>
        <s v="MTR.944"/>
        <s v="MTR.15168"/>
        <s v="MTR.20429"/>
        <s v="MTR.16108"/>
        <s v="TR.37467"/>
        <s v="FS.1883"/>
        <s v="TR.36678"/>
        <s v="FS.2640"/>
        <s v="MTR.614"/>
        <s v="MTR.13466"/>
        <s v="FS.1391"/>
        <s v="MTR.13683"/>
        <s v="TR.39642"/>
        <s v="TR.37955"/>
        <s v="TR.38470"/>
        <s v="FS.1272"/>
        <s v="FS.578"/>
        <s v="FS.383"/>
        <s v="MTR.8716"/>
        <s v="FS.711"/>
        <s v="MTR.5060"/>
        <s v="MTR.5781"/>
        <s v="FS.1480"/>
        <s v="SL.11641"/>
        <s v="TR.82886"/>
        <s v="TR.42756"/>
        <s v="TR.33568"/>
        <s v="MTR.10206"/>
        <s v="MTR.8530"/>
        <s v="MTR.21920"/>
        <s v="TR.34527"/>
        <s v="MTR.4777"/>
        <s v="MTR.5006"/>
        <s v="MTR.15694"/>
        <s v="TR.40515"/>
        <s v="FS.74422"/>
        <s v="FS.108"/>
        <s v="TR.35878"/>
        <s v="FS.27186"/>
        <s v="TR.39075"/>
        <s v="TR.42598"/>
        <s v="FS.2211"/>
        <s v="FS.1943"/>
        <s v="FS.1159"/>
        <s v="MTR.1629"/>
        <s v="MTR.249366"/>
        <s v="MTR.296039"/>
        <s v="MTR.29877"/>
        <s v="MTR.298447"/>
        <s v="FS.63614"/>
        <s v="MTR.963"/>
        <s v="TR.39783"/>
        <s v="MTR.293603"/>
        <s v="MTR.220022"/>
        <s v="TR.35783"/>
        <s v="TR.38781"/>
        <s v="TR.39182"/>
        <s v="MTR.11747"/>
        <s v="TR.32307"/>
        <s v="FS.1626"/>
        <s v="MTR.19571"/>
        <s v="PL.113828"/>
        <s v="FS.938"/>
        <s v="MTR.25582"/>
        <s v="FS.13584"/>
        <s v="PL.105212"/>
        <s v="TR.38353"/>
        <s v="TR.33964"/>
        <s v="MTR.7948"/>
        <s v="FS.796"/>
        <s v="FS.1333"/>
        <s v="PL.94998"/>
        <s v="FS.660"/>
        <s v="TR.35212"/>
        <s v="PL.100752"/>
        <s v="TR.34918"/>
        <s v="TR.36078"/>
        <s v="MTR.17359"/>
        <s v="FS.181"/>
        <s v="MTR.5001"/>
        <s v="FS.539"/>
        <s v="FS.561"/>
        <s v="FS.364"/>
        <s v="FS.1851"/>
        <s v="FS.1243"/>
        <s v="MTR.27079"/>
        <s v="MTR.18171"/>
        <s v="MTR.24770"/>
        <s v="MTR.31134"/>
        <s v="MTR.25007"/>
        <s v="FS.176"/>
        <s v="MTR.25861"/>
        <s v="MTR.27684"/>
        <s v="MTR.17826"/>
        <s v="TR.33857"/>
        <s v="PL.101179"/>
        <s v="MTR.26903"/>
        <s v="FS.747"/>
        <s v="PL.95293"/>
        <s v="FS.1111"/>
        <s v="TR.36027"/>
        <s v="PL.99814"/>
        <s v="FS.251"/>
        <s v="PL.95853"/>
        <s v="FS.5"/>
        <s v="PL.103387"/>
        <s v="MTR.25951"/>
        <s v="TR.31657"/>
        <s v="MTR.4666"/>
        <s v="PL.92363"/>
        <s v="REC.1779"/>
        <s v="FS.505"/>
        <s v="FS.1578"/>
        <s v="MTR.25525"/>
        <s v="FS.1388"/>
        <s v="FS.943"/>
        <s v="MTR.12580"/>
        <s v="TR.38479"/>
        <s v="TR.32915"/>
        <s v="FS.1160"/>
        <s v="REC.2886"/>
        <s v="PL.100419"/>
        <s v="PL.98922"/>
        <s v="MTR.15518"/>
        <s v="TR.33864"/>
        <s v="MTR.12980"/>
        <s v="PL.95981"/>
        <s v="MTR.5024"/>
        <s v="MTR.27120"/>
        <s v="SB.18"/>
        <s v="TR.32765"/>
        <s v="MTR.28608"/>
        <s v="REC.2857"/>
        <s v="FS.1417"/>
        <s v="FS.1847"/>
        <s v="MTR.5412"/>
        <s v="PL.105508"/>
        <s v="TR.36229"/>
        <s v="PL.101159"/>
        <s v="FS.1518"/>
        <s v="FS.790"/>
        <s v="TR.38213"/>
        <s v="FS.191"/>
        <s v="TR.32498"/>
        <s v="FS.1786"/>
        <s v="PL.106138"/>
        <s v="PL.96400"/>
        <s v="TR.38525"/>
        <s v="PL.92127"/>
        <s v="FDR.2925"/>
        <s v="PL.136589"/>
        <s v="MTR.23175"/>
        <s v="FS.1369"/>
        <s v="TR.39924"/>
        <s v="MTR.762"/>
        <s v="MTR.760"/>
        <s v="SL.18903"/>
        <s v="MTR.5082"/>
        <s v="PL.92076"/>
        <s v="MTR.12402"/>
        <s v="TR.35060"/>
        <s v="FS.1098"/>
        <s v="PL.105433"/>
        <s v="PL.103644"/>
        <s v="PL.97911"/>
        <s v="PL.95488"/>
        <s v="TR.36812"/>
        <s v="MTR.21077"/>
        <s v="MTR.1861"/>
        <s v="FS.1053"/>
        <s v="FS.29186"/>
        <s v="MTR.23559"/>
        <s v="TR.32355"/>
        <s v="MTR.15737"/>
        <s v="TR.42697"/>
        <s v="FDR.8356"/>
        <s v="MTR.28425"/>
        <s v="MTR.17053"/>
        <s v="MTR.25210"/>
        <s v="MTR.12406"/>
        <s v="FS.915"/>
        <s v="FS.1126"/>
        <s v="FS.654"/>
        <s v="FS.11985"/>
        <s v="MTR.17307"/>
        <s v="FS.378"/>
        <s v="MTR.12326"/>
        <s v="FS.2017"/>
        <s v="MTR.15259"/>
        <s v="FS.718"/>
        <s v="MTR.27896"/>
        <s v="PL.94902"/>
        <s v="FS.37987"/>
        <s v="FS.1818"/>
        <s v="REC.2867"/>
        <s v="FS.234"/>
        <s v="TR.38498"/>
        <s v="MTR.21981"/>
        <s v="TR.33365"/>
        <s v="FS.630"/>
        <s v="TR.31973"/>
        <s v="FS.386"/>
        <s v="FDR.8368"/>
        <s v="TR.35957"/>
        <s v="MTR.16880"/>
        <s v="FS.121"/>
        <s v="FS.167"/>
        <s v="TR.40655"/>
        <s v="FS.1992"/>
        <s v="PL.91918"/>
        <s v="MTR.29577"/>
        <s v="PL.103288"/>
        <s v="FS.155"/>
        <s v="TR.34755"/>
        <s v="PL.91006"/>
        <s v="MTR.27598"/>
        <s v="MTR.22575"/>
        <s v="PL.96617"/>
        <s v="MTR.28124"/>
        <s v="PL.136588"/>
        <s v="TR.38388"/>
        <s v="MTR.26871"/>
        <s v="MTR.28092"/>
        <s v="TR.36876"/>
        <s v="TR.32584"/>
        <s v="TR.34802"/>
        <s v="MTR.16228"/>
        <s v="TR.32489"/>
        <s v="FS.1513"/>
        <s v="FS.8374"/>
        <s v="MTR.23562"/>
        <s v="SL.11161"/>
        <s v="TR.35904"/>
        <s v="TR.35668"/>
        <s v="FS.923"/>
        <s v="MTR.16361"/>
        <s v="PL.94695"/>
        <s v="FS.1350"/>
        <s v="FS.2028"/>
        <s v="FS.781"/>
        <s v="FS.347"/>
        <s v="TR.36949"/>
        <s v="FS.61"/>
        <s v="FS.854"/>
        <s v="TR.42145"/>
        <s v="MTR.13998"/>
        <s v="FS.985"/>
        <s v="FS.1572"/>
        <s v="PL.103621"/>
        <s v="TR.37836"/>
        <s v="FS.1065"/>
        <s v="TR.31509"/>
        <s v="TR.37191"/>
        <s v="TR.35245"/>
        <s v="MTR.24555"/>
        <s v="TR.31996"/>
        <s v="TR.35297"/>
        <s v="REC.32"/>
        <s v="FS.1092"/>
        <s v="SL.512"/>
        <s v="TR.36558"/>
        <s v="PL.94963"/>
        <s v="TR.42858"/>
        <s v="PL.103019"/>
        <s v="MTR.5711"/>
        <s v="FS.869"/>
        <s v="FS.8912"/>
        <s v="MTR.14229"/>
        <s v="MTR.4738"/>
        <s v="MTR.5326"/>
        <s v="TR.34631"/>
        <s v="MTR.12157"/>
        <s v="FS.1868"/>
        <s v="MTR.28065"/>
        <s v="FS.544"/>
        <s v="MTR.12083"/>
        <s v="MTR.16414"/>
        <s v="SLUG.25549"/>
        <s v="TR.32311"/>
        <s v="TR.31970"/>
        <s v="PL.91431"/>
        <s v="SL.9465"/>
        <s v="FS.1534"/>
        <s v="TR.37587"/>
        <s v="PL.93129"/>
        <s v="FS.403"/>
        <s v="TR.32856"/>
        <s v="TR.40290"/>
        <s v="MTR.22655"/>
        <s v="FS.240"/>
        <s v="PL.91445"/>
        <s v="MTR.1641"/>
        <s v="TR.35427"/>
        <s v="TR.33737"/>
        <s v="TR.32578"/>
        <s v="FS.34787"/>
        <s v="FS.885"/>
        <s v="FS.954"/>
        <s v="FS.702"/>
        <s v="FS.523"/>
        <s v="TR.34944"/>
        <s v="FS.971"/>
        <s v="TR.34986"/>
        <s v="MTR.15899"/>
        <s v="FS.653"/>
        <s v="FS.1180"/>
        <s v="FS.1854"/>
        <s v="TR.35386"/>
        <s v="FS.966"/>
        <s v="FS.31"/>
        <s v="MTR.11866"/>
        <s v="MTR.16472"/>
        <s v="FS.2305"/>
        <s v="TR.40945"/>
        <s v="FS.189"/>
        <s v="MTR.29090"/>
        <s v="TR.33040"/>
        <s v="FS.80"/>
        <s v="FS.1043"/>
        <s v="MTR.18545"/>
        <s v="FS.1429"/>
        <s v="TR.34907"/>
        <s v="PL.102729"/>
        <s v="REC.1819"/>
        <s v="FS.555"/>
        <s v="MTR.8412"/>
        <s v="MTR.22478"/>
        <s v="MTR.18350"/>
        <s v="PL.106859"/>
        <s v="FS.1759"/>
        <s v="FS.1855"/>
        <s v="PL.93712"/>
        <s v="PL.103597"/>
        <s v="PL.117377"/>
        <s v="TR.32754"/>
        <s v="TR.34020"/>
        <s v="TR.37116"/>
        <s v="TR.36024"/>
        <s v="MTR.21333"/>
        <s v="MTR.14829"/>
        <s v="TR.90486"/>
        <s v="FS.761"/>
        <s v="FS.1187"/>
        <s v="MTR.15533"/>
        <s v="MTR.15951"/>
        <s v="PL.96148"/>
        <s v="MTR.13505"/>
        <s v="TR.37738"/>
        <s v="TR.34558"/>
        <s v="REC.1319"/>
        <s v="MTR.17071"/>
        <s v="MTR.53542"/>
        <s v="PL.93081"/>
        <s v="MTR.17556"/>
        <s v="TR.31562"/>
        <s v="REC.29"/>
        <s v="TR.33903"/>
        <s v="TR.37316"/>
        <s v="FS.2575"/>
        <s v="MTR.91947"/>
        <s v="TR.37268"/>
        <s v="FS.1833"/>
        <s v="MTR.17168"/>
        <s v="TR.37471"/>
        <s v="TR.33554"/>
        <s v="SLUG.26785"/>
        <s v="TR.36871"/>
        <s v="FS.1428"/>
        <s v="PL.93186"/>
        <s v="FS.888"/>
        <s v="FS.679"/>
        <s v="MTR.15574"/>
        <s v="FS.2270"/>
        <s v="FS.24"/>
        <s v="FS.26"/>
        <s v="MTR.28041"/>
        <s v="PL.98807"/>
        <s v="MTR.15204"/>
        <s v="MTR.25815"/>
        <s v="TR.38416"/>
        <s v="MTR.15488"/>
        <s v="TR.42754"/>
        <s v="MTR.22827"/>
        <s v="TR.35555"/>
        <s v="TR.31579"/>
        <s v="TR.32801"/>
        <s v="TR.31831"/>
        <s v="TR.33842"/>
        <s v="TR.42178"/>
        <s v="FS.131"/>
        <s v="MTR.20875"/>
        <s v="TR.35017"/>
        <s v="TR.33807"/>
        <s v="MTR.25051"/>
        <s v="MTR.25828"/>
        <s v="TR.36797"/>
        <s v="FS.8910"/>
        <s v="FS.1816"/>
        <s v="MTR.20611"/>
        <s v="TR.39184"/>
        <s v="TR.31690"/>
        <s v="MTR.18836"/>
        <s v="TR.37354"/>
        <s v="PL.103754"/>
        <s v="TR.33559"/>
        <s v="TR.34465"/>
        <s v="FS.1577"/>
        <s v="MTR.17151"/>
        <s v="FS.760"/>
        <s v="TR.38715"/>
        <s v="TR.34084"/>
        <s v="MTR.26025"/>
        <s v="TR.38660"/>
        <s v="FS.642"/>
        <s v="TR.31827"/>
        <s v="MTR.4372"/>
        <s v="FS.326"/>
        <s v="TR.33327"/>
        <s v="FS.423"/>
        <s v="FS.170"/>
        <s v="MTR.4839"/>
        <s v="TR.32790"/>
        <s v="MTR.27244"/>
        <s v="TR.33733"/>
        <s v="MTR.20998"/>
        <s v="MTR.19032"/>
        <s v="PLUG.39938"/>
        <s v="MTR.4540"/>
        <s v="MTR.4538"/>
        <s v="FS.13984"/>
        <s v="MTR.15319"/>
        <s v="MTR.12119"/>
        <s v="FS.791"/>
        <s v="TR.32931"/>
        <s v="MTR.28822"/>
        <s v="MTR.15347"/>
        <s v="FS.29987"/>
        <s v="TR.37893"/>
        <s v="TR.35704"/>
        <s v="TR.34223"/>
        <s v="TR.34150"/>
        <s v="TR.37223"/>
        <s v="TR.32888"/>
        <s v="TR.39494"/>
        <s v="MTR.16894"/>
        <s v="TR.37503"/>
        <s v="PL.97014"/>
        <s v="MTR.29852"/>
        <s v="MTR.8502"/>
        <s v="PLUG.10509"/>
        <s v="TR.102486"/>
        <s v="MTR.18058"/>
        <s v="TR.42151"/>
        <s v="FS.2541"/>
        <s v="FS.2042"/>
        <s v="FS.2900"/>
        <s v="TR.35266"/>
        <s v="TR.37549"/>
        <s v="SLUG.23656"/>
        <s v="PL.103925"/>
        <s v="FS.2416"/>
        <s v="TR.39726"/>
        <s v="PL.91756"/>
        <s v="TR.38134"/>
        <s v="TR.37724"/>
        <s v="SL.14299"/>
        <s v="PL.104688"/>
        <s v="SL.15332"/>
        <s v="REC.1360"/>
        <s v="SL.1587"/>
        <s v="FS.1695"/>
        <s v="PL.103953"/>
        <s v="TR.32469"/>
        <s v="TR.39677"/>
        <s v="MTR.6948"/>
        <s v="MTR.25160"/>
        <s v="MTR.17078"/>
        <s v="MTR.29029"/>
        <s v="PL.93827"/>
        <s v="MTR.18129"/>
        <s v="FS.1412"/>
        <s v="FS.2107"/>
        <s v="MTR.191608"/>
        <s v="MTR.26728"/>
        <s v="MTR.21119"/>
        <s v="MTR.18351"/>
        <s v="MTR.17488"/>
        <s v="MTR.23913"/>
        <s v="MTR.18111"/>
        <s v="TR.145286"/>
        <s v="MTR.17378"/>
        <s v="MTR.26392"/>
        <s v="MTR.19933"/>
        <s v="MTR.23426"/>
        <s v="FS.2380"/>
        <s v="TR.40396"/>
        <s v="TR.37730"/>
        <s v="TR.32871"/>
        <s v="TR.40364"/>
        <s v="MTR.25034"/>
        <s v="MTR.15832"/>
        <s v="TR.39687"/>
        <s v="MTR.18903"/>
        <s v="PL.101195"/>
        <s v="MTR.11031"/>
        <s v="TR.33694"/>
        <s v="MTR.791"/>
        <s v="MTR.24929"/>
        <s v="FS.159"/>
        <s v="MTR.17225"/>
        <s v="MTR.25076"/>
        <s v="SL.21089"/>
        <s v="MTR.23167"/>
        <s v="FS.2297"/>
        <s v="MTR.743"/>
        <s v="MTR.24933"/>
        <s v="FS.838"/>
        <s v="FS.1459"/>
        <s v="MTR.14014"/>
        <s v="FS.1604"/>
        <s v="MTR.25630"/>
        <s v="FS.1625"/>
        <s v="MTR.20607"/>
        <s v="TR.35721"/>
        <s v="MTR.17260"/>
        <s v="PL.114319"/>
        <s v="MTR.8931"/>
        <s v="FS.1432"/>
        <s v="MTR.21697"/>
        <s v="FS.803"/>
        <s v="PL.98503"/>
        <s v="MTR.23912"/>
        <s v="MTR.30816"/>
        <s v="FS.873"/>
        <s v="FS.1237"/>
        <s v="TR.33684"/>
        <s v="MTR.18862"/>
        <s v="MTR.23748"/>
        <s v="TR.35308"/>
        <s v="MTR.17813"/>
        <s v="FS.1138"/>
        <s v="FS.2069"/>
        <s v="TR.33257"/>
        <s v="MTR.27731"/>
        <s v="FS.3"/>
        <s v="FS.694"/>
        <s v="FS.2643"/>
        <s v="FS.798"/>
        <s v="FS.1640"/>
        <s v="MTR.8655"/>
        <s v="MTR.14806"/>
        <s v="MTR.10765"/>
        <s v="MTR.6857"/>
        <s v="MTR.4459"/>
        <s v="MTR.8656"/>
        <s v="MTR.14969"/>
        <s v="TR.37423"/>
        <s v="MTR.6820"/>
        <s v="MTR.6818"/>
        <s v="MTR.6774"/>
        <s v="MTR.13513"/>
        <s v="MTR.11094"/>
        <s v="MTR.13667"/>
        <s v="MTR.6823"/>
        <s v="FS.1182"/>
        <s v="MTR.6335"/>
        <s v="MTR.21134"/>
        <s v="TR.40062"/>
        <s v="MTR.4478"/>
        <s v="TR.34217"/>
        <s v="PL.102623"/>
        <s v="TR.33736"/>
        <s v="MTR.17620"/>
        <s v="MTR.6453"/>
        <s v="FS.1560"/>
        <s v="FS.583"/>
        <s v="MTR.10699"/>
        <s v="SLUG.25939"/>
        <s v="TR.38839"/>
        <s v="TR.34183"/>
        <s v="TR.37937"/>
        <s v="FS.8856"/>
        <s v="MTR.12929"/>
        <s v="MTR.25280"/>
        <s v="PL.96899"/>
        <s v="TR.39559"/>
        <s v="TR.40187"/>
        <s v="FS.1676"/>
        <s v="FS.919"/>
        <s v="FS.749"/>
        <s v="REC.1630"/>
        <s v="MTR.17058"/>
        <s v="MTR.16851"/>
        <s v="MTR.15697"/>
        <s v="TR.37987"/>
        <s v="FS.842"/>
        <s v="MTR.16399"/>
        <s v="TR.35090"/>
        <s v="MTR.16562"/>
        <s v="MTR.28033"/>
        <s v="MTR.18326"/>
        <s v="SL.22958"/>
        <s v="MTR.6240"/>
        <s v="TR.32896"/>
        <s v="TR.35368"/>
        <s v="MTR.15570"/>
        <s v="MTR.15425"/>
        <s v="TR.32069"/>
        <s v="MTR.28479"/>
        <s v="PL.102883"/>
        <s v="TR.37481"/>
        <s v="PL.102783"/>
        <s v="TR.100886"/>
        <s v="MTR.23615"/>
        <s v="MTR.17451"/>
        <s v="FS.770"/>
        <s v="MTR.10096"/>
        <s v="TR.37206"/>
        <s v="TR.42793"/>
        <s v="TR.42797"/>
        <s v="TR.34833"/>
        <s v="TR.38950"/>
        <s v="MTR.22666"/>
        <s v="MTR.30478"/>
        <s v="MTR.20228"/>
        <s v="REC.2870"/>
        <s v="FS.615"/>
        <s v="FS.812"/>
        <s v="FS.757"/>
        <s v="MTR.16742"/>
        <s v="MTR.24865"/>
        <s v="MTR.24632"/>
        <s v="MTR.30766"/>
        <s v="MTR.22161"/>
        <s v="MTR.24954"/>
        <s v="MTR.16738"/>
        <s v="PL.97159"/>
        <s v="MTR.19036"/>
        <s v="TR.35055"/>
        <s v="MTR.27494"/>
        <s v="TR.34813"/>
        <s v="FS.1574"/>
        <s v="FS.1521"/>
        <s v="TR.37938"/>
        <s v="MTR.18056"/>
        <s v="MTR.29181"/>
        <s v="MTR.20809"/>
        <s v="MTR.22041"/>
        <s v="MTR.18520"/>
        <s v="MTR.17635"/>
        <s v="TR.35955"/>
        <s v="MTR.27697"/>
        <s v="MTR.8783"/>
        <s v="TR.33574"/>
        <s v="MTR.17363"/>
        <s v="MTR.17358"/>
        <s v="MTR.17355"/>
        <s v="FS.2940"/>
        <s v="PLUG.15879"/>
        <s v="MTR.142344"/>
        <s v="MTR.27866"/>
        <s v="MTR.17326"/>
        <s v="TR.38321"/>
        <s v="TR.40289"/>
        <s v="TR.32726"/>
        <s v="FS.1295"/>
        <s v="FS.2682"/>
        <s v="FS.1827"/>
        <s v="MTR.26362"/>
        <s v="TR.34701"/>
        <s v="MTR.15692"/>
        <s v="MTR.27134"/>
        <s v="SL.4563" u="1"/>
        <s v="TR.33230" u="1"/>
        <m/>
        <s v="FS.1245" u="1"/>
        <s v="FS.1486" u="1"/>
        <s v="TR.32138" u="1"/>
        <s v="FS.298" u="1"/>
        <s v="FS.1125" u="1"/>
        <s v="TR.32148" u="1"/>
        <s v="FS.182" u="1"/>
        <s v="TR.33358" u="1"/>
        <s v="FS.1580" u="1"/>
        <s v="MTR.13240" u="1"/>
        <s v="FS.262" u="1"/>
        <s v="FS.446" u="1"/>
        <s v="FS.31987" u="1"/>
        <s v="FS.1460" u="1"/>
        <s v="MTR.25432" u="1"/>
        <s v="FS.342" u="1"/>
        <s v="FS.434" u="1"/>
        <s v="FS.526" u="1"/>
        <s v="FS.1127" u="1"/>
        <s v="FS.1581" u="1"/>
        <s v="MTR.16089" u="1"/>
        <s v="FS.1489" u="1"/>
        <s v="TR.36177" u="1"/>
        <s v="FS.1461" u="1"/>
        <s v="FS.2381" u="1"/>
        <s v="MTR.25716" u="1"/>
        <s v="MTR.28189" u="1"/>
        <s v="FS.502" u="1"/>
        <s v="FS.1128" u="1"/>
        <s v="MTR.7252" u="1"/>
        <s v="TR.37387" u="1"/>
        <s v="FS.1100" u="1"/>
        <s v="TR.33909" u="1"/>
        <s v="TR.35680" u="1"/>
        <s v="TR.37107" u="1"/>
        <s v="TR.37918" u="1"/>
        <s v="FS.1008" u="1"/>
        <s v="MTR.26988" u="1"/>
        <s v="FS.1462" u="1"/>
        <s v="MTR.24188" u="1"/>
        <s v="FS.1129" u="1"/>
        <s v="FS.1101" u="1"/>
        <s v="FS.1583" u="1"/>
        <s v="FS.2021" u="1"/>
        <s v="MTR.17641" u="1"/>
        <s v="MTR.19218" u="1"/>
        <s v="TR.32080" u="1"/>
        <s v="TR.32719" u="1"/>
        <s v="FS.1102" u="1"/>
        <s v="TR.33929" u="1"/>
        <s v="FS.1223" u="1"/>
        <s v="FS.1464" u="1"/>
        <s v="TR.32729" u="1"/>
        <s v="FDR.33187" u="1"/>
        <s v="MTR.261788" u="1"/>
        <s v="TR.42328" u="1"/>
        <s v="MTR.15409" u="1"/>
        <s v="FS.1465" u="1"/>
        <s v="MTR.23316" u="1"/>
        <s v="MTR.27325" u="1"/>
        <s v="FS.1104" u="1"/>
        <s v="FS.1586" u="1"/>
        <s v="PL.106322" u="1"/>
        <s v="FS.1466" u="1"/>
        <s v="PL.103769" u="1"/>
        <s v="FS.296" u="1"/>
        <s v="FS.388" u="1"/>
        <s v="FS.1346" u="1"/>
        <s v="FS.1587" u="1"/>
        <s v="TR.33851" u="1"/>
        <s v="MTR.19526" u="1"/>
        <s v="FS.284" u="1"/>
        <s v="FS.376" u="1"/>
        <s v="FS.1226" u="1"/>
        <s v="FS.1467" u="1"/>
        <s v="MTR.20495" u="1"/>
        <s v="MTR.28697" u="1"/>
        <s v="FS.1680" u="1"/>
        <s v="FS.1588" u="1"/>
        <s v="TR.33050" u="1"/>
        <s v="TR.33861" u="1"/>
        <s v="FS.352" u="1"/>
        <s v="FS.536" u="1"/>
        <s v="FS.628" u="1"/>
        <s v="FS.1227" u="1"/>
        <s v="TR.32769" u="1"/>
        <s v="MTR.28797" u="1"/>
        <s v="MTR.28889" u="1"/>
        <s v="FS.1681" u="1"/>
        <s v="FS.432" u="1"/>
        <s v="FS.524" u="1"/>
        <s v="FS.708" u="1"/>
        <s v="FS.1348" u="1"/>
        <s v="FS.1589" u="1"/>
        <s v="PL.95465" u="1"/>
        <s v="FS.1320" u="1"/>
        <s v="FS.604" u="1"/>
        <s v="MTR.20879" u="1"/>
        <s v="FS.1441" u="1"/>
        <s v="FS.1682" u="1"/>
        <s v="TR.34909" u="1"/>
        <s v="MTR.27817" u="1"/>
        <s v="FS.1349" u="1"/>
        <s v="MTR.12796" u="1"/>
        <s v="MTR.25109" u="1"/>
        <s v="FS.1562" u="1"/>
        <s v="FS.1229" u="1"/>
        <s v="MTR.17026" u="1"/>
        <s v="FS.1442" u="1"/>
        <s v="FS.1683" u="1"/>
        <s v="TR.33999" u="1"/>
        <s v="FS.1322" u="1"/>
        <s v="FS.1563" u="1"/>
        <s v="FS.2001" u="1"/>
        <s v="FS.1684" u="1"/>
        <s v="FS.1564" u="1"/>
        <s v="FDR.8362" u="1"/>
        <s v="TR.33090" u="1"/>
        <s v="TR.33621" u="1"/>
        <s v="FS.1685" u="1"/>
        <s v="MTR.23832" u="1"/>
        <s v="MTR.27841" u="1"/>
        <s v="FS.2003" u="1"/>
        <s v="TR.35230" u="1"/>
        <s v="FS.1204" u="1"/>
        <s v="FS.1686" u="1"/>
        <s v="TR.34138" u="1"/>
        <s v="FS.1325" u="1"/>
        <s v="MTR.10396" u="1"/>
        <s v="MTR.11932" u="1"/>
        <s v="MTR.17426" u="1"/>
        <s v="FS.1446" u="1"/>
        <s v="FS.1687" u="1"/>
        <s v="FS.28786" u="1"/>
        <s v="TR.35250" u="1"/>
        <s v="FS.190" u="1"/>
        <s v="FS.282" u="1"/>
        <s v="FS.374" u="1"/>
        <s v="FS.466" u="1"/>
        <s v="FS.1206" u="1"/>
        <s v="FS.1447" u="1"/>
        <s v="FS.1688" u="1"/>
        <s v="TR.34050" u="1"/>
        <s v="MTR.21424" u="1"/>
        <s v="FS.638" u="1"/>
        <s v="FS.25186" u="1"/>
        <s v="FS.32787" u="1"/>
        <s v="FS.1540" u="1"/>
        <s v="FS.442" u="1"/>
        <s v="FS.626" u="1"/>
        <s v="FS.1207" u="1"/>
        <s v="FS.1689" u="1"/>
        <s v="FS.1420" u="1"/>
        <s v="FS.430" u="1"/>
        <s v="FS.614" u="1"/>
        <s v="FS.1328" u="1"/>
        <s v="FS.30387" u="1"/>
        <s v="TR.33779" u="1"/>
        <s v="FS.1541" u="1"/>
        <s v="FS.1208" u="1"/>
        <s v="FS.2369" u="1"/>
        <s v="PL.94876" u="1"/>
        <s v="MTR.26989" u="1"/>
        <s v="FS.1301" u="1"/>
        <s v="FS.1783" u="1"/>
        <s v="MTR.17642" u="1"/>
        <s v="FS.1209" u="1"/>
        <s v="MTR.22988" u="1"/>
        <s v="FS.1422" u="1"/>
        <s v="SL.7167" u="1"/>
        <s v="TR.34080" u="1"/>
        <s v="TR.34611" u="1"/>
        <s v="TR.36210" u="1"/>
        <s v="FS.1543" u="1"/>
        <s v="TR.35290" u="1"/>
        <s v="PL.94896" u="1"/>
        <s v="FS.1303" u="1"/>
        <s v="FS.1544" u="1"/>
        <s v="TR.37538" u="1"/>
        <s v="TR.39137" u="1"/>
        <s v="FS.1424" u="1"/>
        <s v="MTR.25933" u="1"/>
        <s v="FS.1545" u="1"/>
        <s v="PL.102314" u="1"/>
        <s v="FS.1425" u="1"/>
        <s v="TR.34641" u="1"/>
        <s v="TR.38650" u="1"/>
        <s v="FS.1546" u="1"/>
        <s v="MTR.19343" u="1"/>
        <s v="FS.396" u="1"/>
        <s v="FS.1426" u="1"/>
        <s v="FS.384" u="1"/>
        <s v="FS.568" u="1"/>
        <s v="FS.1306" u="1"/>
        <s v="FS.1547" u="1"/>
        <s v="PL.95045" u="1"/>
        <s v="TR.40349" u="1"/>
        <s v="MTR.15434" u="1"/>
        <s v="FS.280" u="1"/>
        <s v="FS.372" u="1"/>
        <s v="FS.556" u="1"/>
        <s v="FS.648" u="1"/>
        <s v="FS.1427" u="1"/>
        <s v="TR.36260" u="1"/>
        <s v="FS.452" u="1"/>
        <s v="FS.636" u="1"/>
        <s v="FS.728" u="1"/>
        <s v="FS.1548" u="1"/>
        <s v="FS.1789" u="1"/>
        <s v="TR.37578" u="1"/>
        <s v="TR.35871" u="1"/>
        <s v="FS.440" u="1"/>
        <s v="FS.716" u="1"/>
        <s v="FS.808" u="1"/>
        <s v="FS.1669" u="1"/>
        <s v="MTR.6243" u="1"/>
        <s v="MTR.28898" u="1"/>
        <s v="TR.32261" u="1"/>
        <s v="FS.612" u="1"/>
        <s v="FS.1308" u="1"/>
        <s v="TR.33579" u="1"/>
        <s v="TR.38400" u="1"/>
        <s v="MTR.15450" u="1"/>
        <s v="FS.600" u="1"/>
        <s v="FS.2349" u="1"/>
        <s v="FS.2562" u="1"/>
        <s v="FS.1309" u="1"/>
        <s v="TR.33589" u="1"/>
        <s v="TR.34401" u="1"/>
        <s v="TR.36000" u="1"/>
        <s v="MTR.21017" u="1"/>
        <s v="FS.1522" u="1"/>
        <s v="TR.35891" u="1"/>
        <s v="TR.33201" u="1"/>
        <s v="TR.34799" u="1"/>
        <s v="FS.1402" u="1"/>
        <s v="FS.1643" u="1"/>
        <s v="MTR.22197" u="1"/>
        <s v="TR.34411" u="1"/>
        <s v="MTR.25218" u="1"/>
        <s v="TR.37328" u="1"/>
        <s v="TR.35621" u="1"/>
        <s v="MTR.20996" u="1"/>
        <s v="TR.114486" u="1"/>
        <s v="FS.1403" u="1"/>
        <s v="FS.1644" u="1"/>
        <s v="SL.4629" u="1"/>
        <s v="TR.36128" u="1"/>
        <s v="TR.61318" u="1"/>
        <s v="TR.38430" u="1"/>
        <s v="MTR.19851" u="1"/>
        <s v="TR.42421" u="1"/>
        <s v="MTR.17051" u="1"/>
        <s v="FS.1404" u="1"/>
        <s v="FS.1645" u="1"/>
        <s v="TR.34539" u="1"/>
        <s v="TR.36138" u="1"/>
        <s v="MTR.22397" u="1"/>
        <s v="FS.498" u="1"/>
        <s v="TR.40139" u="1"/>
        <s v="FS.1647" u="1"/>
        <s v="FS.28386" u="1"/>
        <s v="FS.1860" u="1"/>
        <s v="FS.382" u="1"/>
        <s v="FS.474" u="1"/>
        <s v="FS.566" u="1"/>
        <s v="FS.658" u="1"/>
        <s v="FS.1527" u="1"/>
        <s v="FS.1768" u="1"/>
        <s v="FS.462" u="1"/>
        <s v="FS.646" u="1"/>
        <s v="FS.738" u="1"/>
        <s v="FS.1648" u="1"/>
        <s v="FS.42787" u="1"/>
        <s v="TR.36979" u="1"/>
        <s v="FS.1620" u="1"/>
        <s v="FS.634" u="1"/>
        <s v="FS.818" u="1"/>
        <s v="FS.1528" u="1"/>
        <s v="FS.41587" u="1"/>
        <s v="TR.33261" u="1"/>
        <s v="TR.37270" u="1"/>
        <s v="FS.530" u="1"/>
        <s v="FS.622" u="1"/>
        <s v="FS.714" u="1"/>
        <s v="FS.806" u="1"/>
        <s v="FS.1408" u="1"/>
        <s v="FS.1649" u="1"/>
        <s v="FS.31187" u="1"/>
        <s v="FS.40387" u="1"/>
        <s v="TR.36989" u="1"/>
        <s v="TR.32872" u="1"/>
        <s v="MTR.21441" u="1"/>
        <s v="MTR.21533" u="1"/>
        <s v="FS.610" u="1"/>
        <s v="FS.1409" u="1"/>
        <s v="FS.1622" u="1"/>
        <s v="MTR.21725" u="1"/>
        <s v="MTR.25550" u="1"/>
        <s v="PL.101986" u="1"/>
        <s v="FS.1502" u="1"/>
        <s v="FS.1743" u="1"/>
        <s v="FS.2422" u="1"/>
        <s v="PL.113994" u="1"/>
        <s v="TR.33001" u="1"/>
        <s v="TR.37821" u="1"/>
        <s v="MTR.15127" u="1"/>
        <s v="FS.1623" u="1"/>
        <s v="TR.32892" u="1"/>
        <s v="MTR.27227" u="1"/>
        <s v="FS.1503" u="1"/>
        <s v="FS.1744" u="1"/>
        <s v="MTR.8483" u="1"/>
        <s v="TR.33011" u="1"/>
        <s v="TR.33822" u="1"/>
        <s v="MTR.15135" u="1"/>
        <s v="FS.1624" u="1"/>
        <s v="TR.32622" u="1"/>
        <s v="FS.1745" u="1"/>
        <s v="FS.1986" u="1"/>
        <s v="TR.39548" u="1"/>
        <s v="FS.1987" u="1"/>
        <s v="PL.102507" u="1"/>
        <s v="MTR.15243" u="1"/>
        <s v="REC.1740" u="1"/>
        <s v="MTR.20497" u="1"/>
        <s v="MTR.24598" u="1"/>
        <s v="FS.496" u="1"/>
        <s v="FS.1506" u="1"/>
        <s v="FS.1747" u="1"/>
        <s v="MTR.9433" u="1"/>
        <s v="TR.35559" u="1"/>
        <s v="TR.42349" u="1"/>
        <s v="FS.392" u="1"/>
        <s v="FS.1627" u="1"/>
        <s v="MTR.24698" u="1"/>
        <s v="MTR.23618" u="1"/>
        <s v="FS.472" u="1"/>
        <s v="FS.656" u="1"/>
        <s v="FS.748" u="1"/>
        <s v="FS.1507" u="1"/>
        <s v="FS.1748" u="1"/>
        <s v="FS.1720" u="1"/>
        <s v="MTR.15535" u="1"/>
        <s v="MTR.141944" u="1"/>
        <s v="FS.460" u="1"/>
        <s v="FS.552" u="1"/>
        <s v="FS.736" u="1"/>
        <s v="FS.1628" u="1"/>
        <s v="FS.1600" u="1"/>
        <s v="FS.540" u="1"/>
        <s v="FS.632" u="1"/>
        <s v="FS.816" u="1"/>
        <s v="FS.1508" u="1"/>
        <s v="FS.1749" u="1"/>
        <s v="TR.33169" u="1"/>
        <s v="FS.1721" u="1"/>
        <s v="FS.2882" u="1"/>
        <s v="TR.33061" u="1"/>
        <s v="FS.620" u="1"/>
        <s v="FS.712" u="1"/>
        <s v="FS.804" u="1"/>
        <s v="FS.1629" u="1"/>
        <s v="MTR.17028" u="1"/>
        <s v="FS.1601" u="1"/>
        <s v="TR.32672" u="1"/>
        <s v="TR.38280" u="1"/>
        <s v="FS.700" u="1"/>
        <s v="FS.2429" u="1"/>
        <s v="FS.1722" u="1"/>
        <s v="FS.1963" u="1"/>
        <s v="FS.2642" u="1"/>
        <s v="TR.35309" u="1"/>
        <s v="TR.34389" u="1"/>
        <s v="TR.42802" u="1"/>
        <s v="MTR.27743" u="1"/>
        <s v="TR.34812" u="1"/>
        <s v="TR.35599" u="1"/>
        <s v="TR.39328" u="1"/>
        <s v="MTR.19936" u="1"/>
        <s v="MTR.17228" u="1"/>
        <s v="FS.1603" u="1"/>
        <s v="FS.1844" u="1"/>
        <s v="FS.2764" u="1"/>
        <s v="TR.32692" u="1"/>
        <s v="MTR.27843" u="1"/>
        <s v="SL.4801" u="1"/>
        <s v="TR.34822" u="1"/>
        <s v="TR.41612" u="1"/>
        <s v="PL.101295" u="1"/>
        <s v="FS.1724" u="1"/>
        <s v="TR.35329" u="1"/>
        <s v="MTR.27851" u="1"/>
        <s v="MTR.7083" u="1"/>
        <s v="FS.1605" u="1"/>
        <s v="MTR.23942" u="1"/>
        <s v="MTR.25151" u="1"/>
        <s v="FS.1726" u="1"/>
        <s v="TR.35349" u="1"/>
        <s v="SL.5603" u="1"/>
        <s v="MTR.4294" u="1"/>
        <s v="FS.1727" u="1"/>
        <s v="TR.33652" u="1"/>
        <s v="FS.390" u="1"/>
        <s v="FS.574" u="1"/>
        <s v="FS.666" u="1"/>
        <s v="FS.758" u="1"/>
        <s v="FS.1607" u="1"/>
        <s v="FS.35587" u="1"/>
        <s v="REC.2868" u="1"/>
        <s v="FS.562" u="1"/>
        <s v="FS.746" u="1"/>
        <s v="SW.1239" u="1"/>
        <s v="MTR.17636" u="1"/>
        <s v="FS.550" u="1"/>
        <s v="FS.734" u="1"/>
        <s v="FS.826" u="1"/>
        <s v="FS.1608" u="1"/>
        <s v="TR.34169" u="1"/>
        <s v="FS.1821" u="1"/>
        <s v="MTR.21442" u="1"/>
        <s v="FS.722" u="1"/>
        <s v="FS.1729" u="1"/>
        <s v="FS.1701" u="1"/>
        <s v="FS.710" u="1"/>
        <s v="FS.1609" u="1"/>
        <s v="FS.1702" u="1"/>
        <s v="MTR.17744" u="1"/>
        <s v="PL.113995" u="1"/>
        <s v="TR.33402" u="1"/>
        <s v="TR.35812" u="1"/>
        <s v="TR.35399" u="1"/>
        <s v="PL.100731" u="1"/>
        <s v="FS.1703" u="1"/>
        <s v="PL.99015" u="1"/>
        <s v="TR.39128" u="1"/>
        <s v="REC.1418" u="1"/>
        <s v="PL.96226" u="1"/>
        <s v="MTR.39" u="1"/>
        <s v="MTR.1275" u="1"/>
        <s v="TR.34632" u="1"/>
        <s v="FS.1705" u="1"/>
        <s v="MTR.19161" u="1"/>
        <s v="TR.34642" u="1"/>
        <s v="MTR.15436" u="1"/>
        <s v="MTR.19537" u="1"/>
        <s v="FS.596" u="1"/>
        <s v="FS.688" u="1"/>
        <s v="FS.584" u="1"/>
        <s v="FS.676" u="1"/>
        <s v="FS.768" u="1"/>
        <s v="FS.1948" u="1"/>
        <s v="PL.95857" u="1"/>
        <s v="FS.664" u="1"/>
        <s v="FS.756" u="1"/>
        <s v="FS.848" u="1"/>
        <s v="SL.8224" u="1"/>
        <s v="MTR.23627" u="1"/>
        <s v="MTR.27544" u="1"/>
        <s v="FS.652" u="1"/>
        <s v="FS.744" u="1"/>
        <s v="FS.836" u="1"/>
        <s v="FS.1708" u="1"/>
        <s v="TR.35169" u="1"/>
        <s v="FS.732" u="1"/>
        <s v="FS.824" u="1"/>
        <s v="FS.720" u="1"/>
        <s v="FS.1709" u="1"/>
        <s v="MTR.21019" u="1"/>
        <s v="FS.1922" u="1"/>
        <s v="PL.99085" u="1"/>
        <s v="PL.100116" u="1"/>
        <s v="MTR.8674" u="1"/>
        <s v="MTR.27844" u="1"/>
        <s v="TR.34412" u="1"/>
        <s v="MTR.29237" u="1"/>
        <s v="TR.154494" u="1"/>
        <s v="FS.2965" u="1"/>
        <s v="PL.96827" u="1"/>
        <s v="TR.38539" u="1"/>
        <s v="MTR.22399" u="1"/>
        <s v="MTR.21135" u="1"/>
        <s v="FS.2604" u="1"/>
        <s v="REC.1120" u="1"/>
        <s v="PL.112416" u="1"/>
        <s v="TR.38441" u="1"/>
        <s v="MTR.25428" u="1"/>
        <s v="FS.39987" u="1"/>
        <s v="TR.36149" u="1"/>
        <s v="SW.361" u="1"/>
        <s v="MTR.21151" u="1"/>
        <s v="FS.38787" u="1"/>
        <s v="FS.47987" u="1"/>
        <s v="MTR.15960" u="1"/>
        <s v="FS.686" u="1"/>
        <s v="FS.37587" u="1"/>
        <s v="MTR.6835" u="1"/>
        <s v="TR.32853" u="1"/>
        <s v="FS.490" u="1"/>
        <s v="FS.674" u="1"/>
        <s v="FS.858" u="1"/>
        <s v="FS.662" u="1"/>
        <s v="FS.35187" u="1"/>
        <s v="TR.61359" u="1"/>
        <s v="MTR.65542" u="1"/>
        <s v="FS.650" u="1"/>
        <s v="FS.834" u="1"/>
        <s v="FS.43187" u="1"/>
        <s v="FS.730" u="1"/>
        <s v="MTR.17653" u="1"/>
        <s v="TR.37001" u="1"/>
        <s v="TR.37812" u="1"/>
        <s v="TR.33002" u="1"/>
        <s v="MTR.19054" u="1"/>
        <s v="TR.32893" u="1"/>
        <s v="MTR.21927" u="1"/>
        <s v="TR.37129" u="1"/>
        <s v="TR.35422" u="1"/>
        <s v="MTR.65942" u="1"/>
        <s v="TR.34222" u="1"/>
        <s v="MTR.27245" u="1"/>
        <s v="MTR.51142" u="1"/>
        <s v="TR.38241" u="1"/>
        <s v="TR.37041" u="1"/>
        <s v="MTR.19170" u="1"/>
        <s v="TR.38359" u="1"/>
        <s v="FS.696" u="1"/>
        <s v="FS.788" u="1"/>
        <s v="FS.868" u="1"/>
        <s v="FS.672" u="1"/>
        <s v="FS.856" u="1"/>
        <s v="FS.948" u="1"/>
        <s v="PL.93858" u="1"/>
        <s v="TR.37169" u="1"/>
        <s v="TR.152894" u="1"/>
        <s v="FS.844" u="1"/>
        <s v="FS.832" u="1"/>
        <s v="FS.912" u="1"/>
        <s v="TR.37602" u="1"/>
        <s v="FS.900" u="1"/>
        <s v="TR.36402" u="1"/>
        <s v="TR.42272" u="1"/>
        <s v="MTR.15561" u="1"/>
        <s v="TR.38399" u="1"/>
        <s v="TR.38291" u="1"/>
        <s v="TR.34002" u="1"/>
        <s v="TR.33082" u="1"/>
        <s v="SL.13283" u="1"/>
        <s v="PL.100409" u="1"/>
        <s v="SW.1877" u="1"/>
        <s v="MTR.61142" u="1"/>
        <s v="MTR.2686" u="1"/>
        <s v="FS.2926" u="1"/>
        <s v="MTR.29538" u="1"/>
        <s v="SL.6924" u="1"/>
        <s v="MTR.17446" u="1"/>
        <s v="FS.39587" u="1"/>
        <s v="SW.909" u="1"/>
        <s v="PL.105798" u="1"/>
        <s v="FS.38387" u="1"/>
        <s v="FS.590" u="1"/>
        <s v="FS.682" u="1"/>
        <s v="FS.866" u="1"/>
        <s v="FS.37187" u="1"/>
        <s v="TR.34052" u="1"/>
        <s v="MTR.25729" u="1"/>
        <s v="FS.670" u="1"/>
        <s v="TR.35262" u="1"/>
        <s v="TR.38179" u="1"/>
        <s v="TR.38071" u="1"/>
        <s v="FS.922" u="1"/>
        <s v="TR.35272" u="1"/>
        <s v="PL.92468" u="1"/>
        <s v="TR.32473" u="1"/>
        <s v="MTR.21828" u="1"/>
        <s v="TR.33683" u="1"/>
        <s v="TR.42072" u="1"/>
        <s v="MTR.13929" u="1"/>
        <s v="MTR.17846" u="1"/>
        <s v="TR.38199" u="1"/>
        <s v="TR.39011" u="1"/>
        <s v="REC.2899" u="1"/>
        <s v="TR.34893" u="1"/>
        <s v="MTR.27054" u="1"/>
        <s v="MTR.77943" u="1"/>
        <s v="TR.33413" u="1"/>
        <s v="MTR.65943" u="1"/>
        <s v="PL.114234" u="1"/>
        <s v="SLUG.74554" u="1"/>
        <s v="MTR.17954" u="1"/>
        <s v="PL.102234" u="1"/>
        <s v="TR.35833" u="1"/>
        <s v="PL.95730" u="1"/>
        <s v="TR.31834" u="1"/>
        <s v="MTR.15254" u="1"/>
        <s v="TR.39159" u="1"/>
        <s v="TR.37452" u="1"/>
        <s v="MTR.19455" u="1"/>
        <s v="MTR.183996" u="1"/>
        <s v="MTR.27638" u="1"/>
        <s v="FS.692" u="1"/>
        <s v="FS.784" u="1"/>
        <s v="FS.876" u="1"/>
        <s v="PL.97457" u="1"/>
        <s v="TR.31854" u="1"/>
        <s v="MTR.15546" u="1"/>
        <s v="FS.680" u="1"/>
        <s v="FS.944" u="1"/>
        <s v="MTR.6245" u="1"/>
        <s v="TR.32263" u="1"/>
        <s v="FS.920" u="1"/>
        <s v="PL.102734" u="1"/>
        <s v="TR.37202" u="1"/>
        <s v="TR.32804" u="1"/>
        <s v="TR.39091" u="1"/>
        <s v="MTR.27946" u="1"/>
        <s v="SW.1956" u="1"/>
        <s v="TR.32003" u="1"/>
        <s v="TR.34413" u="1"/>
        <s v="TR.35092" u="1"/>
        <s v="MTR.4676" u="1"/>
        <s v="TR.32013" u="1"/>
        <s v="TR.32824" u="1"/>
        <s v="MTR.15862" u="1"/>
        <s v="MTR.17255" u="1"/>
        <s v="MTR.17439" u="1"/>
        <s v="SW.929" u="1"/>
        <s v="TR.32844" u="1"/>
        <s v="MTR.291" u="1"/>
        <s v="FS.886" u="1"/>
        <s v="FS.690" u="1"/>
        <s v="FS.782" u="1"/>
        <s v="PL.95658" u="1"/>
        <s v="PL.95550" u="1"/>
        <s v="PL.93961" u="1"/>
        <s v="TR.36072" u="1"/>
        <s v="TR.32073" u="1"/>
        <s v="PL.100834" u="1"/>
        <s v="TR.33283" u="1"/>
        <s v="MTR.2056" u="1"/>
        <s v="TR.33003" u="1"/>
        <s v="FS.9183" u="1"/>
        <s v="TR.31694" u="1"/>
        <s v="MTR.176" u="1"/>
        <s v="TR.33013" u="1"/>
        <s v="PL.102427" u="1"/>
        <s v="PL.91311" u="1"/>
        <s v="MTR.19448" u="1"/>
        <s v="MTR.71151" u="1"/>
        <s v="MTR.4206" u="1"/>
        <s v="MTR.25870" u="1"/>
        <s v="SW.755" u="1"/>
        <s v="MTR.15355" u="1"/>
        <s v="PL.94238" u="1"/>
        <s v="FS.896" u="1"/>
        <s v="FS.792" u="1"/>
        <s v="FS.884" u="1"/>
        <s v="MTR.23638" u="1"/>
        <s v="FS.872" u="1"/>
        <s v="MTR.15739" u="1"/>
        <s v="MTR.27563" u="1"/>
        <s v="MTR.19480" u="1"/>
        <s v="MTR.4246" u="1"/>
        <s v="PL.92561" u="1"/>
        <s v="MTR.23470" u="1"/>
        <s v="PL.97608" u="1"/>
        <s v="MTR.18500" u="1"/>
        <s v="TR.32684" u="1"/>
        <s v="PL.91371" u="1"/>
        <s v="TR.33894" u="1"/>
        <s v="TR.34293" u="1"/>
        <s v="MTR.23862" u="1"/>
        <s v="PL.93098" u="1"/>
        <s v="MTR.25439" u="1"/>
        <s v="MTR.15871" u="1"/>
        <s v="SW.2717" u="1"/>
        <s v="PL.91922" u="1"/>
        <s v="MTR.17080" u="1"/>
        <s v="FS.998" u="1"/>
        <s v="FS.894" u="1"/>
        <s v="FS.986" u="1"/>
        <s v="FS.882" u="1"/>
        <s v="MTR.25463" u="1"/>
        <s v="PL.101899" u="1"/>
        <s v="FS.870" u="1"/>
        <s v="FS.962" u="1"/>
        <s v="MTR.25747" u="1"/>
        <s v="TR.39002" u="1"/>
        <s v="MTR.5266" u="1"/>
        <s v="MTR.21946" u="1"/>
        <s v="TR.32214" u="1"/>
        <s v="MTR.15348" u="1"/>
        <s v="TR.34634" u="1"/>
        <s v="FS.996" u="1"/>
        <s v="MTR.8636" u="1"/>
        <s v="MTR.63545" u="1"/>
        <s v="FS.892" u="1"/>
        <s v="FS.984" u="1"/>
        <s v="MTR.472" u="1"/>
        <s v="PL.102544" u="1"/>
        <s v="FS.972" u="1"/>
        <s v="FS.960" u="1"/>
        <s v="MTR.18401" u="1"/>
        <s v="TR.36273" u="1"/>
        <s v="TR.39893" u="1"/>
        <s v="MTR.19857" u="1"/>
        <s v="MTR.354" u="1"/>
        <s v="TR.34404" u="1"/>
        <s v="TR.31885" u="1"/>
        <s v="TR.35083" u="1"/>
        <s v="MTR.29349" u="1"/>
        <s v="MTR.11671" u="1"/>
        <s v="TR.39633" u="1"/>
        <s v="TR.36023" u="1"/>
        <s v="SW.681" u="1"/>
        <s v="TR.39653" u="1"/>
        <s v="MTR.29557" u="1"/>
        <s v="TR.33244" u="1"/>
        <s v="MTR.17373" u="1"/>
        <s v="MTR.6837" u="1"/>
        <s v="MTR.16201" u="1"/>
        <s v="FS.8780" u="1"/>
        <s v="PL.95669" u="1"/>
        <s v="MTR.17481" u="1"/>
        <s v="MTR.25572" u="1"/>
        <s v="MTR.1540" u="1"/>
        <s v="MTR.13756" u="1"/>
        <s v="TR.37003" u="1"/>
        <s v="MTR.2750" u="1"/>
        <s v="MTR.25948" u="1"/>
        <s v="MTR.24500" u="1"/>
        <s v="REC.58405" u="1"/>
        <s v="FS.9583" u="1"/>
        <s v="TR.35694" u="1"/>
        <s v="TR.42484" u="1"/>
        <s v="MTR.13948" u="1"/>
        <s v="MTR.17865" u="1"/>
        <s v="TR.37824" u="1"/>
        <s v="MTR.27165" u="1"/>
        <s v="PL.102337" u="1"/>
        <s v="MTR.8486" u="1"/>
        <s v="TR.33014" u="1"/>
        <s v="MTR.25872" u="1"/>
        <s v="MTR.337" u="1"/>
        <s v="MTR.15357" u="1"/>
        <s v="MTR.2500" u="1"/>
        <s v="TR.34234" u="1"/>
        <s v="SW.771" u="1"/>
        <s v="TR.33034" u="1"/>
        <s v="TR.33845" u="1"/>
        <s v="MTR.23180" u="1"/>
        <s v="FS.8880" u="1"/>
        <s v="TR.33044" u="1"/>
        <s v="FS.992" u="1"/>
        <s v="FS.980" u="1"/>
        <s v="FS.8881" u="1"/>
        <s v="TR.37063" u="1"/>
        <s v="MTR.15381" u="1"/>
        <s v="PL.100029" u="1"/>
        <s v="MTR.1438" u="1"/>
        <s v="FS.8882" u="1"/>
        <s v="MTR.23480" u="1"/>
        <s v="TR.38814" u="1"/>
        <s v="TR.33074" u="1"/>
        <s v="TR.33885" u="1"/>
        <s v="MTR.796" u="1"/>
        <s v="MTR.15773" u="1"/>
        <s v="TR.42815" u="1"/>
        <s v="FS.8885" u="1"/>
        <s v="TR.42825" u="1"/>
        <s v="TR.38844" u="1"/>
        <s v="FS.8886" u="1"/>
        <s v="MTR.25457" u="1"/>
        <s v="TR.35244" u="1"/>
        <s v="FS.48789" u="1"/>
        <s v="MTR.28210" u="1"/>
        <s v="TR.37664" u="1"/>
        <s v="MTR.21648" u="1"/>
        <s v="MTR.774" u="1"/>
        <s v="MTR.25849" u="1"/>
        <s v="MTR.29490" u="1"/>
        <s v="MTR.17490" u="1"/>
        <s v="PL.98889" u="1"/>
        <s v="TR.36204" u="1"/>
        <s v="PL.96489" u="1"/>
        <s v="TR.31806" u="1"/>
        <s v="MTR.21672" u="1"/>
        <s v="TR.36214" u="1"/>
        <s v="FS.8864" u="1"/>
        <s v="PL.106263" u="1"/>
        <s v="TR.37434" u="1"/>
        <s v="MTR.20700" u="1"/>
        <s v="MTR.24801" u="1"/>
        <s v="PLUG.14139" u="1"/>
        <s v="TR.34645" u="1"/>
        <s v="TR.36244" u="1"/>
        <s v="TR.33445" u="1"/>
        <s v="TR.35044" u="1"/>
        <s v="MTR.19291" u="1"/>
        <s v="MTR.19567" u="1"/>
        <s v="MTR.1298" u="1"/>
        <s v="TR.38664" u="1"/>
        <s v="MTR.27666" u="1"/>
        <s v="TR.33475" u="1"/>
        <s v="MTR.19959" u="1"/>
        <s v="MTR.2140" u="1"/>
        <s v="MTR.19691" u="1"/>
        <s v="TR.40285" u="1"/>
        <s v="TR.37224" u="1"/>
        <s v="TR.39634" u="1"/>
        <s v="MTR.27882" u="1"/>
        <s v="TR.32826" u="1"/>
        <s v="TR.37234" u="1"/>
        <s v="MTR.23973" u="1"/>
        <s v="TR.33235" u="1"/>
        <s v="MTR.4590" u="1"/>
        <s v="TR.32846" u="1"/>
        <s v="MTR.15990" u="1"/>
        <s v="MTR.17475" u="1"/>
        <s v="FS.12" u="1"/>
        <s v="PL.96752" u="1"/>
        <s v="FS.20" u="1"/>
        <s v="MTR.24302" u="1"/>
        <s v="TR.31656" u="1"/>
        <s v="TR.35665" u="1"/>
        <s v="PL.104755" u="1"/>
        <s v="FS.109" u="1"/>
        <s v="SL.23065" u="1"/>
        <s v="TR.33806" u="1"/>
        <s v="MTR.29783" u="1"/>
        <s v="MTR.23158" u="1"/>
        <s v="MTR.4468" u="1"/>
        <s v="MTR.28803" u="1"/>
        <s v="TR.33015" u="1"/>
        <s v="MTR.25882" u="1"/>
        <s v="MTR.23174" u="1"/>
        <s v="FS.8825" u="1"/>
        <s v="TR.33836" u="1"/>
        <s v="MTR.19468" u="1"/>
        <s v="TR.33846" u="1"/>
        <s v="MTR.10010" u="1"/>
        <s v="MTR.4921" u="1"/>
        <s v="FS.13" u="1"/>
        <s v="TR.35455" u="1"/>
        <s v="MTR.15383" u="1"/>
        <s v="FS.21" u="1"/>
        <s v="PL.98962" u="1"/>
        <s v="TR.35465" u="1"/>
        <s v="MTR.131544" u="1"/>
        <s v="FS.119" u="1"/>
        <s v="MTR.25059" u="1"/>
        <s v="FS.107" u="1"/>
        <s v="TR.39204" u="1"/>
        <s v="MTR.13059" u="1"/>
        <s v="TR.35485" u="1"/>
        <s v="MTR.23958" u="1"/>
        <s v="SL.25285" u="1"/>
        <s v="TR.32406" u="1"/>
        <s v="FS.8803" u="1"/>
        <s v="TR.33085" u="1"/>
        <s v="TR.33616" u="1"/>
        <s v="FDR.8367" u="1"/>
        <s v="TR.33095" u="1"/>
        <s v="TR.35225" u="1"/>
        <s v="MTR.25091" u="1"/>
        <s v="MTR.25367" u="1"/>
        <s v="MTR.7618" u="1"/>
        <s v="MTR.20002" u="1"/>
        <s v="MTR.14911" u="1"/>
        <s v="PL.103200" u="1"/>
        <s v="FS.14" u="1"/>
        <s v="MTR.16212" u="1"/>
        <s v="TR.34045" u="1"/>
        <s v="MTR.25567" u="1"/>
        <s v="FS.57602" u="1"/>
        <s v="MTR.17576" u="1"/>
        <s v="MTR.16220" u="1"/>
        <s v="FS.209" u="1"/>
        <s v="TR.38074" u="1"/>
        <s v="MTR.28604" u="1"/>
        <s v="MTR.16420" u="1"/>
        <s v="FS.8902" u="1"/>
        <s v="TR.36205" u="1"/>
        <s v="MTR.28704" u="1"/>
        <s v="FS.8903" u="1"/>
        <s v="TR.38094" u="1"/>
        <s v="MTR.24611" u="1"/>
        <s v="TR.39024" u="1"/>
        <s v="MTR.19185" u="1"/>
        <s v="MTR.24803" u="1"/>
        <s v="MTR.213613" u="1"/>
        <s v="TR.35025" u="1"/>
        <s v="MTR.16720" u="1"/>
        <s v="FS.8905" u="1"/>
        <s v="MTR.18113" u="1"/>
        <s v="MTR.22103" u="1"/>
        <s v="MTR.16912" u="1"/>
        <s v="TR.34646" u="1"/>
        <s v="MTR.23191" u="1"/>
        <s v="FS.15" u="1"/>
        <s v="TR.33446" u="1"/>
        <s v="FS.23" u="1"/>
        <s v="MTR.912" u="1"/>
        <s v="TR.38665" u="1"/>
        <s v="MTR.27392" u="1"/>
        <s v="MTR.27492" u="1"/>
        <s v="MTR.22403" u="1"/>
        <s v="MTR.26412" u="1"/>
        <s v="FS.219" u="1"/>
        <s v="TR.35065" u="1"/>
        <s v="FS.207" u="1"/>
        <s v="TR.38685" u="1"/>
        <s v="SL.23266" u="1"/>
        <s v="TR.36806" u="1"/>
        <s v="MTR.22411" u="1"/>
        <s v="MTR.29077" u="1"/>
        <s v="FS.103" u="1"/>
        <s v="MTR.14420" u="1"/>
        <s v="TR.38695" u="1"/>
        <s v="MTR.5058" u="1"/>
        <s v="TR.34406" u="1"/>
        <s v="PL.100064" u="1"/>
        <s v="TR.32817" u="1"/>
        <s v="MTR.26712" u="1"/>
        <s v="TR.33496" u="1"/>
        <s v="TR.33216" u="1"/>
        <s v="MTR.5078" u="1"/>
        <s v="MTR.21175" u="1"/>
        <s v="MTR.25368" u="1"/>
        <s v="PL.102972" u="1"/>
        <s v="MTR.15892" u="1"/>
        <s v="PL.100080" u="1"/>
        <s v="MTR.4689" u="1"/>
        <s v="MTR.16205" u="1"/>
        <s v="FS.16" u="1"/>
        <s v="MTR.4311" u="1"/>
        <s v="MTR.28313" u="1"/>
        <s v="MTR.16221" u="1"/>
        <s v="FS.57202" u="1"/>
        <s v="FS.149" u="1"/>
        <s v="FS.309" u="1"/>
        <s v="PL.97162" u="1"/>
        <s v="TR.37275" u="1"/>
        <s v="MTR.17593" u="1"/>
        <s v="FS.113" u="1"/>
        <s v="FS.205" u="1"/>
        <s v="TR.32877" u="1"/>
        <s v="FS.101" u="1"/>
        <s v="MTR.21959" u="1"/>
        <s v="TR.35696" u="1"/>
        <s v="MTR.25884" u="1"/>
        <s v="TR.33296" u="1"/>
        <s v="MTR.19194" u="1"/>
        <s v="PL.94924" u="1"/>
        <s v="MTR.5409" u="1"/>
        <s v="MTR.19386" u="1"/>
        <s v="MTR.7298" u="1"/>
        <s v="MTR.27577" u="1"/>
        <s v="FS.33" u="1"/>
        <s v="MTR.1312" u="1"/>
        <s v="MTR.15577" u="1"/>
        <s v="TR.32657" u="1"/>
        <s v="MTR.27677" u="1"/>
        <s v="FS.147" u="1"/>
        <s v="FS.239" u="1"/>
        <s v="FS.135" u="1"/>
        <s v="FS.227" u="1"/>
        <s v="FS.215" u="1"/>
        <s v="FS.307" u="1"/>
        <s v="MTR.14513" u="1"/>
        <s v="MTR.23868" u="1"/>
        <s v="MTR.22420" u="1"/>
        <s v="PL.101601" u="1"/>
        <s v="TR.33607" u="1"/>
        <s v="TR.35206" u="1"/>
        <s v="TR.42807" u="1"/>
        <s v="PL.93784" u="1"/>
        <s v="TR.35496" u="1"/>
        <s v="MTR.19894" u="1"/>
        <s v="TR.34016" u="1"/>
        <s v="PL.104182" u="1"/>
        <s v="PL.97523" u="1"/>
        <s v="TR.35226" u="1"/>
        <s v="MTR.8298" u="1"/>
        <s v="TR.37656" u="1"/>
        <s v="MTR.3099" u="1"/>
        <s v="MTR.21568" u="1"/>
        <s v="FS.42" u="1"/>
        <s v="MTR.28506" u="1"/>
        <s v="FS.169" u="1"/>
        <s v="TR.33657" u="1"/>
        <s v="TR.35256" u="1"/>
        <s v="FS.157" u="1"/>
        <s v="MTR.28330" u="1"/>
        <s v="FS.237" u="1"/>
        <s v="FS.329" u="1"/>
        <s v="SL.3034" u="1"/>
        <s v="FS.133" u="1"/>
        <s v="FS.225" u="1"/>
        <s v="FS.317" u="1"/>
        <s v="PL.92354" u="1"/>
        <s v="FS.1090" u="1"/>
        <s v="FS.213" u="1"/>
        <s v="FS.201" u="1"/>
        <s v="MTR.21592" u="1"/>
        <s v="MTR.28622" u="1"/>
        <s v="PL.104782" u="1"/>
        <s v="TR.39015" u="1"/>
        <s v="TR.32207" u="1"/>
        <s v="TR.36216" u="1"/>
        <s v="TR.33697" u="1"/>
        <s v="SL.3037" u="1"/>
        <s v="MTR.16814" u="1"/>
        <s v="TR.34096" u="1"/>
        <s v="FS.1093" u="1"/>
        <s v="FS.19" u="1"/>
        <s v="PL.102558" u="1"/>
        <s v="MTR.16830" u="1"/>
        <s v="MTR.19579" u="1"/>
        <s v="MTR.4792" u="1"/>
        <s v="MTR.30020" u="1"/>
        <s v="MTR.23569" u="1"/>
        <s v="MTR.28930" u="1"/>
        <s v="MTR.5019" u="1"/>
        <s v="MTR.26130" u="1"/>
        <s v="FS.43" u="1"/>
        <s v="MTR.18507" u="1"/>
        <s v="TR.38666" u="1"/>
        <s v="MTR.22405" u="1"/>
        <s v="FS.259" u="1"/>
        <s v="MTR.15494" u="1"/>
        <s v="MTR.15678" u="1"/>
        <s v="TR.32257" u="1"/>
        <s v="FS.419" u="1"/>
        <s v="TR.35066" u="1"/>
        <s v="FS.407" u="1"/>
        <s v="MTR.6141" u="1"/>
        <s v="MTR.27878" u="1"/>
        <s v="TR.32970" u="1"/>
        <s v="MTR.25078" u="1"/>
        <s v="FS.211" u="1"/>
        <s v="PL.93364" u="1"/>
        <s v="TR.33477" u="1"/>
        <s v="FS.1099" u="1"/>
        <s v="TR.34407" u="1"/>
        <s v="PL.102874" u="1"/>
        <s v="TR.37496" u="1"/>
        <s v="FS.1192" u="1"/>
        <s v="PL.94584" u="1"/>
        <s v="FS.1072" u="1"/>
        <s v="FS.1193" u="1"/>
        <s v="TR.35627" u="1"/>
        <s v="TR.32297" u="1"/>
        <s v="MTR.16207" u="1"/>
        <s v="SL.23017" u="1"/>
        <s v="TR.34437" u="1"/>
        <s v="MTR.21377" u="1"/>
        <s v="MTR.29487" u="1"/>
        <s v="FS.28" u="1"/>
        <s v="TR.32730" u="1"/>
        <s v="TR.40027" u="1"/>
        <s v="FS.36" u="1"/>
        <s v="MTR.16223" u="1"/>
        <s v="FS.1075" u="1"/>
        <s v="MTR.4312" u="1"/>
        <s v="TR.32037" u="1"/>
        <s v="FS.44" u="1"/>
        <s v="MTR.28507" u="1"/>
        <s v="FS.1196" u="1"/>
        <s v="TR.37256" u="1"/>
        <s v="FS.52" u="1"/>
        <s v="FS.177" u="1"/>
        <s v="FS.269" u="1"/>
        <s v="TR.32858" u="1"/>
        <s v="MTR.24506" u="1"/>
        <s v="SLUG.24211" u="1"/>
        <s v="FS.1197" u="1"/>
        <s v="PL.136590" u="1"/>
        <s v="FS.245" u="1"/>
        <s v="FS.1077" u="1"/>
        <s v="MTR.24422" u="1"/>
        <s v="MTR.28707" u="1"/>
        <s v="FS.233" u="1"/>
        <s v="FS.417" u="1"/>
        <s v="TR.33267" u="1"/>
        <s v="FS.1170" u="1"/>
        <s v="FS.221" u="1"/>
        <s v="FS.313" u="1"/>
        <s v="MTR.9669" u="1"/>
        <s v="TR.38206" u="1"/>
        <s v="MTR.24706" u="1"/>
        <s v="FS.301" u="1"/>
        <s v="TR.33277" u="1"/>
        <s v="TR.31570" u="1"/>
        <s v="TR.35407" u="1"/>
        <s v="MTR.28815" u="1"/>
        <s v="PL.99593" u="1"/>
        <s v="TR.35697" u="1"/>
        <s v="MTR.12806" u="1"/>
        <s v="TR.33710" u="1"/>
        <s v="MTR.21885" u="1"/>
        <s v="TR.42497" u="1"/>
        <s v="MTR.2773" u="1"/>
        <s v="TR.32628" u="1"/>
        <s v="TR.40097" u="1"/>
        <s v="FS.1174" u="1"/>
        <s v="MTR.16923" u="1"/>
        <s v="MTR.18132" u="1"/>
        <s v="FS.1054" u="1"/>
        <s v="FS.37" u="1"/>
        <s v="FS.1175" u="1"/>
        <s v="MTR.15487" u="1"/>
        <s v="PL.98954" u="1"/>
        <s v="TR.32648" u="1"/>
        <s v="FS.53" u="1"/>
        <s v="FS.187" u="1"/>
        <s v="FS.279" u="1"/>
        <s v="FS.175" u="1"/>
        <s v="FS.1297" u="1"/>
        <s v="MTR.23586" u="1"/>
        <s v="PL.106684" u="1"/>
        <s v="FS.163" u="1"/>
        <s v="FS.255" u="1"/>
        <s v="FS.1177" u="1"/>
        <s v="FS.151" u="1"/>
        <s v="FS.427" u="1"/>
        <s v="FS.519" u="1"/>
        <s v="FS.1298" u="1"/>
        <s v="TR.38807" u="1"/>
        <s v="PL.106692" u="1"/>
        <s v="FS.231" u="1"/>
        <s v="TR.33067" u="1"/>
        <s v="TR.37076" u="1"/>
        <s v="FS.1150" u="1"/>
        <s v="FS.311" u="1"/>
        <s v="TR.36687" u="1"/>
        <s v="MTR.23694" u="1"/>
        <s v="FS.1030" u="1"/>
        <s v="FS.1271" u="1"/>
        <s v="FS.1179" u="1"/>
        <s v="TR.33888" u="1"/>
        <s v="MTR.28108" u="1"/>
        <s v="FS.1151" u="1"/>
        <s v="TR.38016" u="1"/>
        <s v="MTR.5362" u="1"/>
        <s v="TR.34710" u="1"/>
        <s v="TR.35497" u="1"/>
        <s v="MTR.28024" u="1"/>
        <s v="FS.1152" u="1"/>
        <s v="FS.1393" u="1"/>
        <s v="FS.2072" u="1"/>
        <s v="SL.23300" u="1"/>
        <s v="TR.35217" u="1"/>
        <s v="TR.37627" u="1"/>
        <s v="PL.94995" u="1"/>
        <s v="TR.32698" u="1"/>
        <s v="FS.1273" u="1"/>
        <s v="FS.1153" u="1"/>
        <s v="FS.1394" u="1"/>
        <s v="TR.33628" u="1"/>
        <s v="TR.33520" u="1"/>
        <s v="MTR.25295" u="1"/>
        <s v="MTR.25387" u="1"/>
        <s v="FS.1154" u="1"/>
        <s v="FS.1395" u="1"/>
        <s v="TR.37647" u="1"/>
        <s v="FS.38" u="1"/>
        <s v="MTR.16040" u="1"/>
        <s v="FS.1275" u="1"/>
        <s v="TR.38046" u="1"/>
        <s v="MTR.25487" u="1"/>
        <s v="FS.46" u="1"/>
        <s v="FS.1155" u="1"/>
        <s v="FS.1396" u="1"/>
        <s v="FS.1035" u="1"/>
        <s v="TR.32448" u="1"/>
        <s v="FS.62" u="1"/>
        <s v="FS.185" u="1"/>
        <s v="FS.277" u="1"/>
        <s v="FS.369" u="1"/>
        <s v="FS.1156" u="1"/>
        <s v="FS.1397" u="1"/>
        <s v="FS.2076" u="1"/>
        <s v="TR.40448" u="1"/>
        <s v="MTR.16240" u="1"/>
        <s v="FS.173" u="1"/>
        <s v="FS.357" u="1"/>
        <s v="FS.1036" u="1"/>
        <s v="TR.32350" u="1"/>
        <s v="MTR.28340" u="1"/>
        <s v="FS.345" u="1"/>
        <s v="FS.1157" u="1"/>
        <s v="FS.1398" u="1"/>
        <s v="FS.517" u="1"/>
        <s v="FS.1037" u="1"/>
        <s v="TR.32468" u="1"/>
        <s v="FS.1250" u="1"/>
        <s v="FS.321" u="1"/>
        <s v="FS.1158" u="1"/>
        <s v="TR.35277" u="1"/>
        <s v="FS.1130" u="1"/>
        <s v="FS.1371" u="1"/>
        <s v="MTR.153570" u="1"/>
        <s v="FS.401" u="1"/>
        <s v="FS.1038" u="1"/>
        <s v="PL.94775" u="1"/>
        <s v="TR.34888" u="1"/>
        <s v="FS.1010" u="1"/>
        <s v="FS.1492" u="1"/>
        <s v="TR.36207" u="1"/>
        <s v="TR.34500" u="1"/>
        <s v="TR.35287" u="1"/>
        <s v="FS.1372" u="1"/>
        <s v="TR.35818" u="1"/>
        <s v="MTR.8772" u="1"/>
        <s v="TR.38096" u="1"/>
        <s v="TR.81686" u="1"/>
        <s v="FS.1011" u="1"/>
        <s v="TR.32208" u="1"/>
        <s v="MTR.20530" u="1"/>
        <s v="MTR.26116" u="1"/>
        <s v="FS.1132" u="1"/>
        <s v="FS.1373" u="1"/>
        <s v="FS.2293" u="1"/>
        <s v="TR.33418" u="1"/>
        <s v="TR.33310" u="1"/>
        <s v="FS.1012" u="1"/>
        <s v="FS.1494" u="1"/>
        <s v="TR.32218" u="1"/>
        <s v="FS.1133" u="1"/>
        <s v="SW.19584" u="1"/>
        <s v="FS.1013" u="1"/>
        <s v="FS.1495" u="1"/>
        <s v="MTR.20730" u="1"/>
        <s v="FS.39" u="1"/>
        <s v="TR.32120" u="1"/>
        <s v="MTR.22123" u="1"/>
        <s v="FS.1134" u="1"/>
        <s v="TR.35740" u="1"/>
        <s v="PL.98544" u="1"/>
        <s v="TR.36247" u="1"/>
        <s v="FS.55" u="1"/>
        <s v="TR.32941" u="1"/>
        <s v="FS.299" u="1"/>
        <s v="FS.1376" u="1"/>
        <s v="FS.63" u="1"/>
        <s v="TR.31741" u="1"/>
        <s v="MTR.18425" u="1"/>
        <s v="FS.195" u="1"/>
        <s v="FS.1256" u="1"/>
        <s v="FS.1497" u="1"/>
        <s v="TR.34658" u="1"/>
        <s v="MTR.22415" u="1"/>
        <s v="FS.183" u="1"/>
        <s v="FS.275" u="1"/>
        <s v="FS.1136" u="1"/>
        <s v="FS.1377" u="1"/>
        <s v="FS.1590" u="1"/>
        <s v="FS.263" u="1"/>
        <s v="FS.355" u="1"/>
        <s v="FS.447" u="1"/>
        <s v="FS.1016" u="1"/>
        <s v="FS.1257" u="1"/>
        <s v="FS.1498" u="1"/>
        <s v="TR.32258" u="1"/>
        <s v="FS.1470" u="1"/>
        <s v="TR.32150" u="1"/>
        <s v="MTR.26616" u="1"/>
        <s v="FS.343" u="1"/>
        <s v="FS.527" u="1"/>
        <s v="FS.1137" u="1"/>
        <s v="FS.1378" u="1"/>
        <s v="FS.1591" u="1"/>
        <s v="FS.331" u="1"/>
        <s v="FS.515" u="1"/>
        <s v="FS.607" u="1"/>
        <s v="FS.1017" u="1"/>
        <s v="FS.1258" u="1"/>
        <s v="FS.2178" u="1"/>
        <s v="MTR.27888" u="1"/>
        <s v="FS.1230" u="1"/>
        <s v="FS.1471" u="1"/>
        <s v="FS.1379" u="1"/>
        <s v="MTR.28109" u="1"/>
        <s v="FS.1018" u="1"/>
        <s v="FS.1259" u="1"/>
        <s v="TR.33901" u="1"/>
        <s v="TR.34688" u="1"/>
        <s v="MTR.16017" u="1"/>
        <s v="FS.1231" u="1"/>
        <s v="TR.34408" u="1"/>
        <s v="FS.1139" u="1"/>
        <s v="MTR.24016" u="1"/>
        <s v="FS.2272" u="1"/>
        <s v="TR.35510" u="1"/>
        <s v="FS.1232" u="1"/>
        <s v="FS.1473" u="1"/>
        <s v="TR.32991" u="1"/>
        <s v="PL.142982" u="1"/>
        <s v="FS.1594" u="1"/>
        <s v="PL.130982" u="1"/>
        <s v="TR.33921" u="1"/>
        <s v="PL.92716" u="1"/>
        <s v="MTR.28317" u="1"/>
        <s v="FS.1595" u="1"/>
        <s v="FS.1475" u="1"/>
        <s v="TR.34438" u="1"/>
        <s v="TR.41228" u="1"/>
        <s v="MTR.22923" u="1"/>
        <s v="MTR.28325" u="1"/>
        <s v="FS.1114" u="1"/>
        <s v="FS.1355" u="1"/>
        <s v="FS.1596" u="1"/>
        <s v="FS.56" u="1"/>
        <s v="FS.64" u="1"/>
        <s v="FS.297" u="1"/>
        <s v="FS.1356" u="1"/>
        <s v="FS.1597" u="1"/>
        <s v="FS.193" u="1"/>
        <s v="FS.377" u="1"/>
        <s v="FS.1690" u="1"/>
        <s v="TR.32751" u="1"/>
        <s v="FS.457" u="1"/>
        <s v="FS.549" u="1"/>
        <s v="FS.1116" u="1"/>
        <s v="FS.1357" u="1"/>
        <s v="FS.1598" u="1"/>
        <s v="FS.1570" u="1"/>
        <s v="FS.261" u="1"/>
        <s v="FS.445" u="1"/>
        <s v="TR.32869" u="1"/>
        <s v="FS.1450" u="1"/>
        <s v="FS.1117" u="1"/>
        <s v="FS.1358" u="1"/>
        <s v="FS.2278" u="1"/>
        <s v="TR.31561" u="1"/>
        <s v="TR.37808" u="1"/>
        <s v="FS.1479" u="1"/>
        <s v="MTR.24808" u="1"/>
        <s v="FS.501" u="1"/>
        <s v="FS.1359" u="1"/>
        <s v="MTR.2754" u="1"/>
        <s v="MTR.21795" u="1"/>
        <s v="FS.1211" u="1"/>
        <s v="TR.32609" u="1"/>
        <s v="TR.34380" u="1"/>
        <s v="MTR.28641" u="1"/>
        <s v="MTR.28917" u="1"/>
        <s v="MTR.26117" u="1"/>
        <s v="FS.1332" u="1"/>
        <s v="TR.33819" u="1"/>
        <s v="MTR.16641" u="1"/>
        <s v="MTR.16733" u="1"/>
        <s v="TR.35310" u="1"/>
        <s v="TR.37720" u="1"/>
        <s v="TR.61287" u="1"/>
        <s v="SL.3518" u="1"/>
        <s v="MTR.24640" u="1"/>
        <s v="TR.34110" u="1"/>
        <s v="MTR.15297" u="1"/>
        <s v="TR.35320" u="1"/>
        <s v="FS.1213" u="1"/>
        <s v="MTR.27489" u="1"/>
        <s v="FS.1334" u="1"/>
        <s v="FS.49" u="1"/>
        <s v="TR.42120" u="1"/>
        <s v="MTR.18142" u="1"/>
        <s v="FS.1696" u="1"/>
        <s v="PL.94936" u="1"/>
        <s v="PL.117506" u="1"/>
        <s v="FS.57" u="1"/>
        <s v="MTR.22132" u="1"/>
        <s v="FS.1335" u="1"/>
        <s v="FS.2014" u="1"/>
        <s v="TR.33741" u="1"/>
        <s v="FS.1456" u="1"/>
        <s v="FS.1697" u="1"/>
        <s v="TR.38257" u="1"/>
        <s v="TR.41741" u="1"/>
        <s v="MTR.22416" u="1"/>
        <s v="FS.1336" u="1"/>
        <s v="TR.33048" u="1"/>
        <s v="FS.81" u="1"/>
        <s v="FS.283" u="1"/>
        <s v="FS.375" u="1"/>
        <s v="FS.559" u="1"/>
        <s v="FS.1216" u="1"/>
        <s v="FS.1698" u="1"/>
        <s v="FS.455" u="1"/>
        <s v="FS.639" u="1"/>
        <s v="TR.39477" u="1"/>
        <s v="SL.3856" u="1"/>
        <s v="MTR.30423" u="1"/>
        <s v="FS.351" u="1"/>
        <s v="FS.535" u="1"/>
        <s v="FS.719" u="1"/>
        <s v="FS.1458" u="1"/>
        <s v="FS.1430" u="1"/>
        <s v="FS.1671" u="1"/>
        <s v="TR.34971" u="1"/>
        <s v="TR.38700" u="1"/>
        <s v="FS.1551" u="1"/>
        <s v="FS.511" u="1"/>
        <s v="SL.22361" u="1"/>
        <s v="TR.32679" u="1"/>
        <s v="FS.1431" u="1"/>
        <s v="FS.1672" u="1"/>
        <s v="TR.34809" u="1"/>
        <s v="TR.35488" u="1"/>
        <s v="FS.1311" u="1"/>
        <s v="TR.33781" u="1"/>
        <s v="TR.37618" u="1"/>
        <s v="MTR.10440" u="1"/>
        <s v="MTR.17198" u="1"/>
        <s v="PL.94986" u="1"/>
        <s v="TR.33501" u="1"/>
        <s v="MTR.23896" u="1"/>
        <s v="FS.1553" u="1"/>
        <s v="TR.35110" u="1"/>
        <s v="FS.1433" u="1"/>
        <s v="FS.1674" u="1"/>
        <s v="TR.31499" u="1"/>
        <s v="TR.33098" u="1"/>
        <s v="MTR.28134" u="1"/>
        <s v="FS.1554" u="1"/>
        <s v="TR.35228" u="1"/>
        <s v="TR.33521" u="1"/>
        <s v="FS.1675" u="1"/>
        <s v="PL.98735" u="1"/>
        <s v="TR.34839" u="1"/>
        <s v="FS.1314" u="1"/>
        <s v="MTR.13397" u="1"/>
        <s v="FS.58" u="1"/>
        <s v="TR.33531" u="1"/>
        <s v="SW.348" u="1"/>
        <s v="MTR.28334" u="1"/>
        <s v="MTR.28518" u="1"/>
        <s v="TR.105686" u="1"/>
        <s v="TR.35248" u="1"/>
        <s v="FS.74" u="1"/>
        <s v="MTR.16518" u="1"/>
        <s v="FS.1436" u="1"/>
        <s v="FS.1677" u="1"/>
        <s v="FS.82" u="1"/>
        <s v="FS.293" u="1"/>
        <s v="FS.385" u="1"/>
        <s v="FS.1798" u="1"/>
        <s v="FS.90" u="1"/>
        <s v="TR.37560" u="1"/>
        <s v="FS.281" u="1"/>
        <s v="FS.373" u="1"/>
        <s v="FS.557" u="1"/>
        <s v="FS.1678" u="1"/>
        <s v="MTR.4734" u="1"/>
        <s v="FS.2570" u="1"/>
        <s v="FS.453" u="1"/>
        <s v="FS.545" u="1"/>
        <s v="FS.1558" u="1"/>
        <s v="FS.1530" u="1"/>
        <s v="FS.441" u="1"/>
        <s v="FS.809" u="1"/>
        <s v="FS.1438" u="1"/>
        <s v="FS.1679" u="1"/>
        <s v="FS.1410" u="1"/>
        <s v="FS.1651" u="1"/>
        <s v="MTR.24809" u="1"/>
        <s v="FS.521" u="1"/>
        <s v="FS.613" u="1"/>
        <s v="FS.1318" u="1"/>
        <s v="TR.37688" u="1"/>
        <s v="TR.86886" u="1"/>
        <s v="PL.103622" u="1"/>
        <s v="MTR.16818" u="1"/>
        <s v="SW.1042" u="1"/>
        <s v="PL.98785" u="1"/>
        <s v="TR.115286" u="1"/>
        <s v="FS.1411" u="1"/>
        <s v="FS.1652" u="1"/>
        <s v="FS.2572" u="1"/>
        <s v="TR.36208" u="1"/>
        <s v="MTR.28642" u="1"/>
        <s v="TR.75286" u="1"/>
        <s v="FS.1773" u="1"/>
        <s v="MTR.8773" u="1"/>
        <s v="TR.34088" u="1"/>
        <s v="MTR.18127" u="1"/>
        <s v="FS.1653" u="1"/>
        <s v="TR.32381" u="1"/>
        <s v="MTR.27298" u="1"/>
        <s v="FS.1" u="1"/>
        <s v="FS.1533" u="1"/>
        <s v="SL.5679" u="1"/>
        <s v="PL.105215" u="1"/>
        <s v="TR.33311" u="1"/>
        <s v="FS.1413" u="1"/>
        <s v="TR.32219" u="1"/>
        <s v="TR.38638" u="1"/>
        <s v="MTR.28934" u="1"/>
        <s v="TR.38530" u="1"/>
        <s v="MTR.22309" u="1"/>
        <s v="TR.39037" u="1"/>
        <s v="FS.1414" u="1"/>
        <s v="FS.1655" u="1"/>
        <s v="TR.36130" u="1"/>
        <s v="MTR.230867" u="1"/>
        <s v="FS.1535" u="1"/>
        <s v="TR.39858" u="1"/>
        <s v="FS.67" u="1"/>
        <s v="TR.37340" u="1"/>
        <s v="FS.1415" u="1"/>
        <s v="FS.1656" u="1"/>
        <s v="PL.92126" u="1"/>
        <s v="TR.32239" u="1"/>
        <s v="TR.38658" u="1"/>
        <s v="MTR.1184" u="1"/>
        <s v="MTR.22509" u="1"/>
        <s v="FS.499" u="1"/>
        <s v="FS.1536" u="1"/>
        <s v="FS.83" u="1"/>
        <s v="MTR.14150" u="1"/>
        <s v="FS.395" u="1"/>
        <s v="FS.579" u="1"/>
        <s v="FS.1416" u="1"/>
        <s v="TR.36258" u="1"/>
        <s v="TR.32952" u="1"/>
        <s v="TR.36150" u="1"/>
        <s v="FS.291" u="1"/>
        <s v="FS.659" u="1"/>
        <s v="FS.1537" u="1"/>
        <s v="FS.1750" u="1"/>
        <s v="TR.31752" u="1"/>
        <s v="FS.727" u="1"/>
        <s v="FS.819" u="1"/>
        <s v="FS.1510" u="1"/>
        <s v="FS.1751" u="1"/>
        <s v="FS.623" u="1"/>
        <s v="FS.807" u="1"/>
        <s v="FS.1659" u="1"/>
        <s v="FS.1631" u="1"/>
        <s v="TR.32161" u="1"/>
        <s v="TR.38408" u="1"/>
        <s v="FS.611" u="1"/>
        <s v="FS.703" u="1"/>
        <s v="FS.1539" u="1"/>
        <s v="FS.1511" u="1"/>
        <s v="FS.1632" u="1"/>
        <s v="FS.2552" u="1"/>
        <s v="TR.35619" u="1"/>
        <s v="TR.33101" u="1"/>
        <s v="MTR.16035" u="1"/>
        <s v="FS.1633" u="1"/>
        <s v="TR.34591" u="1"/>
        <s v="TR.36190" u="1"/>
        <s v="TR.32712" u="1"/>
        <s v="FS.1995" u="1"/>
        <s v="PL.97926" u="1"/>
        <s v="TR.40181" u="1"/>
        <s v="FS.1634" u="1"/>
        <s v="FS.1755" u="1"/>
        <s v="FS.1996" u="1"/>
        <s v="MTR.2174" u="1"/>
        <s v="TR.35531" u="1"/>
        <s v="TR.37130" u="1"/>
        <s v="FS.2796" u="1"/>
        <s v="TR.34439" u="1"/>
        <s v="FS.68" u="1"/>
        <s v="FS.1515" u="1"/>
        <s v="FS.1756" u="1"/>
        <s v="MTR.18951" u="1"/>
        <s v="MTR.16151" u="1"/>
        <s v="FS.1636" u="1"/>
        <s v="TR.34341" u="1"/>
        <s v="SL.4955" u="1"/>
        <s v="FS.393" u="1"/>
        <s v="FS.577" u="1"/>
        <s v="FS.1637" u="1"/>
        <s v="FS.2798" u="1"/>
        <s v="SL.4835" u="1"/>
        <s v="SL.5514" u="1"/>
        <s v="MTR.28535" u="1"/>
        <s v="FS.565" u="1"/>
        <s v="FS.1758" u="1"/>
        <s v="FS.1730" u="1"/>
        <s v="TR.33151" u="1"/>
        <s v="TR.37971" u="1"/>
        <s v="FS.737" u="1"/>
        <s v="FS.829" u="1"/>
        <s v="FS.2799" u="1"/>
        <s v="TR.32059" u="1"/>
        <s v="MTR.25798" u="1"/>
        <s v="FS.1610" u="1"/>
        <s v="MTR.24350" u="1"/>
        <s v="FS.725" u="1"/>
        <s v="FS.817" u="1"/>
        <s v="MTR.3945" u="1"/>
        <s v="FS.1731" u="1"/>
        <s v="FS.1972" u="1"/>
        <s v="TR.37170" u="1"/>
        <s v="FS.713" u="1"/>
        <s v="TR.38488" u="1"/>
        <s v="MTR.30009" u="1"/>
        <s v="FS.1611" u="1"/>
        <s v="TR.38208" u="1"/>
        <s v="MTR.24634" u="1"/>
        <s v="FS.701" u="1"/>
        <s v="FS.1519" u="1"/>
        <s v="MTR.16919" u="1"/>
        <s v="FS.1612" u="1"/>
        <s v="FS.1853" u="1"/>
        <s v="FS.2532" u="1"/>
        <s v="TR.32782" u="1"/>
        <s v="TR.38390" u="1"/>
        <s v="TR.33289" u="1"/>
        <s v="TR.38921" u="1"/>
        <s v="FS.1733" u="1"/>
        <s v="TR.33009" u="1"/>
        <s v="REC.461" u="1"/>
        <s v="FS.2" u="1"/>
        <s v="TR.34391" u="1"/>
        <s v="TR.32512" u="1"/>
        <s v="MTR.18328" u="1"/>
        <s v="MTR.8914" u="1"/>
        <s v="TR.32522" u="1"/>
        <s v="TR.34932" u="1"/>
        <s v="REC.2830" u="1"/>
        <s v="TR.37849" u="1"/>
        <s v="FS.69" u="1"/>
        <s v="FS.1615" u="1"/>
        <s v="MTR.20841" u="1"/>
        <s v="MTR.23498" u="1"/>
        <s v="FS.1736" u="1"/>
        <s v="TR.35341" u="1"/>
        <s v="FS.93" u="1"/>
        <s v="FS.495" u="1"/>
        <s v="FS.587" u="1"/>
        <s v="FS.1737" u="1"/>
        <s v="TR.33049" u="1"/>
        <s v="FS.1950" u="1"/>
        <s v="FS.483" u="1"/>
        <s v="FS.575" u="1"/>
        <s v="FS.667" u="1"/>
        <s v="FS.1617" u="1"/>
        <s v="TR.34151" u="1"/>
        <s v="FS.1738" u="1"/>
        <s v="FS.1710" u="1"/>
        <s v="FS.551" u="1"/>
        <s v="FS.827" u="1"/>
        <s v="FS.1618" u="1"/>
        <s v="FS.1831" u="1"/>
        <s v="MTR.25099" u="1"/>
        <s v="FS.723" u="1"/>
        <s v="FS.907" u="1"/>
        <s v="TR.35479" u="1"/>
        <s v="MTR.20018" u="1"/>
        <s v="FS.1712" u="1"/>
        <s v="FS.1953" u="1"/>
        <s v="TR.35209" u="1"/>
        <s v="TR.38190" u="1"/>
        <s v="FS.1834" u="1"/>
        <s v="FS.2513" u="1"/>
        <s v="TR.34019" u="1"/>
        <s v="MTR.26751" u="1"/>
        <s v="MTR.24135" u="1"/>
        <s v="FS.1714" u="1"/>
        <s v="MTR.9103" u="1"/>
        <s v="TR.39130" u="1"/>
        <s v="MTR.16328" u="1"/>
        <s v="TR.36331" u="1"/>
        <s v="TR.145686" u="1"/>
        <s v="FS.78" u="1"/>
        <s v="TR.40322" u="1"/>
        <s v="PL.94737" u="1"/>
        <s v="MTR.28528" u="1"/>
        <s v="FS.1716" u="1"/>
        <s v="FS.94" u="1"/>
        <s v="FS.597" u="1"/>
        <s v="FS.689" u="1"/>
        <s v="TR.32342" u="1"/>
        <s v="MTR.24343" u="1"/>
        <s v="MTR.24435" u="1"/>
        <s v="MTR.28628" u="1"/>
        <s v="FS.677" u="1"/>
        <s v="FS.1717" u="1"/>
        <s v="SW.1228" u="1"/>
        <s v="MTR.16536" u="1"/>
        <s v="FS.481" u="1"/>
        <s v="FS.573" u="1"/>
        <s v="FS.665" u="1"/>
        <s v="FS.849" u="1"/>
        <s v="REC.325" u="1"/>
        <s v="MTR.24351" u="1"/>
        <s v="MTR.24627" u="1"/>
        <s v="FS.745" u="1"/>
        <s v="FS.837" u="1"/>
        <s v="FS.1718" u="1"/>
        <s v="FS.2851" u="1"/>
        <s v="TR.33562" u="1"/>
        <s v="TR.35972" u="1"/>
        <s v="FS.733" u="1"/>
        <s v="FS.825" u="1"/>
        <s v="FS.2759" u="1"/>
        <s v="MTR.121143" u="1"/>
        <s v="MTR.24543" u="1"/>
        <s v="FS.721" u="1"/>
        <s v="FS.813" u="1"/>
        <s v="FS.1719" u="1"/>
        <s v="TR.35279" u="1"/>
        <s v="TR.37581" u="1"/>
        <s v="MTR.16828" u="1"/>
        <s v="FS.801" u="1"/>
        <s v="MTR.7564" u="1"/>
        <s v="TR.97696" u="1"/>
        <s v="MTR.22027" u="1"/>
        <s v="MTR.56742" u="1"/>
        <s v="TR.33302" u="1"/>
        <s v="TR.38098" u="1"/>
        <s v="MTR.24651" u="1"/>
        <s v="TR.39028" u="1"/>
        <s v="PL.101124" u="1"/>
        <s v="PL.96396" u="1"/>
        <s v="TR.34099" u="1"/>
        <s v="TR.34522" u="1"/>
        <s v="TR.35732" u="1"/>
        <s v="MTR.22327" u="1"/>
        <s v="TR.35742" u="1"/>
        <s v="PL.130586" u="1"/>
        <s v="FS.95" u="1"/>
        <s v="MTR.22151" u="1"/>
        <s v="MTR.26344" u="1"/>
        <s v="MTR.66342" u="1"/>
        <s v="PL.101332" u="1"/>
        <s v="MTR.14436" u="1"/>
        <s v="FS.595" u="1"/>
        <s v="FS.687" u="1"/>
        <s v="FS.491" u="1"/>
        <s v="FS.1938" u="1"/>
        <s v="TR.37469" u="1"/>
        <s v="TR.42552" u="1"/>
        <s v="PL.92147" u="1"/>
        <s v="TR.36972" u="1"/>
        <s v="FS.835" u="1"/>
        <s v="FS.927" u="1"/>
        <s v="TR.35069" u="1"/>
        <s v="FS.731" u="1"/>
        <s v="FS.1819" u="1"/>
        <s v="TR.38689" u="1"/>
        <s v="MTR.22543" u="1"/>
        <s v="MTR.5755" u="1"/>
        <s v="SL.7657" u="1"/>
        <s v="TR.33372" u="1"/>
        <s v="TR.40162" u="1"/>
        <s v="TR.37101" u="1"/>
        <s v="TR.32172" u="1"/>
        <s v="TR.32983" u="1"/>
        <s v="TR.38419" u="1"/>
        <s v="TR.32703" u="1"/>
        <s v="TR.37499" u="1"/>
        <s v="FS.1913" u="1"/>
        <s v="TR.31783" u="1"/>
        <s v="TR.37391" u="1"/>
        <s v="TR.42582" u="1"/>
        <s v="TR.36191" u="1"/>
        <s v="SL.23182" u="1"/>
        <s v="TR.33392" u="1"/>
        <s v="TR.37229" u="1"/>
        <s v="SW.1787" u="1"/>
        <s v="TR.32723" u="1"/>
        <s v="MTR.16061" u="1"/>
        <s v="MTR.18961" u="1"/>
        <s v="FS.96" u="1"/>
        <s v="TR.31533" u="1"/>
        <s v="TR.32743" u="1"/>
        <s v="MTR.24344" u="1"/>
        <s v="FS.789" u="1"/>
        <s v="TR.31543" u="1"/>
        <s v="TR.33142" u="1"/>
        <s v="MTR.16353" u="1"/>
        <s v="MTR.24444" u="1"/>
        <s v="MTR.28637" u="1"/>
        <s v="FS.581" u="1"/>
        <s v="FS.673" u="1"/>
        <s v="FS.765" u="1"/>
        <s v="FS.949" u="1"/>
        <s v="TR.33963" u="1"/>
        <s v="TR.42352" u="1"/>
        <s v="MTR.16637" u="1"/>
        <s v="FS.753" u="1"/>
        <s v="FS.845" u="1"/>
        <s v="FS.937" u="1"/>
        <s v="MTR.2736" u="1"/>
        <s v="MTR.20719" u="1"/>
        <s v="MTR.24360" u="1"/>
        <s v="FS.741" u="1"/>
        <s v="FS.925" u="1"/>
        <s v="FS.901" u="1"/>
        <s v="MTR.12736" u="1"/>
        <s v="TR.38499" u="1"/>
        <s v="PL.98917" u="1"/>
        <s v="TR.34382" u="1"/>
        <s v="TR.38219" u="1"/>
        <s v="MTR.28661" u="1"/>
        <s v="PL.97186" u="1"/>
        <s v="TR.31583" u="1"/>
        <s v="TR.33713" u="1"/>
        <s v="FS.4" u="1"/>
        <s v="MTR.8905" u="1"/>
        <s v="PL.95597" u="1"/>
        <s v="MTR.6785" u="1"/>
        <s v="MTR.1576" u="1"/>
        <s v="MTR.22144" u="1"/>
        <s v="MTR.18438" u="1"/>
        <s v="FS.97" u="1"/>
        <s v="MTR.22152" u="1"/>
        <s v="FS.799" u="1"/>
        <s v="REC.1641" u="1"/>
        <s v="MTR.206407" u="1"/>
        <s v="FS.787" u="1"/>
        <s v="SW.1982" u="1"/>
        <s v="FS.591" u="1"/>
        <s v="FS.683" u="1"/>
        <s v="FS.775" u="1"/>
        <s v="FS.671" u="1"/>
        <s v="FS.763" u="1"/>
        <s v="TR.35362" u="1"/>
        <s v="FS.751" u="1"/>
        <s v="FS.935" u="1"/>
        <s v="FS.53990" u="1"/>
        <s v="FS.831" u="1"/>
        <s v="MTR.1336" u="1"/>
        <s v="TR.33773" u="1"/>
        <s v="TR.35372" u="1"/>
        <s v="MTR.18470" u="1"/>
        <s v="FS.911" u="1"/>
        <s v="TR.37089" u="1"/>
        <s v="PL.105742" u="1"/>
        <s v="TR.35382" u="1"/>
        <s v="MTR.14929" u="1"/>
        <s v="PL.94988" u="1"/>
        <s v="TR.38191" u="1"/>
        <s v="MTR.28054" u="1"/>
        <s v="TR.33793" u="1"/>
        <s v="TR.33523" u="1"/>
        <s v="PL.92490" u="1"/>
        <s v="MTR.26953" u="1"/>
        <s v="MTR.24529" u="1"/>
        <s v="TR.33543" u="1"/>
        <s v="MTR.16354" u="1"/>
        <s v="SW.908" u="1"/>
        <s v="MTR.28546" u="1"/>
        <s v="FS.693" u="1"/>
        <s v="FS.969" u="1"/>
        <s v="TR.33553" u="1"/>
        <s v="MTR.24453" u="1"/>
        <s v="FS.945" u="1"/>
        <s v="FS.841" u="1"/>
        <s v="PL.92250" u="1"/>
        <s v="TR.34773" u="1"/>
        <s v="FS.921" u="1"/>
        <s v="TR.35172" u="1"/>
        <s v="MTR.8765" u="1"/>
        <s v="MTR.20736" u="1"/>
        <s v="TR.36102" u="1"/>
        <s v="MTR.22037" u="1"/>
        <s v="TR.37592" u="1"/>
        <s v="MTR.28946" u="1"/>
        <s v="TR.32914" u="1"/>
        <s v="TR.35723" u="1"/>
        <s v="TR.38532" u="1"/>
        <s v="FS.99" u="1"/>
        <s v="TR.37342" u="1"/>
        <s v="TR.32133" u="1"/>
        <s v="TR.36142" u="1"/>
        <s v="TR.39762" u="1"/>
        <s v="FS.795" u="1"/>
        <s v="FS.887" u="1"/>
        <s v="FS.979" u="1"/>
        <s v="TR.36963" u="1"/>
        <s v="FS.783" u="1"/>
        <s v="FS.967" u="1"/>
        <s v="SL.8976" u="1"/>
        <s v="MTR.26646" u="1"/>
        <s v="FS.851" u="1"/>
        <s v="MTR.14462" u="1"/>
        <s v="MTR.66744" u="1"/>
        <s v="FS.52390" u="1"/>
        <s v="TR.37382" u="1"/>
        <s v="TR.61372" u="1"/>
        <s v="MTR.28147" u="1"/>
        <s v="TR.33383" u="1"/>
        <s v="TR.37392" u="1"/>
        <s v="TR.40704" u="1"/>
        <s v="MTR.16147" u="1"/>
        <s v="PL.92070" u="1"/>
        <s v="MTR.22845" u="1"/>
        <s v="PL.95690" u="1"/>
        <s v="TR.33393" u="1"/>
        <s v="MTR.12054" u="1"/>
        <s v="PL.95528" u="1"/>
        <s v="PL.103243" u="1"/>
        <s v="TR.32734" u="1"/>
        <s v="MTR.24162" u="1"/>
        <s v="TR.33133" u="1"/>
        <s v="MTR.16171" u="1"/>
        <s v="FS.989" u="1"/>
        <s v="TR.42343" u="1"/>
        <s v="FS.977" u="1"/>
        <s v="TR.34353" u="1"/>
        <s v="MTR.20629" u="1"/>
        <s v="SL.17363" u="1"/>
        <s v="MTR.24554" u="1"/>
        <s v="FS.941" u="1"/>
        <s v="MTR.20461" u="1"/>
        <s v="MTR.28855" u="1"/>
        <s v="TR.34103" u="1"/>
        <s v="TR.33183" u="1"/>
        <s v="TR.33994" u="1"/>
        <s v="MTR.18248" u="1"/>
        <s v="PL.98820" u="1"/>
        <s v="MTR.14163" u="1"/>
        <s v="FS.8375" u="1"/>
        <s v="MTR.28971" u="1"/>
        <s v="FS.895" u="1"/>
        <s v="FS.987" u="1"/>
        <s v="TR.33754" u="1"/>
        <s v="TR.38162" u="1"/>
        <s v="FS.871" u="1"/>
        <s v="FS.963" u="1"/>
        <s v="PL.101819" u="1"/>
        <s v="MTR.26563" u="1"/>
        <s v="TR.37783" u="1"/>
        <s v="MTR.14747" u="1"/>
        <s v="FS.53190" u="1"/>
        <s v="PL.95909" u="1"/>
        <s v="MTR.14755" u="1"/>
        <s v="REC.1402" u="1"/>
        <s v="SL.16514" u="1"/>
        <s v="MTR.26863" u="1"/>
        <s v="TR.35123" u="1"/>
        <s v="TR.35934" u="1"/>
        <s v="MTR.20154" u="1"/>
        <s v="MTR.24071" u="1"/>
        <s v="TR.35133" u="1"/>
        <s v="MTR.16448" u="1"/>
        <s v="MTR.8726" u="1"/>
        <s v="FS.997" u="1"/>
        <s v="MTR.28556" u="1"/>
        <s v="FS.881" u="1"/>
        <s v="FS.973" u="1"/>
        <s v="FS.961" u="1"/>
        <s v="PL.96368" u="1"/>
        <s v="TR.34774" u="1"/>
        <s v="MTR.16480" u="1"/>
        <s v="PL.99600" u="1"/>
        <s v="MTR.24571" u="1"/>
        <s v="MTR.24663" u="1"/>
        <s v="TR.33584" u="1"/>
        <s v="TR.34794" u="1"/>
        <s v="FS.7" u="1"/>
        <s v="TR.33314" u="1"/>
        <s v="MTR.20854" u="1"/>
        <s v="TR.34524" u="1"/>
        <s v="TR.31725" u="1"/>
        <s v="TR.37333" u="1"/>
        <s v="TR.32134" u="1"/>
        <s v="TR.32945" u="1"/>
        <s v="MTR.29201" u="1"/>
        <s v="TR.33344" u="1"/>
        <s v="FS.11984" u="1"/>
        <s v="TR.31765" u="1"/>
        <s v="FS.11183" u="1"/>
        <s v="TR.32975" u="1"/>
        <s v="TR.32174" u="1"/>
        <s v="TR.61373" u="1"/>
        <s v="PL.99798" u="1"/>
        <s v="MTR.18865" u="1"/>
        <s v="TR.32184" u="1"/>
        <s v="TR.36193" u="1"/>
        <s v="MTR.28073" u="1"/>
        <s v="REC.20384" u="1"/>
        <s v="TR.37123" u="1"/>
        <s v="MTR.24164" u="1"/>
        <s v="PL.95529" u="1"/>
        <s v="MTR.8596" u="1"/>
        <s v="MTR.4307" u="1"/>
        <s v="MTR.227" u="1"/>
        <s v="MTR.20071" u="1"/>
        <s v="REC.1032" u="1"/>
        <s v="MTR.24456" u="1"/>
        <s v="MTR.7937" u="1"/>
        <s v="TR.31545" u="1"/>
        <s v="FS.993" u="1"/>
        <s v="TR.34354" u="1"/>
        <s v="TR.41955" u="1"/>
        <s v="FS.981" u="1"/>
        <s v="FS.8891" u="1"/>
        <s v="PL.97050" u="1"/>
        <s v="TR.33965" u="1"/>
        <s v="MTR.15301" u="1"/>
        <s v="FS.8892" u="1"/>
        <s v="TR.33975" u="1"/>
        <s v="TR.37704" u="1"/>
        <s v="TR.32775" u="1"/>
        <s v="TR.34374" u="1"/>
        <s v="MTR.20563" u="1"/>
        <s v="MTR.28673" u="1"/>
        <s v="MTR.28857" u="1"/>
        <s v="PL.95579" u="1"/>
        <s v="PL.97178" u="1"/>
        <s v="FS.8893" u="1"/>
        <s v="PL.98919" u="1"/>
        <s v="TR.32785" u="1"/>
        <s v="MTR.23500" u="1"/>
        <s v="PL.101237" u="1"/>
        <s v="FS.8" u="1"/>
        <s v="MTR.8907" u="1"/>
        <s v="TR.32795" u="1"/>
        <s v="TR.34394" u="1"/>
        <s v="TR.38123" u="1"/>
        <s v="FS.8895" u="1"/>
        <s v="PL.105346" u="1"/>
        <s v="MTR.6787" u="1"/>
        <s v="TR.33725" u="1"/>
        <s v="TR.37734" u="1"/>
        <s v="MTR.17002" u="1"/>
        <s v="MTR.25001" u="1"/>
        <s v="MTR.6797" u="1"/>
        <s v="FS.8776" u="1"/>
        <s v="MTR.207" u="1"/>
        <s v="TR.34945" u="1"/>
        <s v="MTR.90352" u="1"/>
        <s v="MTR.22548" u="1"/>
        <s v="FS.991" u="1"/>
        <s v="MTR.26565" u="1"/>
        <s v="FS.8899" u="1"/>
        <s v="REC.2863" u="1"/>
        <s v="TR.39904" u="1"/>
        <s v="MTR.17310" u="1"/>
        <s v="FS.11584" u="1"/>
        <s v="TR.35374" u="1"/>
        <s v="TR.38183" u="1"/>
        <s v="MTR.209607" u="1"/>
        <s v="SB.23" u="1"/>
        <s v="TR.33505" u="1"/>
        <s v="TR.35104" u="1"/>
        <s v="MTR.787" u="1"/>
        <s v="MTR.8707" u="1"/>
        <s v="MTR.20064" u="1"/>
        <s v="MTR.20248" u="1"/>
        <s v="MTR.14965" u="1"/>
        <s v="TR.40315" u="1"/>
        <s v="MTR.26881" u="1"/>
        <s v="TR.39954" u="1"/>
        <s v="MTR.16458" u="1"/>
        <s v="MTR.22972" u="1"/>
        <s v="TR.32335" u="1"/>
        <s v="TR.33545" u="1"/>
        <s v="MTR.16466" u="1"/>
        <s v="TR.35975" u="1"/>
        <s v="MTR.28490" u="1"/>
        <s v="PL.103570" u="1"/>
        <s v="TR.31976" u="1"/>
        <s v="TR.36384" u="1"/>
        <s v="MTR.22149" u="1"/>
        <s v="TR.31986" u="1"/>
        <s v="PL.96001" u="1"/>
        <s v="TR.37324" u="1"/>
        <s v="MTR.6800" u="1"/>
        <s v="MTR.27710" u="1"/>
        <s v="MTR.25002" u="1"/>
        <s v="MTR.4788" u="1"/>
        <s v="TR.42525" u="1"/>
        <s v="PLUG.14939" u="1"/>
        <s v="MTR.528" u="1"/>
        <s v="TR.32946" u="1"/>
        <s v="TR.36955" u="1"/>
        <s v="MTR.1621" u="1"/>
        <s v="TR.33355" u="1"/>
        <s v="MTR.18575" u="1"/>
        <s v="FS.22784" u="1"/>
        <s v="FS.12384" u="1"/>
        <s v="MTR.18491" u="1"/>
        <s v="TR.32165" u="1"/>
        <s v="MTR.17511" u="1"/>
        <s v="FS.8833" u="1"/>
        <s v="TR.33385" u="1"/>
        <s v="TR.33916" u="1"/>
        <s v="MTR.4460" u="1"/>
        <s v="MTR.24074" u="1"/>
        <s v="TR.33936" u="1"/>
        <s v="MTR.16091" u="1"/>
        <s v="SW.880" u="1"/>
        <s v="TR.35545" u="1"/>
        <s v="TR.38354" u="1"/>
        <s v="MTR.28383" u="1"/>
        <s v="TR.31546" u="1"/>
        <s v="TR.33145" u="1"/>
        <s v="TR.39564" u="1"/>
        <s v="TR.32756" u="1"/>
        <s v="MTR.207616" u="1"/>
        <s v="PL.103747" u="1"/>
        <s v="PL.97051" u="1"/>
        <s v="TR.37975" u="1"/>
        <s v="TR.34365" u="1"/>
        <s v="TR.38374" u="1"/>
        <s v="MTR.28867" u="1"/>
        <s v="TR.33175" u="1"/>
        <s v="MTR.15511" u="1"/>
        <s v="MTR.4250" u="1"/>
        <s v="MTR.22158" u="1"/>
        <s v="TR.34395" u="1"/>
        <s v="MTR.28791" u="1"/>
        <s v="TR.38935" u="1"/>
        <s v="PL.105448" u="1"/>
        <s v="TR.37735" u="1"/>
        <s v="MTR.18184" u="1"/>
        <s v="TR.32526" u="1"/>
        <s v="TR.34936" u="1"/>
        <s v="MTR.14183" u="1"/>
        <s v="MTR.22182" u="1"/>
        <s v="MTR.821" u="1"/>
        <s v="TR.33746" u="1"/>
        <s v="FS.17984" u="1"/>
        <s v="MTR.227626" u="1"/>
        <s v="FS.8817" u="1"/>
        <s v="PL.99359" u="1"/>
        <s v="FS.16784" u="1"/>
        <s v="MTR.17312" u="1"/>
        <s v="FS.15584" u="1"/>
        <s v="MTR.823" u="1"/>
        <s v="TR.39905" u="1"/>
        <s v="FS.13184" u="1"/>
        <s v="MTR.21402" u="1"/>
        <s v="FS.106" u="1"/>
        <s v="MTR.10758" u="1"/>
        <s v="TR.35916" u="1"/>
        <s v="FS.8913" u="1"/>
        <s v="SL.23316" u="1"/>
        <s v="TR.42195" u="1"/>
        <s v="TR.31927" u="1"/>
        <s v="TR.33526" u="1"/>
        <s v="MTR.16092" u="1"/>
        <s v="MTR.17720" u="1"/>
        <s v="MTR.5000" u="1"/>
        <s v="MTR.17912" u="1"/>
        <s v="TR.36345" u="1"/>
        <s v="TR.38755" u="1"/>
        <s v="MTR.24375" u="1"/>
        <s v="MTR.27304" u="1"/>
        <s v="MTR.8738" u="1"/>
        <s v="PL.98652" u="1"/>
        <s v="MTR.27220" u="1"/>
        <s v="MTR.24391" u="1"/>
        <s v="PLUG.10867" u="1"/>
        <s v="MTR.23403" u="1"/>
        <s v="MTR.23411" u="1"/>
        <s v="FS.104" u="1"/>
        <s v="REC.1474" u="1"/>
        <s v="MTR.18077" u="1"/>
        <s v="PL.96803" u="1"/>
        <s v="TR.34506" u="1"/>
        <s v="MTR.27704" u="1"/>
        <s v="MTR.16968" u="1"/>
        <s v="PL.106701" u="1"/>
        <s v="MTR.8778" u="1"/>
        <s v="MTR.28792" u="1"/>
        <s v="TR.36115" u="1"/>
        <s v="TR.31997" u="1"/>
        <s v="MTR.6909" u="1"/>
        <s v="SL.23116" u="1"/>
        <s v="MTR.29021" u="1"/>
        <s v="SL.2189" u="1"/>
        <s v="TR.33326" u="1"/>
        <s v="TR.35736" u="1"/>
        <s v="MTR.90355" u="1"/>
        <s v="MTR.6280" u="1"/>
        <s v="TR.32126" u="1"/>
        <s v="TR.38545" u="1"/>
        <s v="MTR.26384" u="1"/>
        <s v="MTR.17405" u="1"/>
        <s v="TR.61345" u="1"/>
        <s v="MTR.25220" u="1"/>
        <s v="FDR.2912" u="1"/>
        <s v="MTR.17321" u="1"/>
        <s v="MTR.17413" u="1"/>
        <s v="MTR.18593" u="1"/>
        <s v="TR.37906" u="1"/>
        <s v="FS.114" u="1"/>
        <s v="FS.206" u="1"/>
        <s v="TR.34576" u="1"/>
        <s v="TR.36175" u="1"/>
        <s v="FS.102" u="1"/>
        <s v="TR.31777" u="1"/>
        <s v="TR.33907" u="1"/>
        <s v="MTR.22959" u="1"/>
        <s v="TR.42586" u="1"/>
        <s v="TR.31507" u="1"/>
        <s v="MTR.17621" u="1"/>
        <s v="MTR.4461" u="1"/>
        <s v="MTR.21703" u="1"/>
        <s v="PL.104801" u="1"/>
        <s v="MTR.16369" u="1"/>
        <s v="MTR.5681" u="1"/>
        <s v="MTR.5401" u="1"/>
        <s v="MTR.8598" u="1"/>
        <s v="TR.33937" u="1"/>
        <s v="TR.33136" u="1"/>
        <s v="MTR.8220" u="1"/>
        <s v="MTR.23304" u="1"/>
        <s v="TR.37155" u="1"/>
        <s v="MTR.28493" u="1"/>
        <s v="TR.31557" u="1"/>
        <s v="MTR.6749" u="1"/>
        <s v="MTR.11404" u="1"/>
        <s v="MTR.28685" u="1"/>
        <s v="FS.216" u="1"/>
        <s v="MTR.18078" u="1"/>
        <s v="MTR.24592" u="1"/>
        <s v="MTR.24684" u="1"/>
        <s v="MTR.28693" u="1"/>
        <s v="FS.100" u="1"/>
        <s v="TR.35306" u="1"/>
        <s v="MTR.28793" u="1"/>
        <s v="TR.34917" u="1"/>
        <s v="TR.33186" u="1"/>
        <s v="TR.35596" u="1"/>
        <s v="MTR.12968" u="1"/>
        <s v="PL.95203" u="1"/>
        <s v="TR.32797" u="1"/>
        <s v="MTR.7989" u="1"/>
        <s v="TR.38125" u="1"/>
        <s v="FDR.8360" u="1"/>
        <s v="MTR.4802" u="1"/>
        <s v="MTR.21104" u="1"/>
        <s v="PLUG.14853" u="1"/>
        <s v="MTR.23920" u="1"/>
        <s v="TR.33767" u="1"/>
        <s v="FS.226" u="1"/>
        <s v="FS.318" u="1"/>
        <s v="MTR.22676" u="1"/>
        <s v="MTR.25605" u="1"/>
        <s v="FS.214" u="1"/>
        <s v="FS.306" u="1"/>
        <s v="FS.54393" u="1"/>
        <s v="FS.110" u="1"/>
        <s v="TR.34707" u="1"/>
        <s v="TR.31800" u="1"/>
        <s v="TR.32317" u="1"/>
        <s v="MTR.23013" u="1"/>
        <s v="TR.33527" u="1"/>
        <s v="SL.4089" u="1"/>
        <s v="MTR.24193" u="1"/>
        <s v="MTR.27030" u="1"/>
        <s v="MTR.4892" u="1"/>
        <s v="TR.36346" u="1"/>
        <s v="MTR.28394" u="1"/>
        <s v="MTR.28486" u="1"/>
        <s v="PL.123381" u="1"/>
        <s v="PL.95844" u="1"/>
        <s v="TR.42747" u="1"/>
        <s v="MTR.15222" u="1"/>
        <s v="MTR.28494" u="1"/>
        <s v="MTR.1292" u="1"/>
        <s v="FS.168" u="1"/>
        <s v="MTR.15506" u="1"/>
        <s v="FS.144" u="1"/>
        <s v="FS.328" u="1"/>
        <s v="MTR.15422" u="1"/>
        <s v="FS.316" u="1"/>
        <s v="FS.120" u="1"/>
        <s v="FS.212" u="1"/>
        <s v="FS.304" u="1"/>
        <s v="MTR.18179" u="1"/>
        <s v="FS.200" u="1"/>
        <s v="TR.34787" u="1"/>
        <s v="MTR.28794" u="1"/>
        <s v="TR.35186" u="1"/>
        <s v="SLUG.35099" u="1"/>
        <s v="MTR.22085" u="1"/>
        <s v="TR.32810" u="1"/>
        <s v="MTR.29023" u="1"/>
        <s v="MTR.15814" u="1"/>
        <s v="TR.38536" u="1"/>
        <s v="MTR.16994" u="1"/>
        <s v="MTR.24993" u="1"/>
        <s v="MTR.22469" u="1"/>
        <s v="TR.32830" u="1"/>
        <s v="FDR.23185" u="1"/>
        <s v="TR.38556" u="1"/>
        <s v="MTR.25222" u="1"/>
        <s v="FS.19184" u="1"/>
        <s v="MTR.29423" u="1"/>
        <s v="FS.166" u="1"/>
        <s v="TR.33357" u="1"/>
        <s v="MTR.18595" u="1"/>
        <s v="FDR.2913" u="1"/>
        <s v="MTR.17423" u="1"/>
        <s v="FS.154" u="1"/>
        <s v="FS.338" u="1"/>
        <s v="FS.142" u="1"/>
        <s v="TR.35777" u="1"/>
        <s v="FS.130" u="1"/>
        <s v="MTR.24078" u="1"/>
        <s v="MTR.25614" u="1"/>
        <s v="FS.210" u="1"/>
        <s v="FS.302" u="1"/>
        <s v="MTR.7251" u="1"/>
        <s v="FS.1181" u="1"/>
        <s v="MTR.17623" u="1"/>
        <s v="FS.1089" u="1"/>
        <s v="TR.32177" u="1"/>
        <s v="FS.1061" u="1"/>
        <s v="MTR.18895" u="1"/>
        <s v="PL.104803" u="1"/>
        <s v="MTR.17815" u="1"/>
        <s v="FS.1062" u="1"/>
        <s v="TR.32718" u="1"/>
        <s v="MTR.20085" u="1"/>
        <s v="MTR.28195" u="1"/>
        <s v="TR.31798" u="1"/>
        <s v="MTR.13906" u="1"/>
        <s v="MTR.17915" u="1"/>
        <s v="MTR.19308" u="1"/>
        <s v="FS.1184" u="1"/>
        <s v="TR.31528" u="1"/>
        <s v="TR.35537" u="1"/>
        <s v="FS.1064" u="1"/>
        <s v="TR.32738" u="1"/>
        <s v="MTR.21913" u="1"/>
        <s v="MTR.1683" u="1"/>
        <s v="MTR.23214" u="1"/>
        <s v="FS.1185" u="1"/>
        <s v="TR.35547" u="1"/>
        <s v="MTR.19508" u="1"/>
        <s v="PL.114311" u="1"/>
        <s v="FS.188" u="1"/>
        <s v="FS.1186" u="1"/>
        <s v="FS.268" u="1"/>
        <s v="MTR.2623" u="1"/>
        <s v="MTR.24586" u="1"/>
        <s v="FS.256" u="1"/>
        <s v="TR.33157" u="1"/>
        <s v="TR.33860" u="1"/>
        <s v="MTR.15423" u="1"/>
        <s v="MTR.19340" u="1"/>
        <s v="FS.152" u="1"/>
        <s v="FS.244" u="1"/>
        <s v="FS.336" u="1"/>
        <s v="MTR.23422" u="1"/>
        <s v="FS.232" u="1"/>
        <s v="FS.416" u="1"/>
        <s v="FS.508" u="1"/>
        <s v="TR.35577" u="1"/>
        <s v="TR.37707" u="1"/>
        <s v="MTR.19624" u="1"/>
        <s v="PL.111682" u="1"/>
        <s v="FS.220" u="1"/>
        <s v="FS.312" u="1"/>
        <s v="FS.1068" u="1"/>
        <s v="MTR.24694" u="1"/>
        <s v="FS.1281" u="1"/>
        <s v="MTR.23522" u="1"/>
        <s v="MTR.23614" u="1"/>
        <s v="MTR.27807" u="1"/>
        <s v="MTR.29108" u="1"/>
        <s v="MTR.19724" u="1"/>
        <s v="MTR.30077" u="1"/>
        <s v="MTR.8261" u="1"/>
        <s v="FS.1041" u="1"/>
        <s v="TR.33187" u="1"/>
        <s v="TR.34397" u="1"/>
        <s v="TR.36527" u="1"/>
        <s v="TR.32410" u="1"/>
        <s v="TR.34820" u="1"/>
        <s v="MTR.25115" u="1"/>
        <s v="FS.1163" u="1"/>
        <s v="PL.99223" u="1"/>
        <s v="TR.37737" u="1"/>
        <s v="MTR.14379" u="1"/>
        <s v="PL.94825" u="1"/>
        <s v="MTR.22194" u="1"/>
        <s v="MTR.27831" u="1"/>
        <s v="MTR.15831" u="1"/>
        <s v="FS.1044" u="1"/>
        <s v="TR.38957" u="1"/>
        <s v="MTR.25315" u="1"/>
        <s v="FS.1165" u="1"/>
        <s v="TR.33748" u="1"/>
        <s v="MTR.18588" u="1"/>
        <s v="MTR.4292" u="1"/>
        <s v="FS.198" u="1"/>
        <s v="TR.34147" u="1"/>
        <s v="FS.186" u="1"/>
        <s v="FS.278" u="1"/>
        <s v="FS.1166" u="1"/>
        <s v="TR.42147" u="1"/>
        <s v="TR.33650" u="1"/>
        <s v="FS.1046" u="1"/>
        <s v="TR.38977" u="1"/>
        <s v="FS.346" u="1"/>
        <s v="FS.1167" u="1"/>
        <s v="TR.33660" u="1"/>
        <s v="FS.518" u="1"/>
        <s v="FS.1047" u="1"/>
        <s v="PL.94865" u="1"/>
        <s v="MTR.25523" u="1"/>
        <s v="FS.230" u="1"/>
        <s v="FS.414" u="1"/>
        <s v="FS.506" u="1"/>
        <s v="FS.1140" u="1"/>
        <s v="MTR.185593" u="1"/>
        <s v="FS.310" u="1"/>
        <s v="FS.1289" u="1"/>
        <s v="FS.1020" u="1"/>
        <s v="TR.41670" u="1"/>
        <s v="MTR.5252" u="1"/>
        <s v="FS.1141" u="1"/>
        <s v="FS.1049" u="1"/>
        <s v="TR.34998" u="1"/>
        <s v="TR.38196" u="1"/>
        <s v="MTR.26895" u="1"/>
        <s v="FS.1021" u="1"/>
        <s v="FS.1262" u="1"/>
        <s v="MTR.10886" u="1"/>
        <s v="MTR.27116" u="1"/>
        <s v="TR.31919" u="1"/>
        <s v="TR.40200" u="1"/>
        <s v="MTR.19033" u="1"/>
        <s v="FS.1263" u="1"/>
        <s v="TR.32210" u="1"/>
        <s v="FS.1143" u="1"/>
        <s v="TR.40490" u="1"/>
        <s v="FS.1264" u="1"/>
        <s v="TR.32328" u="1"/>
        <s v="MTR.20378" u="1"/>
        <s v="MTR.23031" u="1"/>
        <s v="FS.1385" u="1"/>
        <s v="TR.31939" u="1"/>
        <s v="TR.39146" u="1"/>
        <s v="FS.1265" u="1"/>
        <s v="MTR.24395" u="1"/>
        <s v="TR.32230" u="1"/>
        <s v="TR.34640" u="1"/>
        <s v="FDR.33194" u="1"/>
        <s v="MTR.27324" u="1"/>
        <s v="FS.1386" u="1"/>
        <s v="PL.99043" u="1"/>
        <s v="TR.33548" u="1"/>
        <s v="MTR.17940" u="1"/>
        <s v="TR.33440" u="1"/>
        <s v="FS.196" u="1"/>
        <s v="FS.288" u="1"/>
        <s v="FS.1266" u="1"/>
        <s v="PL.96244" u="1"/>
        <s v="MTR.23507" u="1"/>
        <s v="FS.184" u="1"/>
        <s v="FS.276" u="1"/>
        <s v="FS.368" u="1"/>
        <s v="PL.102320" u="1"/>
        <s v="FS.264" u="1"/>
        <s v="FS.356" u="1"/>
        <s v="FS.448" u="1"/>
        <s v="FS.1026" u="1"/>
        <s v="TR.34768" u="1"/>
        <s v="FS.160" u="1"/>
        <s v="FS.252" u="1"/>
        <s v="FS.528" u="1"/>
        <s v="MTR.15616" u="1"/>
        <s v="FS.424" u="1"/>
        <s v="FS.516" u="1"/>
        <s v="FS.608" u="1"/>
        <s v="MTR.28796" u="1"/>
        <s v="TR.32260" u="1"/>
        <s v="MTR.23707" u="1"/>
        <s v="MTR.27716" u="1"/>
        <s v="FS.1148" u="1"/>
        <s v="TR.31979" u="1"/>
        <s v="MTR.185592" u="1"/>
        <s v="FS.1028" u="1"/>
        <s v="TR.34508" u="1"/>
        <s v="FS.1149" u="1"/>
        <s v="TR.34400" u="1"/>
        <s v="FS.1121" u="1"/>
        <s v="TR.33308" u="1"/>
        <s v="FS.1029" u="1"/>
        <s v="TR.32388" u="1"/>
        <s v="FS.1483" u="1"/>
        <s v="MTR.22279" u="1"/>
        <s v="MTR.23815" u="1"/>
        <s v="TR.34410" u="1"/>
        <s v="FS.1122" u="1"/>
        <s v="TR.33490" u="1"/>
        <s v="TR.37327" u="1"/>
        <s v="FS.1484" u="1"/>
        <s v="TR.61317" u="1"/>
        <s v="MTR.25216" u="1"/>
        <s v="FS.1123" u="1"/>
        <s v="TR.33328" u="1"/>
        <s v="MTR.13124" u="1"/>
        <s v="MTR.17041" u="1"/>
        <s v="FS.1244" u="1"/>
        <s v="TR.38547" u="1"/>
        <s v="MTR.21031" u="1"/>
        <s v="FS.1124" u="1"/>
        <s v="FS.1365" u="1"/>
      </sharedItems>
    </cacheField>
    <cacheField name="Affected Customer Count" numFmtId="0">
      <sharedItems containsSemiMixedTypes="0" containsString="0" containsNumber="1" containsInteger="1" count="0"/>
    </cacheField>
    <cacheField name="Cause" numFmtId="0">
      <sharedItems containsBlank="1" count="21">
        <s v="Planned Outage"/>
        <s v="Vegetation"/>
        <s v="Defective Equipment"/>
        <s v="Other Weather"/>
        <s v="Unknown"/>
        <s v="Animal"/>
        <s v="Other"/>
        <s v="Lightning"/>
        <s v="Transmission"/>
        <s v="Tornado-Severe Weather"/>
        <s v="Vehicle"/>
        <s v="Substation"/>
        <s v="Named Storm"/>
        <s v="Tornado"/>
        <s v="Named Storm -Zeta" u="1"/>
        <m/>
        <s v="Hurricane Dorian" u="1"/>
        <s v="Named Storm -Sally" u="1"/>
        <s v="Corrosion" u="1"/>
        <s v="Weather" u="1"/>
        <s v="Xfmr Failure" u="1"/>
      </sharedItems>
    </cacheField>
    <cacheField name="OH_UG" numFmtId="0">
      <sharedItems containsBlank="1" count="3">
        <s v="OH"/>
        <s v="UG"/>
        <m/>
      </sharedItems>
    </cacheField>
    <cacheField name="Restoration Time" numFmtId="22">
      <sharedItems containsSemiMixedTypes="0" containsNonDate="0" containsDate="1" containsString="0" minDate="2019-01-01T10:36:50" maxDate="2020-12-31T20:33:37" count="0"/>
    </cacheField>
    <cacheField name="Entered Date" numFmtId="22">
      <sharedItems containsSemiMixedTypes="0" containsNonDate="0" containsDate="1" containsString="0" minDate="2019-01-01T08:31:52" maxDate="2020-12-31T19:43:35" count="0"/>
    </cacheField>
    <cacheField name="Outage Seconds" numFmtId="0">
      <sharedItems containsSemiMixedTypes="0" containsString="0" containsNumber="1" count="0"/>
    </cacheField>
    <cacheField name="L in Minutes" numFmtId="3">
      <sharedItems containsSemiMixedTypes="0" containsString="0" containsNumber="1" count="0"/>
    </cacheField>
    <cacheField name="CMI" numFmtId="3">
      <sharedItems containsSemiMixedTypes="0" containsString="0" containsNumber="1" count="0"/>
    </cacheField>
    <cacheField name="Events" numFmtId="1">
      <sharedItems containsSemiMixedTypes="0" containsString="0" containsNumber="1" containsInteger="1" count="0"/>
    </cacheField>
    <cacheField name="OUTAGEID" numFmtId="0">
      <sharedItems count="0"/>
    </cacheField>
    <cacheField name="Status" numFmtId="0">
      <sharedItems count="0"/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2" createdVersion="7" refreshedVersion="7" minRefreshableVersion="3" refreshedBy="Brandon  Knight" refreshedDate="44509.4120163194" recordCount="7795">
  <cacheSource type="worksheet">
    <worksheetSource ref="$A$1:$O$7796" sheet="Combined Outages" r:id="rId1"/>
  </cacheSource>
  <cacheFields count="15">
    <cacheField name="District" numFmtId="0">
      <sharedItems count="2">
        <s v="Marianna"/>
        <s v="Fernandina Beach"/>
      </sharedItems>
    </cacheField>
    <cacheField name="Substation" numFmtId="0">
      <sharedItems containsBlank="1" count="11">
        <s v="CHIPOLA (15)"/>
        <s v="AIP (24)"/>
        <s v="MARIANNA (14)"/>
        <s v="ALTHA (12)"/>
        <s v="CAVERNS ROAD (11)"/>
        <s v="STEPDOWN (22)"/>
        <s v="JL TERRY (23)"/>
        <s v="BLOUNTSTOWN (18)"/>
        <m/>
        <s v="CHIPMILL"/>
        <s v="SUB_INVALID (99)"/>
      </sharedItems>
    </cacheField>
    <cacheField name="Feeder" numFmtId="0">
      <sharedItems count="42">
        <s v="INDIAN SPRINGS (9932)"/>
        <s v="HWY 90W (9992)"/>
        <s v="PLANTATION FIELDSIDE (111)"/>
        <s v="COLLEGE (9982)"/>
        <s v="HWY 90E (9942)"/>
        <s v="SOUTH STREET (9854)"/>
        <s v="BLOUNTSTOWN (9972)"/>
        <s v="ALTHA (9952)"/>
        <s v="DOGWOOD HEIGHTS (9722)"/>
        <s v="GREENWOOD (9742)"/>
        <s v="COTTONDALE (9866)"/>
        <s v="SOUTH FLETCHER (102)"/>
        <s v="AMELIA ISLAND PARKWAY (312)"/>
        <s v="JASMINE STREET (211)"/>
        <s v="BAILEY (311)"/>
        <s v="RAILROAD (9512)"/>
        <s v="HOSPITAL (9872)"/>
        <s v="BRISTOL (9882)"/>
        <s v="CLINCH DRIVE (214)"/>
        <s v="AIP (315)"/>
        <s v="PLANTATION ROADSIDE (110)"/>
        <s v="FIFTEENTH STREET (209)"/>
        <s v="ELEVEN STREET (212)"/>
        <s v="SADLER NECTARINE SO.14TH (215)"/>
        <s v="BONNIEVIEW (310)"/>
        <s v="NECTARINE (210)"/>
        <s v="PRISON (9732)"/>
        <s v="INDUSTRIAL PARK (9752)"/>
        <s v="JL TERRY (202)"/>
        <s v="FAMILY DOLLAR (9782)"/>
        <s v="PARKWAY SOUTH (104)"/>
        <s v="AMELIA ISLAND"/>
        <s v="SUB. BLOUNTSTOWN (18)"/>
        <s v="JL TERRY (313)"/>
        <s v="210 (210)"/>
        <s v="212 (212)"/>
        <s v="STEPDOWN (306309)"/>
        <s v="312 (312)"/>
        <s v="STEPDOWN (22)"/>
        <s v="CHIPMILL"/>
        <s v="AIP SUB"/>
        <s v="BLANK (2)"/>
      </sharedItems>
    </cacheField>
    <cacheField name="Predicted Device" numFmtId="0">
      <sharedItems count="0"/>
    </cacheField>
    <cacheField name="Affected Customer Count" numFmtId="0">
      <sharedItems containsSemiMixedTypes="0" containsString="0" containsNumber="1" containsInteger="1" count="0"/>
    </cacheField>
    <cacheField name="Cause" numFmtId="0">
      <sharedItems count="16">
        <s v="Planned Outage"/>
        <s v="Vegetation"/>
        <s v="Defective Equipment"/>
        <s v="Other Weather"/>
        <s v="Unknown"/>
        <s v="Animal"/>
        <s v="Other"/>
        <s v="Lightning"/>
        <s v="Transmission"/>
        <s v="Tornado-Severe Weather"/>
        <s v="Vehicle"/>
        <s v="Substation"/>
        <s v="Named Storm"/>
        <s v="Tornado"/>
        <s v="Hurricane Dorian"/>
        <s v="Corrosion"/>
      </sharedItems>
    </cacheField>
    <cacheField name="OH_UG" numFmtId="0">
      <sharedItems containsBlank="1" count="3">
        <s v="OH"/>
        <s v="UG"/>
        <m/>
      </sharedItems>
    </cacheField>
    <cacheField name="Restoration Time" numFmtId="22">
      <sharedItems containsSemiMixedTypes="0" containsNonDate="0" containsDate="1" containsString="0" minDate="2016-01-01T16:00:21" maxDate="2020-12-31T20:33:37" count="0"/>
    </cacheField>
    <cacheField name="Entered Date" numFmtId="22">
      <sharedItems containsSemiMixedTypes="0" containsNonDate="0" containsDate="1" containsString="0" minDate="2016-01-01T14:35:21" maxDate="2020-12-31T19:43:35" count="0"/>
    </cacheField>
    <cacheField name="Outage Seconds" numFmtId="0">
      <sharedItems containsSemiMixedTypes="0" containsString="0" containsNumber="1" count="0"/>
    </cacheField>
    <cacheField name="L in Minutes" numFmtId="0">
      <sharedItems containsSemiMixedTypes="0" containsString="0" containsNumber="1" count="0"/>
    </cacheField>
    <cacheField name="CMI" numFmtId="0">
      <sharedItems containsSemiMixedTypes="0" containsString="0" containsNumber="1" count="0"/>
    </cacheField>
    <cacheField name="Events" numFmtId="0">
      <sharedItems containsSemiMixedTypes="0" containsString="0" containsNumber="1" containsInteger="1" count="0"/>
    </cacheField>
    <cacheField name="OUTAGEID" numFmtId="0">
      <sharedItems containsBlank="1" count="0"/>
    </cacheField>
    <cacheField name="Status" numFmtId="0">
      <sharedItems containsBlank="1" count="0"/>
    </cacheField>
  </cacheFields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createdVersion="7" refreshedVersion="7" minRefreshableVersion="3" refreshedBy="Randall Miranda" refreshedDate="44571.6120461806" recordCount="7795">
  <cacheSource type="worksheet">
    <worksheetSource ref="A1:R7796" sheet="Combined Outages"/>
  </cacheSource>
  <cacheFields count="18">
    <cacheField name="District" numFmtId="0">
      <sharedItems count="0"/>
    </cacheField>
    <cacheField name="Substation" numFmtId="0">
      <sharedItems containsBlank="1" count="0"/>
    </cacheField>
    <cacheField name="Feeder" numFmtId="0">
      <sharedItems count="42">
        <s v="INDIAN SPRINGS (9932)"/>
        <s v="HWY 90W (9992)"/>
        <s v="PLANTATION FIELDSIDE (111)"/>
        <s v="COLLEGE (9982)"/>
        <s v="HWY 90E (9942)"/>
        <s v="SOUTH STREET (9854)"/>
        <s v="BLOUNTSTOWN (9972)"/>
        <s v="ALTHA (9952)"/>
        <s v="DOGWOOD HEIGHTS (9722)"/>
        <s v="GREENWOOD (9742)"/>
        <s v="COTTONDALE (9866)"/>
        <s v="SOUTH FLETCHER (102)"/>
        <s v="AMELIA ISLAND PARKWAY (312)"/>
        <s v="JASMINE STREET (211)"/>
        <s v="BAILEY (311)"/>
        <s v="RAILROAD (9512)"/>
        <s v="HOSPITAL (9872)"/>
        <s v="BRISTOL (9882)"/>
        <s v="CLINCH DRIVE (214)"/>
        <s v="AIP (315)"/>
        <s v="PLANTATION ROADSIDE (110)"/>
        <s v="FIFTEENTH STREET (209)"/>
        <s v="ELEVEN STREET (212)"/>
        <s v="SADLER NECTARINE SO.14TH (215)"/>
        <s v="BONNIEVIEW (310)"/>
        <s v="NECTARINE (210)"/>
        <s v="PRISON (9732)"/>
        <s v="INDUSTRIAL PARK (9752)"/>
        <s v="JL TERRY (202)"/>
        <s v="FAMILY DOLLAR (9782)"/>
        <s v="PARKWAY SOUTH (104)"/>
        <s v="AMELIA ISLAND"/>
        <s v="SUB. BLOUNTSTOWN (18)"/>
        <s v="JL TERRY (313)"/>
        <s v="210 (210)"/>
        <s v="212 (212)"/>
        <s v="STEPDOWN (306309)"/>
        <s v="312 (312)"/>
        <s v="STEPDOWN (22)"/>
        <s v="CHIPMILL"/>
        <s v="AIP SUB"/>
        <s v="BLANK (2)"/>
      </sharedItems>
    </cacheField>
    <cacheField name="Predicted Device" numFmtId="0">
      <sharedItems count="4796">
        <s v="TR.37334"/>
        <s v="TR.35059"/>
        <s v="MTR.12354"/>
        <s v="TR.35834"/>
        <s v="FS.1033"/>
        <s v="FS.640"/>
        <s v="FS.1742"/>
        <s v="TR.61334"/>
        <s v="FS.1189"/>
        <s v="REC.1437"/>
        <s v="FS.164"/>
        <s v="TR.36394"/>
        <s v="FS.443"/>
        <s v="FS.85"/>
        <s v="FS.1007"/>
        <s v="FS.1288"/>
        <s v="FS.802"/>
        <s v="FS.1300"/>
        <s v="MTR.20468"/>
        <s v="FS.1375"/>
        <s v="FS.2257"/>
        <s v="MTR.8670"/>
        <s v="MTR.14863"/>
        <s v="BLANK"/>
        <s v="MTR.14058"/>
        <s v="MTR.4736"/>
        <s v="MTR.6389"/>
        <s v="MTR.136346"/>
        <s v="SL.13266"/>
        <s v="FS.2274"/>
        <s v="FS.1191"/>
        <s v="FS.1613"/>
        <s v="FS.1739"/>
        <s v="FS.576"/>
        <s v="REC.859"/>
        <s v="FS.891"/>
        <s v="TR.38304"/>
        <s v="TR.32944"/>
        <s v="FS.1664"/>
        <s v="FS.34387"/>
        <s v="FS.1538"/>
        <s v="REC.1753"/>
        <s v="TR.38331"/>
        <s v="FS.1392"/>
        <s v="FS.161"/>
        <s v="TR.41985"/>
        <s v="TR.42004"/>
        <s v="FS.2678"/>
        <s v="MTR.7008"/>
        <s v="TR.37186"/>
        <s v="TR.42514"/>
        <s v="SB.24"/>
        <s v="FS.1894"/>
        <s v="MTR.7317"/>
        <s v="MTR.3093"/>
        <s v="PLUG.16660"/>
        <s v="MTR.1318"/>
        <s v="FS.1327"/>
        <s v="MTR.20913"/>
        <s v="TR.41738"/>
        <s v="FS.2638"/>
        <s v="SL.12448"/>
        <s v="MTR.28192"/>
        <s v="FS.1164"/>
        <s v="MTR.28324"/>
        <s v="MTR.7923"/>
        <s v="FDR.2909"/>
        <s v="MTR.3201"/>
        <s v="FS.629"/>
        <s v="FS.1474"/>
        <s v="MTR.315"/>
        <s v="FDR.8358"/>
        <s v="FS.61608"/>
        <s v="FS.153"/>
        <s v="FDR.8370"/>
        <s v="FDR.2873"/>
        <s v="FS.1284"/>
        <s v="FS.349"/>
        <s v="FS.1076"/>
        <s v="FS.174"/>
        <s v="REC.1114"/>
        <s v="MTR.16464"/>
        <s v="FS.1741"/>
        <s v="FS.354"/>
        <s v="REC.651"/>
        <s v="PL.98158"/>
        <s v="FS.1198"/>
        <s v="REC.697"/>
        <s v="REC.1297"/>
        <s v="FS.685"/>
        <s v="FS.974"/>
        <s v="MTR.12579"/>
        <s v="REC.1602"/>
        <s v="FS.60407"/>
        <s v="MTR.27719"/>
        <s v="MTR.20312"/>
        <s v="REC.1105"/>
        <s v="REC.1082"/>
        <s v="FS.1294"/>
        <s v="FDR.8371"/>
        <s v="FS.643"/>
        <s v="FS.379"/>
        <s v="TR.36790"/>
        <s v="FS.165"/>
        <s v="FS.529"/>
        <s v="FS.45"/>
        <s v="REC.185"/>
        <s v="FS.258"/>
        <s v="FS.126"/>
        <s v="FS.777"/>
        <s v="FS.1704"/>
        <s v="FS.1374"/>
        <s v="FS.266"/>
        <s v="FS.267"/>
        <s v="FS.1509"/>
        <s v="PL.94266"/>
        <s v="FS.32788"/>
        <s v="REC.1752"/>
        <s v="REC.50"/>
        <s v="FS.389"/>
        <s v="FS.8377"/>
        <s v="FS.363"/>
        <s v="FS.1370"/>
        <s v="MTR.28003"/>
        <s v="FS.1095"/>
        <s v="PL.95018"/>
        <s v="FS.1472"/>
        <s v="FS.1224"/>
        <s v="FS.319"/>
        <s v="MTR.16394"/>
        <s v="TR.37325"/>
        <s v="REC.667"/>
        <s v="FS.1440"/>
        <s v="FS.1212"/>
        <s v="FS.1439"/>
        <s v="FS.70820"/>
        <s v="FS.599"/>
        <s v="FS.567"/>
        <s v="PL.91642"/>
        <s v="FS.92"/>
        <s v="FS.1487"/>
        <s v="FS.1568"/>
        <s v="REC.1433"/>
        <s v="TR.36546"/>
        <s v="FS.531"/>
        <s v="FS.1569"/>
        <s v="PL.111680"/>
        <s v="PL.93620"/>
        <s v="PL.117770"/>
        <s v="PL.105868"/>
        <s v="FS.2600"/>
        <s v="FS.1946"/>
        <s v="REC.720"/>
        <s v="FS.931"/>
        <s v="MTR.20014"/>
        <s v="MTR.14342"/>
        <s v="PL.113965"/>
        <s v="TR.37142"/>
        <s v="MTR.27173"/>
        <s v="FS.2189"/>
        <s v="MTR.24060"/>
        <s v="TR.31526"/>
        <s v="FS.1115"/>
        <s v="MTR.7039"/>
        <s v="MTR.21994"/>
        <s v="PL.94492"/>
        <s v="FS.202"/>
        <s v="FS.320"/>
        <s v="FS.236"/>
        <s v="MTR.5010"/>
        <s v="FS.1162"/>
        <s v="MTR.6874"/>
        <s v="MTR.7248"/>
        <s v="FS.918"/>
        <s v="MTR.27217"/>
        <s v="MTR.25458"/>
        <s v="TR.33125"/>
        <s v="MTR.8705"/>
        <s v="TR.37273"/>
        <s v="FS.199"/>
        <s v="TR.39275"/>
        <s v="MTR.14385"/>
        <s v="MTR.11941"/>
        <s v="MTR.29682"/>
        <s v="FS.397"/>
        <s v="REC.421"/>
        <s v="MTR.25982"/>
        <s v="MTR.25343"/>
        <s v="FS.1283"/>
        <s v="TR.42848"/>
        <s v="FS.1478"/>
        <s v="FS.273"/>
        <s v="MTR.1952"/>
        <s v="TR.40446"/>
        <s v="SLUG.24058"/>
        <s v="   "/>
        <s v="TR.32001"/>
        <s v="TR.32532"/>
        <s v="MTR.15573"/>
        <s v="FS.2122"/>
        <s v="MTR.5310"/>
        <s v="FS.1873"/>
        <s v="FS.1959"/>
        <s v="MTR.14680"/>
        <s v="TR.31890"/>
        <s v="MTR.6802"/>
        <s v="MTR.23947"/>
        <s v="MTR.8719"/>
        <s v="MTR.18590"/>
        <s v="MTR.17626"/>
        <s v="MTR.1174"/>
        <s v="FS.669"/>
        <s v="FS.30"/>
        <s v="REC.323"/>
        <s v="MTR.8462"/>
        <s v="TR.36333"/>
        <s v="SL.24450"/>
        <s v="TR.33005"/>
        <s v="TR.42177"/>
        <s v="PL.90999"/>
        <s v="FS.1055"/>
        <s v="FS.2184"/>
        <s v="FDR.23184"/>
        <s v="FS.1559"/>
        <s v="FS.2322"/>
        <s v="MTR.9102"/>
        <s v="MTR.7243"/>
        <s v="FS.1910"/>
        <s v="TR.39734"/>
        <s v="TR.32815"/>
        <s v="FS.1353"/>
        <s v="MTR.2693"/>
        <s v="REC.472"/>
        <s v="TR.42836"/>
        <s v="MTR.17640"/>
        <s v="FS.43587"/>
        <s v="MTR.23855"/>
        <s v="MTR.6620"/>
        <s v="MTR.19182"/>
        <s v="MTR.16087"/>
        <s v="FDR.8355"/>
        <s v="FS.1931"/>
        <s v="TR.33962"/>
        <s v="FS.136"/>
        <s v="MTR.6241"/>
        <s v="FS.675"/>
        <s v="FS.55194"/>
        <s v="FS.635"/>
        <s v="FS.1323"/>
        <s v="FS.1846"/>
        <s v="FS.1146"/>
        <s v="REC.1445"/>
        <s v="FS.330"/>
        <s v="MTR.16523"/>
        <s v="TR.34830"/>
        <s v="TR.38656"/>
        <s v="FS.1279"/>
        <s v="MTR.25715"/>
        <s v="TR.32839"/>
        <s v="FS.1780"/>
        <s v="TR.33124"/>
        <s v="FS.1663"/>
        <s v="TR.35692"/>
        <s v="TR.40035"/>
        <s v="TR.35524"/>
        <s v="MTR.162786"/>
        <s v="MTR.1450"/>
        <s v="PL.104362"/>
        <s v="MTR.8628"/>
        <s v="FS.2294"/>
        <s v="MTR.11166"/>
        <s v="MTR.1663"/>
        <s v="TR.34160"/>
        <s v="MTR.30825"/>
        <s v="TR.37159"/>
        <s v="PL.90941"/>
        <s v="FS.585"/>
        <s v="MTR.17851"/>
        <s v="MTR.18134"/>
        <s v="MTR.20359"/>
        <s v="MTR.27711"/>
        <s v="MTR.25468"/>
        <s v="FS.2096"/>
        <s v="MTR.19139"/>
        <s v="FS.500"/>
        <s v="PL.96309"/>
        <s v="FS.532"/>
        <s v="FS.454"/>
        <s v="REC.1365"/>
        <s v="REC.1040"/>
        <s v="REC.1318"/>
        <s v="REC.811"/>
        <s v="PL.94432"/>
        <s v="FS.300"/>
        <s v="FS.558"/>
        <s v="TR.32866"/>
        <s v="REC.1684"/>
        <s v="FS.1488"/>
        <s v="FS.1071"/>
        <s v="PL.95335"/>
        <s v="FS.88"/>
        <s v="FS.27"/>
        <s v="REC.216"/>
        <s v="FS.1058"/>
        <s v="FS.48"/>
        <s v="MTR.19671"/>
        <s v="MTR.15825"/>
        <s v="FS.8897"/>
        <s v="REC.925"/>
        <s v="REC.162"/>
        <s v="FS.570"/>
        <s v="TR.34399"/>
        <s v="FS.1691"/>
        <s v="PL.95180"/>
        <s v="FS.171"/>
        <s v="MTR.20454"/>
        <s v="FS.399"/>
        <s v="PL.99293"/>
        <s v="PL.97895"/>
        <s v="FS.1009"/>
        <s v="FS.933"/>
        <s v="FS.344"/>
        <s v="FS.1338"/>
        <s v="FS.678"/>
        <s v="PL.96518"/>
        <s v="REC.227"/>
        <s v="TR.36699"/>
        <s v="PL.92714"/>
        <s v="TR.36526"/>
        <s v="FS.1312"/>
        <s v="MTR.15539"/>
        <s v="FS.249"/>
        <s v="MTR.23810"/>
        <s v="TR.32209"/>
        <s v="FS.1135"/>
        <s v="TR.32494"/>
        <s v="FS.62412"/>
        <s v="MTR.20744"/>
        <s v="MTR.23817"/>
        <s v="FS.815"/>
        <s v="MTR.26086"/>
        <s v="REC.1274"/>
        <s v="FS.2258"/>
        <s v="FS.1571"/>
        <s v="MTR.23773"/>
        <s v="FS.706"/>
        <s v="FS.857"/>
        <s v="MTR.27524"/>
        <s v="MTR.26374"/>
        <s v="FS.707"/>
        <s v="PL.98326"/>
        <s v="TR.37135"/>
        <s v="MTR.27537"/>
        <s v="FS.358"/>
        <s v="FS.874"/>
        <s v="FS.879"/>
        <s v="FS.767"/>
        <s v="TR.42607"/>
        <s v="MTR.29229"/>
        <s v="MTR.22352"/>
        <s v="MTR.13642"/>
        <s v="PL.102267"/>
        <s v="FS.2269"/>
        <s v="MTR.17402"/>
        <s v="FS.422"/>
        <s v="MTR.26170"/>
        <s v="FS.1927"/>
        <s v="TR.36471"/>
        <s v="TR.36686"/>
        <s v="FS.762"/>
        <s v="MTR.19007"/>
        <s v="MTR.5366"/>
        <s v="PL.90919"/>
        <s v="MTR.16587"/>
        <s v="MTR.29336"/>
        <s v="FS.41987"/>
        <s v="TR.37554"/>
        <s v="FS.89"/>
        <s v="MTR.27526"/>
        <s v="MTR.19972"/>
        <s v="FS.1639"/>
        <s v="MTR.146346"/>
        <s v="MTR.15453"/>
        <s v="FS.1654"/>
        <s v="MTR.28159"/>
        <s v="PL.91866"/>
        <s v="FS.1463"/>
        <s v="REC.2907"/>
        <s v="MTR.29335"/>
        <s v="TR.36198"/>
        <s v="MTR.28515"/>
        <s v="FS.2465"/>
        <s v="PL.112341"/>
        <s v="FDR.8366"/>
        <s v="TR.33106"/>
        <s v="REC.2871"/>
        <s v="FDR.2874"/>
        <s v="REC.1599"/>
        <s v="FS.946"/>
        <s v="MTR.221"/>
        <s v="FS.1740"/>
        <s v="PL.92710"/>
        <s v="FS.1131"/>
        <s v="TR.36178"/>
        <s v="FS.637"/>
        <s v="MTR.15114"/>
        <s v="TR.34869"/>
        <s v="MTR.265039"/>
        <s v="TR.36060"/>
        <s v="MTR.15973"/>
        <s v="TR.33397"/>
        <s v="TR.88886"/>
        <s v="TR.34474"/>
        <s v="FS.1074"/>
        <s v="MTR.27329"/>
        <s v="REC.204"/>
        <s v="FS.59"/>
        <s v="TR.34154"/>
        <s v="TR.35701"/>
        <s v="TR.35289"/>
        <s v="TR.35908"/>
        <s v="TR.34398"/>
        <s v="TR.34637"/>
        <s v="MTR.25913"/>
        <s v="PL.93783"/>
        <s v="MTR.27829"/>
        <s v="MTR.18678"/>
        <s v="PL.104549"/>
        <s v="TR.37624"/>
        <s v="SL.10462"/>
        <s v="MTR.8985"/>
        <s v="FS.65"/>
        <s v="TR.31856"/>
        <s v="TR.34097"/>
        <s v="TR.38085"/>
        <s v="MTR.191194"/>
        <s v="MTR.178368"/>
        <s v="FS.2127"/>
        <s v="TR.34059"/>
        <s v="FS.8857"/>
        <s v="REC.593"/>
        <s v="REC.1692"/>
        <s v="TR.34528"/>
        <s v="FS.21584"/>
        <s v="TR.33932"/>
        <s v="FS.1453"/>
        <s v="MTR.3092"/>
        <s v="REC.1814"/>
        <s v="MTR.4521"/>
        <s v="FS.8843"/>
        <s v="MTR.27439"/>
        <s v="MTR.22234"/>
        <s v="FS.8898"/>
        <s v="FS.867"/>
        <s v="MTR.14903"/>
        <s v="MTR.17442"/>
        <s v="MTR.28368"/>
        <s v="FS.794"/>
        <s v="MTR.7625"/>
        <s v="TR.36160"/>
        <s v="MTR.21966"/>
        <s v="FS.571"/>
        <s v="MTR.7092"/>
        <s v="MTR.14405"/>
        <s v="MTR.7566"/>
        <s v="REC.465"/>
        <s v="MTR.7015"/>
        <s v="MTR.14562"/>
        <s v="FS.2793"/>
        <s v="REC.2869"/>
        <s v="MTR.21962"/>
        <s v="FS.968"/>
        <s v="FS.1024"/>
        <s v="FS.2493"/>
        <s v="FS.178"/>
        <s v="MTR.15375"/>
        <s v="FS.2846"/>
        <s v="TR.35618"/>
        <s v="MTR.6582"/>
        <s v="TR.38679"/>
        <s v="MTR.27401"/>
        <s v="TR.31699"/>
        <s v="MTR.7250"/>
        <s v="MTR.3226"/>
        <s v="FDR.2911"/>
        <s v="SW.2825"/>
        <s v="MTR.119546"/>
        <s v="MTR.4470"/>
        <s v="MTR.103145"/>
        <s v="FS.773"/>
        <s v="FS.647"/>
        <s v="FS.704"/>
        <s v="PL.99395"/>
        <s v="FS.2504"/>
        <s v="FS.2435"/>
        <s v="MTR.2659"/>
        <s v="FS.833"/>
        <s v="FDR.8369"/>
        <s v="PL.99270"/>
        <s v="FS.315"/>
        <s v="FS.222"/>
        <s v="TR.31743"/>
        <s v="MTR.25542"/>
        <s v="FS.1491"/>
        <s v="TR.32337"/>
        <s v="MTR.13151"/>
        <s v="TR.36279"/>
        <s v="MTR.24669"/>
        <s v="MTR.1320"/>
        <s v="FS.861"/>
        <s v="FS.1941"/>
        <s v="MTR.6933"/>
        <s v="FS.2500"/>
        <s v="FS.246"/>
        <s v="FS.111"/>
        <s v="TR.36512"/>
        <s v="MTR.30105"/>
        <s v="FS.1619"/>
        <s v="MTR.751"/>
        <s v="MTR.4773"/>
        <s v="TR.37357"/>
        <s v="MTR.8329"/>
        <s v="MTR.8338"/>
        <s v="MTR.8337"/>
        <s v="MTR.14790"/>
        <s v="TR.35446"/>
        <s v="FS.2531"/>
        <s v="FS.1921"/>
        <s v="TR.36778"/>
        <s v="FS.2129"/>
        <s v="TR.36342"/>
        <s v="MTR.26381"/>
        <s v="TR.34191"/>
        <s v="TR.33853"/>
        <s v="MTR.21658"/>
        <s v="MTR.199221"/>
        <s v="TR.38128"/>
        <s v="TR.40229"/>
        <s v="FDR.8357"/>
        <s v="FS.235"/>
        <s v="TR.32537"/>
        <s v="TR.42535"/>
        <s v="REC.497"/>
        <s v="TR.39644"/>
        <s v="MTR.27685"/>
        <s v="FS.975"/>
        <s v="MTR.7034"/>
        <s v="FS.2060"/>
        <s v="MTR.22874"/>
        <s v="TR.36249"/>
        <s v="TR.140486"/>
        <s v="FS.2061"/>
        <s v="MTR.4241"/>
        <s v="FS.391"/>
        <s v="MTR.4551"/>
        <s v="MTR.9101"/>
        <s v="FS.724"/>
        <s v="MTR.29175"/>
        <s v="MTR.10624"/>
        <s v="MTR.7066"/>
        <s v="FS.940"/>
        <s v="TR.34740"/>
        <s v="MTR.3090"/>
        <s v="FS.1916"/>
        <s v="MTR.17252"/>
        <s v="TR.39678"/>
        <s v="FS.1523"/>
        <s v="MTR.2653"/>
        <s v="FS.2115"/>
        <s v="FS.1901"/>
        <s v="FS.1056"/>
        <s v="REC.449"/>
        <s v="REC.43987"/>
        <s v="FS.1820"/>
        <s v="TR.31582"/>
        <s v="MTR.15121"/>
        <s v="MTR.15083"/>
        <s v="TR.31828"/>
        <s v="FS.1001"/>
        <s v="TR.37902"/>
        <s v="TR.37901"/>
        <s v="MTR.19631"/>
        <s v="TR.38091"/>
        <s v="FS.418"/>
        <s v="FS.40787"/>
        <s v="MTR.16418"/>
        <s v="FS.1233"/>
        <s v="FS.8894"/>
        <s v="FS.360"/>
        <s v="TR.36443"/>
        <s v="FS.44787"/>
        <s v="TR.40019"/>
        <s v="FS.1405"/>
        <s v="TR.34697"/>
        <s v="MTR.1326"/>
        <s v="MTR.10752"/>
        <s v="MTR.17532"/>
        <s v="MTR.18313"/>
        <s v="MTR.29383"/>
        <s v="TR.190138"/>
        <s v="MTR.289890"/>
        <s v="MTR.825"/>
        <s v="FS.2030"/>
        <s v="MTR.28837"/>
        <s v="FS.1516"/>
        <s v="MTR.2109"/>
        <s v="MTR.27114"/>
        <s v="MTR.28955"/>
        <s v="TR.32722"/>
        <s v="MTR.25834"/>
        <s v="FS.1592"/>
        <s v="REC.361"/>
        <s v="MTR.13545"/>
        <s v="FS.2287"/>
        <s v="MTR.2096"/>
        <s v="MTR.11423"/>
        <s v="MTR.28883"/>
        <s v="MTR.32735"/>
        <s v="MTR.17835"/>
        <s v="FDR.2910"/>
        <s v="MTR.14259"/>
        <s v="FS.846"/>
        <s v="MTR.11891"/>
        <s v="FS.847"/>
        <s v="MTR.28879"/>
        <s v="MTR.17074"/>
        <s v="TR.37315"/>
        <s v="MTR.14102"/>
        <s v="FS.27987"/>
        <s v="TR.41622"/>
        <s v="MTR.20484"/>
        <s v="FS.438"/>
        <s v="MTR.29955"/>
        <s v="MTR.6884"/>
        <s v="FS.1807"/>
        <s v="FS.8884"/>
        <s v="MTR.16043"/>
        <s v="MTR.15743"/>
        <s v="FS.649"/>
        <s v="MTR.18909"/>
        <s v="MTR.19388"/>
        <s v="FS.2186"/>
        <s v="FS.60"/>
        <s v="TR.38041"/>
        <s v="MTR.5709"/>
        <s v="FS.327"/>
        <s v="TR.31641"/>
        <s v="FS.1532"/>
        <s v="TR.37045"/>
        <s v="MTR.15599"/>
        <s v="TR.144486"/>
        <s v="FS.1094"/>
        <s v="FS.950"/>
        <s v="TR.61292"/>
        <s v="MTR.16327"/>
        <s v="FS.1795"/>
        <s v="FS.1770"/>
        <s v="FS.2399"/>
        <s v="MTR.12941"/>
        <s v="REC.2872"/>
        <s v="FS.1794"/>
        <s v="FS.254"/>
        <s v="TR.36759"/>
        <s v="PL.98550"/>
        <s v="FS.478"/>
        <s v="REC.1616"/>
        <s v="MTR.27127"/>
        <s v="MTR.30396"/>
        <s v="FS.314"/>
        <s v="FS.1086"/>
        <s v="TR.35847"/>
        <s v="FS.1888"/>
        <s v="REC.1064"/>
        <s v="FS.87"/>
        <s v="MTR.7373"/>
        <s v="TR.37388"/>
        <s v="TR.33590"/>
        <s v="TR.37555"/>
        <s v="FS.2800"/>
        <s v="FS.2290"/>
        <s v="SLUG.25032"/>
        <s v="FS.450"/>
        <s v="FS.1242"/>
        <s v="REC.2858"/>
        <s v="FS.86"/>
        <s v="SLUG.22979"/>
        <s v="SW.2560"/>
        <s v="MTR.13283"/>
        <s v="FS.2374"/>
        <s v="FS.2153"/>
        <s v="TR.42533"/>
        <s v="REC.2901"/>
        <s v="FS.661"/>
        <s v="MTR.14994"/>
        <s v="FS.589"/>
        <s v="MTR.15228"/>
        <s v="MTR.16355"/>
        <s v="FS.1832"/>
        <s v="MTR.205"/>
        <s v="FS.75"/>
        <s v="FS.2171"/>
        <s v="MTR.23152"/>
        <s v="MTR.7522"/>
        <s v="MTR.2561"/>
        <s v="FS.34"/>
        <s v="FS.1967"/>
        <s v="FS.2576"/>
        <s v="TR.32055"/>
        <s v="TR.33086"/>
        <s v="FS.1119"/>
        <s v="FS.2354"/>
        <s v="MTR.1626"/>
        <s v="TR.41894"/>
        <s v="FS.1905"/>
        <s v="MTR.4983"/>
        <s v="TR.42810"/>
        <s v="SW.2027"/>
        <s v="MTR.10709"/>
        <s v="FS.2392"/>
        <s v="MTR.13529"/>
        <s v="MTR.183988"/>
        <s v="MTR.4266"/>
        <s v="TR.39374"/>
        <s v="FS.115"/>
        <s v="FS.742"/>
        <s v="TR.36521"/>
        <s v="PL.92287"/>
        <s v="REC.207"/>
        <s v="FS.105"/>
        <s v="FS.655"/>
        <s v="REC.1477"/>
        <s v="FS.260"/>
        <s v="FS.538"/>
        <s v="FS.684"/>
        <s v="FS.400"/>
        <s v="MTR.201214"/>
        <s v="FS.1069"/>
        <s v="FS.618"/>
        <s v="FS.274"/>
        <s v="TR.34496"/>
        <s v="TR.34749"/>
        <s v="FS.305"/>
        <s v="FS.1856"/>
        <s v="TR.42850"/>
        <s v="FS.2163"/>
        <s v="MTR.19418"/>
        <s v="FS.27986"/>
        <s v="MTR.19156"/>
        <s v="MTR.6586"/>
        <s v="MTR.25484"/>
        <s v="FS.2251"/>
        <s v="FS.1178"/>
        <s v="MTR.13485"/>
        <s v="MTR.18145"/>
        <s v="FS.64812"/>
        <s v="TR.32619"/>
        <s v="TR.32474"/>
        <s v="FS.2130"/>
        <s v="TR.38991"/>
        <s v="FS.1565"/>
        <s v="TR.37260"/>
        <s v="TR.178916"/>
        <s v="MTR.15929"/>
        <s v="MTR.17391"/>
        <s v="MTR.24132"/>
        <s v="FS.1575"/>
        <s v="FS.1455"/>
        <s v="FS.2256"/>
        <s v="SW.2473"/>
        <s v="MTR.27943"/>
        <s v="FS.877"/>
        <s v="FS.904"/>
        <s v="TR.42233"/>
        <s v="FS.537"/>
        <s v="FS.1287"/>
        <s v="TR.31625"/>
        <s v="TR.32761"/>
        <s v="TR.34805"/>
        <s v="MTR.58747"/>
        <s v="FS.1501"/>
        <s v="TR.37409"/>
        <s v="FS.594"/>
        <s v="TR.38812"/>
        <s v="MTR.201216"/>
        <s v="FS.1238"/>
        <s v="FS.2615"/>
        <s v="PL.100644"/>
        <s v="TR.38651"/>
        <s v="MTR.15313"/>
        <s v="TR.84486"/>
        <s v="MTR.15416"/>
        <s v="MTR.27698"/>
        <s v="MTR.16347"/>
        <s v="MTR.27894"/>
        <s v="TR.41682"/>
        <s v="MTR.24284"/>
        <s v="TR.32813"/>
        <s v="TR.38029"/>
        <s v="FS.59605"/>
        <s v="FDR.21184"/>
        <s v="MTR.2743"/>
        <s v="MTR.119545"/>
        <s v="FS.2181"/>
        <s v="FS.17584"/>
        <s v="MTR.7042"/>
        <s v="MTR.8321"/>
        <s v="MTR.10540"/>
        <s v="MTR.8764"/>
        <s v="MTR.12869"/>
        <s v="MTR.24576"/>
        <s v="MTR.25804"/>
        <s v="MTR.211618"/>
        <s v="MTR.339"/>
        <s v="TR.36012"/>
        <s v="MTR.25556"/>
        <s v="MTR.25589"/>
        <s v="MTR.25564"/>
        <s v="MTR.14770"/>
        <s v="TR.173312"/>
        <s v="FS.98"/>
        <s v="PL.96878"/>
        <s v="FS.2568"/>
        <s v="FS.197"/>
        <s v="MTR.22093"/>
        <s v="FS.1022"/>
        <s v="TR.42254"/>
        <s v="FS.1003"/>
        <s v="TR.32384"/>
        <s v="FS.1997"/>
        <s v="MTR.17665"/>
        <s v="FS.125"/>
        <s v="FS.40"/>
        <s v="MTR.19270"/>
        <s v="FS.51"/>
        <s v="FS.1579"/>
        <s v="FS.1557"/>
        <s v="FS.942"/>
        <s v="FS.1694"/>
        <s v="MTR.16121"/>
        <s v="TR.35160"/>
        <s v="FS.1169"/>
        <s v="FS.79"/>
        <s v="TR.32676"/>
        <s v="MTR.219"/>
        <s v="TR.42056"/>
        <s v="TR.31975"/>
        <s v="MTR.5014"/>
        <s v="MTR.30275"/>
        <s v="MTR.7057"/>
        <s v="TR.42777"/>
        <s v="FS.54"/>
        <s v="MTR.1684"/>
        <s v="MTR.5306"/>
        <s v="MTR.9106"/>
        <s v="MTR.12407"/>
        <s v="MTR.12061"/>
        <s v="MTR.9063"/>
        <s v="MTR.293606"/>
        <s v="MTR.293605"/>
        <s v="MTR.8676"/>
        <s v="SL.13864"/>
        <s v="MTR.5772"/>
        <s v="PL.111528"/>
        <s v="MTR.8095"/>
        <s v="FS.2074"/>
        <s v="FS.860"/>
        <s v="MTR.29483"/>
        <s v="MTR.16137"/>
        <s v="MTR.290385"/>
        <s v="MTR.111144"/>
        <s v="MTR.6926"/>
        <s v="TR.31644"/>
        <s v="TR.42480"/>
        <s v="MTR.8717"/>
        <s v="FS.1892"/>
        <s v="MTR.7313"/>
        <s v="FS.2197"/>
        <s v="TR.42649"/>
        <s v="MTR.7330"/>
        <s v="TR.35333"/>
        <s v="TR.38439"/>
        <s v="FS.116"/>
        <s v="FS.2204"/>
        <s v="TR.32613"/>
        <s v="TR.33294"/>
        <s v="MTR.24330"/>
        <s v="MTR.27622"/>
        <s v="MTR.25447"/>
        <s v="MTR.17479"/>
        <s v="TR.37104"/>
        <s v="FDR.8363"/>
        <s v="FDR.2919"/>
        <s v="MTR.201609"/>
        <s v="TR.34979"/>
        <s v="TR.42472"/>
        <s v="FS.138"/>
        <s v="FS.2843"/>
        <s v="FS.2633"/>
        <s v="MTR.5296"/>
        <s v="MTR.24494"/>
        <s v="TR.84487"/>
        <s v="FS.409"/>
        <s v="MTR.24442"/>
        <s v="TR.39180"/>
        <s v="REC.560"/>
        <s v="MTR.12707"/>
        <s v="MTR.470"/>
        <s v="FS.1670"/>
        <s v="SL.14330"/>
        <s v="FS.759"/>
        <s v="SB.22"/>
        <s v="MTR.273058"/>
        <s v="FS.139"/>
        <s v="PL.103771"/>
        <s v="FS.2011"/>
        <s v="MTR.13122"/>
        <s v="MTR.8781"/>
        <s v="MTR.28914"/>
        <s v="MTR.128343"/>
        <s v="FS.8896"/>
        <s v="MTR.19649"/>
        <s v="FS.46787"/>
        <s v="MTR.25816"/>
        <s v="FS.504"/>
        <s v="MTR.21352"/>
        <s v="FS.548"/>
        <s v="FS.1195"/>
        <s v="MTR.15922"/>
        <s v="MTR.15643"/>
        <s v="FS.1867"/>
        <s v="MTR.16416"/>
        <s v="MTR.19534"/>
        <s v="FS.1048"/>
        <s v="MTR.21501"/>
        <s v="MTR.8775"/>
        <s v="MTR.16389"/>
        <s v="REC.25"/>
        <s v="FS.67619"/>
        <s v="MTR.27689"/>
        <s v="FS.1399"/>
        <s v="FS.752"/>
        <s v="REC.1336"/>
        <s v="MTR.17443"/>
        <s v="FS.229"/>
        <s v="MTR.16000"/>
        <s v="MTR.17430"/>
        <s v="MTR.24960"/>
        <s v="FS.541"/>
        <s v="PL.159386"/>
        <s v="SL.13891"/>
        <s v="MTR.235247"/>
        <s v="REC.598"/>
        <s v="FS.616"/>
        <s v="MTR.14482"/>
        <s v="MTR.22968"/>
        <s v="TR.33988"/>
        <s v="FS.1593"/>
        <s v="TR.35958"/>
        <s v="MTR.4447"/>
        <s v="FS.2177"/>
        <s v="MTR.400"/>
        <s v="TR.32058"/>
        <s v="MTR.18047"/>
        <s v="MTR.4864"/>
        <s v="SW.2828"/>
        <s v="TR.39611"/>
        <s v="TR.41996"/>
        <s v="MTR.14566"/>
        <s v="MTR.222025"/>
        <s v="FS.2299"/>
        <s v="FS.2695"/>
        <s v="MTR.109143"/>
        <s v="FS.1882"/>
        <s v="FS.2233"/>
        <s v="TR.31711"/>
        <s v="SL.7948"/>
        <s v="MTR.4888"/>
        <s v="MTR.7569"/>
        <s v="MTR.29921"/>
        <s v="REC.460"/>
        <s v="MTR.22922"/>
        <s v="MTR.27675"/>
        <s v="MTR.11786"/>
        <s v="MTR.156373"/>
        <s v="FS.2131"/>
        <s v="FS.2078"/>
        <s v="MTR.8909"/>
        <s v="MTR.18713"/>
        <s v="FS.1307"/>
        <s v="TR.31620"/>
        <s v="FS.1614"/>
        <s v="FS.1915"/>
        <s v="TR.34693"/>
        <s v="TR.38922"/>
        <s v="FS.2024"/>
        <s v="MTR.25360"/>
        <s v="FS.2966"/>
        <s v="MTR.16483"/>
        <s v="FS.2968"/>
        <s v="MTR.10166"/>
        <s v="MTR.28979"/>
        <s v="TR.35689"/>
        <s v="TR.35041"/>
        <s v="MTR.5314"/>
        <s v="FS.2855"/>
        <s v="MTR.944"/>
        <s v="MTR.15168"/>
        <s v="MTR.20429"/>
        <s v="MTR.16108"/>
        <s v="TR.37467"/>
        <s v="FS.1883"/>
        <s v="TR.36678"/>
        <s v="FS.2640"/>
        <s v="MTR.614"/>
        <s v="MTR.13466"/>
        <s v="FS.1391"/>
        <s v="MTR.13683"/>
        <s v="TR.39642"/>
        <s v="TR.37955"/>
        <s v="TR.38470"/>
        <s v="FS.1272"/>
        <s v="FS.578"/>
        <s v="FS.383"/>
        <s v="MTR.8716"/>
        <s v="FS.711"/>
        <s v="MTR.5060"/>
        <s v="MTR.5781"/>
        <s v="FS.1480"/>
        <s v="SL.11641"/>
        <s v="TR.82886"/>
        <s v="TR.42756"/>
        <s v="TR.33568"/>
        <s v="MTR.10206"/>
        <s v="MTR.8530"/>
        <s v="MTR.21920"/>
        <s v="TR.34527"/>
        <s v="MTR.4777"/>
        <s v="MTR.5006"/>
        <s v="MTR.15694"/>
        <s v="TR.40515"/>
        <s v="FS.74422"/>
        <s v="FS.108"/>
        <s v="TR.35878"/>
        <s v="FS.27186"/>
        <s v="TR.39075"/>
        <s v="TR.42598"/>
        <s v="FS.2211"/>
        <s v="FS.1943"/>
        <s v="FS.1159"/>
        <s v="MTR.1629"/>
        <s v="MTR.249366"/>
        <s v="MTR.296039"/>
        <s v="MTR.29877"/>
        <s v="MTR.298447"/>
        <s v="FS.63614"/>
        <s v="MTR.963"/>
        <s v="TR.39783"/>
        <s v="MTR.293603"/>
        <s v="MTR.220022"/>
        <s v="TR.35783"/>
        <s v="TR.38781"/>
        <s v="TR.39182"/>
        <s v="MTR.11747"/>
        <s v="TR.32307"/>
        <s v="FS.1626"/>
        <s v="MTR.19571"/>
        <s v="PL.113828"/>
        <s v="FS.938"/>
        <s v="MTR.25582"/>
        <s v="FS.13584"/>
        <s v="PL.105212"/>
        <s v="TR.38353"/>
        <s v="TR.33964"/>
        <s v="MTR.7948"/>
        <s v="FS.796"/>
        <s v="FS.1333"/>
        <s v="PL.94998"/>
        <s v="FS.660"/>
        <s v="TR.35212"/>
        <s v="PL.100752"/>
        <s v="TR.34918"/>
        <s v="TR.36078"/>
        <s v="MTR.17359"/>
        <s v="FS.181"/>
        <s v="MTR.5001"/>
        <s v="FS.539"/>
        <s v="FS.561"/>
        <s v="FS.364"/>
        <s v="FS.1851"/>
        <s v="FS.1243"/>
        <s v="MTR.27079"/>
        <s v="MTR.18171"/>
        <s v="MTR.24770"/>
        <s v="MTR.31134"/>
        <s v="MTR.25007"/>
        <s v="FS.176"/>
        <s v="MTR.25861"/>
        <s v="MTR.27684"/>
        <s v="MTR.17826"/>
        <s v="TR.33857"/>
        <s v="PL.101179"/>
        <s v="MTR.26903"/>
        <s v="FS.747"/>
        <s v="PL.95293"/>
        <s v="FS.1111"/>
        <s v="TR.36027"/>
        <s v="PL.99814"/>
        <s v="FS.251"/>
        <s v="PL.95853"/>
        <s v="FS.5"/>
        <s v="PL.103387"/>
        <s v="MTR.25951"/>
        <s v="TR.31657"/>
        <s v="MTR.4666"/>
        <s v="PL.92363"/>
        <s v="REC.1779"/>
        <s v="FS.505"/>
        <s v="FS.1578"/>
        <s v="MTR.25525"/>
        <s v="FS.1388"/>
        <s v="FS.943"/>
        <s v="MTR.12580"/>
        <s v="TR.38479"/>
        <s v="TR.32915"/>
        <s v="FS.1160"/>
        <s v="REC.2886"/>
        <s v="PL.100419"/>
        <s v="PL.98922"/>
        <s v="MTR.15518"/>
        <s v="TR.33864"/>
        <s v="MTR.12980"/>
        <s v="PL.95981"/>
        <s v="MTR.5024"/>
        <s v="MTR.27120"/>
        <s v="SB.18"/>
        <s v="TR.32765"/>
        <s v="MTR.28608"/>
        <s v="REC.2857"/>
        <s v="FS.1417"/>
        <s v="FS.1847"/>
        <s v="MTR.5412"/>
        <s v="PL.105508"/>
        <s v="TR.36229"/>
        <s v="PL.101159"/>
        <s v="FS.1518"/>
        <s v="FS.790"/>
        <s v="TR.38213"/>
        <s v="FS.191"/>
        <s v="TR.32498"/>
        <s v="FS.1786"/>
        <s v="PL.106138"/>
        <s v="PL.96400"/>
        <s v="TR.38525"/>
        <s v="PL.92127"/>
        <s v="FDR.2925"/>
        <s v="PL.136589"/>
        <s v="MTR.23175"/>
        <s v="FS.1369"/>
        <s v="TR.39924"/>
        <s v="MTR.762"/>
        <s v="MTR.760"/>
        <s v="SL.18903"/>
        <s v="MTR.5082"/>
        <s v="PL.92076"/>
        <s v="MTR.12402"/>
        <s v="TR.35060"/>
        <s v="FS.1098"/>
        <s v="PL.105433"/>
        <s v="PL.103644"/>
        <s v="PL.97911"/>
        <s v="PL.95488"/>
        <s v="TR.36812"/>
        <s v="MTR.21077"/>
        <s v="MTR.1861"/>
        <s v="FS.1053"/>
        <s v="FS.29186"/>
        <s v="MTR.23559"/>
        <s v="TR.32355"/>
        <s v="MTR.15737"/>
        <s v="TR.42697"/>
        <s v="FDR.8356"/>
        <s v="MTR.28425"/>
        <s v="MTR.17053"/>
        <s v="MTR.25210"/>
        <s v="MTR.12406"/>
        <s v="FS.915"/>
        <s v="FS.1126"/>
        <s v="FS.654"/>
        <s v="FS.11985"/>
        <s v="MTR.17307"/>
        <s v="FS.378"/>
        <s v="MTR.12326"/>
        <s v="FS.2017"/>
        <s v="MTR.15259"/>
        <s v="FS.718"/>
        <s v="MTR.27896"/>
        <s v="PL.94902"/>
        <s v="FS.37987"/>
        <s v="FS.1818"/>
        <s v="REC.2867"/>
        <s v="FS.234"/>
        <s v="TR.38498"/>
        <s v="MTR.21981"/>
        <s v="TR.33365"/>
        <s v="FS.630"/>
        <s v="TR.31973"/>
        <s v="FS.386"/>
        <s v="FDR.8368"/>
        <s v="TR.35957"/>
        <s v="MTR.16880"/>
        <s v="FS.121"/>
        <s v="FS.167"/>
        <s v="TR.40655"/>
        <s v="FS.1992"/>
        <s v="PL.91918"/>
        <s v="MTR.29577"/>
        <s v="PL.103288"/>
        <s v="FS.155"/>
        <s v="TR.34755"/>
        <s v="PL.91006"/>
        <s v="MTR.27598"/>
        <s v="MTR.22575"/>
        <s v="PL.96617"/>
        <s v="MTR.28124"/>
        <s v="PL.136588"/>
        <s v="TR.38388"/>
        <s v="MTR.26871"/>
        <s v="MTR.28092"/>
        <s v="TR.36876"/>
        <s v="TR.32584"/>
        <s v="TR.34802"/>
        <s v="MTR.16228"/>
        <s v="TR.32489"/>
        <s v="FS.1513"/>
        <s v="FS.8374"/>
        <s v="MTR.23562"/>
        <s v="SL.11161"/>
        <s v="TR.35904"/>
        <s v="TR.35668"/>
        <s v="FS.923"/>
        <s v="MTR.16361"/>
        <s v="PL.94695"/>
        <s v="FS.1350"/>
        <s v="FS.2028"/>
        <s v="FS.781"/>
        <s v="FS.347"/>
        <s v="TR.36949"/>
        <s v="FS.61"/>
        <s v="FS.854"/>
        <s v="TR.42145"/>
        <s v="MTR.13998"/>
        <s v="FS.985"/>
        <s v="FS.1572"/>
        <s v="PL.103621"/>
        <s v="TR.37836"/>
        <s v="FS.1065"/>
        <s v="TR.31509"/>
        <s v="TR.37191"/>
        <s v="TR.35245"/>
        <s v="MTR.24555"/>
        <s v="TR.31996"/>
        <s v="TR.35297"/>
        <s v="REC.32"/>
        <s v="FS.1092"/>
        <s v="SL.512"/>
        <s v="TR.36558"/>
        <s v="PL.94963"/>
        <s v="TR.42858"/>
        <s v="PL.103019"/>
        <s v="MTR.5711"/>
        <s v="FS.869"/>
        <s v="FS.8912"/>
        <s v="MTR.14229"/>
        <s v="MTR.4738"/>
        <s v="MTR.5326"/>
        <s v="TR.34631"/>
        <s v="MTR.12157"/>
        <s v="FS.1868"/>
        <s v="MTR.28065"/>
        <s v="FS.544"/>
        <s v="MTR.12083"/>
        <s v="MTR.16414"/>
        <s v="SLUG.25549"/>
        <s v="TR.32311"/>
        <s v="TR.31970"/>
        <s v="PL.91431"/>
        <s v="SL.9465"/>
        <s v="FS.1534"/>
        <s v="TR.37587"/>
        <s v="PL.93129"/>
        <s v="FS.403"/>
        <s v="TR.32856"/>
        <s v="TR.40290"/>
        <s v="MTR.22655"/>
        <s v="FS.240"/>
        <s v="PL.91445"/>
        <s v="MTR.1641"/>
        <s v="TR.35427"/>
        <s v="TR.33737"/>
        <s v="TR.32578"/>
        <s v="FS.34787"/>
        <s v="FS.885"/>
        <s v="FS.954"/>
        <s v="FS.702"/>
        <s v="FS.523"/>
        <s v="TR.34944"/>
        <s v="FS.971"/>
        <s v="TR.34986"/>
        <s v="MTR.15899"/>
        <s v="FS.653"/>
        <s v="FS.1180"/>
        <s v="FS.1854"/>
        <s v="TR.35386"/>
        <s v="FS.966"/>
        <s v="FS.31"/>
        <s v="MTR.11866"/>
        <s v="MTR.16472"/>
        <s v="FS.2305"/>
        <s v="TR.40945"/>
        <s v="FS.189"/>
        <s v="MTR.29090"/>
        <s v="TR.33040"/>
        <s v="FS.80"/>
        <s v="FS.1043"/>
        <s v="MTR.18545"/>
        <s v="FS.1429"/>
        <s v="TR.34907"/>
        <s v="PL.102729"/>
        <s v="REC.1819"/>
        <s v="FS.555"/>
        <s v="MTR.8412"/>
        <s v="MTR.22478"/>
        <s v="MTR.18350"/>
        <s v="PL.106859"/>
        <s v="FS.1759"/>
        <s v="FS.1855"/>
        <s v="PL.93712"/>
        <s v="PL.103597"/>
        <s v="PL.117377"/>
        <s v="TR.32754"/>
        <s v="TR.34020"/>
        <s v="TR.37116"/>
        <s v="TR.36024"/>
        <s v="MTR.21333"/>
        <s v="MTR.14829"/>
        <s v="TR.90486"/>
        <s v="FS.761"/>
        <s v="FS.1187"/>
        <s v="MTR.15533"/>
        <s v="MTR.15951"/>
        <s v="PL.96148"/>
        <s v="MTR.13505"/>
        <s v="TR.37738"/>
        <s v="TR.34558"/>
        <s v="REC.1319"/>
        <s v="MTR.17071"/>
        <s v="MTR.53542"/>
        <s v="PL.93081"/>
        <s v="MTR.17556"/>
        <s v="TR.31562"/>
        <s v="REC.29"/>
        <s v="TR.33903"/>
        <s v="TR.37316"/>
        <s v="FS.2575"/>
        <s v="MTR.91947"/>
        <s v="TR.37268"/>
        <s v="FS.1833"/>
        <s v="MTR.17168"/>
        <s v="TR.37471"/>
        <s v="TR.33554"/>
        <s v="SLUG.26785"/>
        <s v="TR.36871"/>
        <s v="FS.1428"/>
        <s v="PL.93186"/>
        <s v="FS.888"/>
        <s v="FS.679"/>
        <s v="MTR.15574"/>
        <s v="FS.2270"/>
        <s v="FS.24"/>
        <s v="FS.26"/>
        <s v="MTR.28041"/>
        <s v="PL.98807"/>
        <s v="MTR.15204"/>
        <s v="MTR.25815"/>
        <s v="TR.38416"/>
        <s v="MTR.15488"/>
        <s v="TR.42754"/>
        <s v="MTR.22827"/>
        <s v="TR.35555"/>
        <s v="TR.31579"/>
        <s v="TR.32801"/>
        <s v="TR.31831"/>
        <s v="TR.33842"/>
        <s v="TR.42178"/>
        <s v="FS.131"/>
        <s v="MTR.20875"/>
        <s v="TR.35017"/>
        <s v="TR.33807"/>
        <s v="MTR.25051"/>
        <s v="MTR.25828"/>
        <s v="TR.36797"/>
        <s v="FS.8910"/>
        <s v="FS.1816"/>
        <s v="MTR.20611"/>
        <s v="TR.39184"/>
        <s v="TR.31690"/>
        <s v="MTR.18836"/>
        <s v="TR.37354"/>
        <s v="PL.103754"/>
        <s v="TR.33559"/>
        <s v="TR.34465"/>
        <s v="FS.1577"/>
        <s v="MTR.17151"/>
        <s v="FS.760"/>
        <s v="TR.38715"/>
        <s v="TR.34084"/>
        <s v="MTR.26025"/>
        <s v="TR.38660"/>
        <s v="FS.642"/>
        <s v="TR.31827"/>
        <s v="MTR.4372"/>
        <s v="FS.326"/>
        <s v="TR.33327"/>
        <s v="FS.423"/>
        <s v="FS.170"/>
        <s v="MTR.4839"/>
        <s v="TR.32790"/>
        <s v="MTR.27244"/>
        <s v="TR.33733"/>
        <s v="MTR.20998"/>
        <s v="MTR.19032"/>
        <s v="PLUG.39938"/>
        <s v="MTR.4540"/>
        <s v="MTR.4538"/>
        <s v="FS.13984"/>
        <s v="MTR.15319"/>
        <s v="MTR.12119"/>
        <s v="FS.791"/>
        <s v="TR.32931"/>
        <s v="MTR.28822"/>
        <s v="MTR.15347"/>
        <s v="FS.29987"/>
        <s v="TR.37893"/>
        <s v="TR.35704"/>
        <s v="TR.34223"/>
        <s v="TR.34150"/>
        <s v="TR.37223"/>
        <s v="TR.32888"/>
        <s v="TR.39494"/>
        <s v="MTR.16894"/>
        <s v="TR.37503"/>
        <s v="PL.97014"/>
        <s v="MTR.29852"/>
        <s v="MTR.8502"/>
        <s v="PLUG.10509"/>
        <s v="TR.102486"/>
        <s v="MTR.18058"/>
        <s v="TR.42151"/>
        <s v="FS.2541"/>
        <s v="FS.2042"/>
        <s v="FS.2900"/>
        <s v="TR.35266"/>
        <s v="TR.37549"/>
        <s v="SLUG.23656"/>
        <s v="PL.103925"/>
        <s v="FS.2416"/>
        <s v="TR.39726"/>
        <s v="PL.91756"/>
        <s v="TR.38134"/>
        <s v="TR.37724"/>
        <s v="SL.14299"/>
        <s v="PL.104688"/>
        <s v="SL.15332"/>
        <s v="REC.1360"/>
        <s v="SL.1587"/>
        <s v="FS.1695"/>
        <s v="PL.103953"/>
        <s v="TR.32469"/>
        <s v="TR.39677"/>
        <s v="MTR.6948"/>
        <s v="MTR.25160"/>
        <s v="MTR.17078"/>
        <s v="MTR.29029"/>
        <s v="PL.93827"/>
        <s v="MTR.18129"/>
        <s v="FS.1412"/>
        <s v="FS.2107"/>
        <s v="MTR.191608"/>
        <s v="MTR.26728"/>
        <s v="MTR.21119"/>
        <s v="MTR.18351"/>
        <s v="MTR.17488"/>
        <s v="MTR.23913"/>
        <s v="MTR.18111"/>
        <s v="TR.145286"/>
        <s v="MTR.17378"/>
        <s v="MTR.26392"/>
        <s v="MTR.19933"/>
        <s v="MTR.23426"/>
        <s v="FS.2380"/>
        <s v="TR.40396"/>
        <s v="TR.37730"/>
        <s v="TR.32871"/>
        <s v="TR.40364"/>
        <s v="MTR.25034"/>
        <s v="MTR.15832"/>
        <s v="TR.39687"/>
        <s v="MTR.18903"/>
        <s v="PL.101195"/>
        <s v="MTR.11031"/>
        <s v="TR.33694"/>
        <s v="MTR.791"/>
        <s v="MTR.24929"/>
        <s v="FS.159"/>
        <s v="MTR.17225"/>
        <s v="MTR.25076"/>
        <s v="SL.21089"/>
        <s v="MTR.23167"/>
        <s v="FS.2297"/>
        <s v="MTR.743"/>
        <s v="MTR.24933"/>
        <s v="FS.838"/>
        <s v="FS.1459"/>
        <s v="MTR.14014"/>
        <s v="FS.1604"/>
        <s v="MTR.25630"/>
        <s v="FS.1625"/>
        <s v="MTR.20607"/>
        <s v="TR.35721"/>
        <s v="MTR.17260"/>
        <s v="PL.114319"/>
        <s v="MTR.8931"/>
        <s v="FS.1432"/>
        <s v="MTR.21697"/>
        <s v="FS.803"/>
        <s v="PL.98503"/>
        <s v="MTR.23912"/>
        <s v="MTR.30816"/>
        <s v="FS.873"/>
        <s v="FS.1237"/>
        <s v="TR.33684"/>
        <s v="MTR.18862"/>
        <s v="MTR.23748"/>
        <s v="TR.35308"/>
        <s v="MTR.17813"/>
        <s v="FS.1138"/>
        <s v="FS.2069"/>
        <s v="TR.33257"/>
        <s v="MTR.27731"/>
        <s v="FS.3"/>
        <s v="FS.694"/>
        <s v="FS.2643"/>
        <s v="FS.798"/>
        <s v="FS.1640"/>
        <s v="MTR.8655"/>
        <s v="MTR.14806"/>
        <s v="MTR.10765"/>
        <s v="MTR.6857"/>
        <s v="MTR.4459"/>
        <s v="MTR.8656"/>
        <s v="MTR.14969"/>
        <s v="TR.37423"/>
        <s v="MTR.6820"/>
        <s v="MTR.6818"/>
        <s v="MTR.6774"/>
        <s v="MTR.13513"/>
        <s v="MTR.11094"/>
        <s v="MTR.13667"/>
        <s v="MTR.6823"/>
        <s v="FS.1182"/>
        <s v="MTR.6335"/>
        <s v="MTR.21134"/>
        <s v="TR.40062"/>
        <s v="MTR.4478"/>
        <s v="TR.34217"/>
        <s v="PL.102623"/>
        <s v="TR.33736"/>
        <s v="MTR.17620"/>
        <s v="MTR.6453"/>
        <s v="FS.1560"/>
        <s v="FS.583"/>
        <s v="MTR.10699"/>
        <s v="SLUG.25939"/>
        <s v="TR.38839"/>
        <s v="TR.34183"/>
        <s v="TR.37937"/>
        <s v="FS.8856"/>
        <s v="MTR.12929"/>
        <s v="MTR.25280"/>
        <s v="PL.96899"/>
        <s v="TR.39559"/>
        <s v="TR.40187"/>
        <s v="FS.1676"/>
        <s v="FS.919"/>
        <s v="FS.749"/>
        <s v="REC.1630"/>
        <s v="MTR.17058"/>
        <s v="MTR.16851"/>
        <s v="MTR.15697"/>
        <s v="TR.37987"/>
        <s v="FS.842"/>
        <s v="MTR.16399"/>
        <s v="TR.35090"/>
        <s v="MTR.16562"/>
        <s v="MTR.28033"/>
        <s v="MTR.18326"/>
        <s v="SL.22958"/>
        <s v="MTR.6240"/>
        <s v="TR.32896"/>
        <s v="TR.35368"/>
        <s v="MTR.15570"/>
        <s v="MTR.15425"/>
        <s v="TR.32069"/>
        <s v="MTR.28479"/>
        <s v="PL.102883"/>
        <s v="TR.37481"/>
        <s v="PL.102783"/>
        <s v="TR.100886"/>
        <s v="MTR.23615"/>
        <s v="MTR.17451"/>
        <s v="FS.770"/>
        <s v="MTR.10096"/>
        <s v="TR.37206"/>
        <s v="TR.42793"/>
        <s v="TR.42797"/>
        <s v="TR.34833"/>
        <s v="TR.38950"/>
        <s v="MTR.22666"/>
        <s v="MTR.30478"/>
        <s v="MTR.20228"/>
        <s v="REC.2870"/>
        <s v="FS.615"/>
        <s v="FS.812"/>
        <s v="FS.757"/>
        <s v="MTR.16742"/>
        <s v="MTR.24865"/>
        <s v="MTR.24632"/>
        <s v="MTR.30766"/>
        <s v="MTR.22161"/>
        <s v="MTR.24954"/>
        <s v="MTR.16738"/>
        <s v="PL.97159"/>
        <s v="MTR.19036"/>
        <s v="TR.35055"/>
        <s v="MTR.27494"/>
        <s v="TR.34813"/>
        <s v="FS.1574"/>
        <s v="FS.1521"/>
        <s v="TR.37938"/>
        <s v="MTR.18056"/>
        <s v="MTR.29181"/>
        <s v="MTR.20809"/>
        <s v="MTR.22041"/>
        <s v="MTR.18520"/>
        <s v="MTR.17635"/>
        <s v="TR.35955"/>
        <s v="MTR.27697"/>
        <s v="MTR.8783"/>
        <s v="TR.33574"/>
        <s v="MTR.17363"/>
        <s v="MTR.17358"/>
        <s v="MTR.17355"/>
        <s v="FS.2940"/>
        <s v="PLUG.15879"/>
        <s v="MTR.142344"/>
        <s v="MTR.27866"/>
        <s v="MTR.17326"/>
        <s v="TR.38321"/>
        <s v="TR.40289"/>
        <s v="TR.32726"/>
        <s v="FS.1295"/>
        <s v="FS.2682"/>
        <s v="FS.1827"/>
        <s v="MTR.26362"/>
        <s v="TR.34701"/>
        <s v="MTR.15692"/>
        <s v="MTR.27134"/>
        <s v="FDR.33194"/>
        <s v="MTR.1298"/>
        <s v="FS.2926"/>
        <s v="MTR.25463"/>
        <s v="TR.38183"/>
        <s v="FS.1397"/>
        <s v="MTR.20002"/>
        <s v="MTR.21913"/>
        <s v="FS.835"/>
        <s v="PL.92468"/>
        <s v="MTR.227626"/>
        <s v="MTR.25001"/>
        <s v="TR.37783"/>
        <s v="MTR.18588"/>
        <s v="FS.30387"/>
        <s v="TR.36150"/>
        <s v="FS.784"/>
        <s v="MTR.24803"/>
        <s v="TR.33277"/>
        <s v="MTR.8598"/>
        <s v="TR.38977"/>
        <s v="MTR.16814"/>
        <s v="FS.1010"/>
        <s v="FS.1656"/>
        <s v="FS.2278"/>
        <s v="MTR.19291"/>
        <s v="FS.2642"/>
        <s v="MTR.27392"/>
        <s v="PL.91922"/>
        <s v="MTR.29021"/>
        <s v="MTR.8773"/>
        <s v="MTR.16637"/>
        <s v="MTR.25933"/>
        <s v="FS.133"/>
        <s v="MTR.22123"/>
        <s v="MTR.9103"/>
        <s v="TR.42586"/>
        <s v="TR.37333"/>
        <s v="FS.1041"/>
        <s v="MTR.12054"/>
        <s v="MTR.774"/>
        <s v="MTR.14436"/>
        <s v="PL.95857"/>
        <s v="MTR.5362"/>
        <s v="MTR.8707"/>
        <s v="MTR.19526"/>
        <s v="MTR.2140"/>
        <s v="TR.40097"/>
        <s v="MTR.17080"/>
        <s v="MTR.17576"/>
        <s v="FS.1527"/>
        <s v="FS.2178"/>
        <s v="PL.111682"/>
        <s v="MTR.3099"/>
        <s v="FS.1554"/>
        <s v="TR.36214"/>
        <s v="MTR.28796"/>
        <s v="FS.2021"/>
        <s v="TR.40027"/>
        <s v="REC.2899"/>
        <s v="MTR.90355"/>
        <s v="PL.102972"/>
        <s v="TR.41612"/>
        <s v="MTR.20854"/>
        <s v="FS.848"/>
        <s v="FS.1612"/>
        <s v="MTR.27841"/>
        <s v="PL.99798"/>
        <s v="MTR.4676"/>
        <s v="MTR.15892"/>
        <s v="TR.33888"/>
        <s v="PL.92490"/>
        <s v="MTR.17026"/>
        <s v="FS.1986"/>
        <s v="SW.1982"/>
        <s v="TR.37824"/>
        <s v="TR.42120"/>
        <s v="MTR.1312"/>
        <s v="TR.40490"/>
        <s v="FS.2003"/>
        <s v="MTR.1184"/>
        <s v="SW.1877"/>
        <s v="MTR.90352"/>
        <s v="FS.1953"/>
        <s v="TR.39633"/>
        <s v="MTR.2174"/>
        <s v="PL.103622"/>
        <s v="SW.1956"/>
        <s v="SL.8976"/>
        <s v="MTR.4206"/>
        <s v="FS.566"/>
        <s v="MTR.13929"/>
        <s v="MTR.6245"/>
        <s v="MTR.5252"/>
        <s v="PL.94737"/>
        <s v="TR.39328"/>
        <s v="TR.33562"/>
        <s v="FS.419"/>
        <s v="PL.105742"/>
        <s v="MTR.16201"/>
        <s v="MTR.16212"/>
        <s v="MTR.15383"/>
        <s v="MTR.16151"/>
        <s v="TR.38257"/>
        <s v="MTR.16171"/>
        <s v="MTR.29423"/>
        <s v="MTR.185593"/>
        <s v="MTR.8738"/>
        <s v="MTR.17028"/>
        <s v="MTR.27304"/>
        <s v="MTR.14462"/>
        <s v="MTR.17475"/>
        <s v="TR.38241"/>
        <s v="FS.2293"/>
        <s v="MTR.261788"/>
        <s v="TR.33440"/>
        <s v="TR.35244"/>
        <s v="TR.40139"/>
        <s v="TR.61345"/>
        <s v="PL.92126"/>
        <s v="PL.103769"/>
        <s v="MTR.15678"/>
        <s v="MTR.354"/>
        <s v="MTR.26712"/>
        <s v="TR.32208"/>
        <s v="TR.37452"/>
        <s v="FS.284"/>
        <s v="PL.95579"/>
        <s v="TR.38046"/>
        <s v="MTR.18507"/>
        <s v="MTR.21648"/>
        <s v="MTR.8765"/>
        <s v="TR.37130"/>
        <s v="TR.37560"/>
        <s v="MTR.16923"/>
        <s v="MTR.19894"/>
        <s v="MTR.24554"/>
        <s v="FS.346"/>
        <s v="FS.2422"/>
        <s v="FS.2562"/>
        <s v="FS.997"/>
        <s v="TR.37434"/>
        <s v="MTR.15222"/>
        <s v="TR.39128"/>
        <s v="MTR.19624"/>
        <s v="MTR.4892"/>
        <s v="FS.1447"/>
        <s v="MTR.15616"/>
        <s v="FS.1139"/>
        <s v="MTR.28815"/>
        <s v="TR.34611"/>
        <s v="FS.190"/>
        <s v="FS.1495"/>
        <s v="TR.37391"/>
        <s v="PL.96803"/>
        <s v="MTR.25487"/>
        <s v="MTR.5681"/>
        <s v="FS.2851"/>
        <s v="MTR.13397"/>
        <s v="FS.11183"/>
        <s v="TR.33845"/>
        <s v="FS.2552"/>
        <s v="TR.34500"/>
        <s v="FS.15584"/>
        <s v="SL.13283"/>
        <s v="PL.96001"/>
        <s v="FS.1018"/>
        <s v="MTR.16420"/>
        <s v="MTR.23694"/>
        <s v="MTR.26616"/>
        <s v="MTR.28507"/>
        <s v="MTR.17511"/>
        <s v="FS.2072"/>
        <s v="TR.37704"/>
        <s v="MTR.18593"/>
        <s v="TR.35133"/>
        <s v="TR.40448"/>
        <s v="MTR.18491"/>
        <s v="MTR.26412"/>
        <s v="MTR.1576"/>
        <s v="TR.33907"/>
        <s v="PL.114311"/>
        <s v="MTR.22149"/>
        <s v="MTR.24016"/>
        <s v="MTR.2736"/>
        <s v="FS.8902"/>
        <s v="TR.38162"/>
        <s v="FS.1117"/>
        <s v="SB.23"/>
        <s v="FS.1335"/>
        <s v="FS.1783"/>
        <s v="MTR.8914"/>
        <s v="MTR.291"/>
        <s v="MTR.8220"/>
        <s v="PL.94584"/>
        <s v="MTR.3945"/>
        <s v="FS.1306"/>
        <s v="FS.302"/>
        <s v="TR.40322"/>
        <s v="MTR.4307"/>
        <s v="FS.1913"/>
        <s v="PL.101986"/>
        <s v="FS.1948"/>
        <s v="MTR.6837"/>
        <s v="FS.575"/>
        <s v="TR.39634"/>
        <s v="TR.37089"/>
        <s v="TR.37737"/>
        <s v="TR.32335"/>
        <s v="TR.39954"/>
        <s v="TR.35497"/>
        <s v="TR.37169"/>
        <s v="TR.39653"/>
        <s v="MTR.17310"/>
        <s v="MTR.17846"/>
        <s v="MTR.25315"/>
        <s v="TR.31583"/>
        <s v="MTR.24375"/>
        <s v="MTR.26117"/>
        <s v="TR.40704"/>
        <s v="MTR.24074"/>
        <s v="FDR.2913"/>
        <s v="MTR.23614"/>
        <s v="PL.113995"/>
        <s v="TR.38400"/>
        <s v="TR.38206"/>
        <s v="MTR.18425"/>
        <s v="MTR.7618"/>
        <s v="MTR.30077"/>
        <s v="FS.2570"/>
        <s v="FS.858"/>
        <s v="TR.34151"/>
        <s v="FS.8891"/>
        <s v="FS.1972"/>
        <s v="FS.1963"/>
        <s v="PL.92070"/>
        <s v="MTR.787"/>
        <s v="PL.92716"/>
        <s v="FS.1133"/>
        <s v="MTR.11671"/>
        <s v="FS.1844"/>
        <s v="MTR.13059"/>
        <s v="MTR.8596"/>
        <s v="MTR.4802"/>
        <s v="FS.2764"/>
        <s v="FS.8803"/>
        <s v="MTR.2056"/>
        <s v="MTR.5058"/>
        <s v="MTR.821"/>
        <s v="MTR.823"/>
        <s v="PL.123381"/>
        <s v="FS.2532"/>
        <s v="MTR.30020"/>
        <s v="FS.8833"/>
        <s v="MTR.17940"/>
        <s v="FS.2381"/>
        <s v="MTR.207616"/>
        <s v="SLUG.35099"/>
        <s v="MTR.12796"/>
        <s v="SL.22361"/>
        <s v="MTR.24444"/>
        <s v="MTR.8674"/>
        <s v="FS.1819"/>
        <s v="TR.37849"/>
        <s v="TR.31885"/>
        <s v="TR.35736"/>
        <s v="FS.8913"/>
        <s v="TR.37664"/>
        <s v="TR.39477"/>
        <s v="MTR.7083"/>
        <s v="MTR.20841"/>
        <s v="TR.38096"/>
        <s v="FS.205"/>
        <s v="TR.32892"/>
        <s v="MTR.528"/>
        <s v="FS.730"/>
        <s v="TR.34234"/>
        <s v="TR.32782"/>
        <s v="TR.33861"/>
        <s v="MTR.14965"/>
        <s v="MTR.16061"/>
        <s v="MTR.1438"/>
        <s v="MTR.17255"/>
        <s v="TR.31741"/>
        <s v="MTR.2754"/>
        <s v="TR.42497"/>
        <s v="MTR.17228"/>
        <s v="PL.101899"/>
        <s v="MTR.1275"/>
        <s v="TR.37123"/>
        <s v="TR.38755"/>
        <s v="MTR.13906"/>
        <s v="TR.32317"/>
        <s v="FS.37587"/>
        <s v="MTR.5266"/>
        <s v="TR.37469"/>
        <s v="TR.42349"/>
        <s v="MTR.8298"/>
        <s v="FS.307"/>
        <s v="FS.1705"/>
        <s v="FS.301"/>
        <s v="REC.1641"/>
        <s v="FDR.23185"/>
        <s v="MTR.4921"/>
        <s v="MTR.6800"/>
        <s v="MTR.6797"/>
        <s v="MTR.24193"/>
        <s v="MTR.16733"/>
        <s v="MTR.23638"/>
        <s v="MTR.14747"/>
        <s v="MTR.4734"/>
        <s v="FS.1717"/>
        <s v="MTR.7564"/>
        <s v="FS.382"/>
        <s v="TR.38291"/>
        <s v="TR.31927"/>
        <s v="TR.42484"/>
        <s v="MTR.6909"/>
        <s v="TR.39858"/>
        <s v="MTR.6749"/>
        <s v="MTR.14150"/>
        <s v="TR.39904"/>
        <s v="MTR.17593"/>
        <s v="FS.1987"/>
        <s v="MTR.16353"/>
        <s v="MTR.24188"/>
        <s v="MTR.24395"/>
        <s v="MTR.25572"/>
        <s v="FS.1679"/>
        <s v="FS.2014"/>
        <s v="PL.94238"/>
        <s v="MTR.30009"/>
        <s v="MTR.1621"/>
        <s v="PLUG.14939"/>
        <s v="FS.1209"/>
        <s v="SW.361"/>
        <s v="TR.42352"/>
        <s v="FS.168"/>
        <s v="MTR.18328"/>
        <s v="MTR.213613"/>
        <s v="FS.920"/>
        <s v="MTR.10886"/>
        <s v="REC.1740"/>
        <s v="FS.667"/>
        <s v="FS.215"/>
        <s v="MTR.14513"/>
        <s v="PLUG.14139"/>
        <s v="MTR.176"/>
        <s v="MTR.21377"/>
        <s v="MTR.23013"/>
        <s v="TR.33545"/>
        <s v="TR.34374"/>
        <s v="TR.37234"/>
        <s v="TR.37101"/>
        <s v="TR.35374"/>
        <s v="MTR.227"/>
        <s v="FS.1386"/>
        <s v="FS.82"/>
        <s v="TR.40315"/>
        <s v="TR.40285"/>
        <s v="TR.40181"/>
        <s v="TR.40200"/>
        <s v="FS.216"/>
        <s v="FS.196"/>
        <s v="MTR.185592"/>
        <s v="TR.42525"/>
        <s v="FS.557"/>
        <s v="FS.2798"/>
        <s v="FS.2796"/>
        <s v="TR.31979"/>
        <s v="TR.33963"/>
        <s v="TR.37906"/>
        <s v="FS.945"/>
        <s v="TR.33101"/>
        <s v="FS.895"/>
        <s v="MTR.6243"/>
        <s v="MTR.16720"/>
        <s v="MTR.11404"/>
        <s v="MTR.27831"/>
        <s v="MTR.26130"/>
        <s v="FS.28386"/>
        <s v="MTR.19724"/>
        <s v="FS.2604"/>
        <s v="TR.34839"/>
        <s v="FS.1789"/>
        <s v="TR.32526"/>
        <s v="MTR.8483"/>
        <s v="FS.2429"/>
        <s v="FS.665"/>
        <s v="TR.35740"/>
        <s v="TR.39564"/>
        <s v="PL.113994"/>
        <s v="MTR.16207"/>
        <s v="MTR.16205"/>
        <s v="TR.37734"/>
        <s v="MTR.27245"/>
        <s v="TR.34096"/>
        <s v="TR.34658"/>
        <s v="PL.114234"/>
        <s v="TR.31570"/>
        <s v="TR.34768"/>
        <s v="TR.32073"/>
        <s v="FS.1420"/>
        <s v="TR.37592"/>
        <s v="TR.35696"/>
        <s v="PL.99085"/>
        <s v="FS.720"/>
        <s v="FS.1322"/>
        <s v="TR.33921"/>
        <s v="MTR.15381"/>
        <s v="MTR.2750"/>
        <s v="MTR.15960"/>
        <s v="TR.42802"/>
        <s v="TR.37328"/>
        <s v="TR.38638"/>
        <s v="FS.925"/>
        <s v="FS.1996"/>
        <s v="TR.37821"/>
        <s v="MTR.16035"/>
        <s v="MTR.25716"/>
        <s v="FS.2513"/>
        <s v="MTR.22027"/>
        <s v="MTR.15814"/>
        <s v="TR.34820"/>
        <s v="MTR.27710"/>
        <s v="FS.1853"/>
        <s v="MTR.27054"/>
        <s v="FS.1687"/>
        <s v="TR.39204"/>
        <s v="MTR.17954"/>
        <s v="MTR.17423"/>
        <s v="MTR.23470"/>
        <s v="FS.1938"/>
        <s v="FS.2572"/>
        <s v="MTR.13240"/>
        <s v="FS.207"/>
        <s v="TR.38374"/>
        <s v="MTR.183996"/>
        <s v="SW.2717"/>
        <s v="FS.1336"/>
        <s v="TR.34932"/>
        <s v="TR.33650"/>
        <s v="FS.210"/>
        <s v="TR.38488"/>
        <s v="FS.185"/>
        <s v="TR.39893"/>
        <s v="FS.664"/>
        <s v="TR.32388"/>
        <s v="TR.37581"/>
        <s v="MTR.27677"/>
        <s v="FS.1230"/>
        <s v="FS.703"/>
        <s v="FS.1049"/>
        <s v="TR.37256"/>
        <s v="FS.1395"/>
        <s v="MTR.7989"/>
        <s v="MTR.10010"/>
        <s v="TR.31752"/>
        <s v="FS.1433"/>
        <s v="TR.33523"/>
        <s v="FS.2001"/>
        <s v="TR.37656"/>
        <s v="TR.75286"/>
        <s v="FS.1669"/>
        <s v="MTR.17002"/>
        <s v="TR.37327"/>
        <s v="TR.33860"/>
        <s v="TR.41741"/>
        <s v="TR.42582"/>
        <s v="FS.183"/>
        <s v="FS.1860"/>
        <s v="MTR.1336"/>
        <s v="TR.38390"/>
        <s v="FS.565"/>
        <s v="TR.35186"/>
        <s v="TR.39548"/>
        <s v="TR.31546"/>
        <s v="TR.38807"/>
        <s v="MTR.4250"/>
        <s v="TR.38071"/>
        <s v="FS.1684"/>
        <s v="TR.39091"/>
        <s v="FS.1633"/>
        <s v="TR.36384"/>
        <s v="TR.33413"/>
        <s v="MTR.2773"/>
        <s v="TR.32468"/>
        <s v="PL.98962"/>
        <s v="TR.31834"/>
        <s v="TR.97696"/>
        <s v="FS.590"/>
        <s v="FS.1644"/>
        <s v="FS.460"/>
        <s v="MTR.21533"/>
        <s v="TR.38545"/>
        <s v="TR.33311"/>
        <s v="FS.1583"/>
        <s v="TR.31499"/>
        <s v="FS.227"/>
        <s v="MTR.207"/>
        <s v="FS.1064"/>
        <s v="TR.41670"/>
        <s v="TR.42147"/>
        <s v="FS.279"/>
        <s v="MTR.4246"/>
        <s v="TR.31561"/>
        <s v="TR.36258"/>
        <s v="FS.638"/>
        <s v="TR.36963"/>
        <s v="REC.1120"/>
        <s v="MTR.5401"/>
        <s v="FS.1318"/>
        <s v="FS.832"/>
        <s v="MTR.20879"/>
        <s v="MTR.63545"/>
        <s v="FS.1773"/>
        <s v="FS.1154"/>
        <s v="FDR.33187"/>
        <s v="TR.42807"/>
        <s v="TR.31557"/>
        <s v="FS.1211"/>
        <s v="TR.34147"/>
        <s v="MTR.20018"/>
        <s v="FS.343"/>
        <s v="TR.32381"/>
        <s v="TR.40349"/>
        <s v="MTR.8905"/>
        <s v="FS.1411"/>
        <s v="TR.34971"/>
        <s v="TR.34019"/>
        <s v="PL.97178"/>
        <s v="PL.93784"/>
        <s v="FS.1223"/>
        <s v="MTR.26988"/>
        <s v="FS.231"/>
        <s v="TR.36331"/>
        <s v="FS.845"/>
        <s v="FS.1618"/>
        <s v="FS.1061"/>
        <s v="MTR.796"/>
        <s v="REC.2830"/>
        <s v="FS.1250"/>
        <s v="TR.36023"/>
        <s v="TR.36806"/>
        <s v="MTR.12806"/>
        <s v="FS.1165"/>
        <s v="TR.37382"/>
        <s v="TR.34099"/>
        <s v="TR.33710"/>
        <s v="FS.495"/>
        <s v="TR.37538"/>
        <s v="MTR.28334"/>
        <s v="PL.112416"/>
        <s v="MTR.16369"/>
        <s v="MTR.8261"/>
        <s v="FS.501"/>
        <s v="MTR.5000"/>
        <s v="TR.41955"/>
        <s v="TR.35559"/>
        <s v="TR.33151"/>
        <s v="PL.98919"/>
        <s v="TR.34052"/>
        <s v="FS.1672"/>
        <s v="FS.746"/>
        <s v="MTR.27577"/>
        <s v="TR.34050"/>
        <s v="FS.577"/>
        <s v="FS.753"/>
        <s v="TR.38408"/>
        <s v="MTR.19959"/>
        <s v="FS.374"/>
        <s v="MTR.22399"/>
        <s v="FS.275"/>
        <s v="MTR.25729"/>
        <s v="FS.472"/>
        <s v="FS.351"/>
        <s v="MTR.13756"/>
        <s v="MTR.16040"/>
        <s v="MTR.19480"/>
        <s v="MTR.24135"/>
        <s v="FS.17984"/>
        <s v="MTR.23480"/>
        <s v="TR.38430"/>
        <s v="MTR.230867"/>
        <s v="MTR.26344"/>
        <s v="TR.31777"/>
        <s v="TR.33936"/>
        <s v="FS.799"/>
        <s v="MTR.27638"/>
        <s v="FS.312"/>
        <s v="MTR.7937"/>
        <s v="FS.787"/>
        <s v="TR.35972"/>
        <s v="MTR.4461"/>
        <s v="MTR.24162"/>
        <s v="FS.1179"/>
        <s v="FS.508"/>
        <s v="TR.42815"/>
        <s v="MTR.7252"/>
        <s v="MTR.7251"/>
        <s v="TR.33965"/>
        <s v="MTR.4460"/>
        <s v="FS.432"/>
        <s v="TR.37155"/>
        <s v="FS.1365"/>
        <s v="FS.62"/>
        <s v="MTR.27704"/>
        <s v="MTR.6835"/>
        <s v="FS.1308"/>
        <s v="MTR.9669"/>
        <s v="MTR.14183"/>
        <s v="TR.34404"/>
        <s v="MTR.20495"/>
        <s v="REC.1474"/>
        <s v="FS.1922"/>
        <s v="TR.33009"/>
        <s v="TR.34936"/>
        <s v="MTR.337"/>
        <s v="TR.35742"/>
        <s v="MTR.8636"/>
        <s v="TR.32657"/>
        <s v="TR.33183"/>
        <s v="PL.98735"/>
        <s v="PL.99593"/>
        <s v="PL.94995"/>
        <s v="MTR.19508"/>
        <s v="TR.38665"/>
        <s v="TR.38074"/>
        <s v="PL.105798"/>
        <s v="TR.38399"/>
        <s v="TR.32723"/>
        <s v="TR.36346"/>
        <s v="TR.86886"/>
        <s v="TR.35044"/>
        <s v="FS.608"/>
        <s v="TR.38354"/>
        <s v="PL.91311"/>
        <s v="TR.39762"/>
        <s v="TR.31528"/>
        <s v="TR.35206"/>
        <s v="TR.33186"/>
        <s v="FS.4"/>
        <s v="TR.35891"/>
        <s v="TR.37808"/>
        <s v="TR.33909"/>
        <s v="FS.614"/>
        <s v="TR.38921"/>
        <s v="PL.95045"/>
        <s v="MTR.28792"/>
        <s v="TR.38094"/>
        <s v="TR.33383"/>
        <s v="MTR.15254"/>
        <s v="MTR.1683"/>
        <s v="MTR.27116"/>
        <s v="MTR.6785"/>
        <s v="MTR.27563"/>
        <s v="PL.104782"/>
        <s v="FS.1101"/>
        <s v="FS.1498"/>
        <s v="FS.1402"/>
        <s v="TR.37918"/>
        <s v="TR.34002"/>
        <s v="MTR.6787"/>
        <s v="MTR.22037"/>
        <s v="FS.1620"/>
        <s v="FS.2965"/>
        <s v="TR.38190"/>
        <s v="TR.39011"/>
        <s v="FDR.8362"/>
        <s v="FS.38787"/>
        <s v="TR.33548"/>
        <s v="FS.264"/>
        <s v="TR.41228"/>
        <s v="MTR.8778"/>
        <s v="TR.31656"/>
        <s v="TR.31694"/>
        <s v="MTR.8772"/>
        <s v="FS.824"/>
        <s v="FS.211"/>
        <s v="TR.33589"/>
        <s v="TR.38547"/>
        <s v="TR.37647"/>
        <s v="TR.37735"/>
        <s v="TR.33628"/>
        <s v="PL.95550"/>
        <s v="MTR.71151"/>
        <s v="PL.96226"/>
        <s v="TR.34707"/>
        <s v="FS.1297"/>
        <s v="MTR.4590"/>
        <s v="TR.33136"/>
        <s v="TR.38179"/>
        <s v="FS.1114"/>
        <s v="TR.34389"/>
        <s v="FS.1515"/>
        <s v="FDR.2912"/>
        <s v="MTR.4689"/>
        <s v="FS.1751"/>
        <s v="FS.102"/>
        <s v="FS.1197"/>
        <s v="MTR.28383"/>
        <s v="FS.610"/>
        <s v="FS.142"/>
        <s v="MTR.21135"/>
        <s v="PL.96244"/>
        <s v="MTR.19537"/>
        <s v="TR.36142"/>
        <s v="TR.36273"/>
        <s v="FS.636"/>
        <s v="PL.98544"/>
        <s v="FS.2272"/>
        <s v="FS.8825"/>
        <s v="PL.92147"/>
        <s v="MTR.14163"/>
        <s v="TR.38098"/>
        <s v="PL.97926"/>
        <s v="TR.37812"/>
        <s v="TR.38359"/>
        <s v="FS.1671"/>
        <s v="MTR.14379"/>
        <s v="MTR.5409"/>
        <s v="FS.1558"/>
        <s v="PL.97050"/>
        <s v="TR.42825"/>
        <s v="FS.1608"/>
        <s v="MTR.4788"/>
        <s v="FS.2349"/>
        <s v="MTR.472"/>
        <s v="FS.2076"/>
        <s v="MTR.8486"/>
        <s v="FS.1012"/>
        <s v="TR.38419"/>
        <s v="TR.31783"/>
        <s v="FDR.8360"/>
        <s v="TR.42421"/>
        <s v="TR.42328"/>
        <s v="SL.2189"/>
        <s v="FS.63"/>
        <s v="MTR.25295"/>
        <s v="TR.34632"/>
        <s v="TR.34945"/>
        <s v="FS.1359"/>
        <s v="FS.144"/>
        <s v="TR.35025"/>
        <s v="FS.713"/>
        <s v="MTR.21017"/>
        <s v="TR.37578"/>
        <s v="MTR.10440"/>
        <s v="FS.1950"/>
        <s v="TR.40162"/>
        <s v="TR.42272"/>
        <s v="PL.95909"/>
        <s v="MTR.27882"/>
        <s v="REC.1032"/>
        <s v="TR.36345"/>
        <s v="FS.1617"/>
        <s v="MTR.20563"/>
        <s v="TR.37224"/>
        <s v="PL.93364"/>
        <s v="FS.357"/>
        <s v="MTR.5755"/>
        <s v="TR.35329"/>
        <s v="FS.1718"/>
        <s v="FS.562"/>
        <s v="FS.826"/>
        <s v="PL.96752"/>
        <s v="TR.35172"/>
        <s v="FS.1121"/>
        <s v="PL.97162"/>
        <s v="MTR.27220"/>
        <s v="MTR.1540"/>
        <s v="TR.33652"/>
        <s v="FS.11584"/>
        <s v="TR.36989"/>
        <s v="MTR.2500"/>
        <s v="MTR.39"/>
        <s v="MTR.29783"/>
        <s v="FS.1311"/>
        <s v="MTR.12968"/>
        <s v="TR.32804"/>
        <s v="MTR.8907"/>
        <s v="MTR.4311"/>
        <s v="MTR.4312"/>
        <s v="TR.38814"/>
        <s v="FS.837"/>
        <s v="MTR.2623"/>
        <s v="TR.37129"/>
        <s v="MTR.19386"/>
        <s v="MTR.4292"/>
        <s v="TR.31507"/>
        <s v="MTR.10758"/>
        <s v="TR.42072"/>
        <s v="TR.37003"/>
        <s v="TR.31800"/>
        <s v="TR.33002"/>
        <s v="MTR.17481"/>
        <s v="MTR.27716"/>
        <s v="TR.34412"/>
        <s v="PLUG.14853"/>
        <s v="TR.38844"/>
        <s v="MTR.6141"/>
        <s v="FS.1758"/>
        <s v="MTR.18470"/>
        <s v="MTR.141944"/>
        <s v="PL.97186"/>
        <s v="TR.37627"/>
        <s v="TR.37720"/>
        <s v="MTR.912"/>
        <s v="TR.32174"/>
        <s v="FS.40387"/>
        <s v="FS.93"/>
        <s v="TR.38935"/>
        <s v="MTR.13948"/>
        <s v="FS.693"/>
        <s v="FS.882"/>
        <s v="TR.33781"/>
        <s v="MTR.10396"/>
        <s v="TR.39905"/>
        <s v="TR.37707"/>
        <s v="TR.38280"/>
        <s v="TR.42343"/>
        <s v="MTR.14911"/>
        <s v="FS.1745"/>
        <s v="MTR.27817"/>
        <s v="MTR.28024"/>
        <s v="TR.35169"/>
        <s v="TR.32769"/>
        <s v="TR.34909"/>
        <s v="TR.35680"/>
        <s v="FS.1216"/>
        <s v="FS.184"/>
        <s v="TR.36687"/>
        <s v="MTR.56742"/>
        <s v="TR.36402"/>
        <s v="TR.34634"/>
        <s v="MTR.23180"/>
        <s v="MTR.22327"/>
        <s v="MTR.15422"/>
        <s v="FS.1609"/>
        <s v="MTR.18113"/>
        <s v="MTR.19936"/>
        <s v="TR.37971"/>
        <s v="MTR.16147"/>
        <s v="MTR.15434"/>
        <s v="TR.34506"/>
        <s v="MTR.16994"/>
        <s v="SL.7167"/>
        <s v="MTR.4468"/>
        <s v="TR.37229"/>
        <s v="TR.32751"/>
        <s v="TR.35455"/>
        <s v="MTR.153570"/>
        <s v="TR.33527"/>
        <s v="MTR.2686"/>
        <s v="PL.93098"/>
        <s v="TR.34893"/>
        <s v="MTR.121143"/>
        <s v="TR.35248"/>
        <s v="MTR.22103"/>
        <s v="TR.34524"/>
        <s v="TR.39159"/>
        <s v="TR.39024"/>
        <s v="TR.32756"/>
        <s v="TR.37387"/>
        <s v="FS.682"/>
        <s v="TR.37688"/>
        <s v="FS.1798"/>
        <s v="TR.33372"/>
        <s v="TR.36260"/>
        <s v="TR.35934"/>
        <s v="TR.38957"/>
        <s v="MTR.5019"/>
        <s v="MTR.15301"/>
        <s v="TR.34016"/>
        <s v="TR.38123"/>
        <s v="FS.506"/>
        <s v="FS.269"/>
        <s v="TR.31545"/>
        <s v="MTR.26989"/>
        <s v="FS.430"/>
        <s v="PL.102234"/>
        <s v="FS.1021"/>
        <s v="TR.35777"/>
        <s v="TR.32448"/>
        <s v="FS.921"/>
        <s v="MTR.4792"/>
        <s v="TR.34591"/>
        <s v="MTR.5078"/>
        <s v="TR.37618"/>
        <s v="FS.662"/>
        <s v="FS.1712"/>
        <s v="TR.38556"/>
        <s v="TR.35596"/>
        <s v="MTR.17490"/>
        <s v="FS.804"/>
        <s v="FS.100"/>
        <s v="TR.33244"/>
        <s v="TR.35287"/>
        <s v="FS.1184"/>
        <s v="TR.38199"/>
        <s v="TR.36527"/>
        <s v="MTR.15127"/>
        <s v="MTR.15773"/>
        <s v="MTR.4294"/>
        <s v="MTR.23507"/>
        <s v="MTR.23500"/>
        <s v="MTR.18865"/>
        <s v="MTR.22182"/>
        <s v="MTR.24453"/>
        <s v="FS.2799"/>
        <s v="TR.31543"/>
        <s v="FS.967"/>
        <s v="TR.36207"/>
        <s v="FS.25186"/>
        <s v="FS.268"/>
        <s v="PL.97608"/>
        <s v="TR.32609"/>
        <s v="TR.32512"/>
        <s v="FS.244"/>
        <s v="FS.245"/>
        <s v="PL.97457"/>
        <s v="FS.829"/>
        <s v="FS.831"/>
        <s v="TR.32473"/>
        <s v="FS.1175"/>
        <s v="TR.114486"/>
        <s v="FS.1102"/>
        <s v="FS.1099"/>
        <s v="FS.1116"/>
        <s v="FS.1152"/>
        <s v="FS.612"/>
        <s v="PL.95730"/>
        <s v="PL.95690"/>
        <s v="FS.278"/>
        <s v="TR.33187"/>
        <s v="TR.33230"/>
        <s v="TR.33310"/>
        <s v="TR.33267"/>
        <s v="FS.526"/>
        <s v="FS.515"/>
        <s v="FS.499"/>
        <s v="FS.375"/>
        <s v="FS.1163"/>
        <s v="FS.1167"/>
        <s v="FS.1089"/>
        <s v="PL.94825"/>
        <s v="SW.681"/>
        <s v="FS.559"/>
        <s v="SL.5603"/>
        <s v="FS.498"/>
        <s v="TR.81686"/>
        <s v="SW.909"/>
        <s v="FS.721"/>
        <s v="FS.573"/>
        <s v="FS.658"/>
        <s v="FS.1130"/>
        <s v="FS.1156"/>
        <s v="FS.789"/>
        <s v="FS.1155"/>
        <s v="FS.607"/>
        <s v="TR.34045"/>
        <s v="FS.587"/>
        <s v="FS.1151"/>
        <s v="FS.1170"/>
        <s v="FS.1149"/>
        <s v="FS.1137"/>
        <s v="FS.1127"/>
        <s v="FS.1123"/>
        <s v="FS.2882"/>
        <s v="TR.36175"/>
        <s v="TR.36177"/>
        <s v="FS.1143"/>
        <s v="FS.1141"/>
        <s v="FS.1346"/>
        <s v="FS.1357"/>
        <s v="TR.32692"/>
        <s v="FS.282"/>
        <s v="FS.277"/>
        <s v="TR.32648"/>
        <s v="MTR.24164"/>
        <s v="TR.32628"/>
        <s v="TR.32522"/>
        <s v="TR.61287"/>
        <s v="TR.32406"/>
        <s v="FS.214"/>
        <s v="FS.201"/>
        <s v="FS.849"/>
        <s v="TR.32350"/>
        <s v="FS.200"/>
        <s v="TR.32342"/>
        <s v="FS.195"/>
        <s v="FS.39587"/>
        <s v="FS.1624"/>
        <s v="TR.32328"/>
        <s v="FS.1627"/>
        <s v="FS.188"/>
        <s v="FS.1636"/>
        <s v="FS.8882"/>
        <s v="FS.1028"/>
        <s v="FS.35587"/>
        <s v="FS.716"/>
        <s v="TR.32297"/>
        <s v="FS.1649"/>
        <s v="FS.182"/>
        <s v="FS.1647"/>
        <s v="TR.32263"/>
        <s v="FS.1645"/>
        <s v="FS.1637"/>
        <s v="TR.32261"/>
        <s v="FS.700"/>
        <s v="FS.32787"/>
        <s v="FS.1231"/>
        <s v="TR.32257"/>
        <s v="FS.1632"/>
        <s v="TR.32239"/>
        <s v="FS.1623"/>
        <s v="FS.1403"/>
        <s v="TR.32230"/>
        <s v="FS.1548"/>
        <s v="TR.32218"/>
        <s v="TR.32214"/>
        <s v="FS.1610"/>
        <s v="FS.160"/>
        <s v="TR.32177"/>
        <s v="TR.32184"/>
        <s v="FS.1537"/>
        <s v="MTR.22420"/>
        <s v="FS.1547"/>
        <s v="FS.1551"/>
        <s v="FS.1563"/>
        <s v="FS.1595"/>
        <s v="FS.1587"/>
        <s v="TR.32165"/>
        <s v="FS.1603"/>
        <s v="FS.1631"/>
        <s v="TR.32172"/>
        <s v="FS.31187"/>
        <s v="TR.32161"/>
        <s v="FS.154"/>
        <s v="FS.152"/>
        <s v="TR.32138"/>
        <s v="TR.32134"/>
        <s v="TR.32133"/>
        <s v="TR.35577"/>
        <s v="MTR.23191"/>
        <s v="FS.130"/>
        <s v="FS.1077"/>
        <s v="SL.4955"/>
        <s v="MTR.23618"/>
        <s v="MTR.22676"/>
        <s v="PLUG.10867"/>
        <s v="MTR.24344"/>
        <s v="MTR.25849"/>
        <s v="FS.1502"/>
        <s v="TR.33477"/>
        <s v="TR.33402"/>
        <s v="TR.33355"/>
        <s v="TR.33358"/>
        <s v="TR.33308"/>
        <s v="FS.1132"/>
        <s v="TR.33296"/>
        <s v="TR.33314"/>
        <s v="TR.33392"/>
        <s v="MTR.29237"/>
        <s v="SL.4629"/>
        <s v="FS.1553"/>
        <s v="FS.491"/>
        <s v="FS.1396"/>
        <s v="FS.521"/>
        <s v="FS.516"/>
        <s v="FS.517"/>
        <s v="FS.519"/>
        <s v="FS.252"/>
        <s v="FS.255"/>
        <s v="FS.1588"/>
        <s v="FS.1591"/>
        <s v="MTR.15546"/>
        <s v="FS.1140"/>
        <s v="TR.35479"/>
        <s v="TR.35496"/>
        <s v="FS.972"/>
        <s v="TR.31976"/>
        <s v="TR.32150"/>
        <s v="TR.32126"/>
        <s v="FS.163"/>
        <s v="FS.175"/>
        <s v="TR.32148"/>
        <s v="TR.31806"/>
        <s v="TR.31854"/>
        <s v="TR.31997"/>
        <s v="MTR.20064"/>
        <s v="FS.987"/>
        <s v="FS.1011"/>
        <s v="FS.992"/>
        <s v="FS.1093"/>
        <s v="FS.1206"/>
        <s v="FS.1227"/>
        <s v="FS.1273"/>
        <s v="FS.1262"/>
        <s v="FS.1298"/>
        <s v="FS.963"/>
        <s v="FS.960"/>
        <s v="REC.58405"/>
        <s v="FS.622"/>
        <s v="FS.1377"/>
        <s v="FS.392"/>
        <s v="TR.34407"/>
        <s v="FS.552"/>
        <s v="FS.1029"/>
        <s v="FS.530"/>
        <s v="FS.524"/>
        <s v="FS.1301"/>
        <s v="FS.1271"/>
        <s v="FS.1281"/>
        <s v="FS.1245"/>
        <s v="FS.1035"/>
        <s v="PL.101332"/>
        <s v="TR.35465"/>
        <s v="FS.574"/>
        <s v="FS.1265"/>
        <s v="FS.445"/>
        <s v="FS.1486"/>
        <s v="FS.447"/>
        <s v="FS.427"/>
        <s v="TR.34410"/>
        <s v="FS.677"/>
        <s v="TR.34397"/>
        <s v="TR.34406"/>
        <s v="TR.33418"/>
        <s v="FS.442"/>
        <s v="FS.977"/>
        <s v="FS.819"/>
        <s v="FS.887"/>
        <s v="FS.841"/>
        <s v="MTR.15355"/>
        <s v="FS.745"/>
        <s v="PL.95669"/>
        <s v="TR.32718"/>
        <s v="MTR.25614"/>
        <s v="FS.446"/>
        <s v="FS.1263"/>
        <s v="FS.448"/>
        <s v="FS.738"/>
        <s v="FS.36"/>
        <s v="FS.395"/>
        <s v="FS.440"/>
        <s v="FS.283"/>
        <s v="FS.1275"/>
        <s v="FS.69"/>
        <s v="MTR.26116"/>
        <s v="MTR.21959"/>
        <s v="FS.8780"/>
        <s v="MTR.15739"/>
        <s v="FS.38387"/>
        <s v="FS.536"/>
        <s v="TR.35531"/>
        <s v="FS.393"/>
        <s v="FS.551"/>
        <s v="FS.886"/>
        <s v="FS.788"/>
        <s v="FS.280"/>
        <s v="FS.299"/>
        <s v="FS.356"/>
        <s v="FS.623"/>
        <s v="FS.734"/>
        <s v="FS.806"/>
        <s v="FS.613"/>
        <s v="FS.52390"/>
        <s v="FS.628"/>
        <s v="FS.634"/>
        <s v="FS.646"/>
        <s v="FS.648"/>
        <s v="FS.652"/>
        <s v="FS.650"/>
        <s v="PL.136590"/>
        <s v="FS.225"/>
        <s v="FS.226"/>
        <s v="FS.318"/>
        <s v="FS.317"/>
        <s v="FS.291"/>
        <s v="TR.35871"/>
        <s v="PL.100409"/>
        <s v="FS.1256"/>
        <s v="MTR.18179"/>
        <s v="TR.34380"/>
        <s v="FS.907"/>
        <s v="SL.16514"/>
        <s v="TR.39002"/>
        <s v="FS.441"/>
        <s v="FS.481"/>
        <s v="FS.795"/>
        <s v="FS.801"/>
        <s v="PL.98652"/>
        <s v="FS.996"/>
        <s v="FS.1177"/>
        <s v="FS.1204"/>
        <s v="PL.101601"/>
        <s v="FS.41587"/>
        <s v="TR.35104"/>
        <s v="FS.1320"/>
        <s v="FS.1325"/>
        <s v="FS.1328"/>
        <s v="FS.1379"/>
        <s v="FS.48789"/>
        <s v="FS.844"/>
        <s v="TR.33445"/>
        <s v="FS.135"/>
        <s v="TR.32120"/>
        <s v="FS.147"/>
        <s v="TR.32037"/>
        <s v="TR.32013"/>
        <s v="TR.32003"/>
        <s v="TR.31986"/>
        <s v="FS.114"/>
        <s v="TR.31939"/>
        <s v="FS.104"/>
        <s v="FS.16784"/>
        <s v="FS.95"/>
        <s v="FS.81"/>
        <s v="FS.97"/>
        <s v="FS.99"/>
        <s v="FS.109"/>
        <s v="FS.94"/>
        <s v="FS.96"/>
        <s v="FS.101"/>
        <s v="FS.83"/>
        <s v="FS.55"/>
        <s v="FS.90"/>
        <s v="FS.106"/>
        <s v="FS.74"/>
        <s v="FS.64"/>
        <s v="FS.67"/>
        <s v="FS.56"/>
        <s v="FS.38"/>
        <s v="FS.984"/>
        <s v="PL.99223"/>
        <s v="FS.23"/>
        <s v="FS.21"/>
        <s v="FS.15"/>
        <s v="FS.16"/>
        <s v="FS.14"/>
        <s v="FS.13"/>
        <s v="FS.8"/>
        <s v="FS.2"/>
        <s v="FS.22784"/>
        <s v="FS.42"/>
        <s v="FS.43"/>
        <s v="TR.33357"/>
        <s v="TR.33098"/>
        <s v="FS.1038"/>
        <s v="FS.980"/>
        <s v="FS.989"/>
        <s v="FS.1020"/>
        <s v="FS.1124"/>
        <s v="TR.36149"/>
        <s v="TR.36193"/>
        <s v="FS.1590"/>
        <s v="FS.1594"/>
        <s v="FS.1607"/>
        <s v="FS.57202"/>
        <s v="FS.1601"/>
        <s v="FS.1615"/>
        <s v="FS.1622"/>
        <s v="FS.19"/>
        <s v="FS.20"/>
        <s v="FS.28"/>
        <s v="FS.12"/>
        <s v="FS.1"/>
        <s v="FS.7"/>
        <s v="FS.33"/>
        <s v="FS.103"/>
        <s v="FS.151"/>
        <s v="FS.1628"/>
        <s v="TR.37975"/>
        <s v="PL.130982"/>
        <s v="TR.38208"/>
        <s v="FS.1629"/>
        <s v="TR.38191"/>
        <s v="FS.1605"/>
        <s v="TR.38125"/>
        <s v="FS.1634"/>
        <s v="TR.33015"/>
        <s v="PL.94865"/>
        <s v="SL.23266"/>
        <s v="TR.33531"/>
        <s v="SL.23182"/>
        <s v="FS.686"/>
        <s v="FS.687"/>
        <s v="FS.680"/>
        <s v="FS.8892"/>
        <s v="FS.57"/>
        <s v="TR.31919"/>
        <s v="FS.149"/>
        <s v="FS.1226"/>
        <s v="FS.9583"/>
        <s v="FS.120"/>
        <s v="FS.457"/>
        <s v="TR.33806"/>
        <s v="TR.33836"/>
        <s v="PL.92561"/>
        <s v="FS.941"/>
        <s v="TR.33216"/>
        <s v="TR.38196"/>
        <s v="FS.896"/>
        <s v="MTR.26953"/>
        <s v="FS.452"/>
        <s v="FS.43187"/>
        <s v="FS.540"/>
        <s v="FS.527"/>
        <s v="FS.321"/>
        <s v="FS.331"/>
        <s v="FS.293"/>
        <s v="FS.298"/>
        <s v="FS.259"/>
        <s v="FS.220"/>
        <s v="FS.237"/>
        <s v="FS.206"/>
        <s v="FS.209"/>
        <s v="FS.193"/>
        <s v="FS.198"/>
        <s v="TR.38700"/>
        <s v="FS.57602"/>
        <s v="FS.186"/>
        <s v="FS.187"/>
        <s v="PL.99015"/>
        <s v="FS.688"/>
        <s v="FS.690"/>
        <s v="PL.96489"/>
        <s v="FS.683"/>
        <s v="FS.674"/>
        <s v="FS.8893"/>
        <s v="FS.856"/>
        <s v="FS.708"/>
        <s v="FS.710"/>
        <s v="FS.545"/>
        <s v="FS.600"/>
        <s v="FS.401"/>
        <s v="FS.414"/>
        <s v="FS.434"/>
        <s v="FS.453"/>
        <s v="FS.689"/>
        <s v="FS.728"/>
        <s v="FS.782"/>
        <s v="FS.807"/>
        <s v="FS.836"/>
        <s v="FS.8903"/>
        <s v="FS.818"/>
        <s v="FS.834"/>
        <s v="FS.528"/>
        <s v="FS.549"/>
        <s v="FS.884"/>
        <s v="FS.11984"/>
        <s v="FS.948"/>
        <s v="FS.961"/>
        <s v="FS.1371"/>
        <s v="FS.1385"/>
        <s v="FS.1503"/>
        <s v="FS.53990"/>
        <s v="FS.1508"/>
        <s v="FS.1511"/>
        <s v="FS.1545"/>
        <s v="FS.1266"/>
        <s v="FS.281"/>
        <s v="TR.32672"/>
        <s v="FS.288"/>
        <s v="MTR.14420"/>
        <s v="TR.34576"/>
        <s v="SW.1239"/>
        <s v="TR.36208"/>
        <s v="PL.101237"/>
        <s v="FS.1100"/>
        <s v="TR.33067"/>
        <s v="FS.345"/>
        <s v="TR.32941"/>
        <s v="TR.33145"/>
        <s v="FS.369"/>
        <s v="TR.32970"/>
        <s v="FS.310"/>
        <s v="FS.296"/>
        <s v="REC.2863"/>
        <s v="SW.348"/>
        <s v="FS.352"/>
        <s v="FS.455"/>
        <s v="TR.33261"/>
        <s v="TR.32719"/>
        <s v="TR.32729"/>
        <s v="TR.32738"/>
        <s v="TR.32797"/>
        <s v="TR.32775"/>
        <s v="TR.32743"/>
        <s v="TR.32817"/>
        <s v="TR.32826"/>
        <s v="FS.328"/>
        <s v="FS.329"/>
        <s v="TR.32853"/>
        <s v="TR.33050"/>
        <s v="MTR.9433"/>
        <s v="TR.33326"/>
        <s v="TR.33385"/>
        <s v="TR.33697"/>
        <s v="TR.33767"/>
        <s v="TR.33779"/>
        <s v="TR.33822"/>
        <s v="TR.33916"/>
        <s v="FS.816"/>
        <s v="PL.97523"/>
        <s v="FS.758"/>
        <s v="REC.2868"/>
        <s v="FS.765"/>
        <s v="SW.755"/>
        <s v="FS.981"/>
        <s v="FS.979"/>
        <s v="MTR.21019"/>
        <s v="FS.986"/>
        <s v="SW.1228"/>
        <s v="TR.35619"/>
        <s v="FS.1008"/>
        <s v="FS.1013"/>
        <s v="TR.35537"/>
        <s v="PL.99359"/>
        <s v="TR.35665"/>
        <s v="TR.61372"/>
        <s v="TR.35621"/>
        <s v="PL.99043"/>
        <s v="TR.35694"/>
        <s v="FS.1017"/>
        <s v="TR.35310"/>
        <s v="TR.35349"/>
        <s v="PL.98954"/>
        <s v="TR.35545"/>
        <s v="TR.35422"/>
        <s v="PL.98917"/>
        <s v="TR.35599"/>
        <s v="TR.35277"/>
        <s v="TR.35399"/>
        <s v="TR.35732"/>
        <s v="FS.998"/>
        <s v="TR.35723"/>
        <s v="FS.1026"/>
        <s v="TR.35627"/>
        <s v="FS.969"/>
        <s v="TR.35262"/>
        <s v="TR.35228"/>
        <s v="FS.768"/>
        <s v="FS.783"/>
        <s v="FS.825"/>
        <s v="FS.827"/>
        <s v="SL.23116"/>
        <s v="FS.808"/>
        <s v="FS.809"/>
        <s v="FS.813"/>
        <s v="FS.701"/>
        <s v="FS.714"/>
        <s v="FS.719"/>
        <s v="FS.725"/>
        <s v="FS.756"/>
        <s v="FS.639"/>
        <s v="FS.671"/>
        <s v="FS.8864"/>
        <s v="FS.659"/>
        <s v="FS.670"/>
        <s v="FS.673"/>
        <s v="FS.595"/>
        <s v="FS.596"/>
        <s v="SW.19584"/>
        <s v="FS.511"/>
        <s v="FS.54393"/>
        <s v="FS.490"/>
        <s v="SL.23316"/>
        <s v="TR.31533"/>
        <s v="FS.550"/>
        <s v="FS.620"/>
        <s v="FS.632"/>
        <s v="FS.722"/>
        <s v="FS.1134"/>
        <s v="FS.1153"/>
        <s v="FS.1157"/>
        <s v="FS.1186"/>
        <s v="TR.36204"/>
        <s v="TR.36205"/>
        <s v="TR.36210"/>
        <s v="TR.36216"/>
        <s v="SL.6924"/>
        <s v="FS.1136"/>
        <s v="FS.1150"/>
        <s v="FS.1158"/>
        <s v="FS.1192"/>
        <s v="FS.1193"/>
        <s v="FS.8886"/>
        <s v="FS.1229"/>
        <s v="FS.1257"/>
        <s v="FS.1258"/>
        <s v="FS.53190"/>
        <s v="FS.1413"/>
        <s v="FS.1456"/>
        <s v="FS.1546"/>
        <s v="FS.1483"/>
        <s v="FS.1484"/>
        <s v="MTR.15862"/>
        <s v="FS.1659"/>
        <s v="FS.1681"/>
        <s v="FS.1682"/>
        <s v="FS.1683"/>
        <s v="TR.33505"/>
        <s v="FS.1686"/>
        <s v="FS.1696"/>
        <s v="FS.1708"/>
        <s v="FS.1697"/>
        <s v="FS.1709"/>
        <s v="FS.1710"/>
        <s v="FS.1737"/>
        <s v="FS.1689"/>
        <s v="FS.1722"/>
        <s v="FS.1729"/>
        <s v="FS.1730"/>
        <s v="FS.1731"/>
        <s v="FS.1733"/>
        <s v="FS.1736"/>
        <s v="FS.1738"/>
        <s v="FS.1743"/>
        <s v="FS.1744"/>
        <s v="FS.1748"/>
        <s v="FS.1749"/>
        <s v="FS.1750"/>
        <s v="FS.1755"/>
        <s v="FS.388"/>
        <s v="TR.33034"/>
        <s v="TR.33011"/>
        <s v="TR.32698"/>
        <s v="FS.396"/>
        <s v="TR.33142"/>
        <s v="FS.385"/>
        <s v="FS.304"/>
        <s v="TR.32844"/>
        <s v="FS.417"/>
        <s v="TR.32703"/>
        <s v="TR.32975"/>
        <s v="REC.325"/>
        <s v="TR.33157"/>
        <s v="TR.32946"/>
        <s v="TR.33169"/>
        <s v="TR.32872"/>
        <s v="TR.32684"/>
        <s v="FS.276"/>
        <s v="TR.33175"/>
        <s v="TR.32877"/>
        <s v="FS.297"/>
        <s v="FS.372"/>
        <s v="FS.390"/>
        <s v="FS.1244"/>
        <s v="FS.1378"/>
        <s v="FS.119"/>
        <s v="FS.157"/>
        <s v="FS.166"/>
        <s v="FS.173"/>
        <s v="SL.4089"/>
        <s v="FS.212"/>
        <s v="FS.213"/>
        <s v="FS.219"/>
        <s v="FS.221"/>
        <s v="FS.230"/>
        <s v="FS.233"/>
        <s v="FS.35187"/>
        <s v="FS.232"/>
        <s v="TR.33885"/>
        <s v="TR.33793"/>
        <s v="PL.106322"/>
        <s v="FS.1756"/>
        <s v="PL.106263"/>
        <s v="SW.1787"/>
        <s v="PL.106701"/>
        <s v="FS.1834"/>
        <s v="PL.106692"/>
        <s v="TR.61359"/>
        <s v="FS.1768"/>
        <s v="FS.1821"/>
        <s v="PL.106684"/>
        <s v="TR.33133"/>
        <s v="TR.34688"/>
        <s v="FS.311"/>
        <s v="TR.33048"/>
        <s v="TR.32730"/>
        <s v="FS.306"/>
        <s v="FS.384"/>
        <s v="FS.31987"/>
        <s v="TR.32983"/>
        <s v="TR.33683"/>
        <s v="FS.584"/>
        <s v="TR.34642"/>
        <s v="TR.34522"/>
        <s v="TR.32991"/>
        <s v="FS.376"/>
        <s v="TR.33013"/>
        <s v="TR.32846"/>
        <s v="FS.474"/>
        <s v="FS.733"/>
        <s v="TR.33289"/>
        <s v="TR.32795"/>
        <s v="TR.32785"/>
        <s v="TR.34646"/>
        <s v="TR.34103"/>
        <s v="FS.355"/>
        <s v="FS.316"/>
        <s v="FS.732"/>
        <s v="FS.342"/>
        <s v="FS.373"/>
        <s v="TR.32914"/>
        <s v="TR.34395"/>
        <s v="FS.407"/>
        <s v="TR.33235"/>
        <s v="TR.33049"/>
        <s v="TR.33014"/>
        <s v="TR.33044"/>
        <s v="FS.313"/>
        <s v="TR.32830"/>
        <s v="FS.368"/>
        <s v="TR.33082"/>
        <s v="FS.309"/>
        <s v="TR.34641"/>
        <s v="TR.34640"/>
        <s v="TR.32734"/>
        <s v="TR.32810"/>
        <s v="FS.696"/>
        <s v="FS.424"/>
        <s v="TR.34799"/>
        <s v="TR.33003"/>
        <s v="TR.33001"/>
        <s v="TR.34439"/>
        <s v="TR.33074"/>
        <s v="TR.33344"/>
        <s v="TR.32824"/>
        <s v="TR.61317"/>
        <s v="TR.34222"/>
        <s v="FS.416"/>
        <s v="FS.12384"/>
        <s v="TR.33446"/>
        <s v="FS.556"/>
        <s v="TR.32945"/>
        <s v="FS.377"/>
        <s v="PL.93961"/>
        <s v="TR.33999"/>
        <s v="PL.93858"/>
        <s v="TR.34437"/>
        <s v="FS.676"/>
        <s v="FS.535"/>
        <s v="TR.33725"/>
        <s v="TR.34293"/>
        <s v="FS.518"/>
        <s v="TR.33501"/>
        <s v="FS.723"/>
        <s v="TR.34645"/>
        <s v="TR.32858"/>
        <s v="TR.36247"/>
        <s v="TR.33748"/>
        <s v="TR.39137"/>
        <s v="MTR.15423"/>
        <s v="TR.39130"/>
        <s v="PL.94986"/>
        <s v="TR.33526"/>
        <s v="TR.33496"/>
        <s v="TR.32679"/>
        <s v="FS.262"/>
        <s v="FS.261"/>
        <s v="FS.263"/>
        <s v="TR.32622"/>
        <s v="TR.33553"/>
        <s v="TR.36955"/>
        <s v="TR.36979"/>
        <s v="TR.37001"/>
        <s v="TR.37063"/>
        <s v="FS.52"/>
        <s v="FS.53"/>
        <s v="FS.107"/>
        <s v="FS.110"/>
        <s v="PL.92250"/>
        <s v="FS.568"/>
        <s v="FS.597"/>
        <s v="SW.908"/>
        <s v="REC.20384"/>
        <s v="SW.771"/>
        <s v="FS.870"/>
        <s v="FS.871"/>
        <s v="FS.876"/>
        <s v="MTR.20719"/>
        <s v="TR.37496"/>
        <s v="PL.94876"/>
        <s v="FS.502"/>
        <s v="PL.94988"/>
        <s v="PL.94896"/>
        <s v="PL.94924"/>
        <s v="FS.496"/>
        <s v="TR.33543"/>
        <s v="FS.937"/>
        <s v="FS.744"/>
        <s v="FS.731"/>
        <s v="PL.95203"/>
        <s v="TR.33929"/>
        <s v="TR.33994"/>
        <s v="TR.33607"/>
        <s v="FS.8885"/>
        <s v="SW.929"/>
        <s v="FS.901"/>
        <s v="FS.927"/>
        <s v="FS.922"/>
        <s v="FS.911"/>
        <s v="FS.656"/>
        <s v="FS.751"/>
        <s v="FS.741"/>
        <s v="TR.34710"/>
        <s v="FS.748"/>
        <s v="FS.763"/>
        <s v="FS.8776"/>
        <s v="FS.736"/>
        <s v="TR.34169"/>
        <s v="FS.581"/>
        <s v="FS.712"/>
        <s v="FS.626"/>
        <s v="TR.33937"/>
        <s v="TR.34138"/>
        <s v="FS.737"/>
        <s v="FS.579"/>
        <s v="PL.95597"/>
        <s v="MTR.28340"/>
        <s v="FS.8375"/>
        <s v="FS.944"/>
        <s v="FS.991"/>
        <s v="TR.33475"/>
        <s v="TR.39028"/>
        <s v="MTR.16092"/>
        <s v="SL.23300"/>
        <s v="MTR.15831"/>
        <s v="FS.2759"/>
        <s v="SL.5514"/>
        <s v="SL.5679"/>
        <s v="FS.37"/>
        <s v="PL.96368"/>
        <s v="PL.96827"/>
        <s v="SL.17363"/>
        <s v="SL.25285"/>
        <s v="PL.95529"/>
        <s v="SL.4563"/>
        <s v="SW.1042"/>
        <s v="FS.1128"/>
        <s v="FS.1208"/>
        <s v="FS.1213"/>
        <s v="FS.1068"/>
        <s v="FS.1075"/>
        <s v="FS.1044"/>
        <s v="FS.1047"/>
        <s v="TR.34080"/>
        <s v="MTR.20996"/>
        <s v="PL.95658"/>
        <s v="FS.604"/>
        <s v="MTR.24422"/>
        <s v="SL.3518"/>
        <s v="SL.23017"/>
        <s v="TR.39146"/>
        <s v="TR.33085"/>
        <s v="SL.3856"/>
        <s v="SL.23065"/>
        <s v="REC.1402"/>
        <s v="FS.44"/>
        <s v="FS.46"/>
        <s v="FS.49"/>
        <s v="FS.39"/>
        <s v="FS.58"/>
        <s v="FS.68"/>
        <s v="FS.78"/>
        <s v="MTR.28073"/>
        <s v="MTR.24360"/>
        <s v="MTR.15577"/>
        <s v="FS.483"/>
        <s v="TR.33819"/>
        <s v="FS.42787"/>
        <s v="FS.1441"/>
        <s v="PL.102427"/>
        <s v="FS.1450"/>
        <s v="FS.1196"/>
        <s v="FS.1185"/>
        <s v="PL.103200"/>
        <s v="FS.1611"/>
        <s v="FS.1348"/>
        <s v="FS.1264"/>
        <s v="FS.1466"/>
        <s v="FS.1543"/>
        <s v="FS.1596"/>
        <s v="FS.1652"/>
        <s v="PL.102337"/>
        <s v="PL.102314"/>
        <s v="FS.1562"/>
        <s v="FS.1314"/>
        <s v="FS.1427"/>
        <s v="FS.13184"/>
        <s v="FS.1355"/>
        <s v="FS.1393"/>
        <s v="FS.1376"/>
        <s v="FS.1373"/>
        <s v="FS.1442"/>
        <s v="FS.1458"/>
        <s v="MTR.28330"/>
        <s v="FS.1580"/>
        <s v="FS.1586"/>
        <s v="FS.1589"/>
        <s v="FS.1597"/>
        <s v="FS.8881"/>
        <s v="TR.42195"/>
        <s v="TR.31765"/>
        <s v="FS.462"/>
        <s v="FS.466"/>
        <s v="REC.461"/>
        <s v="FS.1648"/>
        <s v="FS.1747"/>
        <s v="FS.1651"/>
        <s v="FS.1655"/>
        <s v="FS.1701"/>
        <s v="FS.1716"/>
        <s v="FS.1688"/>
        <s v="FS.1680"/>
        <s v="FS.1685"/>
        <s v="FS.1678"/>
        <s v="FS.1727"/>
        <s v="TR.33302"/>
        <s v="FS.912"/>
        <s v="FS.1489"/>
        <s v="FS.1497"/>
        <s v="FS.1506"/>
        <s v="FS.1507"/>
        <s v="FS.1510"/>
        <s v="FS.1519"/>
        <s v="FS.1522"/>
        <s v="FS.1544"/>
        <s v="FS.1564"/>
        <s v="FS.1581"/>
        <s v="FS.8817"/>
        <s v="FS.1528"/>
        <s v="FS.1530"/>
        <s v="FS.1533"/>
        <s v="FS.1536"/>
        <s v="FS.1539"/>
        <s v="FS.1540"/>
        <s v="FS.1570"/>
        <s v="FS.1598"/>
        <s v="FS.1674"/>
        <s v="FS.1675"/>
        <s v="FS.1677"/>
        <s v="FS.8895"/>
        <s v="FS.9183"/>
        <s v="FS.28786"/>
        <s v="FS.47987"/>
        <s v="FS.1690"/>
        <s v="FS.1698"/>
        <s v="FS.1702"/>
        <s v="FS.8899"/>
        <s v="FS.1719"/>
        <s v="TR.33061"/>
        <s v="MTR.18575"/>
        <s v="TR.34438"/>
        <s v="MTR.22548"/>
        <s v="TR.34400"/>
        <s v="PL.95465"/>
        <s v="TR.34088"/>
        <s v="TR.38016"/>
        <s v="TR.31798"/>
        <s v="TR.31725"/>
        <s v="FS.113"/>
        <s v="MTR.27165"/>
        <s v="TR.35697"/>
        <s v="TR.33095"/>
        <s v="REC.1418"/>
        <s v="PL.117506"/>
        <s v="PL.101819"/>
        <s v="TR.33901"/>
        <s v="FS.727"/>
        <s v="FS.775"/>
        <s v="MTR.23815"/>
        <s v="MTR.23627"/>
        <s v="PL.91371"/>
        <s v="MTR.27544"/>
        <s v="TR.32893"/>
        <s v="PL.95844"/>
        <s v="PL.94775"/>
        <s v="TR.39037"/>
        <s v="TR.39015"/>
        <s v="PL.98785"/>
        <s v="PL.94936"/>
        <s v="SL.4801"/>
        <s v="SL.4835"/>
        <s v="MTR.15990"/>
        <s v="MTR.20085"/>
        <s v="MTR.19455"/>
        <s v="FS.1398"/>
        <s v="FS.1460"/>
        <s v="FS.1465"/>
        <s v="FS.1464"/>
        <s v="FS.1372"/>
        <s v="PL.104755"/>
        <s v="FS.1436"/>
        <s v="FS.1259"/>
        <s v="FS.1426"/>
        <s v="FS.1471"/>
        <s v="FS.1479"/>
        <s v="FS.1473"/>
        <s v="FS.1410"/>
        <s v="FS.1414"/>
        <s v="FS.1425"/>
        <s v="FS.1422"/>
        <s v="FS.1430"/>
        <s v="FS.1431"/>
        <s v="FS.1129"/>
        <s v="FS.1090"/>
        <s v="FS.962"/>
        <s v="TR.36130"/>
        <s v="PL.100731"/>
        <s v="FS.1016"/>
        <s v="FS.1174"/>
        <s v="TR.154494"/>
        <s v="FS.993"/>
        <s v="FS.1062"/>
        <s v="TR.36190"/>
        <s v="FS.1207"/>
        <s v="FS.868"/>
        <s v="FS.1125"/>
        <s v="TR.36191"/>
        <s v="FS.935"/>
        <s v="FS.1104"/>
        <s v="FS.19184"/>
        <s v="TR.35547"/>
        <s v="FS.1036"/>
        <s v="TR.35833"/>
        <s v="FS.1166"/>
        <s v="TR.36138"/>
        <s v="TR.36102"/>
        <s v="PL.101295"/>
        <s v="TR.36000"/>
        <s v="FS.1030"/>
        <s v="TR.36115"/>
        <s v="TR.36072"/>
        <s v="FS.1148"/>
        <s v="PL.100116"/>
        <s v="MTR.25872"/>
        <s v="SL.7657"/>
        <s v="FS.1309"/>
        <s v="FS.1332"/>
        <s v="FS.1356"/>
        <s v="FS.1303"/>
        <s v="TR.38658"/>
        <s v="TR.38650"/>
        <s v="TR.38664"/>
        <s v="TR.38666"/>
        <s v="TR.38685"/>
        <s v="TR.38689"/>
        <s v="TR.38695"/>
        <s v="FS.894"/>
        <s v="SW.880"/>
        <s v="FS.949"/>
        <s v="FS.872"/>
        <s v="TR.35341"/>
        <s v="TR.35290"/>
        <s v="TR.35306"/>
        <s v="TR.35250"/>
        <s v="FS.900"/>
        <s v="FS.973"/>
        <s v="TR.35382"/>
        <s v="FS.881"/>
        <s v="TR.35272"/>
        <s v="TR.35256"/>
        <s v="FS.892"/>
        <s v="TR.35372"/>
        <s v="TR.35230"/>
        <s v="TR.35225"/>
        <s v="FS.1072"/>
        <s v="TR.35217"/>
        <s v="TR.35279"/>
        <s v="TR.35226"/>
        <s v="TR.152894"/>
        <s v="TR.35407"/>
        <s v="TR.35510"/>
        <s v="TR.35320"/>
        <s v="FS.1037"/>
        <s v="TR.32059"/>
        <s v="FS.1181"/>
        <s v="PL.100834"/>
        <s v="MTR.19054"/>
        <s v="SL.3037"/>
        <s v="SL.3034"/>
        <s v="FS.256"/>
        <s v="TR.32219"/>
        <s v="TR.32260"/>
        <s v="FS.177"/>
        <s v="TR.32210"/>
        <s v="TR.105686"/>
        <s v="FS.169"/>
        <s v="TR.32207"/>
        <s v="FS.1232"/>
        <s v="MTR.18184"/>
        <s v="MTR.17912"/>
        <s v="MTR.19340"/>
        <s v="MTR.61142"/>
        <s v="MTR.24456"/>
        <s v="TR.33741"/>
        <s v="TR.33754"/>
        <s v="TR.33851"/>
        <s v="TR.33520"/>
        <s v="FS.37187"/>
        <s v="TR.33713"/>
        <s v="TR.33616"/>
        <s v="TR.33328"/>
        <s v="TR.33579"/>
        <s v="TR.33660"/>
        <s v="TR.33090"/>
        <s v="TR.33521"/>
        <s v="TR.33657"/>
        <s v="TR.33746"/>
        <s v="TR.33621"/>
        <s v="TR.33584"/>
        <s v="TR.33393"/>
        <s v="TR.32712"/>
        <s v="TR.33490"/>
        <s v="FS.338"/>
        <s v="TR.34508"/>
        <s v="TR.35362"/>
        <s v="FS.611"/>
        <s v="TR.34787"/>
        <s v="TR.34774"/>
        <s v="TR.34822"/>
        <s v="TR.35065"/>
        <s v="FS.792"/>
        <s v="TR.115286"/>
        <s v="TR.35092"/>
        <s v="TR.35123"/>
        <s v="TR.35066"/>
        <s v="TR.34998"/>
        <s v="TR.35083"/>
        <s v="TR.34794"/>
        <s v="TR.34917"/>
        <s v="TR.35485"/>
        <s v="TR.34888"/>
        <s v="FS.866"/>
        <s v="TR.35110"/>
        <s v="MTR.24592"/>
        <s v="MTR.22158"/>
        <s v="MTR.24694"/>
        <s v="MTR.23868"/>
        <s v="FS.1720"/>
        <s v="TR.38536"/>
        <s v="FS.1726"/>
        <s v="FS.1721"/>
        <s v="FS.1703"/>
        <s v="TR.145686"/>
        <s v="FS.1714"/>
        <s v="FS.1724"/>
        <s v="TR.38532"/>
        <s v="PL.105346"/>
        <s v="TR.38539"/>
        <s v="TR.38530"/>
        <s v="TR.38499"/>
        <s v="MTR.15436"/>
        <s v="MTR.27492"/>
        <s v="MTR.15297"/>
        <s v="PL.100064"/>
        <s v="MTR.18401"/>
        <s v="MTR.23403"/>
        <s v="MTR.22397"/>
        <s v="PL.102320"/>
        <s v="MTR.23862"/>
        <s v="MTR.22469"/>
        <s v="MTR.15409"/>
        <s v="PL.95528"/>
        <s v="TR.34773"/>
        <s v="MTR.19691"/>
        <s v="MTR.22405"/>
        <s v="MTR.15487"/>
        <s v="FS.1122"/>
        <s v="PL.100029"/>
        <s v="PL.98820"/>
        <s v="MTR.23174"/>
        <s v="PL.103747"/>
        <s v="PL.102507"/>
        <s v="FS.1541"/>
        <s v="MTR.28313"/>
        <s v="PL.102734"/>
        <s v="MTR.21795"/>
        <s v="MTR.25550"/>
        <s v="MTR.26565"/>
        <s v="MTR.24651"/>
        <s v="FS.591"/>
        <s v="MTR.25059"/>
        <s v="MTR.24343"/>
        <s v="MTR.23586"/>
        <s v="MTR.24611"/>
        <s v="MTR.15511"/>
        <s v="MTR.19857"/>
        <s v="MTR.25523"/>
        <s v="MTR.23832"/>
        <s v="MTR.20530"/>
        <s v="MTR.20378"/>
        <s v="MTR.25218"/>
        <s v="MTR.23422"/>
        <s v="MTR.21946"/>
        <s v="MTR.21927"/>
        <s v="MTR.21568"/>
        <s v="MTR.20248"/>
        <s v="FS.336"/>
        <s v="MTR.20730"/>
        <s v="MTR.23896"/>
        <s v="MTR.23942"/>
        <s v="MTR.22403"/>
        <s v="MTR.21703"/>
        <s v="MTR.23316"/>
        <s v="MTR.27844"/>
        <s v="MTR.25220"/>
        <s v="MTR.131544"/>
        <s v="MTR.66342"/>
        <s v="MTR.65943"/>
        <s v="MTR.22416"/>
        <s v="MTR.77943"/>
        <s v="MTR.27030"/>
        <s v="MTR.25432"/>
        <s v="MTR.22279"/>
        <s v="MTR.22845"/>
        <s v="MTR.29490"/>
        <s v="FS.1409"/>
        <s v="TR.37202"/>
        <s v="TR.37324"/>
        <s v="FS.1535"/>
        <s v="FS.1334"/>
        <s v="FS.1446"/>
        <s v="FS.1408"/>
        <s v="FS.1600"/>
        <s v="FS.1467"/>
        <s v="FS.39987"/>
        <s v="FS.8880"/>
        <s v="FS.1404"/>
        <s v="FS.1643"/>
        <s v="FS.1653"/>
        <s v="TR.37340"/>
        <s v="FS.1462"/>
        <s v="FS.1470"/>
        <s v="FS.1492"/>
        <s v="FS.1349"/>
        <s v="FS.1494"/>
        <s v="FS.1358"/>
        <s v="FS.1438"/>
        <s v="FS.1416"/>
        <s v="FS.1424"/>
        <s v="TR.37270"/>
        <s v="FS.1415"/>
        <s v="PL.104803"/>
        <s v="FS.1289"/>
        <s v="FS.1475"/>
        <s v="TR.37392"/>
        <s v="TR.37342"/>
        <s v="FS.1461"/>
        <s v="FS.1394"/>
        <s v="TR.35818"/>
        <s v="MTR.28134"/>
        <s v="MTR.26895"/>
        <s v="MTR.28108"/>
        <s v="PL.104801"/>
        <s v="MTR.23958"/>
        <s v="MTR.21828"/>
        <s v="TR.32410"/>
        <s v="MTR.28642"/>
        <s v="MTR.28637"/>
        <s v="MTR.28506"/>
        <s v="MTR.16828"/>
        <s v="MTR.28210"/>
        <s v="MTR.23031"/>
        <s v="PL.102874"/>
        <s v="MTR.16830"/>
        <s v="MTR.21672"/>
        <s v="MTR.209607"/>
        <s v="MTR.24078"/>
        <s v="MTR.25367"/>
        <s v="MTR.25216"/>
        <s v="MTR.24627"/>
        <s v="MTR.28490"/>
        <s v="MTR.21885"/>
        <s v="MTR.22309"/>
        <s v="MTR.28546"/>
        <s v="MTR.28317"/>
        <s v="MTR.26563"/>
        <s v="MTR.23498"/>
        <s v="MTR.25882"/>
        <s v="MTR.18895"/>
        <s v="MTR.27489"/>
        <s v="MTR.20497"/>
        <s v="MTR.27807"/>
        <s v="MTR.14755"/>
        <s v="MTR.22923"/>
        <s v="MTR.28641"/>
        <s v="MTR.25109"/>
        <s v="MTR.28604"/>
        <s v="MTR.16968"/>
        <s v="MTR.28109"/>
        <s v="MTR.29077"/>
        <s v="MTR.23973"/>
        <s v="MTR.1292"/>
        <s v="MTR.23214"/>
        <s v="MTR.28493"/>
        <s v="MTR.28622"/>
        <s v="MTR.29557"/>
        <s v="MTR.15561"/>
        <s v="MTR.16518"/>
        <s v="MTR.28394"/>
        <s v="MTR.17405"/>
        <s v="MTR.25428"/>
        <s v="MTR.29108"/>
        <s v="MTR.27324"/>
        <s v="MTR.27325"/>
        <s v="MTR.24634"/>
        <s v="MTR.16354"/>
        <s v="TR.33894"/>
        <s v="MTR.25368"/>
        <s v="MTR.23707"/>
        <s v="PL.102558"/>
        <s v="MTR.25870"/>
        <s v="MTR.28528"/>
        <s v="MTR.22411"/>
        <s v="MTR.28934"/>
        <s v="MTR.15357"/>
        <s v="MTR.19033"/>
        <s v="MTR.25078"/>
        <s v="MTR.28889"/>
        <s v="MTR.25439"/>
        <s v="MTR.28693"/>
        <s v="MTR.19343"/>
        <s v="MTR.28803"/>
        <s v="MTR.28791"/>
        <s v="MTR.28707"/>
        <s v="MTR.28494"/>
        <s v="MTR.29023"/>
        <s v="MTR.21402"/>
        <s v="MTR.18951"/>
        <s v="MTR.23411"/>
        <s v="MTR.15450"/>
        <s v="MTR.16089"/>
        <s v="MTR.28697"/>
        <s v="MTR.25002"/>
        <s v="MTR.24809"/>
        <s v="MTR.20629"/>
        <s v="PL.103570"/>
        <s v="TR.37041"/>
        <s v="FS.239"/>
        <s v="MTR.28857"/>
        <s v="MTR.21442"/>
        <s v="MTR.22197"/>
        <s v="FS.1054"/>
        <s v="MTR.22194"/>
        <s v="MTR.18142"/>
        <s v="MTR.24391"/>
        <s v="MTR.29487"/>
        <s v="MTR.17744"/>
        <s v="MTR.24801"/>
        <s v="MTR.20736"/>
        <s v="MTR.28794"/>
        <s v="MTR.20461"/>
        <s v="MTR.24808"/>
        <s v="MTR.27743"/>
        <s v="MTR.27666"/>
        <s v="MTR.28486"/>
        <s v="MTR.26646"/>
        <s v="MTR.28867"/>
        <s v="MTR.19194"/>
        <s v="TR.38441"/>
        <s v="MTR.29538"/>
        <s v="MTR.19468"/>
        <s v="MTR.28797"/>
        <s v="MTR.28673"/>
        <s v="MTR.28855"/>
        <s v="MTR.17636"/>
        <s v="MTR.24543"/>
        <s v="MTR.25099"/>
        <s v="MTR.19185"/>
        <s v="MTR.28704"/>
        <s v="MTR.21151"/>
        <s v="MTR.28556"/>
        <s v="MTR.18078"/>
        <s v="MTR.18077"/>
        <s v="MTR.23158"/>
        <s v="MTR.28898"/>
        <s v="MTR.24698"/>
        <s v="PL.101124"/>
        <s v="MTR.19308"/>
        <s v="MTR.24571"/>
        <s v="MTR.24529"/>
        <s v="MTR.21104"/>
        <s v="TR.34354"/>
        <s v="TR.34365"/>
        <s v="TR.34413"/>
        <s v="TR.34401"/>
        <s v="TR.34353"/>
        <s v="FS.851"/>
        <s v="PL.96396"/>
        <s v="TR.34382"/>
        <s v="FS.666"/>
        <s v="FS.672"/>
        <s v="FS.692"/>
        <s v="TR.34394"/>
        <s v="TR.61318"/>
        <s v="TR.34411"/>
        <s v="TR.34408"/>
        <s v="TR.34391"/>
        <s v="FS.817"/>
        <s v="MTR.24435"/>
        <s v="MTR.21031"/>
        <s v="MTR.25457"/>
        <s v="PL.103243"/>
        <s v="MTR.18248"/>
        <s v="MTR.17653"/>
        <s v="MTR.16221"/>
        <s v="MTR.15348"/>
        <s v="MTR.17198"/>
        <s v="MTR.21725"/>
        <s v="MTR.16919"/>
        <s v="MTR.16458"/>
        <s v="MTR.28628"/>
        <s v="MTR.22959"/>
        <s v="MTR.19170"/>
        <s v="MTR.24663"/>
        <s v="MTR.24598"/>
        <s v="MTR.15506"/>
        <s v="MTR.24506"/>
        <s v="MTR.17426"/>
        <s v="MTR.22543"/>
        <s v="MTR.16818"/>
        <s v="TR.35069"/>
        <s v="TR.34812"/>
        <s v="MTR.17373"/>
        <s v="TR.61373"/>
        <s v="MTR.17865"/>
        <s v="MTR.17915"/>
        <s v="TR.33283"/>
        <s v="MTR.28793"/>
        <s v="MTR.24640"/>
        <s v="MTR.25091"/>
        <s v="PL.104182"/>
        <s v="MTR.17621"/>
        <s v="MTR.18595"/>
        <s v="MTR.17720"/>
        <s v="TR.34110"/>
        <s v="TR.37602"/>
        <s v="MTR.21441"/>
        <s v="TR.34341"/>
        <s v="MTR.51142"/>
        <s v="MTR.17413"/>
        <s v="MTR.18127"/>
        <s v="MTR.22415"/>
        <s v="MTR.24684"/>
        <s v="MTR.16448"/>
        <s v="MTR.16536"/>
        <s v="MTR.25948"/>
        <s v="MTR.27298"/>
        <s v="MTR.24500"/>
        <s v="MTR.25884"/>
        <s v="MTR.24993"/>
        <s v="MTR.16091"/>
        <s v="MTR.16328"/>
        <s v="MTR.22132"/>
        <s v="FS.1046"/>
        <s v="MTR.23304"/>
        <s v="MTR.21424"/>
        <s v="MTR.22972"/>
        <s v="MTR.24586"/>
        <s v="MTR.27888"/>
        <s v="MTR.25222"/>
        <s v="MTR.28930"/>
        <s v="MTR.65942"/>
        <s v="MTR.65542"/>
        <s v="MTR.66744"/>
        <s v="MTR.20700"/>
        <s v="MTR.24351"/>
        <s v="MTR.19567"/>
        <s v="MTR.19851"/>
        <s v="MTR.25798"/>
        <s v="MTR.17439"/>
        <s v="MTR.29201"/>
        <s v="MTR.28195"/>
        <s v="MTR.28189"/>
        <s v="MTR.15135"/>
        <s v="MTR.17446"/>
        <s v="MTR.28685"/>
        <s v="MTR.28147"/>
        <s v="MTR.16480"/>
        <s v="MTR.23522"/>
        <s v="MTR.27878"/>
        <s v="MTR.26751"/>
        <s v="MTR.26384"/>
        <s v="MTR.25567"/>
        <s v="MTR.26863"/>
        <s v="MTR.26881"/>
        <s v="PL.92354"/>
        <s v="MTR.28518"/>
        <s v="TR.32952"/>
        <s v="MTR.15535"/>
        <s v="MTR.25605"/>
        <s v="MTR.27843"/>
        <s v="MTR.16912"/>
        <s v="MTR.28971"/>
        <s v="MTR.22144"/>
        <s v="MTR.29349"/>
        <s v="FS.1831"/>
        <s v="MTR.20154"/>
        <s v="MTR.23920"/>
        <s v="MTR.20071"/>
        <s v="MTR.18132"/>
        <s v="MTR.24706"/>
        <s v="MTR.25151"/>
        <s v="MTR.17815"/>
        <s v="TR.35209"/>
        <s v="TR.38219"/>
        <s v="TR.35916"/>
        <s v="MTR.22085"/>
        <s v="MTR.17312"/>
        <s v="MTR.15494"/>
        <s v="MTR.24350"/>
        <s v="MTR.22152"/>
        <s v="MTR.28535"/>
        <s v="TR.42552"/>
        <s v="TR.32869"/>
        <s v="TR.35309"/>
        <s v="TR.37499"/>
        <s v="TR.33201"/>
        <s v="MTR.30423"/>
        <s v="MTR.28917"/>
        <s v="TR.32080"/>
        <s v="TR.35488"/>
        <s v="TR.34809"/>
        <s v="TR.32258"/>
        <s v="MTR.16223"/>
        <s v="FS.1995"/>
        <s v="MTR.16240"/>
        <s v="MTR.16220"/>
        <s v="MTR.16641"/>
        <s v="MTR.16466"/>
        <s v="TR.37076"/>
        <s v="MTR.19448"/>
        <s v="PL.102544"/>
        <s v="MTR.21175"/>
        <s v="MTR.28054"/>
        <s v="TR.37170"/>
        <s v="MTR.8726"/>
        <s v="TR.37107"/>
        <s v="TR.34539"/>
        <s v="MTR.18438"/>
        <s v="MTR.22151"/>
        <s v="MTR.17623"/>
        <s v="MTR.17642"/>
        <s v="MTR.25747"/>
        <s v="TR.42747"/>
        <s v="TR.35975"/>
        <s v="MTR.18500"/>
        <s v="MTR.27227"/>
        <s v="MTR.17321"/>
        <s v="MTR.18961"/>
        <s v="TR.33975"/>
        <s v="MTR.17641"/>
        <s v="MTR.21592"/>
        <s v="TR.33773"/>
        <s v="MTR.22988"/>
        <s v="MTR.17051"/>
        <s v="PL.99600"/>
        <s v="MTR.19218"/>
        <s v="MTR.19161"/>
        <s v="MTR.24302"/>
        <s v="MTR.28946"/>
        <s v="MTR.22509"/>
        <s v="MTR.25115"/>
        <s v="MTR.15243"/>
        <s v="MTR.28661"/>
        <s v="FDR.8367"/>
        <s v="TR.36244"/>
        <s v="MTR.28325"/>
        <s v="SLUG.24211"/>
        <s v="MTR.206407"/>
        <s v="MTR.24071"/>
        <s v="MTR.27946"/>
        <s v="MTR.23569"/>
        <s v="MTR.27851"/>
        <s v="TR.37275"/>
        <s v="MTR.14929"/>
        <s v="MTR.17041"/>
        <s v="MTR.12736"/>
        <s v="MTR.19579"/>
        <s v="MTR.16017"/>
        <s v="FS.2369"/>
        <s v="SLUG.74554"/>
        <s v="PL.142982"/>
        <s v="MTR.25387"/>
        <s v="PL.97051"/>
        <s v="SL.8224"/>
        <s v="PL.98889"/>
        <s v="TR.36972"/>
        <s v="TR.33846"/>
        <s v="FS.8905"/>
        <s v="PL.100080"/>
        <s v="TR.35812"/>
        <s v="TR.36128"/>
        <s v="PL.105215"/>
        <s v="PL.105448"/>
        <s v="MTR.15871"/>
        <s v="MTR.11932"/>
        <s v="MTR.13124"/>
        <s v="FS.2844"/>
        <s v="TR.41705"/>
        <s v="MTR.2076"/>
        <s v="TR.42784"/>
        <s v="MTR.4840"/>
        <s v="TR.41571"/>
        <s v="MTR.4342"/>
        <s v="FS.8908"/>
        <s v="MTR.4343"/>
        <s v="MTR.6658"/>
        <s v="FS.2347"/>
        <s v="MTR.8531"/>
        <s v="MTR.11590"/>
        <s v="TR.39707"/>
        <s v="MTR.1387"/>
        <s v="MTR.7000"/>
        <s v="MTR.5277"/>
        <s v="MTR.4527"/>
        <s v="TR.40109"/>
        <s v="MTR.13081"/>
        <s v="FS.2106"/>
        <s v="TR.42710"/>
        <s v="TR.42822"/>
        <s v="TR.42830"/>
        <s v="MTR.72"/>
        <s v="MTR.2086"/>
        <s v="MTR.95944"/>
        <s v="TR.39923"/>
        <s v="TR.39662"/>
        <s v="FS.2769"/>
        <s v="TR.42171"/>
        <s v="SW.2488"/>
        <s v="TR.39525"/>
        <s v="FS.2428"/>
        <s v="MTR.62"/>
        <s v="MTR.5251"/>
        <s v="TR.41106"/>
        <s v="MTR.14772"/>
        <s v="MTR.7272"/>
        <s v="FS.1944"/>
        <s v="TR.40385"/>
        <s v="TR.42556"/>
        <s v="FS.2068"/>
        <s v="FS.1885"/>
        <s v="MTR.13129"/>
        <s v="PL.111138"/>
        <s v="TR.40088"/>
        <s v="FS.2529"/>
        <s v="FS.2390"/>
        <s v="TR.41624"/>
        <s v="TR.39719"/>
        <s v="TR.39401"/>
        <s v="FDR.33587"/>
        <s v="TR.42834"/>
        <s v="PL.113376"/>
        <s v="FS.8855"/>
        <s v="TR.41453"/>
        <s v="MTR.7372"/>
        <s v="SL.20752"/>
        <s v="FS.2279"/>
        <s v="TR.42679"/>
        <s v="FS.2393"/>
        <s v="TR.42490"/>
        <s v="TR.41157"/>
        <s v="MTR.4952"/>
        <s v="TR.39625"/>
        <s v="FS.2563"/>
        <s v="MTR.4721"/>
        <s v="TR.42657"/>
        <s v="TR.40259"/>
        <s v="FS.2639"/>
        <s v="TR.41851"/>
        <s v="FS.1951"/>
        <s v="FS.2836"/>
        <s v="FS.2314"/>
        <s v="FS.2283"/>
        <s v="FS.2280"/>
        <s v="FS.2612"/>
        <s v="MTR.12033"/>
        <s v="MTR.12400"/>
        <s v="TR.40251"/>
        <s v="TR.97693"/>
        <s v="FS.2350"/>
        <s v="FS.2405"/>
        <s v="MTR.1113"/>
        <s v="FS.2853"/>
        <s v="FS.2463"/>
        <s v="MTR.4455"/>
        <s v="MTR.10042"/>
        <s v="SLUG.34973"/>
        <s v="MTR.11911"/>
        <s v="TR.39700"/>
        <s v="MTR.1225"/>
        <s v="MTR.29978"/>
        <s v="FS.2496"/>
        <s v="PL.110985"/>
        <s v="MTR.6244"/>
        <s v="MTR.4720"/>
        <s v="SLUG.35568"/>
        <s v="MTR.12734"/>
        <s v="MTR.1262"/>
        <s v="FS.2583"/>
        <s v="MTR.4482"/>
        <s v="MTR.409"/>
        <s v="TR.40609"/>
        <s v="MTR.7108"/>
        <s v="TR.42287"/>
        <s v="MTR.4366"/>
        <s v="MTR.8761"/>
        <s v="MTR.14508"/>
        <s v="MTR.90749"/>
        <s v="MTR.5035"/>
        <s v="MTR.255"/>
        <s v="MTR.6231"/>
        <s v="TR.41176"/>
        <s v="TR.39515"/>
        <s v="MTR.14296"/>
        <s v="FS.2515"/>
        <s v="FS.8909"/>
        <s v="FDR.2908"/>
        <s v="SW.2026"/>
        <s v="PL.112647"/>
        <s v="FDR.2923"/>
        <s v="FDR.2924"/>
        <s v="SW.1947"/>
        <s v="SW.2415"/>
        <s v="FS.8815"/>
        <s v="PL.112712"/>
        <s v="MTR.2164"/>
        <s v="MTR.538"/>
        <s v="FS.1884"/>
        <s v="FS.1879"/>
        <s v="MTR.13653"/>
        <s v="SW.2128"/>
        <s v="MTR.2137"/>
        <s v="MTR.1210"/>
        <s v="MTR.5248"/>
        <s v="MTR.7716"/>
        <s v="MTR.146"/>
        <s v="FS.2619"/>
        <s v="TR.41075"/>
        <s v="TR.41104"/>
        <s v="TR.42809"/>
        <s v="TR.42839"/>
        <s v="PL.113421"/>
        <s v="TR.42846"/>
        <s v="MTR.1382"/>
        <s v="MTR.10053"/>
        <s v="TR.41194"/>
        <s v="FS.2372"/>
        <s v="SW.2214"/>
        <s v="MTR.4837"/>
        <s v="SW.2704"/>
        <s v="FS.2352"/>
        <s v="FS.2351"/>
        <s v="FS.2319"/>
        <s v="MTR.137551"/>
        <s v="MTR.4814"/>
        <s v="FS.2602"/>
        <s v="FS.1945"/>
        <s v="FS.1889"/>
        <s v="FS.1895"/>
        <s v="FS.2132"/>
        <s v="FS.2216"/>
        <s v="FS.2223"/>
        <s v="FS.2218"/>
        <s v="FS.2442"/>
        <s v="FS.2590"/>
        <s v="SW.2754"/>
        <s v="MTR.6542"/>
        <s v="FS.8800"/>
        <s v="FS.2038"/>
        <s v="TR.42442"/>
        <s v="MTR.1064"/>
        <s v="MTR.79"/>
        <s v="MTR.4577"/>
        <s v="MTR.6325"/>
        <s v="FS.2102"/>
        <s v="FS.2083"/>
        <s v="TR.42491"/>
        <s v="MTR.6831"/>
        <s v="MTR.2183"/>
        <s v="MTR.5696"/>
        <s v="TR.39563"/>
        <s v="MTR.8307"/>
        <s v="MTR.11811"/>
        <s v="MTR.8673"/>
        <s v="MTR.5685"/>
        <s v="MTR.6339"/>
        <s v="MTR.6635"/>
        <s v="MTR.4264"/>
        <s v="MTR.8592"/>
        <s v="MTR.29873"/>
        <s v="MTR.9773"/>
        <s v="MTR.8720"/>
        <s v="MTR.7194"/>
        <s v="MTR.29713"/>
        <s v="MTR.10367"/>
        <s v="MTR.1253"/>
        <s v="MTR.530"/>
        <s v="MTR.4897"/>
        <s v="TR.39729"/>
        <s v="MTR.7603"/>
        <s v="MTR.2753"/>
        <s v="MTR.873"/>
        <s v="MTR.9162"/>
        <s v="MTR.8517"/>
        <s v="TR.40633"/>
        <s v="MTR.1573"/>
        <s v="MTR.29991"/>
        <s v="MTR.1083"/>
        <s v="MTR.7559"/>
        <s v="MTR.4536"/>
        <s v="MTR.8096"/>
        <s v="MTR.2190"/>
        <s v="MTR.4824"/>
        <s v="MTR.5354"/>
        <s v="FS.2419"/>
        <s v="TR.42485"/>
        <s v="FS.2683"/>
        <s v="MTR.29956"/>
        <s v="SL.22477"/>
        <s v="SL.22481"/>
        <s v="MTR.4832"/>
        <s v="MTR.10306"/>
        <s v="MTR.10923"/>
        <s v="MTR.4232"/>
        <s v="TR.40018"/>
        <s v="MTR.6179"/>
        <s v="TR.39797"/>
        <s v="MTR.8823"/>
        <s v="FS.2116"/>
        <s v="SW.1999"/>
        <s v="TR.42453"/>
        <s v="MTR.8457"/>
        <s v="MTR.84343"/>
        <s v="MTR.8551"/>
        <s v="MTR.5232"/>
        <s v="MTR.5771"/>
        <s v="MTR.8512"/>
        <s v="MTR.14651"/>
        <s v="MTR.9123"/>
        <s v="MTR.29847"/>
        <s v="MTR.3519"/>
        <s v="SLUG.31535"/>
        <s v="PL.111547"/>
        <s v="SL.25718"/>
        <s v="TR.40406"/>
        <s v="SL.19238"/>
        <s v="MTR.177579"/>
        <s v="PL.112050"/>
        <s v="TR.42188"/>
        <s v="SLUG.29049"/>
        <s v="MTR.6271"/>
        <s v="MTR.6269"/>
        <s v="MTR.6272"/>
        <s v="MTR.8757"/>
        <s v="MTR.4224"/>
        <s v="MTR.1059"/>
        <s v="MTR.11756"/>
        <s v="MTR.283"/>
        <s v="MTR.6432"/>
        <s v="MTR.2078"/>
        <s v="FS.2651"/>
        <s v="MTR.5080"/>
        <s v="MTR.30307"/>
        <s v="MTR.2106"/>
        <s v="MTR.6446"/>
        <s v="MTR.6445"/>
        <s v="MTR.10177"/>
        <s v="MTR.8519"/>
        <s v="MTR.7312"/>
        <s v="TR.41645"/>
        <s v="MTR.448"/>
        <s v="MTR.12705"/>
        <s v="TR.39977"/>
        <s v="MTR.5392"/>
        <s v="TR.42683"/>
        <s v="TR.39647"/>
        <s v="MTR.7601"/>
        <s v="TR.42044"/>
        <s v="MTR.1228"/>
        <s v="TR.40250"/>
        <s v="MTR.5092"/>
        <s v="FS.2261"/>
        <s v="MTR.13714"/>
        <s v="TR.39547"/>
        <s v="MTR.2641"/>
        <s v="MTR.10266"/>
        <s v="MTR.11913"/>
        <s v="MTR.5074"/>
        <s v="CHIP MILL"/>
        <s v="TR.40638"/>
        <s v="SLUG.28934"/>
        <s v="SW.1933"/>
        <s v="MTR.839"/>
        <s v="TR.41586"/>
        <s v="TR.40764"/>
        <s v="FS.2609"/>
        <s v="MTR.1616"/>
        <s v="MTR.8533"/>
        <s v="FS.2085"/>
        <s v="FS.2494"/>
        <s v="TR.39637"/>
        <s v="CHIPMILL"/>
        <s v="FS.2726"/>
        <s v="TR.42486"/>
        <s v="FS.2747"/>
        <s v="FS.2752"/>
        <s v="SL.19622"/>
        <s v="MTR.2562"/>
        <s v="MTR.5387"/>
        <s v="FS.1930"/>
        <s v="MTR.90356"/>
        <s v="MTR.7606"/>
        <s v="TR.40212"/>
        <s v="SL.21515"/>
        <s v="MTR.834"/>
        <s v="MTR.57944"/>
        <s v="MTR.13089"/>
        <s v="MTR.11013"/>
        <s v="SL.22479"/>
        <s v="MTR.12055"/>
        <s v="TR.41554"/>
        <s v="FS.8806"/>
        <s v="TR.40492"/>
        <s v="FS.2235"/>
        <s v="TR.39325"/>
        <s v="MTR.919"/>
        <s v="MTR.924"/>
        <s v="SW.2304"/>
        <s v="MTR.1240"/>
        <s v="TR.40096"/>
        <s v="FS.8808"/>
        <s v="PLUG.16562"/>
        <s v="TR.39788"/>
        <s v="MTR.2661"/>
        <s v="TR.40173"/>
        <s v="MTR.1136"/>
        <s v="FS.8831"/>
        <s v="FS.2402"/>
        <s v="MTR.12928"/>
        <s v="FS.2057"/>
        <s v="TR.41233"/>
        <s v="MTR.4685"/>
        <s v="FS.1977"/>
        <s v="SW.2331"/>
        <s v="TR.42222"/>
        <s v="TR.41564"/>
        <s v="TR.41138"/>
        <s v="TR.40805"/>
        <s v="TR.40795"/>
        <s v="FS.1858"/>
        <s v="MTR.9074"/>
        <s v="FS.1923"/>
        <s v="MTR.13228"/>
        <s v="MTR.8911"/>
        <s v="MTR.8935"/>
        <s v="TR.41091"/>
        <s v="FS.2229"/>
        <s v="SW.2127"/>
        <s v="TR.42422"/>
        <s v="MTR.2080"/>
        <s v="TR.40047"/>
        <s v="TR.41405"/>
        <s v="TR.42246"/>
        <s v="MTR.8081"/>
        <s v="TR.40327"/>
        <s v="MTR.1569"/>
        <s v="TR.39573"/>
        <s v="TR.42534"/>
        <s v="TR.40015"/>
        <s v="TR.41909"/>
        <s v="MTR.8912"/>
        <s v="MTR.58743"/>
        <s v="MTR.13775"/>
        <s v="MTR.10276"/>
        <s v="SW.1914"/>
        <s v="MTR.8938"/>
        <s v="FS.2035"/>
        <s v="MTR.1967"/>
        <s v="TR.41569"/>
        <s v="MTR.2739"/>
        <s v="TR.40984"/>
        <s v="FS.2441"/>
        <s v="MTR.916"/>
        <s v="TR.42580"/>
        <s v="FS.8801"/>
        <s v="TR.42397"/>
        <s v="MTR.6181"/>
        <s v="TR.40472"/>
        <s v="FS.2332"/>
        <s v="PL.113723"/>
        <s v="MTR.4394"/>
        <s v="MTR.7642"/>
        <s v="MTR.13362"/>
        <s v="FS.2624"/>
        <s v="TR.41459"/>
        <s v="MTR.2655"/>
        <s v="TR.39664"/>
        <s v="MTR.929"/>
        <s v="TR.40074"/>
        <s v="MTR.14667"/>
        <s v="TR.39527"/>
        <s v="MTR.30002"/>
        <s v="TR.40132"/>
        <s v="TR.41633"/>
        <s v="REC.2331"/>
        <s v="MTR.6332"/>
        <s v="MTR.8018"/>
        <s v="PL.114194"/>
        <s v="SLUG.34358"/>
        <s v="MTR.6149"/>
        <s v="TR.39258"/>
        <s v="TR.40313"/>
        <s v="SLUG.35957"/>
        <s v="PL.114409"/>
        <s v="FS.1880"/>
        <s v="MTR.7193"/>
        <s v="MTR.1483"/>
        <s v="TR.40217"/>
        <s v="PL.113055"/>
        <s v="TR.40369"/>
        <s v="MTR.14666"/>
        <s v="MTR.7519"/>
        <s v="FS.2691"/>
        <s v="FS.2040"/>
        <s v="MTR.1304"/>
        <s v="TR.41385"/>
        <s v="FS.8813"/>
        <s v="FS.8812"/>
        <s v="FS.2470"/>
        <s v="MTR.2304"/>
        <s v="FS.8387"/>
        <s v="FS.2517"/>
        <s v="TR.41532"/>
        <s v="TR.40627"/>
        <s v="TR.42554"/>
        <s v="TR.39604"/>
        <s v="PL.113977"/>
        <s v="TR.42816"/>
        <s v="MTR.96348"/>
        <s v="MTR.24"/>
        <s v="MTR.7640"/>
        <s v="MTR.7096"/>
        <s v="FS.2406"/>
        <s v="MTR.6960"/>
        <s v="MTR.8826"/>
        <s v="PLUG.16184"/>
        <s v="FS.1918"/>
        <s v="MTR.6732"/>
        <s v="FS.2794"/>
        <s v="MTR.8789"/>
        <s v="MTR.23"/>
        <s v="MTR.727"/>
        <s v="MTR.995"/>
        <s v="MTR.29771"/>
        <s v="FS.2645"/>
        <s v="MTR.2473"/>
        <s v="MTR.2448"/>
        <s v="MTR.2335"/>
        <s v="MTR.7485"/>
        <s v="MTR.2533"/>
        <s v="MTR.29782"/>
        <s v="TR.39550"/>
        <s v="TR.39385"/>
        <s v="MTR.2446"/>
        <s v="SW.2190"/>
        <s v="TR.42563"/>
        <s v="PL.111324"/>
        <s v="TR.39361"/>
        <s v="FS.2603"/>
        <s v="MTR.649"/>
        <s v="FS.2249"/>
        <s v="SW.2312"/>
        <s v="TR.42213"/>
        <s v="FS.2813"/>
        <s v="MTR.7396"/>
        <s v="MTR.7486"/>
        <s v="MTR.7440"/>
        <s v="MTR.11352"/>
        <s v="MTR.1379"/>
        <s v="TR.40186"/>
        <s v="MTR.8195"/>
        <s v="MTR.7397"/>
        <s v="MTR.7406"/>
        <s v="MTR.14474"/>
        <s v="MTR.12160"/>
        <s v="FS.2434"/>
        <s v="MTR.803"/>
        <s v="PL.113606"/>
        <s v="MTR.14115"/>
        <s v="MTR.1308"/>
        <s v="MTR.13194"/>
        <s v="MTR.13686"/>
        <s v="MTR.13499"/>
        <s v="MTR.11964"/>
        <s v="MTR.14240"/>
        <s v="MTR.6624"/>
        <s v="MTR.7430"/>
        <s v="MTR.6870"/>
        <s v="MTR.7458"/>
        <s v="MTR.167"/>
        <s v="MTR.7435"/>
        <s v="MTR.6780"/>
        <s v="MTR.12029"/>
        <s v="MTR.1625"/>
        <s v="MTR.6996"/>
        <s v="MTR.5402"/>
        <s v="MTR.12159"/>
        <s v="FS.2692"/>
        <s v="MTR.13007"/>
        <s v="TR.42319"/>
        <s v="MTR.1077"/>
        <s v="MTR.2016"/>
        <s v="TR.42185"/>
        <s v="MTR.9694"/>
        <s v="MTR.7504"/>
        <s v="MTR.7502"/>
        <s v="MTR.114743"/>
        <s v="MTR.7468"/>
        <s v="MTR.2787"/>
        <s v="MTR.319"/>
        <s v="MTR.7444"/>
        <s v="MTR.7384"/>
        <s v="MTR.7450"/>
        <s v="TR.40879"/>
        <s v="TR.40949"/>
        <s v="MTR.12135"/>
        <s v="MTR.13035"/>
        <s v="MTR.7449"/>
        <s v="MTR.1624"/>
        <s v="MTR.1623"/>
        <s v="MTR.12581"/>
        <s v="MTR.8400"/>
        <s v="MTR.2731"/>
        <s v="MTR.4476"/>
        <s v="MTR.8403"/>
        <s v="MTR.8404"/>
        <s v="SL.25511"/>
        <s v="TR.42841"/>
        <s v="SL.25607"/>
        <s v="MTR.14314"/>
        <s v="PL.111637"/>
        <s v="MTR.7562"/>
        <s v="MTR.2043"/>
        <s v="MTR.12445"/>
        <s v="MTR.6328"/>
        <s v="MTR.7304"/>
        <s v="MTR.7269"/>
        <s v="MTR.8733"/>
        <s v="MTR.1549"/>
        <s v="TR.39975"/>
        <s v="MTR.14926"/>
        <s v="MTR.4393"/>
        <s v="MTR.517"/>
        <s v="MTR.5365"/>
        <s v="MTR.990"/>
        <s v="MTR.4665"/>
        <s v="MTR.4574"/>
        <s v="MTR.7308"/>
        <s v="MTR.12037"/>
        <s v="MTR.1572"/>
        <s v="MTR.9128"/>
        <s v="MTR.9129"/>
        <s v="MTR.8097"/>
        <s v="MTR.135146"/>
        <s v="MTR.1021"/>
        <s v="TR.42444"/>
        <s v="MTR.30289"/>
        <s v="MTR.2724"/>
        <s v="MTR.4973"/>
        <s v="MTR.7629"/>
        <s v="MTR.4287"/>
        <s v="MTR.29791"/>
        <s v="MTR.7305"/>
        <s v="MTR.7002"/>
        <s v="MTR.7012"/>
        <s v="MTR.902"/>
        <s v="MTR.449"/>
        <s v="MTR.4964"/>
        <s v="MTR.14599"/>
        <s v="MTR.8913"/>
        <s v="FS.2137"/>
        <s v="TR.42800"/>
        <s v="MTR.14411"/>
        <s v="MTR.135544"/>
        <s v="MTR.10664"/>
        <s v="MTR.7199"/>
        <s v="MTR.398"/>
        <s v="MTR.7998"/>
        <s v="SW.2727"/>
        <s v="MTR.5778"/>
        <s v="MTR.7630"/>
        <s v="MTR.5624"/>
        <s v="MTR.2187"/>
        <s v="MTR.5281"/>
        <s v="SW.2743"/>
        <s v="SW.2606"/>
        <s v="MTR.6591"/>
        <s v="MTR.6589"/>
        <s v="MTR.11832"/>
        <s v="SW.2701"/>
        <s v="MTR.1492"/>
        <s v="TR.40685"/>
        <s v="MTR.5797"/>
        <s v="FS.2362"/>
        <s v="MTR.7046"/>
        <s v="MTR.14505"/>
        <s v="MTR.29826"/>
        <s v="FS.8386"/>
        <s v="FS.8826"/>
        <s v="FS.2630"/>
        <s v="TR.42420"/>
        <s v="MTR.6260"/>
        <s v="MTR.6259"/>
      </sharedItems>
    </cacheField>
    <cacheField name="Affected Customer Count" numFmtId="0">
      <sharedItems containsSemiMixedTypes="0" containsString="0" containsNumber="1" containsInteger="1" count="0"/>
    </cacheField>
    <cacheField name="Cause" numFmtId="0">
      <sharedItems count="16">
        <s v="Planned Outage"/>
        <s v="Vegetation"/>
        <s v="Defective Equipment"/>
        <s v="Other Weather"/>
        <s v="Unknown"/>
        <s v="Animal"/>
        <s v="Other"/>
        <s v="Lightning"/>
        <s v="Transmission"/>
        <s v="Tornado-Severe Weather"/>
        <s v="Vehicle"/>
        <s v="Substation"/>
        <s v="Named Storm"/>
        <s v="Tornado"/>
        <s v="Hurricane Dorian"/>
        <s v="Corrosion"/>
      </sharedItems>
    </cacheField>
    <cacheField name="OH_UG" numFmtId="0">
      <sharedItems containsBlank="1" count="3">
        <s v="OH"/>
        <s v="UG"/>
        <m/>
      </sharedItems>
    </cacheField>
    <cacheField name="Restoration Time" numFmtId="22">
      <sharedItems containsSemiMixedTypes="0" containsNonDate="0" containsDate="1" containsString="0" minDate="2016-01-01T16:00:21" maxDate="2020-12-31T20:33:37" count="0"/>
    </cacheField>
    <cacheField name="Entered Date" numFmtId="22">
      <sharedItems containsSemiMixedTypes="0" containsNonDate="0" containsDate="1" containsString="0" minDate="2016-01-01T14:35:21" maxDate="2020-12-31T19:43:35" count="0"/>
    </cacheField>
    <cacheField name="Year" numFmtId="1">
      <sharedItems containsSemiMixedTypes="0" containsString="0" containsNumber="1" containsInteger="1" count="5">
        <n v="2020"/>
        <n v="2019"/>
        <n v="2018"/>
        <n v="2017"/>
        <n v="2016"/>
      </sharedItems>
    </cacheField>
    <cacheField name="Month" numFmtId="1">
      <sharedItems containsSemiMixedTypes="0" containsString="0" containsNumber="1" containsInteger="1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Outage Seconds" numFmtId="0">
      <sharedItems containsSemiMixedTypes="0" containsString="0" containsNumber="1" count="0"/>
    </cacheField>
    <cacheField name="L in Minutes" numFmtId="0">
      <sharedItems containsSemiMixedTypes="0" containsString="0" containsNumber="1" count="0"/>
    </cacheField>
    <cacheField name="CMI" numFmtId="0">
      <sharedItems containsSemiMixedTypes="0" containsString="0" containsNumber="1" count="0"/>
    </cacheField>
    <cacheField name="Events" numFmtId="0">
      <sharedItems containsSemiMixedTypes="0" containsString="0" containsNumber="1" containsInteger="1" count="0"/>
    </cacheField>
    <cacheField name="OUTAGEID" numFmtId="0">
      <sharedItems containsBlank="1" count="0"/>
    </cacheField>
    <cacheField name="Status" numFmtId="0">
      <sharedItems containsBlank="1" count="0"/>
    </cacheField>
    <cacheField name="was Cause" numFmtId="0">
      <sharedItems containsBlank="1" count="10">
        <m/>
        <s v="Weather"/>
        <s v="Vegetation"/>
        <s v="Unknown"/>
        <s v="Lightning"/>
        <s v="Tornado"/>
        <s v="Named Storm -Sally"/>
        <s v="Named Storm -Zeta"/>
        <s v="Corrosion"/>
        <s v="Xfmr Failure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98">
  <r>
    <x v="0"/>
    <x v="0"/>
    <x v="0"/>
    <x v="0"/>
    <n v="2"/>
    <x v="0"/>
    <x v="0"/>
    <d v="2020-01-02T11:25:00"/>
    <d v="2020-01-02T10:33:00"/>
    <n v="3120.0000001117587"/>
    <n v="52.000000001862645"/>
    <n v="104.00000000372529"/>
    <n v="1"/>
    <s v="D545811"/>
    <s v="Closed"/>
  </r>
  <r>
    <x v="0"/>
    <x v="0"/>
    <x v="1"/>
    <x v="1"/>
    <n v="5"/>
    <x v="1"/>
    <x v="0"/>
    <d v="2020-01-02T19:26:51"/>
    <d v="2020-01-02T18:13:00"/>
    <n v="4430.9999997960404"/>
    <n v="73.849999996600673"/>
    <n v="369.24999998300336"/>
    <n v="1"/>
    <s v="D545813"/>
    <s v="Closed"/>
  </r>
  <r>
    <x v="1"/>
    <x v="1"/>
    <x v="2"/>
    <x v="2"/>
    <n v="1"/>
    <x v="2"/>
    <x v="0"/>
    <d v="2020-01-03T11:22:00"/>
    <d v="2020-01-03T07:51:00"/>
    <n v="12660.000000405125"/>
    <n v="211.00000000675209"/>
    <n v="211.00000000675209"/>
    <n v="1"/>
    <s v="C545814"/>
    <s v="Closed"/>
  </r>
  <r>
    <x v="0"/>
    <x v="0"/>
    <x v="3"/>
    <x v="3"/>
    <n v="1"/>
    <x v="2"/>
    <x v="0"/>
    <d v="2020-01-03T10:35:00"/>
    <d v="2020-01-03T09:08:00"/>
    <n v="5219.9999994132668"/>
    <n v="86.999999990221113"/>
    <n v="86.999999990221113"/>
    <n v="1"/>
    <s v="D545817"/>
    <s v="Closed"/>
  </r>
  <r>
    <x v="0"/>
    <x v="0"/>
    <x v="4"/>
    <x v="4"/>
    <n v="11"/>
    <x v="1"/>
    <x v="0"/>
    <d v="2020-01-03T14:14:00"/>
    <d v="2020-01-03T12:35:00"/>
    <n v="5939.9999998742715"/>
    <n v="98.999999997904524"/>
    <n v="1088.9999999769498"/>
    <n v="1"/>
    <s v="D545825"/>
    <s v="Closed"/>
  </r>
  <r>
    <x v="0"/>
    <x v="2"/>
    <x v="5"/>
    <x v="5"/>
    <n v="9"/>
    <x v="3"/>
    <x v="0"/>
    <d v="2020-01-03T14:44:53"/>
    <d v="2020-01-03T13:18:00"/>
    <n v="5212.9999996628612"/>
    <n v="86.883333327714354"/>
    <n v="781.94999994942918"/>
    <n v="1"/>
    <s v="D545827"/>
    <s v="Closed"/>
  </r>
  <r>
    <x v="0"/>
    <x v="3"/>
    <x v="6"/>
    <x v="6"/>
    <n v="56"/>
    <x v="3"/>
    <x v="0"/>
    <d v="2020-01-03T15:27:00"/>
    <d v="2020-01-03T13:47:41"/>
    <n v="5959.0000005438924"/>
    <n v="99.31666667573154"/>
    <n v="5561.7333338409662"/>
    <n v="1"/>
    <s v="D545830"/>
    <s v="Closed"/>
  </r>
  <r>
    <x v="0"/>
    <x v="0"/>
    <x v="1"/>
    <x v="1"/>
    <n v="5"/>
    <x v="3"/>
    <x v="0"/>
    <d v="2020-01-03T14:28:23"/>
    <d v="2020-01-03T13:51:00"/>
    <n v="2243.0000000400469"/>
    <n v="37.383333334000781"/>
    <n v="186.91666667000391"/>
    <n v="1"/>
    <s v="D545824"/>
    <s v="Closed"/>
  </r>
  <r>
    <x v="0"/>
    <x v="3"/>
    <x v="7"/>
    <x v="7"/>
    <n v="1"/>
    <x v="2"/>
    <x v="0"/>
    <d v="2020-01-03T16:38:38"/>
    <d v="2020-01-03T15:54:38"/>
    <n v="2639.9999998044223"/>
    <n v="43.999999996740371"/>
    <n v="43.999999996740371"/>
    <n v="1"/>
    <s v="D545834"/>
    <s v="Closed"/>
  </r>
  <r>
    <x v="0"/>
    <x v="4"/>
    <x v="8"/>
    <x v="8"/>
    <n v="11"/>
    <x v="3"/>
    <x v="0"/>
    <d v="2020-01-03T17:16:52"/>
    <d v="2020-01-03T16:17:00"/>
    <n v="3591.9999998062849"/>
    <n v="59.866666663438082"/>
    <n v="658.5333332978189"/>
    <n v="1"/>
    <s v="D545838"/>
    <s v="Closed"/>
  </r>
  <r>
    <x v="0"/>
    <x v="4"/>
    <x v="9"/>
    <x v="9"/>
    <n v="150"/>
    <x v="3"/>
    <x v="0"/>
    <d v="2020-01-03T18:07:50"/>
    <d v="2020-01-03T16:46:00"/>
    <n v="4909.9999998696148"/>
    <n v="81.833333331160247"/>
    <n v="12274.999999674037"/>
    <n v="1"/>
    <s v="D545840"/>
    <s v="Closed"/>
  </r>
  <r>
    <x v="0"/>
    <x v="2"/>
    <x v="10"/>
    <x v="10"/>
    <n v="2"/>
    <x v="1"/>
    <x v="0"/>
    <d v="2020-01-03T19:25:15"/>
    <d v="2020-01-03T17:15:00"/>
    <n v="7815.0000000139698"/>
    <n v="130.25000000023283"/>
    <n v="260.50000000046566"/>
    <n v="1"/>
    <s v="D545859"/>
    <s v="Closed"/>
  </r>
  <r>
    <x v="0"/>
    <x v="0"/>
    <x v="0"/>
    <x v="11"/>
    <n v="1"/>
    <x v="1"/>
    <x v="0"/>
    <d v="2020-01-03T19:06:55"/>
    <d v="2020-01-03T18:06:00"/>
    <n v="3655.0000000745058"/>
    <n v="60.91666666790843"/>
    <n v="60.91666666790843"/>
    <n v="1"/>
    <s v="D545858"/>
    <s v="Closed"/>
  </r>
  <r>
    <x v="0"/>
    <x v="2"/>
    <x v="5"/>
    <x v="12"/>
    <n v="7"/>
    <x v="1"/>
    <x v="0"/>
    <d v="2020-01-03T21:54:15"/>
    <d v="2020-01-03T20:58:00"/>
    <n v="3375"/>
    <n v="56.25"/>
    <n v="393.75"/>
    <n v="1"/>
    <s v="D545865"/>
    <s v="Closed"/>
  </r>
  <r>
    <x v="0"/>
    <x v="2"/>
    <x v="10"/>
    <x v="13"/>
    <n v="37"/>
    <x v="1"/>
    <x v="0"/>
    <d v="2020-01-03T23:11:55"/>
    <d v="2020-01-03T21:35:30"/>
    <n v="5785.0000001024455"/>
    <n v="96.416666668374091"/>
    <n v="3567.4166667298414"/>
    <n v="1"/>
    <s v="D545874"/>
    <s v="Closed"/>
  </r>
  <r>
    <x v="0"/>
    <x v="0"/>
    <x v="4"/>
    <x v="14"/>
    <n v="1"/>
    <x v="1"/>
    <x v="0"/>
    <d v="2020-01-04T12:46:09"/>
    <d v="2020-01-04T12:04:47"/>
    <n v="2481.9999999599531"/>
    <n v="41.366666665999219"/>
    <n v="41.366666665999219"/>
    <n v="1"/>
    <s v="D545876"/>
    <s v="Closed"/>
  </r>
  <r>
    <x v="0"/>
    <x v="3"/>
    <x v="7"/>
    <x v="15"/>
    <n v="23"/>
    <x v="3"/>
    <x v="0"/>
    <d v="2020-01-04T16:43:12"/>
    <d v="2020-01-04T15:22:54"/>
    <n v="4817.999999737367"/>
    <n v="80.299999995622784"/>
    <n v="1846.899999899324"/>
    <n v="1"/>
    <s v="D545884"/>
    <s v="Closed"/>
  </r>
  <r>
    <x v="0"/>
    <x v="2"/>
    <x v="5"/>
    <x v="16"/>
    <n v="7"/>
    <x v="3"/>
    <x v="0"/>
    <d v="2020-01-04T17:10:33"/>
    <d v="2020-01-04T16:33:53"/>
    <n v="2200.0000000465661"/>
    <n v="36.666666667442769"/>
    <n v="256.66666667209938"/>
    <n v="1"/>
    <s v="D545888"/>
    <s v="Closed"/>
  </r>
  <r>
    <x v="0"/>
    <x v="3"/>
    <x v="7"/>
    <x v="17"/>
    <n v="1"/>
    <x v="3"/>
    <x v="0"/>
    <d v="2020-01-04T18:55:46"/>
    <d v="2020-01-04T18:15:00"/>
    <n v="2446.0000003455207"/>
    <n v="40.766666672425345"/>
    <n v="40.766666672425345"/>
    <n v="1"/>
    <s v="D545890"/>
    <s v="Closed"/>
  </r>
  <r>
    <x v="0"/>
    <x v="0"/>
    <x v="0"/>
    <x v="18"/>
    <n v="1"/>
    <x v="2"/>
    <x v="0"/>
    <d v="2020-01-05T14:25:00"/>
    <d v="2020-01-05T13:44:00"/>
    <n v="2459.9999998463318"/>
    <n v="40.999999997438863"/>
    <n v="40.999999997438863"/>
    <n v="1"/>
    <s v="C545893"/>
    <s v="Closed"/>
  </r>
  <r>
    <x v="0"/>
    <x v="3"/>
    <x v="7"/>
    <x v="19"/>
    <n v="3"/>
    <x v="3"/>
    <x v="0"/>
    <d v="2020-01-06T08:06:09"/>
    <d v="2020-01-06T06:53:36"/>
    <n v="4352.9999997932464"/>
    <n v="72.549999996554106"/>
    <n v="217.64999998966232"/>
    <n v="1"/>
    <s v="D545909"/>
    <s v="Closed"/>
  </r>
  <r>
    <x v="1"/>
    <x v="1"/>
    <x v="11"/>
    <x v="20"/>
    <n v="102"/>
    <x v="4"/>
    <x v="0"/>
    <d v="2020-01-06T07:59:09"/>
    <d v="2020-01-06T07:18:00"/>
    <n v="2469.0000000642613"/>
    <n v="41.150000001071021"/>
    <n v="4197.3000001092441"/>
    <n v="1"/>
    <s v="D545908"/>
    <s v="Closed"/>
  </r>
  <r>
    <x v="1"/>
    <x v="5"/>
    <x v="12"/>
    <x v="21"/>
    <n v="1"/>
    <x v="2"/>
    <x v="0"/>
    <d v="2020-01-06T09:59:36"/>
    <d v="2020-01-06T08:26:00"/>
    <n v="5615.9999995725229"/>
    <n v="93.599999992875382"/>
    <n v="93.599999992875382"/>
    <n v="1"/>
    <s v="C545910"/>
    <s v="Closed"/>
  </r>
  <r>
    <x v="1"/>
    <x v="1"/>
    <x v="11"/>
    <x v="22"/>
    <n v="1"/>
    <x v="5"/>
    <x v="0"/>
    <d v="2020-01-06T10:27:52"/>
    <d v="2020-01-06T09:50:08"/>
    <n v="2264.000000548549"/>
    <n v="37.733333342475817"/>
    <n v="37.733333342475817"/>
    <n v="1"/>
    <s v="C545911"/>
    <s v="Closed"/>
  </r>
  <r>
    <x v="1"/>
    <x v="6"/>
    <x v="13"/>
    <x v="23"/>
    <n v="1"/>
    <x v="2"/>
    <x v="1"/>
    <d v="2020-01-06T13:58:00"/>
    <d v="2020-01-06T11:08:00"/>
    <n v="10199.999999930151"/>
    <n v="169.99999999883585"/>
    <n v="169.99999999883585"/>
    <n v="1"/>
    <s v="C545913"/>
    <s v="Closed"/>
  </r>
  <r>
    <x v="1"/>
    <x v="1"/>
    <x v="11"/>
    <x v="24"/>
    <n v="1"/>
    <x v="4"/>
    <x v="0"/>
    <d v="2020-01-06T19:21:36"/>
    <d v="2020-01-06T17:57:00"/>
    <n v="5075.9999996982515"/>
    <n v="84.599999994970858"/>
    <n v="84.599999994970858"/>
    <n v="1"/>
    <s v="C545915"/>
    <s v="Closed"/>
  </r>
  <r>
    <x v="1"/>
    <x v="6"/>
    <x v="13"/>
    <x v="25"/>
    <n v="1"/>
    <x v="2"/>
    <x v="0"/>
    <d v="2020-01-07T10:38:23"/>
    <d v="2020-01-07T09:51:00"/>
    <n v="2843.0000001098961"/>
    <n v="47.383333335164934"/>
    <n v="47.383333335164934"/>
    <n v="1"/>
    <s v="C545916"/>
    <s v="Closed"/>
  </r>
  <r>
    <x v="1"/>
    <x v="5"/>
    <x v="14"/>
    <x v="26"/>
    <n v="1"/>
    <x v="2"/>
    <x v="0"/>
    <d v="2020-01-07T18:24:00"/>
    <d v="2020-01-07T16:17:00"/>
    <n v="7620.0000003213063"/>
    <n v="127.0000000053551"/>
    <n v="127.0000000053551"/>
    <n v="1"/>
    <s v="C545917"/>
    <s v="Closed"/>
  </r>
  <r>
    <x v="1"/>
    <x v="6"/>
    <x v="13"/>
    <x v="27"/>
    <n v="1"/>
    <x v="2"/>
    <x v="1"/>
    <d v="2020-01-09T13:09:00"/>
    <d v="2020-01-09T11:47:00"/>
    <n v="4920.0000003213063"/>
    <n v="82.000000005355105"/>
    <n v="82.000000005355105"/>
    <n v="1"/>
    <s v="C545923"/>
    <s v="Closed"/>
  </r>
  <r>
    <x v="0"/>
    <x v="4"/>
    <x v="9"/>
    <x v="28"/>
    <n v="1"/>
    <x v="2"/>
    <x v="0"/>
    <d v="2020-01-09T18:08:28"/>
    <d v="2020-01-09T16:58:00"/>
    <n v="4228.0000001192093"/>
    <n v="70.466666668653488"/>
    <n v="70.466666668653488"/>
    <n v="1"/>
    <s v="D545932"/>
    <s v="Closed"/>
  </r>
  <r>
    <x v="1"/>
    <x v="1"/>
    <x v="11"/>
    <x v="29"/>
    <n v="39"/>
    <x v="1"/>
    <x v="1"/>
    <d v="2020-01-09T19:25:51"/>
    <d v="2020-01-09T17:27:00"/>
    <n v="7131.0000004246831"/>
    <n v="118.85000000707805"/>
    <n v="4635.150000276044"/>
    <n v="1"/>
    <s v="D545931"/>
    <s v="Closed"/>
  </r>
  <r>
    <x v="1"/>
    <x v="1"/>
    <x v="11"/>
    <x v="23"/>
    <n v="1"/>
    <x v="1"/>
    <x v="0"/>
    <d v="2020-01-09T19:27:00"/>
    <d v="2020-01-09T17:34:00"/>
    <n v="6780.0000000977889"/>
    <n v="113.00000000162981"/>
    <n v="113.00000000162981"/>
    <n v="1"/>
    <s v="C545930"/>
    <s v="Closed"/>
  </r>
  <r>
    <x v="0"/>
    <x v="0"/>
    <x v="0"/>
    <x v="30"/>
    <n v="13"/>
    <x v="3"/>
    <x v="0"/>
    <d v="2020-01-11T04:40:47"/>
    <d v="2020-01-11T03:49:00"/>
    <n v="3106.9999995874241"/>
    <n v="51.783333326457068"/>
    <n v="673.18333324394189"/>
    <n v="1"/>
    <s v="D545941"/>
    <s v="Closed"/>
  </r>
  <r>
    <x v="0"/>
    <x v="3"/>
    <x v="7"/>
    <x v="31"/>
    <n v="1"/>
    <x v="3"/>
    <x v="0"/>
    <d v="2020-01-11T12:14:13"/>
    <d v="2020-01-11T09:11:00"/>
    <n v="10992.999999853782"/>
    <n v="183.21666666422971"/>
    <n v="183.21666666422971"/>
    <n v="1"/>
    <s v="D545955"/>
    <s v="Closed"/>
  </r>
  <r>
    <x v="0"/>
    <x v="3"/>
    <x v="6"/>
    <x v="32"/>
    <n v="6"/>
    <x v="3"/>
    <x v="0"/>
    <d v="2020-01-11T11:44:15"/>
    <d v="2020-01-11T09:26:27"/>
    <n v="8267.9999996675178"/>
    <n v="137.79999999445863"/>
    <n v="826.79999996675178"/>
    <n v="1"/>
    <s v="D545959"/>
    <s v="Closed"/>
  </r>
  <r>
    <x v="0"/>
    <x v="0"/>
    <x v="1"/>
    <x v="33"/>
    <n v="26"/>
    <x v="3"/>
    <x v="0"/>
    <d v="2020-01-11T10:46:13"/>
    <d v="2020-01-11T10:04:09"/>
    <n v="2523.9999997196719"/>
    <n v="42.066666661994532"/>
    <n v="1093.7333332118578"/>
    <n v="1"/>
    <s v="D545958"/>
    <s v="Closed"/>
  </r>
  <r>
    <x v="0"/>
    <x v="0"/>
    <x v="3"/>
    <x v="34"/>
    <n v="22"/>
    <x v="3"/>
    <x v="0"/>
    <d v="2020-01-11T11:43:27"/>
    <d v="2020-01-11T10:11:00"/>
    <n v="5546.9999997876585"/>
    <n v="92.449999996460974"/>
    <n v="2033.8999999221414"/>
    <n v="1"/>
    <s v="D545961"/>
    <s v="Closed"/>
  </r>
  <r>
    <x v="0"/>
    <x v="0"/>
    <x v="3"/>
    <x v="35"/>
    <n v="8"/>
    <x v="3"/>
    <x v="0"/>
    <d v="2020-01-11T14:52:41"/>
    <d v="2020-01-11T13:39:00"/>
    <n v="4420.9999999729916"/>
    <n v="73.683333332883194"/>
    <n v="589.46666666306555"/>
    <n v="1"/>
    <s v="D545966"/>
    <s v="Closed"/>
  </r>
  <r>
    <x v="0"/>
    <x v="0"/>
    <x v="1"/>
    <x v="33"/>
    <n v="26"/>
    <x v="6"/>
    <x v="0"/>
    <d v="2020-01-11T15:30:29"/>
    <d v="2020-01-11T14:19:08"/>
    <n v="4280.9999999357387"/>
    <n v="71.349999998928979"/>
    <n v="1855.0999999721535"/>
    <n v="1"/>
    <s v="D545971"/>
    <s v="Closed"/>
  </r>
  <r>
    <x v="0"/>
    <x v="4"/>
    <x v="9"/>
    <x v="36"/>
    <n v="1"/>
    <x v="2"/>
    <x v="0"/>
    <d v="2020-01-11T17:59:58"/>
    <d v="2020-01-11T16:23:02"/>
    <n v="5816.0000004339963"/>
    <n v="96.933333340566605"/>
    <n v="96.933333340566605"/>
    <n v="1"/>
    <s v="D545974"/>
    <s v="Closed"/>
  </r>
  <r>
    <x v="0"/>
    <x v="2"/>
    <x v="15"/>
    <x v="37"/>
    <n v="4"/>
    <x v="7"/>
    <x v="0"/>
    <d v="2020-01-11T19:53:49"/>
    <d v="2020-01-11T19:16:00"/>
    <n v="2269.0000004600734"/>
    <n v="37.816666674334556"/>
    <n v="151.26666669733822"/>
    <n v="1"/>
    <s v="D545979"/>
    <s v="Closed"/>
  </r>
  <r>
    <x v="0"/>
    <x v="4"/>
    <x v="9"/>
    <x v="38"/>
    <n v="14"/>
    <x v="3"/>
    <x v="0"/>
    <d v="2020-01-12T00:26:34"/>
    <d v="2020-01-11T19:34:07"/>
    <n v="17546.999999927357"/>
    <n v="292.44999999878928"/>
    <n v="4094.2999999830499"/>
    <n v="1"/>
    <s v="D545991"/>
    <s v="Closed"/>
  </r>
  <r>
    <x v="0"/>
    <x v="2"/>
    <x v="16"/>
    <x v="39"/>
    <n v="1"/>
    <x v="3"/>
    <x v="0"/>
    <d v="2020-01-12T00:51:22"/>
    <d v="2020-01-11T19:51:37"/>
    <n v="17984.999999846332"/>
    <n v="299.74999999743886"/>
    <n v="299.74999999743886"/>
    <n v="1"/>
    <s v="D546012"/>
    <s v="Closed"/>
  </r>
  <r>
    <x v="0"/>
    <x v="3"/>
    <x v="7"/>
    <x v="40"/>
    <n v="4"/>
    <x v="7"/>
    <x v="0"/>
    <d v="2020-01-11T22:58:42"/>
    <d v="2020-01-11T19:57:14"/>
    <n v="10888.000000454485"/>
    <n v="181.46666667424142"/>
    <n v="725.86666669696569"/>
    <n v="1"/>
    <s v="D546011"/>
    <s v="Closed"/>
  </r>
  <r>
    <x v="0"/>
    <x v="7"/>
    <x v="17"/>
    <x v="41"/>
    <n v="216"/>
    <x v="3"/>
    <x v="0"/>
    <d v="2020-01-11T22:57:57"/>
    <d v="2020-01-11T20:11:00"/>
    <n v="10016.999999899417"/>
    <n v="166.94999999832362"/>
    <n v="36061.199999637902"/>
    <n v="1"/>
    <s v="D545994"/>
    <s v="Closed"/>
  </r>
  <r>
    <x v="0"/>
    <x v="4"/>
    <x v="9"/>
    <x v="42"/>
    <n v="1"/>
    <x v="5"/>
    <x v="0"/>
    <d v="2020-01-12T09:53:05"/>
    <d v="2020-01-12T09:14:00"/>
    <n v="2344.9999999953434"/>
    <n v="39.083333333255723"/>
    <n v="39.083333333255723"/>
    <n v="1"/>
    <s v="D546014"/>
    <s v="Closed"/>
  </r>
  <r>
    <x v="0"/>
    <x v="4"/>
    <x v="9"/>
    <x v="43"/>
    <n v="1"/>
    <x v="7"/>
    <x v="0"/>
    <d v="2020-01-12T19:01:38"/>
    <d v="2020-01-12T18:35:00"/>
    <n v="1598.0000001378357"/>
    <n v="26.633333335630596"/>
    <n v="26.633333335630596"/>
    <n v="1"/>
    <s v="D546015"/>
    <s v="Closed"/>
  </r>
  <r>
    <x v="0"/>
    <x v="2"/>
    <x v="10"/>
    <x v="44"/>
    <n v="2"/>
    <x v="1"/>
    <x v="0"/>
    <d v="2020-01-13T07:45:05"/>
    <d v="2020-01-13T06:21:34"/>
    <n v="5010.9999995911494"/>
    <n v="83.51666665985249"/>
    <n v="167.03333331970498"/>
    <n v="1"/>
    <s v="D546025"/>
    <s v="Closed"/>
  </r>
  <r>
    <x v="1"/>
    <x v="1"/>
    <x v="2"/>
    <x v="45"/>
    <n v="22"/>
    <x v="2"/>
    <x v="1"/>
    <d v="2020-01-13T14:21:55"/>
    <d v="2020-01-13T07:31:00"/>
    <n v="24655.000000004657"/>
    <n v="410.91666666674428"/>
    <n v="9040.1666666683741"/>
    <n v="1"/>
    <s v="D546026"/>
    <s v="Closed"/>
  </r>
  <r>
    <x v="1"/>
    <x v="1"/>
    <x v="2"/>
    <x v="46"/>
    <n v="23"/>
    <x v="2"/>
    <x v="1"/>
    <d v="2020-01-13T09:18:26"/>
    <d v="2020-01-13T08:07:00"/>
    <n v="4286.0000004759058"/>
    <n v="71.433333341265097"/>
    <n v="1642.9666668490972"/>
    <n v="1"/>
    <s v="D546027"/>
    <s v="Closed"/>
  </r>
  <r>
    <x v="1"/>
    <x v="1"/>
    <x v="2"/>
    <x v="47"/>
    <n v="76"/>
    <x v="2"/>
    <x v="1"/>
    <d v="2020-01-13T09:17:12"/>
    <d v="2020-01-13T08:24:00"/>
    <n v="3191.9999999692664"/>
    <n v="53.199999999487773"/>
    <n v="4043.1999999610707"/>
    <n v="1"/>
    <s v="D546032"/>
    <s v="Closed"/>
  </r>
  <r>
    <x v="1"/>
    <x v="6"/>
    <x v="18"/>
    <x v="48"/>
    <n v="1"/>
    <x v="2"/>
    <x v="1"/>
    <d v="2020-01-13T18:32:00"/>
    <d v="2020-01-13T16:48:00"/>
    <n v="6240.0000002235174"/>
    <n v="104.00000000372529"/>
    <n v="104.00000000372529"/>
    <n v="1"/>
    <s v="C546034"/>
    <s v="Closed"/>
  </r>
  <r>
    <x v="0"/>
    <x v="4"/>
    <x v="9"/>
    <x v="49"/>
    <n v="6"/>
    <x v="2"/>
    <x v="0"/>
    <d v="2020-01-14T08:20:18"/>
    <d v="2020-01-14T05:34:00"/>
    <n v="9978.0000002123415"/>
    <n v="166.30000000353903"/>
    <n v="997.80000002123415"/>
    <n v="1"/>
    <s v="D546038"/>
    <s v="Closed"/>
  </r>
  <r>
    <x v="1"/>
    <x v="5"/>
    <x v="14"/>
    <x v="50"/>
    <n v="7"/>
    <x v="2"/>
    <x v="0"/>
    <d v="2020-01-14T18:19:53"/>
    <d v="2020-01-14T15:01:00"/>
    <n v="11932.999999565072"/>
    <n v="198.88333332608454"/>
    <n v="1392.1833332825918"/>
    <n v="1"/>
    <s v="D546041"/>
    <s v="Closed"/>
  </r>
  <r>
    <x v="1"/>
    <x v="1"/>
    <x v="19"/>
    <x v="51"/>
    <n v="5536"/>
    <x v="8"/>
    <x v="0"/>
    <d v="2020-01-17T08:45:11"/>
    <d v="2020-01-17T04:40:00"/>
    <n v="14711.000000196509"/>
    <n v="245.18333333660848"/>
    <n v="1357334.9333514646"/>
    <n v="1"/>
    <s v="D546199"/>
    <s v="Closed"/>
  </r>
  <r>
    <x v="1"/>
    <x v="5"/>
    <x v="14"/>
    <x v="52"/>
    <n v="7"/>
    <x v="4"/>
    <x v="0"/>
    <d v="2020-01-17T10:59:37"/>
    <d v="2020-01-17T10:13:00"/>
    <n v="2797.0000000437722"/>
    <n v="46.616666667396203"/>
    <n v="326.31666667177342"/>
    <n v="1"/>
    <s v="D546360"/>
    <s v="Closed"/>
  </r>
  <r>
    <x v="1"/>
    <x v="5"/>
    <x v="14"/>
    <x v="53"/>
    <n v="1"/>
    <x v="1"/>
    <x v="0"/>
    <d v="2020-01-17T12:23:02"/>
    <d v="2020-01-17T11:48:00"/>
    <n v="2101.999999769032"/>
    <n v="35.033333329483867"/>
    <n v="35.033333329483867"/>
    <n v="1"/>
    <s v="C546361"/>
    <s v="Closed"/>
  </r>
  <r>
    <x v="1"/>
    <x v="1"/>
    <x v="20"/>
    <x v="54"/>
    <n v="1"/>
    <x v="2"/>
    <x v="1"/>
    <d v="2020-01-17T16:25:16"/>
    <d v="2020-01-17T14:03:00"/>
    <n v="8536.0000000800937"/>
    <n v="142.26666666800156"/>
    <n v="142.26666666800156"/>
    <n v="1"/>
    <s v="C546362"/>
    <s v="Closed"/>
  </r>
  <r>
    <x v="1"/>
    <x v="6"/>
    <x v="21"/>
    <x v="55"/>
    <n v="8"/>
    <x v="2"/>
    <x v="0"/>
    <d v="2020-01-17T20:18:22"/>
    <d v="2020-01-17T18:41:00"/>
    <n v="5842.0000002253801"/>
    <n v="97.366666670423001"/>
    <n v="778.93333336338401"/>
    <n v="1"/>
    <s v="D546367"/>
    <s v="Closed"/>
  </r>
  <r>
    <x v="1"/>
    <x v="6"/>
    <x v="22"/>
    <x v="56"/>
    <n v="1"/>
    <x v="4"/>
    <x v="0"/>
    <d v="2020-01-19T08:42:18"/>
    <d v="2020-01-18T10:11:00"/>
    <n v="81078.000000002794"/>
    <n v="1351.3000000000466"/>
    <n v="1351.3000000000466"/>
    <n v="1"/>
    <s v="C546368"/>
    <s v="Closed"/>
  </r>
  <r>
    <x v="0"/>
    <x v="0"/>
    <x v="0"/>
    <x v="57"/>
    <n v="20"/>
    <x v="7"/>
    <x v="1"/>
    <d v="2020-01-18T20:01:05"/>
    <d v="2020-01-18T18:09:04"/>
    <n v="6720.9999995073304"/>
    <n v="112.01666665845551"/>
    <n v="2240.3333331691101"/>
    <n v="1"/>
    <s v="D546377"/>
    <s v="Closed"/>
  </r>
  <r>
    <x v="0"/>
    <x v="0"/>
    <x v="0"/>
    <x v="58"/>
    <n v="1"/>
    <x v="7"/>
    <x v="1"/>
    <d v="2020-01-18T20:06:00"/>
    <d v="2020-01-18T18:14:00"/>
    <n v="6719.9999999022111"/>
    <n v="111.99999999837019"/>
    <n v="111.99999999837019"/>
    <n v="1"/>
    <s v="C546374"/>
    <s v="Closed"/>
  </r>
  <r>
    <x v="1"/>
    <x v="1"/>
    <x v="2"/>
    <x v="59"/>
    <n v="2"/>
    <x v="5"/>
    <x v="0"/>
    <d v="2020-01-19T08:42:56"/>
    <d v="2020-01-19T07:24:07"/>
    <n v="4729.0000003064051"/>
    <n v="78.816666671773419"/>
    <n v="157.63333334354684"/>
    <n v="1"/>
    <s v="D546380"/>
    <s v="Closed"/>
  </r>
  <r>
    <x v="1"/>
    <x v="6"/>
    <x v="23"/>
    <x v="60"/>
    <n v="88"/>
    <x v="1"/>
    <x v="0"/>
    <d v="2020-01-19T14:18:20"/>
    <d v="2020-01-19T12:42:00"/>
    <n v="5780.0000001909211"/>
    <n v="96.333333336515352"/>
    <n v="8477.333333613351"/>
    <n v="1"/>
    <s v="D546389"/>
    <s v="Closed"/>
  </r>
  <r>
    <x v="0"/>
    <x v="4"/>
    <x v="9"/>
    <x v="61"/>
    <n v="1"/>
    <x v="4"/>
    <x v="0"/>
    <d v="2020-01-20T05:53:43"/>
    <d v="2020-01-20T03:48:00"/>
    <n v="7542.9999999236315"/>
    <n v="125.71666666539386"/>
    <n v="125.71666666539386"/>
    <n v="1"/>
    <s v="D546394"/>
    <s v="Closed"/>
  </r>
  <r>
    <x v="0"/>
    <x v="4"/>
    <x v="9"/>
    <x v="62"/>
    <n v="1"/>
    <x v="5"/>
    <x v="0"/>
    <d v="2020-01-20T11:01:00"/>
    <d v="2020-01-20T10:13:00"/>
    <n v="2879.9999999580905"/>
    <n v="47.999999999301508"/>
    <n v="47.999999999301508"/>
    <n v="1"/>
    <s v="C546395"/>
    <s v="Closed"/>
  </r>
  <r>
    <x v="0"/>
    <x v="0"/>
    <x v="4"/>
    <x v="63"/>
    <n v="3"/>
    <x v="2"/>
    <x v="1"/>
    <d v="2020-01-20T14:01:00"/>
    <d v="2020-01-20T10:45:00"/>
    <n v="11759.99999998603"/>
    <n v="195.99999999976717"/>
    <n v="587.99999999930151"/>
    <n v="1"/>
    <s v="D546397"/>
    <s v="Closed"/>
  </r>
  <r>
    <x v="0"/>
    <x v="0"/>
    <x v="3"/>
    <x v="64"/>
    <n v="1"/>
    <x v="4"/>
    <x v="0"/>
    <d v="2020-01-20T13:42:00"/>
    <d v="2020-01-20T12:52:00"/>
    <n v="2999.9999997206032"/>
    <n v="49.999999995343387"/>
    <n v="49.999999995343387"/>
    <n v="1"/>
    <s v="C546398"/>
    <s v="Closed"/>
  </r>
  <r>
    <x v="1"/>
    <x v="5"/>
    <x v="24"/>
    <x v="65"/>
    <n v="1"/>
    <x v="4"/>
    <x v="1"/>
    <d v="2020-01-22T14:07:00"/>
    <d v="2020-01-22T10:58:00"/>
    <n v="11339.999999874271"/>
    <n v="188.99999999790452"/>
    <n v="188.99999999790452"/>
    <n v="1"/>
    <s v="C546405"/>
    <s v="Closed"/>
  </r>
  <r>
    <x v="1"/>
    <x v="5"/>
    <x v="14"/>
    <x v="66"/>
    <n v="2518"/>
    <x v="2"/>
    <x v="0"/>
    <d v="2020-01-24T08:06:00"/>
    <d v="2020-01-24T07:54:00"/>
    <n v="719.99999983236194"/>
    <n v="11.999999997206032"/>
    <n v="30215.999992964789"/>
    <n v="1"/>
    <s v="D546415"/>
    <s v="Closed"/>
  </r>
  <r>
    <x v="1"/>
    <x v="1"/>
    <x v="19"/>
    <x v="51"/>
    <n v="5535"/>
    <x v="0"/>
    <x v="0"/>
    <d v="2020-01-24T08:50:17"/>
    <d v="2020-01-24T08:11:00"/>
    <n v="2357.000000285916"/>
    <n v="39.283333338098601"/>
    <n v="217433.25002637575"/>
    <n v="1"/>
    <s v="D546507"/>
    <s v="Closed"/>
  </r>
  <r>
    <x v="1"/>
    <x v="1"/>
    <x v="20"/>
    <x v="67"/>
    <n v="1"/>
    <x v="2"/>
    <x v="1"/>
    <d v="2020-01-26T12:29:00"/>
    <d v="2020-01-26T10:11:00"/>
    <n v="8279.9999999580905"/>
    <n v="137.99999999930151"/>
    <n v="137.99999999930151"/>
    <n v="1"/>
    <s v="C546553"/>
    <s v="Closed"/>
  </r>
  <r>
    <x v="0"/>
    <x v="0"/>
    <x v="1"/>
    <x v="68"/>
    <n v="32"/>
    <x v="2"/>
    <x v="0"/>
    <d v="2020-01-26T15:59:18"/>
    <d v="2020-01-26T15:00:00"/>
    <n v="3558.0000000307336"/>
    <n v="59.300000000512227"/>
    <n v="1897.6000000163913"/>
    <n v="1"/>
    <s v="D546559"/>
    <s v="Closed"/>
  </r>
  <r>
    <x v="0"/>
    <x v="4"/>
    <x v="9"/>
    <x v="69"/>
    <n v="217"/>
    <x v="1"/>
    <x v="0"/>
    <d v="2020-01-30T23:12:11"/>
    <d v="2020-01-30T20:59:50"/>
    <n v="7940.9999999217689"/>
    <n v="132.34999999869615"/>
    <n v="28719.949999717064"/>
    <n v="1"/>
    <s v="D546594"/>
    <s v="Closed"/>
  </r>
  <r>
    <x v="1"/>
    <x v="6"/>
    <x v="25"/>
    <x v="70"/>
    <n v="1"/>
    <x v="4"/>
    <x v="0"/>
    <d v="2020-02-05T09:15:42"/>
    <d v="2020-02-05T08:36:00"/>
    <n v="2382.0000004721805"/>
    <n v="39.700000007869676"/>
    <n v="39.700000007869676"/>
    <n v="1"/>
    <s v="C546614"/>
    <s v="Closed"/>
  </r>
  <r>
    <x v="0"/>
    <x v="2"/>
    <x v="10"/>
    <x v="71"/>
    <n v="1404"/>
    <x v="9"/>
    <x v="0"/>
    <d v="2020-02-06T10:29:00"/>
    <d v="2020-02-06T03:39:00"/>
    <n v="24599.999999720603"/>
    <n v="409.99999999534339"/>
    <n v="575639.99999346212"/>
    <n v="1"/>
    <s v="D546795"/>
    <s v="Closed"/>
  </r>
  <r>
    <x v="0"/>
    <x v="2"/>
    <x v="15"/>
    <x v="72"/>
    <n v="7"/>
    <x v="9"/>
    <x v="0"/>
    <d v="2020-02-06T09:30:00"/>
    <d v="2020-02-06T04:09:00"/>
    <n v="19259.999999916181"/>
    <n v="320.99999999860302"/>
    <n v="2246.9999999902211"/>
    <n v="1"/>
    <s v="D548488"/>
    <s v="Closed"/>
  </r>
  <r>
    <x v="0"/>
    <x v="2"/>
    <x v="10"/>
    <x v="73"/>
    <n v="14"/>
    <x v="9"/>
    <x v="0"/>
    <d v="2020-02-06T11:10:00"/>
    <d v="2020-02-06T04:11:23"/>
    <n v="25117.000000504777"/>
    <n v="418.61666667507961"/>
    <n v="5860.6333334511146"/>
    <n v="1"/>
    <s v="D547197"/>
    <s v="Closed"/>
  </r>
  <r>
    <x v="0"/>
    <x v="4"/>
    <x v="8"/>
    <x v="74"/>
    <n v="284"/>
    <x v="9"/>
    <x v="0"/>
    <d v="2020-02-06T05:57:46"/>
    <d v="2020-02-06T04:12:00"/>
    <n v="6345.9999998565763"/>
    <n v="105.76666666427627"/>
    <n v="30037.733332654461"/>
    <n v="1"/>
    <s v="D546824"/>
    <s v="Closed"/>
  </r>
  <r>
    <x v="0"/>
    <x v="0"/>
    <x v="3"/>
    <x v="75"/>
    <n v="1165"/>
    <x v="9"/>
    <x v="0"/>
    <d v="2020-02-06T05:53:18"/>
    <d v="2020-02-06T04:14:00"/>
    <n v="5957.9999996814877"/>
    <n v="99.299999994691461"/>
    <n v="115684.49999381555"/>
    <n v="1"/>
    <s v="D546829"/>
    <s v="Closed"/>
  </r>
  <r>
    <x v="0"/>
    <x v="0"/>
    <x v="0"/>
    <x v="76"/>
    <n v="33"/>
    <x v="9"/>
    <x v="0"/>
    <d v="2020-02-06T10:03:00"/>
    <d v="2020-02-06T04:17:00"/>
    <n v="20759.999999776483"/>
    <n v="345.99999999627471"/>
    <n v="11417.999999877065"/>
    <n v="1"/>
    <s v="D546859"/>
    <s v="Closed"/>
  </r>
  <r>
    <x v="0"/>
    <x v="2"/>
    <x v="15"/>
    <x v="77"/>
    <n v="69"/>
    <x v="9"/>
    <x v="0"/>
    <d v="2020-02-06T07:12:33"/>
    <d v="2020-02-06T04:21:00"/>
    <n v="10292.999999667518"/>
    <n v="171.54999999445863"/>
    <n v="11836.949999617646"/>
    <n v="1"/>
    <s v="D546849"/>
    <s v="Closed"/>
  </r>
  <r>
    <x v="0"/>
    <x v="0"/>
    <x v="4"/>
    <x v="78"/>
    <n v="8"/>
    <x v="9"/>
    <x v="0"/>
    <d v="2020-02-06T08:08:00"/>
    <d v="2020-02-06T05:06:00"/>
    <n v="10919.999999762513"/>
    <n v="181.99999999604188"/>
    <n v="1455.999999968335"/>
    <n v="1"/>
    <s v="D546854"/>
    <s v="Closed"/>
  </r>
  <r>
    <x v="0"/>
    <x v="2"/>
    <x v="10"/>
    <x v="79"/>
    <n v="11"/>
    <x v="9"/>
    <x v="0"/>
    <d v="2020-02-06T11:08:57"/>
    <d v="2020-02-06T05:30:06"/>
    <n v="20331.000000075437"/>
    <n v="338.85000000125729"/>
    <n v="3727.3500000138301"/>
    <n v="1"/>
    <s v="D547196"/>
    <s v="Closed"/>
  </r>
  <r>
    <x v="0"/>
    <x v="0"/>
    <x v="4"/>
    <x v="80"/>
    <n v="41"/>
    <x v="9"/>
    <x v="0"/>
    <d v="2020-02-06T08:10:00"/>
    <d v="2020-02-06T05:53:00"/>
    <n v="8220.0000003911555"/>
    <n v="137.00000000651926"/>
    <n v="5617.0000002672896"/>
    <n v="1"/>
    <s v="D546930"/>
    <s v="Closed"/>
  </r>
  <r>
    <x v="0"/>
    <x v="0"/>
    <x v="3"/>
    <x v="75"/>
    <n v="1165"/>
    <x v="9"/>
    <x v="0"/>
    <d v="2020-02-06T16:09:14"/>
    <d v="2020-02-06T05:55:00"/>
    <n v="36853.999999514781"/>
    <n v="614.23333332524635"/>
    <n v="715581.833323912"/>
    <n v="1"/>
    <s v="D547723"/>
    <s v="Closed"/>
  </r>
  <r>
    <x v="0"/>
    <x v="3"/>
    <x v="7"/>
    <x v="81"/>
    <n v="1"/>
    <x v="9"/>
    <x v="0"/>
    <d v="2020-02-07T17:19:00"/>
    <d v="2020-02-06T06:07:00"/>
    <n v="126720.00000004191"/>
    <n v="2112.0000000006985"/>
    <n v="2112.0000000006985"/>
    <n v="1"/>
    <s v="C546847"/>
    <s v="Closed"/>
  </r>
  <r>
    <x v="0"/>
    <x v="3"/>
    <x v="6"/>
    <x v="82"/>
    <n v="18"/>
    <x v="9"/>
    <x v="0"/>
    <d v="2020-02-06T08:08:00"/>
    <d v="2020-02-06T06:34:39"/>
    <n v="5600.9999998379499"/>
    <n v="93.349999997299165"/>
    <n v="1680.299999951385"/>
    <n v="1"/>
    <s v="D546981"/>
    <s v="Closed"/>
  </r>
  <r>
    <x v="0"/>
    <x v="2"/>
    <x v="16"/>
    <x v="83"/>
    <n v="193"/>
    <x v="9"/>
    <x v="0"/>
    <d v="2020-02-06T12:26:47"/>
    <d v="2020-02-06T06:36:00"/>
    <n v="21046.999999601394"/>
    <n v="350.7833333266899"/>
    <n v="67701.183332051151"/>
    <n v="1"/>
    <s v="D547294"/>
    <s v="Closed"/>
  </r>
  <r>
    <x v="0"/>
    <x v="2"/>
    <x v="5"/>
    <x v="84"/>
    <n v="349"/>
    <x v="9"/>
    <x v="0"/>
    <d v="2020-02-06T09:01:00"/>
    <d v="2020-02-06T06:46:00"/>
    <n v="8100"/>
    <n v="135"/>
    <n v="47115"/>
    <n v="1"/>
    <s v="D546910"/>
    <s v="Closed"/>
  </r>
  <r>
    <x v="0"/>
    <x v="2"/>
    <x v="5"/>
    <x v="85"/>
    <n v="11"/>
    <x v="9"/>
    <x v="0"/>
    <d v="2020-02-06T07:33:00"/>
    <d v="2020-02-06T06:48:51"/>
    <n v="2649.0000000223517"/>
    <n v="44.150000000372529"/>
    <n v="485.65000000409782"/>
    <n v="1"/>
    <s v="D547221"/>
    <s v="Closed"/>
  </r>
  <r>
    <x v="0"/>
    <x v="0"/>
    <x v="0"/>
    <x v="86"/>
    <n v="9"/>
    <x v="9"/>
    <x v="0"/>
    <d v="2020-02-06T20:16:48"/>
    <d v="2020-02-06T07:18:00"/>
    <n v="46727.999999932945"/>
    <n v="778.79999999888241"/>
    <n v="7009.1999999899417"/>
    <n v="1"/>
    <s v="D547960"/>
    <s v="Closed"/>
  </r>
  <r>
    <x v="0"/>
    <x v="2"/>
    <x v="5"/>
    <x v="87"/>
    <n v="144"/>
    <x v="9"/>
    <x v="0"/>
    <d v="2020-02-06T20:30:00"/>
    <d v="2020-02-06T07:33:00"/>
    <n v="46619.999999832362"/>
    <n v="776.99999999720603"/>
    <n v="111887.99999959767"/>
    <n v="1"/>
    <s v="D548025"/>
    <s v="Closed"/>
  </r>
  <r>
    <x v="0"/>
    <x v="4"/>
    <x v="8"/>
    <x v="88"/>
    <n v="21"/>
    <x v="9"/>
    <x v="0"/>
    <d v="2020-02-06T16:32:00"/>
    <d v="2020-02-06T07:54:00"/>
    <n v="31079.999999469146"/>
    <n v="517.99999999115244"/>
    <n v="10877.999999814201"/>
    <n v="1"/>
    <s v="D547576"/>
    <s v="Closed"/>
  </r>
  <r>
    <x v="0"/>
    <x v="2"/>
    <x v="5"/>
    <x v="89"/>
    <n v="60"/>
    <x v="9"/>
    <x v="0"/>
    <d v="2020-02-06T12:35:08"/>
    <d v="2020-02-06T08:03:00"/>
    <n v="16327.99999974668"/>
    <n v="272.13333332911134"/>
    <n v="16327.99999974668"/>
    <n v="1"/>
    <s v="D547274"/>
    <s v="Closed"/>
  </r>
  <r>
    <x v="0"/>
    <x v="0"/>
    <x v="4"/>
    <x v="90"/>
    <n v="1"/>
    <x v="9"/>
    <x v="0"/>
    <d v="2020-02-07T16:24:00"/>
    <d v="2020-02-06T08:07:00"/>
    <n v="116220.00000039116"/>
    <n v="1937.0000000065193"/>
    <n v="1937.0000000065193"/>
    <n v="1"/>
    <s v="D547244"/>
    <s v="Closed"/>
  </r>
  <r>
    <x v="1"/>
    <x v="6"/>
    <x v="13"/>
    <x v="91"/>
    <n v="1"/>
    <x v="4"/>
    <x v="1"/>
    <d v="2020-02-06T10:49:22"/>
    <d v="2020-02-06T08:20:00"/>
    <n v="8962.0000003371388"/>
    <n v="149.36666667228565"/>
    <n v="149.36666667228565"/>
    <n v="1"/>
    <s v="C547006"/>
    <s v="Closed"/>
  </r>
  <r>
    <x v="0"/>
    <x v="3"/>
    <x v="7"/>
    <x v="92"/>
    <n v="552"/>
    <x v="9"/>
    <x v="0"/>
    <d v="2020-02-06T17:41:57"/>
    <d v="2020-02-06T08:21:00"/>
    <n v="33657.000000262633"/>
    <n v="560.95000000437722"/>
    <n v="309644.40000241622"/>
    <n v="1"/>
    <s v="D547816"/>
    <s v="Closed"/>
  </r>
  <r>
    <x v="0"/>
    <x v="2"/>
    <x v="16"/>
    <x v="93"/>
    <n v="35"/>
    <x v="9"/>
    <x v="0"/>
    <d v="2020-02-07T12:26:47"/>
    <d v="2020-02-06T08:23:00"/>
    <n v="101026.99999941979"/>
    <n v="1683.7833333236631"/>
    <n v="58932.416666328209"/>
    <n v="1"/>
    <s v="D548212"/>
    <s v="Closed"/>
  </r>
  <r>
    <x v="0"/>
    <x v="4"/>
    <x v="9"/>
    <x v="94"/>
    <n v="1"/>
    <x v="9"/>
    <x v="0"/>
    <d v="2020-02-07T15:26:25"/>
    <d v="2020-02-06T08:26:00"/>
    <n v="111624.99999997672"/>
    <n v="1860.4166666662786"/>
    <n v="1860.4166666662786"/>
    <n v="1"/>
    <s v="C547016"/>
    <s v="Closed"/>
  </r>
  <r>
    <x v="0"/>
    <x v="0"/>
    <x v="4"/>
    <x v="95"/>
    <n v="1"/>
    <x v="9"/>
    <x v="0"/>
    <d v="2020-02-06T12:18:00"/>
    <d v="2020-02-06T08:31:00"/>
    <n v="13619.999999762513"/>
    <n v="226.99999999604188"/>
    <n v="226.99999999604188"/>
    <n v="1"/>
    <s v="C547025"/>
    <s v="Closed"/>
  </r>
  <r>
    <x v="0"/>
    <x v="0"/>
    <x v="0"/>
    <x v="96"/>
    <n v="323"/>
    <x v="9"/>
    <x v="0"/>
    <d v="2020-02-06T12:37:00"/>
    <d v="2020-02-06T08:40:00"/>
    <n v="14219.999999832362"/>
    <n v="236.99999999720603"/>
    <n v="76550.999999097548"/>
    <n v="1"/>
    <s v="D547237"/>
    <s v="Closed"/>
  </r>
  <r>
    <x v="0"/>
    <x v="3"/>
    <x v="6"/>
    <x v="32"/>
    <n v="6"/>
    <x v="9"/>
    <x v="0"/>
    <d v="2020-02-06T09:34:55"/>
    <d v="2020-02-06T08:48:00"/>
    <n v="2814.9999998509884"/>
    <n v="46.91666666418314"/>
    <n v="281.49999998509884"/>
    <n v="1"/>
    <s v="D547143"/>
    <s v="Closed"/>
  </r>
  <r>
    <x v="0"/>
    <x v="0"/>
    <x v="4"/>
    <x v="97"/>
    <n v="18"/>
    <x v="9"/>
    <x v="0"/>
    <d v="2020-02-06T21:55:32"/>
    <d v="2020-02-06T08:50:00"/>
    <n v="47132.000000076368"/>
    <n v="785.53333333460614"/>
    <n v="14139.600000022911"/>
    <n v="1"/>
    <s v="D547903"/>
    <s v="Closed"/>
  </r>
  <r>
    <x v="0"/>
    <x v="0"/>
    <x v="0"/>
    <x v="98"/>
    <n v="47"/>
    <x v="9"/>
    <x v="0"/>
    <d v="2020-02-06T20:51:47"/>
    <d v="2020-02-06T09:00:00"/>
    <n v="42706.999999796972"/>
    <n v="711.78333332994953"/>
    <n v="33453.816666507628"/>
    <n v="1"/>
    <s v="D547893"/>
    <s v="Closed"/>
  </r>
  <r>
    <x v="0"/>
    <x v="4"/>
    <x v="26"/>
    <x v="99"/>
    <n v="56"/>
    <x v="9"/>
    <x v="0"/>
    <d v="2020-02-06T15:00:28"/>
    <d v="2020-02-06T09:02:00"/>
    <n v="21508.000000496395"/>
    <n v="358.46666667493992"/>
    <n v="20074.133333796635"/>
    <n v="1"/>
    <s v="D547339"/>
    <s v="Closed"/>
  </r>
  <r>
    <x v="0"/>
    <x v="2"/>
    <x v="5"/>
    <x v="100"/>
    <n v="3"/>
    <x v="9"/>
    <x v="0"/>
    <d v="2020-02-06T09:48:08"/>
    <d v="2020-02-06T09:03:26"/>
    <n v="2682.0000001927838"/>
    <n v="44.700000003213063"/>
    <n v="134.10000000963919"/>
    <n v="1"/>
    <s v="D547109"/>
    <s v="Closed"/>
  </r>
  <r>
    <x v="0"/>
    <x v="2"/>
    <x v="15"/>
    <x v="101"/>
    <n v="8"/>
    <x v="9"/>
    <x v="0"/>
    <d v="2020-02-07T15:16:05"/>
    <d v="2020-02-06T09:09:00"/>
    <n v="108425.00000002328"/>
    <n v="1807.0833333337214"/>
    <n v="14456.666666669771"/>
    <n v="1"/>
    <s v="D548239"/>
    <s v="Closed"/>
  </r>
  <r>
    <x v="0"/>
    <x v="2"/>
    <x v="5"/>
    <x v="84"/>
    <n v="349"/>
    <x v="9"/>
    <x v="0"/>
    <d v="2020-02-06T21:50:22"/>
    <d v="2020-02-06T10:02:00"/>
    <n v="42501.999999652617"/>
    <n v="708.36666666087694"/>
    <n v="247219.96666464605"/>
    <n v="1"/>
    <s v="D547906"/>
    <s v="Closed"/>
  </r>
  <r>
    <x v="0"/>
    <x v="0"/>
    <x v="0"/>
    <x v="102"/>
    <n v="3"/>
    <x v="9"/>
    <x v="0"/>
    <d v="2020-02-06T18:35:44"/>
    <d v="2020-02-06T10:03:00"/>
    <n v="30764.000000408851"/>
    <n v="512.73333334014751"/>
    <n v="1538.2000000204425"/>
    <n v="1"/>
    <s v="D547174"/>
    <s v="Closed"/>
  </r>
  <r>
    <x v="0"/>
    <x v="0"/>
    <x v="0"/>
    <x v="76"/>
    <n v="33"/>
    <x v="9"/>
    <x v="0"/>
    <d v="2020-02-06T18:32:43"/>
    <d v="2020-02-06T10:03:00"/>
    <n v="30583.000000216998"/>
    <n v="509.7166666702833"/>
    <n v="16820.650000119349"/>
    <n v="1"/>
    <s v="D547897"/>
    <s v="Closed"/>
  </r>
  <r>
    <x v="0"/>
    <x v="2"/>
    <x v="10"/>
    <x v="103"/>
    <n v="14"/>
    <x v="9"/>
    <x v="0"/>
    <d v="2020-02-07T12:30:05"/>
    <d v="2020-02-06T10:29:00"/>
    <n v="93665.00000031665"/>
    <n v="1561.0833333386108"/>
    <n v="21855.166666740552"/>
    <n v="1"/>
    <s v="D548214"/>
    <s v="Closed"/>
  </r>
  <r>
    <x v="0"/>
    <x v="2"/>
    <x v="5"/>
    <x v="104"/>
    <n v="2"/>
    <x v="9"/>
    <x v="0"/>
    <d v="2020-02-07T08:05:26"/>
    <d v="2020-02-06T10:35:00"/>
    <n v="77426.000000000931"/>
    <n v="1290.4333333333489"/>
    <n v="2580.8666666666977"/>
    <n v="1"/>
    <s v="D547263"/>
    <s v="Closed"/>
  </r>
  <r>
    <x v="0"/>
    <x v="2"/>
    <x v="10"/>
    <x v="105"/>
    <n v="28"/>
    <x v="9"/>
    <x v="0"/>
    <d v="2020-02-06T13:17:57"/>
    <d v="2020-02-06T10:45:00"/>
    <n v="9177.0000003045425"/>
    <n v="152.95000000507571"/>
    <n v="4282.6000001421198"/>
    <n v="1"/>
    <s v="D547279"/>
    <s v="Closed"/>
  </r>
  <r>
    <x v="0"/>
    <x v="2"/>
    <x v="10"/>
    <x v="106"/>
    <n v="13"/>
    <x v="9"/>
    <x v="0"/>
    <d v="2020-02-06T19:58:30"/>
    <d v="2020-02-06T10:47:00"/>
    <n v="33089.999999734573"/>
    <n v="551.49999999557622"/>
    <n v="7169.4999999424908"/>
    <n v="1"/>
    <s v="D547889"/>
    <s v="Closed"/>
  </r>
  <r>
    <x v="0"/>
    <x v="2"/>
    <x v="10"/>
    <x v="107"/>
    <n v="30"/>
    <x v="9"/>
    <x v="0"/>
    <d v="2020-02-06T19:46:59"/>
    <d v="2020-02-06T10:52:00"/>
    <n v="32099.000000045635"/>
    <n v="534.98333333409391"/>
    <n v="16049.500000022817"/>
    <n v="1"/>
    <s v="D547886"/>
    <s v="Closed"/>
  </r>
  <r>
    <x v="0"/>
    <x v="2"/>
    <x v="10"/>
    <x v="108"/>
    <n v="24"/>
    <x v="9"/>
    <x v="0"/>
    <d v="2020-02-06T17:55:04"/>
    <d v="2020-02-06T11:08:00"/>
    <n v="24424.000000068918"/>
    <n v="407.0666666678153"/>
    <n v="9769.6000000275671"/>
    <n v="1"/>
    <s v="D547768"/>
    <s v="Closed"/>
  </r>
  <r>
    <x v="0"/>
    <x v="0"/>
    <x v="1"/>
    <x v="109"/>
    <n v="13"/>
    <x v="9"/>
    <x v="0"/>
    <d v="2020-02-06T20:50:23"/>
    <d v="2020-02-06T11:38:00"/>
    <n v="33143.000000179745"/>
    <n v="552.38333333632909"/>
    <n v="7180.9833333722781"/>
    <n v="1"/>
    <s v="D548005"/>
    <s v="Closed"/>
  </r>
  <r>
    <x v="0"/>
    <x v="7"/>
    <x v="17"/>
    <x v="110"/>
    <n v="9"/>
    <x v="9"/>
    <x v="0"/>
    <d v="2020-02-06T21:45:00"/>
    <d v="2020-02-06T11:56:00"/>
    <n v="35340.000000153668"/>
    <n v="589.00000000256114"/>
    <n v="5301.0000000230502"/>
    <n v="1"/>
    <s v="D547293"/>
    <s v="Closed"/>
  </r>
  <r>
    <x v="0"/>
    <x v="4"/>
    <x v="9"/>
    <x v="111"/>
    <n v="10"/>
    <x v="9"/>
    <x v="0"/>
    <d v="2020-02-06T17:13:17"/>
    <d v="2020-02-06T12:04:00"/>
    <n v="18556.999999657273"/>
    <n v="309.28333332762122"/>
    <n v="3092.8333332762122"/>
    <n v="1"/>
    <s v="D547298"/>
    <s v="Closed"/>
  </r>
  <r>
    <x v="0"/>
    <x v="2"/>
    <x v="16"/>
    <x v="83"/>
    <n v="193"/>
    <x v="9"/>
    <x v="0"/>
    <d v="2020-02-07T11:14:00"/>
    <d v="2020-02-06T12:30:00"/>
    <n v="81839.999999594875"/>
    <n v="1363.9999999932479"/>
    <n v="263251.99999869685"/>
    <n v="1"/>
    <s v="D548181"/>
    <s v="Closed"/>
  </r>
  <r>
    <x v="0"/>
    <x v="2"/>
    <x v="16"/>
    <x v="112"/>
    <n v="22"/>
    <x v="9"/>
    <x v="0"/>
    <d v="2020-02-07T11:34:00"/>
    <d v="2020-02-06T12:30:00"/>
    <n v="83039.999999734573"/>
    <n v="1383.9999999955762"/>
    <n v="30447.999999902677"/>
    <n v="1"/>
    <s v="D548173"/>
    <s v="Closed"/>
  </r>
  <r>
    <x v="0"/>
    <x v="2"/>
    <x v="16"/>
    <x v="113"/>
    <n v="17"/>
    <x v="9"/>
    <x v="0"/>
    <d v="2020-02-07T12:17:00"/>
    <d v="2020-02-06T12:32:00"/>
    <n v="85500.000000209548"/>
    <n v="1425.0000000034925"/>
    <n v="24225.000000059372"/>
    <n v="1"/>
    <s v="D548174"/>
    <s v="Closed"/>
  </r>
  <r>
    <x v="0"/>
    <x v="0"/>
    <x v="0"/>
    <x v="96"/>
    <n v="323"/>
    <x v="9"/>
    <x v="0"/>
    <d v="2020-02-06T19:01:00"/>
    <d v="2020-02-06T12:37:00"/>
    <n v="23040.000000293367"/>
    <n v="384.00000000488944"/>
    <n v="124032.00000157929"/>
    <n v="1"/>
    <s v="D547962"/>
    <s v="Closed"/>
  </r>
  <r>
    <x v="0"/>
    <x v="4"/>
    <x v="9"/>
    <x v="114"/>
    <n v="12"/>
    <x v="9"/>
    <x v="0"/>
    <d v="2020-02-07T11:12:00"/>
    <d v="2020-02-06T12:44:00"/>
    <n v="80880.000000237487"/>
    <n v="1348.0000000039581"/>
    <n v="16176.000000047497"/>
    <n v="1"/>
    <s v="D548111"/>
    <s v="Closed"/>
  </r>
  <r>
    <x v="0"/>
    <x v="2"/>
    <x v="16"/>
    <x v="115"/>
    <n v="103"/>
    <x v="9"/>
    <x v="0"/>
    <d v="2020-02-07T10:20:40"/>
    <d v="2020-02-06T12:58:00"/>
    <n v="76959.999999823049"/>
    <n v="1282.6666666637175"/>
    <n v="132114.6666663629"/>
    <n v="1"/>
    <s v="D548147"/>
    <s v="Closed"/>
  </r>
  <r>
    <x v="0"/>
    <x v="2"/>
    <x v="10"/>
    <x v="116"/>
    <n v="15"/>
    <x v="9"/>
    <x v="0"/>
    <d v="2020-02-06T17:56:58"/>
    <d v="2020-02-06T13:06:00"/>
    <n v="17458.000000496395"/>
    <n v="290.96666667493992"/>
    <n v="4364.5000001240987"/>
    <n v="1"/>
    <s v="D547874"/>
    <s v="Closed"/>
  </r>
  <r>
    <x v="0"/>
    <x v="7"/>
    <x v="17"/>
    <x v="117"/>
    <n v="28"/>
    <x v="9"/>
    <x v="0"/>
    <d v="2020-02-06T23:02:00"/>
    <d v="2020-02-06T13:18:00"/>
    <n v="35039.999999804422"/>
    <n v="583.99999999674037"/>
    <n v="16351.99999990873"/>
    <n v="1"/>
    <s v="D547997"/>
    <s v="Closed"/>
  </r>
  <r>
    <x v="0"/>
    <x v="2"/>
    <x v="10"/>
    <x v="118"/>
    <n v="405"/>
    <x v="9"/>
    <x v="0"/>
    <d v="2020-02-06T18:47:22"/>
    <d v="2020-02-06T13:20:00"/>
    <n v="19641.999999945983"/>
    <n v="327.36666666576639"/>
    <n v="132583.49999963539"/>
    <n v="1"/>
    <s v="D547922"/>
    <s v="Closed"/>
  </r>
  <r>
    <x v="0"/>
    <x v="2"/>
    <x v="16"/>
    <x v="119"/>
    <n v="14"/>
    <x v="9"/>
    <x v="0"/>
    <d v="2020-02-07T11:19:45"/>
    <d v="2020-02-06T13:20:00"/>
    <n v="79185.000000055879"/>
    <n v="1319.7500000009313"/>
    <n v="18476.500000013039"/>
    <n v="1"/>
    <s v="D548197"/>
    <s v="Closed"/>
  </r>
  <r>
    <x v="0"/>
    <x v="2"/>
    <x v="5"/>
    <x v="120"/>
    <n v="46"/>
    <x v="9"/>
    <x v="0"/>
    <d v="2020-02-06T22:44:00"/>
    <d v="2020-02-06T13:26:00"/>
    <n v="33480.000000377186"/>
    <n v="558.00000000628643"/>
    <n v="25668.000000289176"/>
    <n v="1"/>
    <s v="D548014"/>
    <s v="Closed"/>
  </r>
  <r>
    <x v="0"/>
    <x v="0"/>
    <x v="0"/>
    <x v="57"/>
    <n v="20"/>
    <x v="9"/>
    <x v="0"/>
    <d v="2020-02-07T21:30:57"/>
    <d v="2020-02-06T13:35:00"/>
    <n v="114956.99999998324"/>
    <n v="1915.9499999997206"/>
    <n v="38318.999999994412"/>
    <n v="1"/>
    <s v="D547895"/>
    <s v="Closed"/>
  </r>
  <r>
    <x v="0"/>
    <x v="0"/>
    <x v="4"/>
    <x v="78"/>
    <n v="8"/>
    <x v="9"/>
    <x v="0"/>
    <d v="2020-02-06T22:35:00"/>
    <d v="2020-02-06T13:44:00"/>
    <n v="31859.999999497086"/>
    <n v="530.9999999916181"/>
    <n v="4247.9999999329448"/>
    <n v="1"/>
    <s v="D547965"/>
    <s v="Closed"/>
  </r>
  <r>
    <x v="0"/>
    <x v="2"/>
    <x v="5"/>
    <x v="121"/>
    <n v="33"/>
    <x v="9"/>
    <x v="0"/>
    <d v="2020-02-06T21:57:18"/>
    <d v="2020-02-06T13:50:00"/>
    <n v="29238.000000128523"/>
    <n v="487.30000000214204"/>
    <n v="16080.900000070687"/>
    <n v="1"/>
    <s v="D547901"/>
    <s v="Closed"/>
  </r>
  <r>
    <x v="0"/>
    <x v="4"/>
    <x v="9"/>
    <x v="122"/>
    <n v="13"/>
    <x v="9"/>
    <x v="0"/>
    <d v="2020-02-06T17:12:50"/>
    <d v="2020-02-06T13:55:00"/>
    <n v="11869.999999925494"/>
    <n v="197.83333333209157"/>
    <n v="2571.8333333171904"/>
    <n v="1"/>
    <s v="D547835"/>
    <s v="Closed"/>
  </r>
  <r>
    <x v="0"/>
    <x v="4"/>
    <x v="27"/>
    <x v="123"/>
    <n v="1"/>
    <x v="9"/>
    <x v="0"/>
    <d v="2020-02-06T17:22:00"/>
    <d v="2020-02-06T14:00:00"/>
    <n v="12119.999999902211"/>
    <n v="201.99999999837019"/>
    <n v="201.99999999837019"/>
    <n v="1"/>
    <s v="C547463"/>
    <s v="Closed"/>
  </r>
  <r>
    <x v="0"/>
    <x v="0"/>
    <x v="0"/>
    <x v="124"/>
    <n v="3"/>
    <x v="9"/>
    <x v="0"/>
    <d v="2020-02-07T09:21:49"/>
    <d v="2020-02-06T14:06:00"/>
    <n v="69348.999999719672"/>
    <n v="1155.8166666619945"/>
    <n v="3467.4499999859836"/>
    <n v="1"/>
    <s v="D547964"/>
    <s v="Closed"/>
  </r>
  <r>
    <x v="0"/>
    <x v="2"/>
    <x v="16"/>
    <x v="125"/>
    <n v="3"/>
    <x v="9"/>
    <x v="0"/>
    <d v="2020-02-07T12:03:00"/>
    <d v="2020-02-06T14:13:00"/>
    <n v="78599.999999720603"/>
    <n v="1309.9999999953434"/>
    <n v="3929.9999999860302"/>
    <n v="1"/>
    <s v="D548204"/>
    <s v="Closed"/>
  </r>
  <r>
    <x v="0"/>
    <x v="0"/>
    <x v="4"/>
    <x v="63"/>
    <n v="5"/>
    <x v="9"/>
    <x v="1"/>
    <d v="2020-02-07T10:48:00"/>
    <d v="2020-02-06T14:18:00"/>
    <n v="73799.999999790452"/>
    <n v="1229.9999999965075"/>
    <n v="6149.9999999825377"/>
    <n v="1"/>
    <s v="D548489"/>
    <s v="Closed"/>
  </r>
  <r>
    <x v="0"/>
    <x v="4"/>
    <x v="9"/>
    <x v="126"/>
    <n v="5"/>
    <x v="9"/>
    <x v="0"/>
    <d v="2020-02-07T12:06:52"/>
    <d v="2020-02-06T14:19:00"/>
    <n v="78471.999999973923"/>
    <n v="1307.866666666232"/>
    <n v="6539.3333333311602"/>
    <n v="1"/>
    <s v="D547849"/>
    <s v="Closed"/>
  </r>
  <r>
    <x v="0"/>
    <x v="0"/>
    <x v="4"/>
    <x v="127"/>
    <n v="2"/>
    <x v="9"/>
    <x v="0"/>
    <d v="2020-02-07T15:50:43"/>
    <d v="2020-02-06T14:25:00"/>
    <n v="91542.999999644235"/>
    <n v="1525.7166666607372"/>
    <n v="3051.4333333214745"/>
    <n v="1"/>
    <s v="D548221"/>
    <s v="Closed"/>
  </r>
  <r>
    <x v="0"/>
    <x v="2"/>
    <x v="15"/>
    <x v="128"/>
    <n v="1"/>
    <x v="9"/>
    <x v="0"/>
    <d v="2020-02-07T19:35:41"/>
    <d v="2020-02-06T14:25:47"/>
    <n v="104994.00000013411"/>
    <n v="1749.9000000022352"/>
    <n v="1749.9000000022352"/>
    <n v="1"/>
    <s v="D548257"/>
    <s v="Closed"/>
  </r>
  <r>
    <x v="0"/>
    <x v="3"/>
    <x v="6"/>
    <x v="129"/>
    <n v="1"/>
    <x v="9"/>
    <x v="0"/>
    <d v="2020-02-07T07:38:00"/>
    <d v="2020-02-06T14:40:00"/>
    <n v="61080.000000447035"/>
    <n v="1018.0000000074506"/>
    <n v="1018.0000000074506"/>
    <n v="1"/>
    <s v="C547662"/>
    <s v="Closed"/>
  </r>
  <r>
    <x v="0"/>
    <x v="4"/>
    <x v="9"/>
    <x v="130"/>
    <n v="2"/>
    <x v="9"/>
    <x v="0"/>
    <d v="2020-02-07T18:31:00"/>
    <d v="2020-02-06T14:40:00"/>
    <n v="100259.99999991618"/>
    <n v="1670.999999998603"/>
    <n v="3341.999999997206"/>
    <n v="1"/>
    <s v="D548253"/>
    <s v="Closed"/>
  </r>
  <r>
    <x v="0"/>
    <x v="2"/>
    <x v="5"/>
    <x v="131"/>
    <n v="32"/>
    <x v="9"/>
    <x v="0"/>
    <d v="2020-02-06T23:20:38"/>
    <d v="2020-02-06T14:42:00"/>
    <n v="31117.999999551103"/>
    <n v="518.63333332585171"/>
    <n v="16596.266666427255"/>
    <n v="1"/>
    <s v="D547902"/>
    <s v="Closed"/>
  </r>
  <r>
    <x v="0"/>
    <x v="4"/>
    <x v="9"/>
    <x v="132"/>
    <n v="36"/>
    <x v="9"/>
    <x v="0"/>
    <d v="2020-02-07T13:00:00"/>
    <d v="2020-02-06T14:44:00"/>
    <n v="80159.999999776483"/>
    <n v="1335.9999999962747"/>
    <n v="48095.99999986589"/>
    <n v="1"/>
    <s v="D548216"/>
    <s v="Closed"/>
  </r>
  <r>
    <x v="0"/>
    <x v="3"/>
    <x v="7"/>
    <x v="133"/>
    <n v="2"/>
    <x v="9"/>
    <x v="0"/>
    <d v="2020-02-07T18:36:00"/>
    <d v="2020-02-06T15:20:00"/>
    <n v="98159.99999998603"/>
    <n v="1635.9999999997672"/>
    <n v="3271.9999999995343"/>
    <n v="1"/>
    <s v="D547857"/>
    <s v="Closed"/>
  </r>
  <r>
    <x v="0"/>
    <x v="4"/>
    <x v="9"/>
    <x v="134"/>
    <n v="5"/>
    <x v="9"/>
    <x v="0"/>
    <d v="2020-02-07T19:30:28"/>
    <d v="2020-02-06T15:43:00"/>
    <n v="100048.00000002142"/>
    <n v="1667.4666666670237"/>
    <n v="8337.3333333351184"/>
    <n v="1"/>
    <s v="D548215"/>
    <s v="Closed"/>
  </r>
  <r>
    <x v="0"/>
    <x v="2"/>
    <x v="5"/>
    <x v="135"/>
    <n v="10"/>
    <x v="9"/>
    <x v="0"/>
    <d v="2020-02-07T10:01:37"/>
    <d v="2020-02-06T16:16:00"/>
    <n v="63937.000000057742"/>
    <n v="1065.616666667629"/>
    <n v="10656.16666667629"/>
    <n v="1"/>
    <s v="D547975"/>
    <s v="Closed"/>
  </r>
  <r>
    <x v="0"/>
    <x v="0"/>
    <x v="3"/>
    <x v="136"/>
    <n v="36"/>
    <x v="9"/>
    <x v="0"/>
    <d v="2020-02-07T17:31:00"/>
    <d v="2020-02-06T16:16:00"/>
    <n v="90900.000000209548"/>
    <n v="1515.0000000034925"/>
    <n v="54540.000000125729"/>
    <n v="1"/>
    <s v="D548252"/>
    <s v="Closed"/>
  </r>
  <r>
    <x v="0"/>
    <x v="0"/>
    <x v="3"/>
    <x v="137"/>
    <n v="20"/>
    <x v="9"/>
    <x v="0"/>
    <d v="2020-02-07T14:53:23"/>
    <d v="2020-02-06T16:41:00"/>
    <n v="79942.999999970198"/>
    <n v="1332.3833333328366"/>
    <n v="26647.666666656733"/>
    <n v="1"/>
    <s v="D548242"/>
    <s v="Closed"/>
  </r>
  <r>
    <x v="0"/>
    <x v="0"/>
    <x v="4"/>
    <x v="14"/>
    <n v="1"/>
    <x v="9"/>
    <x v="0"/>
    <d v="2020-02-07T16:08:01"/>
    <d v="2020-02-06T16:58:00"/>
    <n v="83400.999999884516"/>
    <n v="1390.0166666647419"/>
    <n v="1390.0166666647419"/>
    <n v="1"/>
    <s v="D548220"/>
    <s v="Closed"/>
  </r>
  <r>
    <x v="0"/>
    <x v="2"/>
    <x v="10"/>
    <x v="138"/>
    <n v="1"/>
    <x v="9"/>
    <x v="0"/>
    <d v="2020-02-07T21:40:15"/>
    <d v="2020-02-06T17:54:00"/>
    <n v="99974.999999930151"/>
    <n v="1666.2499999988358"/>
    <n v="1666.2499999988358"/>
    <n v="1"/>
    <s v="D547871"/>
    <s v="Closed"/>
  </r>
  <r>
    <x v="0"/>
    <x v="2"/>
    <x v="10"/>
    <x v="139"/>
    <n v="2"/>
    <x v="9"/>
    <x v="0"/>
    <d v="2020-02-06T20:09:23"/>
    <d v="2020-02-06T18:25:00"/>
    <n v="6262.999999942258"/>
    <n v="104.38333333237097"/>
    <n v="208.76666666474193"/>
    <n v="1"/>
    <s v="D547985"/>
    <s v="Closed"/>
  </r>
  <r>
    <x v="0"/>
    <x v="3"/>
    <x v="7"/>
    <x v="140"/>
    <n v="6"/>
    <x v="9"/>
    <x v="0"/>
    <d v="2020-02-07T09:42:42"/>
    <d v="2020-02-06T18:51:00"/>
    <n v="53501.999999885447"/>
    <n v="891.69999999809079"/>
    <n v="5350.1999999885447"/>
    <n v="1"/>
    <s v="D548121"/>
    <s v="Closed"/>
  </r>
  <r>
    <x v="0"/>
    <x v="4"/>
    <x v="27"/>
    <x v="123"/>
    <n v="1"/>
    <x v="9"/>
    <x v="0"/>
    <d v="2020-02-06T21:12:00"/>
    <d v="2020-02-06T19:01:00"/>
    <n v="7859.9999998463318"/>
    <n v="130.99999999743886"/>
    <n v="130.99999999743886"/>
    <n v="1"/>
    <s v="C547935"/>
    <s v="Closed"/>
  </r>
  <r>
    <x v="0"/>
    <x v="3"/>
    <x v="7"/>
    <x v="40"/>
    <n v="4"/>
    <x v="9"/>
    <x v="0"/>
    <d v="2020-02-07T08:58:06"/>
    <d v="2020-02-06T19:11:00"/>
    <n v="49625.999999698251"/>
    <n v="827.09999999497086"/>
    <n v="3308.3999999798834"/>
    <n v="1"/>
    <s v="D548155"/>
    <s v="Closed"/>
  </r>
  <r>
    <x v="0"/>
    <x v="3"/>
    <x v="7"/>
    <x v="141"/>
    <n v="2"/>
    <x v="9"/>
    <x v="0"/>
    <d v="2020-02-07T09:59:17"/>
    <d v="2020-02-06T19:17:00"/>
    <n v="52936.999999824911"/>
    <n v="882.28333333041519"/>
    <n v="1764.5666666608304"/>
    <n v="1"/>
    <s v="D548175"/>
    <s v="Closed"/>
  </r>
  <r>
    <x v="0"/>
    <x v="0"/>
    <x v="0"/>
    <x v="142"/>
    <n v="57"/>
    <x v="9"/>
    <x v="0"/>
    <d v="2020-02-07T10:44:08"/>
    <d v="2020-02-06T19:42:00"/>
    <n v="54128.000000375323"/>
    <n v="902.13333333958872"/>
    <n v="51421.600000356557"/>
    <n v="1"/>
    <s v="D548187"/>
    <s v="Closed"/>
  </r>
  <r>
    <x v="0"/>
    <x v="0"/>
    <x v="0"/>
    <x v="11"/>
    <n v="1"/>
    <x v="9"/>
    <x v="0"/>
    <d v="2020-02-07T11:58:35"/>
    <d v="2020-02-06T19:46:00"/>
    <n v="58355.00000026077"/>
    <n v="972.58333333767951"/>
    <n v="972.58333333767951"/>
    <n v="1"/>
    <s v="D548185"/>
    <s v="Closed"/>
  </r>
  <r>
    <x v="0"/>
    <x v="2"/>
    <x v="5"/>
    <x v="89"/>
    <n v="60"/>
    <x v="9"/>
    <x v="0"/>
    <d v="2020-02-06T22:53:34"/>
    <d v="2020-02-06T19:50:00"/>
    <n v="11013.999999733642"/>
    <n v="183.56666666222736"/>
    <n v="11013.999999733642"/>
    <n v="1"/>
    <s v="D548024"/>
    <s v="Closed"/>
  </r>
  <r>
    <x v="0"/>
    <x v="0"/>
    <x v="4"/>
    <x v="143"/>
    <n v="7"/>
    <x v="9"/>
    <x v="0"/>
    <d v="2020-02-07T11:07:00"/>
    <d v="2020-02-06T20:58:00"/>
    <n v="50939.999999455176"/>
    <n v="848.9999999909196"/>
    <n v="5942.9999999364372"/>
    <n v="1"/>
    <s v="D548209"/>
    <s v="Closed"/>
  </r>
  <r>
    <x v="0"/>
    <x v="3"/>
    <x v="6"/>
    <x v="32"/>
    <n v="6"/>
    <x v="9"/>
    <x v="0"/>
    <d v="2020-02-07T07:08:45"/>
    <d v="2020-02-06T21:02:00"/>
    <n v="36405.000000167638"/>
    <n v="606.75000000279397"/>
    <n v="3640.5000000167638"/>
    <n v="1"/>
    <s v="D548104"/>
    <s v="Closed"/>
  </r>
  <r>
    <x v="0"/>
    <x v="2"/>
    <x v="5"/>
    <x v="144"/>
    <n v="87"/>
    <x v="9"/>
    <x v="0"/>
    <d v="2020-02-07T08:04:49"/>
    <d v="2020-02-06T21:50:22"/>
    <n v="36867.000000039116"/>
    <n v="614.45000000065193"/>
    <n v="53457.150000056718"/>
    <n v="1"/>
    <s v="D548088"/>
    <s v="Closed"/>
  </r>
  <r>
    <x v="0"/>
    <x v="3"/>
    <x v="7"/>
    <x v="145"/>
    <n v="3"/>
    <x v="9"/>
    <x v="0"/>
    <d v="2020-02-07T09:24:16"/>
    <d v="2020-02-06T22:26:00"/>
    <n v="39496.00000041537"/>
    <n v="658.2666666735895"/>
    <n v="1974.8000000207685"/>
    <n v="1"/>
    <s v="D548167"/>
    <s v="Closed"/>
  </r>
  <r>
    <x v="1"/>
    <x v="6"/>
    <x v="22"/>
    <x v="146"/>
    <n v="33"/>
    <x v="3"/>
    <x v="0"/>
    <d v="2020-02-07T06:17:52"/>
    <d v="2020-02-06T22:33:16"/>
    <n v="27875.99999983795"/>
    <n v="464.59999999729916"/>
    <n v="15331.799999910872"/>
    <n v="1"/>
    <s v="D548079"/>
    <s v="Closed"/>
  </r>
  <r>
    <x v="0"/>
    <x v="2"/>
    <x v="15"/>
    <x v="147"/>
    <n v="4"/>
    <x v="9"/>
    <x v="0"/>
    <d v="2020-02-07T14:01:00"/>
    <d v="2020-02-06T22:48:00"/>
    <n v="54780.00000002794"/>
    <n v="913.00000000046566"/>
    <n v="3652.0000000018626"/>
    <n v="1"/>
    <s v="D548241"/>
    <s v="Closed"/>
  </r>
  <r>
    <x v="1"/>
    <x v="6"/>
    <x v="13"/>
    <x v="148"/>
    <n v="11"/>
    <x v="3"/>
    <x v="0"/>
    <d v="2020-02-07T00:49:27"/>
    <d v="2020-02-06T22:50:00"/>
    <n v="7167.0000000391155"/>
    <n v="119.45000000065193"/>
    <n v="1313.9500000071712"/>
    <n v="1"/>
    <s v="D548071"/>
    <s v="Closed"/>
  </r>
  <r>
    <x v="0"/>
    <x v="7"/>
    <x v="17"/>
    <x v="149"/>
    <n v="10"/>
    <x v="9"/>
    <x v="0"/>
    <d v="2020-02-07T16:18:00"/>
    <d v="2020-02-06T23:02:00"/>
    <n v="62160.000000195578"/>
    <n v="1036.0000000032596"/>
    <n v="10360.000000032596"/>
    <n v="1"/>
    <s v="D548246"/>
    <s v="Closed"/>
  </r>
  <r>
    <x v="1"/>
    <x v="6"/>
    <x v="13"/>
    <x v="150"/>
    <n v="29"/>
    <x v="3"/>
    <x v="0"/>
    <d v="2020-02-07T02:36:58"/>
    <d v="2020-02-06T23:04:25"/>
    <n v="12753.000000142492"/>
    <n v="212.55000000237487"/>
    <n v="6163.9500000688713"/>
    <n v="1"/>
    <s v="D548075"/>
    <s v="Closed"/>
  </r>
  <r>
    <x v="1"/>
    <x v="6"/>
    <x v="18"/>
    <x v="151"/>
    <n v="11"/>
    <x v="3"/>
    <x v="0"/>
    <d v="2020-02-07T00:18:50"/>
    <d v="2020-02-06T23:14:15"/>
    <n v="3874.9999999534339"/>
    <n v="64.583333332557231"/>
    <n v="710.41666665812954"/>
    <n v="1"/>
    <s v="D548068"/>
    <s v="Closed"/>
  </r>
  <r>
    <x v="1"/>
    <x v="6"/>
    <x v="22"/>
    <x v="23"/>
    <n v="1"/>
    <x v="3"/>
    <x v="0"/>
    <d v="2020-02-07T00:18:00"/>
    <d v="2020-02-06T23:24:00"/>
    <n v="3239.9999998742715"/>
    <n v="53.999999997904524"/>
    <n v="53.999999997904524"/>
    <n v="1"/>
    <s v="C548055"/>
    <s v="Closed"/>
  </r>
  <r>
    <x v="0"/>
    <x v="0"/>
    <x v="3"/>
    <x v="152"/>
    <n v="26"/>
    <x v="9"/>
    <x v="0"/>
    <d v="2020-02-07T19:35:15"/>
    <d v="2020-02-06T23:47:00"/>
    <n v="71295.000000111759"/>
    <n v="1188.2500000018626"/>
    <n v="30894.500000048429"/>
    <n v="1"/>
    <s v="D548245"/>
    <s v="Closed"/>
  </r>
  <r>
    <x v="0"/>
    <x v="2"/>
    <x v="5"/>
    <x v="153"/>
    <n v="13"/>
    <x v="9"/>
    <x v="0"/>
    <d v="2020-02-07T09:10:01"/>
    <d v="2020-02-06T23:51:00"/>
    <n v="33541.000000177883"/>
    <n v="559.01666666963138"/>
    <n v="7267.2166667052079"/>
    <n v="1"/>
    <s v="D548162"/>
    <s v="Closed"/>
  </r>
  <r>
    <x v="0"/>
    <x v="2"/>
    <x v="15"/>
    <x v="154"/>
    <n v="1"/>
    <x v="9"/>
    <x v="0"/>
    <d v="2020-02-07T14:02:00"/>
    <d v="2020-02-07T06:16:00"/>
    <n v="27959.99999998603"/>
    <n v="465.99999999976717"/>
    <n v="465.99999999976717"/>
    <n v="1"/>
    <s v="C548091"/>
    <s v="Closed"/>
  </r>
  <r>
    <x v="1"/>
    <x v="5"/>
    <x v="24"/>
    <x v="155"/>
    <n v="1"/>
    <x v="3"/>
    <x v="0"/>
    <d v="2020-02-07T09:10:00"/>
    <d v="2020-02-07T06:37:00"/>
    <n v="9180.0000003771856"/>
    <n v="153.00000000628643"/>
    <n v="153.00000000628643"/>
    <n v="1"/>
    <s v="C548093"/>
    <s v="Closed"/>
  </r>
  <r>
    <x v="0"/>
    <x v="0"/>
    <x v="0"/>
    <x v="98"/>
    <n v="18"/>
    <x v="9"/>
    <x v="0"/>
    <d v="2020-02-07T14:28:06"/>
    <d v="2020-02-07T06:39:00"/>
    <n v="28146.000000089407"/>
    <n v="469.10000000149012"/>
    <n v="8443.8000000268221"/>
    <n v="1"/>
    <s v="D548210"/>
    <s v="Closed"/>
  </r>
  <r>
    <x v="1"/>
    <x v="6"/>
    <x v="18"/>
    <x v="156"/>
    <n v="27"/>
    <x v="3"/>
    <x v="0"/>
    <d v="2020-02-07T10:30:00"/>
    <d v="2020-02-07T06:47:00"/>
    <n v="13380.000000237487"/>
    <n v="223.00000000395812"/>
    <n v="6021.0000001068693"/>
    <n v="1"/>
    <s v="D548154"/>
    <s v="Closed"/>
  </r>
  <r>
    <x v="0"/>
    <x v="3"/>
    <x v="7"/>
    <x v="157"/>
    <n v="1"/>
    <x v="9"/>
    <x v="0"/>
    <d v="2020-02-07T13:24:00"/>
    <d v="2020-02-07T07:22:00"/>
    <n v="21720.000000391155"/>
    <n v="362.00000000651926"/>
    <n v="362.00000000651926"/>
    <n v="1"/>
    <s v="D548206"/>
    <s v="Closed"/>
  </r>
  <r>
    <x v="0"/>
    <x v="0"/>
    <x v="3"/>
    <x v="158"/>
    <n v="1"/>
    <x v="9"/>
    <x v="0"/>
    <d v="2020-02-07T18:04:00"/>
    <d v="2020-02-07T07:49:00"/>
    <n v="36900.000000209548"/>
    <n v="615.00000000349246"/>
    <n v="615.00000000349246"/>
    <n v="1"/>
    <s v="C548122"/>
    <s v="Closed"/>
  </r>
  <r>
    <x v="1"/>
    <x v="1"/>
    <x v="11"/>
    <x v="159"/>
    <n v="5"/>
    <x v="3"/>
    <x v="0"/>
    <d v="2020-02-07T11:07:02"/>
    <d v="2020-02-07T08:00:00"/>
    <n v="11221.99999995064"/>
    <n v="187.03333333251067"/>
    <n v="935.16666666255333"/>
    <n v="1"/>
    <s v="D548172"/>
    <s v="Closed"/>
  </r>
  <r>
    <x v="0"/>
    <x v="0"/>
    <x v="0"/>
    <x v="160"/>
    <n v="1"/>
    <x v="9"/>
    <x v="0"/>
    <d v="2020-02-07T21:02:59"/>
    <d v="2020-02-07T08:50:00"/>
    <n v="43978.999999794178"/>
    <n v="732.98333332990296"/>
    <n v="732.98333332990296"/>
    <n v="1"/>
    <s v="C548153"/>
    <s v="Closed"/>
  </r>
  <r>
    <x v="0"/>
    <x v="2"/>
    <x v="10"/>
    <x v="161"/>
    <n v="2"/>
    <x v="9"/>
    <x v="0"/>
    <d v="2020-02-07T22:10:00"/>
    <d v="2020-02-07T10:08:00"/>
    <n v="43319.999999762513"/>
    <n v="721.99999999604188"/>
    <n v="1443.9999999920838"/>
    <n v="1"/>
    <s v="D548259"/>
    <s v="Closed"/>
  </r>
  <r>
    <x v="0"/>
    <x v="0"/>
    <x v="4"/>
    <x v="162"/>
    <n v="1"/>
    <x v="9"/>
    <x v="0"/>
    <d v="2020-02-07T14:49:00"/>
    <d v="2020-02-07T10:16:00"/>
    <n v="16379.99999995809"/>
    <n v="272.99999999930151"/>
    <n v="272.99999999930151"/>
    <n v="1"/>
    <s v="D548244"/>
    <s v="Closed"/>
  </r>
  <r>
    <x v="1"/>
    <x v="6"/>
    <x v="18"/>
    <x v="163"/>
    <n v="1"/>
    <x v="3"/>
    <x v="0"/>
    <d v="2020-02-07T11:36:42"/>
    <d v="2020-02-07T10:30:00"/>
    <n v="4002.0000000949949"/>
    <n v="66.700000001583248"/>
    <n v="66.700000001583248"/>
    <n v="1"/>
    <s v="C548192"/>
    <s v="Closed"/>
  </r>
  <r>
    <x v="0"/>
    <x v="0"/>
    <x v="0"/>
    <x v="164"/>
    <n v="1"/>
    <x v="9"/>
    <x v="0"/>
    <d v="2020-02-07T19:51:00"/>
    <d v="2020-02-07T11:28:00"/>
    <n v="30179.999999678694"/>
    <n v="502.9999999946449"/>
    <n v="502.9999999946449"/>
    <n v="1"/>
    <s v="C548203"/>
    <s v="Closed"/>
  </r>
  <r>
    <x v="0"/>
    <x v="2"/>
    <x v="16"/>
    <x v="165"/>
    <n v="4"/>
    <x v="9"/>
    <x v="0"/>
    <d v="2020-02-07T13:00:15"/>
    <d v="2020-02-07T12:26:47"/>
    <n v="2008.0000004265457"/>
    <n v="33.466666673775762"/>
    <n v="133.86666669510305"/>
    <n v="1"/>
    <s v="D548219"/>
    <s v="Closed"/>
  </r>
  <r>
    <x v="0"/>
    <x v="2"/>
    <x v="16"/>
    <x v="166"/>
    <n v="15"/>
    <x v="9"/>
    <x v="0"/>
    <d v="2020-02-07T16:37:00"/>
    <d v="2020-02-07T13:42:00"/>
    <n v="10500.000000279397"/>
    <n v="175.00000000465661"/>
    <n v="2625.0000000698492"/>
    <n v="1"/>
    <s v="D548238"/>
    <s v="Closed"/>
  </r>
  <r>
    <x v="0"/>
    <x v="2"/>
    <x v="16"/>
    <x v="167"/>
    <n v="1"/>
    <x v="9"/>
    <x v="0"/>
    <d v="2020-02-07T20:38:56"/>
    <d v="2020-02-07T13:42:00"/>
    <n v="25016.0000001546"/>
    <n v="416.93333333590999"/>
    <n v="416.93333333590999"/>
    <n v="1"/>
    <s v="D548230"/>
    <s v="Closed"/>
  </r>
  <r>
    <x v="0"/>
    <x v="2"/>
    <x v="16"/>
    <x v="168"/>
    <n v="8"/>
    <x v="9"/>
    <x v="0"/>
    <d v="2020-02-07T17:19:00"/>
    <d v="2020-02-07T13:44:00"/>
    <n v="12899.999999930151"/>
    <n v="214.99999999883585"/>
    <n v="1719.9999999906868"/>
    <n v="1"/>
    <s v="D548251"/>
    <s v="Closed"/>
  </r>
  <r>
    <x v="1"/>
    <x v="6"/>
    <x v="13"/>
    <x v="169"/>
    <n v="1"/>
    <x v="4"/>
    <x v="0"/>
    <d v="2020-02-07T15:42:44"/>
    <d v="2020-02-07T14:41:00"/>
    <n v="3704.0000002132729"/>
    <n v="61.733333336887881"/>
    <n v="61.733333336887881"/>
    <n v="1"/>
    <s v="C548240"/>
    <s v="Closed"/>
  </r>
  <r>
    <x v="0"/>
    <x v="3"/>
    <x v="7"/>
    <x v="170"/>
    <n v="2"/>
    <x v="2"/>
    <x v="0"/>
    <d v="2020-02-07T18:39:00"/>
    <d v="2020-02-07T16:40:00"/>
    <n v="7140.0000000139698"/>
    <n v="119.00000000023283"/>
    <n v="238.00000000046566"/>
    <n v="1"/>
    <s v="D548254"/>
    <s v="Closed"/>
  </r>
  <r>
    <x v="1"/>
    <x v="6"/>
    <x v="18"/>
    <x v="171"/>
    <n v="1"/>
    <x v="2"/>
    <x v="0"/>
    <d v="2020-02-08T00:48:00"/>
    <d v="2020-02-07T22:55:00"/>
    <n v="6780.0000000977889"/>
    <n v="113.00000000162981"/>
    <n v="113.00000000162981"/>
    <n v="1"/>
    <s v="C548260"/>
    <s v="Closed"/>
  </r>
  <r>
    <x v="1"/>
    <x v="5"/>
    <x v="24"/>
    <x v="172"/>
    <n v="1"/>
    <x v="1"/>
    <x v="0"/>
    <d v="2020-02-08T11:49:25"/>
    <d v="2020-02-08T10:56:00"/>
    <n v="3204.9999998649582"/>
    <n v="53.41666666441597"/>
    <n v="53.41666666441597"/>
    <n v="1"/>
    <s v="C548261"/>
    <s v="Closed"/>
  </r>
  <r>
    <x v="0"/>
    <x v="0"/>
    <x v="3"/>
    <x v="173"/>
    <n v="41"/>
    <x v="6"/>
    <x v="0"/>
    <d v="2020-02-08T14:16:23"/>
    <d v="2020-02-08T13:20:19"/>
    <n v="3363.9999999431893"/>
    <n v="56.066666665719822"/>
    <n v="2298.7333332945127"/>
    <n v="1"/>
    <s v="D548271"/>
    <s v="Closed"/>
  </r>
  <r>
    <x v="0"/>
    <x v="2"/>
    <x v="16"/>
    <x v="174"/>
    <n v="1"/>
    <x v="3"/>
    <x v="0"/>
    <d v="2020-02-08T14:49:27"/>
    <d v="2020-02-08T14:20:00"/>
    <n v="1767.0000000391155"/>
    <n v="29.450000000651926"/>
    <n v="29.450000000651926"/>
    <n v="1"/>
    <s v="C548272"/>
    <s v="Closed"/>
  </r>
  <r>
    <x v="0"/>
    <x v="2"/>
    <x v="16"/>
    <x v="175"/>
    <n v="1"/>
    <x v="3"/>
    <x v="0"/>
    <d v="2020-02-10T11:55:54"/>
    <d v="2020-02-10T09:17:00"/>
    <n v="9533.9999995194376"/>
    <n v="158.89999999199063"/>
    <n v="158.89999999199063"/>
    <n v="1"/>
    <s v="C548280"/>
    <s v="Closed"/>
  </r>
  <r>
    <x v="0"/>
    <x v="2"/>
    <x v="15"/>
    <x v="176"/>
    <n v="6"/>
    <x v="2"/>
    <x v="0"/>
    <d v="2020-02-10T17:50:46"/>
    <d v="2020-02-10T16:19:00"/>
    <n v="5506.0000002617016"/>
    <n v="91.766666671028361"/>
    <n v="550.60000002617016"/>
    <n v="1"/>
    <s v="D548287"/>
    <s v="Closed"/>
  </r>
  <r>
    <x v="1"/>
    <x v="1"/>
    <x v="11"/>
    <x v="177"/>
    <n v="1"/>
    <x v="2"/>
    <x v="0"/>
    <d v="2020-02-11T09:52:00"/>
    <d v="2020-02-11T08:01:00"/>
    <n v="6660.0000003352761"/>
    <n v="111.00000000558794"/>
    <n v="111.00000000558794"/>
    <n v="1"/>
    <s v="C548289"/>
    <s v="Closed"/>
  </r>
  <r>
    <x v="0"/>
    <x v="4"/>
    <x v="9"/>
    <x v="178"/>
    <n v="1"/>
    <x v="0"/>
    <x v="0"/>
    <d v="2020-02-11T13:00:34"/>
    <d v="2020-02-11T12:26:00"/>
    <n v="2074.0000001387671"/>
    <n v="34.566666668979451"/>
    <n v="34.566666668979451"/>
    <n v="1"/>
    <s v="D548290"/>
    <s v="Closed"/>
  </r>
  <r>
    <x v="0"/>
    <x v="2"/>
    <x v="10"/>
    <x v="179"/>
    <n v="2"/>
    <x v="1"/>
    <x v="0"/>
    <d v="2020-02-11T17:35:17"/>
    <d v="2020-02-11T16:56:00"/>
    <n v="2356.9999996572733"/>
    <n v="39.283333327621222"/>
    <n v="78.566666655242443"/>
    <n v="1"/>
    <s v="D548294"/>
    <s v="Closed"/>
  </r>
  <r>
    <x v="1"/>
    <x v="5"/>
    <x v="24"/>
    <x v="180"/>
    <n v="1"/>
    <x v="1"/>
    <x v="0"/>
    <d v="2020-02-12T09:35:46"/>
    <d v="2020-02-12T08:19:00"/>
    <n v="4605.9999998426065"/>
    <n v="76.766666664043441"/>
    <n v="76.766666664043441"/>
    <n v="1"/>
    <s v="D548299"/>
    <s v="Closed"/>
  </r>
  <r>
    <x v="1"/>
    <x v="1"/>
    <x v="20"/>
    <x v="181"/>
    <n v="1"/>
    <x v="2"/>
    <x v="1"/>
    <d v="2020-02-12T12:51:00"/>
    <d v="2020-02-12T08:37:00"/>
    <n v="15240.00000001397"/>
    <n v="254.00000000023283"/>
    <n v="254.00000000023283"/>
    <n v="1"/>
    <s v="C548298"/>
    <s v="Closed"/>
  </r>
  <r>
    <x v="1"/>
    <x v="6"/>
    <x v="21"/>
    <x v="182"/>
    <n v="1"/>
    <x v="4"/>
    <x v="1"/>
    <d v="2020-02-12T13:57:24"/>
    <d v="2020-02-12T10:02:00"/>
    <n v="14124.000000022352"/>
    <n v="235.40000000037253"/>
    <n v="235.40000000037253"/>
    <n v="1"/>
    <s v="C548300"/>
    <s v="Closed"/>
  </r>
  <r>
    <x v="0"/>
    <x v="0"/>
    <x v="4"/>
    <x v="14"/>
    <n v="1"/>
    <x v="1"/>
    <x v="0"/>
    <d v="2020-02-12T15:35:53"/>
    <d v="2020-02-12T14:56:33"/>
    <n v="2359.9999997299165"/>
    <n v="39.333333328831941"/>
    <n v="39.333333328831941"/>
    <n v="1"/>
    <s v="D548304"/>
    <s v="Closed"/>
  </r>
  <r>
    <x v="1"/>
    <x v="6"/>
    <x v="22"/>
    <x v="183"/>
    <n v="1"/>
    <x v="5"/>
    <x v="0"/>
    <d v="2020-02-13T09:43:00"/>
    <d v="2020-02-13T09:14:00"/>
    <n v="1740.0000000139698"/>
    <n v="29.000000000232831"/>
    <n v="29.000000000232831"/>
    <n v="1"/>
    <s v="C548305"/>
    <s v="Closed"/>
  </r>
  <r>
    <x v="0"/>
    <x v="2"/>
    <x v="16"/>
    <x v="184"/>
    <n v="117"/>
    <x v="1"/>
    <x v="0"/>
    <d v="2020-02-13T11:55:06"/>
    <d v="2020-02-13T11:24:45"/>
    <n v="1821.000000089407"/>
    <n v="30.350000001490116"/>
    <n v="3550.9500001743436"/>
    <n v="1"/>
    <s v="D548327"/>
    <s v="Closed"/>
  </r>
  <r>
    <x v="0"/>
    <x v="2"/>
    <x v="16"/>
    <x v="185"/>
    <n v="98"/>
    <x v="4"/>
    <x v="0"/>
    <d v="2020-02-13T12:45:24"/>
    <d v="2020-02-13T11:56:00"/>
    <n v="2964.0000001061708"/>
    <n v="49.400000001769513"/>
    <n v="4841.2000001734123"/>
    <n v="1"/>
    <s v="D548330"/>
    <s v="Closed"/>
  </r>
  <r>
    <x v="0"/>
    <x v="2"/>
    <x v="16"/>
    <x v="186"/>
    <n v="1"/>
    <x v="1"/>
    <x v="0"/>
    <d v="2020-02-13T16:22:59"/>
    <d v="2020-02-13T13:56:00"/>
    <n v="8819.0000002272427"/>
    <n v="146.98333333712071"/>
    <n v="146.98333333712071"/>
    <n v="1"/>
    <s v="C548347"/>
    <s v="Closed"/>
  </r>
  <r>
    <x v="0"/>
    <x v="2"/>
    <x v="10"/>
    <x v="187"/>
    <n v="1"/>
    <x v="7"/>
    <x v="0"/>
    <d v="2020-02-13T19:20:42"/>
    <d v="2020-02-13T18:41:00"/>
    <n v="2381.9999998435378"/>
    <n v="39.699999997392297"/>
    <n v="39.699999997392297"/>
    <n v="1"/>
    <s v="C548350"/>
    <s v="Closed"/>
  </r>
  <r>
    <x v="0"/>
    <x v="0"/>
    <x v="0"/>
    <x v="188"/>
    <n v="3"/>
    <x v="1"/>
    <x v="0"/>
    <d v="2020-02-13T21:05:28"/>
    <d v="2020-02-13T20:08:00"/>
    <n v="3448.0000000912696"/>
    <n v="57.466666668187827"/>
    <n v="172.40000000456348"/>
    <n v="1"/>
    <s v="D548352"/>
    <s v="Closed"/>
  </r>
  <r>
    <x v="1"/>
    <x v="6"/>
    <x v="13"/>
    <x v="189"/>
    <n v="4"/>
    <x v="1"/>
    <x v="0"/>
    <d v="2020-02-14T09:45:41"/>
    <d v="2020-02-14T09:01:27"/>
    <n v="2653.9999999338761"/>
    <n v="44.233333332231268"/>
    <n v="176.93333332892507"/>
    <n v="1"/>
    <s v="D548355"/>
    <s v="Closed"/>
  </r>
  <r>
    <x v="0"/>
    <x v="3"/>
    <x v="7"/>
    <x v="190"/>
    <n v="1"/>
    <x v="10"/>
    <x v="0"/>
    <d v="2020-02-14T11:26:47"/>
    <d v="2020-02-14T09:50:00"/>
    <n v="5807.0000002160668"/>
    <n v="96.783333336934447"/>
    <n v="96.783333336934447"/>
    <n v="1"/>
    <s v="D548357"/>
    <s v="Closed"/>
  </r>
  <r>
    <x v="0"/>
    <x v="2"/>
    <x v="10"/>
    <x v="191"/>
    <n v="15"/>
    <x v="6"/>
    <x v="0"/>
    <d v="2020-02-15T17:10:57"/>
    <d v="2020-02-15T14:44:01"/>
    <n v="8815.9999995259568"/>
    <n v="146.93333332543261"/>
    <n v="2203.9999998814892"/>
    <n v="1"/>
    <s v="D548367"/>
    <s v="Closed"/>
  </r>
  <r>
    <x v="1"/>
    <x v="6"/>
    <x v="23"/>
    <x v="192"/>
    <n v="1"/>
    <x v="5"/>
    <x v="0"/>
    <d v="2020-02-16T08:19:08"/>
    <d v="2020-02-16T07:07:22"/>
    <n v="4306.0000001220033"/>
    <n v="71.766666668700054"/>
    <n v="71.766666668700054"/>
    <n v="1"/>
    <s v="C548368"/>
    <s v="Closed"/>
  </r>
  <r>
    <x v="1"/>
    <x v="5"/>
    <x v="14"/>
    <x v="193"/>
    <n v="2"/>
    <x v="2"/>
    <x v="0"/>
    <d v="2020-02-17T14:15:26"/>
    <d v="2020-02-17T11:16:00"/>
    <n v="10765.999999595806"/>
    <n v="179.43333332659677"/>
    <n v="358.86666665319353"/>
    <n v="1"/>
    <s v="D548373"/>
    <s v="Closed"/>
  </r>
  <r>
    <x v="0"/>
    <x v="0"/>
    <x v="3"/>
    <x v="194"/>
    <n v="1"/>
    <x v="2"/>
    <x v="1"/>
    <d v="2020-02-19T19:41:10"/>
    <d v="2020-02-19T16:41:00"/>
    <n v="10809.999999823049"/>
    <n v="180.16666666371748"/>
    <n v="180.16666666371748"/>
    <n v="1"/>
    <s v="D548380"/>
    <s v="Closed"/>
  </r>
  <r>
    <x v="0"/>
    <x v="3"/>
    <x v="7"/>
    <x v="195"/>
    <n v="498"/>
    <x v="10"/>
    <x v="0"/>
    <d v="2020-02-20T10:36:29"/>
    <d v="2020-02-20T09:44:00"/>
    <n v="3148.9999999757856"/>
    <n v="52.48333333292976"/>
    <n v="26136.699999799021"/>
    <n v="1"/>
    <s v="D548393"/>
    <s v="Closed"/>
  </r>
  <r>
    <x v="0"/>
    <x v="2"/>
    <x v="10"/>
    <x v="196"/>
    <n v="4"/>
    <x v="2"/>
    <x v="0"/>
    <d v="2020-02-20T16:24:47"/>
    <d v="2020-02-20T15:24:24"/>
    <n v="3622.999999509193"/>
    <n v="60.383333325153217"/>
    <n v="241.53333330061287"/>
    <n v="1"/>
    <s v="D548417"/>
    <s v="Closed"/>
  </r>
  <r>
    <x v="0"/>
    <x v="2"/>
    <x v="10"/>
    <x v="197"/>
    <n v="1"/>
    <x v="1"/>
    <x v="0"/>
    <d v="2020-02-20T17:42:53"/>
    <d v="2020-02-20T15:59:00"/>
    <n v="6232.9999998444691"/>
    <n v="103.88333333074115"/>
    <n v="103.88333333074115"/>
    <n v="1"/>
    <s v="D548419"/>
    <s v="Closed"/>
  </r>
  <r>
    <x v="0"/>
    <x v="0"/>
    <x v="4"/>
    <x v="78"/>
    <n v="8"/>
    <x v="2"/>
    <x v="0"/>
    <d v="2020-02-21T03:32:02"/>
    <d v="2020-02-21T01:48:00"/>
    <n v="6242.0000000623986"/>
    <n v="104.03333333437331"/>
    <n v="832.26666667498648"/>
    <n v="1"/>
    <s v="D548421"/>
    <s v="Closed"/>
  </r>
  <r>
    <x v="1"/>
    <x v="5"/>
    <x v="14"/>
    <x v="23"/>
    <n v="1"/>
    <x v="10"/>
    <x v="0"/>
    <d v="2020-02-21T09:36:00"/>
    <d v="2020-02-21T08:22:00"/>
    <n v="4440.0000000139698"/>
    <n v="74.000000000232831"/>
    <n v="74.000000000232831"/>
    <n v="1"/>
    <s v="C548424"/>
    <s v="Closed"/>
  </r>
  <r>
    <x v="0"/>
    <x v="7"/>
    <x v="17"/>
    <x v="198"/>
    <n v="1"/>
    <x v="1"/>
    <x v="0"/>
    <d v="2020-02-21T14:24:41"/>
    <d v="2020-02-21T12:25:00"/>
    <n v="7181.0000001685694"/>
    <n v="119.68333333614282"/>
    <n v="119.68333333614282"/>
    <n v="1"/>
    <s v="C548428"/>
    <s v="Closed"/>
  </r>
  <r>
    <x v="1"/>
    <x v="1"/>
    <x v="11"/>
    <x v="199"/>
    <n v="115"/>
    <x v="4"/>
    <x v="1"/>
    <d v="2020-02-21T16:07:35"/>
    <d v="2020-02-21T14:16:41"/>
    <n v="6654.0000001899898"/>
    <n v="110.9000000031665"/>
    <n v="12753.500000364147"/>
    <n v="1"/>
    <s v="D548451"/>
    <s v="Closed"/>
  </r>
  <r>
    <x v="0"/>
    <x v="0"/>
    <x v="3"/>
    <x v="136"/>
    <n v="36"/>
    <x v="1"/>
    <x v="0"/>
    <d v="2020-02-23T10:31:17"/>
    <d v="2020-02-23T09:39:00"/>
    <n v="3136.999999685213"/>
    <n v="52.283333328086883"/>
    <n v="1882.1999998111278"/>
    <n v="1"/>
    <s v="D548465"/>
    <s v="Closed"/>
  </r>
  <r>
    <x v="1"/>
    <x v="6"/>
    <x v="21"/>
    <x v="200"/>
    <n v="1"/>
    <x v="2"/>
    <x v="1"/>
    <d v="2020-02-23T19:06:00"/>
    <d v="2020-02-23T18:08:00"/>
    <n v="3479.9999993992969"/>
    <n v="57.999999989988282"/>
    <n v="57.999999989988282"/>
    <n v="1"/>
    <s v="C548468"/>
    <s v="Closed"/>
  </r>
  <r>
    <x v="0"/>
    <x v="0"/>
    <x v="3"/>
    <x v="136"/>
    <n v="36"/>
    <x v="4"/>
    <x v="0"/>
    <d v="2020-02-25T06:34:02"/>
    <d v="2020-02-25T05:16:05"/>
    <n v="4677.0000000949949"/>
    <n v="77.950000001583248"/>
    <n v="2806.2000000569969"/>
    <n v="1"/>
    <s v="D548477"/>
    <s v="Closed"/>
  </r>
  <r>
    <x v="1"/>
    <x v="5"/>
    <x v="14"/>
    <x v="201"/>
    <n v="9"/>
    <x v="5"/>
    <x v="0"/>
    <d v="2020-02-25T07:35:43"/>
    <d v="2020-02-25T07:05:00"/>
    <n v="1842.9999995743856"/>
    <n v="30.716666659573093"/>
    <n v="276.44999993615784"/>
    <n v="1"/>
    <s v="D548481"/>
    <s v="Closed"/>
  </r>
  <r>
    <x v="1"/>
    <x v="6"/>
    <x v="18"/>
    <x v="202"/>
    <n v="25"/>
    <x v="4"/>
    <x v="0"/>
    <d v="2020-02-26T01:51:05"/>
    <d v="2020-02-26T00:08:34"/>
    <n v="6151.0000001639128"/>
    <n v="102.51666666939855"/>
    <n v="2562.9166667349637"/>
    <n v="1"/>
    <s v="D548484"/>
    <s v="Closed"/>
  </r>
  <r>
    <x v="1"/>
    <x v="6"/>
    <x v="25"/>
    <x v="203"/>
    <n v="1"/>
    <x v="4"/>
    <x v="0"/>
    <d v="2020-02-26T16:21:43"/>
    <d v="2020-02-26T14:50:31"/>
    <n v="5471.9999998575076"/>
    <n v="91.199999997625127"/>
    <n v="91.199999997625127"/>
    <n v="1"/>
    <s v="C548487"/>
    <s v="Closed"/>
  </r>
  <r>
    <x v="0"/>
    <x v="2"/>
    <x v="10"/>
    <x v="204"/>
    <n v="1"/>
    <x v="2"/>
    <x v="0"/>
    <d v="2020-02-27T18:08:37"/>
    <d v="2020-02-27T13:24:00"/>
    <n v="17077.000000071712"/>
    <n v="284.61666666786186"/>
    <n v="284.61666666786186"/>
    <n v="1"/>
    <s v="D548493"/>
    <s v="Closed"/>
  </r>
  <r>
    <x v="1"/>
    <x v="5"/>
    <x v="24"/>
    <x v="205"/>
    <n v="1"/>
    <x v="5"/>
    <x v="0"/>
    <d v="2020-02-28T15:21:14"/>
    <d v="2020-02-28T14:49:00"/>
    <n v="1934.0000001015142"/>
    <n v="32.233333335025236"/>
    <n v="32.233333335025236"/>
    <n v="1"/>
    <s v="C548496"/>
    <s v="Closed"/>
  </r>
  <r>
    <x v="0"/>
    <x v="2"/>
    <x v="16"/>
    <x v="206"/>
    <n v="1"/>
    <x v="2"/>
    <x v="0"/>
    <d v="2020-02-29T06:15:00"/>
    <d v="2020-02-29T02:52:00"/>
    <n v="12180.000000097789"/>
    <n v="203.00000000162981"/>
    <n v="203.00000000162981"/>
    <n v="1"/>
    <s v="C548498"/>
    <s v="Closed"/>
  </r>
  <r>
    <x v="1"/>
    <x v="1"/>
    <x v="11"/>
    <x v="199"/>
    <n v="13"/>
    <x v="4"/>
    <x v="0"/>
    <d v="2020-02-29T14:02:46"/>
    <d v="2020-02-29T12:04:00"/>
    <n v="7125.999999884516"/>
    <n v="118.76666666474193"/>
    <n v="1543.9666666416451"/>
    <n v="1"/>
    <s v="D548502"/>
    <s v="Closed"/>
  </r>
  <r>
    <x v="1"/>
    <x v="1"/>
    <x v="11"/>
    <x v="207"/>
    <n v="1"/>
    <x v="4"/>
    <x v="0"/>
    <d v="2020-02-29T14:09:09"/>
    <d v="2020-02-29T13:40:00"/>
    <n v="1749.0000002318993"/>
    <n v="29.150000003864989"/>
    <n v="29.150000003864989"/>
    <n v="1"/>
    <s v="C548503"/>
    <s v="Closed"/>
  </r>
  <r>
    <x v="0"/>
    <x v="0"/>
    <x v="4"/>
    <x v="208"/>
    <n v="1"/>
    <x v="2"/>
    <x v="1"/>
    <d v="2020-02-29T16:32:00"/>
    <d v="2020-02-29T14:27:00"/>
    <n v="7499.9999999301508"/>
    <n v="124.99999999883585"/>
    <n v="124.99999999883585"/>
    <n v="1"/>
    <s v="C548504"/>
    <s v="Closed"/>
  </r>
  <r>
    <x v="0"/>
    <x v="2"/>
    <x v="5"/>
    <x v="209"/>
    <n v="1"/>
    <x v="10"/>
    <x v="1"/>
    <d v="2020-03-01T17:08:36"/>
    <d v="2020-03-01T15:54:00"/>
    <n v="4476.000000257045"/>
    <n v="74.600000004284084"/>
    <n v="74.600000004284084"/>
    <n v="1"/>
    <s v="C548507"/>
    <s v="Closed"/>
  </r>
  <r>
    <x v="1"/>
    <x v="6"/>
    <x v="13"/>
    <x v="210"/>
    <n v="1"/>
    <x v="4"/>
    <x v="1"/>
    <d v="2020-03-02T15:41:41"/>
    <d v="2020-03-02T14:12:00"/>
    <n v="5380.9999999590218"/>
    <n v="89.683333332650363"/>
    <n v="89.683333332650363"/>
    <n v="1"/>
    <s v="C548510"/>
    <s v="Closed"/>
  </r>
  <r>
    <x v="0"/>
    <x v="2"/>
    <x v="5"/>
    <x v="211"/>
    <n v="7"/>
    <x v="7"/>
    <x v="0"/>
    <d v="2020-03-04T03:54:04"/>
    <d v="2020-03-04T02:52:00"/>
    <n v="3724.000000488013"/>
    <n v="62.066666674800217"/>
    <n v="434.46666672360152"/>
    <n v="1"/>
    <s v="D548512"/>
    <s v="Closed"/>
  </r>
  <r>
    <x v="0"/>
    <x v="2"/>
    <x v="10"/>
    <x v="212"/>
    <n v="16"/>
    <x v="7"/>
    <x v="0"/>
    <d v="2020-03-04T06:12:56"/>
    <d v="2020-03-04T05:17:00"/>
    <n v="3355.9999999590218"/>
    <n v="55.933333332650363"/>
    <n v="894.93333332240582"/>
    <n v="1"/>
    <s v="D548517"/>
    <s v="Closed"/>
  </r>
  <r>
    <x v="0"/>
    <x v="2"/>
    <x v="10"/>
    <x v="212"/>
    <n v="16"/>
    <x v="2"/>
    <x v="0"/>
    <d v="2020-03-04T13:50:47"/>
    <d v="2020-03-04T12:53:00"/>
    <n v="3466.9999995036051"/>
    <n v="57.783333325060084"/>
    <n v="924.53333320096135"/>
    <n v="1"/>
    <s v="D548521"/>
    <s v="Closed"/>
  </r>
  <r>
    <x v="0"/>
    <x v="2"/>
    <x v="16"/>
    <x v="213"/>
    <n v="124"/>
    <x v="4"/>
    <x v="0"/>
    <d v="2020-03-05T00:43:14"/>
    <d v="2020-03-04T23:08:21"/>
    <n v="5692.9999999701977"/>
    <n v="94.883333332836628"/>
    <n v="11765.533333271742"/>
    <n v="1"/>
    <s v="D548549"/>
    <s v="Closed"/>
  </r>
  <r>
    <x v="1"/>
    <x v="1"/>
    <x v="2"/>
    <x v="214"/>
    <n v="1"/>
    <x v="2"/>
    <x v="0"/>
    <d v="2020-03-06T13:49:20"/>
    <d v="2020-03-06T10:14:00"/>
    <n v="12920.000000204891"/>
    <n v="215.33333333674818"/>
    <n v="215.33333333674818"/>
    <n v="1"/>
    <s v="C548551"/>
    <s v="Closed"/>
  </r>
  <r>
    <x v="0"/>
    <x v="0"/>
    <x v="0"/>
    <x v="215"/>
    <n v="6"/>
    <x v="2"/>
    <x v="0"/>
    <d v="2020-03-07T04:03:08"/>
    <d v="2020-03-07T01:33:32"/>
    <n v="8975.9999998379499"/>
    <n v="149.59999999729916"/>
    <n v="897.59999998379499"/>
    <n v="1"/>
    <s v="D548557"/>
    <s v="Closed"/>
  </r>
  <r>
    <x v="0"/>
    <x v="4"/>
    <x v="8"/>
    <x v="216"/>
    <n v="2"/>
    <x v="4"/>
    <x v="0"/>
    <d v="2020-03-07T08:29:04"/>
    <d v="2020-03-07T07:38:01"/>
    <n v="3062.9999999888241"/>
    <n v="51.049999999813735"/>
    <n v="102.09999999962747"/>
    <n v="1"/>
    <s v="D548559"/>
    <s v="Closed"/>
  </r>
  <r>
    <x v="0"/>
    <x v="2"/>
    <x v="5"/>
    <x v="217"/>
    <n v="14"/>
    <x v="1"/>
    <x v="0"/>
    <d v="2020-03-11T08:56:00"/>
    <d v="2020-03-11T07:08:00"/>
    <n v="6479.9999997485429"/>
    <n v="107.99999999580905"/>
    <n v="1511.9999999413267"/>
    <n v="1"/>
    <s v="D548569"/>
    <s v="Closed"/>
  </r>
  <r>
    <x v="1"/>
    <x v="6"/>
    <x v="21"/>
    <x v="218"/>
    <n v="4"/>
    <x v="4"/>
    <x v="0"/>
    <d v="2020-03-13T07:00:03"/>
    <d v="2020-03-13T03:35:53"/>
    <n v="12250.000000116415"/>
    <n v="204.16666666860692"/>
    <n v="816.66666667442769"/>
    <n v="1"/>
    <s v="D548578"/>
    <s v="Closed"/>
  </r>
  <r>
    <x v="0"/>
    <x v="2"/>
    <x v="10"/>
    <x v="219"/>
    <n v="4"/>
    <x v="10"/>
    <x v="0"/>
    <d v="2020-03-13T12:10:05"/>
    <d v="2020-03-13T11:21:00"/>
    <n v="2945.0000000651926"/>
    <n v="49.083333334419876"/>
    <n v="196.33333333767951"/>
    <n v="1"/>
    <s v="D548580"/>
    <s v="Closed"/>
  </r>
  <r>
    <x v="0"/>
    <x v="0"/>
    <x v="4"/>
    <x v="220"/>
    <n v="132"/>
    <x v="4"/>
    <x v="0"/>
    <d v="2020-03-13T18:45:01"/>
    <d v="2020-03-13T18:14:00"/>
    <n v="1861.0000000102445"/>
    <n v="31.016666666837409"/>
    <n v="4094.200000022538"/>
    <n v="1"/>
    <s v="D548614"/>
    <s v="Closed"/>
  </r>
  <r>
    <x v="1"/>
    <x v="5"/>
    <x v="14"/>
    <x v="221"/>
    <n v="7"/>
    <x v="5"/>
    <x v="0"/>
    <d v="2020-03-14T11:32:41"/>
    <d v="2020-03-14T11:03:24"/>
    <n v="1756.9999995874241"/>
    <n v="29.283333326457068"/>
    <n v="204.98333328519948"/>
    <n v="1"/>
    <s v="D548624"/>
    <s v="Closed"/>
  </r>
  <r>
    <x v="1"/>
    <x v="6"/>
    <x v="22"/>
    <x v="222"/>
    <n v="958"/>
    <x v="1"/>
    <x v="0"/>
    <d v="2020-03-14T23:12:00"/>
    <d v="2020-03-14T21:26:00"/>
    <n v="6359.9999999860302"/>
    <n v="105.99999999976717"/>
    <n v="101547.99999977695"/>
    <n v="1"/>
    <s v="D548769"/>
    <s v="Closed"/>
  </r>
  <r>
    <x v="0"/>
    <x v="4"/>
    <x v="9"/>
    <x v="223"/>
    <n v="9"/>
    <x v="1"/>
    <x v="0"/>
    <d v="2020-03-15T00:48:08"/>
    <d v="2020-03-14T22:45:26"/>
    <n v="7361.9999997317791"/>
    <n v="122.69999999552965"/>
    <n v="1104.2999999597669"/>
    <n v="1"/>
    <s v="D548771"/>
    <s v="Closed"/>
  </r>
  <r>
    <x v="1"/>
    <x v="6"/>
    <x v="22"/>
    <x v="224"/>
    <n v="37"/>
    <x v="1"/>
    <x v="0"/>
    <d v="2020-03-15T01:08:24"/>
    <d v="2020-03-14T23:54:00"/>
    <n v="4463.9999999664724"/>
    <n v="74.399999999441206"/>
    <n v="2752.7999999793246"/>
    <n v="1"/>
    <s v="D548770"/>
    <s v="Closed"/>
  </r>
  <r>
    <x v="1"/>
    <x v="5"/>
    <x v="14"/>
    <x v="225"/>
    <n v="1"/>
    <x v="5"/>
    <x v="0"/>
    <d v="2020-03-15T19:33:00"/>
    <d v="2020-03-15T18:47:00"/>
    <n v="2760.0000001955777"/>
    <n v="46.000000003259629"/>
    <n v="46.000000003259629"/>
    <n v="1"/>
    <s v="C548772"/>
    <s v="Closed"/>
  </r>
  <r>
    <x v="1"/>
    <x v="5"/>
    <x v="24"/>
    <x v="226"/>
    <n v="1"/>
    <x v="5"/>
    <x v="0"/>
    <d v="2020-03-16T20:55:21"/>
    <d v="2020-03-16T20:00:00"/>
    <n v="3320.9999999497086"/>
    <n v="55.34999999916181"/>
    <n v="55.34999999916181"/>
    <n v="1"/>
    <s v="C548775"/>
    <s v="Closed"/>
  </r>
  <r>
    <x v="1"/>
    <x v="6"/>
    <x v="25"/>
    <x v="227"/>
    <n v="53"/>
    <x v="4"/>
    <x v="0"/>
    <d v="2020-03-17T21:59:16"/>
    <d v="2020-03-17T20:44:16"/>
    <n v="4500.0000002095476"/>
    <n v="75.00000000349246"/>
    <n v="3975.0000001851004"/>
    <n v="1"/>
    <s v="D548793"/>
    <s v="Closed"/>
  </r>
  <r>
    <x v="1"/>
    <x v="1"/>
    <x v="11"/>
    <x v="228"/>
    <n v="2"/>
    <x v="5"/>
    <x v="0"/>
    <d v="2020-03-18T08:35:56"/>
    <d v="2020-03-18T07:50:00"/>
    <n v="2755.9999998891726"/>
    <n v="45.93333333148621"/>
    <n v="91.86666666297242"/>
    <n v="1"/>
    <s v="D548795"/>
    <s v="Closed"/>
  </r>
  <r>
    <x v="0"/>
    <x v="2"/>
    <x v="15"/>
    <x v="229"/>
    <n v="1"/>
    <x v="0"/>
    <x v="0"/>
    <d v="2020-03-18T11:41:53"/>
    <d v="2020-03-18T11:24:00"/>
    <n v="1072.9999999981374"/>
    <n v="17.883333333302289"/>
    <n v="17.883333333302289"/>
    <n v="1"/>
    <s v="D548796"/>
    <s v="Closed"/>
  </r>
  <r>
    <x v="0"/>
    <x v="4"/>
    <x v="9"/>
    <x v="230"/>
    <n v="2"/>
    <x v="1"/>
    <x v="0"/>
    <d v="2020-03-18T13:26:34"/>
    <d v="2020-03-18T12:27:00"/>
    <n v="3573.9999999990687"/>
    <n v="59.566666666651145"/>
    <n v="119.13333333330229"/>
    <n v="1"/>
    <s v="D548798"/>
    <s v="Closed"/>
  </r>
  <r>
    <x v="1"/>
    <x v="6"/>
    <x v="22"/>
    <x v="231"/>
    <n v="1"/>
    <x v="2"/>
    <x v="0"/>
    <d v="2020-03-18T17:19:00"/>
    <d v="2020-03-18T15:55:00"/>
    <n v="5040.000000083819"/>
    <n v="84.000000001396984"/>
    <n v="84.000000001396984"/>
    <n v="1"/>
    <s v="C548799"/>
    <s v="Closed"/>
  </r>
  <r>
    <x v="0"/>
    <x v="0"/>
    <x v="3"/>
    <x v="232"/>
    <n v="12"/>
    <x v="1"/>
    <x v="0"/>
    <d v="2020-03-21T07:41:00"/>
    <d v="2020-03-21T06:21:00"/>
    <n v="4800.0000005587935"/>
    <n v="80.000000009313226"/>
    <n v="960.00000011175871"/>
    <n v="1"/>
    <s v="D548809"/>
    <s v="Closed"/>
  </r>
  <r>
    <x v="1"/>
    <x v="6"/>
    <x v="13"/>
    <x v="233"/>
    <n v="4"/>
    <x v="4"/>
    <x v="0"/>
    <d v="2020-03-21T19:16:37"/>
    <d v="2020-03-21T16:44:54"/>
    <n v="9102.9999999795109"/>
    <n v="151.71666666632518"/>
    <n v="606.86666666530073"/>
    <n v="1"/>
    <s v="D548812"/>
    <s v="Closed"/>
  </r>
  <r>
    <x v="0"/>
    <x v="3"/>
    <x v="7"/>
    <x v="234"/>
    <n v="1"/>
    <x v="2"/>
    <x v="0"/>
    <d v="2020-03-22T03:19:00"/>
    <d v="2020-03-22T01:48:00"/>
    <n v="5460.0000001955777"/>
    <n v="91.000000003259629"/>
    <n v="91.000000003259629"/>
    <n v="1"/>
    <s v="C548815"/>
    <s v="Closed"/>
  </r>
  <r>
    <x v="1"/>
    <x v="5"/>
    <x v="14"/>
    <x v="235"/>
    <n v="12"/>
    <x v="4"/>
    <x v="0"/>
    <d v="2020-03-22T16:03:33"/>
    <d v="2020-03-22T15:02:00"/>
    <n v="3693.0000001564622"/>
    <n v="61.550000002607703"/>
    <n v="738.60000003129244"/>
    <n v="1"/>
    <s v="D548819"/>
    <s v="Closed"/>
  </r>
  <r>
    <x v="1"/>
    <x v="5"/>
    <x v="14"/>
    <x v="201"/>
    <n v="8"/>
    <x v="4"/>
    <x v="0"/>
    <d v="2020-03-22T16:05:04"/>
    <d v="2020-03-22T15:04:00"/>
    <n v="3663.9999996637926"/>
    <n v="61.066666661063209"/>
    <n v="488.53333328850567"/>
    <n v="1"/>
    <s v="D548820"/>
    <s v="Closed"/>
  </r>
  <r>
    <x v="0"/>
    <x v="2"/>
    <x v="15"/>
    <x v="236"/>
    <n v="1"/>
    <x v="5"/>
    <x v="0"/>
    <d v="2020-03-23T14:04:00"/>
    <d v="2020-03-23T13:39:00"/>
    <n v="1499.9999998603016"/>
    <n v="24.999999997671694"/>
    <n v="24.999999997671694"/>
    <n v="1"/>
    <s v="C548822"/>
    <s v="Closed"/>
  </r>
  <r>
    <x v="1"/>
    <x v="5"/>
    <x v="14"/>
    <x v="237"/>
    <n v="1"/>
    <x v="2"/>
    <x v="0"/>
    <d v="2020-03-24T23:10:00"/>
    <d v="2020-03-24T21:29:00"/>
    <n v="6060.0000002654269"/>
    <n v="101.00000000442378"/>
    <n v="101.00000000442378"/>
    <n v="1"/>
    <s v="C548826"/>
    <s v="Closed"/>
  </r>
  <r>
    <x v="0"/>
    <x v="2"/>
    <x v="5"/>
    <x v="238"/>
    <n v="1"/>
    <x v="4"/>
    <x v="0"/>
    <d v="2020-03-24T23:23:09"/>
    <d v="2020-03-24T22:38:00"/>
    <n v="2708.9999995892867"/>
    <n v="45.149999993154779"/>
    <n v="45.149999993154779"/>
    <n v="1"/>
    <s v="C548827"/>
    <s v="Closed"/>
  </r>
  <r>
    <x v="0"/>
    <x v="7"/>
    <x v="17"/>
    <x v="239"/>
    <n v="1"/>
    <x v="1"/>
    <x v="0"/>
    <d v="2020-03-27T22:48:00"/>
    <d v="2020-03-27T21:56:00"/>
    <n v="3119.999999483116"/>
    <n v="51.999999991385266"/>
    <n v="51.999999991385266"/>
    <n v="1"/>
    <s v="C548833"/>
    <s v="Closed"/>
  </r>
  <r>
    <x v="0"/>
    <x v="7"/>
    <x v="17"/>
    <x v="240"/>
    <n v="1002"/>
    <x v="11"/>
    <x v="0"/>
    <d v="2020-03-28T08:46:26"/>
    <d v="2020-03-28T05:34:00"/>
    <n v="11546.000000252388"/>
    <n v="192.43333333753981"/>
    <n v="192818.20000421489"/>
    <n v="1"/>
    <s v="D548908"/>
    <s v="Closed"/>
  </r>
  <r>
    <x v="1"/>
    <x v="6"/>
    <x v="18"/>
    <x v="241"/>
    <n v="11"/>
    <x v="5"/>
    <x v="0"/>
    <d v="2020-03-28T11:33:11"/>
    <d v="2020-03-28T10:12:23"/>
    <n v="4847.9999998351559"/>
    <n v="80.799999997252598"/>
    <n v="888.79999996977858"/>
    <n v="1"/>
    <s v="D548912"/>
    <s v="Closed"/>
  </r>
  <r>
    <x v="0"/>
    <x v="0"/>
    <x v="1"/>
    <x v="242"/>
    <n v="10"/>
    <x v="2"/>
    <x v="0"/>
    <d v="2020-03-29T09:50:45"/>
    <d v="2020-03-29T08:50:00"/>
    <n v="3645.0000002514571"/>
    <n v="60.750000004190952"/>
    <n v="607.50000004190952"/>
    <n v="1"/>
    <s v="D548914"/>
    <s v="Closed"/>
  </r>
  <r>
    <x v="0"/>
    <x v="2"/>
    <x v="10"/>
    <x v="108"/>
    <n v="24"/>
    <x v="1"/>
    <x v="0"/>
    <d v="2020-03-30T09:04:33"/>
    <d v="2020-03-30T08:17:00"/>
    <n v="2852.9999999329448"/>
    <n v="47.549999998882413"/>
    <n v="1141.1999999731779"/>
    <n v="1"/>
    <s v="D548919"/>
    <s v="Closed"/>
  </r>
  <r>
    <x v="0"/>
    <x v="2"/>
    <x v="10"/>
    <x v="243"/>
    <n v="15"/>
    <x v="1"/>
    <x v="0"/>
    <d v="2020-03-30T14:24:42"/>
    <d v="2020-03-30T13:39:58"/>
    <n v="2684.000000031665"/>
    <n v="44.733333333861083"/>
    <n v="671.00000000791624"/>
    <n v="1"/>
    <s v="D548926"/>
    <s v="Closed"/>
  </r>
  <r>
    <x v="1"/>
    <x v="1"/>
    <x v="11"/>
    <x v="244"/>
    <n v="1"/>
    <x v="2"/>
    <x v="1"/>
    <d v="2020-03-30T16:11:00"/>
    <d v="2020-03-30T14:29:00"/>
    <n v="6119.9999998323619"/>
    <n v="101.99999999720603"/>
    <n v="101.99999999720603"/>
    <n v="1"/>
    <s v="C548928"/>
    <s v="Closed"/>
  </r>
  <r>
    <x v="0"/>
    <x v="2"/>
    <x v="5"/>
    <x v="245"/>
    <n v="26"/>
    <x v="3"/>
    <x v="0"/>
    <d v="2020-03-31T13:48:33"/>
    <d v="2020-03-31T13:06:00"/>
    <n v="2553.0000002123415"/>
    <n v="42.550000003539026"/>
    <n v="1106.3000000920147"/>
    <n v="1"/>
    <s v="D548950"/>
    <s v="Closed"/>
  </r>
  <r>
    <x v="0"/>
    <x v="0"/>
    <x v="0"/>
    <x v="246"/>
    <n v="21"/>
    <x v="3"/>
    <x v="0"/>
    <d v="2020-03-31T14:23:21"/>
    <d v="2020-03-31T13:15:00"/>
    <n v="4100.9999999776483"/>
    <n v="68.349999999627471"/>
    <n v="1435.3499999921769"/>
    <n v="1"/>
    <s v="D548948"/>
    <s v="Closed"/>
  </r>
  <r>
    <x v="0"/>
    <x v="2"/>
    <x v="5"/>
    <x v="247"/>
    <n v="18"/>
    <x v="1"/>
    <x v="0"/>
    <d v="2020-03-31T14:09:41"/>
    <d v="2020-03-31T13:21:02"/>
    <n v="2919.0000002738088"/>
    <n v="48.650000004563481"/>
    <n v="875.70000008214265"/>
    <n v="1"/>
    <s v="D548955"/>
    <s v="Closed"/>
  </r>
  <r>
    <x v="0"/>
    <x v="3"/>
    <x v="7"/>
    <x v="248"/>
    <n v="4"/>
    <x v="3"/>
    <x v="0"/>
    <d v="2020-03-31T15:44:56"/>
    <d v="2020-03-31T13:43:00"/>
    <n v="7315.9999996656552"/>
    <n v="121.93333332776092"/>
    <n v="487.73333331104368"/>
    <n v="1"/>
    <s v="D549003"/>
    <s v="Closed"/>
  </r>
  <r>
    <x v="0"/>
    <x v="7"/>
    <x v="17"/>
    <x v="249"/>
    <n v="5"/>
    <x v="3"/>
    <x v="0"/>
    <d v="2020-03-31T14:46:35"/>
    <d v="2020-03-31T14:07:00"/>
    <n v="2375.0000000931323"/>
    <n v="39.583333334885538"/>
    <n v="197.91666667442769"/>
    <n v="1"/>
    <s v="D548995"/>
    <s v="Closed"/>
  </r>
  <r>
    <x v="0"/>
    <x v="2"/>
    <x v="16"/>
    <x v="185"/>
    <n v="98"/>
    <x v="1"/>
    <x v="0"/>
    <d v="2020-03-31T14:54:45"/>
    <d v="2020-03-31T14:09:00"/>
    <n v="2744.9999998323619"/>
    <n v="45.749999997206032"/>
    <n v="4483.4999997261912"/>
    <n v="1"/>
    <s v="D548987"/>
    <s v="Closed"/>
  </r>
  <r>
    <x v="0"/>
    <x v="4"/>
    <x v="8"/>
    <x v="250"/>
    <n v="17"/>
    <x v="3"/>
    <x v="0"/>
    <d v="2020-03-31T15:16:00"/>
    <d v="2020-03-31T14:10:00"/>
    <n v="3959.9999997066334"/>
    <n v="65.999999995110556"/>
    <n v="1121.9999999168795"/>
    <n v="1"/>
    <s v="D548986"/>
    <s v="Closed"/>
  </r>
  <r>
    <x v="0"/>
    <x v="3"/>
    <x v="7"/>
    <x v="251"/>
    <n v="53"/>
    <x v="3"/>
    <x v="0"/>
    <d v="2020-03-31T15:15:51"/>
    <d v="2020-03-31T14:36:00"/>
    <n v="2391.0000000614673"/>
    <n v="39.850000001024455"/>
    <n v="2112.0500000542961"/>
    <n v="1"/>
    <s v="D549001"/>
    <s v="Closed"/>
  </r>
  <r>
    <x v="0"/>
    <x v="2"/>
    <x v="16"/>
    <x v="252"/>
    <n v="22"/>
    <x v="3"/>
    <x v="0"/>
    <d v="2020-03-31T16:24:13"/>
    <d v="2020-03-31T15:22:00"/>
    <n v="3733.0000000772998"/>
    <n v="62.216666667954996"/>
    <n v="1368.7666666950099"/>
    <n v="1"/>
    <s v="D549010"/>
    <s v="Closed"/>
  </r>
  <r>
    <x v="0"/>
    <x v="3"/>
    <x v="7"/>
    <x v="253"/>
    <n v="1"/>
    <x v="1"/>
    <x v="0"/>
    <d v="2020-03-31T17:03:50"/>
    <d v="2020-03-31T15:34:00"/>
    <n v="5390.0000001769513"/>
    <n v="89.833333336282521"/>
    <n v="89.833333336282521"/>
    <n v="1"/>
    <s v="C549005"/>
    <s v="Closed"/>
  </r>
  <r>
    <x v="0"/>
    <x v="0"/>
    <x v="3"/>
    <x v="254"/>
    <n v="1"/>
    <x v="1"/>
    <x v="0"/>
    <d v="2020-03-31T16:36:56"/>
    <d v="2020-03-31T15:51:00"/>
    <n v="2755.9999998891726"/>
    <n v="45.93333333148621"/>
    <n v="45.93333333148621"/>
    <n v="1"/>
    <s v="D549007"/>
    <s v="Closed"/>
  </r>
  <r>
    <x v="0"/>
    <x v="7"/>
    <x v="17"/>
    <x v="255"/>
    <n v="3"/>
    <x v="7"/>
    <x v="0"/>
    <d v="2020-03-31T18:15:00"/>
    <d v="2020-03-31T16:05:00"/>
    <n v="7799.999999650754"/>
    <n v="129.99999999417923"/>
    <n v="389.9999999825377"/>
    <n v="1"/>
    <s v="D549012"/>
    <s v="Closed"/>
  </r>
  <r>
    <x v="0"/>
    <x v="0"/>
    <x v="0"/>
    <x v="256"/>
    <n v="1"/>
    <x v="1"/>
    <x v="0"/>
    <d v="2020-03-31T22:54:11"/>
    <d v="2020-03-31T19:32:00"/>
    <n v="12130.999999959022"/>
    <n v="202.18333333265036"/>
    <n v="202.18333333265036"/>
    <n v="1"/>
    <s v="D549014"/>
    <s v="Closed"/>
  </r>
  <r>
    <x v="0"/>
    <x v="4"/>
    <x v="8"/>
    <x v="250"/>
    <n v="17"/>
    <x v="1"/>
    <x v="0"/>
    <d v="2020-04-01T00:50:23"/>
    <d v="2020-04-01T00:00:45"/>
    <n v="2978.0000002356246"/>
    <n v="49.63333333726041"/>
    <n v="843.76666673342697"/>
    <n v="1"/>
    <s v="D549019"/>
    <s v="Closed"/>
  </r>
  <r>
    <x v="0"/>
    <x v="2"/>
    <x v="10"/>
    <x v="257"/>
    <n v="1"/>
    <x v="1"/>
    <x v="0"/>
    <d v="2020-04-01T20:44:06"/>
    <d v="2020-04-01T18:05:00"/>
    <n v="9546.0000004386529"/>
    <n v="159.10000000731088"/>
    <n v="159.10000000731088"/>
    <n v="1"/>
    <s v="C549027"/>
    <s v="Closed"/>
  </r>
  <r>
    <x v="0"/>
    <x v="2"/>
    <x v="16"/>
    <x v="258"/>
    <n v="1"/>
    <x v="10"/>
    <x v="0"/>
    <d v="2020-04-02T12:43:26"/>
    <d v="2020-04-02T11:33:23"/>
    <n v="4202.9999999329448"/>
    <n v="70.049999998882413"/>
    <n v="70.049999998882413"/>
    <n v="1"/>
    <s v="D549031"/>
    <s v="Closed"/>
  </r>
  <r>
    <x v="0"/>
    <x v="7"/>
    <x v="17"/>
    <x v="259"/>
    <n v="4"/>
    <x v="1"/>
    <x v="0"/>
    <d v="2020-04-02T22:01:36"/>
    <d v="2020-04-02T20:52:20"/>
    <n v="4156.0000002617016"/>
    <n v="69.266666671028361"/>
    <n v="277.06666668411344"/>
    <n v="1"/>
    <s v="D549033"/>
    <s v="Closed"/>
  </r>
  <r>
    <x v="0"/>
    <x v="2"/>
    <x v="16"/>
    <x v="260"/>
    <n v="2"/>
    <x v="2"/>
    <x v="0"/>
    <d v="2020-04-03T23:24:52"/>
    <d v="2020-04-03T21:44:00"/>
    <n v="6052.0000002812594"/>
    <n v="100.86666667135432"/>
    <n v="201.73333334270865"/>
    <n v="1"/>
    <s v="D549037"/>
    <s v="Closed"/>
  </r>
  <r>
    <x v="0"/>
    <x v="4"/>
    <x v="9"/>
    <x v="261"/>
    <n v="3"/>
    <x v="1"/>
    <x v="0"/>
    <d v="2020-04-04T15:44:01"/>
    <d v="2020-04-04T12:57:47"/>
    <n v="9973.9999999059364"/>
    <n v="166.23333333176561"/>
    <n v="498.69999999529682"/>
    <n v="1"/>
    <s v="D549040"/>
    <s v="Closed"/>
  </r>
  <r>
    <x v="0"/>
    <x v="4"/>
    <x v="8"/>
    <x v="262"/>
    <n v="1"/>
    <x v="5"/>
    <x v="0"/>
    <d v="2020-04-04T18:37:32"/>
    <d v="2020-04-04T18:03:48"/>
    <n v="2024.0000003948808"/>
    <n v="33.73333333991468"/>
    <n v="33.73333333991468"/>
    <n v="1"/>
    <s v="D549043"/>
    <s v="Closed"/>
  </r>
  <r>
    <x v="1"/>
    <x v="6"/>
    <x v="25"/>
    <x v="263"/>
    <n v="3"/>
    <x v="2"/>
    <x v="0"/>
    <d v="2020-04-05T19:26:34"/>
    <d v="2020-04-05T18:36:53"/>
    <n v="2981.0000003082678"/>
    <n v="49.68333333847113"/>
    <n v="149.05000001541339"/>
    <n v="1"/>
    <s v="D549048"/>
    <s v="Closed"/>
  </r>
  <r>
    <x v="0"/>
    <x v="0"/>
    <x v="4"/>
    <x v="264"/>
    <n v="2"/>
    <x v="5"/>
    <x v="0"/>
    <d v="2020-04-06T11:26:32"/>
    <d v="2020-04-06T10:40:37"/>
    <n v="2755.0000002840534"/>
    <n v="45.91666667140089"/>
    <n v="91.83333334280178"/>
    <n v="1"/>
    <s v="D549052"/>
    <s v="Closed"/>
  </r>
  <r>
    <x v="1"/>
    <x v="6"/>
    <x v="21"/>
    <x v="265"/>
    <n v="1"/>
    <x v="5"/>
    <x v="0"/>
    <d v="2020-04-06T14:13:29"/>
    <d v="2020-04-06T12:59:00"/>
    <n v="4468.9999998779967"/>
    <n v="74.483333331299946"/>
    <n v="74.483333331299946"/>
    <n v="1"/>
    <s v="C549053"/>
    <s v="Closed"/>
  </r>
  <r>
    <x v="1"/>
    <x v="6"/>
    <x v="13"/>
    <x v="266"/>
    <n v="1"/>
    <x v="5"/>
    <x v="0"/>
    <d v="2020-04-06T14:11:46"/>
    <d v="2020-04-06T13:27:00"/>
    <n v="2685.9999998705462"/>
    <n v="44.766666664509103"/>
    <n v="44.766666664509103"/>
    <n v="1"/>
    <s v="C549054"/>
    <s v="Closed"/>
  </r>
  <r>
    <x v="0"/>
    <x v="3"/>
    <x v="7"/>
    <x v="267"/>
    <n v="2"/>
    <x v="2"/>
    <x v="0"/>
    <d v="2020-04-07T06:46:44"/>
    <d v="2020-04-07T05:51:41"/>
    <n v="3302.9999995138496"/>
    <n v="55.049999991897494"/>
    <n v="110.09999998379499"/>
    <n v="1"/>
    <s v="D549058"/>
    <s v="Closed"/>
  </r>
  <r>
    <x v="1"/>
    <x v="5"/>
    <x v="14"/>
    <x v="268"/>
    <n v="1"/>
    <x v="5"/>
    <x v="0"/>
    <d v="2020-04-08T09:35:00"/>
    <d v="2020-04-08T09:04:00"/>
    <n v="1859.9999997764826"/>
    <n v="30.99999999627471"/>
    <n v="30.99999999627471"/>
    <n v="1"/>
    <s v="C549062"/>
    <s v="Closed"/>
  </r>
  <r>
    <x v="0"/>
    <x v="2"/>
    <x v="16"/>
    <x v="185"/>
    <n v="98"/>
    <x v="1"/>
    <x v="0"/>
    <d v="2020-04-08T12:03:00"/>
    <d v="2020-04-08T11:21:00"/>
    <n v="2520.0000000419095"/>
    <n v="42.000000000698492"/>
    <n v="4116.0000000684522"/>
    <n v="1"/>
    <s v="D549087"/>
    <s v="Closed"/>
  </r>
  <r>
    <x v="0"/>
    <x v="2"/>
    <x v="5"/>
    <x v="121"/>
    <n v="33"/>
    <x v="0"/>
    <x v="0"/>
    <d v="2020-04-08T13:46:10"/>
    <d v="2020-04-08T13:14:00"/>
    <n v="1929.999999795109"/>
    <n v="32.166666663251817"/>
    <n v="1061.49999988731"/>
    <n v="1"/>
    <s v="D549093"/>
    <s v="Closed"/>
  </r>
  <r>
    <x v="1"/>
    <x v="5"/>
    <x v="14"/>
    <x v="269"/>
    <n v="4"/>
    <x v="1"/>
    <x v="0"/>
    <d v="2020-04-09T14:55:52"/>
    <d v="2020-04-09T14:01:03"/>
    <n v="3289.0000000130385"/>
    <n v="54.816666666883975"/>
    <n v="219.2666666675359"/>
    <n v="1"/>
    <s v="D549105"/>
    <s v="Closed"/>
  </r>
  <r>
    <x v="1"/>
    <x v="5"/>
    <x v="24"/>
    <x v="270"/>
    <n v="1"/>
    <x v="1"/>
    <x v="0"/>
    <d v="2020-04-09T15:08:00"/>
    <d v="2020-04-09T14:39:00"/>
    <n v="1740.0000000139698"/>
    <n v="29.000000000232831"/>
    <n v="29.000000000232831"/>
    <n v="1"/>
    <s v="C549103"/>
    <s v="Closed"/>
  </r>
  <r>
    <x v="1"/>
    <x v="5"/>
    <x v="24"/>
    <x v="271"/>
    <n v="1"/>
    <x v="1"/>
    <x v="0"/>
    <d v="2020-04-09T15:28:33"/>
    <d v="2020-04-09T14:44:00"/>
    <n v="2672.9999999748543"/>
    <n v="44.549999999580905"/>
    <n v="44.549999999580905"/>
    <n v="1"/>
    <s v="C549104"/>
    <s v="Closed"/>
  </r>
  <r>
    <x v="0"/>
    <x v="2"/>
    <x v="10"/>
    <x v="243"/>
    <n v="15"/>
    <x v="1"/>
    <x v="0"/>
    <d v="2020-04-10T06:12:21"/>
    <d v="2020-04-10T03:33:42"/>
    <n v="9518.9999997848645"/>
    <n v="158.64999999641441"/>
    <n v="2379.7499999462161"/>
    <n v="1"/>
    <s v="D549114"/>
    <s v="Closed"/>
  </r>
  <r>
    <x v="0"/>
    <x v="2"/>
    <x v="15"/>
    <x v="101"/>
    <n v="9"/>
    <x v="1"/>
    <x v="0"/>
    <d v="2020-04-10T08:14:16"/>
    <d v="2020-04-10T03:38:58"/>
    <n v="16517.999999527819"/>
    <n v="275.29999999213032"/>
    <n v="2477.6999999291729"/>
    <n v="1"/>
    <s v="D549120"/>
    <s v="Closed"/>
  </r>
  <r>
    <x v="0"/>
    <x v="4"/>
    <x v="8"/>
    <x v="250"/>
    <n v="17"/>
    <x v="1"/>
    <x v="0"/>
    <d v="2020-04-10T06:53:43"/>
    <d v="2020-04-10T03:59:11"/>
    <n v="10472.000000020489"/>
    <n v="174.53333333367482"/>
    <n v="2967.0666666724719"/>
    <n v="1"/>
    <s v="D549119"/>
    <s v="Closed"/>
  </r>
  <r>
    <x v="0"/>
    <x v="7"/>
    <x v="17"/>
    <x v="259"/>
    <n v="4"/>
    <x v="1"/>
    <x v="0"/>
    <d v="2020-04-10T07:40:02"/>
    <d v="2020-04-10T06:16:00"/>
    <n v="5041.9999999227002"/>
    <n v="84.033333332045004"/>
    <n v="336.13333332818002"/>
    <n v="1"/>
    <s v="D549122"/>
    <s v="Closed"/>
  </r>
  <r>
    <x v="0"/>
    <x v="2"/>
    <x v="5"/>
    <x v="272"/>
    <n v="2"/>
    <x v="5"/>
    <x v="0"/>
    <d v="2020-04-10T10:16:32"/>
    <d v="2020-04-10T09:16:04"/>
    <n v="3627.9999994207174"/>
    <n v="60.466666657011956"/>
    <n v="120.93333331402391"/>
    <n v="1"/>
    <s v="D549125"/>
    <s v="Closed"/>
  </r>
  <r>
    <x v="1"/>
    <x v="5"/>
    <x v="14"/>
    <x v="273"/>
    <n v="1"/>
    <x v="5"/>
    <x v="0"/>
    <d v="2020-04-11T08:51:00"/>
    <d v="2020-04-11T07:26:00"/>
    <n v="5100.0000002793968"/>
    <n v="85.000000004656613"/>
    <n v="85.000000004656613"/>
    <n v="1"/>
    <s v="C549129"/>
    <s v="Closed"/>
  </r>
  <r>
    <x v="1"/>
    <x v="5"/>
    <x v="14"/>
    <x v="221"/>
    <n v="7"/>
    <x v="5"/>
    <x v="0"/>
    <d v="2020-04-11T11:31:24"/>
    <d v="2020-04-11T10:48:19"/>
    <n v="2585.0000001490116"/>
    <n v="43.08333333581686"/>
    <n v="301.58333335071802"/>
    <n v="1"/>
    <s v="D549133"/>
    <s v="Closed"/>
  </r>
  <r>
    <x v="0"/>
    <x v="0"/>
    <x v="0"/>
    <x v="76"/>
    <n v="34"/>
    <x v="1"/>
    <x v="0"/>
    <d v="2020-04-11T16:21:39"/>
    <d v="2020-04-11T15:13:13"/>
    <n v="4105.9999998891726"/>
    <n v="68.43333333148621"/>
    <n v="2326.7333332705311"/>
    <n v="1"/>
    <s v="D549146"/>
    <s v="Closed"/>
  </r>
  <r>
    <x v="0"/>
    <x v="0"/>
    <x v="0"/>
    <x v="274"/>
    <n v="4"/>
    <x v="5"/>
    <x v="0"/>
    <d v="2020-04-12T09:36:55"/>
    <d v="2020-04-12T08:46:54"/>
    <n v="3000.9999999543652"/>
    <n v="50.016666665906087"/>
    <n v="200.06666666362435"/>
    <n v="1"/>
    <s v="D549151"/>
    <s v="Closed"/>
  </r>
  <r>
    <x v="0"/>
    <x v="2"/>
    <x v="10"/>
    <x v="275"/>
    <n v="8"/>
    <x v="5"/>
    <x v="0"/>
    <d v="2020-04-12T11:57:04"/>
    <d v="2020-04-12T11:03:08"/>
    <n v="3235.9999995678663"/>
    <n v="53.933333326131105"/>
    <n v="431.46666660904884"/>
    <n v="1"/>
    <s v="D549155"/>
    <s v="Closed"/>
  </r>
  <r>
    <x v="0"/>
    <x v="0"/>
    <x v="3"/>
    <x v="276"/>
    <n v="10"/>
    <x v="1"/>
    <x v="0"/>
    <d v="2020-04-12T13:08:48"/>
    <d v="2020-04-12T12:13:53"/>
    <n v="3295.0000001583248"/>
    <n v="54.916666669305414"/>
    <n v="549.16666669305414"/>
    <n v="1"/>
    <s v="D549159"/>
    <s v="Closed"/>
  </r>
  <r>
    <x v="0"/>
    <x v="2"/>
    <x v="10"/>
    <x v="277"/>
    <n v="1"/>
    <x v="1"/>
    <x v="0"/>
    <d v="2020-04-12T14:32:22"/>
    <d v="2020-04-12T14:06:00"/>
    <n v="1582.0000001695007"/>
    <n v="26.366666669491678"/>
    <n v="26.366666669491678"/>
    <n v="1"/>
    <s v="C549160"/>
    <s v="Closed"/>
  </r>
  <r>
    <x v="0"/>
    <x v="0"/>
    <x v="4"/>
    <x v="278"/>
    <n v="1"/>
    <x v="1"/>
    <x v="0"/>
    <d v="2020-04-12T18:18:03"/>
    <d v="2020-04-12T17:32:00"/>
    <n v="2762.9999996395782"/>
    <n v="46.049999993992969"/>
    <n v="46.049999993992969"/>
    <n v="1"/>
    <s v="C549161"/>
    <s v="Closed"/>
  </r>
  <r>
    <x v="0"/>
    <x v="4"/>
    <x v="9"/>
    <x v="223"/>
    <n v="9"/>
    <x v="1"/>
    <x v="0"/>
    <d v="2020-04-12T19:11:03"/>
    <d v="2020-04-12T17:56:08"/>
    <n v="4495.0000002980232"/>
    <n v="74.91666667163372"/>
    <n v="674.25000004470348"/>
    <n v="1"/>
    <s v="D549167"/>
    <s v="Closed"/>
  </r>
  <r>
    <x v="0"/>
    <x v="2"/>
    <x v="5"/>
    <x v="279"/>
    <n v="1"/>
    <x v="1"/>
    <x v="0"/>
    <d v="2020-04-12T20:46:50"/>
    <d v="2020-04-12T18:05:00"/>
    <n v="9710.0000004284084"/>
    <n v="161.83333334047347"/>
    <n v="161.83333334047347"/>
    <n v="1"/>
    <s v="C549163"/>
    <s v="Closed"/>
  </r>
  <r>
    <x v="0"/>
    <x v="0"/>
    <x v="3"/>
    <x v="280"/>
    <n v="1"/>
    <x v="1"/>
    <x v="0"/>
    <d v="2020-04-12T20:04:57"/>
    <d v="2020-04-12T18:10:09"/>
    <n v="6887.999999569729"/>
    <n v="114.79999999282882"/>
    <n v="114.79999999282882"/>
    <n v="1"/>
    <s v="C549164"/>
    <s v="Closed"/>
  </r>
  <r>
    <x v="0"/>
    <x v="2"/>
    <x v="16"/>
    <x v="281"/>
    <n v="1"/>
    <x v="1"/>
    <x v="0"/>
    <d v="2020-04-12T20:08:15"/>
    <d v="2020-04-12T19:09:49"/>
    <n v="3506.0000004479662"/>
    <n v="58.433333340799436"/>
    <n v="58.433333340799436"/>
    <n v="1"/>
    <s v="C549166"/>
    <s v="Closed"/>
  </r>
  <r>
    <x v="0"/>
    <x v="2"/>
    <x v="10"/>
    <x v="71"/>
    <n v="1405"/>
    <x v="9"/>
    <x v="0"/>
    <d v="2020-04-13T00:32:48"/>
    <d v="2020-04-12T22:33:00"/>
    <n v="7187.9999999189749"/>
    <n v="119.79999999864958"/>
    <n v="168318.99999810266"/>
    <n v="1"/>
    <s v="D549281"/>
    <s v="Closed"/>
  </r>
  <r>
    <x v="0"/>
    <x v="0"/>
    <x v="0"/>
    <x v="96"/>
    <n v="322"/>
    <x v="9"/>
    <x v="0"/>
    <d v="2020-04-13T09:30:00"/>
    <d v="2020-04-12T22:47:00"/>
    <n v="38580.00000002794"/>
    <n v="643.00000000046566"/>
    <n v="207046.00000014994"/>
    <n v="1"/>
    <s v="D550039"/>
    <s v="Closed"/>
  </r>
  <r>
    <x v="1"/>
    <x v="1"/>
    <x v="11"/>
    <x v="282"/>
    <n v="7"/>
    <x v="1"/>
    <x v="0"/>
    <d v="2020-04-13T00:27:59"/>
    <d v="2020-04-12T22:57:02"/>
    <n v="5457.0000001229346"/>
    <n v="90.95000000204891"/>
    <n v="636.65000001434237"/>
    <n v="1"/>
    <s v="D549391"/>
    <s v="Closed"/>
  </r>
  <r>
    <x v="0"/>
    <x v="2"/>
    <x v="16"/>
    <x v="83"/>
    <n v="196"/>
    <x v="9"/>
    <x v="0"/>
    <d v="2020-04-13T03:16:47"/>
    <d v="2020-04-12T23:15:00"/>
    <n v="14507.000000285916"/>
    <n v="241.7833333380986"/>
    <n v="47389.533334267326"/>
    <n v="1"/>
    <s v="D549600"/>
    <s v="Closed"/>
  </r>
  <r>
    <x v="0"/>
    <x v="2"/>
    <x v="5"/>
    <x v="283"/>
    <n v="1"/>
    <x v="9"/>
    <x v="0"/>
    <d v="2020-04-13T16:49:37"/>
    <d v="2020-04-13T00:20:00"/>
    <n v="59376.999999652617"/>
    <n v="989.61666666087694"/>
    <n v="989.61666666087694"/>
    <n v="1"/>
    <s v="C549389"/>
    <s v="Closed"/>
  </r>
  <r>
    <x v="0"/>
    <x v="2"/>
    <x v="5"/>
    <x v="284"/>
    <n v="93"/>
    <x v="9"/>
    <x v="0"/>
    <d v="2020-04-13T04:11:32"/>
    <d v="2020-04-13T00:21:00"/>
    <n v="13832.000000285916"/>
    <n v="230.5333333380986"/>
    <n v="21439.60000044317"/>
    <n v="1"/>
    <s v="D549653"/>
    <s v="Closed"/>
  </r>
  <r>
    <x v="0"/>
    <x v="2"/>
    <x v="5"/>
    <x v="285"/>
    <n v="140"/>
    <x v="9"/>
    <x v="0"/>
    <d v="2020-04-13T07:39:44"/>
    <d v="2020-04-13T00:27:00"/>
    <n v="25963.999999850057"/>
    <n v="432.73333333083428"/>
    <n v="60582.6666663168"/>
    <n v="1"/>
    <s v="D549696"/>
    <s v="Closed"/>
  </r>
  <r>
    <x v="0"/>
    <x v="2"/>
    <x v="5"/>
    <x v="286"/>
    <n v="12"/>
    <x v="9"/>
    <x v="0"/>
    <d v="2020-04-13T05:35:21"/>
    <d v="2020-04-13T00:29:00"/>
    <n v="18381.000000005588"/>
    <n v="306.35000000009313"/>
    <n v="3676.2000000011176"/>
    <n v="1"/>
    <s v="D549702"/>
    <s v="Closed"/>
  </r>
  <r>
    <x v="0"/>
    <x v="2"/>
    <x v="5"/>
    <x v="131"/>
    <n v="33"/>
    <x v="9"/>
    <x v="0"/>
    <d v="2020-04-13T12:29:19"/>
    <d v="2020-04-13T00:30:43"/>
    <n v="43115.99999985192"/>
    <n v="718.599999997532"/>
    <n v="23713.799999918556"/>
    <n v="1"/>
    <s v="D550151"/>
    <s v="Closed"/>
  </r>
  <r>
    <x v="0"/>
    <x v="2"/>
    <x v="10"/>
    <x v="71"/>
    <n v="1405"/>
    <x v="9"/>
    <x v="0"/>
    <d v="2020-04-13T03:18:33"/>
    <d v="2020-04-13T00:35:00"/>
    <n v="9812.9999999888241"/>
    <n v="163.54999999981374"/>
    <n v="229787.7499997383"/>
    <n v="1"/>
    <s v="D549491"/>
    <s v="Closed"/>
  </r>
  <r>
    <x v="0"/>
    <x v="3"/>
    <x v="7"/>
    <x v="15"/>
    <n v="23"/>
    <x v="9"/>
    <x v="0"/>
    <d v="2020-04-13T13:04:00"/>
    <d v="2020-04-13T00:36:00"/>
    <n v="44879.999999818392"/>
    <n v="747.9999999969732"/>
    <n v="17203.999999930384"/>
    <n v="1"/>
    <s v="D550176"/>
    <s v="Closed"/>
  </r>
  <r>
    <x v="0"/>
    <x v="2"/>
    <x v="16"/>
    <x v="287"/>
    <n v="4"/>
    <x v="9"/>
    <x v="0"/>
    <d v="2020-04-13T20:27:36"/>
    <d v="2020-04-13T00:53:00"/>
    <n v="70475.999999768101"/>
    <n v="1174.599999996135"/>
    <n v="4698.39999998454"/>
    <n v="1"/>
    <s v="D550358"/>
    <s v="Closed"/>
  </r>
  <r>
    <x v="0"/>
    <x v="4"/>
    <x v="26"/>
    <x v="99"/>
    <n v="55"/>
    <x v="9"/>
    <x v="0"/>
    <d v="2020-04-13T16:55:09"/>
    <d v="2020-04-13T01:17:00"/>
    <n v="56289.000000106171"/>
    <n v="938.15000000176951"/>
    <n v="51598.250000097323"/>
    <n v="1"/>
    <s v="D549878"/>
    <s v="Closed"/>
  </r>
  <r>
    <x v="0"/>
    <x v="4"/>
    <x v="9"/>
    <x v="288"/>
    <n v="31"/>
    <x v="9"/>
    <x v="0"/>
    <d v="2020-04-13T18:19:44"/>
    <d v="2020-04-13T01:21:00"/>
    <n v="61124.000000045635"/>
    <n v="1018.7333333340939"/>
    <n v="31580.733333356911"/>
    <n v="1"/>
    <s v="D550312"/>
    <s v="Closed"/>
  </r>
  <r>
    <x v="0"/>
    <x v="2"/>
    <x v="16"/>
    <x v="252"/>
    <n v="22"/>
    <x v="9"/>
    <x v="0"/>
    <d v="2020-04-13T14:01:00"/>
    <d v="2020-04-13T01:25:00"/>
    <n v="45359.999999497086"/>
    <n v="755.9999999916181"/>
    <n v="16631.999999815598"/>
    <n v="1"/>
    <s v="D550226"/>
    <s v="Closed"/>
  </r>
  <r>
    <x v="0"/>
    <x v="0"/>
    <x v="0"/>
    <x v="289"/>
    <n v="337"/>
    <x v="9"/>
    <x v="0"/>
    <d v="2020-04-13T07:29:38"/>
    <d v="2020-04-13T01:26:49"/>
    <n v="21768.99999990128"/>
    <n v="362.81666666502133"/>
    <n v="122269.21666611219"/>
    <n v="1"/>
    <s v="D549719"/>
    <s v="Closed"/>
  </r>
  <r>
    <x v="0"/>
    <x v="0"/>
    <x v="4"/>
    <x v="290"/>
    <n v="71"/>
    <x v="9"/>
    <x v="0"/>
    <d v="2020-04-13T10:27:52"/>
    <d v="2020-04-13T01:41:00"/>
    <n v="31611.999999987893"/>
    <n v="526.86666666646488"/>
    <n v="37407.533333319006"/>
    <n v="1"/>
    <s v="D550051"/>
    <s v="Closed"/>
  </r>
  <r>
    <x v="0"/>
    <x v="0"/>
    <x v="1"/>
    <x v="291"/>
    <n v="42"/>
    <x v="9"/>
    <x v="0"/>
    <d v="2020-04-13T15:19:04"/>
    <d v="2020-04-13T01:43:00"/>
    <n v="48964.000000222586"/>
    <n v="816.06666667037643"/>
    <n v="34274.80000015581"/>
    <n v="1"/>
    <s v="D550117"/>
    <s v="Closed"/>
  </r>
  <r>
    <x v="0"/>
    <x v="2"/>
    <x v="5"/>
    <x v="292"/>
    <n v="14"/>
    <x v="9"/>
    <x v="0"/>
    <d v="2020-04-13T10:40:59"/>
    <d v="2020-04-13T01:53:00"/>
    <n v="31678.999999933876"/>
    <n v="527.98333333223127"/>
    <n v="7391.7666666512378"/>
    <n v="1"/>
    <s v="D550090"/>
    <s v="Closed"/>
  </r>
  <r>
    <x v="0"/>
    <x v="0"/>
    <x v="4"/>
    <x v="220"/>
    <n v="134"/>
    <x v="9"/>
    <x v="0"/>
    <d v="2020-04-13T08:17:48"/>
    <d v="2020-04-13T01:57:00"/>
    <n v="22848.000000044703"/>
    <n v="380.80000000074506"/>
    <n v="51027.200000099838"/>
    <n v="1"/>
    <s v="D549926"/>
    <s v="Closed"/>
  </r>
  <r>
    <x v="0"/>
    <x v="3"/>
    <x v="7"/>
    <x v="40"/>
    <n v="4"/>
    <x v="9"/>
    <x v="0"/>
    <d v="2020-04-13T09:17:55"/>
    <d v="2020-04-13T02:08:00"/>
    <n v="25794.999999948777"/>
    <n v="429.91666666581295"/>
    <n v="1719.6666666632518"/>
    <n v="1"/>
    <s v="D550002"/>
    <s v="Closed"/>
  </r>
  <r>
    <x v="0"/>
    <x v="2"/>
    <x v="16"/>
    <x v="293"/>
    <n v="10"/>
    <x v="9"/>
    <x v="0"/>
    <d v="2020-04-13T16:52:00"/>
    <d v="2020-04-13T02:09:00"/>
    <n v="52979.999999818392"/>
    <n v="882.9999999969732"/>
    <n v="8829.999999969732"/>
    <n v="1"/>
    <s v="D550264"/>
    <s v="Closed"/>
  </r>
  <r>
    <x v="0"/>
    <x v="2"/>
    <x v="16"/>
    <x v="294"/>
    <n v="21"/>
    <x v="9"/>
    <x v="0"/>
    <d v="2020-04-13T15:30:11"/>
    <d v="2020-04-13T02:11:00"/>
    <n v="47951.000000420026"/>
    <n v="799.18333334033377"/>
    <n v="16782.850000147009"/>
    <n v="1"/>
    <s v="D550240"/>
    <s v="Closed"/>
  </r>
  <r>
    <x v="0"/>
    <x v="2"/>
    <x v="15"/>
    <x v="295"/>
    <n v="4"/>
    <x v="9"/>
    <x v="0"/>
    <d v="2020-04-13T18:24:00"/>
    <d v="2020-04-13T02:22:00"/>
    <n v="57720.000000181608"/>
    <n v="962.0000000030268"/>
    <n v="3848.0000000121072"/>
    <n v="1"/>
    <s v="D550339"/>
    <s v="Closed"/>
  </r>
  <r>
    <x v="0"/>
    <x v="3"/>
    <x v="7"/>
    <x v="296"/>
    <n v="24"/>
    <x v="9"/>
    <x v="0"/>
    <d v="2020-04-13T08:42:35"/>
    <d v="2020-04-13T03:02:59"/>
    <n v="20376.000000536442"/>
    <n v="339.6000000089407"/>
    <n v="8150.4000002145767"/>
    <n v="1"/>
    <s v="D549887"/>
    <s v="Closed"/>
  </r>
  <r>
    <x v="0"/>
    <x v="3"/>
    <x v="7"/>
    <x v="297"/>
    <n v="3"/>
    <x v="9"/>
    <x v="0"/>
    <d v="2020-04-13T12:01:57"/>
    <d v="2020-04-13T03:06:00"/>
    <n v="32156.999999773689"/>
    <n v="535.94999999622814"/>
    <n v="1607.8499999886844"/>
    <n v="1"/>
    <s v="D550139"/>
    <s v="Closed"/>
  </r>
  <r>
    <x v="0"/>
    <x v="4"/>
    <x v="8"/>
    <x v="298"/>
    <n v="7"/>
    <x v="9"/>
    <x v="0"/>
    <d v="2020-04-13T14:02:00"/>
    <d v="2020-04-13T03:16:00"/>
    <n v="38759.99999998603"/>
    <n v="645.99999999976717"/>
    <n v="4521.9999999983702"/>
    <n v="1"/>
    <s v="D550284"/>
    <s v="Closed"/>
  </r>
  <r>
    <x v="0"/>
    <x v="2"/>
    <x v="16"/>
    <x v="83"/>
    <n v="196"/>
    <x v="9"/>
    <x v="0"/>
    <d v="2020-04-13T15:11:00"/>
    <d v="2020-04-13T03:19:00"/>
    <n v="42720.000000321306"/>
    <n v="712.0000000053551"/>
    <n v="139552.0000010496"/>
    <n v="1"/>
    <s v="D550220"/>
    <s v="Closed"/>
  </r>
  <r>
    <x v="0"/>
    <x v="2"/>
    <x v="5"/>
    <x v="299"/>
    <n v="2"/>
    <x v="9"/>
    <x v="0"/>
    <d v="2020-04-13T15:55:53"/>
    <d v="2020-04-13T03:19:00"/>
    <n v="45412.999999942258"/>
    <n v="756.88333333237097"/>
    <n v="1513.7666666647419"/>
    <n v="1"/>
    <s v="D550248"/>
    <s v="Closed"/>
  </r>
  <r>
    <x v="0"/>
    <x v="2"/>
    <x v="10"/>
    <x v="300"/>
    <n v="11"/>
    <x v="9"/>
    <x v="0"/>
    <d v="2020-04-13T09:02:00"/>
    <d v="2020-04-13T03:22:00"/>
    <n v="20399.999999860302"/>
    <n v="339.99999999767169"/>
    <n v="3739.9999999743886"/>
    <n v="1"/>
    <s v="D550120"/>
    <s v="Closed"/>
  </r>
  <r>
    <x v="0"/>
    <x v="2"/>
    <x v="10"/>
    <x v="301"/>
    <n v="57"/>
    <x v="9"/>
    <x v="0"/>
    <d v="2020-04-13T17:44:59"/>
    <d v="2020-04-13T03:23:00"/>
    <n v="51718.999999877997"/>
    <n v="861.98333333129995"/>
    <n v="49133.049999884097"/>
    <n v="1"/>
    <s v="D550269"/>
    <s v="Closed"/>
  </r>
  <r>
    <x v="0"/>
    <x v="2"/>
    <x v="10"/>
    <x v="103"/>
    <n v="14"/>
    <x v="9"/>
    <x v="0"/>
    <d v="2020-04-13T11:03:00"/>
    <d v="2020-04-13T03:23:00"/>
    <n v="27600.000000069849"/>
    <n v="460.00000000116415"/>
    <n v="6440.0000000162981"/>
    <n v="1"/>
    <s v="D550150"/>
    <s v="Closed"/>
  </r>
  <r>
    <x v="0"/>
    <x v="2"/>
    <x v="10"/>
    <x v="302"/>
    <n v="48"/>
    <x v="9"/>
    <x v="0"/>
    <d v="2020-04-13T14:40:44"/>
    <d v="2020-04-13T03:25:00"/>
    <n v="40544.000000227243"/>
    <n v="675.73333333712071"/>
    <n v="32435.200000181794"/>
    <n v="1"/>
    <s v="D550231"/>
    <s v="Closed"/>
  </r>
  <r>
    <x v="0"/>
    <x v="2"/>
    <x v="10"/>
    <x v="105"/>
    <n v="28"/>
    <x v="9"/>
    <x v="0"/>
    <d v="2020-04-13T10:11:00"/>
    <d v="2020-04-13T03:27:00"/>
    <n v="24239.999999804422"/>
    <n v="403.99999999674037"/>
    <n v="11311.99999990873"/>
    <n v="1"/>
    <s v="D550080"/>
    <s v="Closed"/>
  </r>
  <r>
    <x v="0"/>
    <x v="0"/>
    <x v="3"/>
    <x v="303"/>
    <n v="4"/>
    <x v="9"/>
    <x v="0"/>
    <d v="2020-04-13T20:25:00"/>
    <d v="2020-04-13T03:28:00"/>
    <n v="61020.000000251457"/>
    <n v="1017.000000004191"/>
    <n v="4068.0000000167638"/>
    <n v="1"/>
    <s v="D550363"/>
    <s v="Closed"/>
  </r>
  <r>
    <x v="0"/>
    <x v="2"/>
    <x v="10"/>
    <x v="304"/>
    <n v="3"/>
    <x v="9"/>
    <x v="0"/>
    <d v="2020-04-13T09:38:00"/>
    <d v="2020-04-13T03:42:00"/>
    <n v="21359.999999846332"/>
    <n v="355.99999999743886"/>
    <n v="1067.9999999923166"/>
    <n v="1"/>
    <s v="D550190"/>
    <s v="Closed"/>
  </r>
  <r>
    <x v="0"/>
    <x v="2"/>
    <x v="15"/>
    <x v="305"/>
    <n v="1"/>
    <x v="9"/>
    <x v="0"/>
    <d v="2020-04-13T19:16:00"/>
    <d v="2020-04-13T03:42:00"/>
    <n v="56039.999999734573"/>
    <n v="933.99999999557622"/>
    <n v="933.99999999557622"/>
    <n v="1"/>
    <s v="C549673"/>
    <s v="Closed"/>
  </r>
  <r>
    <x v="0"/>
    <x v="7"/>
    <x v="17"/>
    <x v="306"/>
    <n v="1"/>
    <x v="9"/>
    <x v="0"/>
    <d v="2020-04-13T07:06:03"/>
    <d v="2020-04-13T03:57:00"/>
    <n v="11342.999999946915"/>
    <n v="189.04999999911524"/>
    <n v="189.04999999911524"/>
    <n v="1"/>
    <s v="C549685"/>
    <s v="Closed"/>
  </r>
  <r>
    <x v="0"/>
    <x v="2"/>
    <x v="5"/>
    <x v="307"/>
    <n v="6"/>
    <x v="9"/>
    <x v="0"/>
    <d v="2020-04-13T19:08:33"/>
    <d v="2020-04-13T04:05:00"/>
    <n v="54213.000000128523"/>
    <n v="903.55000000214204"/>
    <n v="5421.3000000128523"/>
    <n v="1"/>
    <s v="D550333"/>
    <s v="Closed"/>
  </r>
  <r>
    <x v="0"/>
    <x v="0"/>
    <x v="3"/>
    <x v="308"/>
    <n v="31"/>
    <x v="9"/>
    <x v="0"/>
    <d v="2020-04-13T15:55:00"/>
    <d v="2020-04-13T04:38:00"/>
    <n v="40619.999999762513"/>
    <n v="676.99999999604188"/>
    <n v="20986.999999877298"/>
    <n v="1"/>
    <s v="D550251"/>
    <s v="Closed"/>
  </r>
  <r>
    <x v="0"/>
    <x v="2"/>
    <x v="10"/>
    <x v="309"/>
    <n v="30"/>
    <x v="9"/>
    <x v="0"/>
    <d v="2020-04-13T12:35:24"/>
    <d v="2020-04-13T04:52:00"/>
    <n v="27803.999999980442"/>
    <n v="463.39999999967404"/>
    <n v="13901.999999990221"/>
    <n v="1"/>
    <s v="D550082"/>
    <s v="Closed"/>
  </r>
  <r>
    <x v="0"/>
    <x v="0"/>
    <x v="3"/>
    <x v="173"/>
    <n v="68"/>
    <x v="9"/>
    <x v="0"/>
    <d v="2020-04-13T19:56:00"/>
    <d v="2020-04-13T05:04:00"/>
    <n v="53520.000000321306"/>
    <n v="892.0000000053551"/>
    <n v="60656.000000364147"/>
    <n v="1"/>
    <s v="D550362"/>
    <s v="Closed"/>
  </r>
  <r>
    <x v="0"/>
    <x v="0"/>
    <x v="3"/>
    <x v="310"/>
    <n v="5"/>
    <x v="9"/>
    <x v="0"/>
    <d v="2020-04-13T15:54:50"/>
    <d v="2020-04-13T05:07:00"/>
    <n v="38870.000000554137"/>
    <n v="647.83333334256895"/>
    <n v="3239.1666667128447"/>
    <n v="1"/>
    <s v="D550242"/>
    <s v="Closed"/>
  </r>
  <r>
    <x v="0"/>
    <x v="4"/>
    <x v="8"/>
    <x v="250"/>
    <n v="17"/>
    <x v="9"/>
    <x v="0"/>
    <d v="2020-04-13T21:44:46"/>
    <d v="2020-04-13T05:09:00"/>
    <n v="59745.999999786727"/>
    <n v="995.76666666311212"/>
    <n v="16928.033333272906"/>
    <n v="1"/>
    <s v="D550365"/>
    <s v="Closed"/>
  </r>
  <r>
    <x v="0"/>
    <x v="2"/>
    <x v="5"/>
    <x v="311"/>
    <n v="1"/>
    <x v="9"/>
    <x v="0"/>
    <d v="2020-04-13T18:31:38"/>
    <d v="2020-04-13T05:31:00"/>
    <n v="46837.999999872409"/>
    <n v="780.63333333120681"/>
    <n v="780.63333333120681"/>
    <n v="1"/>
    <s v="D550321"/>
    <s v="Closed"/>
  </r>
  <r>
    <x v="0"/>
    <x v="3"/>
    <x v="7"/>
    <x v="312"/>
    <n v="1"/>
    <x v="9"/>
    <x v="0"/>
    <d v="2020-04-13T17:28:52"/>
    <d v="2020-04-13T06:21:00"/>
    <n v="40072.000000532717"/>
    <n v="667.86666667554528"/>
    <n v="667.86666667554528"/>
    <n v="1"/>
    <s v="D550144"/>
    <s v="Closed"/>
  </r>
  <r>
    <x v="0"/>
    <x v="2"/>
    <x v="5"/>
    <x v="313"/>
    <n v="4"/>
    <x v="9"/>
    <x v="0"/>
    <d v="2020-04-13T15:41:32"/>
    <d v="2020-04-13T06:29:00"/>
    <n v="33151.999999769032"/>
    <n v="552.53333332948387"/>
    <n v="2210.1333333179355"/>
    <n v="1"/>
    <s v="D550236"/>
    <s v="Closed"/>
  </r>
  <r>
    <x v="0"/>
    <x v="2"/>
    <x v="10"/>
    <x v="314"/>
    <n v="15"/>
    <x v="9"/>
    <x v="0"/>
    <d v="2020-04-13T15:48:35"/>
    <d v="2020-04-13T06:32:00"/>
    <n v="33394.999999995343"/>
    <n v="556.58333333325572"/>
    <n v="8348.7499999988358"/>
    <n v="1"/>
    <s v="D550234"/>
    <s v="Closed"/>
  </r>
  <r>
    <x v="0"/>
    <x v="2"/>
    <x v="15"/>
    <x v="315"/>
    <n v="1"/>
    <x v="9"/>
    <x v="0"/>
    <d v="2020-04-13T11:14:00"/>
    <d v="2020-04-13T06:34:00"/>
    <n v="16800.000000069849"/>
    <n v="280.00000000116415"/>
    <n v="280.00000000116415"/>
    <n v="1"/>
    <s v="C549777"/>
    <s v="Closed"/>
  </r>
  <r>
    <x v="0"/>
    <x v="2"/>
    <x v="15"/>
    <x v="316"/>
    <n v="3"/>
    <x v="9"/>
    <x v="0"/>
    <d v="2020-04-13T20:21:00"/>
    <d v="2020-04-13T06:34:00"/>
    <n v="49620.000000181608"/>
    <n v="827.0000000030268"/>
    <n v="2481.0000000090804"/>
    <n v="1"/>
    <s v="D550366"/>
    <s v="Closed"/>
  </r>
  <r>
    <x v="0"/>
    <x v="2"/>
    <x v="5"/>
    <x v="153"/>
    <n v="14"/>
    <x v="9"/>
    <x v="0"/>
    <d v="2020-04-13T17:27:41"/>
    <d v="2020-04-13T06:38:42"/>
    <n v="38938.999999710359"/>
    <n v="648.98333332850598"/>
    <n v="9085.7666665990837"/>
    <n v="1"/>
    <s v="D550293"/>
    <s v="Closed"/>
  </r>
  <r>
    <x v="0"/>
    <x v="4"/>
    <x v="8"/>
    <x v="317"/>
    <n v="10"/>
    <x v="9"/>
    <x v="0"/>
    <d v="2020-04-13T18:22:02"/>
    <d v="2020-04-13T06:52:05"/>
    <n v="41396.999999717809"/>
    <n v="689.94999999529682"/>
    <n v="6899.4999999529682"/>
    <n v="1"/>
    <s v="D550315"/>
    <s v="Closed"/>
  </r>
  <r>
    <x v="0"/>
    <x v="2"/>
    <x v="5"/>
    <x v="318"/>
    <n v="2"/>
    <x v="9"/>
    <x v="0"/>
    <d v="2020-04-13T14:46:28"/>
    <d v="2020-04-13T06:54:17"/>
    <n v="28330.999999959022"/>
    <n v="472.18333333265036"/>
    <n v="944.36666666530073"/>
    <n v="1"/>
    <s v="D550228"/>
    <s v="Closed"/>
  </r>
  <r>
    <x v="0"/>
    <x v="0"/>
    <x v="4"/>
    <x v="319"/>
    <n v="20"/>
    <x v="9"/>
    <x v="0"/>
    <d v="2020-04-13T10:25:55"/>
    <d v="2020-04-13T06:57:26"/>
    <n v="12508.999999682419"/>
    <n v="208.48333332804032"/>
    <n v="4169.6666665608063"/>
    <n v="1"/>
    <s v="D550086"/>
    <s v="Closed"/>
  </r>
  <r>
    <x v="0"/>
    <x v="0"/>
    <x v="3"/>
    <x v="320"/>
    <n v="9"/>
    <x v="9"/>
    <x v="0"/>
    <d v="2020-04-13T22:52:27"/>
    <d v="2020-04-13T07:14:00"/>
    <n v="56306.999999913387"/>
    <n v="938.44999999855645"/>
    <n v="8446.0499999870081"/>
    <n v="1"/>
    <s v="D550274"/>
    <s v="Closed"/>
  </r>
  <r>
    <x v="0"/>
    <x v="2"/>
    <x v="15"/>
    <x v="321"/>
    <n v="10"/>
    <x v="9"/>
    <x v="0"/>
    <d v="2020-04-13T18:13:00"/>
    <d v="2020-04-13T07:32:00"/>
    <n v="38460.000000265427"/>
    <n v="641.00000000442378"/>
    <n v="6410.0000000442378"/>
    <n v="1"/>
    <s v="D550265"/>
    <s v="Closed"/>
  </r>
  <r>
    <x v="0"/>
    <x v="0"/>
    <x v="0"/>
    <x v="322"/>
    <n v="84"/>
    <x v="9"/>
    <x v="0"/>
    <d v="2020-04-13T10:17:00"/>
    <d v="2020-04-13T07:34:00"/>
    <n v="9779.9999998183921"/>
    <n v="162.9999999969732"/>
    <n v="13691.999999745749"/>
    <n v="1"/>
    <s v="D550050"/>
    <s v="Closed"/>
  </r>
  <r>
    <x v="0"/>
    <x v="2"/>
    <x v="5"/>
    <x v="323"/>
    <n v="10"/>
    <x v="9"/>
    <x v="0"/>
    <d v="2020-04-13T12:48:56"/>
    <d v="2020-04-13T07:34:00"/>
    <n v="18895.999999693595"/>
    <n v="314.93333332822658"/>
    <n v="3149.3333332822658"/>
    <n v="1"/>
    <s v="D550189"/>
    <s v="Closed"/>
  </r>
  <r>
    <x v="0"/>
    <x v="2"/>
    <x v="5"/>
    <x v="324"/>
    <n v="1"/>
    <x v="9"/>
    <x v="0"/>
    <d v="2020-04-13T18:42:30"/>
    <d v="2020-04-13T07:41:00"/>
    <n v="39689.999999874271"/>
    <n v="661.49999999790452"/>
    <n v="661.49999999790452"/>
    <n v="1"/>
    <s v="D550325"/>
    <s v="Closed"/>
  </r>
  <r>
    <x v="0"/>
    <x v="2"/>
    <x v="5"/>
    <x v="325"/>
    <n v="36"/>
    <x v="9"/>
    <x v="0"/>
    <d v="2020-04-13T09:29:24"/>
    <d v="2020-04-13T07:42:00"/>
    <n v="6444.0000001341105"/>
    <n v="107.40000000223517"/>
    <n v="3866.4000000804663"/>
    <n v="1"/>
    <s v="D549966"/>
    <s v="Closed"/>
  </r>
  <r>
    <x v="0"/>
    <x v="0"/>
    <x v="0"/>
    <x v="326"/>
    <n v="1"/>
    <x v="9"/>
    <x v="0"/>
    <d v="2020-04-13T12:09:36"/>
    <d v="2020-04-13T07:47:00"/>
    <n v="15755.999999935739"/>
    <n v="262.59999999892898"/>
    <n v="262.59999999892898"/>
    <n v="1"/>
    <s v="D550173"/>
    <s v="Closed"/>
  </r>
  <r>
    <x v="0"/>
    <x v="2"/>
    <x v="5"/>
    <x v="327"/>
    <n v="8"/>
    <x v="9"/>
    <x v="0"/>
    <d v="2020-04-13T08:30:08"/>
    <d v="2020-04-13T07:56:00"/>
    <n v="2047.9999997187406"/>
    <n v="34.133333328645676"/>
    <n v="273.06666662916541"/>
    <n v="1"/>
    <s v="D549893"/>
    <s v="Closed"/>
  </r>
  <r>
    <x v="0"/>
    <x v="4"/>
    <x v="9"/>
    <x v="328"/>
    <n v="1"/>
    <x v="9"/>
    <x v="0"/>
    <d v="2020-04-14T00:15:33"/>
    <d v="2020-04-13T08:09:00"/>
    <n v="57992.999999877065"/>
    <n v="966.54999999795109"/>
    <n v="966.54999999795109"/>
    <n v="1"/>
    <s v="D550367"/>
    <s v="Closed"/>
  </r>
  <r>
    <x v="0"/>
    <x v="0"/>
    <x v="0"/>
    <x v="329"/>
    <n v="10"/>
    <x v="9"/>
    <x v="0"/>
    <d v="2020-04-13T11:53:20"/>
    <d v="2020-04-13T08:12:00"/>
    <n v="13280.000000121072"/>
    <n v="221.3333333353512"/>
    <n v="2213.333333353512"/>
    <n v="1"/>
    <s v="D550046"/>
    <s v="Closed"/>
  </r>
  <r>
    <x v="0"/>
    <x v="7"/>
    <x v="17"/>
    <x v="330"/>
    <n v="1"/>
    <x v="2"/>
    <x v="0"/>
    <d v="2020-04-13T19:34:00"/>
    <d v="2020-04-13T08:23:00"/>
    <n v="40259.999999846332"/>
    <n v="670.99999999743886"/>
    <n v="670.99999999743886"/>
    <n v="1"/>
    <s v="C549946"/>
    <s v="Closed"/>
  </r>
  <r>
    <x v="0"/>
    <x v="2"/>
    <x v="16"/>
    <x v="331"/>
    <n v="15"/>
    <x v="9"/>
    <x v="0"/>
    <d v="2020-04-13T16:04:00"/>
    <d v="2020-04-13T08:23:00"/>
    <n v="27659.999999636784"/>
    <n v="460.9999999939464"/>
    <n v="6914.999999909196"/>
    <n v="1"/>
    <s v="D550244"/>
    <s v="Closed"/>
  </r>
  <r>
    <x v="0"/>
    <x v="2"/>
    <x v="16"/>
    <x v="332"/>
    <n v="1"/>
    <x v="9"/>
    <x v="0"/>
    <d v="2020-04-13T16:03:00"/>
    <d v="2020-04-13T08:25:00"/>
    <n v="27479.999999678694"/>
    <n v="457.9999999946449"/>
    <n v="457.9999999946449"/>
    <n v="1"/>
    <s v="C549947"/>
    <s v="Closed"/>
  </r>
  <r>
    <x v="0"/>
    <x v="2"/>
    <x v="10"/>
    <x v="333"/>
    <n v="1"/>
    <x v="9"/>
    <x v="0"/>
    <d v="2020-04-13T18:58:28"/>
    <d v="2020-04-13T08:55:00"/>
    <n v="36208.000000007451"/>
    <n v="603.46666666679084"/>
    <n v="603.46666666679084"/>
    <n v="1"/>
    <s v="D550145"/>
    <s v="Closed"/>
  </r>
  <r>
    <x v="0"/>
    <x v="3"/>
    <x v="7"/>
    <x v="334"/>
    <n v="6"/>
    <x v="9"/>
    <x v="0"/>
    <d v="2020-04-13T13:22:22"/>
    <d v="2020-04-13T09:02:00"/>
    <n v="15622.000000043772"/>
    <n v="260.3666666673962"/>
    <n v="1562.2000000043772"/>
    <n v="1"/>
    <s v="D550209"/>
    <s v="Closed"/>
  </r>
  <r>
    <x v="0"/>
    <x v="2"/>
    <x v="5"/>
    <x v="335"/>
    <n v="2"/>
    <x v="9"/>
    <x v="0"/>
    <d v="2020-04-13T11:20:02"/>
    <d v="2020-04-13T09:08:17"/>
    <n v="7905.0000003073364"/>
    <n v="131.75000000512227"/>
    <n v="263.50000001024455"/>
    <n v="1"/>
    <s v="D550133"/>
    <s v="Closed"/>
  </r>
  <r>
    <x v="0"/>
    <x v="2"/>
    <x v="5"/>
    <x v="336"/>
    <n v="2"/>
    <x v="9"/>
    <x v="0"/>
    <d v="2020-04-13T16:19:43"/>
    <d v="2020-04-13T09:12:00"/>
    <n v="25662.999999895692"/>
    <n v="427.7166666649282"/>
    <n v="855.4333333298564"/>
    <n v="1"/>
    <s v="D550250"/>
    <s v="Closed"/>
  </r>
  <r>
    <x v="0"/>
    <x v="2"/>
    <x v="15"/>
    <x v="337"/>
    <n v="1"/>
    <x v="9"/>
    <x v="0"/>
    <d v="2020-04-13T19:09:47"/>
    <d v="2020-04-13T09:38:01"/>
    <n v="34305.999999842606"/>
    <n v="571.76666666404344"/>
    <n v="571.76666666404344"/>
    <n v="1"/>
    <s v="C550045"/>
    <s v="Closed"/>
  </r>
  <r>
    <x v="0"/>
    <x v="2"/>
    <x v="16"/>
    <x v="338"/>
    <n v="1"/>
    <x v="9"/>
    <x v="0"/>
    <d v="2020-04-13T18:19:00"/>
    <d v="2020-04-13T09:41:00"/>
    <n v="31080.000000097789"/>
    <n v="518.00000000162981"/>
    <n v="518.00000000162981"/>
    <n v="1"/>
    <s v="C550052"/>
    <s v="Closed"/>
  </r>
  <r>
    <x v="0"/>
    <x v="0"/>
    <x v="1"/>
    <x v="339"/>
    <n v="2"/>
    <x v="9"/>
    <x v="0"/>
    <d v="2020-04-13T15:56:24"/>
    <d v="2020-04-13T10:07:00"/>
    <n v="20964.000000315718"/>
    <n v="349.40000000526197"/>
    <n v="698.80000001052395"/>
    <n v="1"/>
    <s v="D550159"/>
    <s v="Closed"/>
  </r>
  <r>
    <x v="0"/>
    <x v="2"/>
    <x v="16"/>
    <x v="340"/>
    <n v="1"/>
    <x v="9"/>
    <x v="0"/>
    <d v="2020-04-13T19:08:33"/>
    <d v="2020-04-13T10:25:00"/>
    <n v="31412.999999988824"/>
    <n v="523.54999999981374"/>
    <n v="523.54999999981374"/>
    <n v="1"/>
    <s v="C550085"/>
    <s v="Closed"/>
  </r>
  <r>
    <x v="0"/>
    <x v="0"/>
    <x v="0"/>
    <x v="341"/>
    <n v="16"/>
    <x v="9"/>
    <x v="0"/>
    <d v="2020-04-13T12:45:42"/>
    <d v="2020-04-13T10:29:00"/>
    <n v="8201.9999999552965"/>
    <n v="136.69999999925494"/>
    <n v="2187.1999999880791"/>
    <n v="1"/>
    <s v="D550104"/>
    <s v="Closed"/>
  </r>
  <r>
    <x v="1"/>
    <x v="6"/>
    <x v="22"/>
    <x v="342"/>
    <n v="18"/>
    <x v="1"/>
    <x v="0"/>
    <d v="2020-04-13T12:21:40"/>
    <d v="2020-04-13T11:10:00"/>
    <n v="4299.9999999767169"/>
    <n v="71.666666666278616"/>
    <n v="1289.9999999930151"/>
    <n v="1"/>
    <s v="D550182"/>
    <s v="Closed"/>
  </r>
  <r>
    <x v="0"/>
    <x v="3"/>
    <x v="7"/>
    <x v="343"/>
    <n v="2"/>
    <x v="9"/>
    <x v="0"/>
    <d v="2020-04-13T13:58:40"/>
    <d v="2020-04-13T11:13:00"/>
    <n v="9939.9999995017424"/>
    <n v="165.66666665836237"/>
    <n v="331.33333331672475"/>
    <n v="1"/>
    <s v="D550142"/>
    <s v="Closed"/>
  </r>
  <r>
    <x v="0"/>
    <x v="2"/>
    <x v="16"/>
    <x v="344"/>
    <n v="1"/>
    <x v="9"/>
    <x v="0"/>
    <d v="2020-04-13T16:51:00"/>
    <d v="2020-04-13T11:32:00"/>
    <n v="19139.999999525025"/>
    <n v="318.99999999208376"/>
    <n v="318.99999999208376"/>
    <n v="1"/>
    <s v="C550149"/>
    <s v="Closed"/>
  </r>
  <r>
    <x v="0"/>
    <x v="2"/>
    <x v="5"/>
    <x v="345"/>
    <n v="1"/>
    <x v="9"/>
    <x v="0"/>
    <d v="2020-04-13T18:22:34"/>
    <d v="2020-04-13T11:45:00"/>
    <n v="23854.000000096858"/>
    <n v="397.56666666828096"/>
    <n v="397.56666666828096"/>
    <n v="1"/>
    <s v="D550310"/>
    <s v="Closed"/>
  </r>
  <r>
    <x v="0"/>
    <x v="0"/>
    <x v="3"/>
    <x v="346"/>
    <n v="10"/>
    <x v="9"/>
    <x v="0"/>
    <d v="2020-04-14T13:49:56"/>
    <d v="2020-04-13T11:52:20"/>
    <n v="93455.99999986589"/>
    <n v="1557.5999999977648"/>
    <n v="15575.999999977648"/>
    <n v="1"/>
    <s v="D550379"/>
    <s v="Closed"/>
  </r>
  <r>
    <x v="0"/>
    <x v="0"/>
    <x v="3"/>
    <x v="347"/>
    <n v="1"/>
    <x v="9"/>
    <x v="0"/>
    <d v="2020-04-13T22:56:20"/>
    <d v="2020-04-13T12:13:00"/>
    <n v="38599.999999674037"/>
    <n v="643.33333332790062"/>
    <n v="643.33333332790062"/>
    <n v="1"/>
    <s v="C550179"/>
    <s v="Closed"/>
  </r>
  <r>
    <x v="0"/>
    <x v="0"/>
    <x v="3"/>
    <x v="348"/>
    <n v="1"/>
    <x v="9"/>
    <x v="0"/>
    <d v="2020-04-13T20:34:08"/>
    <d v="2020-04-13T13:52:58"/>
    <n v="24069.99999966938"/>
    <n v="401.16666666115634"/>
    <n v="401.16666666115634"/>
    <n v="1"/>
    <s v="C550216"/>
    <s v="Closed"/>
  </r>
  <r>
    <x v="0"/>
    <x v="2"/>
    <x v="5"/>
    <x v="349"/>
    <n v="1"/>
    <x v="9"/>
    <x v="0"/>
    <d v="2020-04-13T18:22:12"/>
    <d v="2020-04-13T14:30:07"/>
    <n v="13925.000000023283"/>
    <n v="232.08333333372138"/>
    <n v="232.08333333372138"/>
    <n v="1"/>
    <s v="D550309"/>
    <s v="Closed"/>
  </r>
  <r>
    <x v="0"/>
    <x v="0"/>
    <x v="3"/>
    <x v="350"/>
    <n v="31"/>
    <x v="9"/>
    <x v="0"/>
    <d v="2020-04-13T19:07:20"/>
    <d v="2020-04-13T16:07:00"/>
    <n v="10820.00000027474"/>
    <n v="180.33333333791234"/>
    <n v="5590.3333334752824"/>
    <n v="1"/>
    <s v="D550340"/>
    <s v="Closed"/>
  </r>
  <r>
    <x v="0"/>
    <x v="4"/>
    <x v="9"/>
    <x v="351"/>
    <n v="1"/>
    <x v="9"/>
    <x v="0"/>
    <d v="2020-04-13T22:41:34"/>
    <d v="2020-04-13T16:33:00"/>
    <n v="22114.000000082888"/>
    <n v="368.56666666804813"/>
    <n v="368.56666666804813"/>
    <n v="1"/>
    <s v="D550328"/>
    <s v="Closed"/>
  </r>
  <r>
    <x v="0"/>
    <x v="2"/>
    <x v="16"/>
    <x v="213"/>
    <n v="189"/>
    <x v="9"/>
    <x v="0"/>
    <d v="2020-04-13T20:11:04"/>
    <d v="2020-04-13T18:17:00"/>
    <n v="6843.999999971129"/>
    <n v="114.06666666618548"/>
    <n v="21558.599999909056"/>
    <n v="1"/>
    <s v="D550355"/>
    <s v="Closed"/>
  </r>
  <r>
    <x v="0"/>
    <x v="2"/>
    <x v="10"/>
    <x v="105"/>
    <n v="22"/>
    <x v="9"/>
    <x v="0"/>
    <d v="2020-04-13T22:18:15"/>
    <d v="2020-04-13T19:37:00"/>
    <n v="9674.9999997904524"/>
    <n v="161.24999999650754"/>
    <n v="3547.4999999231659"/>
    <n v="1"/>
    <s v="D550369"/>
    <s v="Closed"/>
  </r>
  <r>
    <x v="0"/>
    <x v="0"/>
    <x v="3"/>
    <x v="352"/>
    <n v="1"/>
    <x v="9"/>
    <x v="0"/>
    <d v="2020-04-13T22:57:01"/>
    <d v="2020-04-13T20:12:00"/>
    <n v="9900.9999998146668"/>
    <n v="165.01666666357778"/>
    <n v="165.01666666357778"/>
    <n v="1"/>
    <s v="C550357"/>
    <s v="Closed"/>
  </r>
  <r>
    <x v="0"/>
    <x v="2"/>
    <x v="15"/>
    <x v="353"/>
    <n v="4"/>
    <x v="9"/>
    <x v="0"/>
    <d v="2020-04-14T10:05:00"/>
    <d v="2020-04-14T08:55:00"/>
    <n v="4199.9999998603016"/>
    <n v="69.999999997671694"/>
    <n v="279.99999999068677"/>
    <n v="1"/>
    <s v="D550372"/>
    <s v="Closed"/>
  </r>
  <r>
    <x v="0"/>
    <x v="0"/>
    <x v="3"/>
    <x v="354"/>
    <n v="1"/>
    <x v="9"/>
    <x v="0"/>
    <d v="2020-04-14T10:30:11"/>
    <d v="2020-04-14T09:34:00"/>
    <n v="3371.0000003222376"/>
    <n v="56.18333333870396"/>
    <n v="56.18333333870396"/>
    <n v="1"/>
    <s v="D550374"/>
    <s v="Closed"/>
  </r>
  <r>
    <x v="0"/>
    <x v="0"/>
    <x v="3"/>
    <x v="355"/>
    <n v="1"/>
    <x v="9"/>
    <x v="0"/>
    <d v="2020-04-14T10:38:24"/>
    <d v="2020-04-14T09:40:00"/>
    <n v="3503.9999999804422"/>
    <n v="58.399999999674037"/>
    <n v="58.399999999674037"/>
    <n v="1"/>
    <s v="D550375"/>
    <s v="Closed"/>
  </r>
  <r>
    <x v="1"/>
    <x v="6"/>
    <x v="22"/>
    <x v="23"/>
    <n v="1"/>
    <x v="6"/>
    <x v="0"/>
    <d v="2020-04-14T13:10:00"/>
    <d v="2020-04-14T10:41:00"/>
    <n v="8939.9999995948747"/>
    <n v="148.99999999324791"/>
    <n v="148.99999999324791"/>
    <n v="1"/>
    <s v="C550377"/>
    <s v="Closed"/>
  </r>
  <r>
    <x v="0"/>
    <x v="0"/>
    <x v="1"/>
    <x v="356"/>
    <n v="2"/>
    <x v="5"/>
    <x v="0"/>
    <d v="2020-04-14T16:41:00"/>
    <d v="2020-04-14T15:54:00"/>
    <n v="2820.0000003911555"/>
    <n v="47.000000006519258"/>
    <n v="94.000000013038516"/>
    <n v="1"/>
    <s v="D550385"/>
    <s v="Closed"/>
  </r>
  <r>
    <x v="1"/>
    <x v="6"/>
    <x v="21"/>
    <x v="357"/>
    <n v="2"/>
    <x v="5"/>
    <x v="0"/>
    <d v="2020-04-14T18:32:51"/>
    <d v="2020-04-14T17:27:00"/>
    <n v="3951.0000001173466"/>
    <n v="65.850000001955777"/>
    <n v="131.70000000391155"/>
    <n v="1"/>
    <s v="D550388"/>
    <s v="Closed"/>
  </r>
  <r>
    <x v="0"/>
    <x v="4"/>
    <x v="9"/>
    <x v="358"/>
    <n v="1"/>
    <x v="5"/>
    <x v="0"/>
    <d v="2020-04-14T22:27:19"/>
    <d v="2020-04-14T21:00:00"/>
    <n v="5239.0000000828877"/>
    <n v="87.316666668048128"/>
    <n v="87.316666668048128"/>
    <n v="1"/>
    <s v="C550391"/>
    <s v="Closed"/>
  </r>
  <r>
    <x v="0"/>
    <x v="0"/>
    <x v="1"/>
    <x v="359"/>
    <n v="1"/>
    <x v="1"/>
    <x v="0"/>
    <d v="2020-04-15T10:21:17"/>
    <d v="2020-04-15T09:51:29"/>
    <n v="1787.9999999189749"/>
    <n v="29.799999998649582"/>
    <n v="29.799999998649582"/>
    <n v="1"/>
    <s v="C550393"/>
    <s v="Closed"/>
  </r>
  <r>
    <x v="0"/>
    <x v="2"/>
    <x v="10"/>
    <x v="300"/>
    <n v="11"/>
    <x v="6"/>
    <x v="0"/>
    <d v="2020-04-15T11:18:53"/>
    <d v="2020-04-15T10:30:00"/>
    <n v="2932.9999997746199"/>
    <n v="48.883333329576999"/>
    <n v="537.71666662534699"/>
    <n v="1"/>
    <s v="D550396"/>
    <s v="Closed"/>
  </r>
  <r>
    <x v="1"/>
    <x v="6"/>
    <x v="13"/>
    <x v="360"/>
    <n v="1"/>
    <x v="1"/>
    <x v="0"/>
    <d v="2020-04-15T14:57:11"/>
    <d v="2020-04-15T13:02:32"/>
    <n v="6878.9999999804422"/>
    <n v="114.64999999967404"/>
    <n v="114.64999999967404"/>
    <n v="1"/>
    <s v="C550398"/>
    <s v="Closed"/>
  </r>
  <r>
    <x v="0"/>
    <x v="4"/>
    <x v="9"/>
    <x v="361"/>
    <n v="2"/>
    <x v="1"/>
    <x v="0"/>
    <d v="2020-04-15T14:25:13"/>
    <d v="2020-04-15T13:29:26"/>
    <n v="3346.9999997410923"/>
    <n v="55.783333329018205"/>
    <n v="111.56666665803641"/>
    <n v="1"/>
    <s v="D550400"/>
    <s v="Closed"/>
  </r>
  <r>
    <x v="1"/>
    <x v="5"/>
    <x v="24"/>
    <x v="362"/>
    <n v="8"/>
    <x v="1"/>
    <x v="0"/>
    <d v="2020-04-15T16:12:06"/>
    <d v="2020-04-15T15:18:00"/>
    <n v="3246.0000000195578"/>
    <n v="54.100000000325963"/>
    <n v="432.8000000026077"/>
    <n v="1"/>
    <s v="D550402"/>
    <s v="Closed"/>
  </r>
  <r>
    <x v="0"/>
    <x v="0"/>
    <x v="3"/>
    <x v="347"/>
    <n v="1"/>
    <x v="2"/>
    <x v="0"/>
    <d v="2020-04-15T17:23:00"/>
    <d v="2020-04-15T15:56:00"/>
    <n v="5220.0000000419095"/>
    <n v="87.000000000698492"/>
    <n v="87.000000000698492"/>
    <n v="1"/>
    <s v="C550401"/>
    <s v="Closed"/>
  </r>
  <r>
    <x v="0"/>
    <x v="3"/>
    <x v="7"/>
    <x v="363"/>
    <n v="1"/>
    <x v="1"/>
    <x v="0"/>
    <d v="2020-04-15T20:47:57"/>
    <d v="2020-04-15T18:52:00"/>
    <n v="6956.9999999832362"/>
    <n v="115.9499999997206"/>
    <n v="115.9499999997206"/>
    <n v="1"/>
    <s v="C550403"/>
    <s v="Closed"/>
  </r>
  <r>
    <x v="0"/>
    <x v="0"/>
    <x v="3"/>
    <x v="136"/>
    <n v="19"/>
    <x v="1"/>
    <x v="0"/>
    <d v="2020-04-16T11:31:03"/>
    <d v="2020-04-16T10:20:12"/>
    <n v="4250.9999998379499"/>
    <n v="70.849999997299165"/>
    <n v="1346.1499999486841"/>
    <n v="1"/>
    <s v="D550414"/>
    <s v="Closed"/>
  </r>
  <r>
    <x v="0"/>
    <x v="2"/>
    <x v="16"/>
    <x v="364"/>
    <n v="14"/>
    <x v="0"/>
    <x v="0"/>
    <d v="2020-04-16T11:06:00"/>
    <d v="2020-04-16T10:53:00"/>
    <n v="780.00000002793968"/>
    <n v="13.000000000465661"/>
    <n v="182.00000000651926"/>
    <n v="1"/>
    <s v="D550413"/>
    <s v="Closed"/>
  </r>
  <r>
    <x v="0"/>
    <x v="0"/>
    <x v="0"/>
    <x v="365"/>
    <n v="1"/>
    <x v="4"/>
    <x v="0"/>
    <d v="2020-04-16T13:11:35"/>
    <d v="2020-04-16T11:39:00"/>
    <n v="5554.999999771826"/>
    <n v="92.583333329530433"/>
    <n v="92.583333329530433"/>
    <n v="1"/>
    <s v="C550415"/>
    <s v="Closed"/>
  </r>
  <r>
    <x v="1"/>
    <x v="6"/>
    <x v="18"/>
    <x v="366"/>
    <n v="26"/>
    <x v="1"/>
    <x v="0"/>
    <d v="2020-04-16T12:57:38"/>
    <d v="2020-04-16T12:10:00"/>
    <n v="2857.9999998444691"/>
    <n v="47.633333330741152"/>
    <n v="1238.46666659927"/>
    <n v="1"/>
    <s v="D550420"/>
    <s v="Closed"/>
  </r>
  <r>
    <x v="0"/>
    <x v="2"/>
    <x v="16"/>
    <x v="112"/>
    <n v="22"/>
    <x v="1"/>
    <x v="0"/>
    <d v="2020-04-16T13:56:38"/>
    <d v="2020-04-16T12:26:37"/>
    <n v="5401.000000233762"/>
    <n v="90.016666670562699"/>
    <n v="1980.3666667523794"/>
    <n v="1"/>
    <s v="D550430"/>
    <s v="Closed"/>
  </r>
  <r>
    <x v="0"/>
    <x v="0"/>
    <x v="0"/>
    <x v="367"/>
    <n v="3"/>
    <x v="1"/>
    <x v="0"/>
    <d v="2020-04-16T16:04:50"/>
    <d v="2020-04-16T15:03:00"/>
    <n v="3709.9999997299165"/>
    <n v="61.833333328831941"/>
    <n v="185.49999998649582"/>
    <n v="1"/>
    <s v="D550434"/>
    <s v="Closed"/>
  </r>
  <r>
    <x v="0"/>
    <x v="4"/>
    <x v="27"/>
    <x v="368"/>
    <n v="1"/>
    <x v="1"/>
    <x v="0"/>
    <d v="2020-04-16T17:42:37"/>
    <d v="2020-04-16T16:44:00"/>
    <n v="3516.9999998761341"/>
    <n v="58.616666664602235"/>
    <n v="58.616666664602235"/>
    <n v="1"/>
    <s v="D550437"/>
    <s v="Closed"/>
  </r>
  <r>
    <x v="0"/>
    <x v="2"/>
    <x v="5"/>
    <x v="369"/>
    <n v="50"/>
    <x v="1"/>
    <x v="0"/>
    <d v="2020-04-16T22:20:52"/>
    <d v="2020-04-16T19:52:00"/>
    <n v="8932.0000002393499"/>
    <n v="148.86666667065583"/>
    <n v="7443.3333335327916"/>
    <n v="1"/>
    <s v="D550452"/>
    <s v="Closed"/>
  </r>
  <r>
    <x v="0"/>
    <x v="2"/>
    <x v="5"/>
    <x v="370"/>
    <n v="1"/>
    <x v="1"/>
    <x v="0"/>
    <d v="2020-04-16T22:21:37"/>
    <d v="2020-04-16T19:53:00"/>
    <n v="8916.9999998761341"/>
    <n v="148.61666666460223"/>
    <n v="148.61666666460223"/>
    <n v="1"/>
    <s v="C550439"/>
    <s v="Closed"/>
  </r>
  <r>
    <x v="1"/>
    <x v="6"/>
    <x v="21"/>
    <x v="371"/>
    <n v="1"/>
    <x v="4"/>
    <x v="0"/>
    <d v="2020-04-18T08:00:09"/>
    <d v="2020-04-18T06:09:00"/>
    <n v="6668.9999999245629"/>
    <n v="111.14999999874271"/>
    <n v="111.14999999874271"/>
    <n v="1"/>
    <s v="C550456"/>
    <s v="Closed"/>
  </r>
  <r>
    <x v="0"/>
    <x v="2"/>
    <x v="10"/>
    <x v="372"/>
    <n v="7"/>
    <x v="1"/>
    <x v="0"/>
    <d v="2020-04-18T07:38:44"/>
    <d v="2020-04-18T06:41:00"/>
    <n v="3464.0000000596046"/>
    <n v="57.733333334326744"/>
    <n v="404.13333334028721"/>
    <n v="1"/>
    <s v="D550458"/>
    <s v="Closed"/>
  </r>
  <r>
    <x v="0"/>
    <x v="3"/>
    <x v="7"/>
    <x v="373"/>
    <n v="1"/>
    <x v="4"/>
    <x v="0"/>
    <d v="2020-04-18T09:44:15"/>
    <d v="2020-04-18T09:00:00"/>
    <n v="2655.0000001676381"/>
    <n v="44.250000002793968"/>
    <n v="44.250000002793968"/>
    <n v="1"/>
    <s v="C550459"/>
    <s v="Closed"/>
  </r>
  <r>
    <x v="0"/>
    <x v="7"/>
    <x v="17"/>
    <x v="374"/>
    <n v="1"/>
    <x v="5"/>
    <x v="0"/>
    <d v="2020-04-19T08:30:35"/>
    <d v="2020-04-19T08:01:00"/>
    <n v="1775.0000000232831"/>
    <n v="29.583333333721384"/>
    <n v="29.583333333721384"/>
    <n v="1"/>
    <s v="C550460"/>
    <s v="Closed"/>
  </r>
  <r>
    <x v="0"/>
    <x v="2"/>
    <x v="10"/>
    <x v="71"/>
    <n v="1406"/>
    <x v="1"/>
    <x v="0"/>
    <d v="2020-04-19T18:06:01"/>
    <d v="2020-04-19T16:47:00"/>
    <n v="4740.999999968335"/>
    <n v="79.016666666138917"/>
    <n v="111097.43333259132"/>
    <n v="1"/>
    <s v="D550535"/>
    <s v="Closed"/>
  </r>
  <r>
    <x v="0"/>
    <x v="0"/>
    <x v="3"/>
    <x v="375"/>
    <n v="7"/>
    <x v="1"/>
    <x v="0"/>
    <d v="2020-04-19T20:03:37"/>
    <d v="2020-04-19T19:41:00"/>
    <n v="1356.9999997504056"/>
    <n v="22.616666662506759"/>
    <n v="158.31666663754731"/>
    <n v="1"/>
    <s v="D550601"/>
    <s v="Closed"/>
  </r>
  <r>
    <x v="0"/>
    <x v="3"/>
    <x v="7"/>
    <x v="376"/>
    <n v="1"/>
    <x v="2"/>
    <x v="0"/>
    <d v="2020-04-19T22:11:55"/>
    <d v="2020-04-19T20:21:00"/>
    <n v="6654.999999795109"/>
    <n v="110.91666666325182"/>
    <n v="110.91666666325182"/>
    <n v="1"/>
    <s v="D550603"/>
    <s v="Closed"/>
  </r>
  <r>
    <x v="0"/>
    <x v="4"/>
    <x v="8"/>
    <x v="250"/>
    <n v="17"/>
    <x v="7"/>
    <x v="0"/>
    <d v="2020-04-20T02:21:27"/>
    <d v="2020-04-20T01:43:00"/>
    <n v="2306.999999913387"/>
    <n v="38.44999999855645"/>
    <n v="653.64999997545965"/>
    <n v="1"/>
    <s v="D550608"/>
    <s v="Closed"/>
  </r>
  <r>
    <x v="0"/>
    <x v="2"/>
    <x v="10"/>
    <x v="377"/>
    <n v="4"/>
    <x v="1"/>
    <x v="0"/>
    <d v="2020-04-20T10:43:34"/>
    <d v="2020-04-20T09:40:00"/>
    <n v="3813.9999995240942"/>
    <n v="63.566666658734903"/>
    <n v="254.26666663493961"/>
    <n v="1"/>
    <s v="D550612"/>
    <s v="Closed"/>
  </r>
  <r>
    <x v="0"/>
    <x v="2"/>
    <x v="10"/>
    <x v="103"/>
    <n v="14"/>
    <x v="0"/>
    <x v="0"/>
    <d v="2020-04-20T11:48:42"/>
    <d v="2020-04-20T11:41:00"/>
    <n v="461.99999987147748"/>
    <n v="7.6999999978579581"/>
    <n v="107.79999997001141"/>
    <n v="1"/>
    <s v="D550614"/>
    <s v="Closed"/>
  </r>
  <r>
    <x v="0"/>
    <x v="4"/>
    <x v="27"/>
    <x v="378"/>
    <n v="1"/>
    <x v="4"/>
    <x v="0"/>
    <d v="2020-04-21T10:54:00"/>
    <d v="2020-04-21T10:01:00"/>
    <n v="3180.0000003073364"/>
    <n v="53.000000005122274"/>
    <n v="53.000000005122274"/>
    <n v="1"/>
    <s v="C550618"/>
    <s v="Closed"/>
  </r>
  <r>
    <x v="0"/>
    <x v="2"/>
    <x v="5"/>
    <x v="379"/>
    <n v="1"/>
    <x v="1"/>
    <x v="0"/>
    <d v="2020-04-21T12:35:07"/>
    <d v="2020-04-21T11:49:00"/>
    <n v="2767.000000574626"/>
    <n v="46.116666676243767"/>
    <n v="46.116666676243767"/>
    <n v="1"/>
    <s v="C550620"/>
    <s v="Closed"/>
  </r>
  <r>
    <x v="0"/>
    <x v="3"/>
    <x v="7"/>
    <x v="380"/>
    <n v="1"/>
    <x v="1"/>
    <x v="0"/>
    <d v="2020-04-21T15:37:01"/>
    <d v="2020-04-21T14:51:44"/>
    <n v="2717.000000202097"/>
    <n v="45.283333336701617"/>
    <n v="45.283333336701617"/>
    <n v="1"/>
    <s v="D550622"/>
    <s v="Closed"/>
  </r>
  <r>
    <x v="1"/>
    <x v="1"/>
    <x v="11"/>
    <x v="381"/>
    <n v="1"/>
    <x v="5"/>
    <x v="0"/>
    <d v="2020-04-22T07:51:40"/>
    <d v="2020-04-22T07:10:00"/>
    <n v="2500.0000003958121"/>
    <n v="41.666666673263535"/>
    <n v="41.666666673263535"/>
    <n v="1"/>
    <s v="C550623"/>
    <s v="Closed"/>
  </r>
  <r>
    <x v="0"/>
    <x v="7"/>
    <x v="17"/>
    <x v="382"/>
    <n v="1"/>
    <x v="5"/>
    <x v="0"/>
    <d v="2020-04-23T09:02:35"/>
    <d v="2020-04-23T08:07:24"/>
    <n v="3310.9999994980171"/>
    <n v="55.183333324966952"/>
    <n v="55.183333324966952"/>
    <n v="1"/>
    <s v="C550627"/>
    <s v="Closed"/>
  </r>
  <r>
    <x v="0"/>
    <x v="3"/>
    <x v="6"/>
    <x v="383"/>
    <n v="21"/>
    <x v="9"/>
    <x v="0"/>
    <d v="2020-04-23T12:24:31"/>
    <d v="2020-04-23T11:29:00"/>
    <n v="3330.9999997727573"/>
    <n v="55.516666662879288"/>
    <n v="1165.8499999204651"/>
    <n v="1"/>
    <s v="D550638"/>
    <s v="Closed"/>
  </r>
  <r>
    <x v="0"/>
    <x v="4"/>
    <x v="9"/>
    <x v="384"/>
    <n v="1"/>
    <x v="9"/>
    <x v="0"/>
    <d v="2020-04-23T12:30:59"/>
    <d v="2020-04-23T11:31:00"/>
    <n v="3599.0000001853332"/>
    <n v="59.98333333642222"/>
    <n v="59.98333333642222"/>
    <n v="1"/>
    <s v="C550630"/>
    <s v="Closed"/>
  </r>
  <r>
    <x v="0"/>
    <x v="2"/>
    <x v="10"/>
    <x v="385"/>
    <n v="2"/>
    <x v="9"/>
    <x v="0"/>
    <d v="2020-04-23T13:35:00"/>
    <d v="2020-04-23T11:39:14"/>
    <n v="6945.9999999264255"/>
    <n v="115.76666666544043"/>
    <n v="231.53333333088085"/>
    <n v="1"/>
    <s v="D550639"/>
    <s v="Closed"/>
  </r>
  <r>
    <x v="0"/>
    <x v="4"/>
    <x v="9"/>
    <x v="386"/>
    <n v="15"/>
    <x v="9"/>
    <x v="0"/>
    <d v="2020-04-23T13:17:11"/>
    <d v="2020-04-23T11:42:00"/>
    <n v="5710.9999997774139"/>
    <n v="95.183333329623565"/>
    <n v="1427.7499999443535"/>
    <n v="1"/>
    <s v="D550643"/>
    <s v="Closed"/>
  </r>
  <r>
    <x v="0"/>
    <x v="2"/>
    <x v="10"/>
    <x v="377"/>
    <n v="4"/>
    <x v="5"/>
    <x v="0"/>
    <d v="2020-04-23T13:04:29"/>
    <d v="2020-04-23T12:08:00"/>
    <n v="3388.9999995008111"/>
    <n v="56.483333325013518"/>
    <n v="225.93333330005407"/>
    <n v="1"/>
    <s v="D550641"/>
    <s v="Closed"/>
  </r>
  <r>
    <x v="0"/>
    <x v="7"/>
    <x v="17"/>
    <x v="387"/>
    <n v="752"/>
    <x v="9"/>
    <x v="0"/>
    <d v="2020-04-23T14:12:40"/>
    <d v="2020-04-23T13:34:00"/>
    <n v="2319.9999998090789"/>
    <n v="38.666666663484648"/>
    <n v="29077.333330940455"/>
    <n v="1"/>
    <s v="D550672"/>
    <s v="Closed"/>
  </r>
  <r>
    <x v="0"/>
    <x v="7"/>
    <x v="17"/>
    <x v="388"/>
    <n v="1"/>
    <x v="9"/>
    <x v="0"/>
    <d v="2020-04-23T15:40:00"/>
    <d v="2020-04-23T14:25:00"/>
    <n v="4500.0000002095476"/>
    <n v="75.00000000349246"/>
    <n v="75.00000000349246"/>
    <n v="1"/>
    <s v="C550696"/>
    <s v="Closed"/>
  </r>
  <r>
    <x v="0"/>
    <x v="0"/>
    <x v="4"/>
    <x v="389"/>
    <n v="1"/>
    <x v="9"/>
    <x v="0"/>
    <d v="2020-04-23T16:59:14"/>
    <d v="2020-04-23T15:39:00"/>
    <n v="4814.0000000596046"/>
    <n v="80.233333334326744"/>
    <n v="80.233333334326744"/>
    <n v="1"/>
    <s v="D550702"/>
    <s v="Closed"/>
  </r>
  <r>
    <x v="0"/>
    <x v="4"/>
    <x v="9"/>
    <x v="390"/>
    <n v="1"/>
    <x v="9"/>
    <x v="0"/>
    <d v="2020-04-23T19:31:41"/>
    <d v="2020-04-23T15:50:21"/>
    <n v="13279.999999492429"/>
    <n v="221.33333332487382"/>
    <n v="221.33333332487382"/>
    <n v="1"/>
    <s v="C550697"/>
    <s v="Closed"/>
  </r>
  <r>
    <x v="1"/>
    <x v="6"/>
    <x v="13"/>
    <x v="391"/>
    <n v="5"/>
    <x v="1"/>
    <x v="0"/>
    <d v="2020-04-23T17:33:15"/>
    <d v="2020-04-23T16:30:00"/>
    <n v="3795.0000001117587"/>
    <n v="63.250000001862645"/>
    <n v="316.25000000931323"/>
    <n v="1"/>
    <s v="D550758"/>
    <s v="Closed"/>
  </r>
  <r>
    <x v="1"/>
    <x v="6"/>
    <x v="13"/>
    <x v="392"/>
    <n v="8"/>
    <x v="1"/>
    <x v="0"/>
    <d v="2020-04-23T17:32:28"/>
    <d v="2020-04-23T16:30:00"/>
    <n v="3747.9999998118728"/>
    <n v="62.466666663531214"/>
    <n v="499.73333330824971"/>
    <n v="1"/>
    <s v="D550756"/>
    <s v="Closed"/>
  </r>
  <r>
    <x v="0"/>
    <x v="2"/>
    <x v="10"/>
    <x v="118"/>
    <n v="402"/>
    <x v="9"/>
    <x v="0"/>
    <d v="2020-04-23T19:18:06"/>
    <d v="2020-04-23T17:04:00"/>
    <n v="8046.0000005783513"/>
    <n v="134.10000000963919"/>
    <n v="53908.200003874954"/>
    <n v="1"/>
    <s v="D551036"/>
    <s v="Closed"/>
  </r>
  <r>
    <x v="0"/>
    <x v="2"/>
    <x v="10"/>
    <x v="309"/>
    <n v="30"/>
    <x v="9"/>
    <x v="0"/>
    <d v="2020-04-23T22:19:37"/>
    <d v="2020-04-23T17:08:00"/>
    <n v="18697.000000323169"/>
    <n v="311.61666667205282"/>
    <n v="9348.5000001615845"/>
    <n v="1"/>
    <s v="D551127"/>
    <s v="Closed"/>
  </r>
  <r>
    <x v="0"/>
    <x v="2"/>
    <x v="16"/>
    <x v="213"/>
    <n v="189"/>
    <x v="9"/>
    <x v="0"/>
    <d v="2020-04-23T18:54:35"/>
    <d v="2020-04-23T17:09:00"/>
    <n v="6334.9999997997656"/>
    <n v="105.58333332999609"/>
    <n v="19955.249999369262"/>
    <n v="1"/>
    <s v="D550874"/>
    <s v="Closed"/>
  </r>
  <r>
    <x v="0"/>
    <x v="2"/>
    <x v="5"/>
    <x v="84"/>
    <n v="354"/>
    <x v="9"/>
    <x v="0"/>
    <d v="2020-04-23T20:23:02"/>
    <d v="2020-04-23T17:12:00"/>
    <n v="11462.000000104308"/>
    <n v="191.0333333350718"/>
    <n v="67625.800000615418"/>
    <n v="1"/>
    <s v="D550845"/>
    <s v="Closed"/>
  </r>
  <r>
    <x v="0"/>
    <x v="0"/>
    <x v="1"/>
    <x v="393"/>
    <n v="914"/>
    <x v="9"/>
    <x v="0"/>
    <d v="2020-04-23T18:02:27"/>
    <d v="2020-04-23T17:16:00"/>
    <n v="2786.9999995920807"/>
    <n v="46.449999993201345"/>
    <n v="42455.29999378603"/>
    <n v="1"/>
    <s v="D550830"/>
    <s v="Closed"/>
  </r>
  <r>
    <x v="0"/>
    <x v="2"/>
    <x v="15"/>
    <x v="394"/>
    <n v="3"/>
    <x v="9"/>
    <x v="0"/>
    <d v="2020-04-23T23:17:17"/>
    <d v="2020-04-23T17:17:00"/>
    <n v="21617.000000202097"/>
    <n v="360.28333333670162"/>
    <n v="1080.8500000101048"/>
    <n v="1"/>
    <s v="D551219"/>
    <s v="Closed"/>
  </r>
  <r>
    <x v="0"/>
    <x v="0"/>
    <x v="3"/>
    <x v="395"/>
    <n v="610"/>
    <x v="9"/>
    <x v="0"/>
    <d v="2020-04-23T18:57:48"/>
    <d v="2020-04-23T17:19:00"/>
    <n v="5927.9999995836988"/>
    <n v="98.799999993061647"/>
    <n v="60267.999995767605"/>
    <n v="1"/>
    <s v="D551028"/>
    <s v="Closed"/>
  </r>
  <r>
    <x v="0"/>
    <x v="2"/>
    <x v="16"/>
    <x v="119"/>
    <n v="14"/>
    <x v="9"/>
    <x v="0"/>
    <d v="2020-04-23T19:44:58"/>
    <d v="2020-04-23T17:19:00"/>
    <n v="8757.999999797903"/>
    <n v="145.96666666329838"/>
    <n v="2043.5333332861774"/>
    <n v="1"/>
    <s v="D551081"/>
    <s v="Closed"/>
  </r>
  <r>
    <x v="0"/>
    <x v="2"/>
    <x v="10"/>
    <x v="300"/>
    <n v="11"/>
    <x v="9"/>
    <x v="0"/>
    <d v="2020-04-23T19:23:21"/>
    <d v="2020-04-23T17:20:00"/>
    <n v="7401.0000000474975"/>
    <n v="123.35000000079162"/>
    <n v="1356.8500000087079"/>
    <n v="1"/>
    <s v="D551144"/>
    <s v="Closed"/>
  </r>
  <r>
    <x v="0"/>
    <x v="0"/>
    <x v="4"/>
    <x v="396"/>
    <n v="746"/>
    <x v="9"/>
    <x v="0"/>
    <d v="2020-04-23T18:03:33"/>
    <d v="2020-04-23T17:24:00"/>
    <n v="2373.0000002542511"/>
    <n v="39.550000004237518"/>
    <n v="29504.300003161188"/>
    <n v="1"/>
    <s v="D550832"/>
    <s v="Closed"/>
  </r>
  <r>
    <x v="0"/>
    <x v="3"/>
    <x v="7"/>
    <x v="133"/>
    <n v="2"/>
    <x v="9"/>
    <x v="0"/>
    <d v="2020-04-24T00:35:47"/>
    <d v="2020-04-23T17:27:00"/>
    <n v="25727.000000397675"/>
    <n v="428.78333333996125"/>
    <n v="857.56666667992249"/>
    <n v="1"/>
    <s v="D551227"/>
    <s v="Closed"/>
  </r>
  <r>
    <x v="0"/>
    <x v="2"/>
    <x v="10"/>
    <x v="243"/>
    <n v="15"/>
    <x v="9"/>
    <x v="0"/>
    <d v="2020-04-23T21:41:00"/>
    <d v="2020-04-23T17:29:00"/>
    <n v="15119.999999622814"/>
    <n v="251.99999999371357"/>
    <n v="3779.9999999057036"/>
    <n v="1"/>
    <s v="D551195"/>
    <s v="Closed"/>
  </r>
  <r>
    <x v="0"/>
    <x v="3"/>
    <x v="7"/>
    <x v="397"/>
    <n v="92"/>
    <x v="9"/>
    <x v="0"/>
    <d v="2020-04-24T01:18:26"/>
    <d v="2020-04-23T17:34:00"/>
    <n v="27866.000000014901"/>
    <n v="464.43333333358169"/>
    <n v="42727.866666689515"/>
    <n v="1"/>
    <s v="D551071"/>
    <s v="Closed"/>
  </r>
  <r>
    <x v="0"/>
    <x v="2"/>
    <x v="5"/>
    <x v="325"/>
    <n v="36"/>
    <x v="9"/>
    <x v="0"/>
    <d v="2020-04-23T22:16:51"/>
    <d v="2020-04-23T17:39:00"/>
    <n v="16670.999999460764"/>
    <n v="277.84999999101274"/>
    <n v="10002.599999676459"/>
    <n v="1"/>
    <s v="D551200"/>
    <s v="Closed"/>
  </r>
  <r>
    <x v="0"/>
    <x v="2"/>
    <x v="10"/>
    <x v="13"/>
    <n v="40"/>
    <x v="9"/>
    <x v="0"/>
    <d v="2020-04-23T18:55:54"/>
    <d v="2020-04-23T17:47:00"/>
    <n v="4134.0000001480803"/>
    <n v="68.900000002468005"/>
    <n v="2756.0000000987202"/>
    <n v="1"/>
    <s v="D551114"/>
    <s v="Closed"/>
  </r>
  <r>
    <x v="0"/>
    <x v="0"/>
    <x v="3"/>
    <x v="398"/>
    <n v="3"/>
    <x v="9"/>
    <x v="0"/>
    <d v="2020-04-23T21:32:24"/>
    <d v="2020-04-23T17:50:00"/>
    <n v="13343.999999994412"/>
    <n v="222.39999999990687"/>
    <n v="667.1999999997206"/>
    <n v="1"/>
    <s v="D551212"/>
    <s v="Closed"/>
  </r>
  <r>
    <x v="1"/>
    <x v="6"/>
    <x v="22"/>
    <x v="399"/>
    <n v="1"/>
    <x v="6"/>
    <x v="0"/>
    <d v="2020-04-23T19:16:21"/>
    <d v="2020-04-23T17:54:00"/>
    <n v="4941.0000002011657"/>
    <n v="82.350000003352761"/>
    <n v="82.350000003352761"/>
    <n v="1"/>
    <s v="C550859"/>
    <s v="Closed"/>
  </r>
  <r>
    <x v="0"/>
    <x v="7"/>
    <x v="17"/>
    <x v="400"/>
    <n v="79"/>
    <x v="9"/>
    <x v="0"/>
    <d v="2020-04-23T19:36:00"/>
    <d v="2020-04-23T17:56:00"/>
    <n v="6000.0000000698492"/>
    <n v="100.00000000116415"/>
    <n v="7900.0000000919681"/>
    <n v="1"/>
    <s v="D550942"/>
    <s v="Closed"/>
  </r>
  <r>
    <x v="0"/>
    <x v="2"/>
    <x v="5"/>
    <x v="401"/>
    <n v="8"/>
    <x v="9"/>
    <x v="0"/>
    <d v="2020-04-23T23:16:40"/>
    <d v="2020-04-23T17:59:00"/>
    <n v="19060.000000311993"/>
    <n v="317.66666667186655"/>
    <n v="2541.3333333749324"/>
    <n v="1"/>
    <s v="D551217"/>
    <s v="Closed"/>
  </r>
  <r>
    <x v="0"/>
    <x v="0"/>
    <x v="0"/>
    <x v="402"/>
    <n v="1"/>
    <x v="9"/>
    <x v="0"/>
    <d v="2020-04-23T23:29:31"/>
    <d v="2020-04-23T18:01:00"/>
    <n v="19710.999999730848"/>
    <n v="328.5166666621808"/>
    <n v="328.5166666621808"/>
    <n v="1"/>
    <s v="D551223"/>
    <s v="Closed"/>
  </r>
  <r>
    <x v="0"/>
    <x v="0"/>
    <x v="4"/>
    <x v="403"/>
    <n v="4"/>
    <x v="9"/>
    <x v="0"/>
    <d v="2020-04-23T20:15:33"/>
    <d v="2020-04-23T18:03:33"/>
    <n v="7920.0000000419095"/>
    <n v="132.00000000069849"/>
    <n v="528.00000000279397"/>
    <n v="1"/>
    <s v="D551182"/>
    <s v="Closed"/>
  </r>
  <r>
    <x v="0"/>
    <x v="0"/>
    <x v="1"/>
    <x v="404"/>
    <n v="66"/>
    <x v="9"/>
    <x v="0"/>
    <d v="2020-04-23T19:38:52"/>
    <d v="2020-04-23T18:05:00"/>
    <n v="5632.0000001695007"/>
    <n v="93.866666669491678"/>
    <n v="6195.2000001864508"/>
    <n v="1"/>
    <s v="D551090"/>
    <s v="Closed"/>
  </r>
  <r>
    <x v="0"/>
    <x v="7"/>
    <x v="17"/>
    <x v="405"/>
    <n v="1"/>
    <x v="9"/>
    <x v="0"/>
    <d v="2020-04-23T21:34:52"/>
    <d v="2020-04-23T18:07:00"/>
    <n v="12471.999999834225"/>
    <n v="207.86666666390374"/>
    <n v="207.86666666390374"/>
    <n v="1"/>
    <s v="C550934"/>
    <s v="Closed"/>
  </r>
  <r>
    <x v="0"/>
    <x v="0"/>
    <x v="1"/>
    <x v="406"/>
    <n v="1"/>
    <x v="9"/>
    <x v="0"/>
    <d v="2020-04-24T00:02:39"/>
    <d v="2020-04-23T18:09:00"/>
    <n v="21219.00000020396"/>
    <n v="353.65000000339933"/>
    <n v="353.65000000339933"/>
    <n v="1"/>
    <s v="D551225"/>
    <s v="Closed"/>
  </r>
  <r>
    <x v="0"/>
    <x v="0"/>
    <x v="4"/>
    <x v="407"/>
    <n v="1"/>
    <x v="9"/>
    <x v="0"/>
    <d v="2020-04-23T20:47:00"/>
    <d v="2020-04-23T18:10:00"/>
    <n v="9419.9999999022111"/>
    <n v="156.99999999837019"/>
    <n v="156.99999999837019"/>
    <n v="1"/>
    <s v="C550948"/>
    <s v="Closed"/>
  </r>
  <r>
    <x v="0"/>
    <x v="0"/>
    <x v="4"/>
    <x v="408"/>
    <n v="2"/>
    <x v="9"/>
    <x v="0"/>
    <d v="2020-04-23T20:05:30"/>
    <d v="2020-04-23T18:11:00"/>
    <n v="6869.9999997625127"/>
    <n v="114.49999999604188"/>
    <n v="228.99999999208376"/>
    <n v="1"/>
    <s v="D551161"/>
    <s v="Closed"/>
  </r>
  <r>
    <x v="0"/>
    <x v="7"/>
    <x v="17"/>
    <x v="409"/>
    <n v="1"/>
    <x v="9"/>
    <x v="0"/>
    <d v="2020-04-23T21:33:37"/>
    <d v="2020-04-23T18:15:00"/>
    <n v="11917.00000022538"/>
    <n v="198.616666670423"/>
    <n v="198.616666670423"/>
    <n v="1"/>
    <s v="C550968"/>
    <s v="Closed"/>
  </r>
  <r>
    <x v="0"/>
    <x v="2"/>
    <x v="15"/>
    <x v="410"/>
    <n v="3"/>
    <x v="9"/>
    <x v="0"/>
    <d v="2020-04-24T01:35:48"/>
    <d v="2020-04-23T18:33:00"/>
    <n v="25368.000000086613"/>
    <n v="422.80000000144355"/>
    <n v="1268.4000000043306"/>
    <n v="1"/>
    <s v="D551231"/>
    <s v="Closed"/>
  </r>
  <r>
    <x v="0"/>
    <x v="0"/>
    <x v="4"/>
    <x v="319"/>
    <n v="19"/>
    <x v="9"/>
    <x v="0"/>
    <d v="2020-04-23T22:52:37"/>
    <d v="2020-04-23T18:43:00"/>
    <n v="14976.999999512918"/>
    <n v="249.61666665854864"/>
    <n v="4742.7166665124241"/>
    <n v="1"/>
    <s v="D551222"/>
    <s v="Closed"/>
  </r>
  <r>
    <x v="0"/>
    <x v="0"/>
    <x v="3"/>
    <x v="411"/>
    <n v="1"/>
    <x v="9"/>
    <x v="0"/>
    <d v="2020-04-23T19:54:35"/>
    <d v="2020-04-23T18:57:48"/>
    <n v="3407.0000005653128"/>
    <n v="56.783333342755213"/>
    <n v="56.783333342755213"/>
    <n v="1"/>
    <s v="D551152"/>
    <s v="Closed"/>
  </r>
  <r>
    <x v="0"/>
    <x v="0"/>
    <x v="3"/>
    <x v="412"/>
    <n v="5"/>
    <x v="9"/>
    <x v="0"/>
    <d v="2020-04-23T19:50:49"/>
    <d v="2020-04-23T19:05:00"/>
    <n v="2749.0000001387671"/>
    <n v="45.816666668979451"/>
    <n v="229.08333334489726"/>
    <n v="1"/>
    <s v="D551146"/>
    <s v="Closed"/>
  </r>
  <r>
    <x v="0"/>
    <x v="0"/>
    <x v="4"/>
    <x v="413"/>
    <n v="12"/>
    <x v="9"/>
    <x v="0"/>
    <d v="2020-04-23T20:43:08"/>
    <d v="2020-04-23T19:10:00"/>
    <n v="5587.999999942258"/>
    <n v="93.133333332370967"/>
    <n v="1117.5999999884516"/>
    <n v="1"/>
    <s v="D551184"/>
    <s v="Closed"/>
  </r>
  <r>
    <x v="0"/>
    <x v="0"/>
    <x v="3"/>
    <x v="414"/>
    <n v="1"/>
    <x v="9"/>
    <x v="0"/>
    <d v="2020-04-23T21:05:49"/>
    <d v="2020-04-23T19:16:00"/>
    <n v="6589.0000000828877"/>
    <n v="109.81666666804813"/>
    <n v="109.81666666804813"/>
    <n v="1"/>
    <s v="C551093"/>
    <s v="Closed"/>
  </r>
  <r>
    <x v="0"/>
    <x v="2"/>
    <x v="16"/>
    <x v="415"/>
    <n v="33"/>
    <x v="9"/>
    <x v="0"/>
    <d v="2020-04-23T22:21:01"/>
    <d v="2020-04-23T19:21:00"/>
    <n v="10800.999999605119"/>
    <n v="180.01666666008532"/>
    <n v="5940.5499997828156"/>
    <n v="1"/>
    <s v="D551162"/>
    <s v="Closed"/>
  </r>
  <r>
    <x v="0"/>
    <x v="2"/>
    <x v="10"/>
    <x v="416"/>
    <n v="9"/>
    <x v="9"/>
    <x v="0"/>
    <d v="2020-04-24T09:30:06"/>
    <d v="2020-04-23T19:25:00"/>
    <n v="50705.999999446794"/>
    <n v="845.09999999077991"/>
    <n v="7605.8999999170192"/>
    <n v="1"/>
    <s v="D551224"/>
    <s v="Closed"/>
  </r>
  <r>
    <x v="0"/>
    <x v="7"/>
    <x v="17"/>
    <x v="400"/>
    <n v="79"/>
    <x v="9"/>
    <x v="0"/>
    <d v="2020-04-23T21:13:42"/>
    <d v="2020-04-23T19:46:00"/>
    <n v="5261.9999998016283"/>
    <n v="87.699999996693805"/>
    <n v="6928.2999997388106"/>
    <n v="1"/>
    <s v="D551207"/>
    <s v="Closed"/>
  </r>
  <r>
    <x v="0"/>
    <x v="0"/>
    <x v="3"/>
    <x v="417"/>
    <n v="2"/>
    <x v="9"/>
    <x v="0"/>
    <d v="2020-04-23T20:56:26"/>
    <d v="2020-04-23T20:07:00"/>
    <n v="2966.0000005736947"/>
    <n v="49.433333342894912"/>
    <n v="98.866666685789824"/>
    <n v="1"/>
    <s v="D551204"/>
    <s v="Closed"/>
  </r>
  <r>
    <x v="0"/>
    <x v="0"/>
    <x v="4"/>
    <x v="418"/>
    <n v="1"/>
    <x v="9"/>
    <x v="0"/>
    <d v="2020-04-24T00:44:52"/>
    <d v="2020-04-23T20:08:00"/>
    <n v="16612.000000127591"/>
    <n v="276.86666666879319"/>
    <n v="276.86666666879319"/>
    <n v="1"/>
    <s v="D551230"/>
    <s v="Closed"/>
  </r>
  <r>
    <x v="0"/>
    <x v="0"/>
    <x v="4"/>
    <x v="419"/>
    <n v="1"/>
    <x v="9"/>
    <x v="0"/>
    <d v="2020-04-23T22:53:14"/>
    <d v="2020-04-23T20:53:00"/>
    <n v="7214.0000003390014"/>
    <n v="120.23333333898336"/>
    <n v="120.23333333898336"/>
    <n v="1"/>
    <s v="D551218"/>
    <s v="Closed"/>
  </r>
  <r>
    <x v="0"/>
    <x v="0"/>
    <x v="4"/>
    <x v="420"/>
    <n v="1"/>
    <x v="9"/>
    <x v="0"/>
    <d v="2020-04-24T00:04:23"/>
    <d v="2020-04-23T20:55:00"/>
    <n v="11362.999999593012"/>
    <n v="189.3833333265502"/>
    <n v="189.3833333265502"/>
    <n v="1"/>
    <s v="D551226"/>
    <s v="Closed"/>
  </r>
  <r>
    <x v="0"/>
    <x v="0"/>
    <x v="1"/>
    <x v="421"/>
    <n v="5"/>
    <x v="9"/>
    <x v="0"/>
    <d v="2020-04-24T00:40:51"/>
    <d v="2020-04-23T21:07:00"/>
    <n v="12831.000000145286"/>
    <n v="213.85000000242144"/>
    <n v="1069.2500000121072"/>
    <n v="1"/>
    <s v="D551228"/>
    <s v="Closed"/>
  </r>
  <r>
    <x v="0"/>
    <x v="2"/>
    <x v="5"/>
    <x v="313"/>
    <n v="4"/>
    <x v="9"/>
    <x v="0"/>
    <d v="2020-04-24T01:57:07"/>
    <d v="2020-04-23T21:08:00"/>
    <n v="17346.999999694526"/>
    <n v="289.11666666157544"/>
    <n v="1156.4666666463017"/>
    <n v="1"/>
    <s v="D551232"/>
    <s v="Closed"/>
  </r>
  <r>
    <x v="0"/>
    <x v="2"/>
    <x v="5"/>
    <x v="422"/>
    <n v="1"/>
    <x v="9"/>
    <x v="0"/>
    <d v="2020-04-24T00:35:06"/>
    <d v="2020-04-23T21:21:00"/>
    <n v="11646.000000368804"/>
    <n v="194.10000000614673"/>
    <n v="194.10000000614673"/>
    <n v="1"/>
    <s v="D551229"/>
    <s v="Closed"/>
  </r>
  <r>
    <x v="0"/>
    <x v="2"/>
    <x v="10"/>
    <x v="423"/>
    <n v="1"/>
    <x v="4"/>
    <x v="0"/>
    <d v="2020-04-24T09:50:22"/>
    <d v="2020-04-24T08:00:00"/>
    <n v="6621.999999624677"/>
    <n v="110.36666666041128"/>
    <n v="110.36666666041128"/>
    <n v="1"/>
    <s v="C551234"/>
    <s v="Closed"/>
  </r>
  <r>
    <x v="0"/>
    <x v="0"/>
    <x v="3"/>
    <x v="308"/>
    <n v="31"/>
    <x v="1"/>
    <x v="0"/>
    <d v="2020-04-24T10:24:57"/>
    <d v="2020-04-24T08:52:00"/>
    <n v="5577.0000005140901"/>
    <n v="92.950000008568168"/>
    <n v="2881.4500002656132"/>
    <n v="1"/>
    <s v="D551243"/>
    <s v="Closed"/>
  </r>
  <r>
    <x v="0"/>
    <x v="2"/>
    <x v="5"/>
    <x v="424"/>
    <n v="1"/>
    <x v="1"/>
    <x v="0"/>
    <d v="2020-04-24T12:44:41"/>
    <d v="2020-04-24T10:47:00"/>
    <n v="7060.9999997774139"/>
    <n v="117.68333332962357"/>
    <n v="117.68333332962357"/>
    <n v="1"/>
    <s v="D551259"/>
    <s v="Closed"/>
  </r>
  <r>
    <x v="0"/>
    <x v="4"/>
    <x v="9"/>
    <x v="425"/>
    <n v="1"/>
    <x v="5"/>
    <x v="0"/>
    <d v="2020-04-24T12:47:34"/>
    <d v="2020-04-24T11:52:12"/>
    <n v="3322.0000001834705"/>
    <n v="55.366666669724509"/>
    <n v="55.366666669724509"/>
    <n v="1"/>
    <s v="C551258"/>
    <s v="Closed"/>
  </r>
  <r>
    <x v="0"/>
    <x v="2"/>
    <x v="10"/>
    <x v="426"/>
    <n v="1"/>
    <x v="1"/>
    <x v="0"/>
    <d v="2020-04-24T18:53:24"/>
    <d v="2020-04-24T17:16:00"/>
    <n v="5844.0000000642613"/>
    <n v="97.400000001071021"/>
    <n v="97.400000001071021"/>
    <n v="1"/>
    <s v="C551263"/>
    <s v="Closed"/>
  </r>
  <r>
    <x v="0"/>
    <x v="3"/>
    <x v="6"/>
    <x v="427"/>
    <n v="174"/>
    <x v="10"/>
    <x v="0"/>
    <d v="2020-04-24T21:57:14"/>
    <d v="2020-04-24T21:30:00"/>
    <n v="1633.9999997522682"/>
    <n v="27.23333332920447"/>
    <n v="4738.5999992815778"/>
    <n v="1"/>
    <s v="D551265"/>
    <s v="Closed"/>
  </r>
  <r>
    <x v="0"/>
    <x v="4"/>
    <x v="9"/>
    <x v="428"/>
    <n v="2"/>
    <x v="1"/>
    <x v="0"/>
    <d v="2020-04-25T14:50:26"/>
    <d v="2020-04-25T12:55:00"/>
    <n v="6925.9999996516854"/>
    <n v="115.43333332752809"/>
    <n v="230.86666665505618"/>
    <n v="1"/>
    <s v="D551291"/>
    <s v="Closed"/>
  </r>
  <r>
    <x v="0"/>
    <x v="2"/>
    <x v="5"/>
    <x v="429"/>
    <n v="2"/>
    <x v="1"/>
    <x v="0"/>
    <d v="2020-04-25T13:41:03"/>
    <d v="2020-04-25T13:19:00"/>
    <n v="1322.9999999748543"/>
    <n v="22.049999999580905"/>
    <n v="44.09999999916181"/>
    <n v="1"/>
    <s v="D551290"/>
    <s v="Closed"/>
  </r>
  <r>
    <x v="1"/>
    <x v="1"/>
    <x v="11"/>
    <x v="430"/>
    <n v="1"/>
    <x v="4"/>
    <x v="1"/>
    <d v="2020-04-26T01:51:00"/>
    <d v="2020-04-25T23:25:00"/>
    <n v="8759.9999996367842"/>
    <n v="145.9999999939464"/>
    <n v="145.9999999939464"/>
    <n v="1"/>
    <s v="C551292"/>
    <s v="Closed"/>
  </r>
  <r>
    <x v="1"/>
    <x v="1"/>
    <x v="11"/>
    <x v="430"/>
    <n v="1"/>
    <x v="4"/>
    <x v="1"/>
    <d v="2020-04-26T04:27:09"/>
    <d v="2020-04-26T01:59:00"/>
    <n v="8889.0000002458692"/>
    <n v="148.15000000409782"/>
    <n v="148.15000000409782"/>
    <n v="1"/>
    <s v="C551293"/>
    <s v="Closed"/>
  </r>
  <r>
    <x v="0"/>
    <x v="4"/>
    <x v="9"/>
    <x v="132"/>
    <n v="37"/>
    <x v="1"/>
    <x v="0"/>
    <d v="2020-04-26T11:09:09"/>
    <d v="2020-04-26T10:19:00"/>
    <n v="3009.0000005671754"/>
    <n v="50.150000009452924"/>
    <n v="1855.5500003497582"/>
    <n v="1"/>
    <s v="D551304"/>
    <s v="Closed"/>
  </r>
  <r>
    <x v="0"/>
    <x v="2"/>
    <x v="10"/>
    <x v="431"/>
    <n v="8"/>
    <x v="1"/>
    <x v="0"/>
    <d v="2020-04-26T17:30:38"/>
    <d v="2020-04-26T16:28:00"/>
    <n v="3757.9999996349216"/>
    <n v="62.633333327248693"/>
    <n v="501.06666661798954"/>
    <n v="1"/>
    <s v="D551308"/>
    <s v="Closed"/>
  </r>
  <r>
    <x v="0"/>
    <x v="2"/>
    <x v="10"/>
    <x v="432"/>
    <n v="2"/>
    <x v="4"/>
    <x v="0"/>
    <d v="2020-04-26T23:04:45"/>
    <d v="2020-04-26T20:35:00"/>
    <n v="8985.0000000558794"/>
    <n v="149.75000000093132"/>
    <n v="299.50000000186265"/>
    <n v="1"/>
    <s v="D551310"/>
    <s v="Closed"/>
  </r>
  <r>
    <x v="0"/>
    <x v="0"/>
    <x v="3"/>
    <x v="433"/>
    <n v="3"/>
    <x v="1"/>
    <x v="0"/>
    <d v="2020-04-27T02:54:59"/>
    <d v="2020-04-27T01:39:00"/>
    <n v="4559.0000001713634"/>
    <n v="75.983333336189389"/>
    <n v="227.95000000856817"/>
    <n v="1"/>
    <s v="D551312"/>
    <s v="Closed"/>
  </r>
  <r>
    <x v="0"/>
    <x v="4"/>
    <x v="9"/>
    <x v="434"/>
    <n v="1"/>
    <x v="2"/>
    <x v="0"/>
    <d v="2020-04-27T13:02:02"/>
    <d v="2020-04-27T10:55:00"/>
    <n v="7622.0000001601875"/>
    <n v="127.03333333600312"/>
    <n v="127.03333333600312"/>
    <n v="1"/>
    <s v="D551319"/>
    <s v="Closed"/>
  </r>
  <r>
    <x v="0"/>
    <x v="0"/>
    <x v="3"/>
    <x v="435"/>
    <n v="1"/>
    <x v="4"/>
    <x v="0"/>
    <d v="2020-04-27T13:42:31"/>
    <d v="2020-04-27T13:12:00"/>
    <n v="1830.9999999124557"/>
    <n v="30.516666665207595"/>
    <n v="30.516666665207595"/>
    <n v="1"/>
    <s v="C551320"/>
    <s v="Closed"/>
  </r>
  <r>
    <x v="0"/>
    <x v="2"/>
    <x v="10"/>
    <x v="436"/>
    <n v="1"/>
    <x v="2"/>
    <x v="0"/>
    <d v="2020-04-27T16:09:22"/>
    <d v="2020-04-27T14:30:05"/>
    <n v="5957.0000000763685"/>
    <n v="99.283333334606141"/>
    <n v="99.283333334606141"/>
    <n v="1"/>
    <s v="C551322"/>
    <s v="Closed"/>
  </r>
  <r>
    <x v="1"/>
    <x v="1"/>
    <x v="11"/>
    <x v="437"/>
    <n v="49"/>
    <x v="5"/>
    <x v="0"/>
    <d v="2020-04-28T07:58:19"/>
    <d v="2020-04-28T07:18:00"/>
    <n v="2418.9999996917322"/>
    <n v="40.31666666152887"/>
    <n v="1975.5166664149147"/>
    <n v="1"/>
    <s v="D551330"/>
    <s v="Closed"/>
  </r>
  <r>
    <x v="0"/>
    <x v="2"/>
    <x v="5"/>
    <x v="438"/>
    <n v="3"/>
    <x v="5"/>
    <x v="0"/>
    <d v="2020-04-28T16:59:56"/>
    <d v="2020-04-28T16:33:00"/>
    <n v="1615.999999945052"/>
    <n v="26.933333332417533"/>
    <n v="80.799999997252598"/>
    <n v="1"/>
    <s v="D551335"/>
    <s v="Closed"/>
  </r>
  <r>
    <x v="1"/>
    <x v="1"/>
    <x v="20"/>
    <x v="439"/>
    <n v="24"/>
    <x v="5"/>
    <x v="0"/>
    <d v="2020-04-29T04:13:35"/>
    <d v="2020-04-29T02:22:00"/>
    <n v="6694.9999997159466"/>
    <n v="111.58333332859911"/>
    <n v="2677.9999998863786"/>
    <n v="1"/>
    <s v="D551337"/>
    <s v="Closed"/>
  </r>
  <r>
    <x v="0"/>
    <x v="0"/>
    <x v="3"/>
    <x v="440"/>
    <n v="215"/>
    <x v="1"/>
    <x v="0"/>
    <d v="2020-04-30T01:05:40"/>
    <d v="2020-04-29T23:44:00"/>
    <n v="4900.0000000465661"/>
    <n v="81.666666667442769"/>
    <n v="17558.333333500195"/>
    <n v="1"/>
    <s v="D551366"/>
    <s v="Closed"/>
  </r>
  <r>
    <x v="0"/>
    <x v="3"/>
    <x v="7"/>
    <x v="441"/>
    <n v="25"/>
    <x v="4"/>
    <x v="0"/>
    <d v="2020-04-30T07:27:07"/>
    <d v="2020-04-30T05:22:00"/>
    <n v="7506.9999996805564"/>
    <n v="125.11666666134261"/>
    <n v="3127.9166665335651"/>
    <n v="1"/>
    <s v="D551373"/>
    <s v="Closed"/>
  </r>
  <r>
    <x v="0"/>
    <x v="2"/>
    <x v="5"/>
    <x v="442"/>
    <n v="1"/>
    <x v="1"/>
    <x v="0"/>
    <d v="2020-04-30T08:42:22"/>
    <d v="2020-04-30T07:46:00"/>
    <n v="3381.9999997504056"/>
    <n v="56.366666662506759"/>
    <n v="56.366666662506759"/>
    <n v="1"/>
    <s v="D551378"/>
    <s v="Closed"/>
  </r>
  <r>
    <x v="1"/>
    <x v="5"/>
    <x v="12"/>
    <x v="443"/>
    <n v="191"/>
    <x v="2"/>
    <x v="1"/>
    <d v="2020-04-30T17:22:32"/>
    <d v="2020-04-30T16:24:00"/>
    <n v="3511.9999999646097"/>
    <n v="58.533333332743496"/>
    <n v="11179.866666554008"/>
    <n v="1"/>
    <s v="D551405"/>
    <s v="Closed"/>
  </r>
  <r>
    <x v="0"/>
    <x v="2"/>
    <x v="16"/>
    <x v="444"/>
    <n v="3"/>
    <x v="1"/>
    <x v="0"/>
    <d v="2020-05-01T15:31:00"/>
    <d v="2020-05-01T14:17:00"/>
    <n v="4440.0000000139698"/>
    <n v="74.000000000232831"/>
    <n v="222.00000000069849"/>
    <n v="1"/>
    <s v="D551411"/>
    <s v="Closed"/>
  </r>
  <r>
    <x v="0"/>
    <x v="4"/>
    <x v="9"/>
    <x v="445"/>
    <n v="2"/>
    <x v="1"/>
    <x v="0"/>
    <d v="2020-05-01T19:28:57"/>
    <d v="2020-05-01T18:49:00"/>
    <n v="2396.9999995781109"/>
    <n v="39.949999992968515"/>
    <n v="79.899999985937029"/>
    <n v="1"/>
    <s v="D551414"/>
    <s v="Closed"/>
  </r>
  <r>
    <x v="1"/>
    <x v="1"/>
    <x v="20"/>
    <x v="446"/>
    <n v="1"/>
    <x v="4"/>
    <x v="1"/>
    <d v="2020-05-01T20:46:42"/>
    <d v="2020-05-01T19:06:00"/>
    <n v="6042.0000004582107"/>
    <n v="100.70000000763685"/>
    <n v="100.70000000763685"/>
    <n v="1"/>
    <s v="C551413"/>
    <s v="Closed"/>
  </r>
  <r>
    <x v="0"/>
    <x v="7"/>
    <x v="17"/>
    <x v="447"/>
    <n v="95"/>
    <x v="6"/>
    <x v="0"/>
    <d v="2020-05-01T22:09:00"/>
    <d v="2020-05-01T20:47:00"/>
    <n v="4920.0000003213063"/>
    <n v="82.000000005355105"/>
    <n v="7790.000000508735"/>
    <n v="1"/>
    <s v="D551434"/>
    <s v="Closed"/>
  </r>
  <r>
    <x v="1"/>
    <x v="6"/>
    <x v="13"/>
    <x v="448"/>
    <n v="1"/>
    <x v="5"/>
    <x v="0"/>
    <d v="2020-05-02T09:08:53"/>
    <d v="2020-05-02T08:10:00"/>
    <n v="3532.9999998444691"/>
    <n v="58.883333330741152"/>
    <n v="58.883333330741152"/>
    <n v="1"/>
    <s v="C551435"/>
    <s v="Closed"/>
  </r>
  <r>
    <x v="1"/>
    <x v="6"/>
    <x v="21"/>
    <x v="200"/>
    <n v="1"/>
    <x v="2"/>
    <x v="0"/>
    <d v="2020-05-03T15:24:00"/>
    <d v="2020-05-03T13:49:00"/>
    <n v="5700.000000349246"/>
    <n v="95.000000005820766"/>
    <n v="95.000000005820766"/>
    <n v="1"/>
    <s v="C551437"/>
    <s v="Closed"/>
  </r>
  <r>
    <x v="1"/>
    <x v="1"/>
    <x v="2"/>
    <x v="449"/>
    <n v="25"/>
    <x v="5"/>
    <x v="0"/>
    <d v="2020-05-04T20:47:32"/>
    <d v="2020-05-04T19:55:00"/>
    <n v="3152.0000000484288"/>
    <n v="52.53333333414048"/>
    <n v="1313.333333353512"/>
    <n v="1"/>
    <s v="D551442"/>
    <s v="Closed"/>
  </r>
  <r>
    <x v="0"/>
    <x v="0"/>
    <x v="3"/>
    <x v="450"/>
    <n v="1"/>
    <x v="1"/>
    <x v="0"/>
    <d v="2020-05-05T10:27:44"/>
    <d v="2020-05-05T08:10:00"/>
    <n v="8263.9999999897555"/>
    <n v="137.73333333316259"/>
    <n v="137.73333333316259"/>
    <n v="1"/>
    <s v="C551443"/>
    <s v="Closed"/>
  </r>
  <r>
    <x v="0"/>
    <x v="0"/>
    <x v="1"/>
    <x v="451"/>
    <n v="1"/>
    <x v="1"/>
    <x v="0"/>
    <d v="2020-05-05T12:53:21"/>
    <d v="2020-05-05T11:23:00"/>
    <n v="5420.9999998798594"/>
    <n v="90.349999997997656"/>
    <n v="90.349999997997656"/>
    <n v="1"/>
    <s v="C551444"/>
    <s v="Closed"/>
  </r>
  <r>
    <x v="0"/>
    <x v="4"/>
    <x v="9"/>
    <x v="452"/>
    <n v="49"/>
    <x v="4"/>
    <x v="0"/>
    <d v="2020-05-07T08:38:08"/>
    <d v="2020-05-07T07:42:00"/>
    <n v="3368.0000002495944"/>
    <n v="56.133333337493241"/>
    <n v="2750.5333335371688"/>
    <n v="1"/>
    <s v="D551458"/>
    <s v="Closed"/>
  </r>
  <r>
    <x v="0"/>
    <x v="0"/>
    <x v="3"/>
    <x v="453"/>
    <n v="2"/>
    <x v="4"/>
    <x v="0"/>
    <d v="2020-05-08T02:09:00"/>
    <d v="2020-05-08T01:36:00"/>
    <n v="1980.0000001676381"/>
    <n v="33.000000002793968"/>
    <n v="66.000000005587935"/>
    <n v="1"/>
    <s v="D552614"/>
    <s v="Closed"/>
  </r>
  <r>
    <x v="1"/>
    <x v="1"/>
    <x v="11"/>
    <x v="454"/>
    <n v="1"/>
    <x v="5"/>
    <x v="0"/>
    <d v="2020-05-08T10:19:02"/>
    <d v="2020-05-08T07:56:00"/>
    <n v="8582.0000001462176"/>
    <n v="143.03333333577029"/>
    <n v="143.03333333577029"/>
    <n v="1"/>
    <s v="C551468"/>
    <s v="Closed"/>
  </r>
  <r>
    <x v="0"/>
    <x v="2"/>
    <x v="5"/>
    <x v="455"/>
    <n v="1"/>
    <x v="2"/>
    <x v="0"/>
    <d v="2020-05-08T17:35:00"/>
    <d v="2020-05-08T16:24:00"/>
    <n v="4260.0000000558794"/>
    <n v="71.000000000931323"/>
    <n v="71.000000000931323"/>
    <n v="1"/>
    <s v="C551474"/>
    <s v="Closed"/>
  </r>
  <r>
    <x v="0"/>
    <x v="4"/>
    <x v="9"/>
    <x v="456"/>
    <n v="1"/>
    <x v="1"/>
    <x v="0"/>
    <d v="2020-05-08T19:37:11"/>
    <d v="2020-05-08T16:48:00"/>
    <n v="10151.000000420026"/>
    <n v="169.18333334033377"/>
    <n v="169.18333334033377"/>
    <n v="1"/>
    <s v="C551475"/>
    <s v="Closed"/>
  </r>
  <r>
    <x v="0"/>
    <x v="0"/>
    <x v="1"/>
    <x v="457"/>
    <n v="7"/>
    <x v="2"/>
    <x v="0"/>
    <d v="2020-05-08T18:47:40"/>
    <d v="2020-05-08T17:25:00"/>
    <n v="4960.0000002421439"/>
    <n v="82.666666670702398"/>
    <n v="578.66666669491678"/>
    <n v="1"/>
    <s v="D551479"/>
    <s v="Closed"/>
  </r>
  <r>
    <x v="1"/>
    <x v="6"/>
    <x v="23"/>
    <x v="458"/>
    <n v="1"/>
    <x v="2"/>
    <x v="0"/>
    <d v="2020-05-09T12:29:00"/>
    <d v="2020-05-09T11:37:00"/>
    <n v="3120.0000001117587"/>
    <n v="52.000000001862645"/>
    <n v="52.000000001862645"/>
    <n v="1"/>
    <s v="C551482"/>
    <s v="Closed"/>
  </r>
  <r>
    <x v="0"/>
    <x v="0"/>
    <x v="4"/>
    <x v="459"/>
    <n v="3"/>
    <x v="2"/>
    <x v="0"/>
    <d v="2020-05-10T20:47:00"/>
    <d v="2020-05-10T18:59:00"/>
    <n v="6479.9999997485429"/>
    <n v="107.99999999580905"/>
    <n v="323.99999998742715"/>
    <n v="1"/>
    <s v="D552613"/>
    <s v="Closed"/>
  </r>
  <r>
    <x v="0"/>
    <x v="2"/>
    <x v="5"/>
    <x v="460"/>
    <n v="1"/>
    <x v="6"/>
    <x v="0"/>
    <d v="2020-05-10T21:20:17"/>
    <d v="2020-05-10T20:11:00"/>
    <n v="4156.9999998668209"/>
    <n v="69.283333331113681"/>
    <n v="69.283333331113681"/>
    <n v="1"/>
    <s v="C551485"/>
    <s v="Closed"/>
  </r>
  <r>
    <x v="0"/>
    <x v="2"/>
    <x v="16"/>
    <x v="461"/>
    <n v="26"/>
    <x v="5"/>
    <x v="0"/>
    <d v="2020-05-11T09:27:00"/>
    <d v="2020-05-11T08:51:00"/>
    <n v="2160.0000001257285"/>
    <n v="36.000000002095476"/>
    <n v="936.00000005448237"/>
    <n v="1"/>
    <s v="D551495"/>
    <s v="Closed"/>
  </r>
  <r>
    <x v="1"/>
    <x v="6"/>
    <x v="18"/>
    <x v="462"/>
    <n v="1"/>
    <x v="1"/>
    <x v="0"/>
    <d v="2020-05-11T09:51:07"/>
    <d v="2020-05-11T08:57:00"/>
    <n v="3247.0000002533197"/>
    <n v="54.116666670888662"/>
    <n v="54.116666670888662"/>
    <n v="1"/>
    <s v="C551491"/>
    <s v="Closed"/>
  </r>
  <r>
    <x v="0"/>
    <x v="0"/>
    <x v="0"/>
    <x v="76"/>
    <n v="34"/>
    <x v="10"/>
    <x v="0"/>
    <d v="2020-05-11T17:43:29"/>
    <d v="2020-05-11T14:43:00"/>
    <n v="10829.00000049267"/>
    <n v="180.48333334154449"/>
    <n v="6136.4333336125128"/>
    <n v="1"/>
    <s v="D551499"/>
    <s v="Closed"/>
  </r>
  <r>
    <x v="0"/>
    <x v="0"/>
    <x v="4"/>
    <x v="4"/>
    <n v="12"/>
    <x v="1"/>
    <x v="0"/>
    <d v="2020-05-11T22:52:14"/>
    <d v="2020-05-11T21:50:00"/>
    <n v="3734.0000003110617"/>
    <n v="62.233333338517696"/>
    <n v="746.80000006221235"/>
    <n v="1"/>
    <s v="D551508"/>
    <s v="Closed"/>
  </r>
  <r>
    <x v="1"/>
    <x v="1"/>
    <x v="20"/>
    <x v="463"/>
    <n v="1"/>
    <x v="2"/>
    <x v="1"/>
    <d v="2020-05-12T12:02:00"/>
    <d v="2020-05-12T08:25:00"/>
    <n v="13019.999999692664"/>
    <n v="216.99999999487773"/>
    <n v="216.99999999487773"/>
    <n v="1"/>
    <s v="C551509"/>
    <s v="Closed"/>
  </r>
  <r>
    <x v="0"/>
    <x v="0"/>
    <x v="3"/>
    <x v="435"/>
    <n v="1"/>
    <x v="4"/>
    <x v="0"/>
    <d v="2020-05-12T13:39:30"/>
    <d v="2020-05-12T12:55:00"/>
    <n v="2669.9999999022111"/>
    <n v="44.499999998370185"/>
    <n v="44.499999998370185"/>
    <n v="1"/>
    <s v="C551510"/>
    <s v="Closed"/>
  </r>
  <r>
    <x v="1"/>
    <x v="5"/>
    <x v="24"/>
    <x v="464"/>
    <n v="1"/>
    <x v="5"/>
    <x v="0"/>
    <d v="2020-05-13T08:05:03"/>
    <d v="2020-05-13T07:06:00"/>
    <n v="3543.0000002961606"/>
    <n v="59.05000000493601"/>
    <n v="59.05000000493601"/>
    <n v="1"/>
    <s v="C551512"/>
    <s v="Closed"/>
  </r>
  <r>
    <x v="0"/>
    <x v="2"/>
    <x v="5"/>
    <x v="465"/>
    <n v="38"/>
    <x v="1"/>
    <x v="0"/>
    <d v="2020-05-13T15:30:00"/>
    <d v="2020-05-13T14:39:00"/>
    <n v="3059.999999916181"/>
    <n v="50.999999998603016"/>
    <n v="1937.9999999469146"/>
    <n v="1"/>
    <s v="D551527"/>
    <s v="Closed"/>
  </r>
  <r>
    <x v="0"/>
    <x v="2"/>
    <x v="5"/>
    <x v="5"/>
    <n v="10"/>
    <x v="6"/>
    <x v="0"/>
    <d v="2020-05-14T22:07:14"/>
    <d v="2020-05-14T20:28:00"/>
    <n v="5954.0000000037253"/>
    <n v="99.233333333395422"/>
    <n v="992.33333333395422"/>
    <n v="1"/>
    <s v="D551535"/>
    <s v="Closed"/>
  </r>
  <r>
    <x v="1"/>
    <x v="6"/>
    <x v="18"/>
    <x v="466"/>
    <n v="1"/>
    <x v="5"/>
    <x v="0"/>
    <d v="2020-05-14T22:40:00"/>
    <d v="2020-05-14T21:22:00"/>
    <n v="4680.0000001676381"/>
    <n v="78.000000002793968"/>
    <n v="78.000000002793968"/>
    <n v="1"/>
    <s v="C551534"/>
    <s v="Closed"/>
  </r>
  <r>
    <x v="1"/>
    <x v="6"/>
    <x v="13"/>
    <x v="467"/>
    <n v="1"/>
    <x v="1"/>
    <x v="0"/>
    <d v="2020-05-15T05:41:10"/>
    <d v="2020-05-15T03:25:00"/>
    <n v="8170.0000000186265"/>
    <n v="136.16666666697711"/>
    <n v="136.16666666697711"/>
    <n v="1"/>
    <s v="C551536"/>
    <s v="Closed"/>
  </r>
  <r>
    <x v="1"/>
    <x v="6"/>
    <x v="21"/>
    <x v="468"/>
    <n v="30"/>
    <x v="5"/>
    <x v="0"/>
    <d v="2020-05-15T08:23:24"/>
    <d v="2020-05-15T07:52:00"/>
    <n v="1884.0000003576279"/>
    <n v="31.400000005960464"/>
    <n v="942.00000017881393"/>
    <n v="1"/>
    <s v="D551544"/>
    <s v="Closed"/>
  </r>
  <r>
    <x v="0"/>
    <x v="0"/>
    <x v="1"/>
    <x v="469"/>
    <n v="253"/>
    <x v="4"/>
    <x v="0"/>
    <d v="2020-05-15T19:16:53"/>
    <d v="2020-05-15T17:34:00"/>
    <n v="6173.0000002775341"/>
    <n v="102.8833333379589"/>
    <n v="26029.483334503602"/>
    <n v="1"/>
    <s v="D551585"/>
    <s v="Closed"/>
  </r>
  <r>
    <x v="0"/>
    <x v="0"/>
    <x v="1"/>
    <x v="470"/>
    <n v="1"/>
    <x v="4"/>
    <x v="0"/>
    <d v="2020-05-15T19:42:07"/>
    <d v="2020-05-15T18:05:00"/>
    <n v="5827.000000490807"/>
    <n v="97.116666674846783"/>
    <n v="97.116666674846783"/>
    <n v="1"/>
    <s v="C551593"/>
    <s v="Closed"/>
  </r>
  <r>
    <x v="0"/>
    <x v="0"/>
    <x v="3"/>
    <x v="471"/>
    <n v="2"/>
    <x v="2"/>
    <x v="1"/>
    <d v="2020-05-16T13:46:45"/>
    <d v="2020-05-16T11:36:00"/>
    <n v="7845.0000001117587"/>
    <n v="130.75000000186265"/>
    <n v="261.50000000372529"/>
    <n v="1"/>
    <s v="D551619"/>
    <s v="Closed"/>
  </r>
  <r>
    <x v="0"/>
    <x v="0"/>
    <x v="0"/>
    <x v="472"/>
    <n v="24"/>
    <x v="5"/>
    <x v="0"/>
    <d v="2020-05-16T19:16:23"/>
    <d v="2020-05-16T18:10:00"/>
    <n v="3983.0000000540167"/>
    <n v="66.383333334233612"/>
    <n v="1593.2000000216067"/>
    <n v="1"/>
    <s v="D551624"/>
    <s v="Closed"/>
  </r>
  <r>
    <x v="1"/>
    <x v="6"/>
    <x v="13"/>
    <x v="473"/>
    <n v="14"/>
    <x v="1"/>
    <x v="0"/>
    <d v="2020-05-17T00:02:22"/>
    <d v="2020-05-16T20:09:00"/>
    <n v="14001.999999792315"/>
    <n v="233.36666666320525"/>
    <n v="3267.1333332848735"/>
    <n v="1"/>
    <s v="D551631"/>
    <s v="Closed"/>
  </r>
  <r>
    <x v="0"/>
    <x v="2"/>
    <x v="16"/>
    <x v="474"/>
    <n v="3"/>
    <x v="1"/>
    <x v="0"/>
    <d v="2020-05-17T19:16:33"/>
    <d v="2020-05-17T16:40:00"/>
    <n v="9392.9999998770654"/>
    <n v="156.54999999795109"/>
    <n v="469.64999999385327"/>
    <n v="1"/>
    <s v="D551634"/>
    <s v="Closed"/>
  </r>
  <r>
    <x v="0"/>
    <x v="7"/>
    <x v="17"/>
    <x v="475"/>
    <n v="1"/>
    <x v="1"/>
    <x v="0"/>
    <d v="2020-05-17T20:02:50"/>
    <d v="2020-05-17T18:15:00"/>
    <n v="6469.9999999254942"/>
    <n v="107.83333333209157"/>
    <n v="107.83333333209157"/>
    <n v="1"/>
    <s v="C551636"/>
    <s v="Closed"/>
  </r>
  <r>
    <x v="0"/>
    <x v="0"/>
    <x v="0"/>
    <x v="96"/>
    <n v="54"/>
    <x v="7"/>
    <x v="0"/>
    <d v="2020-05-18T13:52:26"/>
    <d v="2020-05-18T13:01:00"/>
    <n v="3085.9999997075647"/>
    <n v="51.433333328459412"/>
    <n v="2777.3999997368082"/>
    <n v="1"/>
    <s v="D551654"/>
    <s v="Closed"/>
  </r>
  <r>
    <x v="1"/>
    <x v="6"/>
    <x v="13"/>
    <x v="476"/>
    <n v="48"/>
    <x v="1"/>
    <x v="0"/>
    <d v="2020-05-18T17:12:38"/>
    <d v="2020-05-18T16:32:00"/>
    <n v="2438.0000003613532"/>
    <n v="40.633333339355886"/>
    <n v="1950.4000002890825"/>
    <n v="1"/>
    <s v="D551668"/>
    <s v="Closed"/>
  </r>
  <r>
    <x v="0"/>
    <x v="2"/>
    <x v="5"/>
    <x v="477"/>
    <n v="1"/>
    <x v="2"/>
    <x v="0"/>
    <d v="2020-05-19T09:24:57"/>
    <d v="2020-05-19T08:15:00"/>
    <n v="4196.9999997876585"/>
    <n v="69.949999996460974"/>
    <n v="69.949999996460974"/>
    <n v="1"/>
    <s v="D551671"/>
    <s v="Closed"/>
  </r>
  <r>
    <x v="1"/>
    <x v="5"/>
    <x v="14"/>
    <x v="478"/>
    <n v="1"/>
    <x v="1"/>
    <x v="0"/>
    <d v="2020-05-19T16:41:37"/>
    <d v="2020-05-19T15:17:00"/>
    <n v="5076.9999999320135"/>
    <n v="84.616666665533558"/>
    <n v="84.616666665533558"/>
    <n v="1"/>
    <s v="C551673"/>
    <s v="Closed"/>
  </r>
  <r>
    <x v="0"/>
    <x v="4"/>
    <x v="9"/>
    <x v="122"/>
    <n v="13"/>
    <x v="7"/>
    <x v="0"/>
    <d v="2020-05-20T08:40:40"/>
    <d v="2020-05-20T07:56:19"/>
    <n v="2660.9999996842816"/>
    <n v="44.349999994738027"/>
    <n v="576.54999993159436"/>
    <n v="1"/>
    <s v="D551678"/>
    <s v="Closed"/>
  </r>
  <r>
    <x v="0"/>
    <x v="2"/>
    <x v="16"/>
    <x v="461"/>
    <n v="26"/>
    <x v="5"/>
    <x v="0"/>
    <d v="2020-05-20T09:07:11"/>
    <d v="2020-05-20T08:19:00"/>
    <n v="2891.0000000149012"/>
    <n v="48.183333333581686"/>
    <n v="1252.7666666731238"/>
    <n v="1"/>
    <s v="D551679"/>
    <s v="Closed"/>
  </r>
  <r>
    <x v="0"/>
    <x v="2"/>
    <x v="16"/>
    <x v="213"/>
    <n v="190"/>
    <x v="10"/>
    <x v="0"/>
    <d v="2020-05-20T11:50:35"/>
    <d v="2020-05-20T10:20:56"/>
    <n v="5379.0000001201406"/>
    <n v="89.650000002002344"/>
    <n v="17033.500000380445"/>
    <n v="1"/>
    <s v="D551711"/>
    <s v="Closed"/>
  </r>
  <r>
    <x v="0"/>
    <x v="7"/>
    <x v="17"/>
    <x v="479"/>
    <n v="1"/>
    <x v="7"/>
    <x v="0"/>
    <d v="2020-05-20T11:01:33"/>
    <d v="2020-05-20T10:32:09"/>
    <n v="1763.9999999664724"/>
    <n v="29.399999999441206"/>
    <n v="29.399999999441206"/>
    <n v="1"/>
    <s v="D551722"/>
    <s v="Closed"/>
  </r>
  <r>
    <x v="0"/>
    <x v="4"/>
    <x v="9"/>
    <x v="480"/>
    <n v="1"/>
    <x v="5"/>
    <x v="0"/>
    <d v="2020-05-20T14:12:30"/>
    <d v="2020-05-20T13:43:00"/>
    <n v="1770.0000001117587"/>
    <n v="29.500000001862645"/>
    <n v="29.500000001862645"/>
    <n v="1"/>
    <s v="C551736"/>
    <s v="Closed"/>
  </r>
  <r>
    <x v="0"/>
    <x v="2"/>
    <x v="10"/>
    <x v="481"/>
    <n v="2"/>
    <x v="5"/>
    <x v="0"/>
    <d v="2020-05-20T15:22:27"/>
    <d v="2020-05-20T14:19:30"/>
    <n v="3776.9999996758997"/>
    <n v="62.949999994598329"/>
    <n v="125.89999998919666"/>
    <n v="1"/>
    <s v="D551738"/>
    <s v="Closed"/>
  </r>
  <r>
    <x v="1"/>
    <x v="5"/>
    <x v="24"/>
    <x v="482"/>
    <n v="1"/>
    <x v="6"/>
    <x v="0"/>
    <d v="2020-05-21T07:47:59"/>
    <d v="2020-05-21T07:24:00"/>
    <n v="1439.0000000596046"/>
    <n v="23.983333334326744"/>
    <n v="23.983333334326744"/>
    <n v="1"/>
    <s v="C551740"/>
    <s v="Closed"/>
  </r>
  <r>
    <x v="1"/>
    <x v="1"/>
    <x v="2"/>
    <x v="483"/>
    <n v="1"/>
    <x v="2"/>
    <x v="0"/>
    <d v="2020-05-21T16:01:19"/>
    <d v="2020-05-21T13:27:00"/>
    <n v="9258.9999999850988"/>
    <n v="154.31666666641831"/>
    <n v="154.31666666641831"/>
    <n v="1"/>
    <s v="C551741"/>
    <s v="Closed"/>
  </r>
  <r>
    <x v="1"/>
    <x v="1"/>
    <x v="11"/>
    <x v="199"/>
    <n v="92"/>
    <x v="7"/>
    <x v="0"/>
    <d v="2020-05-21T20:36:49"/>
    <d v="2020-05-21T17:21:00"/>
    <n v="11748.999999929219"/>
    <n v="195.81666666548699"/>
    <n v="18015.133333224803"/>
    <n v="1"/>
    <s v="D551865"/>
    <s v="Closed"/>
  </r>
  <r>
    <x v="1"/>
    <x v="6"/>
    <x v="13"/>
    <x v="484"/>
    <n v="1080"/>
    <x v="7"/>
    <x v="0"/>
    <d v="2020-05-21T18:13:00"/>
    <d v="2020-05-21T17:35:00"/>
    <n v="2279.9999998882413"/>
    <n v="37.999999998137355"/>
    <n v="41039.999997988343"/>
    <n v="1"/>
    <s v="D551853"/>
    <s v="Closed"/>
  </r>
  <r>
    <x v="1"/>
    <x v="6"/>
    <x v="13"/>
    <x v="485"/>
    <n v="802"/>
    <x v="1"/>
    <x v="0"/>
    <d v="2020-05-21T19:18:15"/>
    <d v="2020-05-21T17:41:00"/>
    <n v="5834.9999998463318"/>
    <n v="97.249999997438863"/>
    <n v="77994.499997945968"/>
    <n v="1"/>
    <s v="D551855"/>
    <s v="Closed"/>
  </r>
  <r>
    <x v="1"/>
    <x v="6"/>
    <x v="22"/>
    <x v="486"/>
    <n v="1"/>
    <x v="7"/>
    <x v="0"/>
    <d v="2020-05-21T19:18:14"/>
    <d v="2020-05-21T18:39:00"/>
    <n v="2354.0000002132729"/>
    <n v="39.233333336887881"/>
    <n v="39.233333336887881"/>
    <n v="1"/>
    <s v="C551858"/>
    <s v="Closed"/>
  </r>
  <r>
    <x v="1"/>
    <x v="6"/>
    <x v="22"/>
    <x v="487"/>
    <n v="1"/>
    <x v="2"/>
    <x v="0"/>
    <d v="2020-05-22T00:06:41"/>
    <d v="2020-05-21T22:41:00"/>
    <n v="5140.9999998053536"/>
    <n v="85.683333330089226"/>
    <n v="85.683333330089226"/>
    <n v="1"/>
    <s v="C551877"/>
    <s v="Closed"/>
  </r>
  <r>
    <x v="1"/>
    <x v="5"/>
    <x v="14"/>
    <x v="488"/>
    <n v="1"/>
    <x v="2"/>
    <x v="0"/>
    <d v="2020-05-22T15:17:00"/>
    <d v="2020-05-22T14:06:00"/>
    <n v="4260.0000000558794"/>
    <n v="71.000000000931323"/>
    <n v="71.000000000931323"/>
    <n v="1"/>
    <s v="C551881"/>
    <s v="Closed"/>
  </r>
  <r>
    <x v="0"/>
    <x v="4"/>
    <x v="9"/>
    <x v="386"/>
    <n v="15"/>
    <x v="7"/>
    <x v="0"/>
    <d v="2020-05-22T16:22:03"/>
    <d v="2020-05-22T14:53:47"/>
    <n v="5295.9999995771796"/>
    <n v="88.266666659619659"/>
    <n v="1323.9999998942949"/>
    <n v="1"/>
    <s v="D551885"/>
    <s v="Closed"/>
  </r>
  <r>
    <x v="0"/>
    <x v="2"/>
    <x v="5"/>
    <x v="489"/>
    <n v="7"/>
    <x v="1"/>
    <x v="0"/>
    <d v="2020-05-22T18:05:55"/>
    <d v="2020-05-22T17:10:32"/>
    <n v="3322.9999997885898"/>
    <n v="55.38333332980983"/>
    <n v="387.68333330866881"/>
    <n v="1"/>
    <s v="D551889"/>
    <s v="Closed"/>
  </r>
  <r>
    <x v="0"/>
    <x v="0"/>
    <x v="3"/>
    <x v="435"/>
    <n v="1"/>
    <x v="4"/>
    <x v="0"/>
    <d v="2020-05-22T21:36:34"/>
    <d v="2020-05-22T19:33:00"/>
    <n v="7413.9999999431893"/>
    <n v="123.56666666571982"/>
    <n v="123.56666666571982"/>
    <n v="1"/>
    <s v="C551890"/>
    <s v="Closed"/>
  </r>
  <r>
    <x v="0"/>
    <x v="4"/>
    <x v="9"/>
    <x v="434"/>
    <n v="1"/>
    <x v="5"/>
    <x v="0"/>
    <d v="2020-05-23T15:38:14"/>
    <d v="2020-05-23T13:35:00"/>
    <n v="7394.0000002970919"/>
    <n v="123.23333333828487"/>
    <n v="123.23333333828487"/>
    <n v="1"/>
    <s v="D551902"/>
    <s v="Closed"/>
  </r>
  <r>
    <x v="0"/>
    <x v="0"/>
    <x v="1"/>
    <x v="490"/>
    <n v="36"/>
    <x v="1"/>
    <x v="0"/>
    <d v="2020-05-23T15:07:00"/>
    <d v="2020-05-23T14:15:00"/>
    <n v="3120.0000001117587"/>
    <n v="52.000000001862645"/>
    <n v="1872.0000000670552"/>
    <n v="1"/>
    <s v="D551898"/>
    <s v="Closed"/>
  </r>
  <r>
    <x v="0"/>
    <x v="0"/>
    <x v="3"/>
    <x v="491"/>
    <n v="7"/>
    <x v="1"/>
    <x v="0"/>
    <d v="2020-05-23T15:42:00"/>
    <d v="2020-05-23T14:53:00"/>
    <n v="2940.0000001536682"/>
    <n v="49.000000002561137"/>
    <n v="343.00000001792796"/>
    <n v="1"/>
    <s v="D551901"/>
    <s v="Closed"/>
  </r>
  <r>
    <x v="0"/>
    <x v="4"/>
    <x v="26"/>
    <x v="492"/>
    <n v="4"/>
    <x v="1"/>
    <x v="0"/>
    <d v="2020-05-23T18:36:01"/>
    <d v="2020-05-23T18:09:00"/>
    <n v="1620.9999998565763"/>
    <n v="27.016666664276272"/>
    <n v="108.06666665710509"/>
    <n v="1"/>
    <s v="D551904"/>
    <s v="Closed"/>
  </r>
  <r>
    <x v="1"/>
    <x v="1"/>
    <x v="11"/>
    <x v="493"/>
    <n v="6"/>
    <x v="1"/>
    <x v="0"/>
    <d v="2020-05-24T12:00:02"/>
    <d v="2020-05-24T09:56:00"/>
    <n v="7441.9999995734543"/>
    <n v="124.03333332622424"/>
    <n v="744.19999995734543"/>
    <n v="1"/>
    <s v="D551908"/>
    <s v="Closed"/>
  </r>
  <r>
    <x v="0"/>
    <x v="2"/>
    <x v="15"/>
    <x v="101"/>
    <n v="9"/>
    <x v="1"/>
    <x v="0"/>
    <d v="2020-05-24T15:40:00"/>
    <d v="2020-05-24T14:54:00"/>
    <n v="2760.0000001955777"/>
    <n v="46.000000003259629"/>
    <n v="414.00000002933666"/>
    <n v="1"/>
    <s v="D551911"/>
    <s v="Closed"/>
  </r>
  <r>
    <x v="1"/>
    <x v="6"/>
    <x v="22"/>
    <x v="494"/>
    <n v="49"/>
    <x v="5"/>
    <x v="0"/>
    <d v="2020-05-24T19:40:13"/>
    <d v="2020-05-24T17:57:00"/>
    <n v="6192.9999999236315"/>
    <n v="103.21666666539386"/>
    <n v="5057.6166666042991"/>
    <n v="1"/>
    <s v="D551918"/>
    <s v="Closed"/>
  </r>
  <r>
    <x v="1"/>
    <x v="6"/>
    <x v="22"/>
    <x v="495"/>
    <n v="1"/>
    <x v="5"/>
    <x v="0"/>
    <d v="2020-05-24T19:40:39"/>
    <d v="2020-05-24T18:02:00"/>
    <n v="5918.9999999944121"/>
    <n v="98.649999999906868"/>
    <n v="98.649999999906868"/>
    <n v="1"/>
    <s v="C551916"/>
    <s v="Closed"/>
  </r>
  <r>
    <x v="0"/>
    <x v="0"/>
    <x v="1"/>
    <x v="496"/>
    <n v="1"/>
    <x v="2"/>
    <x v="0"/>
    <d v="2020-05-25T14:47:38"/>
    <d v="2020-05-25T12:44:00"/>
    <n v="7418.0000002495944"/>
    <n v="123.63333333749324"/>
    <n v="123.63333333749324"/>
    <n v="1"/>
    <s v="D551920"/>
    <s v="Closed"/>
  </r>
  <r>
    <x v="0"/>
    <x v="4"/>
    <x v="9"/>
    <x v="497"/>
    <n v="1100"/>
    <x v="1"/>
    <x v="0"/>
    <d v="2020-05-25T19:48:49"/>
    <d v="2020-05-25T17:55:00"/>
    <n v="6828.9999996079132"/>
    <n v="113.81666666013189"/>
    <n v="125198.33332614508"/>
    <n v="1"/>
    <s v="D552182"/>
    <s v="Closed"/>
  </r>
  <r>
    <x v="0"/>
    <x v="0"/>
    <x v="0"/>
    <x v="498"/>
    <n v="337"/>
    <x v="1"/>
    <x v="0"/>
    <d v="2020-05-25T18:51:32"/>
    <d v="2020-05-25T18:01:00"/>
    <n v="3031.9999996572733"/>
    <n v="50.533333327621222"/>
    <n v="17029.733331408352"/>
    <n v="1"/>
    <s v="D552048"/>
    <s v="Closed"/>
  </r>
  <r>
    <x v="0"/>
    <x v="0"/>
    <x v="1"/>
    <x v="393"/>
    <n v="918"/>
    <x v="7"/>
    <x v="0"/>
    <d v="2020-05-25T20:06:47"/>
    <d v="2020-05-25T18:05:00"/>
    <n v="7307.0000000763685"/>
    <n v="121.78333333460614"/>
    <n v="111797.10000116844"/>
    <n v="1"/>
    <s v="D552148"/>
    <s v="Closed"/>
  </r>
  <r>
    <x v="0"/>
    <x v="2"/>
    <x v="5"/>
    <x v="499"/>
    <n v="16"/>
    <x v="7"/>
    <x v="0"/>
    <d v="2020-05-25T20:55:11"/>
    <d v="2020-05-25T18:44:00"/>
    <n v="7870.9999999031425"/>
    <n v="131.18333333171904"/>
    <n v="2098.9333333075047"/>
    <n v="1"/>
    <s v="D552226"/>
    <s v="Closed"/>
  </r>
  <r>
    <x v="0"/>
    <x v="2"/>
    <x v="15"/>
    <x v="72"/>
    <n v="7"/>
    <x v="1"/>
    <x v="0"/>
    <d v="2020-05-25T23:05:44"/>
    <d v="2020-05-25T19:05:00"/>
    <n v="14444.000000017695"/>
    <n v="240.73333333362825"/>
    <n v="1685.1333333353978"/>
    <n v="1"/>
    <s v="D552230"/>
    <s v="Closed"/>
  </r>
  <r>
    <x v="0"/>
    <x v="2"/>
    <x v="10"/>
    <x v="500"/>
    <n v="7"/>
    <x v="7"/>
    <x v="0"/>
    <d v="2020-05-25T23:19:51"/>
    <d v="2020-05-25T19:38:00"/>
    <n v="13310.99999982398"/>
    <n v="221.84999999706633"/>
    <n v="1552.9499999794643"/>
    <n v="1"/>
    <s v="D552234"/>
    <s v="Closed"/>
  </r>
  <r>
    <x v="0"/>
    <x v="2"/>
    <x v="10"/>
    <x v="501"/>
    <n v="3"/>
    <x v="7"/>
    <x v="0"/>
    <d v="2020-05-26T00:39:36"/>
    <d v="2020-05-25T20:20:00"/>
    <n v="15575.999999977648"/>
    <n v="259.59999999962747"/>
    <n v="778.79999999888241"/>
    <n v="1"/>
    <s v="D552236"/>
    <s v="Closed"/>
  </r>
  <r>
    <x v="0"/>
    <x v="2"/>
    <x v="10"/>
    <x v="502"/>
    <n v="1"/>
    <x v="1"/>
    <x v="0"/>
    <d v="2020-05-26T01:58:39"/>
    <d v="2020-05-25T22:20:00"/>
    <n v="13119.00000020396"/>
    <n v="218.65000000339933"/>
    <n v="218.65000000339933"/>
    <n v="1"/>
    <s v="C552232"/>
    <s v="Closed"/>
  </r>
  <r>
    <x v="0"/>
    <x v="3"/>
    <x v="7"/>
    <x v="343"/>
    <n v="2"/>
    <x v="7"/>
    <x v="0"/>
    <d v="2020-05-26T02:07:47"/>
    <d v="2020-05-26T00:07:00"/>
    <n v="7246.9999998807907"/>
    <n v="120.78333333134651"/>
    <n v="241.56666666269302"/>
    <n v="1"/>
    <s v="D552238"/>
    <s v="Closed"/>
  </r>
  <r>
    <x v="0"/>
    <x v="3"/>
    <x v="7"/>
    <x v="503"/>
    <n v="7"/>
    <x v="1"/>
    <x v="0"/>
    <d v="2020-05-26T06:22:50"/>
    <d v="2020-05-26T05:58:01"/>
    <n v="1489.0000004321337"/>
    <n v="24.816666673868895"/>
    <n v="173.71666671708226"/>
    <n v="1"/>
    <s v="D552240"/>
    <s v="Closed"/>
  </r>
  <r>
    <x v="0"/>
    <x v="2"/>
    <x v="16"/>
    <x v="504"/>
    <n v="2"/>
    <x v="5"/>
    <x v="0"/>
    <d v="2020-05-26T08:32:00"/>
    <d v="2020-05-26T07:18:00"/>
    <n v="4440.0000000139698"/>
    <n v="74.000000000232831"/>
    <n v="148.00000000046566"/>
    <n v="1"/>
    <s v="D552248"/>
    <s v="Closed"/>
  </r>
  <r>
    <x v="0"/>
    <x v="3"/>
    <x v="7"/>
    <x v="19"/>
    <n v="6"/>
    <x v="7"/>
    <x v="0"/>
    <d v="2020-05-26T09:06:26"/>
    <d v="2020-05-26T07:29:00"/>
    <n v="5845.9999999031425"/>
    <n v="97.433333331719041"/>
    <n v="584.59999999031425"/>
    <n v="1"/>
    <s v="D552244"/>
    <s v="Closed"/>
  </r>
  <r>
    <x v="1"/>
    <x v="6"/>
    <x v="13"/>
    <x v="505"/>
    <n v="1"/>
    <x v="10"/>
    <x v="1"/>
    <d v="2020-05-26T10:16:24"/>
    <d v="2020-05-26T09:22:00"/>
    <n v="3263.999999826774"/>
    <n v="54.3999999971129"/>
    <n v="54.3999999971129"/>
    <n v="1"/>
    <s v="C552247"/>
    <s v="Closed"/>
  </r>
  <r>
    <x v="0"/>
    <x v="3"/>
    <x v="7"/>
    <x v="506"/>
    <n v="2"/>
    <x v="5"/>
    <x v="0"/>
    <d v="2020-05-26T10:36:50"/>
    <d v="2020-05-26T10:01:42"/>
    <n v="2108.0000005429611"/>
    <n v="35.133333342382684"/>
    <n v="70.266666684765369"/>
    <n v="1"/>
    <s v="D552250"/>
    <s v="Closed"/>
  </r>
  <r>
    <x v="0"/>
    <x v="2"/>
    <x v="15"/>
    <x v="507"/>
    <n v="1"/>
    <x v="1"/>
    <x v="0"/>
    <d v="2020-05-26T11:14:57"/>
    <d v="2020-05-26T10:33:00"/>
    <n v="2516.9999999692664"/>
    <n v="41.949999999487773"/>
    <n v="41.949999999487773"/>
    <n v="1"/>
    <s v="C552251"/>
    <s v="Closed"/>
  </r>
  <r>
    <x v="1"/>
    <x v="6"/>
    <x v="13"/>
    <x v="508"/>
    <n v="1"/>
    <x v="7"/>
    <x v="0"/>
    <d v="2020-05-26T14:01:07"/>
    <d v="2020-05-26T13:27:08"/>
    <n v="2039.0000001294538"/>
    <n v="33.983333335490897"/>
    <n v="33.983333335490897"/>
    <n v="1"/>
    <s v="C552253"/>
    <s v="Closed"/>
  </r>
  <r>
    <x v="0"/>
    <x v="0"/>
    <x v="3"/>
    <x v="346"/>
    <n v="10"/>
    <x v="1"/>
    <x v="0"/>
    <d v="2020-05-26T14:19:35"/>
    <d v="2020-05-26T13:55:00"/>
    <n v="1475.0000003026798"/>
    <n v="24.583333338377997"/>
    <n v="245.83333338377997"/>
    <n v="1"/>
    <s v="D552255"/>
    <s v="Closed"/>
  </r>
  <r>
    <x v="1"/>
    <x v="6"/>
    <x v="13"/>
    <x v="508"/>
    <n v="1"/>
    <x v="1"/>
    <x v="0"/>
    <d v="2020-05-26T16:37:32"/>
    <d v="2020-05-26T15:44:04"/>
    <n v="3207.9999999376014"/>
    <n v="53.46666666562669"/>
    <n v="53.46666666562669"/>
    <n v="1"/>
    <s v="C552259"/>
    <s v="Closed"/>
  </r>
  <r>
    <x v="0"/>
    <x v="0"/>
    <x v="3"/>
    <x v="509"/>
    <n v="13"/>
    <x v="10"/>
    <x v="0"/>
    <d v="2020-05-27T23:07:27"/>
    <d v="2020-05-27T18:28:00"/>
    <n v="16766.999999899417"/>
    <n v="279.44999999832362"/>
    <n v="3632.8499999782071"/>
    <n v="1"/>
    <s v="D552268"/>
    <s v="Closed"/>
  </r>
  <r>
    <x v="1"/>
    <x v="6"/>
    <x v="18"/>
    <x v="510"/>
    <n v="8"/>
    <x v="5"/>
    <x v="0"/>
    <d v="2020-05-27T19:51:54"/>
    <d v="2020-05-27T18:34:18"/>
    <n v="4655.9999995864928"/>
    <n v="77.599999993108213"/>
    <n v="620.7999999448657"/>
    <n v="1"/>
    <s v="D552267"/>
    <s v="Closed"/>
  </r>
  <r>
    <x v="1"/>
    <x v="6"/>
    <x v="18"/>
    <x v="511"/>
    <n v="1"/>
    <x v="1"/>
    <x v="0"/>
    <d v="2020-05-27T21:44:34"/>
    <d v="2020-05-27T21:20:00"/>
    <n v="1474.0000000689179"/>
    <n v="24.566666667815298"/>
    <n v="24.566666667815298"/>
    <n v="1"/>
    <s v="C552269"/>
    <s v="Closed"/>
  </r>
  <r>
    <x v="1"/>
    <x v="6"/>
    <x v="13"/>
    <x v="512"/>
    <n v="7"/>
    <x v="4"/>
    <x v="0"/>
    <d v="2020-05-28T19:34:51"/>
    <d v="2020-05-28T18:24:30"/>
    <n v="4221.0000003688037"/>
    <n v="70.350000006146729"/>
    <n v="492.4500000430271"/>
    <n v="1"/>
    <s v="D552272"/>
    <s v="Closed"/>
  </r>
  <r>
    <x v="0"/>
    <x v="2"/>
    <x v="10"/>
    <x v="513"/>
    <n v="16"/>
    <x v="1"/>
    <x v="0"/>
    <d v="2020-05-29T17:54:53"/>
    <d v="2020-05-29T17:19:51"/>
    <n v="2101.999999769032"/>
    <n v="35.033333329483867"/>
    <n v="560.53333327174187"/>
    <n v="1"/>
    <s v="D552277"/>
    <s v="Closed"/>
  </r>
  <r>
    <x v="0"/>
    <x v="2"/>
    <x v="10"/>
    <x v="514"/>
    <n v="2"/>
    <x v="1"/>
    <x v="0"/>
    <d v="2020-05-29T23:49:10"/>
    <d v="2020-05-29T22:28:49"/>
    <n v="4821.0000004386529"/>
    <n v="80.350000007310882"/>
    <n v="160.70000001462176"/>
    <n v="1"/>
    <s v="D552283"/>
    <s v="Closed"/>
  </r>
  <r>
    <x v="0"/>
    <x v="0"/>
    <x v="4"/>
    <x v="515"/>
    <n v="5"/>
    <x v="4"/>
    <x v="1"/>
    <d v="2020-05-30T01:06:21"/>
    <d v="2020-05-29T22:40:00"/>
    <n v="8781.0000001452863"/>
    <n v="146.35000000242144"/>
    <n v="731.75000001210719"/>
    <n v="1"/>
    <s v="D552284"/>
    <s v="Closed"/>
  </r>
  <r>
    <x v="1"/>
    <x v="6"/>
    <x v="25"/>
    <x v="516"/>
    <n v="1"/>
    <x v="5"/>
    <x v="0"/>
    <d v="2020-05-30T10:05:04"/>
    <d v="2020-05-30T08:49:00"/>
    <n v="4564.0000000828877"/>
    <n v="76.066666668048128"/>
    <n v="76.066666668048128"/>
    <n v="1"/>
    <s v="C552285"/>
    <s v="Closed"/>
  </r>
  <r>
    <x v="0"/>
    <x v="3"/>
    <x v="7"/>
    <x v="517"/>
    <n v="13"/>
    <x v="10"/>
    <x v="0"/>
    <d v="2020-05-30T17:35:34"/>
    <d v="2020-05-30T13:47:00"/>
    <n v="13713.999999733642"/>
    <n v="228.56666666222736"/>
    <n v="2971.3666666089557"/>
    <n v="1"/>
    <s v="D552287"/>
    <s v="Closed"/>
  </r>
  <r>
    <x v="1"/>
    <x v="6"/>
    <x v="18"/>
    <x v="518"/>
    <n v="1"/>
    <x v="4"/>
    <x v="0"/>
    <d v="2020-06-01T10:25:14"/>
    <d v="2020-06-01T09:55:55"/>
    <n v="1759.000000054948"/>
    <n v="29.316666667582467"/>
    <n v="29.316666667582467"/>
    <n v="1"/>
    <s v="C552290"/>
    <s v="Closed"/>
  </r>
  <r>
    <x v="0"/>
    <x v="2"/>
    <x v="16"/>
    <x v="119"/>
    <n v="14"/>
    <x v="1"/>
    <x v="0"/>
    <d v="2020-06-01T23:54:42"/>
    <d v="2020-06-01T21:39:51"/>
    <n v="8090.9999997820705"/>
    <n v="134.84999999636784"/>
    <n v="1887.8999999491498"/>
    <n v="1"/>
    <s v="D552297"/>
    <s v="Closed"/>
  </r>
  <r>
    <x v="1"/>
    <x v="6"/>
    <x v="13"/>
    <x v="519"/>
    <n v="1"/>
    <x v="2"/>
    <x v="0"/>
    <d v="2020-06-02T08:10:00"/>
    <d v="2020-06-02T07:07:00"/>
    <n v="3780.0000003771856"/>
    <n v="63.000000006286427"/>
    <n v="63.000000006286427"/>
    <n v="1"/>
    <s v="C552298"/>
    <s v="Closed"/>
  </r>
  <r>
    <x v="0"/>
    <x v="0"/>
    <x v="0"/>
    <x v="520"/>
    <n v="1"/>
    <x v="5"/>
    <x v="0"/>
    <d v="2020-06-02T08:17:17"/>
    <d v="2020-06-02T07:35:00"/>
    <n v="2537.0000002440065"/>
    <n v="42.283333337400109"/>
    <n v="42.283333337400109"/>
    <n v="1"/>
    <s v="D552300"/>
    <s v="Closed"/>
  </r>
  <r>
    <x v="0"/>
    <x v="0"/>
    <x v="0"/>
    <x v="472"/>
    <n v="24"/>
    <x v="7"/>
    <x v="0"/>
    <d v="2020-06-02T15:42:27"/>
    <d v="2020-06-02T14:11:46"/>
    <n v="5441.0000001545995"/>
    <n v="90.683333335909992"/>
    <n v="2176.4000000618398"/>
    <n v="1"/>
    <s v="D552305"/>
    <s v="Closed"/>
  </r>
  <r>
    <x v="1"/>
    <x v="1"/>
    <x v="11"/>
    <x v="521"/>
    <n v="1"/>
    <x v="5"/>
    <x v="0"/>
    <d v="2020-06-03T07:38:40"/>
    <d v="2020-06-03T06:37:16"/>
    <n v="3683.9999999385327"/>
    <n v="61.399999998975545"/>
    <n v="61.399999998975545"/>
    <n v="1"/>
    <s v="C552306"/>
    <s v="Closed"/>
  </r>
  <r>
    <x v="1"/>
    <x v="1"/>
    <x v="11"/>
    <x v="522"/>
    <n v="1"/>
    <x v="5"/>
    <x v="0"/>
    <d v="2020-06-03T07:39:12"/>
    <d v="2020-06-03T06:43:28"/>
    <n v="3344.0000002970919"/>
    <n v="55.733333338284865"/>
    <n v="55.733333338284865"/>
    <n v="1"/>
    <s v="C552307"/>
    <s v="Closed"/>
  </r>
  <r>
    <x v="1"/>
    <x v="1"/>
    <x v="11"/>
    <x v="523"/>
    <n v="1"/>
    <x v="5"/>
    <x v="0"/>
    <d v="2020-06-03T07:39:44"/>
    <d v="2020-06-03T06:54:00"/>
    <n v="2744.0000002272427"/>
    <n v="45.733333337120712"/>
    <n v="45.733333337120712"/>
    <n v="1"/>
    <s v="C552308"/>
    <s v="Closed"/>
  </r>
  <r>
    <x v="1"/>
    <x v="1"/>
    <x v="11"/>
    <x v="524"/>
    <n v="1"/>
    <x v="5"/>
    <x v="0"/>
    <d v="2020-06-03T07:57:00"/>
    <d v="2020-06-03T07:30:00"/>
    <n v="1620.0000002514571"/>
    <n v="27.000000004190952"/>
    <n v="27.000000004190952"/>
    <n v="1"/>
    <s v="C552309"/>
    <s v="Closed"/>
  </r>
  <r>
    <x v="0"/>
    <x v="0"/>
    <x v="4"/>
    <x v="525"/>
    <n v="2"/>
    <x v="5"/>
    <x v="0"/>
    <d v="2020-06-03T09:43:24"/>
    <d v="2020-06-03T08:27:00"/>
    <n v="4584.0000003576279"/>
    <n v="76.400000005960464"/>
    <n v="152.80000001192093"/>
    <n v="1"/>
    <s v="D552311"/>
    <s v="Closed"/>
  </r>
  <r>
    <x v="1"/>
    <x v="6"/>
    <x v="23"/>
    <x v="526"/>
    <n v="20"/>
    <x v="5"/>
    <x v="0"/>
    <d v="2020-06-03T16:49:18"/>
    <d v="2020-06-03T16:03:17"/>
    <n v="2760.999999800697"/>
    <n v="46.016666663344949"/>
    <n v="920.33333326689899"/>
    <n v="1"/>
    <s v="D552316"/>
    <s v="Closed"/>
  </r>
  <r>
    <x v="0"/>
    <x v="2"/>
    <x v="16"/>
    <x v="293"/>
    <n v="10"/>
    <x v="1"/>
    <x v="0"/>
    <d v="2020-06-04T08:57:31"/>
    <d v="2020-06-04T07:23:00"/>
    <n v="5670.9999998565763"/>
    <n v="94.516666664276272"/>
    <n v="945.16666664276272"/>
    <n v="1"/>
    <s v="D552321"/>
    <s v="Closed"/>
  </r>
  <r>
    <x v="1"/>
    <x v="6"/>
    <x v="22"/>
    <x v="527"/>
    <n v="15"/>
    <x v="1"/>
    <x v="0"/>
    <d v="2020-06-04T09:04:53"/>
    <d v="2020-06-04T08:10:00"/>
    <n v="3292.9999996908009"/>
    <n v="54.883333328180015"/>
    <n v="823.24999992270023"/>
    <n v="1"/>
    <s v="D552324"/>
    <s v="Closed"/>
  </r>
  <r>
    <x v="0"/>
    <x v="0"/>
    <x v="4"/>
    <x v="528"/>
    <n v="1"/>
    <x v="5"/>
    <x v="0"/>
    <d v="2020-06-04T09:29:41"/>
    <d v="2020-06-04T08:42:00"/>
    <n v="2860.9999999171123"/>
    <n v="47.683333331951872"/>
    <n v="47.683333331951872"/>
    <n v="1"/>
    <s v="D552332"/>
    <s v="Closed"/>
  </r>
  <r>
    <x v="1"/>
    <x v="1"/>
    <x v="11"/>
    <x v="529"/>
    <n v="30"/>
    <x v="2"/>
    <x v="0"/>
    <d v="2020-06-04T09:40:44"/>
    <d v="2020-06-04T08:59:00"/>
    <n v="2504.0000000735745"/>
    <n v="41.733333334559575"/>
    <n v="1252.0000000367872"/>
    <n v="1"/>
    <s v="D552333"/>
    <s v="Closed"/>
  </r>
  <r>
    <x v="0"/>
    <x v="0"/>
    <x v="4"/>
    <x v="530"/>
    <n v="1"/>
    <x v="5"/>
    <x v="0"/>
    <d v="2020-06-04T12:14:32"/>
    <d v="2020-06-04T09:57:00"/>
    <n v="8252.0000003278255"/>
    <n v="137.53333333879709"/>
    <n v="137.53333333879709"/>
    <n v="1"/>
    <s v="D552337"/>
    <s v="Closed"/>
  </r>
  <r>
    <x v="0"/>
    <x v="3"/>
    <x v="7"/>
    <x v="296"/>
    <n v="24"/>
    <x v="1"/>
    <x v="0"/>
    <d v="2020-06-04T14:03:30"/>
    <d v="2020-06-04T12:51:00"/>
    <n v="4350.000000349246"/>
    <n v="72.500000005820766"/>
    <n v="1740.0000001396984"/>
    <n v="1"/>
    <s v="D552342"/>
    <s v="Closed"/>
  </r>
  <r>
    <x v="0"/>
    <x v="2"/>
    <x v="10"/>
    <x v="531"/>
    <n v="1"/>
    <x v="1"/>
    <x v="1"/>
    <d v="2020-06-04T16:32:00"/>
    <d v="2020-06-04T15:17:00"/>
    <n v="4499.9999995809048"/>
    <n v="74.999999993015081"/>
    <n v="74.999999993015081"/>
    <n v="1"/>
    <s v="C552343"/>
    <s v="Closed"/>
  </r>
  <r>
    <x v="0"/>
    <x v="2"/>
    <x v="5"/>
    <x v="532"/>
    <n v="4"/>
    <x v="1"/>
    <x v="0"/>
    <d v="2020-06-06T15:57:29"/>
    <d v="2020-06-06T15:04:00"/>
    <n v="3208.9999995427206"/>
    <n v="53.48333332571201"/>
    <n v="213.93333330284804"/>
    <n v="1"/>
    <s v="D552356"/>
    <s v="Closed"/>
  </r>
  <r>
    <x v="0"/>
    <x v="0"/>
    <x v="3"/>
    <x v="533"/>
    <n v="1"/>
    <x v="1"/>
    <x v="0"/>
    <d v="2020-06-06T22:57:47"/>
    <d v="2020-06-06T22:08:00"/>
    <n v="2986.9999998249114"/>
    <n v="49.783333330415189"/>
    <n v="49.783333330415189"/>
    <n v="1"/>
    <s v="D552358"/>
    <s v="Closed"/>
  </r>
  <r>
    <x v="0"/>
    <x v="0"/>
    <x v="1"/>
    <x v="534"/>
    <n v="1"/>
    <x v="1"/>
    <x v="0"/>
    <d v="2020-06-07T03:47:46"/>
    <d v="2020-06-07T03:00:00"/>
    <n v="2865.9999998286366"/>
    <n v="47.766666663810611"/>
    <n v="47.766666663810611"/>
    <n v="1"/>
    <s v="C552359"/>
    <s v="Closed"/>
  </r>
  <r>
    <x v="1"/>
    <x v="6"/>
    <x v="18"/>
    <x v="535"/>
    <n v="1"/>
    <x v="1"/>
    <x v="0"/>
    <d v="2020-06-07T04:48:55"/>
    <d v="2020-06-07T03:39:00"/>
    <n v="4194.9999999487773"/>
    <n v="69.916666665812954"/>
    <n v="69.916666665812954"/>
    <n v="1"/>
    <s v="C552360"/>
    <s v="Closed"/>
  </r>
  <r>
    <x v="0"/>
    <x v="3"/>
    <x v="7"/>
    <x v="536"/>
    <n v="1"/>
    <x v="2"/>
    <x v="0"/>
    <d v="2020-06-07T12:30:00"/>
    <d v="2020-06-07T09:03:00"/>
    <n v="12420.000000251457"/>
    <n v="207.00000000419095"/>
    <n v="207.00000000419095"/>
    <n v="1"/>
    <s v="D552365"/>
    <s v="Closed"/>
  </r>
  <r>
    <x v="1"/>
    <x v="1"/>
    <x v="11"/>
    <x v="537"/>
    <n v="4"/>
    <x v="1"/>
    <x v="0"/>
    <d v="2020-06-07T11:36:03"/>
    <d v="2020-06-07T10:38:00"/>
    <n v="3482.9999994719401"/>
    <n v="58.049999991199002"/>
    <n v="232.19999996479601"/>
    <n v="1"/>
    <s v="D552363"/>
    <s v="Closed"/>
  </r>
  <r>
    <x v="0"/>
    <x v="3"/>
    <x v="7"/>
    <x v="538"/>
    <n v="878"/>
    <x v="1"/>
    <x v="0"/>
    <d v="2020-06-07T16:06:20"/>
    <d v="2020-06-07T15:04:00"/>
    <n v="3739.9999998277053"/>
    <n v="62.333333330461755"/>
    <n v="54728.666664145421"/>
    <n v="1"/>
    <s v="D552438"/>
    <s v="Closed"/>
  </r>
  <r>
    <x v="0"/>
    <x v="2"/>
    <x v="10"/>
    <x v="539"/>
    <n v="10"/>
    <x v="1"/>
    <x v="0"/>
    <d v="2020-06-07T17:39:34"/>
    <d v="2020-06-07T16:21:00"/>
    <n v="4713.9999999431893"/>
    <n v="78.566666665719822"/>
    <n v="785.66666665719822"/>
    <n v="1"/>
    <s v="D552443"/>
    <s v="Closed"/>
  </r>
  <r>
    <x v="0"/>
    <x v="2"/>
    <x v="10"/>
    <x v="540"/>
    <n v="2"/>
    <x v="1"/>
    <x v="0"/>
    <d v="2020-06-07T18:33:18"/>
    <d v="2020-06-07T17:40:00"/>
    <n v="3198.0000001145527"/>
    <n v="53.300000001909211"/>
    <n v="106.60000000381842"/>
    <n v="1"/>
    <s v="D552444"/>
    <s v="Closed"/>
  </r>
  <r>
    <x v="1"/>
    <x v="5"/>
    <x v="14"/>
    <x v="541"/>
    <n v="4"/>
    <x v="2"/>
    <x v="0"/>
    <d v="2020-06-07T20:41:07"/>
    <d v="2020-06-07T19:49:00"/>
    <n v="3126.9999998621643"/>
    <n v="52.116666664369404"/>
    <n v="208.46666665747762"/>
    <n v="1"/>
    <s v="D552451"/>
    <s v="Closed"/>
  </r>
  <r>
    <x v="0"/>
    <x v="2"/>
    <x v="5"/>
    <x v="542"/>
    <n v="64"/>
    <x v="1"/>
    <x v="0"/>
    <d v="2020-06-07T21:43:25"/>
    <d v="2020-06-07T20:34:00"/>
    <n v="4164.9999998509884"/>
    <n v="69.41666666418314"/>
    <n v="4442.6666665077209"/>
    <n v="1"/>
    <s v="D552468"/>
    <s v="Closed"/>
  </r>
  <r>
    <x v="0"/>
    <x v="2"/>
    <x v="10"/>
    <x v="79"/>
    <n v="8"/>
    <x v="1"/>
    <x v="0"/>
    <d v="2020-06-08T09:21:52"/>
    <d v="2020-06-08T07:46:15"/>
    <n v="5737.0000001974404"/>
    <n v="95.61666666995734"/>
    <n v="764.93333335965872"/>
    <n v="1"/>
    <s v="D552475"/>
    <s v="Closed"/>
  </r>
  <r>
    <x v="1"/>
    <x v="6"/>
    <x v="18"/>
    <x v="543"/>
    <n v="3"/>
    <x v="4"/>
    <x v="0"/>
    <d v="2020-06-08T23:56:02"/>
    <d v="2020-06-08T21:44:23"/>
    <n v="7899.0000001620501"/>
    <n v="131.65000000270084"/>
    <n v="394.95000000810251"/>
    <n v="1"/>
    <s v="D552482"/>
    <s v="Closed"/>
  </r>
  <r>
    <x v="0"/>
    <x v="7"/>
    <x v="17"/>
    <x v="41"/>
    <n v="215"/>
    <x v="1"/>
    <x v="0"/>
    <d v="2020-06-09T07:00:00"/>
    <d v="2020-06-09T00:46:00"/>
    <n v="22439.999999594875"/>
    <n v="373.99999999324791"/>
    <n v="80409.999998548301"/>
    <n v="1"/>
    <s v="D552572"/>
    <s v="Closed"/>
  </r>
  <r>
    <x v="0"/>
    <x v="4"/>
    <x v="26"/>
    <x v="544"/>
    <n v="1"/>
    <x v="4"/>
    <x v="0"/>
    <d v="2020-06-09T08:00:00"/>
    <d v="2020-06-09T07:21:00"/>
    <n v="2340.000000083819"/>
    <n v="39.000000001396984"/>
    <n v="39.000000001396984"/>
    <n v="1"/>
    <s v="C552573"/>
    <s v="Closed"/>
  </r>
  <r>
    <x v="0"/>
    <x v="0"/>
    <x v="3"/>
    <x v="545"/>
    <n v="1"/>
    <x v="5"/>
    <x v="0"/>
    <d v="2020-06-09T08:35:23"/>
    <d v="2020-06-09T08:14:00"/>
    <n v="1283.0000000540167"/>
    <n v="21.383333334233612"/>
    <n v="21.383333334233612"/>
    <n v="1"/>
    <s v="D552574"/>
    <s v="Closed"/>
  </r>
  <r>
    <x v="0"/>
    <x v="2"/>
    <x v="10"/>
    <x v="108"/>
    <n v="11"/>
    <x v="7"/>
    <x v="0"/>
    <d v="2020-06-09T12:07:09"/>
    <d v="2020-06-09T11:22:15"/>
    <n v="2693.9999998547137"/>
    <n v="44.899999997578561"/>
    <n v="493.89999997336417"/>
    <n v="1"/>
    <s v="D552581"/>
    <s v="Closed"/>
  </r>
  <r>
    <x v="1"/>
    <x v="6"/>
    <x v="18"/>
    <x v="546"/>
    <n v="1"/>
    <x v="0"/>
    <x v="0"/>
    <d v="2020-06-09T11:32:26"/>
    <d v="2020-06-09T11:25:00"/>
    <n v="445.99999990314245"/>
    <n v="7.4333333317190409"/>
    <n v="7.4333333317190409"/>
    <n v="1"/>
    <s v="C552579"/>
    <s v="Closed"/>
  </r>
  <r>
    <x v="1"/>
    <x v="5"/>
    <x v="14"/>
    <x v="547"/>
    <n v="10"/>
    <x v="1"/>
    <x v="0"/>
    <d v="2020-06-09T13:32:31"/>
    <d v="2020-06-09T12:50:47"/>
    <n v="2504.0000000735745"/>
    <n v="41.733333334559575"/>
    <n v="417.33333334559575"/>
    <n v="1"/>
    <s v="D552583"/>
    <s v="Closed"/>
  </r>
  <r>
    <x v="0"/>
    <x v="0"/>
    <x v="3"/>
    <x v="548"/>
    <n v="1"/>
    <x v="4"/>
    <x v="0"/>
    <d v="2020-06-09T16:14:58"/>
    <d v="2020-06-09T15:27:00"/>
    <n v="2877.9999994905666"/>
    <n v="47.966666658176109"/>
    <n v="47.966666658176109"/>
    <n v="1"/>
    <s v="C552586"/>
    <s v="Closed"/>
  </r>
  <r>
    <x v="0"/>
    <x v="0"/>
    <x v="4"/>
    <x v="413"/>
    <n v="12"/>
    <x v="1"/>
    <x v="0"/>
    <d v="2020-06-09T20:10:58"/>
    <d v="2020-06-09T19:20:53"/>
    <n v="3005.0000002607703"/>
    <n v="50.083333337679505"/>
    <n v="601.00000005215406"/>
    <n v="1"/>
    <s v="D552597"/>
    <s v="Closed"/>
  </r>
  <r>
    <x v="0"/>
    <x v="2"/>
    <x v="16"/>
    <x v="415"/>
    <n v="33"/>
    <x v="7"/>
    <x v="0"/>
    <d v="2020-06-09T21:09:42"/>
    <d v="2020-06-09T19:41:10"/>
    <n v="5312.0000001741573"/>
    <n v="88.533333336235955"/>
    <n v="2921.6000000957865"/>
    <n v="1"/>
    <s v="D552601"/>
    <s v="Closed"/>
  </r>
  <r>
    <x v="0"/>
    <x v="0"/>
    <x v="4"/>
    <x v="549"/>
    <n v="5"/>
    <x v="10"/>
    <x v="1"/>
    <d v="2020-06-10T09:43:49"/>
    <d v="2020-06-10T05:58:00"/>
    <n v="13548.999999510124"/>
    <n v="225.81666665850207"/>
    <n v="1129.0833332925104"/>
    <n v="1"/>
    <s v="D552603"/>
    <s v="Closed"/>
  </r>
  <r>
    <x v="0"/>
    <x v="2"/>
    <x v="5"/>
    <x v="550"/>
    <n v="1"/>
    <x v="5"/>
    <x v="0"/>
    <d v="2020-06-11T10:15:39"/>
    <d v="2020-06-11T09:48:00"/>
    <n v="1658.9999999385327"/>
    <n v="27.649999998975545"/>
    <n v="27.649999998975545"/>
    <n v="1"/>
    <s v="D552608"/>
    <s v="Closed"/>
  </r>
  <r>
    <x v="1"/>
    <x v="6"/>
    <x v="22"/>
    <x v="551"/>
    <n v="7"/>
    <x v="4"/>
    <x v="0"/>
    <d v="2020-06-11T10:38:28"/>
    <d v="2020-06-11T09:59:00"/>
    <n v="2367.999999714084"/>
    <n v="39.466666661901399"/>
    <n v="276.2666666333098"/>
    <n v="1"/>
    <s v="D552610"/>
    <s v="Closed"/>
  </r>
  <r>
    <x v="1"/>
    <x v="1"/>
    <x v="20"/>
    <x v="552"/>
    <n v="1"/>
    <x v="2"/>
    <x v="1"/>
    <d v="2020-06-11T19:33:00"/>
    <d v="2020-06-11T18:12:00"/>
    <n v="4860.0000001257285"/>
    <n v="81.000000002095476"/>
    <n v="81.000000002095476"/>
    <n v="1"/>
    <s v="C552615"/>
    <s v="Closed"/>
  </r>
  <r>
    <x v="0"/>
    <x v="2"/>
    <x v="5"/>
    <x v="553"/>
    <n v="4"/>
    <x v="1"/>
    <x v="0"/>
    <d v="2020-06-12T10:22:32"/>
    <d v="2020-06-12T09:22:00"/>
    <n v="3632.0000003557652"/>
    <n v="60.533333339262754"/>
    <n v="242.13333335705101"/>
    <n v="1"/>
    <s v="D552617"/>
    <s v="Closed"/>
  </r>
  <r>
    <x v="1"/>
    <x v="6"/>
    <x v="13"/>
    <x v="473"/>
    <n v="19"/>
    <x v="1"/>
    <x v="0"/>
    <d v="2020-06-13T01:29:39"/>
    <d v="2020-06-12T23:59:00"/>
    <n v="5439.0000003157184"/>
    <n v="90.650000005261973"/>
    <n v="1722.3500000999775"/>
    <n v="1"/>
    <s v="D552626"/>
    <s v="Closed"/>
  </r>
  <r>
    <x v="1"/>
    <x v="6"/>
    <x v="13"/>
    <x v="554"/>
    <n v="1"/>
    <x v="1"/>
    <x v="0"/>
    <d v="2020-06-13T01:31:45"/>
    <d v="2020-06-13T00:13:00"/>
    <n v="4725"/>
    <n v="78.75"/>
    <n v="78.75"/>
    <n v="1"/>
    <s v="C552622"/>
    <s v="Closed"/>
  </r>
  <r>
    <x v="1"/>
    <x v="5"/>
    <x v="14"/>
    <x v="555"/>
    <n v="1"/>
    <x v="7"/>
    <x v="0"/>
    <d v="2020-06-13T07:46:03"/>
    <d v="2020-06-13T06:21:00"/>
    <n v="5103.0000003520399"/>
    <n v="85.050000005867332"/>
    <n v="85.050000005867332"/>
    <n v="1"/>
    <s v="C552627"/>
    <s v="Closed"/>
  </r>
  <r>
    <x v="0"/>
    <x v="0"/>
    <x v="1"/>
    <x v="556"/>
    <n v="49"/>
    <x v="3"/>
    <x v="0"/>
    <d v="2020-06-14T10:46:42"/>
    <d v="2020-06-14T09:47:00"/>
    <n v="3581.9999999832362"/>
    <n v="59.699999999720603"/>
    <n v="2925.2999999863096"/>
    <n v="1"/>
    <s v="D552631"/>
    <s v="Closed"/>
  </r>
  <r>
    <x v="0"/>
    <x v="4"/>
    <x v="9"/>
    <x v="557"/>
    <n v="1"/>
    <x v="5"/>
    <x v="0"/>
    <d v="2020-06-14T13:55:15"/>
    <d v="2020-06-14T13:06:00"/>
    <n v="2955.000000516884"/>
    <n v="49.250000008614734"/>
    <n v="49.250000008614734"/>
    <n v="1"/>
    <s v="C552632"/>
    <s v="Closed"/>
  </r>
  <r>
    <x v="1"/>
    <x v="1"/>
    <x v="20"/>
    <x v="558"/>
    <n v="1"/>
    <x v="4"/>
    <x v="0"/>
    <d v="2020-06-15T09:29:02"/>
    <d v="2020-06-15T08:40:00"/>
    <n v="2941.9999999925494"/>
    <n v="49.033333333209157"/>
    <n v="49.033333333209157"/>
    <n v="1"/>
    <s v="C552633"/>
    <s v="Closed"/>
  </r>
  <r>
    <x v="1"/>
    <x v="6"/>
    <x v="18"/>
    <x v="559"/>
    <n v="1"/>
    <x v="5"/>
    <x v="0"/>
    <d v="2020-06-17T15:11:18"/>
    <d v="2020-06-17T14:47:00"/>
    <n v="1458.0000001005828"/>
    <n v="24.300000001676381"/>
    <n v="24.300000001676381"/>
    <n v="1"/>
    <s v="C552639"/>
    <s v="Closed"/>
  </r>
  <r>
    <x v="0"/>
    <x v="0"/>
    <x v="4"/>
    <x v="560"/>
    <n v="10"/>
    <x v="10"/>
    <x v="0"/>
    <d v="2020-06-18T08:02:00"/>
    <d v="2020-06-18T07:10:00"/>
    <n v="3120.0000001117587"/>
    <n v="52.000000001862645"/>
    <n v="520.00000001862645"/>
    <n v="1"/>
    <s v="D552650"/>
    <s v="Closed"/>
  </r>
  <r>
    <x v="0"/>
    <x v="0"/>
    <x v="3"/>
    <x v="561"/>
    <n v="16"/>
    <x v="5"/>
    <x v="0"/>
    <d v="2020-06-18T08:40:00"/>
    <d v="2020-06-18T07:29:00"/>
    <n v="4260.0000000558794"/>
    <n v="71.000000000931323"/>
    <n v="1136.0000000149012"/>
    <n v="1"/>
    <s v="D552658"/>
    <s v="Closed"/>
  </r>
  <r>
    <x v="1"/>
    <x v="1"/>
    <x v="20"/>
    <x v="562"/>
    <n v="1"/>
    <x v="4"/>
    <x v="1"/>
    <d v="2020-06-18T10:14:00"/>
    <d v="2020-06-18T07:48:00"/>
    <n v="8760.0000002654269"/>
    <n v="146.00000000442378"/>
    <n v="146.00000000442378"/>
    <n v="1"/>
    <s v="C552651"/>
    <s v="Closed"/>
  </r>
  <r>
    <x v="1"/>
    <x v="5"/>
    <x v="24"/>
    <x v="563"/>
    <n v="16"/>
    <x v="5"/>
    <x v="0"/>
    <d v="2020-06-18T10:46:27"/>
    <d v="2020-06-18T08:32:00"/>
    <n v="8066.999999829568"/>
    <n v="134.44999999715947"/>
    <n v="2151.1999999545515"/>
    <n v="1"/>
    <s v="D552659"/>
    <s v="Closed"/>
  </r>
  <r>
    <x v="0"/>
    <x v="3"/>
    <x v="7"/>
    <x v="564"/>
    <n v="1"/>
    <x v="5"/>
    <x v="0"/>
    <d v="2020-06-19T04:01:29"/>
    <d v="2020-06-19T02:47:00"/>
    <n v="4468.9999998779967"/>
    <n v="74.483333331299946"/>
    <n v="74.483333331299946"/>
    <n v="1"/>
    <s v="C552662"/>
    <s v="Closed"/>
  </r>
  <r>
    <x v="1"/>
    <x v="6"/>
    <x v="18"/>
    <x v="565"/>
    <n v="3"/>
    <x v="4"/>
    <x v="0"/>
    <d v="2020-06-19T10:22:04"/>
    <d v="2020-06-19T09:26:00"/>
    <n v="3363.9999999431893"/>
    <n v="56.066666665719822"/>
    <n v="168.19999999715947"/>
    <n v="1"/>
    <s v="D552665"/>
    <s v="Closed"/>
  </r>
  <r>
    <x v="0"/>
    <x v="0"/>
    <x v="0"/>
    <x v="566"/>
    <n v="8"/>
    <x v="1"/>
    <x v="0"/>
    <d v="2020-06-19T13:09:51"/>
    <d v="2020-06-19T12:21:00"/>
    <n v="2931.0000005643815"/>
    <n v="48.850000009406358"/>
    <n v="390.80000007525086"/>
    <n v="1"/>
    <s v="D552669"/>
    <s v="Closed"/>
  </r>
  <r>
    <x v="1"/>
    <x v="6"/>
    <x v="22"/>
    <x v="567"/>
    <n v="1"/>
    <x v="1"/>
    <x v="0"/>
    <d v="2020-06-19T17:49:30"/>
    <d v="2020-06-19T15:50:00"/>
    <n v="7170.0000001117587"/>
    <n v="119.50000000186265"/>
    <n v="119.50000000186265"/>
    <n v="1"/>
    <s v="C552674"/>
    <s v="Closed"/>
  </r>
  <r>
    <x v="1"/>
    <x v="6"/>
    <x v="22"/>
    <x v="568"/>
    <n v="19"/>
    <x v="4"/>
    <x v="0"/>
    <d v="2020-06-20T09:15:34"/>
    <d v="2020-06-20T06:36:00"/>
    <n v="9574.0000000689179"/>
    <n v="159.5666666678153"/>
    <n v="3031.7666666884907"/>
    <n v="1"/>
    <s v="D552682"/>
    <s v="Closed"/>
  </r>
  <r>
    <x v="1"/>
    <x v="6"/>
    <x v="18"/>
    <x v="569"/>
    <n v="21"/>
    <x v="1"/>
    <x v="1"/>
    <d v="2020-06-20T10:31:24"/>
    <d v="2020-06-20T09:44:00"/>
    <n v="2844.000000343658"/>
    <n v="47.400000005727634"/>
    <n v="995.40000012028031"/>
    <n v="1"/>
    <s v="D552686"/>
    <s v="Closed"/>
  </r>
  <r>
    <x v="0"/>
    <x v="0"/>
    <x v="4"/>
    <x v="570"/>
    <n v="25"/>
    <x v="4"/>
    <x v="0"/>
    <d v="2020-06-20T14:08:50"/>
    <d v="2020-06-20T13:22:00"/>
    <n v="2810.0000005681068"/>
    <n v="46.83333334280178"/>
    <n v="1170.8333335700445"/>
    <n v="1"/>
    <s v="D552695"/>
    <s v="Closed"/>
  </r>
  <r>
    <x v="0"/>
    <x v="2"/>
    <x v="10"/>
    <x v="13"/>
    <n v="39"/>
    <x v="1"/>
    <x v="0"/>
    <d v="2020-06-20T18:00:22"/>
    <d v="2020-06-20T17:12:00"/>
    <n v="2902.0000000717118"/>
    <n v="48.366666667861864"/>
    <n v="1886.3000000466127"/>
    <n v="1"/>
    <s v="D552705"/>
    <s v="Closed"/>
  </r>
  <r>
    <x v="1"/>
    <x v="5"/>
    <x v="24"/>
    <x v="563"/>
    <n v="16"/>
    <x v="1"/>
    <x v="0"/>
    <d v="2020-06-21T08:14:32"/>
    <d v="2020-06-21T07:00:00"/>
    <n v="4471.9999999506399"/>
    <n v="74.533333332510665"/>
    <n v="1192.5333333201706"/>
    <n v="1"/>
    <s v="D552708"/>
    <s v="Closed"/>
  </r>
  <r>
    <x v="0"/>
    <x v="2"/>
    <x v="5"/>
    <x v="571"/>
    <n v="14"/>
    <x v="1"/>
    <x v="0"/>
    <d v="2020-06-21T16:42:06"/>
    <d v="2020-06-21T15:46:00"/>
    <n v="3365.9999997820705"/>
    <n v="56.099999996367842"/>
    <n v="785.39999994914979"/>
    <n v="1"/>
    <s v="D552711"/>
    <s v="Closed"/>
  </r>
  <r>
    <x v="0"/>
    <x v="7"/>
    <x v="17"/>
    <x v="572"/>
    <n v="791"/>
    <x v="1"/>
    <x v="0"/>
    <d v="2020-06-22T11:18:00"/>
    <d v="2020-06-22T10:13:00"/>
    <n v="3900.0000001396984"/>
    <n v="65.000000002328306"/>
    <n v="51415.00000184169"/>
    <n v="1"/>
    <s v="D552749"/>
    <s v="Closed"/>
  </r>
  <r>
    <x v="0"/>
    <x v="7"/>
    <x v="17"/>
    <x v="573"/>
    <n v="242"/>
    <x v="1"/>
    <x v="0"/>
    <d v="2020-06-22T12:06:00"/>
    <d v="2020-06-22T11:29:00"/>
    <n v="2219.9999996926636"/>
    <n v="36.999999994877726"/>
    <n v="8953.9999987604097"/>
    <n v="1"/>
    <s v="D552773"/>
    <s v="Closed"/>
  </r>
  <r>
    <x v="0"/>
    <x v="2"/>
    <x v="10"/>
    <x v="574"/>
    <n v="1"/>
    <x v="5"/>
    <x v="0"/>
    <d v="2020-06-22T17:06:25"/>
    <d v="2020-06-22T16:33:47"/>
    <n v="1958.0000000540167"/>
    <n v="32.633333334233612"/>
    <n v="32.633333334233612"/>
    <n v="1"/>
    <s v="D552780"/>
    <s v="Closed"/>
  </r>
  <r>
    <x v="0"/>
    <x v="7"/>
    <x v="17"/>
    <x v="575"/>
    <n v="1"/>
    <x v="1"/>
    <x v="0"/>
    <d v="2020-06-22T19:37:35"/>
    <d v="2020-06-22T18:23:25"/>
    <n v="4449.9999998370185"/>
    <n v="74.166666663950309"/>
    <n v="74.166666663950309"/>
    <n v="1"/>
    <s v="C552782"/>
    <s v="Closed"/>
  </r>
  <r>
    <x v="0"/>
    <x v="7"/>
    <x v="17"/>
    <x v="576"/>
    <n v="1"/>
    <x v="7"/>
    <x v="0"/>
    <d v="2020-06-22T20:00:41"/>
    <d v="2020-06-22T18:54:15"/>
    <n v="3985.9999994980171"/>
    <n v="66.433333324966952"/>
    <n v="66.433333324966952"/>
    <n v="1"/>
    <s v="C552784"/>
    <s v="Closed"/>
  </r>
  <r>
    <x v="0"/>
    <x v="2"/>
    <x v="10"/>
    <x v="577"/>
    <n v="3"/>
    <x v="5"/>
    <x v="0"/>
    <d v="2020-06-23T08:54:00"/>
    <d v="2020-06-23T08:16:00"/>
    <n v="2279.9999998882413"/>
    <n v="37.999999998137355"/>
    <n v="113.99999999441206"/>
    <n v="1"/>
    <s v="D552790"/>
    <s v="Closed"/>
  </r>
  <r>
    <x v="0"/>
    <x v="0"/>
    <x v="1"/>
    <x v="556"/>
    <n v="49"/>
    <x v="4"/>
    <x v="0"/>
    <d v="2020-06-23T11:16:00"/>
    <d v="2020-06-23T10:36:00"/>
    <n v="2400.0000002793968"/>
    <n v="40.000000004656613"/>
    <n v="1960.000000228174"/>
    <n v="1"/>
    <s v="D552792"/>
    <s v="Closed"/>
  </r>
  <r>
    <x v="0"/>
    <x v="2"/>
    <x v="16"/>
    <x v="83"/>
    <n v="195"/>
    <x v="3"/>
    <x v="0"/>
    <d v="2020-06-23T17:28:01"/>
    <d v="2020-06-23T11:40:00"/>
    <n v="20881.0000004014"/>
    <n v="348.01666667335667"/>
    <n v="67863.25000130455"/>
    <n v="1"/>
    <s v="D552927"/>
    <s v="Closed"/>
  </r>
  <r>
    <x v="0"/>
    <x v="0"/>
    <x v="0"/>
    <x v="322"/>
    <n v="127"/>
    <x v="3"/>
    <x v="0"/>
    <d v="2020-06-23T13:35:42"/>
    <d v="2020-06-23T11:41:00"/>
    <n v="6882.0000000530854"/>
    <n v="114.70000000088476"/>
    <n v="14566.900000112364"/>
    <n v="1"/>
    <s v="D552818"/>
    <s v="Closed"/>
  </r>
  <r>
    <x v="0"/>
    <x v="0"/>
    <x v="0"/>
    <x v="578"/>
    <n v="85"/>
    <x v="3"/>
    <x v="0"/>
    <d v="2020-06-23T13:19:39"/>
    <d v="2020-06-23T11:44:00"/>
    <n v="5739.0000000363216"/>
    <n v="95.65000000060536"/>
    <n v="8130.2500000514556"/>
    <n v="1"/>
    <s v="D552829"/>
    <s v="Closed"/>
  </r>
  <r>
    <x v="0"/>
    <x v="3"/>
    <x v="6"/>
    <x v="6"/>
    <n v="53"/>
    <x v="3"/>
    <x v="0"/>
    <d v="2020-06-23T12:39:00"/>
    <d v="2020-06-23T12:11:00"/>
    <n v="1679.9999998183921"/>
    <n v="27.999999996973202"/>
    <n v="1483.9999998395797"/>
    <n v="1"/>
    <s v="D552832"/>
    <s v="Closed"/>
  </r>
  <r>
    <x v="0"/>
    <x v="3"/>
    <x v="7"/>
    <x v="579"/>
    <n v="4"/>
    <x v="7"/>
    <x v="0"/>
    <d v="2020-06-23T15:51:20"/>
    <d v="2020-06-23T12:31:00"/>
    <n v="12020.000000414439"/>
    <n v="200.33333334024064"/>
    <n v="801.33333336096257"/>
    <n v="1"/>
    <s v="D552837"/>
    <s v="Closed"/>
  </r>
  <r>
    <x v="0"/>
    <x v="3"/>
    <x v="7"/>
    <x v="580"/>
    <n v="1"/>
    <x v="7"/>
    <x v="0"/>
    <d v="2020-06-23T15:52:05"/>
    <d v="2020-06-23T13:23:00"/>
    <n v="8945.0000001350418"/>
    <n v="149.08333333558403"/>
    <n v="149.08333333558403"/>
    <n v="1"/>
    <s v="D552838"/>
    <s v="Closed"/>
  </r>
  <r>
    <x v="0"/>
    <x v="0"/>
    <x v="0"/>
    <x v="581"/>
    <n v="1"/>
    <x v="3"/>
    <x v="0"/>
    <d v="2020-06-23T17:22:32"/>
    <d v="2020-06-23T13:38:37"/>
    <n v="13434.999999892898"/>
    <n v="223.91666666488163"/>
    <n v="223.91666666488163"/>
    <n v="1"/>
    <s v="C552839"/>
    <s v="Closed"/>
  </r>
  <r>
    <x v="0"/>
    <x v="3"/>
    <x v="7"/>
    <x v="582"/>
    <n v="1"/>
    <x v="3"/>
    <x v="0"/>
    <d v="2020-06-23T16:06:13"/>
    <d v="2020-06-23T14:40:00"/>
    <n v="5173.0000003706664"/>
    <n v="86.21666667284444"/>
    <n v="86.21666667284444"/>
    <n v="1"/>
    <s v="D552931"/>
    <s v="Closed"/>
  </r>
  <r>
    <x v="0"/>
    <x v="2"/>
    <x v="15"/>
    <x v="583"/>
    <n v="31"/>
    <x v="3"/>
    <x v="0"/>
    <d v="2020-06-23T17:20:00"/>
    <d v="2020-06-23T15:12:00"/>
    <n v="7679.9999998882413"/>
    <n v="127.99999999813735"/>
    <n v="3967.999999942258"/>
    <n v="1"/>
    <s v="D552942"/>
    <s v="Closed"/>
  </r>
  <r>
    <x v="0"/>
    <x v="2"/>
    <x v="16"/>
    <x v="119"/>
    <n v="14"/>
    <x v="3"/>
    <x v="0"/>
    <d v="2020-06-23T16:45:57"/>
    <d v="2020-06-23T15:13:00"/>
    <n v="5576.9999998854473"/>
    <n v="92.949999998090789"/>
    <n v="1301.299999973271"/>
    <n v="1"/>
    <s v="D552925"/>
    <s v="Closed"/>
  </r>
  <r>
    <x v="0"/>
    <x v="2"/>
    <x v="16"/>
    <x v="185"/>
    <n v="98"/>
    <x v="3"/>
    <x v="0"/>
    <d v="2020-06-23T16:29:19"/>
    <d v="2020-06-23T15:13:53"/>
    <n v="4526.0000000009313"/>
    <n v="75.433333333348855"/>
    <n v="7392.4666666681878"/>
    <n v="1"/>
    <s v="D552901"/>
    <s v="Closed"/>
  </r>
  <r>
    <x v="0"/>
    <x v="0"/>
    <x v="0"/>
    <x v="578"/>
    <n v="85"/>
    <x v="3"/>
    <x v="0"/>
    <d v="2020-06-23T17:21:00"/>
    <d v="2020-06-23T15:15:00"/>
    <n v="7560.0000001257285"/>
    <n v="126.00000000209548"/>
    <n v="10710.000000178115"/>
    <n v="1"/>
    <s v="D552943"/>
    <s v="Closed"/>
  </r>
  <r>
    <x v="0"/>
    <x v="2"/>
    <x v="16"/>
    <x v="287"/>
    <n v="4"/>
    <x v="3"/>
    <x v="0"/>
    <d v="2020-06-23T16:51:19"/>
    <d v="2020-06-23T15:22:00"/>
    <n v="5358.9999998454005"/>
    <n v="89.316666664090008"/>
    <n v="357.26666665636003"/>
    <n v="1"/>
    <s v="D552939"/>
    <s v="Closed"/>
  </r>
  <r>
    <x v="0"/>
    <x v="0"/>
    <x v="3"/>
    <x v="584"/>
    <n v="23"/>
    <x v="3"/>
    <x v="0"/>
    <d v="2020-06-23T17:36:00"/>
    <d v="2020-06-23T15:23:00"/>
    <n v="7979.9999996088445"/>
    <n v="132.99999999348074"/>
    <n v="3058.9999998500571"/>
    <n v="1"/>
    <s v="D552961"/>
    <s v="Closed"/>
  </r>
  <r>
    <x v="0"/>
    <x v="3"/>
    <x v="6"/>
    <x v="585"/>
    <n v="1"/>
    <x v="3"/>
    <x v="0"/>
    <d v="2020-06-23T17:18:11"/>
    <d v="2020-06-23T15:24:00"/>
    <n v="6850.9999997215346"/>
    <n v="114.18333332869224"/>
    <n v="114.18333332869224"/>
    <n v="1"/>
    <s v="C552896"/>
    <s v="Closed"/>
  </r>
  <r>
    <x v="0"/>
    <x v="4"/>
    <x v="8"/>
    <x v="586"/>
    <n v="14"/>
    <x v="7"/>
    <x v="0"/>
    <d v="2020-06-23T17:34:25"/>
    <d v="2020-06-23T15:37:00"/>
    <n v="7045.0000004377216"/>
    <n v="117.41666667396203"/>
    <n v="1643.8333334354684"/>
    <n v="1"/>
    <s v="D552945"/>
    <s v="Closed"/>
  </r>
  <r>
    <x v="0"/>
    <x v="2"/>
    <x v="5"/>
    <x v="587"/>
    <n v="2"/>
    <x v="3"/>
    <x v="0"/>
    <d v="2020-06-23T18:21:25"/>
    <d v="2020-06-23T16:05:00"/>
    <n v="8184.9999997531995"/>
    <n v="136.41666666255333"/>
    <n v="272.83333332510665"/>
    <n v="1"/>
    <s v="D552965"/>
    <s v="Closed"/>
  </r>
  <r>
    <x v="0"/>
    <x v="2"/>
    <x v="16"/>
    <x v="588"/>
    <n v="3"/>
    <x v="3"/>
    <x v="0"/>
    <d v="2020-06-23T17:59:00"/>
    <d v="2020-06-23T17:06:00"/>
    <n v="3179.9999996786937"/>
    <n v="52.999999994644895"/>
    <n v="158.99999998393469"/>
    <n v="1"/>
    <s v="D552966"/>
    <s v="Closed"/>
  </r>
  <r>
    <x v="0"/>
    <x v="4"/>
    <x v="8"/>
    <x v="589"/>
    <n v="4"/>
    <x v="7"/>
    <x v="0"/>
    <d v="2020-06-23T18:41:10"/>
    <d v="2020-06-23T17:36:00"/>
    <n v="3910.0000005913898"/>
    <n v="65.166666676523164"/>
    <n v="260.66666670609266"/>
    <n v="1"/>
    <s v="D552963"/>
    <s v="Closed"/>
  </r>
  <r>
    <x v="0"/>
    <x v="2"/>
    <x v="10"/>
    <x v="590"/>
    <n v="3"/>
    <x v="1"/>
    <x v="0"/>
    <d v="2020-06-23T20:45:29"/>
    <d v="2020-06-23T19:38:32"/>
    <n v="4016.999999829568"/>
    <n v="66.949999997159466"/>
    <n v="200.8499999914784"/>
    <n v="1"/>
    <s v="D552971"/>
    <s v="Closed"/>
  </r>
  <r>
    <x v="1"/>
    <x v="6"/>
    <x v="22"/>
    <x v="591"/>
    <n v="11"/>
    <x v="4"/>
    <x v="0"/>
    <d v="2020-06-23T21:36:55"/>
    <d v="2020-06-23T20:18:31"/>
    <n v="4703.9999994914979"/>
    <n v="78.399999991524965"/>
    <n v="862.39999990677461"/>
    <n v="1"/>
    <s v="D552974"/>
    <s v="Closed"/>
  </r>
  <r>
    <x v="0"/>
    <x v="3"/>
    <x v="7"/>
    <x v="592"/>
    <n v="2"/>
    <x v="7"/>
    <x v="0"/>
    <d v="2020-06-24T14:40:54"/>
    <d v="2020-06-24T13:21:05"/>
    <n v="4788.9999998733401"/>
    <n v="79.816666664555669"/>
    <n v="159.63333332911134"/>
    <n v="1"/>
    <s v="D552980"/>
    <s v="Closed"/>
  </r>
  <r>
    <x v="0"/>
    <x v="2"/>
    <x v="10"/>
    <x v="73"/>
    <n v="14"/>
    <x v="1"/>
    <x v="0"/>
    <d v="2020-06-24T14:57:53"/>
    <d v="2020-06-24T14:31:16"/>
    <n v="1596.9999999040738"/>
    <n v="26.616666665067896"/>
    <n v="372.63333331095055"/>
    <n v="1"/>
    <s v="D552985"/>
    <s v="Closed"/>
  </r>
  <r>
    <x v="0"/>
    <x v="0"/>
    <x v="1"/>
    <x v="593"/>
    <n v="5"/>
    <x v="2"/>
    <x v="0"/>
    <d v="2020-06-24T15:55:50"/>
    <d v="2020-06-24T14:38:00"/>
    <n v="4669.9999997159466"/>
    <n v="77.83333332859911"/>
    <n v="389.16666664299555"/>
    <n v="1"/>
    <s v="D552986"/>
    <s v="Closed"/>
  </r>
  <r>
    <x v="1"/>
    <x v="6"/>
    <x v="22"/>
    <x v="342"/>
    <n v="18"/>
    <x v="1"/>
    <x v="0"/>
    <d v="2020-06-25T06:51:38"/>
    <d v="2020-06-25T04:20:00"/>
    <n v="9098.0000000679865"/>
    <n v="151.63333333446644"/>
    <n v="2729.400000020396"/>
    <n v="1"/>
    <s v="D552994"/>
    <s v="Closed"/>
  </r>
  <r>
    <x v="0"/>
    <x v="3"/>
    <x v="7"/>
    <x v="441"/>
    <n v="25"/>
    <x v="1"/>
    <x v="0"/>
    <d v="2020-06-25T18:53:39"/>
    <d v="2020-06-25T17:05:16"/>
    <n v="6503.0000000959262"/>
    <n v="108.3833333349321"/>
    <n v="2709.5833333733026"/>
    <n v="1"/>
    <s v="D553003"/>
    <s v="Closed"/>
  </r>
  <r>
    <x v="1"/>
    <x v="6"/>
    <x v="13"/>
    <x v="594"/>
    <n v="1"/>
    <x v="2"/>
    <x v="0"/>
    <d v="2020-06-26T13:13:00"/>
    <d v="2020-06-26T11:46:00"/>
    <n v="5220.0000000419095"/>
    <n v="87.000000000698492"/>
    <n v="87.000000000698492"/>
    <n v="1"/>
    <s v="C553005"/>
    <s v="Closed"/>
  </r>
  <r>
    <x v="1"/>
    <x v="6"/>
    <x v="23"/>
    <x v="595"/>
    <n v="1"/>
    <x v="1"/>
    <x v="0"/>
    <d v="2020-06-26T16:47:00"/>
    <d v="2020-06-26T15:45:00"/>
    <n v="3720.0000001816079"/>
    <n v="62.000000003026798"/>
    <n v="62.000000003026798"/>
    <n v="1"/>
    <s v="C553007"/>
    <s v="Closed"/>
  </r>
  <r>
    <x v="0"/>
    <x v="2"/>
    <x v="16"/>
    <x v="287"/>
    <n v="4"/>
    <x v="1"/>
    <x v="0"/>
    <d v="2020-06-26T20:09:34"/>
    <d v="2020-06-26T18:02:00"/>
    <n v="7654.0000000968575"/>
    <n v="127.56666666828096"/>
    <n v="510.26666667312384"/>
    <n v="1"/>
    <s v="D553012"/>
    <s v="Closed"/>
  </r>
  <r>
    <x v="0"/>
    <x v="2"/>
    <x v="16"/>
    <x v="287"/>
    <n v="4"/>
    <x v="2"/>
    <x v="0"/>
    <d v="2020-06-27T00:46:30"/>
    <d v="2020-06-26T20:12:05"/>
    <n v="16465.000000339933"/>
    <n v="274.41666667233221"/>
    <n v="1097.6666666893288"/>
    <n v="1"/>
    <s v="D553017"/>
    <s v="Closed"/>
  </r>
  <r>
    <x v="0"/>
    <x v="7"/>
    <x v="17"/>
    <x v="110"/>
    <n v="9"/>
    <x v="4"/>
    <x v="0"/>
    <d v="2020-06-27T09:26:06"/>
    <d v="2020-06-27T08:12:00"/>
    <n v="4446.0000001592562"/>
    <n v="74.100000002654269"/>
    <n v="666.90000002388842"/>
    <n v="1"/>
    <s v="D553020"/>
    <s v="Closed"/>
  </r>
  <r>
    <x v="0"/>
    <x v="2"/>
    <x v="5"/>
    <x v="596"/>
    <n v="1"/>
    <x v="2"/>
    <x v="0"/>
    <d v="2020-06-27T10:25:39"/>
    <d v="2020-06-27T09:16:00"/>
    <n v="4178.9999999804422"/>
    <n v="69.649999999674037"/>
    <n v="69.649999999674037"/>
    <n v="1"/>
    <s v="C553019"/>
    <s v="Closed"/>
  </r>
  <r>
    <x v="0"/>
    <x v="2"/>
    <x v="5"/>
    <x v="597"/>
    <n v="1"/>
    <x v="4"/>
    <x v="0"/>
    <d v="2020-06-28T20:29:48"/>
    <d v="2020-06-28T17:54:00"/>
    <n v="9348.0000000447035"/>
    <n v="155.80000000074506"/>
    <n v="155.80000000074506"/>
    <n v="1"/>
    <s v="C553023"/>
    <s v="Closed"/>
  </r>
  <r>
    <x v="0"/>
    <x v="4"/>
    <x v="9"/>
    <x v="598"/>
    <n v="1"/>
    <x v="1"/>
    <x v="0"/>
    <d v="2020-06-29T10:56:05"/>
    <d v="2020-06-29T09:47:00"/>
    <n v="4145.000000204891"/>
    <n v="69.083333336748183"/>
    <n v="69.083333336748183"/>
    <n v="1"/>
    <s v="C553024"/>
    <s v="Closed"/>
  </r>
  <r>
    <x v="1"/>
    <x v="6"/>
    <x v="23"/>
    <x v="599"/>
    <n v="13"/>
    <x v="4"/>
    <x v="1"/>
    <d v="2020-06-30T00:01:54"/>
    <d v="2020-06-29T21:27:15"/>
    <n v="9279.000000259839"/>
    <n v="154.65000000433065"/>
    <n v="2010.4500000562984"/>
    <n v="1"/>
    <s v="D553029"/>
    <s v="Closed"/>
  </r>
  <r>
    <x v="1"/>
    <x v="6"/>
    <x v="23"/>
    <x v="600"/>
    <n v="1"/>
    <x v="4"/>
    <x v="1"/>
    <d v="2020-06-30T00:06:00"/>
    <d v="2020-06-29T22:08:00"/>
    <n v="7079.9999998183921"/>
    <n v="117.9999999969732"/>
    <n v="117.9999999969732"/>
    <n v="1"/>
    <s v="C553028"/>
    <s v="Closed"/>
  </r>
  <r>
    <x v="0"/>
    <x v="2"/>
    <x v="16"/>
    <x v="112"/>
    <n v="22"/>
    <x v="1"/>
    <x v="0"/>
    <d v="2020-06-30T04:10:31"/>
    <d v="2020-06-30T02:57:33"/>
    <n v="4377.9999999795109"/>
    <n v="72.966666666325182"/>
    <n v="1605.266666659154"/>
    <n v="1"/>
    <s v="D553035"/>
    <s v="Closed"/>
  </r>
  <r>
    <x v="1"/>
    <x v="6"/>
    <x v="22"/>
    <x v="601"/>
    <n v="1"/>
    <x v="5"/>
    <x v="0"/>
    <d v="2020-06-30T08:38:01"/>
    <d v="2020-06-30T08:07:00"/>
    <n v="1861.0000000102445"/>
    <n v="31.016666666837409"/>
    <n v="31.016666666837409"/>
    <n v="1"/>
    <s v="C553036"/>
    <s v="Closed"/>
  </r>
  <r>
    <x v="1"/>
    <x v="6"/>
    <x v="22"/>
    <x v="602"/>
    <n v="7"/>
    <x v="2"/>
    <x v="0"/>
    <d v="2020-06-30T12:23:20"/>
    <d v="2020-06-30T11:05:00"/>
    <n v="4699.9999998137355"/>
    <n v="78.333333330228925"/>
    <n v="548.33333331160247"/>
    <n v="1"/>
    <s v="D553039"/>
    <s v="Closed"/>
  </r>
  <r>
    <x v="0"/>
    <x v="4"/>
    <x v="26"/>
    <x v="99"/>
    <n v="56"/>
    <x v="1"/>
    <x v="0"/>
    <d v="2020-07-01T17:07:52"/>
    <d v="2020-07-01T16:25:00"/>
    <n v="2571.999999624677"/>
    <n v="42.866666660411283"/>
    <n v="2400.5333329830319"/>
    <n v="1"/>
    <s v="D553049"/>
    <s v="Closed"/>
  </r>
  <r>
    <x v="0"/>
    <x v="4"/>
    <x v="9"/>
    <x v="603"/>
    <n v="1"/>
    <x v="1"/>
    <x v="0"/>
    <d v="2020-07-01T17:37:00"/>
    <d v="2020-07-01T16:32:52"/>
    <n v="3847.9999999282882"/>
    <n v="64.133333332138136"/>
    <n v="64.133333332138136"/>
    <n v="1"/>
    <s v="C553048"/>
    <s v="Closed"/>
  </r>
  <r>
    <x v="0"/>
    <x v="4"/>
    <x v="9"/>
    <x v="604"/>
    <n v="3"/>
    <x v="1"/>
    <x v="0"/>
    <d v="2020-07-01T19:04:26"/>
    <d v="2020-07-01T18:07:52"/>
    <n v="3394.0000000409782"/>
    <n v="56.566666667349637"/>
    <n v="169.70000000204891"/>
    <n v="1"/>
    <s v="D553054"/>
    <s v="Closed"/>
  </r>
  <r>
    <x v="1"/>
    <x v="6"/>
    <x v="13"/>
    <x v="605"/>
    <n v="1"/>
    <x v="4"/>
    <x v="0"/>
    <d v="2020-07-01T19:57:00"/>
    <d v="2020-07-01T19:03:00"/>
    <n v="3240.0000005029142"/>
    <n v="54.000000008381903"/>
    <n v="54.000000008381903"/>
    <n v="1"/>
    <s v="C553053"/>
    <s v="Closed"/>
  </r>
  <r>
    <x v="0"/>
    <x v="2"/>
    <x v="16"/>
    <x v="606"/>
    <n v="1"/>
    <x v="1"/>
    <x v="0"/>
    <d v="2020-07-02T09:21:00"/>
    <d v="2020-07-02T08:33:00"/>
    <n v="2879.9999999580905"/>
    <n v="47.999999999301508"/>
    <n v="47.999999999301508"/>
    <n v="1"/>
    <s v="C553056"/>
    <s v="Closed"/>
  </r>
  <r>
    <x v="0"/>
    <x v="4"/>
    <x v="9"/>
    <x v="607"/>
    <n v="1"/>
    <x v="6"/>
    <x v="0"/>
    <d v="2020-07-02T11:36:00"/>
    <d v="2020-07-02T11:10:00"/>
    <n v="1559.9999994272366"/>
    <n v="25.999999990453944"/>
    <n v="25.999999990453944"/>
    <n v="1"/>
    <s v="C553058"/>
    <s v="Closed"/>
  </r>
  <r>
    <x v="0"/>
    <x v="2"/>
    <x v="16"/>
    <x v="608"/>
    <n v="3"/>
    <x v="2"/>
    <x v="0"/>
    <d v="2020-07-02T16:35:00"/>
    <d v="2020-07-02T15:12:00"/>
    <n v="4979.9999998882413"/>
    <n v="82.999999998137355"/>
    <n v="248.99999999441206"/>
    <n v="1"/>
    <s v="D553061"/>
    <s v="Closed"/>
  </r>
  <r>
    <x v="0"/>
    <x v="0"/>
    <x v="3"/>
    <x v="609"/>
    <n v="1"/>
    <x v="10"/>
    <x v="0"/>
    <d v="2020-07-03T18:57:29"/>
    <d v="2020-07-03T16:01:00"/>
    <n v="10588.999999710359"/>
    <n v="176.48333332850598"/>
    <n v="176.48333332850598"/>
    <n v="1"/>
    <s v="C553062"/>
    <s v="Closed"/>
  </r>
  <r>
    <x v="0"/>
    <x v="3"/>
    <x v="7"/>
    <x v="610"/>
    <n v="5"/>
    <x v="7"/>
    <x v="0"/>
    <d v="2020-07-03T17:59:00"/>
    <d v="2020-07-03T16:40:00"/>
    <n v="4739.9999997345731"/>
    <n v="78.999999995576218"/>
    <n v="394.99999997788109"/>
    <n v="1"/>
    <s v="D553081"/>
    <s v="Closed"/>
  </r>
  <r>
    <x v="0"/>
    <x v="2"/>
    <x v="10"/>
    <x v="107"/>
    <n v="31"/>
    <x v="7"/>
    <x v="0"/>
    <d v="2020-07-03T19:00:16"/>
    <d v="2020-07-03T16:54:00"/>
    <n v="7575.9999994654208"/>
    <n v="126.26666665775701"/>
    <n v="3914.2666663904674"/>
    <n v="1"/>
    <s v="D553083"/>
    <s v="Closed"/>
  </r>
  <r>
    <x v="0"/>
    <x v="0"/>
    <x v="4"/>
    <x v="570"/>
    <n v="25"/>
    <x v="1"/>
    <x v="0"/>
    <d v="2020-07-03T19:49:11"/>
    <d v="2020-07-03T18:49:00"/>
    <n v="3610.9999998472631"/>
    <n v="60.183333330787718"/>
    <n v="1504.583333269693"/>
    <n v="1"/>
    <s v="D553088"/>
    <s v="Closed"/>
  </r>
  <r>
    <x v="0"/>
    <x v="2"/>
    <x v="5"/>
    <x v="611"/>
    <n v="71"/>
    <x v="1"/>
    <x v="0"/>
    <d v="2020-07-03T23:34:08"/>
    <d v="2020-07-03T22:28:00"/>
    <n v="3967.9999996908009"/>
    <n v="66.133333328180015"/>
    <n v="4695.4666663007811"/>
    <n v="1"/>
    <s v="D553097"/>
    <s v="Closed"/>
  </r>
  <r>
    <x v="1"/>
    <x v="5"/>
    <x v="14"/>
    <x v="612"/>
    <n v="1"/>
    <x v="4"/>
    <x v="0"/>
    <d v="2020-07-04T06:32:24"/>
    <d v="2020-07-04T04:59:00"/>
    <n v="5603.999999910593"/>
    <n v="93.399999998509884"/>
    <n v="93.399999998509884"/>
    <n v="1"/>
    <s v="C553107"/>
    <s v="Closed"/>
  </r>
  <r>
    <x v="1"/>
    <x v="6"/>
    <x v="23"/>
    <x v="613"/>
    <n v="42"/>
    <x v="4"/>
    <x v="0"/>
    <d v="2020-07-04T10:10:26"/>
    <d v="2020-07-04T08:53:00"/>
    <n v="4646.0000003920868"/>
    <n v="77.433333339868113"/>
    <n v="3252.2000002744608"/>
    <n v="1"/>
    <s v="D553122"/>
    <s v="Closed"/>
  </r>
  <r>
    <x v="1"/>
    <x v="6"/>
    <x v="13"/>
    <x v="614"/>
    <n v="1"/>
    <x v="5"/>
    <x v="0"/>
    <d v="2020-07-04T09:47:40"/>
    <d v="2020-07-04T09:00:00"/>
    <n v="2860.0000003119931"/>
    <n v="47.666666671866551"/>
    <n v="47.666666671866551"/>
    <n v="1"/>
    <s v="C553112"/>
    <s v="Closed"/>
  </r>
  <r>
    <x v="1"/>
    <x v="6"/>
    <x v="23"/>
    <x v="615"/>
    <n v="1"/>
    <x v="5"/>
    <x v="0"/>
    <d v="2020-07-04T10:06:27"/>
    <d v="2020-07-04T09:04:00"/>
    <n v="3746.9999995781109"/>
    <n v="62.449999992968515"/>
    <n v="62.449999992968515"/>
    <n v="1"/>
    <s v="C553113"/>
    <s v="Closed"/>
  </r>
  <r>
    <x v="0"/>
    <x v="4"/>
    <x v="9"/>
    <x v="616"/>
    <n v="1"/>
    <x v="1"/>
    <x v="0"/>
    <d v="2020-07-04T12:36:37"/>
    <d v="2020-07-04T11:09:00"/>
    <n v="5256.9999998901039"/>
    <n v="87.616666664835066"/>
    <n v="87.616666664835066"/>
    <n v="1"/>
    <s v="C553123"/>
    <s v="Closed"/>
  </r>
  <r>
    <x v="0"/>
    <x v="4"/>
    <x v="9"/>
    <x v="434"/>
    <n v="1"/>
    <x v="7"/>
    <x v="0"/>
    <d v="2020-07-04T23:19:19"/>
    <d v="2020-07-04T20:04:00"/>
    <n v="11719.000000460073"/>
    <n v="195.31666667433456"/>
    <n v="195.31666667433456"/>
    <n v="1"/>
    <s v="D553128"/>
    <s v="Closed"/>
  </r>
  <r>
    <x v="1"/>
    <x v="1"/>
    <x v="11"/>
    <x v="617"/>
    <n v="1"/>
    <x v="5"/>
    <x v="0"/>
    <d v="2020-07-05T09:22:00"/>
    <d v="2020-07-05T08:30:00"/>
    <n v="3120.0000001117587"/>
    <n v="52.000000001862645"/>
    <n v="52.000000001862645"/>
    <n v="1"/>
    <s v="C553130"/>
    <s v="Closed"/>
  </r>
  <r>
    <x v="0"/>
    <x v="2"/>
    <x v="5"/>
    <x v="618"/>
    <n v="1"/>
    <x v="1"/>
    <x v="0"/>
    <d v="2020-07-05T13:35:52"/>
    <d v="2020-07-05T12:17:00"/>
    <n v="4731.9999997504056"/>
    <n v="78.866666662506759"/>
    <n v="78.866666662506759"/>
    <n v="1"/>
    <s v="C553131"/>
    <s v="Closed"/>
  </r>
  <r>
    <x v="1"/>
    <x v="6"/>
    <x v="18"/>
    <x v="619"/>
    <n v="568"/>
    <x v="1"/>
    <x v="0"/>
    <d v="2020-07-05T16:50:00"/>
    <d v="2020-07-05T15:17:00"/>
    <n v="5579.9999999580905"/>
    <n v="92.999999999301508"/>
    <n v="52823.999999603257"/>
    <n v="1"/>
    <s v="D553204"/>
    <s v="Closed"/>
  </r>
  <r>
    <x v="1"/>
    <x v="5"/>
    <x v="24"/>
    <x v="482"/>
    <n v="1"/>
    <x v="7"/>
    <x v="0"/>
    <d v="2020-07-06T06:40:00"/>
    <d v="2020-07-06T05:45:00"/>
    <n v="3300.0000000698492"/>
    <n v="55.000000001164153"/>
    <n v="55.000000001164153"/>
    <n v="1"/>
    <s v="C553205"/>
    <s v="Closed"/>
  </r>
  <r>
    <x v="1"/>
    <x v="1"/>
    <x v="11"/>
    <x v="620"/>
    <n v="1"/>
    <x v="1"/>
    <x v="0"/>
    <d v="2020-07-06T10:19:08"/>
    <d v="2020-07-06T09:46:00"/>
    <n v="1987.9999995231628"/>
    <n v="33.133333325386047"/>
    <n v="33.133333325386047"/>
    <n v="1"/>
    <s v="C553206"/>
    <s v="Closed"/>
  </r>
  <r>
    <x v="0"/>
    <x v="0"/>
    <x v="3"/>
    <x v="621"/>
    <n v="2"/>
    <x v="10"/>
    <x v="0"/>
    <d v="2020-07-07T18:27:00"/>
    <d v="2020-07-07T15:36:00"/>
    <n v="10260.000000125729"/>
    <n v="171.00000000209548"/>
    <n v="342.00000000419095"/>
    <n v="1"/>
    <s v="D553218"/>
    <s v="Closed"/>
  </r>
  <r>
    <x v="1"/>
    <x v="6"/>
    <x v="23"/>
    <x v="622"/>
    <n v="1"/>
    <x v="4"/>
    <x v="0"/>
    <d v="2020-07-07T16:46:55"/>
    <d v="2020-07-07T15:36:00"/>
    <n v="4255.000000144355"/>
    <n v="70.916666669072583"/>
    <n v="70.916666669072583"/>
    <n v="1"/>
    <s v="C553216"/>
    <s v="Closed"/>
  </r>
  <r>
    <x v="0"/>
    <x v="0"/>
    <x v="3"/>
    <x v="623"/>
    <n v="6"/>
    <x v="10"/>
    <x v="0"/>
    <d v="2020-07-07T18:29:00"/>
    <d v="2020-07-07T16:35:00"/>
    <n v="6840.0000002933666"/>
    <n v="114.00000000488944"/>
    <n v="684.00000002933666"/>
    <n v="1"/>
    <s v="D553219"/>
    <s v="Closed"/>
  </r>
  <r>
    <x v="0"/>
    <x v="2"/>
    <x v="16"/>
    <x v="252"/>
    <n v="22"/>
    <x v="1"/>
    <x v="0"/>
    <d v="2020-07-08T19:10:32"/>
    <d v="2020-07-08T18:11:33"/>
    <n v="3538.9999999897555"/>
    <n v="58.983333333162591"/>
    <n v="1297.633333329577"/>
    <n v="1"/>
    <s v="D553227"/>
    <s v="Closed"/>
  </r>
  <r>
    <x v="0"/>
    <x v="0"/>
    <x v="0"/>
    <x v="578"/>
    <n v="76"/>
    <x v="1"/>
    <x v="0"/>
    <d v="2020-07-08T23:00:03"/>
    <d v="2020-07-08T20:58:24"/>
    <n v="7299.0000000922009"/>
    <n v="121.65000000153668"/>
    <n v="9245.4000001167879"/>
    <n v="1"/>
    <s v="D553246"/>
    <s v="Closed"/>
  </r>
  <r>
    <x v="0"/>
    <x v="4"/>
    <x v="9"/>
    <x v="624"/>
    <n v="1"/>
    <x v="7"/>
    <x v="0"/>
    <d v="2020-07-09T00:17:37"/>
    <d v="2020-07-08T21:10:00"/>
    <n v="11256.999999959953"/>
    <n v="187.61666666599922"/>
    <n v="187.61666666599922"/>
    <n v="1"/>
    <s v="C553237"/>
    <s v="Closed"/>
  </r>
  <r>
    <x v="0"/>
    <x v="3"/>
    <x v="7"/>
    <x v="296"/>
    <n v="24"/>
    <x v="1"/>
    <x v="0"/>
    <d v="2020-07-08T23:45:40"/>
    <d v="2020-07-08T21:25:00"/>
    <n v="8440.0000002700835"/>
    <n v="140.66666667116806"/>
    <n v="3376.0000001080334"/>
    <n v="1"/>
    <s v="D553255"/>
    <s v="Closed"/>
  </r>
  <r>
    <x v="0"/>
    <x v="3"/>
    <x v="7"/>
    <x v="625"/>
    <n v="1"/>
    <x v="1"/>
    <x v="0"/>
    <d v="2020-07-08T23:51:03"/>
    <d v="2020-07-08T21:31:14"/>
    <n v="8389.0000002924353"/>
    <n v="139.81666667154059"/>
    <n v="139.81666667154059"/>
    <n v="1"/>
    <s v="C553245"/>
    <s v="Closed"/>
  </r>
  <r>
    <x v="0"/>
    <x v="4"/>
    <x v="9"/>
    <x v="626"/>
    <n v="1"/>
    <x v="2"/>
    <x v="0"/>
    <d v="2020-07-09T12:45:00"/>
    <d v="2020-07-09T10:21:00"/>
    <n v="8639.9999998742715"/>
    <n v="143.99999999790452"/>
    <n v="143.99999999790452"/>
    <n v="1"/>
    <s v="D553259"/>
    <s v="Closed"/>
  </r>
  <r>
    <x v="1"/>
    <x v="1"/>
    <x v="11"/>
    <x v="627"/>
    <n v="1"/>
    <x v="1"/>
    <x v="0"/>
    <d v="2020-07-10T05:40:00"/>
    <d v="2020-07-10T03:19:00"/>
    <n v="8459.999999916181"/>
    <n v="140.99999999860302"/>
    <n v="140.99999999860302"/>
    <n v="1"/>
    <s v="C553262"/>
    <s v="Closed"/>
  </r>
  <r>
    <x v="1"/>
    <x v="1"/>
    <x v="11"/>
    <x v="628"/>
    <n v="27"/>
    <x v="1"/>
    <x v="0"/>
    <d v="2020-07-10T05:43:12"/>
    <d v="2020-07-10T04:58:38"/>
    <n v="2674.0000002086163"/>
    <n v="44.566666670143604"/>
    <n v="1203.3000000938773"/>
    <n v="1"/>
    <s v="D553265"/>
    <s v="Closed"/>
  </r>
  <r>
    <x v="1"/>
    <x v="6"/>
    <x v="22"/>
    <x v="629"/>
    <n v="4"/>
    <x v="1"/>
    <x v="0"/>
    <d v="2020-07-10T08:53:30"/>
    <d v="2020-07-10T08:15:29"/>
    <n v="2281.0000001220033"/>
    <n v="38.016666668700054"/>
    <n v="152.06666667480022"/>
    <n v="1"/>
    <s v="D553268"/>
    <s v="Closed"/>
  </r>
  <r>
    <x v="0"/>
    <x v="2"/>
    <x v="10"/>
    <x v="630"/>
    <n v="1"/>
    <x v="4"/>
    <x v="0"/>
    <d v="2020-07-10T11:51:28"/>
    <d v="2020-07-10T10:49:00"/>
    <n v="3747.9999998118728"/>
    <n v="62.466666663531214"/>
    <n v="62.466666663531214"/>
    <n v="1"/>
    <s v="C553269"/>
    <s v="Closed"/>
  </r>
  <r>
    <x v="0"/>
    <x v="2"/>
    <x v="5"/>
    <x v="631"/>
    <n v="38"/>
    <x v="1"/>
    <x v="0"/>
    <d v="2020-07-10T19:33:33"/>
    <d v="2020-07-10T18:31:00"/>
    <n v="3753.0000003520399"/>
    <n v="62.550000005867332"/>
    <n v="2376.9000002229586"/>
    <n v="1"/>
    <s v="D553274"/>
    <s v="Closed"/>
  </r>
  <r>
    <x v="1"/>
    <x v="5"/>
    <x v="14"/>
    <x v="632"/>
    <n v="1"/>
    <x v="5"/>
    <x v="0"/>
    <d v="2020-07-10T21:46:46"/>
    <d v="2020-07-10T20:59:34"/>
    <n v="2832.0000000530854"/>
    <n v="47.200000000884756"/>
    <n v="47.200000000884756"/>
    <n v="1"/>
    <s v="C553279"/>
    <s v="Closed"/>
  </r>
  <r>
    <x v="1"/>
    <x v="6"/>
    <x v="18"/>
    <x v="633"/>
    <n v="1"/>
    <x v="6"/>
    <x v="0"/>
    <d v="2020-07-11T15:39:34"/>
    <d v="2020-07-11T15:04:00"/>
    <n v="2133.9999997057021"/>
    <n v="35.566666661761701"/>
    <n v="35.566666661761701"/>
    <n v="1"/>
    <s v="C553284"/>
    <s v="Closed"/>
  </r>
  <r>
    <x v="0"/>
    <x v="7"/>
    <x v="17"/>
    <x v="634"/>
    <n v="15"/>
    <x v="4"/>
    <x v="0"/>
    <d v="2020-07-12T08:36:43"/>
    <d v="2020-07-12T07:36:00"/>
    <n v="3642.9999997839332"/>
    <n v="60.716666663065553"/>
    <n v="910.74999994598329"/>
    <n v="1"/>
    <s v="D553295"/>
    <s v="Closed"/>
  </r>
  <r>
    <x v="0"/>
    <x v="0"/>
    <x v="3"/>
    <x v="635"/>
    <n v="23"/>
    <x v="1"/>
    <x v="0"/>
    <d v="2020-07-12T10:06:58"/>
    <d v="2020-07-12T08:19:00"/>
    <n v="6477.9999999096617"/>
    <n v="107.96666666516103"/>
    <n v="2483.2333332987037"/>
    <n v="1"/>
    <s v="D553305"/>
    <s v="Closed"/>
  </r>
  <r>
    <x v="0"/>
    <x v="7"/>
    <x v="17"/>
    <x v="636"/>
    <n v="1"/>
    <x v="2"/>
    <x v="0"/>
    <d v="2020-07-12T10:50:54"/>
    <d v="2020-07-12T08:55:00"/>
    <n v="6953.999999910593"/>
    <n v="115.89999999850988"/>
    <n v="115.89999999850988"/>
    <n v="1"/>
    <s v="C553299"/>
    <s v="Closed"/>
  </r>
  <r>
    <x v="0"/>
    <x v="7"/>
    <x v="17"/>
    <x v="637"/>
    <n v="1"/>
    <x v="4"/>
    <x v="0"/>
    <d v="2020-07-12T11:27:03"/>
    <d v="2020-07-12T11:04:00"/>
    <n v="1383.000000170432"/>
    <n v="23.050000002840534"/>
    <n v="23.050000002840534"/>
    <n v="1"/>
    <s v="C553306"/>
    <s v="Closed"/>
  </r>
  <r>
    <x v="0"/>
    <x v="0"/>
    <x v="0"/>
    <x v="578"/>
    <n v="86"/>
    <x v="1"/>
    <x v="0"/>
    <d v="2020-07-12T22:08:26"/>
    <d v="2020-07-12T20:48:00"/>
    <n v="4825.9999997215346"/>
    <n v="80.433333328692243"/>
    <n v="6917.2666662675329"/>
    <n v="1"/>
    <s v="D553344"/>
    <s v="Closed"/>
  </r>
  <r>
    <x v="0"/>
    <x v="2"/>
    <x v="5"/>
    <x v="87"/>
    <n v="148"/>
    <x v="1"/>
    <x v="0"/>
    <d v="2020-07-12T23:15:19"/>
    <d v="2020-07-12T20:48:00"/>
    <n v="8838.9999998733401"/>
    <n v="147.31666666455567"/>
    <n v="21802.866666354239"/>
    <n v="1"/>
    <s v="D553372"/>
    <s v="Closed"/>
  </r>
  <r>
    <x v="0"/>
    <x v="2"/>
    <x v="5"/>
    <x v="5"/>
    <n v="10"/>
    <x v="1"/>
    <x v="0"/>
    <d v="2020-07-13T02:21:40"/>
    <d v="2020-07-12T20:53:00"/>
    <n v="19719.999999948777"/>
    <n v="328.66666666581295"/>
    <n v="3286.6666666581295"/>
    <n v="1"/>
    <s v="D553374"/>
    <s v="Closed"/>
  </r>
  <r>
    <x v="0"/>
    <x v="0"/>
    <x v="0"/>
    <x v="472"/>
    <n v="24"/>
    <x v="1"/>
    <x v="0"/>
    <d v="2020-07-12T21:50:38"/>
    <d v="2020-07-12T21:12:00"/>
    <n v="2317.9999999701977"/>
    <n v="38.633333332836628"/>
    <n v="927.19999998807907"/>
    <n v="1"/>
    <s v="D553353"/>
    <s v="Closed"/>
  </r>
  <r>
    <x v="0"/>
    <x v="2"/>
    <x v="5"/>
    <x v="638"/>
    <n v="2"/>
    <x v="1"/>
    <x v="0"/>
    <d v="2020-07-13T01:12:34"/>
    <d v="2020-07-12T21:26:00"/>
    <n v="13593.999999971129"/>
    <n v="226.56666666618548"/>
    <n v="453.13333333237097"/>
    <n v="1"/>
    <s v="D553373"/>
    <s v="Closed"/>
  </r>
  <r>
    <x v="0"/>
    <x v="7"/>
    <x v="17"/>
    <x v="400"/>
    <n v="58"/>
    <x v="1"/>
    <x v="0"/>
    <d v="2020-07-12T22:24:55"/>
    <d v="2020-07-12T21:29:00"/>
    <n v="3354.9999997252598"/>
    <n v="55.916666662087664"/>
    <n v="3243.1666664010845"/>
    <n v="1"/>
    <s v="D553369"/>
    <s v="Closed"/>
  </r>
  <r>
    <x v="0"/>
    <x v="0"/>
    <x v="4"/>
    <x v="639"/>
    <n v="1"/>
    <x v="2"/>
    <x v="0"/>
    <d v="2020-07-13T13:05:06"/>
    <d v="2020-07-13T12:33:51"/>
    <n v="1875.0000001396984"/>
    <n v="31.250000002328306"/>
    <n v="31.250000002328306"/>
    <n v="1"/>
    <s v="C553376"/>
    <s v="Closed"/>
  </r>
  <r>
    <x v="0"/>
    <x v="0"/>
    <x v="4"/>
    <x v="640"/>
    <n v="1"/>
    <x v="4"/>
    <x v="0"/>
    <d v="2020-07-14T08:50:00"/>
    <d v="2020-07-14T08:00:00"/>
    <n v="2999.9999997206032"/>
    <n v="49.999999995343387"/>
    <n v="49.999999995343387"/>
    <n v="1"/>
    <s v="C553393"/>
    <s v="Closed"/>
  </r>
  <r>
    <x v="1"/>
    <x v="6"/>
    <x v="23"/>
    <x v="641"/>
    <n v="51"/>
    <x v="2"/>
    <x v="0"/>
    <d v="2020-07-14T13:11:10"/>
    <d v="2020-07-14T12:38:00"/>
    <n v="1989.9999999906868"/>
    <n v="33.166666666511446"/>
    <n v="1691.4999999920838"/>
    <n v="1"/>
    <s v="D553384"/>
    <s v="Closed"/>
  </r>
  <r>
    <x v="0"/>
    <x v="2"/>
    <x v="10"/>
    <x v="642"/>
    <n v="4"/>
    <x v="3"/>
    <x v="0"/>
    <d v="2020-07-14T17:25:00"/>
    <d v="2020-07-14T14:57:00"/>
    <n v="8880.0000000279397"/>
    <n v="148.00000000046566"/>
    <n v="592.00000000186265"/>
    <n v="1"/>
    <s v="D553389"/>
    <s v="Closed"/>
  </r>
  <r>
    <x v="0"/>
    <x v="3"/>
    <x v="7"/>
    <x v="643"/>
    <n v="1"/>
    <x v="5"/>
    <x v="0"/>
    <d v="2020-07-15T14:54:00"/>
    <d v="2020-07-15T14:18:00"/>
    <n v="2160.0000001257285"/>
    <n v="36.000000002095476"/>
    <n v="36.000000002095476"/>
    <n v="1"/>
    <s v="D553396"/>
    <s v="Closed"/>
  </r>
  <r>
    <x v="1"/>
    <x v="6"/>
    <x v="23"/>
    <x v="644"/>
    <n v="1"/>
    <x v="2"/>
    <x v="1"/>
    <d v="2020-07-15T20:16:00"/>
    <d v="2020-07-15T16:50:00"/>
    <n v="12360.000000055879"/>
    <n v="206.00000000093132"/>
    <n v="206.00000000093132"/>
    <n v="1"/>
    <s v="C553399"/>
    <s v="Closed"/>
  </r>
  <r>
    <x v="0"/>
    <x v="2"/>
    <x v="16"/>
    <x v="645"/>
    <n v="5"/>
    <x v="10"/>
    <x v="0"/>
    <d v="2020-07-16T12:30:00"/>
    <d v="2020-07-16T09:31:00"/>
    <n v="10740.000000433065"/>
    <n v="179.00000000721775"/>
    <n v="895.00000003608875"/>
    <n v="1"/>
    <s v="D553403"/>
    <s v="Closed"/>
  </r>
  <r>
    <x v="0"/>
    <x v="2"/>
    <x v="10"/>
    <x v="646"/>
    <n v="2"/>
    <x v="2"/>
    <x v="0"/>
    <d v="2020-07-16T12:48:33"/>
    <d v="2020-07-16T10:48:00"/>
    <n v="7233.0000003799796"/>
    <n v="120.55000000633299"/>
    <n v="241.10000001266599"/>
    <n v="1"/>
    <s v="D553407"/>
    <s v="Closed"/>
  </r>
  <r>
    <x v="0"/>
    <x v="0"/>
    <x v="0"/>
    <x v="647"/>
    <n v="15"/>
    <x v="1"/>
    <x v="0"/>
    <d v="2020-07-16T21:07:30"/>
    <d v="2020-07-16T19:16:36"/>
    <n v="6654.0000001899898"/>
    <n v="110.9000000031665"/>
    <n v="1663.5000000474975"/>
    <n v="1"/>
    <s v="D553415"/>
    <s v="Closed"/>
  </r>
  <r>
    <x v="0"/>
    <x v="4"/>
    <x v="9"/>
    <x v="648"/>
    <n v="2"/>
    <x v="2"/>
    <x v="0"/>
    <d v="2020-07-17T10:02:00"/>
    <d v="2020-07-17T08:00:00"/>
    <n v="7319.9999999720603"/>
    <n v="121.99999999953434"/>
    <n v="243.99999999906868"/>
    <n v="1"/>
    <s v="D553419"/>
    <s v="Closed"/>
  </r>
  <r>
    <x v="1"/>
    <x v="6"/>
    <x v="22"/>
    <x v="342"/>
    <n v="27"/>
    <x v="1"/>
    <x v="0"/>
    <d v="2020-07-18T07:48:18"/>
    <d v="2020-07-18T05:55:00"/>
    <n v="6797.9999999050051"/>
    <n v="113.29999999841675"/>
    <n v="3059.0999999572523"/>
    <n v="1"/>
    <s v="D553422"/>
    <s v="Closed"/>
  </r>
  <r>
    <x v="0"/>
    <x v="7"/>
    <x v="17"/>
    <x v="649"/>
    <n v="1"/>
    <x v="4"/>
    <x v="0"/>
    <d v="2020-07-19T21:44:00"/>
    <d v="2020-07-19T21:13:00"/>
    <n v="1859.9999997764826"/>
    <n v="30.99999999627471"/>
    <n v="30.99999999627471"/>
    <n v="1"/>
    <s v="C560439"/>
    <s v="Closed"/>
  </r>
  <r>
    <x v="1"/>
    <x v="6"/>
    <x v="21"/>
    <x v="650"/>
    <n v="3"/>
    <x v="2"/>
    <x v="0"/>
    <d v="2020-07-20T00:06:46"/>
    <d v="2020-07-19T23:05:00"/>
    <n v="3706.0000000521541"/>
    <n v="61.766666667535901"/>
    <n v="185.3000000026077"/>
    <n v="1"/>
    <s v="D553429"/>
    <s v="Closed"/>
  </r>
  <r>
    <x v="0"/>
    <x v="4"/>
    <x v="8"/>
    <x v="651"/>
    <n v="24"/>
    <x v="1"/>
    <x v="0"/>
    <d v="2020-07-20T19:43:23"/>
    <d v="2020-07-20T18:12:00"/>
    <n v="5482.9999999143183"/>
    <n v="91.383333331905305"/>
    <n v="2193.1999999657273"/>
    <n v="1"/>
    <s v="D553449"/>
    <s v="Closed"/>
  </r>
  <r>
    <x v="0"/>
    <x v="4"/>
    <x v="8"/>
    <x v="250"/>
    <n v="18"/>
    <x v="1"/>
    <x v="0"/>
    <d v="2020-07-20T19:04:55"/>
    <d v="2020-07-20T18:19:05"/>
    <n v="2750.000000372529"/>
    <n v="45.83333333954215"/>
    <n v="825.00000011175871"/>
    <n v="1"/>
    <s v="D553446"/>
    <s v="Closed"/>
  </r>
  <r>
    <x v="0"/>
    <x v="0"/>
    <x v="3"/>
    <x v="652"/>
    <n v="11"/>
    <x v="1"/>
    <x v="0"/>
    <d v="2020-07-20T20:32:50"/>
    <d v="2020-07-20T18:19:39"/>
    <n v="7990.9999996656552"/>
    <n v="133.18333332776092"/>
    <n v="1465.0166666053701"/>
    <n v="1"/>
    <s v="D553452"/>
    <s v="Closed"/>
  </r>
  <r>
    <x v="0"/>
    <x v="4"/>
    <x v="9"/>
    <x v="497"/>
    <n v="1102"/>
    <x v="1"/>
    <x v="0"/>
    <d v="2020-07-21T08:32:00"/>
    <d v="2020-07-21T07:52:00"/>
    <n v="2400.0000002793968"/>
    <n v="40.000000004656613"/>
    <n v="44080.000005131587"/>
    <n v="1"/>
    <s v="D553590"/>
    <s v="Closed"/>
  </r>
  <r>
    <x v="0"/>
    <x v="2"/>
    <x v="5"/>
    <x v="653"/>
    <n v="1"/>
    <x v="5"/>
    <x v="0"/>
    <d v="2020-07-21T11:30:36"/>
    <d v="2020-07-21T10:22:00"/>
    <n v="4116.0000003408641"/>
    <n v="68.600000005681068"/>
    <n v="68.600000005681068"/>
    <n v="1"/>
    <s v="D553594"/>
    <s v="Closed"/>
  </r>
  <r>
    <x v="0"/>
    <x v="3"/>
    <x v="6"/>
    <x v="654"/>
    <n v="1"/>
    <x v="2"/>
    <x v="0"/>
    <d v="2020-07-21T11:54:37"/>
    <d v="2020-07-21T10:44:00"/>
    <n v="4236.999999708496"/>
    <n v="70.616666661808267"/>
    <n v="70.616666661808267"/>
    <n v="1"/>
    <s v="C553593"/>
    <s v="Closed"/>
  </r>
  <r>
    <x v="0"/>
    <x v="7"/>
    <x v="17"/>
    <x v="655"/>
    <n v="2"/>
    <x v="4"/>
    <x v="0"/>
    <d v="2020-07-21T17:30:00"/>
    <d v="2020-07-21T17:01:00"/>
    <n v="1740.0000000139698"/>
    <n v="29.000000000232831"/>
    <n v="58.000000000465661"/>
    <n v="1"/>
    <s v="D553605"/>
    <s v="Closed"/>
  </r>
  <r>
    <x v="0"/>
    <x v="7"/>
    <x v="17"/>
    <x v="656"/>
    <n v="13"/>
    <x v="1"/>
    <x v="0"/>
    <d v="2020-07-21T18:16:02"/>
    <d v="2020-07-21T17:25:32"/>
    <n v="3029.9999998183921"/>
    <n v="50.499999996973202"/>
    <n v="656.49999996065162"/>
    <n v="1"/>
    <s v="D553604"/>
    <s v="Closed"/>
  </r>
  <r>
    <x v="0"/>
    <x v="2"/>
    <x v="16"/>
    <x v="287"/>
    <n v="4"/>
    <x v="6"/>
    <x v="0"/>
    <d v="2020-07-22T12:32:00"/>
    <d v="2020-07-22T11:56:00"/>
    <n v="2160.0000001257285"/>
    <n v="36.000000002095476"/>
    <n v="144.0000000083819"/>
    <n v="1"/>
    <s v="D553609"/>
    <s v="Closed"/>
  </r>
  <r>
    <x v="1"/>
    <x v="6"/>
    <x v="13"/>
    <x v="657"/>
    <n v="8"/>
    <x v="4"/>
    <x v="0"/>
    <d v="2020-07-22T13:38:55"/>
    <d v="2020-07-22T12:36:31"/>
    <n v="3744.0000001341105"/>
    <n v="62.400000002235174"/>
    <n v="499.20000001788139"/>
    <n v="1"/>
    <s v="D553615"/>
    <s v="Closed"/>
  </r>
  <r>
    <x v="1"/>
    <x v="6"/>
    <x v="21"/>
    <x v="658"/>
    <n v="1"/>
    <x v="2"/>
    <x v="1"/>
    <d v="2020-07-22T15:01:22"/>
    <d v="2020-07-22T13:16:00"/>
    <n v="6322.0000005327165"/>
    <n v="105.36666667554528"/>
    <n v="105.36666667554528"/>
    <n v="1"/>
    <s v="C553613"/>
    <s v="Closed"/>
  </r>
  <r>
    <x v="0"/>
    <x v="0"/>
    <x v="3"/>
    <x v="659"/>
    <n v="153"/>
    <x v="1"/>
    <x v="0"/>
    <d v="2020-07-22T15:51:38"/>
    <d v="2020-07-22T14:58:00"/>
    <n v="3217.9999997606501"/>
    <n v="53.633333329344168"/>
    <n v="8205.8999993896578"/>
    <n v="1"/>
    <s v="D553643"/>
    <s v="Closed"/>
  </r>
  <r>
    <x v="0"/>
    <x v="7"/>
    <x v="17"/>
    <x v="447"/>
    <n v="95"/>
    <x v="7"/>
    <x v="0"/>
    <d v="2020-07-22T18:30:00"/>
    <d v="2020-07-22T17:49:00"/>
    <n v="2460.0000004749745"/>
    <n v="41.000000007916242"/>
    <n v="3895.000000752043"/>
    <n v="1"/>
    <s v="D553857"/>
    <s v="Closed"/>
  </r>
  <r>
    <x v="0"/>
    <x v="7"/>
    <x v="17"/>
    <x v="660"/>
    <n v="57"/>
    <x v="4"/>
    <x v="0"/>
    <d v="2020-07-22T19:04:15"/>
    <d v="2020-07-22T17:51:09"/>
    <n v="4386.0000005923212"/>
    <n v="73.100000009872019"/>
    <n v="4166.7000005627051"/>
    <n v="1"/>
    <s v="D553821"/>
    <s v="Closed"/>
  </r>
  <r>
    <x v="0"/>
    <x v="3"/>
    <x v="7"/>
    <x v="538"/>
    <n v="881"/>
    <x v="1"/>
    <x v="0"/>
    <d v="2020-07-22T18:57:46"/>
    <d v="2020-07-22T18:04:13"/>
    <n v="3212.9999998491257"/>
    <n v="53.549999997485429"/>
    <n v="47177.549997784663"/>
    <n v="1"/>
    <s v="D553802"/>
    <s v="Closed"/>
  </r>
  <r>
    <x v="0"/>
    <x v="0"/>
    <x v="3"/>
    <x v="136"/>
    <n v="36"/>
    <x v="1"/>
    <x v="0"/>
    <d v="2020-07-22T22:13:45"/>
    <d v="2020-07-22T18:24:52"/>
    <n v="13733.000000403263"/>
    <n v="228.88333334005438"/>
    <n v="8239.8000002419576"/>
    <n v="1"/>
    <s v="D553914"/>
    <s v="Closed"/>
  </r>
  <r>
    <x v="0"/>
    <x v="7"/>
    <x v="17"/>
    <x v="447"/>
    <n v="96"/>
    <x v="7"/>
    <x v="0"/>
    <d v="2020-07-22T19:36:01"/>
    <d v="2020-07-22T18:30:00"/>
    <n v="3960.9999999403954"/>
    <n v="66.016666665673256"/>
    <n v="6337.5999999046326"/>
    <n v="1"/>
    <s v="D553859"/>
    <s v="Closed"/>
  </r>
  <r>
    <x v="0"/>
    <x v="0"/>
    <x v="4"/>
    <x v="570"/>
    <n v="25"/>
    <x v="1"/>
    <x v="0"/>
    <d v="2020-07-22T23:15:42"/>
    <d v="2020-07-22T18:32:00"/>
    <n v="17021.999999787658"/>
    <n v="283.69999999646097"/>
    <n v="7092.4999999115244"/>
    <n v="1"/>
    <s v="D553916"/>
    <s v="Closed"/>
  </r>
  <r>
    <x v="0"/>
    <x v="2"/>
    <x v="5"/>
    <x v="661"/>
    <n v="3"/>
    <x v="1"/>
    <x v="0"/>
    <d v="2020-07-22T22:46:53"/>
    <d v="2020-07-22T18:34:03"/>
    <n v="15169.999999995343"/>
    <n v="252.83333333325572"/>
    <n v="758.49999999976717"/>
    <n v="1"/>
    <s v="D553905"/>
    <s v="Closed"/>
  </r>
  <r>
    <x v="0"/>
    <x v="0"/>
    <x v="1"/>
    <x v="469"/>
    <n v="255"/>
    <x v="4"/>
    <x v="0"/>
    <d v="2020-07-22T21:07:20"/>
    <d v="2020-07-22T18:36:35"/>
    <n v="9044.9999996228144"/>
    <n v="150.74999999371357"/>
    <n v="38441.249998396961"/>
    <n v="1"/>
    <s v="D553900"/>
    <s v="Closed"/>
  </r>
  <r>
    <x v="0"/>
    <x v="4"/>
    <x v="9"/>
    <x v="662"/>
    <n v="2"/>
    <x v="3"/>
    <x v="0"/>
    <d v="2020-07-23T01:11:14"/>
    <d v="2020-07-22T18:42:00"/>
    <n v="23354.000000143424"/>
    <n v="389.23333333572373"/>
    <n v="778.46666667144746"/>
    <n v="1"/>
    <s v="D553920"/>
    <s v="Closed"/>
  </r>
  <r>
    <x v="0"/>
    <x v="0"/>
    <x v="0"/>
    <x v="96"/>
    <n v="328"/>
    <x v="3"/>
    <x v="0"/>
    <d v="2020-07-23T01:16:46"/>
    <d v="2020-07-22T18:44:00"/>
    <n v="23566.000000038184"/>
    <n v="392.76666666730307"/>
    <n v="128827.46666687541"/>
    <n v="1"/>
    <s v="D553921"/>
    <s v="Closed"/>
  </r>
  <r>
    <x v="0"/>
    <x v="0"/>
    <x v="3"/>
    <x v="663"/>
    <n v="3"/>
    <x v="1"/>
    <x v="0"/>
    <d v="2020-07-22T20:51:47"/>
    <d v="2020-07-22T18:47:00"/>
    <n v="7487.0000000344589"/>
    <n v="124.78333333390765"/>
    <n v="374.35000000172295"/>
    <n v="1"/>
    <s v="D553870"/>
    <s v="Closed"/>
  </r>
  <r>
    <x v="0"/>
    <x v="2"/>
    <x v="16"/>
    <x v="664"/>
    <n v="57"/>
    <x v="1"/>
    <x v="0"/>
    <d v="2020-07-22T21:51:04"/>
    <d v="2020-07-22T18:58:00"/>
    <n v="10384.000000194646"/>
    <n v="173.06666666991077"/>
    <n v="9864.8000001849141"/>
    <n v="1"/>
    <s v="D553915"/>
    <s v="Closed"/>
  </r>
  <r>
    <x v="0"/>
    <x v="3"/>
    <x v="7"/>
    <x v="665"/>
    <n v="90"/>
    <x v="1"/>
    <x v="0"/>
    <d v="2020-07-22T20:00:59"/>
    <d v="2020-07-22T19:00:00"/>
    <n v="3659.0000003809109"/>
    <n v="60.983333339681849"/>
    <n v="5488.5000005713664"/>
    <n v="1"/>
    <s v="D553815"/>
    <s v="Closed"/>
  </r>
  <r>
    <x v="0"/>
    <x v="0"/>
    <x v="3"/>
    <x v="666"/>
    <n v="1"/>
    <x v="1"/>
    <x v="1"/>
    <d v="2020-07-22T19:56:00"/>
    <d v="2020-07-22T19:11:00"/>
    <n v="2700"/>
    <n v="45"/>
    <n v="45"/>
    <n v="1"/>
    <s v="C553835"/>
    <s v="Closed"/>
  </r>
  <r>
    <x v="0"/>
    <x v="4"/>
    <x v="9"/>
    <x v="667"/>
    <n v="1"/>
    <x v="1"/>
    <x v="0"/>
    <d v="2020-07-23T01:09:00"/>
    <d v="2020-07-22T19:13:00"/>
    <n v="21360.000000474975"/>
    <n v="356.00000000791624"/>
    <n v="356.00000000791624"/>
    <n v="1"/>
    <s v="C553840"/>
    <s v="Closed"/>
  </r>
  <r>
    <x v="0"/>
    <x v="2"/>
    <x v="5"/>
    <x v="668"/>
    <n v="12"/>
    <x v="1"/>
    <x v="0"/>
    <d v="2020-07-22T22:32:47"/>
    <d v="2020-07-22T19:16:05"/>
    <n v="11802.000000374392"/>
    <n v="196.70000000623986"/>
    <n v="2360.4000000748783"/>
    <n v="1"/>
    <s v="D553887"/>
    <s v="Closed"/>
  </r>
  <r>
    <x v="0"/>
    <x v="4"/>
    <x v="8"/>
    <x v="669"/>
    <n v="1"/>
    <x v="1"/>
    <x v="0"/>
    <d v="2020-07-22T23:44:55"/>
    <d v="2020-07-22T20:21:00"/>
    <n v="12235.000000381842"/>
    <n v="203.9166666730307"/>
    <n v="203.9166666730307"/>
    <n v="1"/>
    <s v="D553919"/>
    <s v="Closed"/>
  </r>
  <r>
    <x v="0"/>
    <x v="0"/>
    <x v="4"/>
    <x v="670"/>
    <n v="2"/>
    <x v="1"/>
    <x v="0"/>
    <d v="2020-07-22T23:32:08"/>
    <d v="2020-07-22T23:15:42"/>
    <n v="986.00000040605664"/>
    <n v="16.433333340100944"/>
    <n v="32.866666680201888"/>
    <n v="1"/>
    <s v="D553917"/>
    <s v="Closed"/>
  </r>
  <r>
    <x v="0"/>
    <x v="3"/>
    <x v="7"/>
    <x v="625"/>
    <n v="1"/>
    <x v="1"/>
    <x v="0"/>
    <d v="2020-07-23T09:10:33"/>
    <d v="2020-07-23T06:46:00"/>
    <n v="8673.0000000447035"/>
    <n v="144.55000000074506"/>
    <n v="144.55000000074506"/>
    <n v="1"/>
    <s v="C553922"/>
    <s v="Closed"/>
  </r>
  <r>
    <x v="1"/>
    <x v="5"/>
    <x v="14"/>
    <x v="671"/>
    <n v="5"/>
    <x v="5"/>
    <x v="0"/>
    <d v="2020-07-23T09:12:25"/>
    <d v="2020-07-23T07:49:08"/>
    <n v="4997.0000000903383"/>
    <n v="83.283333334838971"/>
    <n v="416.41666667419486"/>
    <n v="1"/>
    <s v="D553934"/>
    <s v="Closed"/>
  </r>
  <r>
    <x v="0"/>
    <x v="2"/>
    <x v="5"/>
    <x v="325"/>
    <n v="36"/>
    <x v="1"/>
    <x v="0"/>
    <d v="2020-07-23T09:51:57"/>
    <d v="2020-07-23T08:16:48"/>
    <n v="5708.9999999385327"/>
    <n v="95.149999998975545"/>
    <n v="3425.3999999631196"/>
    <n v="1"/>
    <s v="D553929"/>
    <s v="Closed"/>
  </r>
  <r>
    <x v="0"/>
    <x v="0"/>
    <x v="3"/>
    <x v="659"/>
    <n v="153"/>
    <x v="1"/>
    <x v="0"/>
    <d v="2020-07-23T12:04:00"/>
    <d v="2020-07-23T10:59:00"/>
    <n v="3900.0000001396984"/>
    <n v="65.000000002328306"/>
    <n v="9945.0000003562309"/>
    <n v="1"/>
    <s v="D554081_B"/>
    <s v="Closed"/>
  </r>
  <r>
    <x v="0"/>
    <x v="0"/>
    <x v="4"/>
    <x v="672"/>
    <n v="50"/>
    <x v="1"/>
    <x v="0"/>
    <d v="2020-07-23T12:25:00"/>
    <d v="2020-07-23T11:43:00"/>
    <n v="2520.0000000419095"/>
    <n v="42.000000000698492"/>
    <n v="2100.0000000349246"/>
    <n v="1"/>
    <s v="D554087_B"/>
    <s v="Closed"/>
  </r>
  <r>
    <x v="0"/>
    <x v="0"/>
    <x v="3"/>
    <x v="75"/>
    <n v="1174"/>
    <x v="1"/>
    <x v="0"/>
    <d v="2020-07-23T12:39:41"/>
    <d v="2020-07-23T12:04:00"/>
    <n v="2141.0000000847504"/>
    <n v="35.683333334745839"/>
    <n v="41892.233334991615"/>
    <n v="1"/>
    <s v="D554034"/>
    <s v="Closed"/>
  </r>
  <r>
    <x v="0"/>
    <x v="0"/>
    <x v="4"/>
    <x v="220"/>
    <n v="115"/>
    <x v="1"/>
    <x v="0"/>
    <d v="2020-07-23T13:56:39"/>
    <d v="2020-07-23T12:25:00"/>
    <n v="5498.9999998826534"/>
    <n v="91.649999998044223"/>
    <n v="10539.749999775086"/>
    <n v="1"/>
    <s v="D554094"/>
    <s v="Closed"/>
  </r>
  <r>
    <x v="0"/>
    <x v="0"/>
    <x v="3"/>
    <x v="659"/>
    <n v="153"/>
    <x v="1"/>
    <x v="0"/>
    <d v="2020-07-23T12:55:06"/>
    <d v="2020-07-23T12:39:41"/>
    <n v="924.99999997671694"/>
    <n v="15.416666666278616"/>
    <n v="2358.7499999406282"/>
    <n v="1"/>
    <s v="D554081_C"/>
    <s v="Closed"/>
  </r>
  <r>
    <x v="0"/>
    <x v="2"/>
    <x v="10"/>
    <x v="673"/>
    <n v="2"/>
    <x v="3"/>
    <x v="0"/>
    <d v="2020-07-23T14:58:01"/>
    <d v="2020-07-23T14:10:00"/>
    <n v="2880.9999995632097"/>
    <n v="48.016666659386829"/>
    <n v="96.033333318773657"/>
    <n v="1"/>
    <s v="D554100"/>
    <s v="Closed"/>
  </r>
  <r>
    <x v="1"/>
    <x v="5"/>
    <x v="14"/>
    <x v="674"/>
    <n v="1"/>
    <x v="10"/>
    <x v="0"/>
    <d v="2020-07-23T15:12:36"/>
    <d v="2020-07-23T14:19:00"/>
    <n v="3215.9999999217689"/>
    <n v="53.599999998696148"/>
    <n v="53.599999998696148"/>
    <n v="1"/>
    <s v="C554098"/>
    <s v="Closed"/>
  </r>
  <r>
    <x v="0"/>
    <x v="4"/>
    <x v="9"/>
    <x v="675"/>
    <n v="2"/>
    <x v="1"/>
    <x v="0"/>
    <d v="2020-07-23T19:07:41"/>
    <d v="2020-07-23T17:52:12"/>
    <n v="4529.0000000735745"/>
    <n v="75.483333334559575"/>
    <n v="150.96666666911915"/>
    <n v="1"/>
    <s v="D554104"/>
    <s v="Closed"/>
  </r>
  <r>
    <x v="0"/>
    <x v="2"/>
    <x v="5"/>
    <x v="676"/>
    <n v="2"/>
    <x v="5"/>
    <x v="0"/>
    <d v="2020-07-23T20:35:33"/>
    <d v="2020-07-23T18:27:00"/>
    <n v="7713.0000000586733"/>
    <n v="128.55000000097789"/>
    <n v="257.10000000195578"/>
    <n v="1"/>
    <s v="D554116"/>
    <s v="Closed"/>
  </r>
  <r>
    <x v="0"/>
    <x v="4"/>
    <x v="9"/>
    <x v="677"/>
    <n v="2"/>
    <x v="5"/>
    <x v="0"/>
    <d v="2020-07-23T19:38:25"/>
    <d v="2020-07-23T18:32:00"/>
    <n v="3984.9999998928979"/>
    <n v="66.416666664881632"/>
    <n v="132.83333332976326"/>
    <n v="1"/>
    <s v="D554105"/>
    <s v="Closed"/>
  </r>
  <r>
    <x v="0"/>
    <x v="4"/>
    <x v="9"/>
    <x v="452"/>
    <n v="50"/>
    <x v="4"/>
    <x v="0"/>
    <d v="2020-07-23T20:05:07"/>
    <d v="2020-07-23T19:30:21"/>
    <n v="2086.0000004293397"/>
    <n v="34.766666673822328"/>
    <n v="1738.3333336911164"/>
    <n v="1"/>
    <s v="D554113"/>
    <s v="Closed"/>
  </r>
  <r>
    <x v="1"/>
    <x v="6"/>
    <x v="13"/>
    <x v="678"/>
    <n v="77"/>
    <x v="2"/>
    <x v="0"/>
    <d v="2020-07-24T04:49:01"/>
    <d v="2020-07-24T02:43:00"/>
    <n v="7561.0000003594905"/>
    <n v="126.01666667265818"/>
    <n v="9703.2833337946795"/>
    <n v="1"/>
    <s v="D554126"/>
    <s v="Closed"/>
  </r>
  <r>
    <x v="1"/>
    <x v="1"/>
    <x v="11"/>
    <x v="679"/>
    <n v="8"/>
    <x v="1"/>
    <x v="0"/>
    <d v="2020-07-24T17:37:08"/>
    <d v="2020-07-24T16:27:26"/>
    <n v="4182.0000000530854"/>
    <n v="69.700000000884756"/>
    <n v="557.60000000707805"/>
    <n v="1"/>
    <s v="D554135"/>
    <s v="Closed"/>
  </r>
  <r>
    <x v="0"/>
    <x v="0"/>
    <x v="0"/>
    <x v="680"/>
    <n v="1"/>
    <x v="1"/>
    <x v="0"/>
    <d v="2020-07-24T17:15:15"/>
    <d v="2020-07-24T16:34:00"/>
    <n v="2474.9999995809048"/>
    <n v="41.249999993015081"/>
    <n v="41.249999993015081"/>
    <n v="1"/>
    <s v="D554134"/>
    <s v="Closed"/>
  </r>
  <r>
    <x v="0"/>
    <x v="2"/>
    <x v="5"/>
    <x v="681"/>
    <n v="7"/>
    <x v="1"/>
    <x v="0"/>
    <d v="2020-07-25T03:14:02"/>
    <d v="2020-07-25T02:27:00"/>
    <n v="2822.0000002300367"/>
    <n v="47.033333337167278"/>
    <n v="329.23333336017095"/>
    <n v="1"/>
    <s v="D554139"/>
    <s v="Closed"/>
  </r>
  <r>
    <x v="0"/>
    <x v="2"/>
    <x v="16"/>
    <x v="293"/>
    <n v="11"/>
    <x v="1"/>
    <x v="0"/>
    <d v="2020-07-25T13:53:24"/>
    <d v="2020-07-25T12:51:00"/>
    <n v="3744.0000001341105"/>
    <n v="62.400000002235174"/>
    <n v="686.40000002458692"/>
    <n v="1"/>
    <s v="D554144"/>
    <s v="Closed"/>
  </r>
  <r>
    <x v="0"/>
    <x v="2"/>
    <x v="16"/>
    <x v="83"/>
    <n v="197"/>
    <x v="1"/>
    <x v="0"/>
    <d v="2020-07-25T16:33:33"/>
    <d v="2020-07-25T15:48:00"/>
    <n v="2733.000000170432"/>
    <n v="45.550000002840534"/>
    <n v="8973.3500005595852"/>
    <n v="1"/>
    <s v="D554184"/>
    <s v="Closed"/>
  </r>
  <r>
    <x v="0"/>
    <x v="0"/>
    <x v="0"/>
    <x v="682"/>
    <n v="7"/>
    <x v="1"/>
    <x v="0"/>
    <d v="2020-07-25T16:59:39"/>
    <d v="2020-07-25T16:32:00"/>
    <n v="1658.9999999385327"/>
    <n v="27.649999998975545"/>
    <n v="193.54999999282882"/>
    <n v="1"/>
    <s v="D554197"/>
    <s v="Closed"/>
  </r>
  <r>
    <x v="0"/>
    <x v="2"/>
    <x v="10"/>
    <x v="683"/>
    <n v="307"/>
    <x v="10"/>
    <x v="0"/>
    <d v="2020-07-26T01:31:00"/>
    <d v="2020-07-25T21:43:00"/>
    <n v="13679.99999995809"/>
    <n v="227.99999999930151"/>
    <n v="69995.999999785563"/>
    <n v="1"/>
    <s v="D554209"/>
    <s v="Closed"/>
  </r>
  <r>
    <x v="0"/>
    <x v="2"/>
    <x v="10"/>
    <x v="684"/>
    <n v="3"/>
    <x v="10"/>
    <x v="0"/>
    <d v="2020-07-26T04:00:40"/>
    <d v="2020-07-26T01:33:00"/>
    <n v="8859.9999997531995"/>
    <n v="147.66666666255333"/>
    <n v="442.99999998765998"/>
    <n v="1"/>
    <s v="D554260"/>
    <s v="Closed"/>
  </r>
  <r>
    <x v="0"/>
    <x v="2"/>
    <x v="10"/>
    <x v="685"/>
    <n v="2"/>
    <x v="10"/>
    <x v="0"/>
    <d v="2020-07-26T04:00:11"/>
    <d v="2020-07-26T01:33:00"/>
    <n v="8830.9999998891726"/>
    <n v="147.18333333148621"/>
    <n v="294.36666666297242"/>
    <n v="1"/>
    <s v="D554261"/>
    <s v="Closed"/>
  </r>
  <r>
    <x v="1"/>
    <x v="5"/>
    <x v="14"/>
    <x v="547"/>
    <n v="10"/>
    <x v="1"/>
    <x v="0"/>
    <d v="2020-07-26T10:17:17"/>
    <d v="2020-07-26T07:35:00"/>
    <n v="9737.0000004535541"/>
    <n v="162.28333334089257"/>
    <n v="1622.8333334089257"/>
    <n v="1"/>
    <s v="D554267"/>
    <s v="Closed"/>
  </r>
  <r>
    <x v="1"/>
    <x v="6"/>
    <x v="13"/>
    <x v="484"/>
    <n v="1883"/>
    <x v="1"/>
    <x v="0"/>
    <d v="2020-07-27T05:10:43"/>
    <d v="2020-07-27T03:43:00"/>
    <n v="5263.0000000353903"/>
    <n v="87.716666667256504"/>
    <n v="165170.483334444"/>
    <n v="1"/>
    <s v="D554384"/>
    <s v="Closed"/>
  </r>
  <r>
    <x v="1"/>
    <x v="6"/>
    <x v="13"/>
    <x v="686"/>
    <n v="1077"/>
    <x v="1"/>
    <x v="0"/>
    <d v="2020-07-27T06:00:23"/>
    <d v="2020-07-27T05:10:43"/>
    <n v="2979.9999994458631"/>
    <n v="49.666666657431051"/>
    <n v="53490.999990053242"/>
    <n v="1"/>
    <s v="D554392"/>
    <s v="Closed"/>
  </r>
  <r>
    <x v="0"/>
    <x v="0"/>
    <x v="3"/>
    <x v="435"/>
    <n v="1"/>
    <x v="4"/>
    <x v="0"/>
    <d v="2020-07-27T12:29:54"/>
    <d v="2020-07-27T10:27:00"/>
    <n v="7374.0000000223517"/>
    <n v="122.90000000037253"/>
    <n v="122.90000000037253"/>
    <n v="1"/>
    <s v="C554401"/>
    <s v="Closed"/>
  </r>
  <r>
    <x v="1"/>
    <x v="1"/>
    <x v="20"/>
    <x v="558"/>
    <n v="1"/>
    <x v="4"/>
    <x v="0"/>
    <d v="2020-07-27T16:12:29"/>
    <d v="2020-07-27T15:32:00"/>
    <n v="2429.0000001434237"/>
    <n v="40.483333335723728"/>
    <n v="40.483333335723728"/>
    <n v="1"/>
    <s v="C554406"/>
    <s v="Closed"/>
  </r>
  <r>
    <x v="0"/>
    <x v="2"/>
    <x v="10"/>
    <x v="10"/>
    <n v="2"/>
    <x v="1"/>
    <x v="0"/>
    <d v="2020-07-27T16:42:01"/>
    <d v="2020-07-27T16:15:00"/>
    <n v="1620.9999998565763"/>
    <n v="27.016666664276272"/>
    <n v="54.033333328552544"/>
    <n v="1"/>
    <s v="D554408"/>
    <s v="Closed"/>
  </r>
  <r>
    <x v="1"/>
    <x v="1"/>
    <x v="2"/>
    <x v="687"/>
    <n v="1"/>
    <x v="2"/>
    <x v="1"/>
    <d v="2020-07-28T11:41:00"/>
    <d v="2020-07-28T10:59:00"/>
    <n v="2520.0000000419095"/>
    <n v="42.000000000698492"/>
    <n v="42.000000000698492"/>
    <n v="1"/>
    <s v="C554412"/>
    <s v="Closed"/>
  </r>
  <r>
    <x v="1"/>
    <x v="1"/>
    <x v="2"/>
    <x v="688"/>
    <n v="67"/>
    <x v="7"/>
    <x v="0"/>
    <d v="2020-07-28T20:07:46"/>
    <d v="2020-07-28T19:12:00"/>
    <n v="3345.9999995073304"/>
    <n v="55.766666658455506"/>
    <n v="3736.3666661165189"/>
    <n v="1"/>
    <s v="D554426"/>
    <s v="Closed"/>
  </r>
  <r>
    <x v="1"/>
    <x v="6"/>
    <x v="22"/>
    <x v="689"/>
    <n v="47"/>
    <x v="1"/>
    <x v="0"/>
    <d v="2020-07-29T07:25:08"/>
    <d v="2020-07-29T06:31:48"/>
    <n v="3199.9999999534339"/>
    <n v="53.333333332557231"/>
    <n v="2506.6666666301899"/>
    <n v="1"/>
    <s v="D554435"/>
    <s v="Closed"/>
  </r>
  <r>
    <x v="1"/>
    <x v="5"/>
    <x v="14"/>
    <x v="690"/>
    <n v="6"/>
    <x v="2"/>
    <x v="0"/>
    <d v="2020-07-29T13:52:53"/>
    <d v="2020-07-29T13:11:54"/>
    <n v="2458.9999996125698"/>
    <n v="40.983333326876163"/>
    <n v="245.89999996125698"/>
    <n v="1"/>
    <s v="D554439"/>
    <s v="Closed"/>
  </r>
  <r>
    <x v="0"/>
    <x v="0"/>
    <x v="0"/>
    <x v="402"/>
    <n v="1"/>
    <x v="1"/>
    <x v="0"/>
    <d v="2020-07-29T16:34:33"/>
    <d v="2020-07-29T14:52:00"/>
    <n v="6153.000000002794"/>
    <n v="102.55000000004657"/>
    <n v="102.55000000004657"/>
    <n v="1"/>
    <s v="D554442"/>
    <s v="Closed"/>
  </r>
  <r>
    <x v="0"/>
    <x v="0"/>
    <x v="3"/>
    <x v="355"/>
    <n v="1"/>
    <x v="1"/>
    <x v="0"/>
    <d v="2020-07-29T16:49:38"/>
    <d v="2020-07-29T15:48:00"/>
    <n v="3698.0000000679865"/>
    <n v="61.633333334466442"/>
    <n v="61.633333334466442"/>
    <n v="1"/>
    <s v="D554443"/>
    <s v="Closed"/>
  </r>
  <r>
    <x v="0"/>
    <x v="0"/>
    <x v="0"/>
    <x v="578"/>
    <n v="76"/>
    <x v="3"/>
    <x v="0"/>
    <d v="2020-07-29T20:10:03"/>
    <d v="2020-07-29T18:57:00"/>
    <n v="4382.9999998910353"/>
    <n v="73.049999998183921"/>
    <n v="5551.799999861978"/>
    <n v="1"/>
    <s v="D554449"/>
    <s v="Closed"/>
  </r>
  <r>
    <x v="0"/>
    <x v="4"/>
    <x v="9"/>
    <x v="691"/>
    <n v="649"/>
    <x v="1"/>
    <x v="0"/>
    <d v="2020-07-30T12:58:47"/>
    <d v="2020-07-30T12:22:00"/>
    <n v="2206.9999997969717"/>
    <n v="36.783333329949528"/>
    <n v="23872.383331137244"/>
    <n v="1"/>
    <s v="D554494"/>
    <s v="Closed"/>
  </r>
  <r>
    <x v="0"/>
    <x v="0"/>
    <x v="1"/>
    <x v="68"/>
    <n v="25"/>
    <x v="2"/>
    <x v="0"/>
    <d v="2020-07-30T15:24:28"/>
    <d v="2020-07-30T14:26:00"/>
    <n v="3507.9999996582046"/>
    <n v="58.466666660970077"/>
    <n v="1461.6666665242519"/>
    <n v="1"/>
    <s v="D554516"/>
    <s v="Closed"/>
  </r>
  <r>
    <x v="0"/>
    <x v="0"/>
    <x v="1"/>
    <x v="692"/>
    <n v="1"/>
    <x v="2"/>
    <x v="1"/>
    <d v="2020-07-30T17:41:00"/>
    <d v="2020-07-30T14:30:00"/>
    <n v="11460.000000265427"/>
    <n v="191.00000000442378"/>
    <n v="191.00000000442378"/>
    <n v="1"/>
    <s v="D554518"/>
    <s v="Closed"/>
  </r>
  <r>
    <x v="1"/>
    <x v="1"/>
    <x v="11"/>
    <x v="228"/>
    <n v="2"/>
    <x v="5"/>
    <x v="0"/>
    <d v="2020-07-30T15:34:11"/>
    <d v="2020-07-30T15:04:00"/>
    <n v="1810.9999996377155"/>
    <n v="30.183333327295259"/>
    <n v="60.366666654590517"/>
    <n v="1"/>
    <s v="D554519"/>
    <s v="Closed"/>
  </r>
  <r>
    <x v="0"/>
    <x v="2"/>
    <x v="10"/>
    <x v="71"/>
    <n v="1417"/>
    <x v="6"/>
    <x v="0"/>
    <d v="2020-07-30T19:50:00"/>
    <d v="2020-07-30T16:47:00"/>
    <n v="10979.99999995809"/>
    <n v="182.99999999930151"/>
    <n v="259310.99999901024"/>
    <n v="1"/>
    <s v="D554670"/>
    <s v="Closed"/>
  </r>
  <r>
    <x v="1"/>
    <x v="5"/>
    <x v="24"/>
    <x v="693"/>
    <n v="1"/>
    <x v="1"/>
    <x v="0"/>
    <d v="2020-07-30T18:35:40"/>
    <d v="2020-07-30T17:40:00"/>
    <n v="3339.9999999906868"/>
    <n v="55.666666666511446"/>
    <n v="55.666666666511446"/>
    <n v="1"/>
    <s v="C554752"/>
    <s v="Closed"/>
  </r>
  <r>
    <x v="0"/>
    <x v="0"/>
    <x v="0"/>
    <x v="76"/>
    <n v="34"/>
    <x v="4"/>
    <x v="0"/>
    <d v="2020-07-31T07:16:45"/>
    <d v="2020-07-31T06:38:43"/>
    <n v="2282.0000003557652"/>
    <n v="38.033333339262754"/>
    <n v="1293.1333335349336"/>
    <n v="1"/>
    <s v="D554860"/>
    <s v="Closed"/>
  </r>
  <r>
    <x v="0"/>
    <x v="0"/>
    <x v="3"/>
    <x v="694"/>
    <n v="9"/>
    <x v="10"/>
    <x v="0"/>
    <d v="2020-08-01T01:54:08"/>
    <d v="2020-08-01T00:43:00"/>
    <n v="4268.0000000400469"/>
    <n v="71.133333334000781"/>
    <n v="640.20000000600703"/>
    <n v="1"/>
    <s v="D554868"/>
    <s v="Closed"/>
  </r>
  <r>
    <x v="0"/>
    <x v="7"/>
    <x v="17"/>
    <x v="695"/>
    <n v="1"/>
    <x v="1"/>
    <x v="0"/>
    <d v="2020-08-01T10:16:00"/>
    <d v="2020-08-01T09:44:00"/>
    <n v="1919.9999999720603"/>
    <n v="31.999999999534339"/>
    <n v="31.999999999534339"/>
    <n v="1"/>
    <s v="C554870"/>
    <s v="Closed"/>
  </r>
  <r>
    <x v="0"/>
    <x v="3"/>
    <x v="6"/>
    <x v="696"/>
    <n v="1"/>
    <x v="1"/>
    <x v="0"/>
    <d v="2020-08-02T18:16:44"/>
    <d v="2020-08-02T15:25:00"/>
    <n v="10304.000000352971"/>
    <n v="171.73333333921619"/>
    <n v="171.73333333921619"/>
    <n v="1"/>
    <s v="C554873"/>
    <s v="Closed"/>
  </r>
  <r>
    <x v="0"/>
    <x v="7"/>
    <x v="17"/>
    <x v="697"/>
    <n v="36"/>
    <x v="4"/>
    <x v="0"/>
    <d v="2020-08-02T20:00:36"/>
    <d v="2020-08-02T19:28:00"/>
    <n v="1955.9999995864928"/>
    <n v="32.599999993108213"/>
    <n v="1173.5999997518957"/>
    <n v="1"/>
    <s v="D554883"/>
    <s v="Closed"/>
  </r>
  <r>
    <x v="1"/>
    <x v="6"/>
    <x v="25"/>
    <x v="698"/>
    <n v="1"/>
    <x v="10"/>
    <x v="1"/>
    <d v="2020-08-03T05:28:18"/>
    <d v="2020-08-03T01:46:00"/>
    <n v="13337.999999849126"/>
    <n v="222.29999999748543"/>
    <n v="222.29999999748543"/>
    <n v="1"/>
    <s v="C554884"/>
    <s v="Closed"/>
  </r>
  <r>
    <x v="1"/>
    <x v="1"/>
    <x v="20"/>
    <x v="562"/>
    <n v="1"/>
    <x v="2"/>
    <x v="1"/>
    <d v="2020-08-03T14:28:00"/>
    <d v="2020-08-03T13:29:00"/>
    <n v="3540.0000002235174"/>
    <n v="59.00000000372529"/>
    <n v="59.00000000372529"/>
    <n v="1"/>
    <s v="C554886"/>
    <s v="Closed"/>
  </r>
  <r>
    <x v="0"/>
    <x v="2"/>
    <x v="10"/>
    <x v="699"/>
    <n v="19"/>
    <x v="1"/>
    <x v="0"/>
    <d v="2020-08-04T04:12:50"/>
    <d v="2020-08-04T02:46:00"/>
    <n v="5210.0000002188608"/>
    <n v="86.833333336981013"/>
    <n v="1649.8333334026393"/>
    <n v="1"/>
    <s v="D554894"/>
    <s v="Closed"/>
  </r>
  <r>
    <x v="1"/>
    <x v="5"/>
    <x v="24"/>
    <x v="700"/>
    <n v="8"/>
    <x v="1"/>
    <x v="0"/>
    <d v="2020-08-04T08:59:27"/>
    <d v="2020-08-04T07:52:00"/>
    <n v="4046.9999999273568"/>
    <n v="67.449999998789281"/>
    <n v="539.59999999031425"/>
    <n v="1"/>
    <s v="D554896"/>
    <s v="Closed"/>
  </r>
  <r>
    <x v="0"/>
    <x v="0"/>
    <x v="1"/>
    <x v="701"/>
    <n v="1"/>
    <x v="2"/>
    <x v="0"/>
    <d v="2020-08-04T13:54:00"/>
    <d v="2020-08-04T12:24:00"/>
    <n v="5400"/>
    <n v="90"/>
    <n v="90"/>
    <n v="1"/>
    <s v="C554898"/>
    <s v="Closed"/>
  </r>
  <r>
    <x v="0"/>
    <x v="7"/>
    <x v="17"/>
    <x v="697"/>
    <n v="36"/>
    <x v="6"/>
    <x v="0"/>
    <d v="2020-08-04T18:40:51"/>
    <d v="2020-08-04T18:09:00"/>
    <n v="1911.0000003827736"/>
    <n v="31.85000000637956"/>
    <n v="1146.6000002296641"/>
    <n v="1"/>
    <s v="D554903"/>
    <s v="Closed"/>
  </r>
  <r>
    <x v="0"/>
    <x v="0"/>
    <x v="1"/>
    <x v="470"/>
    <n v="1"/>
    <x v="4"/>
    <x v="0"/>
    <d v="2020-08-05T09:21:43"/>
    <d v="2020-08-05T08:37:00"/>
    <n v="2682.999999797903"/>
    <n v="44.716666663298383"/>
    <n v="44.716666663298383"/>
    <n v="1"/>
    <s v="C554905"/>
    <s v="Closed"/>
  </r>
  <r>
    <x v="1"/>
    <x v="5"/>
    <x v="14"/>
    <x v="702"/>
    <n v="1"/>
    <x v="10"/>
    <x v="0"/>
    <d v="2020-08-05T16:02:35"/>
    <d v="2020-08-05T15:17:00"/>
    <n v="2735.0000000093132"/>
    <n v="45.583333333488554"/>
    <n v="45.583333333488554"/>
    <n v="1"/>
    <s v="C554907"/>
    <s v="Closed"/>
  </r>
  <r>
    <x v="1"/>
    <x v="6"/>
    <x v="22"/>
    <x v="703"/>
    <n v="1"/>
    <x v="5"/>
    <x v="0"/>
    <d v="2020-08-05T20:13:54"/>
    <d v="2020-08-05T19:10:52"/>
    <n v="3782.0000002160668"/>
    <n v="63.033333336934447"/>
    <n v="63.033333336934447"/>
    <n v="1"/>
    <s v="C554908"/>
    <s v="Closed"/>
  </r>
  <r>
    <x v="0"/>
    <x v="2"/>
    <x v="10"/>
    <x v="118"/>
    <n v="164"/>
    <x v="1"/>
    <x v="0"/>
    <d v="2020-08-06T12:47:48"/>
    <d v="2020-08-06T12:05:00"/>
    <n v="2568.0000005755574"/>
    <n v="42.800000009592623"/>
    <n v="7019.2000015731901"/>
    <n v="1"/>
    <s v="D554933"/>
    <s v="Closed"/>
  </r>
  <r>
    <x v="0"/>
    <x v="2"/>
    <x v="10"/>
    <x v="704"/>
    <n v="6"/>
    <x v="1"/>
    <x v="0"/>
    <d v="2020-08-06T13:37:35"/>
    <d v="2020-08-06T12:47:48"/>
    <n v="2986.9999998249114"/>
    <n v="49.783333330415189"/>
    <n v="298.69999998249114"/>
    <n v="1"/>
    <s v="D554934"/>
    <s v="Closed"/>
  </r>
  <r>
    <x v="1"/>
    <x v="5"/>
    <x v="24"/>
    <x v="705"/>
    <n v="5"/>
    <x v="1"/>
    <x v="0"/>
    <d v="2020-08-06T21:53:58"/>
    <d v="2020-08-06T21:02:23"/>
    <n v="3094.9999999254942"/>
    <n v="51.58333333209157"/>
    <n v="257.91666666045785"/>
    <n v="1"/>
    <s v="D554943"/>
    <s v="Closed"/>
  </r>
  <r>
    <x v="1"/>
    <x v="6"/>
    <x v="13"/>
    <x v="706"/>
    <n v="71"/>
    <x v="1"/>
    <x v="0"/>
    <d v="2020-08-07T21:40:13"/>
    <d v="2020-08-07T18:52:00"/>
    <n v="10093.00000006333"/>
    <n v="168.21666666772217"/>
    <n v="11943.383333408274"/>
    <n v="1"/>
    <s v="D554956"/>
    <s v="Closed"/>
  </r>
  <r>
    <x v="0"/>
    <x v="2"/>
    <x v="5"/>
    <x v="653"/>
    <n v="1"/>
    <x v="7"/>
    <x v="0"/>
    <d v="2020-08-07T20:35:55"/>
    <d v="2020-08-07T20:02:38"/>
    <n v="1996.9999997410923"/>
    <n v="33.283333329018205"/>
    <n v="33.283333329018205"/>
    <n v="1"/>
    <s v="D554954"/>
    <s v="Closed"/>
  </r>
  <r>
    <x v="0"/>
    <x v="2"/>
    <x v="10"/>
    <x v="707"/>
    <n v="1"/>
    <x v="1"/>
    <x v="0"/>
    <d v="2020-08-07T23:02:31"/>
    <d v="2020-08-07T22:14:39"/>
    <n v="2872.0000006025657"/>
    <n v="47.866666676709428"/>
    <n v="47.866666676709428"/>
    <n v="1"/>
    <s v="D554959"/>
    <s v="Closed"/>
  </r>
  <r>
    <x v="0"/>
    <x v="2"/>
    <x v="15"/>
    <x v="708"/>
    <n v="3"/>
    <x v="7"/>
    <x v="0"/>
    <d v="2020-08-08T00:23:00"/>
    <d v="2020-08-07T23:44:00"/>
    <n v="2340.000000083819"/>
    <n v="39.000000001396984"/>
    <n v="117.00000000419095"/>
    <n v="1"/>
    <s v="D554960"/>
    <s v="Closed"/>
  </r>
  <r>
    <x v="0"/>
    <x v="0"/>
    <x v="4"/>
    <x v="220"/>
    <n v="63"/>
    <x v="1"/>
    <x v="0"/>
    <d v="2020-08-08T05:10:49"/>
    <d v="2020-08-08T03:07:00"/>
    <n v="7428.9999996777624"/>
    <n v="123.81666666129604"/>
    <n v="7800.4499996616505"/>
    <n v="1"/>
    <s v="D554966"/>
    <s v="Closed"/>
  </r>
  <r>
    <x v="0"/>
    <x v="0"/>
    <x v="3"/>
    <x v="709"/>
    <n v="2"/>
    <x v="2"/>
    <x v="0"/>
    <d v="2020-08-09T12:50:00"/>
    <d v="2020-08-09T11:47:00"/>
    <n v="3779.9999997485429"/>
    <n v="62.999999995809048"/>
    <n v="125.9999999916181"/>
    <n v="1"/>
    <s v="D554976"/>
    <s v="Closed"/>
  </r>
  <r>
    <x v="1"/>
    <x v="6"/>
    <x v="28"/>
    <x v="23"/>
    <n v="1"/>
    <x v="8"/>
    <x v="0"/>
    <d v="2020-08-09T22:31:00"/>
    <d v="2020-08-09T21:47:00"/>
    <n v="2640.000000433065"/>
    <n v="44.00000000721775"/>
    <n v="44.00000000721775"/>
    <n v="1"/>
    <s v="C554979"/>
    <s v="Closed"/>
  </r>
  <r>
    <x v="1"/>
    <x v="6"/>
    <x v="23"/>
    <x v="613"/>
    <n v="42"/>
    <x v="7"/>
    <x v="0"/>
    <d v="2020-08-10T01:30:05"/>
    <d v="2020-08-09T22:08:00"/>
    <n v="12124.999999813735"/>
    <n v="202.08333333022892"/>
    <n v="8487.4999998696148"/>
    <n v="1"/>
    <s v="D554993"/>
    <s v="Closed"/>
  </r>
  <r>
    <x v="1"/>
    <x v="6"/>
    <x v="21"/>
    <x v="710"/>
    <n v="33"/>
    <x v="7"/>
    <x v="0"/>
    <d v="2020-08-10T00:20:24"/>
    <d v="2020-08-09T22:21:00"/>
    <n v="7163.9999999664724"/>
    <n v="119.39999999944121"/>
    <n v="3940.1999999815598"/>
    <n v="1"/>
    <s v="D554992"/>
    <s v="Closed"/>
  </r>
  <r>
    <x v="1"/>
    <x v="6"/>
    <x v="21"/>
    <x v="711"/>
    <n v="1"/>
    <x v="7"/>
    <x v="0"/>
    <d v="2020-08-10T01:55:00"/>
    <d v="2020-08-10T01:21:00"/>
    <n v="2039.9999997345731"/>
    <n v="33.999999995576218"/>
    <n v="33.999999995576218"/>
    <n v="1"/>
    <s v="C554997"/>
    <s v="Closed"/>
  </r>
  <r>
    <x v="1"/>
    <x v="6"/>
    <x v="13"/>
    <x v="712"/>
    <n v="4"/>
    <x v="7"/>
    <x v="0"/>
    <d v="2020-08-10T09:38:19"/>
    <d v="2020-08-10T07:15:04"/>
    <n v="8595.0000000419095"/>
    <n v="143.25000000069849"/>
    <n v="573.00000000279397"/>
    <n v="1"/>
    <s v="D555008"/>
    <s v="Closed"/>
  </r>
  <r>
    <x v="1"/>
    <x v="6"/>
    <x v="25"/>
    <x v="713"/>
    <n v="54"/>
    <x v="7"/>
    <x v="0"/>
    <d v="2020-08-10T08:00:50"/>
    <d v="2020-08-10T07:16:56"/>
    <n v="2633.9999996591359"/>
    <n v="43.899999994318932"/>
    <n v="2370.5999996932223"/>
    <n v="1"/>
    <s v="D555005"/>
    <s v="Closed"/>
  </r>
  <r>
    <x v="1"/>
    <x v="6"/>
    <x v="13"/>
    <x v="714"/>
    <n v="1"/>
    <x v="7"/>
    <x v="0"/>
    <d v="2020-08-10T09:11:51"/>
    <d v="2020-08-10T07:32:52"/>
    <n v="5939.0000002691522"/>
    <n v="98.983333337819204"/>
    <n v="98.983333337819204"/>
    <n v="1"/>
    <s v="C555000"/>
    <s v="Closed"/>
  </r>
  <r>
    <x v="1"/>
    <x v="6"/>
    <x v="13"/>
    <x v="715"/>
    <n v="4"/>
    <x v="2"/>
    <x v="0"/>
    <d v="2020-08-10T10:49:18"/>
    <d v="2020-08-10T09:37:00"/>
    <n v="4338.0000000586733"/>
    <n v="72.300000000977889"/>
    <n v="289.20000000391155"/>
    <n v="1"/>
    <s v="D555011"/>
    <s v="Closed"/>
  </r>
  <r>
    <x v="1"/>
    <x v="6"/>
    <x v="13"/>
    <x v="716"/>
    <n v="1885"/>
    <x v="7"/>
    <x v="0"/>
    <d v="2020-08-10T23:54:13"/>
    <d v="2020-08-10T20:47:14"/>
    <n v="11218.999999877997"/>
    <n v="186.98333333129995"/>
    <n v="352463.5833295004"/>
    <n v="1"/>
    <s v="D555191"/>
    <s v="Closed"/>
  </r>
  <r>
    <x v="1"/>
    <x v="6"/>
    <x v="21"/>
    <x v="717"/>
    <n v="1"/>
    <x v="7"/>
    <x v="0"/>
    <d v="2020-08-11T03:18:26"/>
    <d v="2020-08-10T20:53:11"/>
    <n v="23115.000000223517"/>
    <n v="385.25000000372529"/>
    <n v="385.25000000372529"/>
    <n v="1"/>
    <s v="C555033"/>
    <s v="Closed"/>
  </r>
  <r>
    <x v="1"/>
    <x v="6"/>
    <x v="22"/>
    <x v="718"/>
    <n v="59"/>
    <x v="1"/>
    <x v="0"/>
    <d v="2020-08-11T01:07:06"/>
    <d v="2020-08-10T21:32:14"/>
    <n v="12891.999999945983"/>
    <n v="214.86666666576639"/>
    <n v="12677.133333280217"/>
    <n v="1"/>
    <s v="D555195"/>
    <s v="Closed"/>
  </r>
  <r>
    <x v="1"/>
    <x v="6"/>
    <x v="22"/>
    <x v="719"/>
    <n v="1"/>
    <x v="7"/>
    <x v="0"/>
    <d v="2020-08-11T01:41:00"/>
    <d v="2020-08-10T21:58:00"/>
    <n v="13380.000000237487"/>
    <n v="223.00000000395812"/>
    <n v="223.00000000395812"/>
    <n v="1"/>
    <s v="C555136"/>
    <s v="Closed"/>
  </r>
  <r>
    <x v="1"/>
    <x v="6"/>
    <x v="22"/>
    <x v="720"/>
    <n v="1"/>
    <x v="7"/>
    <x v="0"/>
    <d v="2020-08-11T01:08:40"/>
    <d v="2020-08-10T22:02:00"/>
    <n v="11199.999999837019"/>
    <n v="186.66666666395031"/>
    <n v="186.66666666395031"/>
    <n v="1"/>
    <s v="C555146"/>
    <s v="Closed"/>
  </r>
  <r>
    <x v="1"/>
    <x v="6"/>
    <x v="22"/>
    <x v="721"/>
    <n v="1"/>
    <x v="7"/>
    <x v="0"/>
    <d v="2020-08-11T01:15:17"/>
    <d v="2020-08-10T22:35:00"/>
    <n v="9617.0000000623986"/>
    <n v="160.28333333437331"/>
    <n v="160.28333333437331"/>
    <n v="1"/>
    <s v="C555180"/>
    <s v="Closed"/>
  </r>
  <r>
    <x v="1"/>
    <x v="5"/>
    <x v="24"/>
    <x v="722"/>
    <n v="2"/>
    <x v="2"/>
    <x v="0"/>
    <d v="2020-08-11T07:20:11"/>
    <d v="2020-08-11T05:24:00"/>
    <n v="6971.00000011269"/>
    <n v="116.1833333352115"/>
    <n v="232.366666670423"/>
    <n v="1"/>
    <s v="D555201"/>
    <s v="Closed"/>
  </r>
  <r>
    <x v="0"/>
    <x v="2"/>
    <x v="16"/>
    <x v="415"/>
    <n v="32"/>
    <x v="3"/>
    <x v="0"/>
    <d v="2020-08-11T17:13:34"/>
    <d v="2020-08-11T15:21:00"/>
    <n v="6754.0000003064051"/>
    <n v="112.56666667177342"/>
    <n v="3602.1333334967494"/>
    <n v="1"/>
    <s v="D555221"/>
    <s v="Closed"/>
  </r>
  <r>
    <x v="0"/>
    <x v="4"/>
    <x v="8"/>
    <x v="250"/>
    <n v="18"/>
    <x v="7"/>
    <x v="0"/>
    <d v="2020-08-11T18:04:58"/>
    <d v="2020-08-11T15:25:00"/>
    <n v="9598.0000000214204"/>
    <n v="159.96666666702367"/>
    <n v="2879.4000000064261"/>
    <n v="1"/>
    <s v="D555237"/>
    <s v="Closed"/>
  </r>
  <r>
    <x v="0"/>
    <x v="2"/>
    <x v="10"/>
    <x v="723"/>
    <n v="18"/>
    <x v="3"/>
    <x v="0"/>
    <d v="2020-08-11T20:54:52"/>
    <d v="2020-08-11T15:26:00"/>
    <n v="19732.00000023935"/>
    <n v="328.86666667065583"/>
    <n v="5919.600000071805"/>
    <n v="1"/>
    <s v="D555228"/>
    <s v="Closed"/>
  </r>
  <r>
    <x v="0"/>
    <x v="2"/>
    <x v="5"/>
    <x v="724"/>
    <n v="15"/>
    <x v="3"/>
    <x v="0"/>
    <d v="2020-08-11T17:05:16"/>
    <d v="2020-08-11T15:29:00"/>
    <n v="5775.999999884516"/>
    <n v="96.266666664741933"/>
    <n v="1443.999999971129"/>
    <n v="1"/>
    <s v="D555233"/>
    <s v="Closed"/>
  </r>
  <r>
    <x v="0"/>
    <x v="2"/>
    <x v="10"/>
    <x v="707"/>
    <n v="1"/>
    <x v="3"/>
    <x v="0"/>
    <d v="2020-08-11T21:38:39"/>
    <d v="2020-08-11T15:32:00"/>
    <n v="21999.000000231899"/>
    <n v="366.65000000386499"/>
    <n v="366.65000000386499"/>
    <n v="1"/>
    <s v="D555230"/>
    <s v="Closed"/>
  </r>
  <r>
    <x v="0"/>
    <x v="4"/>
    <x v="27"/>
    <x v="725"/>
    <n v="1"/>
    <x v="7"/>
    <x v="0"/>
    <d v="2020-08-11T20:32:20"/>
    <d v="2020-08-11T15:34:00"/>
    <n v="17900.000000093132"/>
    <n v="298.33333333488554"/>
    <n v="298.33333333488554"/>
    <n v="1"/>
    <s v="D555339"/>
    <s v="Closed"/>
  </r>
  <r>
    <x v="0"/>
    <x v="2"/>
    <x v="5"/>
    <x v="726"/>
    <n v="1"/>
    <x v="7"/>
    <x v="0"/>
    <d v="2020-08-11T19:54:19"/>
    <d v="2020-08-11T15:36:04"/>
    <n v="15494.999999902211"/>
    <n v="258.24999999837019"/>
    <n v="258.24999999837019"/>
    <n v="1"/>
    <s v="D555308"/>
    <s v="Closed"/>
  </r>
  <r>
    <x v="0"/>
    <x v="2"/>
    <x v="5"/>
    <x v="727"/>
    <n v="7"/>
    <x v="7"/>
    <x v="0"/>
    <d v="2020-08-11T19:55:16"/>
    <d v="2020-08-11T15:45:36"/>
    <n v="14979.999999585561"/>
    <n v="249.66666665975936"/>
    <n v="1747.6666666183155"/>
    <n v="1"/>
    <s v="D555309"/>
    <s v="Closed"/>
  </r>
  <r>
    <x v="0"/>
    <x v="2"/>
    <x v="10"/>
    <x v="728"/>
    <n v="7"/>
    <x v="3"/>
    <x v="0"/>
    <d v="2020-08-11T21:17:08"/>
    <d v="2020-08-11T15:47:00"/>
    <n v="19808.000000403263"/>
    <n v="330.13333334005438"/>
    <n v="2310.9333333803806"/>
    <n v="1"/>
    <s v="D555277"/>
    <s v="Closed"/>
  </r>
  <r>
    <x v="0"/>
    <x v="2"/>
    <x v="5"/>
    <x v="729"/>
    <n v="14"/>
    <x v="7"/>
    <x v="0"/>
    <d v="2020-08-11T17:56:49"/>
    <d v="2020-08-11T15:51:21"/>
    <n v="7528.0000001890585"/>
    <n v="125.46666666981764"/>
    <n v="1756.533333377447"/>
    <n v="1"/>
    <s v="D555241"/>
    <s v="Closed"/>
  </r>
  <r>
    <x v="0"/>
    <x v="4"/>
    <x v="9"/>
    <x v="730"/>
    <n v="75"/>
    <x v="1"/>
    <x v="0"/>
    <d v="2020-08-11T19:03:43"/>
    <d v="2020-08-11T16:12:00"/>
    <n v="10302.999999490567"/>
    <n v="171.71666665817611"/>
    <n v="12878.749999363208"/>
    <n v="1"/>
    <s v="D555310"/>
    <s v="Closed"/>
  </r>
  <r>
    <x v="0"/>
    <x v="2"/>
    <x v="10"/>
    <x v="731"/>
    <n v="5"/>
    <x v="3"/>
    <x v="0"/>
    <d v="2020-08-11T16:58:00"/>
    <d v="2020-08-11T16:14:00"/>
    <n v="2639.9999998044223"/>
    <n v="43.999999996740371"/>
    <n v="219.99999998370185"/>
    <n v="1"/>
    <s v="D555242"/>
    <s v="Closed"/>
  </r>
  <r>
    <x v="0"/>
    <x v="2"/>
    <x v="16"/>
    <x v="732"/>
    <n v="66"/>
    <x v="1"/>
    <x v="0"/>
    <d v="2020-08-11T19:43:04"/>
    <d v="2020-08-11T16:34:00"/>
    <n v="11343.999999552034"/>
    <n v="189.06666665920056"/>
    <n v="12478.399999507237"/>
    <n v="1"/>
    <s v="D555327"/>
    <s v="Closed"/>
  </r>
  <r>
    <x v="0"/>
    <x v="0"/>
    <x v="3"/>
    <x v="308"/>
    <n v="32"/>
    <x v="7"/>
    <x v="0"/>
    <d v="2020-08-11T17:48:39"/>
    <d v="2020-08-11T16:58:03"/>
    <n v="3035.9999999636784"/>
    <n v="50.59999999939464"/>
    <n v="1619.1999999806285"/>
    <n v="1"/>
    <s v="D555284"/>
    <s v="Closed"/>
  </r>
  <r>
    <x v="0"/>
    <x v="2"/>
    <x v="5"/>
    <x v="87"/>
    <n v="147"/>
    <x v="1"/>
    <x v="0"/>
    <d v="2020-08-11T17:38:15"/>
    <d v="2020-08-11T17:05:16"/>
    <n v="1978.9999999338761"/>
    <n v="32.983333332231268"/>
    <n v="4848.5499998379964"/>
    <n v="1"/>
    <s v="D555283"/>
    <s v="Closed"/>
  </r>
  <r>
    <x v="0"/>
    <x v="7"/>
    <x v="17"/>
    <x v="249"/>
    <n v="5"/>
    <x v="1"/>
    <x v="0"/>
    <d v="2020-08-11T19:05:00"/>
    <d v="2020-08-11T17:19:00"/>
    <n v="6359.9999999860302"/>
    <n v="105.99999999976717"/>
    <n v="529.99999999883585"/>
    <n v="1"/>
    <s v="D555315"/>
    <s v="Closed"/>
  </r>
  <r>
    <x v="0"/>
    <x v="3"/>
    <x v="7"/>
    <x v="334"/>
    <n v="6"/>
    <x v="1"/>
    <x v="0"/>
    <d v="2020-08-11T20:06:19"/>
    <d v="2020-08-11T17:47:51"/>
    <n v="8308.0000002169982"/>
    <n v="138.4666666702833"/>
    <n v="830.80000002169982"/>
    <n v="1"/>
    <s v="D555328"/>
    <s v="Closed"/>
  </r>
  <r>
    <x v="0"/>
    <x v="0"/>
    <x v="3"/>
    <x v="308"/>
    <n v="32"/>
    <x v="1"/>
    <x v="0"/>
    <d v="2020-08-11T18:27:17"/>
    <d v="2020-08-11T18:00:07"/>
    <n v="1630.0000000745058"/>
    <n v="27.16666666790843"/>
    <n v="869.33333337306976"/>
    <n v="1"/>
    <s v="D555303"/>
    <s v="Closed"/>
  </r>
  <r>
    <x v="0"/>
    <x v="2"/>
    <x v="5"/>
    <x v="733"/>
    <n v="1"/>
    <x v="1"/>
    <x v="0"/>
    <d v="2020-08-11T20:31:30"/>
    <d v="2020-08-11T18:03:00"/>
    <n v="8910.0000001257285"/>
    <n v="148.50000000209548"/>
    <n v="148.50000000209548"/>
    <n v="1"/>
    <s v="D555337"/>
    <s v="Closed"/>
  </r>
  <r>
    <x v="0"/>
    <x v="0"/>
    <x v="3"/>
    <x v="453"/>
    <n v="2"/>
    <x v="7"/>
    <x v="0"/>
    <d v="2020-08-11T20:17:51"/>
    <d v="2020-08-11T18:33:00"/>
    <n v="6290.9999995725229"/>
    <n v="104.84999999287538"/>
    <n v="209.69999998575076"/>
    <n v="1"/>
    <s v="D555338"/>
    <s v="Closed"/>
  </r>
  <r>
    <x v="0"/>
    <x v="2"/>
    <x v="10"/>
    <x v="204"/>
    <n v="1"/>
    <x v="6"/>
    <x v="0"/>
    <d v="2020-08-11T21:18:07"/>
    <d v="2020-08-11T18:36:00"/>
    <n v="9727.0000000018626"/>
    <n v="162.11666666669771"/>
    <n v="162.11666666669771"/>
    <n v="1"/>
    <s v="D555340"/>
    <s v="Closed"/>
  </r>
  <r>
    <x v="0"/>
    <x v="2"/>
    <x v="15"/>
    <x v="734"/>
    <n v="39"/>
    <x v="1"/>
    <x v="0"/>
    <d v="2020-08-12T09:38:50"/>
    <d v="2020-08-12T08:13:01"/>
    <n v="5149.0000004181638"/>
    <n v="85.816666673636064"/>
    <n v="3346.8500002718065"/>
    <n v="1"/>
    <s v="D555347"/>
    <s v="Closed"/>
  </r>
  <r>
    <x v="0"/>
    <x v="2"/>
    <x v="15"/>
    <x v="321"/>
    <n v="10"/>
    <x v="6"/>
    <x v="0"/>
    <d v="2020-08-12T13:13:09"/>
    <d v="2020-08-12T12:31:14"/>
    <n v="2515.0000001303852"/>
    <n v="41.916666668839753"/>
    <n v="419.16666668839753"/>
    <n v="1"/>
    <s v="D555353"/>
    <s v="Closed"/>
  </r>
  <r>
    <x v="1"/>
    <x v="6"/>
    <x v="25"/>
    <x v="735"/>
    <n v="1"/>
    <x v="2"/>
    <x v="0"/>
    <d v="2020-08-12T14:00:39"/>
    <d v="2020-08-12T12:40:14"/>
    <n v="4825.0000001164153"/>
    <n v="80.416666668606922"/>
    <n v="80.416666668606922"/>
    <n v="1"/>
    <s v="C555351"/>
    <s v="Closed"/>
  </r>
  <r>
    <x v="0"/>
    <x v="0"/>
    <x v="4"/>
    <x v="736"/>
    <n v="24"/>
    <x v="1"/>
    <x v="0"/>
    <d v="2020-08-12T18:51:16"/>
    <d v="2020-08-12T18:15:42"/>
    <n v="2133.9999997057021"/>
    <n v="35.566666661761701"/>
    <n v="853.59999988228083"/>
    <n v="1"/>
    <s v="D555359"/>
    <s v="Closed"/>
  </r>
  <r>
    <x v="0"/>
    <x v="2"/>
    <x v="5"/>
    <x v="729"/>
    <n v="14"/>
    <x v="7"/>
    <x v="0"/>
    <d v="2020-08-13T17:38:03"/>
    <d v="2020-08-13T16:54:00"/>
    <n v="2642.9999998770654"/>
    <n v="44.04999999795109"/>
    <n v="616.69999997131526"/>
    <n v="1"/>
    <s v="D555370"/>
    <s v="Closed"/>
  </r>
  <r>
    <x v="0"/>
    <x v="2"/>
    <x v="10"/>
    <x v="513"/>
    <n v="27"/>
    <x v="7"/>
    <x v="0"/>
    <d v="2020-08-13T18:30:35"/>
    <d v="2020-08-13T17:35:49"/>
    <n v="3285.9999999403954"/>
    <n v="54.766666665673256"/>
    <n v="1478.6999999731779"/>
    <n v="1"/>
    <s v="D555384"/>
    <s v="Closed"/>
  </r>
  <r>
    <x v="0"/>
    <x v="2"/>
    <x v="16"/>
    <x v="364"/>
    <n v="14"/>
    <x v="7"/>
    <x v="0"/>
    <d v="2020-08-13T18:13:27"/>
    <d v="2020-08-13T17:38:16"/>
    <n v="2110.9999999869615"/>
    <n v="35.183333333116025"/>
    <n v="492.56666666362435"/>
    <n v="1"/>
    <s v="D555380"/>
    <s v="Closed"/>
  </r>
  <r>
    <x v="0"/>
    <x v="0"/>
    <x v="3"/>
    <x v="737"/>
    <n v="8"/>
    <x v="7"/>
    <x v="0"/>
    <d v="2020-08-13T18:35:04"/>
    <d v="2020-08-13T17:54:44"/>
    <n v="2419.9999999254942"/>
    <n v="40.33333333209157"/>
    <n v="322.66666665673256"/>
    <n v="1"/>
    <s v="D555388"/>
    <s v="Closed"/>
  </r>
  <r>
    <x v="0"/>
    <x v="2"/>
    <x v="10"/>
    <x v="738"/>
    <n v="2"/>
    <x v="7"/>
    <x v="0"/>
    <d v="2020-08-13T19:21:21"/>
    <d v="2020-08-13T18:18:00"/>
    <n v="3801.000000257045"/>
    <n v="63.350000004284084"/>
    <n v="126.70000000856817"/>
    <n v="1"/>
    <s v="D555396"/>
    <s v="Closed"/>
  </r>
  <r>
    <x v="0"/>
    <x v="0"/>
    <x v="3"/>
    <x v="739"/>
    <n v="2"/>
    <x v="7"/>
    <x v="0"/>
    <d v="2020-08-13T18:56:00"/>
    <d v="2020-08-13T18:22:02"/>
    <n v="2038.0000005243346"/>
    <n v="33.966666675405577"/>
    <n v="67.933333350811154"/>
    <n v="1"/>
    <s v="D555390"/>
    <s v="Closed"/>
  </r>
  <r>
    <x v="0"/>
    <x v="0"/>
    <x v="1"/>
    <x v="740"/>
    <n v="2"/>
    <x v="7"/>
    <x v="0"/>
    <d v="2020-08-13T19:13:00"/>
    <d v="2020-08-13T18:33:00"/>
    <n v="2399.999999650754"/>
    <n v="39.999999994179234"/>
    <n v="79.999999988358468"/>
    <n v="1"/>
    <s v="D555391"/>
    <s v="Closed"/>
  </r>
  <r>
    <x v="0"/>
    <x v="2"/>
    <x v="5"/>
    <x v="741"/>
    <n v="1"/>
    <x v="7"/>
    <x v="0"/>
    <d v="2020-08-13T19:22:22"/>
    <d v="2020-08-13T18:56:00"/>
    <n v="1581.999999540858"/>
    <n v="26.3666666590143"/>
    <n v="26.3666666590143"/>
    <n v="1"/>
    <s v="D555395"/>
    <s v="Closed"/>
  </r>
  <r>
    <x v="0"/>
    <x v="2"/>
    <x v="16"/>
    <x v="166"/>
    <n v="15"/>
    <x v="1"/>
    <x v="0"/>
    <d v="2020-08-13T19:54:46"/>
    <d v="2020-08-13T19:11:00"/>
    <n v="2625.9999996749684"/>
    <n v="43.766666661249474"/>
    <n v="656.49999991874211"/>
    <n v="1"/>
    <s v="D555398"/>
    <s v="Closed"/>
  </r>
  <r>
    <x v="0"/>
    <x v="4"/>
    <x v="9"/>
    <x v="445"/>
    <n v="2"/>
    <x v="1"/>
    <x v="0"/>
    <d v="2020-08-13T20:26:41"/>
    <d v="2020-08-13T19:50:00"/>
    <n v="2200.9999996516854"/>
    <n v="36.683333327528089"/>
    <n v="73.366666655056179"/>
    <n v="1"/>
    <s v="D555400"/>
    <s v="Closed"/>
  </r>
  <r>
    <x v="0"/>
    <x v="0"/>
    <x v="1"/>
    <x v="740"/>
    <n v="2"/>
    <x v="7"/>
    <x v="0"/>
    <d v="2020-08-14T18:31:24"/>
    <d v="2020-08-14T16:12:00"/>
    <n v="8363.999999477528"/>
    <n v="139.39999999129213"/>
    <n v="278.79999998258427"/>
    <n v="1"/>
    <s v="D555410"/>
    <s v="Closed"/>
  </r>
  <r>
    <x v="1"/>
    <x v="5"/>
    <x v="24"/>
    <x v="742"/>
    <n v="21"/>
    <x v="7"/>
    <x v="0"/>
    <d v="2020-08-14T17:29:15"/>
    <d v="2020-08-14T16:56:33"/>
    <n v="1961.9999997317791"/>
    <n v="32.699999995529652"/>
    <n v="686.69999990612268"/>
    <n v="1"/>
    <s v="D555407"/>
    <s v="Closed"/>
  </r>
  <r>
    <x v="0"/>
    <x v="2"/>
    <x v="5"/>
    <x v="729"/>
    <n v="14"/>
    <x v="3"/>
    <x v="0"/>
    <d v="2020-08-14T18:00:58"/>
    <d v="2020-08-14T17:08:00"/>
    <n v="3177.9999998398125"/>
    <n v="52.966666663996875"/>
    <n v="741.53333329595625"/>
    <n v="1"/>
    <s v="D555409"/>
    <s v="Closed"/>
  </r>
  <r>
    <x v="0"/>
    <x v="2"/>
    <x v="10"/>
    <x v="731"/>
    <n v="5"/>
    <x v="5"/>
    <x v="0"/>
    <d v="2020-08-15T12:32:53"/>
    <d v="2020-08-15T11:53:00"/>
    <n v="2392.9999999003485"/>
    <n v="39.883333331672475"/>
    <n v="199.41666665836237"/>
    <n v="1"/>
    <s v="D555414"/>
    <s v="Closed"/>
  </r>
  <r>
    <x v="1"/>
    <x v="6"/>
    <x v="13"/>
    <x v="743"/>
    <n v="2"/>
    <x v="4"/>
    <x v="0"/>
    <d v="2020-08-15T16:47:41"/>
    <d v="2020-08-15T13:22:00"/>
    <n v="12341.000000014901"/>
    <n v="205.68333333358169"/>
    <n v="411.36666666716337"/>
    <n v="1"/>
    <s v="D555424"/>
    <s v="Closed"/>
  </r>
  <r>
    <x v="1"/>
    <x v="1"/>
    <x v="11"/>
    <x v="744"/>
    <n v="24"/>
    <x v="1"/>
    <x v="0"/>
    <d v="2020-08-15T17:24:55"/>
    <d v="2020-08-15T14:53:00"/>
    <n v="9115.0000002700835"/>
    <n v="151.91666667116806"/>
    <n v="3646.0000001080334"/>
    <n v="1"/>
    <s v="D555425"/>
    <s v="Closed"/>
  </r>
  <r>
    <x v="0"/>
    <x v="2"/>
    <x v="5"/>
    <x v="745"/>
    <n v="1"/>
    <x v="1"/>
    <x v="0"/>
    <d v="2020-08-15T19:00:25"/>
    <d v="2020-08-15T17:59:00"/>
    <n v="3685.0000001722947"/>
    <n v="61.416666669538245"/>
    <n v="61.416666669538245"/>
    <n v="1"/>
    <s v="C555426"/>
    <s v="Closed"/>
  </r>
  <r>
    <x v="1"/>
    <x v="1"/>
    <x v="11"/>
    <x v="746"/>
    <n v="27"/>
    <x v="10"/>
    <x v="1"/>
    <d v="2020-08-16T05:58:55"/>
    <d v="2020-08-16T01:23:00"/>
    <n v="16555.000000004657"/>
    <n v="275.91666666674428"/>
    <n v="7449.7500000020955"/>
    <n v="1"/>
    <s v="D555432"/>
    <s v="Closed"/>
  </r>
  <r>
    <x v="0"/>
    <x v="3"/>
    <x v="7"/>
    <x v="140"/>
    <n v="6"/>
    <x v="1"/>
    <x v="0"/>
    <d v="2020-08-16T20:18:24"/>
    <d v="2020-08-16T19:10:00"/>
    <n v="4104.0000000502914"/>
    <n v="68.40000000083819"/>
    <n v="410.40000000502914"/>
    <n v="1"/>
    <s v="D555436"/>
    <s v="Closed"/>
  </r>
  <r>
    <x v="0"/>
    <x v="2"/>
    <x v="5"/>
    <x v="747"/>
    <n v="1"/>
    <x v="1"/>
    <x v="0"/>
    <d v="2020-08-17T13:59:37"/>
    <d v="2020-08-17T13:24:00"/>
    <n v="2136.9999997783452"/>
    <n v="35.61666666297242"/>
    <n v="35.61666666297242"/>
    <n v="1"/>
    <s v="C555439"/>
    <s v="Closed"/>
  </r>
  <r>
    <x v="1"/>
    <x v="5"/>
    <x v="14"/>
    <x v="748"/>
    <n v="1"/>
    <x v="4"/>
    <x v="0"/>
    <d v="2020-08-17T14:14:37"/>
    <d v="2020-08-17T13:41:21"/>
    <n v="1996.0000001359731"/>
    <n v="33.266666668932885"/>
    <n v="33.266666668932885"/>
    <n v="1"/>
    <s v="C555440"/>
    <s v="Closed"/>
  </r>
  <r>
    <x v="0"/>
    <x v="0"/>
    <x v="3"/>
    <x v="435"/>
    <n v="1"/>
    <x v="5"/>
    <x v="0"/>
    <d v="2020-08-17T16:36:45"/>
    <d v="2020-08-17T15:37:15"/>
    <n v="3569.9999996926636"/>
    <n v="59.499999994877726"/>
    <n v="59.499999994877726"/>
    <n v="1"/>
    <s v="C555442"/>
    <s v="Closed"/>
  </r>
  <r>
    <x v="0"/>
    <x v="2"/>
    <x v="10"/>
    <x v="749"/>
    <n v="1"/>
    <x v="4"/>
    <x v="0"/>
    <d v="2020-08-17T19:52:14"/>
    <d v="2020-08-17T19:03:00"/>
    <n v="2954.0000002831221"/>
    <n v="49.233333338052034"/>
    <n v="49.233333338052034"/>
    <n v="1"/>
    <s v="C555444"/>
    <s v="Closed"/>
  </r>
  <r>
    <x v="1"/>
    <x v="6"/>
    <x v="13"/>
    <x v="750"/>
    <n v="8"/>
    <x v="4"/>
    <x v="0"/>
    <d v="2020-08-18T04:42:54"/>
    <d v="2020-08-18T03:29:20"/>
    <n v="4413.9999995939434"/>
    <n v="73.566666659899056"/>
    <n v="588.53333327919245"/>
    <n v="1"/>
    <s v="D555448"/>
    <s v="Closed"/>
  </r>
  <r>
    <x v="1"/>
    <x v="6"/>
    <x v="25"/>
    <x v="227"/>
    <n v="54"/>
    <x v="1"/>
    <x v="0"/>
    <d v="2020-08-18T07:36:44"/>
    <d v="2020-08-18T06:13:00"/>
    <n v="5024.000000115484"/>
    <n v="83.733333335258067"/>
    <n v="4521.6000001039356"/>
    <n v="1"/>
    <s v="D555458"/>
    <s v="Closed"/>
  </r>
  <r>
    <x v="0"/>
    <x v="3"/>
    <x v="7"/>
    <x v="751"/>
    <n v="5"/>
    <x v="7"/>
    <x v="0"/>
    <d v="2020-08-18T10:24:20"/>
    <d v="2020-08-18T07:16:42"/>
    <n v="11257.999999565072"/>
    <n v="187.63333332608454"/>
    <n v="938.1666666304227"/>
    <n v="1"/>
    <s v="D555462"/>
    <s v="Closed"/>
  </r>
  <r>
    <x v="0"/>
    <x v="2"/>
    <x v="5"/>
    <x v="144"/>
    <n v="91"/>
    <x v="0"/>
    <x v="0"/>
    <d v="2020-08-18T14:52:18"/>
    <d v="2020-08-18T14:38:00"/>
    <n v="858.00000003073364"/>
    <n v="14.300000000512227"/>
    <n v="1301.3000000466127"/>
    <n v="1"/>
    <s v="D555465"/>
    <s v="Closed"/>
  </r>
  <r>
    <x v="1"/>
    <x v="5"/>
    <x v="14"/>
    <x v="752"/>
    <n v="1"/>
    <x v="2"/>
    <x v="1"/>
    <d v="2020-08-18T17:38:00"/>
    <d v="2020-08-18T16:47:00"/>
    <n v="3059.999999916181"/>
    <n v="50.999999998603016"/>
    <n v="50.999999998603016"/>
    <n v="1"/>
    <s v="C555473"/>
    <s v="Closed"/>
  </r>
  <r>
    <x v="0"/>
    <x v="3"/>
    <x v="7"/>
    <x v="753"/>
    <n v="1"/>
    <x v="7"/>
    <x v="0"/>
    <d v="2020-08-19T05:16:00"/>
    <d v="2020-08-19T02:41:00"/>
    <n v="9300.0000001396984"/>
    <n v="155.00000000232831"/>
    <n v="155.00000000232831"/>
    <n v="1"/>
    <s v="C555475"/>
    <s v="Closed"/>
  </r>
  <r>
    <x v="0"/>
    <x v="0"/>
    <x v="3"/>
    <x v="754"/>
    <n v="2"/>
    <x v="7"/>
    <x v="0"/>
    <d v="2020-08-19T12:02:58"/>
    <d v="2020-08-19T08:52:00"/>
    <n v="11458.000000426546"/>
    <n v="190.96666667377576"/>
    <n v="381.93333334755152"/>
    <n v="1"/>
    <s v="D555480"/>
    <s v="Closed"/>
  </r>
  <r>
    <x v="0"/>
    <x v="2"/>
    <x v="29"/>
    <x v="755"/>
    <n v="1"/>
    <x v="7"/>
    <x v="0"/>
    <d v="2020-08-19T12:40:46"/>
    <d v="2020-08-19T10:31:00"/>
    <n v="7785.9999995213002"/>
    <n v="129.76666665868834"/>
    <n v="129.76666665868834"/>
    <n v="1"/>
    <s v="D555481"/>
    <s v="Closed"/>
  </r>
  <r>
    <x v="0"/>
    <x v="2"/>
    <x v="10"/>
    <x v="756"/>
    <n v="1"/>
    <x v="7"/>
    <x v="0"/>
    <d v="2020-08-19T13:45:00"/>
    <d v="2020-08-19T10:38:00"/>
    <n v="11219.999999483116"/>
    <n v="186.99999999138527"/>
    <n v="186.99999999138527"/>
    <n v="1"/>
    <s v="D555482"/>
    <s v="Closed"/>
  </r>
  <r>
    <x v="1"/>
    <x v="5"/>
    <x v="14"/>
    <x v="757"/>
    <n v="43"/>
    <x v="7"/>
    <x v="0"/>
    <d v="2020-08-19T14:52:30"/>
    <d v="2020-08-19T14:02:03"/>
    <n v="3026.9999997457489"/>
    <n v="50.449999995762482"/>
    <n v="2169.3499998177867"/>
    <n v="1"/>
    <s v="D555487"/>
    <s v="Closed"/>
  </r>
  <r>
    <x v="0"/>
    <x v="7"/>
    <x v="17"/>
    <x v="758"/>
    <n v="1"/>
    <x v="7"/>
    <x v="0"/>
    <d v="2020-08-19T17:47:00"/>
    <d v="2020-08-19T16:55:00"/>
    <n v="3120.0000001117587"/>
    <n v="52.000000001862645"/>
    <n v="52.000000001862645"/>
    <n v="1"/>
    <s v="D555489"/>
    <s v="Closed"/>
  </r>
  <r>
    <x v="0"/>
    <x v="0"/>
    <x v="0"/>
    <x v="759"/>
    <n v="6"/>
    <x v="1"/>
    <x v="0"/>
    <d v="2020-08-19T18:17:24"/>
    <d v="2020-08-19T17:14:09"/>
    <n v="3795.0000001117587"/>
    <n v="63.250000001862645"/>
    <n v="379.50000001117587"/>
    <n v="1"/>
    <s v="D555492"/>
    <s v="Closed"/>
  </r>
  <r>
    <x v="0"/>
    <x v="0"/>
    <x v="4"/>
    <x v="290"/>
    <n v="77"/>
    <x v="1"/>
    <x v="0"/>
    <d v="2020-08-19T19:40:36"/>
    <d v="2020-08-19T18:25:31"/>
    <n v="4505.0000001210719"/>
    <n v="75.083333335351199"/>
    <n v="5781.4166668220423"/>
    <n v="1"/>
    <s v="D555503"/>
    <s v="Closed"/>
  </r>
  <r>
    <x v="0"/>
    <x v="2"/>
    <x v="5"/>
    <x v="209"/>
    <n v="1"/>
    <x v="7"/>
    <x v="0"/>
    <d v="2020-08-19T20:03:16"/>
    <d v="2020-08-19T18:46:20"/>
    <n v="4616.0000002942979"/>
    <n v="76.933333338238299"/>
    <n v="76.933333338238299"/>
    <n v="1"/>
    <s v="C555498"/>
    <s v="Closed"/>
  </r>
  <r>
    <x v="0"/>
    <x v="4"/>
    <x v="9"/>
    <x v="760"/>
    <n v="1"/>
    <x v="5"/>
    <x v="0"/>
    <d v="2020-08-20T10:37:35"/>
    <d v="2020-08-20T07:59:35"/>
    <n v="9480.0000000977889"/>
    <n v="158.00000000162981"/>
    <n v="158.00000000162981"/>
    <n v="1"/>
    <s v="D555512"/>
    <s v="Closed"/>
  </r>
  <r>
    <x v="1"/>
    <x v="5"/>
    <x v="14"/>
    <x v="761"/>
    <n v="4"/>
    <x v="4"/>
    <x v="0"/>
    <d v="2020-08-20T08:43:04"/>
    <d v="2020-08-20T07:59:53"/>
    <n v="2591.0000002942979"/>
    <n v="43.183333338238299"/>
    <n v="172.7333333529532"/>
    <n v="1"/>
    <s v="D555509"/>
    <s v="Closed"/>
  </r>
  <r>
    <x v="1"/>
    <x v="5"/>
    <x v="14"/>
    <x v="761"/>
    <n v="4"/>
    <x v="6"/>
    <x v="0"/>
    <d v="2020-08-20T12:58:46"/>
    <d v="2020-08-20T12:30:00"/>
    <n v="1725.999999884516"/>
    <n v="28.766666664741933"/>
    <n v="115.06666665896773"/>
    <n v="1"/>
    <s v="D555514"/>
    <s v="Closed"/>
  </r>
  <r>
    <x v="0"/>
    <x v="7"/>
    <x v="17"/>
    <x v="762"/>
    <n v="1"/>
    <x v="4"/>
    <x v="0"/>
    <d v="2020-08-20T14:23:26"/>
    <d v="2020-08-20T13:51:00"/>
    <n v="1946.0000003920868"/>
    <n v="32.433333339868113"/>
    <n v="32.433333339868113"/>
    <n v="1"/>
    <s v="C555515"/>
    <s v="Closed"/>
  </r>
  <r>
    <x v="0"/>
    <x v="3"/>
    <x v="7"/>
    <x v="763"/>
    <n v="1"/>
    <x v="1"/>
    <x v="0"/>
    <d v="2020-08-20T19:33:38"/>
    <d v="2020-08-20T18:21:23"/>
    <n v="4334.9999999860302"/>
    <n v="72.249999999767169"/>
    <n v="72.249999999767169"/>
    <n v="1"/>
    <s v="C555516"/>
    <s v="Closed"/>
  </r>
  <r>
    <x v="0"/>
    <x v="2"/>
    <x v="5"/>
    <x v="764"/>
    <n v="1"/>
    <x v="5"/>
    <x v="0"/>
    <d v="2020-08-20T20:16:36"/>
    <d v="2020-08-20T18:56:16"/>
    <n v="4819.9999995762482"/>
    <n v="80.333333326270804"/>
    <n v="80.333333326270804"/>
    <n v="1"/>
    <s v="C555517"/>
    <s v="Closed"/>
  </r>
  <r>
    <x v="0"/>
    <x v="7"/>
    <x v="17"/>
    <x v="41"/>
    <n v="216"/>
    <x v="4"/>
    <x v="0"/>
    <d v="2020-08-21T03:40:00"/>
    <d v="2020-08-21T00:42:00"/>
    <n v="10680.000000237487"/>
    <n v="178.00000000395812"/>
    <n v="38448.000000854954"/>
    <n v="1"/>
    <s v="D555558"/>
    <s v="Closed"/>
  </r>
  <r>
    <x v="0"/>
    <x v="3"/>
    <x v="7"/>
    <x v="765"/>
    <n v="7"/>
    <x v="1"/>
    <x v="0"/>
    <d v="2020-08-21T10:03:32"/>
    <d v="2020-08-21T08:59:55"/>
    <n v="3817.0000002253801"/>
    <n v="63.616666670423001"/>
    <n v="445.31666669296101"/>
    <n v="1"/>
    <s v="D555569"/>
    <s v="Closed"/>
  </r>
  <r>
    <x v="0"/>
    <x v="3"/>
    <x v="7"/>
    <x v="766"/>
    <n v="1"/>
    <x v="7"/>
    <x v="0"/>
    <d v="2020-08-21T10:34:23"/>
    <d v="2020-08-21T09:22:00"/>
    <n v="4342.9999999701977"/>
    <n v="72.383333332836628"/>
    <n v="72.383333332836628"/>
    <n v="1"/>
    <s v="D555573"/>
    <s v="Closed"/>
  </r>
  <r>
    <x v="1"/>
    <x v="6"/>
    <x v="22"/>
    <x v="767"/>
    <n v="60"/>
    <x v="4"/>
    <x v="0"/>
    <d v="2020-08-21T11:08:56"/>
    <d v="2020-08-21T10:12:00"/>
    <n v="3415.9999995259568"/>
    <n v="56.933333325432613"/>
    <n v="3415.9999995259568"/>
    <n v="1"/>
    <s v="D555574"/>
    <s v="Closed"/>
  </r>
  <r>
    <x v="0"/>
    <x v="3"/>
    <x v="7"/>
    <x v="441"/>
    <n v="26"/>
    <x v="1"/>
    <x v="0"/>
    <d v="2020-08-21T20:33:18"/>
    <d v="2020-08-21T19:13:00"/>
    <n v="4818.0000003660098"/>
    <n v="80.300000006100163"/>
    <n v="2087.8000001586042"/>
    <n v="1"/>
    <s v="D555580"/>
    <s v="Closed"/>
  </r>
  <r>
    <x v="1"/>
    <x v="5"/>
    <x v="14"/>
    <x v="768"/>
    <n v="84"/>
    <x v="2"/>
    <x v="0"/>
    <d v="2020-08-22T08:02:41"/>
    <d v="2020-08-22T06:16:00"/>
    <n v="6401.0000001406297"/>
    <n v="106.68333333567716"/>
    <n v="8961.4000001968816"/>
    <n v="1"/>
    <s v="D555595"/>
    <s v="Closed"/>
  </r>
  <r>
    <x v="1"/>
    <x v="5"/>
    <x v="14"/>
    <x v="748"/>
    <n v="1"/>
    <x v="4"/>
    <x v="0"/>
    <d v="2020-08-22T17:01:49"/>
    <d v="2020-08-22T16:15:00"/>
    <n v="2808.9999997057021"/>
    <n v="46.816666661761701"/>
    <n v="46.816666661761701"/>
    <n v="1"/>
    <s v="C555596"/>
    <s v="Closed"/>
  </r>
  <r>
    <x v="0"/>
    <x v="4"/>
    <x v="26"/>
    <x v="769"/>
    <n v="1"/>
    <x v="7"/>
    <x v="0"/>
    <d v="2020-08-23T04:35:00"/>
    <d v="2020-08-23T03:40:00"/>
    <n v="3299.9999994412065"/>
    <n v="54.999999990686774"/>
    <n v="54.999999990686774"/>
    <n v="1"/>
    <s v="C560440"/>
    <s v="Closed"/>
  </r>
  <r>
    <x v="0"/>
    <x v="2"/>
    <x v="5"/>
    <x v="770"/>
    <n v="5"/>
    <x v="1"/>
    <x v="0"/>
    <d v="2020-08-23T06:14:45"/>
    <d v="2020-08-23T05:29:00"/>
    <n v="2744.9999998323619"/>
    <n v="45.749999997206032"/>
    <n v="228.74999998603016"/>
    <n v="1"/>
    <s v="D555601"/>
    <s v="Closed"/>
  </r>
  <r>
    <x v="0"/>
    <x v="2"/>
    <x v="5"/>
    <x v="771"/>
    <n v="1"/>
    <x v="5"/>
    <x v="0"/>
    <d v="2020-08-23T07:17:30"/>
    <d v="2020-08-23T06:16:00"/>
    <n v="3690.000000083819"/>
    <n v="61.500000001396984"/>
    <n v="61.500000001396984"/>
    <n v="1"/>
    <s v="D555602"/>
    <s v="Closed"/>
  </r>
  <r>
    <x v="1"/>
    <x v="6"/>
    <x v="13"/>
    <x v="772"/>
    <n v="3"/>
    <x v="2"/>
    <x v="0"/>
    <d v="2020-08-23T21:01:04"/>
    <d v="2020-08-23T19:47:00"/>
    <n v="4443.9999996917322"/>
    <n v="74.06666666152887"/>
    <n v="222.19999998458661"/>
    <n v="1"/>
    <s v="D555607"/>
    <s v="Closed"/>
  </r>
  <r>
    <x v="0"/>
    <x v="0"/>
    <x v="3"/>
    <x v="773"/>
    <n v="2"/>
    <x v="1"/>
    <x v="0"/>
    <d v="2020-08-24T15:47:06"/>
    <d v="2020-08-24T15:05:00"/>
    <n v="2526.0000001871958"/>
    <n v="42.100000003119931"/>
    <n v="84.200000006239861"/>
    <n v="1"/>
    <s v="D555613"/>
    <s v="Closed"/>
  </r>
  <r>
    <x v="0"/>
    <x v="4"/>
    <x v="9"/>
    <x v="774"/>
    <n v="3"/>
    <x v="7"/>
    <x v="0"/>
    <d v="2020-08-24T19:09:45"/>
    <d v="2020-08-24T17:44:56"/>
    <n v="5089.0000002225861"/>
    <n v="84.816666670376435"/>
    <n v="254.4500000111293"/>
    <n v="1"/>
    <s v="D555617"/>
    <s v="Closed"/>
  </r>
  <r>
    <x v="0"/>
    <x v="2"/>
    <x v="10"/>
    <x v="775"/>
    <n v="1"/>
    <x v="5"/>
    <x v="0"/>
    <d v="2020-08-24T20:20:35"/>
    <d v="2020-08-24T18:10:00"/>
    <n v="7834.9999996600673"/>
    <n v="130.58333332766779"/>
    <n v="130.58333332766779"/>
    <n v="1"/>
    <s v="D555631"/>
    <s v="Closed"/>
  </r>
  <r>
    <x v="0"/>
    <x v="2"/>
    <x v="10"/>
    <x v="302"/>
    <n v="49"/>
    <x v="7"/>
    <x v="0"/>
    <d v="2020-08-24T21:18:20"/>
    <d v="2020-08-24T19:39:12"/>
    <n v="5947.999999858439"/>
    <n v="99.133333330973983"/>
    <n v="4857.5333332177252"/>
    <n v="1"/>
    <s v="D555632"/>
    <s v="Closed"/>
  </r>
  <r>
    <x v="0"/>
    <x v="2"/>
    <x v="15"/>
    <x v="734"/>
    <n v="39"/>
    <x v="1"/>
    <x v="0"/>
    <d v="2020-08-24T22:44:10"/>
    <d v="2020-08-24T21:49:30"/>
    <n v="3279.999999795109"/>
    <n v="54.666666663251817"/>
    <n v="2131.9999998668209"/>
    <n v="1"/>
    <s v="D555634"/>
    <s v="Closed"/>
  </r>
  <r>
    <x v="0"/>
    <x v="4"/>
    <x v="9"/>
    <x v="288"/>
    <n v="29"/>
    <x v="1"/>
    <x v="0"/>
    <d v="2020-08-25T09:49:58"/>
    <d v="2020-08-25T08:58:00"/>
    <n v="3117.9999996442348"/>
    <n v="51.966666660737246"/>
    <n v="1507.0333331613801"/>
    <n v="1"/>
    <s v="D555642"/>
    <s v="Closed"/>
  </r>
  <r>
    <x v="0"/>
    <x v="3"/>
    <x v="7"/>
    <x v="625"/>
    <n v="1"/>
    <x v="1"/>
    <x v="0"/>
    <d v="2020-08-25T11:06:45"/>
    <d v="2020-08-25T09:18:00"/>
    <n v="6525.0000002095476"/>
    <n v="108.75000000349246"/>
    <n v="108.75000000349246"/>
    <n v="1"/>
    <s v="C555639"/>
    <s v="Closed"/>
  </r>
  <r>
    <x v="0"/>
    <x v="2"/>
    <x v="5"/>
    <x v="776"/>
    <n v="1"/>
    <x v="7"/>
    <x v="0"/>
    <d v="2020-08-26T09:51:33"/>
    <d v="2020-08-26T09:13:00"/>
    <n v="2313.0000000586733"/>
    <n v="38.550000000977889"/>
    <n v="38.550000000977889"/>
    <n v="1"/>
    <s v="D555648"/>
    <s v="Closed"/>
  </r>
  <r>
    <x v="0"/>
    <x v="0"/>
    <x v="1"/>
    <x v="777"/>
    <n v="4"/>
    <x v="1"/>
    <x v="0"/>
    <d v="2020-08-26T16:11:52"/>
    <d v="2020-08-26T15:34:00"/>
    <n v="2272.0000005327165"/>
    <n v="37.866666675545275"/>
    <n v="151.4666667021811"/>
    <n v="1"/>
    <s v="D555654"/>
    <s v="Closed"/>
  </r>
  <r>
    <x v="1"/>
    <x v="1"/>
    <x v="11"/>
    <x v="778"/>
    <n v="1"/>
    <x v="4"/>
    <x v="0"/>
    <d v="2020-08-26T17:51:22"/>
    <d v="2020-08-26T16:58:00"/>
    <n v="3202.0000004209578"/>
    <n v="53.36666667368263"/>
    <n v="53.36666667368263"/>
    <n v="1"/>
    <s v="C555657"/>
    <s v="Closed"/>
  </r>
  <r>
    <x v="0"/>
    <x v="0"/>
    <x v="0"/>
    <x v="96"/>
    <n v="143"/>
    <x v="1"/>
    <x v="0"/>
    <d v="2020-08-26T19:24:11"/>
    <d v="2020-08-26T18:32:31"/>
    <n v="3099.9999998370185"/>
    <n v="51.666666663950309"/>
    <n v="7388.3333329448942"/>
    <n v="1"/>
    <s v="D555690"/>
    <s v="Closed"/>
  </r>
  <r>
    <x v="0"/>
    <x v="0"/>
    <x v="0"/>
    <x v="779"/>
    <n v="1"/>
    <x v="1"/>
    <x v="0"/>
    <d v="2020-08-26T20:25:21"/>
    <d v="2020-08-26T19:49:00"/>
    <n v="2181.0000000055879"/>
    <n v="36.350000000093132"/>
    <n v="36.350000000093132"/>
    <n v="1"/>
    <s v="D555698"/>
    <s v="Closed"/>
  </r>
  <r>
    <x v="0"/>
    <x v="4"/>
    <x v="9"/>
    <x v="780"/>
    <n v="4"/>
    <x v="1"/>
    <x v="0"/>
    <d v="2020-08-26T22:57:50"/>
    <d v="2020-08-26T21:07:00"/>
    <n v="6649.9999998835847"/>
    <n v="110.83333333139308"/>
    <n v="443.33333332557231"/>
    <n v="1"/>
    <s v="D555700"/>
    <s v="Closed"/>
  </r>
  <r>
    <x v="0"/>
    <x v="0"/>
    <x v="3"/>
    <x v="781"/>
    <n v="11"/>
    <x v="7"/>
    <x v="0"/>
    <d v="2020-08-27T16:26:37"/>
    <d v="2020-08-27T15:32:47"/>
    <n v="3229.99999942258"/>
    <n v="53.833333323709667"/>
    <n v="592.16666656080633"/>
    <n v="1"/>
    <s v="D555708"/>
    <s v="Closed"/>
  </r>
  <r>
    <x v="0"/>
    <x v="7"/>
    <x v="17"/>
    <x v="782"/>
    <n v="3"/>
    <x v="5"/>
    <x v="0"/>
    <d v="2020-08-27T19:33:52"/>
    <d v="2020-08-27T17:56:51"/>
    <n v="5821.0000003455207"/>
    <n v="97.016666672425345"/>
    <n v="291.05000001727603"/>
    <n v="1"/>
    <s v="D555711"/>
    <s v="Closed"/>
  </r>
  <r>
    <x v="1"/>
    <x v="6"/>
    <x v="22"/>
    <x v="783"/>
    <n v="1"/>
    <x v="1"/>
    <x v="0"/>
    <d v="2020-08-28T20:17:46"/>
    <d v="2020-08-28T19:02:00"/>
    <n v="4545.9999996470287"/>
    <n v="75.766666660783812"/>
    <n v="75.766666660783812"/>
    <n v="1"/>
    <s v="C555716"/>
    <s v="Closed"/>
  </r>
  <r>
    <x v="0"/>
    <x v="4"/>
    <x v="26"/>
    <x v="784"/>
    <n v="3"/>
    <x v="7"/>
    <x v="1"/>
    <d v="2020-08-29T08:04:47"/>
    <d v="2020-08-29T06:32:00"/>
    <n v="5567.0000000623986"/>
    <n v="92.78333333437331"/>
    <n v="278.35000000311993"/>
    <n v="1"/>
    <s v="D555718"/>
    <s v="Closed"/>
  </r>
  <r>
    <x v="0"/>
    <x v="2"/>
    <x v="15"/>
    <x v="321"/>
    <n v="7"/>
    <x v="7"/>
    <x v="0"/>
    <d v="2020-08-29T09:42:57"/>
    <d v="2020-08-29T09:01:00"/>
    <n v="2516.9999999692664"/>
    <n v="41.949999999487773"/>
    <n v="293.64999999641441"/>
    <n v="1"/>
    <s v="D555722"/>
    <s v="Closed"/>
  </r>
  <r>
    <x v="0"/>
    <x v="0"/>
    <x v="3"/>
    <x v="545"/>
    <n v="1"/>
    <x v="7"/>
    <x v="0"/>
    <d v="2020-08-29T10:35:02"/>
    <d v="2020-08-29T09:12:00"/>
    <n v="4982.0000003557652"/>
    <n v="83.033333339262754"/>
    <n v="83.033333339262754"/>
    <n v="1"/>
    <s v="D555723"/>
    <s v="Closed"/>
  </r>
  <r>
    <x v="1"/>
    <x v="6"/>
    <x v="21"/>
    <x v="785"/>
    <n v="3"/>
    <x v="1"/>
    <x v="1"/>
    <d v="2020-08-29T13:47:16"/>
    <d v="2020-08-29T11:53:00"/>
    <n v="6856.0000002617016"/>
    <n v="114.26666667102836"/>
    <n v="342.80000001308508"/>
    <n v="1"/>
    <s v="D555727"/>
    <s v="Closed"/>
  </r>
  <r>
    <x v="0"/>
    <x v="2"/>
    <x v="5"/>
    <x v="217"/>
    <n v="14"/>
    <x v="1"/>
    <x v="0"/>
    <d v="2020-08-29T14:24:57"/>
    <d v="2020-08-29T12:41:00"/>
    <n v="6237.0000001508743"/>
    <n v="103.95000000251457"/>
    <n v="1455.300000035204"/>
    <n v="1"/>
    <s v="D555728"/>
    <s v="Closed"/>
  </r>
  <r>
    <x v="0"/>
    <x v="4"/>
    <x v="26"/>
    <x v="786"/>
    <n v="3"/>
    <x v="1"/>
    <x v="0"/>
    <d v="2020-08-29T21:57:40"/>
    <d v="2020-08-29T20:14:00"/>
    <n v="6219.9999999487773"/>
    <n v="103.66666666581295"/>
    <n v="310.99999999743886"/>
    <n v="1"/>
    <s v="D555730"/>
    <s v="Closed"/>
  </r>
  <r>
    <x v="0"/>
    <x v="0"/>
    <x v="4"/>
    <x v="90"/>
    <n v="1"/>
    <x v="1"/>
    <x v="0"/>
    <d v="2020-08-30T04:25:24"/>
    <d v="2020-08-30T02:34:00"/>
    <n v="6684.0000002877787"/>
    <n v="111.40000000479631"/>
    <n v="111.40000000479631"/>
    <n v="1"/>
    <s v="D555732"/>
    <s v="Closed"/>
  </r>
  <r>
    <x v="0"/>
    <x v="4"/>
    <x v="9"/>
    <x v="691"/>
    <n v="652"/>
    <x v="4"/>
    <x v="0"/>
    <d v="2020-08-30T07:36:51"/>
    <d v="2020-08-30T05:16:00"/>
    <n v="8450.9999996982515"/>
    <n v="140.84999999497086"/>
    <n v="91834.199996720999"/>
    <n v="1"/>
    <s v="D555778"/>
    <s v="Closed"/>
  </r>
  <r>
    <x v="0"/>
    <x v="7"/>
    <x v="17"/>
    <x v="787"/>
    <n v="4"/>
    <x v="7"/>
    <x v="0"/>
    <d v="2020-08-30T12:03:00"/>
    <d v="2020-08-30T10:25:00"/>
    <n v="5879.9999996786937"/>
    <n v="97.999999994644895"/>
    <n v="391.99999997857958"/>
    <n v="1"/>
    <s v="D555803"/>
    <s v="Closed"/>
  </r>
  <r>
    <x v="0"/>
    <x v="7"/>
    <x v="17"/>
    <x v="788"/>
    <n v="1"/>
    <x v="7"/>
    <x v="0"/>
    <d v="2020-08-30T13:27:40"/>
    <d v="2020-08-30T10:36:00"/>
    <n v="10300.000000046566"/>
    <n v="171.66666666744277"/>
    <n v="171.66666666744277"/>
    <n v="1"/>
    <s v="C555799"/>
    <s v="Closed"/>
  </r>
  <r>
    <x v="0"/>
    <x v="2"/>
    <x v="15"/>
    <x v="789"/>
    <n v="1"/>
    <x v="5"/>
    <x v="0"/>
    <d v="2020-08-30T12:06:11"/>
    <d v="2020-08-30T10:42:00"/>
    <n v="5051.0000001406297"/>
    <n v="84.183333335677162"/>
    <n v="84.183333335677162"/>
    <n v="1"/>
    <s v="D555802"/>
    <s v="Closed"/>
  </r>
  <r>
    <x v="0"/>
    <x v="7"/>
    <x v="17"/>
    <x v="790"/>
    <n v="1"/>
    <x v="7"/>
    <x v="0"/>
    <d v="2020-08-30T14:04:23"/>
    <d v="2020-08-30T11:11:00"/>
    <n v="10403.000000235625"/>
    <n v="173.38333333726041"/>
    <n v="173.38333333726041"/>
    <n v="1"/>
    <s v="C555801"/>
    <s v="Closed"/>
  </r>
  <r>
    <x v="0"/>
    <x v="4"/>
    <x v="8"/>
    <x v="298"/>
    <n v="7"/>
    <x v="1"/>
    <x v="0"/>
    <d v="2020-08-30T15:37:09"/>
    <d v="2020-08-30T13:08:00"/>
    <n v="8948.9999998128042"/>
    <n v="149.14999999688007"/>
    <n v="1044.0499999781605"/>
    <n v="1"/>
    <s v="D555809"/>
    <s v="Closed"/>
  </r>
  <r>
    <x v="0"/>
    <x v="0"/>
    <x v="4"/>
    <x v="14"/>
    <n v="1"/>
    <x v="1"/>
    <x v="0"/>
    <d v="2020-08-30T17:01:38"/>
    <d v="2020-08-30T13:48:00"/>
    <n v="11618.000000109896"/>
    <n v="193.63333333516493"/>
    <n v="193.63333333516493"/>
    <n v="1"/>
    <s v="D555814"/>
    <s v="Closed"/>
  </r>
  <r>
    <x v="0"/>
    <x v="4"/>
    <x v="26"/>
    <x v="791"/>
    <n v="1"/>
    <x v="3"/>
    <x v="0"/>
    <d v="2020-08-30T18:23:00"/>
    <d v="2020-08-30T15:13:00"/>
    <n v="11400.000000069849"/>
    <n v="190.00000000116415"/>
    <n v="190.00000000116415"/>
    <n v="1"/>
    <s v="C555812"/>
    <s v="Closed"/>
  </r>
  <r>
    <x v="0"/>
    <x v="3"/>
    <x v="6"/>
    <x v="792"/>
    <n v="1"/>
    <x v="7"/>
    <x v="0"/>
    <d v="2020-08-30T18:14:50"/>
    <d v="2020-08-30T16:01:00"/>
    <n v="8029.9999999813735"/>
    <n v="133.83333333302289"/>
    <n v="133.83333333302289"/>
    <n v="1"/>
    <s v="C555813"/>
    <s v="Closed"/>
  </r>
  <r>
    <x v="1"/>
    <x v="5"/>
    <x v="14"/>
    <x v="768"/>
    <n v="84"/>
    <x v="4"/>
    <x v="0"/>
    <d v="2020-08-30T18:58:18"/>
    <d v="2020-08-30T17:19:00"/>
    <n v="5957.9999996814877"/>
    <n v="99.299999994691461"/>
    <n v="8341.1999995540828"/>
    <n v="1"/>
    <s v="D555832"/>
    <s v="Closed"/>
  </r>
  <r>
    <x v="0"/>
    <x v="4"/>
    <x v="9"/>
    <x v="793"/>
    <n v="1"/>
    <x v="3"/>
    <x v="0"/>
    <d v="2020-08-30T23:01:00"/>
    <d v="2020-08-30T20:18:00"/>
    <n v="9779.9999998183921"/>
    <n v="162.9999999969732"/>
    <n v="162.9999999969732"/>
    <n v="1"/>
    <s v="C555833"/>
    <s v="Closed"/>
  </r>
  <r>
    <x v="1"/>
    <x v="6"/>
    <x v="23"/>
    <x v="794"/>
    <n v="2"/>
    <x v="5"/>
    <x v="0"/>
    <d v="2020-08-31T10:26:44"/>
    <d v="2020-08-31T09:47:52"/>
    <n v="2332.0000000996515"/>
    <n v="38.866666668327525"/>
    <n v="77.733333336655051"/>
    <n v="1"/>
    <s v="D555835"/>
    <s v="Closed"/>
  </r>
  <r>
    <x v="0"/>
    <x v="2"/>
    <x v="5"/>
    <x v="795"/>
    <n v="1"/>
    <x v="7"/>
    <x v="0"/>
    <d v="2020-08-31T16:52:47"/>
    <d v="2020-08-31T14:47:00"/>
    <n v="7547.0000002300367"/>
    <n v="125.78333333716728"/>
    <n v="125.78333333716728"/>
    <n v="1"/>
    <s v="C555837"/>
    <s v="Closed"/>
  </r>
  <r>
    <x v="0"/>
    <x v="7"/>
    <x v="17"/>
    <x v="697"/>
    <n v="36"/>
    <x v="7"/>
    <x v="0"/>
    <d v="2020-08-31T21:13:39"/>
    <d v="2020-08-31T19:14:05"/>
    <n v="7173.9999997895211"/>
    <n v="119.56666666315868"/>
    <n v="4304.3999998737127"/>
    <n v="1"/>
    <s v="D555847"/>
    <s v="Closed"/>
  </r>
  <r>
    <x v="0"/>
    <x v="2"/>
    <x v="5"/>
    <x v="796"/>
    <n v="1"/>
    <x v="7"/>
    <x v="0"/>
    <d v="2020-09-01T09:56:54"/>
    <d v="2020-09-01T08:37:14"/>
    <n v="4779.9999996554106"/>
    <n v="79.666666660923511"/>
    <n v="79.666666660923511"/>
    <n v="1"/>
    <s v="D555850"/>
    <s v="Closed"/>
  </r>
  <r>
    <x v="0"/>
    <x v="3"/>
    <x v="7"/>
    <x v="797"/>
    <n v="1"/>
    <x v="7"/>
    <x v="0"/>
    <d v="2020-09-01T20:42:18"/>
    <d v="2020-09-01T17:26:49"/>
    <n v="11729.000000283122"/>
    <n v="195.48333333805203"/>
    <n v="195.48333333805203"/>
    <n v="1"/>
    <s v="D555858"/>
    <s v="Closed"/>
  </r>
  <r>
    <x v="0"/>
    <x v="2"/>
    <x v="10"/>
    <x v="798"/>
    <n v="10"/>
    <x v="10"/>
    <x v="0"/>
    <d v="2020-09-02T13:56:55"/>
    <d v="2020-09-02T10:21:00"/>
    <n v="12954.999999585561"/>
    <n v="215.91666665975936"/>
    <n v="2159.1666665975936"/>
    <n v="1"/>
    <s v="D555863"/>
    <s v="Closed"/>
  </r>
  <r>
    <x v="1"/>
    <x v="5"/>
    <x v="12"/>
    <x v="799"/>
    <n v="595"/>
    <x v="2"/>
    <x v="1"/>
    <d v="2020-09-02T12:08:20"/>
    <d v="2020-09-02T11:23:00"/>
    <n v="2719.9999996460974"/>
    <n v="45.333333327434957"/>
    <n v="26973.333329823799"/>
    <n v="1"/>
    <s v="D555879"/>
    <s v="Closed"/>
  </r>
  <r>
    <x v="1"/>
    <x v="6"/>
    <x v="22"/>
    <x v="800"/>
    <n v="1"/>
    <x v="1"/>
    <x v="0"/>
    <d v="2020-09-02T19:06:18"/>
    <d v="2020-09-02T17:18:00"/>
    <n v="6498.0000001844019"/>
    <n v="108.30000000307336"/>
    <n v="108.30000000307336"/>
    <n v="1"/>
    <s v="C555900"/>
    <s v="Closed"/>
  </r>
  <r>
    <x v="1"/>
    <x v="6"/>
    <x v="22"/>
    <x v="767"/>
    <n v="25"/>
    <x v="2"/>
    <x v="0"/>
    <d v="2020-09-03T15:00:46"/>
    <d v="2020-09-03T14:12:00"/>
    <n v="2926.0000000242144"/>
    <n v="48.76666666707024"/>
    <n v="1219.166666676756"/>
    <n v="1"/>
    <s v="D555903"/>
    <s v="Closed"/>
  </r>
  <r>
    <x v="0"/>
    <x v="2"/>
    <x v="10"/>
    <x v="683"/>
    <n v="307"/>
    <x v="4"/>
    <x v="0"/>
    <d v="2020-09-04T11:59:37"/>
    <d v="2020-09-04T11:18:00"/>
    <n v="2497.0000003231689"/>
    <n v="41.616666672052816"/>
    <n v="12776.316668320214"/>
    <n v="1"/>
    <s v="D555944"/>
    <s v="Closed"/>
  </r>
  <r>
    <x v="1"/>
    <x v="1"/>
    <x v="11"/>
    <x v="801"/>
    <n v="1"/>
    <x v="4"/>
    <x v="0"/>
    <d v="2020-09-04T21:08:22"/>
    <d v="2020-09-04T18:44:29"/>
    <n v="8632.9999994952232"/>
    <n v="143.88333332492039"/>
    <n v="143.88333332492039"/>
    <n v="1"/>
    <s v="C555949"/>
    <s v="Closed"/>
  </r>
  <r>
    <x v="1"/>
    <x v="1"/>
    <x v="11"/>
    <x v="802"/>
    <n v="6"/>
    <x v="4"/>
    <x v="0"/>
    <d v="2020-09-04T20:02:34"/>
    <d v="2020-09-04T19:10:00"/>
    <n v="3153.99999988731"/>
    <n v="52.566666664788499"/>
    <n v="315.399999988731"/>
    <n v="1"/>
    <s v="D555953"/>
    <s v="Closed"/>
  </r>
  <r>
    <x v="0"/>
    <x v="0"/>
    <x v="1"/>
    <x v="803"/>
    <n v="6"/>
    <x v="5"/>
    <x v="0"/>
    <d v="2020-09-05T10:37:27"/>
    <d v="2020-09-05T09:39:00"/>
    <n v="3507.0000000530854"/>
    <n v="58.450000000884756"/>
    <n v="350.70000000530854"/>
    <n v="1"/>
    <s v="D555955"/>
    <s v="Closed"/>
  </r>
  <r>
    <x v="1"/>
    <x v="6"/>
    <x v="18"/>
    <x v="804"/>
    <n v="1"/>
    <x v="1"/>
    <x v="0"/>
    <d v="2020-09-06T11:37:27"/>
    <d v="2020-09-06T10:29:00"/>
    <n v="4107.0000001229346"/>
    <n v="68.45000000204891"/>
    <n v="68.45000000204891"/>
    <n v="1"/>
    <s v="C555958"/>
    <s v="Closed"/>
  </r>
  <r>
    <x v="1"/>
    <x v="1"/>
    <x v="11"/>
    <x v="20"/>
    <n v="101"/>
    <x v="1"/>
    <x v="1"/>
    <d v="2020-09-06T13:02:05"/>
    <d v="2020-09-06T10:45:00"/>
    <n v="8225.0000003026798"/>
    <n v="137.083333338378"/>
    <n v="13845.416667176178"/>
    <n v="1"/>
    <s v="D555979"/>
    <s v="Closed"/>
  </r>
  <r>
    <x v="1"/>
    <x v="1"/>
    <x v="30"/>
    <x v="805"/>
    <n v="1"/>
    <x v="1"/>
    <x v="1"/>
    <d v="2020-09-06T13:06:06"/>
    <d v="2020-09-06T10:55:00"/>
    <n v="7865.9999999916181"/>
    <n v="131.0999999998603"/>
    <n v="131.0999999998603"/>
    <n v="1"/>
    <s v="C555966"/>
    <s v="Closed"/>
  </r>
  <r>
    <x v="1"/>
    <x v="1"/>
    <x v="11"/>
    <x v="806"/>
    <n v="1"/>
    <x v="1"/>
    <x v="0"/>
    <d v="2020-09-06T14:04:03"/>
    <d v="2020-09-06T11:13:00"/>
    <n v="10262.999999569729"/>
    <n v="171.04999999282882"/>
    <n v="171.04999999282882"/>
    <n v="1"/>
    <s v="C555976"/>
    <s v="Closed"/>
  </r>
  <r>
    <x v="1"/>
    <x v="1"/>
    <x v="11"/>
    <x v="807"/>
    <n v="1"/>
    <x v="1"/>
    <x v="0"/>
    <d v="2020-09-06T14:04:51"/>
    <d v="2020-09-06T11:57:00"/>
    <n v="7670.9999996703118"/>
    <n v="127.8499999945052"/>
    <n v="127.8499999945052"/>
    <n v="1"/>
    <s v="C555980"/>
    <s v="Closed"/>
  </r>
  <r>
    <x v="1"/>
    <x v="1"/>
    <x v="11"/>
    <x v="808"/>
    <n v="1"/>
    <x v="1"/>
    <x v="0"/>
    <d v="2020-09-06T14:06:35"/>
    <d v="2020-09-06T12:09:00"/>
    <n v="7055.0000002607703"/>
    <n v="117.58333333767951"/>
    <n v="117.58333333767951"/>
    <n v="1"/>
    <s v="C555982"/>
    <s v="Closed"/>
  </r>
  <r>
    <x v="0"/>
    <x v="0"/>
    <x v="3"/>
    <x v="809"/>
    <n v="1"/>
    <x v="2"/>
    <x v="0"/>
    <d v="2020-09-07T13:55:00"/>
    <d v="2020-09-07T12:21:00"/>
    <n v="5640.0000001536682"/>
    <n v="94.000000002561137"/>
    <n v="94.000000002561137"/>
    <n v="1"/>
    <s v="C555987"/>
    <s v="Closed"/>
  </r>
  <r>
    <x v="1"/>
    <x v="6"/>
    <x v="13"/>
    <x v="706"/>
    <n v="88"/>
    <x v="4"/>
    <x v="0"/>
    <d v="2020-09-08T03:10:37"/>
    <d v="2020-09-07T23:26:00"/>
    <n v="13476.999999652617"/>
    <n v="224.61666666087694"/>
    <n v="19766.266666157171"/>
    <n v="1"/>
    <s v="D555992"/>
    <s v="Closed"/>
  </r>
  <r>
    <x v="0"/>
    <x v="0"/>
    <x v="0"/>
    <x v="810"/>
    <n v="1"/>
    <x v="2"/>
    <x v="1"/>
    <d v="2020-09-08T17:14:37"/>
    <d v="2020-09-08T14:48:00"/>
    <n v="8797.0000001136214"/>
    <n v="146.61666666856036"/>
    <n v="146.61666666856036"/>
    <n v="1"/>
    <s v="C555995"/>
    <s v="Closed"/>
  </r>
  <r>
    <x v="1"/>
    <x v="6"/>
    <x v="13"/>
    <x v="811"/>
    <n v="1"/>
    <x v="4"/>
    <x v="0"/>
    <d v="2020-09-09T09:40:53"/>
    <d v="2020-09-09T08:23:00"/>
    <n v="4672.9999997885898"/>
    <n v="77.88333332980983"/>
    <n v="77.88333332980983"/>
    <n v="1"/>
    <s v="C555999"/>
    <s v="Closed"/>
  </r>
  <r>
    <x v="1"/>
    <x v="6"/>
    <x v="25"/>
    <x v="812"/>
    <n v="1"/>
    <x v="4"/>
    <x v="0"/>
    <d v="2020-09-09T11:26:00"/>
    <d v="2020-09-09T10:42:31"/>
    <n v="2609.0000001015142"/>
    <n v="43.483333335025236"/>
    <n v="43.483333335025236"/>
    <n v="1"/>
    <s v="C556001"/>
    <s v="Closed"/>
  </r>
  <r>
    <x v="0"/>
    <x v="2"/>
    <x v="16"/>
    <x v="664"/>
    <n v="57"/>
    <x v="1"/>
    <x v="0"/>
    <d v="2020-09-09T23:30:31"/>
    <d v="2020-09-09T23:08:00"/>
    <n v="1351.000000233762"/>
    <n v="22.516666670562699"/>
    <n v="1283.4500002220739"/>
    <n v="1"/>
    <s v="D556021"/>
    <s v="Closed"/>
  </r>
  <r>
    <x v="0"/>
    <x v="7"/>
    <x v="17"/>
    <x v="634"/>
    <n v="15"/>
    <x v="5"/>
    <x v="0"/>
    <d v="2020-09-10T10:55:41"/>
    <d v="2020-09-10T08:55:34"/>
    <n v="7206.9999999599531"/>
    <n v="120.11666666599922"/>
    <n v="1801.7499999899883"/>
    <n v="1"/>
    <s v="D556026"/>
    <s v="Closed"/>
  </r>
  <r>
    <x v="0"/>
    <x v="0"/>
    <x v="4"/>
    <x v="813"/>
    <n v="1"/>
    <x v="2"/>
    <x v="0"/>
    <d v="2020-09-10T13:16:00"/>
    <d v="2020-09-10T11:44:00"/>
    <n v="5519.9999997625127"/>
    <n v="91.999999996041879"/>
    <n v="91.999999996041879"/>
    <n v="1"/>
    <s v="D556029"/>
    <s v="Closed"/>
  </r>
  <r>
    <x v="0"/>
    <x v="0"/>
    <x v="3"/>
    <x v="814"/>
    <n v="1"/>
    <x v="5"/>
    <x v="0"/>
    <d v="2020-09-11T05:14:25"/>
    <d v="2020-09-11T04:17:58"/>
    <n v="3387.0000002905726"/>
    <n v="56.450000004842877"/>
    <n v="56.450000004842877"/>
    <n v="1"/>
    <s v="C556031"/>
    <s v="Closed"/>
  </r>
  <r>
    <x v="0"/>
    <x v="0"/>
    <x v="3"/>
    <x v="815"/>
    <n v="1"/>
    <x v="5"/>
    <x v="0"/>
    <d v="2020-09-11T05:14:52"/>
    <d v="2020-09-11T04:21:11"/>
    <n v="3220.9999998332933"/>
    <n v="53.683333330554888"/>
    <n v="53.683333330554888"/>
    <n v="1"/>
    <s v="C556032"/>
    <s v="Closed"/>
  </r>
  <r>
    <x v="0"/>
    <x v="0"/>
    <x v="3"/>
    <x v="816"/>
    <n v="1"/>
    <x v="5"/>
    <x v="0"/>
    <d v="2020-09-11T05:13:52"/>
    <d v="2020-09-11T04:37:00"/>
    <n v="2211.999999708496"/>
    <n v="36.866666661808267"/>
    <n v="36.866666661808267"/>
    <n v="1"/>
    <s v="C556033"/>
    <s v="Closed"/>
  </r>
  <r>
    <x v="1"/>
    <x v="6"/>
    <x v="13"/>
    <x v="817"/>
    <n v="1"/>
    <x v="5"/>
    <x v="0"/>
    <d v="2020-09-11T09:24:25"/>
    <d v="2020-09-11T08:41:00"/>
    <n v="2604.999999795109"/>
    <n v="43.416666663251817"/>
    <n v="43.416666663251817"/>
    <n v="1"/>
    <s v="C556034"/>
    <s v="Closed"/>
  </r>
  <r>
    <x v="0"/>
    <x v="3"/>
    <x v="7"/>
    <x v="818"/>
    <n v="1"/>
    <x v="7"/>
    <x v="0"/>
    <d v="2020-09-11T11:14:41"/>
    <d v="2020-09-11T10:41:22"/>
    <n v="1999.0000002086163"/>
    <n v="33.316666670143604"/>
    <n v="33.316666670143604"/>
    <n v="1"/>
    <s v="D556036"/>
    <s v="Closed"/>
  </r>
  <r>
    <x v="0"/>
    <x v="0"/>
    <x v="3"/>
    <x v="584"/>
    <n v="20"/>
    <x v="3"/>
    <x v="0"/>
    <d v="2020-09-11T19:11:00"/>
    <d v="2020-09-11T18:02:56"/>
    <n v="4083.9999997755513"/>
    <n v="68.066666662925854"/>
    <n v="1361.3333332585171"/>
    <n v="1"/>
    <s v="D556065"/>
    <s v="Closed"/>
  </r>
  <r>
    <x v="0"/>
    <x v="2"/>
    <x v="10"/>
    <x v="819"/>
    <n v="40"/>
    <x v="7"/>
    <x v="0"/>
    <d v="2020-09-11T22:31:35"/>
    <d v="2020-09-11T18:43:41"/>
    <n v="13674.000000441447"/>
    <n v="227.90000000735745"/>
    <n v="9116.0000002942979"/>
    <n v="1"/>
    <s v="D556074"/>
    <s v="Closed"/>
  </r>
  <r>
    <x v="0"/>
    <x v="0"/>
    <x v="3"/>
    <x v="584"/>
    <n v="23"/>
    <x v="1"/>
    <x v="0"/>
    <d v="2020-09-11T21:59:43"/>
    <d v="2020-09-11T19:11:00"/>
    <n v="10123.000000161119"/>
    <n v="168.71666666935198"/>
    <n v="3880.4833333950955"/>
    <n v="1"/>
    <s v="D556066"/>
    <s v="Closed"/>
  </r>
  <r>
    <x v="0"/>
    <x v="0"/>
    <x v="1"/>
    <x v="820"/>
    <n v="5"/>
    <x v="1"/>
    <x v="0"/>
    <d v="2020-09-11T21:40:00"/>
    <d v="2020-09-11T20:04:00"/>
    <n v="5760.0000005448237"/>
    <n v="96.000000009080395"/>
    <n v="480.00000004540198"/>
    <n v="1"/>
    <s v="D556063"/>
    <s v="Closed"/>
  </r>
  <r>
    <x v="1"/>
    <x v="1"/>
    <x v="11"/>
    <x v="679"/>
    <n v="8"/>
    <x v="2"/>
    <x v="0"/>
    <d v="2020-09-12T14:37:20"/>
    <d v="2020-09-12T13:50:00"/>
    <n v="2840.0000000372529"/>
    <n v="47.333333333954215"/>
    <n v="378.66666667163372"/>
    <n v="1"/>
    <s v="D556078"/>
    <s v="Closed"/>
  </r>
  <r>
    <x v="1"/>
    <x v="6"/>
    <x v="23"/>
    <x v="821"/>
    <n v="13"/>
    <x v="7"/>
    <x v="0"/>
    <d v="2020-09-13T11:06:43"/>
    <d v="2020-09-13T09:10:00"/>
    <n v="7003.0000000493601"/>
    <n v="116.71666666748933"/>
    <n v="1517.3166666773614"/>
    <n v="1"/>
    <s v="D556083"/>
    <s v="Closed"/>
  </r>
  <r>
    <x v="0"/>
    <x v="2"/>
    <x v="16"/>
    <x v="822"/>
    <n v="2"/>
    <x v="1"/>
    <x v="0"/>
    <d v="2020-09-13T12:13:26"/>
    <d v="2020-09-13T11:34:00"/>
    <n v="2365.9999998752028"/>
    <n v="39.43333333125338"/>
    <n v="78.866666662506759"/>
    <n v="1"/>
    <s v="D556086"/>
    <s v="Closed"/>
  </r>
  <r>
    <x v="0"/>
    <x v="0"/>
    <x v="0"/>
    <x v="823"/>
    <n v="1"/>
    <x v="1"/>
    <x v="0"/>
    <d v="2020-09-13T12:43:36"/>
    <d v="2020-09-13T11:45:00"/>
    <n v="3515.9999996423721"/>
    <n v="58.599999994039536"/>
    <n v="58.599999994039536"/>
    <n v="1"/>
    <s v="C556085"/>
    <s v="Closed"/>
  </r>
  <r>
    <x v="0"/>
    <x v="0"/>
    <x v="0"/>
    <x v="824"/>
    <n v="4"/>
    <x v="1"/>
    <x v="0"/>
    <d v="2020-09-13T12:43:02"/>
    <d v="2020-09-13T11:45:00"/>
    <n v="3481.9999998668209"/>
    <n v="58.033333331113681"/>
    <n v="232.13333332445472"/>
    <n v="1"/>
    <s v="D556087"/>
    <s v="Closed"/>
  </r>
  <r>
    <x v="1"/>
    <x v="6"/>
    <x v="13"/>
    <x v="825"/>
    <n v="6"/>
    <x v="2"/>
    <x v="0"/>
    <d v="2020-09-13T14:28:33"/>
    <d v="2020-09-13T13:12:00"/>
    <n v="4592.9999999469146"/>
    <n v="76.549999999115244"/>
    <n v="459.29999999469146"/>
    <n v="1"/>
    <s v="D556090"/>
    <s v="Closed"/>
  </r>
  <r>
    <x v="0"/>
    <x v="0"/>
    <x v="3"/>
    <x v="826"/>
    <n v="8"/>
    <x v="1"/>
    <x v="0"/>
    <d v="2020-09-13T17:46:47"/>
    <d v="2020-09-13T17:13:00"/>
    <n v="2026.9999998388812"/>
    <n v="33.78333333064802"/>
    <n v="270.26666664518416"/>
    <n v="1"/>
    <s v="D556096"/>
    <s v="Closed"/>
  </r>
  <r>
    <x v="0"/>
    <x v="2"/>
    <x v="10"/>
    <x v="108"/>
    <n v="24"/>
    <x v="1"/>
    <x v="0"/>
    <d v="2020-09-13T19:27:35"/>
    <d v="2020-09-13T18:04:00"/>
    <n v="5014.9999998975545"/>
    <n v="83.583333331625909"/>
    <n v="2005.9999999590218"/>
    <n v="1"/>
    <s v="D556102"/>
    <s v="Closed"/>
  </r>
  <r>
    <x v="0"/>
    <x v="2"/>
    <x v="5"/>
    <x v="827"/>
    <n v="1"/>
    <x v="5"/>
    <x v="0"/>
    <d v="2020-09-14T09:24:03"/>
    <d v="2020-09-14T09:04:00"/>
    <n v="1202.9999995836988"/>
    <n v="20.049999993061647"/>
    <n v="20.049999993061647"/>
    <n v="1"/>
    <s v="D556108"/>
    <s v="Closed"/>
  </r>
  <r>
    <x v="0"/>
    <x v="0"/>
    <x v="3"/>
    <x v="320"/>
    <n v="9"/>
    <x v="1"/>
    <x v="0"/>
    <d v="2020-09-14T17:39:18"/>
    <d v="2020-09-14T16:30:11"/>
    <n v="4147.0000000437722"/>
    <n v="69.116666667396203"/>
    <n v="622.05000000656582"/>
    <n v="1"/>
    <s v="D556117"/>
    <s v="Closed"/>
  </r>
  <r>
    <x v="1"/>
    <x v="6"/>
    <x v="25"/>
    <x v="828"/>
    <n v="25"/>
    <x v="4"/>
    <x v="0"/>
    <d v="2020-09-14T23:25:26"/>
    <d v="2020-09-14T22:05:12"/>
    <n v="4814.0000000596046"/>
    <n v="80.233333334326744"/>
    <n v="2005.8333333581686"/>
    <n v="1"/>
    <s v="D556121"/>
    <s v="Closed"/>
  </r>
  <r>
    <x v="0"/>
    <x v="2"/>
    <x v="5"/>
    <x v="829"/>
    <n v="1"/>
    <x v="12"/>
    <x v="0"/>
    <d v="2020-09-15T08:28:00"/>
    <d v="2020-09-15T06:54:00"/>
    <n v="5640.0000001536682"/>
    <n v="94.000000002561137"/>
    <n v="94.000000002561137"/>
    <n v="1"/>
    <s v="C556122"/>
    <s v="Closed"/>
  </r>
  <r>
    <x v="0"/>
    <x v="4"/>
    <x v="8"/>
    <x v="262"/>
    <n v="1"/>
    <x v="12"/>
    <x v="0"/>
    <d v="2020-09-15T08:58:07"/>
    <d v="2020-09-15T08:23:57"/>
    <n v="2050.0000001862645"/>
    <n v="34.166666669771075"/>
    <n v="34.166666669771075"/>
    <n v="1"/>
    <s v="D556124"/>
    <s v="Closed"/>
  </r>
  <r>
    <x v="0"/>
    <x v="2"/>
    <x v="10"/>
    <x v="830"/>
    <n v="23"/>
    <x v="12"/>
    <x v="0"/>
    <d v="2020-09-15T14:15:29"/>
    <d v="2020-09-15T13:33:47"/>
    <n v="2501.9999996060506"/>
    <n v="41.699999993434176"/>
    <n v="959.09999984898604"/>
    <n v="1"/>
    <s v="D556132"/>
    <s v="Closed"/>
  </r>
  <r>
    <x v="0"/>
    <x v="2"/>
    <x v="10"/>
    <x v="243"/>
    <n v="15"/>
    <x v="12"/>
    <x v="0"/>
    <d v="2020-09-15T16:33:00"/>
    <d v="2020-09-15T15:38:33"/>
    <n v="3266.9999998994172"/>
    <n v="54.449999998323619"/>
    <n v="816.74999997485429"/>
    <n v="1"/>
    <s v="D556138"/>
    <s v="Closed"/>
  </r>
  <r>
    <x v="0"/>
    <x v="2"/>
    <x v="10"/>
    <x v="10"/>
    <n v="2"/>
    <x v="12"/>
    <x v="0"/>
    <d v="2020-09-15T23:15:48"/>
    <d v="2020-09-15T21:23:08"/>
    <n v="6759.9999998230487"/>
    <n v="112.66666666371748"/>
    <n v="225.33333332743496"/>
    <n v="1"/>
    <s v="D556144"/>
    <s v="Closed"/>
  </r>
  <r>
    <x v="0"/>
    <x v="2"/>
    <x v="10"/>
    <x v="831"/>
    <n v="35"/>
    <x v="12"/>
    <x v="0"/>
    <d v="2020-09-16T05:31:00"/>
    <d v="2020-09-16T03:25:00"/>
    <n v="7560.0000001257285"/>
    <n v="126.00000000209548"/>
    <n v="4410.0000000733417"/>
    <n v="1"/>
    <s v="D556152"/>
    <s v="Closed"/>
  </r>
  <r>
    <x v="0"/>
    <x v="2"/>
    <x v="10"/>
    <x v="832"/>
    <n v="1"/>
    <x v="12"/>
    <x v="0"/>
    <d v="2020-09-16T05:29:00"/>
    <d v="2020-09-16T05:02:00"/>
    <n v="1620.0000002514571"/>
    <n v="27.000000004190952"/>
    <n v="27.000000004190952"/>
    <n v="1"/>
    <s v="C556150"/>
    <s v="Closed"/>
  </r>
  <r>
    <x v="0"/>
    <x v="2"/>
    <x v="10"/>
    <x v="833"/>
    <n v="11"/>
    <x v="12"/>
    <x v="0"/>
    <d v="2020-09-16T06:37:22"/>
    <d v="2020-09-16T05:35:00"/>
    <n v="3741.9999996665865"/>
    <n v="62.366666661109775"/>
    <n v="686.03333327220753"/>
    <n v="1"/>
    <s v="D556154"/>
    <s v="Closed"/>
  </r>
  <r>
    <x v="0"/>
    <x v="7"/>
    <x v="17"/>
    <x v="400"/>
    <n v="58"/>
    <x v="12"/>
    <x v="0"/>
    <d v="2020-09-16T09:27:29"/>
    <d v="2020-09-16T08:40:00"/>
    <n v="2849.0000002551824"/>
    <n v="47.483333337586373"/>
    <n v="2754.0333335800096"/>
    <n v="1"/>
    <s v="D556166"/>
    <s v="Closed"/>
  </r>
  <r>
    <x v="0"/>
    <x v="3"/>
    <x v="7"/>
    <x v="92"/>
    <n v="503"/>
    <x v="12"/>
    <x v="0"/>
    <d v="2020-09-16T10:31:00"/>
    <d v="2020-09-16T09:12:00"/>
    <n v="4740.0000003632158"/>
    <n v="79.000000006053597"/>
    <n v="39737.000003044959"/>
    <n v="1"/>
    <s v="D556221"/>
    <s v="Closed"/>
  </r>
  <r>
    <x v="0"/>
    <x v="3"/>
    <x v="7"/>
    <x v="834"/>
    <n v="29"/>
    <x v="12"/>
    <x v="0"/>
    <d v="2020-09-16T10:18:45"/>
    <d v="2020-09-16T09:13:00"/>
    <n v="3944.9999999720603"/>
    <n v="65.749999999534339"/>
    <n v="1906.7499999864958"/>
    <n v="1"/>
    <s v="D556200"/>
    <s v="Closed"/>
  </r>
  <r>
    <x v="0"/>
    <x v="2"/>
    <x v="16"/>
    <x v="293"/>
    <n v="10"/>
    <x v="12"/>
    <x v="0"/>
    <d v="2020-09-16T10:54:12"/>
    <d v="2020-09-16T09:20:00"/>
    <n v="5651.9999998155981"/>
    <n v="94.199999996926636"/>
    <n v="941.99999996926636"/>
    <n v="1"/>
    <s v="D556199"/>
    <s v="Closed"/>
  </r>
  <r>
    <x v="0"/>
    <x v="2"/>
    <x v="10"/>
    <x v="106"/>
    <n v="13"/>
    <x v="12"/>
    <x v="0"/>
    <d v="2020-09-16T11:14:54"/>
    <d v="2020-09-16T09:29:38"/>
    <n v="6315.9999997587875"/>
    <n v="105.26666666264646"/>
    <n v="1368.4666666144039"/>
    <n v="1"/>
    <s v="D556268"/>
    <s v="Closed"/>
  </r>
  <r>
    <x v="0"/>
    <x v="4"/>
    <x v="8"/>
    <x v="74"/>
    <n v="288"/>
    <x v="12"/>
    <x v="0"/>
    <d v="2020-09-16T11:01:00"/>
    <d v="2020-09-16T10:16:00"/>
    <n v="2700"/>
    <n v="45"/>
    <n v="12960"/>
    <n v="1"/>
    <s v="D556260"/>
    <s v="Closed"/>
  </r>
  <r>
    <x v="0"/>
    <x v="3"/>
    <x v="7"/>
    <x v="835"/>
    <n v="2"/>
    <x v="12"/>
    <x v="0"/>
    <d v="2020-09-16T12:49:00"/>
    <d v="2020-09-16T10:31:00"/>
    <n v="8279.9999999580905"/>
    <n v="137.99999999930151"/>
    <n v="275.99999999860302"/>
    <n v="1"/>
    <s v="D556258"/>
    <s v="Closed"/>
  </r>
  <r>
    <x v="0"/>
    <x v="2"/>
    <x v="5"/>
    <x v="465"/>
    <n v="39"/>
    <x v="12"/>
    <x v="0"/>
    <d v="2020-09-16T14:57:18"/>
    <d v="2020-09-16T13:38:00"/>
    <n v="4757.9999995417893"/>
    <n v="79.299999992363155"/>
    <n v="3092.699999702163"/>
    <n v="1"/>
    <s v="D556282"/>
    <s v="Closed"/>
  </r>
  <r>
    <x v="0"/>
    <x v="4"/>
    <x v="8"/>
    <x v="250"/>
    <n v="18"/>
    <x v="12"/>
    <x v="0"/>
    <d v="2020-09-16T14:18:00"/>
    <d v="2020-09-16T13:41:00"/>
    <n v="2219.9999996926636"/>
    <n v="36.999999994877726"/>
    <n v="665.99999990779907"/>
    <n v="1"/>
    <s v="D556281"/>
    <s v="Closed"/>
  </r>
  <r>
    <x v="0"/>
    <x v="2"/>
    <x v="10"/>
    <x v="642"/>
    <n v="4"/>
    <x v="12"/>
    <x v="0"/>
    <d v="2020-09-16T16:05:02"/>
    <d v="2020-09-16T13:48:36"/>
    <n v="8185.9999999869615"/>
    <n v="136.43333333311602"/>
    <n v="545.7333333324641"/>
    <n v="1"/>
    <s v="D556374"/>
    <s v="Closed"/>
  </r>
  <r>
    <x v="0"/>
    <x v="0"/>
    <x v="1"/>
    <x v="393"/>
    <n v="924"/>
    <x v="12"/>
    <x v="0"/>
    <d v="2020-09-16T19:20:00"/>
    <d v="2020-09-16T15:06:00"/>
    <n v="15240.00000001397"/>
    <n v="254.00000000023283"/>
    <n v="234696.00000021514"/>
    <n v="1"/>
    <s v="D556353"/>
    <s v="Closed"/>
  </r>
  <r>
    <x v="0"/>
    <x v="0"/>
    <x v="3"/>
    <x v="320"/>
    <n v="9"/>
    <x v="12"/>
    <x v="0"/>
    <d v="2020-09-16T17:37:30"/>
    <d v="2020-09-16T15:22:23"/>
    <n v="8106.9999997504056"/>
    <n v="135.11666666250676"/>
    <n v="1216.0499999625608"/>
    <n v="1"/>
    <s v="D556417"/>
    <s v="Closed"/>
  </r>
  <r>
    <x v="0"/>
    <x v="4"/>
    <x v="8"/>
    <x v="250"/>
    <n v="18"/>
    <x v="12"/>
    <x v="0"/>
    <d v="2020-09-16T17:58:17"/>
    <d v="2020-09-16T17:05:27"/>
    <n v="3169.999999855645"/>
    <n v="52.833333330927417"/>
    <n v="950.9999999566935"/>
    <n v="1"/>
    <s v="D556421"/>
    <s v="Closed"/>
  </r>
  <r>
    <x v="0"/>
    <x v="0"/>
    <x v="3"/>
    <x v="836"/>
    <n v="1"/>
    <x v="12"/>
    <x v="0"/>
    <d v="2020-09-16T21:26:57"/>
    <d v="2020-09-16T19:37:40"/>
    <n v="6557.0000001462176"/>
    <n v="109.28333333577029"/>
    <n v="109.28333333577029"/>
    <n v="1"/>
    <s v="D556478"/>
    <s v="Closed"/>
  </r>
  <r>
    <x v="0"/>
    <x v="0"/>
    <x v="3"/>
    <x v="469"/>
    <n v="256"/>
    <x v="12"/>
    <x v="0"/>
    <d v="2020-09-16T20:47:00"/>
    <d v="2020-09-16T19:45:00"/>
    <n v="3720.0000001816079"/>
    <n v="62.000000003026798"/>
    <n v="15872.00000077486"/>
    <n v="1"/>
    <s v="D556471"/>
    <s v="Closed"/>
  </r>
  <r>
    <x v="0"/>
    <x v="7"/>
    <x v="17"/>
    <x v="837"/>
    <n v="7"/>
    <x v="1"/>
    <x v="0"/>
    <d v="2020-09-17T06:11:21"/>
    <d v="2020-09-17T03:36:00"/>
    <n v="9321.0000000195578"/>
    <n v="155.35000000032596"/>
    <n v="1087.4500000022817"/>
    <n v="1"/>
    <s v="D556483"/>
    <s v="Closed"/>
  </r>
  <r>
    <x v="0"/>
    <x v="7"/>
    <x v="17"/>
    <x v="838"/>
    <n v="1"/>
    <x v="5"/>
    <x v="0"/>
    <d v="2020-09-17T06:14:00"/>
    <d v="2020-09-17T03:42:00"/>
    <n v="9120.0000001816079"/>
    <n v="152.0000000030268"/>
    <n v="152.0000000030268"/>
    <n v="1"/>
    <s v="C556481"/>
    <s v="Closed"/>
  </r>
  <r>
    <x v="0"/>
    <x v="0"/>
    <x v="3"/>
    <x v="839"/>
    <n v="5"/>
    <x v="2"/>
    <x v="0"/>
    <d v="2020-09-17T13:39:50"/>
    <d v="2020-09-17T11:58:00"/>
    <n v="6110.0000000093132"/>
    <n v="101.83333333348855"/>
    <n v="509.16666666744277"/>
    <n v="1"/>
    <s v="D556493"/>
    <s v="Closed"/>
  </r>
  <r>
    <x v="0"/>
    <x v="0"/>
    <x v="4"/>
    <x v="840"/>
    <n v="2"/>
    <x v="1"/>
    <x v="0"/>
    <d v="2020-09-17T13:59:56"/>
    <d v="2020-09-17T12:58:00"/>
    <n v="3715.9999998752028"/>
    <n v="61.93333333125338"/>
    <n v="123.86666666250676"/>
    <n v="1"/>
    <s v="D556495"/>
    <s v="Closed"/>
  </r>
  <r>
    <x v="0"/>
    <x v="2"/>
    <x v="10"/>
    <x v="841"/>
    <n v="17"/>
    <x v="1"/>
    <x v="0"/>
    <d v="2020-09-17T19:52:59"/>
    <d v="2020-09-17T19:02:00"/>
    <n v="3058.999999682419"/>
    <n v="50.983333328040317"/>
    <n v="866.71666657668538"/>
    <n v="1"/>
    <s v="D556504"/>
    <s v="Closed"/>
  </r>
  <r>
    <x v="0"/>
    <x v="2"/>
    <x v="10"/>
    <x v="842"/>
    <n v="2"/>
    <x v="5"/>
    <x v="0"/>
    <d v="2020-09-18T10:48:19"/>
    <d v="2020-09-18T10:20:45"/>
    <n v="1654.0000000270084"/>
    <n v="27.566666667116806"/>
    <n v="55.133333334233612"/>
    <n v="1"/>
    <s v="D556508"/>
    <s v="Closed"/>
  </r>
  <r>
    <x v="1"/>
    <x v="6"/>
    <x v="22"/>
    <x v="843"/>
    <n v="1"/>
    <x v="2"/>
    <x v="0"/>
    <d v="2020-09-18T13:21:01"/>
    <d v="2020-09-18T10:40:00"/>
    <n v="9660.9999996609986"/>
    <n v="161.01666666101664"/>
    <n v="161.01666666101664"/>
    <n v="1"/>
    <s v="C556509"/>
    <s v="Closed"/>
  </r>
  <r>
    <x v="0"/>
    <x v="0"/>
    <x v="3"/>
    <x v="395"/>
    <n v="1517"/>
    <x v="0"/>
    <x v="0"/>
    <d v="2020-09-18T19:57:26"/>
    <d v="2020-09-18T19:45:00"/>
    <n v="746.00000025238842"/>
    <n v="12.433333337539807"/>
    <n v="18861.366673047887"/>
    <n v="1"/>
    <s v="D556535"/>
    <s v="Closed"/>
  </r>
  <r>
    <x v="1"/>
    <x v="1"/>
    <x v="2"/>
    <x v="844"/>
    <n v="2"/>
    <x v="2"/>
    <x v="0"/>
    <d v="2020-09-19T01:59:15"/>
    <d v="2020-09-18T23:25:00"/>
    <n v="9254.9999996786937"/>
    <n v="154.2499999946449"/>
    <n v="308.49999998928979"/>
    <n v="1"/>
    <s v="D556538"/>
    <s v="Closed"/>
  </r>
  <r>
    <x v="0"/>
    <x v="2"/>
    <x v="10"/>
    <x v="845"/>
    <n v="4"/>
    <x v="5"/>
    <x v="0"/>
    <d v="2020-09-19T08:44:29"/>
    <d v="2020-09-19T07:55:00"/>
    <n v="2969.0000000176951"/>
    <n v="49.483333333628252"/>
    <n v="197.93333333451301"/>
    <n v="1"/>
    <s v="D556540"/>
    <s v="Closed"/>
  </r>
  <r>
    <x v="1"/>
    <x v="6"/>
    <x v="13"/>
    <x v="846"/>
    <n v="1"/>
    <x v="6"/>
    <x v="1"/>
    <d v="2020-09-19T10:34:03"/>
    <d v="2020-09-19T08:49:00"/>
    <n v="6303.0000004917383"/>
    <n v="105.05000000819564"/>
    <n v="105.05000000819564"/>
    <n v="1"/>
    <s v="C556541"/>
    <s v="Closed"/>
  </r>
  <r>
    <x v="1"/>
    <x v="6"/>
    <x v="18"/>
    <x v="847"/>
    <n v="1"/>
    <x v="2"/>
    <x v="0"/>
    <d v="2020-09-19T16:57:30"/>
    <d v="2020-09-19T14:28:00"/>
    <n v="8969.9999996926636"/>
    <n v="149.49999999487773"/>
    <n v="149.49999999487773"/>
    <n v="1"/>
    <s v="C556542"/>
    <s v="Closed"/>
  </r>
  <r>
    <x v="1"/>
    <x v="6"/>
    <x v="18"/>
    <x v="848"/>
    <n v="1"/>
    <x v="1"/>
    <x v="0"/>
    <d v="2020-09-19T17:32:41"/>
    <d v="2020-09-19T17:07:00"/>
    <n v="1541.0000000149012"/>
    <n v="25.683333333581686"/>
    <n v="25.683333333581686"/>
    <n v="1"/>
    <s v="C556544"/>
    <s v="Closed"/>
  </r>
  <r>
    <x v="1"/>
    <x v="6"/>
    <x v="13"/>
    <x v="849"/>
    <n v="8"/>
    <x v="1"/>
    <x v="0"/>
    <d v="2020-09-19T18:05:37"/>
    <d v="2020-09-19T17:31:00"/>
    <n v="2077.0000002114102"/>
    <n v="34.61666667019017"/>
    <n v="276.93333336152136"/>
    <n v="1"/>
    <s v="D556548"/>
    <s v="Closed"/>
  </r>
  <r>
    <x v="0"/>
    <x v="0"/>
    <x v="3"/>
    <x v="545"/>
    <n v="1"/>
    <x v="4"/>
    <x v="0"/>
    <d v="2020-09-20T03:48:54"/>
    <d v="2020-09-20T02:36:00"/>
    <n v="4374.0000003017485"/>
    <n v="72.900000005029142"/>
    <n v="72.900000005029142"/>
    <n v="1"/>
    <s v="D556552"/>
    <s v="Closed"/>
  </r>
  <r>
    <x v="0"/>
    <x v="2"/>
    <x v="10"/>
    <x v="850"/>
    <n v="21"/>
    <x v="5"/>
    <x v="0"/>
    <d v="2020-09-20T09:30:21"/>
    <d v="2020-09-20T08:42:00"/>
    <n v="2900.9999998379499"/>
    <n v="48.349999997299165"/>
    <n v="1015.3499999432825"/>
    <n v="1"/>
    <s v="D556558"/>
    <s v="Closed"/>
  </r>
  <r>
    <x v="1"/>
    <x v="6"/>
    <x v="23"/>
    <x v="851"/>
    <n v="1"/>
    <x v="3"/>
    <x v="0"/>
    <d v="2020-09-20T11:30:08"/>
    <d v="2020-09-20T10:30:00"/>
    <n v="3607.9999997746199"/>
    <n v="60.133333329576999"/>
    <n v="60.133333329576999"/>
    <n v="1"/>
    <s v="C556560"/>
    <s v="Closed"/>
  </r>
  <r>
    <x v="1"/>
    <x v="6"/>
    <x v="21"/>
    <x v="852"/>
    <n v="1"/>
    <x v="6"/>
    <x v="0"/>
    <d v="2020-09-20T12:01:00"/>
    <d v="2020-09-20T11:24:00"/>
    <n v="2220.0000003213063"/>
    <n v="37.000000005355105"/>
    <n v="37.000000005355105"/>
    <n v="1"/>
    <s v="C556561"/>
    <s v="Closed"/>
  </r>
  <r>
    <x v="1"/>
    <x v="5"/>
    <x v="14"/>
    <x v="853"/>
    <n v="1"/>
    <x v="1"/>
    <x v="0"/>
    <d v="2020-09-20T14:52:54"/>
    <d v="2020-09-20T14:02:00"/>
    <n v="3053.9999997708946"/>
    <n v="50.899999996181577"/>
    <n v="50.899999996181577"/>
    <n v="1"/>
    <s v="C556563"/>
    <s v="Closed"/>
  </r>
  <r>
    <x v="1"/>
    <x v="5"/>
    <x v="12"/>
    <x v="854"/>
    <n v="1"/>
    <x v="4"/>
    <x v="0"/>
    <d v="2020-09-20T16:26:15"/>
    <d v="2020-09-20T14:47:00"/>
    <n v="5955.0000002374873"/>
    <n v="99.250000003958121"/>
    <n v="99.250000003958121"/>
    <n v="1"/>
    <s v="C556564"/>
    <s v="Closed"/>
  </r>
  <r>
    <x v="1"/>
    <x v="5"/>
    <x v="12"/>
    <x v="855"/>
    <n v="1"/>
    <x v="4"/>
    <x v="0"/>
    <d v="2020-09-20T16:29:57"/>
    <d v="2020-09-20T14:49:00"/>
    <n v="6057.0000001927838"/>
    <n v="100.95000000321306"/>
    <n v="100.95000000321306"/>
    <n v="1"/>
    <s v="C556566"/>
    <s v="Closed"/>
  </r>
  <r>
    <x v="1"/>
    <x v="5"/>
    <x v="12"/>
    <x v="856"/>
    <n v="1"/>
    <x v="4"/>
    <x v="0"/>
    <d v="2020-09-20T16:28:31"/>
    <d v="2020-09-20T14:49:00"/>
    <n v="5971.0000002058223"/>
    <n v="99.516666670097038"/>
    <n v="99.516666670097038"/>
    <n v="1"/>
    <s v="C556565"/>
    <s v="Closed"/>
  </r>
  <r>
    <x v="1"/>
    <x v="5"/>
    <x v="12"/>
    <x v="857"/>
    <n v="1"/>
    <x v="4"/>
    <x v="0"/>
    <d v="2020-09-20T16:31:50"/>
    <d v="2020-09-20T15:16:00"/>
    <n v="4549.9999999534339"/>
    <n v="75.833333332557231"/>
    <n v="75.833333332557231"/>
    <n v="1"/>
    <s v="C556568"/>
    <s v="Closed"/>
  </r>
  <r>
    <x v="1"/>
    <x v="5"/>
    <x v="12"/>
    <x v="858"/>
    <n v="1"/>
    <x v="4"/>
    <x v="0"/>
    <d v="2020-09-20T16:33:14"/>
    <d v="2020-09-20T15:18:00"/>
    <n v="4514.0000003390014"/>
    <n v="75.233333338983357"/>
    <n v="75.233333338983357"/>
    <n v="1"/>
    <s v="C556569"/>
    <s v="Closed"/>
  </r>
  <r>
    <x v="1"/>
    <x v="5"/>
    <x v="12"/>
    <x v="859"/>
    <n v="1"/>
    <x v="4"/>
    <x v="0"/>
    <d v="2020-09-20T16:33:47"/>
    <d v="2020-09-20T15:56:00"/>
    <n v="2266.9999999925494"/>
    <n v="37.783333333209157"/>
    <n v="37.783333333209157"/>
    <n v="1"/>
    <s v="C556570"/>
    <s v="Closed"/>
  </r>
  <r>
    <x v="0"/>
    <x v="4"/>
    <x v="9"/>
    <x v="860"/>
    <n v="1"/>
    <x v="1"/>
    <x v="0"/>
    <d v="2020-09-20T18:32:50"/>
    <d v="2020-09-20T17:24:00"/>
    <n v="4129.9999998416752"/>
    <n v="68.833333330694586"/>
    <n v="68.833333330694586"/>
    <n v="1"/>
    <s v="D556572"/>
    <s v="Closed"/>
  </r>
  <r>
    <x v="1"/>
    <x v="5"/>
    <x v="14"/>
    <x v="861"/>
    <n v="1"/>
    <x v="4"/>
    <x v="0"/>
    <d v="2020-09-21T14:29:29"/>
    <d v="2020-09-21T12:09:56"/>
    <n v="8373.0000003241003"/>
    <n v="139.55000000540167"/>
    <n v="139.55000000540167"/>
    <n v="1"/>
    <s v="C556575"/>
    <s v="Closed"/>
  </r>
  <r>
    <x v="1"/>
    <x v="5"/>
    <x v="14"/>
    <x v="862"/>
    <n v="1716"/>
    <x v="1"/>
    <x v="0"/>
    <d v="2020-09-21T17:12:13"/>
    <d v="2020-09-21T16:32:00"/>
    <n v="2413.0000001750886"/>
    <n v="40.216666669584811"/>
    <n v="69011.800005007535"/>
    <n v="1"/>
    <s v="D556580"/>
    <s v="Closed"/>
  </r>
  <r>
    <x v="1"/>
    <x v="5"/>
    <x v="14"/>
    <x v="863"/>
    <n v="1"/>
    <x v="1"/>
    <x v="0"/>
    <d v="2020-09-21T20:06:10"/>
    <d v="2020-09-21T18:52:02"/>
    <n v="4447.9999999981374"/>
    <n v="74.133333333302289"/>
    <n v="74.133333333302289"/>
    <n v="1"/>
    <s v="C556583"/>
    <s v="Closed"/>
  </r>
  <r>
    <x v="0"/>
    <x v="2"/>
    <x v="5"/>
    <x v="121"/>
    <n v="33"/>
    <x v="5"/>
    <x v="0"/>
    <d v="2020-09-21T20:31:39"/>
    <d v="2020-09-21T19:28:21"/>
    <n v="3798.0000001844019"/>
    <n v="63.300000003073364"/>
    <n v="2088.900000101421"/>
    <n v="1"/>
    <s v="D556599"/>
    <s v="Closed"/>
  </r>
  <r>
    <x v="1"/>
    <x v="5"/>
    <x v="14"/>
    <x v="864"/>
    <n v="4"/>
    <x v="1"/>
    <x v="0"/>
    <d v="2020-09-23T08:20:06"/>
    <d v="2020-09-23T07:39:00"/>
    <n v="2465.9999999916181"/>
    <n v="41.099999999860302"/>
    <n v="164.39999999944121"/>
    <n v="1"/>
    <s v="D556606"/>
    <s v="Closed"/>
  </r>
  <r>
    <x v="0"/>
    <x v="0"/>
    <x v="3"/>
    <x v="865"/>
    <n v="1"/>
    <x v="5"/>
    <x v="0"/>
    <d v="2020-09-23T09:55:35"/>
    <d v="2020-09-23T08:59:00"/>
    <n v="3395.0000002747402"/>
    <n v="56.583333337912336"/>
    <n v="56.583333337912336"/>
    <n v="1"/>
    <s v="D556609"/>
    <s v="Closed"/>
  </r>
  <r>
    <x v="0"/>
    <x v="2"/>
    <x v="5"/>
    <x v="866"/>
    <n v="1"/>
    <x v="2"/>
    <x v="0"/>
    <d v="2020-09-23T10:26:30"/>
    <d v="2020-09-23T09:49:00"/>
    <n v="2249.9999997904524"/>
    <n v="37.49999999650754"/>
    <n v="37.49999999650754"/>
    <n v="1"/>
    <s v="C556610"/>
    <s v="Closed"/>
  </r>
  <r>
    <x v="0"/>
    <x v="7"/>
    <x v="17"/>
    <x v="867"/>
    <n v="1"/>
    <x v="2"/>
    <x v="0"/>
    <d v="2020-09-23T11:34:00"/>
    <d v="2020-09-23T10:18:00"/>
    <n v="4559.9999997764826"/>
    <n v="75.99999999627471"/>
    <n v="75.99999999627471"/>
    <n v="1"/>
    <s v="C556611"/>
    <s v="Closed"/>
  </r>
  <r>
    <x v="1"/>
    <x v="1"/>
    <x v="11"/>
    <x v="746"/>
    <n v="20"/>
    <x v="1"/>
    <x v="0"/>
    <d v="2020-09-23T11:49:25"/>
    <d v="2020-09-23T10:22:02"/>
    <n v="5242.9999997606501"/>
    <n v="87.383333329344168"/>
    <n v="1747.6666665868834"/>
    <n v="1"/>
    <s v="D556616"/>
    <s v="Closed"/>
  </r>
  <r>
    <x v="1"/>
    <x v="6"/>
    <x v="23"/>
    <x v="868"/>
    <n v="1"/>
    <x v="0"/>
    <x v="0"/>
    <d v="2020-09-23T10:37:03"/>
    <d v="2020-09-23T10:25:00"/>
    <n v="722.9999999050051"/>
    <n v="12.049999998416752"/>
    <n v="12.049999998416752"/>
    <n v="1"/>
    <s v="C556613"/>
    <s v="Closed"/>
  </r>
  <r>
    <x v="1"/>
    <x v="1"/>
    <x v="11"/>
    <x v="869"/>
    <n v="1"/>
    <x v="4"/>
    <x v="1"/>
    <d v="2020-09-23T15:35:00"/>
    <d v="2020-09-23T13:56:00"/>
    <n v="5939.9999998742715"/>
    <n v="98.999999997904524"/>
    <n v="98.999999997904524"/>
    <n v="1"/>
    <s v="C556617"/>
    <s v="Closed"/>
  </r>
  <r>
    <x v="1"/>
    <x v="5"/>
    <x v="14"/>
    <x v="864"/>
    <n v="4"/>
    <x v="1"/>
    <x v="0"/>
    <d v="2020-09-23T15:34:34"/>
    <d v="2020-09-23T13:59:00"/>
    <n v="5734.0000001247972"/>
    <n v="95.56666666874662"/>
    <n v="382.26666667498648"/>
    <n v="1"/>
    <s v="D556619"/>
    <s v="Closed"/>
  </r>
  <r>
    <x v="0"/>
    <x v="3"/>
    <x v="7"/>
    <x v="145"/>
    <n v="3"/>
    <x v="1"/>
    <x v="0"/>
    <d v="2020-09-24T10:37:00"/>
    <d v="2020-09-24T09:20:00"/>
    <n v="4619.9999999720603"/>
    <n v="76.999999999534339"/>
    <n v="230.99999999860302"/>
    <n v="1"/>
    <s v="D556623"/>
    <s v="Closed"/>
  </r>
  <r>
    <x v="1"/>
    <x v="6"/>
    <x v="18"/>
    <x v="870"/>
    <n v="1"/>
    <x v="2"/>
    <x v="1"/>
    <d v="2020-09-24T18:05:00"/>
    <d v="2020-09-24T17:09:00"/>
    <n v="3359.9999996367842"/>
    <n v="55.999999993946403"/>
    <n v="55.999999993946403"/>
    <n v="1"/>
    <s v="C556625"/>
    <s v="Closed"/>
  </r>
  <r>
    <x v="0"/>
    <x v="2"/>
    <x v="10"/>
    <x v="871"/>
    <n v="1"/>
    <x v="5"/>
    <x v="0"/>
    <d v="2020-09-24T18:40:56"/>
    <d v="2020-09-24T17:48:00"/>
    <n v="3176.0000000009313"/>
    <n v="52.933333333348855"/>
    <n v="52.933333333348855"/>
    <n v="1"/>
    <s v="D556627"/>
    <s v="Closed"/>
  </r>
  <r>
    <x v="1"/>
    <x v="5"/>
    <x v="14"/>
    <x v="872"/>
    <n v="7"/>
    <x v="2"/>
    <x v="0"/>
    <d v="2020-09-24T20:50:42"/>
    <d v="2020-09-24T19:22:02"/>
    <n v="5319.9999995296821"/>
    <n v="88.666666658828035"/>
    <n v="620.66666661179624"/>
    <n v="1"/>
    <s v="D556632"/>
    <s v="Closed"/>
  </r>
  <r>
    <x v="1"/>
    <x v="6"/>
    <x v="28"/>
    <x v="873"/>
    <n v="1"/>
    <x v="8"/>
    <x v="0"/>
    <d v="2020-09-25T09:00:58"/>
    <d v="2020-09-25T07:24:00"/>
    <n v="5817.9999996442348"/>
    <n v="96.966666660737246"/>
    <n v="96.966666660737246"/>
    <n v="1"/>
    <s v="C556635"/>
    <s v="Closed"/>
  </r>
  <r>
    <x v="1"/>
    <x v="5"/>
    <x v="14"/>
    <x v="874"/>
    <n v="3"/>
    <x v="5"/>
    <x v="0"/>
    <d v="2020-09-25T11:05:36"/>
    <d v="2020-09-25T10:18:41"/>
    <n v="2815.0000004796311"/>
    <n v="46.916666674660519"/>
    <n v="140.75000002398156"/>
    <n v="1"/>
    <s v="D556639"/>
    <s v="Closed"/>
  </r>
  <r>
    <x v="1"/>
    <x v="5"/>
    <x v="14"/>
    <x v="875"/>
    <n v="1"/>
    <x v="5"/>
    <x v="0"/>
    <d v="2020-09-25T14:10:51"/>
    <d v="2020-09-25T13:34:00"/>
    <n v="2211.0000001033768"/>
    <n v="36.850000001722947"/>
    <n v="36.850000001722947"/>
    <n v="1"/>
    <s v="C556641"/>
    <s v="Closed"/>
  </r>
  <r>
    <x v="1"/>
    <x v="1"/>
    <x v="11"/>
    <x v="876"/>
    <n v="1"/>
    <x v="4"/>
    <x v="0"/>
    <d v="2020-09-26T08:58:07"/>
    <d v="2020-09-26T08:15:00"/>
    <n v="2586.9999999878928"/>
    <n v="43.11666666646488"/>
    <n v="43.11666666646488"/>
    <n v="1"/>
    <s v="D556647"/>
    <s v="Closed"/>
  </r>
  <r>
    <x v="0"/>
    <x v="7"/>
    <x v="17"/>
    <x v="573"/>
    <n v="206"/>
    <x v="10"/>
    <x v="0"/>
    <d v="2020-09-27T02:01:00"/>
    <d v="2020-09-27T01:09:00"/>
    <n v="3119.999999483116"/>
    <n v="51.999999991385266"/>
    <n v="10711.999998225365"/>
    <n v="1"/>
    <s v="D556661"/>
    <s v="Closed"/>
  </r>
  <r>
    <x v="1"/>
    <x v="6"/>
    <x v="21"/>
    <x v="877"/>
    <n v="5"/>
    <x v="2"/>
    <x v="0"/>
    <d v="2020-09-27T13:40:58"/>
    <d v="2020-09-27T12:35:00"/>
    <n v="3957.9999998677522"/>
    <n v="65.966666664462537"/>
    <n v="329.83333332231268"/>
    <n v="1"/>
    <s v="D556666"/>
    <s v="Closed"/>
  </r>
  <r>
    <x v="0"/>
    <x v="7"/>
    <x v="17"/>
    <x v="447"/>
    <n v="96"/>
    <x v="4"/>
    <x v="0"/>
    <d v="2020-09-27T15:15:00"/>
    <d v="2020-09-27T14:29:00"/>
    <n v="2759.999999566935"/>
    <n v="45.99999999278225"/>
    <n v="4415.999999307096"/>
    <n v="1"/>
    <s v="D556677"/>
    <s v="Closed"/>
  </r>
  <r>
    <x v="1"/>
    <x v="6"/>
    <x v="22"/>
    <x v="718"/>
    <n v="67"/>
    <x v="1"/>
    <x v="0"/>
    <d v="2020-09-27T17:58:15"/>
    <d v="2020-09-27T16:30:00"/>
    <n v="5294.9999999720603"/>
    <n v="88.249999999534339"/>
    <n v="5912.7499999688007"/>
    <n v="1"/>
    <s v="D556689"/>
    <s v="Closed"/>
  </r>
  <r>
    <x v="1"/>
    <x v="6"/>
    <x v="22"/>
    <x v="222"/>
    <n v="972"/>
    <x v="4"/>
    <x v="0"/>
    <d v="2020-09-27T21:36:00"/>
    <d v="2020-09-27T19:33:00"/>
    <n v="7380.0000001676381"/>
    <n v="123.00000000279397"/>
    <n v="119556.00000271574"/>
    <n v="1"/>
    <s v="D556855"/>
    <s v="Closed"/>
  </r>
  <r>
    <x v="0"/>
    <x v="4"/>
    <x v="26"/>
    <x v="784"/>
    <n v="3"/>
    <x v="5"/>
    <x v="0"/>
    <d v="2020-09-27T21:55:10"/>
    <d v="2020-09-27T21:22:00"/>
    <n v="1989.9999999906868"/>
    <n v="33.166666666511446"/>
    <n v="99.499999999534339"/>
    <n v="1"/>
    <s v="D556866"/>
    <s v="Closed"/>
  </r>
  <r>
    <x v="0"/>
    <x v="4"/>
    <x v="9"/>
    <x v="445"/>
    <n v="2"/>
    <x v="1"/>
    <x v="0"/>
    <d v="2020-09-28T06:35:42"/>
    <d v="2020-09-28T05:35:14"/>
    <n v="3627.9999994207174"/>
    <n v="60.466666657011956"/>
    <n v="120.93333331402391"/>
    <n v="1"/>
    <s v="D556870"/>
    <s v="Closed"/>
  </r>
  <r>
    <x v="1"/>
    <x v="6"/>
    <x v="22"/>
    <x v="718"/>
    <n v="59"/>
    <x v="4"/>
    <x v="0"/>
    <d v="2020-09-28T09:26:08"/>
    <d v="2020-09-28T08:21:16"/>
    <n v="3892.0000001555309"/>
    <n v="64.866666669258848"/>
    <n v="3827.133333486272"/>
    <n v="1"/>
    <s v="D556880"/>
    <s v="Closed"/>
  </r>
  <r>
    <x v="1"/>
    <x v="5"/>
    <x v="14"/>
    <x v="878"/>
    <n v="1"/>
    <x v="6"/>
    <x v="0"/>
    <d v="2020-09-28T14:25:35"/>
    <d v="2020-09-28T13:40:00"/>
    <n v="2735.0000000093132"/>
    <n v="45.583333333488554"/>
    <n v="45.583333333488554"/>
    <n v="1"/>
    <s v="C556885"/>
    <s v="Closed"/>
  </r>
  <r>
    <x v="0"/>
    <x v="2"/>
    <x v="5"/>
    <x v="879"/>
    <n v="2"/>
    <x v="5"/>
    <x v="0"/>
    <d v="2020-09-28T18:08:58"/>
    <d v="2020-09-28T17:10:49"/>
    <n v="3489.0000002458692"/>
    <n v="58.150000004097819"/>
    <n v="116.30000000819564"/>
    <n v="1"/>
    <s v="D556887"/>
    <s v="Closed"/>
  </r>
  <r>
    <x v="0"/>
    <x v="3"/>
    <x v="6"/>
    <x v="880"/>
    <n v="1"/>
    <x v="1"/>
    <x v="0"/>
    <d v="2020-09-29T12:54:06"/>
    <d v="2020-09-29T12:02:00"/>
    <n v="3126.000000257045"/>
    <n v="52.100000004284084"/>
    <n v="52.100000004284084"/>
    <n v="1"/>
    <s v="D556894"/>
    <s v="Closed"/>
  </r>
  <r>
    <x v="0"/>
    <x v="2"/>
    <x v="10"/>
    <x v="881"/>
    <n v="14"/>
    <x v="1"/>
    <x v="0"/>
    <d v="2020-09-29T14:18:41"/>
    <d v="2020-09-29T12:05:28"/>
    <n v="7993.0000001331791"/>
    <n v="133.21666666888632"/>
    <n v="1865.0333333644085"/>
    <n v="1"/>
    <s v="D556893"/>
    <s v="Closed"/>
  </r>
  <r>
    <x v="0"/>
    <x v="2"/>
    <x v="10"/>
    <x v="642"/>
    <n v="4"/>
    <x v="1"/>
    <x v="0"/>
    <d v="2020-09-29T16:31:47"/>
    <d v="2020-09-29T15:53:38"/>
    <n v="2289.0000001061708"/>
    <n v="38.150000001769513"/>
    <n v="152.60000000707805"/>
    <n v="1"/>
    <s v="D556900"/>
    <s v="Closed"/>
  </r>
  <r>
    <x v="1"/>
    <x v="5"/>
    <x v="14"/>
    <x v="882"/>
    <n v="22"/>
    <x v="1"/>
    <x v="1"/>
    <d v="2020-09-29T21:06:44"/>
    <d v="2020-09-29T19:41:00"/>
    <n v="5143.9999998779967"/>
    <n v="85.733333331299946"/>
    <n v="1886.1333332885988"/>
    <n v="1"/>
    <s v="D556909"/>
    <s v="Closed"/>
  </r>
  <r>
    <x v="0"/>
    <x v="2"/>
    <x v="10"/>
    <x v="881"/>
    <n v="27"/>
    <x v="6"/>
    <x v="0"/>
    <d v="2020-09-29T20:56:33"/>
    <d v="2020-09-29T20:06:36"/>
    <n v="2997.0000002766028"/>
    <n v="49.950000004610047"/>
    <n v="1348.6500001244713"/>
    <n v="1"/>
    <s v="D556907"/>
    <s v="Closed"/>
  </r>
  <r>
    <x v="0"/>
    <x v="2"/>
    <x v="5"/>
    <x v="883"/>
    <n v="1"/>
    <x v="4"/>
    <x v="0"/>
    <d v="2020-09-30T00:35:29"/>
    <d v="2020-09-29T23:40:45"/>
    <n v="3284.0000001015142"/>
    <n v="54.733333335025236"/>
    <n v="54.733333335025236"/>
    <n v="1"/>
    <s v="D556911"/>
    <s v="Closed"/>
  </r>
  <r>
    <x v="0"/>
    <x v="2"/>
    <x v="16"/>
    <x v="884"/>
    <n v="2"/>
    <x v="5"/>
    <x v="0"/>
    <d v="2020-09-30T11:12:43"/>
    <d v="2020-09-30T10:45:03"/>
    <n v="1660.0000001722947"/>
    <n v="27.666666669538245"/>
    <n v="55.333333339076489"/>
    <n v="1"/>
    <s v="D556924"/>
    <s v="Closed"/>
  </r>
  <r>
    <x v="0"/>
    <x v="2"/>
    <x v="10"/>
    <x v="642"/>
    <n v="4"/>
    <x v="1"/>
    <x v="0"/>
    <d v="2020-09-30T17:38:57"/>
    <d v="2020-09-30T15:43:36"/>
    <n v="6921.0000003688037"/>
    <n v="115.35000000614673"/>
    <n v="461.40000002458692"/>
    <n v="1"/>
    <s v="D556929"/>
    <s v="Closed"/>
  </r>
  <r>
    <x v="0"/>
    <x v="2"/>
    <x v="16"/>
    <x v="885"/>
    <n v="1"/>
    <x v="5"/>
    <x v="0"/>
    <d v="2020-10-01T10:21:00"/>
    <d v="2020-10-01T09:07:00"/>
    <n v="4440.0000000139698"/>
    <n v="74.000000000232831"/>
    <n v="74.000000000232831"/>
    <n v="1"/>
    <s v="C556932"/>
    <s v="Closed"/>
  </r>
  <r>
    <x v="0"/>
    <x v="0"/>
    <x v="3"/>
    <x v="886"/>
    <n v="1"/>
    <x v="5"/>
    <x v="0"/>
    <d v="2020-10-03T01:12:53"/>
    <d v="2020-10-03T00:08:00"/>
    <n v="3892.9999997606501"/>
    <n v="64.883333329344168"/>
    <n v="64.883333329344168"/>
    <n v="1"/>
    <s v="C556940"/>
    <s v="Closed"/>
  </r>
  <r>
    <x v="0"/>
    <x v="2"/>
    <x v="16"/>
    <x v="887"/>
    <n v="1"/>
    <x v="4"/>
    <x v="0"/>
    <d v="2020-10-03T14:25:21"/>
    <d v="2020-10-03T13:22:00"/>
    <n v="3801.000000257045"/>
    <n v="63.350000004284084"/>
    <n v="63.350000004284084"/>
    <n v="1"/>
    <s v="C556941"/>
    <s v="Closed"/>
  </r>
  <r>
    <x v="0"/>
    <x v="2"/>
    <x v="16"/>
    <x v="645"/>
    <n v="1"/>
    <x v="4"/>
    <x v="0"/>
    <d v="2020-10-03T14:24:33"/>
    <d v="2020-10-03T13:22:00"/>
    <n v="3753.0000003520399"/>
    <n v="62.550000005867332"/>
    <n v="62.550000005867332"/>
    <n v="1"/>
    <s v="D556944"/>
    <s v="Closed"/>
  </r>
  <r>
    <x v="0"/>
    <x v="2"/>
    <x v="16"/>
    <x v="281"/>
    <n v="1"/>
    <x v="4"/>
    <x v="0"/>
    <d v="2020-10-03T14:25:46"/>
    <d v="2020-10-03T13:36:00"/>
    <n v="2986.0000002197921"/>
    <n v="49.766666670329869"/>
    <n v="49.766666670329869"/>
    <n v="1"/>
    <s v="C556942"/>
    <s v="Closed"/>
  </r>
  <r>
    <x v="0"/>
    <x v="0"/>
    <x v="4"/>
    <x v="278"/>
    <n v="1"/>
    <x v="1"/>
    <x v="0"/>
    <d v="2020-10-03T15:06:20"/>
    <d v="2020-10-03T14:32:00"/>
    <n v="2060.0000000093132"/>
    <n v="34.333333333488554"/>
    <n v="34.333333333488554"/>
    <n v="1"/>
    <s v="C556945"/>
    <s v="Closed"/>
  </r>
  <r>
    <x v="0"/>
    <x v="2"/>
    <x v="16"/>
    <x v="606"/>
    <n v="1"/>
    <x v="4"/>
    <x v="0"/>
    <d v="2020-10-03T15:38:17"/>
    <d v="2020-10-03T14:54:00"/>
    <n v="2657.0000000065193"/>
    <n v="44.283333333441988"/>
    <n v="44.283333333441988"/>
    <n v="1"/>
    <s v="C556946"/>
    <s v="Closed"/>
  </r>
  <r>
    <x v="0"/>
    <x v="2"/>
    <x v="5"/>
    <x v="888"/>
    <n v="1"/>
    <x v="5"/>
    <x v="0"/>
    <d v="2020-10-04T09:08:59"/>
    <d v="2020-10-04T08:28:00"/>
    <n v="2459.0000002412125"/>
    <n v="40.983333337353542"/>
    <n v="40.983333337353542"/>
    <n v="1"/>
    <s v="C556947"/>
    <s v="Closed"/>
  </r>
  <r>
    <x v="0"/>
    <x v="4"/>
    <x v="9"/>
    <x v="889"/>
    <n v="3"/>
    <x v="5"/>
    <x v="0"/>
    <d v="2020-10-06T11:17:12"/>
    <d v="2020-10-06T10:50:00"/>
    <n v="1631.999999913387"/>
    <n v="27.19999999855645"/>
    <n v="81.59999999566935"/>
    <n v="1"/>
    <s v="D556952"/>
    <s v="Closed"/>
  </r>
  <r>
    <x v="0"/>
    <x v="2"/>
    <x v="29"/>
    <x v="890"/>
    <n v="25"/>
    <x v="6"/>
    <x v="0"/>
    <d v="2020-10-06T13:11:00"/>
    <d v="2020-10-06T11:56:00"/>
    <n v="4500.0000002095476"/>
    <n v="75.00000000349246"/>
    <n v="1875.0000000873115"/>
    <n v="1"/>
    <s v="D556955"/>
    <s v="Closed"/>
  </r>
  <r>
    <x v="1"/>
    <x v="1"/>
    <x v="19"/>
    <x v="51"/>
    <n v="5639"/>
    <x v="8"/>
    <x v="0"/>
    <d v="2020-10-06T13:31:29"/>
    <d v="2020-10-06T12:37:00"/>
    <n v="3269.0000003669411"/>
    <n v="54.483333339449018"/>
    <n v="307231.51670115301"/>
    <n v="1"/>
    <s v="D557121"/>
    <s v="Closed"/>
  </r>
  <r>
    <x v="1"/>
    <x v="1"/>
    <x v="11"/>
    <x v="891"/>
    <n v="1860"/>
    <x v="8"/>
    <x v="0"/>
    <d v="2020-10-06T13:53:56"/>
    <d v="2020-10-06T13:31:29"/>
    <n v="1346.9999999273568"/>
    <n v="22.449999998789281"/>
    <n v="41756.999997748062"/>
    <n v="1"/>
    <s v="D557231"/>
    <s v="Closed"/>
  </r>
  <r>
    <x v="1"/>
    <x v="6"/>
    <x v="22"/>
    <x v="892"/>
    <n v="1"/>
    <x v="5"/>
    <x v="0"/>
    <d v="2020-10-06T16:34:11"/>
    <d v="2020-10-06T16:01:34"/>
    <n v="1957.0000004488975"/>
    <n v="32.616666674148291"/>
    <n v="32.616666674148291"/>
    <n v="1"/>
    <s v="C557233"/>
    <s v="Closed"/>
  </r>
  <r>
    <x v="0"/>
    <x v="2"/>
    <x v="5"/>
    <x v="542"/>
    <n v="66"/>
    <x v="1"/>
    <x v="0"/>
    <d v="2020-10-07T19:09:40"/>
    <d v="2020-10-07T17:45:05"/>
    <n v="5075.0000000931323"/>
    <n v="84.583333334885538"/>
    <n v="5582.5000001024455"/>
    <n v="1"/>
    <s v="D557257"/>
    <s v="Closed"/>
  </r>
  <r>
    <x v="0"/>
    <x v="2"/>
    <x v="16"/>
    <x v="606"/>
    <n v="1"/>
    <x v="4"/>
    <x v="0"/>
    <d v="2020-10-08T21:53:34"/>
    <d v="2020-10-08T20:04:00"/>
    <n v="6574.0000003483146"/>
    <n v="109.56666667247191"/>
    <n v="109.56666667247191"/>
    <n v="1"/>
    <s v="C557273"/>
    <s v="Closed"/>
  </r>
  <r>
    <x v="0"/>
    <x v="2"/>
    <x v="5"/>
    <x v="893"/>
    <n v="2"/>
    <x v="1"/>
    <x v="0"/>
    <d v="2020-10-09T10:25:32"/>
    <d v="2020-10-09T08:39:00"/>
    <n v="6391.9999999227002"/>
    <n v="106.533333332045"/>
    <n v="213.06666666409001"/>
    <n v="1"/>
    <s v="D557275"/>
    <s v="Closed"/>
  </r>
  <r>
    <x v="1"/>
    <x v="5"/>
    <x v="14"/>
    <x v="66"/>
    <n v="2533"/>
    <x v="6"/>
    <x v="0"/>
    <d v="2020-10-09T10:33:54"/>
    <d v="2020-10-09T09:41:00"/>
    <n v="3174.0000001620501"/>
    <n v="52.900000002700835"/>
    <n v="133995.70000684122"/>
    <n v="1"/>
    <s v="D557295"/>
    <s v="Closed"/>
  </r>
  <r>
    <x v="0"/>
    <x v="7"/>
    <x v="17"/>
    <x v="788"/>
    <n v="1"/>
    <x v="1"/>
    <x v="0"/>
    <d v="2020-10-09T16:09:00"/>
    <d v="2020-10-09T14:29:54"/>
    <n v="5946.0000000195578"/>
    <n v="99.100000000325963"/>
    <n v="99.100000000325963"/>
    <n v="1"/>
    <s v="C557297"/>
    <s v="Closed"/>
  </r>
  <r>
    <x v="1"/>
    <x v="5"/>
    <x v="14"/>
    <x v="894"/>
    <n v="4"/>
    <x v="4"/>
    <x v="0"/>
    <d v="2020-10-09T23:23:57"/>
    <d v="2020-10-09T21:39:47"/>
    <n v="6250.0000000465661"/>
    <n v="104.16666666744277"/>
    <n v="416.66666666977108"/>
    <n v="1"/>
    <s v="D557300"/>
    <s v="Closed"/>
  </r>
  <r>
    <x v="1"/>
    <x v="6"/>
    <x v="13"/>
    <x v="750"/>
    <n v="8"/>
    <x v="4"/>
    <x v="0"/>
    <d v="2020-10-10T07:15:52"/>
    <d v="2020-10-10T05:38:00"/>
    <n v="5871.9999996945262"/>
    <n v="97.866666661575437"/>
    <n v="782.93333329260349"/>
    <n v="1"/>
    <s v="D557303"/>
    <s v="Closed"/>
  </r>
  <r>
    <x v="0"/>
    <x v="2"/>
    <x v="10"/>
    <x v="895"/>
    <n v="17"/>
    <x v="1"/>
    <x v="0"/>
    <d v="2020-10-10T12:39:42"/>
    <d v="2020-10-10T11:40:00"/>
    <n v="3581.9999999832362"/>
    <n v="59.699999999720603"/>
    <n v="1014.8999999952503"/>
    <n v="1"/>
    <s v="D557307"/>
    <s v="Closed"/>
  </r>
  <r>
    <x v="0"/>
    <x v="3"/>
    <x v="7"/>
    <x v="517"/>
    <n v="13"/>
    <x v="1"/>
    <x v="0"/>
    <d v="2020-10-10T13:56:40"/>
    <d v="2020-10-10T12:36:00"/>
    <n v="4839.9999998509884"/>
    <n v="80.66666666418314"/>
    <n v="1048.6666666343808"/>
    <n v="1"/>
    <s v="D557315"/>
    <s v="Closed"/>
  </r>
  <r>
    <x v="1"/>
    <x v="6"/>
    <x v="21"/>
    <x v="896"/>
    <n v="13"/>
    <x v="2"/>
    <x v="0"/>
    <d v="2020-10-10T14:34:43"/>
    <d v="2020-10-10T13:11:00"/>
    <n v="5022.999999881722"/>
    <n v="83.716666664695367"/>
    <n v="1088.3166666410398"/>
    <n v="1"/>
    <s v="D557316"/>
    <s v="Closed"/>
  </r>
  <r>
    <x v="1"/>
    <x v="1"/>
    <x v="11"/>
    <x v="876"/>
    <n v="1"/>
    <x v="4"/>
    <x v="0"/>
    <d v="2020-10-11T09:50:10"/>
    <d v="2020-10-11T08:28:00"/>
    <n v="4930.000000144355"/>
    <n v="82.166666669072583"/>
    <n v="82.166666669072583"/>
    <n v="1"/>
    <s v="D557318"/>
    <s v="Closed"/>
  </r>
  <r>
    <x v="1"/>
    <x v="1"/>
    <x v="11"/>
    <x v="897"/>
    <n v="1"/>
    <x v="5"/>
    <x v="0"/>
    <d v="2020-10-11T12:43:09"/>
    <d v="2020-10-11T10:19:00"/>
    <n v="8649.0000000922009"/>
    <n v="144.15000000153668"/>
    <n v="144.15000000153668"/>
    <n v="1"/>
    <s v="D557321"/>
    <s v="Closed"/>
  </r>
  <r>
    <x v="1"/>
    <x v="6"/>
    <x v="21"/>
    <x v="898"/>
    <n v="1"/>
    <x v="6"/>
    <x v="0"/>
    <d v="2020-10-11T13:14:09"/>
    <d v="2020-10-11T10:48:00"/>
    <n v="8769.0000004833564"/>
    <n v="146.15000000805594"/>
    <n v="146.15000000805594"/>
    <n v="1"/>
    <s v="C557320"/>
    <s v="Closed"/>
  </r>
  <r>
    <x v="0"/>
    <x v="0"/>
    <x v="1"/>
    <x v="899"/>
    <n v="1"/>
    <x v="2"/>
    <x v="0"/>
    <d v="2020-10-11T16:31:00"/>
    <d v="2020-10-11T15:10:00"/>
    <n v="4860.0000001257285"/>
    <n v="81.000000002095476"/>
    <n v="81.000000002095476"/>
    <n v="1"/>
    <s v="C557322"/>
    <s v="Closed"/>
  </r>
  <r>
    <x v="0"/>
    <x v="2"/>
    <x v="10"/>
    <x v="105"/>
    <n v="7"/>
    <x v="5"/>
    <x v="0"/>
    <d v="2020-10-11T17:07:09"/>
    <d v="2020-10-11T16:34:00"/>
    <n v="1988.9999997569248"/>
    <n v="33.149999995948747"/>
    <n v="232.04999997164123"/>
    <n v="1"/>
    <s v="D557324"/>
    <s v="Closed"/>
  </r>
  <r>
    <x v="1"/>
    <x v="1"/>
    <x v="20"/>
    <x v="558"/>
    <n v="1"/>
    <x v="4"/>
    <x v="0"/>
    <d v="2020-10-13T11:36:14"/>
    <d v="2020-10-13T10:24:00"/>
    <n v="4333.9999997522682"/>
    <n v="72.23333332920447"/>
    <n v="72.23333332920447"/>
    <n v="1"/>
    <s v="C557326"/>
    <s v="Closed"/>
  </r>
  <r>
    <x v="0"/>
    <x v="2"/>
    <x v="15"/>
    <x v="900"/>
    <n v="4"/>
    <x v="1"/>
    <x v="0"/>
    <d v="2020-10-13T14:28:38"/>
    <d v="2020-10-13T12:08:47"/>
    <n v="8391.0000001313165"/>
    <n v="139.85000000218861"/>
    <n v="559.40000000875443"/>
    <n v="1"/>
    <s v="D557332"/>
    <s v="Closed"/>
  </r>
  <r>
    <x v="0"/>
    <x v="3"/>
    <x v="7"/>
    <x v="517"/>
    <n v="13"/>
    <x v="4"/>
    <x v="0"/>
    <d v="2020-10-14T08:52:04"/>
    <d v="2020-10-14T07:51:00"/>
    <n v="3664.0000002924353"/>
    <n v="61.066666671540588"/>
    <n v="793.86666673002765"/>
    <n v="1"/>
    <s v="D557339"/>
    <s v="Closed"/>
  </r>
  <r>
    <x v="0"/>
    <x v="2"/>
    <x v="5"/>
    <x v="901"/>
    <n v="21"/>
    <x v="5"/>
    <x v="0"/>
    <d v="2020-10-14T08:23:08"/>
    <d v="2020-10-14T07:58:00"/>
    <n v="1508.0000004731119"/>
    <n v="25.133333341218531"/>
    <n v="527.80000016558915"/>
    <n v="1"/>
    <s v="D557338"/>
    <s v="Closed"/>
  </r>
  <r>
    <x v="0"/>
    <x v="0"/>
    <x v="3"/>
    <x v="435"/>
    <n v="1"/>
    <x v="5"/>
    <x v="0"/>
    <d v="2020-10-14T09:16:51"/>
    <d v="2020-10-14T08:43:30"/>
    <n v="2001.0000000474975"/>
    <n v="33.350000000791624"/>
    <n v="33.350000000791624"/>
    <n v="1"/>
    <s v="C557340"/>
    <s v="Closed"/>
  </r>
  <r>
    <x v="0"/>
    <x v="2"/>
    <x v="15"/>
    <x v="902"/>
    <n v="1"/>
    <x v="5"/>
    <x v="0"/>
    <d v="2020-10-14T09:51:56"/>
    <d v="2020-10-14T09:14:00"/>
    <n v="2275.9999995818362"/>
    <n v="37.933333326363936"/>
    <n v="37.933333326363936"/>
    <n v="1"/>
    <s v="C557341"/>
    <s v="Closed"/>
  </r>
  <r>
    <x v="0"/>
    <x v="7"/>
    <x v="17"/>
    <x v="903"/>
    <n v="2"/>
    <x v="5"/>
    <x v="0"/>
    <d v="2020-10-15T09:51:00"/>
    <d v="2020-10-15T09:00:00"/>
    <n v="3059.999999916181"/>
    <n v="50.999999998603016"/>
    <n v="101.99999999720603"/>
    <n v="1"/>
    <s v="D557344"/>
    <s v="Closed"/>
  </r>
  <r>
    <x v="0"/>
    <x v="2"/>
    <x v="5"/>
    <x v="904"/>
    <n v="124"/>
    <x v="1"/>
    <x v="0"/>
    <d v="2020-10-15T14:11:37"/>
    <d v="2020-10-15T13:45:26"/>
    <n v="1570.9999994840473"/>
    <n v="26.183333324734122"/>
    <n v="3246.7333322670311"/>
    <n v="1"/>
    <s v="D557358"/>
    <s v="Closed"/>
  </r>
  <r>
    <x v="1"/>
    <x v="5"/>
    <x v="24"/>
    <x v="905"/>
    <n v="1"/>
    <x v="1"/>
    <x v="0"/>
    <d v="2020-10-16T09:39:01"/>
    <d v="2020-10-16T08:46:56"/>
    <n v="3124.9999993946403"/>
    <n v="52.083333323244005"/>
    <n v="52.083333323244005"/>
    <n v="1"/>
    <s v="C557360"/>
    <s v="Closed"/>
  </r>
  <r>
    <x v="0"/>
    <x v="2"/>
    <x v="10"/>
    <x v="243"/>
    <n v="15"/>
    <x v="1"/>
    <x v="0"/>
    <d v="2020-10-16T14:15:45"/>
    <d v="2020-10-16T12:30:00"/>
    <n v="6344.9999996228144"/>
    <n v="105.74999999371357"/>
    <n v="1586.2499999057036"/>
    <n v="1"/>
    <s v="D557365"/>
    <s v="Closed"/>
  </r>
  <r>
    <x v="1"/>
    <x v="6"/>
    <x v="25"/>
    <x v="906"/>
    <n v="1"/>
    <x v="5"/>
    <x v="0"/>
    <d v="2020-10-17T11:44:28"/>
    <d v="2020-10-17T10:58:00"/>
    <n v="2788.0000004544854"/>
    <n v="46.466666674241424"/>
    <n v="46.466666674241424"/>
    <n v="1"/>
    <s v="C557370"/>
    <s v="Closed"/>
  </r>
  <r>
    <x v="0"/>
    <x v="4"/>
    <x v="9"/>
    <x v="907"/>
    <n v="8"/>
    <x v="1"/>
    <x v="0"/>
    <d v="2020-10-17T18:36:44"/>
    <d v="2020-10-17T17:00:00"/>
    <n v="5803.9999995147809"/>
    <n v="96.733333325246349"/>
    <n v="773.86666660197079"/>
    <n v="1"/>
    <s v="D557372"/>
    <s v="Closed"/>
  </r>
  <r>
    <x v="0"/>
    <x v="4"/>
    <x v="9"/>
    <x v="908"/>
    <n v="1"/>
    <x v="5"/>
    <x v="0"/>
    <d v="2020-10-18T21:34:12"/>
    <d v="2020-10-18T17:04:00"/>
    <n v="16212.000000290573"/>
    <n v="270.20000000484288"/>
    <n v="270.20000000484288"/>
    <n v="1"/>
    <s v="D557374"/>
    <s v="Closed"/>
  </r>
  <r>
    <x v="0"/>
    <x v="0"/>
    <x v="1"/>
    <x v="909"/>
    <n v="17"/>
    <x v="10"/>
    <x v="0"/>
    <d v="2020-10-19T14:47:38"/>
    <d v="2020-10-19T14:17:17"/>
    <n v="1821.000000089407"/>
    <n v="30.350000001490116"/>
    <n v="515.95000002533197"/>
    <n v="1"/>
    <s v="D557381"/>
    <s v="Closed"/>
  </r>
  <r>
    <x v="1"/>
    <x v="5"/>
    <x v="31"/>
    <x v="910"/>
    <n v="16805"/>
    <x v="8"/>
    <x v="0"/>
    <d v="2020-10-19T20:06:38"/>
    <d v="2020-10-19T16:31:00"/>
    <n v="12938.000000012107"/>
    <n v="215.63333333353512"/>
    <n v="3623718.1666700579"/>
    <n v="1"/>
    <s v="D558212"/>
    <s v="Closed"/>
  </r>
  <r>
    <x v="1"/>
    <x v="6"/>
    <x v="18"/>
    <x v="911"/>
    <n v="1"/>
    <x v="2"/>
    <x v="0"/>
    <d v="2020-10-20T07:48:29"/>
    <d v="2020-10-20T07:07:00"/>
    <n v="2489.0000003390014"/>
    <n v="41.483333338983357"/>
    <n v="41.483333338983357"/>
    <n v="1"/>
    <s v="C558845"/>
    <s v="Closed"/>
  </r>
  <r>
    <x v="0"/>
    <x v="2"/>
    <x v="10"/>
    <x v="912"/>
    <n v="38"/>
    <x v="4"/>
    <x v="0"/>
    <d v="2020-10-20T10:30:43"/>
    <d v="2020-10-20T09:19:00"/>
    <n v="4303.0000000493601"/>
    <n v="71.716666667489335"/>
    <n v="2725.2333333645947"/>
    <n v="1"/>
    <s v="D558858"/>
    <s v="Closed"/>
  </r>
  <r>
    <x v="0"/>
    <x v="3"/>
    <x v="7"/>
    <x v="913"/>
    <n v="1"/>
    <x v="6"/>
    <x v="0"/>
    <d v="2020-10-20T20:24:02"/>
    <d v="2020-10-20T17:59:00"/>
    <n v="8701.9999999087304"/>
    <n v="145.03333333181217"/>
    <n v="145.03333333181217"/>
    <n v="1"/>
    <s v="D558863"/>
    <s v="Closed"/>
  </r>
  <r>
    <x v="1"/>
    <x v="6"/>
    <x v="25"/>
    <x v="914"/>
    <n v="39"/>
    <x v="6"/>
    <x v="0"/>
    <d v="2020-10-21T14:30:51"/>
    <d v="2020-10-21T12:46:36"/>
    <n v="6254.9999999580905"/>
    <n v="104.24999999930151"/>
    <n v="4065.7499999727588"/>
    <n v="1"/>
    <s v="D558868"/>
    <s v="Closed"/>
  </r>
  <r>
    <x v="0"/>
    <x v="0"/>
    <x v="4"/>
    <x v="672"/>
    <n v="51"/>
    <x v="1"/>
    <x v="0"/>
    <d v="2020-10-22T02:14:07"/>
    <d v="2020-10-21T22:39:26"/>
    <n v="12880.999999889173"/>
    <n v="214.68333333148621"/>
    <n v="10948.849999905797"/>
    <n v="1"/>
    <s v="D558887"/>
    <s v="Closed"/>
  </r>
  <r>
    <x v="1"/>
    <x v="1"/>
    <x v="11"/>
    <x v="915"/>
    <n v="1"/>
    <x v="2"/>
    <x v="0"/>
    <d v="2020-10-22T01:02:02"/>
    <d v="2020-10-21T23:27:00"/>
    <n v="5702.0000001881272"/>
    <n v="95.033333336468786"/>
    <n v="95.033333336468786"/>
    <n v="1"/>
    <s v="C558885"/>
    <s v="Closed"/>
  </r>
  <r>
    <x v="1"/>
    <x v="1"/>
    <x v="11"/>
    <x v="916"/>
    <n v="1"/>
    <x v="2"/>
    <x v="0"/>
    <d v="2020-10-22T01:01:12"/>
    <d v="2020-10-21T23:30:57"/>
    <n v="5415.0000003632158"/>
    <n v="90.250000006053597"/>
    <n v="90.250000006053597"/>
    <n v="1"/>
    <s v="C558886"/>
    <s v="Closed"/>
  </r>
  <r>
    <x v="1"/>
    <x v="5"/>
    <x v="12"/>
    <x v="856"/>
    <n v="1"/>
    <x v="4"/>
    <x v="0"/>
    <d v="2020-10-22T05:25:42"/>
    <d v="2020-10-22T03:49:00"/>
    <n v="5801.9999996758997"/>
    <n v="96.699999994598329"/>
    <n v="96.699999994598329"/>
    <n v="1"/>
    <s v="C558889"/>
    <s v="Closed"/>
  </r>
  <r>
    <x v="0"/>
    <x v="4"/>
    <x v="9"/>
    <x v="917"/>
    <n v="1"/>
    <x v="10"/>
    <x v="0"/>
    <d v="2020-10-23T18:12:47"/>
    <d v="2020-10-23T16:24:00"/>
    <n v="6527.0000000484288"/>
    <n v="108.78333333414048"/>
    <n v="108.78333333414048"/>
    <n v="1"/>
    <s v="C558894"/>
    <s v="Closed"/>
  </r>
  <r>
    <x v="0"/>
    <x v="0"/>
    <x v="0"/>
    <x v="918"/>
    <n v="1"/>
    <x v="1"/>
    <x v="0"/>
    <d v="2020-10-23T20:13:50"/>
    <d v="2020-10-23T19:11:25"/>
    <n v="3744.9999997392297"/>
    <n v="62.416666662320495"/>
    <n v="62.416666662320495"/>
    <n v="1"/>
    <s v="C558895"/>
    <s v="Closed"/>
  </r>
  <r>
    <x v="0"/>
    <x v="2"/>
    <x v="5"/>
    <x v="919"/>
    <n v="8"/>
    <x v="1"/>
    <x v="0"/>
    <d v="2020-10-24T15:21:15"/>
    <d v="2020-10-24T14:28:00"/>
    <n v="3195.0000000419095"/>
    <n v="53.250000000698492"/>
    <n v="426.00000000558794"/>
    <n v="1"/>
    <s v="D558906"/>
    <s v="Closed"/>
  </r>
  <r>
    <x v="0"/>
    <x v="0"/>
    <x v="0"/>
    <x v="920"/>
    <n v="1"/>
    <x v="1"/>
    <x v="0"/>
    <d v="2020-10-24T17:42:13"/>
    <d v="2020-10-24T14:33:00"/>
    <n v="11353.000000398606"/>
    <n v="189.2166666733101"/>
    <n v="189.2166666733101"/>
    <n v="1"/>
    <s v="C558898"/>
    <s v="Closed"/>
  </r>
  <r>
    <x v="0"/>
    <x v="0"/>
    <x v="3"/>
    <x v="921"/>
    <n v="17"/>
    <x v="1"/>
    <x v="0"/>
    <d v="2020-10-24T16:18:15"/>
    <d v="2020-10-24T14:39:00"/>
    <n v="5954.9999996088445"/>
    <n v="99.249999993480742"/>
    <n v="1687.2499998891726"/>
    <n v="1"/>
    <s v="D558910"/>
    <s v="Closed"/>
  </r>
  <r>
    <x v="0"/>
    <x v="0"/>
    <x v="0"/>
    <x v="922"/>
    <n v="1"/>
    <x v="1"/>
    <x v="0"/>
    <d v="2020-10-24T18:01:09"/>
    <d v="2020-10-24T14:42:00"/>
    <n v="11948.999999533407"/>
    <n v="199.14999999222346"/>
    <n v="199.14999999222346"/>
    <n v="1"/>
    <s v="C558900"/>
    <s v="Closed"/>
  </r>
  <r>
    <x v="0"/>
    <x v="2"/>
    <x v="5"/>
    <x v="923"/>
    <n v="13"/>
    <x v="1"/>
    <x v="0"/>
    <d v="2020-10-24T16:33:37"/>
    <d v="2020-10-24T15:15:00"/>
    <n v="4717.0000000158325"/>
    <n v="78.616666666930541"/>
    <n v="1022.016666670097"/>
    <n v="1"/>
    <s v="D558911"/>
    <s v="Closed"/>
  </r>
  <r>
    <x v="0"/>
    <x v="0"/>
    <x v="1"/>
    <x v="924"/>
    <n v="1"/>
    <x v="1"/>
    <x v="0"/>
    <d v="2020-10-24T19:01:41"/>
    <d v="2020-10-24T17:32:00"/>
    <n v="5380.9999999590218"/>
    <n v="89.683333332650363"/>
    <n v="89.683333332650363"/>
    <n v="1"/>
    <s v="C558912"/>
    <s v="Closed"/>
  </r>
  <r>
    <x v="0"/>
    <x v="2"/>
    <x v="5"/>
    <x v="925"/>
    <n v="3"/>
    <x v="1"/>
    <x v="0"/>
    <d v="2020-10-24T20:09:18"/>
    <d v="2020-10-24T19:15:00"/>
    <n v="3257.9999996814877"/>
    <n v="54.299999994691461"/>
    <n v="162.89999998407438"/>
    <n v="1"/>
    <s v="D558915"/>
    <s v="Closed"/>
  </r>
  <r>
    <x v="0"/>
    <x v="0"/>
    <x v="4"/>
    <x v="926"/>
    <n v="23"/>
    <x v="10"/>
    <x v="1"/>
    <d v="2020-10-25T07:16:48"/>
    <d v="2020-10-24T22:42:00"/>
    <n v="30888.000000477768"/>
    <n v="514.80000000796281"/>
    <n v="11840.400000183145"/>
    <n v="1"/>
    <s v="D558922"/>
    <s v="Closed"/>
  </r>
  <r>
    <x v="0"/>
    <x v="7"/>
    <x v="17"/>
    <x v="927"/>
    <n v="1"/>
    <x v="5"/>
    <x v="0"/>
    <d v="2020-10-25T10:25:11"/>
    <d v="2020-10-25T10:00:00"/>
    <n v="1510.9999999171123"/>
    <n v="25.183333331951872"/>
    <n v="25.183333331951872"/>
    <n v="1"/>
    <s v="C558923"/>
    <s v="Closed"/>
  </r>
  <r>
    <x v="0"/>
    <x v="7"/>
    <x v="17"/>
    <x v="928"/>
    <n v="1"/>
    <x v="1"/>
    <x v="0"/>
    <d v="2020-10-25T19:55:44"/>
    <d v="2020-10-25T17:41:00"/>
    <n v="8084.000000031665"/>
    <n v="134.73333333386108"/>
    <n v="134.73333333386108"/>
    <n v="1"/>
    <s v="C558924"/>
    <s v="Closed"/>
  </r>
  <r>
    <x v="0"/>
    <x v="2"/>
    <x v="5"/>
    <x v="532"/>
    <n v="4"/>
    <x v="1"/>
    <x v="0"/>
    <d v="2020-10-26T10:00:31"/>
    <d v="2020-10-26T08:45:00"/>
    <n v="4530.9999999124557"/>
    <n v="75.516666665207595"/>
    <n v="302.06666666083038"/>
    <n v="1"/>
    <s v="D558925"/>
    <s v="Closed"/>
  </r>
  <r>
    <x v="1"/>
    <x v="5"/>
    <x v="12"/>
    <x v="929"/>
    <n v="192"/>
    <x v="2"/>
    <x v="0"/>
    <d v="2020-10-27T10:56:02"/>
    <d v="2020-10-27T06:29:00"/>
    <n v="16021.999999880791"/>
    <n v="267.03333333134651"/>
    <n v="51270.39999961853"/>
    <n v="1"/>
    <s v="D558965"/>
    <s v="Closed"/>
  </r>
  <r>
    <x v="0"/>
    <x v="3"/>
    <x v="6"/>
    <x v="930"/>
    <n v="1"/>
    <x v="5"/>
    <x v="0"/>
    <d v="2020-10-27T10:04:53"/>
    <d v="2020-10-27T07:32:55"/>
    <n v="9117.999999714084"/>
    <n v="151.9666666619014"/>
    <n v="151.9666666619014"/>
    <n v="1"/>
    <s v="C558946"/>
    <s v="Closed"/>
  </r>
  <r>
    <x v="0"/>
    <x v="2"/>
    <x v="5"/>
    <x v="931"/>
    <n v="1"/>
    <x v="5"/>
    <x v="0"/>
    <d v="2020-10-27T16:47:19"/>
    <d v="2020-10-27T16:05:13"/>
    <n v="2526.0000001871958"/>
    <n v="42.100000003119931"/>
    <n v="42.100000003119931"/>
    <n v="1"/>
    <s v="C558967"/>
    <s v="Closed"/>
  </r>
  <r>
    <x v="0"/>
    <x v="4"/>
    <x v="8"/>
    <x v="932"/>
    <n v="5"/>
    <x v="1"/>
    <x v="0"/>
    <d v="2020-10-27T18:43:35"/>
    <d v="2020-10-27T17:07:00"/>
    <n v="5795.0000005541369"/>
    <n v="96.583333342568949"/>
    <n v="482.91666671284474"/>
    <n v="1"/>
    <s v="D558970"/>
    <s v="Closed"/>
  </r>
  <r>
    <x v="0"/>
    <x v="0"/>
    <x v="0"/>
    <x v="933"/>
    <n v="1"/>
    <x v="2"/>
    <x v="0"/>
    <d v="2020-10-28T03:19:00"/>
    <d v="2020-10-27T22:09:00"/>
    <n v="18599.999999650754"/>
    <n v="309.99999999417923"/>
    <n v="309.99999999417923"/>
    <n v="1"/>
    <s v="C558971"/>
    <s v="Closed"/>
  </r>
  <r>
    <x v="0"/>
    <x v="2"/>
    <x v="5"/>
    <x v="542"/>
    <n v="66"/>
    <x v="1"/>
    <x v="0"/>
    <d v="2020-10-28T08:48:20"/>
    <d v="2020-10-28T08:15:00"/>
    <n v="1999.9999998137355"/>
    <n v="33.333333330228925"/>
    <n v="2199.999999795109"/>
    <n v="1"/>
    <s v="D558985"/>
    <s v="Closed"/>
  </r>
  <r>
    <x v="1"/>
    <x v="1"/>
    <x v="11"/>
    <x v="934"/>
    <n v="1"/>
    <x v="2"/>
    <x v="0"/>
    <d v="2020-10-28T13:06:44"/>
    <d v="2020-10-28T12:04:00"/>
    <n v="3763.9999997802079"/>
    <n v="62.733333329670131"/>
    <n v="62.733333329670131"/>
    <n v="1"/>
    <s v="C558988"/>
    <s v="Closed"/>
  </r>
  <r>
    <x v="0"/>
    <x v="3"/>
    <x v="6"/>
    <x v="935"/>
    <n v="1"/>
    <x v="4"/>
    <x v="0"/>
    <d v="2020-10-28T14:26:34"/>
    <d v="2020-10-28T12:39:00"/>
    <n v="6453.9999999571592"/>
    <n v="107.56666666595265"/>
    <n v="107.56666666595265"/>
    <n v="1"/>
    <s v="C558989"/>
    <s v="Closed"/>
  </r>
  <r>
    <x v="0"/>
    <x v="0"/>
    <x v="1"/>
    <x v="291"/>
    <n v="33"/>
    <x v="1"/>
    <x v="0"/>
    <d v="2020-10-28T13:40:03"/>
    <d v="2020-10-28T13:00:54"/>
    <n v="2349.0000003017485"/>
    <n v="39.150000005029142"/>
    <n v="1291.9500001659617"/>
    <n v="1"/>
    <s v="D558996"/>
    <s v="Closed"/>
  </r>
  <r>
    <x v="0"/>
    <x v="2"/>
    <x v="10"/>
    <x v="936"/>
    <n v="34"/>
    <x v="12"/>
    <x v="0"/>
    <d v="2020-10-29T02:28:32"/>
    <d v="2020-10-28T23:52:57"/>
    <n v="9335.0000001490116"/>
    <n v="155.58333333581686"/>
    <n v="5289.8333334177732"/>
    <n v="1"/>
    <s v="D559006"/>
    <s v="Closed"/>
  </r>
  <r>
    <x v="0"/>
    <x v="0"/>
    <x v="3"/>
    <x v="320"/>
    <n v="9"/>
    <x v="12"/>
    <x v="0"/>
    <d v="2020-10-29T03:01:28"/>
    <d v="2020-10-29T01:04:41"/>
    <n v="7006.9999997271225"/>
    <n v="116.78333332878537"/>
    <n v="1051.0499999590684"/>
    <n v="1"/>
    <s v="D559010"/>
    <s v="Closed"/>
  </r>
  <r>
    <x v="0"/>
    <x v="2"/>
    <x v="16"/>
    <x v="287"/>
    <n v="4"/>
    <x v="12"/>
    <x v="0"/>
    <d v="2020-10-29T03:56:01"/>
    <d v="2020-10-29T02:34:21"/>
    <n v="4900.0000000465661"/>
    <n v="81.666666667442769"/>
    <n v="326.66666666977108"/>
    <n v="1"/>
    <s v="D559031"/>
    <s v="Closed"/>
  </r>
  <r>
    <x v="0"/>
    <x v="2"/>
    <x v="16"/>
    <x v="83"/>
    <n v="194"/>
    <x v="12"/>
    <x v="0"/>
    <d v="2020-10-29T05:31:58"/>
    <d v="2020-10-29T02:37:09"/>
    <n v="10488.999999593943"/>
    <n v="174.81666665989906"/>
    <n v="33914.433332020417"/>
    <n v="1"/>
    <s v="D559037"/>
    <s v="Closed"/>
  </r>
  <r>
    <x v="0"/>
    <x v="0"/>
    <x v="4"/>
    <x v="78"/>
    <n v="8"/>
    <x v="12"/>
    <x v="0"/>
    <d v="2020-10-29T03:37:29"/>
    <d v="2020-10-29T02:48:40"/>
    <n v="2929.0000000968575"/>
    <n v="48.816666668280959"/>
    <n v="390.53333334624767"/>
    <n v="1"/>
    <s v="D559023"/>
    <s v="Closed"/>
  </r>
  <r>
    <x v="0"/>
    <x v="0"/>
    <x v="3"/>
    <x v="937"/>
    <n v="38"/>
    <x v="12"/>
    <x v="0"/>
    <d v="2020-10-29T07:10:46"/>
    <d v="2020-10-29T03:34:22"/>
    <n v="12984.000000078231"/>
    <n v="216.40000000130385"/>
    <n v="8223.2000000495464"/>
    <n v="1"/>
    <s v="D559079"/>
    <s v="Closed"/>
  </r>
  <r>
    <x v="0"/>
    <x v="4"/>
    <x v="27"/>
    <x v="938"/>
    <n v="1"/>
    <x v="12"/>
    <x v="0"/>
    <d v="2020-10-29T12:18:00"/>
    <d v="2020-10-29T03:50:00"/>
    <n v="30480.00000002794"/>
    <n v="508.00000000046566"/>
    <n v="508.00000000046566"/>
    <n v="1"/>
    <s v="C559029"/>
    <s v="Closed"/>
  </r>
  <r>
    <x v="0"/>
    <x v="4"/>
    <x v="9"/>
    <x v="939"/>
    <n v="6"/>
    <x v="12"/>
    <x v="0"/>
    <d v="2020-10-29T07:16:37"/>
    <d v="2020-10-29T04:31:19"/>
    <n v="9918.0000000167638"/>
    <n v="165.3000000002794"/>
    <n v="991.80000000167638"/>
    <n v="1"/>
    <s v="D559109"/>
    <s v="Closed"/>
  </r>
  <r>
    <x v="0"/>
    <x v="0"/>
    <x v="4"/>
    <x v="413"/>
    <n v="12"/>
    <x v="12"/>
    <x v="0"/>
    <d v="2020-10-29T07:55:49"/>
    <d v="2020-10-29T05:32:44"/>
    <n v="8585.0000002188608"/>
    <n v="143.08333333698101"/>
    <n v="1717.0000000437722"/>
    <n v="1"/>
    <s v="D559116"/>
    <s v="Closed"/>
  </r>
  <r>
    <x v="0"/>
    <x v="4"/>
    <x v="9"/>
    <x v="691"/>
    <n v="654"/>
    <x v="12"/>
    <x v="0"/>
    <d v="2020-10-29T07:05:03"/>
    <d v="2020-10-29T05:33:00"/>
    <n v="5523.0000004637986"/>
    <n v="92.050000007729977"/>
    <n v="60200.700005055405"/>
    <n v="1"/>
    <s v="D559106"/>
    <s v="Closed"/>
  </r>
  <r>
    <x v="0"/>
    <x v="0"/>
    <x v="3"/>
    <x v="232"/>
    <n v="12"/>
    <x v="12"/>
    <x v="0"/>
    <d v="2020-10-29T12:35:44"/>
    <d v="2020-10-29T05:41:00"/>
    <n v="24884.000000101514"/>
    <n v="414.73333333502524"/>
    <n v="4976.8000000203028"/>
    <n v="1"/>
    <s v="D559122"/>
    <s v="Closed"/>
  </r>
  <r>
    <x v="0"/>
    <x v="0"/>
    <x v="1"/>
    <x v="940"/>
    <n v="9"/>
    <x v="12"/>
    <x v="0"/>
    <d v="2020-10-29T07:55:32"/>
    <d v="2020-10-29T06:14:00"/>
    <n v="6091.9999995734543"/>
    <n v="101.53333332622424"/>
    <n v="913.79999993601814"/>
    <n v="1"/>
    <s v="D559121"/>
    <s v="Closed"/>
  </r>
  <r>
    <x v="0"/>
    <x v="0"/>
    <x v="0"/>
    <x v="941"/>
    <n v="29"/>
    <x v="12"/>
    <x v="0"/>
    <d v="2020-10-29T08:10:41"/>
    <d v="2020-10-29T06:16:07"/>
    <n v="6874.0000000689179"/>
    <n v="114.5666666678153"/>
    <n v="3322.4333333666436"/>
    <n v="1"/>
    <s v="D559120"/>
    <s v="Closed"/>
  </r>
  <r>
    <x v="0"/>
    <x v="2"/>
    <x v="16"/>
    <x v="415"/>
    <n v="32"/>
    <x v="12"/>
    <x v="0"/>
    <d v="2020-10-29T07:18:46"/>
    <d v="2020-10-29T06:21:01"/>
    <n v="3465.0000002933666"/>
    <n v="57.750000004889444"/>
    <n v="1848.0000001564622"/>
    <n v="1"/>
    <s v="D559110"/>
    <s v="Closed"/>
  </r>
  <r>
    <x v="0"/>
    <x v="3"/>
    <x v="7"/>
    <x v="942"/>
    <n v="1"/>
    <x v="12"/>
    <x v="0"/>
    <d v="2020-10-29T09:48:00"/>
    <d v="2020-10-29T06:42:00"/>
    <n v="11159.999999916181"/>
    <n v="185.99999999860302"/>
    <n v="185.99999999860302"/>
    <n v="1"/>
    <s v="C559094"/>
    <s v="Closed"/>
  </r>
  <r>
    <x v="0"/>
    <x v="7"/>
    <x v="17"/>
    <x v="575"/>
    <n v="1"/>
    <x v="12"/>
    <x v="0"/>
    <d v="2020-10-29T09:59:00"/>
    <d v="2020-10-29T06:55:00"/>
    <n v="11040.000000153668"/>
    <n v="184.00000000256114"/>
    <n v="184.00000000256114"/>
    <n v="1"/>
    <s v="C559103"/>
    <s v="Closed"/>
  </r>
  <r>
    <x v="0"/>
    <x v="2"/>
    <x v="10"/>
    <x v="943"/>
    <n v="6"/>
    <x v="12"/>
    <x v="0"/>
    <d v="2020-10-29T08:45:27"/>
    <d v="2020-10-29T07:38:00"/>
    <n v="4046.9999999273568"/>
    <n v="67.449999998789281"/>
    <n v="404.69999999273568"/>
    <n v="1"/>
    <s v="D559124"/>
    <s v="Closed"/>
  </r>
  <r>
    <x v="0"/>
    <x v="0"/>
    <x v="4"/>
    <x v="278"/>
    <n v="1"/>
    <x v="12"/>
    <x v="0"/>
    <d v="2020-10-29T10:08:00"/>
    <d v="2020-10-29T08:33:00"/>
    <n v="5700.000000349246"/>
    <n v="95.000000005820766"/>
    <n v="95.000000005820766"/>
    <n v="1"/>
    <s v="C559123"/>
    <s v="Closed"/>
  </r>
  <r>
    <x v="0"/>
    <x v="7"/>
    <x v="17"/>
    <x v="944"/>
    <n v="1"/>
    <x v="12"/>
    <x v="0"/>
    <d v="2020-10-29T10:33:00"/>
    <d v="2020-10-29T09:15:00"/>
    <n v="4680.0000001676381"/>
    <n v="78.000000002793968"/>
    <n v="78.000000002793968"/>
    <n v="1"/>
    <s v="C559125"/>
    <s v="Closed"/>
  </r>
  <r>
    <x v="0"/>
    <x v="2"/>
    <x v="5"/>
    <x v="945"/>
    <n v="1"/>
    <x v="12"/>
    <x v="0"/>
    <d v="2020-10-29T13:17:00"/>
    <d v="2020-10-29T09:32:00"/>
    <n v="13500"/>
    <n v="225"/>
    <n v="225"/>
    <n v="1"/>
    <s v="C559126"/>
    <s v="Closed"/>
  </r>
  <r>
    <x v="0"/>
    <x v="0"/>
    <x v="0"/>
    <x v="946"/>
    <n v="1"/>
    <x v="12"/>
    <x v="0"/>
    <d v="2020-10-29T13:14:00"/>
    <d v="2020-10-29T09:52:00"/>
    <n v="12119.999999902211"/>
    <n v="201.99999999837019"/>
    <n v="201.99999999837019"/>
    <n v="1"/>
    <s v="C559128"/>
    <s v="Closed"/>
  </r>
  <r>
    <x v="0"/>
    <x v="0"/>
    <x v="3"/>
    <x v="947"/>
    <n v="2"/>
    <x v="12"/>
    <x v="0"/>
    <d v="2020-10-29T13:07:33"/>
    <d v="2020-10-29T10:27:00"/>
    <n v="9633.0000000307336"/>
    <n v="160.55000000051223"/>
    <n v="321.10000000102445"/>
    <n v="1"/>
    <s v="D559132"/>
    <s v="Closed"/>
  </r>
  <r>
    <x v="0"/>
    <x v="3"/>
    <x v="7"/>
    <x v="948"/>
    <n v="1"/>
    <x v="12"/>
    <x v="0"/>
    <d v="2020-10-29T17:10:33"/>
    <d v="2020-10-29T15:09:00"/>
    <n v="7292.9999999469146"/>
    <n v="121.54999999911524"/>
    <n v="121.54999999911524"/>
    <n v="1"/>
    <s v="D559135"/>
    <s v="Closed"/>
  </r>
  <r>
    <x v="0"/>
    <x v="3"/>
    <x v="7"/>
    <x v="949"/>
    <n v="2"/>
    <x v="12"/>
    <x v="0"/>
    <d v="2020-10-29T17:09:52"/>
    <d v="2020-10-29T16:03:00"/>
    <n v="4012.0000005466864"/>
    <n v="66.866666675778106"/>
    <n v="133.73333335155621"/>
    <n v="1"/>
    <s v="D559136"/>
    <s v="Closed"/>
  </r>
  <r>
    <x v="0"/>
    <x v="3"/>
    <x v="7"/>
    <x v="950"/>
    <n v="1"/>
    <x v="12"/>
    <x v="0"/>
    <d v="2020-10-29T17:46:00"/>
    <d v="2020-10-29T16:35:00"/>
    <n v="4260.0000000558794"/>
    <n v="71.000000000931323"/>
    <n v="71.000000000931323"/>
    <n v="1"/>
    <s v="C559137"/>
    <s v="Closed"/>
  </r>
  <r>
    <x v="0"/>
    <x v="2"/>
    <x v="5"/>
    <x v="951"/>
    <n v="52"/>
    <x v="12"/>
    <x v="0"/>
    <d v="2020-10-29T19:47:13"/>
    <d v="2020-10-29T17:12:46"/>
    <n v="9266.9999999692664"/>
    <n v="154.44999999948777"/>
    <n v="8031.3999999733642"/>
    <n v="1"/>
    <s v="D559146"/>
    <s v="Closed"/>
  </r>
  <r>
    <x v="0"/>
    <x v="0"/>
    <x v="3"/>
    <x v="952"/>
    <n v="80"/>
    <x v="2"/>
    <x v="0"/>
    <d v="2020-10-30T08:38:44"/>
    <d v="2020-10-30T06:13:00"/>
    <n v="8743.9999996684492"/>
    <n v="145.73333332780749"/>
    <n v="11658.666666224599"/>
    <n v="1"/>
    <s v="D559170"/>
    <s v="Closed"/>
  </r>
  <r>
    <x v="1"/>
    <x v="6"/>
    <x v="25"/>
    <x v="953"/>
    <n v="1"/>
    <x v="4"/>
    <x v="0"/>
    <d v="2020-10-30T09:45:00"/>
    <d v="2020-10-30T08:51:00"/>
    <n v="3239.9999998742715"/>
    <n v="53.999999997904524"/>
    <n v="53.999999997904524"/>
    <n v="1"/>
    <s v="C559175"/>
    <s v="Closed"/>
  </r>
  <r>
    <x v="0"/>
    <x v="0"/>
    <x v="3"/>
    <x v="952"/>
    <n v="80"/>
    <x v="1"/>
    <x v="0"/>
    <d v="2020-10-30T11:04:43"/>
    <d v="2020-10-30T09:49:00"/>
    <n v="4542.9999995743856"/>
    <n v="75.716666659573093"/>
    <n v="6057.3333327658474"/>
    <n v="1"/>
    <s v="D559183"/>
    <s v="Closed"/>
  </r>
  <r>
    <x v="0"/>
    <x v="2"/>
    <x v="5"/>
    <x v="954"/>
    <n v="1"/>
    <x v="1"/>
    <x v="0"/>
    <d v="2020-10-30T12:12:00"/>
    <d v="2020-10-30T09:52:00"/>
    <n v="8399.9999997206032"/>
    <n v="139.99999999534339"/>
    <n v="139.99999999534339"/>
    <n v="1"/>
    <s v="C559179"/>
    <s v="Closed"/>
  </r>
  <r>
    <x v="0"/>
    <x v="0"/>
    <x v="3"/>
    <x v="955"/>
    <n v="5"/>
    <x v="5"/>
    <x v="0"/>
    <d v="2020-10-30T19:16:12"/>
    <d v="2020-10-30T18:18:10"/>
    <n v="3481.9999998668209"/>
    <n v="58.033333331113681"/>
    <n v="290.16666665556841"/>
    <n v="1"/>
    <s v="D559190"/>
    <s v="Closed"/>
  </r>
  <r>
    <x v="0"/>
    <x v="4"/>
    <x v="9"/>
    <x v="956"/>
    <n v="13"/>
    <x v="5"/>
    <x v="0"/>
    <d v="2020-10-30T20:47:44"/>
    <d v="2020-10-30T18:29:13"/>
    <n v="8311.0000002896413"/>
    <n v="138.51666667149402"/>
    <n v="1800.7166667294223"/>
    <n v="1"/>
    <s v="D559191"/>
    <s v="Closed"/>
  </r>
  <r>
    <x v="0"/>
    <x v="0"/>
    <x v="4"/>
    <x v="957"/>
    <n v="1"/>
    <x v="5"/>
    <x v="0"/>
    <d v="2020-11-02T08:22:26"/>
    <d v="2020-11-02T07:57:51"/>
    <n v="1474.9999996740371"/>
    <n v="24.583333327900618"/>
    <n v="24.583333327900618"/>
    <n v="1"/>
    <s v="D559196"/>
    <s v="Closed"/>
  </r>
  <r>
    <x v="1"/>
    <x v="6"/>
    <x v="13"/>
    <x v="958"/>
    <n v="1"/>
    <x v="2"/>
    <x v="0"/>
    <d v="2020-11-02T17:38:00"/>
    <d v="2020-11-02T15:59:00"/>
    <n v="5939.9999998742715"/>
    <n v="98.999999997904524"/>
    <n v="98.999999997904524"/>
    <n v="1"/>
    <s v="C559197"/>
    <s v="Closed"/>
  </r>
  <r>
    <x v="1"/>
    <x v="5"/>
    <x v="14"/>
    <x v="555"/>
    <n v="1"/>
    <x v="5"/>
    <x v="0"/>
    <d v="2020-11-02T19:47:00"/>
    <d v="2020-11-02T18:32:00"/>
    <n v="4500.0000002095476"/>
    <n v="75.00000000349246"/>
    <n v="75.00000000349246"/>
    <n v="1"/>
    <s v="C559198"/>
    <s v="Closed"/>
  </r>
  <r>
    <x v="1"/>
    <x v="6"/>
    <x v="13"/>
    <x v="959"/>
    <n v="40"/>
    <x v="4"/>
    <x v="0"/>
    <d v="2020-11-03T10:15:38"/>
    <d v="2020-11-03T09:29:00"/>
    <n v="2798.0000002775341"/>
    <n v="46.633333337958902"/>
    <n v="1865.3333335183561"/>
    <n v="1"/>
    <s v="D559203"/>
    <s v="Closed"/>
  </r>
  <r>
    <x v="1"/>
    <x v="6"/>
    <x v="13"/>
    <x v="960"/>
    <n v="1"/>
    <x v="2"/>
    <x v="0"/>
    <d v="2020-11-03T13:23:00"/>
    <d v="2020-11-03T11:42:00"/>
    <n v="6059.9999996367842"/>
    <n v="100.9999999939464"/>
    <n v="100.9999999939464"/>
    <n v="1"/>
    <s v="C559206"/>
    <s v="Closed"/>
  </r>
  <r>
    <x v="0"/>
    <x v="2"/>
    <x v="10"/>
    <x v="961"/>
    <n v="2"/>
    <x v="5"/>
    <x v="0"/>
    <d v="2020-11-03T14:04:11"/>
    <d v="2020-11-03T13:33:00"/>
    <n v="1870.9999998332933"/>
    <n v="31.183333330554888"/>
    <n v="62.366666661109775"/>
    <n v="1"/>
    <s v="D559209"/>
    <s v="Closed"/>
  </r>
  <r>
    <x v="0"/>
    <x v="2"/>
    <x v="5"/>
    <x v="727"/>
    <n v="7"/>
    <x v="1"/>
    <x v="0"/>
    <d v="2020-11-03T17:12:07"/>
    <d v="2020-11-03T15:47:42"/>
    <n v="5064.9999996414408"/>
    <n v="84.41666666069068"/>
    <n v="590.91666662483476"/>
    <n v="1"/>
    <s v="D559213"/>
    <s v="Closed"/>
  </r>
  <r>
    <x v="0"/>
    <x v="2"/>
    <x v="5"/>
    <x v="962"/>
    <n v="1"/>
    <x v="1"/>
    <x v="0"/>
    <d v="2020-11-03T17:11:16"/>
    <d v="2020-11-03T15:50:59"/>
    <n v="4816.9999995036051"/>
    <n v="80.283333325060084"/>
    <n v="80.283333325060084"/>
    <n v="1"/>
    <s v="C559211"/>
    <s v="Closed"/>
  </r>
  <r>
    <x v="1"/>
    <x v="6"/>
    <x v="13"/>
    <x v="963"/>
    <n v="1"/>
    <x v="2"/>
    <x v="0"/>
    <d v="2020-11-05T15:19:00"/>
    <d v="2020-11-05T13:44:00"/>
    <n v="5699.9999997206032"/>
    <n v="94.999999995343387"/>
    <n v="94.999999995343387"/>
    <n v="1"/>
    <s v="C559215"/>
    <s v="Closed"/>
  </r>
  <r>
    <x v="1"/>
    <x v="6"/>
    <x v="13"/>
    <x v="964"/>
    <n v="807"/>
    <x v="0"/>
    <x v="0"/>
    <d v="2020-11-09T15:00:14"/>
    <d v="2020-11-09T14:41:00"/>
    <n v="1154.0000000735745"/>
    <n v="19.233333334559575"/>
    <n v="15521.300000989577"/>
    <n v="1"/>
    <s v="D559225"/>
    <s v="Closed"/>
  </r>
  <r>
    <x v="1"/>
    <x v="1"/>
    <x v="11"/>
    <x v="965"/>
    <n v="3"/>
    <x v="1"/>
    <x v="0"/>
    <d v="2020-11-10T07:16:31"/>
    <d v="2020-11-10T05:15:39"/>
    <n v="7252.0000004209578"/>
    <n v="120.86666667368263"/>
    <n v="362.60000002104789"/>
    <n v="1"/>
    <s v="D559231"/>
    <s v="Closed"/>
  </r>
  <r>
    <x v="1"/>
    <x v="6"/>
    <x v="23"/>
    <x v="966"/>
    <n v="2"/>
    <x v="4"/>
    <x v="0"/>
    <d v="2020-11-10T09:44:29"/>
    <d v="2020-11-10T08:55:39"/>
    <n v="2930.0000003306195"/>
    <n v="48.833333338843659"/>
    <n v="97.666666677687317"/>
    <n v="1"/>
    <s v="D559233"/>
    <s v="Closed"/>
  </r>
  <r>
    <x v="1"/>
    <x v="6"/>
    <x v="13"/>
    <x v="967"/>
    <n v="1"/>
    <x v="10"/>
    <x v="0"/>
    <d v="2020-11-10T12:41:49"/>
    <d v="2020-11-10T12:02:00"/>
    <n v="2389.0000002225861"/>
    <n v="39.816666670376435"/>
    <n v="39.816666670376435"/>
    <n v="1"/>
    <s v="C559234"/>
    <s v="Closed"/>
  </r>
  <r>
    <x v="1"/>
    <x v="6"/>
    <x v="22"/>
    <x v="968"/>
    <n v="1"/>
    <x v="2"/>
    <x v="0"/>
    <d v="2020-11-10T15:08:00"/>
    <d v="2020-11-10T13:33:00"/>
    <n v="5700.000000349246"/>
    <n v="95.000000005820766"/>
    <n v="95.000000005820766"/>
    <n v="1"/>
    <s v="C559236"/>
    <s v="Closed"/>
  </r>
  <r>
    <x v="1"/>
    <x v="6"/>
    <x v="13"/>
    <x v="969"/>
    <n v="5"/>
    <x v="1"/>
    <x v="0"/>
    <d v="2020-11-12T04:07:12"/>
    <d v="2020-11-12T02:34:43"/>
    <n v="5549.0000002551824"/>
    <n v="92.483333337586373"/>
    <n v="462.41666668793187"/>
    <n v="1"/>
    <s v="D559248"/>
    <s v="Closed"/>
  </r>
  <r>
    <x v="1"/>
    <x v="6"/>
    <x v="22"/>
    <x v="767"/>
    <n v="36"/>
    <x v="4"/>
    <x v="0"/>
    <d v="2020-11-12T05:05:36"/>
    <d v="2020-11-12T03:41:00"/>
    <n v="5076.0000003268942"/>
    <n v="84.600000005448237"/>
    <n v="3045.6000001961365"/>
    <n v="1"/>
    <s v="D559249"/>
    <s v="Closed"/>
  </r>
  <r>
    <x v="1"/>
    <x v="6"/>
    <x v="13"/>
    <x v="970"/>
    <n v="29"/>
    <x v="1"/>
    <x v="0"/>
    <d v="2020-11-12T09:23:04"/>
    <d v="2020-11-12T08:05:00"/>
    <n v="4683.9999998454005"/>
    <n v="78.066666664090008"/>
    <n v="2263.9333332586102"/>
    <n v="1"/>
    <s v="D559255"/>
    <s v="Closed"/>
  </r>
  <r>
    <x v="1"/>
    <x v="5"/>
    <x v="24"/>
    <x v="971"/>
    <n v="1"/>
    <x v="4"/>
    <x v="0"/>
    <d v="2020-11-12T11:36:42"/>
    <d v="2020-11-12T10:39:00"/>
    <n v="3462.0000002207235"/>
    <n v="57.700000003678724"/>
    <n v="57.700000003678724"/>
    <n v="1"/>
    <s v="C559258"/>
    <s v="Closed"/>
  </r>
  <r>
    <x v="1"/>
    <x v="5"/>
    <x v="24"/>
    <x v="972"/>
    <n v="498"/>
    <x v="2"/>
    <x v="0"/>
    <d v="2020-11-13T05:50:19"/>
    <d v="2020-11-13T04:04:00"/>
    <n v="6379.0000000270084"/>
    <n v="106.31666666711681"/>
    <n v="52945.700000224169"/>
    <n v="1"/>
    <s v="D559306"/>
    <s v="Closed"/>
  </r>
  <r>
    <x v="1"/>
    <x v="6"/>
    <x v="22"/>
    <x v="973"/>
    <n v="10"/>
    <x v="5"/>
    <x v="0"/>
    <d v="2020-11-13T09:19:33"/>
    <d v="2020-11-13T08:35:00"/>
    <n v="2672.9999999748543"/>
    <n v="44.549999999580905"/>
    <n v="445.49999999580905"/>
    <n v="1"/>
    <s v="D559308"/>
    <s v="Closed"/>
  </r>
  <r>
    <x v="0"/>
    <x v="2"/>
    <x v="10"/>
    <x v="974"/>
    <n v="2"/>
    <x v="5"/>
    <x v="0"/>
    <d v="2020-11-13T11:01:29"/>
    <d v="2020-11-13T10:19:00"/>
    <n v="2549.0000005345792"/>
    <n v="42.483333342242986"/>
    <n v="84.966666684485972"/>
    <n v="1"/>
    <s v="D559311"/>
    <s v="Closed"/>
  </r>
  <r>
    <x v="0"/>
    <x v="0"/>
    <x v="3"/>
    <x v="975"/>
    <n v="1"/>
    <x v="1"/>
    <x v="0"/>
    <d v="2020-11-14T08:40:03"/>
    <d v="2020-11-14T07:17:00"/>
    <n v="4982.9999999608845"/>
    <n v="83.049999999348074"/>
    <n v="83.049999999348074"/>
    <n v="1"/>
    <s v="D559315"/>
    <s v="Closed"/>
  </r>
  <r>
    <x v="1"/>
    <x v="6"/>
    <x v="13"/>
    <x v="976"/>
    <n v="1"/>
    <x v="2"/>
    <x v="0"/>
    <d v="2020-11-14T18:30:00"/>
    <d v="2020-11-14T17:24:00"/>
    <n v="3960.0000003352761"/>
    <n v="66.000000005587935"/>
    <n v="66.000000005587935"/>
    <n v="1"/>
    <s v="C559316"/>
    <s v="Closed"/>
  </r>
  <r>
    <x v="1"/>
    <x v="6"/>
    <x v="22"/>
    <x v="720"/>
    <n v="1"/>
    <x v="4"/>
    <x v="0"/>
    <d v="2020-11-15T06:26:13"/>
    <d v="2020-11-15T04:27:00"/>
    <n v="7152.9999999096617"/>
    <n v="119.21666666516103"/>
    <n v="119.21666666516103"/>
    <n v="1"/>
    <s v="C559318"/>
    <s v="Closed"/>
  </r>
  <r>
    <x v="1"/>
    <x v="5"/>
    <x v="14"/>
    <x v="977"/>
    <n v="1"/>
    <x v="4"/>
    <x v="0"/>
    <d v="2020-11-15T12:00:25"/>
    <d v="2020-11-15T10:50:00"/>
    <n v="4225.0000000465661"/>
    <n v="70.416666667442769"/>
    <n v="70.416666667442769"/>
    <n v="1"/>
    <s v="C559319"/>
    <s v="Closed"/>
  </r>
  <r>
    <x v="1"/>
    <x v="5"/>
    <x v="14"/>
    <x v="978"/>
    <n v="1"/>
    <x v="4"/>
    <x v="0"/>
    <d v="2020-11-15T11:59:32"/>
    <d v="2020-11-15T11:31:00"/>
    <n v="1711.9999997550622"/>
    <n v="28.533333329251036"/>
    <n v="28.533333329251036"/>
    <n v="1"/>
    <s v="C559320"/>
    <s v="Closed"/>
  </r>
  <r>
    <x v="0"/>
    <x v="2"/>
    <x v="15"/>
    <x v="979"/>
    <n v="81"/>
    <x v="2"/>
    <x v="0"/>
    <d v="2020-11-16T02:31:57"/>
    <d v="2020-11-16T00:45:00"/>
    <n v="6417.0000001089647"/>
    <n v="106.95000000181608"/>
    <n v="8662.9500001471024"/>
    <n v="1"/>
    <s v="D559330"/>
    <s v="Closed"/>
  </r>
  <r>
    <x v="0"/>
    <x v="2"/>
    <x v="15"/>
    <x v="980"/>
    <n v="1"/>
    <x v="2"/>
    <x v="0"/>
    <d v="2020-11-16T13:25:00"/>
    <d v="2020-11-16T09:04:00"/>
    <n v="15660.000000125729"/>
    <n v="261.00000000209548"/>
    <n v="261.00000000209548"/>
    <n v="1"/>
    <s v="C559332"/>
    <s v="Closed"/>
  </r>
  <r>
    <x v="0"/>
    <x v="4"/>
    <x v="27"/>
    <x v="981"/>
    <n v="1"/>
    <x v="4"/>
    <x v="0"/>
    <d v="2020-11-17T12:26:00"/>
    <d v="2020-11-17T11:23:00"/>
    <n v="3779.9999997485429"/>
    <n v="62.999999995809048"/>
    <n v="62.999999995809048"/>
    <n v="1"/>
    <s v="C559338"/>
    <s v="Closed"/>
  </r>
  <r>
    <x v="0"/>
    <x v="2"/>
    <x v="16"/>
    <x v="185"/>
    <n v="100"/>
    <x v="1"/>
    <x v="0"/>
    <d v="2020-11-17T16:51:40"/>
    <d v="2020-11-17T15:41:00"/>
    <n v="4240.0000004097819"/>
    <n v="70.666666673496366"/>
    <n v="7066.6666673496366"/>
    <n v="1"/>
    <s v="D559357"/>
    <s v="Closed"/>
  </r>
  <r>
    <x v="1"/>
    <x v="5"/>
    <x v="12"/>
    <x v="982"/>
    <n v="1"/>
    <x v="2"/>
    <x v="0"/>
    <d v="2020-11-18T21:31:10"/>
    <d v="2020-11-18T18:48:00"/>
    <n v="9790.0000002700835"/>
    <n v="163.16666667116806"/>
    <n v="163.16666667116806"/>
    <n v="1"/>
    <s v="C559364"/>
    <s v="Closed"/>
  </r>
  <r>
    <x v="1"/>
    <x v="5"/>
    <x v="12"/>
    <x v="983"/>
    <n v="1"/>
    <x v="2"/>
    <x v="0"/>
    <d v="2020-11-18T21:30:07"/>
    <d v="2020-11-18T19:36:00"/>
    <n v="6847.0000000437722"/>
    <n v="114.1166666673962"/>
    <n v="114.1166666673962"/>
    <n v="1"/>
    <s v="C559365"/>
    <s v="Closed"/>
  </r>
  <r>
    <x v="1"/>
    <x v="5"/>
    <x v="12"/>
    <x v="984"/>
    <n v="43"/>
    <x v="4"/>
    <x v="0"/>
    <d v="2020-11-18T21:34:00"/>
    <d v="2020-11-18T20:23:00"/>
    <n v="4259.9999994272366"/>
    <n v="70.999999990453944"/>
    <n v="3052.9999995895196"/>
    <n v="1"/>
    <s v="D560404"/>
    <s v="Closed"/>
  </r>
  <r>
    <x v="1"/>
    <x v="1"/>
    <x v="11"/>
    <x v="985"/>
    <n v="11"/>
    <x v="5"/>
    <x v="0"/>
    <d v="2020-11-20T08:12:48"/>
    <d v="2020-11-20T07:32:14"/>
    <n v="2434.000000054948"/>
    <n v="40.566666667582467"/>
    <n v="446.23333334340714"/>
    <n v="1"/>
    <s v="D559378"/>
    <s v="Closed"/>
  </r>
  <r>
    <x v="1"/>
    <x v="1"/>
    <x v="11"/>
    <x v="986"/>
    <n v="1"/>
    <x v="2"/>
    <x v="0"/>
    <d v="2020-11-20T12:13:00"/>
    <d v="2020-11-20T11:20:00"/>
    <n v="3180.0000003073364"/>
    <n v="53.000000005122274"/>
    <n v="53.000000005122274"/>
    <n v="1"/>
    <s v="C559381"/>
    <s v="Closed"/>
  </r>
  <r>
    <x v="0"/>
    <x v="2"/>
    <x v="10"/>
    <x v="987"/>
    <n v="1"/>
    <x v="5"/>
    <x v="0"/>
    <d v="2020-11-22T13:34:12"/>
    <d v="2020-11-22T12:57:00"/>
    <n v="2231.9999999832362"/>
    <n v="37.199999999720603"/>
    <n v="37.199999999720603"/>
    <n v="1"/>
    <s v="C559387"/>
    <s v="Closed"/>
  </r>
  <r>
    <x v="0"/>
    <x v="4"/>
    <x v="9"/>
    <x v="988"/>
    <n v="3"/>
    <x v="10"/>
    <x v="0"/>
    <d v="2020-11-23T13:13:39"/>
    <d v="2020-11-23T11:58:58"/>
    <n v="4481.0000001685694"/>
    <n v="74.683333336142823"/>
    <n v="224.05000000842847"/>
    <n v="1"/>
    <s v="D559391"/>
    <s v="Closed"/>
  </r>
  <r>
    <x v="0"/>
    <x v="2"/>
    <x v="10"/>
    <x v="989"/>
    <n v="5"/>
    <x v="6"/>
    <x v="0"/>
    <d v="2020-11-23T14:54:06"/>
    <d v="2020-11-23T13:15:00"/>
    <n v="5946.0000000195578"/>
    <n v="99.100000000325963"/>
    <n v="495.50000000162981"/>
    <n v="1"/>
    <s v="D559394"/>
    <s v="Closed"/>
  </r>
  <r>
    <x v="0"/>
    <x v="4"/>
    <x v="9"/>
    <x v="990"/>
    <n v="4"/>
    <x v="5"/>
    <x v="0"/>
    <d v="2020-11-24T09:22:55"/>
    <d v="2020-11-24T07:42:00"/>
    <n v="6055.0000003539026"/>
    <n v="100.91666667256504"/>
    <n v="403.66666669026017"/>
    <n v="1"/>
    <s v="D559403"/>
    <s v="Closed"/>
  </r>
  <r>
    <x v="1"/>
    <x v="6"/>
    <x v="25"/>
    <x v="991"/>
    <n v="53"/>
    <x v="4"/>
    <x v="0"/>
    <d v="2020-11-24T09:24:26"/>
    <d v="2020-11-24T08:41:00"/>
    <n v="2606.000000028871"/>
    <n v="43.433333333814517"/>
    <n v="2301.9666666921694"/>
    <n v="1"/>
    <s v="D559404"/>
    <s v="Closed"/>
  </r>
  <r>
    <x v="0"/>
    <x v="0"/>
    <x v="1"/>
    <x v="992"/>
    <n v="1"/>
    <x v="6"/>
    <x v="0"/>
    <d v="2020-11-24T12:02:05"/>
    <d v="2020-11-24T10:56:00"/>
    <n v="3965.0000002468005"/>
    <n v="66.083333337446675"/>
    <n v="66.083333337446675"/>
    <n v="1"/>
    <s v="D559406"/>
    <s v="Closed"/>
  </r>
  <r>
    <x v="0"/>
    <x v="7"/>
    <x v="17"/>
    <x v="993"/>
    <n v="3"/>
    <x v="5"/>
    <x v="0"/>
    <d v="2020-11-24T12:00:39"/>
    <d v="2020-11-24T11:25:00"/>
    <n v="2138.9999996172264"/>
    <n v="35.64999999362044"/>
    <n v="106.94999998086132"/>
    <n v="1"/>
    <s v="D559408"/>
    <s v="Closed"/>
  </r>
  <r>
    <x v="1"/>
    <x v="6"/>
    <x v="22"/>
    <x v="994"/>
    <n v="15"/>
    <x v="5"/>
    <x v="0"/>
    <d v="2020-11-25T08:16:40"/>
    <d v="2020-11-25T07:35:29"/>
    <n v="2470.9999999031425"/>
    <n v="41.183333331719041"/>
    <n v="617.74999997578561"/>
    <n v="1"/>
    <s v="D559413"/>
    <s v="Closed"/>
  </r>
  <r>
    <x v="0"/>
    <x v="2"/>
    <x v="10"/>
    <x v="995"/>
    <n v="1"/>
    <x v="5"/>
    <x v="0"/>
    <d v="2020-11-26T10:50:42"/>
    <d v="2020-11-26T09:52:00"/>
    <n v="3521.9999997876585"/>
    <n v="58.699999996460974"/>
    <n v="58.699999996460974"/>
    <n v="1"/>
    <s v="C559415"/>
    <s v="Closed"/>
  </r>
  <r>
    <x v="1"/>
    <x v="1"/>
    <x v="20"/>
    <x v="996"/>
    <n v="269"/>
    <x v="2"/>
    <x v="1"/>
    <d v="2020-11-27T09:47:29"/>
    <d v="2020-11-27T04:06:00"/>
    <n v="20489.000000548549"/>
    <n v="341.48333334247582"/>
    <n v="91859.016669125995"/>
    <n v="1"/>
    <s v="D559423"/>
    <s v="Closed"/>
  </r>
  <r>
    <x v="0"/>
    <x v="4"/>
    <x v="9"/>
    <x v="997"/>
    <n v="1"/>
    <x v="2"/>
    <x v="0"/>
    <d v="2020-11-27T13:44:00"/>
    <d v="2020-11-27T10:11:00"/>
    <n v="12780.000000167638"/>
    <n v="213.00000000279397"/>
    <n v="213.00000000279397"/>
    <n v="1"/>
    <s v="C559425"/>
    <s v="Closed"/>
  </r>
  <r>
    <x v="1"/>
    <x v="1"/>
    <x v="20"/>
    <x v="998"/>
    <n v="31"/>
    <x v="6"/>
    <x v="1"/>
    <d v="2020-11-27T12:31:29"/>
    <d v="2020-11-27T10:37:00"/>
    <n v="6869.0000001573935"/>
    <n v="114.48333333595656"/>
    <n v="3548.9833334146533"/>
    <n v="1"/>
    <s v="D559430"/>
    <s v="Closed"/>
  </r>
  <r>
    <x v="1"/>
    <x v="1"/>
    <x v="20"/>
    <x v="999"/>
    <n v="1"/>
    <x v="6"/>
    <x v="1"/>
    <d v="2020-11-27T12:44:58"/>
    <d v="2020-11-27T11:17:00"/>
    <n v="5278.0000003986061"/>
    <n v="87.966666673310101"/>
    <n v="87.966666673310101"/>
    <n v="1"/>
    <s v="C559428"/>
    <s v="Closed"/>
  </r>
  <r>
    <x v="0"/>
    <x v="4"/>
    <x v="9"/>
    <x v="1000"/>
    <n v="1"/>
    <x v="5"/>
    <x v="0"/>
    <d v="2020-11-27T21:41:25"/>
    <d v="2020-11-27T20:39:00"/>
    <n v="3744.9999997392297"/>
    <n v="62.416666662320495"/>
    <n v="62.416666662320495"/>
    <n v="1"/>
    <s v="C559432"/>
    <s v="Closed"/>
  </r>
  <r>
    <x v="0"/>
    <x v="4"/>
    <x v="8"/>
    <x v="1001"/>
    <n v="4"/>
    <x v="5"/>
    <x v="0"/>
    <d v="2020-11-28T10:21:44"/>
    <d v="2020-11-28T09:20:00"/>
    <n v="3703.9999995846301"/>
    <n v="61.733333326410502"/>
    <n v="246.93333330564201"/>
    <n v="1"/>
    <s v="D559436"/>
    <s v="Closed"/>
  </r>
  <r>
    <x v="0"/>
    <x v="0"/>
    <x v="1"/>
    <x v="1002"/>
    <n v="3"/>
    <x v="5"/>
    <x v="0"/>
    <d v="2020-11-28T10:34:58"/>
    <d v="2020-11-28T09:44:00"/>
    <n v="3058.0000000772998"/>
    <n v="50.966666667954996"/>
    <n v="152.90000000386499"/>
    <n v="1"/>
    <s v="D559437"/>
    <s v="Closed"/>
  </r>
  <r>
    <x v="1"/>
    <x v="6"/>
    <x v="21"/>
    <x v="1003"/>
    <n v="1"/>
    <x v="4"/>
    <x v="0"/>
    <d v="2020-11-28T12:00:13"/>
    <d v="2020-11-28T10:43:00"/>
    <n v="4632.9999998677522"/>
    <n v="77.216666664462537"/>
    <n v="77.216666664462537"/>
    <n v="1"/>
    <s v="C559438"/>
    <s v="Closed"/>
  </r>
  <r>
    <x v="1"/>
    <x v="6"/>
    <x v="13"/>
    <x v="1004"/>
    <n v="56"/>
    <x v="4"/>
    <x v="0"/>
    <d v="2020-11-28T17:19:07"/>
    <d v="2020-11-28T15:50:00"/>
    <n v="5347.0000001834705"/>
    <n v="89.116666669724509"/>
    <n v="4990.5333335045725"/>
    <n v="1"/>
    <s v="D559450"/>
    <s v="Closed"/>
  </r>
  <r>
    <x v="0"/>
    <x v="4"/>
    <x v="9"/>
    <x v="456"/>
    <n v="1"/>
    <x v="1"/>
    <x v="0"/>
    <d v="2020-11-28T17:41:11"/>
    <d v="2020-11-28T16:42:00"/>
    <n v="3551.0000002803281"/>
    <n v="59.183333338005468"/>
    <n v="59.183333338005468"/>
    <n v="1"/>
    <s v="C559451"/>
    <s v="Closed"/>
  </r>
  <r>
    <x v="1"/>
    <x v="1"/>
    <x v="11"/>
    <x v="199"/>
    <n v="18"/>
    <x v="4"/>
    <x v="0"/>
    <d v="2020-11-28T22:31:19"/>
    <d v="2020-11-28T19:42:00"/>
    <n v="10159.000000404194"/>
    <n v="169.31666667340323"/>
    <n v="3047.7000001212582"/>
    <n v="1"/>
    <s v="D559457"/>
    <s v="Closed"/>
  </r>
  <r>
    <x v="1"/>
    <x v="6"/>
    <x v="25"/>
    <x v="1005"/>
    <n v="1"/>
    <x v="1"/>
    <x v="0"/>
    <d v="2020-11-28T23:33:04"/>
    <d v="2020-11-28T20:27:00"/>
    <n v="11164.000000222586"/>
    <n v="186.06666667037643"/>
    <n v="186.06666667037643"/>
    <n v="1"/>
    <s v="C559456"/>
    <s v="Closed"/>
  </r>
  <r>
    <x v="1"/>
    <x v="6"/>
    <x v="25"/>
    <x v="914"/>
    <n v="41"/>
    <x v="1"/>
    <x v="0"/>
    <d v="2020-11-29T05:13:32"/>
    <d v="2020-11-29T03:41:00"/>
    <n v="5552.0000003278255"/>
    <n v="92.533333338797092"/>
    <n v="3793.8666668906808"/>
    <n v="1"/>
    <s v="D559459"/>
    <s v="Closed"/>
  </r>
  <r>
    <x v="0"/>
    <x v="7"/>
    <x v="17"/>
    <x v="1006"/>
    <n v="1"/>
    <x v="7"/>
    <x v="0"/>
    <d v="2020-11-29T22:14:01"/>
    <d v="2020-11-29T21:29:00"/>
    <n v="2701.000000233762"/>
    <n v="45.016666670562699"/>
    <n v="45.016666670562699"/>
    <n v="1"/>
    <s v="C559460"/>
    <s v="Closed"/>
  </r>
  <r>
    <x v="0"/>
    <x v="2"/>
    <x v="10"/>
    <x v="830"/>
    <n v="23"/>
    <x v="1"/>
    <x v="0"/>
    <d v="2020-11-30T05:40:57"/>
    <d v="2020-11-30T01:54:31"/>
    <n v="13585.999999986961"/>
    <n v="226.43333333311602"/>
    <n v="5207.9666666616686"/>
    <n v="1"/>
    <s v="D559484"/>
    <s v="Closed"/>
  </r>
  <r>
    <x v="0"/>
    <x v="2"/>
    <x v="10"/>
    <x v="1007"/>
    <n v="1"/>
    <x v="1"/>
    <x v="0"/>
    <d v="2020-11-30T08:02:24"/>
    <d v="2020-11-30T01:58:59"/>
    <n v="21805.000000144355"/>
    <n v="363.41666666907258"/>
    <n v="363.41666666907258"/>
    <n v="1"/>
    <s v="C559464"/>
    <s v="Closed"/>
  </r>
  <r>
    <x v="0"/>
    <x v="0"/>
    <x v="4"/>
    <x v="413"/>
    <n v="12"/>
    <x v="3"/>
    <x v="0"/>
    <d v="2020-11-30T08:04:00"/>
    <d v="2020-11-30T02:08:14"/>
    <n v="21345.999999716878"/>
    <n v="355.76666666194797"/>
    <n v="4269.1999999433756"/>
    <n v="1"/>
    <s v="D559518"/>
    <s v="Closed"/>
  </r>
  <r>
    <x v="0"/>
    <x v="2"/>
    <x v="5"/>
    <x v="144"/>
    <n v="50"/>
    <x v="1"/>
    <x v="0"/>
    <d v="2020-11-30T04:09:09"/>
    <d v="2020-11-30T02:11:39"/>
    <n v="7049.9999997206032"/>
    <n v="117.49999999534339"/>
    <n v="5874.9999997671694"/>
    <n v="1"/>
    <s v="D559479"/>
    <s v="Closed"/>
  </r>
  <r>
    <x v="0"/>
    <x v="3"/>
    <x v="7"/>
    <x v="441"/>
    <n v="26"/>
    <x v="1"/>
    <x v="0"/>
    <d v="2020-11-30T08:02:54"/>
    <d v="2020-11-30T03:59:02"/>
    <n v="14631.999999959953"/>
    <n v="243.86666666599922"/>
    <n v="6340.5333333159797"/>
    <n v="1"/>
    <s v="D559520"/>
    <s v="Closed"/>
  </r>
  <r>
    <x v="0"/>
    <x v="2"/>
    <x v="5"/>
    <x v="84"/>
    <n v="358"/>
    <x v="1"/>
    <x v="0"/>
    <d v="2020-11-30T05:52:22"/>
    <d v="2020-11-30T05:30:00"/>
    <n v="1342.0000000158325"/>
    <n v="22.366666666930541"/>
    <n v="8007.2666667611338"/>
    <n v="1"/>
    <s v="D559490"/>
    <s v="Closed"/>
  </r>
  <r>
    <x v="0"/>
    <x v="2"/>
    <x v="5"/>
    <x v="84"/>
    <n v="358"/>
    <x v="0"/>
    <x v="0"/>
    <d v="2020-11-30T07:25:21"/>
    <d v="2020-11-30T06:15:09"/>
    <n v="4212.0000001508743"/>
    <n v="70.200000002514571"/>
    <n v="25131.600000900216"/>
    <n v="1"/>
    <s v="D559509"/>
    <s v="Closed"/>
  </r>
  <r>
    <x v="0"/>
    <x v="2"/>
    <x v="5"/>
    <x v="571"/>
    <n v="35"/>
    <x v="0"/>
    <x v="0"/>
    <d v="2020-11-30T07:45:00"/>
    <d v="2020-11-30T07:25:21"/>
    <n v="1178.9999996311963"/>
    <n v="19.649999993853271"/>
    <n v="687.74999978486449"/>
    <n v="1"/>
    <s v="D559508"/>
    <s v="Closed"/>
  </r>
  <r>
    <x v="0"/>
    <x v="7"/>
    <x v="17"/>
    <x v="1008"/>
    <n v="1"/>
    <x v="4"/>
    <x v="0"/>
    <d v="2020-11-30T12:40:00"/>
    <d v="2020-11-30T11:12:00"/>
    <n v="5280.0000002374873"/>
    <n v="88.000000003958121"/>
    <n v="88.000000003958121"/>
    <n v="1"/>
    <s v="C559522"/>
    <s v="Closed"/>
  </r>
  <r>
    <x v="0"/>
    <x v="0"/>
    <x v="0"/>
    <x v="289"/>
    <n v="337"/>
    <x v="1"/>
    <x v="0"/>
    <d v="2020-12-01T06:51:52"/>
    <d v="2020-12-01T01:46:57"/>
    <n v="18295.000000018626"/>
    <n v="304.91666666697711"/>
    <n v="102756.91666677129"/>
    <n v="1"/>
    <s v="D559579"/>
    <s v="Closed"/>
  </r>
  <r>
    <x v="0"/>
    <x v="2"/>
    <x v="16"/>
    <x v="166"/>
    <n v="15"/>
    <x v="2"/>
    <x v="0"/>
    <d v="2020-12-01T20:34:55"/>
    <d v="2020-12-01T18:55:48"/>
    <n v="5947.0000002533197"/>
    <n v="99.116666670888662"/>
    <n v="1486.7500000633299"/>
    <n v="1"/>
    <s v="D559615"/>
    <s v="Closed"/>
  </r>
  <r>
    <x v="0"/>
    <x v="4"/>
    <x v="9"/>
    <x v="1009"/>
    <n v="2"/>
    <x v="5"/>
    <x v="0"/>
    <d v="2020-12-04T09:29:30"/>
    <d v="2020-12-04T08:36:41"/>
    <n v="3169.0000002505258"/>
    <n v="52.816666670842096"/>
    <n v="105.63333334168419"/>
    <n v="1"/>
    <s v="D559626"/>
    <s v="Closed"/>
  </r>
  <r>
    <x v="1"/>
    <x v="5"/>
    <x v="24"/>
    <x v="1010"/>
    <n v="38"/>
    <x v="2"/>
    <x v="0"/>
    <d v="2020-12-05T10:43:10"/>
    <d v="2020-12-05T08:54:00"/>
    <n v="6549.9999997671694"/>
    <n v="109.16666666278616"/>
    <n v="4148.3333331858739"/>
    <n v="1"/>
    <s v="D559631"/>
    <s v="Closed"/>
  </r>
  <r>
    <x v="1"/>
    <x v="6"/>
    <x v="18"/>
    <x v="151"/>
    <n v="11"/>
    <x v="1"/>
    <x v="0"/>
    <d v="2020-12-05T16:30:48"/>
    <d v="2020-12-05T14:37:00"/>
    <n v="6828.000000002794"/>
    <n v="113.80000000004657"/>
    <n v="1251.8000000005122"/>
    <n v="1"/>
    <s v="D559636"/>
    <s v="Closed"/>
  </r>
  <r>
    <x v="0"/>
    <x v="4"/>
    <x v="27"/>
    <x v="1011"/>
    <n v="1"/>
    <x v="5"/>
    <x v="0"/>
    <d v="2020-12-06T10:48:00"/>
    <d v="2020-12-06T08:46:00"/>
    <n v="7319.9999999720603"/>
    <n v="121.99999999953434"/>
    <n v="121.99999999953434"/>
    <n v="1"/>
    <s v="D559638"/>
    <s v="Closed"/>
  </r>
  <r>
    <x v="1"/>
    <x v="6"/>
    <x v="21"/>
    <x v="1012"/>
    <n v="20"/>
    <x v="5"/>
    <x v="0"/>
    <d v="2020-12-06T17:43:03"/>
    <d v="2020-12-06T15:21:00"/>
    <n v="8523.0000001844019"/>
    <n v="142.05000000307336"/>
    <n v="2841.0000000614673"/>
    <n v="1"/>
    <s v="D559646"/>
    <s v="Closed"/>
  </r>
  <r>
    <x v="1"/>
    <x v="1"/>
    <x v="11"/>
    <x v="228"/>
    <n v="2"/>
    <x v="5"/>
    <x v="0"/>
    <d v="2020-12-06T18:07:14"/>
    <d v="2020-12-06T17:41:00"/>
    <n v="1574.0000001853332"/>
    <n v="26.23333333642222"/>
    <n v="52.46666667284444"/>
    <n v="1"/>
    <s v="D559648"/>
    <s v="Closed"/>
  </r>
  <r>
    <x v="1"/>
    <x v="6"/>
    <x v="18"/>
    <x v="1013"/>
    <n v="1"/>
    <x v="1"/>
    <x v="0"/>
    <d v="2020-12-07T13:31:58"/>
    <d v="2020-12-07T12:30:59"/>
    <n v="3658.9999997522682"/>
    <n v="60.98333332920447"/>
    <n v="60.98333332920447"/>
    <n v="1"/>
    <s v="C559649"/>
    <s v="Closed"/>
  </r>
  <r>
    <x v="1"/>
    <x v="5"/>
    <x v="12"/>
    <x v="1014"/>
    <n v="1"/>
    <x v="4"/>
    <x v="1"/>
    <d v="2020-12-08T16:00:38"/>
    <d v="2020-12-08T11:38:00"/>
    <n v="15757.99999977462"/>
    <n v="262.633333329577"/>
    <n v="262.633333329577"/>
    <n v="1"/>
    <s v="C559655"/>
    <s v="Closed"/>
  </r>
  <r>
    <x v="0"/>
    <x v="0"/>
    <x v="0"/>
    <x v="1015"/>
    <n v="14"/>
    <x v="5"/>
    <x v="1"/>
    <d v="2020-12-09T00:30:28"/>
    <d v="2020-12-08T18:56:38"/>
    <n v="20030.000000121072"/>
    <n v="333.8333333353512"/>
    <n v="4673.6666666949168"/>
    <n v="1"/>
    <s v="D559661"/>
    <s v="Closed"/>
  </r>
  <r>
    <x v="1"/>
    <x v="5"/>
    <x v="14"/>
    <x v="1016"/>
    <n v="1"/>
    <x v="1"/>
    <x v="0"/>
    <d v="2020-12-09T09:13:46"/>
    <d v="2020-12-09T07:21:00"/>
    <n v="6765.999999968335"/>
    <n v="112.76666666613892"/>
    <n v="112.76666666613892"/>
    <n v="1"/>
    <s v="C559662"/>
    <s v="Closed"/>
  </r>
  <r>
    <x v="1"/>
    <x v="1"/>
    <x v="11"/>
    <x v="1017"/>
    <n v="3"/>
    <x v="2"/>
    <x v="0"/>
    <d v="2020-12-09T11:24:00"/>
    <d v="2020-12-09T10:00:00"/>
    <n v="5040.000000083819"/>
    <n v="84.000000001396984"/>
    <n v="252.00000000419095"/>
    <n v="1"/>
    <s v="D559670"/>
    <s v="Closed"/>
  </r>
  <r>
    <x v="0"/>
    <x v="0"/>
    <x v="0"/>
    <x v="1018"/>
    <n v="2"/>
    <x v="2"/>
    <x v="0"/>
    <d v="2020-12-09T10:56:13"/>
    <d v="2020-12-09T10:27:00"/>
    <n v="1752.9999999096617"/>
    <n v="29.216666665161029"/>
    <n v="58.433333330322057"/>
    <n v="1"/>
    <s v="D559667"/>
    <s v="Closed"/>
  </r>
  <r>
    <x v="0"/>
    <x v="2"/>
    <x v="10"/>
    <x v="309"/>
    <n v="30"/>
    <x v="1"/>
    <x v="0"/>
    <d v="2020-12-09T12:28:26"/>
    <d v="2020-12-09T11:29:00"/>
    <n v="3566.0000000149012"/>
    <n v="59.433333333581686"/>
    <n v="1783.0000000074506"/>
    <n v="1"/>
    <s v="D559672"/>
    <s v="Closed"/>
  </r>
  <r>
    <x v="1"/>
    <x v="5"/>
    <x v="14"/>
    <x v="225"/>
    <n v="1"/>
    <x v="4"/>
    <x v="0"/>
    <d v="2020-12-09T13:45:32"/>
    <d v="2020-12-09T11:52:00"/>
    <n v="6812.0000000344589"/>
    <n v="113.53333333390765"/>
    <n v="113.53333333390765"/>
    <n v="1"/>
    <s v="C559673"/>
    <s v="Closed"/>
  </r>
  <r>
    <x v="0"/>
    <x v="3"/>
    <x v="7"/>
    <x v="1019"/>
    <n v="2"/>
    <x v="5"/>
    <x v="1"/>
    <d v="2020-12-10T01:01:56"/>
    <d v="2020-12-09T20:00:00"/>
    <n v="18115.999999665655"/>
    <n v="301.93333332776092"/>
    <n v="603.86666665552184"/>
    <n v="1"/>
    <s v="D559700"/>
    <s v="Closed"/>
  </r>
  <r>
    <x v="0"/>
    <x v="2"/>
    <x v="5"/>
    <x v="144"/>
    <n v="90"/>
    <x v="10"/>
    <x v="0"/>
    <d v="2020-12-10T02:21:37"/>
    <d v="2020-12-09T23:04:06"/>
    <n v="11850.999999884516"/>
    <n v="197.51666666474193"/>
    <n v="17776.499999826774"/>
    <n v="1"/>
    <s v="D559698"/>
    <s v="Closed"/>
  </r>
  <r>
    <x v="0"/>
    <x v="4"/>
    <x v="26"/>
    <x v="1020"/>
    <n v="1"/>
    <x v="7"/>
    <x v="0"/>
    <d v="2020-12-10T15:54:54"/>
    <d v="2020-12-10T15:01:00"/>
    <n v="3233.9999997289851"/>
    <n v="53.899999995483086"/>
    <n v="53.899999995483086"/>
    <n v="1"/>
    <s v="D559706"/>
    <s v="Closed"/>
  </r>
  <r>
    <x v="0"/>
    <x v="0"/>
    <x v="3"/>
    <x v="1021"/>
    <n v="1"/>
    <x v="2"/>
    <x v="1"/>
    <d v="2020-12-11T15:25:39"/>
    <d v="2020-12-11T13:16:00"/>
    <n v="7779.0000003995374"/>
    <n v="129.65000000665896"/>
    <n v="129.65000000665896"/>
    <n v="1"/>
    <s v="D559708"/>
    <s v="Closed"/>
  </r>
  <r>
    <x v="0"/>
    <x v="2"/>
    <x v="5"/>
    <x v="1022"/>
    <n v="33"/>
    <x v="5"/>
    <x v="0"/>
    <d v="2020-12-12T08:23:49"/>
    <d v="2020-12-12T07:27:00"/>
    <n v="3408.9999997755513"/>
    <n v="56.816666662925854"/>
    <n v="1874.9499998765532"/>
    <n v="1"/>
    <s v="D559712"/>
    <s v="Closed"/>
  </r>
  <r>
    <x v="1"/>
    <x v="1"/>
    <x v="11"/>
    <x v="1023"/>
    <n v="1"/>
    <x v="5"/>
    <x v="0"/>
    <d v="2020-12-12T17:34:34"/>
    <d v="2020-12-12T16:43:00"/>
    <n v="3093.9999996917322"/>
    <n v="51.56666666152887"/>
    <n v="51.56666666152887"/>
    <n v="1"/>
    <s v="C559714"/>
    <s v="Closed"/>
  </r>
  <r>
    <x v="0"/>
    <x v="0"/>
    <x v="3"/>
    <x v="1024"/>
    <n v="7"/>
    <x v="1"/>
    <x v="0"/>
    <d v="2020-12-12T19:12:29"/>
    <d v="2020-12-12T18:03:00"/>
    <n v="4169.0000001573935"/>
    <n v="69.483333335956559"/>
    <n v="486.38333335169591"/>
    <n v="1"/>
    <s v="D559715"/>
    <s v="Closed"/>
  </r>
  <r>
    <x v="1"/>
    <x v="6"/>
    <x v="13"/>
    <x v="1025"/>
    <n v="1"/>
    <x v="4"/>
    <x v="0"/>
    <d v="2020-12-14T09:59:33"/>
    <d v="2020-12-14T08:44:00"/>
    <n v="4532.9999997513369"/>
    <n v="75.549999995855615"/>
    <n v="75.549999995855615"/>
    <n v="1"/>
    <s v="C559719"/>
    <s v="Closed"/>
  </r>
  <r>
    <x v="0"/>
    <x v="0"/>
    <x v="0"/>
    <x v="472"/>
    <n v="24"/>
    <x v="6"/>
    <x v="0"/>
    <d v="2020-12-14T13:16:42"/>
    <d v="2020-12-14T10:58:01"/>
    <n v="8321.00000011269"/>
    <n v="138.6833333352115"/>
    <n v="3328.400000045076"/>
    <n v="1"/>
    <s v="D559722"/>
    <s v="Closed"/>
  </r>
  <r>
    <x v="1"/>
    <x v="5"/>
    <x v="14"/>
    <x v="1026"/>
    <n v="1"/>
    <x v="4"/>
    <x v="0"/>
    <d v="2020-12-14T16:34:51"/>
    <d v="2020-12-14T15:16:00"/>
    <n v="4731.0000001452863"/>
    <n v="78.850000002421439"/>
    <n v="78.850000002421439"/>
    <n v="1"/>
    <s v="C559725"/>
    <s v="Closed"/>
  </r>
  <r>
    <x v="0"/>
    <x v="4"/>
    <x v="9"/>
    <x v="1027"/>
    <n v="31"/>
    <x v="10"/>
    <x v="0"/>
    <d v="2020-12-14T17:04:49"/>
    <d v="2020-12-14T15:51:29"/>
    <n v="4400.0000000931323"/>
    <n v="73.333333334885538"/>
    <n v="2273.3333333814517"/>
    <n v="1"/>
    <s v="D559729"/>
    <s v="Closed"/>
  </r>
  <r>
    <x v="1"/>
    <x v="1"/>
    <x v="11"/>
    <x v="199"/>
    <n v="92"/>
    <x v="1"/>
    <x v="0"/>
    <d v="2020-12-16T05:06:19"/>
    <d v="2020-12-15T22:32:00"/>
    <n v="23659.000000404194"/>
    <n v="394.31666667340323"/>
    <n v="36277.133333953097"/>
    <n v="1"/>
    <s v="D559753"/>
    <s v="Closed"/>
  </r>
  <r>
    <x v="0"/>
    <x v="4"/>
    <x v="8"/>
    <x v="1028"/>
    <n v="1"/>
    <x v="5"/>
    <x v="0"/>
    <d v="2020-12-16T10:23:53"/>
    <d v="2020-12-16T09:07:00"/>
    <n v="4612.999999593012"/>
    <n v="76.883333326550201"/>
    <n v="76.883333326550201"/>
    <n v="1"/>
    <s v="D559756"/>
    <s v="Closed"/>
  </r>
  <r>
    <x v="0"/>
    <x v="0"/>
    <x v="0"/>
    <x v="1029"/>
    <n v="1"/>
    <x v="10"/>
    <x v="0"/>
    <d v="2020-12-16T19:45:13"/>
    <d v="2020-12-16T16:57:00"/>
    <n v="10092.999999434687"/>
    <n v="168.21666665724479"/>
    <n v="168.21666665724479"/>
    <n v="1"/>
    <s v="D559761"/>
    <s v="Closed"/>
  </r>
  <r>
    <x v="0"/>
    <x v="0"/>
    <x v="0"/>
    <x v="759"/>
    <n v="19"/>
    <x v="1"/>
    <x v="0"/>
    <d v="2020-12-17T00:35:28"/>
    <d v="2020-12-16T22:13:00"/>
    <n v="8548.0000003706664"/>
    <n v="142.46666667284444"/>
    <n v="2706.8666667840444"/>
    <n v="1"/>
    <s v="D559765"/>
    <s v="Closed"/>
  </r>
  <r>
    <x v="1"/>
    <x v="6"/>
    <x v="13"/>
    <x v="1030"/>
    <n v="12"/>
    <x v="4"/>
    <x v="0"/>
    <d v="2020-12-17T12:21:20"/>
    <d v="2020-12-17T08:31:00"/>
    <n v="13819.999999995343"/>
    <n v="230.33333333325572"/>
    <n v="2763.9999999990687"/>
    <n v="1"/>
    <s v="D559768"/>
    <s v="Closed"/>
  </r>
  <r>
    <x v="0"/>
    <x v="2"/>
    <x v="5"/>
    <x v="1031"/>
    <n v="6"/>
    <x v="2"/>
    <x v="0"/>
    <d v="2020-12-17T16:52:19"/>
    <d v="2020-12-17T14:59:00"/>
    <n v="6799.0000001387671"/>
    <n v="113.31666666897945"/>
    <n v="679.90000001387671"/>
    <n v="1"/>
    <s v="D559773"/>
    <s v="Closed"/>
  </r>
  <r>
    <x v="1"/>
    <x v="6"/>
    <x v="21"/>
    <x v="1032"/>
    <n v="1"/>
    <x v="2"/>
    <x v="0"/>
    <d v="2020-12-17T17:22:00"/>
    <d v="2020-12-17T16:03:00"/>
    <n v="4740.0000003632158"/>
    <n v="79.000000006053597"/>
    <n v="79.000000006053597"/>
    <n v="1"/>
    <s v="C559774"/>
    <s v="Closed"/>
  </r>
  <r>
    <x v="1"/>
    <x v="1"/>
    <x v="2"/>
    <x v="1033"/>
    <n v="1"/>
    <x v="2"/>
    <x v="0"/>
    <d v="2020-12-18T01:01:00"/>
    <d v="2020-12-17T23:16:00"/>
    <n v="6299.9999997904524"/>
    <n v="104.99999999650754"/>
    <n v="104.99999999650754"/>
    <n v="1"/>
    <s v="C559775"/>
    <s v="Closed"/>
  </r>
  <r>
    <x v="0"/>
    <x v="0"/>
    <x v="1"/>
    <x v="1034"/>
    <n v="1"/>
    <x v="4"/>
    <x v="0"/>
    <d v="2020-12-18T15:45:45"/>
    <d v="2020-12-18T14:52:00"/>
    <n v="3225.0000001396984"/>
    <n v="53.750000002328306"/>
    <n v="53.750000002328306"/>
    <n v="1"/>
    <s v="C559776"/>
    <s v="Closed"/>
  </r>
  <r>
    <x v="0"/>
    <x v="0"/>
    <x v="1"/>
    <x v="1035"/>
    <n v="10"/>
    <x v="4"/>
    <x v="0"/>
    <d v="2020-12-18T15:45:10"/>
    <d v="2020-12-18T15:23:00"/>
    <n v="1329.9999997252598"/>
    <n v="22.166666662087664"/>
    <n v="221.66666662087664"/>
    <n v="1"/>
    <s v="D559778"/>
    <s v="Closed"/>
  </r>
  <r>
    <x v="1"/>
    <x v="6"/>
    <x v="13"/>
    <x v="1036"/>
    <n v="1"/>
    <x v="2"/>
    <x v="0"/>
    <d v="2020-12-19T14:01:00"/>
    <d v="2020-12-19T12:22:00"/>
    <n v="5939.9999998742715"/>
    <n v="98.999999997904524"/>
    <n v="98.999999997904524"/>
    <n v="1"/>
    <s v="C559780"/>
    <s v="Closed"/>
  </r>
  <r>
    <x v="1"/>
    <x v="6"/>
    <x v="18"/>
    <x v="569"/>
    <n v="21"/>
    <x v="5"/>
    <x v="0"/>
    <d v="2020-12-20T10:53:04"/>
    <d v="2020-12-20T09:43:00"/>
    <n v="4203.999999538064"/>
    <n v="70.066666658967733"/>
    <n v="1471.3999998383224"/>
    <n v="1"/>
    <s v="D559788"/>
    <s v="Closed"/>
  </r>
  <r>
    <x v="1"/>
    <x v="6"/>
    <x v="13"/>
    <x v="1036"/>
    <n v="1"/>
    <x v="4"/>
    <x v="0"/>
    <d v="2020-12-20T13:08:00"/>
    <d v="2020-12-20T10:04:00"/>
    <n v="11040.000000153668"/>
    <n v="184.00000000256114"/>
    <n v="184.00000000256114"/>
    <n v="1"/>
    <s v="C559785"/>
    <s v="Closed"/>
  </r>
  <r>
    <x v="1"/>
    <x v="6"/>
    <x v="13"/>
    <x v="1037"/>
    <n v="1"/>
    <x v="4"/>
    <x v="0"/>
    <d v="2020-12-20T13:09:00"/>
    <d v="2020-12-20T10:16:00"/>
    <n v="10380.000000516884"/>
    <n v="173.00000000861473"/>
    <n v="173.00000000861473"/>
    <n v="1"/>
    <s v="C559787"/>
    <s v="Closed"/>
  </r>
  <r>
    <x v="0"/>
    <x v="3"/>
    <x v="7"/>
    <x v="248"/>
    <n v="5"/>
    <x v="1"/>
    <x v="0"/>
    <d v="2020-12-20T13:52:31"/>
    <d v="2020-12-20T13:13:00"/>
    <n v="2371.0000004153699"/>
    <n v="39.516666673589498"/>
    <n v="197.58333336794749"/>
    <n v="1"/>
    <s v="D559791"/>
    <s v="Closed"/>
  </r>
  <r>
    <x v="0"/>
    <x v="3"/>
    <x v="7"/>
    <x v="1038"/>
    <n v="1"/>
    <x v="6"/>
    <x v="0"/>
    <d v="2020-12-20T18:45:00"/>
    <d v="2020-12-20T17:14:00"/>
    <n v="5460.0000001955777"/>
    <n v="91.000000003259629"/>
    <n v="91.000000003259629"/>
    <n v="1"/>
    <s v="C559793"/>
    <s v="Closed"/>
  </r>
  <r>
    <x v="1"/>
    <x v="1"/>
    <x v="11"/>
    <x v="199"/>
    <n v="92"/>
    <x v="1"/>
    <x v="0"/>
    <d v="2020-12-20T20:41:03"/>
    <d v="2020-12-20T18:19:00"/>
    <n v="8523.0000001844019"/>
    <n v="142.05000000307336"/>
    <n v="13068.60000028275"/>
    <n v="1"/>
    <s v="D559838"/>
    <s v="Closed"/>
  </r>
  <r>
    <x v="1"/>
    <x v="5"/>
    <x v="14"/>
    <x v="1039"/>
    <n v="2"/>
    <x v="2"/>
    <x v="0"/>
    <d v="2020-12-22T11:04:47"/>
    <d v="2020-12-22T09:14:00"/>
    <n v="6646.9999998109415"/>
    <n v="110.78333333018236"/>
    <n v="221.56666666036472"/>
    <n v="1"/>
    <s v="D559847"/>
    <s v="Closed"/>
  </r>
  <r>
    <x v="0"/>
    <x v="7"/>
    <x v="17"/>
    <x v="1040"/>
    <n v="3"/>
    <x v="1"/>
    <x v="0"/>
    <d v="2020-12-23T20:05:55"/>
    <d v="2020-12-23T16:42:29"/>
    <n v="12206.000000517815"/>
    <n v="203.43333334196359"/>
    <n v="610.30000002589077"/>
    <n v="1"/>
    <s v="D559854"/>
    <s v="Closed"/>
  </r>
  <r>
    <x v="1"/>
    <x v="5"/>
    <x v="12"/>
    <x v="929"/>
    <n v="176"/>
    <x v="1"/>
    <x v="0"/>
    <d v="2020-12-24T10:59:06"/>
    <d v="2020-12-24T07:51:00"/>
    <n v="11286.000000452623"/>
    <n v="188.10000000754371"/>
    <n v="33105.600001327693"/>
    <n v="1"/>
    <s v="D559895"/>
    <s v="Closed"/>
  </r>
  <r>
    <x v="0"/>
    <x v="2"/>
    <x v="10"/>
    <x v="1041"/>
    <n v="5"/>
    <x v="1"/>
    <x v="0"/>
    <d v="2020-12-24T10:55:34"/>
    <d v="2020-12-24T09:19:00"/>
    <n v="5794.000000320375"/>
    <n v="96.566666672006249"/>
    <n v="482.83333336003125"/>
    <n v="1"/>
    <s v="D559891"/>
    <s v="Closed"/>
  </r>
  <r>
    <x v="0"/>
    <x v="2"/>
    <x v="16"/>
    <x v="168"/>
    <n v="8"/>
    <x v="1"/>
    <x v="0"/>
    <d v="2020-12-24T11:26:46"/>
    <d v="2020-12-24T09:26:00"/>
    <n v="7245.9999996470287"/>
    <n v="120.76666666078381"/>
    <n v="966.1333332862705"/>
    <n v="1"/>
    <s v="D559897"/>
    <s v="Closed"/>
  </r>
  <r>
    <x v="0"/>
    <x v="0"/>
    <x v="4"/>
    <x v="1042"/>
    <n v="2"/>
    <x v="5"/>
    <x v="0"/>
    <d v="2020-12-24T11:39:36"/>
    <d v="2020-12-24T09:55:00"/>
    <n v="6275.9999998379499"/>
    <n v="104.59999999729916"/>
    <n v="209.19999999459833"/>
    <n v="1"/>
    <s v="D559899"/>
    <s v="Closed"/>
  </r>
  <r>
    <x v="0"/>
    <x v="0"/>
    <x v="4"/>
    <x v="413"/>
    <n v="12"/>
    <x v="1"/>
    <x v="0"/>
    <d v="2020-12-24T12:20:16"/>
    <d v="2020-12-24T10:38:00"/>
    <n v="6135.999999800697"/>
    <n v="102.26666666334495"/>
    <n v="1227.1999999601394"/>
    <n v="1"/>
    <s v="D559902"/>
    <s v="Closed"/>
  </r>
  <r>
    <x v="0"/>
    <x v="0"/>
    <x v="4"/>
    <x v="80"/>
    <n v="43"/>
    <x v="3"/>
    <x v="0"/>
    <d v="2020-12-24T16:50:00"/>
    <d v="2020-12-24T15:58:00"/>
    <n v="3120.0000001117587"/>
    <n v="52.000000001862645"/>
    <n v="2236.0000000800937"/>
    <n v="1"/>
    <s v="D559937"/>
    <s v="Closed"/>
  </r>
  <r>
    <x v="0"/>
    <x v="3"/>
    <x v="7"/>
    <x v="251"/>
    <n v="52"/>
    <x v="1"/>
    <x v="0"/>
    <d v="2020-12-24T18:41:30"/>
    <d v="2020-12-24T16:00:00"/>
    <n v="9690.0000001536682"/>
    <n v="161.50000000256114"/>
    <n v="8398.0000001331791"/>
    <n v="1"/>
    <s v="D559938"/>
    <s v="Closed"/>
  </r>
  <r>
    <x v="0"/>
    <x v="0"/>
    <x v="0"/>
    <x v="1043"/>
    <n v="24"/>
    <x v="3"/>
    <x v="0"/>
    <d v="2020-12-24T17:56:16"/>
    <d v="2020-12-24T16:27:00"/>
    <n v="5355.9999997727573"/>
    <n v="89.266666662879288"/>
    <n v="2142.3999999091029"/>
    <n v="1"/>
    <s v="D559941"/>
    <s v="Closed"/>
  </r>
  <r>
    <x v="0"/>
    <x v="2"/>
    <x v="10"/>
    <x v="309"/>
    <n v="30"/>
    <x v="3"/>
    <x v="0"/>
    <d v="2020-12-24T18:33:00"/>
    <d v="2020-12-24T16:58:00"/>
    <n v="5700.000000349246"/>
    <n v="95.000000005820766"/>
    <n v="2850.000000174623"/>
    <n v="1"/>
    <s v="D559952"/>
    <s v="Closed"/>
  </r>
  <r>
    <x v="0"/>
    <x v="7"/>
    <x v="17"/>
    <x v="1044"/>
    <n v="2"/>
    <x v="3"/>
    <x v="0"/>
    <d v="2020-12-24T20:50:06"/>
    <d v="2020-12-24T18:51:00"/>
    <n v="7146.0000001592562"/>
    <n v="119.10000000265427"/>
    <n v="238.20000000530854"/>
    <n v="1"/>
    <s v="D559955"/>
    <s v="Closed"/>
  </r>
  <r>
    <x v="1"/>
    <x v="6"/>
    <x v="13"/>
    <x v="1045"/>
    <n v="4"/>
    <x v="1"/>
    <x v="0"/>
    <d v="2020-12-24T20:47:20"/>
    <d v="2020-12-24T19:09:00"/>
    <n v="5899.9999999534339"/>
    <n v="98.333333332557231"/>
    <n v="393.33333333022892"/>
    <n v="1"/>
    <s v="D559954"/>
    <s v="Closed"/>
  </r>
  <r>
    <x v="1"/>
    <x v="6"/>
    <x v="22"/>
    <x v="1046"/>
    <n v="40"/>
    <x v="3"/>
    <x v="0"/>
    <d v="2020-12-24T23:34:40"/>
    <d v="2020-12-24T19:09:00"/>
    <n v="15939.999999571592"/>
    <n v="265.66666665952653"/>
    <n v="10626.666666381061"/>
    <n v="1"/>
    <s v="D559967"/>
    <s v="Closed"/>
  </r>
  <r>
    <x v="1"/>
    <x v="6"/>
    <x v="13"/>
    <x v="678"/>
    <n v="75"/>
    <x v="3"/>
    <x v="0"/>
    <d v="2020-12-24T20:46:38"/>
    <d v="2020-12-24T19:09:00"/>
    <n v="5857.9999995650724"/>
    <n v="97.633333326084539"/>
    <n v="7322.4999994563404"/>
    <n v="1"/>
    <s v="D559953"/>
    <s v="Closed"/>
  </r>
  <r>
    <x v="1"/>
    <x v="6"/>
    <x v="18"/>
    <x v="1047"/>
    <n v="10"/>
    <x v="1"/>
    <x v="0"/>
    <d v="2020-12-24T21:15:49"/>
    <d v="2020-12-24T19:33:00"/>
    <n v="6168.999999971129"/>
    <n v="102.81666666618548"/>
    <n v="1028.1666666618548"/>
    <n v="1"/>
    <s v="D559957"/>
    <s v="Closed"/>
  </r>
  <r>
    <x v="1"/>
    <x v="6"/>
    <x v="13"/>
    <x v="150"/>
    <n v="43"/>
    <x v="1"/>
    <x v="0"/>
    <d v="2020-12-24T23:08:31"/>
    <d v="2020-12-24T21:50:00"/>
    <n v="4711.0000004991889"/>
    <n v="78.516666674986482"/>
    <n v="3376.2166670244187"/>
    <n v="1"/>
    <s v="D559966"/>
    <s v="Closed"/>
  </r>
  <r>
    <x v="1"/>
    <x v="6"/>
    <x v="13"/>
    <x v="484"/>
    <n v="1891"/>
    <x v="2"/>
    <x v="0"/>
    <d v="2020-12-25T07:12:00"/>
    <d v="2020-12-25T06:33:00"/>
    <n v="2340.000000083819"/>
    <n v="39.000000001396984"/>
    <n v="73749.000002641696"/>
    <n v="1"/>
    <s v="D560073"/>
    <s v="Closed"/>
  </r>
  <r>
    <x v="1"/>
    <x v="6"/>
    <x v="13"/>
    <x v="964"/>
    <n v="807"/>
    <x v="2"/>
    <x v="0"/>
    <d v="2020-12-25T08:30:00"/>
    <d v="2020-12-25T07:12:00"/>
    <n v="4679.9999995389953"/>
    <n v="77.999999992316589"/>
    <n v="62945.999993799487"/>
    <n v="1"/>
    <s v="D560708"/>
    <s v="Closed"/>
  </r>
  <r>
    <x v="0"/>
    <x v="3"/>
    <x v="7"/>
    <x v="1048"/>
    <n v="13"/>
    <x v="1"/>
    <x v="0"/>
    <d v="2020-12-25T07:59:46"/>
    <d v="2020-12-25T05:17:00"/>
    <n v="9766.000000317581"/>
    <n v="162.76666667195968"/>
    <n v="2115.9666667354759"/>
    <n v="1"/>
    <s v="D559970"/>
    <s v="Closed"/>
  </r>
  <r>
    <x v="1"/>
    <x v="6"/>
    <x v="21"/>
    <x v="1049"/>
    <n v="1"/>
    <x v="5"/>
    <x v="0"/>
    <d v="2020-12-25T08:39:00"/>
    <d v="2020-12-25T07:39:00"/>
    <n v="3600.0000004190952"/>
    <n v="60.000000006984919"/>
    <n v="60.000000006984919"/>
    <n v="1"/>
    <s v="C560040"/>
    <s v="Closed"/>
  </r>
  <r>
    <x v="1"/>
    <x v="5"/>
    <x v="14"/>
    <x v="861"/>
    <n v="1"/>
    <x v="4"/>
    <x v="0"/>
    <d v="2020-12-25T12:00:00"/>
    <d v="2020-12-25T11:09:00"/>
    <n v="3059.999999916181"/>
    <n v="50.999999998603016"/>
    <n v="50.999999998603016"/>
    <n v="1"/>
    <s v="C560080"/>
    <s v="Closed"/>
  </r>
  <r>
    <x v="1"/>
    <x v="6"/>
    <x v="13"/>
    <x v="605"/>
    <n v="1"/>
    <x v="4"/>
    <x v="0"/>
    <d v="2020-12-25T18:40:45"/>
    <d v="2020-12-25T17:10:00"/>
    <n v="5444.9999998323619"/>
    <n v="90.749999997206032"/>
    <n v="90.749999997206032"/>
    <n v="1"/>
    <s v="C560083"/>
    <s v="Closed"/>
  </r>
  <r>
    <x v="1"/>
    <x v="5"/>
    <x v="14"/>
    <x v="872"/>
    <n v="7"/>
    <x v="4"/>
    <x v="0"/>
    <d v="2020-12-25T23:52:37"/>
    <d v="2020-12-25T22:07:00"/>
    <n v="6337.0000002672896"/>
    <n v="105.61666667112149"/>
    <n v="739.31666669785045"/>
    <n v="1"/>
    <s v="D560087"/>
    <s v="Closed"/>
  </r>
  <r>
    <x v="1"/>
    <x v="5"/>
    <x v="14"/>
    <x v="1050"/>
    <n v="1"/>
    <x v="4"/>
    <x v="0"/>
    <d v="2020-12-26T08:47:17"/>
    <d v="2020-12-26T07:37:00"/>
    <n v="4217.0000000623986"/>
    <n v="70.28333333437331"/>
    <n v="70.28333333437331"/>
    <n v="1"/>
    <s v="C560088"/>
    <s v="Closed"/>
  </r>
  <r>
    <x v="0"/>
    <x v="7"/>
    <x v="17"/>
    <x v="447"/>
    <n v="94"/>
    <x v="4"/>
    <x v="0"/>
    <d v="2020-12-26T09:35:22"/>
    <d v="2020-12-26T08:13:00"/>
    <n v="4941.9999998062849"/>
    <n v="82.366666663438082"/>
    <n v="7742.4666663631797"/>
    <n v="1"/>
    <s v="D560103"/>
    <s v="Closed"/>
  </r>
  <r>
    <x v="0"/>
    <x v="7"/>
    <x v="17"/>
    <x v="447"/>
    <n v="94"/>
    <x v="2"/>
    <x v="0"/>
    <d v="2020-12-26T10:56:47"/>
    <d v="2020-12-26T09:39:27"/>
    <n v="4639.9999996181577"/>
    <n v="77.333333326969296"/>
    <n v="7269.3333327351138"/>
    <n v="1"/>
    <s v="D560112"/>
    <s v="Closed"/>
  </r>
  <r>
    <x v="0"/>
    <x v="7"/>
    <x v="17"/>
    <x v="447"/>
    <n v="94"/>
    <x v="6"/>
    <x v="0"/>
    <d v="2020-12-26T13:39:01"/>
    <d v="2020-12-26T11:02:00"/>
    <n v="9421.0000001359731"/>
    <n v="157.01666666893288"/>
    <n v="14759.566666879691"/>
    <n v="1"/>
    <s v="D560121"/>
    <s v="Closed"/>
  </r>
  <r>
    <x v="1"/>
    <x v="6"/>
    <x v="18"/>
    <x v="1051"/>
    <n v="1"/>
    <x v="4"/>
    <x v="0"/>
    <d v="2020-12-26T18:43:45"/>
    <d v="2020-12-26T17:09:00"/>
    <n v="5684.9999999860302"/>
    <n v="94.749999999767169"/>
    <n v="94.749999999767169"/>
    <n v="1"/>
    <s v="C560122"/>
    <s v="Closed"/>
  </r>
  <r>
    <x v="0"/>
    <x v="2"/>
    <x v="16"/>
    <x v="260"/>
    <n v="2"/>
    <x v="5"/>
    <x v="0"/>
    <d v="2020-12-26T18:31:31"/>
    <d v="2020-12-26T17:44:00"/>
    <n v="2851.0000000940636"/>
    <n v="47.516666668234393"/>
    <n v="95.033333336468786"/>
    <n v="1"/>
    <s v="D560125"/>
    <s v="Closed"/>
  </r>
  <r>
    <x v="1"/>
    <x v="6"/>
    <x v="18"/>
    <x v="1052"/>
    <n v="1"/>
    <x v="4"/>
    <x v="1"/>
    <d v="2020-12-26T18:46:35"/>
    <d v="2020-12-26T17:48:00"/>
    <n v="3515.0000000372529"/>
    <n v="58.583333333954215"/>
    <n v="58.583333333954215"/>
    <n v="1"/>
    <s v="C560124"/>
    <s v="Closed"/>
  </r>
  <r>
    <x v="1"/>
    <x v="5"/>
    <x v="12"/>
    <x v="1053"/>
    <n v="1"/>
    <x v="4"/>
    <x v="0"/>
    <d v="2020-12-27T09:06:11"/>
    <d v="2020-12-27T07:38:00"/>
    <n v="5290.9999996656552"/>
    <n v="88.18333332776092"/>
    <n v="88.18333332776092"/>
    <n v="1"/>
    <s v="C560126"/>
    <s v="Closed"/>
  </r>
  <r>
    <x v="1"/>
    <x v="5"/>
    <x v="14"/>
    <x v="1054"/>
    <n v="13"/>
    <x v="4"/>
    <x v="0"/>
    <d v="2020-12-27T09:05:06"/>
    <d v="2020-12-27T08:17:00"/>
    <n v="2886.0000001033768"/>
    <n v="48.100000001722947"/>
    <n v="625.30000002239831"/>
    <n v="1"/>
    <s v="D560127"/>
    <s v="Closed"/>
  </r>
  <r>
    <x v="1"/>
    <x v="6"/>
    <x v="18"/>
    <x v="1055"/>
    <n v="1"/>
    <x v="4"/>
    <x v="0"/>
    <d v="2020-12-27T10:58:02"/>
    <d v="2020-12-27T09:53:00"/>
    <n v="3901.9999999785796"/>
    <n v="65.033333332976326"/>
    <n v="65.033333332976326"/>
    <n v="1"/>
    <s v="C560128"/>
    <s v="Closed"/>
  </r>
  <r>
    <x v="1"/>
    <x v="1"/>
    <x v="11"/>
    <x v="1056"/>
    <n v="2"/>
    <x v="5"/>
    <x v="0"/>
    <d v="2020-12-27T11:28:54"/>
    <d v="2020-12-27T10:40:00"/>
    <n v="2934.0000000083819"/>
    <n v="48.900000000139698"/>
    <n v="97.800000000279397"/>
    <n v="1"/>
    <s v="D560132"/>
    <s v="Closed"/>
  </r>
  <r>
    <x v="1"/>
    <x v="1"/>
    <x v="11"/>
    <x v="1057"/>
    <n v="1"/>
    <x v="5"/>
    <x v="0"/>
    <d v="2020-12-27T11:49:00"/>
    <d v="2020-12-27T11:11:00"/>
    <n v="2279.9999998882413"/>
    <n v="37.999999998137355"/>
    <n v="37.999999998137355"/>
    <n v="1"/>
    <s v="C560130"/>
    <s v="Closed"/>
  </r>
  <r>
    <x v="1"/>
    <x v="6"/>
    <x v="18"/>
    <x v="559"/>
    <n v="1"/>
    <x v="5"/>
    <x v="0"/>
    <d v="2020-12-27T12:05:42"/>
    <d v="2020-12-27T11:40:00"/>
    <n v="1542.0000002486631"/>
    <n v="25.700000004144385"/>
    <n v="25.700000004144385"/>
    <n v="1"/>
    <s v="C560133"/>
    <s v="Closed"/>
  </r>
  <r>
    <x v="1"/>
    <x v="1"/>
    <x v="11"/>
    <x v="228"/>
    <n v="2"/>
    <x v="5"/>
    <x v="0"/>
    <d v="2020-12-27T14:29:45"/>
    <d v="2020-12-27T13:48:00"/>
    <n v="2505.0000003073364"/>
    <n v="41.750000005122274"/>
    <n v="83.500000010244548"/>
    <n v="1"/>
    <s v="D560137"/>
    <s v="Closed"/>
  </r>
  <r>
    <x v="0"/>
    <x v="2"/>
    <x v="5"/>
    <x v="1058"/>
    <n v="1"/>
    <x v="5"/>
    <x v="0"/>
    <d v="2020-12-28T14:01:51"/>
    <d v="2020-12-28T12:36:00"/>
    <n v="5150.9999996284023"/>
    <n v="85.849999993806705"/>
    <n v="85.849999993806705"/>
    <n v="1"/>
    <s v="C560140"/>
    <s v="Closed"/>
  </r>
  <r>
    <x v="0"/>
    <x v="2"/>
    <x v="5"/>
    <x v="1059"/>
    <n v="3"/>
    <x v="6"/>
    <x v="0"/>
    <d v="2020-12-28T22:09:31"/>
    <d v="2020-12-28T20:48:00"/>
    <n v="4890.9999998286366"/>
    <n v="81.516666663810611"/>
    <n v="244.54999999143183"/>
    <n v="1"/>
    <s v="D560142"/>
    <s v="Closed"/>
  </r>
  <r>
    <x v="0"/>
    <x v="7"/>
    <x v="17"/>
    <x v="1060"/>
    <n v="1"/>
    <x v="5"/>
    <x v="0"/>
    <d v="2020-12-29T14:29:17"/>
    <d v="2020-12-29T13:25:30"/>
    <n v="3827.0000000484288"/>
    <n v="63.78333333414048"/>
    <n v="63.78333333414048"/>
    <n v="1"/>
    <s v="D560145"/>
    <s v="Closed"/>
  </r>
  <r>
    <x v="0"/>
    <x v="2"/>
    <x v="5"/>
    <x v="135"/>
    <n v="10"/>
    <x v="5"/>
    <x v="0"/>
    <d v="2020-12-30T11:30:29"/>
    <d v="2020-12-30T10:57:20"/>
    <n v="1989.0000003855675"/>
    <n v="33.150000006426126"/>
    <n v="331.50000006426126"/>
    <n v="1"/>
    <s v="D560150"/>
    <s v="Closed"/>
  </r>
  <r>
    <x v="0"/>
    <x v="7"/>
    <x v="17"/>
    <x v="1061"/>
    <n v="1"/>
    <x v="1"/>
    <x v="0"/>
    <d v="2020-12-30T21:48:18"/>
    <d v="2020-12-30T20:21:00"/>
    <n v="5237.9999998491257"/>
    <n v="87.299999997485429"/>
    <n v="87.299999997485429"/>
    <n v="1"/>
    <s v="D560152"/>
    <s v="Closed"/>
  </r>
  <r>
    <x v="0"/>
    <x v="3"/>
    <x v="7"/>
    <x v="380"/>
    <n v="1"/>
    <x v="1"/>
    <x v="0"/>
    <d v="2020-12-31T09:44:45"/>
    <d v="2020-12-31T08:25:53"/>
    <n v="4732.0000003790483"/>
    <n v="78.866666672984138"/>
    <n v="78.866666672984138"/>
    <n v="1"/>
    <s v="D560155"/>
    <s v="Closed"/>
  </r>
  <r>
    <x v="0"/>
    <x v="2"/>
    <x v="10"/>
    <x v="309"/>
    <n v="30"/>
    <x v="6"/>
    <x v="0"/>
    <d v="2020-12-31T15:24:00"/>
    <d v="2020-12-31T14:45:00"/>
    <n v="2340.000000083819"/>
    <n v="39.000000001396984"/>
    <n v="1170.0000000419095"/>
    <n v="1"/>
    <s v="D560162"/>
    <s v="Closed"/>
  </r>
  <r>
    <x v="0"/>
    <x v="2"/>
    <x v="15"/>
    <x v="734"/>
    <n v="39"/>
    <x v="4"/>
    <x v="0"/>
    <d v="2020-12-31T20:33:37"/>
    <d v="2020-12-31T19:43:35"/>
    <n v="3002.0000001881272"/>
    <n v="50.033333336468786"/>
    <n v="1951.3000001222827"/>
    <n v="1"/>
    <s v="D560168"/>
    <s v="Closed"/>
  </r>
  <r>
    <x v="1"/>
    <x v="6"/>
    <x v="21"/>
    <x v="1062"/>
    <n v="1"/>
    <x v="2"/>
    <x v="1"/>
    <d v="2019-01-01T10:36:50"/>
    <d v="2019-01-01T08:31:52"/>
    <n v="7498.0000000912696"/>
    <n v="124.96666666818783"/>
    <n v="124.96666666818783"/>
    <n v="1"/>
    <s v="C534676"/>
    <s v="Closed"/>
  </r>
  <r>
    <x v="0"/>
    <x v="0"/>
    <x v="0"/>
    <x v="322"/>
    <n v="89"/>
    <x v="1"/>
    <x v="0"/>
    <d v="2019-01-01T16:06:37"/>
    <d v="2019-01-01T15:14:10"/>
    <n v="3147.0000001369044"/>
    <n v="52.45000000228174"/>
    <n v="4668.0500002030749"/>
    <n v="1"/>
    <s v="D534692"/>
    <s v="Closed"/>
  </r>
  <r>
    <x v="0"/>
    <x v="2"/>
    <x v="10"/>
    <x v="1063"/>
    <n v="1"/>
    <x v="2"/>
    <x v="0"/>
    <d v="2019-01-01T20:17:04"/>
    <d v="2019-01-01T17:51:38"/>
    <n v="8725.9999998612329"/>
    <n v="145.43333333102055"/>
    <n v="145.43333333102055"/>
    <n v="1"/>
    <s v="D534698"/>
    <s v="Closed"/>
  </r>
  <r>
    <x v="0"/>
    <x v="3"/>
    <x v="7"/>
    <x v="1064"/>
    <n v="10"/>
    <x v="4"/>
    <x v="0"/>
    <d v="2019-01-02T14:06:05"/>
    <d v="2019-01-02T13:29:00"/>
    <n v="2225.0000002328306"/>
    <n v="37.083333337213844"/>
    <n v="370.83333337213844"/>
    <n v="1"/>
    <s v="D534705"/>
    <s v="Closed"/>
  </r>
  <r>
    <x v="0"/>
    <x v="0"/>
    <x v="4"/>
    <x v="15"/>
    <n v="26"/>
    <x v="6"/>
    <x v="0"/>
    <d v="2019-01-02T17:30:48"/>
    <d v="2019-01-02T15:56:00"/>
    <n v="5687.9999994300306"/>
    <n v="94.79999999050051"/>
    <n v="2464.7999997530133"/>
    <n v="1"/>
    <s v="D534715"/>
    <s v="Closed"/>
  </r>
  <r>
    <x v="0"/>
    <x v="0"/>
    <x v="0"/>
    <x v="1065"/>
    <n v="1"/>
    <x v="4"/>
    <x v="0"/>
    <d v="2019-01-02T21:50:41"/>
    <d v="2019-01-02T18:15:00"/>
    <n v="12941.00000008475"/>
    <n v="215.68333333474584"/>
    <n v="215.68333333474584"/>
    <n v="1"/>
    <s v="C534718"/>
    <s v="Closed"/>
  </r>
  <r>
    <x v="1"/>
    <x v="6"/>
    <x v="22"/>
    <x v="1066"/>
    <n v="116"/>
    <x v="2"/>
    <x v="0"/>
    <d v="2019-01-03T15:25:03"/>
    <d v="2019-01-03T09:32:00"/>
    <n v="21182.999999960884"/>
    <n v="353.04999999934807"/>
    <n v="40953.799999924377"/>
    <n v="1"/>
    <s v="D534724"/>
    <s v="Closed"/>
  </r>
  <r>
    <x v="0"/>
    <x v="0"/>
    <x v="3"/>
    <x v="1067"/>
    <n v="8"/>
    <x v="10"/>
    <x v="1"/>
    <d v="2019-01-03T12:11:00"/>
    <d v="2019-01-03T11:49:00"/>
    <n v="1320.0000005308539"/>
    <n v="22.000000008847564"/>
    <n v="176.00000007078052"/>
    <n v="1"/>
    <s v="D534726"/>
    <s v="Closed"/>
  </r>
  <r>
    <x v="0"/>
    <x v="2"/>
    <x v="10"/>
    <x v="1068"/>
    <n v="1"/>
    <x v="4"/>
    <x v="0"/>
    <d v="2019-01-03T19:01:02"/>
    <d v="2019-01-03T18:06:00"/>
    <n v="3301.9999999087304"/>
    <n v="55.033333331812173"/>
    <n v="55.033333331812173"/>
    <n v="1"/>
    <s v="C534732"/>
    <s v="Closed"/>
  </r>
  <r>
    <x v="0"/>
    <x v="2"/>
    <x v="10"/>
    <x v="1069"/>
    <n v="3"/>
    <x v="4"/>
    <x v="0"/>
    <d v="2019-01-03T19:00:08"/>
    <d v="2019-01-03T18:06:00"/>
    <n v="3247.999999858439"/>
    <n v="54.133333330973983"/>
    <n v="162.39999999292195"/>
    <n v="1"/>
    <s v="D534733"/>
    <s v="Closed"/>
  </r>
  <r>
    <x v="0"/>
    <x v="3"/>
    <x v="7"/>
    <x v="1070"/>
    <n v="23"/>
    <x v="1"/>
    <x v="0"/>
    <d v="2019-01-03T23:42:10"/>
    <d v="2019-01-03T22:25:06"/>
    <n v="4624.0000002784654"/>
    <n v="77.066666671307757"/>
    <n v="1772.5333334400784"/>
    <n v="1"/>
    <s v="D534743"/>
    <s v="Closed"/>
  </r>
  <r>
    <x v="0"/>
    <x v="4"/>
    <x v="9"/>
    <x v="1071"/>
    <n v="2"/>
    <x v="10"/>
    <x v="0"/>
    <d v="2019-01-04T10:07:20"/>
    <d v="2019-01-04T06:53:00"/>
    <n v="11659.999999869615"/>
    <n v="194.33333333116025"/>
    <n v="388.66666666232049"/>
    <n v="1"/>
    <s v="D534752"/>
    <s v="Closed"/>
  </r>
  <r>
    <x v="0"/>
    <x v="2"/>
    <x v="5"/>
    <x v="1072"/>
    <n v="1"/>
    <x v="5"/>
    <x v="1"/>
    <d v="2019-01-04T11:28:23"/>
    <d v="2019-01-04T08:25:00"/>
    <n v="11002.999999676831"/>
    <n v="183.38333332794718"/>
    <n v="183.38333332794718"/>
    <n v="1"/>
    <s v="D534750"/>
    <s v="Closed"/>
  </r>
  <r>
    <x v="1"/>
    <x v="5"/>
    <x v="14"/>
    <x v="1073"/>
    <n v="1"/>
    <x v="2"/>
    <x v="0"/>
    <d v="2019-01-04T10:39:01"/>
    <d v="2019-01-04T09:33:00"/>
    <n v="3960.9999999403954"/>
    <n v="66.016666665673256"/>
    <n v="66.016666665673256"/>
    <n v="1"/>
    <s v="C534748"/>
    <s v="Closed"/>
  </r>
  <r>
    <x v="0"/>
    <x v="7"/>
    <x v="17"/>
    <x v="306"/>
    <n v="1"/>
    <x v="2"/>
    <x v="0"/>
    <d v="2019-01-04T10:54:00"/>
    <d v="2019-01-04T09:35:00"/>
    <n v="4740.0000003632158"/>
    <n v="79.000000006053597"/>
    <n v="79.000000006053597"/>
    <n v="1"/>
    <s v="C534749"/>
    <s v="Closed"/>
  </r>
  <r>
    <x v="0"/>
    <x v="0"/>
    <x v="1"/>
    <x v="1074"/>
    <n v="1"/>
    <x v="1"/>
    <x v="0"/>
    <d v="2019-01-04T15:43:47"/>
    <d v="2019-01-04T15:11:00"/>
    <n v="1966.9999996433035"/>
    <n v="32.783333327388391"/>
    <n v="32.783333327388391"/>
    <n v="1"/>
    <s v="D534760"/>
    <s v="Closed"/>
  </r>
  <r>
    <x v="0"/>
    <x v="0"/>
    <x v="4"/>
    <x v="1075"/>
    <n v="2"/>
    <x v="1"/>
    <x v="0"/>
    <d v="2019-01-04T16:37:00"/>
    <d v="2019-01-04T15:41:00"/>
    <n v="3360.0000002654269"/>
    <n v="56.000000004423782"/>
    <n v="112.00000000884756"/>
    <n v="1"/>
    <s v="D534764"/>
    <s v="Closed"/>
  </r>
  <r>
    <x v="0"/>
    <x v="2"/>
    <x v="5"/>
    <x v="1076"/>
    <n v="1"/>
    <x v="4"/>
    <x v="0"/>
    <d v="2019-01-05T00:20:55"/>
    <d v="2019-01-04T23:22:18"/>
    <n v="3516.9999998761341"/>
    <n v="58.616666664602235"/>
    <n v="58.616666664602235"/>
    <n v="1"/>
    <s v="D534766"/>
    <s v="Closed"/>
  </r>
  <r>
    <x v="0"/>
    <x v="3"/>
    <x v="7"/>
    <x v="296"/>
    <n v="23"/>
    <x v="6"/>
    <x v="0"/>
    <d v="2019-01-05T11:48:37"/>
    <d v="2019-01-05T10:59:22"/>
    <n v="2954.9999998882413"/>
    <n v="49.249999998137355"/>
    <n v="1132.7499999571592"/>
    <n v="1"/>
    <s v="D534777"/>
    <s v="Closed"/>
  </r>
  <r>
    <x v="0"/>
    <x v="2"/>
    <x v="5"/>
    <x v="1077"/>
    <n v="1"/>
    <x v="4"/>
    <x v="0"/>
    <d v="2019-01-06T12:38:11"/>
    <d v="2019-01-06T10:41:54"/>
    <n v="6977.0000002579764"/>
    <n v="116.28333333763294"/>
    <n v="116.28333333763294"/>
    <n v="1"/>
    <s v="D534784"/>
    <s v="Closed"/>
  </r>
  <r>
    <x v="0"/>
    <x v="0"/>
    <x v="3"/>
    <x v="1078"/>
    <n v="1"/>
    <x v="10"/>
    <x v="0"/>
    <d v="2019-01-06T18:14:46"/>
    <d v="2019-01-06T16:24:33"/>
    <n v="6613.0000000353903"/>
    <n v="110.2166666672565"/>
    <n v="110.2166666672565"/>
    <n v="1"/>
    <s v="D534786"/>
    <s v="Closed"/>
  </r>
  <r>
    <x v="0"/>
    <x v="0"/>
    <x v="4"/>
    <x v="1079"/>
    <n v="2"/>
    <x v="4"/>
    <x v="0"/>
    <d v="2019-01-06T19:39:26"/>
    <d v="2019-01-06T18:47:32"/>
    <n v="3114.0000005951151"/>
    <n v="51.900000009918585"/>
    <n v="103.80000001983717"/>
    <n v="1"/>
    <s v="D534788"/>
    <s v="Closed"/>
  </r>
  <r>
    <x v="0"/>
    <x v="0"/>
    <x v="1"/>
    <x v="1080"/>
    <n v="3"/>
    <x v="2"/>
    <x v="0"/>
    <d v="2019-01-07T13:23:28"/>
    <d v="2019-01-07T11:46:00"/>
    <n v="5848.0000003706664"/>
    <n v="97.46666667284444"/>
    <n v="292.40000001853332"/>
    <n v="1"/>
    <s v="D534791"/>
    <s v="Closed"/>
  </r>
  <r>
    <x v="0"/>
    <x v="4"/>
    <x v="8"/>
    <x v="1081"/>
    <n v="3"/>
    <x v="10"/>
    <x v="0"/>
    <d v="2019-01-07T15:12:00"/>
    <d v="2019-01-07T12:46:00"/>
    <n v="8759.9999996367842"/>
    <n v="145.9999999939464"/>
    <n v="437.99999998183921"/>
    <n v="1"/>
    <s v="D534796"/>
    <s v="Closed"/>
  </r>
  <r>
    <x v="1"/>
    <x v="1"/>
    <x v="11"/>
    <x v="985"/>
    <n v="10"/>
    <x v="5"/>
    <x v="0"/>
    <d v="2019-01-07T15:19:54"/>
    <d v="2019-01-07T14:47:09"/>
    <n v="1964.9999998044223"/>
    <n v="32.749999996740371"/>
    <n v="327.49999996740371"/>
    <n v="1"/>
    <s v="D534801"/>
    <s v="Closed"/>
  </r>
  <r>
    <x v="0"/>
    <x v="2"/>
    <x v="5"/>
    <x v="1082"/>
    <n v="1"/>
    <x v="1"/>
    <x v="0"/>
    <d v="2019-01-07T19:33:25"/>
    <d v="2019-01-07T16:35:00"/>
    <n v="10705.000000423752"/>
    <n v="178.4166666737292"/>
    <n v="178.4166666737292"/>
    <n v="1"/>
    <s v="C534803"/>
    <s v="Closed"/>
  </r>
  <r>
    <x v="0"/>
    <x v="4"/>
    <x v="9"/>
    <x v="132"/>
    <n v="27"/>
    <x v="4"/>
    <x v="0"/>
    <d v="2019-01-08T10:53:00"/>
    <d v="2019-01-08T09:49:00"/>
    <n v="3839.9999999441206"/>
    <n v="63.999999999068677"/>
    <n v="1727.9999999748543"/>
    <n v="1"/>
    <s v="D534819"/>
    <s v="Closed"/>
  </r>
  <r>
    <x v="0"/>
    <x v="2"/>
    <x v="10"/>
    <x v="1083"/>
    <n v="1"/>
    <x v="2"/>
    <x v="0"/>
    <d v="2019-01-08T10:45:02"/>
    <d v="2019-01-08T09:53:00"/>
    <n v="3121.9999999506399"/>
    <n v="52.033333332510665"/>
    <n v="52.033333332510665"/>
    <n v="1"/>
    <s v="D534818"/>
    <s v="Closed"/>
  </r>
  <r>
    <x v="0"/>
    <x v="4"/>
    <x v="9"/>
    <x v="132"/>
    <n v="27"/>
    <x v="10"/>
    <x v="0"/>
    <d v="2019-01-08T15:25:00"/>
    <d v="2019-01-08T14:40:00"/>
    <n v="2700"/>
    <n v="45"/>
    <n v="1215"/>
    <n v="1"/>
    <s v="D534825"/>
    <s v="Closed"/>
  </r>
  <r>
    <x v="1"/>
    <x v="6"/>
    <x v="13"/>
    <x v="1084"/>
    <n v="1"/>
    <x v="2"/>
    <x v="0"/>
    <d v="2019-01-08T15:19:51"/>
    <d v="2019-01-08T14:49:00"/>
    <n v="1851.0000001871958"/>
    <n v="30.850000003119931"/>
    <n v="30.850000003119931"/>
    <n v="1"/>
    <s v="C534823"/>
    <s v="Closed"/>
  </r>
  <r>
    <x v="0"/>
    <x v="2"/>
    <x v="5"/>
    <x v="1085"/>
    <n v="2"/>
    <x v="10"/>
    <x v="0"/>
    <d v="2019-01-08T19:03:36"/>
    <d v="2019-01-08T15:52:00"/>
    <n v="11495.999999879859"/>
    <n v="191.59999999799766"/>
    <n v="383.19999999599531"/>
    <n v="1"/>
    <s v="D534835"/>
    <s v="Closed"/>
  </r>
  <r>
    <x v="0"/>
    <x v="2"/>
    <x v="5"/>
    <x v="1086"/>
    <n v="5"/>
    <x v="10"/>
    <x v="0"/>
    <d v="2019-01-08T17:34:47"/>
    <d v="2019-01-08T16:06:00"/>
    <n v="5327.0000005373731"/>
    <n v="88.783333342289552"/>
    <n v="443.91666671144776"/>
    <n v="1"/>
    <s v="D534834"/>
    <s v="Closed"/>
  </r>
  <r>
    <x v="0"/>
    <x v="2"/>
    <x v="5"/>
    <x v="1087"/>
    <n v="5"/>
    <x v="4"/>
    <x v="0"/>
    <d v="2019-01-08T17:35:00"/>
    <d v="2019-01-08T16:40:00"/>
    <n v="3300.0000000698492"/>
    <n v="55.000000001164153"/>
    <n v="275.00000000582077"/>
    <n v="1"/>
    <s v="D534837"/>
    <s v="Closed"/>
  </r>
  <r>
    <x v="0"/>
    <x v="7"/>
    <x v="17"/>
    <x v="1088"/>
    <n v="5"/>
    <x v="1"/>
    <x v="0"/>
    <d v="2019-01-09T16:22:00"/>
    <d v="2019-01-09T14:02:00"/>
    <n v="8399.9999997206032"/>
    <n v="139.99999999534339"/>
    <n v="699.99999997671694"/>
    <n v="1"/>
    <s v="D534856"/>
    <s v="Closed"/>
  </r>
  <r>
    <x v="0"/>
    <x v="4"/>
    <x v="8"/>
    <x v="1089"/>
    <n v="15"/>
    <x v="10"/>
    <x v="0"/>
    <d v="2019-01-09T18:45:00"/>
    <d v="2019-01-09T14:45:00"/>
    <n v="14399.999999790452"/>
    <n v="239.99999999650754"/>
    <n v="3599.9999999476131"/>
    <n v="1"/>
    <s v="D534851"/>
    <s v="Closed"/>
  </r>
  <r>
    <x v="0"/>
    <x v="2"/>
    <x v="10"/>
    <x v="1068"/>
    <n v="1"/>
    <x v="4"/>
    <x v="0"/>
    <d v="2019-01-09T20:16:35"/>
    <d v="2019-01-09T18:46:24"/>
    <n v="5411.0000000568107"/>
    <n v="90.183333334280178"/>
    <n v="90.183333334280178"/>
    <n v="1"/>
    <s v="C534858"/>
    <s v="Closed"/>
  </r>
  <r>
    <x v="0"/>
    <x v="4"/>
    <x v="8"/>
    <x v="1090"/>
    <n v="1"/>
    <x v="4"/>
    <x v="0"/>
    <d v="2019-01-10T00:42:31"/>
    <d v="2019-01-09T23:55:00"/>
    <n v="2850.9999994654208"/>
    <n v="47.516666657757014"/>
    <n v="47.516666657757014"/>
    <n v="1"/>
    <s v="C534861"/>
    <s v="Closed"/>
  </r>
  <r>
    <x v="0"/>
    <x v="2"/>
    <x v="5"/>
    <x v="1091"/>
    <n v="1"/>
    <x v="2"/>
    <x v="0"/>
    <d v="2019-01-10T13:22:32"/>
    <d v="2019-01-10T11:50:00"/>
    <n v="5552.0000003278255"/>
    <n v="92.533333338797092"/>
    <n v="92.533333338797092"/>
    <n v="1"/>
    <s v="C534865"/>
    <s v="Closed"/>
  </r>
  <r>
    <x v="0"/>
    <x v="2"/>
    <x v="10"/>
    <x v="1092"/>
    <n v="1"/>
    <x v="4"/>
    <x v="0"/>
    <d v="2019-01-10T14:26:00"/>
    <d v="2019-01-10T13:00:00"/>
    <n v="5160.0000004749745"/>
    <n v="86.000000007916242"/>
    <n v="86.000000007916242"/>
    <n v="1"/>
    <s v="C534866"/>
    <s v="Closed"/>
  </r>
  <r>
    <x v="0"/>
    <x v="2"/>
    <x v="5"/>
    <x v="1093"/>
    <n v="1"/>
    <x v="10"/>
    <x v="0"/>
    <d v="2019-01-10T17:28:39"/>
    <d v="2019-01-10T16:19:00"/>
    <n v="4178.9999999804422"/>
    <n v="69.649999999674037"/>
    <n v="69.649999999674037"/>
    <n v="1"/>
    <s v="C534871"/>
    <s v="Closed"/>
  </r>
  <r>
    <x v="0"/>
    <x v="2"/>
    <x v="10"/>
    <x v="1094"/>
    <n v="1"/>
    <x v="10"/>
    <x v="0"/>
    <d v="2019-01-10T18:02:42"/>
    <d v="2019-01-10T16:42:21"/>
    <n v="4821.0000004386529"/>
    <n v="80.350000007310882"/>
    <n v="80.350000007310882"/>
    <n v="1"/>
    <s v="C534872"/>
    <s v="Closed"/>
  </r>
  <r>
    <x v="0"/>
    <x v="2"/>
    <x v="10"/>
    <x v="1095"/>
    <n v="9"/>
    <x v="0"/>
    <x v="0"/>
    <d v="2019-01-11T13:18:50"/>
    <d v="2019-01-11T12:28:00"/>
    <n v="3050.0000000931323"/>
    <n v="50.833333334885538"/>
    <n v="457.50000001396984"/>
    <n v="1"/>
    <s v="D534877"/>
    <s v="Closed"/>
  </r>
  <r>
    <x v="0"/>
    <x v="0"/>
    <x v="3"/>
    <x v="136"/>
    <n v="33"/>
    <x v="10"/>
    <x v="0"/>
    <d v="2019-01-11T15:36:53"/>
    <d v="2019-01-11T14:20:00"/>
    <n v="4613.0000002216548"/>
    <n v="76.88333333702758"/>
    <n v="2537.1500001219101"/>
    <n v="1"/>
    <s v="D534887"/>
    <s v="Closed"/>
  </r>
  <r>
    <x v="0"/>
    <x v="2"/>
    <x v="10"/>
    <x v="502"/>
    <n v="1"/>
    <x v="1"/>
    <x v="0"/>
    <d v="2019-01-11T20:51:30"/>
    <d v="2019-01-11T19:42:00"/>
    <n v="4170.0000003911555"/>
    <n v="69.500000006519258"/>
    <n v="69.500000006519258"/>
    <n v="1"/>
    <s v="C534891"/>
    <s v="Closed"/>
  </r>
  <r>
    <x v="0"/>
    <x v="0"/>
    <x v="0"/>
    <x v="1096"/>
    <n v="1"/>
    <x v="1"/>
    <x v="0"/>
    <d v="2019-01-12T16:06:02"/>
    <d v="2019-01-12T14:47:00"/>
    <n v="4742.000000202097"/>
    <n v="79.033333336701617"/>
    <n v="79.033333336701617"/>
    <n v="1"/>
    <s v="C534894"/>
    <s v="Closed"/>
  </r>
  <r>
    <x v="0"/>
    <x v="4"/>
    <x v="26"/>
    <x v="1097"/>
    <n v="1"/>
    <x v="5"/>
    <x v="0"/>
    <d v="2019-01-13T00:02:46"/>
    <d v="2019-01-12T22:36:13"/>
    <n v="5193.0000000167638"/>
    <n v="86.550000000279397"/>
    <n v="86.550000000279397"/>
    <n v="1"/>
    <s v="C534895"/>
    <s v="Closed"/>
  </r>
  <r>
    <x v="1"/>
    <x v="1"/>
    <x v="11"/>
    <x v="679"/>
    <n v="8"/>
    <x v="4"/>
    <x v="0"/>
    <d v="2019-01-13T11:26:16"/>
    <d v="2019-01-13T08:15:12"/>
    <n v="11463.999999943189"/>
    <n v="191.06666666571982"/>
    <n v="1528.5333333257586"/>
    <n v="1"/>
    <s v="D534899"/>
    <s v="Closed"/>
  </r>
  <r>
    <x v="0"/>
    <x v="2"/>
    <x v="10"/>
    <x v="309"/>
    <n v="32"/>
    <x v="6"/>
    <x v="0"/>
    <d v="2019-01-14T15:04:30"/>
    <d v="2019-01-14T14:03:51"/>
    <n v="3639.0000001061708"/>
    <n v="60.650000001769513"/>
    <n v="1940.8000000566244"/>
    <n v="1"/>
    <s v="D534908"/>
    <s v="Closed"/>
  </r>
  <r>
    <x v="0"/>
    <x v="2"/>
    <x v="5"/>
    <x v="1098"/>
    <n v="1"/>
    <x v="5"/>
    <x v="1"/>
    <d v="2019-01-14T20:13:10"/>
    <d v="2019-01-14T15:40:00"/>
    <n v="16389.999999781139"/>
    <n v="273.16666666301899"/>
    <n v="273.16666666301899"/>
    <n v="1"/>
    <s v="C534910"/>
    <s v="Closed"/>
  </r>
  <r>
    <x v="0"/>
    <x v="0"/>
    <x v="3"/>
    <x v="659"/>
    <n v="149"/>
    <x v="10"/>
    <x v="0"/>
    <d v="2019-01-14T20:18:00"/>
    <d v="2019-01-14T17:27:00"/>
    <n v="10260.000000125729"/>
    <n v="171.00000000209548"/>
    <n v="25479.000000312226"/>
    <n v="1"/>
    <s v="D534955"/>
    <s v="Closed"/>
  </r>
  <r>
    <x v="0"/>
    <x v="0"/>
    <x v="3"/>
    <x v="1099"/>
    <n v="3"/>
    <x v="2"/>
    <x v="0"/>
    <d v="2019-01-15T12:02:15"/>
    <d v="2019-01-15T09:11:00"/>
    <n v="10274.999999860302"/>
    <n v="171.24999999767169"/>
    <n v="513.74999999301508"/>
    <n v="1"/>
    <s v="D534969"/>
    <s v="Closed"/>
  </r>
  <r>
    <x v="0"/>
    <x v="0"/>
    <x v="0"/>
    <x v="1100"/>
    <n v="33"/>
    <x v="6"/>
    <x v="0"/>
    <d v="2019-01-15T13:03:03"/>
    <d v="2019-01-15T12:16:15"/>
    <n v="2808.0000001005828"/>
    <n v="46.800000001676381"/>
    <n v="1544.4000000553206"/>
    <n v="1"/>
    <s v="D534978"/>
    <s v="Closed"/>
  </r>
  <r>
    <x v="0"/>
    <x v="2"/>
    <x v="10"/>
    <x v="300"/>
    <n v="11"/>
    <x v="4"/>
    <x v="0"/>
    <d v="2019-01-15T14:37:00"/>
    <d v="2019-01-15T12:54:00"/>
    <n v="6180.0000000279397"/>
    <n v="103.00000000046566"/>
    <n v="1133.0000000051223"/>
    <n v="1"/>
    <s v="D535659"/>
    <s v="Closed"/>
  </r>
  <r>
    <x v="0"/>
    <x v="2"/>
    <x v="10"/>
    <x v="1101"/>
    <n v="1"/>
    <x v="4"/>
    <x v="0"/>
    <d v="2019-01-15T14:38:13"/>
    <d v="2019-01-15T13:40:33"/>
    <n v="3459.9999997531995"/>
    <n v="57.666666662553325"/>
    <n v="57.666666662553325"/>
    <n v="1"/>
    <s v="C534983"/>
    <s v="Closed"/>
  </r>
  <r>
    <x v="0"/>
    <x v="7"/>
    <x v="17"/>
    <x v="447"/>
    <n v="100"/>
    <x v="1"/>
    <x v="0"/>
    <d v="2019-01-15T16:55:56"/>
    <d v="2019-01-15T14:41:00"/>
    <n v="8095.9999996935949"/>
    <n v="134.93333332822658"/>
    <n v="13493.333332822658"/>
    <n v="1"/>
    <s v="D534998"/>
    <s v="Closed"/>
  </r>
  <r>
    <x v="0"/>
    <x v="0"/>
    <x v="3"/>
    <x v="652"/>
    <n v="11"/>
    <x v="6"/>
    <x v="0"/>
    <d v="2019-01-17T15:26:00"/>
    <d v="2019-01-17T14:25:00"/>
    <n v="3659.9999999860302"/>
    <n v="60.999999999767169"/>
    <n v="670.99999999743886"/>
    <n v="1"/>
    <s v="D535022"/>
    <s v="Closed"/>
  </r>
  <r>
    <x v="0"/>
    <x v="2"/>
    <x v="10"/>
    <x v="107"/>
    <n v="29"/>
    <x v="10"/>
    <x v="0"/>
    <d v="2019-01-17T16:11:00"/>
    <d v="2019-01-17T14:27:00"/>
    <n v="6240.0000002235174"/>
    <n v="104.00000000372529"/>
    <n v="3016.0000001080334"/>
    <n v="1"/>
    <s v="D535027"/>
    <s v="Closed"/>
  </r>
  <r>
    <x v="0"/>
    <x v="2"/>
    <x v="5"/>
    <x v="1087"/>
    <n v="5"/>
    <x v="7"/>
    <x v="0"/>
    <d v="2019-01-17T23:37:32"/>
    <d v="2019-01-17T22:35:47"/>
    <n v="3704.9999998183921"/>
    <n v="61.749999996973202"/>
    <n v="308.74999998486601"/>
    <n v="1"/>
    <s v="D535034"/>
    <s v="Closed"/>
  </r>
  <r>
    <x v="0"/>
    <x v="0"/>
    <x v="3"/>
    <x v="395"/>
    <n v="594"/>
    <x v="10"/>
    <x v="0"/>
    <d v="2019-01-18T03:52:17"/>
    <d v="2019-01-18T03:35:00"/>
    <n v="1037.0000003837049"/>
    <n v="17.283333339728415"/>
    <n v="10266.300003798679"/>
    <n v="1"/>
    <s v="D535035"/>
    <s v="Closed"/>
  </r>
  <r>
    <x v="0"/>
    <x v="0"/>
    <x v="3"/>
    <x v="1102"/>
    <n v="15"/>
    <x v="2"/>
    <x v="0"/>
    <d v="2019-01-18T20:26:21"/>
    <d v="2019-01-18T18:33:00"/>
    <n v="6800.9999999776483"/>
    <n v="113.34999999962747"/>
    <n v="1700.2499999944121"/>
    <n v="1"/>
    <s v="D535058"/>
    <s v="Closed"/>
  </r>
  <r>
    <x v="0"/>
    <x v="2"/>
    <x v="5"/>
    <x v="1103"/>
    <n v="43"/>
    <x v="1"/>
    <x v="0"/>
    <d v="2019-01-19T11:12:18"/>
    <d v="2019-01-19T10:04:47"/>
    <n v="4050.9999996051192"/>
    <n v="67.51666666008532"/>
    <n v="2903.2166663836688"/>
    <n v="1"/>
    <s v="D535068"/>
    <s v="Closed"/>
  </r>
  <r>
    <x v="0"/>
    <x v="2"/>
    <x v="10"/>
    <x v="73"/>
    <n v="14"/>
    <x v="1"/>
    <x v="0"/>
    <d v="2019-01-19T15:18:07"/>
    <d v="2019-01-19T12:23:00"/>
    <n v="10507.000000029802"/>
    <n v="175.11666666716337"/>
    <n v="2451.6333333402872"/>
    <n v="1"/>
    <s v="D535074"/>
    <s v="Closed"/>
  </r>
  <r>
    <x v="0"/>
    <x v="0"/>
    <x v="0"/>
    <x v="1104"/>
    <n v="5"/>
    <x v="1"/>
    <x v="0"/>
    <d v="2019-01-19T16:05:07"/>
    <d v="2019-01-19T12:53:03"/>
    <n v="11524.000000138767"/>
    <n v="192.06666666897945"/>
    <n v="960.33333334489726"/>
    <n v="1"/>
    <s v="D535079"/>
    <s v="Closed"/>
  </r>
  <r>
    <x v="0"/>
    <x v="0"/>
    <x v="4"/>
    <x v="1105"/>
    <n v="3"/>
    <x v="6"/>
    <x v="0"/>
    <d v="2019-01-19T15:43:03"/>
    <d v="2019-01-19T13:57:31"/>
    <n v="6332.0000003557652"/>
    <n v="105.53333333926275"/>
    <n v="316.60000001778826"/>
    <n v="1"/>
    <s v="D535080"/>
    <s v="Closed"/>
  </r>
  <r>
    <x v="0"/>
    <x v="0"/>
    <x v="4"/>
    <x v="1106"/>
    <n v="2"/>
    <x v="6"/>
    <x v="0"/>
    <d v="2019-01-19T15:31:24"/>
    <d v="2019-01-19T14:09:00"/>
    <n v="4943.9999996451661"/>
    <n v="82.399999994086102"/>
    <n v="164.7999999881722"/>
    <n v="1"/>
    <s v="D535078"/>
    <s v="Closed"/>
  </r>
  <r>
    <x v="0"/>
    <x v="2"/>
    <x v="5"/>
    <x v="1107"/>
    <n v="8"/>
    <x v="1"/>
    <x v="0"/>
    <d v="2019-01-19T17:21:22"/>
    <d v="2019-01-19T15:27:56"/>
    <n v="6805.9999998891726"/>
    <n v="113.43333333148621"/>
    <n v="907.46666665188968"/>
    <n v="1"/>
    <s v="D535086"/>
    <s v="Closed"/>
  </r>
  <r>
    <x v="0"/>
    <x v="0"/>
    <x v="3"/>
    <x v="1108"/>
    <n v="32"/>
    <x v="6"/>
    <x v="0"/>
    <d v="2019-01-19T17:12:48"/>
    <d v="2019-01-19T15:48:08"/>
    <n v="5080.0000000046566"/>
    <n v="84.666666666744277"/>
    <n v="2709.3333333358169"/>
    <n v="1"/>
    <s v="D535087"/>
    <s v="Closed"/>
  </r>
  <r>
    <x v="0"/>
    <x v="2"/>
    <x v="10"/>
    <x v="1109"/>
    <n v="18"/>
    <x v="1"/>
    <x v="0"/>
    <d v="2019-01-19T20:26:00"/>
    <d v="2019-01-19T18:39:40"/>
    <n v="6380.0000002607703"/>
    <n v="106.33333333767951"/>
    <n v="1914.0000000782311"/>
    <n v="1"/>
    <s v="D535102"/>
    <s v="Closed"/>
  </r>
  <r>
    <x v="0"/>
    <x v="2"/>
    <x v="5"/>
    <x v="286"/>
    <n v="16"/>
    <x v="1"/>
    <x v="0"/>
    <d v="2019-01-19T21:07:03"/>
    <d v="2019-01-19T18:40:00"/>
    <n v="8822.9999999050051"/>
    <n v="147.04999999841675"/>
    <n v="2352.799999974668"/>
    <n v="1"/>
    <s v="D535109"/>
    <s v="Closed"/>
  </r>
  <r>
    <x v="0"/>
    <x v="0"/>
    <x v="0"/>
    <x v="1110"/>
    <n v="12"/>
    <x v="3"/>
    <x v="0"/>
    <d v="2019-01-19T20:40:52"/>
    <d v="2019-01-19T19:28:48"/>
    <n v="4323.9999999292195"/>
    <n v="72.066666665486991"/>
    <n v="864.7999999858439"/>
    <n v="1"/>
    <s v="D535107"/>
    <s v="Closed"/>
  </r>
  <r>
    <x v="0"/>
    <x v="0"/>
    <x v="0"/>
    <x v="1111"/>
    <n v="1"/>
    <x v="3"/>
    <x v="0"/>
    <d v="2019-01-19T20:53:00"/>
    <d v="2019-01-19T19:32:00"/>
    <n v="4860.0000001257285"/>
    <n v="81.000000002095476"/>
    <n v="81.000000002095476"/>
    <n v="1"/>
    <s v="C535095"/>
    <s v="Closed"/>
  </r>
  <r>
    <x v="0"/>
    <x v="7"/>
    <x v="17"/>
    <x v="837"/>
    <n v="8"/>
    <x v="3"/>
    <x v="0"/>
    <d v="2019-01-19T21:01:48"/>
    <d v="2019-01-19T19:51:00"/>
    <n v="4248.0000003939494"/>
    <n v="70.800000006565824"/>
    <n v="566.40000005252659"/>
    <n v="1"/>
    <s v="D535110"/>
    <s v="Closed"/>
  </r>
  <r>
    <x v="0"/>
    <x v="2"/>
    <x v="10"/>
    <x v="1112"/>
    <n v="3"/>
    <x v="4"/>
    <x v="0"/>
    <d v="2019-01-19T22:30:04"/>
    <d v="2019-01-19T21:26:00"/>
    <n v="3844.0000002505258"/>
    <n v="64.066666670842096"/>
    <n v="192.20000001252629"/>
    <n v="1"/>
    <s v="D535113"/>
    <s v="Closed"/>
  </r>
  <r>
    <x v="1"/>
    <x v="6"/>
    <x v="13"/>
    <x v="1113"/>
    <n v="9"/>
    <x v="7"/>
    <x v="0"/>
    <d v="2019-01-20T09:43:43"/>
    <d v="2019-01-20T03:32:34"/>
    <n v="22269.000000483356"/>
    <n v="371.15000000805594"/>
    <n v="3340.3500000725035"/>
    <n v="1"/>
    <s v="G535131"/>
    <s v="Closed"/>
  </r>
  <r>
    <x v="0"/>
    <x v="2"/>
    <x v="10"/>
    <x v="1114"/>
    <n v="50"/>
    <x v="1"/>
    <x v="0"/>
    <d v="2019-01-20T06:02:33"/>
    <d v="2019-01-20T04:52:00"/>
    <n v="4233.0000000307336"/>
    <n v="70.550000000512227"/>
    <n v="3527.5000000256114"/>
    <n v="1"/>
    <s v="D535121"/>
    <s v="Closed"/>
  </r>
  <r>
    <x v="0"/>
    <x v="7"/>
    <x v="17"/>
    <x v="1115"/>
    <n v="28"/>
    <x v="1"/>
    <x v="0"/>
    <d v="2019-01-20T07:15:56"/>
    <d v="2019-01-20T05:19:00"/>
    <n v="7015.999999945052"/>
    <n v="116.93333333241753"/>
    <n v="3274.1333333076909"/>
    <n v="1"/>
    <s v="D535124"/>
    <s v="Closed"/>
  </r>
  <r>
    <x v="1"/>
    <x v="6"/>
    <x v="13"/>
    <x v="706"/>
    <n v="87"/>
    <x v="1"/>
    <x v="0"/>
    <d v="2019-01-20T13:53:24"/>
    <d v="2019-01-20T12:47:33"/>
    <n v="3951.0000001173466"/>
    <n v="65.850000001955777"/>
    <n v="5728.9500001701526"/>
    <n v="1"/>
    <s v="D535142"/>
    <s v="Closed"/>
  </r>
  <r>
    <x v="0"/>
    <x v="2"/>
    <x v="5"/>
    <x v="1116"/>
    <n v="1"/>
    <x v="3"/>
    <x v="0"/>
    <d v="2019-01-20T20:04:12"/>
    <d v="2019-01-20T18:59:00"/>
    <n v="3911.9999998016283"/>
    <n v="65.199999996693805"/>
    <n v="65.199999996693805"/>
    <n v="1"/>
    <s v="D535151"/>
    <s v="Closed"/>
  </r>
  <r>
    <x v="0"/>
    <x v="3"/>
    <x v="7"/>
    <x v="19"/>
    <n v="3"/>
    <x v="3"/>
    <x v="0"/>
    <d v="2019-01-21T09:07:00"/>
    <d v="2019-01-21T06:48:00"/>
    <n v="8340.0000001536682"/>
    <n v="139.00000000256114"/>
    <n v="417.00000000768341"/>
    <n v="1"/>
    <s v="D535186"/>
    <s v="Closed"/>
  </r>
  <r>
    <x v="0"/>
    <x v="7"/>
    <x v="17"/>
    <x v="41"/>
    <n v="223"/>
    <x v="6"/>
    <x v="0"/>
    <d v="2019-01-21T09:41:57"/>
    <d v="2019-01-21T08:37:00"/>
    <n v="3897.0000000670552"/>
    <n v="64.950000001117587"/>
    <n v="14483.850000249222"/>
    <n v="1"/>
    <s v="D535173"/>
    <s v="Closed"/>
  </r>
  <r>
    <x v="0"/>
    <x v="7"/>
    <x v="17"/>
    <x v="400"/>
    <n v="61"/>
    <x v="6"/>
    <x v="0"/>
    <d v="2019-01-21T10:17:00"/>
    <d v="2019-01-21T09:46:00"/>
    <n v="1859.9999997764826"/>
    <n v="30.99999999627471"/>
    <n v="1890.9999997727573"/>
    <n v="1"/>
    <s v="D535197"/>
    <s v="Closed"/>
  </r>
  <r>
    <x v="0"/>
    <x v="3"/>
    <x v="7"/>
    <x v="1117"/>
    <n v="1"/>
    <x v="3"/>
    <x v="0"/>
    <d v="2019-01-21T11:05:23"/>
    <d v="2019-01-21T10:25:00"/>
    <n v="2422.9999999981374"/>
    <n v="40.383333333302289"/>
    <n v="40.383333333302289"/>
    <n v="1"/>
    <s v="D535199"/>
    <s v="Closed"/>
  </r>
  <r>
    <x v="0"/>
    <x v="2"/>
    <x v="5"/>
    <x v="1118"/>
    <n v="1"/>
    <x v="0"/>
    <x v="0"/>
    <d v="2019-01-21T13:58:00"/>
    <d v="2019-01-21T12:31:00"/>
    <n v="5220.0000000419095"/>
    <n v="87.000000000698492"/>
    <n v="87.000000000698492"/>
    <n v="1"/>
    <s v="C535201"/>
    <s v="Closed"/>
  </r>
  <r>
    <x v="0"/>
    <x v="4"/>
    <x v="9"/>
    <x v="1119"/>
    <n v="9"/>
    <x v="7"/>
    <x v="0"/>
    <d v="2019-01-21T14:12:38"/>
    <d v="2019-01-21T12:49:00"/>
    <n v="5017.9999999701977"/>
    <n v="83.633333332836628"/>
    <n v="752.69999999552965"/>
    <n v="1"/>
    <s v="D535203"/>
    <s v="Closed"/>
  </r>
  <r>
    <x v="0"/>
    <x v="0"/>
    <x v="3"/>
    <x v="1120"/>
    <n v="2"/>
    <x v="6"/>
    <x v="0"/>
    <d v="2019-01-21T18:49:51"/>
    <d v="2019-01-21T17:40:31"/>
    <n v="4159.999999939464"/>
    <n v="69.333333332324401"/>
    <n v="138.6666666646488"/>
    <n v="1"/>
    <s v="D535207"/>
    <s v="Closed"/>
  </r>
  <r>
    <x v="0"/>
    <x v="0"/>
    <x v="1"/>
    <x v="1074"/>
    <n v="1"/>
    <x v="6"/>
    <x v="0"/>
    <d v="2019-01-22T10:04:57"/>
    <d v="2019-01-22T09:22:00"/>
    <n v="2577.0000001648441"/>
    <n v="42.950000002747402"/>
    <n v="42.950000002747402"/>
    <n v="1"/>
    <s v="D535211"/>
    <s v="Closed"/>
  </r>
  <r>
    <x v="0"/>
    <x v="0"/>
    <x v="0"/>
    <x v="76"/>
    <n v="33"/>
    <x v="10"/>
    <x v="0"/>
    <d v="2019-01-22T10:30:59"/>
    <d v="2019-01-22T10:00:04"/>
    <n v="1854.9999998649582"/>
    <n v="30.91666666441597"/>
    <n v="1020.249999925727"/>
    <n v="1"/>
    <s v="D535218"/>
    <s v="Closed"/>
  </r>
  <r>
    <x v="1"/>
    <x v="6"/>
    <x v="13"/>
    <x v="1121"/>
    <n v="1"/>
    <x v="2"/>
    <x v="0"/>
    <d v="2019-01-22T15:01:33"/>
    <d v="2019-01-22T12:46:00"/>
    <n v="8132.9999995417893"/>
    <n v="135.54999999236315"/>
    <n v="135.54999999236315"/>
    <n v="1"/>
    <s v="C535224"/>
    <s v="Closed"/>
  </r>
  <r>
    <x v="0"/>
    <x v="7"/>
    <x v="17"/>
    <x v="1122"/>
    <n v="1"/>
    <x v="2"/>
    <x v="0"/>
    <d v="2019-01-23T12:20:00"/>
    <d v="2019-01-23T08:06:00"/>
    <n v="15240.00000001397"/>
    <n v="254.00000000023283"/>
    <n v="254.00000000023283"/>
    <n v="1"/>
    <s v="D535231"/>
    <s v="Closed"/>
  </r>
  <r>
    <x v="0"/>
    <x v="2"/>
    <x v="16"/>
    <x v="184"/>
    <n v="119"/>
    <x v="1"/>
    <x v="0"/>
    <d v="2019-01-23T11:51:39"/>
    <d v="2019-01-23T11:06:00"/>
    <n v="2738.9999996870756"/>
    <n v="45.649999994784594"/>
    <n v="5432.3499993793666"/>
    <n v="1"/>
    <s v="D535252"/>
    <s v="Closed"/>
  </r>
  <r>
    <x v="0"/>
    <x v="0"/>
    <x v="1"/>
    <x v="33"/>
    <n v="23"/>
    <x v="1"/>
    <x v="0"/>
    <d v="2019-01-23T13:43:00"/>
    <d v="2019-01-23T12:03:00"/>
    <n v="6000.0000000698492"/>
    <n v="100.00000000116415"/>
    <n v="2300.0000000267755"/>
    <n v="1"/>
    <s v="D535265"/>
    <s v="Closed"/>
  </r>
  <r>
    <x v="0"/>
    <x v="2"/>
    <x v="16"/>
    <x v="1123"/>
    <n v="1"/>
    <x v="0"/>
    <x v="0"/>
    <d v="2019-01-23T13:23:00"/>
    <d v="2019-01-23T12:05:00"/>
    <n v="4680.0000001676381"/>
    <n v="78.000000002793968"/>
    <n v="78.000000002793968"/>
    <n v="1"/>
    <s v="D535254"/>
    <s v="Closed"/>
  </r>
  <r>
    <x v="0"/>
    <x v="0"/>
    <x v="4"/>
    <x v="1124"/>
    <n v="2"/>
    <x v="3"/>
    <x v="0"/>
    <d v="2019-01-23T15:22:00"/>
    <d v="2019-01-23T14:24:00"/>
    <n v="3480.0000000279397"/>
    <n v="58.000000000465661"/>
    <n v="116.00000000093132"/>
    <n v="1"/>
    <s v="D535280"/>
    <s v="Closed"/>
  </r>
  <r>
    <x v="0"/>
    <x v="0"/>
    <x v="4"/>
    <x v="1125"/>
    <n v="213"/>
    <x v="3"/>
    <x v="0"/>
    <d v="2019-01-23T15:24:28"/>
    <d v="2019-01-23T14:24:00"/>
    <n v="3628.0000000493601"/>
    <n v="60.466666667489335"/>
    <n v="12879.400000175228"/>
    <n v="1"/>
    <s v="D535279"/>
    <s v="Closed"/>
  </r>
  <r>
    <x v="0"/>
    <x v="0"/>
    <x v="1"/>
    <x v="33"/>
    <n v="23"/>
    <x v="3"/>
    <x v="0"/>
    <d v="2019-01-23T15:34:05"/>
    <d v="2019-01-23T14:38:00"/>
    <n v="3365.0000001769513"/>
    <n v="56.083333336282521"/>
    <n v="1289.916666734498"/>
    <n v="1"/>
    <s v="D535283"/>
    <s v="Closed"/>
  </r>
  <r>
    <x v="0"/>
    <x v="4"/>
    <x v="8"/>
    <x v="1126"/>
    <n v="11"/>
    <x v="1"/>
    <x v="0"/>
    <d v="2019-01-23T17:16:59"/>
    <d v="2019-01-23T16:03:00"/>
    <n v="4439.0000004088506"/>
    <n v="73.98333334014751"/>
    <n v="813.81666674162261"/>
    <n v="1"/>
    <s v="D535290"/>
    <s v="Closed"/>
  </r>
  <r>
    <x v="0"/>
    <x v="2"/>
    <x v="15"/>
    <x v="128"/>
    <n v="1"/>
    <x v="1"/>
    <x v="0"/>
    <d v="2019-01-23T17:43:25"/>
    <d v="2019-01-23T16:19:00"/>
    <n v="5065.0000002700835"/>
    <n v="84.416666671168059"/>
    <n v="84.416666671168059"/>
    <n v="1"/>
    <s v="D535289"/>
    <s v="Closed"/>
  </r>
  <r>
    <x v="0"/>
    <x v="0"/>
    <x v="0"/>
    <x v="1127"/>
    <n v="38"/>
    <x v="1"/>
    <x v="0"/>
    <d v="2019-01-24T06:23:44"/>
    <d v="2019-01-24T03:17:37"/>
    <n v="11166.999999666587"/>
    <n v="186.11666666110978"/>
    <n v="7072.4333331221715"/>
    <n v="1"/>
    <s v="D535297"/>
    <s v="Closed"/>
  </r>
  <r>
    <x v="0"/>
    <x v="2"/>
    <x v="10"/>
    <x v="191"/>
    <n v="15"/>
    <x v="5"/>
    <x v="0"/>
    <d v="2019-01-24T09:50:16"/>
    <d v="2019-01-24T08:21:00"/>
    <n v="5355.9999997727573"/>
    <n v="89.266666662879288"/>
    <n v="1338.9999999431893"/>
    <n v="1"/>
    <s v="D535306"/>
    <s v="Closed"/>
  </r>
  <r>
    <x v="1"/>
    <x v="6"/>
    <x v="13"/>
    <x v="23"/>
    <n v="1"/>
    <x v="1"/>
    <x v="0"/>
    <d v="2019-01-24T13:42:00"/>
    <d v="2019-01-24T12:34:00"/>
    <n v="4080.0000000977889"/>
    <n v="68.000000001629815"/>
    <n v="68.000000001629815"/>
    <n v="1"/>
    <s v="C535309"/>
    <s v="Closed"/>
  </r>
  <r>
    <x v="0"/>
    <x v="4"/>
    <x v="8"/>
    <x v="8"/>
    <n v="11"/>
    <x v="6"/>
    <x v="0"/>
    <d v="2019-01-24T16:28:33"/>
    <d v="2019-01-24T15:17:00"/>
    <n v="4292.9999995976686"/>
    <n v="71.549999993294477"/>
    <n v="787.04999992623925"/>
    <n v="1"/>
    <s v="D535315"/>
    <s v="Closed"/>
  </r>
  <r>
    <x v="0"/>
    <x v="7"/>
    <x v="17"/>
    <x v="1128"/>
    <n v="1"/>
    <x v="2"/>
    <x v="0"/>
    <d v="2019-01-24T19:14:00"/>
    <d v="2019-01-24T18:35:00"/>
    <n v="2340.000000083819"/>
    <n v="39.000000001396984"/>
    <n v="39.000000001396984"/>
    <n v="1"/>
    <s v="C535319"/>
    <s v="Closed"/>
  </r>
  <r>
    <x v="0"/>
    <x v="0"/>
    <x v="3"/>
    <x v="1129"/>
    <n v="2"/>
    <x v="6"/>
    <x v="0"/>
    <d v="2019-01-25T15:03:28"/>
    <d v="2019-01-25T11:59:38"/>
    <n v="11030.00000033062"/>
    <n v="183.83333333884366"/>
    <n v="367.66666667768732"/>
    <n v="1"/>
    <s v="D535326"/>
    <s v="Closed"/>
  </r>
  <r>
    <x v="1"/>
    <x v="6"/>
    <x v="22"/>
    <x v="1130"/>
    <n v="1"/>
    <x v="2"/>
    <x v="0"/>
    <d v="2019-01-26T12:00:50"/>
    <d v="2019-01-26T08:53:00"/>
    <n v="11269.999999855645"/>
    <n v="187.83333333092742"/>
    <n v="187.83333333092742"/>
    <n v="1"/>
    <s v="C535330"/>
    <s v="Closed"/>
  </r>
  <r>
    <x v="0"/>
    <x v="0"/>
    <x v="3"/>
    <x v="1131"/>
    <n v="5"/>
    <x v="5"/>
    <x v="0"/>
    <d v="2019-01-26T11:29:41"/>
    <d v="2019-01-26T09:30:05"/>
    <n v="7175.9999996284023"/>
    <n v="119.5999999938067"/>
    <n v="597.99999996903352"/>
    <n v="1"/>
    <s v="D535335"/>
    <s v="Closed"/>
  </r>
  <r>
    <x v="0"/>
    <x v="3"/>
    <x v="7"/>
    <x v="538"/>
    <n v="856"/>
    <x v="10"/>
    <x v="0"/>
    <d v="2019-01-28T11:11:00"/>
    <d v="2019-01-28T09:01:00"/>
    <n v="7799.999999650754"/>
    <n v="129.99999999417923"/>
    <n v="111279.99999501742"/>
    <n v="1"/>
    <s v="D535405"/>
    <s v="Closed"/>
  </r>
  <r>
    <x v="1"/>
    <x v="6"/>
    <x v="13"/>
    <x v="1132"/>
    <n v="1"/>
    <x v="2"/>
    <x v="0"/>
    <d v="2019-01-28T14:04:57"/>
    <d v="2019-01-28T13:24:45"/>
    <n v="2411.9999999413267"/>
    <n v="40.199999999022111"/>
    <n v="40.199999999022111"/>
    <n v="1"/>
    <s v="C535488"/>
    <s v="Closed"/>
  </r>
  <r>
    <x v="1"/>
    <x v="5"/>
    <x v="14"/>
    <x v="52"/>
    <n v="7"/>
    <x v="10"/>
    <x v="0"/>
    <d v="2019-01-28T15:04:31"/>
    <d v="2019-01-28T13:52:00"/>
    <n v="4350.9999999543652"/>
    <n v="72.516666665906087"/>
    <n v="507.61666666134261"/>
    <n v="1"/>
    <s v="D535491"/>
    <s v="Closed"/>
  </r>
  <r>
    <x v="0"/>
    <x v="2"/>
    <x v="5"/>
    <x v="1085"/>
    <n v="2"/>
    <x v="10"/>
    <x v="0"/>
    <d v="2019-01-28T16:48:00"/>
    <d v="2019-01-28T16:15:00"/>
    <n v="1979.9999995389953"/>
    <n v="32.999999992316589"/>
    <n v="65.999999984633178"/>
    <n v="1"/>
    <s v="D535496"/>
    <s v="Closed"/>
  </r>
  <r>
    <x v="0"/>
    <x v="2"/>
    <x v="5"/>
    <x v="571"/>
    <n v="34"/>
    <x v="10"/>
    <x v="0"/>
    <d v="2019-01-28T17:56:47"/>
    <d v="2019-01-28T16:56:00"/>
    <n v="3647.0000000903383"/>
    <n v="60.783333334838971"/>
    <n v="2066.633333384525"/>
    <n v="1"/>
    <s v="D535499"/>
    <s v="Closed"/>
  </r>
  <r>
    <x v="0"/>
    <x v="4"/>
    <x v="8"/>
    <x v="1133"/>
    <n v="1"/>
    <x v="5"/>
    <x v="0"/>
    <d v="2019-01-28T19:06:36"/>
    <d v="2019-01-28T17:57:00"/>
    <n v="4175.9999999077991"/>
    <n v="69.599999998463318"/>
    <n v="69.599999998463318"/>
    <n v="1"/>
    <s v="C535503"/>
    <s v="Closed"/>
  </r>
  <r>
    <x v="0"/>
    <x v="2"/>
    <x v="5"/>
    <x v="611"/>
    <n v="71"/>
    <x v="10"/>
    <x v="0"/>
    <d v="2019-01-29T10:00:32"/>
    <d v="2019-01-29T09:12:00"/>
    <n v="2911.9999998947605"/>
    <n v="48.533333331579342"/>
    <n v="3445.8666665421333"/>
    <n v="1"/>
    <s v="D535518"/>
    <s v="Closed"/>
  </r>
  <r>
    <x v="0"/>
    <x v="7"/>
    <x v="32"/>
    <x v="1134"/>
    <n v="1015"/>
    <x v="11"/>
    <x v="0"/>
    <d v="2019-01-29T16:16:59"/>
    <d v="2019-01-29T14:46:00"/>
    <n v="5458.9999999618158"/>
    <n v="90.98333333269693"/>
    <n v="92348.083332687384"/>
    <n v="1"/>
    <s v="D535559"/>
    <s v="Closed"/>
  </r>
  <r>
    <x v="0"/>
    <x v="2"/>
    <x v="15"/>
    <x v="1135"/>
    <n v="1"/>
    <x v="2"/>
    <x v="0"/>
    <d v="2019-01-29T19:14:38"/>
    <d v="2019-01-29T15:04:00"/>
    <n v="15037.999999942258"/>
    <n v="250.63333333237097"/>
    <n v="250.63333333237097"/>
    <n v="1"/>
    <s v="D535654"/>
    <s v="Closed"/>
  </r>
  <r>
    <x v="0"/>
    <x v="4"/>
    <x v="9"/>
    <x v="1136"/>
    <n v="1"/>
    <x v="5"/>
    <x v="0"/>
    <d v="2019-01-29T17:27:11"/>
    <d v="2019-01-29T16:22:49"/>
    <n v="3862.000000057742"/>
    <n v="64.366666667629033"/>
    <n v="64.366666667629033"/>
    <n v="1"/>
    <s v="C535650"/>
    <s v="Closed"/>
  </r>
  <r>
    <x v="0"/>
    <x v="4"/>
    <x v="9"/>
    <x v="386"/>
    <n v="5"/>
    <x v="10"/>
    <x v="0"/>
    <d v="2019-01-31T15:05:12"/>
    <d v="2019-01-31T12:04:00"/>
    <n v="10871.999999857508"/>
    <n v="181.19999999762513"/>
    <n v="905.99999998812564"/>
    <n v="1"/>
    <s v="D535667"/>
    <s v="Closed"/>
  </r>
  <r>
    <x v="0"/>
    <x v="2"/>
    <x v="10"/>
    <x v="1137"/>
    <n v="546"/>
    <x v="10"/>
    <x v="0"/>
    <d v="2019-01-31T19:03:05"/>
    <d v="2019-01-31T17:12:00"/>
    <n v="6665.0000002468005"/>
    <n v="111.08333333744667"/>
    <n v="60651.500002245884"/>
    <n v="1"/>
    <s v="D535702"/>
    <s v="Closed"/>
  </r>
  <r>
    <x v="0"/>
    <x v="3"/>
    <x v="7"/>
    <x v="1138"/>
    <n v="1"/>
    <x v="10"/>
    <x v="0"/>
    <d v="2019-02-01T15:36:22"/>
    <d v="2019-02-01T14:14:00"/>
    <n v="4942.0000004349276"/>
    <n v="82.366666673915461"/>
    <n v="82.366666673915461"/>
    <n v="1"/>
    <s v="D535809"/>
    <s v="Closed"/>
  </r>
  <r>
    <x v="0"/>
    <x v="7"/>
    <x v="17"/>
    <x v="1139"/>
    <n v="69"/>
    <x v="10"/>
    <x v="0"/>
    <d v="2019-02-01T16:45:50"/>
    <d v="2019-02-01T15:06:00"/>
    <n v="5990.0000002468005"/>
    <n v="99.833333337446675"/>
    <n v="6888.5000002838206"/>
    <n v="1"/>
    <s v="D535814"/>
    <s v="Closed"/>
  </r>
  <r>
    <x v="1"/>
    <x v="6"/>
    <x v="21"/>
    <x v="1140"/>
    <n v="1"/>
    <x v="2"/>
    <x v="0"/>
    <d v="2019-02-02T11:29:00"/>
    <d v="2019-02-02T09:14:00"/>
    <n v="8100"/>
    <n v="135"/>
    <n v="135"/>
    <n v="1"/>
    <s v="C535820"/>
    <s v="Closed"/>
  </r>
  <r>
    <x v="1"/>
    <x v="5"/>
    <x v="14"/>
    <x v="855"/>
    <n v="1"/>
    <x v="1"/>
    <x v="0"/>
    <d v="2019-02-02T11:46:35"/>
    <d v="2019-02-02T11:11:00"/>
    <n v="2134.999999939464"/>
    <n v="35.583333332324401"/>
    <n v="35.583333332324401"/>
    <n v="1"/>
    <s v="C535822"/>
    <s v="Closed"/>
  </r>
  <r>
    <x v="0"/>
    <x v="3"/>
    <x v="7"/>
    <x v="1141"/>
    <n v="2"/>
    <x v="10"/>
    <x v="0"/>
    <d v="2019-02-03T19:30:16"/>
    <d v="2019-02-03T18:01:00"/>
    <n v="5355.9999997727573"/>
    <n v="89.266666662879288"/>
    <n v="178.53333332575858"/>
    <n v="1"/>
    <s v="D535827"/>
    <s v="Closed"/>
  </r>
  <r>
    <x v="0"/>
    <x v="3"/>
    <x v="7"/>
    <x v="1142"/>
    <n v="7"/>
    <x v="2"/>
    <x v="0"/>
    <d v="2019-02-04T12:38:00"/>
    <d v="2019-02-04T09:37:00"/>
    <n v="10860.000000195578"/>
    <n v="181.00000000325963"/>
    <n v="1267.0000000228174"/>
    <n v="1"/>
    <s v="D535854"/>
    <s v="Closed"/>
  </r>
  <r>
    <x v="0"/>
    <x v="0"/>
    <x v="0"/>
    <x v="1143"/>
    <n v="2"/>
    <x v="4"/>
    <x v="0"/>
    <d v="2019-02-04T11:34:44"/>
    <d v="2019-02-04T10:36:07"/>
    <n v="3516.9999998761341"/>
    <n v="58.616666664602235"/>
    <n v="117.23333332920447"/>
    <n v="1"/>
    <s v="D535838"/>
    <s v="Closed"/>
  </r>
  <r>
    <x v="0"/>
    <x v="3"/>
    <x v="7"/>
    <x v="1144"/>
    <n v="45"/>
    <x v="0"/>
    <x v="0"/>
    <d v="2019-02-04T11:28:00"/>
    <d v="2019-02-04T11:19:00"/>
    <n v="539.99999987427145"/>
    <n v="8.9999999979045242"/>
    <n v="404.99999990570359"/>
    <n v="1"/>
    <s v="D535834"/>
    <s v="Closed"/>
  </r>
  <r>
    <x v="0"/>
    <x v="0"/>
    <x v="1"/>
    <x v="1145"/>
    <n v="8"/>
    <x v="10"/>
    <x v="0"/>
    <d v="2019-02-04T17:49:32"/>
    <d v="2019-02-04T16:52:00"/>
    <n v="3452.0000003976747"/>
    <n v="57.533333339961246"/>
    <n v="460.26666671968997"/>
    <n v="1"/>
    <s v="D535849"/>
    <s v="Closed"/>
  </r>
  <r>
    <x v="0"/>
    <x v="3"/>
    <x v="7"/>
    <x v="1146"/>
    <n v="1"/>
    <x v="2"/>
    <x v="0"/>
    <d v="2019-02-04T21:36:18"/>
    <d v="2019-02-04T19:27:00"/>
    <n v="7757.9999998910353"/>
    <n v="129.29999999818392"/>
    <n v="129.29999999818392"/>
    <n v="1"/>
    <s v="D535853"/>
    <s v="Closed"/>
  </r>
  <r>
    <x v="0"/>
    <x v="3"/>
    <x v="7"/>
    <x v="503"/>
    <n v="5"/>
    <x v="0"/>
    <x v="0"/>
    <d v="2019-02-05T12:45:00"/>
    <d v="2019-02-05T12:38:00"/>
    <n v="420.00000011175871"/>
    <n v="7.0000000018626451"/>
    <n v="35.000000009313226"/>
    <n v="1"/>
    <s v="D535856"/>
    <s v="Closed"/>
  </r>
  <r>
    <x v="0"/>
    <x v="2"/>
    <x v="10"/>
    <x v="1147"/>
    <n v="1"/>
    <x v="10"/>
    <x v="0"/>
    <d v="2019-02-05T17:56:47"/>
    <d v="2019-02-05T17:13:00"/>
    <n v="2626.9999999087304"/>
    <n v="43.783333331812173"/>
    <n v="43.783333331812173"/>
    <n v="1"/>
    <s v="D535863"/>
    <s v="Closed"/>
  </r>
  <r>
    <x v="0"/>
    <x v="2"/>
    <x v="10"/>
    <x v="1148"/>
    <n v="1"/>
    <x v="10"/>
    <x v="0"/>
    <d v="2019-02-05T18:08:25"/>
    <d v="2019-02-05T17:51:00"/>
    <n v="1044.9999997392297"/>
    <n v="17.416666662320495"/>
    <n v="17.416666662320495"/>
    <n v="1"/>
    <s v="D535864"/>
    <s v="Closed"/>
  </r>
  <r>
    <x v="0"/>
    <x v="7"/>
    <x v="17"/>
    <x v="1149"/>
    <n v="24"/>
    <x v="10"/>
    <x v="0"/>
    <d v="2019-02-06T08:21:22"/>
    <d v="2019-02-06T07:54:00"/>
    <n v="1641.9999997364357"/>
    <n v="27.366666662273929"/>
    <n v="656.79999989457428"/>
    <n v="1"/>
    <s v="D535867"/>
    <s v="Closed"/>
  </r>
  <r>
    <x v="0"/>
    <x v="7"/>
    <x v="17"/>
    <x v="1150"/>
    <n v="5"/>
    <x v="10"/>
    <x v="0"/>
    <d v="2019-02-06T09:48:37"/>
    <d v="2019-02-06T07:54:00"/>
    <n v="6876.9999995129183"/>
    <n v="114.61666665854864"/>
    <n v="573.08333329274319"/>
    <n v="1"/>
    <s v="D535868"/>
    <s v="Closed"/>
  </r>
  <r>
    <x v="0"/>
    <x v="2"/>
    <x v="5"/>
    <x v="1151"/>
    <n v="1107"/>
    <x v="6"/>
    <x v="0"/>
    <d v="2019-02-06T16:04:00"/>
    <d v="2019-02-06T15:15:00"/>
    <n v="2940.0000001536682"/>
    <n v="49.000000002561137"/>
    <n v="54243.000002835179"/>
    <n v="1"/>
    <s v="D535914"/>
    <s v="Closed"/>
  </r>
  <r>
    <x v="0"/>
    <x v="0"/>
    <x v="0"/>
    <x v="76"/>
    <n v="33"/>
    <x v="6"/>
    <x v="0"/>
    <d v="2019-02-06T16:11:40"/>
    <d v="2019-02-06T15:34:54"/>
    <n v="2206.0000001918525"/>
    <n v="36.766666669864208"/>
    <n v="1213.3000001055188"/>
    <n v="1"/>
    <s v="D535915"/>
    <s v="Closed"/>
  </r>
  <r>
    <x v="0"/>
    <x v="3"/>
    <x v="7"/>
    <x v="1152"/>
    <n v="1"/>
    <x v="4"/>
    <x v="0"/>
    <d v="2019-02-06T20:35:16"/>
    <d v="2019-02-06T19:03:17"/>
    <n v="5519.0000001573935"/>
    <n v="91.983333335956559"/>
    <n v="91.983333335956559"/>
    <n v="1"/>
    <s v="D535917"/>
    <s v="Closed"/>
  </r>
  <r>
    <x v="0"/>
    <x v="2"/>
    <x v="10"/>
    <x v="1153"/>
    <n v="1"/>
    <x v="10"/>
    <x v="0"/>
    <d v="2019-02-07T10:49:41"/>
    <d v="2019-02-07T09:49:52"/>
    <n v="3589.0000003622845"/>
    <n v="59.816666672704741"/>
    <n v="59.816666672704741"/>
    <n v="1"/>
    <s v="D535920"/>
    <s v="Closed"/>
  </r>
  <r>
    <x v="1"/>
    <x v="1"/>
    <x v="2"/>
    <x v="1154"/>
    <n v="1314"/>
    <x v="2"/>
    <x v="1"/>
    <d v="2019-02-07T16:13:55"/>
    <d v="2019-02-07T13:47:00"/>
    <n v="8814.9999999208376"/>
    <n v="146.91666666534729"/>
    <n v="193048.49999826634"/>
    <n v="1"/>
    <s v="D535948"/>
    <s v="Closed"/>
  </r>
  <r>
    <x v="0"/>
    <x v="2"/>
    <x v="5"/>
    <x v="1155"/>
    <n v="2"/>
    <x v="10"/>
    <x v="0"/>
    <d v="2019-02-07T16:51:33"/>
    <d v="2019-02-07T15:10:10"/>
    <n v="6082.9999999841675"/>
    <n v="101.38333333306946"/>
    <n v="202.76666666613892"/>
    <n v="1"/>
    <s v="D535975"/>
    <s v="Closed"/>
  </r>
  <r>
    <x v="0"/>
    <x v="0"/>
    <x v="3"/>
    <x v="1156"/>
    <n v="1"/>
    <x v="1"/>
    <x v="0"/>
    <d v="2019-02-07T17:33:29"/>
    <d v="2019-02-07T16:07:00"/>
    <n v="5189.0000003390014"/>
    <n v="86.483333338983357"/>
    <n v="86.483333338983357"/>
    <n v="1"/>
    <s v="C535973"/>
    <s v="Closed"/>
  </r>
  <r>
    <x v="0"/>
    <x v="0"/>
    <x v="0"/>
    <x v="1157"/>
    <n v="4"/>
    <x v="1"/>
    <x v="0"/>
    <d v="2019-02-07T18:23:04"/>
    <d v="2019-02-07T17:12:31"/>
    <n v="4233.0000000307336"/>
    <n v="70.550000000512227"/>
    <n v="282.20000000204891"/>
    <n v="1"/>
    <s v="D535980"/>
    <s v="Closed"/>
  </r>
  <r>
    <x v="0"/>
    <x v="4"/>
    <x v="8"/>
    <x v="262"/>
    <n v="1"/>
    <x v="4"/>
    <x v="0"/>
    <d v="2019-02-07T18:46:01"/>
    <d v="2019-02-07T17:31:00"/>
    <n v="4500.9999998146668"/>
    <n v="75.01666666357778"/>
    <n v="75.01666666357778"/>
    <n v="1"/>
    <s v="D535982"/>
    <s v="Closed"/>
  </r>
  <r>
    <x v="0"/>
    <x v="7"/>
    <x v="17"/>
    <x v="447"/>
    <n v="99"/>
    <x v="10"/>
    <x v="0"/>
    <d v="2019-02-08T17:17:17"/>
    <d v="2019-02-08T14:57:00"/>
    <n v="8416.9999999227002"/>
    <n v="140.283333332045"/>
    <n v="13888.049999872455"/>
    <n v="1"/>
    <s v="D535987"/>
    <s v="Closed"/>
  </r>
  <r>
    <x v="1"/>
    <x v="6"/>
    <x v="25"/>
    <x v="1158"/>
    <n v="7"/>
    <x v="2"/>
    <x v="0"/>
    <d v="2019-02-08T16:03:25"/>
    <d v="2019-02-08T15:30:00"/>
    <n v="2004.9999997252598"/>
    <n v="33.416666662087664"/>
    <n v="233.91666663461365"/>
    <n v="1"/>
    <s v="D535997"/>
    <s v="Closed"/>
  </r>
  <r>
    <x v="1"/>
    <x v="6"/>
    <x v="25"/>
    <x v="1159"/>
    <n v="1"/>
    <x v="2"/>
    <x v="0"/>
    <d v="2019-02-09T01:44:14"/>
    <d v="2019-02-08T22:14:01"/>
    <n v="12612.999999476597"/>
    <n v="210.21666665794328"/>
    <n v="210.21666665794328"/>
    <n v="1"/>
    <s v="C536003"/>
    <s v="Closed"/>
  </r>
  <r>
    <x v="1"/>
    <x v="6"/>
    <x v="25"/>
    <x v="1160"/>
    <n v="1"/>
    <x v="2"/>
    <x v="0"/>
    <d v="2019-02-09T01:44:44"/>
    <d v="2019-02-08T22:29:06"/>
    <n v="11737.999999872409"/>
    <n v="195.63333333120681"/>
    <n v="195.63333333120681"/>
    <n v="1"/>
    <s v="C536004"/>
    <s v="Closed"/>
  </r>
  <r>
    <x v="1"/>
    <x v="6"/>
    <x v="25"/>
    <x v="1161"/>
    <n v="1"/>
    <x v="2"/>
    <x v="0"/>
    <d v="2019-02-09T01:43:05"/>
    <d v="2019-02-08T22:36:00"/>
    <n v="11225.000000023283"/>
    <n v="187.08333333372138"/>
    <n v="187.08333333372138"/>
    <n v="1"/>
    <s v="D536006"/>
    <s v="Closed"/>
  </r>
  <r>
    <x v="1"/>
    <x v="6"/>
    <x v="25"/>
    <x v="1158"/>
    <n v="7"/>
    <x v="2"/>
    <x v="0"/>
    <d v="2019-02-09T10:09:09"/>
    <d v="2019-02-09T07:26:00"/>
    <n v="9789.0000000363216"/>
    <n v="163.15000000060536"/>
    <n v="1142.0500000042375"/>
    <n v="1"/>
    <s v="D536009"/>
    <s v="Closed"/>
  </r>
  <r>
    <x v="1"/>
    <x v="6"/>
    <x v="25"/>
    <x v="1158"/>
    <n v="7"/>
    <x v="2"/>
    <x v="0"/>
    <d v="2019-02-09T11:37:34"/>
    <d v="2019-02-09T11:06:00"/>
    <n v="1894.0000001806766"/>
    <n v="31.566666669677943"/>
    <n v="220.9666666877456"/>
    <n v="1"/>
    <s v="D536010"/>
    <s v="Closed"/>
  </r>
  <r>
    <x v="1"/>
    <x v="6"/>
    <x v="13"/>
    <x v="1162"/>
    <n v="1"/>
    <x v="2"/>
    <x v="0"/>
    <d v="2019-02-09T14:52:00"/>
    <d v="2019-02-09T13:07:00"/>
    <n v="6299.9999997904524"/>
    <n v="104.99999999650754"/>
    <n v="104.99999999650754"/>
    <n v="1"/>
    <s v="C536012"/>
    <s v="Closed"/>
  </r>
  <r>
    <x v="0"/>
    <x v="2"/>
    <x v="10"/>
    <x v="1163"/>
    <n v="14"/>
    <x v="10"/>
    <x v="0"/>
    <d v="2019-02-10T17:49:34"/>
    <d v="2019-02-10T17:17:54"/>
    <n v="1900.0000003259629"/>
    <n v="31.666666672099382"/>
    <n v="443.33333340939134"/>
    <n v="1"/>
    <s v="D536019"/>
    <s v="Closed"/>
  </r>
  <r>
    <x v="1"/>
    <x v="6"/>
    <x v="23"/>
    <x v="1164"/>
    <n v="1"/>
    <x v="2"/>
    <x v="1"/>
    <d v="2019-02-11T15:51:59"/>
    <d v="2019-02-11T13:12:00"/>
    <n v="9598.9999996265396"/>
    <n v="159.98333332710899"/>
    <n v="159.98333332710899"/>
    <n v="1"/>
    <s v="C536021"/>
    <s v="Closed"/>
  </r>
  <r>
    <x v="1"/>
    <x v="6"/>
    <x v="23"/>
    <x v="1164"/>
    <n v="1"/>
    <x v="2"/>
    <x v="1"/>
    <d v="2019-02-12T12:06:03"/>
    <d v="2019-02-12T09:57:00"/>
    <n v="7743.0000001564622"/>
    <n v="129.0500000026077"/>
    <n v="129.0500000026077"/>
    <n v="1"/>
    <s v="C536028"/>
    <s v="Closed"/>
  </r>
  <r>
    <x v="0"/>
    <x v="2"/>
    <x v="15"/>
    <x v="734"/>
    <n v="40"/>
    <x v="1"/>
    <x v="0"/>
    <d v="2019-02-12T12:09:00"/>
    <d v="2019-02-12T11:20:00"/>
    <n v="2940.0000001536682"/>
    <n v="49.000000002561137"/>
    <n v="1960.0000001024455"/>
    <n v="1"/>
    <s v="D536034"/>
    <s v="Closed"/>
  </r>
  <r>
    <x v="0"/>
    <x v="0"/>
    <x v="3"/>
    <x v="921"/>
    <n v="15"/>
    <x v="1"/>
    <x v="0"/>
    <d v="2019-02-12T15:09:00"/>
    <d v="2019-02-12T13:45:00"/>
    <n v="5040.000000083819"/>
    <n v="84.000000001396984"/>
    <n v="1260.0000000209548"/>
    <n v="1"/>
    <s v="D536039"/>
    <s v="Closed"/>
  </r>
  <r>
    <x v="0"/>
    <x v="4"/>
    <x v="8"/>
    <x v="88"/>
    <n v="22"/>
    <x v="10"/>
    <x v="0"/>
    <d v="2019-02-12T15:39:00"/>
    <d v="2019-02-12T14:23:00"/>
    <n v="4559.9999997764826"/>
    <n v="75.99999999627471"/>
    <n v="1671.9999999180436"/>
    <n v="1"/>
    <s v="D536057"/>
    <s v="Closed"/>
  </r>
  <r>
    <x v="0"/>
    <x v="0"/>
    <x v="0"/>
    <x v="322"/>
    <n v="128"/>
    <x v="1"/>
    <x v="0"/>
    <d v="2019-02-12T16:17:00"/>
    <d v="2019-02-12T15:09:00"/>
    <n v="4080.0000000977889"/>
    <n v="68.000000001629815"/>
    <n v="8704.0000002086163"/>
    <n v="1"/>
    <s v="D536066"/>
    <s v="Closed"/>
  </r>
  <r>
    <x v="0"/>
    <x v="4"/>
    <x v="9"/>
    <x v="1119"/>
    <n v="5"/>
    <x v="7"/>
    <x v="0"/>
    <d v="2019-02-12T16:08:00"/>
    <d v="2019-02-12T15:21:00"/>
    <n v="2820.0000003911555"/>
    <n v="47.000000006519258"/>
    <n v="235.00000003259629"/>
    <n v="1"/>
    <s v="D536067"/>
    <s v="Closed"/>
  </r>
  <r>
    <x v="0"/>
    <x v="0"/>
    <x v="1"/>
    <x v="1165"/>
    <n v="5"/>
    <x v="0"/>
    <x v="0"/>
    <d v="2019-02-13T15:49:00"/>
    <d v="2019-02-13T15:25:00"/>
    <n v="1440.0000002933666"/>
    <n v="24.000000004889444"/>
    <n v="120.00000002444722"/>
    <n v="1"/>
    <s v="D536078"/>
    <s v="Closed"/>
  </r>
  <r>
    <x v="0"/>
    <x v="0"/>
    <x v="4"/>
    <x v="1166"/>
    <n v="22"/>
    <x v="1"/>
    <x v="0"/>
    <d v="2019-02-14T16:10:00"/>
    <d v="2019-02-14T14:30:00"/>
    <n v="6000.0000000698492"/>
    <n v="100.00000000116415"/>
    <n v="2200.0000000256114"/>
    <n v="1"/>
    <s v="D536083"/>
    <s v="Closed"/>
  </r>
  <r>
    <x v="0"/>
    <x v="4"/>
    <x v="9"/>
    <x v="386"/>
    <n v="13"/>
    <x v="0"/>
    <x v="0"/>
    <d v="2019-02-15T11:02:00"/>
    <d v="2019-02-15T10:35:00"/>
    <n v="1620.0000002514571"/>
    <n v="27.000000004190952"/>
    <n v="351.00000005448237"/>
    <n v="1"/>
    <s v="D536086"/>
    <s v="Closed"/>
  </r>
  <r>
    <x v="0"/>
    <x v="3"/>
    <x v="7"/>
    <x v="1167"/>
    <n v="1"/>
    <x v="10"/>
    <x v="0"/>
    <d v="2019-02-16T11:49:40"/>
    <d v="2019-02-16T11:30:00"/>
    <n v="1180.000000493601"/>
    <n v="19.666666674893349"/>
    <n v="19.666666674893349"/>
    <n v="1"/>
    <s v="D536094"/>
    <s v="Closed"/>
  </r>
  <r>
    <x v="0"/>
    <x v="0"/>
    <x v="0"/>
    <x v="759"/>
    <n v="13"/>
    <x v="1"/>
    <x v="0"/>
    <d v="2019-02-18T01:23:00"/>
    <d v="2019-02-17T23:31:42"/>
    <n v="6678.0000001424924"/>
    <n v="111.30000000237487"/>
    <n v="1446.9000000308733"/>
    <n v="1"/>
    <s v="D536109"/>
    <s v="Closed"/>
  </r>
  <r>
    <x v="0"/>
    <x v="0"/>
    <x v="0"/>
    <x v="1168"/>
    <n v="6"/>
    <x v="1"/>
    <x v="0"/>
    <d v="2019-02-18T01:19:38"/>
    <d v="2019-02-18T00:25:00"/>
    <n v="3277.9999999562278"/>
    <n v="54.633333332603797"/>
    <n v="327.79999999562278"/>
    <n v="1"/>
    <s v="D536105"/>
    <s v="Closed"/>
  </r>
  <r>
    <x v="0"/>
    <x v="2"/>
    <x v="5"/>
    <x v="1169"/>
    <n v="2"/>
    <x v="1"/>
    <x v="0"/>
    <d v="2019-02-18T12:02:30"/>
    <d v="2019-02-18T11:19:00"/>
    <n v="2609.9999997066334"/>
    <n v="43.499999995110556"/>
    <n v="86.999999990221113"/>
    <n v="1"/>
    <s v="D536115"/>
    <s v="Closed"/>
  </r>
  <r>
    <x v="0"/>
    <x v="2"/>
    <x v="5"/>
    <x v="1170"/>
    <n v="5"/>
    <x v="10"/>
    <x v="0"/>
    <d v="2019-02-18T12:45:00"/>
    <d v="2019-02-18T12:38:00"/>
    <n v="420.00000011175871"/>
    <n v="7.0000000018626451"/>
    <n v="35.000000009313226"/>
    <n v="1"/>
    <s v="D536120"/>
    <s v="Closed"/>
  </r>
  <r>
    <x v="0"/>
    <x v="2"/>
    <x v="5"/>
    <x v="1086"/>
    <n v="5"/>
    <x v="10"/>
    <x v="0"/>
    <d v="2019-02-18T13:59:00"/>
    <d v="2019-02-18T12:45:00"/>
    <n v="4440.0000000139698"/>
    <n v="74.000000000232831"/>
    <n v="370.00000000116415"/>
    <n v="1"/>
    <s v="D536118"/>
    <s v="Closed"/>
  </r>
  <r>
    <x v="0"/>
    <x v="4"/>
    <x v="27"/>
    <x v="1171"/>
    <n v="1"/>
    <x v="6"/>
    <x v="0"/>
    <d v="2019-02-18T17:12:23"/>
    <d v="2019-02-18T16:34:00"/>
    <n v="2302.9999996069819"/>
    <n v="38.383333326783031"/>
    <n v="38.383333326783031"/>
    <n v="1"/>
    <s v="D536122"/>
    <s v="Closed"/>
  </r>
  <r>
    <x v="0"/>
    <x v="4"/>
    <x v="9"/>
    <x v="69"/>
    <n v="221"/>
    <x v="1"/>
    <x v="0"/>
    <d v="2019-02-19T13:00:29"/>
    <d v="2019-02-19T10:52:00"/>
    <n v="7709.0000003809109"/>
    <n v="128.48333333968185"/>
    <n v="28394.816668069689"/>
    <n v="1"/>
    <s v="D536148"/>
    <s v="Closed"/>
  </r>
  <r>
    <x v="0"/>
    <x v="0"/>
    <x v="1"/>
    <x v="1172"/>
    <n v="1"/>
    <x v="1"/>
    <x v="0"/>
    <d v="2019-02-19T14:13:00"/>
    <d v="2019-02-19T12:22:00"/>
    <n v="6660.0000003352761"/>
    <n v="111.00000000558794"/>
    <n v="111.00000000558794"/>
    <n v="1"/>
    <s v="C536153"/>
    <s v="Closed"/>
  </r>
  <r>
    <x v="1"/>
    <x v="6"/>
    <x v="23"/>
    <x v="1173"/>
    <n v="1"/>
    <x v="1"/>
    <x v="0"/>
    <d v="2019-02-19T14:28:40"/>
    <d v="2019-02-19T13:32:00"/>
    <n v="3400.0000001862645"/>
    <n v="56.666666669771075"/>
    <n v="56.666666669771075"/>
    <n v="1"/>
    <s v="C536158"/>
    <s v="Closed"/>
  </r>
  <r>
    <x v="0"/>
    <x v="4"/>
    <x v="26"/>
    <x v="1174"/>
    <n v="4"/>
    <x v="1"/>
    <x v="0"/>
    <d v="2019-02-19T16:58:00"/>
    <d v="2019-02-19T16:05:00"/>
    <n v="3179.9999996786937"/>
    <n v="52.999999994644895"/>
    <n v="211.99999997857958"/>
    <n v="1"/>
    <s v="D536194"/>
    <s v="Closed"/>
  </r>
  <r>
    <x v="0"/>
    <x v="2"/>
    <x v="5"/>
    <x v="1175"/>
    <n v="1"/>
    <x v="0"/>
    <x v="0"/>
    <d v="2019-02-20T14:46:24"/>
    <d v="2019-02-20T13:51:00"/>
    <n v="3324.0000000223517"/>
    <n v="55.400000000372529"/>
    <n v="55.400000000372529"/>
    <n v="1"/>
    <s v="D536170"/>
    <s v="Closed"/>
  </r>
  <r>
    <x v="0"/>
    <x v="2"/>
    <x v="10"/>
    <x v="108"/>
    <n v="24"/>
    <x v="1"/>
    <x v="0"/>
    <d v="2019-02-21T20:30:49"/>
    <d v="2019-02-21T16:56:00"/>
    <n v="12888.99999987334"/>
    <n v="214.81666666455567"/>
    <n v="5155.5999999493361"/>
    <n v="1"/>
    <s v="D536189"/>
    <s v="Closed"/>
  </r>
  <r>
    <x v="0"/>
    <x v="0"/>
    <x v="1"/>
    <x v="1176"/>
    <n v="1"/>
    <x v="1"/>
    <x v="0"/>
    <d v="2019-02-21T20:34:34"/>
    <d v="2019-02-21T18:57:00"/>
    <n v="5853.99999988731"/>
    <n v="97.566666664788499"/>
    <n v="97.566666664788499"/>
    <n v="1"/>
    <s v="C536185"/>
    <s v="Closed"/>
  </r>
  <r>
    <x v="0"/>
    <x v="2"/>
    <x v="5"/>
    <x v="1177"/>
    <n v="2"/>
    <x v="1"/>
    <x v="0"/>
    <d v="2019-02-22T11:33:00"/>
    <d v="2019-02-22T08:02:00"/>
    <n v="12659.999999776483"/>
    <n v="210.99999999627471"/>
    <n v="421.99999999254942"/>
    <n v="1"/>
    <s v="D536192"/>
    <s v="Closed"/>
  </r>
  <r>
    <x v="0"/>
    <x v="7"/>
    <x v="17"/>
    <x v="1178"/>
    <n v="1"/>
    <x v="5"/>
    <x v="0"/>
    <d v="2019-02-22T19:18:25"/>
    <d v="2019-02-22T18:46:00"/>
    <n v="1944.9999995296821"/>
    <n v="32.416666658828035"/>
    <n v="32.416666658828035"/>
    <n v="1"/>
    <s v="C536195"/>
    <s v="Closed"/>
  </r>
  <r>
    <x v="1"/>
    <x v="6"/>
    <x v="21"/>
    <x v="1179"/>
    <n v="2"/>
    <x v="2"/>
    <x v="0"/>
    <d v="2019-02-23T08:16:54"/>
    <d v="2019-02-23T03:41:41"/>
    <n v="16513.000000244938"/>
    <n v="275.21666667074896"/>
    <n v="550.43333334149793"/>
    <n v="1"/>
    <s v="D536197"/>
    <s v="Closed"/>
  </r>
  <r>
    <x v="0"/>
    <x v="3"/>
    <x v="6"/>
    <x v="1180"/>
    <n v="183"/>
    <x v="10"/>
    <x v="0"/>
    <d v="2019-02-23T15:36:21"/>
    <d v="2019-02-23T14:37:00"/>
    <n v="3561.0000001033768"/>
    <n v="59.350000001722947"/>
    <n v="10861.050000315299"/>
    <n v="1"/>
    <s v="D536220"/>
    <s v="Closed"/>
  </r>
  <r>
    <x v="0"/>
    <x v="4"/>
    <x v="9"/>
    <x v="1181"/>
    <n v="1"/>
    <x v="1"/>
    <x v="0"/>
    <d v="2019-02-23T17:41:21"/>
    <d v="2019-02-23T14:42:33"/>
    <n v="10728.000000142492"/>
    <n v="178.80000000237487"/>
    <n v="178.80000000237487"/>
    <n v="1"/>
    <s v="C536207"/>
    <s v="Closed"/>
  </r>
  <r>
    <x v="0"/>
    <x v="7"/>
    <x v="17"/>
    <x v="400"/>
    <n v="86"/>
    <x v="1"/>
    <x v="0"/>
    <d v="2019-02-24T15:42:30"/>
    <d v="2019-02-24T13:31:46"/>
    <n v="7843.9999998779967"/>
    <n v="130.73333333129995"/>
    <n v="11243.066666491795"/>
    <n v="1"/>
    <s v="D536237"/>
    <s v="Closed"/>
  </r>
  <r>
    <x v="0"/>
    <x v="3"/>
    <x v="7"/>
    <x v="19"/>
    <n v="6"/>
    <x v="4"/>
    <x v="0"/>
    <d v="2019-02-25T07:45:38"/>
    <d v="2019-02-25T06:43:00"/>
    <n v="3757.9999996349216"/>
    <n v="62.633333327248693"/>
    <n v="375.79999996349216"/>
    <n v="1"/>
    <s v="D536241"/>
    <s v="Closed"/>
  </r>
  <r>
    <x v="0"/>
    <x v="3"/>
    <x v="7"/>
    <x v="1182"/>
    <n v="1"/>
    <x v="4"/>
    <x v="0"/>
    <d v="2019-02-25T09:26:57"/>
    <d v="2019-02-25T07:13:54"/>
    <n v="7983.0000003101304"/>
    <n v="133.05000000516884"/>
    <n v="133.05000000516884"/>
    <n v="1"/>
    <s v="C536240"/>
    <s v="Closed"/>
  </r>
  <r>
    <x v="0"/>
    <x v="2"/>
    <x v="10"/>
    <x v="1183"/>
    <n v="1"/>
    <x v="10"/>
    <x v="0"/>
    <d v="2019-02-25T09:19:00"/>
    <d v="2019-02-25T08:30:00"/>
    <n v="2940.0000001536682"/>
    <n v="49.000000002561137"/>
    <n v="49.000000002561137"/>
    <n v="1"/>
    <s v="C536242"/>
    <s v="Closed"/>
  </r>
  <r>
    <x v="0"/>
    <x v="3"/>
    <x v="7"/>
    <x v="1144"/>
    <n v="45"/>
    <x v="10"/>
    <x v="0"/>
    <d v="2019-02-25T12:38:18"/>
    <d v="2019-02-25T10:51:00"/>
    <n v="6437.9999999888241"/>
    <n v="107.29999999981374"/>
    <n v="4828.4999999916181"/>
    <n v="1"/>
    <s v="D536253"/>
    <s v="Closed"/>
  </r>
  <r>
    <x v="1"/>
    <x v="6"/>
    <x v="23"/>
    <x v="1184"/>
    <n v="1"/>
    <x v="2"/>
    <x v="1"/>
    <d v="2019-02-26T13:54:46"/>
    <d v="2019-02-26T10:53:00"/>
    <n v="10905.999999633059"/>
    <n v="181.76666666055098"/>
    <n v="181.76666666055098"/>
    <n v="1"/>
    <s v="C536267"/>
    <s v="Closed"/>
  </r>
  <r>
    <x v="0"/>
    <x v="0"/>
    <x v="3"/>
    <x v="303"/>
    <n v="4"/>
    <x v="10"/>
    <x v="0"/>
    <d v="2019-02-26T14:40:49"/>
    <d v="2019-02-26T12:30:00"/>
    <n v="7848.9999997895211"/>
    <n v="130.81666666315868"/>
    <n v="523.26666665263474"/>
    <n v="1"/>
    <s v="D536272"/>
    <s v="Closed"/>
  </r>
  <r>
    <x v="0"/>
    <x v="2"/>
    <x v="5"/>
    <x v="1185"/>
    <n v="1"/>
    <x v="10"/>
    <x v="0"/>
    <d v="2019-02-26T17:00:23"/>
    <d v="2019-02-26T15:54:00"/>
    <n v="3983.0000000540167"/>
    <n v="66.383333334233612"/>
    <n v="66.383333334233612"/>
    <n v="1"/>
    <s v="D536274"/>
    <s v="Closed"/>
  </r>
  <r>
    <x v="0"/>
    <x v="4"/>
    <x v="26"/>
    <x v="1186"/>
    <n v="5"/>
    <x v="2"/>
    <x v="1"/>
    <d v="2019-02-26T20:07:24"/>
    <d v="2019-02-26T18:41:00"/>
    <n v="5184.0000004274771"/>
    <n v="86.400000007124618"/>
    <n v="432.00000003562309"/>
    <n v="1"/>
    <s v="D536279"/>
    <s v="Closed"/>
  </r>
  <r>
    <x v="0"/>
    <x v="3"/>
    <x v="7"/>
    <x v="296"/>
    <n v="22"/>
    <x v="6"/>
    <x v="0"/>
    <d v="2019-02-27T13:26:36"/>
    <d v="2019-02-27T11:59:00"/>
    <n v="5256.0000002849847"/>
    <n v="87.600000004749745"/>
    <n v="1927.2000001044944"/>
    <n v="1"/>
    <s v="D536284"/>
    <s v="Closed"/>
  </r>
  <r>
    <x v="0"/>
    <x v="2"/>
    <x v="5"/>
    <x v="1187"/>
    <n v="53"/>
    <x v="6"/>
    <x v="0"/>
    <d v="2019-02-27T16:23:00"/>
    <d v="2019-02-27T15:48:00"/>
    <n v="2099.9999999301508"/>
    <n v="34.999999998835847"/>
    <n v="1854.9999999382999"/>
    <n v="1"/>
    <s v="D536293"/>
    <s v="Closed"/>
  </r>
  <r>
    <x v="0"/>
    <x v="2"/>
    <x v="5"/>
    <x v="1188"/>
    <n v="1"/>
    <x v="2"/>
    <x v="1"/>
    <d v="2019-02-28T12:09:00"/>
    <d v="2019-02-28T07:25:00"/>
    <n v="17039.999999594875"/>
    <n v="283.99999999324791"/>
    <n v="283.99999999324791"/>
    <n v="1"/>
    <s v="D536300"/>
    <s v="Closed"/>
  </r>
  <r>
    <x v="0"/>
    <x v="3"/>
    <x v="7"/>
    <x v="296"/>
    <n v="22"/>
    <x v="2"/>
    <x v="0"/>
    <d v="2019-02-28T11:52:00"/>
    <d v="2019-02-28T10:14:00"/>
    <n v="5879.9999996786937"/>
    <n v="97.999999994644895"/>
    <n v="2155.9999998821877"/>
    <n v="1"/>
    <s v="D536307"/>
    <s v="Closed"/>
  </r>
  <r>
    <x v="0"/>
    <x v="3"/>
    <x v="7"/>
    <x v="1189"/>
    <n v="1"/>
    <x v="2"/>
    <x v="0"/>
    <d v="2019-02-28T13:47:15"/>
    <d v="2019-02-28T12:17:00"/>
    <n v="5414.9999997345731"/>
    <n v="90.249999995576218"/>
    <n v="90.249999995576218"/>
    <n v="1"/>
    <s v="C536310"/>
    <s v="Closed"/>
  </r>
  <r>
    <x v="0"/>
    <x v="7"/>
    <x v="17"/>
    <x v="447"/>
    <n v="100"/>
    <x v="3"/>
    <x v="0"/>
    <d v="2019-03-01T10:11:00"/>
    <d v="2019-03-01T08:59:00"/>
    <n v="4320.0000002514571"/>
    <n v="72.000000004190952"/>
    <n v="7200.0000004190952"/>
    <n v="1"/>
    <s v="D536318"/>
    <s v="Closed"/>
  </r>
  <r>
    <x v="0"/>
    <x v="2"/>
    <x v="16"/>
    <x v="1190"/>
    <n v="2"/>
    <x v="4"/>
    <x v="0"/>
    <d v="2019-03-01T13:47:50"/>
    <d v="2019-03-01T12:58:00"/>
    <n v="2989.9999998975545"/>
    <n v="49.833333331625909"/>
    <n v="99.666666663251817"/>
    <n v="1"/>
    <s v="D536326"/>
    <s v="Closed"/>
  </r>
  <r>
    <x v="1"/>
    <x v="1"/>
    <x v="20"/>
    <x v="1191"/>
    <n v="1"/>
    <x v="1"/>
    <x v="0"/>
    <d v="2019-03-01T18:44:42"/>
    <d v="2019-03-01T15:40:00"/>
    <n v="11081.999999913387"/>
    <n v="184.69999999855645"/>
    <n v="184.69999999855645"/>
    <n v="1"/>
    <s v="C536327"/>
    <s v="Closed"/>
  </r>
  <r>
    <x v="1"/>
    <x v="5"/>
    <x v="24"/>
    <x v="1192"/>
    <n v="24"/>
    <x v="1"/>
    <x v="0"/>
    <d v="2019-03-01T17:58:44"/>
    <d v="2019-03-01T16:26:50"/>
    <n v="5513.9999996172264"/>
    <n v="91.89999999362044"/>
    <n v="2205.5999998468906"/>
    <n v="1"/>
    <s v="D536333"/>
    <s v="Closed"/>
  </r>
  <r>
    <x v="1"/>
    <x v="5"/>
    <x v="24"/>
    <x v="1192"/>
    <n v="19"/>
    <x v="1"/>
    <x v="0"/>
    <d v="2019-03-01T18:43:25"/>
    <d v="2019-03-01T16:33:11"/>
    <n v="7813.9999997802079"/>
    <n v="130.23333332967013"/>
    <n v="2474.4333332637325"/>
    <n v="1"/>
    <s v="D536334"/>
    <s v="Closed"/>
  </r>
  <r>
    <x v="0"/>
    <x v="4"/>
    <x v="26"/>
    <x v="1097"/>
    <n v="1"/>
    <x v="7"/>
    <x v="0"/>
    <d v="2019-03-02T09:40:00"/>
    <d v="2019-03-02T08:04:35"/>
    <n v="5725.0000005355105"/>
    <n v="95.416666675591841"/>
    <n v="95.416666675591841"/>
    <n v="1"/>
    <s v="C536335"/>
    <s v="Closed"/>
  </r>
  <r>
    <x v="0"/>
    <x v="7"/>
    <x v="17"/>
    <x v="1193"/>
    <n v="1"/>
    <x v="1"/>
    <x v="0"/>
    <d v="2019-03-02T13:30:00"/>
    <d v="2019-03-02T12:35:00"/>
    <n v="3300.0000000698492"/>
    <n v="55.000000001164153"/>
    <n v="55.000000001164153"/>
    <n v="1"/>
    <s v="C536336"/>
    <s v="Closed"/>
  </r>
  <r>
    <x v="0"/>
    <x v="2"/>
    <x v="5"/>
    <x v="284"/>
    <n v="91"/>
    <x v="4"/>
    <x v="0"/>
    <d v="2019-03-02T15:43:00"/>
    <d v="2019-03-02T14:44:00"/>
    <n v="3540.0000002235174"/>
    <n v="59.00000000372529"/>
    <n v="5369.0000003390014"/>
    <n v="1"/>
    <s v="D536348"/>
    <s v="Closed"/>
  </r>
  <r>
    <x v="0"/>
    <x v="0"/>
    <x v="0"/>
    <x v="1157"/>
    <n v="4"/>
    <x v="1"/>
    <x v="0"/>
    <d v="2019-03-03T14:08:53"/>
    <d v="2019-03-03T12:48:00"/>
    <n v="4852.9999997466803"/>
    <n v="80.883333329111338"/>
    <n v="323.53333331644535"/>
    <n v="1"/>
    <s v="D536351"/>
    <s v="Closed"/>
  </r>
  <r>
    <x v="0"/>
    <x v="2"/>
    <x v="10"/>
    <x v="881"/>
    <n v="14"/>
    <x v="1"/>
    <x v="0"/>
    <d v="2019-03-03T16:05:43"/>
    <d v="2019-03-03T15:14:00"/>
    <n v="3102.9999999096617"/>
    <n v="51.716666665161029"/>
    <n v="724.0333333122544"/>
    <n v="1"/>
    <s v="D536358"/>
    <s v="Closed"/>
  </r>
  <r>
    <x v="0"/>
    <x v="2"/>
    <x v="5"/>
    <x v="611"/>
    <n v="71"/>
    <x v="13"/>
    <x v="0"/>
    <d v="2019-03-03T23:52:08"/>
    <d v="2019-03-03T16:14:00"/>
    <n v="27488.000000291504"/>
    <n v="458.13333333819173"/>
    <n v="32527.466667011613"/>
    <n v="1"/>
    <s v="D536465"/>
    <s v="Closed"/>
  </r>
  <r>
    <x v="0"/>
    <x v="0"/>
    <x v="1"/>
    <x v="1194"/>
    <n v="23"/>
    <x v="13"/>
    <x v="0"/>
    <d v="2019-03-03T18:02:33"/>
    <d v="2019-03-03T16:21:00"/>
    <n v="6092.9999998072162"/>
    <n v="101.54999999678694"/>
    <n v="2335.6499999260996"/>
    <n v="1"/>
    <s v="D536398"/>
    <s v="Closed"/>
  </r>
  <r>
    <x v="0"/>
    <x v="4"/>
    <x v="27"/>
    <x v="1195"/>
    <n v="1"/>
    <x v="13"/>
    <x v="0"/>
    <d v="2019-03-03T17:44:00"/>
    <d v="2019-03-03T16:34:00"/>
    <n v="4199.9999998603016"/>
    <n v="69.999999997671694"/>
    <n v="69.999999997671694"/>
    <n v="1"/>
    <s v="C536361"/>
    <s v="Closed"/>
  </r>
  <r>
    <x v="0"/>
    <x v="0"/>
    <x v="3"/>
    <x v="659"/>
    <n v="145"/>
    <x v="13"/>
    <x v="0"/>
    <d v="2019-03-03T23:19:20"/>
    <d v="2019-03-03T17:05:00"/>
    <n v="22459.999999869615"/>
    <n v="374.33333333116025"/>
    <n v="54278.333333018236"/>
    <n v="1"/>
    <s v="D536397"/>
    <s v="Closed"/>
  </r>
  <r>
    <x v="0"/>
    <x v="2"/>
    <x v="16"/>
    <x v="112"/>
    <n v="23"/>
    <x v="13"/>
    <x v="0"/>
    <d v="2019-03-04T00:59:23"/>
    <d v="2019-03-03T18:37:00"/>
    <n v="22943.000000249594"/>
    <n v="382.38333333749324"/>
    <n v="8794.8166667623445"/>
    <n v="1"/>
    <s v="D536467"/>
    <s v="Closed"/>
  </r>
  <r>
    <x v="0"/>
    <x v="2"/>
    <x v="5"/>
    <x v="1196"/>
    <n v="39"/>
    <x v="13"/>
    <x v="0"/>
    <d v="2019-03-03T22:58:25"/>
    <d v="2019-03-03T19:02:00"/>
    <n v="14184.999999823049"/>
    <n v="236.41666666371748"/>
    <n v="9220.2499998849817"/>
    <n v="1"/>
    <s v="D536556"/>
    <s v="Closed"/>
  </r>
  <r>
    <x v="0"/>
    <x v="2"/>
    <x v="10"/>
    <x v="642"/>
    <n v="5"/>
    <x v="13"/>
    <x v="0"/>
    <d v="2019-03-04T00:51:18"/>
    <d v="2019-03-03T19:05:00"/>
    <n v="20777.999999583699"/>
    <n v="346.29999999306165"/>
    <n v="1731.4999999653082"/>
    <n v="1"/>
    <s v="D536569"/>
    <s v="Closed"/>
  </r>
  <r>
    <x v="0"/>
    <x v="2"/>
    <x v="5"/>
    <x v="1197"/>
    <n v="17"/>
    <x v="13"/>
    <x v="0"/>
    <d v="2019-03-04T00:24:07"/>
    <d v="2019-03-03T19:15:00"/>
    <n v="18546.999999834225"/>
    <n v="309.11666666390374"/>
    <n v="5254.9833332863636"/>
    <n v="1"/>
    <s v="D536567"/>
    <s v="Closed"/>
  </r>
  <r>
    <x v="0"/>
    <x v="7"/>
    <x v="17"/>
    <x v="41"/>
    <n v="72"/>
    <x v="13"/>
    <x v="0"/>
    <d v="2019-03-03T19:42:00"/>
    <d v="2019-03-03T19:24:00"/>
    <n v="1079.9999997485429"/>
    <n v="17.999999995809048"/>
    <n v="1295.9999996982515"/>
    <n v="1"/>
    <s v="D536474"/>
    <s v="Closed"/>
  </r>
  <r>
    <x v="0"/>
    <x v="7"/>
    <x v="17"/>
    <x v="1198"/>
    <n v="84"/>
    <x v="13"/>
    <x v="0"/>
    <d v="2019-03-04T00:57:03"/>
    <d v="2019-03-03T19:40:00"/>
    <n v="19022.999999835156"/>
    <n v="317.0499999972526"/>
    <n v="26632.199999769218"/>
    <n v="1"/>
    <s v="D536472"/>
    <s v="Closed"/>
  </r>
  <r>
    <x v="0"/>
    <x v="7"/>
    <x v="17"/>
    <x v="41"/>
    <n v="220"/>
    <x v="13"/>
    <x v="0"/>
    <d v="2019-03-03T22:47:43"/>
    <d v="2019-03-03T19:42:00"/>
    <n v="11143.000000342727"/>
    <n v="185.71666667237878"/>
    <n v="40857.666667923331"/>
    <n v="1"/>
    <s v="D536559"/>
    <s v="Closed"/>
  </r>
  <r>
    <x v="0"/>
    <x v="2"/>
    <x v="5"/>
    <x v="1199"/>
    <n v="1043"/>
    <x v="13"/>
    <x v="0"/>
    <d v="2019-03-03T22:27:04"/>
    <d v="2019-03-03T21:50:00"/>
    <n v="2223.9999999990687"/>
    <n v="37.066666666651145"/>
    <n v="38660.533333317144"/>
    <n v="1"/>
    <s v="D536549"/>
    <s v="Closed"/>
  </r>
  <r>
    <x v="0"/>
    <x v="2"/>
    <x v="5"/>
    <x v="84"/>
    <n v="339"/>
    <x v="13"/>
    <x v="0"/>
    <d v="2019-03-03T23:32:50"/>
    <d v="2019-03-03T22:27:04"/>
    <n v="3946.0000002058223"/>
    <n v="65.766666670097038"/>
    <n v="22294.900001162896"/>
    <n v="1"/>
    <s v="D536555"/>
    <s v="Closed"/>
  </r>
  <r>
    <x v="0"/>
    <x v="3"/>
    <x v="7"/>
    <x v="19"/>
    <n v="6"/>
    <x v="3"/>
    <x v="0"/>
    <d v="2019-03-04T08:24:00"/>
    <d v="2019-03-04T06:39:00"/>
    <n v="6299.9999997904524"/>
    <n v="104.99999999650754"/>
    <n v="629.99999997904524"/>
    <n v="1"/>
    <s v="D536575"/>
    <s v="Closed"/>
  </r>
  <r>
    <x v="0"/>
    <x v="2"/>
    <x v="5"/>
    <x v="1200"/>
    <n v="5"/>
    <x v="3"/>
    <x v="0"/>
    <d v="2019-03-04T09:04:00"/>
    <d v="2019-03-04T07:28:00"/>
    <n v="5759.999999916181"/>
    <n v="95.999999998603016"/>
    <n v="479.99999999301508"/>
    <n v="1"/>
    <s v="D536574"/>
    <s v="Closed"/>
  </r>
  <r>
    <x v="0"/>
    <x v="7"/>
    <x v="17"/>
    <x v="1201"/>
    <n v="2"/>
    <x v="2"/>
    <x v="0"/>
    <d v="2019-03-04T12:37:10"/>
    <d v="2019-03-04T09:14:00"/>
    <n v="12189.999999920838"/>
    <n v="203.16666666534729"/>
    <n v="406.33333333069459"/>
    <n v="1"/>
    <s v="D536579"/>
    <s v="Closed"/>
  </r>
  <r>
    <x v="0"/>
    <x v="0"/>
    <x v="1"/>
    <x v="1202"/>
    <n v="1"/>
    <x v="2"/>
    <x v="0"/>
    <d v="2019-03-04T10:58:28"/>
    <d v="2019-03-04T09:58:00"/>
    <n v="3628.0000000493601"/>
    <n v="60.466666667489335"/>
    <n v="60.466666667489335"/>
    <n v="1"/>
    <s v="C536578"/>
    <s v="Closed"/>
  </r>
  <r>
    <x v="0"/>
    <x v="0"/>
    <x v="1"/>
    <x v="291"/>
    <n v="38"/>
    <x v="6"/>
    <x v="0"/>
    <d v="2019-03-04T17:08:33"/>
    <d v="2019-03-04T16:34:00"/>
    <n v="2072.9999999050051"/>
    <n v="34.549999998416752"/>
    <n v="1312.8999999398366"/>
    <n v="1"/>
    <s v="D536585"/>
    <s v="Closed"/>
  </r>
  <r>
    <x v="0"/>
    <x v="2"/>
    <x v="5"/>
    <x v="1203"/>
    <n v="1"/>
    <x v="7"/>
    <x v="0"/>
    <d v="2019-03-04T19:57:19"/>
    <d v="2019-03-04T17:45:26"/>
    <n v="7913.000000291504"/>
    <n v="131.88333333819173"/>
    <n v="131.88333333819173"/>
    <n v="1"/>
    <s v="D536588"/>
    <s v="Closed"/>
  </r>
  <r>
    <x v="0"/>
    <x v="2"/>
    <x v="5"/>
    <x v="1204"/>
    <n v="2"/>
    <x v="3"/>
    <x v="0"/>
    <d v="2019-03-04T20:17:40"/>
    <d v="2019-03-04T19:18:16"/>
    <n v="3564.00000017602"/>
    <n v="59.400000002933666"/>
    <n v="118.80000000586733"/>
    <n v="1"/>
    <s v="D536590"/>
    <s v="Closed"/>
  </r>
  <r>
    <x v="0"/>
    <x v="4"/>
    <x v="9"/>
    <x v="9"/>
    <n v="147"/>
    <x v="2"/>
    <x v="0"/>
    <d v="2019-03-05T04:47:44"/>
    <d v="2019-03-05T02:33:06"/>
    <n v="8077.9999998863786"/>
    <n v="134.63333333143964"/>
    <n v="19791.099999721628"/>
    <n v="1"/>
    <s v="D536597"/>
    <s v="Closed"/>
  </r>
  <r>
    <x v="0"/>
    <x v="2"/>
    <x v="10"/>
    <x v="309"/>
    <n v="31"/>
    <x v="4"/>
    <x v="0"/>
    <d v="2019-03-05T15:19:21"/>
    <d v="2019-03-05T14:24:00"/>
    <n v="3320.9999999497086"/>
    <n v="55.34999999916181"/>
    <n v="1715.8499999740161"/>
    <n v="1"/>
    <s v="D536613"/>
    <s v="Closed"/>
  </r>
  <r>
    <x v="0"/>
    <x v="2"/>
    <x v="10"/>
    <x v="1205"/>
    <n v="2"/>
    <x v="4"/>
    <x v="0"/>
    <d v="2019-03-05T15:40:00"/>
    <d v="2019-03-05T15:03:00"/>
    <n v="2220.0000003213063"/>
    <n v="37.000000005355105"/>
    <n v="74.00000001071021"/>
    <n v="1"/>
    <s v="D536615"/>
    <s v="Closed"/>
  </r>
  <r>
    <x v="0"/>
    <x v="2"/>
    <x v="5"/>
    <x v="1206"/>
    <n v="2"/>
    <x v="7"/>
    <x v="0"/>
    <d v="2019-03-06T02:02:06"/>
    <d v="2019-03-05T23:35:40"/>
    <n v="8786.0000000568107"/>
    <n v="146.43333333428018"/>
    <n v="292.86666666856036"/>
    <n v="1"/>
    <s v="D536620"/>
    <s v="Closed"/>
  </r>
  <r>
    <x v="0"/>
    <x v="4"/>
    <x v="27"/>
    <x v="1207"/>
    <n v="40"/>
    <x v="10"/>
    <x v="0"/>
    <d v="2019-03-06T04:55:55"/>
    <d v="2019-03-06T02:25:00"/>
    <n v="9055.0000000745058"/>
    <n v="150.91666666790843"/>
    <n v="6036.6666667163372"/>
    <n v="1"/>
    <s v="D536621"/>
    <s v="Closed"/>
  </r>
  <r>
    <x v="0"/>
    <x v="4"/>
    <x v="9"/>
    <x v="497"/>
    <n v="1070"/>
    <x v="10"/>
    <x v="0"/>
    <d v="2019-03-06T04:56:49"/>
    <d v="2019-03-06T02:25:00"/>
    <n v="9109.0000001247972"/>
    <n v="151.81666666874662"/>
    <n v="162443.83333555888"/>
    <n v="1"/>
    <s v="D536622"/>
    <s v="Closed"/>
  </r>
  <r>
    <x v="0"/>
    <x v="0"/>
    <x v="4"/>
    <x v="736"/>
    <n v="22"/>
    <x v="6"/>
    <x v="0"/>
    <d v="2019-03-06T11:34:00"/>
    <d v="2019-03-06T10:26:00"/>
    <n v="4080.0000000977889"/>
    <n v="68.000000001629815"/>
    <n v="1496.0000000358559"/>
    <n v="1"/>
    <s v="D536725"/>
    <s v="Closed"/>
  </r>
  <r>
    <x v="0"/>
    <x v="0"/>
    <x v="4"/>
    <x v="1208"/>
    <n v="2"/>
    <x v="6"/>
    <x v="0"/>
    <d v="2019-03-06T12:48:00"/>
    <d v="2019-03-06T11:31:00"/>
    <n v="4619.9999999720603"/>
    <n v="76.999999999534339"/>
    <n v="153.99999999906868"/>
    <n v="1"/>
    <s v="D536726"/>
    <s v="Closed"/>
  </r>
  <r>
    <x v="0"/>
    <x v="3"/>
    <x v="7"/>
    <x v="1209"/>
    <n v="1"/>
    <x v="5"/>
    <x v="1"/>
    <d v="2019-03-06T19:21:07"/>
    <d v="2019-03-06T16:04:00"/>
    <n v="11826.999999932013"/>
    <n v="197.11666666553356"/>
    <n v="197.11666666553356"/>
    <n v="1"/>
    <s v="C536729"/>
    <s v="Closed"/>
  </r>
  <r>
    <x v="0"/>
    <x v="2"/>
    <x v="5"/>
    <x v="904"/>
    <n v="297"/>
    <x v="2"/>
    <x v="0"/>
    <d v="2019-03-06T21:33:46"/>
    <d v="2019-03-06T20:14:00"/>
    <n v="4786.0000004293397"/>
    <n v="79.766666673822328"/>
    <n v="23690.700002125232"/>
    <n v="1"/>
    <s v="D536757"/>
    <s v="Closed"/>
  </r>
  <r>
    <x v="0"/>
    <x v="3"/>
    <x v="6"/>
    <x v="1180"/>
    <n v="183"/>
    <x v="10"/>
    <x v="0"/>
    <d v="2019-03-08T13:00:36"/>
    <d v="2019-03-08T11:59:00"/>
    <n v="3696.0000002291054"/>
    <n v="61.600000003818423"/>
    <n v="11272.800000698771"/>
    <n v="1"/>
    <s v="D536800"/>
    <s v="Closed"/>
  </r>
  <r>
    <x v="0"/>
    <x v="2"/>
    <x v="10"/>
    <x v="1210"/>
    <n v="43"/>
    <x v="6"/>
    <x v="0"/>
    <d v="2019-03-08T16:35:00"/>
    <d v="2019-03-08T15:29:00"/>
    <n v="3959.9999997066334"/>
    <n v="65.999999995110556"/>
    <n v="2837.9999997897539"/>
    <n v="1"/>
    <s v="D536817"/>
    <s v="Closed"/>
  </r>
  <r>
    <x v="0"/>
    <x v="2"/>
    <x v="10"/>
    <x v="1211"/>
    <n v="2"/>
    <x v="10"/>
    <x v="0"/>
    <d v="2019-03-09T18:53:32"/>
    <d v="2019-03-09T17:55:00"/>
    <n v="3511.9999999646097"/>
    <n v="58.533333332743496"/>
    <n v="117.06666666548699"/>
    <n v="1"/>
    <s v="D536826"/>
    <s v="Closed"/>
  </r>
  <r>
    <x v="1"/>
    <x v="6"/>
    <x v="22"/>
    <x v="1212"/>
    <n v="4"/>
    <x v="5"/>
    <x v="0"/>
    <d v="2019-03-10T09:09:05"/>
    <d v="2019-03-10T08:20:00"/>
    <n v="2945.0000000651926"/>
    <n v="49.083333334419876"/>
    <n v="196.33333333767951"/>
    <n v="1"/>
    <s v="D536851"/>
    <s v="Closed"/>
  </r>
  <r>
    <x v="1"/>
    <x v="5"/>
    <x v="24"/>
    <x v="1213"/>
    <n v="12"/>
    <x v="5"/>
    <x v="0"/>
    <d v="2019-03-10T10:00:38"/>
    <d v="2019-03-10T09:29:00"/>
    <n v="1897.999999858439"/>
    <n v="31.633333330973983"/>
    <n v="379.59999997168779"/>
    <n v="1"/>
    <s v="D536850"/>
    <s v="Closed"/>
  </r>
  <r>
    <x v="0"/>
    <x v="2"/>
    <x v="10"/>
    <x v="1214"/>
    <n v="1"/>
    <x v="10"/>
    <x v="0"/>
    <d v="2019-03-10T10:16:19"/>
    <d v="2019-03-10T09:41:36"/>
    <n v="2082.9999997280538"/>
    <n v="34.71666666213423"/>
    <n v="34.71666666213423"/>
    <n v="1"/>
    <s v="D536830"/>
    <s v="Closed"/>
  </r>
  <r>
    <x v="0"/>
    <x v="7"/>
    <x v="17"/>
    <x v="1215"/>
    <n v="1"/>
    <x v="10"/>
    <x v="0"/>
    <d v="2019-03-10T15:00:00"/>
    <d v="2019-03-10T13:09:00"/>
    <n v="6659.9999997066334"/>
    <n v="110.99999999511056"/>
    <n v="110.99999999511056"/>
    <n v="1"/>
    <s v="C536832"/>
    <s v="Closed"/>
  </r>
  <r>
    <x v="0"/>
    <x v="2"/>
    <x v="10"/>
    <x v="243"/>
    <n v="15"/>
    <x v="1"/>
    <x v="0"/>
    <d v="2019-03-10T14:43:00"/>
    <d v="2019-03-10T13:36:00"/>
    <n v="4019.9999999022111"/>
    <n v="66.999999998370185"/>
    <n v="1004.9999999755528"/>
    <n v="1"/>
    <s v="D536837"/>
    <s v="Closed"/>
  </r>
  <r>
    <x v="0"/>
    <x v="0"/>
    <x v="0"/>
    <x v="256"/>
    <n v="1"/>
    <x v="1"/>
    <x v="0"/>
    <d v="2019-03-10T16:41:54"/>
    <d v="2019-03-10T15:05:34"/>
    <n v="5779.9999995622784"/>
    <n v="96.333333326037973"/>
    <n v="96.333333326037973"/>
    <n v="1"/>
    <s v="D536846"/>
    <s v="Closed"/>
  </r>
  <r>
    <x v="0"/>
    <x v="3"/>
    <x v="7"/>
    <x v="1216"/>
    <n v="45"/>
    <x v="10"/>
    <x v="0"/>
    <d v="2019-03-10T16:14:16"/>
    <d v="2019-03-10T15:51:02"/>
    <n v="1394.0000002272427"/>
    <n v="23.233333337120712"/>
    <n v="1045.500000170432"/>
    <n v="1"/>
    <s v="D536842"/>
    <s v="Closed"/>
  </r>
  <r>
    <x v="0"/>
    <x v="2"/>
    <x v="10"/>
    <x v="1217"/>
    <n v="2"/>
    <x v="10"/>
    <x v="0"/>
    <d v="2019-03-10T17:58:25"/>
    <d v="2019-03-10T17:07:09"/>
    <n v="3075.999999884516"/>
    <n v="51.266666664741933"/>
    <n v="102.53333332948387"/>
    <n v="1"/>
    <s v="D536848"/>
    <s v="Closed"/>
  </r>
  <r>
    <x v="0"/>
    <x v="0"/>
    <x v="3"/>
    <x v="1218"/>
    <n v="1"/>
    <x v="4"/>
    <x v="0"/>
    <d v="2019-03-11T12:16:00"/>
    <d v="2019-03-11T11:28:00"/>
    <n v="2879.9999999580905"/>
    <n v="47.999999999301508"/>
    <n v="47.999999999301508"/>
    <n v="1"/>
    <s v="D536855"/>
    <s v="Closed"/>
  </r>
  <r>
    <x v="0"/>
    <x v="2"/>
    <x v="10"/>
    <x v="1219"/>
    <n v="44"/>
    <x v="10"/>
    <x v="0"/>
    <d v="2019-03-11T18:42:34"/>
    <d v="2019-03-11T16:57:57"/>
    <n v="6277.0000000717118"/>
    <n v="104.61666666786186"/>
    <n v="4603.133333385922"/>
    <n v="1"/>
    <s v="D536871"/>
    <s v="Closed"/>
  </r>
  <r>
    <x v="0"/>
    <x v="2"/>
    <x v="16"/>
    <x v="1220"/>
    <n v="1"/>
    <x v="5"/>
    <x v="0"/>
    <d v="2019-03-11T19:32:18"/>
    <d v="2019-03-11T17:53:30"/>
    <n v="5928.0000002123415"/>
    <n v="98.800000003539026"/>
    <n v="98.800000003539026"/>
    <n v="1"/>
    <s v="C536865"/>
    <s v="Closed"/>
  </r>
  <r>
    <x v="0"/>
    <x v="2"/>
    <x v="10"/>
    <x v="1221"/>
    <n v="1"/>
    <x v="5"/>
    <x v="0"/>
    <d v="2019-03-11T19:04:28"/>
    <d v="2019-03-11T18:13:30"/>
    <n v="3058.0000000772998"/>
    <n v="50.966666667954996"/>
    <n v="50.966666667954996"/>
    <n v="1"/>
    <s v="C536870"/>
    <s v="Closed"/>
  </r>
  <r>
    <x v="0"/>
    <x v="2"/>
    <x v="5"/>
    <x v="1222"/>
    <n v="133"/>
    <x v="10"/>
    <x v="0"/>
    <d v="2019-03-12T19:52:47"/>
    <d v="2019-03-12T18:06:07"/>
    <n v="6399.9999999068677"/>
    <n v="106.66666666511446"/>
    <n v="14186.666666460223"/>
    <n v="1"/>
    <s v="D536890"/>
    <s v="Closed"/>
  </r>
  <r>
    <x v="0"/>
    <x v="4"/>
    <x v="8"/>
    <x v="651"/>
    <n v="26"/>
    <x v="1"/>
    <x v="0"/>
    <d v="2019-03-13T09:00:36"/>
    <d v="2019-03-13T08:20:00"/>
    <n v="2436.000000522472"/>
    <n v="40.600000008707866"/>
    <n v="1055.6000002264045"/>
    <n v="1"/>
    <s v="D536894"/>
    <s v="Closed"/>
  </r>
  <r>
    <x v="0"/>
    <x v="4"/>
    <x v="9"/>
    <x v="1223"/>
    <n v="1"/>
    <x v="2"/>
    <x v="0"/>
    <d v="2019-03-13T10:07:59"/>
    <d v="2019-03-13T08:38:00"/>
    <n v="5398.999999766238"/>
    <n v="89.983333329437301"/>
    <n v="89.983333329437301"/>
    <n v="1"/>
    <s v="C536895"/>
    <s v="Closed"/>
  </r>
  <r>
    <x v="0"/>
    <x v="2"/>
    <x v="5"/>
    <x v="1224"/>
    <n v="39"/>
    <x v="10"/>
    <x v="0"/>
    <d v="2019-03-13T16:14:00"/>
    <d v="2019-03-13T15:16:00"/>
    <n v="3480.0000000279397"/>
    <n v="58.000000000465661"/>
    <n v="2262.0000000181608"/>
    <n v="1"/>
    <s v="D536902"/>
    <s v="Closed"/>
  </r>
  <r>
    <x v="0"/>
    <x v="3"/>
    <x v="7"/>
    <x v="397"/>
    <n v="84"/>
    <x v="10"/>
    <x v="0"/>
    <d v="2019-03-13T22:33:12"/>
    <d v="2019-03-13T19:47:40"/>
    <n v="9932.0000001462176"/>
    <n v="165.53333333577029"/>
    <n v="13904.800000204705"/>
    <n v="1"/>
    <s v="D536940"/>
    <s v="Closed"/>
  </r>
  <r>
    <x v="0"/>
    <x v="3"/>
    <x v="7"/>
    <x v="1225"/>
    <n v="1"/>
    <x v="10"/>
    <x v="0"/>
    <d v="2019-03-13T23:51:38"/>
    <d v="2019-03-13T23:05:00"/>
    <n v="2798.0000002775341"/>
    <n v="46.633333337958902"/>
    <n v="46.633333337958902"/>
    <n v="1"/>
    <s v="D536942"/>
    <s v="Closed"/>
  </r>
  <r>
    <x v="0"/>
    <x v="0"/>
    <x v="3"/>
    <x v="1226"/>
    <n v="1"/>
    <x v="6"/>
    <x v="0"/>
    <d v="2019-03-14T17:02:43"/>
    <d v="2019-03-14T16:30:01"/>
    <n v="1961.9999997317791"/>
    <n v="32.699999995529652"/>
    <n v="32.699999995529652"/>
    <n v="1"/>
    <s v="C536947"/>
    <s v="Closed"/>
  </r>
  <r>
    <x v="0"/>
    <x v="4"/>
    <x v="9"/>
    <x v="1227"/>
    <n v="1"/>
    <x v="1"/>
    <x v="0"/>
    <d v="2019-03-14T17:38:55"/>
    <d v="2019-03-14T17:06:41"/>
    <n v="1933.9999994728714"/>
    <n v="32.233333324547857"/>
    <n v="32.233333324547857"/>
    <n v="1"/>
    <s v="C536949"/>
    <s v="Closed"/>
  </r>
  <r>
    <x v="0"/>
    <x v="3"/>
    <x v="7"/>
    <x v="397"/>
    <n v="84"/>
    <x v="2"/>
    <x v="0"/>
    <d v="2019-03-15T09:50:00"/>
    <d v="2019-03-15T08:00:00"/>
    <n v="6599.9999995110556"/>
    <n v="109.99999999185093"/>
    <n v="9239.9999993154779"/>
    <n v="1"/>
    <s v="D536962"/>
    <s v="Closed"/>
  </r>
  <r>
    <x v="0"/>
    <x v="0"/>
    <x v="0"/>
    <x v="1228"/>
    <n v="5"/>
    <x v="6"/>
    <x v="1"/>
    <d v="2019-03-16T05:46:00"/>
    <d v="2019-03-15T14:35:00"/>
    <n v="54659.999999636784"/>
    <n v="910.9999999939464"/>
    <n v="4554.999999969732"/>
    <n v="1"/>
    <s v="D536983"/>
    <s v="Closed"/>
  </r>
  <r>
    <x v="0"/>
    <x v="2"/>
    <x v="16"/>
    <x v="1229"/>
    <n v="1"/>
    <x v="2"/>
    <x v="0"/>
    <d v="2019-03-15T16:10:00"/>
    <d v="2019-03-15T15:04:00"/>
    <n v="3959.9999997066334"/>
    <n v="65.999999995110556"/>
    <n v="65.999999995110556"/>
    <n v="1"/>
    <s v="D536982"/>
    <s v="Closed"/>
  </r>
  <r>
    <x v="0"/>
    <x v="0"/>
    <x v="1"/>
    <x v="1230"/>
    <n v="5"/>
    <x v="2"/>
    <x v="1"/>
    <d v="2019-03-16T00:11:43"/>
    <d v="2019-03-15T19:20:00"/>
    <n v="17503.000000328757"/>
    <n v="291.71666667214595"/>
    <n v="1458.5833333607297"/>
    <n v="1"/>
    <s v="D536987"/>
    <s v="Closed"/>
  </r>
  <r>
    <x v="0"/>
    <x v="3"/>
    <x v="6"/>
    <x v="1231"/>
    <n v="1"/>
    <x v="4"/>
    <x v="0"/>
    <d v="2019-03-16T02:11:53"/>
    <d v="2019-03-15T22:00:24"/>
    <n v="15089.000000548549"/>
    <n v="251.48333334247582"/>
    <n v="251.48333334247582"/>
    <n v="1"/>
    <s v="C536988"/>
    <s v="Closed"/>
  </r>
  <r>
    <x v="0"/>
    <x v="2"/>
    <x v="16"/>
    <x v="1232"/>
    <n v="6"/>
    <x v="1"/>
    <x v="0"/>
    <d v="2019-03-16T15:55:53"/>
    <d v="2019-03-16T13:52:00"/>
    <n v="7432.9999999841675"/>
    <n v="123.88333333306946"/>
    <n v="743.29999999841675"/>
    <n v="1"/>
    <s v="D537001"/>
    <s v="Closed"/>
  </r>
  <r>
    <x v="0"/>
    <x v="3"/>
    <x v="7"/>
    <x v="1233"/>
    <n v="8"/>
    <x v="6"/>
    <x v="0"/>
    <d v="2019-03-16T16:30:18"/>
    <d v="2019-03-16T14:44:00"/>
    <n v="6377.9999997932464"/>
    <n v="106.29999999655411"/>
    <n v="850.39999997243285"/>
    <n v="1"/>
    <s v="D537004"/>
    <s v="Closed"/>
  </r>
  <r>
    <x v="0"/>
    <x v="4"/>
    <x v="9"/>
    <x v="1234"/>
    <n v="19"/>
    <x v="10"/>
    <x v="0"/>
    <d v="2019-03-16T17:52:39"/>
    <d v="2019-03-16T15:16:38"/>
    <n v="9360.9999999403954"/>
    <n v="156.01666666567326"/>
    <n v="2964.3166666477919"/>
    <n v="1"/>
    <s v="D537013"/>
    <s v="Closed"/>
  </r>
  <r>
    <x v="0"/>
    <x v="2"/>
    <x v="10"/>
    <x v="1235"/>
    <n v="1"/>
    <x v="5"/>
    <x v="0"/>
    <d v="2019-03-16T16:29:43"/>
    <d v="2019-03-16T15:17:00"/>
    <n v="4362.9999996162951"/>
    <n v="72.716666660271585"/>
    <n v="72.716666660271585"/>
    <n v="1"/>
    <s v="C537003"/>
    <s v="Closed"/>
  </r>
  <r>
    <x v="0"/>
    <x v="4"/>
    <x v="8"/>
    <x v="1236"/>
    <n v="2"/>
    <x v="5"/>
    <x v="0"/>
    <d v="2019-03-17T12:44:28"/>
    <d v="2019-03-17T11:42:49"/>
    <n v="3699.0000003017485"/>
    <n v="61.650000005029142"/>
    <n v="123.30000001005828"/>
    <n v="1"/>
    <s v="D537017"/>
    <s v="Closed"/>
  </r>
  <r>
    <x v="0"/>
    <x v="0"/>
    <x v="3"/>
    <x v="1237"/>
    <n v="1"/>
    <x v="2"/>
    <x v="0"/>
    <d v="2019-03-18T11:19:10"/>
    <d v="2019-03-18T08:48:00"/>
    <n v="9069.9999998090789"/>
    <n v="151.16666666348465"/>
    <n v="151.16666666348465"/>
    <n v="1"/>
    <s v="D537026"/>
    <s v="Closed"/>
  </r>
  <r>
    <x v="0"/>
    <x v="4"/>
    <x v="8"/>
    <x v="1238"/>
    <n v="2"/>
    <x v="5"/>
    <x v="0"/>
    <d v="2019-03-18T10:10:00"/>
    <d v="2019-03-18T09:45:00"/>
    <n v="1499.9999998603016"/>
    <n v="24.999999997671694"/>
    <n v="49.999999995343387"/>
    <n v="1"/>
    <s v="D537024"/>
    <s v="Closed"/>
  </r>
  <r>
    <x v="0"/>
    <x v="0"/>
    <x v="3"/>
    <x v="1239"/>
    <n v="6"/>
    <x v="6"/>
    <x v="0"/>
    <d v="2019-03-18T14:37:00"/>
    <d v="2019-03-18T14:12:00"/>
    <n v="1499.9999998603016"/>
    <n v="24.999999997671694"/>
    <n v="149.99999998603016"/>
    <n v="1"/>
    <s v="D537032"/>
    <s v="Closed"/>
  </r>
  <r>
    <x v="0"/>
    <x v="3"/>
    <x v="6"/>
    <x v="1240"/>
    <n v="1"/>
    <x v="6"/>
    <x v="1"/>
    <d v="2019-03-18T19:42:57"/>
    <d v="2019-03-18T17:12:27"/>
    <n v="9029.9999998882413"/>
    <n v="150.49999999813735"/>
    <n v="150.49999999813735"/>
    <n v="1"/>
    <s v="C537033"/>
    <s v="Closed"/>
  </r>
  <r>
    <x v="0"/>
    <x v="0"/>
    <x v="3"/>
    <x v="1226"/>
    <n v="1"/>
    <x v="4"/>
    <x v="0"/>
    <d v="2019-03-19T08:55:00"/>
    <d v="2019-03-19T07:48:10"/>
    <n v="4010.0000000791624"/>
    <n v="66.833333334652707"/>
    <n v="66.833333334652707"/>
    <n v="1"/>
    <s v="C537035"/>
    <s v="Closed"/>
  </r>
  <r>
    <x v="0"/>
    <x v="2"/>
    <x v="16"/>
    <x v="1241"/>
    <n v="33"/>
    <x v="1"/>
    <x v="0"/>
    <d v="2019-03-19T11:13:00"/>
    <d v="2019-03-19T09:57:00"/>
    <n v="4560.0000004051253"/>
    <n v="76.000000006752089"/>
    <n v="2508.0000002228189"/>
    <n v="1"/>
    <s v="D537043"/>
    <s v="Closed"/>
  </r>
  <r>
    <x v="0"/>
    <x v="4"/>
    <x v="9"/>
    <x v="1242"/>
    <n v="3"/>
    <x v="10"/>
    <x v="0"/>
    <d v="2019-03-19T13:09:00"/>
    <d v="2019-03-19T12:27:00"/>
    <n v="2520.0000000419095"/>
    <n v="42.000000000698492"/>
    <n v="126.00000000209548"/>
    <n v="1"/>
    <s v="D537045"/>
    <s v="Closed"/>
  </r>
  <r>
    <x v="1"/>
    <x v="5"/>
    <x v="14"/>
    <x v="1243"/>
    <n v="8"/>
    <x v="5"/>
    <x v="0"/>
    <d v="2019-03-20T09:01:38"/>
    <d v="2019-03-20T08:19:00"/>
    <n v="2558.0000001238659"/>
    <n v="42.633333335397765"/>
    <n v="341.06666668318212"/>
    <n v="1"/>
    <s v="D537048"/>
    <s v="Closed"/>
  </r>
  <r>
    <x v="0"/>
    <x v="2"/>
    <x v="5"/>
    <x v="1244"/>
    <n v="2"/>
    <x v="1"/>
    <x v="0"/>
    <d v="2019-03-20T11:52:00"/>
    <d v="2019-03-20T10:34:00"/>
    <n v="4679.9999995389953"/>
    <n v="77.999999992316589"/>
    <n v="155.99999998463318"/>
    <n v="1"/>
    <s v="D537052"/>
    <s v="Closed"/>
  </r>
  <r>
    <x v="0"/>
    <x v="2"/>
    <x v="15"/>
    <x v="1245"/>
    <n v="82"/>
    <x v="0"/>
    <x v="1"/>
    <d v="2019-03-20T15:40:00"/>
    <d v="2019-03-20T15:07:00"/>
    <n v="1980.0000001676381"/>
    <n v="33.000000002793968"/>
    <n v="2706.0000002291054"/>
    <n v="1"/>
    <s v="D537055"/>
    <s v="Closed"/>
  </r>
  <r>
    <x v="0"/>
    <x v="0"/>
    <x v="0"/>
    <x v="1246"/>
    <n v="3"/>
    <x v="10"/>
    <x v="0"/>
    <d v="2019-03-20T21:00:35"/>
    <d v="2019-03-20T18:27:00"/>
    <n v="9214.9999997578561"/>
    <n v="153.5833333292976"/>
    <n v="460.74999998789281"/>
    <n v="1"/>
    <s v="D537058"/>
    <s v="Closed"/>
  </r>
  <r>
    <x v="0"/>
    <x v="4"/>
    <x v="9"/>
    <x v="69"/>
    <n v="221"/>
    <x v="2"/>
    <x v="0"/>
    <d v="2019-03-21T08:21:48"/>
    <d v="2019-03-21T08:07:00"/>
    <n v="888.00000012852252"/>
    <n v="14.800000002142042"/>
    <n v="3270.8000004733913"/>
    <n v="1"/>
    <s v="D537063"/>
    <s v="Closed"/>
  </r>
  <r>
    <x v="0"/>
    <x v="2"/>
    <x v="10"/>
    <x v="1247"/>
    <n v="44"/>
    <x v="4"/>
    <x v="0"/>
    <d v="2019-03-21T13:36:00"/>
    <d v="2019-03-21T13:04:00"/>
    <n v="1919.9999999720603"/>
    <n v="31.999999999534339"/>
    <n v="1407.9999999795109"/>
    <n v="1"/>
    <s v="D537070"/>
    <s v="Closed"/>
  </r>
  <r>
    <x v="0"/>
    <x v="3"/>
    <x v="7"/>
    <x v="251"/>
    <n v="51"/>
    <x v="10"/>
    <x v="0"/>
    <d v="2019-03-21T17:03:55"/>
    <d v="2019-03-21T16:02:00"/>
    <n v="3714.9999996414408"/>
    <n v="61.91666666069068"/>
    <n v="3157.7499996952247"/>
    <n v="1"/>
    <s v="D537079"/>
    <s v="Closed"/>
  </r>
  <r>
    <x v="0"/>
    <x v="0"/>
    <x v="3"/>
    <x v="1248"/>
    <n v="5"/>
    <x v="1"/>
    <x v="0"/>
    <d v="2019-03-22T10:29:00"/>
    <d v="2019-03-22T09:25:00"/>
    <n v="3839.9999999441206"/>
    <n v="63.999999999068677"/>
    <n v="319.99999999534339"/>
    <n v="1"/>
    <s v="D537086"/>
    <s v="Closed"/>
  </r>
  <r>
    <x v="1"/>
    <x v="1"/>
    <x v="20"/>
    <x v="1249"/>
    <n v="10"/>
    <x v="2"/>
    <x v="1"/>
    <d v="2019-03-22T15:38:57"/>
    <d v="2019-03-22T14:11:00"/>
    <n v="5277.0000001648441"/>
    <n v="87.950000002747402"/>
    <n v="879.50000002747402"/>
    <n v="1"/>
    <s v="D537093"/>
    <s v="Closed"/>
  </r>
  <r>
    <x v="1"/>
    <x v="6"/>
    <x v="23"/>
    <x v="1250"/>
    <n v="1"/>
    <x v="2"/>
    <x v="0"/>
    <d v="2019-03-22T15:46:00"/>
    <d v="2019-03-22T15:22:00"/>
    <n v="1440.0000002933666"/>
    <n v="24.000000004889444"/>
    <n v="24.000000004889444"/>
    <n v="1"/>
    <s v="C537092"/>
    <s v="Closed"/>
  </r>
  <r>
    <x v="0"/>
    <x v="0"/>
    <x v="3"/>
    <x v="1251"/>
    <n v="1"/>
    <x v="4"/>
    <x v="0"/>
    <d v="2019-03-23T00:46:53"/>
    <d v="2019-03-22T22:43:00"/>
    <n v="7432.9999999841675"/>
    <n v="123.88333333306946"/>
    <n v="123.88333333306946"/>
    <n v="1"/>
    <s v="D537096"/>
    <s v="Closed"/>
  </r>
  <r>
    <x v="0"/>
    <x v="4"/>
    <x v="9"/>
    <x v="1252"/>
    <n v="1"/>
    <x v="4"/>
    <x v="0"/>
    <d v="2019-03-23T15:26:00"/>
    <d v="2019-03-23T12:25:00"/>
    <n v="10860.000000195578"/>
    <n v="181.00000000325963"/>
    <n v="181.00000000325963"/>
    <n v="1"/>
    <s v="D537144"/>
    <s v="Closed"/>
  </r>
  <r>
    <x v="0"/>
    <x v="4"/>
    <x v="9"/>
    <x v="1253"/>
    <n v="1"/>
    <x v="2"/>
    <x v="0"/>
    <d v="2019-03-23T15:41:38"/>
    <d v="2019-03-23T12:36:00"/>
    <n v="11137.99999980256"/>
    <n v="185.63333333004266"/>
    <n v="185.63333333004266"/>
    <n v="1"/>
    <s v="D537100"/>
    <s v="Closed"/>
  </r>
  <r>
    <x v="0"/>
    <x v="2"/>
    <x v="5"/>
    <x v="87"/>
    <n v="76"/>
    <x v="4"/>
    <x v="0"/>
    <d v="2019-03-24T10:45:53"/>
    <d v="2019-03-24T08:55:10"/>
    <n v="6643.0000001331791"/>
    <n v="110.71666666888632"/>
    <n v="8414.4666668353602"/>
    <n v="1"/>
    <s v="D537127"/>
    <s v="Closed"/>
  </r>
  <r>
    <x v="0"/>
    <x v="2"/>
    <x v="5"/>
    <x v="87"/>
    <n v="58"/>
    <x v="4"/>
    <x v="0"/>
    <d v="2019-03-24T10:46:42"/>
    <d v="2019-03-24T08:55:26"/>
    <n v="6675.9999996749684"/>
    <n v="111.26666666124947"/>
    <n v="6453.4666663524695"/>
    <n v="1"/>
    <s v="D537128"/>
    <s v="Closed"/>
  </r>
  <r>
    <x v="0"/>
    <x v="0"/>
    <x v="0"/>
    <x v="1254"/>
    <n v="1"/>
    <x v="5"/>
    <x v="0"/>
    <d v="2019-03-25T10:23:00"/>
    <d v="2019-03-25T09:22:00"/>
    <n v="3659.9999999860302"/>
    <n v="60.999999999767169"/>
    <n v="60.999999999767169"/>
    <n v="1"/>
    <s v="D537134"/>
    <s v="Closed"/>
  </r>
  <r>
    <x v="0"/>
    <x v="4"/>
    <x v="8"/>
    <x v="1255"/>
    <n v="3"/>
    <x v="6"/>
    <x v="0"/>
    <d v="2019-03-25T19:49:00"/>
    <d v="2019-03-25T18:03:00"/>
    <n v="6359.9999999860302"/>
    <n v="105.99999999976717"/>
    <n v="317.99999999930151"/>
    <n v="1"/>
    <s v="D537143"/>
    <s v="Closed"/>
  </r>
  <r>
    <x v="0"/>
    <x v="2"/>
    <x v="10"/>
    <x v="1256"/>
    <n v="2"/>
    <x v="2"/>
    <x v="0"/>
    <d v="2019-03-25T21:40:54"/>
    <d v="2019-03-25T19:35:21"/>
    <n v="7532.9999994719401"/>
    <n v="125.549999991199"/>
    <n v="251.099999982398"/>
    <n v="1"/>
    <s v="D537142"/>
    <s v="Closed"/>
  </r>
  <r>
    <x v="0"/>
    <x v="2"/>
    <x v="5"/>
    <x v="571"/>
    <n v="22"/>
    <x v="1"/>
    <x v="0"/>
    <d v="2019-03-26T17:29:00"/>
    <d v="2019-03-26T16:48:00"/>
    <n v="2460.0000004749745"/>
    <n v="41.000000007916242"/>
    <n v="902.00000017415732"/>
    <n v="1"/>
    <s v="D537152"/>
    <s v="Closed"/>
  </r>
  <r>
    <x v="0"/>
    <x v="4"/>
    <x v="9"/>
    <x v="1257"/>
    <n v="1"/>
    <x v="2"/>
    <x v="0"/>
    <d v="2019-03-27T06:09:00"/>
    <d v="2019-03-27T04:45:00"/>
    <n v="5040.000000083819"/>
    <n v="84.000000001396984"/>
    <n v="84.000000001396984"/>
    <n v="1"/>
    <s v="D537156"/>
    <s v="Closed"/>
  </r>
  <r>
    <x v="0"/>
    <x v="0"/>
    <x v="3"/>
    <x v="1258"/>
    <n v="3"/>
    <x v="0"/>
    <x v="0"/>
    <d v="2019-03-27T10:59:00"/>
    <d v="2019-03-27T10:43:00"/>
    <n v="959.99999998603016"/>
    <n v="15.999999999767169"/>
    <n v="47.999999999301508"/>
    <n v="1"/>
    <s v="D537159"/>
    <s v="Closed"/>
  </r>
  <r>
    <x v="0"/>
    <x v="0"/>
    <x v="3"/>
    <x v="1259"/>
    <n v="1"/>
    <x v="6"/>
    <x v="0"/>
    <d v="2019-03-27T15:19:00"/>
    <d v="2019-03-27T14:34:14"/>
    <n v="2685.9999998705462"/>
    <n v="44.766666664509103"/>
    <n v="44.766666664509103"/>
    <n v="1"/>
    <s v="C537161"/>
    <s v="Closed"/>
  </r>
  <r>
    <x v="0"/>
    <x v="0"/>
    <x v="3"/>
    <x v="491"/>
    <n v="7"/>
    <x v="6"/>
    <x v="0"/>
    <d v="2019-03-27T16:22:00"/>
    <d v="2019-03-27T15:56:00"/>
    <n v="1559.9999994272366"/>
    <n v="25.999999990453944"/>
    <n v="181.99999993317761"/>
    <n v="1"/>
    <s v="D537167"/>
    <s v="Closed"/>
  </r>
  <r>
    <x v="0"/>
    <x v="0"/>
    <x v="3"/>
    <x v="773"/>
    <n v="2"/>
    <x v="10"/>
    <x v="0"/>
    <d v="2019-03-27T17:21:13"/>
    <d v="2019-03-27T16:40:00"/>
    <n v="2472.9999997420236"/>
    <n v="41.216666662367061"/>
    <n v="82.433333324734122"/>
    <n v="1"/>
    <s v="D537169"/>
    <s v="Closed"/>
  </r>
  <r>
    <x v="0"/>
    <x v="2"/>
    <x v="10"/>
    <x v="1260"/>
    <n v="4"/>
    <x v="5"/>
    <x v="0"/>
    <d v="2019-03-28T09:03:00"/>
    <d v="2019-03-28T07:35:00"/>
    <n v="5280.0000002374873"/>
    <n v="88.000000003958121"/>
    <n v="352.00000001583248"/>
    <n v="1"/>
    <s v="D537174"/>
    <s v="Closed"/>
  </r>
  <r>
    <x v="0"/>
    <x v="0"/>
    <x v="3"/>
    <x v="1261"/>
    <n v="3"/>
    <x v="5"/>
    <x v="0"/>
    <d v="2019-03-28T09:41:00"/>
    <d v="2019-03-28T08:45:00"/>
    <n v="3359.9999996367842"/>
    <n v="55.999999993946403"/>
    <n v="167.99999998183921"/>
    <n v="1"/>
    <s v="D537176"/>
    <s v="Closed"/>
  </r>
  <r>
    <x v="0"/>
    <x v="2"/>
    <x v="10"/>
    <x v="1262"/>
    <n v="27"/>
    <x v="4"/>
    <x v="0"/>
    <d v="2019-03-28T15:32:00"/>
    <d v="2019-03-28T14:18:13"/>
    <n v="4427.000000118278"/>
    <n v="73.783333335304633"/>
    <n v="1992.1500000532251"/>
    <n v="1"/>
    <s v="D537187"/>
    <s v="Closed"/>
  </r>
  <r>
    <x v="0"/>
    <x v="0"/>
    <x v="4"/>
    <x v="1263"/>
    <n v="9"/>
    <x v="2"/>
    <x v="0"/>
    <d v="2019-03-28T16:18:00"/>
    <d v="2019-03-28T15:32:00"/>
    <n v="2760.0000001955777"/>
    <n v="46.000000003259629"/>
    <n v="414.00000002933666"/>
    <n v="1"/>
    <s v="D537191"/>
    <s v="Closed"/>
  </r>
  <r>
    <x v="0"/>
    <x v="2"/>
    <x v="10"/>
    <x v="1264"/>
    <n v="1"/>
    <x v="5"/>
    <x v="0"/>
    <d v="2019-03-28T19:15:38"/>
    <d v="2019-03-28T18:26:00"/>
    <n v="2978.0000002356246"/>
    <n v="49.63333333726041"/>
    <n v="49.63333333726041"/>
    <n v="1"/>
    <s v="D537196"/>
    <s v="Closed"/>
  </r>
  <r>
    <x v="0"/>
    <x v="0"/>
    <x v="1"/>
    <x v="470"/>
    <n v="1"/>
    <x v="1"/>
    <x v="0"/>
    <d v="2019-03-29T11:28:40"/>
    <d v="2019-03-29T09:16:00"/>
    <n v="7959.9999999627471"/>
    <n v="132.66666666604578"/>
    <n v="132.66666666604578"/>
    <n v="1"/>
    <s v="C537199"/>
    <s v="Closed"/>
  </r>
  <r>
    <x v="0"/>
    <x v="0"/>
    <x v="4"/>
    <x v="1265"/>
    <n v="5"/>
    <x v="2"/>
    <x v="0"/>
    <d v="2019-03-29T11:45:00"/>
    <d v="2019-03-29T10:38:00"/>
    <n v="4019.9999999022111"/>
    <n v="66.999999998370185"/>
    <n v="334.99999999185093"/>
    <n v="1"/>
    <s v="D537205"/>
    <s v="Closed"/>
  </r>
  <r>
    <x v="0"/>
    <x v="2"/>
    <x v="5"/>
    <x v="1266"/>
    <n v="39"/>
    <x v="1"/>
    <x v="1"/>
    <d v="2019-03-29T21:28:22"/>
    <d v="2019-03-29T20:09:00"/>
    <n v="4761.9999998481944"/>
    <n v="79.366666664136574"/>
    <n v="3095.2999999013264"/>
    <n v="1"/>
    <s v="D537210"/>
    <s v="Closed"/>
  </r>
  <r>
    <x v="1"/>
    <x v="6"/>
    <x v="13"/>
    <x v="1267"/>
    <n v="2"/>
    <x v="2"/>
    <x v="0"/>
    <d v="2019-03-30T09:57:59"/>
    <d v="2019-03-30T06:59:42"/>
    <n v="10696.999999810942"/>
    <n v="178.28333333018236"/>
    <n v="356.56666666036472"/>
    <n v="1"/>
    <s v="D537221"/>
    <s v="Closed"/>
  </r>
  <r>
    <x v="0"/>
    <x v="3"/>
    <x v="7"/>
    <x v="1268"/>
    <n v="5"/>
    <x v="4"/>
    <x v="0"/>
    <d v="2019-03-31T17:34:34"/>
    <d v="2019-03-31T16:34:48"/>
    <n v="3585.9999996609986"/>
    <n v="59.766666661016643"/>
    <n v="298.83333330508322"/>
    <n v="1"/>
    <s v="D537215"/>
    <s v="Closed"/>
  </r>
  <r>
    <x v="1"/>
    <x v="5"/>
    <x v="24"/>
    <x v="1269"/>
    <n v="1"/>
    <x v="3"/>
    <x v="0"/>
    <d v="2019-04-01T09:04:09"/>
    <d v="2019-04-01T08:52:00"/>
    <n v="729.00000005029142"/>
    <n v="12.15000000083819"/>
    <n v="12.15000000083819"/>
    <n v="1"/>
    <s v="C537217"/>
    <s v="Closed"/>
  </r>
  <r>
    <x v="0"/>
    <x v="0"/>
    <x v="0"/>
    <x v="520"/>
    <n v="1"/>
    <x v="5"/>
    <x v="0"/>
    <d v="2019-04-01T09:40:00"/>
    <d v="2019-04-01T08:53:00"/>
    <n v="2820.0000003911555"/>
    <n v="47.000000006519258"/>
    <n v="47.000000006519258"/>
    <n v="1"/>
    <s v="D537220"/>
    <s v="Closed"/>
  </r>
  <r>
    <x v="0"/>
    <x v="0"/>
    <x v="3"/>
    <x v="1270"/>
    <n v="1"/>
    <x v="5"/>
    <x v="0"/>
    <d v="2019-04-01T10:03:07"/>
    <d v="2019-04-01T09:17:00"/>
    <n v="2766.9999999459833"/>
    <n v="46.116666665766388"/>
    <n v="46.116666665766388"/>
    <n v="1"/>
    <s v="D537222"/>
    <s v="Closed"/>
  </r>
  <r>
    <x v="0"/>
    <x v="4"/>
    <x v="9"/>
    <x v="1271"/>
    <n v="1"/>
    <x v="10"/>
    <x v="0"/>
    <d v="2019-04-01T12:19:30"/>
    <d v="2019-04-01T11:38:00"/>
    <n v="2489.9999999441206"/>
    <n v="41.499999999068677"/>
    <n v="41.499999999068677"/>
    <n v="1"/>
    <s v="D537225"/>
    <s v="Closed"/>
  </r>
  <r>
    <x v="1"/>
    <x v="5"/>
    <x v="14"/>
    <x v="1272"/>
    <n v="1"/>
    <x v="6"/>
    <x v="0"/>
    <d v="2019-04-01T13:09:59"/>
    <d v="2019-04-01T12:36:00"/>
    <n v="2039.0000001294538"/>
    <n v="33.983333335490897"/>
    <n v="33.983333335490897"/>
    <n v="1"/>
    <s v="C537226"/>
    <s v="Closed"/>
  </r>
  <r>
    <x v="1"/>
    <x v="6"/>
    <x v="13"/>
    <x v="1273"/>
    <n v="1"/>
    <x v="2"/>
    <x v="0"/>
    <d v="2019-04-01T15:35:53"/>
    <d v="2019-04-01T14:11:00"/>
    <n v="5092.9999999003485"/>
    <n v="84.883333331672475"/>
    <n v="84.883333331672475"/>
    <n v="1"/>
    <s v="C537227"/>
    <s v="Closed"/>
  </r>
  <r>
    <x v="0"/>
    <x v="2"/>
    <x v="5"/>
    <x v="318"/>
    <n v="2"/>
    <x v="1"/>
    <x v="0"/>
    <d v="2019-04-01T19:23:39"/>
    <d v="2019-04-01T18:36:00"/>
    <n v="2859.0000000782311"/>
    <n v="47.650000001303852"/>
    <n v="95.300000002607703"/>
    <n v="1"/>
    <s v="D537230"/>
    <s v="Closed"/>
  </r>
  <r>
    <x v="1"/>
    <x v="1"/>
    <x v="11"/>
    <x v="199"/>
    <n v="109"/>
    <x v="1"/>
    <x v="0"/>
    <d v="2019-04-02T08:31:18"/>
    <d v="2019-04-02T07:14:00"/>
    <n v="4637.9999997792765"/>
    <n v="77.299999996321276"/>
    <n v="8425.6999995990191"/>
    <n v="1"/>
    <s v="D537238"/>
    <s v="Closed"/>
  </r>
  <r>
    <x v="0"/>
    <x v="2"/>
    <x v="5"/>
    <x v="272"/>
    <n v="2"/>
    <x v="5"/>
    <x v="0"/>
    <d v="2019-04-02T11:12:00"/>
    <d v="2019-04-02T10:10:00"/>
    <n v="3720.0000001816079"/>
    <n v="62.000000003026798"/>
    <n v="124.0000000060536"/>
    <n v="1"/>
    <s v="D537247"/>
    <s v="Closed"/>
  </r>
  <r>
    <x v="1"/>
    <x v="6"/>
    <x v="21"/>
    <x v="1274"/>
    <n v="1"/>
    <x v="2"/>
    <x v="0"/>
    <d v="2019-04-02T15:06:50"/>
    <d v="2019-04-02T13:57:00"/>
    <n v="4190.0000000372529"/>
    <n v="69.833333333954215"/>
    <n v="69.833333333954215"/>
    <n v="1"/>
    <s v="C537250"/>
    <s v="Closed"/>
  </r>
  <r>
    <x v="0"/>
    <x v="0"/>
    <x v="1"/>
    <x v="1275"/>
    <n v="7"/>
    <x v="0"/>
    <x v="0"/>
    <d v="2019-04-02T17:30:00"/>
    <d v="2019-04-02T16:28:00"/>
    <n v="3719.9999995529652"/>
    <n v="61.999999992549419"/>
    <n v="433.99999994784594"/>
    <n v="1"/>
    <s v="D537261"/>
    <s v="Closed"/>
  </r>
  <r>
    <x v="0"/>
    <x v="0"/>
    <x v="4"/>
    <x v="220"/>
    <n v="63"/>
    <x v="10"/>
    <x v="0"/>
    <d v="2019-04-02T18:00:54"/>
    <d v="2019-04-02T17:09:00"/>
    <n v="3113.9999999664724"/>
    <n v="51.899999999441206"/>
    <n v="3269.699999964796"/>
    <n v="1"/>
    <s v="D537269"/>
    <s v="Closed"/>
  </r>
  <r>
    <x v="0"/>
    <x v="2"/>
    <x v="10"/>
    <x v="23"/>
    <n v="1"/>
    <x v="4"/>
    <x v="0"/>
    <d v="2019-04-02T18:58:00"/>
    <d v="2019-04-02T17:18:00"/>
    <n v="6000.0000000698492"/>
    <n v="100.00000000116415"/>
    <n v="100.00000000116415"/>
    <n v="1"/>
    <s v="C537260"/>
    <s v="Closed"/>
  </r>
  <r>
    <x v="0"/>
    <x v="3"/>
    <x v="7"/>
    <x v="190"/>
    <n v="1"/>
    <x v="1"/>
    <x v="0"/>
    <d v="2019-04-03T19:21:48"/>
    <d v="2019-04-03T18:32:09"/>
    <n v="2978.9999998407438"/>
    <n v="49.649999997345731"/>
    <n v="49.649999997345731"/>
    <n v="1"/>
    <s v="D537288"/>
    <s v="Closed"/>
  </r>
  <r>
    <x v="1"/>
    <x v="5"/>
    <x v="12"/>
    <x v="1276"/>
    <n v="1"/>
    <x v="4"/>
    <x v="0"/>
    <d v="2019-04-03T20:35:42"/>
    <d v="2019-04-03T18:46:26"/>
    <n v="6555.9999999124557"/>
    <n v="109.26666666520759"/>
    <n v="109.26666666520759"/>
    <n v="1"/>
    <s v="C537280"/>
    <s v="Closed"/>
  </r>
  <r>
    <x v="1"/>
    <x v="5"/>
    <x v="12"/>
    <x v="1277"/>
    <n v="87"/>
    <x v="2"/>
    <x v="0"/>
    <d v="2019-04-03T21:52:57"/>
    <d v="2019-04-03T18:52:23"/>
    <n v="10834.000000404194"/>
    <n v="180.56666667340323"/>
    <n v="15709.300000586081"/>
    <n v="1"/>
    <s v="D537295"/>
    <s v="Closed"/>
  </r>
  <r>
    <x v="0"/>
    <x v="0"/>
    <x v="3"/>
    <x v="1278"/>
    <n v="1"/>
    <x v="3"/>
    <x v="0"/>
    <d v="2019-04-04T10:24:00"/>
    <d v="2019-04-04T08:50:00"/>
    <n v="5640.0000001536682"/>
    <n v="94.000000002561137"/>
    <n v="94.000000002561137"/>
    <n v="1"/>
    <s v="C537296"/>
    <s v="Closed"/>
  </r>
  <r>
    <x v="0"/>
    <x v="2"/>
    <x v="5"/>
    <x v="1279"/>
    <n v="30"/>
    <x v="0"/>
    <x v="1"/>
    <d v="2019-04-04T11:47:21"/>
    <d v="2019-04-04T11:01:00"/>
    <n v="2781.0000000754371"/>
    <n v="46.350000001257285"/>
    <n v="1390.5000000377186"/>
    <n v="1"/>
    <s v="D537299"/>
    <s v="Closed"/>
  </r>
  <r>
    <x v="0"/>
    <x v="2"/>
    <x v="10"/>
    <x v="107"/>
    <n v="30"/>
    <x v="10"/>
    <x v="0"/>
    <d v="2019-04-04T14:20:00"/>
    <d v="2019-04-04T13:40:00"/>
    <n v="2399.999999650754"/>
    <n v="39.999999994179234"/>
    <n v="1199.999999825377"/>
    <n v="1"/>
    <s v="D537305"/>
    <s v="Closed"/>
  </r>
  <r>
    <x v="1"/>
    <x v="1"/>
    <x v="11"/>
    <x v="1280"/>
    <n v="1"/>
    <x v="5"/>
    <x v="0"/>
    <d v="2019-04-04T18:05:43"/>
    <d v="2019-04-04T17:12:26"/>
    <n v="3196.9999998807907"/>
    <n v="53.283333331346512"/>
    <n v="53.283333331346512"/>
    <n v="1"/>
    <s v="C537306"/>
    <s v="Closed"/>
  </r>
  <r>
    <x v="0"/>
    <x v="3"/>
    <x v="6"/>
    <x v="1281"/>
    <n v="1"/>
    <x v="10"/>
    <x v="0"/>
    <d v="2019-04-04T18:23:15"/>
    <d v="2019-04-04T17:21:00"/>
    <n v="3734.999999916181"/>
    <n v="62.249999998603016"/>
    <n v="62.249999998603016"/>
    <n v="1"/>
    <s v="C537307"/>
    <s v="Closed"/>
  </r>
  <r>
    <x v="0"/>
    <x v="0"/>
    <x v="0"/>
    <x v="1282"/>
    <n v="1"/>
    <x v="1"/>
    <x v="0"/>
    <d v="2019-04-05T00:41:04"/>
    <d v="2019-04-04T23:43:00"/>
    <n v="3484.0000003343448"/>
    <n v="58.06666667223908"/>
    <n v="58.06666667223908"/>
    <n v="1"/>
    <s v="D537311"/>
    <s v="Closed"/>
  </r>
  <r>
    <x v="0"/>
    <x v="0"/>
    <x v="1"/>
    <x v="803"/>
    <n v="6"/>
    <x v="1"/>
    <x v="0"/>
    <d v="2019-04-05T02:23:25"/>
    <d v="2019-04-05T00:22:00"/>
    <n v="7284.9999999627471"/>
    <n v="121.41666666604578"/>
    <n v="728.49999999627471"/>
    <n v="1"/>
    <s v="D537312"/>
    <s v="Closed"/>
  </r>
  <r>
    <x v="0"/>
    <x v="3"/>
    <x v="7"/>
    <x v="19"/>
    <n v="6"/>
    <x v="1"/>
    <x v="0"/>
    <d v="2019-04-05T09:59:00"/>
    <d v="2019-04-05T09:01:00"/>
    <n v="3480.0000000279397"/>
    <n v="58.000000000465661"/>
    <n v="348.00000000279397"/>
    <n v="1"/>
    <s v="D537315"/>
    <s v="Closed"/>
  </r>
  <r>
    <x v="0"/>
    <x v="2"/>
    <x v="16"/>
    <x v="1283"/>
    <n v="1"/>
    <x v="5"/>
    <x v="0"/>
    <d v="2019-04-05T13:23:00"/>
    <d v="2019-04-05T12:24:00"/>
    <n v="3539.9999995948747"/>
    <n v="58.999999993247911"/>
    <n v="58.999999993247911"/>
    <n v="1"/>
    <s v="D537318"/>
    <s v="Closed"/>
  </r>
  <r>
    <x v="0"/>
    <x v="2"/>
    <x v="5"/>
    <x v="951"/>
    <n v="45"/>
    <x v="1"/>
    <x v="0"/>
    <d v="2019-04-05T16:23:00"/>
    <d v="2019-04-05T14:29:00"/>
    <n v="6839.9999996647239"/>
    <n v="113.99999999441206"/>
    <n v="5129.9999997485429"/>
    <n v="1"/>
    <s v="D537323"/>
    <s v="Closed"/>
  </r>
  <r>
    <x v="0"/>
    <x v="2"/>
    <x v="10"/>
    <x v="1284"/>
    <n v="1"/>
    <x v="5"/>
    <x v="0"/>
    <d v="2019-04-05T21:41:27"/>
    <d v="2019-04-05T19:29:53"/>
    <n v="7893.999999621883"/>
    <n v="131.56666666036472"/>
    <n v="131.56666666036472"/>
    <n v="1"/>
    <s v="D537328"/>
    <s v="Closed"/>
  </r>
  <r>
    <x v="0"/>
    <x v="2"/>
    <x v="10"/>
    <x v="1285"/>
    <n v="1"/>
    <x v="5"/>
    <x v="0"/>
    <d v="2019-04-05T21:38:58"/>
    <d v="2019-04-05T21:29:00"/>
    <n v="598.000000230968"/>
    <n v="9.9666666705161333"/>
    <n v="9.9666666705161333"/>
    <n v="1"/>
    <s v="D537327"/>
    <s v="Closed"/>
  </r>
  <r>
    <x v="0"/>
    <x v="2"/>
    <x v="10"/>
    <x v="107"/>
    <n v="30"/>
    <x v="6"/>
    <x v="0"/>
    <d v="2019-04-06T12:07:36"/>
    <d v="2019-04-06T11:39:00"/>
    <n v="1715.9999994328246"/>
    <n v="28.599999990547076"/>
    <n v="857.99999971641228"/>
    <n v="1"/>
    <s v="D537332"/>
    <s v="Closed"/>
  </r>
  <r>
    <x v="0"/>
    <x v="0"/>
    <x v="3"/>
    <x v="1286"/>
    <n v="1"/>
    <x v="4"/>
    <x v="0"/>
    <d v="2019-04-07T09:56:04"/>
    <d v="2019-04-07T09:18:46"/>
    <n v="2238.0000001285225"/>
    <n v="37.300000002142042"/>
    <n v="37.300000002142042"/>
    <n v="1"/>
    <s v="D537334"/>
    <s v="Closed"/>
  </r>
  <r>
    <x v="1"/>
    <x v="6"/>
    <x v="21"/>
    <x v="1012"/>
    <n v="20"/>
    <x v="4"/>
    <x v="0"/>
    <d v="2019-04-07T11:11:03"/>
    <d v="2019-04-07T10:07:00"/>
    <n v="3843.0000000167638"/>
    <n v="64.050000000279397"/>
    <n v="1281.0000000055879"/>
    <n v="1"/>
    <s v="D537340"/>
    <s v="Closed"/>
  </r>
  <r>
    <x v="0"/>
    <x v="3"/>
    <x v="7"/>
    <x v="1287"/>
    <n v="1"/>
    <x v="1"/>
    <x v="0"/>
    <d v="2019-04-08T09:05:26"/>
    <d v="2019-04-07T15:21:35"/>
    <n v="63831.000000424683"/>
    <n v="1063.8500000070781"/>
    <n v="1063.8500000070781"/>
    <n v="1"/>
    <s v="D537347"/>
    <s v="Closed"/>
  </r>
  <r>
    <x v="0"/>
    <x v="4"/>
    <x v="9"/>
    <x v="1288"/>
    <n v="1"/>
    <x v="5"/>
    <x v="0"/>
    <d v="2019-04-08T13:22:00"/>
    <d v="2019-04-08T12:28:00"/>
    <n v="3239.9999998742715"/>
    <n v="53.999999997904524"/>
    <n v="53.999999997904524"/>
    <n v="1"/>
    <s v="D537353"/>
    <s v="Closed"/>
  </r>
  <r>
    <x v="0"/>
    <x v="2"/>
    <x v="15"/>
    <x v="1289"/>
    <n v="7"/>
    <x v="1"/>
    <x v="0"/>
    <d v="2019-04-08T14:34:36"/>
    <d v="2019-04-08T13:22:00"/>
    <n v="4356.0000004945323"/>
    <n v="72.600000008242205"/>
    <n v="508.20000005769543"/>
    <n v="1"/>
    <s v="D537356"/>
    <s v="Closed"/>
  </r>
  <r>
    <x v="0"/>
    <x v="2"/>
    <x v="5"/>
    <x v="1290"/>
    <n v="3"/>
    <x v="1"/>
    <x v="0"/>
    <d v="2019-04-08T15:49:00"/>
    <d v="2019-04-08T14:22:00"/>
    <n v="5220.0000000419095"/>
    <n v="87.000000000698492"/>
    <n v="261.00000000209548"/>
    <n v="1"/>
    <s v="D537358"/>
    <s v="Closed"/>
  </r>
  <r>
    <x v="0"/>
    <x v="2"/>
    <x v="5"/>
    <x v="1197"/>
    <n v="17"/>
    <x v="10"/>
    <x v="0"/>
    <d v="2019-04-08T17:04:00"/>
    <d v="2019-04-08T15:50:00"/>
    <n v="4440.0000000139698"/>
    <n v="74.000000000232831"/>
    <n v="1258.0000000039581"/>
    <n v="1"/>
    <s v="D537361"/>
    <s v="Closed"/>
  </r>
  <r>
    <x v="0"/>
    <x v="2"/>
    <x v="16"/>
    <x v="1291"/>
    <n v="1"/>
    <x v="5"/>
    <x v="0"/>
    <d v="2019-04-09T14:34:00"/>
    <d v="2019-04-09T13:30:00"/>
    <n v="3839.9999999441206"/>
    <n v="63.999999999068677"/>
    <n v="63.999999999068677"/>
    <n v="1"/>
    <s v="D537367"/>
    <s v="Closed"/>
  </r>
  <r>
    <x v="1"/>
    <x v="5"/>
    <x v="14"/>
    <x v="1292"/>
    <n v="2"/>
    <x v="5"/>
    <x v="0"/>
    <d v="2019-04-09T15:31:20"/>
    <d v="2019-04-09T14:54:00"/>
    <n v="2239.9999999674037"/>
    <n v="37.333333332790062"/>
    <n v="74.666666665580124"/>
    <n v="1"/>
    <s v="D537370"/>
    <s v="Closed"/>
  </r>
  <r>
    <x v="0"/>
    <x v="7"/>
    <x v="17"/>
    <x v="572"/>
    <n v="772"/>
    <x v="6"/>
    <x v="0"/>
    <d v="2019-04-09T17:04:00"/>
    <d v="2019-04-09T16:14:00"/>
    <n v="2999.9999997206032"/>
    <n v="49.999999995343387"/>
    <n v="38599.999996405095"/>
    <n v="1"/>
    <s v="D537420"/>
    <s v="Closed"/>
  </r>
  <r>
    <x v="0"/>
    <x v="0"/>
    <x v="3"/>
    <x v="355"/>
    <n v="1"/>
    <x v="4"/>
    <x v="0"/>
    <d v="2019-04-09T17:38:00"/>
    <d v="2019-04-09T16:49:00"/>
    <n v="2940.0000001536682"/>
    <n v="49.000000002561137"/>
    <n v="49.000000002561137"/>
    <n v="1"/>
    <s v="C537423"/>
    <s v="Closed"/>
  </r>
  <r>
    <x v="1"/>
    <x v="5"/>
    <x v="24"/>
    <x v="972"/>
    <n v="1555"/>
    <x v="4"/>
    <x v="0"/>
    <d v="2019-04-09T19:32:18"/>
    <d v="2019-04-09T18:04:00"/>
    <n v="5298.0000000447035"/>
    <n v="88.300000000745058"/>
    <n v="137306.50000115857"/>
    <n v="1"/>
    <s v="D537610"/>
    <s v="Closed"/>
  </r>
  <r>
    <x v="0"/>
    <x v="0"/>
    <x v="1"/>
    <x v="1293"/>
    <n v="1"/>
    <x v="1"/>
    <x v="0"/>
    <d v="2019-04-09T22:30:14"/>
    <d v="2019-04-09T21:16:40"/>
    <n v="4414.0000002225861"/>
    <n v="73.566666670376435"/>
    <n v="73.566666670376435"/>
    <n v="1"/>
    <s v="C537612"/>
    <s v="Closed"/>
  </r>
  <r>
    <x v="0"/>
    <x v="2"/>
    <x v="10"/>
    <x v="1294"/>
    <n v="1"/>
    <x v="6"/>
    <x v="0"/>
    <d v="2019-04-10T22:28:07"/>
    <d v="2019-04-10T21:32:47"/>
    <n v="3319.9999997159466"/>
    <n v="55.33333332859911"/>
    <n v="55.33333332859911"/>
    <n v="1"/>
    <s v="D537615"/>
    <s v="Closed"/>
  </r>
  <r>
    <x v="0"/>
    <x v="2"/>
    <x v="10"/>
    <x v="1295"/>
    <n v="19"/>
    <x v="1"/>
    <x v="1"/>
    <d v="2019-04-11T09:30:16"/>
    <d v="2019-04-11T08:04:00"/>
    <n v="5176.0000004433095"/>
    <n v="86.266666674055159"/>
    <n v="1639.066666807048"/>
    <n v="1"/>
    <s v="D537617"/>
    <s v="Closed"/>
  </r>
  <r>
    <x v="1"/>
    <x v="5"/>
    <x v="24"/>
    <x v="1296"/>
    <n v="1"/>
    <x v="2"/>
    <x v="0"/>
    <d v="2019-04-11T15:22:00"/>
    <d v="2019-04-11T14:35:00"/>
    <n v="2819.9999997625127"/>
    <n v="46.999999996041879"/>
    <n v="46.999999996041879"/>
    <n v="1"/>
    <s v="C537621"/>
    <s v="Closed"/>
  </r>
  <r>
    <x v="0"/>
    <x v="0"/>
    <x v="3"/>
    <x v="1297"/>
    <n v="2"/>
    <x v="0"/>
    <x v="1"/>
    <d v="2019-04-11T15:15:00"/>
    <d v="2019-04-11T14:59:00"/>
    <n v="959.99999998603016"/>
    <n v="15.999999999767169"/>
    <n v="31.999999999534339"/>
    <n v="1"/>
    <s v="D537623"/>
    <s v="Closed"/>
  </r>
  <r>
    <x v="0"/>
    <x v="2"/>
    <x v="5"/>
    <x v="1298"/>
    <n v="2"/>
    <x v="10"/>
    <x v="0"/>
    <d v="2019-04-12T15:13:13"/>
    <d v="2019-04-12T10:30:00"/>
    <n v="16992.999999923632"/>
    <n v="283.21666666539386"/>
    <n v="566.43333333078772"/>
    <n v="1"/>
    <s v="D537632"/>
    <s v="Closed"/>
  </r>
  <r>
    <x v="0"/>
    <x v="2"/>
    <x v="10"/>
    <x v="1299"/>
    <n v="2"/>
    <x v="10"/>
    <x v="0"/>
    <d v="2019-04-12T15:12:19"/>
    <d v="2019-04-12T11:02:00"/>
    <n v="15018.99999990128"/>
    <n v="250.31666666502133"/>
    <n v="500.63333333004266"/>
    <n v="1"/>
    <s v="D537631"/>
    <s v="Closed"/>
  </r>
  <r>
    <x v="0"/>
    <x v="4"/>
    <x v="8"/>
    <x v="88"/>
    <n v="22"/>
    <x v="0"/>
    <x v="0"/>
    <d v="2019-04-13T15:49:15"/>
    <d v="2019-04-13T14:52:00"/>
    <n v="3435.0000001955777"/>
    <n v="57.250000003259629"/>
    <n v="1259.5000000717118"/>
    <n v="1"/>
    <s v="D537636"/>
    <s v="Closed"/>
  </r>
  <r>
    <x v="0"/>
    <x v="2"/>
    <x v="10"/>
    <x v="301"/>
    <n v="52"/>
    <x v="1"/>
    <x v="0"/>
    <d v="2019-04-13T17:47:24"/>
    <d v="2019-04-13T15:44:00"/>
    <n v="7404.0000001201406"/>
    <n v="123.40000000200234"/>
    <n v="6416.8000001041219"/>
    <n v="1"/>
    <s v="D537647"/>
    <s v="Closed"/>
  </r>
  <r>
    <x v="0"/>
    <x v="2"/>
    <x v="16"/>
    <x v="1300"/>
    <n v="2"/>
    <x v="1"/>
    <x v="0"/>
    <d v="2019-04-13T21:04:24"/>
    <d v="2019-04-13T19:16:00"/>
    <n v="6504.0000003296882"/>
    <n v="108.4000000054948"/>
    <n v="216.80000001098961"/>
    <n v="1"/>
    <s v="D537655"/>
    <s v="Closed"/>
  </r>
  <r>
    <x v="0"/>
    <x v="0"/>
    <x v="3"/>
    <x v="1248"/>
    <n v="5"/>
    <x v="1"/>
    <x v="0"/>
    <d v="2019-04-13T21:41:37"/>
    <d v="2019-04-13T19:50:00"/>
    <n v="6696.9999995548278"/>
    <n v="111.61666665924713"/>
    <n v="558.08333329623565"/>
    <n v="1"/>
    <s v="D537656"/>
    <s v="Closed"/>
  </r>
  <r>
    <x v="1"/>
    <x v="6"/>
    <x v="13"/>
    <x v="678"/>
    <n v="77"/>
    <x v="2"/>
    <x v="0"/>
    <d v="2019-04-14T08:21:49"/>
    <d v="2019-04-14T07:25:46"/>
    <n v="3363.0000003380701"/>
    <n v="56.050000005634502"/>
    <n v="4315.8500004338566"/>
    <n v="1"/>
    <s v="D537665"/>
    <s v="Closed"/>
  </r>
  <r>
    <x v="0"/>
    <x v="0"/>
    <x v="3"/>
    <x v="308"/>
    <n v="13"/>
    <x v="3"/>
    <x v="0"/>
    <d v="2019-04-14T13:20:52"/>
    <d v="2019-04-14T11:09:00"/>
    <n v="7912.000000057742"/>
    <n v="131.86666666762903"/>
    <n v="1714.2666666791774"/>
    <n v="1"/>
    <s v="D537931"/>
    <s v="Closed"/>
  </r>
  <r>
    <x v="0"/>
    <x v="2"/>
    <x v="5"/>
    <x v="131"/>
    <n v="31"/>
    <x v="3"/>
    <x v="0"/>
    <d v="2019-04-14T18:50:15"/>
    <d v="2019-04-14T11:09:00"/>
    <n v="27675"/>
    <n v="461.25"/>
    <n v="14298.75"/>
    <n v="1"/>
    <s v="D537839"/>
    <s v="Closed"/>
  </r>
  <r>
    <x v="0"/>
    <x v="2"/>
    <x v="16"/>
    <x v="664"/>
    <n v="54"/>
    <x v="3"/>
    <x v="0"/>
    <d v="2019-04-14T17:50:57"/>
    <d v="2019-04-14T11:10:00"/>
    <n v="24056.999999773689"/>
    <n v="400.94999999622814"/>
    <n v="21651.29999979632"/>
    <n v="1"/>
    <s v="D538042"/>
    <s v="Closed"/>
  </r>
  <r>
    <x v="0"/>
    <x v="0"/>
    <x v="0"/>
    <x v="246"/>
    <n v="17"/>
    <x v="3"/>
    <x v="0"/>
    <d v="2019-04-14T16:24:17"/>
    <d v="2019-04-14T11:12:00"/>
    <n v="18737.000000244007"/>
    <n v="312.28333333740011"/>
    <n v="5308.8166667358018"/>
    <n v="1"/>
    <s v="D538060"/>
    <s v="Closed"/>
  </r>
  <r>
    <x v="0"/>
    <x v="0"/>
    <x v="0"/>
    <x v="578"/>
    <n v="84"/>
    <x v="3"/>
    <x v="0"/>
    <d v="2019-04-14T15:54:28"/>
    <d v="2019-04-14T11:12:00"/>
    <n v="16948.00000009127"/>
    <n v="282.46666666818783"/>
    <n v="23727.200000127777"/>
    <n v="1"/>
    <s v="D538037"/>
    <s v="Closed"/>
  </r>
  <r>
    <x v="0"/>
    <x v="4"/>
    <x v="9"/>
    <x v="497"/>
    <n v="1081"/>
    <x v="3"/>
    <x v="0"/>
    <d v="2019-04-14T14:51:57"/>
    <d v="2019-04-14T11:12:00"/>
    <n v="13197.000000206754"/>
    <n v="219.95000000344589"/>
    <n v="237765.95000372501"/>
    <n v="1"/>
    <s v="D537808"/>
    <s v="Closed"/>
  </r>
  <r>
    <x v="0"/>
    <x v="0"/>
    <x v="0"/>
    <x v="329"/>
    <n v="10"/>
    <x v="3"/>
    <x v="0"/>
    <d v="2019-04-14T18:21:46"/>
    <d v="2019-04-14T11:15:00"/>
    <n v="25605.999999772757"/>
    <n v="426.76666666287929"/>
    <n v="4267.6666666287929"/>
    <n v="1"/>
    <s v="D537872"/>
    <s v="Closed"/>
  </r>
  <r>
    <x v="0"/>
    <x v="0"/>
    <x v="3"/>
    <x v="1301"/>
    <n v="9"/>
    <x v="3"/>
    <x v="0"/>
    <d v="2019-04-14T18:03:02"/>
    <d v="2019-04-14T11:17:00"/>
    <n v="24362.000000034459"/>
    <n v="406.03333333390765"/>
    <n v="3654.3000000051688"/>
    <n v="1"/>
    <s v="D538048"/>
    <s v="Closed"/>
  </r>
  <r>
    <x v="0"/>
    <x v="4"/>
    <x v="8"/>
    <x v="74"/>
    <n v="288"/>
    <x v="3"/>
    <x v="0"/>
    <d v="2019-04-14T13:06:52"/>
    <d v="2019-04-14T11:20:00"/>
    <n v="6412.0000001974404"/>
    <n v="106.86666666995734"/>
    <n v="30777.600000947714"/>
    <n v="1"/>
    <s v="D537805"/>
    <s v="Closed"/>
  </r>
  <r>
    <x v="0"/>
    <x v="0"/>
    <x v="3"/>
    <x v="152"/>
    <n v="25"/>
    <x v="3"/>
    <x v="0"/>
    <d v="2019-04-14T15:48:05"/>
    <d v="2019-04-14T11:20:00"/>
    <n v="16085.000000149012"/>
    <n v="268.08333333581686"/>
    <n v="6702.0833333954215"/>
    <n v="1"/>
    <s v="D538047"/>
    <s v="Closed"/>
  </r>
  <r>
    <x v="0"/>
    <x v="0"/>
    <x v="4"/>
    <x v="1125"/>
    <n v="217"/>
    <x v="3"/>
    <x v="0"/>
    <d v="2019-04-14T13:32:00"/>
    <d v="2019-04-14T11:26:00"/>
    <n v="7559.9999994970858"/>
    <n v="125.9999999916181"/>
    <n v="27341.999998181127"/>
    <n v="1"/>
    <s v="D537853"/>
    <s v="Closed"/>
  </r>
  <r>
    <x v="0"/>
    <x v="0"/>
    <x v="3"/>
    <x v="1302"/>
    <n v="2"/>
    <x v="3"/>
    <x v="0"/>
    <d v="2019-04-14T14:25:54"/>
    <d v="2019-04-14T11:28:00"/>
    <n v="10674.000000092201"/>
    <n v="177.90000000153668"/>
    <n v="355.80000000307336"/>
    <n v="1"/>
    <s v="D537996"/>
    <s v="Closed"/>
  </r>
  <r>
    <x v="0"/>
    <x v="2"/>
    <x v="5"/>
    <x v="325"/>
    <n v="35"/>
    <x v="3"/>
    <x v="0"/>
    <d v="2019-04-14T16:40:50"/>
    <d v="2019-04-14T11:34:00"/>
    <n v="18409.999999869615"/>
    <n v="306.83333333116025"/>
    <n v="10739.166666590609"/>
    <n v="1"/>
    <s v="D537983"/>
    <s v="Closed"/>
  </r>
  <r>
    <x v="0"/>
    <x v="2"/>
    <x v="15"/>
    <x v="583"/>
    <n v="34"/>
    <x v="3"/>
    <x v="0"/>
    <d v="2019-04-14T18:11:49"/>
    <d v="2019-04-14T11:38:00"/>
    <n v="23628.999999677762"/>
    <n v="393.81666666129604"/>
    <n v="13389.766666484065"/>
    <n v="1"/>
    <s v="D538041"/>
    <s v="Closed"/>
  </r>
  <r>
    <x v="0"/>
    <x v="0"/>
    <x v="3"/>
    <x v="1303"/>
    <n v="2"/>
    <x v="3"/>
    <x v="0"/>
    <d v="2019-04-14T17:18:00"/>
    <d v="2019-04-14T11:40:00"/>
    <n v="20280.000000097789"/>
    <n v="338.00000000162981"/>
    <n v="676.00000000325963"/>
    <n v="1"/>
    <s v="D538073"/>
    <s v="Closed"/>
  </r>
  <r>
    <x v="0"/>
    <x v="2"/>
    <x v="10"/>
    <x v="13"/>
    <n v="34"/>
    <x v="3"/>
    <x v="0"/>
    <d v="2019-04-14T19:10:09"/>
    <d v="2019-04-14T11:40:00"/>
    <n v="27009.000000217929"/>
    <n v="450.15000000363216"/>
    <n v="15305.100000123493"/>
    <n v="1"/>
    <s v="D538053"/>
    <s v="Closed"/>
  </r>
  <r>
    <x v="0"/>
    <x v="0"/>
    <x v="4"/>
    <x v="290"/>
    <n v="72"/>
    <x v="3"/>
    <x v="0"/>
    <d v="2019-04-14T18:09:45"/>
    <d v="2019-04-14T11:43:00"/>
    <n v="23204.999999888241"/>
    <n v="386.74999999813735"/>
    <n v="27845.99999986589"/>
    <n v="1"/>
    <s v="D538034"/>
    <s v="Closed"/>
  </r>
  <r>
    <x v="0"/>
    <x v="2"/>
    <x v="5"/>
    <x v="1304"/>
    <n v="4"/>
    <x v="3"/>
    <x v="0"/>
    <d v="2019-04-14T16:01:24"/>
    <d v="2019-04-14T11:58:00"/>
    <n v="14603.999999701045"/>
    <n v="243.39999999501742"/>
    <n v="973.5999999800697"/>
    <n v="1"/>
    <s v="D538020"/>
    <s v="Closed"/>
  </r>
  <r>
    <x v="0"/>
    <x v="2"/>
    <x v="5"/>
    <x v="286"/>
    <n v="15"/>
    <x v="3"/>
    <x v="0"/>
    <d v="2019-04-14T15:28:00"/>
    <d v="2019-04-14T12:03:00"/>
    <n v="12299.999999860302"/>
    <n v="204.99999999767169"/>
    <n v="3074.9999999650754"/>
    <n v="1"/>
    <s v="D538031"/>
    <s v="Closed"/>
  </r>
  <r>
    <x v="0"/>
    <x v="2"/>
    <x v="5"/>
    <x v="211"/>
    <n v="6"/>
    <x v="3"/>
    <x v="0"/>
    <d v="2019-04-14T19:58:46"/>
    <d v="2019-04-14T12:11:00"/>
    <n v="28065.999999619089"/>
    <n v="467.76666666031815"/>
    <n v="2806.5999999619089"/>
    <n v="1"/>
    <s v="D538081"/>
    <s v="Closed"/>
  </r>
  <r>
    <x v="0"/>
    <x v="0"/>
    <x v="3"/>
    <x v="35"/>
    <n v="7"/>
    <x v="3"/>
    <x v="0"/>
    <d v="2019-04-14T15:17:00"/>
    <d v="2019-04-14T12:14:00"/>
    <n v="10979.99999995809"/>
    <n v="182.99999999930151"/>
    <n v="1280.9999999951106"/>
    <n v="1"/>
    <s v="D538024"/>
    <s v="Closed"/>
  </r>
  <r>
    <x v="0"/>
    <x v="2"/>
    <x v="5"/>
    <x v="1305"/>
    <n v="3"/>
    <x v="3"/>
    <x v="0"/>
    <d v="2019-04-14T19:15:00"/>
    <d v="2019-04-14T12:14:00"/>
    <n v="25259.99999998603"/>
    <n v="420.99999999976717"/>
    <n v="1262.9999999993015"/>
    <n v="1"/>
    <s v="D538078"/>
    <s v="Closed"/>
  </r>
  <r>
    <x v="0"/>
    <x v="0"/>
    <x v="3"/>
    <x v="1306"/>
    <n v="4"/>
    <x v="3"/>
    <x v="0"/>
    <d v="2019-04-14T14:36:14"/>
    <d v="2019-04-14T12:21:00"/>
    <n v="8114.0000001294538"/>
    <n v="135.2333333354909"/>
    <n v="540.93333334196359"/>
    <n v="1"/>
    <s v="D538006"/>
    <s v="Closed"/>
  </r>
  <r>
    <x v="0"/>
    <x v="2"/>
    <x v="5"/>
    <x v="1307"/>
    <n v="3"/>
    <x v="3"/>
    <x v="0"/>
    <d v="2019-04-14T19:23:00"/>
    <d v="2019-04-14T12:22:00"/>
    <n v="25259.99999998603"/>
    <n v="420.99999999976717"/>
    <n v="1262.9999999993015"/>
    <n v="1"/>
    <s v="D538079"/>
    <s v="Closed"/>
  </r>
  <r>
    <x v="0"/>
    <x v="7"/>
    <x v="17"/>
    <x v="1308"/>
    <n v="1"/>
    <x v="7"/>
    <x v="0"/>
    <d v="2019-04-14T13:31:31"/>
    <d v="2019-04-14T13:00:48"/>
    <n v="1843.0000002030283"/>
    <n v="30.716666670050472"/>
    <n v="30.716666670050472"/>
    <n v="1"/>
    <s v="C537924"/>
    <s v="Closed"/>
  </r>
  <r>
    <x v="0"/>
    <x v="0"/>
    <x v="3"/>
    <x v="1309"/>
    <n v="1"/>
    <x v="3"/>
    <x v="0"/>
    <d v="2019-04-14T17:12:00"/>
    <d v="2019-04-14T13:02:00"/>
    <n v="14999.999999860302"/>
    <n v="249.99999999767169"/>
    <n v="249.99999999767169"/>
    <n v="1"/>
    <s v="D538072"/>
    <s v="Closed"/>
  </r>
  <r>
    <x v="0"/>
    <x v="0"/>
    <x v="4"/>
    <x v="1124"/>
    <n v="2"/>
    <x v="3"/>
    <x v="0"/>
    <d v="2019-04-14T14:31:42"/>
    <d v="2019-04-14T13:38:00"/>
    <n v="3221.9999994384125"/>
    <n v="53.699999990640208"/>
    <n v="107.39999998128042"/>
    <n v="1"/>
    <s v="D537955"/>
    <s v="Closed"/>
  </r>
  <r>
    <x v="0"/>
    <x v="0"/>
    <x v="4"/>
    <x v="1310"/>
    <n v="24"/>
    <x v="3"/>
    <x v="0"/>
    <d v="2019-04-14T15:27:35"/>
    <d v="2019-04-14T13:54:00"/>
    <n v="5614.9999999674037"/>
    <n v="93.583333332790062"/>
    <n v="2245.9999999869615"/>
    <n v="1"/>
    <s v="D538052"/>
    <s v="Closed"/>
  </r>
  <r>
    <x v="0"/>
    <x v="0"/>
    <x v="4"/>
    <x v="4"/>
    <n v="11"/>
    <x v="3"/>
    <x v="0"/>
    <d v="2019-04-14T17:58:37"/>
    <d v="2019-04-14T13:55:00"/>
    <n v="14617.00000022538"/>
    <n v="243.616666670423"/>
    <n v="2679.783333374653"/>
    <n v="1"/>
    <s v="D538055"/>
    <s v="Closed"/>
  </r>
  <r>
    <x v="0"/>
    <x v="2"/>
    <x v="16"/>
    <x v="294"/>
    <n v="22"/>
    <x v="3"/>
    <x v="0"/>
    <d v="2019-04-14T16:58:35"/>
    <d v="2019-04-14T13:55:00"/>
    <n v="11014.999999967404"/>
    <n v="183.58333333279006"/>
    <n v="4038.8333333213814"/>
    <n v="1"/>
    <s v="D538066"/>
    <s v="Closed"/>
  </r>
  <r>
    <x v="0"/>
    <x v="7"/>
    <x v="17"/>
    <x v="1311"/>
    <n v="1"/>
    <x v="3"/>
    <x v="0"/>
    <d v="2019-04-14T17:03:14"/>
    <d v="2019-04-14T14:38:00"/>
    <n v="8714.000000199303"/>
    <n v="145.23333333665505"/>
    <n v="145.23333333665505"/>
    <n v="1"/>
    <s v="D538067"/>
    <s v="Closed"/>
  </r>
  <r>
    <x v="0"/>
    <x v="0"/>
    <x v="4"/>
    <x v="1312"/>
    <n v="2"/>
    <x v="2"/>
    <x v="0"/>
    <d v="2019-04-15T07:25:00"/>
    <d v="2019-04-15T06:22:00"/>
    <n v="3780.0000003771856"/>
    <n v="63.000000006286427"/>
    <n v="126.00000001257285"/>
    <n v="1"/>
    <s v="D538086"/>
    <s v="Closed"/>
  </r>
  <r>
    <x v="0"/>
    <x v="3"/>
    <x v="7"/>
    <x v="19"/>
    <n v="6"/>
    <x v="3"/>
    <x v="0"/>
    <d v="2019-04-15T09:31:37"/>
    <d v="2019-04-15T07:11:00"/>
    <n v="8437.0000001974404"/>
    <n v="140.61666666995734"/>
    <n v="843.70000001974404"/>
    <n v="1"/>
    <s v="D538090"/>
    <s v="Closed"/>
  </r>
  <r>
    <x v="0"/>
    <x v="0"/>
    <x v="0"/>
    <x v="472"/>
    <n v="22"/>
    <x v="1"/>
    <x v="0"/>
    <d v="2019-04-15T10:02:00"/>
    <d v="2019-04-15T09:06:00"/>
    <n v="3360.0000002654269"/>
    <n v="56.000000004423782"/>
    <n v="1232.0000000973232"/>
    <n v="1"/>
    <s v="D538092"/>
    <s v="Closed"/>
  </r>
  <r>
    <x v="0"/>
    <x v="0"/>
    <x v="4"/>
    <x v="290"/>
    <n v="72"/>
    <x v="1"/>
    <x v="0"/>
    <d v="2019-04-15T10:40:00"/>
    <d v="2019-04-15T09:50:00"/>
    <n v="3000.000000349246"/>
    <n v="50.000000005820766"/>
    <n v="3600.0000004190952"/>
    <n v="1"/>
    <s v="D538106"/>
    <s v="Closed"/>
  </r>
  <r>
    <x v="0"/>
    <x v="4"/>
    <x v="9"/>
    <x v="1119"/>
    <n v="8"/>
    <x v="4"/>
    <x v="0"/>
    <d v="2019-04-15T11:25:39"/>
    <d v="2019-04-15T10:21:00"/>
    <n v="3878.9999996311963"/>
    <n v="64.649999993853271"/>
    <n v="517.19999995082617"/>
    <n v="1"/>
    <s v="D538107"/>
    <s v="Closed"/>
  </r>
  <r>
    <x v="0"/>
    <x v="0"/>
    <x v="3"/>
    <x v="1313"/>
    <n v="2"/>
    <x v="1"/>
    <x v="0"/>
    <d v="2019-04-15T18:53:00"/>
    <d v="2019-04-15T17:49:00"/>
    <n v="3840.0000005727634"/>
    <n v="64.000000009546056"/>
    <n v="128.00000001909211"/>
    <n v="1"/>
    <s v="D538120"/>
    <s v="Closed"/>
  </r>
  <r>
    <x v="0"/>
    <x v="2"/>
    <x v="10"/>
    <x v="1314"/>
    <n v="1"/>
    <x v="10"/>
    <x v="0"/>
    <d v="2019-04-16T09:20:00"/>
    <d v="2019-04-16T08:38:00"/>
    <n v="2520.0000000419095"/>
    <n v="42.000000000698492"/>
    <n v="42.000000000698492"/>
    <n v="1"/>
    <s v="D538123"/>
    <s v="Closed"/>
  </r>
  <r>
    <x v="1"/>
    <x v="5"/>
    <x v="14"/>
    <x v="1315"/>
    <n v="1"/>
    <x v="2"/>
    <x v="0"/>
    <d v="2019-04-16T10:22:47"/>
    <d v="2019-04-16T09:22:00"/>
    <n v="3647.0000000903383"/>
    <n v="60.783333334838971"/>
    <n v="60.783333334838971"/>
    <n v="1"/>
    <s v="C538122"/>
    <s v="Closed"/>
  </r>
  <r>
    <x v="0"/>
    <x v="3"/>
    <x v="7"/>
    <x v="1316"/>
    <n v="1"/>
    <x v="1"/>
    <x v="0"/>
    <d v="2019-04-18T10:19:00"/>
    <d v="2019-04-18T09:05:31"/>
    <n v="4408.999999682419"/>
    <n v="73.483333328040317"/>
    <n v="73.483333328040317"/>
    <n v="1"/>
    <s v="C538131"/>
    <s v="Closed"/>
  </r>
  <r>
    <x v="1"/>
    <x v="6"/>
    <x v="22"/>
    <x v="602"/>
    <n v="18"/>
    <x v="5"/>
    <x v="0"/>
    <d v="2019-04-18T10:33:05"/>
    <d v="2019-04-18T09:28:42"/>
    <n v="3862.9999996628612"/>
    <n v="64.383333327714354"/>
    <n v="1158.8999998988584"/>
    <n v="1"/>
    <s v="D538135"/>
    <s v="Closed"/>
  </r>
  <r>
    <x v="1"/>
    <x v="6"/>
    <x v="21"/>
    <x v="1317"/>
    <n v="4"/>
    <x v="2"/>
    <x v="1"/>
    <d v="2019-04-18T20:22:52"/>
    <d v="2019-04-18T11:57:00"/>
    <n v="30351.999999652617"/>
    <n v="505.86666666087694"/>
    <n v="2023.4666666435078"/>
    <n v="1"/>
    <s v="D538143"/>
    <s v="Closed"/>
  </r>
  <r>
    <x v="1"/>
    <x v="6"/>
    <x v="21"/>
    <x v="1318"/>
    <n v="3"/>
    <x v="2"/>
    <x v="0"/>
    <d v="2019-04-18T13:19:33"/>
    <d v="2019-04-18T11:57:00"/>
    <n v="4952.9999998630956"/>
    <n v="82.54999999771826"/>
    <n v="247.64999999315478"/>
    <n v="1"/>
    <s v="D538141"/>
    <s v="Closed"/>
  </r>
  <r>
    <x v="0"/>
    <x v="2"/>
    <x v="16"/>
    <x v="1319"/>
    <n v="1"/>
    <x v="1"/>
    <x v="0"/>
    <d v="2019-04-18T16:19:00"/>
    <d v="2019-04-18T15:31:00"/>
    <n v="2879.9999999580905"/>
    <n v="47.999999999301508"/>
    <n v="47.999999999301508"/>
    <n v="1"/>
    <s v="D538155"/>
    <s v="Closed"/>
  </r>
  <r>
    <x v="0"/>
    <x v="4"/>
    <x v="9"/>
    <x v="1320"/>
    <n v="1"/>
    <x v="5"/>
    <x v="0"/>
    <d v="2019-04-18T18:59:00"/>
    <d v="2019-04-18T18:02:14"/>
    <n v="3406.0000003315508"/>
    <n v="56.766666672192514"/>
    <n v="56.766666672192514"/>
    <n v="1"/>
    <s v="C538156"/>
    <s v="Closed"/>
  </r>
  <r>
    <x v="0"/>
    <x v="2"/>
    <x v="5"/>
    <x v="1321"/>
    <n v="8"/>
    <x v="2"/>
    <x v="0"/>
    <d v="2019-04-19T00:26:00"/>
    <d v="2019-04-18T22:34:00"/>
    <n v="6719.9999999022111"/>
    <n v="111.99999999837019"/>
    <n v="895.99999998696148"/>
    <n v="1"/>
    <s v="D538185"/>
    <s v="Closed"/>
  </r>
  <r>
    <x v="0"/>
    <x v="2"/>
    <x v="5"/>
    <x v="1200"/>
    <n v="5"/>
    <x v="3"/>
    <x v="0"/>
    <d v="2019-04-19T06:34:00"/>
    <d v="2019-04-19T05:20:00"/>
    <n v="4440.0000000139698"/>
    <n v="74.000000000232831"/>
    <n v="370.00000000116415"/>
    <n v="1"/>
    <s v="D538195"/>
    <s v="Closed"/>
  </r>
  <r>
    <x v="0"/>
    <x v="0"/>
    <x v="1"/>
    <x v="1194"/>
    <n v="22"/>
    <x v="3"/>
    <x v="0"/>
    <d v="2019-04-19T07:13:00"/>
    <d v="2019-04-19T05:31:00"/>
    <n v="6119.9999998323619"/>
    <n v="101.99999999720603"/>
    <n v="2243.9999999385327"/>
    <n v="1"/>
    <s v="D538191"/>
    <s v="Closed"/>
  </r>
  <r>
    <x v="0"/>
    <x v="2"/>
    <x v="10"/>
    <x v="314"/>
    <n v="13"/>
    <x v="3"/>
    <x v="0"/>
    <d v="2019-04-19T08:27:41"/>
    <d v="2019-04-19T07:11:00"/>
    <n v="4600.9999999310821"/>
    <n v="76.683333332184702"/>
    <n v="996.88333331840113"/>
    <n v="1"/>
    <s v="D538193"/>
    <s v="Closed"/>
  </r>
  <r>
    <x v="0"/>
    <x v="0"/>
    <x v="3"/>
    <x v="308"/>
    <n v="13"/>
    <x v="7"/>
    <x v="0"/>
    <d v="2019-04-19T08:20:00"/>
    <d v="2019-04-19T07:18:00"/>
    <n v="3719.9999995529652"/>
    <n v="61.999999992549419"/>
    <n v="805.99999990314245"/>
    <n v="1"/>
    <s v="D538189"/>
    <s v="Closed"/>
  </r>
  <r>
    <x v="0"/>
    <x v="2"/>
    <x v="10"/>
    <x v="1322"/>
    <n v="61"/>
    <x v="3"/>
    <x v="0"/>
    <d v="2019-04-19T09:43:00"/>
    <d v="2019-04-19T07:20:00"/>
    <n v="8580.0000003073364"/>
    <n v="143.00000000512227"/>
    <n v="8723.0000003124587"/>
    <n v="1"/>
    <s v="D538197"/>
    <s v="Closed"/>
  </r>
  <r>
    <x v="0"/>
    <x v="4"/>
    <x v="9"/>
    <x v="9"/>
    <n v="148"/>
    <x v="3"/>
    <x v="0"/>
    <d v="2019-04-19T10:08:00"/>
    <d v="2019-04-19T07:29:00"/>
    <n v="9540.0000002933666"/>
    <n v="159.00000000488944"/>
    <n v="23532.000000723638"/>
    <n v="1"/>
    <s v="D538211"/>
    <s v="Closed"/>
  </r>
  <r>
    <x v="0"/>
    <x v="4"/>
    <x v="9"/>
    <x v="69"/>
    <n v="223"/>
    <x v="3"/>
    <x v="0"/>
    <d v="2019-04-19T09:12:00"/>
    <d v="2019-04-19T07:30:00"/>
    <n v="6119.9999998323619"/>
    <n v="101.99999999720603"/>
    <n v="22745.999999376945"/>
    <n v="1"/>
    <s v="D538205"/>
    <s v="Closed"/>
  </r>
  <r>
    <x v="0"/>
    <x v="4"/>
    <x v="8"/>
    <x v="1323"/>
    <n v="9"/>
    <x v="7"/>
    <x v="0"/>
    <d v="2019-04-19T10:17:00"/>
    <d v="2019-04-19T07:33:00"/>
    <n v="9840.0000000139698"/>
    <n v="164.00000000023283"/>
    <n v="1476.0000000020955"/>
    <n v="1"/>
    <s v="D538212"/>
    <s v="Closed"/>
  </r>
  <r>
    <x v="0"/>
    <x v="2"/>
    <x v="10"/>
    <x v="1324"/>
    <n v="1"/>
    <x v="7"/>
    <x v="0"/>
    <d v="2019-04-19T08:39:00"/>
    <d v="2019-04-19T07:35:00"/>
    <n v="3840.0000005727634"/>
    <n v="64.000000009546056"/>
    <n v="64.000000009546056"/>
    <n v="1"/>
    <s v="C538169"/>
    <s v="Closed"/>
  </r>
  <r>
    <x v="0"/>
    <x v="4"/>
    <x v="9"/>
    <x v="1325"/>
    <n v="2"/>
    <x v="3"/>
    <x v="0"/>
    <d v="2019-04-19T09:24:00"/>
    <d v="2019-04-19T07:57:00"/>
    <n v="5220.0000000419095"/>
    <n v="87.000000000698492"/>
    <n v="174.00000000139698"/>
    <n v="1"/>
    <s v="D538208"/>
    <s v="Closed"/>
  </r>
  <r>
    <x v="0"/>
    <x v="2"/>
    <x v="5"/>
    <x v="153"/>
    <n v="12"/>
    <x v="3"/>
    <x v="0"/>
    <d v="2019-04-19T11:17:00"/>
    <d v="2019-04-19T09:37:00"/>
    <n v="6000.0000000698492"/>
    <n v="100.00000000116415"/>
    <n v="1200.0000000139698"/>
    <n v="1"/>
    <s v="D538268"/>
    <s v="Closed"/>
  </r>
  <r>
    <x v="0"/>
    <x v="3"/>
    <x v="7"/>
    <x v="538"/>
    <n v="855"/>
    <x v="10"/>
    <x v="0"/>
    <d v="2019-04-19T10:25:00"/>
    <d v="2019-04-19T10:10:00"/>
    <n v="900.00000041909516"/>
    <n v="15.000000006984919"/>
    <n v="12825.000005972106"/>
    <n v="1"/>
    <s v="D538217"/>
    <s v="Closed"/>
  </r>
  <r>
    <x v="0"/>
    <x v="2"/>
    <x v="5"/>
    <x v="1326"/>
    <n v="1"/>
    <x v="3"/>
    <x v="0"/>
    <d v="2019-04-19T11:17:00"/>
    <d v="2019-04-19T10:28:00"/>
    <n v="2939.9999995250255"/>
    <n v="48.999999992083758"/>
    <n v="48.999999992083758"/>
    <n v="1"/>
    <s v="D538272"/>
    <s v="Closed"/>
  </r>
  <r>
    <x v="0"/>
    <x v="3"/>
    <x v="7"/>
    <x v="1327"/>
    <n v="2"/>
    <x v="3"/>
    <x v="0"/>
    <d v="2019-04-19T11:45:20"/>
    <d v="2019-04-19T10:57:00"/>
    <n v="2899.9999996041879"/>
    <n v="48.333333326736465"/>
    <n v="96.66666665347293"/>
    <n v="1"/>
    <s v="D538271"/>
    <s v="Closed"/>
  </r>
  <r>
    <x v="0"/>
    <x v="0"/>
    <x v="3"/>
    <x v="375"/>
    <n v="4"/>
    <x v="3"/>
    <x v="0"/>
    <d v="2019-04-19T14:45:00"/>
    <d v="2019-04-19T13:06:00"/>
    <n v="5940.0000005029142"/>
    <n v="99.000000008381903"/>
    <n v="396.00000003352761"/>
    <n v="1"/>
    <s v="D538347"/>
    <s v="Closed"/>
  </r>
  <r>
    <x v="0"/>
    <x v="2"/>
    <x v="5"/>
    <x v="84"/>
    <n v="340"/>
    <x v="1"/>
    <x v="0"/>
    <d v="2019-04-19T15:50:00"/>
    <d v="2019-04-19T13:29:00"/>
    <n v="8459.999999916181"/>
    <n v="140.99999999860302"/>
    <n v="47939.999999525025"/>
    <n v="1"/>
    <s v="D538304"/>
    <s v="Closed"/>
  </r>
  <r>
    <x v="0"/>
    <x v="0"/>
    <x v="3"/>
    <x v="308"/>
    <n v="30"/>
    <x v="1"/>
    <x v="0"/>
    <d v="2019-04-19T15:06:16"/>
    <d v="2019-04-19T13:46:00"/>
    <n v="4815.9999998984858"/>
    <n v="80.266666664974764"/>
    <n v="2407.9999999492429"/>
    <n v="1"/>
    <s v="D538317"/>
    <s v="Closed"/>
  </r>
  <r>
    <x v="0"/>
    <x v="0"/>
    <x v="3"/>
    <x v="1303"/>
    <n v="2"/>
    <x v="1"/>
    <x v="0"/>
    <d v="2019-04-19T15:43:59"/>
    <d v="2019-04-19T14:06:30"/>
    <n v="5848.9999999757856"/>
    <n v="97.48333333292976"/>
    <n v="194.96666666585952"/>
    <n v="1"/>
    <s v="D538345"/>
    <s v="Closed"/>
  </r>
  <r>
    <x v="0"/>
    <x v="3"/>
    <x v="7"/>
    <x v="19"/>
    <n v="6"/>
    <x v="3"/>
    <x v="0"/>
    <d v="2019-04-19T16:02:33"/>
    <d v="2019-04-19T14:19:44"/>
    <n v="6168.999999971129"/>
    <n v="102.81666666618548"/>
    <n v="616.8999999971129"/>
    <n v="1"/>
    <s v="D538348"/>
    <s v="Closed"/>
  </r>
  <r>
    <x v="0"/>
    <x v="7"/>
    <x v="17"/>
    <x v="1328"/>
    <n v="75"/>
    <x v="3"/>
    <x v="0"/>
    <d v="2019-04-19T18:19:49"/>
    <d v="2019-04-19T14:21:26"/>
    <n v="14303.000000375323"/>
    <n v="238.38333333958872"/>
    <n v="17878.750000469154"/>
    <n v="1"/>
    <s v="D538344"/>
    <s v="Closed"/>
  </r>
  <r>
    <x v="0"/>
    <x v="0"/>
    <x v="3"/>
    <x v="35"/>
    <n v="7"/>
    <x v="3"/>
    <x v="0"/>
    <d v="2019-04-19T17:54:07"/>
    <d v="2019-04-19T14:36:00"/>
    <n v="11887.000000127591"/>
    <n v="198.11666666879319"/>
    <n v="1386.8166666815523"/>
    <n v="1"/>
    <s v="D538356"/>
    <s v="Closed"/>
  </r>
  <r>
    <x v="0"/>
    <x v="2"/>
    <x v="5"/>
    <x v="1329"/>
    <n v="1"/>
    <x v="1"/>
    <x v="0"/>
    <d v="2019-04-19T16:08:00"/>
    <d v="2019-04-19T14:55:00"/>
    <n v="4379.9999998183921"/>
    <n v="72.999999996973202"/>
    <n v="72.999999996973202"/>
    <n v="1"/>
    <s v="D538349"/>
    <s v="Closed"/>
  </r>
  <r>
    <x v="1"/>
    <x v="1"/>
    <x v="11"/>
    <x v="1330"/>
    <n v="1"/>
    <x v="3"/>
    <x v="0"/>
    <d v="2019-04-19T17:18:35"/>
    <d v="2019-04-19T16:18:00"/>
    <n v="3634.9999997997656"/>
    <n v="60.583333329996094"/>
    <n v="60.583333329996094"/>
    <n v="1"/>
    <s v="C538352"/>
    <s v="Closed"/>
  </r>
  <r>
    <x v="0"/>
    <x v="0"/>
    <x v="0"/>
    <x v="1331"/>
    <n v="1"/>
    <x v="2"/>
    <x v="0"/>
    <d v="2019-04-19T18:56:14"/>
    <d v="2019-04-19T16:24:00"/>
    <n v="9133.999999682419"/>
    <n v="152.23333332804032"/>
    <n v="152.23333332804032"/>
    <n v="1"/>
    <s v="C538353"/>
    <s v="Closed"/>
  </r>
  <r>
    <x v="0"/>
    <x v="2"/>
    <x v="5"/>
    <x v="1332"/>
    <n v="1"/>
    <x v="3"/>
    <x v="0"/>
    <d v="2019-04-19T18:29:44"/>
    <d v="2019-04-19T17:24:31"/>
    <n v="3913.0000000353903"/>
    <n v="65.216666667256504"/>
    <n v="65.216666667256504"/>
    <n v="1"/>
    <s v="C538359"/>
    <s v="Closed"/>
  </r>
  <r>
    <x v="0"/>
    <x v="7"/>
    <x v="17"/>
    <x v="1149"/>
    <n v="25"/>
    <x v="1"/>
    <x v="0"/>
    <d v="2019-04-19T18:25:23"/>
    <d v="2019-04-19T17:37:26"/>
    <n v="2877.0000005140901"/>
    <n v="47.950000008568168"/>
    <n v="1198.7500002142042"/>
    <n v="1"/>
    <s v="D538369"/>
    <s v="Closed"/>
  </r>
  <r>
    <x v="0"/>
    <x v="7"/>
    <x v="17"/>
    <x v="1333"/>
    <n v="5"/>
    <x v="1"/>
    <x v="0"/>
    <d v="2019-04-19T19:09:01"/>
    <d v="2019-04-19T18:01:00"/>
    <n v="4080.9999997029081"/>
    <n v="68.016666661715135"/>
    <n v="340.08333330857567"/>
    <n v="1"/>
    <s v="D538370"/>
    <s v="Closed"/>
  </r>
  <r>
    <x v="0"/>
    <x v="7"/>
    <x v="17"/>
    <x v="1334"/>
    <n v="1"/>
    <x v="1"/>
    <x v="0"/>
    <d v="2019-04-19T20:00:31"/>
    <d v="2019-04-19T18:55:00"/>
    <n v="3930.9999998426065"/>
    <n v="65.516666664043441"/>
    <n v="65.516666664043441"/>
    <n v="1"/>
    <s v="D538372"/>
    <s v="Closed"/>
  </r>
  <r>
    <x v="0"/>
    <x v="7"/>
    <x v="17"/>
    <x v="1335"/>
    <n v="52"/>
    <x v="1"/>
    <x v="0"/>
    <d v="2019-04-19T22:33:16"/>
    <d v="2019-04-19T21:14:00"/>
    <n v="4755.9999997029081"/>
    <n v="79.266666661715135"/>
    <n v="4121.866666409187"/>
    <n v="1"/>
    <s v="D538375"/>
    <s v="Closed"/>
  </r>
  <r>
    <x v="0"/>
    <x v="0"/>
    <x v="3"/>
    <x v="1313"/>
    <n v="2"/>
    <x v="1"/>
    <x v="0"/>
    <d v="2019-04-20T11:05:52"/>
    <d v="2019-04-20T09:58:00"/>
    <n v="4072.0000001136214"/>
    <n v="67.866666668560356"/>
    <n v="135.73333333712071"/>
    <n v="1"/>
    <s v="D538384"/>
    <s v="Closed"/>
  </r>
  <r>
    <x v="0"/>
    <x v="2"/>
    <x v="16"/>
    <x v="1336"/>
    <n v="732"/>
    <x v="1"/>
    <x v="0"/>
    <d v="2019-04-20T13:43:33"/>
    <d v="2019-04-20T11:36:18"/>
    <n v="7635.0000000558794"/>
    <n v="127.25000000093132"/>
    <n v="93147.000000681728"/>
    <n v="1"/>
    <s v="D538453"/>
    <s v="Closed"/>
  </r>
  <r>
    <x v="0"/>
    <x v="3"/>
    <x v="7"/>
    <x v="1337"/>
    <n v="2"/>
    <x v="1"/>
    <x v="0"/>
    <d v="2019-04-20T15:20:53"/>
    <d v="2019-04-20T12:20:06"/>
    <n v="10846.999999671243"/>
    <n v="180.78333332785405"/>
    <n v="361.5666666557081"/>
    <n v="1"/>
    <s v="D538458"/>
    <s v="Closed"/>
  </r>
  <r>
    <x v="0"/>
    <x v="2"/>
    <x v="5"/>
    <x v="571"/>
    <n v="32"/>
    <x v="4"/>
    <x v="0"/>
    <d v="2019-04-20T13:01:30"/>
    <d v="2019-04-20T12:31:00"/>
    <n v="1830.0000003073364"/>
    <n v="30.500000005122274"/>
    <n v="976.00000016391277"/>
    <n v="1"/>
    <s v="D538427"/>
    <s v="Closed"/>
  </r>
  <r>
    <x v="0"/>
    <x v="2"/>
    <x v="5"/>
    <x v="1338"/>
    <n v="44"/>
    <x v="1"/>
    <x v="0"/>
    <d v="2019-04-20T14:08:39"/>
    <d v="2019-04-20T12:36:00"/>
    <n v="5559.0000000782311"/>
    <n v="92.650000001303852"/>
    <n v="4076.6000000573695"/>
    <n v="1"/>
    <s v="D538456"/>
    <s v="Closed"/>
  </r>
  <r>
    <x v="0"/>
    <x v="2"/>
    <x v="16"/>
    <x v="1339"/>
    <n v="1"/>
    <x v="1"/>
    <x v="0"/>
    <d v="2019-04-20T16:11:01"/>
    <d v="2019-04-20T14:58:55"/>
    <n v="4326.0000003967434"/>
    <n v="72.10000000661239"/>
    <n v="72.10000000661239"/>
    <n v="1"/>
    <s v="D538460"/>
    <s v="Closed"/>
  </r>
  <r>
    <x v="0"/>
    <x v="2"/>
    <x v="5"/>
    <x v="1340"/>
    <n v="1"/>
    <x v="5"/>
    <x v="0"/>
    <d v="2019-04-21T20:22:26"/>
    <d v="2019-04-21T19:39:00"/>
    <n v="2606.000000028871"/>
    <n v="43.433333333814517"/>
    <n v="43.433333333814517"/>
    <n v="1"/>
    <s v="D538467"/>
    <s v="Closed"/>
  </r>
  <r>
    <x v="0"/>
    <x v="4"/>
    <x v="9"/>
    <x v="1341"/>
    <n v="3"/>
    <x v="5"/>
    <x v="0"/>
    <d v="2019-04-22T09:29:47"/>
    <d v="2019-04-22T08:27:22"/>
    <n v="3745.0000003678724"/>
    <n v="62.416666672797874"/>
    <n v="187.25000001839362"/>
    <n v="1"/>
    <s v="D538470"/>
    <s v="Closed"/>
  </r>
  <r>
    <x v="0"/>
    <x v="0"/>
    <x v="4"/>
    <x v="1342"/>
    <n v="1"/>
    <x v="1"/>
    <x v="0"/>
    <d v="2019-04-22T12:38:43"/>
    <d v="2019-04-22T11:44:00"/>
    <n v="3282.9999998677522"/>
    <n v="54.716666664462537"/>
    <n v="54.716666664462537"/>
    <n v="1"/>
    <s v="D538476"/>
    <s v="Closed"/>
  </r>
  <r>
    <x v="0"/>
    <x v="3"/>
    <x v="7"/>
    <x v="751"/>
    <n v="5"/>
    <x v="1"/>
    <x v="0"/>
    <d v="2019-04-22T12:37:24"/>
    <d v="2019-04-22T11:45:08"/>
    <n v="3136.0000000800937"/>
    <n v="52.266666668001562"/>
    <n v="261.33333334000781"/>
    <n v="1"/>
    <s v="D538474"/>
    <s v="Closed"/>
  </r>
  <r>
    <x v="0"/>
    <x v="0"/>
    <x v="3"/>
    <x v="435"/>
    <n v="1"/>
    <x v="4"/>
    <x v="0"/>
    <d v="2019-04-22T14:56:54"/>
    <d v="2019-04-22T12:28:00"/>
    <n v="8934.0000000782311"/>
    <n v="148.90000000130385"/>
    <n v="148.90000000130385"/>
    <n v="1"/>
    <s v="C538475"/>
    <s v="Closed"/>
  </r>
  <r>
    <x v="0"/>
    <x v="2"/>
    <x v="5"/>
    <x v="1343"/>
    <n v="1"/>
    <x v="1"/>
    <x v="0"/>
    <d v="2019-04-23T15:08:46"/>
    <d v="2019-04-23T12:55:00"/>
    <n v="8025.9999996749684"/>
    <n v="133.76666666124947"/>
    <n v="133.76666666124947"/>
    <n v="1"/>
    <s v="C538487"/>
    <s v="Closed"/>
  </r>
  <r>
    <x v="1"/>
    <x v="6"/>
    <x v="13"/>
    <x v="1344"/>
    <n v="1"/>
    <x v="2"/>
    <x v="0"/>
    <d v="2019-04-24T11:29:27"/>
    <d v="2019-04-24T10:22:00"/>
    <n v="4047.0000005559996"/>
    <n v="67.45000000926666"/>
    <n v="67.45000000926666"/>
    <n v="1"/>
    <s v="C538494"/>
    <s v="Closed"/>
  </r>
  <r>
    <x v="0"/>
    <x v="2"/>
    <x v="5"/>
    <x v="84"/>
    <n v="340"/>
    <x v="0"/>
    <x v="0"/>
    <d v="2019-04-24T10:55:45"/>
    <d v="2019-04-24T10:42:00"/>
    <n v="824.99999986030161"/>
    <n v="13.749999997671694"/>
    <n v="4674.9999992083758"/>
    <n v="1"/>
    <s v="D538497"/>
    <s v="Closed"/>
  </r>
  <r>
    <x v="0"/>
    <x v="2"/>
    <x v="16"/>
    <x v="1345"/>
    <n v="1"/>
    <x v="2"/>
    <x v="0"/>
    <d v="2019-04-25T11:17:10"/>
    <d v="2019-04-25T08:57:00"/>
    <n v="8410.0000001722947"/>
    <n v="140.16666666953824"/>
    <n v="140.16666666953824"/>
    <n v="1"/>
    <s v="D538512"/>
    <s v="Closed"/>
  </r>
  <r>
    <x v="1"/>
    <x v="1"/>
    <x v="20"/>
    <x v="23"/>
    <n v="1"/>
    <x v="10"/>
    <x v="1"/>
    <d v="2019-04-25T12:16:00"/>
    <d v="2019-04-25T09:07:00"/>
    <n v="11339.999999874271"/>
    <n v="188.99999999790452"/>
    <n v="188.99999999790452"/>
    <n v="1"/>
    <s v="C538511"/>
    <s v="Closed"/>
  </r>
  <r>
    <x v="0"/>
    <x v="0"/>
    <x v="3"/>
    <x v="1346"/>
    <n v="17"/>
    <x v="1"/>
    <x v="0"/>
    <d v="2019-04-25T23:09:50"/>
    <d v="2019-04-25T21:47:55"/>
    <n v="4914.9999997811392"/>
    <n v="81.916666663018987"/>
    <n v="1392.5833332713228"/>
    <n v="1"/>
    <s v="D538528"/>
    <s v="Closed"/>
  </r>
  <r>
    <x v="0"/>
    <x v="0"/>
    <x v="0"/>
    <x v="1347"/>
    <n v="13"/>
    <x v="7"/>
    <x v="0"/>
    <d v="2019-04-26T00:05:36"/>
    <d v="2019-04-25T22:13:00"/>
    <n v="6756.0000001452863"/>
    <n v="112.60000000242144"/>
    <n v="1463.8000000314787"/>
    <n v="1"/>
    <s v="D538543"/>
    <s v="Closed"/>
  </r>
  <r>
    <x v="0"/>
    <x v="7"/>
    <x v="17"/>
    <x v="1348"/>
    <n v="1"/>
    <x v="1"/>
    <x v="0"/>
    <d v="2019-04-26T00:43:13"/>
    <d v="2019-04-25T22:46:00"/>
    <n v="7033.000000147149"/>
    <n v="117.21666666911915"/>
    <n v="117.21666666911915"/>
    <n v="1"/>
    <s v="C538529"/>
    <s v="Closed"/>
  </r>
  <r>
    <x v="0"/>
    <x v="2"/>
    <x v="10"/>
    <x v="118"/>
    <n v="261"/>
    <x v="7"/>
    <x v="0"/>
    <d v="2019-04-26T01:05:06"/>
    <d v="2019-04-25T23:20:00"/>
    <n v="6306.0000005643815"/>
    <n v="105.10000000940636"/>
    <n v="27431.100002455059"/>
    <n v="1"/>
    <s v="D538548"/>
    <s v="Closed"/>
  </r>
  <r>
    <x v="0"/>
    <x v="7"/>
    <x v="17"/>
    <x v="1349"/>
    <n v="1"/>
    <x v="1"/>
    <x v="0"/>
    <d v="2019-04-26T11:10:00"/>
    <d v="2019-04-26T09:47:00"/>
    <n v="4980.000000516884"/>
    <n v="83.000000008614734"/>
    <n v="83.000000008614734"/>
    <n v="1"/>
    <s v="C538550"/>
    <s v="Closed"/>
  </r>
  <r>
    <x v="0"/>
    <x v="0"/>
    <x v="3"/>
    <x v="1350"/>
    <n v="5"/>
    <x v="1"/>
    <x v="0"/>
    <d v="2019-04-26T18:50:08"/>
    <d v="2019-04-26T18:06:00"/>
    <n v="2647.9999997885898"/>
    <n v="44.13333332980983"/>
    <n v="220.66666664904915"/>
    <n v="1"/>
    <s v="D538553"/>
    <s v="Closed"/>
  </r>
  <r>
    <x v="0"/>
    <x v="2"/>
    <x v="10"/>
    <x v="912"/>
    <n v="35"/>
    <x v="1"/>
    <x v="0"/>
    <d v="2019-04-27T11:13:00"/>
    <d v="2019-04-27T09:53:52"/>
    <n v="4748.0000003473833"/>
    <n v="79.133333339123055"/>
    <n v="2769.6666668693069"/>
    <n v="1"/>
    <s v="D538563"/>
    <s v="Closed"/>
  </r>
  <r>
    <x v="1"/>
    <x v="5"/>
    <x v="14"/>
    <x v="221"/>
    <n v="7"/>
    <x v="5"/>
    <x v="0"/>
    <d v="2019-04-27T14:12:52"/>
    <d v="2019-04-27T13:13:35"/>
    <n v="3557.0000004256144"/>
    <n v="59.283333340426907"/>
    <n v="414.98333338298835"/>
    <n v="1"/>
    <s v="D538566"/>
    <s v="Closed"/>
  </r>
  <r>
    <x v="1"/>
    <x v="6"/>
    <x v="22"/>
    <x v="1351"/>
    <n v="1"/>
    <x v="1"/>
    <x v="0"/>
    <d v="2019-04-27T19:20:26"/>
    <d v="2019-04-27T17:55:00"/>
    <n v="5125.9999994421378"/>
    <n v="85.43333332403563"/>
    <n v="85.43333332403563"/>
    <n v="1"/>
    <s v="C538568"/>
    <s v="Closed"/>
  </r>
  <r>
    <x v="0"/>
    <x v="0"/>
    <x v="0"/>
    <x v="1352"/>
    <n v="1"/>
    <x v="1"/>
    <x v="0"/>
    <d v="2019-04-28T09:38:12"/>
    <d v="2019-04-28T08:31:55"/>
    <n v="3976.9999999087304"/>
    <n v="66.283333331812173"/>
    <n v="66.283333331812173"/>
    <n v="1"/>
    <s v="D538573"/>
    <s v="Closed"/>
  </r>
  <r>
    <x v="0"/>
    <x v="0"/>
    <x v="0"/>
    <x v="566"/>
    <n v="7"/>
    <x v="1"/>
    <x v="0"/>
    <d v="2019-04-28T09:37:27"/>
    <d v="2019-04-28T08:54:22"/>
    <n v="2584.9999995203689"/>
    <n v="43.083333325339481"/>
    <n v="301.58333327737637"/>
    <n v="1"/>
    <s v="D538572"/>
    <s v="Closed"/>
  </r>
  <r>
    <x v="0"/>
    <x v="2"/>
    <x v="5"/>
    <x v="1353"/>
    <n v="3"/>
    <x v="5"/>
    <x v="0"/>
    <d v="2019-04-28T09:58:30"/>
    <d v="2019-04-28T09:08:31"/>
    <n v="2999.000000115484"/>
    <n v="49.983333335258067"/>
    <n v="149.9500000057742"/>
    <n v="1"/>
    <s v="D538574"/>
    <s v="Closed"/>
  </r>
  <r>
    <x v="0"/>
    <x v="3"/>
    <x v="7"/>
    <x v="1354"/>
    <n v="33"/>
    <x v="1"/>
    <x v="0"/>
    <d v="2019-04-28T15:31:46"/>
    <d v="2019-04-28T13:43:57"/>
    <n v="6468.9999996917322"/>
    <n v="107.81666666152887"/>
    <n v="3557.9499998304527"/>
    <n v="1"/>
    <s v="D538583"/>
    <s v="Closed"/>
  </r>
  <r>
    <x v="0"/>
    <x v="3"/>
    <x v="7"/>
    <x v="1355"/>
    <n v="1"/>
    <x v="10"/>
    <x v="0"/>
    <d v="2019-04-28T16:28:10"/>
    <d v="2019-04-28T14:22:00"/>
    <n v="7569.9999999487773"/>
    <n v="126.16666666581295"/>
    <n v="126.16666666581295"/>
    <n v="1"/>
    <s v="C538580"/>
    <s v="Closed"/>
  </r>
  <r>
    <x v="0"/>
    <x v="2"/>
    <x v="5"/>
    <x v="1356"/>
    <n v="1"/>
    <x v="10"/>
    <x v="0"/>
    <d v="2019-04-28T17:27:24"/>
    <d v="2019-04-28T16:03:00"/>
    <n v="5064.0000000363216"/>
    <n v="84.40000000060536"/>
    <n v="84.40000000060536"/>
    <n v="1"/>
    <s v="C538586"/>
    <s v="Closed"/>
  </r>
  <r>
    <x v="0"/>
    <x v="2"/>
    <x v="5"/>
    <x v="1357"/>
    <n v="1"/>
    <x v="7"/>
    <x v="0"/>
    <d v="2019-04-28T22:22:01"/>
    <d v="2019-04-28T21:08:00"/>
    <n v="4440.9999996190891"/>
    <n v="74.016666660318151"/>
    <n v="74.016666660318151"/>
    <n v="1"/>
    <s v="D538588"/>
    <s v="Closed"/>
  </r>
  <r>
    <x v="0"/>
    <x v="2"/>
    <x v="5"/>
    <x v="1358"/>
    <n v="1"/>
    <x v="7"/>
    <x v="0"/>
    <d v="2019-04-28T22:21:08"/>
    <d v="2019-04-28T21:15:59"/>
    <n v="3909.0000003576279"/>
    <n v="65.150000005960464"/>
    <n v="65.150000005960464"/>
    <n v="1"/>
    <s v="C538587"/>
    <s v="Closed"/>
  </r>
  <r>
    <x v="0"/>
    <x v="2"/>
    <x v="10"/>
    <x v="1359"/>
    <n v="2"/>
    <x v="5"/>
    <x v="0"/>
    <d v="2019-04-29T09:17:00"/>
    <d v="2019-04-29T08:38:33"/>
    <n v="2306.999999913387"/>
    <n v="38.44999999855645"/>
    <n v="76.8999999971129"/>
    <n v="1"/>
    <s v="D538597"/>
    <s v="Closed"/>
  </r>
  <r>
    <x v="0"/>
    <x v="2"/>
    <x v="10"/>
    <x v="1360"/>
    <n v="48"/>
    <x v="10"/>
    <x v="0"/>
    <d v="2019-04-29T09:43:00"/>
    <d v="2019-04-29T08:45:00"/>
    <n v="3480.0000000279397"/>
    <n v="58.000000000465661"/>
    <n v="2784.0000000223517"/>
    <n v="1"/>
    <s v="D538599"/>
    <s v="Closed"/>
  </r>
  <r>
    <x v="0"/>
    <x v="0"/>
    <x v="1"/>
    <x v="1361"/>
    <n v="2"/>
    <x v="5"/>
    <x v="0"/>
    <d v="2019-04-29T10:18:00"/>
    <d v="2019-04-29T08:50:00"/>
    <n v="5280.0000002374873"/>
    <n v="88.000000003958121"/>
    <n v="176.00000000791624"/>
    <n v="1"/>
    <s v="D538604"/>
    <s v="Closed"/>
  </r>
  <r>
    <x v="0"/>
    <x v="2"/>
    <x v="10"/>
    <x v="103"/>
    <n v="14"/>
    <x v="4"/>
    <x v="0"/>
    <d v="2019-04-29T10:56:00"/>
    <d v="2019-04-29T09:58:00"/>
    <n v="3480.0000000279397"/>
    <n v="58.000000000465661"/>
    <n v="812.00000000651926"/>
    <n v="1"/>
    <s v="D538606"/>
    <s v="Closed"/>
  </r>
  <r>
    <x v="0"/>
    <x v="4"/>
    <x v="9"/>
    <x v="1362"/>
    <n v="1"/>
    <x v="1"/>
    <x v="0"/>
    <d v="2019-04-29T11:38:00"/>
    <d v="2019-04-29T10:32:00"/>
    <n v="3960.0000003352761"/>
    <n v="66.000000005587935"/>
    <n v="66.000000005587935"/>
    <n v="1"/>
    <s v="D538608"/>
    <s v="Closed"/>
  </r>
  <r>
    <x v="0"/>
    <x v="0"/>
    <x v="3"/>
    <x v="346"/>
    <n v="7"/>
    <x v="10"/>
    <x v="0"/>
    <d v="2019-04-29T12:17:00"/>
    <d v="2019-04-29T10:58:00"/>
    <n v="4740.0000003632158"/>
    <n v="79.000000006053597"/>
    <n v="553.00000004237518"/>
    <n v="1"/>
    <s v="D538611"/>
    <s v="Closed"/>
  </r>
  <r>
    <x v="0"/>
    <x v="0"/>
    <x v="3"/>
    <x v="303"/>
    <n v="4"/>
    <x v="2"/>
    <x v="0"/>
    <d v="2019-04-29T13:06:44"/>
    <d v="2019-04-29T12:18:25"/>
    <n v="2898.9999999990687"/>
    <n v="48.316666666651145"/>
    <n v="193.26666666660458"/>
    <n v="1"/>
    <s v="D538612"/>
    <s v="Closed"/>
  </r>
  <r>
    <x v="1"/>
    <x v="1"/>
    <x v="11"/>
    <x v="29"/>
    <n v="40"/>
    <x v="4"/>
    <x v="0"/>
    <d v="2019-04-30T05:10:17"/>
    <d v="2019-04-30T03:34:00"/>
    <n v="5777.000000118278"/>
    <n v="96.283333335304633"/>
    <n v="3851.3333334121853"/>
    <n v="1"/>
    <s v="D538617"/>
    <s v="Closed"/>
  </r>
  <r>
    <x v="1"/>
    <x v="1"/>
    <x v="11"/>
    <x v="1363"/>
    <n v="1"/>
    <x v="4"/>
    <x v="0"/>
    <d v="2019-04-30T08:03:29"/>
    <d v="2019-04-30T07:47:00"/>
    <n v="988.99999985005707"/>
    <n v="16.483333330834284"/>
    <n v="16.483333330834284"/>
    <n v="1"/>
    <s v="D538620"/>
    <s v="Closed"/>
  </r>
  <r>
    <x v="1"/>
    <x v="1"/>
    <x v="11"/>
    <x v="1364"/>
    <n v="1"/>
    <x v="2"/>
    <x v="1"/>
    <d v="2019-04-30T10:16:50"/>
    <d v="2019-04-30T08:22:00"/>
    <n v="6890.0000000372529"/>
    <n v="114.83333333395422"/>
    <n v="114.83333333395422"/>
    <n v="1"/>
    <s v="C538621"/>
    <s v="Closed"/>
  </r>
  <r>
    <x v="0"/>
    <x v="7"/>
    <x v="17"/>
    <x v="1328"/>
    <n v="75"/>
    <x v="6"/>
    <x v="0"/>
    <d v="2019-04-30T15:44:00"/>
    <d v="2019-04-30T10:43:00"/>
    <n v="18059.999999776483"/>
    <n v="300.99999999627471"/>
    <n v="22574.999999720603"/>
    <n v="1"/>
    <s v="D538630"/>
    <s v="Closed"/>
  </r>
  <r>
    <x v="0"/>
    <x v="4"/>
    <x v="9"/>
    <x v="1365"/>
    <n v="4"/>
    <x v="10"/>
    <x v="0"/>
    <d v="2019-04-30T12:05:00"/>
    <d v="2019-04-30T11:30:00"/>
    <n v="2099.9999999301508"/>
    <n v="34.999999998835847"/>
    <n v="139.99999999534339"/>
    <n v="1"/>
    <s v="D538629"/>
    <s v="Closed"/>
  </r>
  <r>
    <x v="0"/>
    <x v="2"/>
    <x v="15"/>
    <x v="353"/>
    <n v="5"/>
    <x v="1"/>
    <x v="0"/>
    <d v="2019-04-30T21:50:58"/>
    <d v="2019-04-30T18:04:00"/>
    <n v="13617.999999923632"/>
    <n v="226.96666666539386"/>
    <n v="1134.8333333269693"/>
    <n v="1"/>
    <s v="D538643"/>
    <s v="Closed"/>
  </r>
  <r>
    <x v="0"/>
    <x v="7"/>
    <x v="17"/>
    <x v="1366"/>
    <n v="23"/>
    <x v="5"/>
    <x v="0"/>
    <d v="2019-05-01T08:39:44"/>
    <d v="2019-05-01T08:05:00"/>
    <n v="2083.9999999618158"/>
    <n v="34.73333333269693"/>
    <n v="798.86666665202938"/>
    <n v="1"/>
    <s v="D538651"/>
    <s v="Closed"/>
  </r>
  <r>
    <x v="0"/>
    <x v="3"/>
    <x v="7"/>
    <x v="1367"/>
    <n v="1"/>
    <x v="10"/>
    <x v="0"/>
    <d v="2019-05-01T09:09:21"/>
    <d v="2019-05-01T08:05:12"/>
    <n v="3848.9999995334074"/>
    <n v="64.149999992223457"/>
    <n v="64.149999992223457"/>
    <n v="1"/>
    <s v="C538646"/>
    <s v="Closed"/>
  </r>
  <r>
    <x v="0"/>
    <x v="2"/>
    <x v="5"/>
    <x v="729"/>
    <n v="11"/>
    <x v="10"/>
    <x v="0"/>
    <d v="2019-05-01T13:20:17"/>
    <d v="2019-05-01T12:19:00"/>
    <n v="3677.0000001881272"/>
    <n v="61.283333336468786"/>
    <n v="674.11666670115665"/>
    <n v="1"/>
    <s v="D538656"/>
    <s v="Closed"/>
  </r>
  <r>
    <x v="0"/>
    <x v="4"/>
    <x v="9"/>
    <x v="1027"/>
    <n v="94"/>
    <x v="10"/>
    <x v="0"/>
    <d v="2019-05-01T21:38:34"/>
    <d v="2019-05-01T19:19:00"/>
    <n v="8374.0000005578622"/>
    <n v="139.56666667596437"/>
    <n v="13119.266667540651"/>
    <n v="1"/>
    <s v="D538674"/>
    <s v="Closed"/>
  </r>
  <r>
    <x v="0"/>
    <x v="4"/>
    <x v="9"/>
    <x v="1368"/>
    <n v="1"/>
    <x v="5"/>
    <x v="0"/>
    <d v="2019-05-02T10:40:00"/>
    <d v="2019-05-02T09:59:00"/>
    <n v="2459.9999998463318"/>
    <n v="40.999999997438863"/>
    <n v="40.999999997438863"/>
    <n v="1"/>
    <s v="D538677"/>
    <s v="Closed"/>
  </r>
  <r>
    <x v="0"/>
    <x v="0"/>
    <x v="3"/>
    <x v="346"/>
    <n v="7"/>
    <x v="6"/>
    <x v="0"/>
    <d v="2019-05-02T12:36:00"/>
    <d v="2019-05-02T11:55:00"/>
    <n v="2459.9999998463318"/>
    <n v="40.999999997438863"/>
    <n v="286.99999998207204"/>
    <n v="1"/>
    <s v="D538682"/>
    <s v="Closed"/>
  </r>
  <r>
    <x v="0"/>
    <x v="2"/>
    <x v="5"/>
    <x v="1369"/>
    <n v="2"/>
    <x v="2"/>
    <x v="0"/>
    <d v="2019-05-02T19:21:20"/>
    <d v="2019-05-02T17:00:00"/>
    <n v="8479.9999995622784"/>
    <n v="141.33333332603797"/>
    <n v="282.66666665207595"/>
    <n v="1"/>
    <s v="D538684"/>
    <s v="Closed"/>
  </r>
  <r>
    <x v="1"/>
    <x v="5"/>
    <x v="14"/>
    <x v="1370"/>
    <n v="2"/>
    <x v="2"/>
    <x v="1"/>
    <d v="2019-05-03T09:23:15"/>
    <d v="2019-05-03T08:05:00"/>
    <n v="4694.9999999022111"/>
    <n v="78.249999998370185"/>
    <n v="156.49999999674037"/>
    <n v="1"/>
    <s v="D538689"/>
    <s v="Closed"/>
  </r>
  <r>
    <x v="0"/>
    <x v="0"/>
    <x v="0"/>
    <x v="1371"/>
    <n v="2"/>
    <x v="5"/>
    <x v="0"/>
    <d v="2019-05-03T09:03:00"/>
    <d v="2019-05-03T08:14:00"/>
    <n v="2940.0000001536682"/>
    <n v="49.000000002561137"/>
    <n v="98.000000005122274"/>
    <n v="1"/>
    <s v="D538688"/>
    <s v="Closed"/>
  </r>
  <r>
    <x v="0"/>
    <x v="3"/>
    <x v="7"/>
    <x v="1372"/>
    <n v="27"/>
    <x v="10"/>
    <x v="0"/>
    <d v="2019-05-03T15:07:00"/>
    <d v="2019-05-03T11:04:00"/>
    <n v="14580.000000377186"/>
    <n v="243.00000000628643"/>
    <n v="6561.0000001697335"/>
    <n v="1"/>
    <s v="D538706"/>
    <s v="Closed"/>
  </r>
  <r>
    <x v="0"/>
    <x v="3"/>
    <x v="7"/>
    <x v="1354"/>
    <n v="33"/>
    <x v="10"/>
    <x v="0"/>
    <d v="2019-05-03T13:30:00"/>
    <d v="2019-05-03T11:04:00"/>
    <n v="8760.0000002654269"/>
    <n v="146.00000000442378"/>
    <n v="4818.0000001459848"/>
    <n v="1"/>
    <s v="D538695"/>
    <s v="Closed"/>
  </r>
  <r>
    <x v="0"/>
    <x v="2"/>
    <x v="16"/>
    <x v="112"/>
    <n v="23"/>
    <x v="10"/>
    <x v="0"/>
    <d v="2019-05-03T15:19:00"/>
    <d v="2019-05-03T14:29:00"/>
    <n v="2999.9999997206032"/>
    <n v="49.999999995343387"/>
    <n v="1149.9999998928979"/>
    <n v="1"/>
    <s v="D538703"/>
    <s v="Closed"/>
  </r>
  <r>
    <x v="0"/>
    <x v="2"/>
    <x v="16"/>
    <x v="1373"/>
    <n v="1"/>
    <x v="10"/>
    <x v="0"/>
    <d v="2019-05-03T17:38:00"/>
    <d v="2019-05-03T15:04:26"/>
    <n v="9214.0000001527369"/>
    <n v="153.56666666921228"/>
    <n v="153.56666666921228"/>
    <n v="1"/>
    <s v="D538705"/>
    <s v="Closed"/>
  </r>
  <r>
    <x v="0"/>
    <x v="0"/>
    <x v="3"/>
    <x v="1374"/>
    <n v="6"/>
    <x v="10"/>
    <x v="0"/>
    <d v="2019-05-03T20:12:00"/>
    <d v="2019-05-03T18:42:11"/>
    <n v="5388.9999999431893"/>
    <n v="89.816666665719822"/>
    <n v="538.89999999431893"/>
    <n v="1"/>
    <s v="D538711"/>
    <s v="Closed"/>
  </r>
  <r>
    <x v="0"/>
    <x v="4"/>
    <x v="8"/>
    <x v="1133"/>
    <n v="1"/>
    <x v="5"/>
    <x v="0"/>
    <d v="2019-05-04T09:22:08"/>
    <d v="2019-05-04T08:17:38"/>
    <n v="3870.0000000419095"/>
    <n v="64.500000000698492"/>
    <n v="64.500000000698492"/>
    <n v="1"/>
    <s v="C538712"/>
    <s v="Closed"/>
  </r>
  <r>
    <x v="0"/>
    <x v="2"/>
    <x v="5"/>
    <x v="1375"/>
    <n v="18"/>
    <x v="6"/>
    <x v="0"/>
    <d v="2019-05-04T13:23:13"/>
    <d v="2019-05-04T11:14:08"/>
    <n v="7744.9999999953434"/>
    <n v="129.08333333325572"/>
    <n v="2323.499999998603"/>
    <n v="1"/>
    <s v="D538716"/>
    <s v="Closed"/>
  </r>
  <r>
    <x v="0"/>
    <x v="7"/>
    <x v="17"/>
    <x v="1376"/>
    <n v="1"/>
    <x v="4"/>
    <x v="0"/>
    <d v="2019-05-04T13:04:27"/>
    <d v="2019-05-04T12:16:47"/>
    <n v="2859.9999996833503"/>
    <n v="47.666666661389172"/>
    <n v="47.666666661389172"/>
    <n v="1"/>
    <s v="C538717"/>
    <s v="Closed"/>
  </r>
  <r>
    <x v="1"/>
    <x v="6"/>
    <x v="13"/>
    <x v="1377"/>
    <n v="31"/>
    <x v="6"/>
    <x v="0"/>
    <d v="2019-05-04T19:14:37"/>
    <d v="2019-05-04T18:21:21"/>
    <n v="3195.9999996470287"/>
    <n v="53.266666660783812"/>
    <n v="1651.2666664842982"/>
    <n v="1"/>
    <s v="D538724"/>
    <s v="Closed"/>
  </r>
  <r>
    <x v="0"/>
    <x v="2"/>
    <x v="10"/>
    <x v="1378"/>
    <n v="62"/>
    <x v="3"/>
    <x v="0"/>
    <d v="2019-05-04T23:18:45"/>
    <d v="2019-05-04T19:27:00"/>
    <n v="13904.999999748543"/>
    <n v="231.74999999580905"/>
    <n v="14368.499999740161"/>
    <n v="1"/>
    <s v="D538792"/>
    <s v="Closed"/>
  </r>
  <r>
    <x v="0"/>
    <x v="2"/>
    <x v="10"/>
    <x v="106"/>
    <n v="13"/>
    <x v="3"/>
    <x v="0"/>
    <d v="2019-05-05T00:23:26"/>
    <d v="2019-05-04T19:31:00"/>
    <n v="17545.999999693595"/>
    <n v="292.43333332822658"/>
    <n v="3801.6333332669456"/>
    <n v="1"/>
    <s v="D538757"/>
    <s v="Closed"/>
  </r>
  <r>
    <x v="0"/>
    <x v="2"/>
    <x v="16"/>
    <x v="415"/>
    <n v="31"/>
    <x v="1"/>
    <x v="0"/>
    <d v="2019-05-04T22:13:23"/>
    <d v="2019-05-04T19:31:37"/>
    <n v="9706.0000001220033"/>
    <n v="161.76666666870005"/>
    <n v="5014.7666667297017"/>
    <n v="1"/>
    <s v="D538753"/>
    <s v="Closed"/>
  </r>
  <r>
    <x v="0"/>
    <x v="2"/>
    <x v="15"/>
    <x v="321"/>
    <n v="4"/>
    <x v="3"/>
    <x v="0"/>
    <d v="2019-05-05T00:48:27"/>
    <d v="2019-05-04T19:36:00"/>
    <n v="18747.000000067055"/>
    <n v="312.45000000111759"/>
    <n v="1249.8000000044703"/>
    <n v="1"/>
    <s v="D538832"/>
    <s v="Closed"/>
  </r>
  <r>
    <x v="0"/>
    <x v="2"/>
    <x v="16"/>
    <x v="119"/>
    <n v="13"/>
    <x v="3"/>
    <x v="0"/>
    <d v="2019-05-04T21:50:48"/>
    <d v="2019-05-04T19:36:23"/>
    <n v="8064.9999999906868"/>
    <n v="134.41666666651145"/>
    <n v="1747.4166666646488"/>
    <n v="1"/>
    <s v="D538769"/>
    <s v="Closed"/>
  </r>
  <r>
    <x v="0"/>
    <x v="2"/>
    <x v="10"/>
    <x v="1324"/>
    <n v="1"/>
    <x v="7"/>
    <x v="0"/>
    <d v="2019-05-04T21:32:23"/>
    <d v="2019-05-04T19:38:00"/>
    <n v="6862.9999993834645"/>
    <n v="114.38333332305774"/>
    <n v="114.38333332305774"/>
    <n v="1"/>
    <s v="C538733"/>
    <s v="Closed"/>
  </r>
  <r>
    <x v="0"/>
    <x v="2"/>
    <x v="15"/>
    <x v="316"/>
    <n v="3"/>
    <x v="7"/>
    <x v="0"/>
    <d v="2019-05-05T00:27:40"/>
    <d v="2019-05-04T19:45:00"/>
    <n v="16960.000000381842"/>
    <n v="282.6666666730307"/>
    <n v="848.00000001909211"/>
    <n v="1"/>
    <s v="D538834"/>
    <s v="Closed"/>
  </r>
  <r>
    <x v="0"/>
    <x v="0"/>
    <x v="4"/>
    <x v="4"/>
    <n v="11"/>
    <x v="7"/>
    <x v="0"/>
    <d v="2019-05-05T00:57:57"/>
    <d v="2019-05-04T19:45:16"/>
    <n v="18761.000000196509"/>
    <n v="312.68333333660848"/>
    <n v="3439.5166667026933"/>
    <n v="1"/>
    <s v="D538803"/>
    <s v="Closed"/>
  </r>
  <r>
    <x v="0"/>
    <x v="2"/>
    <x v="10"/>
    <x v="1379"/>
    <n v="17"/>
    <x v="3"/>
    <x v="0"/>
    <d v="2019-05-04T23:33:54"/>
    <d v="2019-05-04T19:56:00"/>
    <n v="13073.999999742955"/>
    <n v="217.89999999571592"/>
    <n v="3704.2999999271706"/>
    <n v="1"/>
    <s v="D538794"/>
    <s v="Closed"/>
  </r>
  <r>
    <x v="0"/>
    <x v="4"/>
    <x v="9"/>
    <x v="730"/>
    <n v="72"/>
    <x v="1"/>
    <x v="0"/>
    <d v="2019-05-05T02:20:20"/>
    <d v="2019-05-04T20:07:48"/>
    <n v="22351.999999769032"/>
    <n v="372.53333332948387"/>
    <n v="26822.399999722838"/>
    <n v="1"/>
    <s v="D538776"/>
    <s v="Closed"/>
  </r>
  <r>
    <x v="0"/>
    <x v="3"/>
    <x v="7"/>
    <x v="397"/>
    <n v="89"/>
    <x v="7"/>
    <x v="0"/>
    <d v="2019-05-05T02:21:06"/>
    <d v="2019-05-04T20:13:00"/>
    <n v="22085.99999982398"/>
    <n v="368.09999999706633"/>
    <n v="32760.899999738904"/>
    <n v="1"/>
    <s v="D538827"/>
    <s v="Closed"/>
  </r>
  <r>
    <x v="0"/>
    <x v="0"/>
    <x v="3"/>
    <x v="1380"/>
    <n v="1"/>
    <x v="3"/>
    <x v="0"/>
    <d v="2019-05-04T23:38:40"/>
    <d v="2019-05-04T20:23:00"/>
    <n v="11739.99999971129"/>
    <n v="195.66666666185483"/>
    <n v="195.66666666185483"/>
    <n v="1"/>
    <s v="C538762"/>
    <s v="Closed"/>
  </r>
  <r>
    <x v="0"/>
    <x v="2"/>
    <x v="10"/>
    <x v="73"/>
    <n v="15"/>
    <x v="3"/>
    <x v="0"/>
    <d v="2019-05-05T00:14:56"/>
    <d v="2019-05-04T20:45:56"/>
    <n v="12540.00000001397"/>
    <n v="209.00000000023283"/>
    <n v="3135.0000000034925"/>
    <n v="1"/>
    <s v="D538826"/>
    <s v="Closed"/>
  </r>
  <r>
    <x v="0"/>
    <x v="4"/>
    <x v="8"/>
    <x v="1381"/>
    <n v="4"/>
    <x v="7"/>
    <x v="0"/>
    <d v="2019-05-05T00:05:36"/>
    <d v="2019-05-04T21:37:38"/>
    <n v="8878.0000001890585"/>
    <n v="147.96666666981764"/>
    <n v="591.86666667927057"/>
    <n v="1"/>
    <s v="D538825"/>
    <s v="Closed"/>
  </r>
  <r>
    <x v="0"/>
    <x v="7"/>
    <x v="17"/>
    <x v="1382"/>
    <n v="1"/>
    <x v="1"/>
    <x v="0"/>
    <d v="2019-05-04T23:47:58"/>
    <d v="2019-05-04T22:15:09"/>
    <n v="5568.9999999012798"/>
    <n v="92.81666666502133"/>
    <n v="92.81666666502133"/>
    <n v="1"/>
    <s v="C538801"/>
    <s v="Closed"/>
  </r>
  <r>
    <x v="0"/>
    <x v="2"/>
    <x v="10"/>
    <x v="1383"/>
    <n v="1"/>
    <x v="3"/>
    <x v="0"/>
    <d v="2019-05-05T00:16:03"/>
    <d v="2019-05-04T22:45:40"/>
    <n v="5423.0000003473833"/>
    <n v="90.383333339123055"/>
    <n v="90.383333339123055"/>
    <n v="1"/>
    <s v="C538804"/>
    <s v="Closed"/>
  </r>
  <r>
    <x v="0"/>
    <x v="2"/>
    <x v="5"/>
    <x v="153"/>
    <n v="12"/>
    <x v="1"/>
    <x v="0"/>
    <d v="2019-05-05T06:27:00"/>
    <d v="2019-05-05T03:26:00"/>
    <n v="10860.000000195578"/>
    <n v="181.00000000325963"/>
    <n v="2172.0000000391155"/>
    <n v="1"/>
    <s v="D538840"/>
    <s v="Closed"/>
  </r>
  <r>
    <x v="0"/>
    <x v="3"/>
    <x v="7"/>
    <x v="1384"/>
    <n v="1"/>
    <x v="7"/>
    <x v="0"/>
    <d v="2019-05-05T09:47:00"/>
    <d v="2019-05-05T08:45:00"/>
    <n v="3719.9999995529652"/>
    <n v="61.999999992549419"/>
    <n v="61.999999992549419"/>
    <n v="1"/>
    <s v="D538844"/>
    <s v="Closed"/>
  </r>
  <r>
    <x v="0"/>
    <x v="7"/>
    <x v="17"/>
    <x v="1385"/>
    <n v="1"/>
    <x v="5"/>
    <x v="0"/>
    <d v="2019-05-05T10:12:31"/>
    <d v="2019-05-05T09:31:00"/>
    <n v="2491.0000001778826"/>
    <n v="41.516666669631377"/>
    <n v="41.516666669631377"/>
    <n v="1"/>
    <s v="C538843"/>
    <s v="Closed"/>
  </r>
  <r>
    <x v="0"/>
    <x v="2"/>
    <x v="10"/>
    <x v="481"/>
    <n v="2"/>
    <x v="5"/>
    <x v="0"/>
    <d v="2019-05-05T12:10:04"/>
    <d v="2019-05-05T10:05:00"/>
    <n v="7503.9999996079132"/>
    <n v="125.06666666013189"/>
    <n v="250.13333332026377"/>
    <n v="1"/>
    <s v="D538848"/>
    <s v="Closed"/>
  </r>
  <r>
    <x v="0"/>
    <x v="4"/>
    <x v="9"/>
    <x v="386"/>
    <n v="14"/>
    <x v="0"/>
    <x v="0"/>
    <d v="2019-05-05T12:55:41"/>
    <d v="2019-05-05T10:47:56"/>
    <n v="7665.0000001536682"/>
    <n v="127.75000000256114"/>
    <n v="1788.5000000358559"/>
    <n v="1"/>
    <s v="D538849"/>
    <s v="Closed"/>
  </r>
  <r>
    <x v="1"/>
    <x v="6"/>
    <x v="21"/>
    <x v="1386"/>
    <n v="1"/>
    <x v="7"/>
    <x v="0"/>
    <d v="2019-05-05T13:14:04"/>
    <d v="2019-05-05T11:18:00"/>
    <n v="6963.9999997336417"/>
    <n v="116.06666666222736"/>
    <n v="116.06666666222736"/>
    <n v="1"/>
    <s v="D538852"/>
    <s v="Closed"/>
  </r>
  <r>
    <x v="0"/>
    <x v="2"/>
    <x v="5"/>
    <x v="571"/>
    <n v="32"/>
    <x v="1"/>
    <x v="0"/>
    <d v="2019-05-05T15:26:39"/>
    <d v="2019-05-05T13:05:56"/>
    <n v="8442.999999714084"/>
    <n v="140.7166666619014"/>
    <n v="4502.9333331808448"/>
    <n v="1"/>
    <s v="D538855"/>
    <s v="Closed"/>
  </r>
  <r>
    <x v="0"/>
    <x v="0"/>
    <x v="0"/>
    <x v="1387"/>
    <n v="1"/>
    <x v="10"/>
    <x v="0"/>
    <d v="2019-05-05T16:57:00"/>
    <d v="2019-05-05T16:13:00"/>
    <n v="2640.000000433065"/>
    <n v="44.00000000721775"/>
    <n v="44.00000000721775"/>
    <n v="1"/>
    <s v="C538857"/>
    <s v="Closed"/>
  </r>
  <r>
    <x v="0"/>
    <x v="0"/>
    <x v="0"/>
    <x v="1104"/>
    <n v="5"/>
    <x v="10"/>
    <x v="0"/>
    <d v="2019-05-05T17:30:17"/>
    <d v="2019-05-05T16:52:00"/>
    <n v="2297.0000000903383"/>
    <n v="38.283333334838971"/>
    <n v="191.41666667419486"/>
    <n v="1"/>
    <s v="D538861"/>
    <s v="Closed"/>
  </r>
  <r>
    <x v="0"/>
    <x v="0"/>
    <x v="4"/>
    <x v="1388"/>
    <n v="2"/>
    <x v="5"/>
    <x v="0"/>
    <d v="2019-05-05T17:41:32"/>
    <d v="2019-05-05T17:08:00"/>
    <n v="2012.0000001043081"/>
    <n v="33.533333335071802"/>
    <n v="67.066666670143604"/>
    <n v="1"/>
    <s v="D538862"/>
    <s v="Closed"/>
  </r>
  <r>
    <x v="0"/>
    <x v="2"/>
    <x v="10"/>
    <x v="1389"/>
    <n v="1"/>
    <x v="7"/>
    <x v="0"/>
    <d v="2019-05-05T19:48:47"/>
    <d v="2019-05-05T17:56:00"/>
    <n v="6767.000000202097"/>
    <n v="112.78333333670162"/>
    <n v="112.78333333670162"/>
    <n v="1"/>
    <s v="D538864"/>
    <s v="Closed"/>
  </r>
  <r>
    <x v="0"/>
    <x v="2"/>
    <x v="15"/>
    <x v="1390"/>
    <n v="3"/>
    <x v="5"/>
    <x v="0"/>
    <d v="2019-05-06T08:46:00"/>
    <d v="2019-05-06T07:49:00"/>
    <n v="3419.9999998323619"/>
    <n v="56.999999997206032"/>
    <n v="170.9999999916181"/>
    <n v="1"/>
    <s v="D538869"/>
    <s v="Closed"/>
  </r>
  <r>
    <x v="0"/>
    <x v="2"/>
    <x v="10"/>
    <x v="1391"/>
    <n v="1"/>
    <x v="1"/>
    <x v="0"/>
    <d v="2019-05-06T10:03:00"/>
    <d v="2019-05-06T08:15:00"/>
    <n v="6479.9999997485429"/>
    <n v="107.99999999580905"/>
    <n v="107.99999999580905"/>
    <n v="1"/>
    <s v="D538875"/>
    <s v="Closed"/>
  </r>
  <r>
    <x v="0"/>
    <x v="0"/>
    <x v="3"/>
    <x v="1392"/>
    <n v="2"/>
    <x v="5"/>
    <x v="0"/>
    <d v="2019-05-06T11:03:00"/>
    <d v="2019-05-06T10:15:00"/>
    <n v="2879.9999999580905"/>
    <n v="47.999999999301508"/>
    <n v="95.999999998603016"/>
    <n v="1"/>
    <s v="D538874"/>
    <s v="Closed"/>
  </r>
  <r>
    <x v="1"/>
    <x v="5"/>
    <x v="14"/>
    <x v="1393"/>
    <n v="5"/>
    <x v="1"/>
    <x v="0"/>
    <d v="2019-05-06T12:49:56"/>
    <d v="2019-05-06T12:19:45"/>
    <n v="1811.0000002663583"/>
    <n v="30.183333337772638"/>
    <n v="150.91666668886319"/>
    <n v="1"/>
    <s v="D538879"/>
    <s v="Closed"/>
  </r>
  <r>
    <x v="0"/>
    <x v="2"/>
    <x v="10"/>
    <x v="1394"/>
    <n v="3"/>
    <x v="1"/>
    <x v="0"/>
    <d v="2019-05-06T15:28:00"/>
    <d v="2019-05-06T14:29:00"/>
    <n v="3539.9999995948747"/>
    <n v="58.999999993247911"/>
    <n v="176.99999997974373"/>
    <n v="1"/>
    <s v="D538888"/>
    <s v="Closed"/>
  </r>
  <r>
    <x v="0"/>
    <x v="0"/>
    <x v="1"/>
    <x v="1395"/>
    <n v="1"/>
    <x v="10"/>
    <x v="0"/>
    <d v="2019-05-06T17:08:28"/>
    <d v="2019-05-06T16:21:00"/>
    <n v="2848.0000000214204"/>
    <n v="47.466666667023674"/>
    <n v="47.466666667023674"/>
    <n v="1"/>
    <s v="C538890"/>
    <s v="Closed"/>
  </r>
  <r>
    <x v="0"/>
    <x v="0"/>
    <x v="1"/>
    <x v="1396"/>
    <n v="2"/>
    <x v="10"/>
    <x v="0"/>
    <d v="2019-05-06T20:48:11"/>
    <d v="2019-05-06T18:41:21"/>
    <n v="7610.0000004982576"/>
    <n v="126.83333334163763"/>
    <n v="253.66666668327525"/>
    <n v="1"/>
    <s v="D538895"/>
    <s v="Closed"/>
  </r>
  <r>
    <x v="0"/>
    <x v="2"/>
    <x v="16"/>
    <x v="1397"/>
    <n v="7"/>
    <x v="5"/>
    <x v="0"/>
    <d v="2019-05-07T09:35:00"/>
    <d v="2019-05-07T08:43:00"/>
    <n v="3120.0000001117587"/>
    <n v="52.000000001862645"/>
    <n v="364.00000001303852"/>
    <n v="1"/>
    <s v="D538901"/>
    <s v="Closed"/>
  </r>
  <r>
    <x v="0"/>
    <x v="2"/>
    <x v="16"/>
    <x v="1398"/>
    <n v="1"/>
    <x v="5"/>
    <x v="0"/>
    <d v="2019-05-07T11:40:00"/>
    <d v="2019-05-07T10:44:00"/>
    <n v="3359.9999996367842"/>
    <n v="55.999999993946403"/>
    <n v="55.999999993946403"/>
    <n v="1"/>
    <s v="C538906"/>
    <s v="Closed"/>
  </r>
  <r>
    <x v="0"/>
    <x v="2"/>
    <x v="10"/>
    <x v="243"/>
    <n v="15"/>
    <x v="10"/>
    <x v="0"/>
    <d v="2019-05-07T16:26:00"/>
    <d v="2019-05-07T14:31:00"/>
    <n v="6899.9999998603016"/>
    <n v="114.99999999767169"/>
    <n v="1724.9999999650754"/>
    <n v="1"/>
    <s v="D538915"/>
    <s v="Closed"/>
  </r>
  <r>
    <x v="0"/>
    <x v="2"/>
    <x v="10"/>
    <x v="1399"/>
    <n v="1"/>
    <x v="5"/>
    <x v="0"/>
    <d v="2019-05-07T16:56:00"/>
    <d v="2019-05-07T16:41:00"/>
    <n v="899.99999979045242"/>
    <n v="14.99999999650754"/>
    <n v="14.99999999650754"/>
    <n v="1"/>
    <s v="C538918"/>
    <s v="Closed"/>
  </r>
  <r>
    <x v="0"/>
    <x v="2"/>
    <x v="10"/>
    <x v="304"/>
    <n v="2"/>
    <x v="10"/>
    <x v="0"/>
    <d v="2019-05-08T14:19:39"/>
    <d v="2019-05-08T13:46:00"/>
    <n v="2018.9999998547137"/>
    <n v="33.649999997578561"/>
    <n v="67.299999995157123"/>
    <n v="1"/>
    <s v="D538926"/>
    <s v="Closed"/>
  </r>
  <r>
    <x v="0"/>
    <x v="0"/>
    <x v="0"/>
    <x v="1400"/>
    <n v="1"/>
    <x v="5"/>
    <x v="0"/>
    <d v="2019-05-09T09:35:00"/>
    <d v="2019-05-09T07:57:00"/>
    <n v="5879.9999996786937"/>
    <n v="97.999999994644895"/>
    <n v="97.999999994644895"/>
    <n v="1"/>
    <s v="D538930"/>
    <s v="Closed"/>
  </r>
  <r>
    <x v="0"/>
    <x v="0"/>
    <x v="3"/>
    <x v="1346"/>
    <n v="11"/>
    <x v="3"/>
    <x v="0"/>
    <d v="2019-05-09T21:11:00"/>
    <d v="2019-05-09T20:19:00"/>
    <n v="3120.0000001117587"/>
    <n v="52.000000001862645"/>
    <n v="572.0000000204891"/>
    <n v="1"/>
    <s v="D538941"/>
    <s v="Closed"/>
  </r>
  <r>
    <x v="0"/>
    <x v="4"/>
    <x v="9"/>
    <x v="1401"/>
    <n v="5"/>
    <x v="1"/>
    <x v="0"/>
    <d v="2019-05-10T03:41:56"/>
    <d v="2019-05-10T01:32:00"/>
    <n v="7795.9999999729916"/>
    <n v="129.93333333288319"/>
    <n v="649.66666666441597"/>
    <n v="1"/>
    <s v="D538944"/>
    <s v="Closed"/>
  </r>
  <r>
    <x v="0"/>
    <x v="7"/>
    <x v="17"/>
    <x v="1402"/>
    <n v="19"/>
    <x v="5"/>
    <x v="0"/>
    <d v="2019-05-10T08:25:00"/>
    <d v="2019-05-10T07:15:00"/>
    <n v="4199.9999998603016"/>
    <n v="69.999999997671694"/>
    <n v="1329.9999999557622"/>
    <n v="1"/>
    <s v="D538948"/>
    <s v="Closed"/>
  </r>
  <r>
    <x v="0"/>
    <x v="0"/>
    <x v="0"/>
    <x v="1403"/>
    <n v="1"/>
    <x v="2"/>
    <x v="0"/>
    <d v="2019-05-10T11:59:25"/>
    <d v="2019-05-10T10:34:00"/>
    <n v="5124.9999998370185"/>
    <n v="85.416666663950309"/>
    <n v="85.416666663950309"/>
    <n v="1"/>
    <s v="C538949"/>
    <s v="Closed"/>
  </r>
  <r>
    <x v="0"/>
    <x v="7"/>
    <x v="17"/>
    <x v="1404"/>
    <n v="2"/>
    <x v="5"/>
    <x v="0"/>
    <d v="2019-05-10T15:24:00"/>
    <d v="2019-05-10T15:10:00"/>
    <n v="840.00000022351742"/>
    <n v="14.00000000372529"/>
    <n v="28.000000007450581"/>
    <n v="1"/>
    <s v="D538953"/>
    <s v="Closed"/>
  </r>
  <r>
    <x v="0"/>
    <x v="0"/>
    <x v="0"/>
    <x v="759"/>
    <n v="13"/>
    <x v="1"/>
    <x v="0"/>
    <d v="2019-05-10T16:53:06"/>
    <d v="2019-05-10T16:29:00"/>
    <n v="1446.0000004386529"/>
    <n v="24.100000007310882"/>
    <n v="313.30000009504147"/>
    <n v="1"/>
    <s v="D538959"/>
    <s v="Closed"/>
  </r>
  <r>
    <x v="0"/>
    <x v="2"/>
    <x v="10"/>
    <x v="1405"/>
    <n v="2"/>
    <x v="10"/>
    <x v="0"/>
    <d v="2019-05-10T19:05:48"/>
    <d v="2019-05-10T17:21:00"/>
    <n v="6288.0000001285225"/>
    <n v="104.80000000214204"/>
    <n v="209.60000000428408"/>
    <n v="1"/>
    <s v="D538962"/>
    <s v="Closed"/>
  </r>
  <r>
    <x v="0"/>
    <x v="2"/>
    <x v="5"/>
    <x v="1406"/>
    <n v="1"/>
    <x v="5"/>
    <x v="0"/>
    <d v="2019-05-10T21:03:00"/>
    <d v="2019-05-10T19:51:00"/>
    <n v="4320.0000002514571"/>
    <n v="72.000000004190952"/>
    <n v="72.000000004190952"/>
    <n v="1"/>
    <s v="C538961"/>
    <s v="Closed"/>
  </r>
  <r>
    <x v="0"/>
    <x v="2"/>
    <x v="5"/>
    <x v="653"/>
    <n v="1"/>
    <x v="5"/>
    <x v="0"/>
    <d v="2019-05-11T08:46:37"/>
    <d v="2019-05-11T07:37:13"/>
    <n v="4164.0000002458692"/>
    <n v="69.400000004097819"/>
    <n v="69.400000004097819"/>
    <n v="1"/>
    <s v="D538965"/>
    <s v="Closed"/>
  </r>
  <r>
    <x v="0"/>
    <x v="4"/>
    <x v="9"/>
    <x v="1407"/>
    <n v="2"/>
    <x v="7"/>
    <x v="0"/>
    <d v="2019-05-11T19:02:46"/>
    <d v="2019-05-11T15:49:30"/>
    <n v="11595.999999996275"/>
    <n v="193.26666666660458"/>
    <n v="386.53333333320916"/>
    <n v="1"/>
    <s v="D538968"/>
    <s v="Closed"/>
  </r>
  <r>
    <x v="0"/>
    <x v="0"/>
    <x v="0"/>
    <x v="1408"/>
    <n v="2"/>
    <x v="1"/>
    <x v="0"/>
    <d v="2019-05-11T21:53:14"/>
    <d v="2019-05-11T17:34:00"/>
    <n v="15553.999999864027"/>
    <n v="259.23333333106712"/>
    <n v="518.46666666213423"/>
    <n v="1"/>
    <s v="D538969"/>
    <s v="Closed"/>
  </r>
  <r>
    <x v="0"/>
    <x v="2"/>
    <x v="5"/>
    <x v="1409"/>
    <n v="1"/>
    <x v="5"/>
    <x v="0"/>
    <d v="2019-05-12T12:06:00"/>
    <d v="2019-05-12T11:00:07"/>
    <n v="3952.9999999562278"/>
    <n v="65.883333332603797"/>
    <n v="65.883333332603797"/>
    <n v="1"/>
    <s v="D538971"/>
    <s v="Closed"/>
  </r>
  <r>
    <x v="0"/>
    <x v="0"/>
    <x v="3"/>
    <x v="1410"/>
    <n v="2"/>
    <x v="5"/>
    <x v="0"/>
    <d v="2019-05-12T12:38:10"/>
    <d v="2019-05-12T11:55:11"/>
    <n v="2579.0000000037253"/>
    <n v="42.983333333395422"/>
    <n v="85.966666666790843"/>
    <n v="1"/>
    <s v="D538980"/>
    <s v="Closed"/>
  </r>
  <r>
    <x v="0"/>
    <x v="2"/>
    <x v="5"/>
    <x v="1187"/>
    <n v="56"/>
    <x v="3"/>
    <x v="0"/>
    <d v="2019-05-12T12:13:00"/>
    <d v="2019-05-12T12:09:00"/>
    <n v="240.00000015366822"/>
    <n v="4.0000000025611371"/>
    <n v="224.00000014342368"/>
    <n v="1"/>
    <s v="D546611_A"/>
    <s v="Closed"/>
  </r>
  <r>
    <x v="0"/>
    <x v="2"/>
    <x v="10"/>
    <x v="108"/>
    <n v="24"/>
    <x v="1"/>
    <x v="0"/>
    <d v="2019-05-12T13:35:00"/>
    <d v="2019-05-12T12:12:00"/>
    <n v="4979.9999998882413"/>
    <n v="82.999999998137355"/>
    <n v="1991.9999999552965"/>
    <n v="1"/>
    <s v="D538994"/>
    <s v="Closed"/>
  </r>
  <r>
    <x v="0"/>
    <x v="2"/>
    <x v="5"/>
    <x v="144"/>
    <n v="88"/>
    <x v="1"/>
    <x v="0"/>
    <d v="2019-05-12T13:15:10"/>
    <d v="2019-05-12T12:13:25"/>
    <n v="3704.9999998183921"/>
    <n v="61.749999996973202"/>
    <n v="5433.9999997336417"/>
    <n v="1"/>
    <s v="D539007"/>
    <s v="Closed"/>
  </r>
  <r>
    <x v="0"/>
    <x v="3"/>
    <x v="7"/>
    <x v="1411"/>
    <n v="8"/>
    <x v="1"/>
    <x v="0"/>
    <d v="2019-05-12T15:27:28"/>
    <d v="2019-05-12T13:19:42"/>
    <n v="7665.9999997587875"/>
    <n v="127.76666666264646"/>
    <n v="1022.1333333011717"/>
    <n v="1"/>
    <s v="D539024"/>
    <s v="Closed"/>
  </r>
  <r>
    <x v="0"/>
    <x v="4"/>
    <x v="8"/>
    <x v="250"/>
    <n v="17"/>
    <x v="1"/>
    <x v="0"/>
    <d v="2019-05-12T14:47:38"/>
    <d v="2019-05-12T13:37:00"/>
    <n v="4237.999999942258"/>
    <n v="70.633333332370967"/>
    <n v="1200.7666666503064"/>
    <n v="1"/>
    <s v="D539019"/>
    <s v="Closed"/>
  </r>
  <r>
    <x v="0"/>
    <x v="4"/>
    <x v="9"/>
    <x v="1325"/>
    <n v="2"/>
    <x v="7"/>
    <x v="0"/>
    <d v="2019-05-12T14:36:46"/>
    <d v="2019-05-12T13:58:49"/>
    <n v="2276.9999998155981"/>
    <n v="37.949999996926636"/>
    <n v="75.899999993853271"/>
    <n v="1"/>
    <s v="D539018"/>
    <s v="Closed"/>
  </r>
  <r>
    <x v="0"/>
    <x v="0"/>
    <x v="0"/>
    <x v="142"/>
    <n v="55"/>
    <x v="1"/>
    <x v="0"/>
    <d v="2019-05-12T15:16:48"/>
    <d v="2019-05-12T14:22:00"/>
    <n v="3287.9999997792765"/>
    <n v="54.799999996321276"/>
    <n v="3013.9999997976702"/>
    <n v="1"/>
    <s v="D539022"/>
    <s v="Closed"/>
  </r>
  <r>
    <x v="0"/>
    <x v="2"/>
    <x v="5"/>
    <x v="770"/>
    <n v="4"/>
    <x v="1"/>
    <x v="0"/>
    <d v="2019-05-12T15:18:37"/>
    <d v="2019-05-12T14:25:00"/>
    <n v="3217.0000001555309"/>
    <n v="53.616666669258848"/>
    <n v="214.46666667703539"/>
    <n v="1"/>
    <s v="D539011"/>
    <s v="Closed"/>
  </r>
  <r>
    <x v="0"/>
    <x v="3"/>
    <x v="7"/>
    <x v="1412"/>
    <n v="1"/>
    <x v="7"/>
    <x v="0"/>
    <d v="2019-05-12T15:28:09"/>
    <d v="2019-05-12T14:31:00"/>
    <n v="3429.0000000502914"/>
    <n v="57.15000000083819"/>
    <n v="57.15000000083819"/>
    <n v="1"/>
    <s v="C539013"/>
    <s v="Closed"/>
  </r>
  <r>
    <x v="0"/>
    <x v="0"/>
    <x v="3"/>
    <x v="152"/>
    <n v="24"/>
    <x v="1"/>
    <x v="0"/>
    <d v="2019-05-12T16:09:33"/>
    <d v="2019-05-12T14:43:00"/>
    <n v="5193.0000000167638"/>
    <n v="86.550000000279397"/>
    <n v="2077.2000000067055"/>
    <n v="1"/>
    <s v="D539020"/>
    <s v="Closed"/>
  </r>
  <r>
    <x v="0"/>
    <x v="0"/>
    <x v="1"/>
    <x v="1413"/>
    <n v="12"/>
    <x v="1"/>
    <x v="0"/>
    <d v="2019-05-12T15:54:16"/>
    <d v="2019-05-12T15:14:00"/>
    <n v="2415.9999996190891"/>
    <n v="40.266666660318151"/>
    <n v="483.19999992381781"/>
    <n v="1"/>
    <s v="D539026"/>
    <s v="Closed"/>
  </r>
  <r>
    <x v="0"/>
    <x v="7"/>
    <x v="17"/>
    <x v="1414"/>
    <n v="1"/>
    <x v="4"/>
    <x v="0"/>
    <d v="2019-05-13T09:07:00"/>
    <d v="2019-05-13T08:34:00"/>
    <n v="1980.0000001676381"/>
    <n v="33.000000002793968"/>
    <n v="33.000000002793968"/>
    <n v="1"/>
    <s v="D539029"/>
    <s v="Closed"/>
  </r>
  <r>
    <x v="0"/>
    <x v="2"/>
    <x v="5"/>
    <x v="1415"/>
    <n v="4"/>
    <x v="5"/>
    <x v="0"/>
    <d v="2019-05-13T09:57:00"/>
    <d v="2019-05-13T09:22:00"/>
    <n v="2099.9999999301508"/>
    <n v="34.999999998835847"/>
    <n v="139.99999999534339"/>
    <n v="1"/>
    <s v="D539034"/>
    <s v="Closed"/>
  </r>
  <r>
    <x v="0"/>
    <x v="0"/>
    <x v="0"/>
    <x v="1416"/>
    <n v="1"/>
    <x v="1"/>
    <x v="0"/>
    <d v="2019-05-13T11:00:00"/>
    <d v="2019-05-13T09:37:00"/>
    <n v="4980.000000516884"/>
    <n v="83.000000008614734"/>
    <n v="83.000000008614734"/>
    <n v="1"/>
    <s v="C539032"/>
    <s v="Closed"/>
  </r>
  <r>
    <x v="0"/>
    <x v="7"/>
    <x v="17"/>
    <x v="1417"/>
    <n v="2"/>
    <x v="5"/>
    <x v="0"/>
    <d v="2019-05-13T10:13:00"/>
    <d v="2019-05-13T09:41:00"/>
    <n v="1919.9999999720603"/>
    <n v="31.999999999534339"/>
    <n v="63.999999999068677"/>
    <n v="1"/>
    <s v="D539035"/>
    <s v="Closed"/>
  </r>
  <r>
    <x v="0"/>
    <x v="2"/>
    <x v="5"/>
    <x v="1418"/>
    <n v="18"/>
    <x v="4"/>
    <x v="0"/>
    <d v="2019-05-13T16:13:39"/>
    <d v="2019-05-13T15:52:00"/>
    <n v="1299.0000000223517"/>
    <n v="21.650000000372529"/>
    <n v="389.70000000670552"/>
    <n v="1"/>
    <s v="D539037"/>
    <s v="Closed"/>
  </r>
  <r>
    <x v="0"/>
    <x v="2"/>
    <x v="10"/>
    <x v="1419"/>
    <n v="3"/>
    <x v="2"/>
    <x v="0"/>
    <d v="2019-05-13T19:57:35"/>
    <d v="2019-05-13T18:50:00"/>
    <n v="4055.0000005401671"/>
    <n v="67.583333342336118"/>
    <n v="202.75000002700835"/>
    <n v="1"/>
    <s v="D539043"/>
    <s v="Closed"/>
  </r>
  <r>
    <x v="1"/>
    <x v="6"/>
    <x v="13"/>
    <x v="1420"/>
    <n v="1"/>
    <x v="2"/>
    <x v="0"/>
    <d v="2019-05-14T11:29:23"/>
    <d v="2019-05-14T08:25:00"/>
    <n v="11062.999999872409"/>
    <n v="184.38333333120681"/>
    <n v="184.38333333120681"/>
    <n v="1"/>
    <s v="C539044"/>
    <s v="Closed"/>
  </r>
  <r>
    <x v="0"/>
    <x v="2"/>
    <x v="5"/>
    <x v="1421"/>
    <n v="22"/>
    <x v="5"/>
    <x v="0"/>
    <d v="2019-05-14T09:49:00"/>
    <d v="2019-05-14T09:01:00"/>
    <n v="2879.9999999580905"/>
    <n v="47.999999999301508"/>
    <n v="1055.9999999846332"/>
    <n v="1"/>
    <s v="D539050"/>
    <s v="Closed"/>
  </r>
  <r>
    <x v="0"/>
    <x v="2"/>
    <x v="15"/>
    <x v="1422"/>
    <n v="4"/>
    <x v="5"/>
    <x v="0"/>
    <d v="2019-05-14T10:00:00"/>
    <d v="2019-05-14T09:12:00"/>
    <n v="2879.9999999580905"/>
    <n v="47.999999999301508"/>
    <n v="191.99999999720603"/>
    <n v="1"/>
    <s v="D539053"/>
    <s v="Closed"/>
  </r>
  <r>
    <x v="0"/>
    <x v="2"/>
    <x v="16"/>
    <x v="1423"/>
    <n v="1"/>
    <x v="0"/>
    <x v="0"/>
    <d v="2019-05-14T14:20:00"/>
    <d v="2019-05-14T13:36:00"/>
    <n v="2639.9999998044223"/>
    <n v="43.999999996740371"/>
    <n v="43.999999996740371"/>
    <n v="1"/>
    <s v="D539061"/>
    <s v="Closed"/>
  </r>
  <r>
    <x v="0"/>
    <x v="2"/>
    <x v="5"/>
    <x v="1087"/>
    <n v="5"/>
    <x v="1"/>
    <x v="0"/>
    <d v="2019-05-15T06:52:47"/>
    <d v="2019-05-15T05:38:19"/>
    <n v="4467.9999996442348"/>
    <n v="74.466666660737246"/>
    <n v="372.33333330368623"/>
    <n v="1"/>
    <s v="D539064"/>
    <s v="Closed"/>
  </r>
  <r>
    <x v="0"/>
    <x v="0"/>
    <x v="3"/>
    <x v="355"/>
    <n v="1"/>
    <x v="4"/>
    <x v="0"/>
    <d v="2019-05-15T12:41:00"/>
    <d v="2019-05-15T11:26:00"/>
    <n v="4499.9999995809048"/>
    <n v="74.999999993015081"/>
    <n v="74.999999993015081"/>
    <n v="1"/>
    <s v="D539071"/>
    <s v="Closed"/>
  </r>
  <r>
    <x v="0"/>
    <x v="4"/>
    <x v="9"/>
    <x v="132"/>
    <n v="27"/>
    <x v="4"/>
    <x v="0"/>
    <d v="2019-05-15T15:31:02"/>
    <d v="2019-05-15T14:25:00"/>
    <n v="3962.0000001741573"/>
    <n v="66.033333336235955"/>
    <n v="1782.9000000783708"/>
    <n v="1"/>
    <s v="D539080"/>
    <s v="Closed"/>
  </r>
  <r>
    <x v="0"/>
    <x v="2"/>
    <x v="10"/>
    <x v="1211"/>
    <n v="2"/>
    <x v="10"/>
    <x v="0"/>
    <d v="2019-05-15T16:45:00"/>
    <d v="2019-05-15T15:54:00"/>
    <n v="3059.999999916181"/>
    <n v="50.999999998603016"/>
    <n v="101.99999999720603"/>
    <n v="1"/>
    <s v="D539084"/>
    <s v="Closed"/>
  </r>
  <r>
    <x v="0"/>
    <x v="2"/>
    <x v="10"/>
    <x v="1424"/>
    <n v="1"/>
    <x v="10"/>
    <x v="0"/>
    <d v="2019-05-15T17:45:13"/>
    <d v="2019-05-15T17:17:00"/>
    <n v="1693.0000003427267"/>
    <n v="28.216666672378778"/>
    <n v="28.216666672378778"/>
    <n v="1"/>
    <s v="D539086"/>
    <s v="Closed"/>
  </r>
  <r>
    <x v="1"/>
    <x v="6"/>
    <x v="13"/>
    <x v="1425"/>
    <n v="1"/>
    <x v="2"/>
    <x v="1"/>
    <d v="2019-05-15T21:10:42"/>
    <d v="2019-05-15T18:25:00"/>
    <n v="9941.9999999692664"/>
    <n v="165.69999999948777"/>
    <n v="165.69999999948777"/>
    <n v="1"/>
    <s v="C539087"/>
    <s v="Closed"/>
  </r>
  <r>
    <x v="0"/>
    <x v="2"/>
    <x v="5"/>
    <x v="1426"/>
    <n v="1"/>
    <x v="5"/>
    <x v="0"/>
    <d v="2019-05-16T11:23:03"/>
    <d v="2019-05-16T10:27:00"/>
    <n v="3362.9999997094274"/>
    <n v="56.049999995157123"/>
    <n v="56.049999995157123"/>
    <n v="1"/>
    <s v="D539090"/>
    <s v="Closed"/>
  </r>
  <r>
    <x v="0"/>
    <x v="2"/>
    <x v="16"/>
    <x v="1427"/>
    <n v="1"/>
    <x v="10"/>
    <x v="0"/>
    <d v="2019-05-16T13:47:30"/>
    <d v="2019-05-16T11:47:00"/>
    <n v="7230.0000003073364"/>
    <n v="120.50000000512227"/>
    <n v="120.50000000512227"/>
    <n v="1"/>
    <s v="C539092"/>
    <s v="Closed"/>
  </r>
  <r>
    <x v="0"/>
    <x v="2"/>
    <x v="15"/>
    <x v="1428"/>
    <n v="1"/>
    <x v="2"/>
    <x v="1"/>
    <d v="2019-05-16T18:46:58"/>
    <d v="2019-05-16T12:44:00"/>
    <n v="21778.000000119209"/>
    <n v="362.96666666865349"/>
    <n v="362.96666666865349"/>
    <n v="1"/>
    <s v="D539094"/>
    <s v="Closed"/>
  </r>
  <r>
    <x v="0"/>
    <x v="2"/>
    <x v="5"/>
    <x v="1022"/>
    <n v="34"/>
    <x v="5"/>
    <x v="0"/>
    <d v="2019-05-17T08:59:38"/>
    <d v="2019-05-17T08:25:00"/>
    <n v="2077.9999998165295"/>
    <n v="34.633333330275491"/>
    <n v="1177.5333332293667"/>
    <n v="1"/>
    <s v="D539103"/>
    <s v="Closed"/>
  </r>
  <r>
    <x v="0"/>
    <x v="4"/>
    <x v="8"/>
    <x v="1133"/>
    <n v="1"/>
    <x v="5"/>
    <x v="0"/>
    <d v="2019-05-17T09:18:53"/>
    <d v="2019-05-17T08:55:00"/>
    <n v="1432.9999999143183"/>
    <n v="23.883333331905305"/>
    <n v="23.883333331905305"/>
    <n v="1"/>
    <s v="C539102"/>
    <s v="Closed"/>
  </r>
  <r>
    <x v="0"/>
    <x v="2"/>
    <x v="5"/>
    <x v="1429"/>
    <n v="1"/>
    <x v="5"/>
    <x v="0"/>
    <d v="2019-05-17T11:25:04"/>
    <d v="2019-05-17T10:53:34"/>
    <n v="1889.9999998742715"/>
    <n v="31.499999997904524"/>
    <n v="31.499999997904524"/>
    <n v="1"/>
    <s v="C539106"/>
    <s v="Closed"/>
  </r>
  <r>
    <x v="0"/>
    <x v="2"/>
    <x v="5"/>
    <x v="1430"/>
    <n v="1"/>
    <x v="5"/>
    <x v="0"/>
    <d v="2019-05-17T13:54:06"/>
    <d v="2019-05-17T12:19:46"/>
    <n v="5659.9999997997656"/>
    <n v="94.333333329996094"/>
    <n v="94.333333329996094"/>
    <n v="1"/>
    <s v="C539108"/>
    <s v="Closed"/>
  </r>
  <r>
    <x v="0"/>
    <x v="0"/>
    <x v="0"/>
    <x v="1431"/>
    <n v="2"/>
    <x v="2"/>
    <x v="1"/>
    <d v="2019-05-17T17:10:59"/>
    <d v="2019-05-17T15:35:48"/>
    <n v="5711.0000004060566"/>
    <n v="95.183333340100944"/>
    <n v="190.36666668020189"/>
    <n v="1"/>
    <s v="D539111"/>
    <s v="Closed"/>
  </r>
  <r>
    <x v="1"/>
    <x v="6"/>
    <x v="13"/>
    <x v="1432"/>
    <n v="1"/>
    <x v="1"/>
    <x v="0"/>
    <d v="2019-05-19T00:27:00"/>
    <d v="2019-05-18T21:12:00"/>
    <n v="11700.000000419095"/>
    <n v="195.00000000698492"/>
    <n v="195.00000000698492"/>
    <n v="1"/>
    <s v="C539114"/>
    <s v="Closed"/>
  </r>
  <r>
    <x v="1"/>
    <x v="6"/>
    <x v="13"/>
    <x v="1433"/>
    <n v="1"/>
    <x v="1"/>
    <x v="0"/>
    <d v="2019-05-19T00:28:30"/>
    <d v="2019-05-18T21:29:00"/>
    <n v="10769.999999902211"/>
    <n v="179.49999999837019"/>
    <n v="179.49999999837019"/>
    <n v="1"/>
    <s v="C539116"/>
    <s v="Closed"/>
  </r>
  <r>
    <x v="1"/>
    <x v="6"/>
    <x v="13"/>
    <x v="23"/>
    <n v="1"/>
    <x v="1"/>
    <x v="0"/>
    <d v="2019-05-19T00:30:00"/>
    <d v="2019-05-18T21:29:00"/>
    <n v="10860.000000195578"/>
    <n v="181.00000000325963"/>
    <n v="181.00000000325963"/>
    <n v="1"/>
    <s v="C539115"/>
    <s v="Closed"/>
  </r>
  <r>
    <x v="0"/>
    <x v="2"/>
    <x v="5"/>
    <x v="1434"/>
    <n v="22"/>
    <x v="5"/>
    <x v="0"/>
    <d v="2019-05-19T09:01:49"/>
    <d v="2019-05-19T08:05:47"/>
    <n v="3361.9999994756654"/>
    <n v="56.033333324594423"/>
    <n v="1232.7333331410773"/>
    <n v="1"/>
    <s v="D539125"/>
    <s v="Closed"/>
  </r>
  <r>
    <x v="0"/>
    <x v="7"/>
    <x v="32"/>
    <x v="1134"/>
    <n v="1005"/>
    <x v="11"/>
    <x v="0"/>
    <d v="2019-05-20T11:43:00"/>
    <d v="2019-05-20T10:33:00"/>
    <n v="4199.9999998603016"/>
    <n v="69.999999997671694"/>
    <n v="70349.999997660052"/>
    <n v="1"/>
    <s v="D539230"/>
    <s v="Closed"/>
  </r>
  <r>
    <x v="0"/>
    <x v="7"/>
    <x v="17"/>
    <x v="1435"/>
    <n v="1"/>
    <x v="0"/>
    <x v="0"/>
    <d v="2019-05-20T16:00:00"/>
    <d v="2019-05-20T14:27:00"/>
    <n v="5579.9999999580905"/>
    <n v="92.999999999301508"/>
    <n v="92.999999999301508"/>
    <n v="1"/>
    <s v="C539238"/>
    <s v="Closed"/>
  </r>
  <r>
    <x v="0"/>
    <x v="7"/>
    <x v="17"/>
    <x v="1335"/>
    <n v="52"/>
    <x v="0"/>
    <x v="0"/>
    <d v="2019-05-20T18:25:41"/>
    <d v="2019-05-20T17:41:00"/>
    <n v="2680.9999999590218"/>
    <n v="44.683333332650363"/>
    <n v="2323.5333332978189"/>
    <n v="1"/>
    <s v="D539244"/>
    <s v="Closed"/>
  </r>
  <r>
    <x v="1"/>
    <x v="1"/>
    <x v="11"/>
    <x v="1436"/>
    <n v="1"/>
    <x v="5"/>
    <x v="0"/>
    <d v="2019-05-21T08:34:44"/>
    <d v="2019-05-21T08:05:00"/>
    <n v="1784.0000002412125"/>
    <n v="29.733333337353542"/>
    <n v="29.733333337353542"/>
    <n v="1"/>
    <s v="C539246"/>
    <s v="Closed"/>
  </r>
  <r>
    <x v="0"/>
    <x v="3"/>
    <x v="7"/>
    <x v="1144"/>
    <n v="45"/>
    <x v="0"/>
    <x v="0"/>
    <d v="2019-05-21T09:37:26"/>
    <d v="2019-05-21T08:47:00"/>
    <n v="3026.0000001406297"/>
    <n v="50.433333335677162"/>
    <n v="2269.5000001054723"/>
    <n v="1"/>
    <s v="D539248"/>
    <s v="Closed"/>
  </r>
  <r>
    <x v="0"/>
    <x v="3"/>
    <x v="7"/>
    <x v="834"/>
    <n v="27"/>
    <x v="0"/>
    <x v="0"/>
    <d v="2019-05-21T11:54:06"/>
    <d v="2019-05-21T11:16:00"/>
    <n v="2286.0000000335276"/>
    <n v="38.100000000558794"/>
    <n v="1028.7000000150874"/>
    <n v="1"/>
    <s v="D539252"/>
    <s v="Closed"/>
  </r>
  <r>
    <x v="0"/>
    <x v="0"/>
    <x v="1"/>
    <x v="1437"/>
    <n v="41"/>
    <x v="2"/>
    <x v="0"/>
    <d v="2019-05-21T13:38:00"/>
    <d v="2019-05-21T12:45:00"/>
    <n v="3180.0000003073364"/>
    <n v="53.000000005122274"/>
    <n v="2173.0000002100132"/>
    <n v="1"/>
    <s v="D539259"/>
    <s v="Closed"/>
  </r>
  <r>
    <x v="0"/>
    <x v="2"/>
    <x v="16"/>
    <x v="1438"/>
    <n v="2"/>
    <x v="1"/>
    <x v="0"/>
    <d v="2019-05-21T16:19:43"/>
    <d v="2019-05-21T13:41:00"/>
    <n v="9522.9999994626269"/>
    <n v="158.71666665771045"/>
    <n v="317.4333333154209"/>
    <n v="1"/>
    <s v="D539270"/>
    <s v="Closed"/>
  </r>
  <r>
    <x v="0"/>
    <x v="2"/>
    <x v="5"/>
    <x v="681"/>
    <n v="8"/>
    <x v="10"/>
    <x v="0"/>
    <d v="2019-05-22T12:25:09"/>
    <d v="2019-05-22T11:02:00"/>
    <n v="4989.0000001061708"/>
    <n v="83.150000001769513"/>
    <n v="665.2000000141561"/>
    <n v="1"/>
    <s v="D539275"/>
    <s v="Closed"/>
  </r>
  <r>
    <x v="0"/>
    <x v="4"/>
    <x v="9"/>
    <x v="1439"/>
    <n v="1"/>
    <x v="4"/>
    <x v="0"/>
    <d v="2019-05-22T13:01:39"/>
    <d v="2019-05-22T11:50:00"/>
    <n v="4299.0000003715977"/>
    <n v="71.650000006193295"/>
    <n v="71.650000006193295"/>
    <n v="1"/>
    <s v="C539274"/>
    <s v="Closed"/>
  </r>
  <r>
    <x v="0"/>
    <x v="7"/>
    <x v="17"/>
    <x v="1440"/>
    <n v="1"/>
    <x v="5"/>
    <x v="0"/>
    <d v="2019-05-23T08:38:59"/>
    <d v="2019-05-23T07:33:01"/>
    <n v="3957.9999998677522"/>
    <n v="65.966666664462537"/>
    <n v="65.966666664462537"/>
    <n v="1"/>
    <s v="C539280"/>
    <s v="Closed"/>
  </r>
  <r>
    <x v="0"/>
    <x v="3"/>
    <x v="7"/>
    <x v="1441"/>
    <n v="11"/>
    <x v="0"/>
    <x v="0"/>
    <d v="2019-05-23T10:18:00"/>
    <d v="2019-05-23T09:58:00"/>
    <n v="1200.0000001396984"/>
    <n v="20.000000002328306"/>
    <n v="220.00000002561137"/>
    <n v="1"/>
    <s v="D539282"/>
    <s v="Closed"/>
  </r>
  <r>
    <x v="0"/>
    <x v="3"/>
    <x v="7"/>
    <x v="1442"/>
    <n v="1"/>
    <x v="5"/>
    <x v="0"/>
    <d v="2019-05-23T11:38:00"/>
    <d v="2019-05-23T11:02:00"/>
    <n v="2160.0000001257285"/>
    <n v="36.000000002095476"/>
    <n v="36.000000002095476"/>
    <n v="1"/>
    <s v="D539286"/>
    <s v="Closed"/>
  </r>
  <r>
    <x v="0"/>
    <x v="4"/>
    <x v="8"/>
    <x v="1443"/>
    <n v="2"/>
    <x v="5"/>
    <x v="0"/>
    <d v="2019-05-23T11:58:14"/>
    <d v="2019-05-23T11:32:00"/>
    <n v="1573.9999995566905"/>
    <n v="26.233333325944841"/>
    <n v="52.466666651889682"/>
    <n v="1"/>
    <s v="D539285"/>
    <s v="Closed"/>
  </r>
  <r>
    <x v="0"/>
    <x v="0"/>
    <x v="3"/>
    <x v="1444"/>
    <n v="4"/>
    <x v="5"/>
    <x v="0"/>
    <d v="2019-05-24T08:43:00"/>
    <d v="2019-05-24T07:44:00"/>
    <n v="3539.9999995948747"/>
    <n v="58.999999993247911"/>
    <n v="235.99999997299165"/>
    <n v="1"/>
    <s v="D539292"/>
    <s v="Closed"/>
  </r>
  <r>
    <x v="0"/>
    <x v="0"/>
    <x v="3"/>
    <x v="1445"/>
    <n v="3"/>
    <x v="10"/>
    <x v="0"/>
    <d v="2019-05-24T13:57:27"/>
    <d v="2019-05-24T12:36:00"/>
    <n v="4887.0000001508743"/>
    <n v="81.450000002514571"/>
    <n v="244.35000000754371"/>
    <n v="1"/>
    <s v="D539296"/>
    <s v="Closed"/>
  </r>
  <r>
    <x v="0"/>
    <x v="0"/>
    <x v="0"/>
    <x v="1446"/>
    <n v="3"/>
    <x v="2"/>
    <x v="0"/>
    <d v="2019-05-24T19:54:46"/>
    <d v="2019-05-24T17:25:21"/>
    <n v="8964.9999997811392"/>
    <n v="149.41666666301899"/>
    <n v="448.24999998905696"/>
    <n v="1"/>
    <s v="D539300"/>
    <s v="Closed"/>
  </r>
  <r>
    <x v="0"/>
    <x v="2"/>
    <x v="10"/>
    <x v="1379"/>
    <n v="17"/>
    <x v="1"/>
    <x v="0"/>
    <d v="2019-05-24T22:07:18"/>
    <d v="2019-05-24T20:16:06"/>
    <n v="6671.999999997206"/>
    <n v="111.19999999995343"/>
    <n v="1890.3999999992084"/>
    <n v="1"/>
    <s v="D539305"/>
    <s v="Closed"/>
  </r>
  <r>
    <x v="0"/>
    <x v="2"/>
    <x v="5"/>
    <x v="1447"/>
    <n v="3"/>
    <x v="1"/>
    <x v="0"/>
    <d v="2019-05-25T09:41:05"/>
    <d v="2019-05-25T08:35:09"/>
    <n v="3956.000000028871"/>
    <n v="65.933333333814517"/>
    <n v="197.80000000144355"/>
    <n v="1"/>
    <s v="D539309"/>
    <s v="Closed"/>
  </r>
  <r>
    <x v="1"/>
    <x v="6"/>
    <x v="18"/>
    <x v="1448"/>
    <n v="2"/>
    <x v="4"/>
    <x v="0"/>
    <d v="2019-05-25T20:06:17"/>
    <d v="2019-05-25T17:43:37"/>
    <n v="8559.9999994039536"/>
    <n v="142.66666665673256"/>
    <n v="285.33333331346512"/>
    <n v="1"/>
    <s v="D539315"/>
    <s v="Closed"/>
  </r>
  <r>
    <x v="0"/>
    <x v="3"/>
    <x v="7"/>
    <x v="1449"/>
    <n v="1"/>
    <x v="1"/>
    <x v="0"/>
    <d v="2019-05-25T19:22:56"/>
    <d v="2019-05-25T17:57:00"/>
    <n v="5156.0000001685694"/>
    <n v="85.933333336142823"/>
    <n v="85.933333336142823"/>
    <n v="1"/>
    <s v="C539314"/>
    <s v="Closed"/>
  </r>
  <r>
    <x v="0"/>
    <x v="4"/>
    <x v="9"/>
    <x v="1450"/>
    <n v="3"/>
    <x v="2"/>
    <x v="0"/>
    <d v="2019-05-26T00:10:01"/>
    <d v="2019-05-25T20:47:16"/>
    <n v="12165.000000363216"/>
    <n v="202.7500000060536"/>
    <n v="608.25000001816079"/>
    <n v="1"/>
    <s v="D539317"/>
    <s v="Closed"/>
  </r>
  <r>
    <x v="0"/>
    <x v="0"/>
    <x v="3"/>
    <x v="1451"/>
    <n v="15"/>
    <x v="5"/>
    <x v="0"/>
    <d v="2019-05-26T09:11:28"/>
    <d v="2019-05-26T07:54:43"/>
    <n v="4604.9999996088445"/>
    <n v="76.749999993480742"/>
    <n v="1151.2499999022111"/>
    <n v="1"/>
    <s v="D539321"/>
    <s v="Closed"/>
  </r>
  <r>
    <x v="1"/>
    <x v="5"/>
    <x v="14"/>
    <x v="1452"/>
    <n v="1"/>
    <x v="2"/>
    <x v="0"/>
    <d v="2019-05-26T13:12:44"/>
    <d v="2019-05-26T11:06:00"/>
    <n v="7603.9999997243285"/>
    <n v="126.73333332873881"/>
    <n v="126.73333332873881"/>
    <n v="1"/>
    <s v="C539322"/>
    <s v="Closed"/>
  </r>
  <r>
    <x v="1"/>
    <x v="1"/>
    <x v="2"/>
    <x v="1453"/>
    <n v="1"/>
    <x v="2"/>
    <x v="1"/>
    <d v="2019-05-26T15:25:00"/>
    <d v="2019-05-26T12:10:00"/>
    <n v="11699.999999790452"/>
    <n v="194.99999999650754"/>
    <n v="194.99999999650754"/>
    <n v="1"/>
    <s v="C539323"/>
    <s v="Closed"/>
  </r>
  <r>
    <x v="0"/>
    <x v="0"/>
    <x v="3"/>
    <x v="1454"/>
    <n v="1"/>
    <x v="2"/>
    <x v="1"/>
    <d v="2019-05-27T19:56:39"/>
    <d v="2019-05-27T09:39:45"/>
    <n v="37013.999999826774"/>
    <n v="616.8999999971129"/>
    <n v="616.8999999971129"/>
    <n v="1"/>
    <s v="D539329"/>
    <s v="Closed"/>
  </r>
  <r>
    <x v="0"/>
    <x v="4"/>
    <x v="9"/>
    <x v="1455"/>
    <n v="1"/>
    <x v="2"/>
    <x v="0"/>
    <d v="2019-05-27T20:38:39"/>
    <d v="2019-05-27T09:59:45"/>
    <n v="38333.999999728985"/>
    <n v="638.89999999548309"/>
    <n v="638.89999999548309"/>
    <n v="1"/>
    <s v="D539328"/>
    <s v="Closed"/>
  </r>
  <r>
    <x v="0"/>
    <x v="0"/>
    <x v="4"/>
    <x v="1456"/>
    <n v="1"/>
    <x v="5"/>
    <x v="0"/>
    <d v="2019-05-27T21:40:41"/>
    <d v="2019-05-27T16:17:26"/>
    <n v="19395.00000004191"/>
    <n v="323.25000000069849"/>
    <n v="323.25000000069849"/>
    <n v="1"/>
    <s v="C539331"/>
    <s v="Closed"/>
  </r>
  <r>
    <x v="1"/>
    <x v="6"/>
    <x v="13"/>
    <x v="1457"/>
    <n v="5"/>
    <x v="5"/>
    <x v="0"/>
    <d v="2019-05-27T18:28:18"/>
    <d v="2019-05-27T17:33:18"/>
    <n v="3300.0000000698492"/>
    <n v="55.000000001164153"/>
    <n v="275.00000000582077"/>
    <n v="1"/>
    <s v="D539334"/>
    <s v="Closed"/>
  </r>
  <r>
    <x v="1"/>
    <x v="6"/>
    <x v="13"/>
    <x v="1458"/>
    <n v="188"/>
    <x v="6"/>
    <x v="0"/>
    <d v="2019-05-27T20:08:16"/>
    <d v="2019-05-27T18:39:00"/>
    <n v="5355.9999997727573"/>
    <n v="89.266666662879288"/>
    <n v="16782.133332621306"/>
    <n v="1"/>
    <s v="D539351"/>
    <s v="Closed"/>
  </r>
  <r>
    <x v="1"/>
    <x v="6"/>
    <x v="22"/>
    <x v="1459"/>
    <n v="32"/>
    <x v="3"/>
    <x v="0"/>
    <d v="2019-05-27T21:14:36"/>
    <d v="2019-05-27T19:54:02"/>
    <n v="4833.9999997057021"/>
    <n v="80.566666661761701"/>
    <n v="2578.1333331763744"/>
    <n v="1"/>
    <s v="D539357"/>
    <s v="Closed"/>
  </r>
  <r>
    <x v="0"/>
    <x v="2"/>
    <x v="10"/>
    <x v="845"/>
    <n v="4"/>
    <x v="5"/>
    <x v="0"/>
    <d v="2019-05-28T08:16:06"/>
    <d v="2019-05-28T07:18:10"/>
    <n v="3475.9999997215346"/>
    <n v="57.933333328692243"/>
    <n v="231.73333331476897"/>
    <n v="1"/>
    <s v="D539360"/>
    <s v="Closed"/>
  </r>
  <r>
    <x v="0"/>
    <x v="3"/>
    <x v="7"/>
    <x v="1460"/>
    <n v="7"/>
    <x v="7"/>
    <x v="0"/>
    <d v="2019-05-28T09:19:47"/>
    <d v="2019-05-28T08:01:00"/>
    <n v="4727.0000004675239"/>
    <n v="78.783333341125399"/>
    <n v="551.48333338787779"/>
    <n v="1"/>
    <s v="D539361"/>
    <s v="Closed"/>
  </r>
  <r>
    <x v="0"/>
    <x v="0"/>
    <x v="3"/>
    <x v="1461"/>
    <n v="1"/>
    <x v="5"/>
    <x v="0"/>
    <d v="2019-05-28T11:38:39"/>
    <d v="2019-05-28T10:27:38"/>
    <n v="4260.9999996609986"/>
    <n v="71.016666661016643"/>
    <n v="71.016666661016643"/>
    <n v="1"/>
    <s v="D539364"/>
    <s v="Closed"/>
  </r>
  <r>
    <x v="0"/>
    <x v="4"/>
    <x v="9"/>
    <x v="1462"/>
    <n v="2"/>
    <x v="5"/>
    <x v="0"/>
    <d v="2019-05-28T14:45:23"/>
    <d v="2019-05-28T13:21:00"/>
    <n v="5062.9999998025596"/>
    <n v="84.38333333004266"/>
    <n v="168.76666666008532"/>
    <n v="1"/>
    <s v="D539367"/>
    <s v="Closed"/>
  </r>
  <r>
    <x v="0"/>
    <x v="2"/>
    <x v="5"/>
    <x v="1463"/>
    <n v="1"/>
    <x v="5"/>
    <x v="1"/>
    <d v="2019-05-28T21:36:00"/>
    <d v="2019-05-28T17:12:00"/>
    <n v="15840.000000083819"/>
    <n v="264.00000000139698"/>
    <n v="264.00000000139698"/>
    <n v="1"/>
    <s v="D539637"/>
    <s v="Closed"/>
  </r>
  <r>
    <x v="1"/>
    <x v="5"/>
    <x v="14"/>
    <x v="66"/>
    <n v="2490"/>
    <x v="11"/>
    <x v="0"/>
    <d v="2019-05-28T23:00:02"/>
    <d v="2019-05-28T21:08:56"/>
    <n v="6665.9999998519197"/>
    <n v="111.099999997532"/>
    <n v="276638.99999385467"/>
    <n v="1"/>
    <s v="D539811"/>
    <s v="Closed"/>
  </r>
  <r>
    <x v="1"/>
    <x v="5"/>
    <x v="12"/>
    <x v="799"/>
    <n v="422"/>
    <x v="11"/>
    <x v="0"/>
    <d v="2019-05-28T23:20:04"/>
    <d v="2019-05-28T21:09:31"/>
    <n v="7832.9999998211861"/>
    <n v="130.54999999701977"/>
    <n v="55092.099998742342"/>
    <n v="1"/>
    <s v="D539812"/>
    <s v="Closed"/>
  </r>
  <r>
    <x v="0"/>
    <x v="3"/>
    <x v="7"/>
    <x v="1464"/>
    <n v="2"/>
    <x v="4"/>
    <x v="0"/>
    <d v="2019-05-28T22:43:39"/>
    <d v="2019-05-28T21:58:00"/>
    <n v="2738.9999996870756"/>
    <n v="45.649999994784594"/>
    <n v="91.299999989569187"/>
    <n v="1"/>
    <s v="D539814"/>
    <s v="Closed"/>
  </r>
  <r>
    <x v="1"/>
    <x v="1"/>
    <x v="11"/>
    <x v="1465"/>
    <n v="9"/>
    <x v="4"/>
    <x v="0"/>
    <d v="2019-05-29T06:19:38"/>
    <d v="2019-05-29T04:26:00"/>
    <n v="6818.0000001797453"/>
    <n v="113.63333333632909"/>
    <n v="1022.7000000269618"/>
    <n v="1"/>
    <s v="D539835"/>
    <s v="Closed"/>
  </r>
  <r>
    <x v="1"/>
    <x v="6"/>
    <x v="18"/>
    <x v="1466"/>
    <n v="4"/>
    <x v="1"/>
    <x v="0"/>
    <d v="2019-05-29T10:06:52"/>
    <d v="2019-05-29T09:26:00"/>
    <n v="2451.9999998621643"/>
    <n v="40.866666664369404"/>
    <n v="163.46666665747762"/>
    <n v="1"/>
    <s v="D539840"/>
    <s v="Closed"/>
  </r>
  <r>
    <x v="0"/>
    <x v="2"/>
    <x v="10"/>
    <x v="1467"/>
    <n v="1"/>
    <x v="1"/>
    <x v="0"/>
    <d v="2019-05-29T18:19:48"/>
    <d v="2019-05-29T17:42:00"/>
    <n v="2267.9999995976686"/>
    <n v="37.799999993294477"/>
    <n v="37.799999993294477"/>
    <n v="1"/>
    <s v="D539844"/>
    <s v="Closed"/>
  </r>
  <r>
    <x v="0"/>
    <x v="7"/>
    <x v="17"/>
    <x v="1198"/>
    <n v="47"/>
    <x v="10"/>
    <x v="0"/>
    <d v="2019-05-30T12:05:53"/>
    <d v="2019-05-30T11:45:00"/>
    <n v="1252.9999999562278"/>
    <n v="20.883333332603797"/>
    <n v="981.51666663237847"/>
    <n v="1"/>
    <s v="D539849"/>
    <s v="Closed"/>
  </r>
  <r>
    <x v="0"/>
    <x v="3"/>
    <x v="7"/>
    <x v="1468"/>
    <n v="2"/>
    <x v="5"/>
    <x v="0"/>
    <d v="2019-05-31T08:59:00"/>
    <d v="2019-05-31T07:53:00"/>
    <n v="3959.9999997066334"/>
    <n v="65.999999995110556"/>
    <n v="131.99999999022111"/>
    <n v="1"/>
    <s v="D539854"/>
    <s v="Closed"/>
  </r>
  <r>
    <x v="0"/>
    <x v="3"/>
    <x v="7"/>
    <x v="1469"/>
    <n v="1"/>
    <x v="5"/>
    <x v="0"/>
    <d v="2019-05-31T09:21:00"/>
    <d v="2019-05-31T08:26:00"/>
    <n v="3299.9999994412065"/>
    <n v="54.999999990686774"/>
    <n v="54.999999990686774"/>
    <n v="1"/>
    <s v="D539855"/>
    <s v="Closed"/>
  </r>
  <r>
    <x v="0"/>
    <x v="2"/>
    <x v="10"/>
    <x v="103"/>
    <n v="14"/>
    <x v="10"/>
    <x v="0"/>
    <d v="2019-05-31T14:49:41"/>
    <d v="2019-05-31T13:44:00"/>
    <n v="3940.9999996656552"/>
    <n v="65.68333332776092"/>
    <n v="919.56666658865288"/>
    <n v="1"/>
    <s v="D539861"/>
    <s v="Closed"/>
  </r>
  <r>
    <x v="0"/>
    <x v="0"/>
    <x v="4"/>
    <x v="413"/>
    <n v="12"/>
    <x v="1"/>
    <x v="0"/>
    <d v="2019-05-31T18:13:06"/>
    <d v="2019-05-31T17:38:25"/>
    <n v="2080.9999998891726"/>
    <n v="34.68333333148621"/>
    <n v="416.19999997783452"/>
    <n v="1"/>
    <s v="D539867"/>
    <s v="Closed"/>
  </r>
  <r>
    <x v="1"/>
    <x v="6"/>
    <x v="22"/>
    <x v="1130"/>
    <n v="1"/>
    <x v="1"/>
    <x v="0"/>
    <d v="2019-05-31T20:06:06"/>
    <d v="2019-05-31T18:21:44"/>
    <n v="6262.0000003371388"/>
    <n v="104.36666667228565"/>
    <n v="104.36666667228565"/>
    <n v="1"/>
    <s v="C539869"/>
    <s v="Closed"/>
  </r>
  <r>
    <x v="0"/>
    <x v="0"/>
    <x v="0"/>
    <x v="1470"/>
    <n v="1"/>
    <x v="5"/>
    <x v="0"/>
    <d v="2019-06-01T15:38:19"/>
    <d v="2019-06-01T15:09:08"/>
    <n v="1751.0000000707805"/>
    <n v="29.183333334513009"/>
    <n v="29.183333334513009"/>
    <n v="1"/>
    <s v="D539873"/>
    <s v="Closed"/>
  </r>
  <r>
    <x v="0"/>
    <x v="3"/>
    <x v="6"/>
    <x v="82"/>
    <n v="18"/>
    <x v="7"/>
    <x v="0"/>
    <d v="2019-06-01T16:50:28"/>
    <d v="2019-06-01T16:01:04"/>
    <n v="2963.999999477528"/>
    <n v="49.399999991292134"/>
    <n v="889.19999984325841"/>
    <n v="1"/>
    <s v="D539879"/>
    <s v="Closed"/>
  </r>
  <r>
    <x v="0"/>
    <x v="2"/>
    <x v="10"/>
    <x v="1360"/>
    <n v="48"/>
    <x v="1"/>
    <x v="0"/>
    <d v="2019-06-01T17:20:56"/>
    <d v="2019-06-01T16:32:56"/>
    <n v="2879.9999999580905"/>
    <n v="47.999999999301508"/>
    <n v="2303.9999999664724"/>
    <n v="1"/>
    <s v="D539886"/>
    <s v="Closed"/>
  </r>
  <r>
    <x v="0"/>
    <x v="3"/>
    <x v="6"/>
    <x v="1471"/>
    <n v="21"/>
    <x v="1"/>
    <x v="0"/>
    <d v="2019-06-01T17:23:28"/>
    <d v="2019-06-01T16:46:39"/>
    <n v="2208.9999996358529"/>
    <n v="36.816666660597548"/>
    <n v="773.14999987254851"/>
    <n v="1"/>
    <s v="D539884"/>
    <s v="Closed"/>
  </r>
  <r>
    <x v="0"/>
    <x v="4"/>
    <x v="9"/>
    <x v="1472"/>
    <n v="1"/>
    <x v="1"/>
    <x v="0"/>
    <d v="2019-06-01T20:21:44"/>
    <d v="2019-06-01T19:33:49"/>
    <n v="2875.0000000465661"/>
    <n v="47.916666667442769"/>
    <n v="47.916666667442769"/>
    <n v="1"/>
    <s v="D539888"/>
    <s v="Closed"/>
  </r>
  <r>
    <x v="0"/>
    <x v="0"/>
    <x v="0"/>
    <x v="1473"/>
    <n v="25"/>
    <x v="1"/>
    <x v="0"/>
    <d v="2019-06-01T20:53:58"/>
    <d v="2019-06-01T20:27:28"/>
    <n v="1590.0000001536682"/>
    <n v="26.500000002561137"/>
    <n v="662.50000006402843"/>
    <n v="1"/>
    <s v="D539893"/>
    <s v="Closed"/>
  </r>
  <r>
    <x v="0"/>
    <x v="2"/>
    <x v="10"/>
    <x v="1474"/>
    <n v="1"/>
    <x v="1"/>
    <x v="0"/>
    <d v="2019-06-02T21:52:00"/>
    <d v="2019-06-02T20:05:00"/>
    <n v="6420.0000001816079"/>
    <n v="107.0000000030268"/>
    <n v="107.0000000030268"/>
    <n v="1"/>
    <s v="D539896"/>
    <s v="Closed"/>
  </r>
  <r>
    <x v="0"/>
    <x v="2"/>
    <x v="16"/>
    <x v="83"/>
    <n v="194"/>
    <x v="10"/>
    <x v="0"/>
    <d v="2019-06-03T09:18:58"/>
    <d v="2019-06-03T08:33:00"/>
    <n v="2758.0000003566965"/>
    <n v="45.966666672611609"/>
    <n v="8917.5333344866522"/>
    <n v="1"/>
    <s v="D539906"/>
    <s v="Closed"/>
  </r>
  <r>
    <x v="1"/>
    <x v="5"/>
    <x v="24"/>
    <x v="1192"/>
    <n v="19"/>
    <x v="2"/>
    <x v="0"/>
    <d v="2019-06-04T08:59:36"/>
    <d v="2019-06-04T07:41:21"/>
    <n v="4694.9999999022111"/>
    <n v="78.249999998370185"/>
    <n v="1486.7499999690335"/>
    <n v="1"/>
    <s v="D539940"/>
    <s v="Closed"/>
  </r>
  <r>
    <x v="0"/>
    <x v="3"/>
    <x v="7"/>
    <x v="1475"/>
    <n v="4"/>
    <x v="4"/>
    <x v="0"/>
    <d v="2019-06-04T11:47:38"/>
    <d v="2019-06-04T11:24:00"/>
    <n v="1418.0000001797453"/>
    <n v="23.633333336329088"/>
    <n v="94.53333334531635"/>
    <n v="1"/>
    <s v="D539944"/>
    <s v="Closed"/>
  </r>
  <r>
    <x v="0"/>
    <x v="3"/>
    <x v="7"/>
    <x v="1476"/>
    <n v="3"/>
    <x v="10"/>
    <x v="0"/>
    <d v="2019-06-04T14:36:33"/>
    <d v="2019-06-04T11:26:00"/>
    <n v="11432.999999611638"/>
    <n v="190.54999999352731"/>
    <n v="571.64999998058192"/>
    <n v="1"/>
    <s v="D539953"/>
    <s v="Closed"/>
  </r>
  <r>
    <x v="0"/>
    <x v="2"/>
    <x v="10"/>
    <x v="1477"/>
    <n v="2"/>
    <x v="5"/>
    <x v="0"/>
    <d v="2019-06-04T13:01:00"/>
    <d v="2019-06-04T12:20:00"/>
    <n v="2459.9999998463318"/>
    <n v="40.999999997438863"/>
    <n v="81.999999994877726"/>
    <n v="1"/>
    <s v="D539951"/>
    <s v="Closed"/>
  </r>
  <r>
    <x v="1"/>
    <x v="5"/>
    <x v="14"/>
    <x v="1478"/>
    <n v="8"/>
    <x v="2"/>
    <x v="0"/>
    <d v="2019-06-04T15:48:18"/>
    <d v="2019-06-04T13:10:57"/>
    <n v="9440.9999997820705"/>
    <n v="157.34999999636784"/>
    <n v="1258.7999999709427"/>
    <n v="1"/>
    <s v="D539952"/>
    <s v="Closed"/>
  </r>
  <r>
    <x v="1"/>
    <x v="6"/>
    <x v="18"/>
    <x v="1479"/>
    <n v="1"/>
    <x v="10"/>
    <x v="0"/>
    <d v="2019-06-05T02:22:06"/>
    <d v="2019-06-04T23:20:00"/>
    <n v="10926.000000536442"/>
    <n v="182.1000000089407"/>
    <n v="182.1000000089407"/>
    <n v="1"/>
    <s v="C539954"/>
    <s v="Closed"/>
  </r>
  <r>
    <x v="0"/>
    <x v="2"/>
    <x v="10"/>
    <x v="1480"/>
    <n v="1"/>
    <x v="5"/>
    <x v="0"/>
    <d v="2019-06-05T08:20:14"/>
    <d v="2019-06-05T07:28:00"/>
    <n v="3133.9999996125698"/>
    <n v="52.233333326876163"/>
    <n v="52.233333326876163"/>
    <n v="1"/>
    <s v="C539955"/>
    <s v="Closed"/>
  </r>
  <r>
    <x v="0"/>
    <x v="0"/>
    <x v="4"/>
    <x v="1481"/>
    <n v="1"/>
    <x v="5"/>
    <x v="0"/>
    <d v="2019-06-06T01:15:28"/>
    <d v="2019-06-06T00:26:00"/>
    <n v="2967.9999997839332"/>
    <n v="49.466666663065553"/>
    <n v="49.466666663065553"/>
    <n v="1"/>
    <s v="C539960"/>
    <s v="Closed"/>
  </r>
  <r>
    <x v="0"/>
    <x v="0"/>
    <x v="0"/>
    <x v="1157"/>
    <n v="4"/>
    <x v="1"/>
    <x v="0"/>
    <d v="2019-06-06T17:08:31"/>
    <d v="2019-06-06T15:20:48"/>
    <n v="6463.0000001750886"/>
    <n v="107.71666666958481"/>
    <n v="430.86666667833924"/>
    <n v="1"/>
    <s v="D539966"/>
    <s v="Closed"/>
  </r>
  <r>
    <x v="0"/>
    <x v="4"/>
    <x v="9"/>
    <x v="1482"/>
    <n v="1"/>
    <x v="1"/>
    <x v="0"/>
    <d v="2019-06-06T17:28:21"/>
    <d v="2019-06-06T16:35:00"/>
    <n v="3201.0000001871958"/>
    <n v="53.350000003119931"/>
    <n v="53.350000003119931"/>
    <n v="1"/>
    <s v="C539965"/>
    <s v="Closed"/>
  </r>
  <r>
    <x v="0"/>
    <x v="3"/>
    <x v="6"/>
    <x v="6"/>
    <n v="59"/>
    <x v="1"/>
    <x v="0"/>
    <d v="2019-06-07T07:10:38"/>
    <d v="2019-06-07T05:58:01"/>
    <n v="4357.0000000996515"/>
    <n v="72.616666668327525"/>
    <n v="4284.383333431324"/>
    <n v="1"/>
    <s v="D539970"/>
    <s v="Closed"/>
  </r>
  <r>
    <x v="0"/>
    <x v="0"/>
    <x v="4"/>
    <x v="389"/>
    <n v="1"/>
    <x v="5"/>
    <x v="0"/>
    <d v="2019-06-07T11:56:04"/>
    <d v="2019-06-07T11:15:00"/>
    <n v="2464.0000001527369"/>
    <n v="41.066666669212282"/>
    <n v="41.066666669212282"/>
    <n v="1"/>
    <s v="D539975"/>
    <s v="Closed"/>
  </r>
  <r>
    <x v="1"/>
    <x v="6"/>
    <x v="13"/>
    <x v="970"/>
    <n v="21"/>
    <x v="1"/>
    <x v="0"/>
    <d v="2019-06-07T13:36:02"/>
    <d v="2019-06-07T11:59:00"/>
    <n v="5821.9999999506399"/>
    <n v="97.033333332510665"/>
    <n v="2037.699999982724"/>
    <n v="1"/>
    <s v="D539978"/>
    <s v="Closed"/>
  </r>
  <r>
    <x v="0"/>
    <x v="2"/>
    <x v="5"/>
    <x v="1483"/>
    <n v="5"/>
    <x v="1"/>
    <x v="0"/>
    <d v="2019-06-07T20:26:39"/>
    <d v="2019-06-07T18:38:00"/>
    <n v="6519.0000000642613"/>
    <n v="108.65000000107102"/>
    <n v="543.2500000053551"/>
    <n v="1"/>
    <s v="D539984"/>
    <s v="Closed"/>
  </r>
  <r>
    <x v="0"/>
    <x v="2"/>
    <x v="16"/>
    <x v="185"/>
    <n v="102"/>
    <x v="1"/>
    <x v="0"/>
    <d v="2019-06-07T21:47:12"/>
    <d v="2019-06-07T20:37:00"/>
    <n v="4212.0000001508743"/>
    <n v="70.200000002514571"/>
    <n v="7160.4000002564862"/>
    <n v="1"/>
    <s v="D539998"/>
    <s v="Closed"/>
  </r>
  <r>
    <x v="0"/>
    <x v="2"/>
    <x v="5"/>
    <x v="1484"/>
    <n v="1"/>
    <x v="1"/>
    <x v="0"/>
    <d v="2019-06-08T07:56:15"/>
    <d v="2019-06-08T07:04:00"/>
    <n v="3134.9999998463318"/>
    <n v="52.249999997438863"/>
    <n v="52.249999997438863"/>
    <n v="1"/>
    <s v="C540003"/>
    <s v="Closed"/>
  </r>
  <r>
    <x v="0"/>
    <x v="2"/>
    <x v="10"/>
    <x v="73"/>
    <n v="15"/>
    <x v="1"/>
    <x v="0"/>
    <d v="2019-06-08T08:30:00"/>
    <d v="2019-06-08T07:37:00"/>
    <n v="3179.9999996786937"/>
    <n v="52.999999994644895"/>
    <n v="794.99999991967343"/>
    <n v="1"/>
    <s v="D540008"/>
    <s v="Closed"/>
  </r>
  <r>
    <x v="0"/>
    <x v="4"/>
    <x v="9"/>
    <x v="1485"/>
    <n v="26"/>
    <x v="1"/>
    <x v="0"/>
    <d v="2019-06-08T13:54:05"/>
    <d v="2019-06-08T12:38:00"/>
    <n v="4565.0000003166497"/>
    <n v="76.083333338610828"/>
    <n v="1978.1666668038815"/>
    <n v="1"/>
    <s v="D540015"/>
    <s v="Closed"/>
  </r>
  <r>
    <x v="0"/>
    <x v="2"/>
    <x v="10"/>
    <x v="108"/>
    <n v="15"/>
    <x v="1"/>
    <x v="0"/>
    <d v="2019-06-08T15:56:33"/>
    <d v="2019-06-08T14:44:42"/>
    <n v="4311.0000000335276"/>
    <n v="71.850000000558794"/>
    <n v="1077.7500000083819"/>
    <n v="1"/>
    <s v="D540019"/>
    <s v="Closed"/>
  </r>
  <r>
    <x v="0"/>
    <x v="0"/>
    <x v="0"/>
    <x v="647"/>
    <n v="13"/>
    <x v="1"/>
    <x v="0"/>
    <d v="2019-06-08T19:07:39"/>
    <d v="2019-06-08T17:39:27"/>
    <n v="5292.0000005280599"/>
    <n v="88.200000008800998"/>
    <n v="1146.600000114413"/>
    <n v="1"/>
    <s v="D540023"/>
    <s v="Closed"/>
  </r>
  <r>
    <x v="1"/>
    <x v="5"/>
    <x v="14"/>
    <x v="1486"/>
    <n v="56"/>
    <x v="2"/>
    <x v="0"/>
    <d v="2019-06-08T21:30:39"/>
    <d v="2019-06-08T20:11:32"/>
    <n v="4747.0000001136214"/>
    <n v="79.116666668560356"/>
    <n v="4430.5333334393799"/>
    <n v="1"/>
    <s v="D540032"/>
    <s v="Closed"/>
  </r>
  <r>
    <x v="1"/>
    <x v="6"/>
    <x v="13"/>
    <x v="473"/>
    <n v="18"/>
    <x v="7"/>
    <x v="0"/>
    <d v="2019-06-08T22:41:57"/>
    <d v="2019-06-08T21:55:31"/>
    <n v="2785.9999999869615"/>
    <n v="46.433333333116025"/>
    <n v="835.79999999608845"/>
    <n v="1"/>
    <s v="D540043"/>
    <s v="Closed"/>
  </r>
  <r>
    <x v="0"/>
    <x v="2"/>
    <x v="10"/>
    <x v="1487"/>
    <n v="1"/>
    <x v="7"/>
    <x v="0"/>
    <d v="2019-06-09T06:53:40"/>
    <d v="2019-06-09T05:52:00"/>
    <n v="3700.0000005355105"/>
    <n v="61.666666675591841"/>
    <n v="61.666666675591841"/>
    <n v="1"/>
    <s v="C540044"/>
    <s v="Closed"/>
  </r>
  <r>
    <x v="0"/>
    <x v="4"/>
    <x v="8"/>
    <x v="1488"/>
    <n v="1"/>
    <x v="7"/>
    <x v="0"/>
    <d v="2019-06-09T07:37:55"/>
    <d v="2019-06-09T06:30:57"/>
    <n v="4018.0000000633299"/>
    <n v="66.966666667722166"/>
    <n v="66.966666667722166"/>
    <n v="1"/>
    <s v="C540046"/>
    <s v="Closed"/>
  </r>
  <r>
    <x v="0"/>
    <x v="3"/>
    <x v="7"/>
    <x v="942"/>
    <n v="1"/>
    <x v="7"/>
    <x v="0"/>
    <d v="2019-06-09T09:50:14"/>
    <d v="2019-06-09T06:53:16"/>
    <n v="10617.999999574386"/>
    <n v="176.96666665957309"/>
    <n v="176.96666665957309"/>
    <n v="1"/>
    <s v="C540047"/>
    <s v="Closed"/>
  </r>
  <r>
    <x v="0"/>
    <x v="2"/>
    <x v="5"/>
    <x v="919"/>
    <n v="8"/>
    <x v="1"/>
    <x v="0"/>
    <d v="2019-06-09T08:09:42"/>
    <d v="2019-06-09T07:31:55"/>
    <n v="2266.9999999925494"/>
    <n v="37.783333333209157"/>
    <n v="302.26666666567326"/>
    <n v="1"/>
    <s v="D540050"/>
    <s v="Closed"/>
  </r>
  <r>
    <x v="0"/>
    <x v="2"/>
    <x v="5"/>
    <x v="325"/>
    <n v="34"/>
    <x v="1"/>
    <x v="0"/>
    <d v="2019-06-09T10:39:29"/>
    <d v="2019-06-09T08:11:00"/>
    <n v="8908.9999998919666"/>
    <n v="148.48333333153278"/>
    <n v="5048.4333332721144"/>
    <n v="1"/>
    <s v="D540063"/>
    <s v="Closed"/>
  </r>
  <r>
    <x v="0"/>
    <x v="2"/>
    <x v="5"/>
    <x v="951"/>
    <n v="47"/>
    <x v="7"/>
    <x v="0"/>
    <d v="2019-06-09T10:44:00"/>
    <d v="2019-06-09T08:32:00"/>
    <n v="7920.0000000419095"/>
    <n v="132.00000000069849"/>
    <n v="6204.0000000328291"/>
    <n v="1"/>
    <s v="D540639"/>
    <s v="Closed"/>
  </r>
  <r>
    <x v="0"/>
    <x v="0"/>
    <x v="1"/>
    <x v="1489"/>
    <n v="1"/>
    <x v="5"/>
    <x v="0"/>
    <d v="2019-06-09T11:37:54"/>
    <d v="2019-06-09T09:09:48"/>
    <n v="8886.000000173226"/>
    <n v="148.1000000028871"/>
    <n v="148.1000000028871"/>
    <n v="1"/>
    <s v="C540059"/>
    <s v="Closed"/>
  </r>
  <r>
    <x v="0"/>
    <x v="2"/>
    <x v="5"/>
    <x v="1490"/>
    <n v="1"/>
    <x v="7"/>
    <x v="0"/>
    <d v="2019-06-09T12:28:00"/>
    <d v="2019-06-09T10:12:00"/>
    <n v="8159.999999566935"/>
    <n v="135.99999999278225"/>
    <n v="135.99999999278225"/>
    <n v="1"/>
    <s v="C540065"/>
    <s v="Closed"/>
  </r>
  <r>
    <x v="0"/>
    <x v="2"/>
    <x v="5"/>
    <x v="1491"/>
    <n v="1"/>
    <x v="7"/>
    <x v="0"/>
    <d v="2019-06-09T11:56:38"/>
    <d v="2019-06-09T10:18:00"/>
    <n v="5917.9999997606501"/>
    <n v="98.633333329344168"/>
    <n v="98.633333329344168"/>
    <n v="1"/>
    <s v="C540066"/>
    <s v="Closed"/>
  </r>
  <r>
    <x v="0"/>
    <x v="2"/>
    <x v="16"/>
    <x v="1492"/>
    <n v="1"/>
    <x v="5"/>
    <x v="0"/>
    <d v="2019-06-09T12:01:28"/>
    <d v="2019-06-09T10:21:57"/>
    <n v="5970.9999995771796"/>
    <n v="99.516666659619659"/>
    <n v="99.516666659619659"/>
    <n v="1"/>
    <s v="C540067"/>
    <s v="Closed"/>
  </r>
  <r>
    <x v="0"/>
    <x v="2"/>
    <x v="5"/>
    <x v="1493"/>
    <n v="1"/>
    <x v="1"/>
    <x v="0"/>
    <d v="2019-06-09T11:40:48"/>
    <d v="2019-06-09T10:30:00"/>
    <n v="4247.9999997653067"/>
    <n v="70.799999996088445"/>
    <n v="70.799999996088445"/>
    <n v="1"/>
    <s v="C540068"/>
    <s v="Closed"/>
  </r>
  <r>
    <x v="0"/>
    <x v="2"/>
    <x v="5"/>
    <x v="1494"/>
    <n v="2"/>
    <x v="7"/>
    <x v="0"/>
    <d v="2019-06-09T11:30:58"/>
    <d v="2019-06-09T10:44:00"/>
    <n v="2817.9999999236315"/>
    <n v="46.966666665393859"/>
    <n v="93.933333330787718"/>
    <n v="1"/>
    <s v="D540070"/>
    <s v="Closed"/>
  </r>
  <r>
    <x v="0"/>
    <x v="3"/>
    <x v="7"/>
    <x v="1495"/>
    <n v="1"/>
    <x v="7"/>
    <x v="0"/>
    <d v="2019-06-09T15:06:33"/>
    <d v="2019-06-09T13:44:00"/>
    <n v="4952.9999998630956"/>
    <n v="82.54999999771826"/>
    <n v="82.54999999771826"/>
    <n v="1"/>
    <s v="C540071"/>
    <s v="Closed"/>
  </r>
  <r>
    <x v="0"/>
    <x v="3"/>
    <x v="7"/>
    <x v="1495"/>
    <n v="1"/>
    <x v="1"/>
    <x v="0"/>
    <d v="2019-06-09T21:46:38"/>
    <d v="2019-06-09T20:26:28"/>
    <n v="4810.0000003818423"/>
    <n v="80.166666673030704"/>
    <n v="80.166666673030704"/>
    <n v="1"/>
    <s v="C540073"/>
    <s v="Closed"/>
  </r>
  <r>
    <x v="0"/>
    <x v="3"/>
    <x v="7"/>
    <x v="19"/>
    <n v="6"/>
    <x v="7"/>
    <x v="0"/>
    <d v="2019-06-10T10:41:35"/>
    <d v="2019-06-10T08:10:00"/>
    <n v="9094.9999999953434"/>
    <n v="151.58333333325572"/>
    <n v="909.49999999953434"/>
    <n v="1"/>
    <s v="D540078"/>
    <s v="Closed"/>
  </r>
  <r>
    <x v="0"/>
    <x v="0"/>
    <x v="0"/>
    <x v="1496"/>
    <n v="1"/>
    <x v="7"/>
    <x v="0"/>
    <d v="2019-06-10T09:42:53"/>
    <d v="2019-06-10T09:05:00"/>
    <n v="2273.0000001378357"/>
    <n v="37.883333335630596"/>
    <n v="37.883333335630596"/>
    <n v="1"/>
    <s v="C540075"/>
    <s v="Closed"/>
  </r>
  <r>
    <x v="0"/>
    <x v="0"/>
    <x v="4"/>
    <x v="1497"/>
    <n v="1"/>
    <x v="10"/>
    <x v="0"/>
    <d v="2019-06-10T12:02:47"/>
    <d v="2019-06-10T09:55:00"/>
    <n v="7666.9999999925494"/>
    <n v="127.78333333320916"/>
    <n v="127.78333333320916"/>
    <n v="1"/>
    <s v="C540077"/>
    <s v="Closed"/>
  </r>
  <r>
    <x v="0"/>
    <x v="0"/>
    <x v="3"/>
    <x v="308"/>
    <n v="30"/>
    <x v="1"/>
    <x v="0"/>
    <d v="2019-06-10T14:25:30"/>
    <d v="2019-06-10T13:27:00"/>
    <n v="3510.0000001257285"/>
    <n v="58.500000002095476"/>
    <n v="1755.0000000628643"/>
    <n v="1"/>
    <s v="D540086"/>
    <s v="Closed"/>
  </r>
  <r>
    <x v="0"/>
    <x v="0"/>
    <x v="3"/>
    <x v="1239"/>
    <n v="6"/>
    <x v="1"/>
    <x v="0"/>
    <d v="2019-06-10T15:31:12"/>
    <d v="2019-06-10T14:40:00"/>
    <n v="3072.0000002067536"/>
    <n v="51.200000003445894"/>
    <n v="307.20000002067536"/>
    <n v="1"/>
    <s v="D540088"/>
    <s v="Closed"/>
  </r>
  <r>
    <x v="1"/>
    <x v="1"/>
    <x v="11"/>
    <x v="493"/>
    <n v="6"/>
    <x v="7"/>
    <x v="0"/>
    <d v="2019-06-10T15:32:03"/>
    <d v="2019-06-10T14:49:00"/>
    <n v="2583.0000003101304"/>
    <n v="43.05000000516884"/>
    <n v="258.30000003101304"/>
    <n v="1"/>
    <s v="D540092"/>
    <s v="Closed"/>
  </r>
  <r>
    <x v="0"/>
    <x v="0"/>
    <x v="1"/>
    <x v="1498"/>
    <n v="1"/>
    <x v="3"/>
    <x v="1"/>
    <d v="2019-06-10T15:20:18"/>
    <d v="2019-06-10T14:50:00"/>
    <n v="1818.0000000167638"/>
    <n v="30.300000000279397"/>
    <n v="30.300000000279397"/>
    <n v="1"/>
    <s v="C540090"/>
    <s v="Closed"/>
  </r>
  <r>
    <x v="1"/>
    <x v="6"/>
    <x v="22"/>
    <x v="1499"/>
    <n v="16"/>
    <x v="7"/>
    <x v="0"/>
    <d v="2019-06-10T16:17:55"/>
    <d v="2019-06-10T15:34:00"/>
    <n v="2635.0000005215406"/>
    <n v="43.916666675359011"/>
    <n v="702.66666680574417"/>
    <n v="1"/>
    <s v="D540095"/>
    <s v="Closed"/>
  </r>
  <r>
    <x v="0"/>
    <x v="2"/>
    <x v="5"/>
    <x v="1086"/>
    <n v="5"/>
    <x v="1"/>
    <x v="0"/>
    <d v="2019-06-10T20:25:30"/>
    <d v="2019-06-10T17:47:00"/>
    <n v="9510.0000001955777"/>
    <n v="158.50000000325963"/>
    <n v="792.50000001629815"/>
    <n v="1"/>
    <s v="D540101"/>
    <s v="Closed"/>
  </r>
  <r>
    <x v="1"/>
    <x v="1"/>
    <x v="11"/>
    <x v="1500"/>
    <n v="2"/>
    <x v="2"/>
    <x v="0"/>
    <d v="2019-06-11T08:59:39"/>
    <d v="2019-06-11T07:11:00"/>
    <n v="6519.0000000642613"/>
    <n v="108.65000000107102"/>
    <n v="217.30000000214204"/>
    <n v="1"/>
    <s v="D540105"/>
    <s v="Closed"/>
  </r>
  <r>
    <x v="1"/>
    <x v="6"/>
    <x v="21"/>
    <x v="468"/>
    <n v="30"/>
    <x v="5"/>
    <x v="0"/>
    <d v="2019-06-11T10:10:49"/>
    <d v="2019-06-11T09:20:00"/>
    <n v="3048.9999998593703"/>
    <n v="50.816666664322838"/>
    <n v="1524.4999999296851"/>
    <n v="1"/>
    <s v="D540112"/>
    <s v="Closed"/>
  </r>
  <r>
    <x v="0"/>
    <x v="0"/>
    <x v="0"/>
    <x v="1501"/>
    <n v="1"/>
    <x v="7"/>
    <x v="0"/>
    <d v="2019-06-11T13:46:59"/>
    <d v="2019-06-11T11:50:00"/>
    <n v="7019.0000000176951"/>
    <n v="116.98333333362825"/>
    <n v="116.98333333362825"/>
    <n v="1"/>
    <s v="D540115"/>
    <s v="Closed"/>
  </r>
  <r>
    <x v="0"/>
    <x v="0"/>
    <x v="0"/>
    <x v="322"/>
    <n v="90"/>
    <x v="1"/>
    <x v="0"/>
    <d v="2019-06-11T19:12:52"/>
    <d v="2019-06-11T17:55:03"/>
    <n v="4669.0000001108274"/>
    <n v="77.81666666851379"/>
    <n v="7003.5000001662411"/>
    <n v="1"/>
    <s v="D540149"/>
    <s v="Closed"/>
  </r>
  <r>
    <x v="0"/>
    <x v="2"/>
    <x v="15"/>
    <x v="1502"/>
    <n v="4"/>
    <x v="1"/>
    <x v="0"/>
    <d v="2019-06-11T21:45:13"/>
    <d v="2019-06-11T18:14:08"/>
    <n v="12664.999999688007"/>
    <n v="211.08333332813345"/>
    <n v="844.3333333125338"/>
    <n v="1"/>
    <s v="D540162"/>
    <s v="Closed"/>
  </r>
  <r>
    <x v="0"/>
    <x v="2"/>
    <x v="10"/>
    <x v="1322"/>
    <n v="63"/>
    <x v="1"/>
    <x v="0"/>
    <d v="2019-06-11T20:15:03"/>
    <d v="2019-06-11T18:31:05"/>
    <n v="6238.0000003846362"/>
    <n v="103.96666667307727"/>
    <n v="6549.900000403868"/>
    <n v="1"/>
    <s v="D540159"/>
    <s v="Closed"/>
  </r>
  <r>
    <x v="0"/>
    <x v="7"/>
    <x v="17"/>
    <x v="1328"/>
    <n v="75"/>
    <x v="0"/>
    <x v="0"/>
    <d v="2019-06-12T11:23:23"/>
    <d v="2019-06-12T09:42:00"/>
    <n v="6082.9999999841675"/>
    <n v="101.38333333306946"/>
    <n v="7603.7499999802094"/>
    <n v="1"/>
    <s v="D540167"/>
    <s v="Closed"/>
  </r>
  <r>
    <x v="1"/>
    <x v="6"/>
    <x v="22"/>
    <x v="1503"/>
    <n v="6"/>
    <x v="1"/>
    <x v="0"/>
    <d v="2019-06-12T12:27:00"/>
    <d v="2019-06-12T11:44:00"/>
    <n v="2580.0000002374873"/>
    <n v="43.000000003958121"/>
    <n v="258.00000002374873"/>
    <n v="1"/>
    <s v="D540171"/>
    <s v="Closed"/>
  </r>
  <r>
    <x v="0"/>
    <x v="2"/>
    <x v="10"/>
    <x v="1504"/>
    <n v="1"/>
    <x v="5"/>
    <x v="0"/>
    <d v="2019-06-12T12:19:40"/>
    <d v="2019-06-12T11:51:00"/>
    <n v="1719.9999997392297"/>
    <n v="28.666666662320495"/>
    <n v="28.666666662320495"/>
    <n v="1"/>
    <s v="C540172"/>
    <s v="Closed"/>
  </r>
  <r>
    <x v="0"/>
    <x v="7"/>
    <x v="17"/>
    <x v="1505"/>
    <n v="1"/>
    <x v="6"/>
    <x v="1"/>
    <d v="2019-06-12T16:33:12"/>
    <d v="2019-06-12T15:15:00"/>
    <n v="4692.0000004582107"/>
    <n v="78.200000007636845"/>
    <n v="78.200000007636845"/>
    <n v="1"/>
    <s v="C540175"/>
    <s v="Closed"/>
  </r>
  <r>
    <x v="1"/>
    <x v="6"/>
    <x v="18"/>
    <x v="1506"/>
    <n v="4"/>
    <x v="7"/>
    <x v="0"/>
    <d v="2019-06-12T21:44:48"/>
    <d v="2019-06-12T19:22:34"/>
    <n v="8533.9999996125698"/>
    <n v="142.23333332687616"/>
    <n v="568.93333330750465"/>
    <n v="1"/>
    <s v="D540190"/>
    <s v="Closed"/>
  </r>
  <r>
    <x v="1"/>
    <x v="5"/>
    <x v="14"/>
    <x v="1486"/>
    <n v="56"/>
    <x v="1"/>
    <x v="0"/>
    <d v="2019-06-12T21:00:51"/>
    <d v="2019-06-12T19:38:13"/>
    <n v="4957.9999997746199"/>
    <n v="82.633333329576999"/>
    <n v="4627.4666664563119"/>
    <n v="1"/>
    <s v="D540188"/>
    <s v="Closed"/>
  </r>
  <r>
    <x v="0"/>
    <x v="0"/>
    <x v="4"/>
    <x v="1507"/>
    <n v="1"/>
    <x v="7"/>
    <x v="0"/>
    <d v="2019-06-13T10:31:48"/>
    <d v="2019-06-13T09:38:00"/>
    <n v="3228.0000002123415"/>
    <n v="53.800000003539026"/>
    <n v="53.800000003539026"/>
    <n v="1"/>
    <s v="C540193"/>
    <s v="Closed"/>
  </r>
  <r>
    <x v="0"/>
    <x v="3"/>
    <x v="7"/>
    <x v="1508"/>
    <n v="25"/>
    <x v="0"/>
    <x v="0"/>
    <d v="2019-06-13T13:04:35"/>
    <d v="2019-06-13T11:13:00"/>
    <n v="6694.9999997159466"/>
    <n v="111.58333332859911"/>
    <n v="2789.5833332149778"/>
    <n v="1"/>
    <s v="D540197"/>
    <s v="Closed"/>
  </r>
  <r>
    <x v="0"/>
    <x v="2"/>
    <x v="5"/>
    <x v="653"/>
    <n v="1"/>
    <x v="5"/>
    <x v="0"/>
    <d v="2019-06-13T14:04:45"/>
    <d v="2019-06-13T13:03:02"/>
    <n v="3702.9999999795109"/>
    <n v="61.716666666325182"/>
    <n v="61.716666666325182"/>
    <n v="1"/>
    <s v="D540199"/>
    <s v="Closed"/>
  </r>
  <r>
    <x v="1"/>
    <x v="1"/>
    <x v="30"/>
    <x v="1509"/>
    <n v="1"/>
    <x v="1"/>
    <x v="0"/>
    <d v="2019-06-13T15:07:18"/>
    <d v="2019-06-13T14:33:00"/>
    <n v="2058.000000170432"/>
    <n v="34.300000002840534"/>
    <n v="34.300000002840534"/>
    <n v="1"/>
    <s v="C540200"/>
    <s v="Closed"/>
  </r>
  <r>
    <x v="0"/>
    <x v="2"/>
    <x v="16"/>
    <x v="1510"/>
    <n v="5"/>
    <x v="1"/>
    <x v="0"/>
    <d v="2019-06-13T19:17:01"/>
    <d v="2019-06-13T18:07:00"/>
    <n v="4201.0000000940636"/>
    <n v="70.016666668234393"/>
    <n v="350.08333334117197"/>
    <n v="1"/>
    <s v="D540202"/>
    <s v="Closed"/>
  </r>
  <r>
    <x v="1"/>
    <x v="6"/>
    <x v="25"/>
    <x v="1511"/>
    <n v="1"/>
    <x v="4"/>
    <x v="0"/>
    <d v="2019-06-14T09:24:00"/>
    <d v="2019-06-14T08:50:00"/>
    <n v="2040.0000003632158"/>
    <n v="34.000000006053597"/>
    <n v="34.000000006053597"/>
    <n v="1"/>
    <s v="C540203"/>
    <s v="Closed"/>
  </r>
  <r>
    <x v="0"/>
    <x v="2"/>
    <x v="10"/>
    <x v="1247"/>
    <n v="44"/>
    <x v="5"/>
    <x v="0"/>
    <d v="2019-06-15T06:58:37"/>
    <d v="2019-06-15T06:05:40"/>
    <n v="3176.9999996060506"/>
    <n v="52.949999993434176"/>
    <n v="2329.7999997111037"/>
    <n v="1"/>
    <s v="D540216"/>
    <s v="Closed"/>
  </r>
  <r>
    <x v="0"/>
    <x v="0"/>
    <x v="1"/>
    <x v="1512"/>
    <n v="1"/>
    <x v="5"/>
    <x v="0"/>
    <d v="2019-06-16T09:25:55"/>
    <d v="2019-06-16T08:30:21"/>
    <n v="3333.9999998454005"/>
    <n v="55.566666664090008"/>
    <n v="55.566666664090008"/>
    <n v="1"/>
    <s v="C540218"/>
    <s v="Closed"/>
  </r>
  <r>
    <x v="0"/>
    <x v="2"/>
    <x v="10"/>
    <x v="108"/>
    <n v="15"/>
    <x v="7"/>
    <x v="0"/>
    <d v="2019-06-17T16:18:06"/>
    <d v="2019-06-17T14:50:00"/>
    <n v="5286.0000003827736"/>
    <n v="88.10000000637956"/>
    <n v="1321.5000000956934"/>
    <n v="1"/>
    <s v="D540234"/>
    <s v="Closed"/>
  </r>
  <r>
    <x v="0"/>
    <x v="2"/>
    <x v="10"/>
    <x v="243"/>
    <n v="15"/>
    <x v="7"/>
    <x v="0"/>
    <d v="2019-06-17T15:57:48"/>
    <d v="2019-06-17T15:00:15"/>
    <n v="3453.000000002794"/>
    <n v="57.550000000046566"/>
    <n v="863.25000000069849"/>
    <n v="1"/>
    <s v="D540229"/>
    <s v="Closed"/>
  </r>
  <r>
    <x v="0"/>
    <x v="2"/>
    <x v="10"/>
    <x v="1513"/>
    <n v="13"/>
    <x v="7"/>
    <x v="0"/>
    <d v="2019-06-17T16:36:45"/>
    <d v="2019-06-17T15:17:14"/>
    <n v="4770.9999994374812"/>
    <n v="79.516666657291353"/>
    <n v="1033.7166665447876"/>
    <n v="1"/>
    <s v="D540237"/>
    <s v="Closed"/>
  </r>
  <r>
    <x v="0"/>
    <x v="3"/>
    <x v="7"/>
    <x v="1514"/>
    <n v="1"/>
    <x v="7"/>
    <x v="0"/>
    <d v="2019-06-17T16:50:43"/>
    <d v="2019-06-17T15:39:00"/>
    <n v="4303.0000000493601"/>
    <n v="71.716666667489335"/>
    <n v="71.716666667489335"/>
    <n v="1"/>
    <s v="C540230"/>
    <s v="Closed"/>
  </r>
  <r>
    <x v="0"/>
    <x v="0"/>
    <x v="3"/>
    <x v="1515"/>
    <n v="1"/>
    <x v="4"/>
    <x v="0"/>
    <d v="2019-06-17T16:18:00"/>
    <d v="2019-06-17T15:44:00"/>
    <n v="2040.0000003632158"/>
    <n v="34.000000006053597"/>
    <n v="34.000000006053597"/>
    <n v="1"/>
    <s v="C540235"/>
    <s v="Closed"/>
  </r>
  <r>
    <x v="1"/>
    <x v="6"/>
    <x v="13"/>
    <x v="1516"/>
    <n v="2"/>
    <x v="2"/>
    <x v="0"/>
    <d v="2019-06-18T10:43:45"/>
    <d v="2019-06-18T08:16:00"/>
    <n v="8864.9999996647239"/>
    <n v="147.74999999441206"/>
    <n v="295.49999998882413"/>
    <n v="1"/>
    <s v="D540243"/>
    <s v="Closed"/>
  </r>
  <r>
    <x v="0"/>
    <x v="0"/>
    <x v="0"/>
    <x v="1517"/>
    <n v="1"/>
    <x v="7"/>
    <x v="0"/>
    <d v="2019-06-19T09:50:53"/>
    <d v="2019-06-19T09:01:18"/>
    <n v="2975.0000001629815"/>
    <n v="49.583333336049691"/>
    <n v="49.583333336049691"/>
    <n v="1"/>
    <s v="C540246"/>
    <s v="Closed"/>
  </r>
  <r>
    <x v="1"/>
    <x v="6"/>
    <x v="13"/>
    <x v="1518"/>
    <n v="7"/>
    <x v="1"/>
    <x v="0"/>
    <d v="2019-06-19T13:10:47"/>
    <d v="2019-06-19T11:36:00"/>
    <n v="5687.0000004535541"/>
    <n v="94.783333340892568"/>
    <n v="663.48333338624798"/>
    <n v="1"/>
    <s v="D540251"/>
    <s v="Closed"/>
  </r>
  <r>
    <x v="1"/>
    <x v="6"/>
    <x v="18"/>
    <x v="1519"/>
    <n v="1"/>
    <x v="10"/>
    <x v="0"/>
    <d v="2019-06-19T12:45:29"/>
    <d v="2019-06-19T11:40:00"/>
    <n v="3929.0000000037253"/>
    <n v="65.483333333395422"/>
    <n v="65.483333333395422"/>
    <n v="1"/>
    <s v="C540248"/>
    <s v="Closed"/>
  </r>
  <r>
    <x v="0"/>
    <x v="0"/>
    <x v="1"/>
    <x v="1520"/>
    <n v="1"/>
    <x v="3"/>
    <x v="0"/>
    <d v="2019-06-19T15:15:50"/>
    <d v="2019-06-19T13:24:00"/>
    <n v="6710.0000000791624"/>
    <n v="111.83333333465271"/>
    <n v="111.83333333465271"/>
    <n v="1"/>
    <s v="C540252"/>
    <s v="Closed"/>
  </r>
  <r>
    <x v="0"/>
    <x v="0"/>
    <x v="1"/>
    <x v="1521"/>
    <n v="13"/>
    <x v="1"/>
    <x v="0"/>
    <d v="2019-06-19T14:50:33"/>
    <d v="2019-06-19T13:42:00"/>
    <n v="4113.0000002682209"/>
    <n v="68.550000004470348"/>
    <n v="891.15000005811453"/>
    <n v="1"/>
    <s v="D540257"/>
    <s v="Closed"/>
  </r>
  <r>
    <x v="0"/>
    <x v="4"/>
    <x v="9"/>
    <x v="1522"/>
    <n v="9"/>
    <x v="7"/>
    <x v="0"/>
    <d v="2019-06-19T16:20:23"/>
    <d v="2019-06-19T15:40:00"/>
    <n v="2422.9999999981374"/>
    <n v="40.383333333302289"/>
    <n v="363.4499999997206"/>
    <n v="1"/>
    <s v="D540261"/>
    <s v="Closed"/>
  </r>
  <r>
    <x v="0"/>
    <x v="0"/>
    <x v="3"/>
    <x v="1301"/>
    <n v="9"/>
    <x v="1"/>
    <x v="0"/>
    <d v="2019-06-19T16:53:25"/>
    <d v="2019-06-19T15:55:00"/>
    <n v="3505.0000002142042"/>
    <n v="58.416666670236737"/>
    <n v="525.75000003213063"/>
    <n v="1"/>
    <s v="D540262"/>
    <s v="Closed"/>
  </r>
  <r>
    <x v="1"/>
    <x v="5"/>
    <x v="14"/>
    <x v="1523"/>
    <n v="1"/>
    <x v="2"/>
    <x v="1"/>
    <d v="2019-06-19T20:32:00"/>
    <d v="2019-06-19T19:12:00"/>
    <n v="4799.9999999301508"/>
    <n v="79.999999998835847"/>
    <n v="79.999999998835847"/>
    <n v="1"/>
    <s v="C540263"/>
    <s v="Closed"/>
  </r>
  <r>
    <x v="0"/>
    <x v="3"/>
    <x v="7"/>
    <x v="248"/>
    <n v="4"/>
    <x v="1"/>
    <x v="0"/>
    <d v="2019-06-20T11:30:23"/>
    <d v="2019-06-20T10:26:00"/>
    <n v="3863.000000291504"/>
    <n v="64.383333338191733"/>
    <n v="257.53333335276693"/>
    <n v="1"/>
    <s v="D540267"/>
    <s v="Closed"/>
  </r>
  <r>
    <x v="0"/>
    <x v="3"/>
    <x v="7"/>
    <x v="1524"/>
    <n v="6"/>
    <x v="1"/>
    <x v="0"/>
    <d v="2019-06-20T12:39:27"/>
    <d v="2019-06-20T10:29:54"/>
    <n v="7773.0000002542511"/>
    <n v="129.55000000423752"/>
    <n v="777.30000002542511"/>
    <n v="1"/>
    <s v="D540269"/>
    <s v="Closed"/>
  </r>
  <r>
    <x v="0"/>
    <x v="0"/>
    <x v="3"/>
    <x v="1525"/>
    <n v="1"/>
    <x v="1"/>
    <x v="0"/>
    <d v="2019-06-20T13:26:48"/>
    <d v="2019-06-20T13:00:00"/>
    <n v="1607.9999999608845"/>
    <n v="26.799999999348074"/>
    <n v="26.799999999348074"/>
    <n v="1"/>
    <s v="C540270"/>
    <s v="Closed"/>
  </r>
  <r>
    <x v="0"/>
    <x v="3"/>
    <x v="7"/>
    <x v="1526"/>
    <n v="2"/>
    <x v="1"/>
    <x v="0"/>
    <d v="2019-06-20T17:24:15"/>
    <d v="2019-06-20T15:14:00"/>
    <n v="7815.0000000139698"/>
    <n v="130.25000000023283"/>
    <n v="260.50000000046566"/>
    <n v="1"/>
    <s v="D540276"/>
    <s v="Closed"/>
  </r>
  <r>
    <x v="0"/>
    <x v="0"/>
    <x v="0"/>
    <x v="1527"/>
    <n v="1"/>
    <x v="0"/>
    <x v="0"/>
    <d v="2019-06-20T16:21:00"/>
    <d v="2019-06-20T16:01:29"/>
    <n v="1171.0000002756715"/>
    <n v="19.516666671261191"/>
    <n v="19.516666671261191"/>
    <n v="1"/>
    <s v="C540273"/>
    <s v="Closed"/>
  </r>
  <r>
    <x v="0"/>
    <x v="0"/>
    <x v="0"/>
    <x v="1527"/>
    <n v="1"/>
    <x v="2"/>
    <x v="0"/>
    <d v="2019-06-20T17:31:47"/>
    <d v="2019-06-20T16:47:00"/>
    <n v="2687.0000001043081"/>
    <n v="44.783333335071802"/>
    <n v="44.783333335071802"/>
    <n v="1"/>
    <s v="C540275"/>
    <s v="Closed"/>
  </r>
  <r>
    <x v="0"/>
    <x v="0"/>
    <x v="0"/>
    <x v="1528"/>
    <n v="1"/>
    <x v="2"/>
    <x v="0"/>
    <d v="2019-06-20T21:16:00"/>
    <d v="2019-06-20T18:23:00"/>
    <n v="10379.999999888241"/>
    <n v="172.99999999813735"/>
    <n v="172.99999999813735"/>
    <n v="1"/>
    <s v="D540278"/>
    <s v="Closed"/>
  </r>
  <r>
    <x v="1"/>
    <x v="6"/>
    <x v="23"/>
    <x v="192"/>
    <n v="1"/>
    <x v="5"/>
    <x v="0"/>
    <d v="2019-06-21T14:28:54"/>
    <d v="2019-06-21T14:00:53"/>
    <n v="1681.0000000521541"/>
    <n v="28.016666667535901"/>
    <n v="28.016666667535901"/>
    <n v="1"/>
    <s v="C540282"/>
    <s v="Closed"/>
  </r>
  <r>
    <x v="0"/>
    <x v="3"/>
    <x v="7"/>
    <x v="1529"/>
    <n v="1"/>
    <x v="1"/>
    <x v="0"/>
    <d v="2019-06-22T23:30:33"/>
    <d v="2019-06-22T21:35:00"/>
    <n v="6933.0000000307336"/>
    <n v="115.55000000051223"/>
    <n v="115.55000000051223"/>
    <n v="1"/>
    <s v="C540286"/>
    <s v="Closed"/>
  </r>
  <r>
    <x v="1"/>
    <x v="5"/>
    <x v="12"/>
    <x v="1530"/>
    <n v="45"/>
    <x v="5"/>
    <x v="0"/>
    <d v="2019-06-23T06:36:43"/>
    <d v="2019-06-23T04:28:00"/>
    <n v="7722.999999881722"/>
    <n v="128.71666666469537"/>
    <n v="5792.2499999112915"/>
    <n v="1"/>
    <s v="D540290"/>
    <s v="Closed"/>
  </r>
  <r>
    <x v="0"/>
    <x v="2"/>
    <x v="10"/>
    <x v="1360"/>
    <n v="48"/>
    <x v="1"/>
    <x v="0"/>
    <d v="2019-06-23T08:30:23"/>
    <d v="2019-06-23T05:16:00"/>
    <n v="11662.999999942258"/>
    <n v="194.38333333237097"/>
    <n v="9330.3999999538064"/>
    <n v="1"/>
    <s v="D540297"/>
    <s v="Closed"/>
  </r>
  <r>
    <x v="1"/>
    <x v="5"/>
    <x v="14"/>
    <x v="23"/>
    <n v="1"/>
    <x v="5"/>
    <x v="0"/>
    <d v="2019-06-23T06:37:00"/>
    <d v="2019-06-23T05:42:00"/>
    <n v="3299.9999994412065"/>
    <n v="54.999999990686774"/>
    <n v="54.999999990686774"/>
    <n v="1"/>
    <s v="C540289"/>
    <s v="Closed"/>
  </r>
  <r>
    <x v="0"/>
    <x v="7"/>
    <x v="17"/>
    <x v="41"/>
    <n v="223"/>
    <x v="6"/>
    <x v="0"/>
    <d v="2019-06-23T15:42:04"/>
    <d v="2019-06-23T14:04:00"/>
    <n v="5883.9999999850988"/>
    <n v="98.066666666418314"/>
    <n v="21868.866666611284"/>
    <n v="1"/>
    <s v="D540326"/>
    <s v="Closed"/>
  </r>
  <r>
    <x v="0"/>
    <x v="2"/>
    <x v="5"/>
    <x v="919"/>
    <n v="8"/>
    <x v="1"/>
    <x v="0"/>
    <d v="2019-06-23T16:40:11"/>
    <d v="2019-06-23T16:25:23"/>
    <n v="888.00000012852252"/>
    <n v="14.800000002142042"/>
    <n v="118.40000001713634"/>
    <n v="1"/>
    <s v="D540348"/>
    <s v="Closed"/>
  </r>
  <r>
    <x v="0"/>
    <x v="0"/>
    <x v="4"/>
    <x v="4"/>
    <n v="11"/>
    <x v="1"/>
    <x v="0"/>
    <d v="2019-06-23T17:50:05"/>
    <d v="2019-06-23T17:02:34"/>
    <n v="2851.0000000940636"/>
    <n v="47.516666668234393"/>
    <n v="522.68333335057832"/>
    <n v="1"/>
    <s v="D540350"/>
    <s v="Closed"/>
  </r>
  <r>
    <x v="0"/>
    <x v="3"/>
    <x v="7"/>
    <x v="1468"/>
    <n v="2"/>
    <x v="2"/>
    <x v="0"/>
    <d v="2019-06-23T20:17:36"/>
    <d v="2019-06-23T17:21:10"/>
    <n v="10586.000000266358"/>
    <n v="176.43333333777264"/>
    <n v="352.86666667554528"/>
    <n v="1"/>
    <s v="D540357"/>
    <s v="Closed"/>
  </r>
  <r>
    <x v="1"/>
    <x v="1"/>
    <x v="11"/>
    <x v="1531"/>
    <n v="1"/>
    <x v="1"/>
    <x v="0"/>
    <d v="2019-06-23T21:34:00"/>
    <d v="2019-06-23T20:23:00"/>
    <n v="4259.9999994272366"/>
    <n v="70.999999990453944"/>
    <n v="70.999999990453944"/>
    <n v="1"/>
    <s v="C540353"/>
    <s v="Closed"/>
  </r>
  <r>
    <x v="0"/>
    <x v="4"/>
    <x v="9"/>
    <x v="1532"/>
    <n v="16"/>
    <x v="4"/>
    <x v="0"/>
    <d v="2019-06-23T21:52:07"/>
    <d v="2019-06-23T20:38:00"/>
    <n v="4446.9999997643754"/>
    <n v="74.11666666273959"/>
    <n v="1185.8666666038334"/>
    <n v="1"/>
    <s v="D540362"/>
    <s v="Closed"/>
  </r>
  <r>
    <x v="0"/>
    <x v="2"/>
    <x v="16"/>
    <x v="213"/>
    <n v="187"/>
    <x v="3"/>
    <x v="0"/>
    <d v="2019-06-24T17:05:00"/>
    <d v="2019-06-24T16:39:00"/>
    <n v="1560.0000000558794"/>
    <n v="26.000000000931323"/>
    <n v="4862.0000001741573"/>
    <n v="1"/>
    <s v="D540390"/>
    <s v="Closed"/>
  </r>
  <r>
    <x v="0"/>
    <x v="2"/>
    <x v="10"/>
    <x v="1394"/>
    <n v="3"/>
    <x v="7"/>
    <x v="0"/>
    <d v="2019-06-24T18:45:01"/>
    <d v="2019-06-24T16:44:00"/>
    <n v="7261.0000000102445"/>
    <n v="121.01666666683741"/>
    <n v="363.05000000051223"/>
    <n v="1"/>
    <s v="D540476"/>
    <s v="Closed"/>
  </r>
  <r>
    <x v="0"/>
    <x v="0"/>
    <x v="3"/>
    <x v="737"/>
    <n v="15"/>
    <x v="3"/>
    <x v="0"/>
    <d v="2019-06-24T19:07:44"/>
    <d v="2019-06-24T16:48:00"/>
    <n v="8384.0000003809109"/>
    <n v="139.73333333968185"/>
    <n v="2096.0000000952277"/>
    <n v="1"/>
    <s v="D540466"/>
    <s v="Closed"/>
  </r>
  <r>
    <x v="0"/>
    <x v="2"/>
    <x v="15"/>
    <x v="394"/>
    <n v="3"/>
    <x v="7"/>
    <x v="0"/>
    <d v="2019-06-24T20:27:00"/>
    <d v="2019-06-24T16:48:00"/>
    <n v="13140.000000083819"/>
    <n v="219.00000000139698"/>
    <n v="657.00000000419095"/>
    <n v="1"/>
    <s v="D540492"/>
    <s v="Closed"/>
  </r>
  <r>
    <x v="0"/>
    <x v="2"/>
    <x v="10"/>
    <x v="881"/>
    <n v="26"/>
    <x v="3"/>
    <x v="0"/>
    <d v="2019-06-24T18:55:30"/>
    <d v="2019-06-24T16:49:00"/>
    <n v="7590.0000002235174"/>
    <n v="126.50000000372529"/>
    <n v="3289.0000000968575"/>
    <n v="1"/>
    <s v="D540477"/>
    <s v="Closed"/>
  </r>
  <r>
    <x v="0"/>
    <x v="0"/>
    <x v="3"/>
    <x v="308"/>
    <n v="13"/>
    <x v="7"/>
    <x v="0"/>
    <d v="2019-06-24T19:47:23"/>
    <d v="2019-06-24T16:49:04"/>
    <n v="10698.999999649823"/>
    <n v="178.31666666083038"/>
    <n v="2318.1166665907949"/>
    <n v="1"/>
    <s v="D540487"/>
    <s v="Closed"/>
  </r>
  <r>
    <x v="0"/>
    <x v="2"/>
    <x v="10"/>
    <x v="79"/>
    <n v="12"/>
    <x v="3"/>
    <x v="0"/>
    <d v="2019-06-24T18:28:26"/>
    <d v="2019-06-24T16:50:00"/>
    <n v="5906.0000000987202"/>
    <n v="98.43333333497867"/>
    <n v="1181.200000019744"/>
    <n v="1"/>
    <s v="D540468"/>
    <s v="Closed"/>
  </r>
  <r>
    <x v="0"/>
    <x v="0"/>
    <x v="4"/>
    <x v="1166"/>
    <n v="24"/>
    <x v="3"/>
    <x v="0"/>
    <d v="2019-06-24T19:20:12"/>
    <d v="2019-06-24T16:51:00"/>
    <n v="8952.0000005140901"/>
    <n v="149.20000000856817"/>
    <n v="3580.800000205636"/>
    <n v="1"/>
    <s v="D540478"/>
    <s v="Closed"/>
  </r>
  <r>
    <x v="0"/>
    <x v="2"/>
    <x v="5"/>
    <x v="144"/>
    <n v="47"/>
    <x v="3"/>
    <x v="0"/>
    <d v="2019-06-24T18:42:03"/>
    <d v="2019-06-24T16:54:00"/>
    <n v="6482.9999998211861"/>
    <n v="108.04999999701977"/>
    <n v="5078.3499998599291"/>
    <n v="1"/>
    <s v="D540451"/>
    <s v="Closed"/>
  </r>
  <r>
    <x v="0"/>
    <x v="0"/>
    <x v="0"/>
    <x v="1043"/>
    <n v="25"/>
    <x v="7"/>
    <x v="0"/>
    <d v="2019-06-24T19:12:56"/>
    <d v="2019-06-24T16:55:00"/>
    <n v="8276.0000002803281"/>
    <n v="137.93333333800547"/>
    <n v="3448.3333334501367"/>
    <n v="1"/>
    <s v="D540469"/>
    <s v="Closed"/>
  </r>
  <r>
    <x v="0"/>
    <x v="0"/>
    <x v="0"/>
    <x v="1533"/>
    <n v="1"/>
    <x v="1"/>
    <x v="0"/>
    <d v="2019-06-24T19:36:00"/>
    <d v="2019-06-24T16:55:00"/>
    <n v="9660.0000000558794"/>
    <n v="161.00000000093132"/>
    <n v="161.00000000093132"/>
    <n v="1"/>
    <s v="C540398"/>
    <s v="Closed"/>
  </r>
  <r>
    <x v="0"/>
    <x v="0"/>
    <x v="1"/>
    <x v="1534"/>
    <n v="4"/>
    <x v="7"/>
    <x v="0"/>
    <d v="2019-06-24T19:57:21"/>
    <d v="2019-06-24T16:59:00"/>
    <n v="10701.000000117347"/>
    <n v="178.35000000195578"/>
    <n v="713.40000000782311"/>
    <n v="1"/>
    <s v="D540488"/>
    <s v="Closed"/>
  </r>
  <r>
    <x v="0"/>
    <x v="2"/>
    <x v="16"/>
    <x v="83"/>
    <n v="194"/>
    <x v="7"/>
    <x v="0"/>
    <d v="2019-06-24T17:47:08"/>
    <d v="2019-06-24T17:05:00"/>
    <n v="2528.000000026077"/>
    <n v="42.133333333767951"/>
    <n v="8173.8666667509824"/>
    <n v="1"/>
    <s v="D540438"/>
    <s v="Closed"/>
  </r>
  <r>
    <x v="0"/>
    <x v="0"/>
    <x v="3"/>
    <x v="1535"/>
    <n v="1"/>
    <x v="7"/>
    <x v="0"/>
    <d v="2019-06-24T19:30:25"/>
    <d v="2019-06-24T17:05:28"/>
    <n v="8696.999999997206"/>
    <n v="144.94999999995343"/>
    <n v="144.94999999995343"/>
    <n v="1"/>
    <s v="D540486"/>
    <s v="Closed"/>
  </r>
  <r>
    <x v="0"/>
    <x v="4"/>
    <x v="26"/>
    <x v="784"/>
    <n v="3"/>
    <x v="7"/>
    <x v="0"/>
    <d v="2019-06-24T21:17:16"/>
    <d v="2019-06-24T17:35:30"/>
    <n v="13305.999999912456"/>
    <n v="221.76666666520759"/>
    <n v="665.29999999562278"/>
    <n v="1"/>
    <s v="D540495"/>
    <s v="Closed"/>
  </r>
  <r>
    <x v="0"/>
    <x v="2"/>
    <x v="10"/>
    <x v="1536"/>
    <n v="1"/>
    <x v="3"/>
    <x v="0"/>
    <d v="2019-06-24T19:42:19"/>
    <d v="2019-06-24T18:48:52"/>
    <n v="3206.9999997038394"/>
    <n v="53.44999999506399"/>
    <n v="53.44999999506399"/>
    <n v="1"/>
    <s v="C540479"/>
    <s v="Closed"/>
  </r>
  <r>
    <x v="0"/>
    <x v="4"/>
    <x v="27"/>
    <x v="1537"/>
    <n v="1"/>
    <x v="3"/>
    <x v="0"/>
    <d v="2019-06-24T20:53:34"/>
    <d v="2019-06-24T19:11:00"/>
    <n v="6154.0000002365559"/>
    <n v="102.56666667060927"/>
    <n v="102.56666667060927"/>
    <n v="1"/>
    <s v="C540482"/>
    <s v="Closed"/>
  </r>
  <r>
    <x v="0"/>
    <x v="2"/>
    <x v="10"/>
    <x v="44"/>
    <n v="1"/>
    <x v="7"/>
    <x v="0"/>
    <d v="2019-06-24T20:08:07"/>
    <d v="2019-06-24T19:19:00"/>
    <n v="2947.0000005327165"/>
    <n v="49.116666675545275"/>
    <n v="49.116666675545275"/>
    <n v="1"/>
    <s v="D540490"/>
    <s v="Closed"/>
  </r>
  <r>
    <x v="0"/>
    <x v="0"/>
    <x v="3"/>
    <x v="1538"/>
    <n v="1"/>
    <x v="3"/>
    <x v="0"/>
    <d v="2019-06-24T20:40:17"/>
    <d v="2019-06-24T19:19:00"/>
    <n v="4877.0000003278255"/>
    <n v="81.283333338797092"/>
    <n v="81.283333338797092"/>
    <n v="1"/>
    <s v="D540493"/>
    <s v="Closed"/>
  </r>
  <r>
    <x v="0"/>
    <x v="4"/>
    <x v="26"/>
    <x v="1539"/>
    <n v="3"/>
    <x v="7"/>
    <x v="0"/>
    <d v="2019-06-24T22:36:43"/>
    <d v="2019-06-24T20:55:00"/>
    <n v="6102.9999996302649"/>
    <n v="101.71666666050442"/>
    <n v="305.14999998151325"/>
    <n v="1"/>
    <s v="D540494"/>
    <s v="Closed"/>
  </r>
  <r>
    <x v="0"/>
    <x v="0"/>
    <x v="3"/>
    <x v="453"/>
    <n v="2"/>
    <x v="1"/>
    <x v="0"/>
    <d v="2019-06-25T02:34:23"/>
    <d v="2019-06-25T02:05:48"/>
    <n v="1715.0000004563481"/>
    <n v="28.583333340939134"/>
    <n v="57.166666681878269"/>
    <n v="1"/>
    <s v="D540497"/>
    <s v="Closed"/>
  </r>
  <r>
    <x v="0"/>
    <x v="2"/>
    <x v="16"/>
    <x v="1540"/>
    <n v="1"/>
    <x v="2"/>
    <x v="0"/>
    <d v="2019-06-25T06:20:00"/>
    <d v="2019-06-25T03:57:35"/>
    <n v="8545.0000002980232"/>
    <n v="142.41666667163372"/>
    <n v="142.41666667163372"/>
    <n v="1"/>
    <s v="D540499"/>
    <s v="Closed"/>
  </r>
  <r>
    <x v="0"/>
    <x v="0"/>
    <x v="3"/>
    <x v="433"/>
    <n v="3"/>
    <x v="1"/>
    <x v="0"/>
    <d v="2019-06-25T08:27:33"/>
    <d v="2019-06-25T06:56:00"/>
    <n v="5492.999999737367"/>
    <n v="91.549999995622784"/>
    <n v="274.64999998686835"/>
    <n v="1"/>
    <s v="D540501"/>
    <s v="Closed"/>
  </r>
  <r>
    <x v="0"/>
    <x v="2"/>
    <x v="5"/>
    <x v="1541"/>
    <n v="1"/>
    <x v="1"/>
    <x v="0"/>
    <d v="2019-06-25T11:09:24"/>
    <d v="2019-06-25T09:29:00"/>
    <n v="6024.0000000223517"/>
    <n v="100.40000000037253"/>
    <n v="100.40000000037253"/>
    <n v="1"/>
    <s v="C540503"/>
    <s v="Closed"/>
  </r>
  <r>
    <x v="0"/>
    <x v="2"/>
    <x v="10"/>
    <x v="1542"/>
    <n v="1"/>
    <x v="1"/>
    <x v="0"/>
    <d v="2019-06-25T10:10:51"/>
    <d v="2019-06-25T09:46:00"/>
    <n v="1490.9999996423721"/>
    <n v="24.849999994039536"/>
    <n v="24.849999994039536"/>
    <n v="1"/>
    <s v="C540504"/>
    <s v="Closed"/>
  </r>
  <r>
    <x v="0"/>
    <x v="0"/>
    <x v="3"/>
    <x v="1543"/>
    <n v="4"/>
    <x v="10"/>
    <x v="0"/>
    <d v="2019-06-25T15:49:26"/>
    <d v="2019-06-25T12:44:00"/>
    <n v="11126.00000014063"/>
    <n v="185.43333333567716"/>
    <n v="741.73333334270865"/>
    <n v="1"/>
    <s v="D540510"/>
    <s v="Closed"/>
  </r>
  <r>
    <x v="0"/>
    <x v="2"/>
    <x v="10"/>
    <x v="1544"/>
    <n v="1"/>
    <x v="10"/>
    <x v="0"/>
    <d v="2019-06-25T16:59:00"/>
    <d v="2019-06-25T15:42:00"/>
    <n v="4619.9999999720603"/>
    <n v="76.999999999534339"/>
    <n v="76.999999999534339"/>
    <n v="1"/>
    <s v="C540511"/>
    <s v="Closed"/>
  </r>
  <r>
    <x v="0"/>
    <x v="3"/>
    <x v="7"/>
    <x v="251"/>
    <n v="50"/>
    <x v="1"/>
    <x v="0"/>
    <d v="2019-06-25T20:36:41"/>
    <d v="2019-06-25T19:02:06"/>
    <n v="5675.0000001629815"/>
    <n v="94.583333336049691"/>
    <n v="4729.1666668024845"/>
    <n v="1"/>
    <s v="D540528"/>
    <s v="Closed"/>
  </r>
  <r>
    <x v="0"/>
    <x v="3"/>
    <x v="7"/>
    <x v="441"/>
    <n v="25"/>
    <x v="1"/>
    <x v="0"/>
    <d v="2019-06-26T00:06:22"/>
    <d v="2019-06-25T19:20:17"/>
    <n v="17164.999999897555"/>
    <n v="286.08333333162591"/>
    <n v="7152.0833332906477"/>
    <n v="1"/>
    <s v="D540537"/>
    <s v="Closed"/>
  </r>
  <r>
    <x v="0"/>
    <x v="3"/>
    <x v="7"/>
    <x v="1545"/>
    <n v="1"/>
    <x v="1"/>
    <x v="0"/>
    <d v="2019-06-26T12:42:42"/>
    <d v="2019-06-26T12:03:00"/>
    <n v="2381.9999998435378"/>
    <n v="39.699999997392297"/>
    <n v="39.699999997392297"/>
    <n v="1"/>
    <s v="D540546"/>
    <s v="Closed"/>
  </r>
  <r>
    <x v="0"/>
    <x v="7"/>
    <x v="17"/>
    <x v="1328"/>
    <n v="75"/>
    <x v="1"/>
    <x v="0"/>
    <d v="2019-06-26T14:43:59"/>
    <d v="2019-06-26T13:17:00"/>
    <n v="5218.9999998081475"/>
    <n v="86.983333330135792"/>
    <n v="6523.7499997601844"/>
    <n v="1"/>
    <s v="D540554"/>
    <s v="Closed"/>
  </r>
  <r>
    <x v="1"/>
    <x v="1"/>
    <x v="11"/>
    <x v="1546"/>
    <n v="14"/>
    <x v="6"/>
    <x v="0"/>
    <d v="2019-06-26T23:10:15"/>
    <d v="2019-06-26T20:08:00"/>
    <n v="10935.000000125729"/>
    <n v="182.25000000209548"/>
    <n v="2551.5000000293367"/>
    <n v="1"/>
    <s v="D540563"/>
    <s v="Closed"/>
  </r>
  <r>
    <x v="0"/>
    <x v="2"/>
    <x v="15"/>
    <x v="1547"/>
    <n v="4"/>
    <x v="5"/>
    <x v="0"/>
    <d v="2019-06-27T08:30:00"/>
    <d v="2019-06-27T08:16:00"/>
    <n v="839.99999959487468"/>
    <n v="13.999999993247911"/>
    <n v="55.999999972991645"/>
    <n v="1"/>
    <s v="D540565"/>
    <s v="Closed"/>
  </r>
  <r>
    <x v="0"/>
    <x v="4"/>
    <x v="9"/>
    <x v="1548"/>
    <n v="1"/>
    <x v="5"/>
    <x v="0"/>
    <d v="2019-06-27T11:18:00"/>
    <d v="2019-06-27T10:44:00"/>
    <n v="2039.9999997345731"/>
    <n v="33.999999995576218"/>
    <n v="33.999999995576218"/>
    <n v="1"/>
    <s v="C540566"/>
    <s v="Closed"/>
  </r>
  <r>
    <x v="0"/>
    <x v="2"/>
    <x v="10"/>
    <x v="1549"/>
    <n v="9"/>
    <x v="2"/>
    <x v="0"/>
    <d v="2019-06-27T20:08:54"/>
    <d v="2019-06-27T17:30:00"/>
    <n v="9534.0000001480803"/>
    <n v="158.900000002468"/>
    <n v="1430.100000022212"/>
    <n v="1"/>
    <s v="D540574"/>
    <s v="Closed"/>
  </r>
  <r>
    <x v="0"/>
    <x v="2"/>
    <x v="5"/>
    <x v="1550"/>
    <n v="34"/>
    <x v="1"/>
    <x v="0"/>
    <d v="2019-06-28T10:37:45"/>
    <d v="2019-06-28T10:11:33"/>
    <n v="1571.9999997178093"/>
    <n v="26.199999995296821"/>
    <n v="890.79999984009191"/>
    <n v="1"/>
    <s v="D540579"/>
    <s v="Closed"/>
  </r>
  <r>
    <x v="1"/>
    <x v="6"/>
    <x v="23"/>
    <x v="1551"/>
    <n v="44"/>
    <x v="4"/>
    <x v="0"/>
    <d v="2019-06-28T16:34:01"/>
    <d v="2019-06-28T12:36:00"/>
    <n v="14280.999999633059"/>
    <n v="238.01666666055098"/>
    <n v="10472.733333064243"/>
    <n v="1"/>
    <s v="D540584"/>
    <s v="Closed"/>
  </r>
  <r>
    <x v="0"/>
    <x v="4"/>
    <x v="27"/>
    <x v="938"/>
    <n v="1"/>
    <x v="2"/>
    <x v="0"/>
    <d v="2019-06-28T15:46:00"/>
    <d v="2019-06-28T15:08:00"/>
    <n v="2279.9999998882413"/>
    <n v="37.999999998137355"/>
    <n v="37.999999998137355"/>
    <n v="1"/>
    <s v="C540587"/>
    <s v="Closed"/>
  </r>
  <r>
    <x v="0"/>
    <x v="0"/>
    <x v="1"/>
    <x v="1552"/>
    <n v="2"/>
    <x v="1"/>
    <x v="0"/>
    <d v="2019-06-29T03:42:18"/>
    <d v="2019-06-29T03:09:46"/>
    <n v="1951.9999999087304"/>
    <n v="32.533333331812173"/>
    <n v="65.066666663624346"/>
    <n v="1"/>
    <s v="D540593"/>
    <s v="Closed"/>
  </r>
  <r>
    <x v="0"/>
    <x v="4"/>
    <x v="9"/>
    <x v="1553"/>
    <n v="3"/>
    <x v="1"/>
    <x v="0"/>
    <d v="2019-06-29T04:49:00"/>
    <d v="2019-06-29T03:52:00"/>
    <n v="3419.9999998323619"/>
    <n v="56.999999997206032"/>
    <n v="170.9999999916181"/>
    <n v="1"/>
    <s v="D540635"/>
    <s v="Closed"/>
  </r>
  <r>
    <x v="1"/>
    <x v="5"/>
    <x v="14"/>
    <x v="1554"/>
    <n v="1"/>
    <x v="5"/>
    <x v="0"/>
    <d v="2019-06-29T08:37:38"/>
    <d v="2019-06-29T07:48:54"/>
    <n v="2924.0000001853332"/>
    <n v="48.73333333642222"/>
    <n v="48.73333333642222"/>
    <n v="1"/>
    <s v="C540595"/>
    <s v="Closed"/>
  </r>
  <r>
    <x v="1"/>
    <x v="5"/>
    <x v="14"/>
    <x v="1555"/>
    <n v="1"/>
    <x v="5"/>
    <x v="0"/>
    <d v="2019-06-29T08:38:32"/>
    <d v="2019-06-29T08:12:02"/>
    <n v="1590.0000001536682"/>
    <n v="26.500000002561137"/>
    <n v="26.500000002561137"/>
    <n v="1"/>
    <s v="C540596"/>
    <s v="Closed"/>
  </r>
  <r>
    <x v="0"/>
    <x v="0"/>
    <x v="4"/>
    <x v="278"/>
    <n v="1"/>
    <x v="1"/>
    <x v="0"/>
    <d v="2019-06-29T11:18:08"/>
    <d v="2019-06-29T08:18:26"/>
    <n v="10782.000000192784"/>
    <n v="179.70000000321306"/>
    <n v="179.70000000321306"/>
    <n v="1"/>
    <s v="C540597"/>
    <s v="Closed"/>
  </r>
  <r>
    <x v="1"/>
    <x v="6"/>
    <x v="18"/>
    <x v="1556"/>
    <n v="1"/>
    <x v="5"/>
    <x v="0"/>
    <d v="2019-06-29T08:57:06"/>
    <d v="2019-06-29T08:23:21"/>
    <n v="2025"/>
    <n v="33.75"/>
    <n v="33.75"/>
    <n v="1"/>
    <s v="C540598"/>
    <s v="Closed"/>
  </r>
  <r>
    <x v="1"/>
    <x v="6"/>
    <x v="18"/>
    <x v="1557"/>
    <n v="1"/>
    <x v="5"/>
    <x v="0"/>
    <d v="2019-06-29T08:58:24"/>
    <d v="2019-06-29T08:23:37"/>
    <n v="2087.0000000344589"/>
    <n v="34.783333333907649"/>
    <n v="34.783333333907649"/>
    <n v="1"/>
    <s v="C540599"/>
    <s v="Closed"/>
  </r>
  <r>
    <x v="1"/>
    <x v="6"/>
    <x v="22"/>
    <x v="1558"/>
    <n v="1"/>
    <x v="7"/>
    <x v="0"/>
    <d v="2019-06-29T11:45:45"/>
    <d v="2019-06-29T08:25:58"/>
    <n v="11987.000000244007"/>
    <n v="199.78333333740011"/>
    <n v="199.78333333740011"/>
    <n v="1"/>
    <s v="C540600"/>
    <s v="Closed"/>
  </r>
  <r>
    <x v="1"/>
    <x v="5"/>
    <x v="14"/>
    <x v="1559"/>
    <n v="1"/>
    <x v="5"/>
    <x v="0"/>
    <d v="2019-06-29T08:40:08"/>
    <d v="2019-06-29T08:28:21"/>
    <n v="706.99999993667006"/>
    <n v="11.783333332277834"/>
    <n v="11.783333332277834"/>
    <n v="1"/>
    <s v="C540601"/>
    <s v="Closed"/>
  </r>
  <r>
    <x v="1"/>
    <x v="6"/>
    <x v="18"/>
    <x v="1560"/>
    <n v="1"/>
    <x v="5"/>
    <x v="0"/>
    <d v="2019-06-29T08:58:52"/>
    <d v="2019-06-29T08:36:18"/>
    <n v="1353.9999996777624"/>
    <n v="22.56666666129604"/>
    <n v="22.56666666129604"/>
    <n v="1"/>
    <s v="C540602"/>
    <s v="Closed"/>
  </r>
  <r>
    <x v="0"/>
    <x v="0"/>
    <x v="1"/>
    <x v="556"/>
    <n v="44"/>
    <x v="4"/>
    <x v="0"/>
    <d v="2019-06-30T09:13:30"/>
    <d v="2019-06-30T08:32:01"/>
    <n v="2489.0000003390014"/>
    <n v="41.483333338983357"/>
    <n v="1825.2666669152677"/>
    <n v="1"/>
    <s v="D540608"/>
    <s v="Closed"/>
  </r>
  <r>
    <x v="0"/>
    <x v="0"/>
    <x v="4"/>
    <x v="14"/>
    <n v="1"/>
    <x v="1"/>
    <x v="0"/>
    <d v="2019-06-30T09:49:00"/>
    <d v="2019-06-30T08:48:00"/>
    <n v="3659.9999999860302"/>
    <n v="60.999999999767169"/>
    <n v="60.999999999767169"/>
    <n v="1"/>
    <s v="D540634"/>
    <s v="Closed"/>
  </r>
  <r>
    <x v="0"/>
    <x v="4"/>
    <x v="9"/>
    <x v="1561"/>
    <n v="1"/>
    <x v="7"/>
    <x v="0"/>
    <d v="2019-06-30T11:37:26"/>
    <d v="2019-06-30T11:05:01"/>
    <n v="1944.9999995296821"/>
    <n v="32.416666658828035"/>
    <n v="32.416666658828035"/>
    <n v="1"/>
    <s v="D540611"/>
    <s v="Closed"/>
  </r>
  <r>
    <x v="0"/>
    <x v="0"/>
    <x v="3"/>
    <x v="308"/>
    <n v="30"/>
    <x v="7"/>
    <x v="0"/>
    <d v="2019-06-30T19:22:12"/>
    <d v="2019-06-30T18:34:32"/>
    <n v="2859.9999996833503"/>
    <n v="47.666666661389172"/>
    <n v="1429.9999998416752"/>
    <n v="1"/>
    <s v="D540618"/>
    <s v="Closed"/>
  </r>
  <r>
    <x v="1"/>
    <x v="5"/>
    <x v="24"/>
    <x v="1562"/>
    <n v="1"/>
    <x v="7"/>
    <x v="0"/>
    <d v="2019-06-30T20:55:15"/>
    <d v="2019-06-30T19:27:02"/>
    <n v="5293.0000001331791"/>
    <n v="88.216666668886319"/>
    <n v="88.216666668886319"/>
    <n v="1"/>
    <s v="C540619"/>
    <s v="Closed"/>
  </r>
  <r>
    <x v="1"/>
    <x v="5"/>
    <x v="24"/>
    <x v="1563"/>
    <n v="1"/>
    <x v="7"/>
    <x v="0"/>
    <d v="2019-06-30T20:55:51"/>
    <d v="2019-06-30T19:29:57"/>
    <n v="5154.0000003296882"/>
    <n v="85.900000005494803"/>
    <n v="85.900000005494803"/>
    <n v="1"/>
    <s v="C540620"/>
    <s v="Closed"/>
  </r>
  <r>
    <x v="1"/>
    <x v="5"/>
    <x v="24"/>
    <x v="1564"/>
    <n v="1"/>
    <x v="7"/>
    <x v="0"/>
    <d v="2019-06-30T20:56:53"/>
    <d v="2019-06-30T19:46:24"/>
    <n v="4229.0000003529713"/>
    <n v="70.483333339216188"/>
    <n v="70.483333339216188"/>
    <n v="1"/>
    <s v="C540621"/>
    <s v="Closed"/>
  </r>
  <r>
    <x v="1"/>
    <x v="5"/>
    <x v="24"/>
    <x v="1565"/>
    <n v="1"/>
    <x v="7"/>
    <x v="0"/>
    <d v="2019-06-30T20:58:09"/>
    <d v="2019-06-30T20:03:32"/>
    <n v="3276.9999997224659"/>
    <n v="54.616666662041098"/>
    <n v="54.616666662041098"/>
    <n v="1"/>
    <s v="C540622"/>
    <s v="Closed"/>
  </r>
  <r>
    <x v="1"/>
    <x v="5"/>
    <x v="24"/>
    <x v="1566"/>
    <n v="1"/>
    <x v="7"/>
    <x v="0"/>
    <d v="2019-06-30T20:58:47"/>
    <d v="2019-06-30T20:03:52"/>
    <n v="3295.0000001583248"/>
    <n v="54.916666669305414"/>
    <n v="54.916666669305414"/>
    <n v="1"/>
    <s v="C540623"/>
    <s v="Closed"/>
  </r>
  <r>
    <x v="1"/>
    <x v="5"/>
    <x v="24"/>
    <x v="1567"/>
    <n v="1"/>
    <x v="7"/>
    <x v="0"/>
    <d v="2019-06-30T20:59:19"/>
    <d v="2019-06-30T20:15:19"/>
    <n v="2639.9999998044223"/>
    <n v="43.999999996740371"/>
    <n v="43.999999996740371"/>
    <n v="1"/>
    <s v="C540624"/>
    <s v="Closed"/>
  </r>
  <r>
    <x v="1"/>
    <x v="5"/>
    <x v="24"/>
    <x v="1568"/>
    <n v="1"/>
    <x v="7"/>
    <x v="0"/>
    <d v="2019-06-30T20:59:59"/>
    <d v="2019-06-30T20:36:37"/>
    <n v="1401.9999995827675"/>
    <n v="23.366666659712791"/>
    <n v="23.366666659712791"/>
    <n v="1"/>
    <s v="C540625"/>
    <s v="Closed"/>
  </r>
  <r>
    <x v="0"/>
    <x v="0"/>
    <x v="4"/>
    <x v="1569"/>
    <n v="2"/>
    <x v="2"/>
    <x v="0"/>
    <d v="2019-07-01T03:55:59"/>
    <d v="2019-07-01T02:43:09"/>
    <n v="4369.9999999953434"/>
    <n v="72.833333333255723"/>
    <n v="145.66666666651145"/>
    <n v="1"/>
    <s v="D540628"/>
    <s v="Closed"/>
  </r>
  <r>
    <x v="1"/>
    <x v="5"/>
    <x v="14"/>
    <x v="1570"/>
    <n v="1"/>
    <x v="2"/>
    <x v="0"/>
    <d v="2019-07-01T12:39:42"/>
    <d v="2019-07-01T11:33:00"/>
    <n v="4002.0000000949949"/>
    <n v="66.700000001583248"/>
    <n v="66.700000001583248"/>
    <n v="1"/>
    <s v="C540630"/>
    <s v="Closed"/>
  </r>
  <r>
    <x v="0"/>
    <x v="2"/>
    <x v="5"/>
    <x v="1571"/>
    <n v="1"/>
    <x v="1"/>
    <x v="0"/>
    <d v="2019-07-01T15:23:03"/>
    <d v="2019-07-01T14:33:00"/>
    <n v="3003.0000004218891"/>
    <n v="50.050000007031485"/>
    <n v="50.050000007031485"/>
    <n v="1"/>
    <s v="C540633"/>
    <s v="Closed"/>
  </r>
  <r>
    <x v="1"/>
    <x v="6"/>
    <x v="25"/>
    <x v="1572"/>
    <n v="7"/>
    <x v="6"/>
    <x v="0"/>
    <d v="2019-07-01T20:09:10"/>
    <d v="2019-07-01T19:22:00"/>
    <n v="2830.0000002142042"/>
    <n v="47.166666670236737"/>
    <n v="330.16666669165716"/>
    <n v="1"/>
    <s v="D540640"/>
    <s v="Closed"/>
  </r>
  <r>
    <x v="1"/>
    <x v="6"/>
    <x v="13"/>
    <x v="1573"/>
    <n v="1"/>
    <x v="2"/>
    <x v="0"/>
    <d v="2019-07-02T09:17:51"/>
    <d v="2019-07-02T08:33:00"/>
    <n v="2691.0000004107133"/>
    <n v="44.850000006845221"/>
    <n v="44.850000006845221"/>
    <n v="1"/>
    <s v="C540638"/>
    <s v="Closed"/>
  </r>
  <r>
    <x v="0"/>
    <x v="0"/>
    <x v="3"/>
    <x v="1574"/>
    <n v="3"/>
    <x v="0"/>
    <x v="0"/>
    <d v="2019-07-02T14:50:16"/>
    <d v="2019-07-02T13:29:00"/>
    <n v="4876.0000000940636"/>
    <n v="81.266666668234393"/>
    <n v="243.80000000470318"/>
    <n v="1"/>
    <s v="D540643"/>
    <s v="Closed"/>
  </r>
  <r>
    <x v="0"/>
    <x v="0"/>
    <x v="0"/>
    <x v="142"/>
    <n v="55"/>
    <x v="1"/>
    <x v="0"/>
    <d v="2019-07-02T17:16:55"/>
    <d v="2019-07-02T15:42:00"/>
    <n v="5694.9999998090789"/>
    <n v="94.916666663484648"/>
    <n v="5220.4166664916556"/>
    <n v="1"/>
    <s v="D540653"/>
    <s v="Closed"/>
  </r>
  <r>
    <x v="0"/>
    <x v="3"/>
    <x v="7"/>
    <x v="765"/>
    <n v="7"/>
    <x v="1"/>
    <x v="0"/>
    <d v="2019-07-02T17:40:48"/>
    <d v="2019-07-02T16:28:00"/>
    <n v="4367.9999995278195"/>
    <n v="72.799999992130324"/>
    <n v="509.59999994491227"/>
    <n v="1"/>
    <s v="D540659"/>
    <s v="Closed"/>
  </r>
  <r>
    <x v="0"/>
    <x v="4"/>
    <x v="9"/>
    <x v="1575"/>
    <n v="3"/>
    <x v="0"/>
    <x v="0"/>
    <d v="2019-07-02T17:50:00"/>
    <d v="2019-07-02T17:11:00"/>
    <n v="2340.000000083819"/>
    <n v="39.000000001396984"/>
    <n v="117.00000000419095"/>
    <n v="1"/>
    <s v="D540666"/>
    <s v="Closed"/>
  </r>
  <r>
    <x v="0"/>
    <x v="2"/>
    <x v="5"/>
    <x v="1576"/>
    <n v="6"/>
    <x v="7"/>
    <x v="0"/>
    <d v="2019-07-02T19:07:22"/>
    <d v="2019-07-02T17:12:00"/>
    <n v="6921.999999973923"/>
    <n v="115.36666666623205"/>
    <n v="692.1999999973923"/>
    <n v="1"/>
    <s v="D540667"/>
    <s v="Closed"/>
  </r>
  <r>
    <x v="0"/>
    <x v="3"/>
    <x v="7"/>
    <x v="190"/>
    <n v="1"/>
    <x v="7"/>
    <x v="0"/>
    <d v="2019-07-02T19:28:13"/>
    <d v="2019-07-02T17:46:58"/>
    <n v="6075"/>
    <n v="101.25"/>
    <n v="101.25"/>
    <n v="1"/>
    <s v="D540668"/>
    <s v="Closed"/>
  </r>
  <r>
    <x v="0"/>
    <x v="2"/>
    <x v="5"/>
    <x v="1577"/>
    <n v="1"/>
    <x v="1"/>
    <x v="0"/>
    <d v="2019-07-03T10:36:00"/>
    <d v="2019-07-03T09:43:00"/>
    <n v="3179.9999996786937"/>
    <n v="52.999999994644895"/>
    <n v="52.999999994644895"/>
    <n v="1"/>
    <s v="C540670"/>
    <s v="Closed"/>
  </r>
  <r>
    <x v="1"/>
    <x v="6"/>
    <x v="25"/>
    <x v="1578"/>
    <n v="1"/>
    <x v="6"/>
    <x v="0"/>
    <d v="2019-07-03T15:12:00"/>
    <d v="2019-07-03T13:57:00"/>
    <n v="4499.9999995809048"/>
    <n v="74.999999993015081"/>
    <n v="74.999999993015081"/>
    <n v="1"/>
    <s v="C540673"/>
    <s v="Closed"/>
  </r>
  <r>
    <x v="0"/>
    <x v="4"/>
    <x v="9"/>
    <x v="691"/>
    <n v="635"/>
    <x v="3"/>
    <x v="0"/>
    <d v="2019-07-03T15:37:23"/>
    <d v="2019-07-03T14:53:48"/>
    <n v="2615.0000002468005"/>
    <n v="43.583333337446675"/>
    <n v="27675.416669278638"/>
    <n v="1"/>
    <s v="D540701"/>
    <s v="Closed"/>
  </r>
  <r>
    <x v="0"/>
    <x v="4"/>
    <x v="9"/>
    <x v="1579"/>
    <n v="17"/>
    <x v="1"/>
    <x v="0"/>
    <d v="2019-07-03T19:09:43"/>
    <d v="2019-07-03T16:23:00"/>
    <n v="10003.000000398606"/>
    <n v="166.7166666733101"/>
    <n v="2834.1833334462717"/>
    <n v="1"/>
    <s v="D540717"/>
    <s v="Closed"/>
  </r>
  <r>
    <x v="0"/>
    <x v="0"/>
    <x v="3"/>
    <x v="1580"/>
    <n v="5"/>
    <x v="1"/>
    <x v="0"/>
    <d v="2019-07-04T08:57:20"/>
    <d v="2019-07-04T08:14:53"/>
    <n v="2546.9999994384125"/>
    <n v="42.449999990640208"/>
    <n v="212.24999995320104"/>
    <n v="1"/>
    <s v="D540721"/>
    <s v="Closed"/>
  </r>
  <r>
    <x v="0"/>
    <x v="2"/>
    <x v="5"/>
    <x v="286"/>
    <n v="13"/>
    <x v="1"/>
    <x v="0"/>
    <d v="2019-07-04T16:10:27"/>
    <d v="2019-07-04T15:08:50"/>
    <n v="3696.9999998342246"/>
    <n v="61.616666663903743"/>
    <n v="801.01666663074866"/>
    <n v="1"/>
    <s v="D540727"/>
    <s v="Closed"/>
  </r>
  <r>
    <x v="0"/>
    <x v="0"/>
    <x v="1"/>
    <x v="393"/>
    <n v="904"/>
    <x v="0"/>
    <x v="0"/>
    <d v="2019-07-04T18:49:34"/>
    <d v="2019-07-04T18:41:00"/>
    <n v="514.00000008288771"/>
    <n v="8.5666666680481285"/>
    <n v="7744.2666679155082"/>
    <n v="1"/>
    <s v="D540771"/>
    <s v="Closed"/>
  </r>
  <r>
    <x v="1"/>
    <x v="5"/>
    <x v="14"/>
    <x v="1581"/>
    <n v="1"/>
    <x v="4"/>
    <x v="0"/>
    <d v="2019-07-04T23:29:00"/>
    <d v="2019-07-04T22:29:00"/>
    <n v="3600.0000004190952"/>
    <n v="60.000000006984919"/>
    <n v="60.000000006984919"/>
    <n v="1"/>
    <s v="C540775"/>
    <s v="Closed"/>
  </r>
  <r>
    <x v="1"/>
    <x v="5"/>
    <x v="14"/>
    <x v="1582"/>
    <n v="1"/>
    <x v="4"/>
    <x v="0"/>
    <d v="2019-07-04T23:30:36"/>
    <d v="2019-07-04T23:03:00"/>
    <n v="1655.9999998658895"/>
    <n v="27.599999997764826"/>
    <n v="27.599999997764826"/>
    <n v="1"/>
    <s v="D540776"/>
    <s v="Closed"/>
  </r>
  <r>
    <x v="0"/>
    <x v="0"/>
    <x v="0"/>
    <x v="566"/>
    <n v="7"/>
    <x v="7"/>
    <x v="0"/>
    <d v="2019-07-05T00:01:50"/>
    <d v="2019-07-04T23:10:08"/>
    <n v="3101.9999996758997"/>
    <n v="51.699999994598329"/>
    <n v="361.8999999621883"/>
    <n v="1"/>
    <s v="D540788"/>
    <s v="Closed"/>
  </r>
  <r>
    <x v="0"/>
    <x v="0"/>
    <x v="0"/>
    <x v="142"/>
    <n v="55"/>
    <x v="1"/>
    <x v="0"/>
    <d v="2019-07-05T00:32:16"/>
    <d v="2019-07-04T23:37:38"/>
    <n v="3277.9999999562278"/>
    <n v="54.633333332603797"/>
    <n v="3004.8333332932089"/>
    <n v="1"/>
    <s v="D540790"/>
    <s v="Closed"/>
  </r>
  <r>
    <x v="0"/>
    <x v="7"/>
    <x v="17"/>
    <x v="1583"/>
    <n v="3"/>
    <x v="5"/>
    <x v="0"/>
    <d v="2019-07-05T10:40:00"/>
    <d v="2019-07-05T09:09:00"/>
    <n v="5460.0000001955777"/>
    <n v="91.000000003259629"/>
    <n v="273.00000000977889"/>
    <n v="1"/>
    <s v="D540795"/>
    <s v="Closed"/>
  </r>
  <r>
    <x v="0"/>
    <x v="2"/>
    <x v="16"/>
    <x v="645"/>
    <n v="4"/>
    <x v="7"/>
    <x v="0"/>
    <d v="2019-07-05T11:16:24"/>
    <d v="2019-07-05T10:33:21"/>
    <n v="2583.0000003101304"/>
    <n v="43.05000000516884"/>
    <n v="172.20000002067536"/>
    <n v="1"/>
    <s v="D540794"/>
    <s v="Closed"/>
  </r>
  <r>
    <x v="0"/>
    <x v="0"/>
    <x v="3"/>
    <x v="1584"/>
    <n v="1"/>
    <x v="7"/>
    <x v="0"/>
    <d v="2019-07-05T19:22:37"/>
    <d v="2019-07-05T18:22:09"/>
    <n v="3628.0000000493601"/>
    <n v="60.466666667489335"/>
    <n v="60.466666667489335"/>
    <n v="1"/>
    <s v="D540804"/>
    <s v="Closed"/>
  </r>
  <r>
    <x v="0"/>
    <x v="3"/>
    <x v="7"/>
    <x v="1411"/>
    <n v="8"/>
    <x v="7"/>
    <x v="0"/>
    <d v="2019-07-05T20:38:55"/>
    <d v="2019-07-05T18:54:00"/>
    <n v="6294.9999998789281"/>
    <n v="104.9166666646488"/>
    <n v="839.33333331719041"/>
    <n v="1"/>
    <s v="D540806"/>
    <s v="Closed"/>
  </r>
  <r>
    <x v="0"/>
    <x v="3"/>
    <x v="7"/>
    <x v="1585"/>
    <n v="2"/>
    <x v="7"/>
    <x v="0"/>
    <d v="2019-07-05T20:43:48"/>
    <d v="2019-07-05T19:07:00"/>
    <n v="5807.9999998211861"/>
    <n v="96.799999997019768"/>
    <n v="193.59999999403954"/>
    <n v="1"/>
    <s v="D540807"/>
    <s v="Closed"/>
  </r>
  <r>
    <x v="0"/>
    <x v="0"/>
    <x v="3"/>
    <x v="1309"/>
    <n v="1"/>
    <x v="3"/>
    <x v="0"/>
    <d v="2019-07-05T20:45:42"/>
    <d v="2019-07-05T19:14:00"/>
    <n v="5501.9999999552965"/>
    <n v="91.699999999254942"/>
    <n v="91.699999999254942"/>
    <n v="1"/>
    <s v="D540808"/>
    <s v="Closed"/>
  </r>
  <r>
    <x v="1"/>
    <x v="1"/>
    <x v="20"/>
    <x v="1586"/>
    <n v="21"/>
    <x v="5"/>
    <x v="0"/>
    <d v="2019-07-06T02:32:12"/>
    <d v="2019-07-06T00:54:57"/>
    <n v="5834.9999998463318"/>
    <n v="97.249999997438863"/>
    <n v="2042.2499999462161"/>
    <n v="1"/>
    <s v="D540812"/>
    <s v="Closed"/>
  </r>
  <r>
    <x v="1"/>
    <x v="1"/>
    <x v="11"/>
    <x v="1587"/>
    <n v="1"/>
    <x v="1"/>
    <x v="0"/>
    <d v="2019-07-06T14:52:36"/>
    <d v="2019-07-06T13:43:00"/>
    <n v="4175.9999999077991"/>
    <n v="69.599999998463318"/>
    <n v="69.599999998463318"/>
    <n v="1"/>
    <s v="C540813"/>
    <s v="Closed"/>
  </r>
  <r>
    <x v="0"/>
    <x v="2"/>
    <x v="16"/>
    <x v="185"/>
    <n v="7"/>
    <x v="1"/>
    <x v="0"/>
    <d v="2019-07-06T16:26:51"/>
    <d v="2019-07-06T15:41:54"/>
    <n v="2696.9999999273568"/>
    <n v="44.949999998789281"/>
    <n v="314.64999999152496"/>
    <n v="1"/>
    <s v="D540852"/>
    <s v="Closed"/>
  </r>
  <r>
    <x v="0"/>
    <x v="2"/>
    <x v="16"/>
    <x v="185"/>
    <n v="98"/>
    <x v="1"/>
    <x v="0"/>
    <d v="2019-07-06T15:55:00"/>
    <d v="2019-07-06T15:41:54"/>
    <n v="786.000000173226"/>
    <n v="13.1000000028871"/>
    <n v="1283.8000002829358"/>
    <n v="1"/>
    <s v="D540853"/>
    <s v="Closed"/>
  </r>
  <r>
    <x v="0"/>
    <x v="0"/>
    <x v="3"/>
    <x v="659"/>
    <n v="148"/>
    <x v="3"/>
    <x v="0"/>
    <d v="2019-07-06T17:14:23"/>
    <d v="2019-07-06T15:43:00"/>
    <n v="5482.9999999143183"/>
    <n v="91.383333331905305"/>
    <n v="13524.733333121985"/>
    <n v="1"/>
    <s v="D540871"/>
    <s v="Closed"/>
  </r>
  <r>
    <x v="0"/>
    <x v="0"/>
    <x v="3"/>
    <x v="1588"/>
    <n v="1"/>
    <x v="1"/>
    <x v="0"/>
    <d v="2019-07-06T18:44:15"/>
    <d v="2019-07-06T15:50:00"/>
    <n v="10455.000000447035"/>
    <n v="174.25000000745058"/>
    <n v="174.25000000745058"/>
    <n v="1"/>
    <s v="C540827"/>
    <s v="Closed"/>
  </r>
  <r>
    <x v="0"/>
    <x v="2"/>
    <x v="16"/>
    <x v="184"/>
    <n v="117"/>
    <x v="3"/>
    <x v="0"/>
    <d v="2019-07-06T16:34:17"/>
    <d v="2019-07-06T15:55:00"/>
    <n v="2356.9999996572733"/>
    <n v="39.283333327621222"/>
    <n v="4596.1499993316829"/>
    <n v="1"/>
    <s v="D540856"/>
    <s v="Closed"/>
  </r>
  <r>
    <x v="0"/>
    <x v="4"/>
    <x v="26"/>
    <x v="1174"/>
    <n v="4"/>
    <x v="3"/>
    <x v="0"/>
    <d v="2019-07-06T17:54:36"/>
    <d v="2019-07-06T16:27:00"/>
    <n v="5255.999999656342"/>
    <n v="87.599999994272366"/>
    <n v="350.39999997708946"/>
    <n v="1"/>
    <s v="D540877"/>
    <s v="Closed"/>
  </r>
  <r>
    <x v="0"/>
    <x v="4"/>
    <x v="8"/>
    <x v="250"/>
    <n v="17"/>
    <x v="1"/>
    <x v="0"/>
    <d v="2019-07-06T17:34:03"/>
    <d v="2019-07-06T16:29:25"/>
    <n v="3878.000000026077"/>
    <n v="64.633333333767951"/>
    <n v="1098.7666666740552"/>
    <n v="1"/>
    <s v="D540874"/>
    <s v="Closed"/>
  </r>
  <r>
    <x v="0"/>
    <x v="2"/>
    <x v="16"/>
    <x v="184"/>
    <n v="14"/>
    <x v="7"/>
    <x v="0"/>
    <d v="2019-07-06T17:52:00"/>
    <d v="2019-07-06T16:39:00"/>
    <n v="4379.9999998183921"/>
    <n v="72.999999996973202"/>
    <n v="1021.9999999576248"/>
    <n v="1"/>
    <s v="D540865"/>
    <s v="Closed"/>
  </r>
  <r>
    <x v="0"/>
    <x v="0"/>
    <x v="3"/>
    <x v="34"/>
    <n v="22"/>
    <x v="1"/>
    <x v="0"/>
    <d v="2019-07-06T18:02:32"/>
    <d v="2019-07-06T17:30:33"/>
    <n v="1918.9999997382984"/>
    <n v="31.983333328971639"/>
    <n v="703.63333323737606"/>
    <n v="1"/>
    <s v="D540879"/>
    <s v="Closed"/>
  </r>
  <r>
    <x v="0"/>
    <x v="0"/>
    <x v="3"/>
    <x v="1589"/>
    <n v="1"/>
    <x v="7"/>
    <x v="0"/>
    <d v="2019-07-06T18:44:07"/>
    <d v="2019-07-06T17:43:00"/>
    <n v="3667.0000003650784"/>
    <n v="61.116666672751307"/>
    <n v="61.116666672751307"/>
    <n v="1"/>
    <s v="D540880"/>
    <s v="Closed"/>
  </r>
  <r>
    <x v="1"/>
    <x v="1"/>
    <x v="11"/>
    <x v="1590"/>
    <n v="2"/>
    <x v="1"/>
    <x v="0"/>
    <d v="2019-07-07T05:08:17"/>
    <d v="2019-07-07T00:30:46"/>
    <n v="16650.999999814667"/>
    <n v="277.51666666357778"/>
    <n v="555.03333332715556"/>
    <n v="1"/>
    <s v="D540885"/>
    <s v="Closed"/>
  </r>
  <r>
    <x v="1"/>
    <x v="1"/>
    <x v="11"/>
    <x v="1591"/>
    <n v="2"/>
    <x v="6"/>
    <x v="0"/>
    <d v="2019-07-07T06:17:48"/>
    <d v="2019-07-07T05:08:06"/>
    <n v="4182.0000000530854"/>
    <n v="69.700000000884756"/>
    <n v="139.40000000176951"/>
    <n v="1"/>
    <s v="D540887"/>
    <s v="Closed"/>
  </r>
  <r>
    <x v="0"/>
    <x v="3"/>
    <x v="7"/>
    <x v="1592"/>
    <n v="3"/>
    <x v="7"/>
    <x v="0"/>
    <d v="2019-07-07T13:35:42"/>
    <d v="2019-07-07T12:28:22"/>
    <n v="4040.0000001769513"/>
    <n v="67.333333336282521"/>
    <n v="202.00000000884756"/>
    <n v="1"/>
    <s v="D540890"/>
    <s v="Closed"/>
  </r>
  <r>
    <x v="0"/>
    <x v="7"/>
    <x v="17"/>
    <x v="1139"/>
    <n v="70"/>
    <x v="1"/>
    <x v="0"/>
    <d v="2019-07-07T14:28:17"/>
    <d v="2019-07-07T13:05:00"/>
    <n v="4997.0000000903383"/>
    <n v="83.283333334838971"/>
    <n v="5829.833333438728"/>
    <n v="1"/>
    <s v="D540899"/>
    <s v="Closed"/>
  </r>
  <r>
    <x v="0"/>
    <x v="0"/>
    <x v="3"/>
    <x v="1593"/>
    <n v="4"/>
    <x v="3"/>
    <x v="0"/>
    <d v="2019-07-07T15:24:24"/>
    <d v="2019-07-07T14:40:52"/>
    <n v="2612.0000001741573"/>
    <n v="43.533333336235955"/>
    <n v="174.13333334494382"/>
    <n v="1"/>
    <s v="D540903"/>
    <s v="Closed"/>
  </r>
  <r>
    <x v="0"/>
    <x v="2"/>
    <x v="5"/>
    <x v="144"/>
    <n v="86"/>
    <x v="3"/>
    <x v="0"/>
    <d v="2019-07-07T22:45:45"/>
    <d v="2019-07-07T19:51:00"/>
    <n v="10485.000000544824"/>
    <n v="174.7500000090804"/>
    <n v="15028.500000780914"/>
    <n v="1"/>
    <s v="D540956"/>
    <s v="Closed"/>
  </r>
  <r>
    <x v="0"/>
    <x v="2"/>
    <x v="5"/>
    <x v="1594"/>
    <n v="3"/>
    <x v="3"/>
    <x v="0"/>
    <d v="2019-07-07T22:53:45"/>
    <d v="2019-07-07T19:56:10"/>
    <n v="10655.000000051223"/>
    <n v="177.58333333418705"/>
    <n v="532.75000000256114"/>
    <n v="1"/>
    <s v="D540953"/>
    <s v="Closed"/>
  </r>
  <r>
    <x v="0"/>
    <x v="2"/>
    <x v="5"/>
    <x v="286"/>
    <n v="13"/>
    <x v="1"/>
    <x v="0"/>
    <d v="2019-07-07T23:40:03"/>
    <d v="2019-07-07T20:07:00"/>
    <n v="12783.000000240281"/>
    <n v="213.05000000400469"/>
    <n v="2769.6500000520609"/>
    <n v="1"/>
    <s v="D540950"/>
    <s v="Closed"/>
  </r>
  <r>
    <x v="0"/>
    <x v="4"/>
    <x v="8"/>
    <x v="250"/>
    <n v="17"/>
    <x v="3"/>
    <x v="0"/>
    <d v="2019-07-07T22:35:10"/>
    <d v="2019-07-07T20:11:00"/>
    <n v="8650.0000003259629"/>
    <n v="144.16666667209938"/>
    <n v="2450.8333334256895"/>
    <n v="1"/>
    <s v="D540954"/>
    <s v="Closed"/>
  </r>
  <r>
    <x v="0"/>
    <x v="3"/>
    <x v="7"/>
    <x v="1595"/>
    <n v="20"/>
    <x v="7"/>
    <x v="0"/>
    <d v="2019-07-07T21:58:57"/>
    <d v="2019-07-07T20:20:00"/>
    <n v="5937.000000430271"/>
    <n v="98.950000007171184"/>
    <n v="1979.0000001434237"/>
    <n v="1"/>
    <s v="D540951"/>
    <s v="Closed"/>
  </r>
  <r>
    <x v="0"/>
    <x v="3"/>
    <x v="7"/>
    <x v="1596"/>
    <n v="1"/>
    <x v="7"/>
    <x v="0"/>
    <d v="2019-07-07T23:16:45"/>
    <d v="2019-07-07T20:33:00"/>
    <n v="9825.0000002793968"/>
    <n v="163.75000000465661"/>
    <n v="163.75000000465661"/>
    <n v="1"/>
    <s v="C540926"/>
    <s v="Closed"/>
  </r>
  <r>
    <x v="0"/>
    <x v="2"/>
    <x v="5"/>
    <x v="153"/>
    <n v="12"/>
    <x v="1"/>
    <x v="0"/>
    <d v="2019-07-08T01:22:25"/>
    <d v="2019-07-07T20:36:39"/>
    <n v="17145.999999856576"/>
    <n v="285.76666666427627"/>
    <n v="3429.1999999713153"/>
    <n v="1"/>
    <s v="D540962"/>
    <s v="Closed"/>
  </r>
  <r>
    <x v="0"/>
    <x v="3"/>
    <x v="7"/>
    <x v="1597"/>
    <n v="1"/>
    <x v="7"/>
    <x v="0"/>
    <d v="2019-07-08T03:34:07"/>
    <d v="2019-07-07T20:37:04"/>
    <n v="25022.999999905005"/>
    <n v="417.04999999841675"/>
    <n v="417.04999999841675"/>
    <n v="1"/>
    <s v="C540929"/>
    <s v="Closed"/>
  </r>
  <r>
    <x v="0"/>
    <x v="3"/>
    <x v="7"/>
    <x v="1598"/>
    <n v="1"/>
    <x v="7"/>
    <x v="0"/>
    <d v="2019-07-08T04:00:53"/>
    <d v="2019-07-07T20:43:00"/>
    <n v="26273.000000417233"/>
    <n v="437.88333334028721"/>
    <n v="437.88333334028721"/>
    <n v="1"/>
    <s v="C540932"/>
    <s v="Closed"/>
  </r>
  <r>
    <x v="0"/>
    <x v="3"/>
    <x v="7"/>
    <x v="1599"/>
    <n v="2"/>
    <x v="7"/>
    <x v="0"/>
    <d v="2019-07-07T23:12:15"/>
    <d v="2019-07-07T20:46:00"/>
    <n v="8775"/>
    <n v="146.25"/>
    <n v="292.5"/>
    <n v="1"/>
    <s v="D540959"/>
    <s v="Closed"/>
  </r>
  <r>
    <x v="0"/>
    <x v="2"/>
    <x v="5"/>
    <x v="1600"/>
    <n v="2"/>
    <x v="7"/>
    <x v="0"/>
    <d v="2019-07-08T01:14:02"/>
    <d v="2019-07-07T20:46:34"/>
    <n v="16047.999999672174"/>
    <n v="267.46666666120291"/>
    <n v="534.93333332240582"/>
    <n v="1"/>
    <s v="D540961"/>
    <s v="Closed"/>
  </r>
  <r>
    <x v="0"/>
    <x v="3"/>
    <x v="6"/>
    <x v="1601"/>
    <n v="1"/>
    <x v="7"/>
    <x v="0"/>
    <d v="2019-07-08T00:18:25"/>
    <d v="2019-07-07T20:54:29"/>
    <n v="12235.999999986961"/>
    <n v="203.93333333311602"/>
    <n v="203.93333333311602"/>
    <n v="1"/>
    <s v="C540942"/>
    <s v="Closed"/>
  </r>
  <r>
    <x v="0"/>
    <x v="2"/>
    <x v="5"/>
    <x v="1602"/>
    <n v="2"/>
    <x v="7"/>
    <x v="0"/>
    <d v="2019-07-08T01:13:02"/>
    <d v="2019-07-07T21:16:57"/>
    <n v="14165.000000176951"/>
    <n v="236.08333333628252"/>
    <n v="472.16666667256504"/>
    <n v="1"/>
    <s v="D540960"/>
    <s v="Closed"/>
  </r>
  <r>
    <x v="0"/>
    <x v="3"/>
    <x v="7"/>
    <x v="1603"/>
    <n v="1"/>
    <x v="7"/>
    <x v="0"/>
    <d v="2019-07-08T03:23:10"/>
    <d v="2019-07-07T21:18:35"/>
    <n v="21875.000000162981"/>
    <n v="364.58333333604969"/>
    <n v="364.58333333604969"/>
    <n v="1"/>
    <s v="C540947"/>
    <s v="Closed"/>
  </r>
  <r>
    <x v="0"/>
    <x v="0"/>
    <x v="1"/>
    <x v="556"/>
    <n v="48"/>
    <x v="6"/>
    <x v="0"/>
    <d v="2019-07-08T09:27:59"/>
    <d v="2019-07-08T08:30:00"/>
    <n v="3479.0000004228204"/>
    <n v="57.983333340380341"/>
    <n v="2783.2000003382564"/>
    <n v="1"/>
    <s v="D540969"/>
    <s v="Closed"/>
  </r>
  <r>
    <x v="0"/>
    <x v="0"/>
    <x v="3"/>
    <x v="1604"/>
    <n v="1"/>
    <x v="7"/>
    <x v="0"/>
    <d v="2019-07-08T15:44:07"/>
    <d v="2019-07-08T10:29:00"/>
    <n v="18907.000000379048"/>
    <n v="315.11666667298414"/>
    <n v="315.11666667298414"/>
    <n v="1"/>
    <s v="C540972"/>
    <s v="Closed"/>
  </r>
  <r>
    <x v="0"/>
    <x v="2"/>
    <x v="5"/>
    <x v="1605"/>
    <n v="1"/>
    <x v="5"/>
    <x v="0"/>
    <d v="2019-07-08T14:59:32"/>
    <d v="2019-07-08T10:35:21"/>
    <n v="15850.999999511987"/>
    <n v="264.18333332519978"/>
    <n v="264.18333332519978"/>
    <n v="1"/>
    <s v="C540973"/>
    <s v="Closed"/>
  </r>
  <r>
    <x v="0"/>
    <x v="3"/>
    <x v="7"/>
    <x v="81"/>
    <n v="1"/>
    <x v="7"/>
    <x v="0"/>
    <d v="2019-07-08T13:52:35"/>
    <d v="2019-07-08T11:39:00"/>
    <n v="8014.9999996181577"/>
    <n v="133.5833333269693"/>
    <n v="133.5833333269693"/>
    <n v="1"/>
    <s v="C540974"/>
    <s v="Closed"/>
  </r>
  <r>
    <x v="0"/>
    <x v="2"/>
    <x v="15"/>
    <x v="1606"/>
    <n v="1"/>
    <x v="1"/>
    <x v="0"/>
    <d v="2019-07-08T16:22:00"/>
    <d v="2019-07-08T15:16:00"/>
    <n v="3959.9999997066334"/>
    <n v="65.999999995110556"/>
    <n v="65.999999995110556"/>
    <n v="1"/>
    <s v="D540979"/>
    <s v="Closed"/>
  </r>
  <r>
    <x v="1"/>
    <x v="1"/>
    <x v="11"/>
    <x v="1607"/>
    <n v="1"/>
    <x v="2"/>
    <x v="1"/>
    <d v="2019-07-08T16:52:00"/>
    <d v="2019-07-08T16:01:00"/>
    <n v="3059.999999916181"/>
    <n v="50.999999998603016"/>
    <n v="50.999999998603016"/>
    <n v="1"/>
    <s v="C540980"/>
    <s v="Closed"/>
  </r>
  <r>
    <x v="0"/>
    <x v="2"/>
    <x v="16"/>
    <x v="1608"/>
    <n v="1"/>
    <x v="5"/>
    <x v="0"/>
    <d v="2019-07-08T21:42:24"/>
    <d v="2019-07-08T18:42:16"/>
    <n v="10807.999999984168"/>
    <n v="180.13333333306946"/>
    <n v="180.13333333306946"/>
    <n v="1"/>
    <s v="D540983"/>
    <s v="Closed"/>
  </r>
  <r>
    <x v="0"/>
    <x v="4"/>
    <x v="9"/>
    <x v="69"/>
    <n v="65"/>
    <x v="7"/>
    <x v="0"/>
    <d v="2019-07-09T15:22:10"/>
    <d v="2019-07-09T13:28:31"/>
    <n v="6818.9999997848645"/>
    <n v="113.64999999641441"/>
    <n v="7387.2499997669365"/>
    <n v="1"/>
    <s v="D540992"/>
    <s v="Closed"/>
  </r>
  <r>
    <x v="0"/>
    <x v="0"/>
    <x v="3"/>
    <x v="1609"/>
    <n v="12"/>
    <x v="1"/>
    <x v="0"/>
    <d v="2019-07-09T15:19:37"/>
    <d v="2019-07-09T14:24:00"/>
    <n v="3336.9999999180436"/>
    <n v="55.616666665300727"/>
    <n v="667.39999998360872"/>
    <n v="1"/>
    <s v="D541006"/>
    <s v="Closed"/>
  </r>
  <r>
    <x v="0"/>
    <x v="7"/>
    <x v="17"/>
    <x v="1610"/>
    <n v="1"/>
    <x v="1"/>
    <x v="0"/>
    <d v="2019-07-09T14:57:29"/>
    <d v="2019-07-09T14:28:09"/>
    <n v="1759.9999996600673"/>
    <n v="29.333333327667788"/>
    <n v="29.333333327667788"/>
    <n v="1"/>
    <s v="C540990"/>
    <s v="Closed"/>
  </r>
  <r>
    <x v="0"/>
    <x v="4"/>
    <x v="9"/>
    <x v="69"/>
    <n v="96"/>
    <x v="3"/>
    <x v="0"/>
    <d v="2019-07-09T17:44:02"/>
    <d v="2019-07-09T15:00:00"/>
    <n v="9841.999999852851"/>
    <n v="164.03333333088085"/>
    <n v="15747.199999764562"/>
    <n v="1"/>
    <s v="D541048"/>
    <s v="Closed"/>
  </r>
  <r>
    <x v="0"/>
    <x v="2"/>
    <x v="16"/>
    <x v="184"/>
    <n v="117"/>
    <x v="4"/>
    <x v="0"/>
    <d v="2019-07-09T16:25:33"/>
    <d v="2019-07-09T15:56:18"/>
    <n v="1754.9999997485429"/>
    <n v="29.249999995809048"/>
    <n v="3422.2499995096587"/>
    <n v="1"/>
    <s v="D541031"/>
    <s v="Closed"/>
  </r>
  <r>
    <x v="0"/>
    <x v="7"/>
    <x v="17"/>
    <x v="1611"/>
    <n v="1"/>
    <x v="1"/>
    <x v="0"/>
    <d v="2019-07-09T20:12:44"/>
    <d v="2019-07-09T16:36:10"/>
    <n v="12994.000000529923"/>
    <n v="216.56666667549871"/>
    <n v="216.56666667549871"/>
    <n v="1"/>
    <s v="C541036"/>
    <s v="Closed"/>
  </r>
  <r>
    <x v="0"/>
    <x v="2"/>
    <x v="10"/>
    <x v="1612"/>
    <n v="2"/>
    <x v="3"/>
    <x v="0"/>
    <d v="2019-07-09T19:07:30"/>
    <d v="2019-07-09T16:41:00"/>
    <n v="8789.9999997345731"/>
    <n v="146.49999999557622"/>
    <n v="292.99999999115244"/>
    <n v="1"/>
    <s v="D541052"/>
    <s v="Closed"/>
  </r>
  <r>
    <x v="0"/>
    <x v="4"/>
    <x v="9"/>
    <x v="1613"/>
    <n v="1"/>
    <x v="3"/>
    <x v="0"/>
    <d v="2019-07-09T20:07:00"/>
    <d v="2019-07-09T17:24:00"/>
    <n v="9779.9999998183921"/>
    <n v="162.9999999969732"/>
    <n v="162.9999999969732"/>
    <n v="1"/>
    <s v="C541046"/>
    <s v="Closed"/>
  </r>
  <r>
    <x v="0"/>
    <x v="4"/>
    <x v="9"/>
    <x v="126"/>
    <n v="5"/>
    <x v="1"/>
    <x v="0"/>
    <d v="2019-07-09T20:03:08"/>
    <d v="2019-07-09T17:31:35"/>
    <n v="9093.0000001564622"/>
    <n v="151.5500000026077"/>
    <n v="757.75000001303852"/>
    <n v="1"/>
    <s v="D541055"/>
    <s v="Closed"/>
  </r>
  <r>
    <x v="0"/>
    <x v="4"/>
    <x v="9"/>
    <x v="1614"/>
    <n v="3"/>
    <x v="7"/>
    <x v="0"/>
    <d v="2019-07-09T19:57:21"/>
    <d v="2019-07-09T18:12:00"/>
    <n v="6321.0000002989545"/>
    <n v="105.35000000498258"/>
    <n v="316.05000001494773"/>
    <n v="1"/>
    <s v="D541054"/>
    <s v="Closed"/>
  </r>
  <r>
    <x v="0"/>
    <x v="4"/>
    <x v="9"/>
    <x v="1615"/>
    <n v="1"/>
    <x v="7"/>
    <x v="0"/>
    <d v="2019-07-09T20:04:28"/>
    <d v="2019-07-09T18:33:49"/>
    <n v="5438.9999996870756"/>
    <n v="90.649999994784594"/>
    <n v="90.649999994784594"/>
    <n v="1"/>
    <s v="D541056"/>
    <s v="Closed"/>
  </r>
  <r>
    <x v="0"/>
    <x v="4"/>
    <x v="9"/>
    <x v="1616"/>
    <n v="1"/>
    <x v="7"/>
    <x v="0"/>
    <d v="2019-07-09T21:19:00"/>
    <d v="2019-07-09T20:06:00"/>
    <n v="4379.9999998183921"/>
    <n v="72.999999996973202"/>
    <n v="72.999999996973202"/>
    <n v="1"/>
    <s v="D541057"/>
    <s v="Closed"/>
  </r>
  <r>
    <x v="0"/>
    <x v="2"/>
    <x v="10"/>
    <x v="895"/>
    <n v="16"/>
    <x v="6"/>
    <x v="0"/>
    <d v="2019-07-10T17:30:33"/>
    <d v="2019-07-10T15:17:16"/>
    <n v="7996.9999998109415"/>
    <n v="133.28333333018236"/>
    <n v="2132.5333332829177"/>
    <n v="1"/>
    <s v="D541067"/>
    <s v="Closed"/>
  </r>
  <r>
    <x v="0"/>
    <x v="2"/>
    <x v="10"/>
    <x v="1617"/>
    <n v="1"/>
    <x v="2"/>
    <x v="0"/>
    <d v="2019-07-10T18:57:57"/>
    <d v="2019-07-10T16:05:06"/>
    <n v="10370.999999670312"/>
    <n v="172.8499999945052"/>
    <n v="172.8499999945052"/>
    <n v="1"/>
    <s v="D541068"/>
    <s v="Closed"/>
  </r>
  <r>
    <x v="0"/>
    <x v="0"/>
    <x v="1"/>
    <x v="1618"/>
    <n v="1"/>
    <x v="4"/>
    <x v="0"/>
    <d v="2019-07-11T10:09:57"/>
    <d v="2019-07-11T09:29:00"/>
    <n v="2456.9999997736886"/>
    <n v="40.949999996228144"/>
    <n v="40.949999996228144"/>
    <n v="1"/>
    <s v="C541069"/>
    <s v="Closed"/>
  </r>
  <r>
    <x v="0"/>
    <x v="3"/>
    <x v="7"/>
    <x v="1619"/>
    <n v="1"/>
    <x v="4"/>
    <x v="0"/>
    <d v="2019-07-11T13:50:35"/>
    <d v="2019-07-11T12:27:06"/>
    <n v="5009.0000003809109"/>
    <n v="83.483333339681849"/>
    <n v="83.483333339681849"/>
    <n v="1"/>
    <s v="C541072"/>
    <s v="Closed"/>
  </r>
  <r>
    <x v="0"/>
    <x v="2"/>
    <x v="5"/>
    <x v="1620"/>
    <n v="26"/>
    <x v="1"/>
    <x v="0"/>
    <d v="2019-07-11T15:49:23"/>
    <d v="2019-07-11T14:29:00"/>
    <n v="4822.9999996488914"/>
    <n v="80.383333327481523"/>
    <n v="2089.9666665145196"/>
    <n v="1"/>
    <s v="D541075"/>
    <s v="Closed"/>
  </r>
  <r>
    <x v="1"/>
    <x v="6"/>
    <x v="25"/>
    <x v="1005"/>
    <n v="1"/>
    <x v="1"/>
    <x v="0"/>
    <d v="2019-07-11T19:50:00"/>
    <d v="2019-07-11T17:45:00"/>
    <n v="7499.9999999301508"/>
    <n v="124.99999999883585"/>
    <n v="124.99999999883585"/>
    <n v="1"/>
    <s v="C541076"/>
    <s v="Closed"/>
  </r>
  <r>
    <x v="0"/>
    <x v="2"/>
    <x v="16"/>
    <x v="1220"/>
    <n v="1"/>
    <x v="5"/>
    <x v="0"/>
    <d v="2019-07-12T09:23:01"/>
    <d v="2019-07-12T07:32:00"/>
    <n v="6660.9999999403954"/>
    <n v="111.01666666567326"/>
    <n v="111.01666666567326"/>
    <n v="1"/>
    <s v="C541078"/>
    <s v="Closed"/>
  </r>
  <r>
    <x v="1"/>
    <x v="6"/>
    <x v="18"/>
    <x v="1621"/>
    <n v="1"/>
    <x v="7"/>
    <x v="0"/>
    <d v="2019-07-12T19:43:40"/>
    <d v="2019-07-12T17:24:11"/>
    <n v="8369.0000000176951"/>
    <n v="139.48333333362825"/>
    <n v="139.48333333362825"/>
    <n v="1"/>
    <s v="C541080"/>
    <s v="Closed"/>
  </r>
  <r>
    <x v="0"/>
    <x v="0"/>
    <x v="0"/>
    <x v="1622"/>
    <n v="1"/>
    <x v="6"/>
    <x v="0"/>
    <d v="2019-07-12T23:34:24"/>
    <d v="2019-07-12T21:14:19"/>
    <n v="8404.9999996321276"/>
    <n v="140.08333332720213"/>
    <n v="140.08333332720213"/>
    <n v="1"/>
    <s v="D541083"/>
    <s v="Closed"/>
  </r>
  <r>
    <x v="0"/>
    <x v="4"/>
    <x v="8"/>
    <x v="651"/>
    <n v="25"/>
    <x v="10"/>
    <x v="0"/>
    <d v="2019-07-13T18:22:01"/>
    <d v="2019-07-13T13:12:10"/>
    <n v="18591.000000061467"/>
    <n v="309.85000000102445"/>
    <n v="7746.2500000256114"/>
    <n v="1"/>
    <s v="D541090"/>
    <s v="Closed"/>
  </r>
  <r>
    <x v="0"/>
    <x v="2"/>
    <x v="10"/>
    <x v="309"/>
    <n v="30"/>
    <x v="1"/>
    <x v="0"/>
    <d v="2019-07-13T19:30:18"/>
    <d v="2019-07-13T18:31:17"/>
    <n v="3540.9999998286366"/>
    <n v="59.016666663810611"/>
    <n v="1770.4999999143183"/>
    <n v="1"/>
    <s v="D541097"/>
    <s v="Closed"/>
  </r>
  <r>
    <x v="0"/>
    <x v="2"/>
    <x v="5"/>
    <x v="653"/>
    <n v="1"/>
    <x v="5"/>
    <x v="0"/>
    <d v="2019-07-14T08:53:10"/>
    <d v="2019-07-14T07:49:29"/>
    <n v="3820.9999999031425"/>
    <n v="63.683333331719041"/>
    <n v="63.683333331719041"/>
    <n v="1"/>
    <s v="D541099"/>
    <s v="Closed"/>
  </r>
  <r>
    <x v="0"/>
    <x v="0"/>
    <x v="1"/>
    <x v="556"/>
    <n v="47"/>
    <x v="2"/>
    <x v="0"/>
    <d v="2019-07-14T12:38:52"/>
    <d v="2019-07-14T10:23:57"/>
    <n v="8095.0000000884756"/>
    <n v="134.91666666814126"/>
    <n v="6341.0833334026393"/>
    <n v="1"/>
    <s v="D541104"/>
    <s v="Closed"/>
  </r>
  <r>
    <x v="1"/>
    <x v="6"/>
    <x v="13"/>
    <x v="23"/>
    <n v="1"/>
    <x v="5"/>
    <x v="0"/>
    <d v="2019-07-14T12:36:00"/>
    <d v="2019-07-14T10:32:00"/>
    <n v="7440.0000003632158"/>
    <n v="124.0000000060536"/>
    <n v="124.0000000060536"/>
    <n v="1"/>
    <s v="C541102"/>
    <s v="Closed"/>
  </r>
  <r>
    <x v="1"/>
    <x v="6"/>
    <x v="13"/>
    <x v="1623"/>
    <n v="3"/>
    <x v="5"/>
    <x v="0"/>
    <d v="2019-07-14T12:35:54"/>
    <d v="2019-07-14T11:01:00"/>
    <n v="5694.0000002039596"/>
    <n v="94.900000003399327"/>
    <n v="284.70000001019798"/>
    <n v="1"/>
    <s v="D541107"/>
    <s v="Closed"/>
  </r>
  <r>
    <x v="0"/>
    <x v="0"/>
    <x v="1"/>
    <x v="556"/>
    <n v="44"/>
    <x v="4"/>
    <x v="0"/>
    <d v="2019-07-14T13:40:00"/>
    <d v="2019-07-14T12:38:52"/>
    <n v="3667.9999999701977"/>
    <n v="61.133333332836628"/>
    <n v="2689.8666666448116"/>
    <n v="1"/>
    <s v="D546404"/>
    <s v="Closed"/>
  </r>
  <r>
    <x v="1"/>
    <x v="6"/>
    <x v="13"/>
    <x v="1624"/>
    <n v="9"/>
    <x v="1"/>
    <x v="0"/>
    <d v="2019-07-14T13:55:00"/>
    <d v="2019-07-14T13:24:00"/>
    <n v="1859.9999997764826"/>
    <n v="30.99999999627471"/>
    <n v="278.99999996647239"/>
    <n v="1"/>
    <s v="D541108"/>
    <s v="Closed"/>
  </r>
  <r>
    <x v="1"/>
    <x v="6"/>
    <x v="13"/>
    <x v="23"/>
    <n v="1"/>
    <x v="4"/>
    <x v="0"/>
    <d v="2019-07-14T15:53:00"/>
    <d v="2019-07-14T14:09:00"/>
    <n v="6240.0000002235174"/>
    <n v="104.00000000372529"/>
    <n v="104.00000000372529"/>
    <n v="1"/>
    <s v="C541109"/>
    <s v="Closed"/>
  </r>
  <r>
    <x v="0"/>
    <x v="2"/>
    <x v="5"/>
    <x v="325"/>
    <n v="34"/>
    <x v="1"/>
    <x v="0"/>
    <d v="2019-07-14T16:07:36"/>
    <d v="2019-07-14T14:25:50"/>
    <n v="6106.0000003315508"/>
    <n v="101.76666667219251"/>
    <n v="3460.0666668545455"/>
    <n v="1"/>
    <s v="D541116"/>
    <s v="Closed"/>
  </r>
  <r>
    <x v="0"/>
    <x v="2"/>
    <x v="5"/>
    <x v="1625"/>
    <n v="1"/>
    <x v="2"/>
    <x v="0"/>
    <d v="2019-07-14T20:15:58"/>
    <d v="2019-07-14T17:49:03"/>
    <n v="8814.9999999208376"/>
    <n v="146.91666666534729"/>
    <n v="146.91666666534729"/>
    <n v="1"/>
    <s v="D541118"/>
    <s v="Closed"/>
  </r>
  <r>
    <x v="0"/>
    <x v="7"/>
    <x v="17"/>
    <x v="1626"/>
    <n v="8"/>
    <x v="0"/>
    <x v="0"/>
    <d v="2019-07-15T11:42:58"/>
    <d v="2019-07-15T11:15:00"/>
    <n v="1677.9999999795109"/>
    <n v="27.966666666325182"/>
    <n v="223.73333333060145"/>
    <n v="1"/>
    <s v="D541120"/>
    <s v="Closed"/>
  </r>
  <r>
    <x v="0"/>
    <x v="2"/>
    <x v="5"/>
    <x v="1627"/>
    <n v="1"/>
    <x v="2"/>
    <x v="0"/>
    <d v="2019-07-15T12:46:00"/>
    <d v="2019-07-15T11:44:00"/>
    <n v="3720.0000001816079"/>
    <n v="62.000000003026798"/>
    <n v="62.000000003026798"/>
    <n v="1"/>
    <s v="C541121"/>
    <s v="Closed"/>
  </r>
  <r>
    <x v="0"/>
    <x v="4"/>
    <x v="9"/>
    <x v="691"/>
    <n v="636"/>
    <x v="0"/>
    <x v="0"/>
    <d v="2019-07-15T13:52:25"/>
    <d v="2019-07-15T13:44:00"/>
    <n v="504.99999986495823"/>
    <n v="8.4166666644159704"/>
    <n v="5352.9999985685572"/>
    <n v="1"/>
    <s v="D541129"/>
    <s v="Closed"/>
  </r>
  <r>
    <x v="1"/>
    <x v="5"/>
    <x v="24"/>
    <x v="1628"/>
    <n v="1"/>
    <x v="10"/>
    <x v="1"/>
    <d v="2019-07-15T16:50:15"/>
    <d v="2019-07-15T16:07:00"/>
    <n v="2594.9999999720603"/>
    <n v="43.249999999534339"/>
    <n v="43.249999999534339"/>
    <n v="1"/>
    <s v="C541134"/>
    <s v="Closed"/>
  </r>
  <r>
    <x v="0"/>
    <x v="2"/>
    <x v="16"/>
    <x v="461"/>
    <n v="34"/>
    <x v="3"/>
    <x v="0"/>
    <d v="2019-07-15T17:48:42"/>
    <d v="2019-07-15T16:23:00"/>
    <n v="5142.0000000391155"/>
    <n v="85.700000000651926"/>
    <n v="2913.8000000221655"/>
    <n v="1"/>
    <s v="D541240"/>
    <s v="Closed"/>
  </r>
  <r>
    <x v="0"/>
    <x v="2"/>
    <x v="5"/>
    <x v="1199"/>
    <n v="1061"/>
    <x v="3"/>
    <x v="0"/>
    <d v="2019-07-15T17:32:44"/>
    <d v="2019-07-15T16:41:00"/>
    <n v="3103.9999995147809"/>
    <n v="51.733333325246349"/>
    <n v="54889.066658086376"/>
    <n v="1"/>
    <s v="D541252"/>
    <s v="Closed"/>
  </r>
  <r>
    <x v="0"/>
    <x v="0"/>
    <x v="4"/>
    <x v="1629"/>
    <n v="1"/>
    <x v="1"/>
    <x v="0"/>
    <d v="2019-07-15T22:40:08"/>
    <d v="2019-07-15T16:45:00"/>
    <n v="21308.000000263564"/>
    <n v="355.13333333772607"/>
    <n v="355.13333333772607"/>
    <n v="1"/>
    <s v="C541143"/>
    <s v="Closed"/>
  </r>
  <r>
    <x v="0"/>
    <x v="0"/>
    <x v="1"/>
    <x v="33"/>
    <n v="25"/>
    <x v="7"/>
    <x v="0"/>
    <d v="2019-07-15T21:16:25"/>
    <d v="2019-07-15T16:47:00"/>
    <n v="16164.999999990687"/>
    <n v="269.41666666651145"/>
    <n v="6735.4166666627862"/>
    <n v="1"/>
    <s v="D541473"/>
    <s v="Closed"/>
  </r>
  <r>
    <x v="0"/>
    <x v="2"/>
    <x v="16"/>
    <x v="664"/>
    <n v="55"/>
    <x v="1"/>
    <x v="0"/>
    <d v="2019-07-15T21:03:11"/>
    <d v="2019-07-15T16:48:00"/>
    <n v="15311.000000266358"/>
    <n v="255.18333333777264"/>
    <n v="14035.083333577495"/>
    <n v="1"/>
    <s v="D541460"/>
    <s v="Closed"/>
  </r>
  <r>
    <x v="0"/>
    <x v="2"/>
    <x v="5"/>
    <x v="284"/>
    <n v="95"/>
    <x v="1"/>
    <x v="0"/>
    <d v="2019-07-15T19:54:23"/>
    <d v="2019-07-15T16:49:00"/>
    <n v="11123.000000067987"/>
    <n v="185.38333333446644"/>
    <n v="17611.416666774312"/>
    <n v="1"/>
    <s v="D541422"/>
    <s v="Closed"/>
  </r>
  <r>
    <x v="0"/>
    <x v="0"/>
    <x v="1"/>
    <x v="1630"/>
    <n v="263"/>
    <x v="3"/>
    <x v="0"/>
    <d v="2019-07-15T19:05:27"/>
    <d v="2019-07-15T16:49:00"/>
    <n v="8187.0000002207235"/>
    <n v="136.45000000367872"/>
    <n v="35886.350000967504"/>
    <n v="1"/>
    <s v="D541396"/>
    <s v="Closed"/>
  </r>
  <r>
    <x v="0"/>
    <x v="0"/>
    <x v="3"/>
    <x v="173"/>
    <n v="68"/>
    <x v="3"/>
    <x v="0"/>
    <d v="2019-07-15T19:47:58"/>
    <d v="2019-07-15T16:50:02"/>
    <n v="10675.999999931082"/>
    <n v="177.9333333321847"/>
    <n v="12099.46666658856"/>
    <n v="1"/>
    <s v="D541351"/>
    <s v="Closed"/>
  </r>
  <r>
    <x v="0"/>
    <x v="0"/>
    <x v="3"/>
    <x v="1631"/>
    <n v="62"/>
    <x v="3"/>
    <x v="0"/>
    <d v="2019-07-15T19:11:03"/>
    <d v="2019-07-15T16:51:00"/>
    <n v="8403.0000004218891"/>
    <n v="140.05000000703149"/>
    <n v="8683.1000004359521"/>
    <n v="1"/>
    <s v="D541435"/>
    <s v="Closed"/>
  </r>
  <r>
    <x v="0"/>
    <x v="0"/>
    <x v="0"/>
    <x v="1043"/>
    <n v="25"/>
    <x v="7"/>
    <x v="0"/>
    <d v="2019-07-15T21:18:15"/>
    <d v="2019-07-15T16:57:00"/>
    <n v="15674.999999860302"/>
    <n v="261.24999999767169"/>
    <n v="6531.2499999417923"/>
    <n v="1"/>
    <s v="D541452"/>
    <s v="Closed"/>
  </r>
  <r>
    <x v="0"/>
    <x v="0"/>
    <x v="1"/>
    <x v="1632"/>
    <n v="33"/>
    <x v="3"/>
    <x v="0"/>
    <d v="2019-07-15T19:53:45"/>
    <d v="2019-07-15T17:00:00"/>
    <n v="10424.999999720603"/>
    <n v="173.74999999534339"/>
    <n v="5733.7499998463318"/>
    <n v="1"/>
    <s v="D541432"/>
    <s v="Closed"/>
  </r>
  <r>
    <x v="0"/>
    <x v="0"/>
    <x v="1"/>
    <x v="404"/>
    <n v="37"/>
    <x v="3"/>
    <x v="0"/>
    <d v="2019-07-15T18:39:58"/>
    <d v="2019-07-15T17:11:00"/>
    <n v="5337.9999999655411"/>
    <n v="88.966666666092351"/>
    <n v="3291.766666645417"/>
    <n v="1"/>
    <s v="D541410"/>
    <s v="Closed"/>
  </r>
  <r>
    <x v="0"/>
    <x v="0"/>
    <x v="3"/>
    <x v="1633"/>
    <n v="7"/>
    <x v="3"/>
    <x v="0"/>
    <d v="2019-07-15T19:18:29"/>
    <d v="2019-07-15T17:16:00"/>
    <n v="7348.9999998360872"/>
    <n v="122.48333333060145"/>
    <n v="857.38333331421018"/>
    <n v="1"/>
    <s v="D541441"/>
    <s v="Closed"/>
  </r>
  <r>
    <x v="0"/>
    <x v="0"/>
    <x v="3"/>
    <x v="1346"/>
    <n v="14"/>
    <x v="3"/>
    <x v="0"/>
    <d v="2019-07-15T19:01:29"/>
    <d v="2019-07-15T17:24:00"/>
    <n v="5848.9999999757856"/>
    <n v="97.48333333292976"/>
    <n v="1364.7666666610166"/>
    <n v="1"/>
    <s v="D541431"/>
    <s v="Closed"/>
  </r>
  <r>
    <x v="0"/>
    <x v="2"/>
    <x v="5"/>
    <x v="87"/>
    <n v="144"/>
    <x v="3"/>
    <x v="0"/>
    <d v="2019-07-15T20:43:28"/>
    <d v="2019-07-15T17:49:00"/>
    <n v="10468.000000342727"/>
    <n v="174.46666667237878"/>
    <n v="25123.200000822544"/>
    <n v="1"/>
    <s v="D541439"/>
    <s v="Closed"/>
  </r>
  <r>
    <x v="0"/>
    <x v="2"/>
    <x v="5"/>
    <x v="1634"/>
    <n v="1"/>
    <x v="7"/>
    <x v="0"/>
    <d v="2019-07-15T21:01:47"/>
    <d v="2019-07-15T18:28:08"/>
    <n v="9219.0000000642613"/>
    <n v="153.65000000107102"/>
    <n v="153.65000000107102"/>
    <n v="1"/>
    <s v="C541404"/>
    <s v="Closed"/>
  </r>
  <r>
    <x v="0"/>
    <x v="2"/>
    <x v="15"/>
    <x v="1635"/>
    <n v="1"/>
    <x v="7"/>
    <x v="0"/>
    <d v="2019-07-15T20:41:17"/>
    <d v="2019-07-15T18:28:40"/>
    <n v="7957.0000005187467"/>
    <n v="132.61666667531244"/>
    <n v="132.61666667531244"/>
    <n v="1"/>
    <s v="C541405"/>
    <s v="Closed"/>
  </r>
  <r>
    <x v="0"/>
    <x v="0"/>
    <x v="0"/>
    <x v="1636"/>
    <n v="1"/>
    <x v="1"/>
    <x v="0"/>
    <d v="2019-07-15T21:42:18"/>
    <d v="2019-07-15T18:43:31"/>
    <n v="10726.99999990873"/>
    <n v="178.78333333181217"/>
    <n v="178.78333333181217"/>
    <n v="1"/>
    <s v="C541415"/>
    <s v="Closed"/>
  </r>
  <r>
    <x v="0"/>
    <x v="2"/>
    <x v="5"/>
    <x v="1637"/>
    <n v="1"/>
    <x v="1"/>
    <x v="0"/>
    <d v="2019-07-15T23:33:03"/>
    <d v="2019-07-15T18:53:00"/>
    <n v="16802.99999951385"/>
    <n v="280.04999999189749"/>
    <n v="280.04999999189749"/>
    <n v="1"/>
    <s v="C541421"/>
    <s v="Closed"/>
  </r>
  <r>
    <x v="0"/>
    <x v="0"/>
    <x v="1"/>
    <x v="1413"/>
    <n v="12"/>
    <x v="1"/>
    <x v="0"/>
    <d v="2019-07-15T20:35:24"/>
    <d v="2019-07-15T19:07:00"/>
    <n v="5304.0000001899898"/>
    <n v="88.400000003166497"/>
    <n v="1060.800000037998"/>
    <n v="1"/>
    <s v="D541462"/>
    <s v="Closed"/>
  </r>
  <r>
    <x v="0"/>
    <x v="0"/>
    <x v="1"/>
    <x v="1638"/>
    <n v="1"/>
    <x v="7"/>
    <x v="0"/>
    <d v="2019-07-15T20:38:52"/>
    <d v="2019-07-15T19:11:30"/>
    <n v="5242.0000001555309"/>
    <n v="87.366666669258848"/>
    <n v="87.366666669258848"/>
    <n v="1"/>
    <s v="C541437"/>
    <s v="Closed"/>
  </r>
  <r>
    <x v="0"/>
    <x v="2"/>
    <x v="15"/>
    <x v="1639"/>
    <n v="1"/>
    <x v="7"/>
    <x v="0"/>
    <d v="2019-07-15T23:08:27"/>
    <d v="2019-07-15T19:33:28"/>
    <n v="12898.999999696389"/>
    <n v="214.98333332827315"/>
    <n v="214.98333332827315"/>
    <n v="1"/>
    <s v="C541446"/>
    <s v="Closed"/>
  </r>
  <r>
    <x v="0"/>
    <x v="2"/>
    <x v="5"/>
    <x v="1640"/>
    <n v="1"/>
    <x v="4"/>
    <x v="0"/>
    <d v="2019-07-15T21:13:42"/>
    <d v="2019-07-15T19:37:00"/>
    <n v="5801.9999996758997"/>
    <n v="96.699999994598329"/>
    <n v="96.699999994598329"/>
    <n v="1"/>
    <s v="C541447"/>
    <s v="Closed"/>
  </r>
  <r>
    <x v="0"/>
    <x v="2"/>
    <x v="5"/>
    <x v="1641"/>
    <n v="26"/>
    <x v="7"/>
    <x v="0"/>
    <d v="2019-07-15T21:12:49"/>
    <d v="2019-07-15T20:47:00"/>
    <n v="1548.9999999990687"/>
    <n v="25.816666666651145"/>
    <n v="671.23333333292976"/>
    <n v="1"/>
    <s v="D541465"/>
    <s v="Closed"/>
  </r>
  <r>
    <x v="0"/>
    <x v="2"/>
    <x v="5"/>
    <x v="1642"/>
    <n v="1"/>
    <x v="4"/>
    <x v="0"/>
    <d v="2019-07-15T22:20:00"/>
    <d v="2019-07-15T21:06:00"/>
    <n v="4440.0000000139698"/>
    <n v="74.000000000232831"/>
    <n v="74.000000000232831"/>
    <n v="1"/>
    <s v="C541469"/>
    <s v="Closed"/>
  </r>
  <r>
    <x v="1"/>
    <x v="6"/>
    <x v="23"/>
    <x v="821"/>
    <n v="12"/>
    <x v="5"/>
    <x v="0"/>
    <d v="2019-07-16T08:42:48"/>
    <d v="2019-07-16T08:04:00"/>
    <n v="2328.0000004218891"/>
    <n v="38.800000007031485"/>
    <n v="465.60000008437783"/>
    <n v="1"/>
    <s v="D541496"/>
    <s v="Closed"/>
  </r>
  <r>
    <x v="0"/>
    <x v="2"/>
    <x v="5"/>
    <x v="1643"/>
    <n v="2"/>
    <x v="7"/>
    <x v="0"/>
    <d v="2019-07-16T10:03:10"/>
    <d v="2019-07-16T08:52:00"/>
    <n v="4270.0000005075708"/>
    <n v="71.16666667512618"/>
    <n v="142.33333335025236"/>
    <n v="1"/>
    <s v="D541503"/>
    <s v="Closed"/>
  </r>
  <r>
    <x v="0"/>
    <x v="7"/>
    <x v="17"/>
    <x v="447"/>
    <n v="94"/>
    <x v="5"/>
    <x v="0"/>
    <d v="2019-07-16T09:22:59"/>
    <d v="2019-07-16T08:56:00"/>
    <n v="1619.0000000176951"/>
    <n v="26.983333333628252"/>
    <n v="2536.4333333610557"/>
    <n v="1"/>
    <s v="D541501"/>
    <s v="Closed"/>
  </r>
  <r>
    <x v="0"/>
    <x v="0"/>
    <x v="3"/>
    <x v="1644"/>
    <n v="1"/>
    <x v="3"/>
    <x v="0"/>
    <d v="2019-07-16T10:38:37"/>
    <d v="2019-07-16T09:05:00"/>
    <n v="5617.0000004349276"/>
    <n v="93.616666673915461"/>
    <n v="93.616666673915461"/>
    <n v="1"/>
    <s v="C541499"/>
    <s v="Closed"/>
  </r>
  <r>
    <x v="0"/>
    <x v="2"/>
    <x v="5"/>
    <x v="1643"/>
    <n v="2"/>
    <x v="7"/>
    <x v="0"/>
    <d v="2019-07-16T11:40:00"/>
    <d v="2019-07-16T10:08:00"/>
    <n v="5519.9999997625127"/>
    <n v="91.999999996041879"/>
    <n v="183.99999999208376"/>
    <n v="1"/>
    <s v="D541509"/>
    <s v="Closed"/>
  </r>
  <r>
    <x v="0"/>
    <x v="2"/>
    <x v="5"/>
    <x v="1645"/>
    <n v="2"/>
    <x v="7"/>
    <x v="0"/>
    <d v="2019-07-16T13:33:37"/>
    <d v="2019-07-16T11:40:00"/>
    <n v="6816.9999999459833"/>
    <n v="113.61666666576639"/>
    <n v="227.23333333153278"/>
    <n v="1"/>
    <s v="D541510"/>
    <s v="Closed"/>
  </r>
  <r>
    <x v="0"/>
    <x v="3"/>
    <x v="7"/>
    <x v="1646"/>
    <n v="9"/>
    <x v="7"/>
    <x v="0"/>
    <d v="2019-07-16T16:10:00"/>
    <d v="2019-07-16T15:08:00"/>
    <n v="3719.9999995529652"/>
    <n v="61.999999992549419"/>
    <n v="557.99999993294477"/>
    <n v="1"/>
    <s v="D541513"/>
    <s v="Closed"/>
  </r>
  <r>
    <x v="0"/>
    <x v="3"/>
    <x v="7"/>
    <x v="1647"/>
    <n v="15"/>
    <x v="3"/>
    <x v="0"/>
    <d v="2019-07-16T16:39:19"/>
    <d v="2019-07-16T15:42:00"/>
    <n v="3438.9999998733401"/>
    <n v="57.316666664555669"/>
    <n v="859.74999996833503"/>
    <n v="1"/>
    <s v="D541524"/>
    <s v="Closed"/>
  </r>
  <r>
    <x v="0"/>
    <x v="2"/>
    <x v="10"/>
    <x v="13"/>
    <n v="38"/>
    <x v="6"/>
    <x v="0"/>
    <d v="2019-07-16T16:39:39"/>
    <d v="2019-07-16T15:47:00"/>
    <n v="3159.0000004274771"/>
    <n v="52.650000007124618"/>
    <n v="2000.7000002707355"/>
    <n v="1"/>
    <s v="D541521"/>
    <s v="Closed"/>
  </r>
  <r>
    <x v="0"/>
    <x v="3"/>
    <x v="7"/>
    <x v="1585"/>
    <n v="2"/>
    <x v="7"/>
    <x v="0"/>
    <d v="2019-07-16T17:45:00"/>
    <d v="2019-07-16T16:20:00"/>
    <n v="5100.0000002793968"/>
    <n v="85.000000004656613"/>
    <n v="170.00000000931323"/>
    <n v="1"/>
    <s v="D541532"/>
    <s v="Closed"/>
  </r>
  <r>
    <x v="0"/>
    <x v="3"/>
    <x v="7"/>
    <x v="1648"/>
    <n v="2"/>
    <x v="7"/>
    <x v="0"/>
    <d v="2019-07-16T17:28:56"/>
    <d v="2019-07-16T16:42:00"/>
    <n v="2816.0000000847504"/>
    <n v="46.933333334745839"/>
    <n v="93.866666669491678"/>
    <n v="1"/>
    <s v="D541525"/>
    <s v="Closed"/>
  </r>
  <r>
    <x v="0"/>
    <x v="3"/>
    <x v="7"/>
    <x v="1649"/>
    <n v="1"/>
    <x v="7"/>
    <x v="0"/>
    <d v="2019-07-16T17:19:00"/>
    <d v="2019-07-16T16:50:00"/>
    <n v="1740.0000000139698"/>
    <n v="29.000000000232831"/>
    <n v="29.000000000232831"/>
    <n v="1"/>
    <s v="C541526"/>
    <s v="Closed"/>
  </r>
  <r>
    <x v="0"/>
    <x v="0"/>
    <x v="0"/>
    <x v="86"/>
    <n v="9"/>
    <x v="4"/>
    <x v="0"/>
    <d v="2019-07-17T06:11:47"/>
    <d v="2019-07-17T05:26:43"/>
    <n v="2703.9999996777624"/>
    <n v="45.06666666129604"/>
    <n v="405.59999995166436"/>
    <n v="1"/>
    <s v="D541530"/>
    <s v="Closed"/>
  </r>
  <r>
    <x v="0"/>
    <x v="4"/>
    <x v="9"/>
    <x v="1650"/>
    <n v="1"/>
    <x v="7"/>
    <x v="0"/>
    <d v="2019-07-17T12:04:42"/>
    <d v="2019-07-17T09:36:03"/>
    <n v="8918.9999997150153"/>
    <n v="148.64999999525025"/>
    <n v="148.64999999525025"/>
    <n v="1"/>
    <s v="C541534"/>
    <s v="Closed"/>
  </r>
  <r>
    <x v="0"/>
    <x v="0"/>
    <x v="0"/>
    <x v="1651"/>
    <n v="1"/>
    <x v="7"/>
    <x v="0"/>
    <d v="2019-07-17T10:08:33"/>
    <d v="2019-07-17T09:36:36"/>
    <n v="1917.0000005280599"/>
    <n v="31.950000008800998"/>
    <n v="31.950000008800998"/>
    <n v="1"/>
    <s v="C541535"/>
    <s v="Closed"/>
  </r>
  <r>
    <x v="0"/>
    <x v="2"/>
    <x v="5"/>
    <x v="1652"/>
    <n v="1"/>
    <x v="7"/>
    <x v="0"/>
    <d v="2019-07-17T11:25:23"/>
    <d v="2019-07-17T10:09:00"/>
    <n v="4582.9999994952232"/>
    <n v="76.383333324920386"/>
    <n v="76.383333324920386"/>
    <n v="1"/>
    <s v="C541536"/>
    <s v="Closed"/>
  </r>
  <r>
    <x v="0"/>
    <x v="2"/>
    <x v="5"/>
    <x v="1653"/>
    <n v="1"/>
    <x v="7"/>
    <x v="0"/>
    <d v="2019-07-17T14:46:30"/>
    <d v="2019-07-17T12:16:00"/>
    <n v="9029.9999998882413"/>
    <n v="150.49999999813735"/>
    <n v="150.49999999813735"/>
    <n v="1"/>
    <s v="C541539"/>
    <s v="Closed"/>
  </r>
  <r>
    <x v="0"/>
    <x v="3"/>
    <x v="7"/>
    <x v="1654"/>
    <n v="1"/>
    <x v="1"/>
    <x v="0"/>
    <d v="2019-07-17T16:35:17"/>
    <d v="2019-07-17T15:30:00"/>
    <n v="3916.9999997131526"/>
    <n v="65.283333328552544"/>
    <n v="65.283333328552544"/>
    <n v="1"/>
    <s v="C541541"/>
    <s v="Closed"/>
  </r>
  <r>
    <x v="0"/>
    <x v="4"/>
    <x v="8"/>
    <x v="1655"/>
    <n v="4"/>
    <x v="4"/>
    <x v="0"/>
    <d v="2019-07-17T18:49:59"/>
    <d v="2019-07-17T17:32:00"/>
    <n v="4678.9999999338761"/>
    <n v="77.983333332231268"/>
    <n v="311.93333332892507"/>
    <n v="1"/>
    <s v="D541543"/>
    <s v="Closed"/>
  </r>
  <r>
    <x v="0"/>
    <x v="4"/>
    <x v="27"/>
    <x v="1656"/>
    <n v="1"/>
    <x v="7"/>
    <x v="0"/>
    <d v="2019-07-17T19:16:00"/>
    <d v="2019-07-17T18:35:00"/>
    <n v="2459.9999998463318"/>
    <n v="40.999999997438863"/>
    <n v="40.999999997438863"/>
    <n v="1"/>
    <s v="C541544"/>
    <s v="Closed"/>
  </r>
  <r>
    <x v="1"/>
    <x v="1"/>
    <x v="11"/>
    <x v="1657"/>
    <n v="1"/>
    <x v="5"/>
    <x v="0"/>
    <d v="2019-07-17T20:04:00"/>
    <d v="2019-07-17T18:48:00"/>
    <n v="4559.9999997764826"/>
    <n v="75.99999999627471"/>
    <n v="75.99999999627471"/>
    <n v="1"/>
    <s v="C541545"/>
    <s v="Closed"/>
  </r>
  <r>
    <x v="0"/>
    <x v="2"/>
    <x v="5"/>
    <x v="1658"/>
    <n v="3"/>
    <x v="7"/>
    <x v="0"/>
    <d v="2019-07-18T11:31:46"/>
    <d v="2019-07-18T10:26:00"/>
    <n v="3946.0000002058223"/>
    <n v="65.766666670097038"/>
    <n v="197.30000001029111"/>
    <n v="1"/>
    <s v="D541548"/>
    <s v="Closed"/>
  </r>
  <r>
    <x v="0"/>
    <x v="4"/>
    <x v="9"/>
    <x v="38"/>
    <n v="14"/>
    <x v="4"/>
    <x v="0"/>
    <d v="2019-07-18T15:21:03"/>
    <d v="2019-07-18T14:16:05"/>
    <n v="3897.9999996721745"/>
    <n v="64.966666661202908"/>
    <n v="909.53333325684071"/>
    <n v="1"/>
    <s v="D541554"/>
    <s v="Closed"/>
  </r>
  <r>
    <x v="0"/>
    <x v="3"/>
    <x v="7"/>
    <x v="1659"/>
    <n v="1"/>
    <x v="7"/>
    <x v="0"/>
    <d v="2019-07-18T18:04:59"/>
    <d v="2019-07-18T17:17:00"/>
    <n v="2879.0000003529713"/>
    <n v="47.983333339216188"/>
    <n v="47.983333339216188"/>
    <n v="1"/>
    <s v="C541556"/>
    <s v="Closed"/>
  </r>
  <r>
    <x v="0"/>
    <x v="2"/>
    <x v="5"/>
    <x v="144"/>
    <n v="86"/>
    <x v="1"/>
    <x v="0"/>
    <d v="2019-07-18T18:55:47"/>
    <d v="2019-07-18T17:21:00"/>
    <n v="5686.9999998249114"/>
    <n v="94.783333330415189"/>
    <n v="8151.3666664157063"/>
    <n v="1"/>
    <s v="D541574"/>
    <s v="Closed"/>
  </r>
  <r>
    <x v="0"/>
    <x v="3"/>
    <x v="7"/>
    <x v="1660"/>
    <n v="1"/>
    <x v="7"/>
    <x v="0"/>
    <d v="2019-07-18T18:05:30"/>
    <d v="2019-07-18T17:22:30"/>
    <n v="2579.9999996088445"/>
    <n v="42.999999993480742"/>
    <n v="42.999999993480742"/>
    <n v="1"/>
    <s v="C541558"/>
    <s v="Closed"/>
  </r>
  <r>
    <x v="0"/>
    <x v="3"/>
    <x v="7"/>
    <x v="1661"/>
    <n v="1"/>
    <x v="7"/>
    <x v="0"/>
    <d v="2019-07-18T18:06:24"/>
    <d v="2019-07-18T17:46:06"/>
    <n v="1217.9999999469146"/>
    <n v="20.299999999115244"/>
    <n v="20.299999999115244"/>
    <n v="1"/>
    <s v="C541568"/>
    <s v="Closed"/>
  </r>
  <r>
    <x v="0"/>
    <x v="2"/>
    <x v="10"/>
    <x v="302"/>
    <n v="46"/>
    <x v="1"/>
    <x v="0"/>
    <d v="2019-07-19T08:35:30"/>
    <d v="2019-07-19T07:43:00"/>
    <n v="3150.0000002095476"/>
    <n v="52.50000000349246"/>
    <n v="2415.0000001606531"/>
    <n v="1"/>
    <s v="D541586"/>
    <s v="Closed"/>
  </r>
  <r>
    <x v="0"/>
    <x v="2"/>
    <x v="5"/>
    <x v="764"/>
    <n v="1"/>
    <x v="5"/>
    <x v="0"/>
    <d v="2019-07-19T19:15:48"/>
    <d v="2019-07-19T18:41:37"/>
    <n v="2051.0000004200265"/>
    <n v="34.183333340333775"/>
    <n v="34.183333340333775"/>
    <n v="1"/>
    <s v="C541590"/>
    <s v="Closed"/>
  </r>
  <r>
    <x v="1"/>
    <x v="1"/>
    <x v="20"/>
    <x v="23"/>
    <n v="1"/>
    <x v="2"/>
    <x v="0"/>
    <d v="2019-07-20T12:51:00"/>
    <d v="2019-07-20T08:40:00"/>
    <n v="15060.000000055879"/>
    <n v="251.00000000093132"/>
    <n v="251.00000000093132"/>
    <n v="1"/>
    <s v="C541591"/>
    <s v="Closed"/>
  </r>
  <r>
    <x v="1"/>
    <x v="5"/>
    <x v="12"/>
    <x v="1662"/>
    <n v="114"/>
    <x v="7"/>
    <x v="0"/>
    <d v="2019-07-21T01:19:07"/>
    <d v="2019-07-20T23:30:00"/>
    <n v="6547.0000003231689"/>
    <n v="109.11666667205282"/>
    <n v="12439.300000614021"/>
    <n v="1"/>
    <s v="D541598"/>
    <s v="Closed"/>
  </r>
  <r>
    <x v="1"/>
    <x v="5"/>
    <x v="12"/>
    <x v="1663"/>
    <n v="115"/>
    <x v="7"/>
    <x v="0"/>
    <d v="2019-07-21T01:15:31"/>
    <d v="2019-07-20T23:30:00"/>
    <n v="6331.0000001220033"/>
    <n v="105.51666666870005"/>
    <n v="12134.416666900506"/>
    <n v="1"/>
    <s v="D541597"/>
    <s v="Closed"/>
  </r>
  <r>
    <x v="0"/>
    <x v="3"/>
    <x v="7"/>
    <x v="1144"/>
    <n v="47"/>
    <x v="1"/>
    <x v="0"/>
    <d v="2019-07-21T12:29:55"/>
    <d v="2019-07-21T11:40:00"/>
    <n v="2995.0000004377216"/>
    <n v="49.916666673962027"/>
    <n v="2346.0833336762153"/>
    <n v="1"/>
    <s v="D541605"/>
    <s v="Closed"/>
  </r>
  <r>
    <x v="0"/>
    <x v="2"/>
    <x v="10"/>
    <x v="1247"/>
    <n v="43"/>
    <x v="10"/>
    <x v="0"/>
    <d v="2019-07-21T13:48:39"/>
    <d v="2019-07-21T13:08:37"/>
    <n v="2402.000000118278"/>
    <n v="40.033333335304633"/>
    <n v="1721.4333334180992"/>
    <n v="1"/>
    <s v="D541612"/>
    <s v="Closed"/>
  </r>
  <r>
    <x v="0"/>
    <x v="2"/>
    <x v="16"/>
    <x v="1664"/>
    <n v="1"/>
    <x v="1"/>
    <x v="0"/>
    <d v="2019-07-21T20:04:02"/>
    <d v="2019-07-21T16:20:39"/>
    <n v="13402.999999956228"/>
    <n v="223.3833333326038"/>
    <n v="223.3833333326038"/>
    <n v="1"/>
    <s v="C541613"/>
    <s v="Closed"/>
  </r>
  <r>
    <x v="0"/>
    <x v="4"/>
    <x v="9"/>
    <x v="1665"/>
    <n v="1"/>
    <x v="1"/>
    <x v="0"/>
    <d v="2019-07-22T07:24:10"/>
    <d v="2019-07-22T05:51:00"/>
    <n v="5589.9999997811392"/>
    <n v="93.166666663018987"/>
    <n v="93.166666663018987"/>
    <n v="1"/>
    <s v="C541614"/>
    <s v="Closed"/>
  </r>
  <r>
    <x v="0"/>
    <x v="3"/>
    <x v="7"/>
    <x v="1666"/>
    <n v="1"/>
    <x v="7"/>
    <x v="0"/>
    <d v="2019-07-22T09:12:54"/>
    <d v="2019-07-22T07:33:00"/>
    <n v="5993.9999999245629"/>
    <n v="99.899999998742715"/>
    <n v="99.899999998742715"/>
    <n v="1"/>
    <s v="C541615"/>
    <s v="Closed"/>
  </r>
  <r>
    <x v="0"/>
    <x v="3"/>
    <x v="7"/>
    <x v="1667"/>
    <n v="1"/>
    <x v="5"/>
    <x v="0"/>
    <d v="2019-07-22T12:26:00"/>
    <d v="2019-07-22T12:02:00"/>
    <n v="1440.0000002933666"/>
    <n v="24.000000004889444"/>
    <n v="24.000000004889444"/>
    <n v="1"/>
    <s v="D541622"/>
    <s v="Closed"/>
  </r>
  <r>
    <x v="1"/>
    <x v="1"/>
    <x v="11"/>
    <x v="1668"/>
    <n v="1"/>
    <x v="5"/>
    <x v="0"/>
    <d v="2019-07-22T15:10:39"/>
    <d v="2019-07-22T14:24:00"/>
    <n v="2798.9999998826534"/>
    <n v="46.649999998044223"/>
    <n v="46.649999998044223"/>
    <n v="1"/>
    <s v="D541625"/>
    <s v="Closed"/>
  </r>
  <r>
    <x v="0"/>
    <x v="0"/>
    <x v="3"/>
    <x v="435"/>
    <n v="1"/>
    <x v="7"/>
    <x v="0"/>
    <d v="2019-07-22T18:36:42"/>
    <d v="2019-07-22T15:51:00"/>
    <n v="9941.9999999692664"/>
    <n v="165.69999999948777"/>
    <n v="165.69999999948777"/>
    <n v="1"/>
    <s v="C541626"/>
    <s v="Closed"/>
  </r>
  <r>
    <x v="0"/>
    <x v="2"/>
    <x v="16"/>
    <x v="1669"/>
    <n v="4"/>
    <x v="3"/>
    <x v="0"/>
    <d v="2019-07-22T18:17:31"/>
    <d v="2019-07-22T16:04:00"/>
    <n v="8010.9999999403954"/>
    <n v="133.51666666567326"/>
    <n v="534.06666666269302"/>
    <n v="1"/>
    <s v="D541644"/>
    <s v="Closed"/>
  </r>
  <r>
    <x v="0"/>
    <x v="7"/>
    <x v="17"/>
    <x v="41"/>
    <n v="126"/>
    <x v="3"/>
    <x v="0"/>
    <d v="2019-07-22T18:24:52"/>
    <d v="2019-07-22T16:39:00"/>
    <n v="6352.0000000018626"/>
    <n v="105.86666666669771"/>
    <n v="13339.200000003912"/>
    <n v="1"/>
    <s v="D541641"/>
    <s v="Closed"/>
  </r>
  <r>
    <x v="0"/>
    <x v="0"/>
    <x v="0"/>
    <x v="1670"/>
    <n v="3"/>
    <x v="1"/>
    <x v="0"/>
    <d v="2019-07-22T18:10:30"/>
    <d v="2019-07-22T16:56:59"/>
    <n v="4411.0000001499429"/>
    <n v="73.516666669165716"/>
    <n v="220.55000000749715"/>
    <n v="1"/>
    <s v="D541646"/>
    <s v="Closed"/>
  </r>
  <r>
    <x v="1"/>
    <x v="6"/>
    <x v="13"/>
    <x v="484"/>
    <n v="767"/>
    <x v="4"/>
    <x v="0"/>
    <d v="2019-07-23T14:57:18"/>
    <d v="2019-07-23T14:09:00"/>
    <n v="2897.9999997653067"/>
    <n v="48.299999996088445"/>
    <n v="37046.099996999837"/>
    <n v="1"/>
    <s v="D541704"/>
    <s v="Closed"/>
  </r>
  <r>
    <x v="1"/>
    <x v="1"/>
    <x v="11"/>
    <x v="1671"/>
    <n v="5"/>
    <x v="7"/>
    <x v="0"/>
    <d v="2019-07-23T17:31:12"/>
    <d v="2019-07-23T16:24:00"/>
    <n v="4032.0000001927838"/>
    <n v="67.200000003213063"/>
    <n v="336.00000001606531"/>
    <n v="1"/>
    <s v="D541721"/>
    <s v="Closed"/>
  </r>
  <r>
    <x v="0"/>
    <x v="7"/>
    <x v="17"/>
    <x v="1672"/>
    <n v="11"/>
    <x v="7"/>
    <x v="0"/>
    <d v="2019-07-23T19:12:19"/>
    <d v="2019-07-23T18:12:00"/>
    <n v="3619.0000004600734"/>
    <n v="60.316666674334556"/>
    <n v="663.48333341768011"/>
    <n v="1"/>
    <s v="D541726"/>
    <s v="Closed"/>
  </r>
  <r>
    <x v="0"/>
    <x v="0"/>
    <x v="0"/>
    <x v="1673"/>
    <n v="1"/>
    <x v="1"/>
    <x v="0"/>
    <d v="2019-07-23T19:43:27"/>
    <d v="2019-07-23T19:06:00"/>
    <n v="2247.000000346452"/>
    <n v="37.4500000057742"/>
    <n v="37.4500000057742"/>
    <n v="1"/>
    <s v="C541725"/>
    <s v="Closed"/>
  </r>
  <r>
    <x v="0"/>
    <x v="0"/>
    <x v="1"/>
    <x v="1674"/>
    <n v="8"/>
    <x v="0"/>
    <x v="1"/>
    <d v="2019-07-24T15:06:00"/>
    <d v="2019-07-24T14:23:00"/>
    <n v="2579.9999996088445"/>
    <n v="42.999999993480742"/>
    <n v="343.99999994784594"/>
    <n v="1"/>
    <s v="D541729"/>
    <s v="Closed"/>
  </r>
  <r>
    <x v="0"/>
    <x v="3"/>
    <x v="7"/>
    <x v="1675"/>
    <n v="1"/>
    <x v="4"/>
    <x v="0"/>
    <d v="2019-07-24T16:52:00"/>
    <d v="2019-07-24T15:49:00"/>
    <n v="3779.9999997485429"/>
    <n v="62.999999995809048"/>
    <n v="62.999999995809048"/>
    <n v="1"/>
    <s v="C541730"/>
    <s v="Closed"/>
  </r>
  <r>
    <x v="0"/>
    <x v="2"/>
    <x v="5"/>
    <x v="379"/>
    <n v="1"/>
    <x v="5"/>
    <x v="0"/>
    <d v="2019-07-24T18:21:10"/>
    <d v="2019-07-24T16:35:00"/>
    <n v="6370.0000004377216"/>
    <n v="106.16666667396203"/>
    <n v="106.16666667396203"/>
    <n v="1"/>
    <s v="C541731"/>
    <s v="Closed"/>
  </r>
  <r>
    <x v="0"/>
    <x v="4"/>
    <x v="9"/>
    <x v="1522"/>
    <n v="9"/>
    <x v="6"/>
    <x v="0"/>
    <d v="2019-07-24T17:41:26"/>
    <d v="2019-07-24T16:48:00"/>
    <n v="3206.0000000987202"/>
    <n v="53.43333333497867"/>
    <n v="480.90000001480803"/>
    <n v="1"/>
    <s v="D541733"/>
    <s v="Closed"/>
  </r>
  <r>
    <x v="0"/>
    <x v="2"/>
    <x v="16"/>
    <x v="1676"/>
    <n v="1"/>
    <x v="2"/>
    <x v="0"/>
    <d v="2019-07-24T21:10:31"/>
    <d v="2019-07-24T19:16:00"/>
    <n v="6870.9999999962747"/>
    <n v="114.51666666660458"/>
    <n v="114.51666666660458"/>
    <n v="1"/>
    <s v="C541734"/>
    <s v="Closed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795">
  <r>
    <x v="0"/>
    <x v="0"/>
    <x v="0"/>
    <s v="TR.37334"/>
    <n v="2"/>
    <x v="0"/>
    <x v="0"/>
    <d v="2020-01-02T11:25:00"/>
    <d v="2020-01-02T10:33:00"/>
    <n v="3120.0000001117587"/>
    <n v="52.000000001862645"/>
    <n v="104.00000000372529"/>
    <n v="1"/>
    <s v="D545811"/>
    <s v="Closed"/>
  </r>
  <r>
    <x v="0"/>
    <x v="0"/>
    <x v="1"/>
    <s v="TR.35059"/>
    <n v="5"/>
    <x v="1"/>
    <x v="0"/>
    <d v="2020-01-02T19:26:51"/>
    <d v="2020-01-02T18:13:00"/>
    <n v="4430.9999997960404"/>
    <n v="73.849999996600673"/>
    <n v="369.24999998300336"/>
    <n v="1"/>
    <s v="D545813"/>
    <s v="Closed"/>
  </r>
  <r>
    <x v="1"/>
    <x v="1"/>
    <x v="2"/>
    <s v="MTR.12354"/>
    <n v="1"/>
    <x v="2"/>
    <x v="0"/>
    <d v="2020-01-03T11:22:00"/>
    <d v="2020-01-03T07:51:00"/>
    <n v="12660.000000405125"/>
    <n v="211.00000000675209"/>
    <n v="211.00000000675209"/>
    <n v="1"/>
    <s v="C545814"/>
    <s v="Closed"/>
  </r>
  <r>
    <x v="0"/>
    <x v="0"/>
    <x v="3"/>
    <s v="TR.35834"/>
    <n v="1"/>
    <x v="2"/>
    <x v="0"/>
    <d v="2020-01-03T10:35:00"/>
    <d v="2020-01-03T09:08:00"/>
    <n v="5219.9999994132668"/>
    <n v="86.999999990221113"/>
    <n v="86.999999990221113"/>
    <n v="1"/>
    <s v="D545817"/>
    <s v="Closed"/>
  </r>
  <r>
    <x v="0"/>
    <x v="0"/>
    <x v="4"/>
    <s v="FS.1033"/>
    <n v="11"/>
    <x v="1"/>
    <x v="0"/>
    <d v="2020-01-03T14:14:00"/>
    <d v="2020-01-03T12:35:00"/>
    <n v="5939.9999998742715"/>
    <n v="98.999999997904524"/>
    <n v="1088.9999999769498"/>
    <n v="1"/>
    <s v="D545825"/>
    <s v="Closed"/>
  </r>
  <r>
    <x v="0"/>
    <x v="2"/>
    <x v="5"/>
    <s v="FS.640"/>
    <n v="9"/>
    <x v="3"/>
    <x v="0"/>
    <d v="2020-01-03T14:44:53"/>
    <d v="2020-01-03T13:18:00"/>
    <n v="5212.9999996628612"/>
    <n v="86.883333327714354"/>
    <n v="781.94999994942918"/>
    <n v="1"/>
    <s v="D545827"/>
    <s v="Closed"/>
  </r>
  <r>
    <x v="0"/>
    <x v="3"/>
    <x v="6"/>
    <s v="FS.1742"/>
    <n v="56"/>
    <x v="3"/>
    <x v="0"/>
    <d v="2020-01-03T15:27:00"/>
    <d v="2020-01-03T13:47:41"/>
    <n v="5959.0000005438924"/>
    <n v="99.31666667573154"/>
    <n v="5561.7333338409662"/>
    <n v="1"/>
    <s v="D545830"/>
    <s v="Closed"/>
  </r>
  <r>
    <x v="0"/>
    <x v="0"/>
    <x v="1"/>
    <s v="TR.35059"/>
    <n v="5"/>
    <x v="3"/>
    <x v="0"/>
    <d v="2020-01-03T14:28:23"/>
    <d v="2020-01-03T13:51:00"/>
    <n v="2243.0000000400469"/>
    <n v="37.383333334000781"/>
    <n v="186.91666667000391"/>
    <n v="1"/>
    <s v="D545824"/>
    <s v="Closed"/>
  </r>
  <r>
    <x v="0"/>
    <x v="3"/>
    <x v="7"/>
    <s v="TR.61334"/>
    <n v="1"/>
    <x v="2"/>
    <x v="0"/>
    <d v="2020-01-03T16:38:38"/>
    <d v="2020-01-03T15:54:38"/>
    <n v="2639.9999998044223"/>
    <n v="43.999999996740371"/>
    <n v="43.999999996740371"/>
    <n v="1"/>
    <s v="D545834"/>
    <s v="Closed"/>
  </r>
  <r>
    <x v="0"/>
    <x v="4"/>
    <x v="8"/>
    <s v="FS.1189"/>
    <n v="11"/>
    <x v="3"/>
    <x v="0"/>
    <d v="2020-01-03T17:16:52"/>
    <d v="2020-01-03T16:17:00"/>
    <n v="3591.9999998062849"/>
    <n v="59.866666663438082"/>
    <n v="658.5333332978189"/>
    <n v="1"/>
    <s v="D545838"/>
    <s v="Closed"/>
  </r>
  <r>
    <x v="0"/>
    <x v="4"/>
    <x v="9"/>
    <s v="REC.1437"/>
    <n v="150"/>
    <x v="3"/>
    <x v="0"/>
    <d v="2020-01-03T18:07:50"/>
    <d v="2020-01-03T16:46:00"/>
    <n v="4909.9999998696148"/>
    <n v="81.833333331160247"/>
    <n v="12274.999999674037"/>
    <n v="1"/>
    <s v="D545840"/>
    <s v="Closed"/>
  </r>
  <r>
    <x v="0"/>
    <x v="2"/>
    <x v="10"/>
    <s v="FS.164"/>
    <n v="2"/>
    <x v="1"/>
    <x v="0"/>
    <d v="2020-01-03T19:25:15"/>
    <d v="2020-01-03T17:15:00"/>
    <n v="7815.0000000139698"/>
    <n v="130.25000000023283"/>
    <n v="260.50000000046566"/>
    <n v="1"/>
    <s v="D545859"/>
    <s v="Closed"/>
  </r>
  <r>
    <x v="0"/>
    <x v="0"/>
    <x v="0"/>
    <s v="TR.36394"/>
    <n v="1"/>
    <x v="1"/>
    <x v="0"/>
    <d v="2020-01-03T19:06:55"/>
    <d v="2020-01-03T18:06:00"/>
    <n v="3655.0000000745058"/>
    <n v="60.91666666790843"/>
    <n v="60.91666666790843"/>
    <n v="1"/>
    <s v="D545858"/>
    <s v="Closed"/>
  </r>
  <r>
    <x v="0"/>
    <x v="2"/>
    <x v="5"/>
    <s v="FS.443"/>
    <n v="7"/>
    <x v="1"/>
    <x v="0"/>
    <d v="2020-01-03T21:54:15"/>
    <d v="2020-01-03T20:58:00"/>
    <n v="3375"/>
    <n v="56.25"/>
    <n v="393.75"/>
    <n v="1"/>
    <s v="D545865"/>
    <s v="Closed"/>
  </r>
  <r>
    <x v="0"/>
    <x v="2"/>
    <x v="10"/>
    <s v="FS.85"/>
    <n v="37"/>
    <x v="1"/>
    <x v="0"/>
    <d v="2020-01-03T23:11:55"/>
    <d v="2020-01-03T21:35:30"/>
    <n v="5785.0000001024455"/>
    <n v="96.416666668374091"/>
    <n v="3567.4166667298414"/>
    <n v="1"/>
    <s v="D545874"/>
    <s v="Closed"/>
  </r>
  <r>
    <x v="0"/>
    <x v="0"/>
    <x v="4"/>
    <s v="FS.1007"/>
    <n v="1"/>
    <x v="1"/>
    <x v="0"/>
    <d v="2020-01-04T12:46:09"/>
    <d v="2020-01-04T12:04:47"/>
    <n v="2481.9999999599531"/>
    <n v="41.366666665999219"/>
    <n v="41.366666665999219"/>
    <n v="1"/>
    <s v="D545876"/>
    <s v="Closed"/>
  </r>
  <r>
    <x v="0"/>
    <x v="3"/>
    <x v="7"/>
    <s v="FS.1288"/>
    <n v="23"/>
    <x v="3"/>
    <x v="0"/>
    <d v="2020-01-04T16:43:12"/>
    <d v="2020-01-04T15:22:54"/>
    <n v="4817.999999737367"/>
    <n v="80.299999995622784"/>
    <n v="1846.899999899324"/>
    <n v="1"/>
    <s v="D545884"/>
    <s v="Closed"/>
  </r>
  <r>
    <x v="0"/>
    <x v="2"/>
    <x v="5"/>
    <s v="FS.802"/>
    <n v="7"/>
    <x v="3"/>
    <x v="0"/>
    <d v="2020-01-04T17:10:33"/>
    <d v="2020-01-04T16:33:53"/>
    <n v="2200.0000000465661"/>
    <n v="36.666666667442769"/>
    <n v="256.66666667209938"/>
    <n v="1"/>
    <s v="D545888"/>
    <s v="Closed"/>
  </r>
  <r>
    <x v="0"/>
    <x v="3"/>
    <x v="7"/>
    <s v="FS.1300"/>
    <n v="1"/>
    <x v="3"/>
    <x v="0"/>
    <d v="2020-01-04T18:55:46"/>
    <d v="2020-01-04T18:15:00"/>
    <n v="2446.0000003455207"/>
    <n v="40.766666672425345"/>
    <n v="40.766666672425345"/>
    <n v="1"/>
    <s v="D545890"/>
    <s v="Closed"/>
  </r>
  <r>
    <x v="0"/>
    <x v="0"/>
    <x v="0"/>
    <s v="MTR.20468"/>
    <n v="1"/>
    <x v="2"/>
    <x v="0"/>
    <d v="2020-01-05T14:25:00"/>
    <d v="2020-01-05T13:44:00"/>
    <n v="2459.9999998463318"/>
    <n v="40.999999997438863"/>
    <n v="40.999999997438863"/>
    <n v="1"/>
    <s v="C545893"/>
    <s v="Closed"/>
  </r>
  <r>
    <x v="0"/>
    <x v="3"/>
    <x v="7"/>
    <s v="FS.1375"/>
    <n v="3"/>
    <x v="3"/>
    <x v="0"/>
    <d v="2020-01-06T08:06:09"/>
    <d v="2020-01-06T06:53:36"/>
    <n v="4352.9999997932464"/>
    <n v="72.549999996554106"/>
    <n v="217.64999998966232"/>
    <n v="1"/>
    <s v="D545909"/>
    <s v="Closed"/>
  </r>
  <r>
    <x v="1"/>
    <x v="1"/>
    <x v="11"/>
    <s v="FS.2257"/>
    <n v="102"/>
    <x v="4"/>
    <x v="0"/>
    <d v="2020-01-06T07:59:09"/>
    <d v="2020-01-06T07:18:00"/>
    <n v="2469.0000000642613"/>
    <n v="41.150000001071021"/>
    <n v="4197.3000001092441"/>
    <n v="1"/>
    <s v="D545908"/>
    <s v="Closed"/>
  </r>
  <r>
    <x v="1"/>
    <x v="5"/>
    <x v="12"/>
    <s v="MTR.8670"/>
    <n v="1"/>
    <x v="2"/>
    <x v="0"/>
    <d v="2020-01-06T09:59:36"/>
    <d v="2020-01-06T08:26:00"/>
    <n v="5615.9999995725229"/>
    <n v="93.599999992875382"/>
    <n v="93.599999992875382"/>
    <n v="1"/>
    <s v="C545910"/>
    <s v="Closed"/>
  </r>
  <r>
    <x v="1"/>
    <x v="1"/>
    <x v="11"/>
    <s v="MTR.14863"/>
    <n v="1"/>
    <x v="5"/>
    <x v="0"/>
    <d v="2020-01-06T10:27:52"/>
    <d v="2020-01-06T09:50:08"/>
    <n v="2264.000000548549"/>
    <n v="37.733333342475817"/>
    <n v="37.733333342475817"/>
    <n v="1"/>
    <s v="C545911"/>
    <s v="Closed"/>
  </r>
  <r>
    <x v="1"/>
    <x v="6"/>
    <x v="13"/>
    <s v="BLANK"/>
    <n v="1"/>
    <x v="2"/>
    <x v="1"/>
    <d v="2020-01-06T13:58:00"/>
    <d v="2020-01-06T11:08:00"/>
    <n v="10199.999999930151"/>
    <n v="169.99999999883585"/>
    <n v="169.99999999883585"/>
    <n v="1"/>
    <s v="C545913"/>
    <s v="Closed"/>
  </r>
  <r>
    <x v="1"/>
    <x v="1"/>
    <x v="11"/>
    <s v="MTR.14058"/>
    <n v="1"/>
    <x v="4"/>
    <x v="0"/>
    <d v="2020-01-06T19:21:36"/>
    <d v="2020-01-06T17:57:00"/>
    <n v="5075.9999996982515"/>
    <n v="84.599999994970858"/>
    <n v="84.599999994970858"/>
    <n v="1"/>
    <s v="C545915"/>
    <s v="Closed"/>
  </r>
  <r>
    <x v="1"/>
    <x v="6"/>
    <x v="13"/>
    <s v="MTR.4736"/>
    <n v="1"/>
    <x v="2"/>
    <x v="0"/>
    <d v="2020-01-07T10:38:23"/>
    <d v="2020-01-07T09:51:00"/>
    <n v="2843.0000001098961"/>
    <n v="47.383333335164934"/>
    <n v="47.383333335164934"/>
    <n v="1"/>
    <s v="C545916"/>
    <s v="Closed"/>
  </r>
  <r>
    <x v="1"/>
    <x v="5"/>
    <x v="14"/>
    <s v="MTR.6389"/>
    <n v="1"/>
    <x v="2"/>
    <x v="0"/>
    <d v="2020-01-07T18:24:00"/>
    <d v="2020-01-07T16:17:00"/>
    <n v="7620.0000003213063"/>
    <n v="127.0000000053551"/>
    <n v="127.0000000053551"/>
    <n v="1"/>
    <s v="C545917"/>
    <s v="Closed"/>
  </r>
  <r>
    <x v="1"/>
    <x v="6"/>
    <x v="13"/>
    <s v="MTR.136346"/>
    <n v="1"/>
    <x v="2"/>
    <x v="1"/>
    <d v="2020-01-09T13:09:00"/>
    <d v="2020-01-09T11:47:00"/>
    <n v="4920.0000003213063"/>
    <n v="82.000000005355105"/>
    <n v="82.000000005355105"/>
    <n v="1"/>
    <s v="C545923"/>
    <s v="Closed"/>
  </r>
  <r>
    <x v="0"/>
    <x v="4"/>
    <x v="9"/>
    <s v="SL.13266"/>
    <n v="1"/>
    <x v="2"/>
    <x v="0"/>
    <d v="2020-01-09T18:08:28"/>
    <d v="2020-01-09T16:58:00"/>
    <n v="4228.0000001192093"/>
    <n v="70.466666668653488"/>
    <n v="70.466666668653488"/>
    <n v="1"/>
    <s v="D545932"/>
    <s v="Closed"/>
  </r>
  <r>
    <x v="1"/>
    <x v="1"/>
    <x v="11"/>
    <s v="FS.2274"/>
    <n v="39"/>
    <x v="1"/>
    <x v="1"/>
    <d v="2020-01-09T19:25:51"/>
    <d v="2020-01-09T17:27:00"/>
    <n v="7131.0000004246831"/>
    <n v="118.85000000707805"/>
    <n v="4635.150000276044"/>
    <n v="1"/>
    <s v="D545931"/>
    <s v="Closed"/>
  </r>
  <r>
    <x v="1"/>
    <x v="1"/>
    <x v="11"/>
    <s v="BLANK"/>
    <n v="1"/>
    <x v="1"/>
    <x v="0"/>
    <d v="2020-01-09T19:27:00"/>
    <d v="2020-01-09T17:34:00"/>
    <n v="6780.0000000977889"/>
    <n v="113.00000000162981"/>
    <n v="113.00000000162981"/>
    <n v="1"/>
    <s v="C545930"/>
    <s v="Closed"/>
  </r>
  <r>
    <x v="0"/>
    <x v="0"/>
    <x v="0"/>
    <s v="FS.1191"/>
    <n v="13"/>
    <x v="3"/>
    <x v="0"/>
    <d v="2020-01-11T04:40:47"/>
    <d v="2020-01-11T03:49:00"/>
    <n v="3106.9999995874241"/>
    <n v="51.783333326457068"/>
    <n v="673.18333324394189"/>
    <n v="1"/>
    <s v="D545941"/>
    <s v="Closed"/>
  </r>
  <r>
    <x v="0"/>
    <x v="3"/>
    <x v="7"/>
    <s v="FS.1613"/>
    <n v="1"/>
    <x v="3"/>
    <x v="0"/>
    <d v="2020-01-11T12:14:13"/>
    <d v="2020-01-11T09:11:00"/>
    <n v="10992.999999853782"/>
    <n v="183.21666666422971"/>
    <n v="183.21666666422971"/>
    <n v="1"/>
    <s v="D545955"/>
    <s v="Closed"/>
  </r>
  <r>
    <x v="0"/>
    <x v="3"/>
    <x v="6"/>
    <s v="FS.1739"/>
    <n v="6"/>
    <x v="3"/>
    <x v="0"/>
    <d v="2020-01-11T11:44:15"/>
    <d v="2020-01-11T09:26:27"/>
    <n v="8267.9999996675178"/>
    <n v="137.79999999445863"/>
    <n v="826.79999996675178"/>
    <n v="1"/>
    <s v="D545959"/>
    <s v="Closed"/>
  </r>
  <r>
    <x v="0"/>
    <x v="0"/>
    <x v="1"/>
    <s v="FS.576"/>
    <n v="26"/>
    <x v="3"/>
    <x v="0"/>
    <d v="2020-01-11T10:46:13"/>
    <d v="2020-01-11T10:04:09"/>
    <n v="2523.9999997196719"/>
    <n v="42.066666661994532"/>
    <n v="1093.7333332118578"/>
    <n v="1"/>
    <s v="D545958"/>
    <s v="Closed"/>
  </r>
  <r>
    <x v="0"/>
    <x v="0"/>
    <x v="3"/>
    <s v="REC.859"/>
    <n v="22"/>
    <x v="3"/>
    <x v="0"/>
    <d v="2020-01-11T11:43:27"/>
    <d v="2020-01-11T10:11:00"/>
    <n v="5546.9999997876585"/>
    <n v="92.449999996460974"/>
    <n v="2033.8999999221414"/>
    <n v="1"/>
    <s v="D545961"/>
    <s v="Closed"/>
  </r>
  <r>
    <x v="0"/>
    <x v="0"/>
    <x v="3"/>
    <s v="FS.891"/>
    <n v="8"/>
    <x v="3"/>
    <x v="0"/>
    <d v="2020-01-11T14:52:41"/>
    <d v="2020-01-11T13:39:00"/>
    <n v="4420.9999999729916"/>
    <n v="73.683333332883194"/>
    <n v="589.46666666306555"/>
    <n v="1"/>
    <s v="D545966"/>
    <s v="Closed"/>
  </r>
  <r>
    <x v="0"/>
    <x v="0"/>
    <x v="1"/>
    <s v="FS.576"/>
    <n v="26"/>
    <x v="6"/>
    <x v="0"/>
    <d v="2020-01-11T15:30:29"/>
    <d v="2020-01-11T14:19:08"/>
    <n v="4280.9999999357387"/>
    <n v="71.349999998928979"/>
    <n v="1855.0999999721535"/>
    <n v="1"/>
    <s v="D545971"/>
    <s v="Closed"/>
  </r>
  <r>
    <x v="0"/>
    <x v="4"/>
    <x v="9"/>
    <s v="TR.38304"/>
    <n v="1"/>
    <x v="2"/>
    <x v="0"/>
    <d v="2020-01-11T17:59:58"/>
    <d v="2020-01-11T16:23:02"/>
    <n v="5816.0000004339963"/>
    <n v="96.933333340566605"/>
    <n v="96.933333340566605"/>
    <n v="1"/>
    <s v="D545974"/>
    <s v="Closed"/>
  </r>
  <r>
    <x v="0"/>
    <x v="2"/>
    <x v="15"/>
    <s v="TR.32944"/>
    <n v="4"/>
    <x v="7"/>
    <x v="0"/>
    <d v="2020-01-11T19:53:49"/>
    <d v="2020-01-11T19:16:00"/>
    <n v="2269.0000004600734"/>
    <n v="37.816666674334556"/>
    <n v="151.26666669733822"/>
    <n v="1"/>
    <s v="D545979"/>
    <s v="Closed"/>
  </r>
  <r>
    <x v="0"/>
    <x v="4"/>
    <x v="9"/>
    <s v="FS.1664"/>
    <n v="14"/>
    <x v="3"/>
    <x v="0"/>
    <d v="2020-01-12T00:26:34"/>
    <d v="2020-01-11T19:34:07"/>
    <n v="17546.999999927357"/>
    <n v="292.44999999878928"/>
    <n v="4094.2999999830499"/>
    <n v="1"/>
    <s v="D545991"/>
    <s v="Closed"/>
  </r>
  <r>
    <x v="0"/>
    <x v="2"/>
    <x v="16"/>
    <s v="FS.34387"/>
    <n v="1"/>
    <x v="3"/>
    <x v="0"/>
    <d v="2020-01-12T00:51:22"/>
    <d v="2020-01-11T19:51:37"/>
    <n v="17984.999999846332"/>
    <n v="299.74999999743886"/>
    <n v="299.74999999743886"/>
    <n v="1"/>
    <s v="D546012"/>
    <s v="Closed"/>
  </r>
  <r>
    <x v="0"/>
    <x v="3"/>
    <x v="7"/>
    <s v="FS.1538"/>
    <n v="4"/>
    <x v="7"/>
    <x v="0"/>
    <d v="2020-01-11T22:58:42"/>
    <d v="2020-01-11T19:57:14"/>
    <n v="10888.000000454485"/>
    <n v="181.46666667424142"/>
    <n v="725.86666669696569"/>
    <n v="1"/>
    <s v="D546011"/>
    <s v="Closed"/>
  </r>
  <r>
    <x v="0"/>
    <x v="7"/>
    <x v="17"/>
    <s v="REC.1753"/>
    <n v="216"/>
    <x v="3"/>
    <x v="0"/>
    <d v="2020-01-11T22:57:57"/>
    <d v="2020-01-11T20:11:00"/>
    <n v="10016.999999899417"/>
    <n v="166.94999999832362"/>
    <n v="36061.199999637902"/>
    <n v="1"/>
    <s v="D545994"/>
    <s v="Closed"/>
  </r>
  <r>
    <x v="0"/>
    <x v="4"/>
    <x v="9"/>
    <s v="TR.38331"/>
    <n v="1"/>
    <x v="5"/>
    <x v="0"/>
    <d v="2020-01-12T09:53:05"/>
    <d v="2020-01-12T09:14:00"/>
    <n v="2344.9999999953434"/>
    <n v="39.083333333255723"/>
    <n v="39.083333333255723"/>
    <n v="1"/>
    <s v="D546014"/>
    <s v="Closed"/>
  </r>
  <r>
    <x v="0"/>
    <x v="4"/>
    <x v="9"/>
    <s v="FS.1392"/>
    <n v="1"/>
    <x v="7"/>
    <x v="0"/>
    <d v="2020-01-12T19:01:38"/>
    <d v="2020-01-12T18:35:00"/>
    <n v="1598.0000001378357"/>
    <n v="26.633333335630596"/>
    <n v="26.633333335630596"/>
    <n v="1"/>
    <s v="D546015"/>
    <s v="Closed"/>
  </r>
  <r>
    <x v="0"/>
    <x v="2"/>
    <x v="10"/>
    <s v="FS.161"/>
    <n v="2"/>
    <x v="1"/>
    <x v="0"/>
    <d v="2020-01-13T07:45:05"/>
    <d v="2020-01-13T06:21:34"/>
    <n v="5010.9999995911494"/>
    <n v="83.51666665985249"/>
    <n v="167.03333331970498"/>
    <n v="1"/>
    <s v="D546025"/>
    <s v="Closed"/>
  </r>
  <r>
    <x v="1"/>
    <x v="1"/>
    <x v="2"/>
    <s v="TR.41985"/>
    <n v="22"/>
    <x v="2"/>
    <x v="1"/>
    <d v="2020-01-13T14:21:55"/>
    <d v="2020-01-13T07:31:00"/>
    <n v="24655.000000004657"/>
    <n v="410.91666666674428"/>
    <n v="9040.1666666683741"/>
    <n v="1"/>
    <s v="D546026"/>
    <s v="Closed"/>
  </r>
  <r>
    <x v="1"/>
    <x v="1"/>
    <x v="2"/>
    <s v="TR.42004"/>
    <n v="23"/>
    <x v="2"/>
    <x v="1"/>
    <d v="2020-01-13T09:18:26"/>
    <d v="2020-01-13T08:07:00"/>
    <n v="4286.0000004759058"/>
    <n v="71.433333341265097"/>
    <n v="1642.9666668490972"/>
    <n v="1"/>
    <s v="D546027"/>
    <s v="Closed"/>
  </r>
  <r>
    <x v="1"/>
    <x v="1"/>
    <x v="2"/>
    <s v="FS.2678"/>
    <n v="76"/>
    <x v="2"/>
    <x v="1"/>
    <d v="2020-01-13T09:17:12"/>
    <d v="2020-01-13T08:24:00"/>
    <n v="3191.9999999692664"/>
    <n v="53.199999999487773"/>
    <n v="4043.1999999610707"/>
    <n v="1"/>
    <s v="D546032"/>
    <s v="Closed"/>
  </r>
  <r>
    <x v="1"/>
    <x v="6"/>
    <x v="18"/>
    <s v="MTR.7008"/>
    <n v="1"/>
    <x v="2"/>
    <x v="1"/>
    <d v="2020-01-13T18:32:00"/>
    <d v="2020-01-13T16:48:00"/>
    <n v="6240.0000002235174"/>
    <n v="104.00000000372529"/>
    <n v="104.00000000372529"/>
    <n v="1"/>
    <s v="C546034"/>
    <s v="Closed"/>
  </r>
  <r>
    <x v="0"/>
    <x v="4"/>
    <x v="9"/>
    <s v="TR.37186"/>
    <n v="6"/>
    <x v="2"/>
    <x v="0"/>
    <d v="2020-01-14T08:20:18"/>
    <d v="2020-01-14T05:34:00"/>
    <n v="9978.0000002123415"/>
    <n v="166.30000000353903"/>
    <n v="997.80000002123415"/>
    <n v="1"/>
    <s v="D546038"/>
    <s v="Closed"/>
  </r>
  <r>
    <x v="1"/>
    <x v="5"/>
    <x v="14"/>
    <s v="TR.42514"/>
    <n v="7"/>
    <x v="2"/>
    <x v="0"/>
    <d v="2020-01-14T18:19:53"/>
    <d v="2020-01-14T15:01:00"/>
    <n v="11932.999999565072"/>
    <n v="198.88333332608454"/>
    <n v="1392.1833332825918"/>
    <n v="1"/>
    <s v="D546041"/>
    <s v="Closed"/>
  </r>
  <r>
    <x v="1"/>
    <x v="1"/>
    <x v="19"/>
    <s v="SB.24"/>
    <n v="5536"/>
    <x v="8"/>
    <x v="0"/>
    <d v="2020-01-17T08:45:11"/>
    <d v="2020-01-17T04:40:00"/>
    <n v="14711.000000196509"/>
    <n v="245.18333333660848"/>
    <n v="1357334.9333514646"/>
    <n v="1"/>
    <s v="D546199"/>
    <s v="Closed"/>
  </r>
  <r>
    <x v="1"/>
    <x v="5"/>
    <x v="14"/>
    <s v="FS.1894"/>
    <n v="7"/>
    <x v="4"/>
    <x v="0"/>
    <d v="2020-01-17T10:59:37"/>
    <d v="2020-01-17T10:13:00"/>
    <n v="2797.0000000437722"/>
    <n v="46.616666667396203"/>
    <n v="326.31666667177342"/>
    <n v="1"/>
    <s v="D546360"/>
    <s v="Closed"/>
  </r>
  <r>
    <x v="1"/>
    <x v="5"/>
    <x v="14"/>
    <s v="MTR.7317"/>
    <n v="1"/>
    <x v="1"/>
    <x v="0"/>
    <d v="2020-01-17T12:23:02"/>
    <d v="2020-01-17T11:48:00"/>
    <n v="2101.999999769032"/>
    <n v="35.033333329483867"/>
    <n v="35.033333329483867"/>
    <n v="1"/>
    <s v="C546361"/>
    <s v="Closed"/>
  </r>
  <r>
    <x v="1"/>
    <x v="1"/>
    <x v="20"/>
    <s v="MTR.3093"/>
    <n v="1"/>
    <x v="2"/>
    <x v="1"/>
    <d v="2020-01-17T16:25:16"/>
    <d v="2020-01-17T14:03:00"/>
    <n v="8536.0000000800937"/>
    <n v="142.26666666800156"/>
    <n v="142.26666666800156"/>
    <n v="1"/>
    <s v="C546362"/>
    <s v="Closed"/>
  </r>
  <r>
    <x v="1"/>
    <x v="6"/>
    <x v="21"/>
    <s v="PLUG.16660"/>
    <n v="8"/>
    <x v="2"/>
    <x v="0"/>
    <d v="2020-01-17T20:18:22"/>
    <d v="2020-01-17T18:41:00"/>
    <n v="5842.0000002253801"/>
    <n v="97.366666670423001"/>
    <n v="778.93333336338401"/>
    <n v="1"/>
    <s v="D546367"/>
    <s v="Closed"/>
  </r>
  <r>
    <x v="1"/>
    <x v="6"/>
    <x v="22"/>
    <s v="MTR.1318"/>
    <n v="1"/>
    <x v="4"/>
    <x v="0"/>
    <d v="2020-01-19T08:42:18"/>
    <d v="2020-01-18T10:11:00"/>
    <n v="81078.000000002794"/>
    <n v="1351.3000000000466"/>
    <n v="1351.3000000000466"/>
    <n v="1"/>
    <s v="C546368"/>
    <s v="Closed"/>
  </r>
  <r>
    <x v="0"/>
    <x v="0"/>
    <x v="0"/>
    <s v="FS.1327"/>
    <n v="20"/>
    <x v="7"/>
    <x v="1"/>
    <d v="2020-01-18T20:01:05"/>
    <d v="2020-01-18T18:09:04"/>
    <n v="6720.9999995073304"/>
    <n v="112.01666665845551"/>
    <n v="2240.3333331691101"/>
    <n v="1"/>
    <s v="D546377"/>
    <s v="Closed"/>
  </r>
  <r>
    <x v="0"/>
    <x v="0"/>
    <x v="0"/>
    <s v="MTR.20913"/>
    <n v="1"/>
    <x v="7"/>
    <x v="1"/>
    <d v="2020-01-18T20:06:00"/>
    <d v="2020-01-18T18:14:00"/>
    <n v="6719.9999999022111"/>
    <n v="111.99999999837019"/>
    <n v="111.99999999837019"/>
    <n v="1"/>
    <s v="C546374"/>
    <s v="Closed"/>
  </r>
  <r>
    <x v="1"/>
    <x v="1"/>
    <x v="2"/>
    <s v="TR.41738"/>
    <n v="2"/>
    <x v="5"/>
    <x v="0"/>
    <d v="2020-01-19T08:42:56"/>
    <d v="2020-01-19T07:24:07"/>
    <n v="4729.0000003064051"/>
    <n v="78.816666671773419"/>
    <n v="157.63333334354684"/>
    <n v="1"/>
    <s v="D546380"/>
    <s v="Closed"/>
  </r>
  <r>
    <x v="1"/>
    <x v="6"/>
    <x v="23"/>
    <s v="FS.2638"/>
    <n v="88"/>
    <x v="1"/>
    <x v="0"/>
    <d v="2020-01-19T14:18:20"/>
    <d v="2020-01-19T12:42:00"/>
    <n v="5780.0000001909211"/>
    <n v="96.333333336515352"/>
    <n v="8477.333333613351"/>
    <n v="1"/>
    <s v="D546389"/>
    <s v="Closed"/>
  </r>
  <r>
    <x v="0"/>
    <x v="4"/>
    <x v="9"/>
    <s v="SL.12448"/>
    <n v="1"/>
    <x v="4"/>
    <x v="0"/>
    <d v="2020-01-20T05:53:43"/>
    <d v="2020-01-20T03:48:00"/>
    <n v="7542.9999999236315"/>
    <n v="125.71666666539386"/>
    <n v="125.71666666539386"/>
    <n v="1"/>
    <s v="D546394"/>
    <s v="Closed"/>
  </r>
  <r>
    <x v="0"/>
    <x v="4"/>
    <x v="9"/>
    <s v="MTR.28192"/>
    <n v="1"/>
    <x v="5"/>
    <x v="0"/>
    <d v="2020-01-20T11:01:00"/>
    <d v="2020-01-20T10:13:00"/>
    <n v="2879.9999999580905"/>
    <n v="47.999999999301508"/>
    <n v="47.999999999301508"/>
    <n v="1"/>
    <s v="C546395"/>
    <s v="Closed"/>
  </r>
  <r>
    <x v="0"/>
    <x v="0"/>
    <x v="4"/>
    <s v="FS.1164"/>
    <n v="3"/>
    <x v="2"/>
    <x v="1"/>
    <d v="2020-01-20T14:01:00"/>
    <d v="2020-01-20T10:45:00"/>
    <n v="11759.99999998603"/>
    <n v="195.99999999976717"/>
    <n v="587.99999999930151"/>
    <n v="1"/>
    <s v="D546397"/>
    <s v="Closed"/>
  </r>
  <r>
    <x v="0"/>
    <x v="0"/>
    <x v="3"/>
    <s v="MTR.28324"/>
    <n v="1"/>
    <x v="4"/>
    <x v="0"/>
    <d v="2020-01-20T13:42:00"/>
    <d v="2020-01-20T12:52:00"/>
    <n v="2999.9999997206032"/>
    <n v="49.999999995343387"/>
    <n v="49.999999995343387"/>
    <n v="1"/>
    <s v="C546398"/>
    <s v="Closed"/>
  </r>
  <r>
    <x v="1"/>
    <x v="5"/>
    <x v="24"/>
    <s v="MTR.7923"/>
    <n v="1"/>
    <x v="4"/>
    <x v="1"/>
    <d v="2020-01-22T14:07:00"/>
    <d v="2020-01-22T10:58:00"/>
    <n v="11339.999999874271"/>
    <n v="188.99999999790452"/>
    <n v="188.99999999790452"/>
    <n v="1"/>
    <s v="C546405"/>
    <s v="Closed"/>
  </r>
  <r>
    <x v="1"/>
    <x v="5"/>
    <x v="14"/>
    <s v="FDR.2909"/>
    <n v="2518"/>
    <x v="2"/>
    <x v="0"/>
    <d v="2020-01-24T08:06:00"/>
    <d v="2020-01-24T07:54:00"/>
    <n v="719.99999983236194"/>
    <n v="11.999999997206032"/>
    <n v="30215.999992964789"/>
    <n v="1"/>
    <s v="D546415"/>
    <s v="Closed"/>
  </r>
  <r>
    <x v="1"/>
    <x v="1"/>
    <x v="19"/>
    <s v="SB.24"/>
    <n v="5535"/>
    <x v="0"/>
    <x v="0"/>
    <d v="2020-01-24T08:50:17"/>
    <d v="2020-01-24T08:11:00"/>
    <n v="2357.000000285916"/>
    <n v="39.283333338098601"/>
    <n v="217433.25002637575"/>
    <n v="1"/>
    <s v="D546507"/>
    <s v="Closed"/>
  </r>
  <r>
    <x v="1"/>
    <x v="1"/>
    <x v="20"/>
    <s v="MTR.3201"/>
    <n v="1"/>
    <x v="2"/>
    <x v="1"/>
    <d v="2020-01-26T12:29:00"/>
    <d v="2020-01-26T10:11:00"/>
    <n v="8279.9999999580905"/>
    <n v="137.99999999930151"/>
    <n v="137.99999999930151"/>
    <n v="1"/>
    <s v="C546553"/>
    <s v="Closed"/>
  </r>
  <r>
    <x v="0"/>
    <x v="0"/>
    <x v="1"/>
    <s v="FS.629"/>
    <n v="32"/>
    <x v="2"/>
    <x v="0"/>
    <d v="2020-01-26T15:59:18"/>
    <d v="2020-01-26T15:00:00"/>
    <n v="3558.0000000307336"/>
    <n v="59.300000000512227"/>
    <n v="1897.6000000163913"/>
    <n v="1"/>
    <s v="D546559"/>
    <s v="Closed"/>
  </r>
  <r>
    <x v="0"/>
    <x v="4"/>
    <x v="9"/>
    <s v="FS.1474"/>
    <n v="217"/>
    <x v="1"/>
    <x v="0"/>
    <d v="2020-01-30T23:12:11"/>
    <d v="2020-01-30T20:59:50"/>
    <n v="7940.9999999217689"/>
    <n v="132.34999999869615"/>
    <n v="28719.949999717064"/>
    <n v="1"/>
    <s v="D546594"/>
    <s v="Closed"/>
  </r>
  <r>
    <x v="1"/>
    <x v="6"/>
    <x v="25"/>
    <s v="MTR.315"/>
    <n v="1"/>
    <x v="4"/>
    <x v="0"/>
    <d v="2020-02-05T09:15:42"/>
    <d v="2020-02-05T08:36:00"/>
    <n v="2382.0000004721805"/>
    <n v="39.700000007869676"/>
    <n v="39.700000007869676"/>
    <n v="1"/>
    <s v="C546614"/>
    <s v="Closed"/>
  </r>
  <r>
    <x v="0"/>
    <x v="2"/>
    <x v="10"/>
    <s v="FDR.8358"/>
    <n v="1404"/>
    <x v="9"/>
    <x v="0"/>
    <d v="2020-02-06T10:29:00"/>
    <d v="2020-02-06T03:39:00"/>
    <n v="24599.999999720603"/>
    <n v="409.99999999534339"/>
    <n v="575639.99999346212"/>
    <n v="1"/>
    <s v="D546795"/>
    <s v="Closed"/>
  </r>
  <r>
    <x v="0"/>
    <x v="2"/>
    <x v="15"/>
    <s v="FS.61608"/>
    <n v="7"/>
    <x v="9"/>
    <x v="0"/>
    <d v="2020-02-06T09:30:00"/>
    <d v="2020-02-06T04:09:00"/>
    <n v="19259.999999916181"/>
    <n v="320.99999999860302"/>
    <n v="2246.9999999902211"/>
    <n v="1"/>
    <s v="D548488"/>
    <s v="Closed"/>
  </r>
  <r>
    <x v="0"/>
    <x v="2"/>
    <x v="10"/>
    <s v="FS.153"/>
    <n v="14"/>
    <x v="9"/>
    <x v="0"/>
    <d v="2020-02-06T11:10:00"/>
    <d v="2020-02-06T04:11:23"/>
    <n v="25117.000000504777"/>
    <n v="418.61666667507961"/>
    <n v="5860.6333334511146"/>
    <n v="1"/>
    <s v="D547197"/>
    <s v="Closed"/>
  </r>
  <r>
    <x v="0"/>
    <x v="4"/>
    <x v="8"/>
    <s v="FDR.8370"/>
    <n v="284"/>
    <x v="9"/>
    <x v="0"/>
    <d v="2020-02-06T05:57:46"/>
    <d v="2020-02-06T04:12:00"/>
    <n v="6345.9999998565763"/>
    <n v="105.76666666427627"/>
    <n v="30037.733332654461"/>
    <n v="1"/>
    <s v="D546824"/>
    <s v="Closed"/>
  </r>
  <r>
    <x v="0"/>
    <x v="0"/>
    <x v="3"/>
    <s v="FDR.2873"/>
    <n v="1165"/>
    <x v="9"/>
    <x v="0"/>
    <d v="2020-02-06T05:53:18"/>
    <d v="2020-02-06T04:14:00"/>
    <n v="5957.9999996814877"/>
    <n v="99.299999994691461"/>
    <n v="115684.49999381555"/>
    <n v="1"/>
    <s v="D546829"/>
    <s v="Closed"/>
  </r>
  <r>
    <x v="0"/>
    <x v="0"/>
    <x v="0"/>
    <s v="FS.1284"/>
    <n v="33"/>
    <x v="9"/>
    <x v="0"/>
    <d v="2020-02-06T10:03:00"/>
    <d v="2020-02-06T04:17:00"/>
    <n v="20759.999999776483"/>
    <n v="345.99999999627471"/>
    <n v="11417.999999877065"/>
    <n v="1"/>
    <s v="D546859"/>
    <s v="Closed"/>
  </r>
  <r>
    <x v="0"/>
    <x v="2"/>
    <x v="15"/>
    <s v="FS.349"/>
    <n v="69"/>
    <x v="9"/>
    <x v="0"/>
    <d v="2020-02-06T07:12:33"/>
    <d v="2020-02-06T04:21:00"/>
    <n v="10292.999999667518"/>
    <n v="171.54999999445863"/>
    <n v="11836.949999617646"/>
    <n v="1"/>
    <s v="D546849"/>
    <s v="Closed"/>
  </r>
  <r>
    <x v="0"/>
    <x v="0"/>
    <x v="4"/>
    <s v="FS.1076"/>
    <n v="8"/>
    <x v="9"/>
    <x v="0"/>
    <d v="2020-02-06T08:08:00"/>
    <d v="2020-02-06T05:06:00"/>
    <n v="10919.999999762513"/>
    <n v="181.99999999604188"/>
    <n v="1455.999999968335"/>
    <n v="1"/>
    <s v="D546854"/>
    <s v="Closed"/>
  </r>
  <r>
    <x v="0"/>
    <x v="2"/>
    <x v="10"/>
    <s v="FS.174"/>
    <n v="11"/>
    <x v="9"/>
    <x v="0"/>
    <d v="2020-02-06T11:08:57"/>
    <d v="2020-02-06T05:30:06"/>
    <n v="20331.000000075437"/>
    <n v="338.85000000125729"/>
    <n v="3727.3500000138301"/>
    <n v="1"/>
    <s v="D547196"/>
    <s v="Closed"/>
  </r>
  <r>
    <x v="0"/>
    <x v="0"/>
    <x v="4"/>
    <s v="REC.1114"/>
    <n v="41"/>
    <x v="9"/>
    <x v="0"/>
    <d v="2020-02-06T08:10:00"/>
    <d v="2020-02-06T05:53:00"/>
    <n v="8220.0000003911555"/>
    <n v="137.00000000651926"/>
    <n v="5617.0000002672896"/>
    <n v="1"/>
    <s v="D546930"/>
    <s v="Closed"/>
  </r>
  <r>
    <x v="0"/>
    <x v="0"/>
    <x v="3"/>
    <s v="FDR.2873"/>
    <n v="1165"/>
    <x v="9"/>
    <x v="0"/>
    <d v="2020-02-06T16:09:14"/>
    <d v="2020-02-06T05:55:00"/>
    <n v="36853.999999514781"/>
    <n v="614.23333332524635"/>
    <n v="715581.833323912"/>
    <n v="1"/>
    <s v="D547723"/>
    <s v="Closed"/>
  </r>
  <r>
    <x v="0"/>
    <x v="3"/>
    <x v="7"/>
    <s v="MTR.16464"/>
    <n v="1"/>
    <x v="9"/>
    <x v="0"/>
    <d v="2020-02-07T17:19:00"/>
    <d v="2020-02-06T06:07:00"/>
    <n v="126720.00000004191"/>
    <n v="2112.0000000006985"/>
    <n v="2112.0000000006985"/>
    <n v="1"/>
    <s v="C546847"/>
    <s v="Closed"/>
  </r>
  <r>
    <x v="0"/>
    <x v="3"/>
    <x v="6"/>
    <s v="FS.1741"/>
    <n v="18"/>
    <x v="9"/>
    <x v="0"/>
    <d v="2020-02-06T08:08:00"/>
    <d v="2020-02-06T06:34:39"/>
    <n v="5600.9999998379499"/>
    <n v="93.349999997299165"/>
    <n v="1680.299999951385"/>
    <n v="1"/>
    <s v="D546981"/>
    <s v="Closed"/>
  </r>
  <r>
    <x v="0"/>
    <x v="2"/>
    <x v="16"/>
    <s v="FS.354"/>
    <n v="193"/>
    <x v="9"/>
    <x v="0"/>
    <d v="2020-02-06T12:26:47"/>
    <d v="2020-02-06T06:36:00"/>
    <n v="21046.999999601394"/>
    <n v="350.7833333266899"/>
    <n v="67701.183332051151"/>
    <n v="1"/>
    <s v="D547294"/>
    <s v="Closed"/>
  </r>
  <r>
    <x v="0"/>
    <x v="2"/>
    <x v="5"/>
    <s v="REC.651"/>
    <n v="349"/>
    <x v="9"/>
    <x v="0"/>
    <d v="2020-02-06T09:01:00"/>
    <d v="2020-02-06T06:46:00"/>
    <n v="8100"/>
    <n v="135"/>
    <n v="47115"/>
    <n v="1"/>
    <s v="D546910"/>
    <s v="Closed"/>
  </r>
  <r>
    <x v="0"/>
    <x v="2"/>
    <x v="5"/>
    <s v="PL.98158"/>
    <n v="11"/>
    <x v="9"/>
    <x v="0"/>
    <d v="2020-02-06T07:33:00"/>
    <d v="2020-02-06T06:48:51"/>
    <n v="2649.0000000223517"/>
    <n v="44.150000000372529"/>
    <n v="485.65000000409782"/>
    <n v="1"/>
    <s v="D547221"/>
    <s v="Closed"/>
  </r>
  <r>
    <x v="0"/>
    <x v="0"/>
    <x v="0"/>
    <s v="FS.1198"/>
    <n v="9"/>
    <x v="9"/>
    <x v="0"/>
    <d v="2020-02-06T20:16:48"/>
    <d v="2020-02-06T07:18:00"/>
    <n v="46727.999999932945"/>
    <n v="778.79999999888241"/>
    <n v="7009.1999999899417"/>
    <n v="1"/>
    <s v="D547960"/>
    <s v="Closed"/>
  </r>
  <r>
    <x v="0"/>
    <x v="2"/>
    <x v="5"/>
    <s v="REC.697"/>
    <n v="144"/>
    <x v="9"/>
    <x v="0"/>
    <d v="2020-02-06T20:30:00"/>
    <d v="2020-02-06T07:33:00"/>
    <n v="46619.999999832362"/>
    <n v="776.99999999720603"/>
    <n v="111887.99999959767"/>
    <n v="1"/>
    <s v="D548025"/>
    <s v="Closed"/>
  </r>
  <r>
    <x v="0"/>
    <x v="4"/>
    <x v="8"/>
    <s v="REC.1297"/>
    <n v="21"/>
    <x v="9"/>
    <x v="0"/>
    <d v="2020-02-06T16:32:00"/>
    <d v="2020-02-06T07:54:00"/>
    <n v="31079.999999469146"/>
    <n v="517.99999999115244"/>
    <n v="10877.999999814201"/>
    <n v="1"/>
    <s v="D547576"/>
    <s v="Closed"/>
  </r>
  <r>
    <x v="0"/>
    <x v="2"/>
    <x v="5"/>
    <s v="FS.685"/>
    <n v="60"/>
    <x v="9"/>
    <x v="0"/>
    <d v="2020-02-06T12:35:08"/>
    <d v="2020-02-06T08:03:00"/>
    <n v="16327.99999974668"/>
    <n v="272.13333332911134"/>
    <n v="16327.99999974668"/>
    <n v="1"/>
    <s v="D547274"/>
    <s v="Closed"/>
  </r>
  <r>
    <x v="0"/>
    <x v="0"/>
    <x v="4"/>
    <s v="FS.974"/>
    <n v="1"/>
    <x v="9"/>
    <x v="0"/>
    <d v="2020-02-07T16:24:00"/>
    <d v="2020-02-06T08:07:00"/>
    <n v="116220.00000039116"/>
    <n v="1937.0000000065193"/>
    <n v="1937.0000000065193"/>
    <n v="1"/>
    <s v="D547244"/>
    <s v="Closed"/>
  </r>
  <r>
    <x v="1"/>
    <x v="6"/>
    <x v="13"/>
    <s v="MTR.12579"/>
    <n v="1"/>
    <x v="4"/>
    <x v="1"/>
    <d v="2020-02-06T10:49:22"/>
    <d v="2020-02-06T08:20:00"/>
    <n v="8962.0000003371388"/>
    <n v="149.36666667228565"/>
    <n v="149.36666667228565"/>
    <n v="1"/>
    <s v="C547006"/>
    <s v="Closed"/>
  </r>
  <r>
    <x v="0"/>
    <x v="3"/>
    <x v="7"/>
    <s v="REC.1602"/>
    <n v="552"/>
    <x v="9"/>
    <x v="0"/>
    <d v="2020-02-06T17:41:57"/>
    <d v="2020-02-06T08:21:00"/>
    <n v="33657.000000262633"/>
    <n v="560.95000000437722"/>
    <n v="309644.40000241622"/>
    <n v="1"/>
    <s v="D547816"/>
    <s v="Closed"/>
  </r>
  <r>
    <x v="0"/>
    <x v="2"/>
    <x v="16"/>
    <s v="FS.60407"/>
    <n v="35"/>
    <x v="9"/>
    <x v="0"/>
    <d v="2020-02-07T12:26:47"/>
    <d v="2020-02-06T08:23:00"/>
    <n v="101026.99999941979"/>
    <n v="1683.7833333236631"/>
    <n v="58932.416666328209"/>
    <n v="1"/>
    <s v="D548212"/>
    <s v="Closed"/>
  </r>
  <r>
    <x v="0"/>
    <x v="4"/>
    <x v="9"/>
    <s v="MTR.27719"/>
    <n v="1"/>
    <x v="9"/>
    <x v="0"/>
    <d v="2020-02-07T15:26:25"/>
    <d v="2020-02-06T08:26:00"/>
    <n v="111624.99999997672"/>
    <n v="1860.4166666662786"/>
    <n v="1860.4166666662786"/>
    <n v="1"/>
    <s v="C547016"/>
    <s v="Closed"/>
  </r>
  <r>
    <x v="0"/>
    <x v="0"/>
    <x v="4"/>
    <s v="MTR.20312"/>
    <n v="1"/>
    <x v="9"/>
    <x v="0"/>
    <d v="2020-02-06T12:18:00"/>
    <d v="2020-02-06T08:31:00"/>
    <n v="13619.999999762513"/>
    <n v="226.99999999604188"/>
    <n v="226.99999999604188"/>
    <n v="1"/>
    <s v="C547025"/>
    <s v="Closed"/>
  </r>
  <r>
    <x v="0"/>
    <x v="0"/>
    <x v="0"/>
    <s v="REC.1105"/>
    <n v="323"/>
    <x v="9"/>
    <x v="0"/>
    <d v="2020-02-06T12:37:00"/>
    <d v="2020-02-06T08:40:00"/>
    <n v="14219.999999832362"/>
    <n v="236.99999999720603"/>
    <n v="76550.999999097548"/>
    <n v="1"/>
    <s v="D547237"/>
    <s v="Closed"/>
  </r>
  <r>
    <x v="0"/>
    <x v="3"/>
    <x v="6"/>
    <s v="FS.1739"/>
    <n v="6"/>
    <x v="9"/>
    <x v="0"/>
    <d v="2020-02-06T09:34:55"/>
    <d v="2020-02-06T08:48:00"/>
    <n v="2814.9999998509884"/>
    <n v="46.91666666418314"/>
    <n v="281.49999998509884"/>
    <n v="1"/>
    <s v="D547143"/>
    <s v="Closed"/>
  </r>
  <r>
    <x v="0"/>
    <x v="0"/>
    <x v="4"/>
    <s v="REC.1082"/>
    <n v="18"/>
    <x v="9"/>
    <x v="0"/>
    <d v="2020-02-06T21:55:32"/>
    <d v="2020-02-06T08:50:00"/>
    <n v="47132.000000076368"/>
    <n v="785.53333333460614"/>
    <n v="14139.600000022911"/>
    <n v="1"/>
    <s v="D547903"/>
    <s v="Closed"/>
  </r>
  <r>
    <x v="0"/>
    <x v="0"/>
    <x v="0"/>
    <s v="FS.1294"/>
    <n v="47"/>
    <x v="9"/>
    <x v="0"/>
    <d v="2020-02-06T20:51:47"/>
    <d v="2020-02-06T09:00:00"/>
    <n v="42706.999999796972"/>
    <n v="711.78333332994953"/>
    <n v="33453.816666507628"/>
    <n v="1"/>
    <s v="D547893"/>
    <s v="Closed"/>
  </r>
  <r>
    <x v="0"/>
    <x v="4"/>
    <x v="26"/>
    <s v="FDR.8371"/>
    <n v="56"/>
    <x v="9"/>
    <x v="0"/>
    <d v="2020-02-06T15:00:28"/>
    <d v="2020-02-06T09:02:00"/>
    <n v="21508.000000496395"/>
    <n v="358.46666667493992"/>
    <n v="20074.133333796635"/>
    <n v="1"/>
    <s v="D547339"/>
    <s v="Closed"/>
  </r>
  <r>
    <x v="0"/>
    <x v="2"/>
    <x v="5"/>
    <s v="FS.643"/>
    <n v="3"/>
    <x v="9"/>
    <x v="0"/>
    <d v="2020-02-06T09:48:08"/>
    <d v="2020-02-06T09:03:26"/>
    <n v="2682.0000001927838"/>
    <n v="44.700000003213063"/>
    <n v="134.10000000963919"/>
    <n v="1"/>
    <s v="D547109"/>
    <s v="Closed"/>
  </r>
  <r>
    <x v="0"/>
    <x v="2"/>
    <x v="15"/>
    <s v="FS.379"/>
    <n v="8"/>
    <x v="9"/>
    <x v="0"/>
    <d v="2020-02-07T15:16:05"/>
    <d v="2020-02-06T09:09:00"/>
    <n v="108425.00000002328"/>
    <n v="1807.0833333337214"/>
    <n v="14456.666666669771"/>
    <n v="1"/>
    <s v="D548239"/>
    <s v="Closed"/>
  </r>
  <r>
    <x v="0"/>
    <x v="2"/>
    <x v="5"/>
    <s v="REC.651"/>
    <n v="349"/>
    <x v="9"/>
    <x v="0"/>
    <d v="2020-02-06T21:50:22"/>
    <d v="2020-02-06T10:02:00"/>
    <n v="42501.999999652617"/>
    <n v="708.36666666087694"/>
    <n v="247219.96666464605"/>
    <n v="1"/>
    <s v="D547906"/>
    <s v="Closed"/>
  </r>
  <r>
    <x v="0"/>
    <x v="0"/>
    <x v="0"/>
    <s v="TR.36790"/>
    <n v="3"/>
    <x v="9"/>
    <x v="0"/>
    <d v="2020-02-06T18:35:44"/>
    <d v="2020-02-06T10:03:00"/>
    <n v="30764.000000408851"/>
    <n v="512.73333334014751"/>
    <n v="1538.2000000204425"/>
    <n v="1"/>
    <s v="D547174"/>
    <s v="Closed"/>
  </r>
  <r>
    <x v="0"/>
    <x v="0"/>
    <x v="0"/>
    <s v="FS.1284"/>
    <n v="33"/>
    <x v="9"/>
    <x v="0"/>
    <d v="2020-02-06T18:32:43"/>
    <d v="2020-02-06T10:03:00"/>
    <n v="30583.000000216998"/>
    <n v="509.7166666702833"/>
    <n v="16820.650000119349"/>
    <n v="1"/>
    <s v="D547897"/>
    <s v="Closed"/>
  </r>
  <r>
    <x v="0"/>
    <x v="2"/>
    <x v="10"/>
    <s v="FS.165"/>
    <n v="14"/>
    <x v="9"/>
    <x v="0"/>
    <d v="2020-02-07T12:30:05"/>
    <d v="2020-02-06T10:29:00"/>
    <n v="93665.00000031665"/>
    <n v="1561.0833333386108"/>
    <n v="21855.166666740552"/>
    <n v="1"/>
    <s v="D548214"/>
    <s v="Closed"/>
  </r>
  <r>
    <x v="0"/>
    <x v="2"/>
    <x v="5"/>
    <s v="FS.529"/>
    <n v="2"/>
    <x v="9"/>
    <x v="0"/>
    <d v="2020-02-07T08:05:26"/>
    <d v="2020-02-06T10:35:00"/>
    <n v="77426.000000000931"/>
    <n v="1290.4333333333489"/>
    <n v="2580.8666666666977"/>
    <n v="1"/>
    <s v="D547263"/>
    <s v="Closed"/>
  </r>
  <r>
    <x v="0"/>
    <x v="2"/>
    <x v="10"/>
    <s v="FS.45"/>
    <n v="28"/>
    <x v="9"/>
    <x v="0"/>
    <d v="2020-02-06T13:17:57"/>
    <d v="2020-02-06T10:45:00"/>
    <n v="9177.0000003045425"/>
    <n v="152.95000000507571"/>
    <n v="4282.6000001421198"/>
    <n v="1"/>
    <s v="D547279"/>
    <s v="Closed"/>
  </r>
  <r>
    <x v="0"/>
    <x v="2"/>
    <x v="10"/>
    <s v="REC.185"/>
    <n v="13"/>
    <x v="9"/>
    <x v="0"/>
    <d v="2020-02-06T19:58:30"/>
    <d v="2020-02-06T10:47:00"/>
    <n v="33089.999999734573"/>
    <n v="551.49999999557622"/>
    <n v="7169.4999999424908"/>
    <n v="1"/>
    <s v="D547889"/>
    <s v="Closed"/>
  </r>
  <r>
    <x v="0"/>
    <x v="2"/>
    <x v="10"/>
    <s v="FS.258"/>
    <n v="30"/>
    <x v="9"/>
    <x v="0"/>
    <d v="2020-02-06T19:46:59"/>
    <d v="2020-02-06T10:52:00"/>
    <n v="32099.000000045635"/>
    <n v="534.98333333409391"/>
    <n v="16049.500000022817"/>
    <n v="1"/>
    <s v="D547886"/>
    <s v="Closed"/>
  </r>
  <r>
    <x v="0"/>
    <x v="2"/>
    <x v="10"/>
    <s v="FS.126"/>
    <n v="24"/>
    <x v="9"/>
    <x v="0"/>
    <d v="2020-02-06T17:55:04"/>
    <d v="2020-02-06T11:08:00"/>
    <n v="24424.000000068918"/>
    <n v="407.0666666678153"/>
    <n v="9769.6000000275671"/>
    <n v="1"/>
    <s v="D547768"/>
    <s v="Closed"/>
  </r>
  <r>
    <x v="0"/>
    <x v="0"/>
    <x v="1"/>
    <s v="FS.777"/>
    <n v="13"/>
    <x v="9"/>
    <x v="0"/>
    <d v="2020-02-06T20:50:23"/>
    <d v="2020-02-06T11:38:00"/>
    <n v="33143.000000179745"/>
    <n v="552.38333333632909"/>
    <n v="7180.9833333722781"/>
    <n v="1"/>
    <s v="D548005"/>
    <s v="Closed"/>
  </r>
  <r>
    <x v="0"/>
    <x v="7"/>
    <x v="17"/>
    <s v="FS.1704"/>
    <n v="9"/>
    <x v="9"/>
    <x v="0"/>
    <d v="2020-02-06T21:45:00"/>
    <d v="2020-02-06T11:56:00"/>
    <n v="35340.000000153668"/>
    <n v="589.00000000256114"/>
    <n v="5301.0000000230502"/>
    <n v="1"/>
    <s v="D547293"/>
    <s v="Closed"/>
  </r>
  <r>
    <x v="0"/>
    <x v="4"/>
    <x v="9"/>
    <s v="FS.1374"/>
    <n v="10"/>
    <x v="9"/>
    <x v="0"/>
    <d v="2020-02-06T17:13:17"/>
    <d v="2020-02-06T12:04:00"/>
    <n v="18556.999999657273"/>
    <n v="309.28333332762122"/>
    <n v="3092.8333332762122"/>
    <n v="1"/>
    <s v="D547298"/>
    <s v="Closed"/>
  </r>
  <r>
    <x v="0"/>
    <x v="2"/>
    <x v="16"/>
    <s v="FS.354"/>
    <n v="193"/>
    <x v="9"/>
    <x v="0"/>
    <d v="2020-02-07T11:14:00"/>
    <d v="2020-02-06T12:30:00"/>
    <n v="81839.999999594875"/>
    <n v="1363.9999999932479"/>
    <n v="263251.99999869685"/>
    <n v="1"/>
    <s v="D548181"/>
    <s v="Closed"/>
  </r>
  <r>
    <x v="0"/>
    <x v="2"/>
    <x v="16"/>
    <s v="FS.266"/>
    <n v="22"/>
    <x v="9"/>
    <x v="0"/>
    <d v="2020-02-07T11:34:00"/>
    <d v="2020-02-06T12:30:00"/>
    <n v="83039.999999734573"/>
    <n v="1383.9999999955762"/>
    <n v="30447.999999902677"/>
    <n v="1"/>
    <s v="D548173"/>
    <s v="Closed"/>
  </r>
  <r>
    <x v="0"/>
    <x v="2"/>
    <x v="16"/>
    <s v="FS.267"/>
    <n v="17"/>
    <x v="9"/>
    <x v="0"/>
    <d v="2020-02-07T12:17:00"/>
    <d v="2020-02-06T12:32:00"/>
    <n v="85500.000000209548"/>
    <n v="1425.0000000034925"/>
    <n v="24225.000000059372"/>
    <n v="1"/>
    <s v="D548174"/>
    <s v="Closed"/>
  </r>
  <r>
    <x v="0"/>
    <x v="0"/>
    <x v="0"/>
    <s v="REC.1105"/>
    <n v="323"/>
    <x v="9"/>
    <x v="0"/>
    <d v="2020-02-06T19:01:00"/>
    <d v="2020-02-06T12:37:00"/>
    <n v="23040.000000293367"/>
    <n v="384.00000000488944"/>
    <n v="124032.00000157929"/>
    <n v="1"/>
    <s v="D547962"/>
    <s v="Closed"/>
  </r>
  <r>
    <x v="0"/>
    <x v="4"/>
    <x v="9"/>
    <s v="FS.1509"/>
    <n v="12"/>
    <x v="9"/>
    <x v="0"/>
    <d v="2020-02-07T11:12:00"/>
    <d v="2020-02-06T12:44:00"/>
    <n v="80880.000000237487"/>
    <n v="1348.0000000039581"/>
    <n v="16176.000000047497"/>
    <n v="1"/>
    <s v="D548111"/>
    <s v="Closed"/>
  </r>
  <r>
    <x v="0"/>
    <x v="2"/>
    <x v="16"/>
    <s v="PL.94266"/>
    <n v="103"/>
    <x v="9"/>
    <x v="0"/>
    <d v="2020-02-07T10:20:40"/>
    <d v="2020-02-06T12:58:00"/>
    <n v="76959.999999823049"/>
    <n v="1282.6666666637175"/>
    <n v="132114.6666663629"/>
    <n v="1"/>
    <s v="D548147"/>
    <s v="Closed"/>
  </r>
  <r>
    <x v="0"/>
    <x v="2"/>
    <x v="10"/>
    <s v="FS.32788"/>
    <n v="15"/>
    <x v="9"/>
    <x v="0"/>
    <d v="2020-02-06T17:56:58"/>
    <d v="2020-02-06T13:06:00"/>
    <n v="17458.000000496395"/>
    <n v="290.96666667493992"/>
    <n v="4364.5000001240987"/>
    <n v="1"/>
    <s v="D547874"/>
    <s v="Closed"/>
  </r>
  <r>
    <x v="0"/>
    <x v="7"/>
    <x v="17"/>
    <s v="REC.1752"/>
    <n v="28"/>
    <x v="9"/>
    <x v="0"/>
    <d v="2020-02-06T23:02:00"/>
    <d v="2020-02-06T13:18:00"/>
    <n v="35039.999999804422"/>
    <n v="583.99999999674037"/>
    <n v="16351.99999990873"/>
    <n v="1"/>
    <s v="D547997"/>
    <s v="Closed"/>
  </r>
  <r>
    <x v="0"/>
    <x v="2"/>
    <x v="10"/>
    <s v="REC.50"/>
    <n v="405"/>
    <x v="9"/>
    <x v="0"/>
    <d v="2020-02-06T18:47:22"/>
    <d v="2020-02-06T13:20:00"/>
    <n v="19641.999999945983"/>
    <n v="327.36666666576639"/>
    <n v="132583.49999963539"/>
    <n v="1"/>
    <s v="D547922"/>
    <s v="Closed"/>
  </r>
  <r>
    <x v="0"/>
    <x v="2"/>
    <x v="16"/>
    <s v="FS.389"/>
    <n v="14"/>
    <x v="9"/>
    <x v="0"/>
    <d v="2020-02-07T11:19:45"/>
    <d v="2020-02-06T13:20:00"/>
    <n v="79185.000000055879"/>
    <n v="1319.7500000009313"/>
    <n v="18476.500000013039"/>
    <n v="1"/>
    <s v="D548197"/>
    <s v="Closed"/>
  </r>
  <r>
    <x v="0"/>
    <x v="2"/>
    <x v="5"/>
    <s v="FS.8377"/>
    <n v="46"/>
    <x v="9"/>
    <x v="0"/>
    <d v="2020-02-06T22:44:00"/>
    <d v="2020-02-06T13:26:00"/>
    <n v="33480.000000377186"/>
    <n v="558.00000000628643"/>
    <n v="25668.000000289176"/>
    <n v="1"/>
    <s v="D548014"/>
    <s v="Closed"/>
  </r>
  <r>
    <x v="0"/>
    <x v="0"/>
    <x v="0"/>
    <s v="FS.1327"/>
    <n v="20"/>
    <x v="9"/>
    <x v="0"/>
    <d v="2020-02-07T21:30:57"/>
    <d v="2020-02-06T13:35:00"/>
    <n v="114956.99999998324"/>
    <n v="1915.9499999997206"/>
    <n v="38318.999999994412"/>
    <n v="1"/>
    <s v="D547895"/>
    <s v="Closed"/>
  </r>
  <r>
    <x v="0"/>
    <x v="0"/>
    <x v="4"/>
    <s v="FS.1076"/>
    <n v="8"/>
    <x v="9"/>
    <x v="0"/>
    <d v="2020-02-06T22:35:00"/>
    <d v="2020-02-06T13:44:00"/>
    <n v="31859.999999497086"/>
    <n v="530.9999999916181"/>
    <n v="4247.9999999329448"/>
    <n v="1"/>
    <s v="D547965"/>
    <s v="Closed"/>
  </r>
  <r>
    <x v="0"/>
    <x v="2"/>
    <x v="5"/>
    <s v="FS.363"/>
    <n v="33"/>
    <x v="9"/>
    <x v="0"/>
    <d v="2020-02-06T21:57:18"/>
    <d v="2020-02-06T13:50:00"/>
    <n v="29238.000000128523"/>
    <n v="487.30000000214204"/>
    <n v="16080.900000070687"/>
    <n v="1"/>
    <s v="D547901"/>
    <s v="Closed"/>
  </r>
  <r>
    <x v="0"/>
    <x v="4"/>
    <x v="9"/>
    <s v="FS.1370"/>
    <n v="13"/>
    <x v="9"/>
    <x v="0"/>
    <d v="2020-02-06T17:12:50"/>
    <d v="2020-02-06T13:55:00"/>
    <n v="11869.999999925494"/>
    <n v="197.83333333209157"/>
    <n v="2571.8333333171904"/>
    <n v="1"/>
    <s v="D547835"/>
    <s v="Closed"/>
  </r>
  <r>
    <x v="0"/>
    <x v="4"/>
    <x v="27"/>
    <s v="MTR.28003"/>
    <n v="1"/>
    <x v="9"/>
    <x v="0"/>
    <d v="2020-02-06T17:22:00"/>
    <d v="2020-02-06T14:00:00"/>
    <n v="12119.999999902211"/>
    <n v="201.99999999837019"/>
    <n v="201.99999999837019"/>
    <n v="1"/>
    <s v="C547463"/>
    <s v="Closed"/>
  </r>
  <r>
    <x v="0"/>
    <x v="0"/>
    <x v="0"/>
    <s v="FS.1095"/>
    <n v="3"/>
    <x v="9"/>
    <x v="0"/>
    <d v="2020-02-07T09:21:49"/>
    <d v="2020-02-06T14:06:00"/>
    <n v="69348.999999719672"/>
    <n v="1155.8166666619945"/>
    <n v="3467.4499999859836"/>
    <n v="1"/>
    <s v="D547964"/>
    <s v="Closed"/>
  </r>
  <r>
    <x v="0"/>
    <x v="2"/>
    <x v="16"/>
    <s v="PL.95018"/>
    <n v="3"/>
    <x v="9"/>
    <x v="0"/>
    <d v="2020-02-07T12:03:00"/>
    <d v="2020-02-06T14:13:00"/>
    <n v="78599.999999720603"/>
    <n v="1309.9999999953434"/>
    <n v="3929.9999999860302"/>
    <n v="1"/>
    <s v="D548204"/>
    <s v="Closed"/>
  </r>
  <r>
    <x v="0"/>
    <x v="0"/>
    <x v="4"/>
    <s v="FS.1164"/>
    <n v="5"/>
    <x v="9"/>
    <x v="1"/>
    <d v="2020-02-07T10:48:00"/>
    <d v="2020-02-06T14:18:00"/>
    <n v="73799.999999790452"/>
    <n v="1229.9999999965075"/>
    <n v="6149.9999999825377"/>
    <n v="1"/>
    <s v="D548489"/>
    <s v="Closed"/>
  </r>
  <r>
    <x v="0"/>
    <x v="4"/>
    <x v="9"/>
    <s v="FS.1472"/>
    <n v="5"/>
    <x v="9"/>
    <x v="0"/>
    <d v="2020-02-07T12:06:52"/>
    <d v="2020-02-06T14:19:00"/>
    <n v="78471.999999973923"/>
    <n v="1307.866666666232"/>
    <n v="6539.3333333311602"/>
    <n v="1"/>
    <s v="D547849"/>
    <s v="Closed"/>
  </r>
  <r>
    <x v="0"/>
    <x v="0"/>
    <x v="4"/>
    <s v="FS.1224"/>
    <n v="2"/>
    <x v="9"/>
    <x v="0"/>
    <d v="2020-02-07T15:50:43"/>
    <d v="2020-02-06T14:25:00"/>
    <n v="91542.999999644235"/>
    <n v="1525.7166666607372"/>
    <n v="3051.4333333214745"/>
    <n v="1"/>
    <s v="D548221"/>
    <s v="Closed"/>
  </r>
  <r>
    <x v="0"/>
    <x v="2"/>
    <x v="15"/>
    <s v="FS.319"/>
    <n v="1"/>
    <x v="9"/>
    <x v="0"/>
    <d v="2020-02-07T19:35:41"/>
    <d v="2020-02-06T14:25:47"/>
    <n v="104994.00000013411"/>
    <n v="1749.9000000022352"/>
    <n v="1749.9000000022352"/>
    <n v="1"/>
    <s v="D548257"/>
    <s v="Closed"/>
  </r>
  <r>
    <x v="0"/>
    <x v="3"/>
    <x v="6"/>
    <s v="MTR.16394"/>
    <n v="1"/>
    <x v="9"/>
    <x v="0"/>
    <d v="2020-02-07T07:38:00"/>
    <d v="2020-02-06T14:40:00"/>
    <n v="61080.000000447035"/>
    <n v="1018.0000000074506"/>
    <n v="1018.0000000074506"/>
    <n v="1"/>
    <s v="C547662"/>
    <s v="Closed"/>
  </r>
  <r>
    <x v="0"/>
    <x v="4"/>
    <x v="9"/>
    <s v="TR.37325"/>
    <n v="2"/>
    <x v="9"/>
    <x v="0"/>
    <d v="2020-02-07T18:31:00"/>
    <d v="2020-02-06T14:40:00"/>
    <n v="100259.99999991618"/>
    <n v="1670.999999998603"/>
    <n v="3341.999999997206"/>
    <n v="1"/>
    <s v="D548253"/>
    <s v="Closed"/>
  </r>
  <r>
    <x v="0"/>
    <x v="2"/>
    <x v="5"/>
    <s v="REC.667"/>
    <n v="32"/>
    <x v="9"/>
    <x v="0"/>
    <d v="2020-02-06T23:20:38"/>
    <d v="2020-02-06T14:42:00"/>
    <n v="31117.999999551103"/>
    <n v="518.63333332585171"/>
    <n v="16596.266666427255"/>
    <n v="1"/>
    <s v="D547902"/>
    <s v="Closed"/>
  </r>
  <r>
    <x v="0"/>
    <x v="4"/>
    <x v="9"/>
    <s v="FS.1440"/>
    <n v="36"/>
    <x v="9"/>
    <x v="0"/>
    <d v="2020-02-07T13:00:00"/>
    <d v="2020-02-06T14:44:00"/>
    <n v="80159.999999776483"/>
    <n v="1335.9999999962747"/>
    <n v="48095.99999986589"/>
    <n v="1"/>
    <s v="D548216"/>
    <s v="Closed"/>
  </r>
  <r>
    <x v="0"/>
    <x v="3"/>
    <x v="7"/>
    <s v="FS.1212"/>
    <n v="2"/>
    <x v="9"/>
    <x v="0"/>
    <d v="2020-02-07T18:36:00"/>
    <d v="2020-02-06T15:20:00"/>
    <n v="98159.99999998603"/>
    <n v="1635.9999999997672"/>
    <n v="3271.9999999995343"/>
    <n v="1"/>
    <s v="D547857"/>
    <s v="Closed"/>
  </r>
  <r>
    <x v="0"/>
    <x v="4"/>
    <x v="9"/>
    <s v="FS.1439"/>
    <n v="5"/>
    <x v="9"/>
    <x v="0"/>
    <d v="2020-02-07T19:30:28"/>
    <d v="2020-02-06T15:43:00"/>
    <n v="100048.00000002142"/>
    <n v="1667.4666666670237"/>
    <n v="8337.3333333351184"/>
    <n v="1"/>
    <s v="D548215"/>
    <s v="Closed"/>
  </r>
  <r>
    <x v="0"/>
    <x v="2"/>
    <x v="5"/>
    <s v="FS.70820"/>
    <n v="10"/>
    <x v="9"/>
    <x v="0"/>
    <d v="2020-02-07T10:01:37"/>
    <d v="2020-02-06T16:16:00"/>
    <n v="63937.000000057742"/>
    <n v="1065.616666667629"/>
    <n v="10656.16666667629"/>
    <n v="1"/>
    <s v="D547975"/>
    <s v="Closed"/>
  </r>
  <r>
    <x v="0"/>
    <x v="0"/>
    <x v="3"/>
    <s v="FS.599"/>
    <n v="36"/>
    <x v="9"/>
    <x v="0"/>
    <d v="2020-02-07T17:31:00"/>
    <d v="2020-02-06T16:16:00"/>
    <n v="90900.000000209548"/>
    <n v="1515.0000000034925"/>
    <n v="54540.000000125729"/>
    <n v="1"/>
    <s v="D548252"/>
    <s v="Closed"/>
  </r>
  <r>
    <x v="0"/>
    <x v="0"/>
    <x v="3"/>
    <s v="FS.567"/>
    <n v="20"/>
    <x v="9"/>
    <x v="0"/>
    <d v="2020-02-07T14:53:23"/>
    <d v="2020-02-06T16:41:00"/>
    <n v="79942.999999970198"/>
    <n v="1332.3833333328366"/>
    <n v="26647.666666656733"/>
    <n v="1"/>
    <s v="D548242"/>
    <s v="Closed"/>
  </r>
  <r>
    <x v="0"/>
    <x v="0"/>
    <x v="4"/>
    <s v="FS.1007"/>
    <n v="1"/>
    <x v="9"/>
    <x v="0"/>
    <d v="2020-02-07T16:08:01"/>
    <d v="2020-02-06T16:58:00"/>
    <n v="83400.999999884516"/>
    <n v="1390.0166666647419"/>
    <n v="1390.0166666647419"/>
    <n v="1"/>
    <s v="D548220"/>
    <s v="Closed"/>
  </r>
  <r>
    <x v="0"/>
    <x v="2"/>
    <x v="10"/>
    <s v="PL.91642"/>
    <n v="1"/>
    <x v="9"/>
    <x v="0"/>
    <d v="2020-02-07T21:40:15"/>
    <d v="2020-02-06T17:54:00"/>
    <n v="99974.999999930151"/>
    <n v="1666.2499999988358"/>
    <n v="1666.2499999988358"/>
    <n v="1"/>
    <s v="D547871"/>
    <s v="Closed"/>
  </r>
  <r>
    <x v="0"/>
    <x v="2"/>
    <x v="10"/>
    <s v="FS.92"/>
    <n v="2"/>
    <x v="9"/>
    <x v="0"/>
    <d v="2020-02-06T20:09:23"/>
    <d v="2020-02-06T18:25:00"/>
    <n v="6262.999999942258"/>
    <n v="104.38333333237097"/>
    <n v="208.76666666474193"/>
    <n v="1"/>
    <s v="D547985"/>
    <s v="Closed"/>
  </r>
  <r>
    <x v="0"/>
    <x v="3"/>
    <x v="7"/>
    <s v="FS.1487"/>
    <n v="6"/>
    <x v="9"/>
    <x v="0"/>
    <d v="2020-02-07T09:42:42"/>
    <d v="2020-02-06T18:51:00"/>
    <n v="53501.999999885447"/>
    <n v="891.69999999809079"/>
    <n v="5350.1999999885447"/>
    <n v="1"/>
    <s v="D548121"/>
    <s v="Closed"/>
  </r>
  <r>
    <x v="0"/>
    <x v="4"/>
    <x v="27"/>
    <s v="MTR.28003"/>
    <n v="1"/>
    <x v="9"/>
    <x v="0"/>
    <d v="2020-02-06T21:12:00"/>
    <d v="2020-02-06T19:01:00"/>
    <n v="7859.9999998463318"/>
    <n v="130.99999999743886"/>
    <n v="130.99999999743886"/>
    <n v="1"/>
    <s v="C547935"/>
    <s v="Closed"/>
  </r>
  <r>
    <x v="0"/>
    <x v="3"/>
    <x v="7"/>
    <s v="FS.1538"/>
    <n v="4"/>
    <x v="9"/>
    <x v="0"/>
    <d v="2020-02-07T08:58:06"/>
    <d v="2020-02-06T19:11:00"/>
    <n v="49625.999999698251"/>
    <n v="827.09999999497086"/>
    <n v="3308.3999999798834"/>
    <n v="1"/>
    <s v="D548155"/>
    <s v="Closed"/>
  </r>
  <r>
    <x v="0"/>
    <x v="3"/>
    <x v="7"/>
    <s v="FS.1568"/>
    <n v="2"/>
    <x v="9"/>
    <x v="0"/>
    <d v="2020-02-07T09:59:17"/>
    <d v="2020-02-06T19:17:00"/>
    <n v="52936.999999824911"/>
    <n v="882.28333333041519"/>
    <n v="1764.5666666608304"/>
    <n v="1"/>
    <s v="D548175"/>
    <s v="Closed"/>
  </r>
  <r>
    <x v="0"/>
    <x v="0"/>
    <x v="0"/>
    <s v="REC.1433"/>
    <n v="57"/>
    <x v="9"/>
    <x v="0"/>
    <d v="2020-02-07T10:44:08"/>
    <d v="2020-02-06T19:42:00"/>
    <n v="54128.000000375323"/>
    <n v="902.13333333958872"/>
    <n v="51421.600000356557"/>
    <n v="1"/>
    <s v="D548187"/>
    <s v="Closed"/>
  </r>
  <r>
    <x v="0"/>
    <x v="0"/>
    <x v="0"/>
    <s v="TR.36394"/>
    <n v="1"/>
    <x v="9"/>
    <x v="0"/>
    <d v="2020-02-07T11:58:35"/>
    <d v="2020-02-06T19:46:00"/>
    <n v="58355.00000026077"/>
    <n v="972.58333333767951"/>
    <n v="972.58333333767951"/>
    <n v="1"/>
    <s v="D548185"/>
    <s v="Closed"/>
  </r>
  <r>
    <x v="0"/>
    <x v="2"/>
    <x v="5"/>
    <s v="FS.685"/>
    <n v="60"/>
    <x v="9"/>
    <x v="0"/>
    <d v="2020-02-06T22:53:34"/>
    <d v="2020-02-06T19:50:00"/>
    <n v="11013.999999733642"/>
    <n v="183.56666666222736"/>
    <n v="11013.999999733642"/>
    <n v="1"/>
    <s v="D548024"/>
    <s v="Closed"/>
  </r>
  <r>
    <x v="0"/>
    <x v="0"/>
    <x v="4"/>
    <s v="TR.36546"/>
    <n v="7"/>
    <x v="9"/>
    <x v="0"/>
    <d v="2020-02-07T11:07:00"/>
    <d v="2020-02-06T20:58:00"/>
    <n v="50939.999999455176"/>
    <n v="848.9999999909196"/>
    <n v="5942.9999999364372"/>
    <n v="1"/>
    <s v="D548209"/>
    <s v="Closed"/>
  </r>
  <r>
    <x v="0"/>
    <x v="3"/>
    <x v="6"/>
    <s v="FS.1739"/>
    <n v="6"/>
    <x v="9"/>
    <x v="0"/>
    <d v="2020-02-07T07:08:45"/>
    <d v="2020-02-06T21:02:00"/>
    <n v="36405.000000167638"/>
    <n v="606.75000000279397"/>
    <n v="3640.5000000167638"/>
    <n v="1"/>
    <s v="D548104"/>
    <s v="Closed"/>
  </r>
  <r>
    <x v="0"/>
    <x v="2"/>
    <x v="5"/>
    <s v="FS.531"/>
    <n v="87"/>
    <x v="9"/>
    <x v="0"/>
    <d v="2020-02-07T08:04:49"/>
    <d v="2020-02-06T21:50:22"/>
    <n v="36867.000000039116"/>
    <n v="614.45000000065193"/>
    <n v="53457.150000056718"/>
    <n v="1"/>
    <s v="D548088"/>
    <s v="Closed"/>
  </r>
  <r>
    <x v="0"/>
    <x v="3"/>
    <x v="7"/>
    <s v="FS.1569"/>
    <n v="3"/>
    <x v="9"/>
    <x v="0"/>
    <d v="2020-02-07T09:24:16"/>
    <d v="2020-02-06T22:26:00"/>
    <n v="39496.00000041537"/>
    <n v="658.2666666735895"/>
    <n v="1974.8000000207685"/>
    <n v="1"/>
    <s v="D548167"/>
    <s v="Closed"/>
  </r>
  <r>
    <x v="1"/>
    <x v="6"/>
    <x v="22"/>
    <s v="PL.111680"/>
    <n v="33"/>
    <x v="3"/>
    <x v="0"/>
    <d v="2020-02-07T06:17:52"/>
    <d v="2020-02-06T22:33:16"/>
    <n v="27875.99999983795"/>
    <n v="464.59999999729916"/>
    <n v="15331.799999910872"/>
    <n v="1"/>
    <s v="D548079"/>
    <s v="Closed"/>
  </r>
  <r>
    <x v="0"/>
    <x v="2"/>
    <x v="15"/>
    <s v="PL.93620"/>
    <n v="4"/>
    <x v="9"/>
    <x v="0"/>
    <d v="2020-02-07T14:01:00"/>
    <d v="2020-02-06T22:48:00"/>
    <n v="54780.00000002794"/>
    <n v="913.00000000046566"/>
    <n v="3652.0000000018626"/>
    <n v="1"/>
    <s v="D548241"/>
    <s v="Closed"/>
  </r>
  <r>
    <x v="1"/>
    <x v="6"/>
    <x v="13"/>
    <s v="PL.117770"/>
    <n v="11"/>
    <x v="3"/>
    <x v="0"/>
    <d v="2020-02-07T00:49:27"/>
    <d v="2020-02-06T22:50:00"/>
    <n v="7167.0000000391155"/>
    <n v="119.45000000065193"/>
    <n v="1313.9500000071712"/>
    <n v="1"/>
    <s v="D548071"/>
    <s v="Closed"/>
  </r>
  <r>
    <x v="0"/>
    <x v="7"/>
    <x v="17"/>
    <s v="PL.105868"/>
    <n v="10"/>
    <x v="9"/>
    <x v="0"/>
    <d v="2020-02-07T16:18:00"/>
    <d v="2020-02-06T23:02:00"/>
    <n v="62160.000000195578"/>
    <n v="1036.0000000032596"/>
    <n v="10360.000000032596"/>
    <n v="1"/>
    <s v="D548246"/>
    <s v="Closed"/>
  </r>
  <r>
    <x v="1"/>
    <x v="6"/>
    <x v="13"/>
    <s v="FS.2600"/>
    <n v="29"/>
    <x v="3"/>
    <x v="0"/>
    <d v="2020-02-07T02:36:58"/>
    <d v="2020-02-06T23:04:25"/>
    <n v="12753.000000142492"/>
    <n v="212.55000000237487"/>
    <n v="6163.9500000688713"/>
    <n v="1"/>
    <s v="D548075"/>
    <s v="Closed"/>
  </r>
  <r>
    <x v="1"/>
    <x v="6"/>
    <x v="18"/>
    <s v="FS.1946"/>
    <n v="11"/>
    <x v="3"/>
    <x v="0"/>
    <d v="2020-02-07T00:18:50"/>
    <d v="2020-02-06T23:14:15"/>
    <n v="3874.9999999534339"/>
    <n v="64.583333332557231"/>
    <n v="710.41666665812954"/>
    <n v="1"/>
    <s v="D548068"/>
    <s v="Closed"/>
  </r>
  <r>
    <x v="1"/>
    <x v="6"/>
    <x v="22"/>
    <s v="BLANK"/>
    <n v="1"/>
    <x v="3"/>
    <x v="0"/>
    <d v="2020-02-07T00:18:00"/>
    <d v="2020-02-06T23:24:00"/>
    <n v="3239.9999998742715"/>
    <n v="53.999999997904524"/>
    <n v="53.999999997904524"/>
    <n v="1"/>
    <s v="C548055"/>
    <s v="Closed"/>
  </r>
  <r>
    <x v="0"/>
    <x v="0"/>
    <x v="3"/>
    <s v="REC.720"/>
    <n v="26"/>
    <x v="9"/>
    <x v="0"/>
    <d v="2020-02-07T19:35:15"/>
    <d v="2020-02-06T23:47:00"/>
    <n v="71295.000000111759"/>
    <n v="1188.2500000018626"/>
    <n v="30894.500000048429"/>
    <n v="1"/>
    <s v="D548245"/>
    <s v="Closed"/>
  </r>
  <r>
    <x v="0"/>
    <x v="2"/>
    <x v="5"/>
    <s v="FS.931"/>
    <n v="13"/>
    <x v="9"/>
    <x v="0"/>
    <d v="2020-02-07T09:10:01"/>
    <d v="2020-02-06T23:51:00"/>
    <n v="33541.000000177883"/>
    <n v="559.01666666963138"/>
    <n v="7267.2166667052079"/>
    <n v="1"/>
    <s v="D548162"/>
    <s v="Closed"/>
  </r>
  <r>
    <x v="0"/>
    <x v="2"/>
    <x v="15"/>
    <s v="MTR.20014"/>
    <n v="1"/>
    <x v="9"/>
    <x v="0"/>
    <d v="2020-02-07T14:02:00"/>
    <d v="2020-02-07T06:16:00"/>
    <n v="27959.99999998603"/>
    <n v="465.99999999976717"/>
    <n v="465.99999999976717"/>
    <n v="1"/>
    <s v="C548091"/>
    <s v="Closed"/>
  </r>
  <r>
    <x v="1"/>
    <x v="5"/>
    <x v="24"/>
    <s v="MTR.14342"/>
    <n v="1"/>
    <x v="3"/>
    <x v="0"/>
    <d v="2020-02-07T09:10:00"/>
    <d v="2020-02-07T06:37:00"/>
    <n v="9180.0000003771856"/>
    <n v="153.00000000628643"/>
    <n v="153.00000000628643"/>
    <n v="1"/>
    <s v="C548093"/>
    <s v="Closed"/>
  </r>
  <r>
    <x v="0"/>
    <x v="0"/>
    <x v="0"/>
    <s v="FS.1294"/>
    <n v="18"/>
    <x v="9"/>
    <x v="0"/>
    <d v="2020-02-07T14:28:06"/>
    <d v="2020-02-07T06:39:00"/>
    <n v="28146.000000089407"/>
    <n v="469.10000000149012"/>
    <n v="8443.8000000268221"/>
    <n v="1"/>
    <s v="D548210"/>
    <s v="Closed"/>
  </r>
  <r>
    <x v="1"/>
    <x v="6"/>
    <x v="18"/>
    <s v="PL.113965"/>
    <n v="27"/>
    <x v="3"/>
    <x v="0"/>
    <d v="2020-02-07T10:30:00"/>
    <d v="2020-02-07T06:47:00"/>
    <n v="13380.000000237487"/>
    <n v="223.00000000395812"/>
    <n v="6021.0000001068693"/>
    <n v="1"/>
    <s v="D548154"/>
    <s v="Closed"/>
  </r>
  <r>
    <x v="0"/>
    <x v="3"/>
    <x v="7"/>
    <s v="TR.37142"/>
    <n v="1"/>
    <x v="9"/>
    <x v="0"/>
    <d v="2020-02-07T13:24:00"/>
    <d v="2020-02-07T07:22:00"/>
    <n v="21720.000000391155"/>
    <n v="362.00000000651926"/>
    <n v="362.00000000651926"/>
    <n v="1"/>
    <s v="D548206"/>
    <s v="Closed"/>
  </r>
  <r>
    <x v="0"/>
    <x v="0"/>
    <x v="3"/>
    <s v="MTR.27173"/>
    <n v="1"/>
    <x v="9"/>
    <x v="0"/>
    <d v="2020-02-07T18:04:00"/>
    <d v="2020-02-07T07:49:00"/>
    <n v="36900.000000209548"/>
    <n v="615.00000000349246"/>
    <n v="615.00000000349246"/>
    <n v="1"/>
    <s v="C548122"/>
    <s v="Closed"/>
  </r>
  <r>
    <x v="1"/>
    <x v="1"/>
    <x v="11"/>
    <s v="FS.2189"/>
    <n v="5"/>
    <x v="3"/>
    <x v="0"/>
    <d v="2020-02-07T11:07:02"/>
    <d v="2020-02-07T08:00:00"/>
    <n v="11221.99999995064"/>
    <n v="187.03333333251067"/>
    <n v="935.16666666255333"/>
    <n v="1"/>
    <s v="D548172"/>
    <s v="Closed"/>
  </r>
  <r>
    <x v="0"/>
    <x v="0"/>
    <x v="0"/>
    <s v="MTR.24060"/>
    <n v="1"/>
    <x v="9"/>
    <x v="0"/>
    <d v="2020-02-07T21:02:59"/>
    <d v="2020-02-07T08:50:00"/>
    <n v="43978.999999794178"/>
    <n v="732.98333332990296"/>
    <n v="732.98333332990296"/>
    <n v="1"/>
    <s v="C548153"/>
    <s v="Closed"/>
  </r>
  <r>
    <x v="0"/>
    <x v="2"/>
    <x v="10"/>
    <s v="TR.31526"/>
    <n v="2"/>
    <x v="9"/>
    <x v="0"/>
    <d v="2020-02-07T22:10:00"/>
    <d v="2020-02-07T10:08:00"/>
    <n v="43319.999999762513"/>
    <n v="721.99999999604188"/>
    <n v="1443.9999999920838"/>
    <n v="1"/>
    <s v="D548259"/>
    <s v="Closed"/>
  </r>
  <r>
    <x v="0"/>
    <x v="0"/>
    <x v="4"/>
    <s v="FS.1115"/>
    <n v="1"/>
    <x v="9"/>
    <x v="0"/>
    <d v="2020-02-07T14:49:00"/>
    <d v="2020-02-07T10:16:00"/>
    <n v="16379.99999995809"/>
    <n v="272.99999999930151"/>
    <n v="272.99999999930151"/>
    <n v="1"/>
    <s v="D548244"/>
    <s v="Closed"/>
  </r>
  <r>
    <x v="1"/>
    <x v="6"/>
    <x v="18"/>
    <s v="MTR.7039"/>
    <n v="1"/>
    <x v="3"/>
    <x v="0"/>
    <d v="2020-02-07T11:36:42"/>
    <d v="2020-02-07T10:30:00"/>
    <n v="4002.0000000949949"/>
    <n v="66.700000001583248"/>
    <n v="66.700000001583248"/>
    <n v="1"/>
    <s v="C548192"/>
    <s v="Closed"/>
  </r>
  <r>
    <x v="0"/>
    <x v="0"/>
    <x v="0"/>
    <s v="MTR.21994"/>
    <n v="1"/>
    <x v="9"/>
    <x v="0"/>
    <d v="2020-02-07T19:51:00"/>
    <d v="2020-02-07T11:28:00"/>
    <n v="30179.999999678694"/>
    <n v="502.9999999946449"/>
    <n v="502.9999999946449"/>
    <n v="1"/>
    <s v="C548203"/>
    <s v="Closed"/>
  </r>
  <r>
    <x v="0"/>
    <x v="2"/>
    <x v="16"/>
    <s v="PL.94492"/>
    <n v="4"/>
    <x v="9"/>
    <x v="0"/>
    <d v="2020-02-07T13:00:15"/>
    <d v="2020-02-07T12:26:47"/>
    <n v="2008.0000004265457"/>
    <n v="33.466666673775762"/>
    <n v="133.86666669510305"/>
    <n v="1"/>
    <s v="D548219"/>
    <s v="Closed"/>
  </r>
  <r>
    <x v="0"/>
    <x v="2"/>
    <x v="16"/>
    <s v="FS.202"/>
    <n v="15"/>
    <x v="9"/>
    <x v="0"/>
    <d v="2020-02-07T16:37:00"/>
    <d v="2020-02-07T13:42:00"/>
    <n v="10500.000000279397"/>
    <n v="175.00000000465661"/>
    <n v="2625.0000000698492"/>
    <n v="1"/>
    <s v="D548238"/>
    <s v="Closed"/>
  </r>
  <r>
    <x v="0"/>
    <x v="2"/>
    <x v="16"/>
    <s v="FS.320"/>
    <n v="1"/>
    <x v="9"/>
    <x v="0"/>
    <d v="2020-02-07T20:38:56"/>
    <d v="2020-02-07T13:42:00"/>
    <n v="25016.0000001546"/>
    <n v="416.93333333590999"/>
    <n v="416.93333333590999"/>
    <n v="1"/>
    <s v="D548230"/>
    <s v="Closed"/>
  </r>
  <r>
    <x v="0"/>
    <x v="2"/>
    <x v="16"/>
    <s v="FS.236"/>
    <n v="8"/>
    <x v="9"/>
    <x v="0"/>
    <d v="2020-02-07T17:19:00"/>
    <d v="2020-02-07T13:44:00"/>
    <n v="12899.999999930151"/>
    <n v="214.99999999883585"/>
    <n v="1719.9999999906868"/>
    <n v="1"/>
    <s v="D548251"/>
    <s v="Closed"/>
  </r>
  <r>
    <x v="1"/>
    <x v="6"/>
    <x v="13"/>
    <s v="MTR.5010"/>
    <n v="1"/>
    <x v="4"/>
    <x v="0"/>
    <d v="2020-02-07T15:42:44"/>
    <d v="2020-02-07T14:41:00"/>
    <n v="3704.0000002132729"/>
    <n v="61.733333336887881"/>
    <n v="61.733333336887881"/>
    <n v="1"/>
    <s v="C548240"/>
    <s v="Closed"/>
  </r>
  <r>
    <x v="0"/>
    <x v="3"/>
    <x v="7"/>
    <s v="FS.1162"/>
    <n v="2"/>
    <x v="2"/>
    <x v="0"/>
    <d v="2020-02-07T18:39:00"/>
    <d v="2020-02-07T16:40:00"/>
    <n v="7140.0000000139698"/>
    <n v="119.00000000023283"/>
    <n v="238.00000000046566"/>
    <n v="1"/>
    <s v="D548254"/>
    <s v="Closed"/>
  </r>
  <r>
    <x v="1"/>
    <x v="6"/>
    <x v="18"/>
    <s v="MTR.6874"/>
    <n v="1"/>
    <x v="2"/>
    <x v="0"/>
    <d v="2020-02-08T00:48:00"/>
    <d v="2020-02-07T22:55:00"/>
    <n v="6780.0000000977889"/>
    <n v="113.00000000162981"/>
    <n v="113.00000000162981"/>
    <n v="1"/>
    <s v="C548260"/>
    <s v="Closed"/>
  </r>
  <r>
    <x v="1"/>
    <x v="5"/>
    <x v="24"/>
    <s v="MTR.7248"/>
    <n v="1"/>
    <x v="1"/>
    <x v="0"/>
    <d v="2020-02-08T11:49:25"/>
    <d v="2020-02-08T10:56:00"/>
    <n v="3204.9999998649582"/>
    <n v="53.41666666441597"/>
    <n v="53.41666666441597"/>
    <n v="1"/>
    <s v="C548261"/>
    <s v="Closed"/>
  </r>
  <r>
    <x v="0"/>
    <x v="0"/>
    <x v="3"/>
    <s v="FS.918"/>
    <n v="41"/>
    <x v="6"/>
    <x v="0"/>
    <d v="2020-02-08T14:16:23"/>
    <d v="2020-02-08T13:20:19"/>
    <n v="3363.9999999431893"/>
    <n v="56.066666665719822"/>
    <n v="2298.7333332945127"/>
    <n v="1"/>
    <s v="D548271"/>
    <s v="Closed"/>
  </r>
  <r>
    <x v="0"/>
    <x v="2"/>
    <x v="16"/>
    <s v="MTR.27217"/>
    <n v="1"/>
    <x v="3"/>
    <x v="0"/>
    <d v="2020-02-08T14:49:27"/>
    <d v="2020-02-08T14:20:00"/>
    <n v="1767.0000000391155"/>
    <n v="29.450000000651926"/>
    <n v="29.450000000651926"/>
    <n v="1"/>
    <s v="C548272"/>
    <s v="Closed"/>
  </r>
  <r>
    <x v="0"/>
    <x v="2"/>
    <x v="16"/>
    <s v="MTR.25458"/>
    <n v="1"/>
    <x v="3"/>
    <x v="0"/>
    <d v="2020-02-10T11:55:54"/>
    <d v="2020-02-10T09:17:00"/>
    <n v="9533.9999995194376"/>
    <n v="158.89999999199063"/>
    <n v="158.89999999199063"/>
    <n v="1"/>
    <s v="C548280"/>
    <s v="Closed"/>
  </r>
  <r>
    <x v="0"/>
    <x v="2"/>
    <x v="15"/>
    <s v="TR.33125"/>
    <n v="6"/>
    <x v="2"/>
    <x v="0"/>
    <d v="2020-02-10T17:50:46"/>
    <d v="2020-02-10T16:19:00"/>
    <n v="5506.0000002617016"/>
    <n v="91.766666671028361"/>
    <n v="550.60000002617016"/>
    <n v="1"/>
    <s v="D548287"/>
    <s v="Closed"/>
  </r>
  <r>
    <x v="1"/>
    <x v="1"/>
    <x v="11"/>
    <s v="MTR.8705"/>
    <n v="1"/>
    <x v="2"/>
    <x v="0"/>
    <d v="2020-02-11T09:52:00"/>
    <d v="2020-02-11T08:01:00"/>
    <n v="6660.0000003352761"/>
    <n v="111.00000000558794"/>
    <n v="111.00000000558794"/>
    <n v="1"/>
    <s v="C548289"/>
    <s v="Closed"/>
  </r>
  <r>
    <x v="0"/>
    <x v="4"/>
    <x v="9"/>
    <s v="TR.37273"/>
    <n v="1"/>
    <x v="0"/>
    <x v="0"/>
    <d v="2020-02-11T13:00:34"/>
    <d v="2020-02-11T12:26:00"/>
    <n v="2074.0000001387671"/>
    <n v="34.566666668979451"/>
    <n v="34.566666668979451"/>
    <n v="1"/>
    <s v="D548290"/>
    <s v="Closed"/>
  </r>
  <r>
    <x v="0"/>
    <x v="2"/>
    <x v="10"/>
    <s v="FS.199"/>
    <n v="2"/>
    <x v="1"/>
    <x v="0"/>
    <d v="2020-02-11T17:35:17"/>
    <d v="2020-02-11T16:56:00"/>
    <n v="2356.9999996572733"/>
    <n v="39.283333327621222"/>
    <n v="78.566666655242443"/>
    <n v="1"/>
    <s v="D548294"/>
    <s v="Closed"/>
  </r>
  <r>
    <x v="1"/>
    <x v="5"/>
    <x v="24"/>
    <s v="TR.39275"/>
    <n v="1"/>
    <x v="1"/>
    <x v="0"/>
    <d v="2020-02-12T09:35:46"/>
    <d v="2020-02-12T08:19:00"/>
    <n v="4605.9999998426065"/>
    <n v="76.766666664043441"/>
    <n v="76.766666664043441"/>
    <n v="1"/>
    <s v="D548299"/>
    <s v="Closed"/>
  </r>
  <r>
    <x v="1"/>
    <x v="1"/>
    <x v="20"/>
    <s v="MTR.14385"/>
    <n v="1"/>
    <x v="2"/>
    <x v="1"/>
    <d v="2020-02-12T12:51:00"/>
    <d v="2020-02-12T08:37:00"/>
    <n v="15240.00000001397"/>
    <n v="254.00000000023283"/>
    <n v="254.00000000023283"/>
    <n v="1"/>
    <s v="C548298"/>
    <s v="Closed"/>
  </r>
  <r>
    <x v="1"/>
    <x v="6"/>
    <x v="21"/>
    <s v="MTR.11941"/>
    <n v="1"/>
    <x v="4"/>
    <x v="1"/>
    <d v="2020-02-12T13:57:24"/>
    <d v="2020-02-12T10:02:00"/>
    <n v="14124.000000022352"/>
    <n v="235.40000000037253"/>
    <n v="235.40000000037253"/>
    <n v="1"/>
    <s v="C548300"/>
    <s v="Closed"/>
  </r>
  <r>
    <x v="0"/>
    <x v="0"/>
    <x v="4"/>
    <s v="FS.1007"/>
    <n v="1"/>
    <x v="1"/>
    <x v="0"/>
    <d v="2020-02-12T15:35:53"/>
    <d v="2020-02-12T14:56:33"/>
    <n v="2359.9999997299165"/>
    <n v="39.333333328831941"/>
    <n v="39.333333328831941"/>
    <n v="1"/>
    <s v="D548304"/>
    <s v="Closed"/>
  </r>
  <r>
    <x v="1"/>
    <x v="6"/>
    <x v="22"/>
    <s v="MTR.29682"/>
    <n v="1"/>
    <x v="5"/>
    <x v="0"/>
    <d v="2020-02-13T09:43:00"/>
    <d v="2020-02-13T09:14:00"/>
    <n v="1740.0000000139698"/>
    <n v="29.000000000232831"/>
    <n v="29.000000000232831"/>
    <n v="1"/>
    <s v="C548305"/>
    <s v="Closed"/>
  </r>
  <r>
    <x v="0"/>
    <x v="2"/>
    <x v="16"/>
    <s v="FS.397"/>
    <n v="117"/>
    <x v="1"/>
    <x v="0"/>
    <d v="2020-02-13T11:55:06"/>
    <d v="2020-02-13T11:24:45"/>
    <n v="1821.000000089407"/>
    <n v="30.350000001490116"/>
    <n v="3550.9500001743436"/>
    <n v="1"/>
    <s v="D548327"/>
    <s v="Closed"/>
  </r>
  <r>
    <x v="0"/>
    <x v="2"/>
    <x v="16"/>
    <s v="REC.421"/>
    <n v="98"/>
    <x v="4"/>
    <x v="0"/>
    <d v="2020-02-13T12:45:24"/>
    <d v="2020-02-13T11:56:00"/>
    <n v="2964.0000001061708"/>
    <n v="49.400000001769513"/>
    <n v="4841.2000001734123"/>
    <n v="1"/>
    <s v="D548330"/>
    <s v="Closed"/>
  </r>
  <r>
    <x v="0"/>
    <x v="2"/>
    <x v="16"/>
    <s v="MTR.25982"/>
    <n v="1"/>
    <x v="1"/>
    <x v="0"/>
    <d v="2020-02-13T16:22:59"/>
    <d v="2020-02-13T13:56:00"/>
    <n v="8819.0000002272427"/>
    <n v="146.98333333712071"/>
    <n v="146.98333333712071"/>
    <n v="1"/>
    <s v="C548347"/>
    <s v="Closed"/>
  </r>
  <r>
    <x v="0"/>
    <x v="2"/>
    <x v="10"/>
    <s v="MTR.25343"/>
    <n v="1"/>
    <x v="7"/>
    <x v="0"/>
    <d v="2020-02-13T19:20:42"/>
    <d v="2020-02-13T18:41:00"/>
    <n v="2381.9999998435378"/>
    <n v="39.699999997392297"/>
    <n v="39.699999997392297"/>
    <n v="1"/>
    <s v="C548350"/>
    <s v="Closed"/>
  </r>
  <r>
    <x v="0"/>
    <x v="0"/>
    <x v="0"/>
    <s v="FS.1283"/>
    <n v="3"/>
    <x v="1"/>
    <x v="0"/>
    <d v="2020-02-13T21:05:28"/>
    <d v="2020-02-13T20:08:00"/>
    <n v="3448.0000000912696"/>
    <n v="57.466666668187827"/>
    <n v="172.40000000456348"/>
    <n v="1"/>
    <s v="D548352"/>
    <s v="Closed"/>
  </r>
  <r>
    <x v="1"/>
    <x v="6"/>
    <x v="13"/>
    <s v="TR.42848"/>
    <n v="4"/>
    <x v="1"/>
    <x v="0"/>
    <d v="2020-02-14T09:45:41"/>
    <d v="2020-02-14T09:01:27"/>
    <n v="2653.9999999338761"/>
    <n v="44.233333332231268"/>
    <n v="176.93333332892507"/>
    <n v="1"/>
    <s v="D548355"/>
    <s v="Closed"/>
  </r>
  <r>
    <x v="0"/>
    <x v="3"/>
    <x v="7"/>
    <s v="FS.1478"/>
    <n v="1"/>
    <x v="10"/>
    <x v="0"/>
    <d v="2020-02-14T11:26:47"/>
    <d v="2020-02-14T09:50:00"/>
    <n v="5807.0000002160668"/>
    <n v="96.783333336934447"/>
    <n v="96.783333336934447"/>
    <n v="1"/>
    <s v="D548357"/>
    <s v="Closed"/>
  </r>
  <r>
    <x v="0"/>
    <x v="2"/>
    <x v="10"/>
    <s v="FS.273"/>
    <n v="15"/>
    <x v="6"/>
    <x v="0"/>
    <d v="2020-02-15T17:10:57"/>
    <d v="2020-02-15T14:44:01"/>
    <n v="8815.9999995259568"/>
    <n v="146.93333332543261"/>
    <n v="2203.9999998814892"/>
    <n v="1"/>
    <s v="D548367"/>
    <s v="Closed"/>
  </r>
  <r>
    <x v="1"/>
    <x v="6"/>
    <x v="23"/>
    <s v="MTR.1952"/>
    <n v="1"/>
    <x v="5"/>
    <x v="0"/>
    <d v="2020-02-16T08:19:08"/>
    <d v="2020-02-16T07:07:22"/>
    <n v="4306.0000001220033"/>
    <n v="71.766666668700054"/>
    <n v="71.766666668700054"/>
    <n v="1"/>
    <s v="C548368"/>
    <s v="Closed"/>
  </r>
  <r>
    <x v="1"/>
    <x v="5"/>
    <x v="14"/>
    <s v="TR.40446"/>
    <n v="2"/>
    <x v="2"/>
    <x v="0"/>
    <d v="2020-02-17T14:15:26"/>
    <d v="2020-02-17T11:16:00"/>
    <n v="10765.999999595806"/>
    <n v="179.43333332659677"/>
    <n v="358.86666665319353"/>
    <n v="1"/>
    <s v="D548373"/>
    <s v="Closed"/>
  </r>
  <r>
    <x v="0"/>
    <x v="0"/>
    <x v="3"/>
    <s v="SLUG.24058"/>
    <n v="1"/>
    <x v="2"/>
    <x v="1"/>
    <d v="2020-02-19T19:41:10"/>
    <d v="2020-02-19T16:41:00"/>
    <n v="10809.999999823049"/>
    <n v="180.16666666371748"/>
    <n v="180.16666666371748"/>
    <n v="1"/>
    <s v="D548380"/>
    <s v="Closed"/>
  </r>
  <r>
    <x v="0"/>
    <x v="3"/>
    <x v="7"/>
    <s v="   "/>
    <n v="498"/>
    <x v="10"/>
    <x v="0"/>
    <d v="2020-02-20T10:36:29"/>
    <d v="2020-02-20T09:44:00"/>
    <n v="3148.9999999757856"/>
    <n v="52.48333333292976"/>
    <n v="26136.699999799021"/>
    <n v="1"/>
    <s v="D548393"/>
    <s v="Closed"/>
  </r>
  <r>
    <x v="0"/>
    <x v="2"/>
    <x v="10"/>
    <s v="TR.32001"/>
    <n v="4"/>
    <x v="2"/>
    <x v="0"/>
    <d v="2020-02-20T16:24:47"/>
    <d v="2020-02-20T15:24:24"/>
    <n v="3622.999999509193"/>
    <n v="60.383333325153217"/>
    <n v="241.53333330061287"/>
    <n v="1"/>
    <s v="D548417"/>
    <s v="Closed"/>
  </r>
  <r>
    <x v="0"/>
    <x v="2"/>
    <x v="10"/>
    <s v="TR.32532"/>
    <n v="1"/>
    <x v="1"/>
    <x v="0"/>
    <d v="2020-02-20T17:42:53"/>
    <d v="2020-02-20T15:59:00"/>
    <n v="6232.9999998444691"/>
    <n v="103.88333333074115"/>
    <n v="103.88333333074115"/>
    <n v="1"/>
    <s v="D548419"/>
    <s v="Closed"/>
  </r>
  <r>
    <x v="0"/>
    <x v="0"/>
    <x v="4"/>
    <s v="FS.1076"/>
    <n v="8"/>
    <x v="2"/>
    <x v="0"/>
    <d v="2020-02-21T03:32:02"/>
    <d v="2020-02-21T01:48:00"/>
    <n v="6242.0000000623986"/>
    <n v="104.03333333437331"/>
    <n v="832.26666667498648"/>
    <n v="1"/>
    <s v="D548421"/>
    <s v="Closed"/>
  </r>
  <r>
    <x v="1"/>
    <x v="5"/>
    <x v="14"/>
    <s v="BLANK"/>
    <n v="1"/>
    <x v="10"/>
    <x v="0"/>
    <d v="2020-02-21T09:36:00"/>
    <d v="2020-02-21T08:22:00"/>
    <n v="4440.0000000139698"/>
    <n v="74.000000000232831"/>
    <n v="74.000000000232831"/>
    <n v="1"/>
    <s v="C548424"/>
    <s v="Closed"/>
  </r>
  <r>
    <x v="0"/>
    <x v="7"/>
    <x v="17"/>
    <s v="MTR.15573"/>
    <n v="1"/>
    <x v="1"/>
    <x v="0"/>
    <d v="2020-02-21T14:24:41"/>
    <d v="2020-02-21T12:25:00"/>
    <n v="7181.0000001685694"/>
    <n v="119.68333333614282"/>
    <n v="119.68333333614282"/>
    <n v="1"/>
    <s v="C548428"/>
    <s v="Closed"/>
  </r>
  <r>
    <x v="1"/>
    <x v="1"/>
    <x v="11"/>
    <s v="FS.2122"/>
    <n v="115"/>
    <x v="4"/>
    <x v="1"/>
    <d v="2020-02-21T16:07:35"/>
    <d v="2020-02-21T14:16:41"/>
    <n v="6654.0000001899898"/>
    <n v="110.9000000031665"/>
    <n v="12753.500000364147"/>
    <n v="1"/>
    <s v="D548451"/>
    <s v="Closed"/>
  </r>
  <r>
    <x v="0"/>
    <x v="0"/>
    <x v="3"/>
    <s v="FS.599"/>
    <n v="36"/>
    <x v="1"/>
    <x v="0"/>
    <d v="2020-02-23T10:31:17"/>
    <d v="2020-02-23T09:39:00"/>
    <n v="3136.999999685213"/>
    <n v="52.283333328086883"/>
    <n v="1882.1999998111278"/>
    <n v="1"/>
    <s v="D548465"/>
    <s v="Closed"/>
  </r>
  <r>
    <x v="1"/>
    <x v="6"/>
    <x v="21"/>
    <s v="MTR.5310"/>
    <n v="1"/>
    <x v="2"/>
    <x v="1"/>
    <d v="2020-02-23T19:06:00"/>
    <d v="2020-02-23T18:08:00"/>
    <n v="3479.9999993992969"/>
    <n v="57.999999989988282"/>
    <n v="57.999999989988282"/>
    <n v="1"/>
    <s v="C548468"/>
    <s v="Closed"/>
  </r>
  <r>
    <x v="0"/>
    <x v="0"/>
    <x v="3"/>
    <s v="FS.599"/>
    <n v="36"/>
    <x v="4"/>
    <x v="0"/>
    <d v="2020-02-25T06:34:02"/>
    <d v="2020-02-25T05:16:05"/>
    <n v="4677.0000000949949"/>
    <n v="77.950000001583248"/>
    <n v="2806.2000000569969"/>
    <n v="1"/>
    <s v="D548477"/>
    <s v="Closed"/>
  </r>
  <r>
    <x v="1"/>
    <x v="5"/>
    <x v="14"/>
    <s v="FS.1873"/>
    <n v="9"/>
    <x v="5"/>
    <x v="0"/>
    <d v="2020-02-25T07:35:43"/>
    <d v="2020-02-25T07:05:00"/>
    <n v="1842.9999995743856"/>
    <n v="30.716666659573093"/>
    <n v="276.44999993615784"/>
    <n v="1"/>
    <s v="D548481"/>
    <s v="Closed"/>
  </r>
  <r>
    <x v="1"/>
    <x v="6"/>
    <x v="18"/>
    <s v="FS.1959"/>
    <n v="25"/>
    <x v="4"/>
    <x v="0"/>
    <d v="2020-02-26T01:51:05"/>
    <d v="2020-02-26T00:08:34"/>
    <n v="6151.0000001639128"/>
    <n v="102.51666666939855"/>
    <n v="2562.9166667349637"/>
    <n v="1"/>
    <s v="D548484"/>
    <s v="Closed"/>
  </r>
  <r>
    <x v="1"/>
    <x v="6"/>
    <x v="25"/>
    <s v="MTR.14680"/>
    <n v="1"/>
    <x v="4"/>
    <x v="0"/>
    <d v="2020-02-26T16:21:43"/>
    <d v="2020-02-26T14:50:31"/>
    <n v="5471.9999998575076"/>
    <n v="91.199999997625127"/>
    <n v="91.199999997625127"/>
    <n v="1"/>
    <s v="C548487"/>
    <s v="Closed"/>
  </r>
  <r>
    <x v="0"/>
    <x v="2"/>
    <x v="10"/>
    <s v="TR.31890"/>
    <n v="1"/>
    <x v="2"/>
    <x v="0"/>
    <d v="2020-02-27T18:08:37"/>
    <d v="2020-02-27T13:24:00"/>
    <n v="17077.000000071712"/>
    <n v="284.61666666786186"/>
    <n v="284.61666666786186"/>
    <n v="1"/>
    <s v="D548493"/>
    <s v="Closed"/>
  </r>
  <r>
    <x v="1"/>
    <x v="5"/>
    <x v="24"/>
    <s v="MTR.6802"/>
    <n v="1"/>
    <x v="5"/>
    <x v="0"/>
    <d v="2020-02-28T15:21:14"/>
    <d v="2020-02-28T14:49:00"/>
    <n v="1934.0000001015142"/>
    <n v="32.233333335025236"/>
    <n v="32.233333335025236"/>
    <n v="1"/>
    <s v="C548496"/>
    <s v="Closed"/>
  </r>
  <r>
    <x v="0"/>
    <x v="2"/>
    <x v="16"/>
    <s v="MTR.23947"/>
    <n v="1"/>
    <x v="2"/>
    <x v="0"/>
    <d v="2020-02-29T06:15:00"/>
    <d v="2020-02-29T02:52:00"/>
    <n v="12180.000000097789"/>
    <n v="203.00000000162981"/>
    <n v="203.00000000162981"/>
    <n v="1"/>
    <s v="C548498"/>
    <s v="Closed"/>
  </r>
  <r>
    <x v="1"/>
    <x v="1"/>
    <x v="11"/>
    <s v="FS.2122"/>
    <n v="13"/>
    <x v="4"/>
    <x v="0"/>
    <d v="2020-02-29T14:02:46"/>
    <d v="2020-02-29T12:04:00"/>
    <n v="7125.999999884516"/>
    <n v="118.76666666474193"/>
    <n v="1543.9666666416451"/>
    <n v="1"/>
    <s v="D548502"/>
    <s v="Closed"/>
  </r>
  <r>
    <x v="1"/>
    <x v="1"/>
    <x v="11"/>
    <s v="MTR.8719"/>
    <n v="1"/>
    <x v="4"/>
    <x v="0"/>
    <d v="2020-02-29T14:09:09"/>
    <d v="2020-02-29T13:40:00"/>
    <n v="1749.0000002318993"/>
    <n v="29.150000003864989"/>
    <n v="29.150000003864989"/>
    <n v="1"/>
    <s v="C548503"/>
    <s v="Closed"/>
  </r>
  <r>
    <x v="0"/>
    <x v="0"/>
    <x v="4"/>
    <s v="MTR.18590"/>
    <n v="1"/>
    <x v="2"/>
    <x v="1"/>
    <d v="2020-02-29T16:32:00"/>
    <d v="2020-02-29T14:27:00"/>
    <n v="7499.9999999301508"/>
    <n v="124.99999999883585"/>
    <n v="124.99999999883585"/>
    <n v="1"/>
    <s v="C548504"/>
    <s v="Closed"/>
  </r>
  <r>
    <x v="0"/>
    <x v="2"/>
    <x v="5"/>
    <s v="MTR.17626"/>
    <n v="1"/>
    <x v="10"/>
    <x v="1"/>
    <d v="2020-03-01T17:08:36"/>
    <d v="2020-03-01T15:54:00"/>
    <n v="4476.000000257045"/>
    <n v="74.600000004284084"/>
    <n v="74.600000004284084"/>
    <n v="1"/>
    <s v="C548507"/>
    <s v="Closed"/>
  </r>
  <r>
    <x v="1"/>
    <x v="6"/>
    <x v="13"/>
    <s v="MTR.1174"/>
    <n v="1"/>
    <x v="4"/>
    <x v="1"/>
    <d v="2020-03-02T15:41:41"/>
    <d v="2020-03-02T14:12:00"/>
    <n v="5380.9999999590218"/>
    <n v="89.683333332650363"/>
    <n v="89.683333332650363"/>
    <n v="1"/>
    <s v="C548510"/>
    <s v="Closed"/>
  </r>
  <r>
    <x v="0"/>
    <x v="2"/>
    <x v="5"/>
    <s v="FS.669"/>
    <n v="7"/>
    <x v="7"/>
    <x v="0"/>
    <d v="2020-03-04T03:54:04"/>
    <d v="2020-03-04T02:52:00"/>
    <n v="3724.000000488013"/>
    <n v="62.066666674800217"/>
    <n v="434.46666672360152"/>
    <n v="1"/>
    <s v="D548512"/>
    <s v="Closed"/>
  </r>
  <r>
    <x v="0"/>
    <x v="2"/>
    <x v="10"/>
    <s v="FS.30"/>
    <n v="16"/>
    <x v="7"/>
    <x v="0"/>
    <d v="2020-03-04T06:12:56"/>
    <d v="2020-03-04T05:17:00"/>
    <n v="3355.9999999590218"/>
    <n v="55.933333332650363"/>
    <n v="894.93333332240582"/>
    <n v="1"/>
    <s v="D548517"/>
    <s v="Closed"/>
  </r>
  <r>
    <x v="0"/>
    <x v="2"/>
    <x v="10"/>
    <s v="FS.30"/>
    <n v="16"/>
    <x v="2"/>
    <x v="0"/>
    <d v="2020-03-04T13:50:47"/>
    <d v="2020-03-04T12:53:00"/>
    <n v="3466.9999995036051"/>
    <n v="57.783333325060084"/>
    <n v="924.53333320096135"/>
    <n v="1"/>
    <s v="D548521"/>
    <s v="Closed"/>
  </r>
  <r>
    <x v="0"/>
    <x v="2"/>
    <x v="16"/>
    <s v="REC.323"/>
    <n v="124"/>
    <x v="4"/>
    <x v="0"/>
    <d v="2020-03-05T00:43:14"/>
    <d v="2020-03-04T23:08:21"/>
    <n v="5692.9999999701977"/>
    <n v="94.883333332836628"/>
    <n v="11765.533333271742"/>
    <n v="1"/>
    <s v="D548549"/>
    <s v="Closed"/>
  </r>
  <r>
    <x v="1"/>
    <x v="1"/>
    <x v="2"/>
    <s v="MTR.8462"/>
    <n v="1"/>
    <x v="2"/>
    <x v="0"/>
    <d v="2020-03-06T13:49:20"/>
    <d v="2020-03-06T10:14:00"/>
    <n v="12920.000000204891"/>
    <n v="215.33333333674818"/>
    <n v="215.33333333674818"/>
    <n v="1"/>
    <s v="C548551"/>
    <s v="Closed"/>
  </r>
  <r>
    <x v="0"/>
    <x v="0"/>
    <x v="0"/>
    <s v="TR.36333"/>
    <n v="6"/>
    <x v="2"/>
    <x v="0"/>
    <d v="2020-03-07T04:03:08"/>
    <d v="2020-03-07T01:33:32"/>
    <n v="8975.9999998379499"/>
    <n v="149.59999999729916"/>
    <n v="897.59999998379499"/>
    <n v="1"/>
    <s v="D548557"/>
    <s v="Closed"/>
  </r>
  <r>
    <x v="0"/>
    <x v="4"/>
    <x v="8"/>
    <s v="SL.24450"/>
    <n v="2"/>
    <x v="4"/>
    <x v="0"/>
    <d v="2020-03-07T08:29:04"/>
    <d v="2020-03-07T07:38:01"/>
    <n v="3062.9999999888241"/>
    <n v="51.049999999813735"/>
    <n v="102.09999999962747"/>
    <n v="1"/>
    <s v="D548559"/>
    <s v="Closed"/>
  </r>
  <r>
    <x v="0"/>
    <x v="2"/>
    <x v="5"/>
    <s v="TR.33005"/>
    <n v="14"/>
    <x v="1"/>
    <x v="0"/>
    <d v="2020-03-11T08:56:00"/>
    <d v="2020-03-11T07:08:00"/>
    <n v="6479.9999997485429"/>
    <n v="107.99999999580905"/>
    <n v="1511.9999999413267"/>
    <n v="1"/>
    <s v="D548569"/>
    <s v="Closed"/>
  </r>
  <r>
    <x v="1"/>
    <x v="6"/>
    <x v="21"/>
    <s v="TR.42177"/>
    <n v="4"/>
    <x v="4"/>
    <x v="0"/>
    <d v="2020-03-13T07:00:03"/>
    <d v="2020-03-13T03:35:53"/>
    <n v="12250.000000116415"/>
    <n v="204.16666666860692"/>
    <n v="816.66666667442769"/>
    <n v="1"/>
    <s v="D548578"/>
    <s v="Closed"/>
  </r>
  <r>
    <x v="0"/>
    <x v="2"/>
    <x v="10"/>
    <s v="PL.90999"/>
    <n v="4"/>
    <x v="10"/>
    <x v="0"/>
    <d v="2020-03-13T12:10:05"/>
    <d v="2020-03-13T11:21:00"/>
    <n v="2945.0000000651926"/>
    <n v="49.083333334419876"/>
    <n v="196.33333333767951"/>
    <n v="1"/>
    <s v="D548580"/>
    <s v="Closed"/>
  </r>
  <r>
    <x v="0"/>
    <x v="0"/>
    <x v="4"/>
    <s v="FS.1055"/>
    <n v="132"/>
    <x v="4"/>
    <x v="0"/>
    <d v="2020-03-13T18:45:01"/>
    <d v="2020-03-13T18:14:00"/>
    <n v="1861.0000000102445"/>
    <n v="31.016666666837409"/>
    <n v="4094.200000022538"/>
    <n v="1"/>
    <s v="D548614"/>
    <s v="Closed"/>
  </r>
  <r>
    <x v="1"/>
    <x v="5"/>
    <x v="14"/>
    <s v="FS.2184"/>
    <n v="7"/>
    <x v="5"/>
    <x v="0"/>
    <d v="2020-03-14T11:32:41"/>
    <d v="2020-03-14T11:03:24"/>
    <n v="1756.9999995874241"/>
    <n v="29.283333326457068"/>
    <n v="204.98333328519948"/>
    <n v="1"/>
    <s v="D548624"/>
    <s v="Closed"/>
  </r>
  <r>
    <x v="1"/>
    <x v="6"/>
    <x v="22"/>
    <s v="FDR.23184"/>
    <n v="958"/>
    <x v="1"/>
    <x v="0"/>
    <d v="2020-03-14T23:12:00"/>
    <d v="2020-03-14T21:26:00"/>
    <n v="6359.9999999860302"/>
    <n v="105.99999999976717"/>
    <n v="101547.99999977695"/>
    <n v="1"/>
    <s v="D548769"/>
    <s v="Closed"/>
  </r>
  <r>
    <x v="0"/>
    <x v="4"/>
    <x v="9"/>
    <s v="FS.1559"/>
    <n v="9"/>
    <x v="1"/>
    <x v="0"/>
    <d v="2020-03-15T00:48:08"/>
    <d v="2020-03-14T22:45:26"/>
    <n v="7361.9999997317791"/>
    <n v="122.69999999552965"/>
    <n v="1104.2999999597669"/>
    <n v="1"/>
    <s v="D548771"/>
    <s v="Closed"/>
  </r>
  <r>
    <x v="1"/>
    <x v="6"/>
    <x v="22"/>
    <s v="FS.2322"/>
    <n v="37"/>
    <x v="1"/>
    <x v="0"/>
    <d v="2020-03-15T01:08:24"/>
    <d v="2020-03-14T23:54:00"/>
    <n v="4463.9999999664724"/>
    <n v="74.399999999441206"/>
    <n v="2752.7999999793246"/>
    <n v="1"/>
    <s v="D548770"/>
    <s v="Closed"/>
  </r>
  <r>
    <x v="1"/>
    <x v="5"/>
    <x v="14"/>
    <s v="MTR.9102"/>
    <n v="1"/>
    <x v="5"/>
    <x v="0"/>
    <d v="2020-03-15T19:33:00"/>
    <d v="2020-03-15T18:47:00"/>
    <n v="2760.0000001955777"/>
    <n v="46.000000003259629"/>
    <n v="46.000000003259629"/>
    <n v="1"/>
    <s v="C548772"/>
    <s v="Closed"/>
  </r>
  <r>
    <x v="1"/>
    <x v="5"/>
    <x v="24"/>
    <s v="MTR.7243"/>
    <n v="1"/>
    <x v="5"/>
    <x v="0"/>
    <d v="2020-03-16T20:55:21"/>
    <d v="2020-03-16T20:00:00"/>
    <n v="3320.9999999497086"/>
    <n v="55.34999999916181"/>
    <n v="55.34999999916181"/>
    <n v="1"/>
    <s v="C548775"/>
    <s v="Closed"/>
  </r>
  <r>
    <x v="1"/>
    <x v="6"/>
    <x v="25"/>
    <s v="FS.1910"/>
    <n v="53"/>
    <x v="4"/>
    <x v="0"/>
    <d v="2020-03-17T21:59:16"/>
    <d v="2020-03-17T20:44:16"/>
    <n v="4500.0000002095476"/>
    <n v="75.00000000349246"/>
    <n v="3975.0000001851004"/>
    <n v="1"/>
    <s v="D548793"/>
    <s v="Closed"/>
  </r>
  <r>
    <x v="1"/>
    <x v="1"/>
    <x v="11"/>
    <s v="TR.39734"/>
    <n v="2"/>
    <x v="5"/>
    <x v="0"/>
    <d v="2020-03-18T08:35:56"/>
    <d v="2020-03-18T07:50:00"/>
    <n v="2755.9999998891726"/>
    <n v="45.93333333148621"/>
    <n v="91.86666666297242"/>
    <n v="1"/>
    <s v="D548795"/>
    <s v="Closed"/>
  </r>
  <r>
    <x v="0"/>
    <x v="2"/>
    <x v="15"/>
    <s v="TR.32815"/>
    <n v="1"/>
    <x v="0"/>
    <x v="0"/>
    <d v="2020-03-18T11:41:53"/>
    <d v="2020-03-18T11:24:00"/>
    <n v="1072.9999999981374"/>
    <n v="17.883333333302289"/>
    <n v="17.883333333302289"/>
    <n v="1"/>
    <s v="D548796"/>
    <s v="Closed"/>
  </r>
  <r>
    <x v="0"/>
    <x v="4"/>
    <x v="9"/>
    <s v="FS.1353"/>
    <n v="2"/>
    <x v="1"/>
    <x v="0"/>
    <d v="2020-03-18T13:26:34"/>
    <d v="2020-03-18T12:27:00"/>
    <n v="3573.9999999990687"/>
    <n v="59.566666666651145"/>
    <n v="119.13333333330229"/>
    <n v="1"/>
    <s v="D548798"/>
    <s v="Closed"/>
  </r>
  <r>
    <x v="1"/>
    <x v="6"/>
    <x v="22"/>
    <s v="MTR.2693"/>
    <n v="1"/>
    <x v="2"/>
    <x v="0"/>
    <d v="2020-03-18T17:19:00"/>
    <d v="2020-03-18T15:55:00"/>
    <n v="5040.000000083819"/>
    <n v="84.000000001396984"/>
    <n v="84.000000001396984"/>
    <n v="1"/>
    <s v="C548799"/>
    <s v="Closed"/>
  </r>
  <r>
    <x v="0"/>
    <x v="0"/>
    <x v="3"/>
    <s v="REC.472"/>
    <n v="12"/>
    <x v="1"/>
    <x v="0"/>
    <d v="2020-03-21T07:41:00"/>
    <d v="2020-03-21T06:21:00"/>
    <n v="4800.0000005587935"/>
    <n v="80.000000009313226"/>
    <n v="960.00000011175871"/>
    <n v="1"/>
    <s v="D548809"/>
    <s v="Closed"/>
  </r>
  <r>
    <x v="1"/>
    <x v="6"/>
    <x v="13"/>
    <s v="TR.42836"/>
    <n v="4"/>
    <x v="4"/>
    <x v="0"/>
    <d v="2020-03-21T19:16:37"/>
    <d v="2020-03-21T16:44:54"/>
    <n v="9102.9999999795109"/>
    <n v="151.71666666632518"/>
    <n v="606.86666666530073"/>
    <n v="1"/>
    <s v="D548812"/>
    <s v="Closed"/>
  </r>
  <r>
    <x v="0"/>
    <x v="3"/>
    <x v="7"/>
    <s v="MTR.17640"/>
    <n v="1"/>
    <x v="2"/>
    <x v="0"/>
    <d v="2020-03-22T03:19:00"/>
    <d v="2020-03-22T01:48:00"/>
    <n v="5460.0000001955777"/>
    <n v="91.000000003259629"/>
    <n v="91.000000003259629"/>
    <n v="1"/>
    <s v="C548815"/>
    <s v="Closed"/>
  </r>
  <r>
    <x v="1"/>
    <x v="5"/>
    <x v="14"/>
    <s v="FS.43587"/>
    <n v="12"/>
    <x v="4"/>
    <x v="0"/>
    <d v="2020-03-22T16:03:33"/>
    <d v="2020-03-22T15:02:00"/>
    <n v="3693.0000001564622"/>
    <n v="61.550000002607703"/>
    <n v="738.60000003129244"/>
    <n v="1"/>
    <s v="D548819"/>
    <s v="Closed"/>
  </r>
  <r>
    <x v="1"/>
    <x v="5"/>
    <x v="14"/>
    <s v="FS.1873"/>
    <n v="8"/>
    <x v="4"/>
    <x v="0"/>
    <d v="2020-03-22T16:05:04"/>
    <d v="2020-03-22T15:04:00"/>
    <n v="3663.9999996637926"/>
    <n v="61.066666661063209"/>
    <n v="488.53333328850567"/>
    <n v="1"/>
    <s v="D548820"/>
    <s v="Closed"/>
  </r>
  <r>
    <x v="0"/>
    <x v="2"/>
    <x v="15"/>
    <s v="MTR.23855"/>
    <n v="1"/>
    <x v="5"/>
    <x v="0"/>
    <d v="2020-03-23T14:04:00"/>
    <d v="2020-03-23T13:39:00"/>
    <n v="1499.9999998603016"/>
    <n v="24.999999997671694"/>
    <n v="24.999999997671694"/>
    <n v="1"/>
    <s v="C548822"/>
    <s v="Closed"/>
  </r>
  <r>
    <x v="1"/>
    <x v="5"/>
    <x v="14"/>
    <s v="MTR.6620"/>
    <n v="1"/>
    <x v="2"/>
    <x v="0"/>
    <d v="2020-03-24T23:10:00"/>
    <d v="2020-03-24T21:29:00"/>
    <n v="6060.0000002654269"/>
    <n v="101.00000000442378"/>
    <n v="101.00000000442378"/>
    <n v="1"/>
    <s v="C548826"/>
    <s v="Closed"/>
  </r>
  <r>
    <x v="0"/>
    <x v="2"/>
    <x v="5"/>
    <s v="MTR.19182"/>
    <n v="1"/>
    <x v="4"/>
    <x v="0"/>
    <d v="2020-03-24T23:23:09"/>
    <d v="2020-03-24T22:38:00"/>
    <n v="2708.9999995892867"/>
    <n v="45.149999993154779"/>
    <n v="45.149999993154779"/>
    <n v="1"/>
    <s v="C548827"/>
    <s v="Closed"/>
  </r>
  <r>
    <x v="0"/>
    <x v="7"/>
    <x v="17"/>
    <s v="MTR.16087"/>
    <n v="1"/>
    <x v="1"/>
    <x v="0"/>
    <d v="2020-03-27T22:48:00"/>
    <d v="2020-03-27T21:56:00"/>
    <n v="3119.999999483116"/>
    <n v="51.999999991385266"/>
    <n v="51.999999991385266"/>
    <n v="1"/>
    <s v="C548833"/>
    <s v="Closed"/>
  </r>
  <r>
    <x v="0"/>
    <x v="7"/>
    <x v="17"/>
    <s v="FDR.8355"/>
    <n v="1002"/>
    <x v="11"/>
    <x v="0"/>
    <d v="2020-03-28T08:46:26"/>
    <d v="2020-03-28T05:34:00"/>
    <n v="11546.000000252388"/>
    <n v="192.43333333753981"/>
    <n v="192818.20000421489"/>
    <n v="1"/>
    <s v="D548908"/>
    <s v="Closed"/>
  </r>
  <r>
    <x v="1"/>
    <x v="6"/>
    <x v="18"/>
    <s v="FS.1931"/>
    <n v="11"/>
    <x v="5"/>
    <x v="0"/>
    <d v="2020-03-28T11:33:11"/>
    <d v="2020-03-28T10:12:23"/>
    <n v="4847.9999998351559"/>
    <n v="80.799999997252598"/>
    <n v="888.79999996977858"/>
    <n v="1"/>
    <s v="D548912"/>
    <s v="Closed"/>
  </r>
  <r>
    <x v="0"/>
    <x v="0"/>
    <x v="1"/>
    <s v="TR.33962"/>
    <n v="10"/>
    <x v="2"/>
    <x v="0"/>
    <d v="2020-03-29T09:50:45"/>
    <d v="2020-03-29T08:50:00"/>
    <n v="3645.0000002514571"/>
    <n v="60.750000004190952"/>
    <n v="607.50000004190952"/>
    <n v="1"/>
    <s v="D548914"/>
    <s v="Closed"/>
  </r>
  <r>
    <x v="0"/>
    <x v="2"/>
    <x v="10"/>
    <s v="FS.126"/>
    <n v="24"/>
    <x v="1"/>
    <x v="0"/>
    <d v="2020-03-30T09:04:33"/>
    <d v="2020-03-30T08:17:00"/>
    <n v="2852.9999999329448"/>
    <n v="47.549999998882413"/>
    <n v="1141.1999999731779"/>
    <n v="1"/>
    <s v="D548919"/>
    <s v="Closed"/>
  </r>
  <r>
    <x v="0"/>
    <x v="2"/>
    <x v="10"/>
    <s v="FS.136"/>
    <n v="15"/>
    <x v="1"/>
    <x v="0"/>
    <d v="2020-03-30T14:24:42"/>
    <d v="2020-03-30T13:39:58"/>
    <n v="2684.000000031665"/>
    <n v="44.733333333861083"/>
    <n v="671.00000000791624"/>
    <n v="1"/>
    <s v="D548926"/>
    <s v="Closed"/>
  </r>
  <r>
    <x v="1"/>
    <x v="1"/>
    <x v="11"/>
    <s v="MTR.6241"/>
    <n v="1"/>
    <x v="2"/>
    <x v="1"/>
    <d v="2020-03-30T16:11:00"/>
    <d v="2020-03-30T14:29:00"/>
    <n v="6119.9999998323619"/>
    <n v="101.99999999720603"/>
    <n v="101.99999999720603"/>
    <n v="1"/>
    <s v="C548928"/>
    <s v="Closed"/>
  </r>
  <r>
    <x v="0"/>
    <x v="2"/>
    <x v="5"/>
    <s v="FS.675"/>
    <n v="26"/>
    <x v="3"/>
    <x v="0"/>
    <d v="2020-03-31T13:48:33"/>
    <d v="2020-03-31T13:06:00"/>
    <n v="2553.0000002123415"/>
    <n v="42.550000003539026"/>
    <n v="1106.3000000920147"/>
    <n v="1"/>
    <s v="D548950"/>
    <s v="Closed"/>
  </r>
  <r>
    <x v="0"/>
    <x v="0"/>
    <x v="0"/>
    <s v="FS.55194"/>
    <n v="21"/>
    <x v="3"/>
    <x v="0"/>
    <d v="2020-03-31T14:23:21"/>
    <d v="2020-03-31T13:15:00"/>
    <n v="4100.9999999776483"/>
    <n v="68.349999999627471"/>
    <n v="1435.3499999921769"/>
    <n v="1"/>
    <s v="D548948"/>
    <s v="Closed"/>
  </r>
  <r>
    <x v="0"/>
    <x v="2"/>
    <x v="5"/>
    <s v="FS.635"/>
    <n v="18"/>
    <x v="1"/>
    <x v="0"/>
    <d v="2020-03-31T14:09:41"/>
    <d v="2020-03-31T13:21:02"/>
    <n v="2919.0000002738088"/>
    <n v="48.650000004563481"/>
    <n v="875.70000008214265"/>
    <n v="1"/>
    <s v="D548955"/>
    <s v="Closed"/>
  </r>
  <r>
    <x v="0"/>
    <x v="3"/>
    <x v="7"/>
    <s v="FS.1323"/>
    <n v="4"/>
    <x v="3"/>
    <x v="0"/>
    <d v="2020-03-31T15:44:56"/>
    <d v="2020-03-31T13:43:00"/>
    <n v="7315.9999996656552"/>
    <n v="121.93333332776092"/>
    <n v="487.73333331104368"/>
    <n v="1"/>
    <s v="D549003"/>
    <s v="Closed"/>
  </r>
  <r>
    <x v="0"/>
    <x v="7"/>
    <x v="17"/>
    <s v="FS.1846"/>
    <n v="5"/>
    <x v="3"/>
    <x v="0"/>
    <d v="2020-03-31T14:46:35"/>
    <d v="2020-03-31T14:07:00"/>
    <n v="2375.0000000931323"/>
    <n v="39.583333334885538"/>
    <n v="197.91666667442769"/>
    <n v="1"/>
    <s v="D548995"/>
    <s v="Closed"/>
  </r>
  <r>
    <x v="0"/>
    <x v="2"/>
    <x v="16"/>
    <s v="REC.421"/>
    <n v="98"/>
    <x v="1"/>
    <x v="0"/>
    <d v="2020-03-31T14:54:45"/>
    <d v="2020-03-31T14:09:00"/>
    <n v="2744.9999998323619"/>
    <n v="45.749999997206032"/>
    <n v="4483.4999997261912"/>
    <n v="1"/>
    <s v="D548987"/>
    <s v="Closed"/>
  </r>
  <r>
    <x v="0"/>
    <x v="4"/>
    <x v="8"/>
    <s v="FS.1146"/>
    <n v="17"/>
    <x v="3"/>
    <x v="0"/>
    <d v="2020-03-31T15:16:00"/>
    <d v="2020-03-31T14:10:00"/>
    <n v="3959.9999997066334"/>
    <n v="65.999999995110556"/>
    <n v="1121.9999999168795"/>
    <n v="1"/>
    <s v="D548986"/>
    <s v="Closed"/>
  </r>
  <r>
    <x v="0"/>
    <x v="3"/>
    <x v="7"/>
    <s v="REC.1445"/>
    <n v="53"/>
    <x v="3"/>
    <x v="0"/>
    <d v="2020-03-31T15:15:51"/>
    <d v="2020-03-31T14:36:00"/>
    <n v="2391.0000000614673"/>
    <n v="39.850000001024455"/>
    <n v="2112.0500000542961"/>
    <n v="1"/>
    <s v="D549001"/>
    <s v="Closed"/>
  </r>
  <r>
    <x v="0"/>
    <x v="2"/>
    <x v="16"/>
    <s v="FS.330"/>
    <n v="22"/>
    <x v="3"/>
    <x v="0"/>
    <d v="2020-03-31T16:24:13"/>
    <d v="2020-03-31T15:22:00"/>
    <n v="3733.0000000772998"/>
    <n v="62.216666667954996"/>
    <n v="1368.7666666950099"/>
    <n v="1"/>
    <s v="D549010"/>
    <s v="Closed"/>
  </r>
  <r>
    <x v="0"/>
    <x v="3"/>
    <x v="7"/>
    <s v="MTR.16523"/>
    <n v="1"/>
    <x v="1"/>
    <x v="0"/>
    <d v="2020-03-31T17:03:50"/>
    <d v="2020-03-31T15:34:00"/>
    <n v="5390.0000001769513"/>
    <n v="89.833333336282521"/>
    <n v="89.833333336282521"/>
    <n v="1"/>
    <s v="C549005"/>
    <s v="Closed"/>
  </r>
  <r>
    <x v="0"/>
    <x v="0"/>
    <x v="3"/>
    <s v="TR.34830"/>
    <n v="1"/>
    <x v="1"/>
    <x v="0"/>
    <d v="2020-03-31T16:36:56"/>
    <d v="2020-03-31T15:51:00"/>
    <n v="2755.9999998891726"/>
    <n v="45.93333333148621"/>
    <n v="45.93333333148621"/>
    <n v="1"/>
    <s v="D549007"/>
    <s v="Closed"/>
  </r>
  <r>
    <x v="0"/>
    <x v="7"/>
    <x v="17"/>
    <s v="TR.38656"/>
    <n v="3"/>
    <x v="7"/>
    <x v="0"/>
    <d v="2020-03-31T18:15:00"/>
    <d v="2020-03-31T16:05:00"/>
    <n v="7799.999999650754"/>
    <n v="129.99999999417923"/>
    <n v="389.9999999825377"/>
    <n v="1"/>
    <s v="D549012"/>
    <s v="Closed"/>
  </r>
  <r>
    <x v="0"/>
    <x v="0"/>
    <x v="0"/>
    <s v="FS.1279"/>
    <n v="1"/>
    <x v="1"/>
    <x v="0"/>
    <d v="2020-03-31T22:54:11"/>
    <d v="2020-03-31T19:32:00"/>
    <n v="12130.999999959022"/>
    <n v="202.18333333265036"/>
    <n v="202.18333333265036"/>
    <n v="1"/>
    <s v="D549014"/>
    <s v="Closed"/>
  </r>
  <r>
    <x v="0"/>
    <x v="4"/>
    <x v="8"/>
    <s v="FS.1146"/>
    <n v="17"/>
    <x v="1"/>
    <x v="0"/>
    <d v="2020-04-01T00:50:23"/>
    <d v="2020-04-01T00:00:45"/>
    <n v="2978.0000002356246"/>
    <n v="49.63333333726041"/>
    <n v="843.76666673342697"/>
    <n v="1"/>
    <s v="D549019"/>
    <s v="Closed"/>
  </r>
  <r>
    <x v="0"/>
    <x v="2"/>
    <x v="10"/>
    <s v="MTR.25715"/>
    <n v="1"/>
    <x v="1"/>
    <x v="0"/>
    <d v="2020-04-01T20:44:06"/>
    <d v="2020-04-01T18:05:00"/>
    <n v="9546.0000004386529"/>
    <n v="159.10000000731088"/>
    <n v="159.10000000731088"/>
    <n v="1"/>
    <s v="C549027"/>
    <s v="Closed"/>
  </r>
  <r>
    <x v="0"/>
    <x v="2"/>
    <x v="16"/>
    <s v="TR.32839"/>
    <n v="1"/>
    <x v="10"/>
    <x v="0"/>
    <d v="2020-04-02T12:43:26"/>
    <d v="2020-04-02T11:33:23"/>
    <n v="4202.9999999329448"/>
    <n v="70.049999998882413"/>
    <n v="70.049999998882413"/>
    <n v="1"/>
    <s v="D549031"/>
    <s v="Closed"/>
  </r>
  <r>
    <x v="0"/>
    <x v="7"/>
    <x v="17"/>
    <s v="FS.1780"/>
    <n v="4"/>
    <x v="1"/>
    <x v="0"/>
    <d v="2020-04-02T22:01:36"/>
    <d v="2020-04-02T20:52:20"/>
    <n v="4156.0000002617016"/>
    <n v="69.266666671028361"/>
    <n v="277.06666668411344"/>
    <n v="1"/>
    <s v="D549033"/>
    <s v="Closed"/>
  </r>
  <r>
    <x v="0"/>
    <x v="2"/>
    <x v="16"/>
    <s v="TR.33124"/>
    <n v="2"/>
    <x v="2"/>
    <x v="0"/>
    <d v="2020-04-03T23:24:52"/>
    <d v="2020-04-03T21:44:00"/>
    <n v="6052.0000002812594"/>
    <n v="100.86666667135432"/>
    <n v="201.73333334270865"/>
    <n v="1"/>
    <s v="D549037"/>
    <s v="Closed"/>
  </r>
  <r>
    <x v="0"/>
    <x v="4"/>
    <x v="9"/>
    <s v="FS.1663"/>
    <n v="3"/>
    <x v="1"/>
    <x v="0"/>
    <d v="2020-04-04T15:44:01"/>
    <d v="2020-04-04T12:57:47"/>
    <n v="9973.9999999059364"/>
    <n v="166.23333333176561"/>
    <n v="498.69999999529682"/>
    <n v="1"/>
    <s v="D549040"/>
    <s v="Closed"/>
  </r>
  <r>
    <x v="0"/>
    <x v="4"/>
    <x v="8"/>
    <s v="TR.35692"/>
    <n v="1"/>
    <x v="5"/>
    <x v="0"/>
    <d v="2020-04-04T18:37:32"/>
    <d v="2020-04-04T18:03:48"/>
    <n v="2024.0000003948808"/>
    <n v="33.73333333991468"/>
    <n v="33.73333333991468"/>
    <n v="1"/>
    <s v="D549043"/>
    <s v="Closed"/>
  </r>
  <r>
    <x v="1"/>
    <x v="6"/>
    <x v="25"/>
    <s v="TR.40035"/>
    <n v="3"/>
    <x v="2"/>
    <x v="0"/>
    <d v="2020-04-05T19:26:34"/>
    <d v="2020-04-05T18:36:53"/>
    <n v="2981.0000003082678"/>
    <n v="49.68333333847113"/>
    <n v="149.05000001541339"/>
    <n v="1"/>
    <s v="D549048"/>
    <s v="Closed"/>
  </r>
  <r>
    <x v="0"/>
    <x v="0"/>
    <x v="4"/>
    <s v="TR.35524"/>
    <n v="2"/>
    <x v="5"/>
    <x v="0"/>
    <d v="2020-04-06T11:26:32"/>
    <d v="2020-04-06T10:40:37"/>
    <n v="2755.0000002840534"/>
    <n v="45.91666667140089"/>
    <n v="91.83333334280178"/>
    <n v="1"/>
    <s v="D549052"/>
    <s v="Closed"/>
  </r>
  <r>
    <x v="1"/>
    <x v="6"/>
    <x v="21"/>
    <s v="MTR.162786"/>
    <n v="1"/>
    <x v="5"/>
    <x v="0"/>
    <d v="2020-04-06T14:13:29"/>
    <d v="2020-04-06T12:59:00"/>
    <n v="4468.9999998779967"/>
    <n v="74.483333331299946"/>
    <n v="74.483333331299946"/>
    <n v="1"/>
    <s v="C549053"/>
    <s v="Closed"/>
  </r>
  <r>
    <x v="1"/>
    <x v="6"/>
    <x v="13"/>
    <s v="MTR.1450"/>
    <n v="1"/>
    <x v="5"/>
    <x v="0"/>
    <d v="2020-04-06T14:11:46"/>
    <d v="2020-04-06T13:27:00"/>
    <n v="2685.9999998705462"/>
    <n v="44.766666664509103"/>
    <n v="44.766666664509103"/>
    <n v="1"/>
    <s v="C549054"/>
    <s v="Closed"/>
  </r>
  <r>
    <x v="0"/>
    <x v="3"/>
    <x v="7"/>
    <s v="PL.104362"/>
    <n v="2"/>
    <x v="2"/>
    <x v="0"/>
    <d v="2020-04-07T06:46:44"/>
    <d v="2020-04-07T05:51:41"/>
    <n v="3302.9999995138496"/>
    <n v="55.049999991897494"/>
    <n v="110.09999998379499"/>
    <n v="1"/>
    <s v="D549058"/>
    <s v="Closed"/>
  </r>
  <r>
    <x v="1"/>
    <x v="5"/>
    <x v="14"/>
    <s v="MTR.8628"/>
    <n v="1"/>
    <x v="5"/>
    <x v="0"/>
    <d v="2020-04-08T09:35:00"/>
    <d v="2020-04-08T09:04:00"/>
    <n v="1859.9999997764826"/>
    <n v="30.99999999627471"/>
    <n v="30.99999999627471"/>
    <n v="1"/>
    <s v="C549062"/>
    <s v="Closed"/>
  </r>
  <r>
    <x v="0"/>
    <x v="2"/>
    <x v="16"/>
    <s v="REC.421"/>
    <n v="98"/>
    <x v="1"/>
    <x v="0"/>
    <d v="2020-04-08T12:03:00"/>
    <d v="2020-04-08T11:21:00"/>
    <n v="2520.0000000419095"/>
    <n v="42.000000000698492"/>
    <n v="4116.0000000684522"/>
    <n v="1"/>
    <s v="D549087"/>
    <s v="Closed"/>
  </r>
  <r>
    <x v="0"/>
    <x v="2"/>
    <x v="5"/>
    <s v="FS.363"/>
    <n v="33"/>
    <x v="0"/>
    <x v="0"/>
    <d v="2020-04-08T13:46:10"/>
    <d v="2020-04-08T13:14:00"/>
    <n v="1929.999999795109"/>
    <n v="32.166666663251817"/>
    <n v="1061.49999988731"/>
    <n v="1"/>
    <s v="D549093"/>
    <s v="Closed"/>
  </r>
  <r>
    <x v="1"/>
    <x v="5"/>
    <x v="14"/>
    <s v="FS.2294"/>
    <n v="4"/>
    <x v="1"/>
    <x v="0"/>
    <d v="2020-04-09T14:55:52"/>
    <d v="2020-04-09T14:01:03"/>
    <n v="3289.0000000130385"/>
    <n v="54.816666666883975"/>
    <n v="219.2666666675359"/>
    <n v="1"/>
    <s v="D549105"/>
    <s v="Closed"/>
  </r>
  <r>
    <x v="1"/>
    <x v="5"/>
    <x v="24"/>
    <s v="MTR.11166"/>
    <n v="1"/>
    <x v="1"/>
    <x v="0"/>
    <d v="2020-04-09T15:08:00"/>
    <d v="2020-04-09T14:39:00"/>
    <n v="1740.0000000139698"/>
    <n v="29.000000000232831"/>
    <n v="29.000000000232831"/>
    <n v="1"/>
    <s v="C549103"/>
    <s v="Closed"/>
  </r>
  <r>
    <x v="1"/>
    <x v="5"/>
    <x v="24"/>
    <s v="MTR.1663"/>
    <n v="1"/>
    <x v="1"/>
    <x v="0"/>
    <d v="2020-04-09T15:28:33"/>
    <d v="2020-04-09T14:44:00"/>
    <n v="2672.9999999748543"/>
    <n v="44.549999999580905"/>
    <n v="44.549999999580905"/>
    <n v="1"/>
    <s v="C549104"/>
    <s v="Closed"/>
  </r>
  <r>
    <x v="0"/>
    <x v="2"/>
    <x v="10"/>
    <s v="FS.136"/>
    <n v="15"/>
    <x v="1"/>
    <x v="0"/>
    <d v="2020-04-10T06:12:21"/>
    <d v="2020-04-10T03:33:42"/>
    <n v="9518.9999997848645"/>
    <n v="158.64999999641441"/>
    <n v="2379.7499999462161"/>
    <n v="1"/>
    <s v="D549114"/>
    <s v="Closed"/>
  </r>
  <r>
    <x v="0"/>
    <x v="2"/>
    <x v="15"/>
    <s v="FS.379"/>
    <n v="9"/>
    <x v="1"/>
    <x v="0"/>
    <d v="2020-04-10T08:14:16"/>
    <d v="2020-04-10T03:38:58"/>
    <n v="16517.999999527819"/>
    <n v="275.29999999213032"/>
    <n v="2477.6999999291729"/>
    <n v="1"/>
    <s v="D549120"/>
    <s v="Closed"/>
  </r>
  <r>
    <x v="0"/>
    <x v="4"/>
    <x v="8"/>
    <s v="FS.1146"/>
    <n v="17"/>
    <x v="1"/>
    <x v="0"/>
    <d v="2020-04-10T06:53:43"/>
    <d v="2020-04-10T03:59:11"/>
    <n v="10472.000000020489"/>
    <n v="174.53333333367482"/>
    <n v="2967.0666666724719"/>
    <n v="1"/>
    <s v="D549119"/>
    <s v="Closed"/>
  </r>
  <r>
    <x v="0"/>
    <x v="7"/>
    <x v="17"/>
    <s v="FS.1780"/>
    <n v="4"/>
    <x v="1"/>
    <x v="0"/>
    <d v="2020-04-10T07:40:02"/>
    <d v="2020-04-10T06:16:00"/>
    <n v="5041.9999999227002"/>
    <n v="84.033333332045004"/>
    <n v="336.13333332818002"/>
    <n v="1"/>
    <s v="D549122"/>
    <s v="Closed"/>
  </r>
  <r>
    <x v="0"/>
    <x v="2"/>
    <x v="5"/>
    <s v="TR.34160"/>
    <n v="2"/>
    <x v="5"/>
    <x v="0"/>
    <d v="2020-04-10T10:16:32"/>
    <d v="2020-04-10T09:16:04"/>
    <n v="3627.9999994207174"/>
    <n v="60.466666657011956"/>
    <n v="120.93333331402391"/>
    <n v="1"/>
    <s v="D549125"/>
    <s v="Closed"/>
  </r>
  <r>
    <x v="1"/>
    <x v="5"/>
    <x v="14"/>
    <s v="MTR.30825"/>
    <n v="1"/>
    <x v="5"/>
    <x v="0"/>
    <d v="2020-04-11T08:51:00"/>
    <d v="2020-04-11T07:26:00"/>
    <n v="5100.0000002793968"/>
    <n v="85.000000004656613"/>
    <n v="85.000000004656613"/>
    <n v="1"/>
    <s v="C549129"/>
    <s v="Closed"/>
  </r>
  <r>
    <x v="1"/>
    <x v="5"/>
    <x v="14"/>
    <s v="FS.2184"/>
    <n v="7"/>
    <x v="5"/>
    <x v="0"/>
    <d v="2020-04-11T11:31:24"/>
    <d v="2020-04-11T10:48:19"/>
    <n v="2585.0000001490116"/>
    <n v="43.08333333581686"/>
    <n v="301.58333335071802"/>
    <n v="1"/>
    <s v="D549133"/>
    <s v="Closed"/>
  </r>
  <r>
    <x v="0"/>
    <x v="0"/>
    <x v="0"/>
    <s v="FS.1284"/>
    <n v="34"/>
    <x v="1"/>
    <x v="0"/>
    <d v="2020-04-11T16:21:39"/>
    <d v="2020-04-11T15:13:13"/>
    <n v="4105.9999998891726"/>
    <n v="68.43333333148621"/>
    <n v="2326.7333332705311"/>
    <n v="1"/>
    <s v="D549146"/>
    <s v="Closed"/>
  </r>
  <r>
    <x v="0"/>
    <x v="0"/>
    <x v="0"/>
    <s v="TR.37159"/>
    <n v="4"/>
    <x v="5"/>
    <x v="0"/>
    <d v="2020-04-12T09:36:55"/>
    <d v="2020-04-12T08:46:54"/>
    <n v="3000.9999999543652"/>
    <n v="50.016666665906087"/>
    <n v="200.06666666362435"/>
    <n v="1"/>
    <s v="D549151"/>
    <s v="Closed"/>
  </r>
  <r>
    <x v="0"/>
    <x v="2"/>
    <x v="10"/>
    <s v="PL.90941"/>
    <n v="8"/>
    <x v="5"/>
    <x v="0"/>
    <d v="2020-04-12T11:57:04"/>
    <d v="2020-04-12T11:03:08"/>
    <n v="3235.9999995678663"/>
    <n v="53.933333326131105"/>
    <n v="431.46666660904884"/>
    <n v="1"/>
    <s v="D549155"/>
    <s v="Closed"/>
  </r>
  <r>
    <x v="0"/>
    <x v="0"/>
    <x v="3"/>
    <s v="FS.585"/>
    <n v="10"/>
    <x v="1"/>
    <x v="0"/>
    <d v="2020-04-12T13:08:48"/>
    <d v="2020-04-12T12:13:53"/>
    <n v="3295.0000001583248"/>
    <n v="54.916666669305414"/>
    <n v="549.16666669305414"/>
    <n v="1"/>
    <s v="D549159"/>
    <s v="Closed"/>
  </r>
  <r>
    <x v="0"/>
    <x v="2"/>
    <x v="10"/>
    <s v="MTR.17851"/>
    <n v="1"/>
    <x v="1"/>
    <x v="0"/>
    <d v="2020-04-12T14:32:22"/>
    <d v="2020-04-12T14:06:00"/>
    <n v="1582.0000001695007"/>
    <n v="26.366666669491678"/>
    <n v="26.366666669491678"/>
    <n v="1"/>
    <s v="C549160"/>
    <s v="Closed"/>
  </r>
  <r>
    <x v="0"/>
    <x v="0"/>
    <x v="4"/>
    <s v="MTR.18134"/>
    <n v="1"/>
    <x v="1"/>
    <x v="0"/>
    <d v="2020-04-12T18:18:03"/>
    <d v="2020-04-12T17:32:00"/>
    <n v="2762.9999996395782"/>
    <n v="46.049999993992969"/>
    <n v="46.049999993992969"/>
    <n v="1"/>
    <s v="C549161"/>
    <s v="Closed"/>
  </r>
  <r>
    <x v="0"/>
    <x v="4"/>
    <x v="9"/>
    <s v="FS.1559"/>
    <n v="9"/>
    <x v="1"/>
    <x v="0"/>
    <d v="2020-04-12T19:11:03"/>
    <d v="2020-04-12T17:56:08"/>
    <n v="4495.0000002980232"/>
    <n v="74.91666667163372"/>
    <n v="674.25000004470348"/>
    <n v="1"/>
    <s v="D549167"/>
    <s v="Closed"/>
  </r>
  <r>
    <x v="0"/>
    <x v="2"/>
    <x v="5"/>
    <s v="MTR.20359"/>
    <n v="1"/>
    <x v="1"/>
    <x v="0"/>
    <d v="2020-04-12T20:46:50"/>
    <d v="2020-04-12T18:05:00"/>
    <n v="9710.0000004284084"/>
    <n v="161.83333334047347"/>
    <n v="161.83333334047347"/>
    <n v="1"/>
    <s v="C549163"/>
    <s v="Closed"/>
  </r>
  <r>
    <x v="0"/>
    <x v="0"/>
    <x v="3"/>
    <s v="MTR.27711"/>
    <n v="1"/>
    <x v="1"/>
    <x v="0"/>
    <d v="2020-04-12T20:04:57"/>
    <d v="2020-04-12T18:10:09"/>
    <n v="6887.999999569729"/>
    <n v="114.79999999282882"/>
    <n v="114.79999999282882"/>
    <n v="1"/>
    <s v="C549164"/>
    <s v="Closed"/>
  </r>
  <r>
    <x v="0"/>
    <x v="2"/>
    <x v="16"/>
    <s v="MTR.25468"/>
    <n v="1"/>
    <x v="1"/>
    <x v="0"/>
    <d v="2020-04-12T20:08:15"/>
    <d v="2020-04-12T19:09:49"/>
    <n v="3506.0000004479662"/>
    <n v="58.433333340799436"/>
    <n v="58.433333340799436"/>
    <n v="1"/>
    <s v="C549166"/>
    <s v="Closed"/>
  </r>
  <r>
    <x v="0"/>
    <x v="2"/>
    <x v="10"/>
    <s v="FDR.8358"/>
    <n v="1405"/>
    <x v="9"/>
    <x v="0"/>
    <d v="2020-04-13T00:32:48"/>
    <d v="2020-04-12T22:33:00"/>
    <n v="7187.9999999189749"/>
    <n v="119.79999999864958"/>
    <n v="168318.99999810266"/>
    <n v="1"/>
    <s v="D549281"/>
    <s v="Closed"/>
  </r>
  <r>
    <x v="0"/>
    <x v="0"/>
    <x v="0"/>
    <s v="REC.1105"/>
    <n v="322"/>
    <x v="9"/>
    <x v="0"/>
    <d v="2020-04-13T09:30:00"/>
    <d v="2020-04-12T22:47:00"/>
    <n v="38580.00000002794"/>
    <n v="643.00000000046566"/>
    <n v="207046.00000014994"/>
    <n v="1"/>
    <s v="D550039"/>
    <s v="Closed"/>
  </r>
  <r>
    <x v="1"/>
    <x v="1"/>
    <x v="11"/>
    <s v="FS.2096"/>
    <n v="7"/>
    <x v="1"/>
    <x v="0"/>
    <d v="2020-04-13T00:27:59"/>
    <d v="2020-04-12T22:57:02"/>
    <n v="5457.0000001229346"/>
    <n v="90.95000000204891"/>
    <n v="636.65000001434237"/>
    <n v="1"/>
    <s v="D549391"/>
    <s v="Closed"/>
  </r>
  <r>
    <x v="0"/>
    <x v="2"/>
    <x v="16"/>
    <s v="FS.354"/>
    <n v="196"/>
    <x v="9"/>
    <x v="0"/>
    <d v="2020-04-13T03:16:47"/>
    <d v="2020-04-12T23:15:00"/>
    <n v="14507.000000285916"/>
    <n v="241.7833333380986"/>
    <n v="47389.533334267326"/>
    <n v="1"/>
    <s v="D549600"/>
    <s v="Closed"/>
  </r>
  <r>
    <x v="0"/>
    <x v="2"/>
    <x v="5"/>
    <s v="MTR.19139"/>
    <n v="1"/>
    <x v="9"/>
    <x v="0"/>
    <d v="2020-04-13T16:49:37"/>
    <d v="2020-04-13T00:20:00"/>
    <n v="59376.999999652617"/>
    <n v="989.61666666087694"/>
    <n v="989.61666666087694"/>
    <n v="1"/>
    <s v="C549389"/>
    <s v="Closed"/>
  </r>
  <r>
    <x v="0"/>
    <x v="2"/>
    <x v="5"/>
    <s v="FS.500"/>
    <n v="93"/>
    <x v="9"/>
    <x v="0"/>
    <d v="2020-04-13T04:11:32"/>
    <d v="2020-04-13T00:21:00"/>
    <n v="13832.000000285916"/>
    <n v="230.5333333380986"/>
    <n v="21439.60000044317"/>
    <n v="1"/>
    <s v="D549653"/>
    <s v="Closed"/>
  </r>
  <r>
    <x v="0"/>
    <x v="2"/>
    <x v="5"/>
    <s v="PL.96309"/>
    <n v="140"/>
    <x v="9"/>
    <x v="0"/>
    <d v="2020-04-13T07:39:44"/>
    <d v="2020-04-13T00:27:00"/>
    <n v="25963.999999850057"/>
    <n v="432.73333333083428"/>
    <n v="60582.6666663168"/>
    <n v="1"/>
    <s v="D549696"/>
    <s v="Closed"/>
  </r>
  <r>
    <x v="0"/>
    <x v="2"/>
    <x v="5"/>
    <s v="FS.532"/>
    <n v="12"/>
    <x v="9"/>
    <x v="0"/>
    <d v="2020-04-13T05:35:21"/>
    <d v="2020-04-13T00:29:00"/>
    <n v="18381.000000005588"/>
    <n v="306.35000000009313"/>
    <n v="3676.2000000011176"/>
    <n v="1"/>
    <s v="D549702"/>
    <s v="Closed"/>
  </r>
  <r>
    <x v="0"/>
    <x v="2"/>
    <x v="5"/>
    <s v="REC.667"/>
    <n v="33"/>
    <x v="9"/>
    <x v="0"/>
    <d v="2020-04-13T12:29:19"/>
    <d v="2020-04-13T00:30:43"/>
    <n v="43115.99999985192"/>
    <n v="718.599999997532"/>
    <n v="23713.799999918556"/>
    <n v="1"/>
    <s v="D550151"/>
    <s v="Closed"/>
  </r>
  <r>
    <x v="0"/>
    <x v="2"/>
    <x v="10"/>
    <s v="FDR.8358"/>
    <n v="1405"/>
    <x v="9"/>
    <x v="0"/>
    <d v="2020-04-13T03:18:33"/>
    <d v="2020-04-13T00:35:00"/>
    <n v="9812.9999999888241"/>
    <n v="163.54999999981374"/>
    <n v="229787.7499997383"/>
    <n v="1"/>
    <s v="D549491"/>
    <s v="Closed"/>
  </r>
  <r>
    <x v="0"/>
    <x v="3"/>
    <x v="7"/>
    <s v="FS.1288"/>
    <n v="23"/>
    <x v="9"/>
    <x v="0"/>
    <d v="2020-04-13T13:04:00"/>
    <d v="2020-04-13T00:36:00"/>
    <n v="44879.999999818392"/>
    <n v="747.9999999969732"/>
    <n v="17203.999999930384"/>
    <n v="1"/>
    <s v="D550176"/>
    <s v="Closed"/>
  </r>
  <r>
    <x v="0"/>
    <x v="2"/>
    <x v="16"/>
    <s v="FS.454"/>
    <n v="4"/>
    <x v="9"/>
    <x v="0"/>
    <d v="2020-04-13T20:27:36"/>
    <d v="2020-04-13T00:53:00"/>
    <n v="70475.999999768101"/>
    <n v="1174.599999996135"/>
    <n v="4698.39999998454"/>
    <n v="1"/>
    <s v="D550358"/>
    <s v="Closed"/>
  </r>
  <r>
    <x v="0"/>
    <x v="4"/>
    <x v="26"/>
    <s v="FDR.8371"/>
    <n v="55"/>
    <x v="9"/>
    <x v="0"/>
    <d v="2020-04-13T16:55:09"/>
    <d v="2020-04-13T01:17:00"/>
    <n v="56289.000000106171"/>
    <n v="938.15000000176951"/>
    <n v="51598.250000097323"/>
    <n v="1"/>
    <s v="D549878"/>
    <s v="Closed"/>
  </r>
  <r>
    <x v="0"/>
    <x v="4"/>
    <x v="9"/>
    <s v="REC.1365"/>
    <n v="31"/>
    <x v="9"/>
    <x v="0"/>
    <d v="2020-04-13T18:19:44"/>
    <d v="2020-04-13T01:21:00"/>
    <n v="61124.000000045635"/>
    <n v="1018.7333333340939"/>
    <n v="31580.733333356911"/>
    <n v="1"/>
    <s v="D550312"/>
    <s v="Closed"/>
  </r>
  <r>
    <x v="0"/>
    <x v="2"/>
    <x v="16"/>
    <s v="FS.330"/>
    <n v="22"/>
    <x v="9"/>
    <x v="0"/>
    <d v="2020-04-13T14:01:00"/>
    <d v="2020-04-13T01:25:00"/>
    <n v="45359.999999497086"/>
    <n v="755.9999999916181"/>
    <n v="16631.999999815598"/>
    <n v="1"/>
    <s v="D550226"/>
    <s v="Closed"/>
  </r>
  <r>
    <x v="0"/>
    <x v="0"/>
    <x v="0"/>
    <s v="REC.1040"/>
    <n v="337"/>
    <x v="9"/>
    <x v="0"/>
    <d v="2020-04-13T07:29:38"/>
    <d v="2020-04-13T01:26:49"/>
    <n v="21768.99999990128"/>
    <n v="362.81666666502133"/>
    <n v="122269.21666611219"/>
    <n v="1"/>
    <s v="D549719"/>
    <s v="Closed"/>
  </r>
  <r>
    <x v="0"/>
    <x v="0"/>
    <x v="4"/>
    <s v="REC.1318"/>
    <n v="71"/>
    <x v="9"/>
    <x v="0"/>
    <d v="2020-04-13T10:27:52"/>
    <d v="2020-04-13T01:41:00"/>
    <n v="31611.999999987893"/>
    <n v="526.86666666646488"/>
    <n v="37407.533333319006"/>
    <n v="1"/>
    <s v="D550051"/>
    <s v="Closed"/>
  </r>
  <r>
    <x v="0"/>
    <x v="0"/>
    <x v="1"/>
    <s v="REC.811"/>
    <n v="42"/>
    <x v="9"/>
    <x v="0"/>
    <d v="2020-04-13T15:19:04"/>
    <d v="2020-04-13T01:43:00"/>
    <n v="48964.000000222586"/>
    <n v="816.06666667037643"/>
    <n v="34274.80000015581"/>
    <n v="1"/>
    <s v="D550117"/>
    <s v="Closed"/>
  </r>
  <r>
    <x v="0"/>
    <x v="2"/>
    <x v="5"/>
    <s v="PL.94432"/>
    <n v="14"/>
    <x v="9"/>
    <x v="0"/>
    <d v="2020-04-13T10:40:59"/>
    <d v="2020-04-13T01:53:00"/>
    <n v="31678.999999933876"/>
    <n v="527.98333333223127"/>
    <n v="7391.7666666512378"/>
    <n v="1"/>
    <s v="D550090"/>
    <s v="Closed"/>
  </r>
  <r>
    <x v="0"/>
    <x v="0"/>
    <x v="4"/>
    <s v="FS.1055"/>
    <n v="134"/>
    <x v="9"/>
    <x v="0"/>
    <d v="2020-04-13T08:17:48"/>
    <d v="2020-04-13T01:57:00"/>
    <n v="22848.000000044703"/>
    <n v="380.80000000074506"/>
    <n v="51027.200000099838"/>
    <n v="1"/>
    <s v="D549926"/>
    <s v="Closed"/>
  </r>
  <r>
    <x v="0"/>
    <x v="3"/>
    <x v="7"/>
    <s v="FS.1538"/>
    <n v="4"/>
    <x v="9"/>
    <x v="0"/>
    <d v="2020-04-13T09:17:55"/>
    <d v="2020-04-13T02:08:00"/>
    <n v="25794.999999948777"/>
    <n v="429.91666666581295"/>
    <n v="1719.6666666632518"/>
    <n v="1"/>
    <s v="D550002"/>
    <s v="Closed"/>
  </r>
  <r>
    <x v="0"/>
    <x v="2"/>
    <x v="16"/>
    <s v="FS.300"/>
    <n v="10"/>
    <x v="9"/>
    <x v="0"/>
    <d v="2020-04-13T16:52:00"/>
    <d v="2020-04-13T02:09:00"/>
    <n v="52979.999999818392"/>
    <n v="882.9999999969732"/>
    <n v="8829.999999969732"/>
    <n v="1"/>
    <s v="D550264"/>
    <s v="Closed"/>
  </r>
  <r>
    <x v="0"/>
    <x v="2"/>
    <x v="16"/>
    <s v="FS.558"/>
    <n v="21"/>
    <x v="9"/>
    <x v="0"/>
    <d v="2020-04-13T15:30:11"/>
    <d v="2020-04-13T02:11:00"/>
    <n v="47951.000000420026"/>
    <n v="799.18333334033377"/>
    <n v="16782.850000147009"/>
    <n v="1"/>
    <s v="D550240"/>
    <s v="Closed"/>
  </r>
  <r>
    <x v="0"/>
    <x v="2"/>
    <x v="15"/>
    <s v="TR.32866"/>
    <n v="4"/>
    <x v="9"/>
    <x v="0"/>
    <d v="2020-04-13T18:24:00"/>
    <d v="2020-04-13T02:22:00"/>
    <n v="57720.000000181608"/>
    <n v="962.0000000030268"/>
    <n v="3848.0000000121072"/>
    <n v="1"/>
    <s v="D550339"/>
    <s v="Closed"/>
  </r>
  <r>
    <x v="0"/>
    <x v="3"/>
    <x v="7"/>
    <s v="REC.1684"/>
    <n v="24"/>
    <x v="9"/>
    <x v="0"/>
    <d v="2020-04-13T08:42:35"/>
    <d v="2020-04-13T03:02:59"/>
    <n v="20376.000000536442"/>
    <n v="339.6000000089407"/>
    <n v="8150.4000002145767"/>
    <n v="1"/>
    <s v="D549887"/>
    <s v="Closed"/>
  </r>
  <r>
    <x v="0"/>
    <x v="3"/>
    <x v="7"/>
    <s v="FS.1488"/>
    <n v="3"/>
    <x v="9"/>
    <x v="0"/>
    <d v="2020-04-13T12:01:57"/>
    <d v="2020-04-13T03:06:00"/>
    <n v="32156.999999773689"/>
    <n v="535.94999999622814"/>
    <n v="1607.8499999886844"/>
    <n v="1"/>
    <s v="D550139"/>
    <s v="Closed"/>
  </r>
  <r>
    <x v="0"/>
    <x v="4"/>
    <x v="8"/>
    <s v="FS.1071"/>
    <n v="7"/>
    <x v="9"/>
    <x v="0"/>
    <d v="2020-04-13T14:02:00"/>
    <d v="2020-04-13T03:16:00"/>
    <n v="38759.99999998603"/>
    <n v="645.99999999976717"/>
    <n v="4521.9999999983702"/>
    <n v="1"/>
    <s v="D550284"/>
    <s v="Closed"/>
  </r>
  <r>
    <x v="0"/>
    <x v="2"/>
    <x v="16"/>
    <s v="FS.354"/>
    <n v="196"/>
    <x v="9"/>
    <x v="0"/>
    <d v="2020-04-13T15:11:00"/>
    <d v="2020-04-13T03:19:00"/>
    <n v="42720.000000321306"/>
    <n v="712.0000000053551"/>
    <n v="139552.0000010496"/>
    <n v="1"/>
    <s v="D550220"/>
    <s v="Closed"/>
  </r>
  <r>
    <x v="0"/>
    <x v="2"/>
    <x v="5"/>
    <s v="PL.95335"/>
    <n v="2"/>
    <x v="9"/>
    <x v="0"/>
    <d v="2020-04-13T15:55:53"/>
    <d v="2020-04-13T03:19:00"/>
    <n v="45412.999999942258"/>
    <n v="756.88333333237097"/>
    <n v="1513.7666666647419"/>
    <n v="1"/>
    <s v="D550248"/>
    <s v="Closed"/>
  </r>
  <r>
    <x v="0"/>
    <x v="2"/>
    <x v="10"/>
    <s v="FS.88"/>
    <n v="11"/>
    <x v="9"/>
    <x v="0"/>
    <d v="2020-04-13T09:02:00"/>
    <d v="2020-04-13T03:22:00"/>
    <n v="20399.999999860302"/>
    <n v="339.99999999767169"/>
    <n v="3739.9999999743886"/>
    <n v="1"/>
    <s v="D550120"/>
    <s v="Closed"/>
  </r>
  <r>
    <x v="0"/>
    <x v="2"/>
    <x v="10"/>
    <s v="FS.27"/>
    <n v="57"/>
    <x v="9"/>
    <x v="0"/>
    <d v="2020-04-13T17:44:59"/>
    <d v="2020-04-13T03:23:00"/>
    <n v="51718.999999877997"/>
    <n v="861.98333333129995"/>
    <n v="49133.049999884097"/>
    <n v="1"/>
    <s v="D550269"/>
    <s v="Closed"/>
  </r>
  <r>
    <x v="0"/>
    <x v="2"/>
    <x v="10"/>
    <s v="FS.165"/>
    <n v="14"/>
    <x v="9"/>
    <x v="0"/>
    <d v="2020-04-13T11:03:00"/>
    <d v="2020-04-13T03:23:00"/>
    <n v="27600.000000069849"/>
    <n v="460.00000000116415"/>
    <n v="6440.0000000162981"/>
    <n v="1"/>
    <s v="D550150"/>
    <s v="Closed"/>
  </r>
  <r>
    <x v="0"/>
    <x v="2"/>
    <x v="10"/>
    <s v="REC.216"/>
    <n v="48"/>
    <x v="9"/>
    <x v="0"/>
    <d v="2020-04-13T14:40:44"/>
    <d v="2020-04-13T03:25:00"/>
    <n v="40544.000000227243"/>
    <n v="675.73333333712071"/>
    <n v="32435.200000181794"/>
    <n v="1"/>
    <s v="D550231"/>
    <s v="Closed"/>
  </r>
  <r>
    <x v="0"/>
    <x v="2"/>
    <x v="10"/>
    <s v="FS.45"/>
    <n v="28"/>
    <x v="9"/>
    <x v="0"/>
    <d v="2020-04-13T10:11:00"/>
    <d v="2020-04-13T03:27:00"/>
    <n v="24239.999999804422"/>
    <n v="403.99999999674037"/>
    <n v="11311.99999990873"/>
    <n v="1"/>
    <s v="D550080"/>
    <s v="Closed"/>
  </r>
  <r>
    <x v="0"/>
    <x v="0"/>
    <x v="3"/>
    <s v="FS.1058"/>
    <n v="4"/>
    <x v="9"/>
    <x v="0"/>
    <d v="2020-04-13T20:25:00"/>
    <d v="2020-04-13T03:28:00"/>
    <n v="61020.000000251457"/>
    <n v="1017.000000004191"/>
    <n v="4068.0000000167638"/>
    <n v="1"/>
    <s v="D550363"/>
    <s v="Closed"/>
  </r>
  <r>
    <x v="0"/>
    <x v="2"/>
    <x v="10"/>
    <s v="FS.48"/>
    <n v="3"/>
    <x v="9"/>
    <x v="0"/>
    <d v="2020-04-13T09:38:00"/>
    <d v="2020-04-13T03:42:00"/>
    <n v="21359.999999846332"/>
    <n v="355.99999999743886"/>
    <n v="1067.9999999923166"/>
    <n v="1"/>
    <s v="D550190"/>
    <s v="Closed"/>
  </r>
  <r>
    <x v="0"/>
    <x v="2"/>
    <x v="15"/>
    <s v="MTR.19671"/>
    <n v="1"/>
    <x v="9"/>
    <x v="0"/>
    <d v="2020-04-13T19:16:00"/>
    <d v="2020-04-13T03:42:00"/>
    <n v="56039.999999734573"/>
    <n v="933.99999999557622"/>
    <n v="933.99999999557622"/>
    <n v="1"/>
    <s v="C549673"/>
    <s v="Closed"/>
  </r>
  <r>
    <x v="0"/>
    <x v="7"/>
    <x v="17"/>
    <s v="MTR.15825"/>
    <n v="1"/>
    <x v="9"/>
    <x v="0"/>
    <d v="2020-04-13T07:06:03"/>
    <d v="2020-04-13T03:57:00"/>
    <n v="11342.999999946915"/>
    <n v="189.04999999911524"/>
    <n v="189.04999999911524"/>
    <n v="1"/>
    <s v="C549685"/>
    <s v="Closed"/>
  </r>
  <r>
    <x v="0"/>
    <x v="2"/>
    <x v="5"/>
    <s v="FS.8897"/>
    <n v="6"/>
    <x v="9"/>
    <x v="0"/>
    <d v="2020-04-13T19:08:33"/>
    <d v="2020-04-13T04:05:00"/>
    <n v="54213.000000128523"/>
    <n v="903.55000000214204"/>
    <n v="5421.3000000128523"/>
    <n v="1"/>
    <s v="D550333"/>
    <s v="Closed"/>
  </r>
  <r>
    <x v="0"/>
    <x v="0"/>
    <x v="3"/>
    <s v="REC.925"/>
    <n v="31"/>
    <x v="9"/>
    <x v="0"/>
    <d v="2020-04-13T15:55:00"/>
    <d v="2020-04-13T04:38:00"/>
    <n v="40619.999999762513"/>
    <n v="676.99999999604188"/>
    <n v="20986.999999877298"/>
    <n v="1"/>
    <s v="D550251"/>
    <s v="Closed"/>
  </r>
  <r>
    <x v="0"/>
    <x v="2"/>
    <x v="10"/>
    <s v="REC.162"/>
    <n v="30"/>
    <x v="9"/>
    <x v="0"/>
    <d v="2020-04-13T12:35:24"/>
    <d v="2020-04-13T04:52:00"/>
    <n v="27803.999999980442"/>
    <n v="463.39999999967404"/>
    <n v="13901.999999990221"/>
    <n v="1"/>
    <s v="D550082"/>
    <s v="Closed"/>
  </r>
  <r>
    <x v="0"/>
    <x v="0"/>
    <x v="3"/>
    <s v="FS.918"/>
    <n v="68"/>
    <x v="9"/>
    <x v="0"/>
    <d v="2020-04-13T19:56:00"/>
    <d v="2020-04-13T05:04:00"/>
    <n v="53520.000000321306"/>
    <n v="892.0000000053551"/>
    <n v="60656.000000364147"/>
    <n v="1"/>
    <s v="D550362"/>
    <s v="Closed"/>
  </r>
  <r>
    <x v="0"/>
    <x v="0"/>
    <x v="3"/>
    <s v="FS.570"/>
    <n v="5"/>
    <x v="9"/>
    <x v="0"/>
    <d v="2020-04-13T15:54:50"/>
    <d v="2020-04-13T05:07:00"/>
    <n v="38870.000000554137"/>
    <n v="647.83333334256895"/>
    <n v="3239.1666667128447"/>
    <n v="1"/>
    <s v="D550242"/>
    <s v="Closed"/>
  </r>
  <r>
    <x v="0"/>
    <x v="4"/>
    <x v="8"/>
    <s v="FS.1146"/>
    <n v="17"/>
    <x v="9"/>
    <x v="0"/>
    <d v="2020-04-13T21:44:46"/>
    <d v="2020-04-13T05:09:00"/>
    <n v="59745.999999786727"/>
    <n v="995.76666666311212"/>
    <n v="16928.033333272906"/>
    <n v="1"/>
    <s v="D550365"/>
    <s v="Closed"/>
  </r>
  <r>
    <x v="0"/>
    <x v="2"/>
    <x v="5"/>
    <s v="TR.34399"/>
    <n v="1"/>
    <x v="9"/>
    <x v="0"/>
    <d v="2020-04-13T18:31:38"/>
    <d v="2020-04-13T05:31:00"/>
    <n v="46837.999999872409"/>
    <n v="780.63333333120681"/>
    <n v="780.63333333120681"/>
    <n v="1"/>
    <s v="D550321"/>
    <s v="Closed"/>
  </r>
  <r>
    <x v="0"/>
    <x v="3"/>
    <x v="7"/>
    <s v="FS.1691"/>
    <n v="1"/>
    <x v="9"/>
    <x v="0"/>
    <d v="2020-04-13T17:28:52"/>
    <d v="2020-04-13T06:21:00"/>
    <n v="40072.000000532717"/>
    <n v="667.86666667554528"/>
    <n v="667.86666667554528"/>
    <n v="1"/>
    <s v="D550144"/>
    <s v="Closed"/>
  </r>
  <r>
    <x v="0"/>
    <x v="2"/>
    <x v="5"/>
    <s v="PL.95180"/>
    <n v="4"/>
    <x v="9"/>
    <x v="0"/>
    <d v="2020-04-13T15:41:32"/>
    <d v="2020-04-13T06:29:00"/>
    <n v="33151.999999769032"/>
    <n v="552.53333332948387"/>
    <n v="2210.1333333179355"/>
    <n v="1"/>
    <s v="D550236"/>
    <s v="Closed"/>
  </r>
  <r>
    <x v="0"/>
    <x v="2"/>
    <x v="10"/>
    <s v="FS.171"/>
    <n v="15"/>
    <x v="9"/>
    <x v="0"/>
    <d v="2020-04-13T15:48:35"/>
    <d v="2020-04-13T06:32:00"/>
    <n v="33394.999999995343"/>
    <n v="556.58333333325572"/>
    <n v="8348.7499999988358"/>
    <n v="1"/>
    <s v="D550234"/>
    <s v="Closed"/>
  </r>
  <r>
    <x v="0"/>
    <x v="2"/>
    <x v="15"/>
    <s v="MTR.20454"/>
    <n v="1"/>
    <x v="9"/>
    <x v="0"/>
    <d v="2020-04-13T11:14:00"/>
    <d v="2020-04-13T06:34:00"/>
    <n v="16800.000000069849"/>
    <n v="280.00000000116415"/>
    <n v="280.00000000116415"/>
    <n v="1"/>
    <s v="C549777"/>
    <s v="Closed"/>
  </r>
  <r>
    <x v="0"/>
    <x v="2"/>
    <x v="15"/>
    <s v="FS.399"/>
    <n v="3"/>
    <x v="9"/>
    <x v="0"/>
    <d v="2020-04-13T20:21:00"/>
    <d v="2020-04-13T06:34:00"/>
    <n v="49620.000000181608"/>
    <n v="827.0000000030268"/>
    <n v="2481.0000000090804"/>
    <n v="1"/>
    <s v="D550366"/>
    <s v="Closed"/>
  </r>
  <r>
    <x v="0"/>
    <x v="2"/>
    <x v="5"/>
    <s v="FS.931"/>
    <n v="14"/>
    <x v="9"/>
    <x v="0"/>
    <d v="2020-04-13T17:27:41"/>
    <d v="2020-04-13T06:38:42"/>
    <n v="38938.999999710359"/>
    <n v="648.98333332850598"/>
    <n v="9085.7666665990837"/>
    <n v="1"/>
    <s v="D550293"/>
    <s v="Closed"/>
  </r>
  <r>
    <x v="0"/>
    <x v="4"/>
    <x v="8"/>
    <s v="PL.99293"/>
    <n v="10"/>
    <x v="9"/>
    <x v="0"/>
    <d v="2020-04-13T18:22:02"/>
    <d v="2020-04-13T06:52:05"/>
    <n v="41396.999999717809"/>
    <n v="689.94999999529682"/>
    <n v="6899.4999999529682"/>
    <n v="1"/>
    <s v="D550315"/>
    <s v="Closed"/>
  </r>
  <r>
    <x v="0"/>
    <x v="2"/>
    <x v="5"/>
    <s v="PL.97895"/>
    <n v="2"/>
    <x v="9"/>
    <x v="0"/>
    <d v="2020-04-13T14:46:28"/>
    <d v="2020-04-13T06:54:17"/>
    <n v="28330.999999959022"/>
    <n v="472.18333333265036"/>
    <n v="944.36666666530073"/>
    <n v="1"/>
    <s v="D550228"/>
    <s v="Closed"/>
  </r>
  <r>
    <x v="0"/>
    <x v="0"/>
    <x v="4"/>
    <s v="FS.1009"/>
    <n v="20"/>
    <x v="9"/>
    <x v="0"/>
    <d v="2020-04-13T10:25:55"/>
    <d v="2020-04-13T06:57:26"/>
    <n v="12508.999999682419"/>
    <n v="208.48333332804032"/>
    <n v="4169.6666665608063"/>
    <n v="1"/>
    <s v="D550086"/>
    <s v="Closed"/>
  </r>
  <r>
    <x v="0"/>
    <x v="0"/>
    <x v="3"/>
    <s v="FS.933"/>
    <n v="9"/>
    <x v="9"/>
    <x v="0"/>
    <d v="2020-04-13T22:52:27"/>
    <d v="2020-04-13T07:14:00"/>
    <n v="56306.999999913387"/>
    <n v="938.44999999855645"/>
    <n v="8446.0499999870081"/>
    <n v="1"/>
    <s v="D550274"/>
    <s v="Closed"/>
  </r>
  <r>
    <x v="0"/>
    <x v="2"/>
    <x v="15"/>
    <s v="FS.344"/>
    <n v="10"/>
    <x v="9"/>
    <x v="0"/>
    <d v="2020-04-13T18:13:00"/>
    <d v="2020-04-13T07:32:00"/>
    <n v="38460.000000265427"/>
    <n v="641.00000000442378"/>
    <n v="6410.0000000442378"/>
    <n v="1"/>
    <s v="D550265"/>
    <s v="Closed"/>
  </r>
  <r>
    <x v="0"/>
    <x v="0"/>
    <x v="0"/>
    <s v="FS.1338"/>
    <n v="84"/>
    <x v="9"/>
    <x v="0"/>
    <d v="2020-04-13T10:17:00"/>
    <d v="2020-04-13T07:34:00"/>
    <n v="9779.9999998183921"/>
    <n v="162.9999999969732"/>
    <n v="13691.999999745749"/>
    <n v="1"/>
    <s v="D550050"/>
    <s v="Closed"/>
  </r>
  <r>
    <x v="0"/>
    <x v="2"/>
    <x v="5"/>
    <s v="FS.678"/>
    <n v="10"/>
    <x v="9"/>
    <x v="0"/>
    <d v="2020-04-13T12:48:56"/>
    <d v="2020-04-13T07:34:00"/>
    <n v="18895.999999693595"/>
    <n v="314.93333332822658"/>
    <n v="3149.3333332822658"/>
    <n v="1"/>
    <s v="D550189"/>
    <s v="Closed"/>
  </r>
  <r>
    <x v="0"/>
    <x v="2"/>
    <x v="5"/>
    <s v="PL.96518"/>
    <n v="1"/>
    <x v="9"/>
    <x v="0"/>
    <d v="2020-04-13T18:42:30"/>
    <d v="2020-04-13T07:41:00"/>
    <n v="39689.999999874271"/>
    <n v="661.49999999790452"/>
    <n v="661.49999999790452"/>
    <n v="1"/>
    <s v="D550325"/>
    <s v="Closed"/>
  </r>
  <r>
    <x v="0"/>
    <x v="2"/>
    <x v="5"/>
    <s v="REC.227"/>
    <n v="36"/>
    <x v="9"/>
    <x v="0"/>
    <d v="2020-04-13T09:29:24"/>
    <d v="2020-04-13T07:42:00"/>
    <n v="6444.0000001341105"/>
    <n v="107.40000000223517"/>
    <n v="3866.4000000804663"/>
    <n v="1"/>
    <s v="D549966"/>
    <s v="Closed"/>
  </r>
  <r>
    <x v="0"/>
    <x v="0"/>
    <x v="0"/>
    <s v="TR.36699"/>
    <n v="1"/>
    <x v="9"/>
    <x v="0"/>
    <d v="2020-04-13T12:09:36"/>
    <d v="2020-04-13T07:47:00"/>
    <n v="15755.999999935739"/>
    <n v="262.59999999892898"/>
    <n v="262.59999999892898"/>
    <n v="1"/>
    <s v="D550173"/>
    <s v="Closed"/>
  </r>
  <r>
    <x v="0"/>
    <x v="2"/>
    <x v="5"/>
    <s v="PL.92714"/>
    <n v="8"/>
    <x v="9"/>
    <x v="0"/>
    <d v="2020-04-13T08:30:08"/>
    <d v="2020-04-13T07:56:00"/>
    <n v="2047.9999997187406"/>
    <n v="34.133333328645676"/>
    <n v="273.06666662916541"/>
    <n v="1"/>
    <s v="D549893"/>
    <s v="Closed"/>
  </r>
  <r>
    <x v="0"/>
    <x v="4"/>
    <x v="9"/>
    <s v="TR.36526"/>
    <n v="1"/>
    <x v="9"/>
    <x v="0"/>
    <d v="2020-04-14T00:15:33"/>
    <d v="2020-04-13T08:09:00"/>
    <n v="57992.999999877065"/>
    <n v="966.54999999795109"/>
    <n v="966.54999999795109"/>
    <n v="1"/>
    <s v="D550367"/>
    <s v="Closed"/>
  </r>
  <r>
    <x v="0"/>
    <x v="0"/>
    <x v="0"/>
    <s v="FS.1312"/>
    <n v="10"/>
    <x v="9"/>
    <x v="0"/>
    <d v="2020-04-13T11:53:20"/>
    <d v="2020-04-13T08:12:00"/>
    <n v="13280.000000121072"/>
    <n v="221.3333333353512"/>
    <n v="2213.333333353512"/>
    <n v="1"/>
    <s v="D550046"/>
    <s v="Closed"/>
  </r>
  <r>
    <x v="0"/>
    <x v="7"/>
    <x v="17"/>
    <s v="MTR.15539"/>
    <n v="1"/>
    <x v="2"/>
    <x v="0"/>
    <d v="2020-04-13T19:34:00"/>
    <d v="2020-04-13T08:23:00"/>
    <n v="40259.999999846332"/>
    <n v="670.99999999743886"/>
    <n v="670.99999999743886"/>
    <n v="1"/>
    <s v="C549946"/>
    <s v="Closed"/>
  </r>
  <r>
    <x v="0"/>
    <x v="2"/>
    <x v="16"/>
    <s v="FS.249"/>
    <n v="15"/>
    <x v="9"/>
    <x v="0"/>
    <d v="2020-04-13T16:04:00"/>
    <d v="2020-04-13T08:23:00"/>
    <n v="27659.999999636784"/>
    <n v="460.9999999939464"/>
    <n v="6914.999999909196"/>
    <n v="1"/>
    <s v="D550244"/>
    <s v="Closed"/>
  </r>
  <r>
    <x v="0"/>
    <x v="2"/>
    <x v="16"/>
    <s v="MTR.23810"/>
    <n v="1"/>
    <x v="9"/>
    <x v="0"/>
    <d v="2020-04-13T16:03:00"/>
    <d v="2020-04-13T08:25:00"/>
    <n v="27479.999999678694"/>
    <n v="457.9999999946449"/>
    <n v="457.9999999946449"/>
    <n v="1"/>
    <s v="C549947"/>
    <s v="Closed"/>
  </r>
  <r>
    <x v="0"/>
    <x v="2"/>
    <x v="10"/>
    <s v="TR.32209"/>
    <n v="1"/>
    <x v="9"/>
    <x v="0"/>
    <d v="2020-04-13T18:58:28"/>
    <d v="2020-04-13T08:55:00"/>
    <n v="36208.000000007451"/>
    <n v="603.46666666679084"/>
    <n v="603.46666666679084"/>
    <n v="1"/>
    <s v="D550145"/>
    <s v="Closed"/>
  </r>
  <r>
    <x v="0"/>
    <x v="3"/>
    <x v="7"/>
    <s v="FS.1135"/>
    <n v="6"/>
    <x v="9"/>
    <x v="0"/>
    <d v="2020-04-13T13:22:22"/>
    <d v="2020-04-13T09:02:00"/>
    <n v="15622.000000043772"/>
    <n v="260.3666666673962"/>
    <n v="1562.2000000043772"/>
    <n v="1"/>
    <s v="D550209"/>
    <s v="Closed"/>
  </r>
  <r>
    <x v="0"/>
    <x v="2"/>
    <x v="5"/>
    <s v="TR.32494"/>
    <n v="2"/>
    <x v="9"/>
    <x v="0"/>
    <d v="2020-04-13T11:20:02"/>
    <d v="2020-04-13T09:08:17"/>
    <n v="7905.0000003073364"/>
    <n v="131.75000000512227"/>
    <n v="263.50000001024455"/>
    <n v="1"/>
    <s v="D550133"/>
    <s v="Closed"/>
  </r>
  <r>
    <x v="0"/>
    <x v="2"/>
    <x v="5"/>
    <s v="FS.62412"/>
    <n v="2"/>
    <x v="9"/>
    <x v="0"/>
    <d v="2020-04-13T16:19:43"/>
    <d v="2020-04-13T09:12:00"/>
    <n v="25662.999999895692"/>
    <n v="427.7166666649282"/>
    <n v="855.4333333298564"/>
    <n v="1"/>
    <s v="D550250"/>
    <s v="Closed"/>
  </r>
  <r>
    <x v="0"/>
    <x v="2"/>
    <x v="15"/>
    <s v="MTR.20744"/>
    <n v="1"/>
    <x v="9"/>
    <x v="0"/>
    <d v="2020-04-13T19:09:47"/>
    <d v="2020-04-13T09:38:01"/>
    <n v="34305.999999842606"/>
    <n v="571.76666666404344"/>
    <n v="571.76666666404344"/>
    <n v="1"/>
    <s v="C550045"/>
    <s v="Closed"/>
  </r>
  <r>
    <x v="0"/>
    <x v="2"/>
    <x v="16"/>
    <s v="MTR.23817"/>
    <n v="1"/>
    <x v="9"/>
    <x v="0"/>
    <d v="2020-04-13T18:19:00"/>
    <d v="2020-04-13T09:41:00"/>
    <n v="31080.000000097789"/>
    <n v="518.00000000162981"/>
    <n v="518.00000000162981"/>
    <n v="1"/>
    <s v="C550052"/>
    <s v="Closed"/>
  </r>
  <r>
    <x v="0"/>
    <x v="0"/>
    <x v="1"/>
    <s v="FS.815"/>
    <n v="2"/>
    <x v="9"/>
    <x v="0"/>
    <d v="2020-04-13T15:56:24"/>
    <d v="2020-04-13T10:07:00"/>
    <n v="20964.000000315718"/>
    <n v="349.40000000526197"/>
    <n v="698.80000001052395"/>
    <n v="1"/>
    <s v="D550159"/>
    <s v="Closed"/>
  </r>
  <r>
    <x v="0"/>
    <x v="2"/>
    <x v="16"/>
    <s v="MTR.26086"/>
    <n v="1"/>
    <x v="9"/>
    <x v="0"/>
    <d v="2020-04-13T19:08:33"/>
    <d v="2020-04-13T10:25:00"/>
    <n v="31412.999999988824"/>
    <n v="523.54999999981374"/>
    <n v="523.54999999981374"/>
    <n v="1"/>
    <s v="C550085"/>
    <s v="Closed"/>
  </r>
  <r>
    <x v="0"/>
    <x v="0"/>
    <x v="0"/>
    <s v="REC.1274"/>
    <n v="16"/>
    <x v="9"/>
    <x v="0"/>
    <d v="2020-04-13T12:45:42"/>
    <d v="2020-04-13T10:29:00"/>
    <n v="8201.9999999552965"/>
    <n v="136.69999999925494"/>
    <n v="2187.1999999880791"/>
    <n v="1"/>
    <s v="D550104"/>
    <s v="Closed"/>
  </r>
  <r>
    <x v="1"/>
    <x v="6"/>
    <x v="22"/>
    <s v="FS.2258"/>
    <n v="18"/>
    <x v="1"/>
    <x v="0"/>
    <d v="2020-04-13T12:21:40"/>
    <d v="2020-04-13T11:10:00"/>
    <n v="4299.9999999767169"/>
    <n v="71.666666666278616"/>
    <n v="1289.9999999930151"/>
    <n v="1"/>
    <s v="D550182"/>
    <s v="Closed"/>
  </r>
  <r>
    <x v="0"/>
    <x v="3"/>
    <x v="7"/>
    <s v="FS.1571"/>
    <n v="2"/>
    <x v="9"/>
    <x v="0"/>
    <d v="2020-04-13T13:58:40"/>
    <d v="2020-04-13T11:13:00"/>
    <n v="9939.9999995017424"/>
    <n v="165.66666665836237"/>
    <n v="331.33333331672475"/>
    <n v="1"/>
    <s v="D550142"/>
    <s v="Closed"/>
  </r>
  <r>
    <x v="0"/>
    <x v="2"/>
    <x v="16"/>
    <s v="MTR.23773"/>
    <n v="1"/>
    <x v="9"/>
    <x v="0"/>
    <d v="2020-04-13T16:51:00"/>
    <d v="2020-04-13T11:32:00"/>
    <n v="19139.999999525025"/>
    <n v="318.99999999208376"/>
    <n v="318.99999999208376"/>
    <n v="1"/>
    <s v="C550149"/>
    <s v="Closed"/>
  </r>
  <r>
    <x v="0"/>
    <x v="2"/>
    <x v="5"/>
    <s v="FS.706"/>
    <n v="1"/>
    <x v="9"/>
    <x v="0"/>
    <d v="2020-04-13T18:22:34"/>
    <d v="2020-04-13T11:45:00"/>
    <n v="23854.000000096858"/>
    <n v="397.56666666828096"/>
    <n v="397.56666666828096"/>
    <n v="1"/>
    <s v="D550310"/>
    <s v="Closed"/>
  </r>
  <r>
    <x v="0"/>
    <x v="0"/>
    <x v="3"/>
    <s v="FS.857"/>
    <n v="10"/>
    <x v="9"/>
    <x v="0"/>
    <d v="2020-04-14T13:49:56"/>
    <d v="2020-04-13T11:52:20"/>
    <n v="93455.99999986589"/>
    <n v="1557.5999999977648"/>
    <n v="15575.999999977648"/>
    <n v="1"/>
    <s v="D550379"/>
    <s v="Closed"/>
  </r>
  <r>
    <x v="0"/>
    <x v="0"/>
    <x v="3"/>
    <s v="MTR.27524"/>
    <n v="1"/>
    <x v="9"/>
    <x v="0"/>
    <d v="2020-04-13T22:56:20"/>
    <d v="2020-04-13T12:13:00"/>
    <n v="38599.999999674037"/>
    <n v="643.33333332790062"/>
    <n v="643.33333332790062"/>
    <n v="1"/>
    <s v="C550179"/>
    <s v="Closed"/>
  </r>
  <r>
    <x v="0"/>
    <x v="0"/>
    <x v="3"/>
    <s v="MTR.26374"/>
    <n v="1"/>
    <x v="9"/>
    <x v="0"/>
    <d v="2020-04-13T20:34:08"/>
    <d v="2020-04-13T13:52:58"/>
    <n v="24069.99999966938"/>
    <n v="401.16666666115634"/>
    <n v="401.16666666115634"/>
    <n v="1"/>
    <s v="C550216"/>
    <s v="Closed"/>
  </r>
  <r>
    <x v="0"/>
    <x v="2"/>
    <x v="5"/>
    <s v="FS.707"/>
    <n v="1"/>
    <x v="9"/>
    <x v="0"/>
    <d v="2020-04-13T18:22:12"/>
    <d v="2020-04-13T14:30:07"/>
    <n v="13925.000000023283"/>
    <n v="232.08333333372138"/>
    <n v="232.08333333372138"/>
    <n v="1"/>
    <s v="D550309"/>
    <s v="Closed"/>
  </r>
  <r>
    <x v="0"/>
    <x v="0"/>
    <x v="3"/>
    <s v="PL.98326"/>
    <n v="31"/>
    <x v="9"/>
    <x v="0"/>
    <d v="2020-04-13T19:07:20"/>
    <d v="2020-04-13T16:07:00"/>
    <n v="10820.00000027474"/>
    <n v="180.33333333791234"/>
    <n v="5590.3333334752824"/>
    <n v="1"/>
    <s v="D550340"/>
    <s v="Closed"/>
  </r>
  <r>
    <x v="0"/>
    <x v="4"/>
    <x v="9"/>
    <s v="TR.37135"/>
    <n v="1"/>
    <x v="9"/>
    <x v="0"/>
    <d v="2020-04-13T22:41:34"/>
    <d v="2020-04-13T16:33:00"/>
    <n v="22114.000000082888"/>
    <n v="368.56666666804813"/>
    <n v="368.56666666804813"/>
    <n v="1"/>
    <s v="D550328"/>
    <s v="Closed"/>
  </r>
  <r>
    <x v="0"/>
    <x v="2"/>
    <x v="16"/>
    <s v="REC.323"/>
    <n v="189"/>
    <x v="9"/>
    <x v="0"/>
    <d v="2020-04-13T20:11:04"/>
    <d v="2020-04-13T18:17:00"/>
    <n v="6843.999999971129"/>
    <n v="114.06666666618548"/>
    <n v="21558.599999909056"/>
    <n v="1"/>
    <s v="D550355"/>
    <s v="Closed"/>
  </r>
  <r>
    <x v="0"/>
    <x v="2"/>
    <x v="10"/>
    <s v="FS.45"/>
    <n v="22"/>
    <x v="9"/>
    <x v="0"/>
    <d v="2020-04-13T22:18:15"/>
    <d v="2020-04-13T19:37:00"/>
    <n v="9674.9999997904524"/>
    <n v="161.24999999650754"/>
    <n v="3547.4999999231659"/>
    <n v="1"/>
    <s v="D550369"/>
    <s v="Closed"/>
  </r>
  <r>
    <x v="0"/>
    <x v="0"/>
    <x v="3"/>
    <s v="MTR.27537"/>
    <n v="1"/>
    <x v="9"/>
    <x v="0"/>
    <d v="2020-04-13T22:57:01"/>
    <d v="2020-04-13T20:12:00"/>
    <n v="9900.9999998146668"/>
    <n v="165.01666666357778"/>
    <n v="165.01666666357778"/>
    <n v="1"/>
    <s v="C550357"/>
    <s v="Closed"/>
  </r>
  <r>
    <x v="0"/>
    <x v="2"/>
    <x v="15"/>
    <s v="FS.358"/>
    <n v="4"/>
    <x v="9"/>
    <x v="0"/>
    <d v="2020-04-14T10:05:00"/>
    <d v="2020-04-14T08:55:00"/>
    <n v="4199.9999998603016"/>
    <n v="69.999999997671694"/>
    <n v="279.99999999068677"/>
    <n v="1"/>
    <s v="D550372"/>
    <s v="Closed"/>
  </r>
  <r>
    <x v="0"/>
    <x v="0"/>
    <x v="3"/>
    <s v="FS.874"/>
    <n v="1"/>
    <x v="9"/>
    <x v="0"/>
    <d v="2020-04-14T10:30:11"/>
    <d v="2020-04-14T09:34:00"/>
    <n v="3371.0000003222376"/>
    <n v="56.18333333870396"/>
    <n v="56.18333333870396"/>
    <n v="1"/>
    <s v="D550374"/>
    <s v="Closed"/>
  </r>
  <r>
    <x v="0"/>
    <x v="0"/>
    <x v="3"/>
    <s v="FS.879"/>
    <n v="1"/>
    <x v="9"/>
    <x v="0"/>
    <d v="2020-04-14T10:38:24"/>
    <d v="2020-04-14T09:40:00"/>
    <n v="3503.9999999804422"/>
    <n v="58.399999999674037"/>
    <n v="58.399999999674037"/>
    <n v="1"/>
    <s v="D550375"/>
    <s v="Closed"/>
  </r>
  <r>
    <x v="1"/>
    <x v="6"/>
    <x v="22"/>
    <s v="BLANK"/>
    <n v="1"/>
    <x v="6"/>
    <x v="0"/>
    <d v="2020-04-14T13:10:00"/>
    <d v="2020-04-14T10:41:00"/>
    <n v="8939.9999995948747"/>
    <n v="148.99999999324791"/>
    <n v="148.99999999324791"/>
    <n v="1"/>
    <s v="C550377"/>
    <s v="Closed"/>
  </r>
  <r>
    <x v="0"/>
    <x v="0"/>
    <x v="1"/>
    <s v="FS.767"/>
    <n v="2"/>
    <x v="5"/>
    <x v="0"/>
    <d v="2020-04-14T16:41:00"/>
    <d v="2020-04-14T15:54:00"/>
    <n v="2820.0000003911555"/>
    <n v="47.000000006519258"/>
    <n v="94.000000013038516"/>
    <n v="1"/>
    <s v="D550385"/>
    <s v="Closed"/>
  </r>
  <r>
    <x v="1"/>
    <x v="6"/>
    <x v="21"/>
    <s v="TR.42607"/>
    <n v="2"/>
    <x v="5"/>
    <x v="0"/>
    <d v="2020-04-14T18:32:51"/>
    <d v="2020-04-14T17:27:00"/>
    <n v="3951.0000001173466"/>
    <n v="65.850000001955777"/>
    <n v="131.70000000391155"/>
    <n v="1"/>
    <s v="D550388"/>
    <s v="Closed"/>
  </r>
  <r>
    <x v="0"/>
    <x v="4"/>
    <x v="9"/>
    <s v="MTR.29229"/>
    <n v="1"/>
    <x v="5"/>
    <x v="0"/>
    <d v="2020-04-14T22:27:19"/>
    <d v="2020-04-14T21:00:00"/>
    <n v="5239.0000000828877"/>
    <n v="87.316666668048128"/>
    <n v="87.316666668048128"/>
    <n v="1"/>
    <s v="C550391"/>
    <s v="Closed"/>
  </r>
  <r>
    <x v="0"/>
    <x v="0"/>
    <x v="1"/>
    <s v="MTR.22352"/>
    <n v="1"/>
    <x v="1"/>
    <x v="0"/>
    <d v="2020-04-15T10:21:17"/>
    <d v="2020-04-15T09:51:29"/>
    <n v="1787.9999999189749"/>
    <n v="29.799999998649582"/>
    <n v="29.799999998649582"/>
    <n v="1"/>
    <s v="C550393"/>
    <s v="Closed"/>
  </r>
  <r>
    <x v="0"/>
    <x v="2"/>
    <x v="10"/>
    <s v="FS.88"/>
    <n v="11"/>
    <x v="6"/>
    <x v="0"/>
    <d v="2020-04-15T11:18:53"/>
    <d v="2020-04-15T10:30:00"/>
    <n v="2932.9999997746199"/>
    <n v="48.883333329576999"/>
    <n v="537.71666662534699"/>
    <n v="1"/>
    <s v="D550396"/>
    <s v="Closed"/>
  </r>
  <r>
    <x v="1"/>
    <x v="6"/>
    <x v="13"/>
    <s v="MTR.13642"/>
    <n v="1"/>
    <x v="1"/>
    <x v="0"/>
    <d v="2020-04-15T14:57:11"/>
    <d v="2020-04-15T13:02:32"/>
    <n v="6878.9999999804422"/>
    <n v="114.64999999967404"/>
    <n v="114.64999999967404"/>
    <n v="1"/>
    <s v="C550398"/>
    <s v="Closed"/>
  </r>
  <r>
    <x v="0"/>
    <x v="4"/>
    <x v="9"/>
    <s v="PL.102267"/>
    <n v="2"/>
    <x v="1"/>
    <x v="0"/>
    <d v="2020-04-15T14:25:13"/>
    <d v="2020-04-15T13:29:26"/>
    <n v="3346.9999997410923"/>
    <n v="55.783333329018205"/>
    <n v="111.56666665803641"/>
    <n v="1"/>
    <s v="D550400"/>
    <s v="Closed"/>
  </r>
  <r>
    <x v="1"/>
    <x v="5"/>
    <x v="24"/>
    <s v="FS.2269"/>
    <n v="8"/>
    <x v="1"/>
    <x v="0"/>
    <d v="2020-04-15T16:12:06"/>
    <d v="2020-04-15T15:18:00"/>
    <n v="3246.0000000195578"/>
    <n v="54.100000000325963"/>
    <n v="432.8000000026077"/>
    <n v="1"/>
    <s v="D550402"/>
    <s v="Closed"/>
  </r>
  <r>
    <x v="0"/>
    <x v="0"/>
    <x v="3"/>
    <s v="MTR.27524"/>
    <n v="1"/>
    <x v="2"/>
    <x v="0"/>
    <d v="2020-04-15T17:23:00"/>
    <d v="2020-04-15T15:56:00"/>
    <n v="5220.0000000419095"/>
    <n v="87.000000000698492"/>
    <n v="87.000000000698492"/>
    <n v="1"/>
    <s v="C550401"/>
    <s v="Closed"/>
  </r>
  <r>
    <x v="0"/>
    <x v="3"/>
    <x v="7"/>
    <s v="MTR.17402"/>
    <n v="1"/>
    <x v="1"/>
    <x v="0"/>
    <d v="2020-04-15T20:47:57"/>
    <d v="2020-04-15T18:52:00"/>
    <n v="6956.9999999832362"/>
    <n v="115.9499999997206"/>
    <n v="115.9499999997206"/>
    <n v="1"/>
    <s v="C550403"/>
    <s v="Closed"/>
  </r>
  <r>
    <x v="0"/>
    <x v="0"/>
    <x v="3"/>
    <s v="FS.599"/>
    <n v="19"/>
    <x v="1"/>
    <x v="0"/>
    <d v="2020-04-16T11:31:03"/>
    <d v="2020-04-16T10:20:12"/>
    <n v="4250.9999998379499"/>
    <n v="70.849999997299165"/>
    <n v="1346.1499999486841"/>
    <n v="1"/>
    <s v="D550414"/>
    <s v="Closed"/>
  </r>
  <r>
    <x v="0"/>
    <x v="2"/>
    <x v="16"/>
    <s v="FS.422"/>
    <n v="14"/>
    <x v="0"/>
    <x v="0"/>
    <d v="2020-04-16T11:06:00"/>
    <d v="2020-04-16T10:53:00"/>
    <n v="780.00000002793968"/>
    <n v="13.000000000465661"/>
    <n v="182.00000000651926"/>
    <n v="1"/>
    <s v="D550413"/>
    <s v="Closed"/>
  </r>
  <r>
    <x v="0"/>
    <x v="0"/>
    <x v="0"/>
    <s v="MTR.26170"/>
    <n v="1"/>
    <x v="4"/>
    <x v="0"/>
    <d v="2020-04-16T13:11:35"/>
    <d v="2020-04-16T11:39:00"/>
    <n v="5554.999999771826"/>
    <n v="92.583333329530433"/>
    <n v="92.583333329530433"/>
    <n v="1"/>
    <s v="C550415"/>
    <s v="Closed"/>
  </r>
  <r>
    <x v="1"/>
    <x v="6"/>
    <x v="18"/>
    <s v="FS.1927"/>
    <n v="26"/>
    <x v="1"/>
    <x v="0"/>
    <d v="2020-04-16T12:57:38"/>
    <d v="2020-04-16T12:10:00"/>
    <n v="2857.9999998444691"/>
    <n v="47.633333330741152"/>
    <n v="1238.46666659927"/>
    <n v="1"/>
    <s v="D550420"/>
    <s v="Closed"/>
  </r>
  <r>
    <x v="0"/>
    <x v="2"/>
    <x v="16"/>
    <s v="FS.266"/>
    <n v="22"/>
    <x v="1"/>
    <x v="0"/>
    <d v="2020-04-16T13:56:38"/>
    <d v="2020-04-16T12:26:37"/>
    <n v="5401.000000233762"/>
    <n v="90.016666670562699"/>
    <n v="1980.3666667523794"/>
    <n v="1"/>
    <s v="D550430"/>
    <s v="Closed"/>
  </r>
  <r>
    <x v="0"/>
    <x v="0"/>
    <x v="0"/>
    <s v="TR.36471"/>
    <n v="3"/>
    <x v="1"/>
    <x v="0"/>
    <d v="2020-04-16T16:04:50"/>
    <d v="2020-04-16T15:03:00"/>
    <n v="3709.9999997299165"/>
    <n v="61.833333328831941"/>
    <n v="185.49999998649582"/>
    <n v="1"/>
    <s v="D550434"/>
    <s v="Closed"/>
  </r>
  <r>
    <x v="0"/>
    <x v="4"/>
    <x v="27"/>
    <s v="TR.36686"/>
    <n v="1"/>
    <x v="1"/>
    <x v="0"/>
    <d v="2020-04-16T17:42:37"/>
    <d v="2020-04-16T16:44:00"/>
    <n v="3516.9999998761341"/>
    <n v="58.616666664602235"/>
    <n v="58.616666664602235"/>
    <n v="1"/>
    <s v="D550437"/>
    <s v="Closed"/>
  </r>
  <r>
    <x v="0"/>
    <x v="2"/>
    <x v="5"/>
    <s v="FS.762"/>
    <n v="50"/>
    <x v="1"/>
    <x v="0"/>
    <d v="2020-04-16T22:20:52"/>
    <d v="2020-04-16T19:52:00"/>
    <n v="8932.0000002393499"/>
    <n v="148.86666667065583"/>
    <n v="7443.3333335327916"/>
    <n v="1"/>
    <s v="D550452"/>
    <s v="Closed"/>
  </r>
  <r>
    <x v="0"/>
    <x v="2"/>
    <x v="5"/>
    <s v="MTR.19007"/>
    <n v="1"/>
    <x v="1"/>
    <x v="0"/>
    <d v="2020-04-16T22:21:37"/>
    <d v="2020-04-16T19:53:00"/>
    <n v="8916.9999998761341"/>
    <n v="148.61666666460223"/>
    <n v="148.61666666460223"/>
    <n v="1"/>
    <s v="C550439"/>
    <s v="Closed"/>
  </r>
  <r>
    <x v="1"/>
    <x v="6"/>
    <x v="21"/>
    <s v="MTR.5366"/>
    <n v="1"/>
    <x v="4"/>
    <x v="0"/>
    <d v="2020-04-18T08:00:09"/>
    <d v="2020-04-18T06:09:00"/>
    <n v="6668.9999999245629"/>
    <n v="111.14999999874271"/>
    <n v="111.14999999874271"/>
    <n v="1"/>
    <s v="C550456"/>
    <s v="Closed"/>
  </r>
  <r>
    <x v="0"/>
    <x v="2"/>
    <x v="10"/>
    <s v="PL.90919"/>
    <n v="7"/>
    <x v="1"/>
    <x v="0"/>
    <d v="2020-04-18T07:38:44"/>
    <d v="2020-04-18T06:41:00"/>
    <n v="3464.0000000596046"/>
    <n v="57.733333334326744"/>
    <n v="404.13333334028721"/>
    <n v="1"/>
    <s v="D550458"/>
    <s v="Closed"/>
  </r>
  <r>
    <x v="0"/>
    <x v="3"/>
    <x v="7"/>
    <s v="MTR.16587"/>
    <n v="1"/>
    <x v="4"/>
    <x v="0"/>
    <d v="2020-04-18T09:44:15"/>
    <d v="2020-04-18T09:00:00"/>
    <n v="2655.0000001676381"/>
    <n v="44.250000002793968"/>
    <n v="44.250000002793968"/>
    <n v="1"/>
    <s v="C550459"/>
    <s v="Closed"/>
  </r>
  <r>
    <x v="0"/>
    <x v="7"/>
    <x v="17"/>
    <s v="MTR.29336"/>
    <n v="1"/>
    <x v="5"/>
    <x v="0"/>
    <d v="2020-04-19T08:30:35"/>
    <d v="2020-04-19T08:01:00"/>
    <n v="1775.0000000232831"/>
    <n v="29.583333333721384"/>
    <n v="29.583333333721384"/>
    <n v="1"/>
    <s v="C550460"/>
    <s v="Closed"/>
  </r>
  <r>
    <x v="0"/>
    <x v="2"/>
    <x v="10"/>
    <s v="FDR.8358"/>
    <n v="1406"/>
    <x v="1"/>
    <x v="0"/>
    <d v="2020-04-19T18:06:01"/>
    <d v="2020-04-19T16:47:00"/>
    <n v="4740.999999968335"/>
    <n v="79.016666666138917"/>
    <n v="111097.43333259132"/>
    <n v="1"/>
    <s v="D550535"/>
    <s v="Closed"/>
  </r>
  <r>
    <x v="0"/>
    <x v="0"/>
    <x v="3"/>
    <s v="FS.41987"/>
    <n v="7"/>
    <x v="1"/>
    <x v="0"/>
    <d v="2020-04-19T20:03:37"/>
    <d v="2020-04-19T19:41:00"/>
    <n v="1356.9999997504056"/>
    <n v="22.616666662506759"/>
    <n v="158.31666663754731"/>
    <n v="1"/>
    <s v="D550601"/>
    <s v="Closed"/>
  </r>
  <r>
    <x v="0"/>
    <x v="3"/>
    <x v="7"/>
    <s v="TR.37554"/>
    <n v="1"/>
    <x v="2"/>
    <x v="0"/>
    <d v="2020-04-19T22:11:55"/>
    <d v="2020-04-19T20:21:00"/>
    <n v="6654.999999795109"/>
    <n v="110.91666666325182"/>
    <n v="110.91666666325182"/>
    <n v="1"/>
    <s v="D550603"/>
    <s v="Closed"/>
  </r>
  <r>
    <x v="0"/>
    <x v="4"/>
    <x v="8"/>
    <s v="FS.1146"/>
    <n v="17"/>
    <x v="7"/>
    <x v="0"/>
    <d v="2020-04-20T02:21:27"/>
    <d v="2020-04-20T01:43:00"/>
    <n v="2306.999999913387"/>
    <n v="38.44999999855645"/>
    <n v="653.64999997545965"/>
    <n v="1"/>
    <s v="D550608"/>
    <s v="Closed"/>
  </r>
  <r>
    <x v="0"/>
    <x v="2"/>
    <x v="10"/>
    <s v="FS.89"/>
    <n v="4"/>
    <x v="1"/>
    <x v="0"/>
    <d v="2020-04-20T10:43:34"/>
    <d v="2020-04-20T09:40:00"/>
    <n v="3813.9999995240942"/>
    <n v="63.566666658734903"/>
    <n v="254.26666663493961"/>
    <n v="1"/>
    <s v="D550612"/>
    <s v="Closed"/>
  </r>
  <r>
    <x v="0"/>
    <x v="2"/>
    <x v="10"/>
    <s v="FS.165"/>
    <n v="14"/>
    <x v="0"/>
    <x v="0"/>
    <d v="2020-04-20T11:48:42"/>
    <d v="2020-04-20T11:41:00"/>
    <n v="461.99999987147748"/>
    <n v="7.6999999978579581"/>
    <n v="107.79999997001141"/>
    <n v="1"/>
    <s v="D550614"/>
    <s v="Closed"/>
  </r>
  <r>
    <x v="0"/>
    <x v="4"/>
    <x v="27"/>
    <s v="MTR.27526"/>
    <n v="1"/>
    <x v="4"/>
    <x v="0"/>
    <d v="2020-04-21T10:54:00"/>
    <d v="2020-04-21T10:01:00"/>
    <n v="3180.0000003073364"/>
    <n v="53.000000005122274"/>
    <n v="53.000000005122274"/>
    <n v="1"/>
    <s v="C550618"/>
    <s v="Closed"/>
  </r>
  <r>
    <x v="0"/>
    <x v="2"/>
    <x v="5"/>
    <s v="MTR.19972"/>
    <n v="1"/>
    <x v="1"/>
    <x v="0"/>
    <d v="2020-04-21T12:35:07"/>
    <d v="2020-04-21T11:49:00"/>
    <n v="2767.000000574626"/>
    <n v="46.116666676243767"/>
    <n v="46.116666676243767"/>
    <n v="1"/>
    <s v="C550620"/>
    <s v="Closed"/>
  </r>
  <r>
    <x v="0"/>
    <x v="3"/>
    <x v="7"/>
    <s v="FS.1639"/>
    <n v="1"/>
    <x v="1"/>
    <x v="0"/>
    <d v="2020-04-21T15:37:01"/>
    <d v="2020-04-21T14:51:44"/>
    <n v="2717.000000202097"/>
    <n v="45.283333336701617"/>
    <n v="45.283333336701617"/>
    <n v="1"/>
    <s v="D550622"/>
    <s v="Closed"/>
  </r>
  <r>
    <x v="1"/>
    <x v="1"/>
    <x v="11"/>
    <s v="MTR.146346"/>
    <n v="1"/>
    <x v="5"/>
    <x v="0"/>
    <d v="2020-04-22T07:51:40"/>
    <d v="2020-04-22T07:10:00"/>
    <n v="2500.0000003958121"/>
    <n v="41.666666673263535"/>
    <n v="41.666666673263535"/>
    <n v="1"/>
    <s v="C550623"/>
    <s v="Closed"/>
  </r>
  <r>
    <x v="0"/>
    <x v="7"/>
    <x v="17"/>
    <s v="MTR.15453"/>
    <n v="1"/>
    <x v="5"/>
    <x v="0"/>
    <d v="2020-04-23T09:02:35"/>
    <d v="2020-04-23T08:07:24"/>
    <n v="3310.9999994980171"/>
    <n v="55.183333324966952"/>
    <n v="55.183333324966952"/>
    <n v="1"/>
    <s v="C550627"/>
    <s v="Closed"/>
  </r>
  <r>
    <x v="0"/>
    <x v="3"/>
    <x v="6"/>
    <s v="FS.1654"/>
    <n v="21"/>
    <x v="9"/>
    <x v="0"/>
    <d v="2020-04-23T12:24:31"/>
    <d v="2020-04-23T11:29:00"/>
    <n v="3330.9999997727573"/>
    <n v="55.516666662879288"/>
    <n v="1165.8499999204651"/>
    <n v="1"/>
    <s v="D550638"/>
    <s v="Closed"/>
  </r>
  <r>
    <x v="0"/>
    <x v="4"/>
    <x v="9"/>
    <s v="MTR.28159"/>
    <n v="1"/>
    <x v="9"/>
    <x v="0"/>
    <d v="2020-04-23T12:30:59"/>
    <d v="2020-04-23T11:31:00"/>
    <n v="3599.0000001853332"/>
    <n v="59.98333333642222"/>
    <n v="59.98333333642222"/>
    <n v="1"/>
    <s v="C550630"/>
    <s v="Closed"/>
  </r>
  <r>
    <x v="0"/>
    <x v="2"/>
    <x v="10"/>
    <s v="PL.91866"/>
    <n v="2"/>
    <x v="9"/>
    <x v="0"/>
    <d v="2020-04-23T13:35:00"/>
    <d v="2020-04-23T11:39:14"/>
    <n v="6945.9999999264255"/>
    <n v="115.76666666544043"/>
    <n v="231.53333333088085"/>
    <n v="1"/>
    <s v="D550639"/>
    <s v="Closed"/>
  </r>
  <r>
    <x v="0"/>
    <x v="4"/>
    <x v="9"/>
    <s v="FS.1463"/>
    <n v="15"/>
    <x v="9"/>
    <x v="0"/>
    <d v="2020-04-23T13:17:11"/>
    <d v="2020-04-23T11:42:00"/>
    <n v="5710.9999997774139"/>
    <n v="95.183333329623565"/>
    <n v="1427.7499999443535"/>
    <n v="1"/>
    <s v="D550643"/>
    <s v="Closed"/>
  </r>
  <r>
    <x v="0"/>
    <x v="2"/>
    <x v="10"/>
    <s v="FS.89"/>
    <n v="4"/>
    <x v="5"/>
    <x v="0"/>
    <d v="2020-04-23T13:04:29"/>
    <d v="2020-04-23T12:08:00"/>
    <n v="3388.9999995008111"/>
    <n v="56.483333325013518"/>
    <n v="225.93333330005407"/>
    <n v="1"/>
    <s v="D550641"/>
    <s v="Closed"/>
  </r>
  <r>
    <x v="0"/>
    <x v="7"/>
    <x v="17"/>
    <s v="REC.2907"/>
    <n v="752"/>
    <x v="9"/>
    <x v="0"/>
    <d v="2020-04-23T14:12:40"/>
    <d v="2020-04-23T13:34:00"/>
    <n v="2319.9999998090789"/>
    <n v="38.666666663484648"/>
    <n v="29077.333330940455"/>
    <n v="1"/>
    <s v="D550672"/>
    <s v="Closed"/>
  </r>
  <r>
    <x v="0"/>
    <x v="7"/>
    <x v="17"/>
    <s v="MTR.29335"/>
    <n v="1"/>
    <x v="9"/>
    <x v="0"/>
    <d v="2020-04-23T15:40:00"/>
    <d v="2020-04-23T14:25:00"/>
    <n v="4500.0000002095476"/>
    <n v="75.00000000349246"/>
    <n v="75.00000000349246"/>
    <n v="1"/>
    <s v="C550696"/>
    <s v="Closed"/>
  </r>
  <r>
    <x v="0"/>
    <x v="0"/>
    <x v="4"/>
    <s v="TR.36198"/>
    <n v="1"/>
    <x v="9"/>
    <x v="0"/>
    <d v="2020-04-23T16:59:14"/>
    <d v="2020-04-23T15:39:00"/>
    <n v="4814.0000000596046"/>
    <n v="80.233333334326744"/>
    <n v="80.233333334326744"/>
    <n v="1"/>
    <s v="D550702"/>
    <s v="Closed"/>
  </r>
  <r>
    <x v="0"/>
    <x v="4"/>
    <x v="9"/>
    <s v="MTR.28515"/>
    <n v="1"/>
    <x v="9"/>
    <x v="0"/>
    <d v="2020-04-23T19:31:41"/>
    <d v="2020-04-23T15:50:21"/>
    <n v="13279.999999492429"/>
    <n v="221.33333332487382"/>
    <n v="221.33333332487382"/>
    <n v="1"/>
    <s v="C550697"/>
    <s v="Closed"/>
  </r>
  <r>
    <x v="1"/>
    <x v="6"/>
    <x v="13"/>
    <s v="FS.2465"/>
    <n v="5"/>
    <x v="1"/>
    <x v="0"/>
    <d v="2020-04-23T17:33:15"/>
    <d v="2020-04-23T16:30:00"/>
    <n v="3795.0000001117587"/>
    <n v="63.250000001862645"/>
    <n v="316.25000000931323"/>
    <n v="1"/>
    <s v="D550758"/>
    <s v="Closed"/>
  </r>
  <r>
    <x v="1"/>
    <x v="6"/>
    <x v="13"/>
    <s v="PL.112341"/>
    <n v="8"/>
    <x v="1"/>
    <x v="0"/>
    <d v="2020-04-23T17:32:28"/>
    <d v="2020-04-23T16:30:00"/>
    <n v="3747.9999998118728"/>
    <n v="62.466666663531214"/>
    <n v="499.73333330824971"/>
    <n v="1"/>
    <s v="D550756"/>
    <s v="Closed"/>
  </r>
  <r>
    <x v="0"/>
    <x v="2"/>
    <x v="10"/>
    <s v="REC.50"/>
    <n v="402"/>
    <x v="9"/>
    <x v="0"/>
    <d v="2020-04-23T19:18:06"/>
    <d v="2020-04-23T17:04:00"/>
    <n v="8046.0000005783513"/>
    <n v="134.10000000963919"/>
    <n v="53908.200003874954"/>
    <n v="1"/>
    <s v="D551036"/>
    <s v="Closed"/>
  </r>
  <r>
    <x v="0"/>
    <x v="2"/>
    <x v="10"/>
    <s v="REC.162"/>
    <n v="30"/>
    <x v="9"/>
    <x v="0"/>
    <d v="2020-04-23T22:19:37"/>
    <d v="2020-04-23T17:08:00"/>
    <n v="18697.000000323169"/>
    <n v="311.61666667205282"/>
    <n v="9348.5000001615845"/>
    <n v="1"/>
    <s v="D551127"/>
    <s v="Closed"/>
  </r>
  <r>
    <x v="0"/>
    <x v="2"/>
    <x v="16"/>
    <s v="REC.323"/>
    <n v="189"/>
    <x v="9"/>
    <x v="0"/>
    <d v="2020-04-23T18:54:35"/>
    <d v="2020-04-23T17:09:00"/>
    <n v="6334.9999997997656"/>
    <n v="105.58333332999609"/>
    <n v="19955.249999369262"/>
    <n v="1"/>
    <s v="D550874"/>
    <s v="Closed"/>
  </r>
  <r>
    <x v="0"/>
    <x v="2"/>
    <x v="5"/>
    <s v="REC.651"/>
    <n v="354"/>
    <x v="9"/>
    <x v="0"/>
    <d v="2020-04-23T20:23:02"/>
    <d v="2020-04-23T17:12:00"/>
    <n v="11462.000000104308"/>
    <n v="191.0333333350718"/>
    <n v="67625.800000615418"/>
    <n v="1"/>
    <s v="D550845"/>
    <s v="Closed"/>
  </r>
  <r>
    <x v="0"/>
    <x v="0"/>
    <x v="1"/>
    <s v="FDR.8366"/>
    <n v="914"/>
    <x v="9"/>
    <x v="0"/>
    <d v="2020-04-23T18:02:27"/>
    <d v="2020-04-23T17:16:00"/>
    <n v="2786.9999995920807"/>
    <n v="46.449999993201345"/>
    <n v="42455.29999378603"/>
    <n v="1"/>
    <s v="D550830"/>
    <s v="Closed"/>
  </r>
  <r>
    <x v="0"/>
    <x v="2"/>
    <x v="15"/>
    <s v="TR.33106"/>
    <n v="3"/>
    <x v="9"/>
    <x v="0"/>
    <d v="2020-04-23T23:17:17"/>
    <d v="2020-04-23T17:17:00"/>
    <n v="21617.000000202097"/>
    <n v="360.28333333670162"/>
    <n v="1080.8500000101048"/>
    <n v="1"/>
    <s v="D551219"/>
    <s v="Closed"/>
  </r>
  <r>
    <x v="0"/>
    <x v="0"/>
    <x v="3"/>
    <s v="REC.2871"/>
    <n v="610"/>
    <x v="9"/>
    <x v="0"/>
    <d v="2020-04-23T18:57:48"/>
    <d v="2020-04-23T17:19:00"/>
    <n v="5927.9999995836988"/>
    <n v="98.799999993061647"/>
    <n v="60267.999995767605"/>
    <n v="1"/>
    <s v="D551028"/>
    <s v="Closed"/>
  </r>
  <r>
    <x v="0"/>
    <x v="2"/>
    <x v="16"/>
    <s v="FS.389"/>
    <n v="14"/>
    <x v="9"/>
    <x v="0"/>
    <d v="2020-04-23T19:44:58"/>
    <d v="2020-04-23T17:19:00"/>
    <n v="8757.999999797903"/>
    <n v="145.96666666329838"/>
    <n v="2043.5333332861774"/>
    <n v="1"/>
    <s v="D551081"/>
    <s v="Closed"/>
  </r>
  <r>
    <x v="0"/>
    <x v="2"/>
    <x v="10"/>
    <s v="FS.88"/>
    <n v="11"/>
    <x v="9"/>
    <x v="0"/>
    <d v="2020-04-23T19:23:21"/>
    <d v="2020-04-23T17:20:00"/>
    <n v="7401.0000000474975"/>
    <n v="123.35000000079162"/>
    <n v="1356.8500000087079"/>
    <n v="1"/>
    <s v="D551144"/>
    <s v="Closed"/>
  </r>
  <r>
    <x v="0"/>
    <x v="0"/>
    <x v="4"/>
    <s v="FDR.2874"/>
    <n v="746"/>
    <x v="9"/>
    <x v="0"/>
    <d v="2020-04-23T18:03:33"/>
    <d v="2020-04-23T17:24:00"/>
    <n v="2373.0000002542511"/>
    <n v="39.550000004237518"/>
    <n v="29504.300003161188"/>
    <n v="1"/>
    <s v="D550832"/>
    <s v="Closed"/>
  </r>
  <r>
    <x v="0"/>
    <x v="3"/>
    <x v="7"/>
    <s v="FS.1212"/>
    <n v="2"/>
    <x v="9"/>
    <x v="0"/>
    <d v="2020-04-24T00:35:47"/>
    <d v="2020-04-23T17:27:00"/>
    <n v="25727.000000397675"/>
    <n v="428.78333333996125"/>
    <n v="857.56666667992249"/>
    <n v="1"/>
    <s v="D551227"/>
    <s v="Closed"/>
  </r>
  <r>
    <x v="0"/>
    <x v="2"/>
    <x v="10"/>
    <s v="FS.136"/>
    <n v="15"/>
    <x v="9"/>
    <x v="0"/>
    <d v="2020-04-23T21:41:00"/>
    <d v="2020-04-23T17:29:00"/>
    <n v="15119.999999622814"/>
    <n v="251.99999999371357"/>
    <n v="3779.9999999057036"/>
    <n v="1"/>
    <s v="D551195"/>
    <s v="Closed"/>
  </r>
  <r>
    <x v="0"/>
    <x v="3"/>
    <x v="7"/>
    <s v="REC.1599"/>
    <n v="92"/>
    <x v="9"/>
    <x v="0"/>
    <d v="2020-04-24T01:18:26"/>
    <d v="2020-04-23T17:34:00"/>
    <n v="27866.000000014901"/>
    <n v="464.43333333358169"/>
    <n v="42727.866666689515"/>
    <n v="1"/>
    <s v="D551071"/>
    <s v="Closed"/>
  </r>
  <r>
    <x v="0"/>
    <x v="2"/>
    <x v="5"/>
    <s v="REC.227"/>
    <n v="36"/>
    <x v="9"/>
    <x v="0"/>
    <d v="2020-04-23T22:16:51"/>
    <d v="2020-04-23T17:39:00"/>
    <n v="16670.999999460764"/>
    <n v="277.84999999101274"/>
    <n v="10002.599999676459"/>
    <n v="1"/>
    <s v="D551200"/>
    <s v="Closed"/>
  </r>
  <r>
    <x v="0"/>
    <x v="2"/>
    <x v="10"/>
    <s v="FS.85"/>
    <n v="40"/>
    <x v="9"/>
    <x v="0"/>
    <d v="2020-04-23T18:55:54"/>
    <d v="2020-04-23T17:47:00"/>
    <n v="4134.0000001480803"/>
    <n v="68.900000002468005"/>
    <n v="2756.0000000987202"/>
    <n v="1"/>
    <s v="D551114"/>
    <s v="Closed"/>
  </r>
  <r>
    <x v="0"/>
    <x v="0"/>
    <x v="3"/>
    <s v="FS.946"/>
    <n v="3"/>
    <x v="9"/>
    <x v="0"/>
    <d v="2020-04-23T21:32:24"/>
    <d v="2020-04-23T17:50:00"/>
    <n v="13343.999999994412"/>
    <n v="222.39999999990687"/>
    <n v="667.1999999997206"/>
    <n v="1"/>
    <s v="D551212"/>
    <s v="Closed"/>
  </r>
  <r>
    <x v="1"/>
    <x v="6"/>
    <x v="22"/>
    <s v="MTR.221"/>
    <n v="1"/>
    <x v="6"/>
    <x v="0"/>
    <d v="2020-04-23T19:16:21"/>
    <d v="2020-04-23T17:54:00"/>
    <n v="4941.0000002011657"/>
    <n v="82.350000003352761"/>
    <n v="82.350000003352761"/>
    <n v="1"/>
    <s v="C550859"/>
    <s v="Closed"/>
  </r>
  <r>
    <x v="0"/>
    <x v="7"/>
    <x v="17"/>
    <s v="FS.1740"/>
    <n v="79"/>
    <x v="9"/>
    <x v="0"/>
    <d v="2020-04-23T19:36:00"/>
    <d v="2020-04-23T17:56:00"/>
    <n v="6000.0000000698492"/>
    <n v="100.00000000116415"/>
    <n v="7900.0000000919681"/>
    <n v="1"/>
    <s v="D550942"/>
    <s v="Closed"/>
  </r>
  <r>
    <x v="0"/>
    <x v="2"/>
    <x v="5"/>
    <s v="PL.92710"/>
    <n v="8"/>
    <x v="9"/>
    <x v="0"/>
    <d v="2020-04-23T23:16:40"/>
    <d v="2020-04-23T17:59:00"/>
    <n v="19060.000000311993"/>
    <n v="317.66666667186655"/>
    <n v="2541.3333333749324"/>
    <n v="1"/>
    <s v="D551217"/>
    <s v="Closed"/>
  </r>
  <r>
    <x v="0"/>
    <x v="0"/>
    <x v="0"/>
    <s v="FS.1131"/>
    <n v="1"/>
    <x v="9"/>
    <x v="0"/>
    <d v="2020-04-23T23:29:31"/>
    <d v="2020-04-23T18:01:00"/>
    <n v="19710.999999730848"/>
    <n v="328.5166666621808"/>
    <n v="328.5166666621808"/>
    <n v="1"/>
    <s v="D551223"/>
    <s v="Closed"/>
  </r>
  <r>
    <x v="0"/>
    <x v="0"/>
    <x v="4"/>
    <s v="TR.36178"/>
    <n v="4"/>
    <x v="9"/>
    <x v="0"/>
    <d v="2020-04-23T20:15:33"/>
    <d v="2020-04-23T18:03:33"/>
    <n v="7920.0000000419095"/>
    <n v="132.00000000069849"/>
    <n v="528.00000000279397"/>
    <n v="1"/>
    <s v="D551182"/>
    <s v="Closed"/>
  </r>
  <r>
    <x v="0"/>
    <x v="0"/>
    <x v="1"/>
    <s v="FS.637"/>
    <n v="66"/>
    <x v="9"/>
    <x v="0"/>
    <d v="2020-04-23T19:38:52"/>
    <d v="2020-04-23T18:05:00"/>
    <n v="5632.0000001695007"/>
    <n v="93.866666669491678"/>
    <n v="6195.2000001864508"/>
    <n v="1"/>
    <s v="D551090"/>
    <s v="Closed"/>
  </r>
  <r>
    <x v="0"/>
    <x v="7"/>
    <x v="17"/>
    <s v="MTR.15114"/>
    <n v="1"/>
    <x v="9"/>
    <x v="0"/>
    <d v="2020-04-23T21:34:52"/>
    <d v="2020-04-23T18:07:00"/>
    <n v="12471.999999834225"/>
    <n v="207.86666666390374"/>
    <n v="207.86666666390374"/>
    <n v="1"/>
    <s v="C550934"/>
    <s v="Closed"/>
  </r>
  <r>
    <x v="0"/>
    <x v="0"/>
    <x v="1"/>
    <s v="TR.34869"/>
    <n v="1"/>
    <x v="9"/>
    <x v="0"/>
    <d v="2020-04-24T00:02:39"/>
    <d v="2020-04-23T18:09:00"/>
    <n v="21219.00000020396"/>
    <n v="353.65000000339933"/>
    <n v="353.65000000339933"/>
    <n v="1"/>
    <s v="D551225"/>
    <s v="Closed"/>
  </r>
  <r>
    <x v="0"/>
    <x v="0"/>
    <x v="4"/>
    <s v="MTR.265039"/>
    <n v="1"/>
    <x v="9"/>
    <x v="0"/>
    <d v="2020-04-23T20:47:00"/>
    <d v="2020-04-23T18:10:00"/>
    <n v="9419.9999999022111"/>
    <n v="156.99999999837019"/>
    <n v="156.99999999837019"/>
    <n v="1"/>
    <s v="C550948"/>
    <s v="Closed"/>
  </r>
  <r>
    <x v="0"/>
    <x v="0"/>
    <x v="4"/>
    <s v="TR.36060"/>
    <n v="2"/>
    <x v="9"/>
    <x v="0"/>
    <d v="2020-04-23T20:05:30"/>
    <d v="2020-04-23T18:11:00"/>
    <n v="6869.9999997625127"/>
    <n v="114.49999999604188"/>
    <n v="228.99999999208376"/>
    <n v="1"/>
    <s v="D551161"/>
    <s v="Closed"/>
  </r>
  <r>
    <x v="0"/>
    <x v="7"/>
    <x v="17"/>
    <s v="MTR.15973"/>
    <n v="1"/>
    <x v="9"/>
    <x v="0"/>
    <d v="2020-04-23T21:33:37"/>
    <d v="2020-04-23T18:15:00"/>
    <n v="11917.00000022538"/>
    <n v="198.616666670423"/>
    <n v="198.616666670423"/>
    <n v="1"/>
    <s v="C550968"/>
    <s v="Closed"/>
  </r>
  <r>
    <x v="0"/>
    <x v="2"/>
    <x v="15"/>
    <s v="TR.33397"/>
    <n v="3"/>
    <x v="9"/>
    <x v="0"/>
    <d v="2020-04-24T01:35:48"/>
    <d v="2020-04-23T18:33:00"/>
    <n v="25368.000000086613"/>
    <n v="422.80000000144355"/>
    <n v="1268.4000000043306"/>
    <n v="1"/>
    <s v="D551231"/>
    <s v="Closed"/>
  </r>
  <r>
    <x v="0"/>
    <x v="0"/>
    <x v="4"/>
    <s v="FS.1009"/>
    <n v="19"/>
    <x v="9"/>
    <x v="0"/>
    <d v="2020-04-23T22:52:37"/>
    <d v="2020-04-23T18:43:00"/>
    <n v="14976.999999512918"/>
    <n v="249.61666665854864"/>
    <n v="4742.7166665124241"/>
    <n v="1"/>
    <s v="D551222"/>
    <s v="Closed"/>
  </r>
  <r>
    <x v="0"/>
    <x v="0"/>
    <x v="3"/>
    <s v="TR.88886"/>
    <n v="1"/>
    <x v="9"/>
    <x v="0"/>
    <d v="2020-04-23T19:54:35"/>
    <d v="2020-04-23T18:57:48"/>
    <n v="3407.0000005653128"/>
    <n v="56.783333342755213"/>
    <n v="56.783333342755213"/>
    <n v="1"/>
    <s v="D551152"/>
    <s v="Closed"/>
  </r>
  <r>
    <x v="0"/>
    <x v="0"/>
    <x v="3"/>
    <s v="TR.34474"/>
    <n v="5"/>
    <x v="9"/>
    <x v="0"/>
    <d v="2020-04-23T19:50:49"/>
    <d v="2020-04-23T19:05:00"/>
    <n v="2749.0000001387671"/>
    <n v="45.816666668979451"/>
    <n v="229.08333334489726"/>
    <n v="1"/>
    <s v="D551146"/>
    <s v="Closed"/>
  </r>
  <r>
    <x v="0"/>
    <x v="0"/>
    <x v="4"/>
    <s v="FS.1074"/>
    <n v="12"/>
    <x v="9"/>
    <x v="0"/>
    <d v="2020-04-23T20:43:08"/>
    <d v="2020-04-23T19:10:00"/>
    <n v="5587.999999942258"/>
    <n v="93.133333332370967"/>
    <n v="1117.5999999884516"/>
    <n v="1"/>
    <s v="D551184"/>
    <s v="Closed"/>
  </r>
  <r>
    <x v="0"/>
    <x v="0"/>
    <x v="3"/>
    <s v="MTR.27329"/>
    <n v="1"/>
    <x v="9"/>
    <x v="0"/>
    <d v="2020-04-23T21:05:49"/>
    <d v="2020-04-23T19:16:00"/>
    <n v="6589.0000000828877"/>
    <n v="109.81666666804813"/>
    <n v="109.81666666804813"/>
    <n v="1"/>
    <s v="C551093"/>
    <s v="Closed"/>
  </r>
  <r>
    <x v="0"/>
    <x v="2"/>
    <x v="16"/>
    <s v="REC.204"/>
    <n v="33"/>
    <x v="9"/>
    <x v="0"/>
    <d v="2020-04-23T22:21:01"/>
    <d v="2020-04-23T19:21:00"/>
    <n v="10800.999999605119"/>
    <n v="180.01666666008532"/>
    <n v="5940.5499997828156"/>
    <n v="1"/>
    <s v="D551162"/>
    <s v="Closed"/>
  </r>
  <r>
    <x v="0"/>
    <x v="2"/>
    <x v="10"/>
    <s v="FS.59"/>
    <n v="9"/>
    <x v="9"/>
    <x v="0"/>
    <d v="2020-04-24T09:30:06"/>
    <d v="2020-04-23T19:25:00"/>
    <n v="50705.999999446794"/>
    <n v="845.09999999077991"/>
    <n v="7605.8999999170192"/>
    <n v="1"/>
    <s v="D551224"/>
    <s v="Closed"/>
  </r>
  <r>
    <x v="0"/>
    <x v="7"/>
    <x v="17"/>
    <s v="FS.1740"/>
    <n v="79"/>
    <x v="9"/>
    <x v="0"/>
    <d v="2020-04-23T21:13:42"/>
    <d v="2020-04-23T19:46:00"/>
    <n v="5261.9999998016283"/>
    <n v="87.699999996693805"/>
    <n v="6928.2999997388106"/>
    <n v="1"/>
    <s v="D551207"/>
    <s v="Closed"/>
  </r>
  <r>
    <x v="0"/>
    <x v="0"/>
    <x v="3"/>
    <s v="TR.34154"/>
    <n v="2"/>
    <x v="9"/>
    <x v="0"/>
    <d v="2020-04-23T20:56:26"/>
    <d v="2020-04-23T20:07:00"/>
    <n v="2966.0000005736947"/>
    <n v="49.433333342894912"/>
    <n v="98.866666685789824"/>
    <n v="1"/>
    <s v="D551204"/>
    <s v="Closed"/>
  </r>
  <r>
    <x v="0"/>
    <x v="0"/>
    <x v="4"/>
    <s v="TR.35701"/>
    <n v="1"/>
    <x v="9"/>
    <x v="0"/>
    <d v="2020-04-24T00:44:52"/>
    <d v="2020-04-23T20:08:00"/>
    <n v="16612.000000127591"/>
    <n v="276.86666666879319"/>
    <n v="276.86666666879319"/>
    <n v="1"/>
    <s v="D551230"/>
    <s v="Closed"/>
  </r>
  <r>
    <x v="0"/>
    <x v="0"/>
    <x v="4"/>
    <s v="TR.35289"/>
    <n v="1"/>
    <x v="9"/>
    <x v="0"/>
    <d v="2020-04-23T22:53:14"/>
    <d v="2020-04-23T20:53:00"/>
    <n v="7214.0000003390014"/>
    <n v="120.23333333898336"/>
    <n v="120.23333333898336"/>
    <n v="1"/>
    <s v="D551218"/>
    <s v="Closed"/>
  </r>
  <r>
    <x v="0"/>
    <x v="0"/>
    <x v="4"/>
    <s v="TR.35908"/>
    <n v="1"/>
    <x v="9"/>
    <x v="0"/>
    <d v="2020-04-24T00:04:23"/>
    <d v="2020-04-23T20:55:00"/>
    <n v="11362.999999593012"/>
    <n v="189.3833333265502"/>
    <n v="189.3833333265502"/>
    <n v="1"/>
    <s v="D551226"/>
    <s v="Closed"/>
  </r>
  <r>
    <x v="0"/>
    <x v="0"/>
    <x v="1"/>
    <s v="TR.34398"/>
    <n v="5"/>
    <x v="9"/>
    <x v="0"/>
    <d v="2020-04-24T00:40:51"/>
    <d v="2020-04-23T21:07:00"/>
    <n v="12831.000000145286"/>
    <n v="213.85000000242144"/>
    <n v="1069.2500000121072"/>
    <n v="1"/>
    <s v="D551228"/>
    <s v="Closed"/>
  </r>
  <r>
    <x v="0"/>
    <x v="2"/>
    <x v="5"/>
    <s v="PL.95180"/>
    <n v="4"/>
    <x v="9"/>
    <x v="0"/>
    <d v="2020-04-24T01:57:07"/>
    <d v="2020-04-23T21:08:00"/>
    <n v="17346.999999694526"/>
    <n v="289.11666666157544"/>
    <n v="1156.4666666463017"/>
    <n v="1"/>
    <s v="D551232"/>
    <s v="Closed"/>
  </r>
  <r>
    <x v="0"/>
    <x v="2"/>
    <x v="5"/>
    <s v="TR.34637"/>
    <n v="1"/>
    <x v="9"/>
    <x v="0"/>
    <d v="2020-04-24T00:35:06"/>
    <d v="2020-04-23T21:21:00"/>
    <n v="11646.000000368804"/>
    <n v="194.10000000614673"/>
    <n v="194.10000000614673"/>
    <n v="1"/>
    <s v="D551229"/>
    <s v="Closed"/>
  </r>
  <r>
    <x v="0"/>
    <x v="2"/>
    <x v="10"/>
    <s v="MTR.25913"/>
    <n v="1"/>
    <x v="4"/>
    <x v="0"/>
    <d v="2020-04-24T09:50:22"/>
    <d v="2020-04-24T08:00:00"/>
    <n v="6621.999999624677"/>
    <n v="110.36666666041128"/>
    <n v="110.36666666041128"/>
    <n v="1"/>
    <s v="C551234"/>
    <s v="Closed"/>
  </r>
  <r>
    <x v="0"/>
    <x v="0"/>
    <x v="3"/>
    <s v="REC.925"/>
    <n v="31"/>
    <x v="1"/>
    <x v="0"/>
    <d v="2020-04-24T10:24:57"/>
    <d v="2020-04-24T08:52:00"/>
    <n v="5577.0000005140901"/>
    <n v="92.950000008568168"/>
    <n v="2881.4500002656132"/>
    <n v="1"/>
    <s v="D551243"/>
    <s v="Closed"/>
  </r>
  <r>
    <x v="0"/>
    <x v="2"/>
    <x v="5"/>
    <s v="PL.93783"/>
    <n v="1"/>
    <x v="1"/>
    <x v="0"/>
    <d v="2020-04-24T12:44:41"/>
    <d v="2020-04-24T10:47:00"/>
    <n v="7060.9999997774139"/>
    <n v="117.68333332962357"/>
    <n v="117.68333332962357"/>
    <n v="1"/>
    <s v="D551259"/>
    <s v="Closed"/>
  </r>
  <r>
    <x v="0"/>
    <x v="4"/>
    <x v="9"/>
    <s v="MTR.27829"/>
    <n v="1"/>
    <x v="5"/>
    <x v="0"/>
    <d v="2020-04-24T12:47:34"/>
    <d v="2020-04-24T11:52:12"/>
    <n v="3322.0000001834705"/>
    <n v="55.366666669724509"/>
    <n v="55.366666669724509"/>
    <n v="1"/>
    <s v="C551258"/>
    <s v="Closed"/>
  </r>
  <r>
    <x v="0"/>
    <x v="2"/>
    <x v="10"/>
    <s v="MTR.18678"/>
    <n v="1"/>
    <x v="1"/>
    <x v="0"/>
    <d v="2020-04-24T18:53:24"/>
    <d v="2020-04-24T17:16:00"/>
    <n v="5844.0000000642613"/>
    <n v="97.400000001071021"/>
    <n v="97.400000001071021"/>
    <n v="1"/>
    <s v="C551263"/>
    <s v="Closed"/>
  </r>
  <r>
    <x v="0"/>
    <x v="3"/>
    <x v="6"/>
    <s v="PL.104549"/>
    <n v="174"/>
    <x v="10"/>
    <x v="0"/>
    <d v="2020-04-24T21:57:14"/>
    <d v="2020-04-24T21:30:00"/>
    <n v="1633.9999997522682"/>
    <n v="27.23333332920447"/>
    <n v="4738.5999992815778"/>
    <n v="1"/>
    <s v="D551265"/>
    <s v="Closed"/>
  </r>
  <r>
    <x v="0"/>
    <x v="4"/>
    <x v="9"/>
    <s v="TR.37624"/>
    <n v="2"/>
    <x v="1"/>
    <x v="0"/>
    <d v="2020-04-25T14:50:26"/>
    <d v="2020-04-25T12:55:00"/>
    <n v="6925.9999996516854"/>
    <n v="115.43333332752809"/>
    <n v="230.86666665505618"/>
    <n v="1"/>
    <s v="D551291"/>
    <s v="Closed"/>
  </r>
  <r>
    <x v="0"/>
    <x v="2"/>
    <x v="5"/>
    <s v="SL.10462"/>
    <n v="2"/>
    <x v="1"/>
    <x v="0"/>
    <d v="2020-04-25T13:41:03"/>
    <d v="2020-04-25T13:19:00"/>
    <n v="1322.9999999748543"/>
    <n v="22.049999999580905"/>
    <n v="44.09999999916181"/>
    <n v="1"/>
    <s v="D551290"/>
    <s v="Closed"/>
  </r>
  <r>
    <x v="1"/>
    <x v="1"/>
    <x v="11"/>
    <s v="MTR.8985"/>
    <n v="1"/>
    <x v="4"/>
    <x v="1"/>
    <d v="2020-04-26T01:51:00"/>
    <d v="2020-04-25T23:25:00"/>
    <n v="8759.9999996367842"/>
    <n v="145.9999999939464"/>
    <n v="145.9999999939464"/>
    <n v="1"/>
    <s v="C551292"/>
    <s v="Closed"/>
  </r>
  <r>
    <x v="1"/>
    <x v="1"/>
    <x v="11"/>
    <s v="MTR.8985"/>
    <n v="1"/>
    <x v="4"/>
    <x v="1"/>
    <d v="2020-04-26T04:27:09"/>
    <d v="2020-04-26T01:59:00"/>
    <n v="8889.0000002458692"/>
    <n v="148.15000000409782"/>
    <n v="148.15000000409782"/>
    <n v="1"/>
    <s v="C551293"/>
    <s v="Closed"/>
  </r>
  <r>
    <x v="0"/>
    <x v="4"/>
    <x v="9"/>
    <s v="FS.1440"/>
    <n v="37"/>
    <x v="1"/>
    <x v="0"/>
    <d v="2020-04-26T11:09:09"/>
    <d v="2020-04-26T10:19:00"/>
    <n v="3009.0000005671754"/>
    <n v="50.150000009452924"/>
    <n v="1855.5500003497582"/>
    <n v="1"/>
    <s v="D551304"/>
    <s v="Closed"/>
  </r>
  <r>
    <x v="0"/>
    <x v="2"/>
    <x v="10"/>
    <s v="FS.65"/>
    <n v="8"/>
    <x v="1"/>
    <x v="0"/>
    <d v="2020-04-26T17:30:38"/>
    <d v="2020-04-26T16:28:00"/>
    <n v="3757.9999996349216"/>
    <n v="62.633333327248693"/>
    <n v="501.06666661798954"/>
    <n v="1"/>
    <s v="D551308"/>
    <s v="Closed"/>
  </r>
  <r>
    <x v="0"/>
    <x v="2"/>
    <x v="10"/>
    <s v="TR.31856"/>
    <n v="2"/>
    <x v="4"/>
    <x v="0"/>
    <d v="2020-04-26T23:04:45"/>
    <d v="2020-04-26T20:35:00"/>
    <n v="8985.0000000558794"/>
    <n v="149.75000000093132"/>
    <n v="299.50000000186265"/>
    <n v="1"/>
    <s v="D551310"/>
    <s v="Closed"/>
  </r>
  <r>
    <x v="0"/>
    <x v="0"/>
    <x v="3"/>
    <s v="TR.34097"/>
    <n v="3"/>
    <x v="1"/>
    <x v="0"/>
    <d v="2020-04-27T02:54:59"/>
    <d v="2020-04-27T01:39:00"/>
    <n v="4559.0000001713634"/>
    <n v="75.983333336189389"/>
    <n v="227.95000000856817"/>
    <n v="1"/>
    <s v="D551312"/>
    <s v="Closed"/>
  </r>
  <r>
    <x v="0"/>
    <x v="4"/>
    <x v="9"/>
    <s v="TR.38085"/>
    <n v="1"/>
    <x v="2"/>
    <x v="0"/>
    <d v="2020-04-27T13:02:02"/>
    <d v="2020-04-27T10:55:00"/>
    <n v="7622.0000001601875"/>
    <n v="127.03333333600312"/>
    <n v="127.03333333600312"/>
    <n v="1"/>
    <s v="D551319"/>
    <s v="Closed"/>
  </r>
  <r>
    <x v="0"/>
    <x v="0"/>
    <x v="3"/>
    <s v="MTR.191194"/>
    <n v="1"/>
    <x v="4"/>
    <x v="0"/>
    <d v="2020-04-27T13:42:31"/>
    <d v="2020-04-27T13:12:00"/>
    <n v="1830.9999999124557"/>
    <n v="30.516666665207595"/>
    <n v="30.516666665207595"/>
    <n v="1"/>
    <s v="C551320"/>
    <s v="Closed"/>
  </r>
  <r>
    <x v="0"/>
    <x v="2"/>
    <x v="10"/>
    <s v="MTR.178368"/>
    <n v="1"/>
    <x v="2"/>
    <x v="0"/>
    <d v="2020-04-27T16:09:22"/>
    <d v="2020-04-27T14:30:05"/>
    <n v="5957.0000000763685"/>
    <n v="99.283333334606141"/>
    <n v="99.283333334606141"/>
    <n v="1"/>
    <s v="C551322"/>
    <s v="Closed"/>
  </r>
  <r>
    <x v="1"/>
    <x v="1"/>
    <x v="11"/>
    <s v="FS.2127"/>
    <n v="49"/>
    <x v="5"/>
    <x v="0"/>
    <d v="2020-04-28T07:58:19"/>
    <d v="2020-04-28T07:18:00"/>
    <n v="2418.9999996917322"/>
    <n v="40.31666666152887"/>
    <n v="1975.5166664149147"/>
    <n v="1"/>
    <s v="D551330"/>
    <s v="Closed"/>
  </r>
  <r>
    <x v="0"/>
    <x v="2"/>
    <x v="5"/>
    <s v="TR.34059"/>
    <n v="3"/>
    <x v="5"/>
    <x v="0"/>
    <d v="2020-04-28T16:59:56"/>
    <d v="2020-04-28T16:33:00"/>
    <n v="1615.999999945052"/>
    <n v="26.933333332417533"/>
    <n v="80.799999997252598"/>
    <n v="1"/>
    <s v="D551335"/>
    <s v="Closed"/>
  </r>
  <r>
    <x v="1"/>
    <x v="1"/>
    <x v="20"/>
    <s v="FS.8857"/>
    <n v="24"/>
    <x v="5"/>
    <x v="0"/>
    <d v="2020-04-29T04:13:35"/>
    <d v="2020-04-29T02:22:00"/>
    <n v="6694.9999997159466"/>
    <n v="111.58333332859911"/>
    <n v="2677.9999998863786"/>
    <n v="1"/>
    <s v="D551337"/>
    <s v="Closed"/>
  </r>
  <r>
    <x v="0"/>
    <x v="0"/>
    <x v="3"/>
    <s v="REC.593"/>
    <n v="215"/>
    <x v="1"/>
    <x v="0"/>
    <d v="2020-04-30T01:05:40"/>
    <d v="2020-04-29T23:44:00"/>
    <n v="4900.0000000465661"/>
    <n v="81.666666667442769"/>
    <n v="17558.333333500195"/>
    <n v="1"/>
    <s v="D551366"/>
    <s v="Closed"/>
  </r>
  <r>
    <x v="0"/>
    <x v="3"/>
    <x v="7"/>
    <s v="REC.1692"/>
    <n v="25"/>
    <x v="4"/>
    <x v="0"/>
    <d v="2020-04-30T07:27:07"/>
    <d v="2020-04-30T05:22:00"/>
    <n v="7506.9999996805564"/>
    <n v="125.11666666134261"/>
    <n v="3127.9166665335651"/>
    <n v="1"/>
    <s v="D551373"/>
    <s v="Closed"/>
  </r>
  <r>
    <x v="0"/>
    <x v="2"/>
    <x v="5"/>
    <s v="TR.34528"/>
    <n v="1"/>
    <x v="1"/>
    <x v="0"/>
    <d v="2020-04-30T08:42:22"/>
    <d v="2020-04-30T07:46:00"/>
    <n v="3381.9999997504056"/>
    <n v="56.366666662506759"/>
    <n v="56.366666662506759"/>
    <n v="1"/>
    <s v="D551378"/>
    <s v="Closed"/>
  </r>
  <r>
    <x v="1"/>
    <x v="5"/>
    <x v="12"/>
    <s v="FS.21584"/>
    <n v="191"/>
    <x v="2"/>
    <x v="1"/>
    <d v="2020-04-30T17:22:32"/>
    <d v="2020-04-30T16:24:00"/>
    <n v="3511.9999999646097"/>
    <n v="58.533333332743496"/>
    <n v="11179.866666554008"/>
    <n v="1"/>
    <s v="D551405"/>
    <s v="Closed"/>
  </r>
  <r>
    <x v="0"/>
    <x v="2"/>
    <x v="16"/>
    <s v="TR.33932"/>
    <n v="3"/>
    <x v="1"/>
    <x v="0"/>
    <d v="2020-05-01T15:31:00"/>
    <d v="2020-05-01T14:17:00"/>
    <n v="4440.0000000139698"/>
    <n v="74.000000000232831"/>
    <n v="222.00000000069849"/>
    <n v="1"/>
    <s v="D551411"/>
    <s v="Closed"/>
  </r>
  <r>
    <x v="0"/>
    <x v="4"/>
    <x v="9"/>
    <s v="FS.1453"/>
    <n v="2"/>
    <x v="1"/>
    <x v="0"/>
    <d v="2020-05-01T19:28:57"/>
    <d v="2020-05-01T18:49:00"/>
    <n v="2396.9999995781109"/>
    <n v="39.949999992968515"/>
    <n v="79.899999985937029"/>
    <n v="1"/>
    <s v="D551414"/>
    <s v="Closed"/>
  </r>
  <r>
    <x v="1"/>
    <x v="1"/>
    <x v="20"/>
    <s v="MTR.3092"/>
    <n v="1"/>
    <x v="4"/>
    <x v="1"/>
    <d v="2020-05-01T20:46:42"/>
    <d v="2020-05-01T19:06:00"/>
    <n v="6042.0000004582107"/>
    <n v="100.70000000763685"/>
    <n v="100.70000000763685"/>
    <n v="1"/>
    <s v="C551413"/>
    <s v="Closed"/>
  </r>
  <r>
    <x v="0"/>
    <x v="7"/>
    <x v="17"/>
    <s v="REC.1814"/>
    <n v="95"/>
    <x v="6"/>
    <x v="0"/>
    <d v="2020-05-01T22:09:00"/>
    <d v="2020-05-01T20:47:00"/>
    <n v="4920.0000003213063"/>
    <n v="82.000000005355105"/>
    <n v="7790.000000508735"/>
    <n v="1"/>
    <s v="D551434"/>
    <s v="Closed"/>
  </r>
  <r>
    <x v="1"/>
    <x v="6"/>
    <x v="13"/>
    <s v="MTR.4521"/>
    <n v="1"/>
    <x v="5"/>
    <x v="0"/>
    <d v="2020-05-02T09:08:53"/>
    <d v="2020-05-02T08:10:00"/>
    <n v="3532.9999998444691"/>
    <n v="58.883333330741152"/>
    <n v="58.883333330741152"/>
    <n v="1"/>
    <s v="C551435"/>
    <s v="Closed"/>
  </r>
  <r>
    <x v="1"/>
    <x v="6"/>
    <x v="21"/>
    <s v="MTR.5310"/>
    <n v="1"/>
    <x v="2"/>
    <x v="0"/>
    <d v="2020-05-03T15:24:00"/>
    <d v="2020-05-03T13:49:00"/>
    <n v="5700.000000349246"/>
    <n v="95.000000005820766"/>
    <n v="95.000000005820766"/>
    <n v="1"/>
    <s v="C551437"/>
    <s v="Closed"/>
  </r>
  <r>
    <x v="1"/>
    <x v="1"/>
    <x v="2"/>
    <s v="FS.8843"/>
    <n v="25"/>
    <x v="5"/>
    <x v="0"/>
    <d v="2020-05-04T20:47:32"/>
    <d v="2020-05-04T19:55:00"/>
    <n v="3152.0000000484288"/>
    <n v="52.53333333414048"/>
    <n v="1313.333333353512"/>
    <n v="1"/>
    <s v="D551442"/>
    <s v="Closed"/>
  </r>
  <r>
    <x v="0"/>
    <x v="0"/>
    <x v="3"/>
    <s v="MTR.27439"/>
    <n v="1"/>
    <x v="1"/>
    <x v="0"/>
    <d v="2020-05-05T10:27:44"/>
    <d v="2020-05-05T08:10:00"/>
    <n v="8263.9999999897555"/>
    <n v="137.73333333316259"/>
    <n v="137.73333333316259"/>
    <n v="1"/>
    <s v="C551443"/>
    <s v="Closed"/>
  </r>
  <r>
    <x v="0"/>
    <x v="0"/>
    <x v="1"/>
    <s v="MTR.22234"/>
    <n v="1"/>
    <x v="1"/>
    <x v="0"/>
    <d v="2020-05-05T12:53:21"/>
    <d v="2020-05-05T11:23:00"/>
    <n v="5420.9999998798594"/>
    <n v="90.349999997997656"/>
    <n v="90.349999997997656"/>
    <n v="1"/>
    <s v="C551444"/>
    <s v="Closed"/>
  </r>
  <r>
    <x v="0"/>
    <x v="4"/>
    <x v="9"/>
    <s v="FS.8898"/>
    <n v="49"/>
    <x v="4"/>
    <x v="0"/>
    <d v="2020-05-07T08:38:08"/>
    <d v="2020-05-07T07:42:00"/>
    <n v="3368.0000002495944"/>
    <n v="56.133333337493241"/>
    <n v="2750.5333335371688"/>
    <n v="1"/>
    <s v="D551458"/>
    <s v="Closed"/>
  </r>
  <r>
    <x v="0"/>
    <x v="0"/>
    <x v="3"/>
    <s v="FS.867"/>
    <n v="2"/>
    <x v="4"/>
    <x v="0"/>
    <d v="2020-05-08T02:09:00"/>
    <d v="2020-05-08T01:36:00"/>
    <n v="1980.0000001676381"/>
    <n v="33.000000002793968"/>
    <n v="66.000000005587935"/>
    <n v="1"/>
    <s v="D552614"/>
    <s v="Closed"/>
  </r>
  <r>
    <x v="1"/>
    <x v="1"/>
    <x v="11"/>
    <s v="MTR.14903"/>
    <n v="1"/>
    <x v="5"/>
    <x v="0"/>
    <d v="2020-05-08T10:19:02"/>
    <d v="2020-05-08T07:56:00"/>
    <n v="8582.0000001462176"/>
    <n v="143.03333333577029"/>
    <n v="143.03333333577029"/>
    <n v="1"/>
    <s v="C551468"/>
    <s v="Closed"/>
  </r>
  <r>
    <x v="0"/>
    <x v="2"/>
    <x v="5"/>
    <s v="MTR.17442"/>
    <n v="1"/>
    <x v="2"/>
    <x v="0"/>
    <d v="2020-05-08T17:35:00"/>
    <d v="2020-05-08T16:24:00"/>
    <n v="4260.0000000558794"/>
    <n v="71.000000000931323"/>
    <n v="71.000000000931323"/>
    <n v="1"/>
    <s v="C551474"/>
    <s v="Closed"/>
  </r>
  <r>
    <x v="0"/>
    <x v="4"/>
    <x v="9"/>
    <s v="MTR.28368"/>
    <n v="1"/>
    <x v="1"/>
    <x v="0"/>
    <d v="2020-05-08T19:37:11"/>
    <d v="2020-05-08T16:48:00"/>
    <n v="10151.000000420026"/>
    <n v="169.18333334033377"/>
    <n v="169.18333334033377"/>
    <n v="1"/>
    <s v="C551475"/>
    <s v="Closed"/>
  </r>
  <r>
    <x v="0"/>
    <x v="0"/>
    <x v="1"/>
    <s v="FS.794"/>
    <n v="7"/>
    <x v="2"/>
    <x v="0"/>
    <d v="2020-05-08T18:47:40"/>
    <d v="2020-05-08T17:25:00"/>
    <n v="4960.0000002421439"/>
    <n v="82.666666670702398"/>
    <n v="578.66666669491678"/>
    <n v="1"/>
    <s v="D551479"/>
    <s v="Closed"/>
  </r>
  <r>
    <x v="1"/>
    <x v="6"/>
    <x v="23"/>
    <s v="MTR.7625"/>
    <n v="1"/>
    <x v="2"/>
    <x v="0"/>
    <d v="2020-05-09T12:29:00"/>
    <d v="2020-05-09T11:37:00"/>
    <n v="3120.0000001117587"/>
    <n v="52.000000001862645"/>
    <n v="52.000000001862645"/>
    <n v="1"/>
    <s v="C551482"/>
    <s v="Closed"/>
  </r>
  <r>
    <x v="0"/>
    <x v="0"/>
    <x v="4"/>
    <s v="TR.36160"/>
    <n v="3"/>
    <x v="2"/>
    <x v="0"/>
    <d v="2020-05-10T20:47:00"/>
    <d v="2020-05-10T18:59:00"/>
    <n v="6479.9999997485429"/>
    <n v="107.99999999580905"/>
    <n v="323.99999998742715"/>
    <n v="1"/>
    <s v="D552613"/>
    <s v="Closed"/>
  </r>
  <r>
    <x v="0"/>
    <x v="2"/>
    <x v="5"/>
    <s v="MTR.21966"/>
    <n v="1"/>
    <x v="6"/>
    <x v="0"/>
    <d v="2020-05-10T21:20:17"/>
    <d v="2020-05-10T20:11:00"/>
    <n v="4156.9999998668209"/>
    <n v="69.283333331113681"/>
    <n v="69.283333331113681"/>
    <n v="1"/>
    <s v="C551485"/>
    <s v="Closed"/>
  </r>
  <r>
    <x v="0"/>
    <x v="2"/>
    <x v="16"/>
    <s v="FS.571"/>
    <n v="26"/>
    <x v="5"/>
    <x v="0"/>
    <d v="2020-05-11T09:27:00"/>
    <d v="2020-05-11T08:51:00"/>
    <n v="2160.0000001257285"/>
    <n v="36.000000002095476"/>
    <n v="936.00000005448237"/>
    <n v="1"/>
    <s v="D551495"/>
    <s v="Closed"/>
  </r>
  <r>
    <x v="1"/>
    <x v="6"/>
    <x v="18"/>
    <s v="MTR.7092"/>
    <n v="1"/>
    <x v="1"/>
    <x v="0"/>
    <d v="2020-05-11T09:51:07"/>
    <d v="2020-05-11T08:57:00"/>
    <n v="3247.0000002533197"/>
    <n v="54.116666670888662"/>
    <n v="54.116666670888662"/>
    <n v="1"/>
    <s v="C551491"/>
    <s v="Closed"/>
  </r>
  <r>
    <x v="0"/>
    <x v="0"/>
    <x v="0"/>
    <s v="FS.1284"/>
    <n v="34"/>
    <x v="10"/>
    <x v="0"/>
    <d v="2020-05-11T17:43:29"/>
    <d v="2020-05-11T14:43:00"/>
    <n v="10829.00000049267"/>
    <n v="180.48333334154449"/>
    <n v="6136.4333336125128"/>
    <n v="1"/>
    <s v="D551499"/>
    <s v="Closed"/>
  </r>
  <r>
    <x v="0"/>
    <x v="0"/>
    <x v="4"/>
    <s v="FS.1033"/>
    <n v="12"/>
    <x v="1"/>
    <x v="0"/>
    <d v="2020-05-11T22:52:14"/>
    <d v="2020-05-11T21:50:00"/>
    <n v="3734.0000003110617"/>
    <n v="62.233333338517696"/>
    <n v="746.80000006221235"/>
    <n v="1"/>
    <s v="D551508"/>
    <s v="Closed"/>
  </r>
  <r>
    <x v="1"/>
    <x v="1"/>
    <x v="20"/>
    <s v="MTR.14405"/>
    <n v="1"/>
    <x v="2"/>
    <x v="1"/>
    <d v="2020-05-12T12:02:00"/>
    <d v="2020-05-12T08:25:00"/>
    <n v="13019.999999692664"/>
    <n v="216.99999999487773"/>
    <n v="216.99999999487773"/>
    <n v="1"/>
    <s v="C551509"/>
    <s v="Closed"/>
  </r>
  <r>
    <x v="0"/>
    <x v="0"/>
    <x v="3"/>
    <s v="MTR.191194"/>
    <n v="1"/>
    <x v="4"/>
    <x v="0"/>
    <d v="2020-05-12T13:39:30"/>
    <d v="2020-05-12T12:55:00"/>
    <n v="2669.9999999022111"/>
    <n v="44.499999998370185"/>
    <n v="44.499999998370185"/>
    <n v="1"/>
    <s v="C551510"/>
    <s v="Closed"/>
  </r>
  <r>
    <x v="1"/>
    <x v="5"/>
    <x v="24"/>
    <s v="MTR.7566"/>
    <n v="1"/>
    <x v="5"/>
    <x v="0"/>
    <d v="2020-05-13T08:05:03"/>
    <d v="2020-05-13T07:06:00"/>
    <n v="3543.0000002961606"/>
    <n v="59.05000000493601"/>
    <n v="59.05000000493601"/>
    <n v="1"/>
    <s v="C551512"/>
    <s v="Closed"/>
  </r>
  <r>
    <x v="0"/>
    <x v="2"/>
    <x v="5"/>
    <s v="REC.465"/>
    <n v="38"/>
    <x v="1"/>
    <x v="0"/>
    <d v="2020-05-13T15:30:00"/>
    <d v="2020-05-13T14:39:00"/>
    <n v="3059.999999916181"/>
    <n v="50.999999998603016"/>
    <n v="1937.9999999469146"/>
    <n v="1"/>
    <s v="D551527"/>
    <s v="Closed"/>
  </r>
  <r>
    <x v="0"/>
    <x v="2"/>
    <x v="5"/>
    <s v="FS.640"/>
    <n v="10"/>
    <x v="6"/>
    <x v="0"/>
    <d v="2020-05-14T22:07:14"/>
    <d v="2020-05-14T20:28:00"/>
    <n v="5954.0000000037253"/>
    <n v="99.233333333395422"/>
    <n v="992.33333333395422"/>
    <n v="1"/>
    <s v="D551535"/>
    <s v="Closed"/>
  </r>
  <r>
    <x v="1"/>
    <x v="6"/>
    <x v="18"/>
    <s v="MTR.7015"/>
    <n v="1"/>
    <x v="5"/>
    <x v="0"/>
    <d v="2020-05-14T22:40:00"/>
    <d v="2020-05-14T21:22:00"/>
    <n v="4680.0000001676381"/>
    <n v="78.000000002793968"/>
    <n v="78.000000002793968"/>
    <n v="1"/>
    <s v="C551534"/>
    <s v="Closed"/>
  </r>
  <r>
    <x v="1"/>
    <x v="6"/>
    <x v="13"/>
    <s v="MTR.14562"/>
    <n v="1"/>
    <x v="1"/>
    <x v="0"/>
    <d v="2020-05-15T05:41:10"/>
    <d v="2020-05-15T03:25:00"/>
    <n v="8170.0000000186265"/>
    <n v="136.16666666697711"/>
    <n v="136.16666666697711"/>
    <n v="1"/>
    <s v="C551536"/>
    <s v="Closed"/>
  </r>
  <r>
    <x v="1"/>
    <x v="6"/>
    <x v="21"/>
    <s v="FS.2793"/>
    <n v="30"/>
    <x v="5"/>
    <x v="0"/>
    <d v="2020-05-15T08:23:24"/>
    <d v="2020-05-15T07:52:00"/>
    <n v="1884.0000003576279"/>
    <n v="31.400000005960464"/>
    <n v="942.00000017881393"/>
    <n v="1"/>
    <s v="D551544"/>
    <s v="Closed"/>
  </r>
  <r>
    <x v="0"/>
    <x v="0"/>
    <x v="1"/>
    <s v="REC.2869"/>
    <n v="253"/>
    <x v="4"/>
    <x v="0"/>
    <d v="2020-05-15T19:16:53"/>
    <d v="2020-05-15T17:34:00"/>
    <n v="6173.0000002775341"/>
    <n v="102.8833333379589"/>
    <n v="26029.483334503602"/>
    <n v="1"/>
    <s v="D551585"/>
    <s v="Closed"/>
  </r>
  <r>
    <x v="0"/>
    <x v="0"/>
    <x v="1"/>
    <s v="MTR.21962"/>
    <n v="1"/>
    <x v="4"/>
    <x v="0"/>
    <d v="2020-05-15T19:42:07"/>
    <d v="2020-05-15T18:05:00"/>
    <n v="5827.000000490807"/>
    <n v="97.116666674846783"/>
    <n v="97.116666674846783"/>
    <n v="1"/>
    <s v="C551593"/>
    <s v="Closed"/>
  </r>
  <r>
    <x v="0"/>
    <x v="0"/>
    <x v="3"/>
    <s v="FS.968"/>
    <n v="2"/>
    <x v="2"/>
    <x v="1"/>
    <d v="2020-05-16T13:46:45"/>
    <d v="2020-05-16T11:36:00"/>
    <n v="7845.0000001117587"/>
    <n v="130.75000000186265"/>
    <n v="261.50000000372529"/>
    <n v="1"/>
    <s v="D551619"/>
    <s v="Closed"/>
  </r>
  <r>
    <x v="0"/>
    <x v="0"/>
    <x v="0"/>
    <s v="FS.1024"/>
    <n v="24"/>
    <x v="5"/>
    <x v="0"/>
    <d v="2020-05-16T19:16:23"/>
    <d v="2020-05-16T18:10:00"/>
    <n v="3983.0000000540167"/>
    <n v="66.383333334233612"/>
    <n v="1593.2000000216067"/>
    <n v="1"/>
    <s v="D551624"/>
    <s v="Closed"/>
  </r>
  <r>
    <x v="1"/>
    <x v="6"/>
    <x v="13"/>
    <s v="FS.2493"/>
    <n v="14"/>
    <x v="1"/>
    <x v="0"/>
    <d v="2020-05-17T00:02:22"/>
    <d v="2020-05-16T20:09:00"/>
    <n v="14001.999999792315"/>
    <n v="233.36666666320525"/>
    <n v="3267.1333332848735"/>
    <n v="1"/>
    <s v="D551631"/>
    <s v="Closed"/>
  </r>
  <r>
    <x v="0"/>
    <x v="2"/>
    <x v="16"/>
    <s v="FS.178"/>
    <n v="3"/>
    <x v="1"/>
    <x v="0"/>
    <d v="2020-05-17T19:16:33"/>
    <d v="2020-05-17T16:40:00"/>
    <n v="9392.9999998770654"/>
    <n v="156.54999999795109"/>
    <n v="469.64999999385327"/>
    <n v="1"/>
    <s v="D551634"/>
    <s v="Closed"/>
  </r>
  <r>
    <x v="0"/>
    <x v="7"/>
    <x v="17"/>
    <s v="MTR.15375"/>
    <n v="1"/>
    <x v="1"/>
    <x v="0"/>
    <d v="2020-05-17T20:02:50"/>
    <d v="2020-05-17T18:15:00"/>
    <n v="6469.9999999254942"/>
    <n v="107.83333333209157"/>
    <n v="107.83333333209157"/>
    <n v="1"/>
    <s v="C551636"/>
    <s v="Closed"/>
  </r>
  <r>
    <x v="0"/>
    <x v="0"/>
    <x v="0"/>
    <s v="REC.1105"/>
    <n v="54"/>
    <x v="7"/>
    <x v="0"/>
    <d v="2020-05-18T13:52:26"/>
    <d v="2020-05-18T13:01:00"/>
    <n v="3085.9999997075647"/>
    <n v="51.433333328459412"/>
    <n v="2777.3999997368082"/>
    <n v="1"/>
    <s v="D551654"/>
    <s v="Closed"/>
  </r>
  <r>
    <x v="1"/>
    <x v="6"/>
    <x v="13"/>
    <s v="FS.2846"/>
    <n v="48"/>
    <x v="1"/>
    <x v="0"/>
    <d v="2020-05-18T17:12:38"/>
    <d v="2020-05-18T16:32:00"/>
    <n v="2438.0000003613532"/>
    <n v="40.633333339355886"/>
    <n v="1950.4000002890825"/>
    <n v="1"/>
    <s v="D551668"/>
    <s v="Closed"/>
  </r>
  <r>
    <x v="0"/>
    <x v="2"/>
    <x v="5"/>
    <s v="TR.35618"/>
    <n v="1"/>
    <x v="2"/>
    <x v="0"/>
    <d v="2020-05-19T09:24:57"/>
    <d v="2020-05-19T08:15:00"/>
    <n v="4196.9999997876585"/>
    <n v="69.949999996460974"/>
    <n v="69.949999996460974"/>
    <n v="1"/>
    <s v="D551671"/>
    <s v="Closed"/>
  </r>
  <r>
    <x v="1"/>
    <x v="5"/>
    <x v="14"/>
    <s v="MTR.6582"/>
    <n v="1"/>
    <x v="1"/>
    <x v="0"/>
    <d v="2020-05-19T16:41:37"/>
    <d v="2020-05-19T15:17:00"/>
    <n v="5076.9999999320135"/>
    <n v="84.616666665533558"/>
    <n v="84.616666665533558"/>
    <n v="1"/>
    <s v="C551673"/>
    <s v="Closed"/>
  </r>
  <r>
    <x v="0"/>
    <x v="4"/>
    <x v="9"/>
    <s v="FS.1370"/>
    <n v="13"/>
    <x v="7"/>
    <x v="0"/>
    <d v="2020-05-20T08:40:40"/>
    <d v="2020-05-20T07:56:19"/>
    <n v="2660.9999996842816"/>
    <n v="44.349999994738027"/>
    <n v="576.54999993159436"/>
    <n v="1"/>
    <s v="D551678"/>
    <s v="Closed"/>
  </r>
  <r>
    <x v="0"/>
    <x v="2"/>
    <x v="16"/>
    <s v="FS.571"/>
    <n v="26"/>
    <x v="5"/>
    <x v="0"/>
    <d v="2020-05-20T09:07:11"/>
    <d v="2020-05-20T08:19:00"/>
    <n v="2891.0000000149012"/>
    <n v="48.183333333581686"/>
    <n v="1252.7666666731238"/>
    <n v="1"/>
    <s v="D551679"/>
    <s v="Closed"/>
  </r>
  <r>
    <x v="0"/>
    <x v="2"/>
    <x v="16"/>
    <s v="REC.323"/>
    <n v="190"/>
    <x v="10"/>
    <x v="0"/>
    <d v="2020-05-20T11:50:35"/>
    <d v="2020-05-20T10:20:56"/>
    <n v="5379.0000001201406"/>
    <n v="89.650000002002344"/>
    <n v="17033.500000380445"/>
    <n v="1"/>
    <s v="D551711"/>
    <s v="Closed"/>
  </r>
  <r>
    <x v="0"/>
    <x v="7"/>
    <x v="17"/>
    <s v="TR.38679"/>
    <n v="1"/>
    <x v="7"/>
    <x v="0"/>
    <d v="2020-05-20T11:01:33"/>
    <d v="2020-05-20T10:32:09"/>
    <n v="1763.9999999664724"/>
    <n v="29.399999999441206"/>
    <n v="29.399999999441206"/>
    <n v="1"/>
    <s v="D551722"/>
    <s v="Closed"/>
  </r>
  <r>
    <x v="0"/>
    <x v="4"/>
    <x v="9"/>
    <s v="MTR.27401"/>
    <n v="1"/>
    <x v="5"/>
    <x v="0"/>
    <d v="2020-05-20T14:12:30"/>
    <d v="2020-05-20T13:43:00"/>
    <n v="1770.0000001117587"/>
    <n v="29.500000001862645"/>
    <n v="29.500000001862645"/>
    <n v="1"/>
    <s v="C551736"/>
    <s v="Closed"/>
  </r>
  <r>
    <x v="0"/>
    <x v="2"/>
    <x v="10"/>
    <s v="TR.31699"/>
    <n v="2"/>
    <x v="5"/>
    <x v="0"/>
    <d v="2020-05-20T15:22:27"/>
    <d v="2020-05-20T14:19:30"/>
    <n v="3776.9999996758997"/>
    <n v="62.949999994598329"/>
    <n v="125.89999998919666"/>
    <n v="1"/>
    <s v="D551738"/>
    <s v="Closed"/>
  </r>
  <r>
    <x v="1"/>
    <x v="5"/>
    <x v="24"/>
    <s v="MTR.7250"/>
    <n v="1"/>
    <x v="6"/>
    <x v="0"/>
    <d v="2020-05-21T07:47:59"/>
    <d v="2020-05-21T07:24:00"/>
    <n v="1439.0000000596046"/>
    <n v="23.983333334326744"/>
    <n v="23.983333334326744"/>
    <n v="1"/>
    <s v="C551740"/>
    <s v="Closed"/>
  </r>
  <r>
    <x v="1"/>
    <x v="1"/>
    <x v="2"/>
    <s v="MTR.3226"/>
    <n v="1"/>
    <x v="2"/>
    <x v="0"/>
    <d v="2020-05-21T16:01:19"/>
    <d v="2020-05-21T13:27:00"/>
    <n v="9258.9999999850988"/>
    <n v="154.31666666641831"/>
    <n v="154.31666666641831"/>
    <n v="1"/>
    <s v="C551741"/>
    <s v="Closed"/>
  </r>
  <r>
    <x v="1"/>
    <x v="1"/>
    <x v="11"/>
    <s v="FS.2122"/>
    <n v="92"/>
    <x v="7"/>
    <x v="0"/>
    <d v="2020-05-21T20:36:49"/>
    <d v="2020-05-21T17:21:00"/>
    <n v="11748.999999929219"/>
    <n v="195.81666666548699"/>
    <n v="18015.133333224803"/>
    <n v="1"/>
    <s v="D551865"/>
    <s v="Closed"/>
  </r>
  <r>
    <x v="1"/>
    <x v="6"/>
    <x v="13"/>
    <s v="FDR.2911"/>
    <n v="1080"/>
    <x v="7"/>
    <x v="0"/>
    <d v="2020-05-21T18:13:00"/>
    <d v="2020-05-21T17:35:00"/>
    <n v="2279.9999998882413"/>
    <n v="37.999999998137355"/>
    <n v="41039.999997988343"/>
    <n v="1"/>
    <s v="D551853"/>
    <s v="Closed"/>
  </r>
  <r>
    <x v="1"/>
    <x v="6"/>
    <x v="13"/>
    <s v="SW.2825"/>
    <n v="802"/>
    <x v="1"/>
    <x v="0"/>
    <d v="2020-05-21T19:18:15"/>
    <d v="2020-05-21T17:41:00"/>
    <n v="5834.9999998463318"/>
    <n v="97.249999997438863"/>
    <n v="77994.499997945968"/>
    <n v="1"/>
    <s v="D551855"/>
    <s v="Closed"/>
  </r>
  <r>
    <x v="1"/>
    <x v="6"/>
    <x v="22"/>
    <s v="MTR.119546"/>
    <n v="1"/>
    <x v="7"/>
    <x v="0"/>
    <d v="2020-05-21T19:18:14"/>
    <d v="2020-05-21T18:39:00"/>
    <n v="2354.0000002132729"/>
    <n v="39.233333336887881"/>
    <n v="39.233333336887881"/>
    <n v="1"/>
    <s v="C551858"/>
    <s v="Closed"/>
  </r>
  <r>
    <x v="1"/>
    <x v="6"/>
    <x v="22"/>
    <s v="MTR.4470"/>
    <n v="1"/>
    <x v="2"/>
    <x v="0"/>
    <d v="2020-05-22T00:06:41"/>
    <d v="2020-05-21T22:41:00"/>
    <n v="5140.9999998053536"/>
    <n v="85.683333330089226"/>
    <n v="85.683333330089226"/>
    <n v="1"/>
    <s v="C551877"/>
    <s v="Closed"/>
  </r>
  <r>
    <x v="1"/>
    <x v="5"/>
    <x v="14"/>
    <s v="MTR.103145"/>
    <n v="1"/>
    <x v="2"/>
    <x v="0"/>
    <d v="2020-05-22T15:17:00"/>
    <d v="2020-05-22T14:06:00"/>
    <n v="4260.0000000558794"/>
    <n v="71.000000000931323"/>
    <n v="71.000000000931323"/>
    <n v="1"/>
    <s v="C551881"/>
    <s v="Closed"/>
  </r>
  <r>
    <x v="0"/>
    <x v="4"/>
    <x v="9"/>
    <s v="FS.1463"/>
    <n v="15"/>
    <x v="7"/>
    <x v="0"/>
    <d v="2020-05-22T16:22:03"/>
    <d v="2020-05-22T14:53:47"/>
    <n v="5295.9999995771796"/>
    <n v="88.266666659619659"/>
    <n v="1323.9999998942949"/>
    <n v="1"/>
    <s v="D551885"/>
    <s v="Closed"/>
  </r>
  <r>
    <x v="0"/>
    <x v="2"/>
    <x v="5"/>
    <s v="FS.773"/>
    <n v="7"/>
    <x v="1"/>
    <x v="0"/>
    <d v="2020-05-22T18:05:55"/>
    <d v="2020-05-22T17:10:32"/>
    <n v="3322.9999997885898"/>
    <n v="55.38333332980983"/>
    <n v="387.68333330866881"/>
    <n v="1"/>
    <s v="D551889"/>
    <s v="Closed"/>
  </r>
  <r>
    <x v="0"/>
    <x v="0"/>
    <x v="3"/>
    <s v="MTR.191194"/>
    <n v="1"/>
    <x v="4"/>
    <x v="0"/>
    <d v="2020-05-22T21:36:34"/>
    <d v="2020-05-22T19:33:00"/>
    <n v="7413.9999999431893"/>
    <n v="123.56666666571982"/>
    <n v="123.56666666571982"/>
    <n v="1"/>
    <s v="C551890"/>
    <s v="Closed"/>
  </r>
  <r>
    <x v="0"/>
    <x v="4"/>
    <x v="9"/>
    <s v="TR.38085"/>
    <n v="1"/>
    <x v="5"/>
    <x v="0"/>
    <d v="2020-05-23T15:38:14"/>
    <d v="2020-05-23T13:35:00"/>
    <n v="7394.0000002970919"/>
    <n v="123.23333333828487"/>
    <n v="123.23333333828487"/>
    <n v="1"/>
    <s v="D551902"/>
    <s v="Closed"/>
  </r>
  <r>
    <x v="0"/>
    <x v="0"/>
    <x v="1"/>
    <s v="FS.647"/>
    <n v="36"/>
    <x v="1"/>
    <x v="0"/>
    <d v="2020-05-23T15:07:00"/>
    <d v="2020-05-23T14:15:00"/>
    <n v="3120.0000001117587"/>
    <n v="52.000000001862645"/>
    <n v="1872.0000000670552"/>
    <n v="1"/>
    <s v="D551898"/>
    <s v="Closed"/>
  </r>
  <r>
    <x v="0"/>
    <x v="0"/>
    <x v="3"/>
    <s v="FS.704"/>
    <n v="7"/>
    <x v="1"/>
    <x v="0"/>
    <d v="2020-05-23T15:42:00"/>
    <d v="2020-05-23T14:53:00"/>
    <n v="2940.0000001536682"/>
    <n v="49.000000002561137"/>
    <n v="343.00000001792796"/>
    <n v="1"/>
    <s v="D551901"/>
    <s v="Closed"/>
  </r>
  <r>
    <x v="0"/>
    <x v="4"/>
    <x v="26"/>
    <s v="PL.99395"/>
    <n v="4"/>
    <x v="1"/>
    <x v="0"/>
    <d v="2020-05-23T18:36:01"/>
    <d v="2020-05-23T18:09:00"/>
    <n v="1620.9999998565763"/>
    <n v="27.016666664276272"/>
    <n v="108.06666665710509"/>
    <n v="1"/>
    <s v="D551904"/>
    <s v="Closed"/>
  </r>
  <r>
    <x v="1"/>
    <x v="1"/>
    <x v="11"/>
    <s v="FS.2504"/>
    <n v="6"/>
    <x v="1"/>
    <x v="0"/>
    <d v="2020-05-24T12:00:02"/>
    <d v="2020-05-24T09:56:00"/>
    <n v="7441.9999995734543"/>
    <n v="124.03333332622424"/>
    <n v="744.19999995734543"/>
    <n v="1"/>
    <s v="D551908"/>
    <s v="Closed"/>
  </r>
  <r>
    <x v="0"/>
    <x v="2"/>
    <x v="15"/>
    <s v="FS.379"/>
    <n v="9"/>
    <x v="1"/>
    <x v="0"/>
    <d v="2020-05-24T15:40:00"/>
    <d v="2020-05-24T14:54:00"/>
    <n v="2760.0000001955777"/>
    <n v="46.000000003259629"/>
    <n v="414.00000002933666"/>
    <n v="1"/>
    <s v="D551911"/>
    <s v="Closed"/>
  </r>
  <r>
    <x v="1"/>
    <x v="6"/>
    <x v="22"/>
    <s v="FS.2435"/>
    <n v="49"/>
    <x v="5"/>
    <x v="0"/>
    <d v="2020-05-24T19:40:13"/>
    <d v="2020-05-24T17:57:00"/>
    <n v="6192.9999999236315"/>
    <n v="103.21666666539386"/>
    <n v="5057.6166666042991"/>
    <n v="1"/>
    <s v="D551918"/>
    <s v="Closed"/>
  </r>
  <r>
    <x v="1"/>
    <x v="6"/>
    <x v="22"/>
    <s v="MTR.2659"/>
    <n v="1"/>
    <x v="5"/>
    <x v="0"/>
    <d v="2020-05-24T19:40:39"/>
    <d v="2020-05-24T18:02:00"/>
    <n v="5918.9999999944121"/>
    <n v="98.649999999906868"/>
    <n v="98.649999999906868"/>
    <n v="1"/>
    <s v="C551916"/>
    <s v="Closed"/>
  </r>
  <r>
    <x v="0"/>
    <x v="0"/>
    <x v="1"/>
    <s v="FS.833"/>
    <n v="1"/>
    <x v="2"/>
    <x v="0"/>
    <d v="2020-05-25T14:47:38"/>
    <d v="2020-05-25T12:44:00"/>
    <n v="7418.0000002495944"/>
    <n v="123.63333333749324"/>
    <n v="123.63333333749324"/>
    <n v="1"/>
    <s v="D551920"/>
    <s v="Closed"/>
  </r>
  <r>
    <x v="0"/>
    <x v="4"/>
    <x v="9"/>
    <s v="FDR.8369"/>
    <n v="1100"/>
    <x v="1"/>
    <x v="0"/>
    <d v="2020-05-25T19:48:49"/>
    <d v="2020-05-25T17:55:00"/>
    <n v="6828.9999996079132"/>
    <n v="113.81666666013189"/>
    <n v="125198.33332614508"/>
    <n v="1"/>
    <s v="D552182"/>
    <s v="Closed"/>
  </r>
  <r>
    <x v="0"/>
    <x v="0"/>
    <x v="0"/>
    <s v="PL.99270"/>
    <n v="337"/>
    <x v="1"/>
    <x v="0"/>
    <d v="2020-05-25T18:51:32"/>
    <d v="2020-05-25T18:01:00"/>
    <n v="3031.9999996572733"/>
    <n v="50.533333327621222"/>
    <n v="17029.733331408352"/>
    <n v="1"/>
    <s v="D552048"/>
    <s v="Closed"/>
  </r>
  <r>
    <x v="0"/>
    <x v="0"/>
    <x v="1"/>
    <s v="FDR.8366"/>
    <n v="918"/>
    <x v="7"/>
    <x v="0"/>
    <d v="2020-05-25T20:06:47"/>
    <d v="2020-05-25T18:05:00"/>
    <n v="7307.0000000763685"/>
    <n v="121.78333333460614"/>
    <n v="111797.10000116844"/>
    <n v="1"/>
    <s v="D552148"/>
    <s v="Closed"/>
  </r>
  <r>
    <x v="0"/>
    <x v="2"/>
    <x v="5"/>
    <s v="FS.315"/>
    <n v="16"/>
    <x v="7"/>
    <x v="0"/>
    <d v="2020-05-25T20:55:11"/>
    <d v="2020-05-25T18:44:00"/>
    <n v="7870.9999999031425"/>
    <n v="131.18333333171904"/>
    <n v="2098.9333333075047"/>
    <n v="1"/>
    <s v="D552226"/>
    <s v="Closed"/>
  </r>
  <r>
    <x v="0"/>
    <x v="2"/>
    <x v="15"/>
    <s v="FS.61608"/>
    <n v="7"/>
    <x v="1"/>
    <x v="0"/>
    <d v="2020-05-25T23:05:44"/>
    <d v="2020-05-25T19:05:00"/>
    <n v="14444.000000017695"/>
    <n v="240.73333333362825"/>
    <n v="1685.1333333353978"/>
    <n v="1"/>
    <s v="D552230"/>
    <s v="Closed"/>
  </r>
  <r>
    <x v="0"/>
    <x v="2"/>
    <x v="10"/>
    <s v="FS.222"/>
    <n v="7"/>
    <x v="7"/>
    <x v="0"/>
    <d v="2020-05-25T23:19:51"/>
    <d v="2020-05-25T19:38:00"/>
    <n v="13310.99999982398"/>
    <n v="221.84999999706633"/>
    <n v="1552.9499999794643"/>
    <n v="1"/>
    <s v="D552234"/>
    <s v="Closed"/>
  </r>
  <r>
    <x v="0"/>
    <x v="2"/>
    <x v="10"/>
    <s v="TR.31743"/>
    <n v="3"/>
    <x v="7"/>
    <x v="0"/>
    <d v="2020-05-26T00:39:36"/>
    <d v="2020-05-25T20:20:00"/>
    <n v="15575.999999977648"/>
    <n v="259.59999999962747"/>
    <n v="778.79999999888241"/>
    <n v="1"/>
    <s v="D552236"/>
    <s v="Closed"/>
  </r>
  <r>
    <x v="0"/>
    <x v="2"/>
    <x v="10"/>
    <s v="MTR.25542"/>
    <n v="1"/>
    <x v="1"/>
    <x v="0"/>
    <d v="2020-05-26T01:58:39"/>
    <d v="2020-05-25T22:20:00"/>
    <n v="13119.00000020396"/>
    <n v="218.65000000339933"/>
    <n v="218.65000000339933"/>
    <n v="1"/>
    <s v="C552232"/>
    <s v="Closed"/>
  </r>
  <r>
    <x v="0"/>
    <x v="3"/>
    <x v="7"/>
    <s v="FS.1571"/>
    <n v="2"/>
    <x v="7"/>
    <x v="0"/>
    <d v="2020-05-26T02:07:47"/>
    <d v="2020-05-26T00:07:00"/>
    <n v="7246.9999998807907"/>
    <n v="120.78333333134651"/>
    <n v="241.56666666269302"/>
    <n v="1"/>
    <s v="D552238"/>
    <s v="Closed"/>
  </r>
  <r>
    <x v="0"/>
    <x v="3"/>
    <x v="7"/>
    <s v="FS.1491"/>
    <n v="7"/>
    <x v="1"/>
    <x v="0"/>
    <d v="2020-05-26T06:22:50"/>
    <d v="2020-05-26T05:58:01"/>
    <n v="1489.0000004321337"/>
    <n v="24.816666673868895"/>
    <n v="173.71666671708226"/>
    <n v="1"/>
    <s v="D552240"/>
    <s v="Closed"/>
  </r>
  <r>
    <x v="0"/>
    <x v="2"/>
    <x v="16"/>
    <s v="TR.32337"/>
    <n v="2"/>
    <x v="5"/>
    <x v="0"/>
    <d v="2020-05-26T08:32:00"/>
    <d v="2020-05-26T07:18:00"/>
    <n v="4440.0000000139698"/>
    <n v="74.000000000232831"/>
    <n v="148.00000000046566"/>
    <n v="1"/>
    <s v="D552248"/>
    <s v="Closed"/>
  </r>
  <r>
    <x v="0"/>
    <x v="3"/>
    <x v="7"/>
    <s v="FS.1375"/>
    <n v="6"/>
    <x v="7"/>
    <x v="0"/>
    <d v="2020-05-26T09:06:26"/>
    <d v="2020-05-26T07:29:00"/>
    <n v="5845.9999999031425"/>
    <n v="97.433333331719041"/>
    <n v="584.59999999031425"/>
    <n v="1"/>
    <s v="D552244"/>
    <s v="Closed"/>
  </r>
  <r>
    <x v="1"/>
    <x v="6"/>
    <x v="13"/>
    <s v="MTR.13151"/>
    <n v="1"/>
    <x v="10"/>
    <x v="1"/>
    <d v="2020-05-26T10:16:24"/>
    <d v="2020-05-26T09:22:00"/>
    <n v="3263.999999826774"/>
    <n v="54.3999999971129"/>
    <n v="54.3999999971129"/>
    <n v="1"/>
    <s v="C552247"/>
    <s v="Closed"/>
  </r>
  <r>
    <x v="0"/>
    <x v="3"/>
    <x v="7"/>
    <s v="TR.36279"/>
    <n v="2"/>
    <x v="5"/>
    <x v="0"/>
    <d v="2020-05-26T10:36:50"/>
    <d v="2020-05-26T10:01:42"/>
    <n v="2108.0000005429611"/>
    <n v="35.133333342382684"/>
    <n v="70.266666684765369"/>
    <n v="1"/>
    <s v="D552250"/>
    <s v="Closed"/>
  </r>
  <r>
    <x v="0"/>
    <x v="2"/>
    <x v="15"/>
    <s v="MTR.24669"/>
    <n v="1"/>
    <x v="1"/>
    <x v="0"/>
    <d v="2020-05-26T11:14:57"/>
    <d v="2020-05-26T10:33:00"/>
    <n v="2516.9999999692664"/>
    <n v="41.949999999487773"/>
    <n v="41.949999999487773"/>
    <n v="1"/>
    <s v="C552251"/>
    <s v="Closed"/>
  </r>
  <r>
    <x v="1"/>
    <x v="6"/>
    <x v="13"/>
    <s v="MTR.1320"/>
    <n v="1"/>
    <x v="7"/>
    <x v="0"/>
    <d v="2020-05-26T14:01:07"/>
    <d v="2020-05-26T13:27:08"/>
    <n v="2039.0000001294538"/>
    <n v="33.983333335490897"/>
    <n v="33.983333335490897"/>
    <n v="1"/>
    <s v="C552253"/>
    <s v="Closed"/>
  </r>
  <r>
    <x v="0"/>
    <x v="0"/>
    <x v="3"/>
    <s v="FS.857"/>
    <n v="10"/>
    <x v="1"/>
    <x v="0"/>
    <d v="2020-05-26T14:19:35"/>
    <d v="2020-05-26T13:55:00"/>
    <n v="1475.0000003026798"/>
    <n v="24.583333338377997"/>
    <n v="245.83333338377997"/>
    <n v="1"/>
    <s v="D552255"/>
    <s v="Closed"/>
  </r>
  <r>
    <x v="1"/>
    <x v="6"/>
    <x v="13"/>
    <s v="MTR.1320"/>
    <n v="1"/>
    <x v="1"/>
    <x v="0"/>
    <d v="2020-05-26T16:37:32"/>
    <d v="2020-05-26T15:44:04"/>
    <n v="3207.9999999376014"/>
    <n v="53.46666666562669"/>
    <n v="53.46666666562669"/>
    <n v="1"/>
    <s v="C552259"/>
    <s v="Closed"/>
  </r>
  <r>
    <x v="0"/>
    <x v="0"/>
    <x v="3"/>
    <s v="FS.861"/>
    <n v="13"/>
    <x v="10"/>
    <x v="0"/>
    <d v="2020-05-27T23:07:27"/>
    <d v="2020-05-27T18:28:00"/>
    <n v="16766.999999899417"/>
    <n v="279.44999999832362"/>
    <n v="3632.8499999782071"/>
    <n v="1"/>
    <s v="D552268"/>
    <s v="Closed"/>
  </r>
  <r>
    <x v="1"/>
    <x v="6"/>
    <x v="18"/>
    <s v="FS.1941"/>
    <n v="8"/>
    <x v="5"/>
    <x v="0"/>
    <d v="2020-05-27T19:51:54"/>
    <d v="2020-05-27T18:34:18"/>
    <n v="4655.9999995864928"/>
    <n v="77.599999993108213"/>
    <n v="620.7999999448657"/>
    <n v="1"/>
    <s v="D552267"/>
    <s v="Closed"/>
  </r>
  <r>
    <x v="1"/>
    <x v="6"/>
    <x v="18"/>
    <s v="MTR.6933"/>
    <n v="1"/>
    <x v="1"/>
    <x v="0"/>
    <d v="2020-05-27T21:44:34"/>
    <d v="2020-05-27T21:20:00"/>
    <n v="1474.0000000689179"/>
    <n v="24.566666667815298"/>
    <n v="24.566666667815298"/>
    <n v="1"/>
    <s v="C552269"/>
    <s v="Closed"/>
  </r>
  <r>
    <x v="1"/>
    <x v="6"/>
    <x v="13"/>
    <s v="FS.2500"/>
    <n v="7"/>
    <x v="4"/>
    <x v="0"/>
    <d v="2020-05-28T19:34:51"/>
    <d v="2020-05-28T18:24:30"/>
    <n v="4221.0000003688037"/>
    <n v="70.350000006146729"/>
    <n v="492.4500000430271"/>
    <n v="1"/>
    <s v="D552272"/>
    <s v="Closed"/>
  </r>
  <r>
    <x v="0"/>
    <x v="2"/>
    <x v="10"/>
    <s v="FS.246"/>
    <n v="16"/>
    <x v="1"/>
    <x v="0"/>
    <d v="2020-05-29T17:54:53"/>
    <d v="2020-05-29T17:19:51"/>
    <n v="2101.999999769032"/>
    <n v="35.033333329483867"/>
    <n v="560.53333327174187"/>
    <n v="1"/>
    <s v="D552277"/>
    <s v="Closed"/>
  </r>
  <r>
    <x v="0"/>
    <x v="2"/>
    <x v="10"/>
    <s v="FS.111"/>
    <n v="2"/>
    <x v="1"/>
    <x v="0"/>
    <d v="2020-05-29T23:49:10"/>
    <d v="2020-05-29T22:28:49"/>
    <n v="4821.0000004386529"/>
    <n v="80.350000007310882"/>
    <n v="160.70000001462176"/>
    <n v="1"/>
    <s v="D552283"/>
    <s v="Closed"/>
  </r>
  <r>
    <x v="0"/>
    <x v="0"/>
    <x v="4"/>
    <s v="TR.36512"/>
    <n v="5"/>
    <x v="4"/>
    <x v="1"/>
    <d v="2020-05-30T01:06:21"/>
    <d v="2020-05-29T22:40:00"/>
    <n v="8781.0000001452863"/>
    <n v="146.35000000242144"/>
    <n v="731.75000001210719"/>
    <n v="1"/>
    <s v="D552284"/>
    <s v="Closed"/>
  </r>
  <r>
    <x v="1"/>
    <x v="6"/>
    <x v="25"/>
    <s v="MTR.30105"/>
    <n v="1"/>
    <x v="5"/>
    <x v="0"/>
    <d v="2020-05-30T10:05:04"/>
    <d v="2020-05-30T08:49:00"/>
    <n v="4564.0000000828877"/>
    <n v="76.066666668048128"/>
    <n v="76.066666668048128"/>
    <n v="1"/>
    <s v="C552285"/>
    <s v="Closed"/>
  </r>
  <r>
    <x v="0"/>
    <x v="3"/>
    <x v="7"/>
    <s v="FS.1619"/>
    <n v="13"/>
    <x v="10"/>
    <x v="0"/>
    <d v="2020-05-30T17:35:34"/>
    <d v="2020-05-30T13:47:00"/>
    <n v="13713.999999733642"/>
    <n v="228.56666666222736"/>
    <n v="2971.3666666089557"/>
    <n v="1"/>
    <s v="D552287"/>
    <s v="Closed"/>
  </r>
  <r>
    <x v="1"/>
    <x v="6"/>
    <x v="18"/>
    <s v="MTR.751"/>
    <n v="1"/>
    <x v="4"/>
    <x v="0"/>
    <d v="2020-06-01T10:25:14"/>
    <d v="2020-06-01T09:55:55"/>
    <n v="1759.000000054948"/>
    <n v="29.316666667582467"/>
    <n v="29.316666667582467"/>
    <n v="1"/>
    <s v="C552290"/>
    <s v="Closed"/>
  </r>
  <r>
    <x v="0"/>
    <x v="2"/>
    <x v="16"/>
    <s v="FS.389"/>
    <n v="14"/>
    <x v="1"/>
    <x v="0"/>
    <d v="2020-06-01T23:54:42"/>
    <d v="2020-06-01T21:39:51"/>
    <n v="8090.9999997820705"/>
    <n v="134.84999999636784"/>
    <n v="1887.8999999491498"/>
    <n v="1"/>
    <s v="D552297"/>
    <s v="Closed"/>
  </r>
  <r>
    <x v="1"/>
    <x v="6"/>
    <x v="13"/>
    <s v="MTR.4773"/>
    <n v="1"/>
    <x v="2"/>
    <x v="0"/>
    <d v="2020-06-02T08:10:00"/>
    <d v="2020-06-02T07:07:00"/>
    <n v="3780.0000003771856"/>
    <n v="63.000000006286427"/>
    <n v="63.000000006286427"/>
    <n v="1"/>
    <s v="C552298"/>
    <s v="Closed"/>
  </r>
  <r>
    <x v="0"/>
    <x v="0"/>
    <x v="0"/>
    <s v="TR.37357"/>
    <n v="1"/>
    <x v="5"/>
    <x v="0"/>
    <d v="2020-06-02T08:17:17"/>
    <d v="2020-06-02T07:35:00"/>
    <n v="2537.0000002440065"/>
    <n v="42.283333337400109"/>
    <n v="42.283333337400109"/>
    <n v="1"/>
    <s v="D552300"/>
    <s v="Closed"/>
  </r>
  <r>
    <x v="0"/>
    <x v="0"/>
    <x v="0"/>
    <s v="FS.1024"/>
    <n v="24"/>
    <x v="7"/>
    <x v="0"/>
    <d v="2020-06-02T15:42:27"/>
    <d v="2020-06-02T14:11:46"/>
    <n v="5441.0000001545995"/>
    <n v="90.683333335909992"/>
    <n v="2176.4000000618398"/>
    <n v="1"/>
    <s v="D552305"/>
    <s v="Closed"/>
  </r>
  <r>
    <x v="1"/>
    <x v="1"/>
    <x v="11"/>
    <s v="MTR.8329"/>
    <n v="1"/>
    <x v="5"/>
    <x v="0"/>
    <d v="2020-06-03T07:38:40"/>
    <d v="2020-06-03T06:37:16"/>
    <n v="3683.9999999385327"/>
    <n v="61.399999998975545"/>
    <n v="61.399999998975545"/>
    <n v="1"/>
    <s v="C552306"/>
    <s v="Closed"/>
  </r>
  <r>
    <x v="1"/>
    <x v="1"/>
    <x v="11"/>
    <s v="MTR.8338"/>
    <n v="1"/>
    <x v="5"/>
    <x v="0"/>
    <d v="2020-06-03T07:39:12"/>
    <d v="2020-06-03T06:43:28"/>
    <n v="3344.0000002970919"/>
    <n v="55.733333338284865"/>
    <n v="55.733333338284865"/>
    <n v="1"/>
    <s v="C552307"/>
    <s v="Closed"/>
  </r>
  <r>
    <x v="1"/>
    <x v="1"/>
    <x v="11"/>
    <s v="MTR.8337"/>
    <n v="1"/>
    <x v="5"/>
    <x v="0"/>
    <d v="2020-06-03T07:39:44"/>
    <d v="2020-06-03T06:54:00"/>
    <n v="2744.0000002272427"/>
    <n v="45.733333337120712"/>
    <n v="45.733333337120712"/>
    <n v="1"/>
    <s v="C552308"/>
    <s v="Closed"/>
  </r>
  <r>
    <x v="1"/>
    <x v="1"/>
    <x v="11"/>
    <s v="MTR.14790"/>
    <n v="1"/>
    <x v="5"/>
    <x v="0"/>
    <d v="2020-06-03T07:57:00"/>
    <d v="2020-06-03T07:30:00"/>
    <n v="1620.0000002514571"/>
    <n v="27.000000004190952"/>
    <n v="27.000000004190952"/>
    <n v="1"/>
    <s v="C552309"/>
    <s v="Closed"/>
  </r>
  <r>
    <x v="0"/>
    <x v="0"/>
    <x v="4"/>
    <s v="TR.35446"/>
    <n v="2"/>
    <x v="5"/>
    <x v="0"/>
    <d v="2020-06-03T09:43:24"/>
    <d v="2020-06-03T08:27:00"/>
    <n v="4584.0000003576279"/>
    <n v="76.400000005960464"/>
    <n v="152.80000001192093"/>
    <n v="1"/>
    <s v="D552311"/>
    <s v="Closed"/>
  </r>
  <r>
    <x v="1"/>
    <x v="6"/>
    <x v="23"/>
    <s v="FS.2531"/>
    <n v="20"/>
    <x v="5"/>
    <x v="0"/>
    <d v="2020-06-03T16:49:18"/>
    <d v="2020-06-03T16:03:17"/>
    <n v="2760.999999800697"/>
    <n v="46.016666663344949"/>
    <n v="920.33333326689899"/>
    <n v="1"/>
    <s v="D552316"/>
    <s v="Closed"/>
  </r>
  <r>
    <x v="0"/>
    <x v="2"/>
    <x v="16"/>
    <s v="FS.300"/>
    <n v="10"/>
    <x v="1"/>
    <x v="0"/>
    <d v="2020-06-04T08:57:31"/>
    <d v="2020-06-04T07:23:00"/>
    <n v="5670.9999998565763"/>
    <n v="94.516666664276272"/>
    <n v="945.16666664276272"/>
    <n v="1"/>
    <s v="D552321"/>
    <s v="Closed"/>
  </r>
  <r>
    <x v="1"/>
    <x v="6"/>
    <x v="22"/>
    <s v="FS.1921"/>
    <n v="15"/>
    <x v="1"/>
    <x v="0"/>
    <d v="2020-06-04T09:04:53"/>
    <d v="2020-06-04T08:10:00"/>
    <n v="3292.9999996908009"/>
    <n v="54.883333328180015"/>
    <n v="823.24999992270023"/>
    <n v="1"/>
    <s v="D552324"/>
    <s v="Closed"/>
  </r>
  <r>
    <x v="0"/>
    <x v="0"/>
    <x v="4"/>
    <s v="TR.36778"/>
    <n v="1"/>
    <x v="5"/>
    <x v="0"/>
    <d v="2020-06-04T09:29:41"/>
    <d v="2020-06-04T08:42:00"/>
    <n v="2860.9999999171123"/>
    <n v="47.683333331951872"/>
    <n v="47.683333331951872"/>
    <n v="1"/>
    <s v="D552332"/>
    <s v="Closed"/>
  </r>
  <r>
    <x v="1"/>
    <x v="1"/>
    <x v="11"/>
    <s v="FS.2129"/>
    <n v="30"/>
    <x v="2"/>
    <x v="0"/>
    <d v="2020-06-04T09:40:44"/>
    <d v="2020-06-04T08:59:00"/>
    <n v="2504.0000000735745"/>
    <n v="41.733333334559575"/>
    <n v="1252.0000000367872"/>
    <n v="1"/>
    <s v="D552333"/>
    <s v="Closed"/>
  </r>
  <r>
    <x v="0"/>
    <x v="0"/>
    <x v="4"/>
    <s v="TR.36342"/>
    <n v="1"/>
    <x v="5"/>
    <x v="0"/>
    <d v="2020-06-04T12:14:32"/>
    <d v="2020-06-04T09:57:00"/>
    <n v="8252.0000003278255"/>
    <n v="137.53333333879709"/>
    <n v="137.53333333879709"/>
    <n v="1"/>
    <s v="D552337"/>
    <s v="Closed"/>
  </r>
  <r>
    <x v="0"/>
    <x v="3"/>
    <x v="7"/>
    <s v="REC.1684"/>
    <n v="24"/>
    <x v="1"/>
    <x v="0"/>
    <d v="2020-06-04T14:03:30"/>
    <d v="2020-06-04T12:51:00"/>
    <n v="4350.000000349246"/>
    <n v="72.500000005820766"/>
    <n v="1740.0000001396984"/>
    <n v="1"/>
    <s v="D552342"/>
    <s v="Closed"/>
  </r>
  <r>
    <x v="0"/>
    <x v="2"/>
    <x v="10"/>
    <s v="MTR.26381"/>
    <n v="1"/>
    <x v="1"/>
    <x v="1"/>
    <d v="2020-06-04T16:32:00"/>
    <d v="2020-06-04T15:17:00"/>
    <n v="4499.9999995809048"/>
    <n v="74.999999993015081"/>
    <n v="74.999999993015081"/>
    <n v="1"/>
    <s v="C552343"/>
    <s v="Closed"/>
  </r>
  <r>
    <x v="0"/>
    <x v="2"/>
    <x v="5"/>
    <s v="TR.34191"/>
    <n v="4"/>
    <x v="1"/>
    <x v="0"/>
    <d v="2020-06-06T15:57:29"/>
    <d v="2020-06-06T15:04:00"/>
    <n v="3208.9999995427206"/>
    <n v="53.48333332571201"/>
    <n v="213.93333330284804"/>
    <n v="1"/>
    <s v="D552356"/>
    <s v="Closed"/>
  </r>
  <r>
    <x v="0"/>
    <x v="0"/>
    <x v="3"/>
    <s v="TR.33853"/>
    <n v="1"/>
    <x v="1"/>
    <x v="0"/>
    <d v="2020-06-06T22:57:47"/>
    <d v="2020-06-06T22:08:00"/>
    <n v="2986.9999998249114"/>
    <n v="49.783333330415189"/>
    <n v="49.783333330415189"/>
    <n v="1"/>
    <s v="D552358"/>
    <s v="Closed"/>
  </r>
  <r>
    <x v="0"/>
    <x v="0"/>
    <x v="1"/>
    <s v="MTR.21658"/>
    <n v="1"/>
    <x v="1"/>
    <x v="0"/>
    <d v="2020-06-07T03:47:46"/>
    <d v="2020-06-07T03:00:00"/>
    <n v="2865.9999998286366"/>
    <n v="47.766666663810611"/>
    <n v="47.766666663810611"/>
    <n v="1"/>
    <s v="C552359"/>
    <s v="Closed"/>
  </r>
  <r>
    <x v="1"/>
    <x v="6"/>
    <x v="18"/>
    <s v="MTR.199221"/>
    <n v="1"/>
    <x v="1"/>
    <x v="0"/>
    <d v="2020-06-07T04:48:55"/>
    <d v="2020-06-07T03:39:00"/>
    <n v="4194.9999999487773"/>
    <n v="69.916666665812954"/>
    <n v="69.916666665812954"/>
    <n v="1"/>
    <s v="C552360"/>
    <s v="Closed"/>
  </r>
  <r>
    <x v="0"/>
    <x v="3"/>
    <x v="7"/>
    <s v="TR.38128"/>
    <n v="1"/>
    <x v="2"/>
    <x v="0"/>
    <d v="2020-06-07T12:30:00"/>
    <d v="2020-06-07T09:03:00"/>
    <n v="12420.000000251457"/>
    <n v="207.00000000419095"/>
    <n v="207.00000000419095"/>
    <n v="1"/>
    <s v="D552365"/>
    <s v="Closed"/>
  </r>
  <r>
    <x v="1"/>
    <x v="1"/>
    <x v="11"/>
    <s v="TR.40229"/>
    <n v="4"/>
    <x v="1"/>
    <x v="0"/>
    <d v="2020-06-07T11:36:03"/>
    <d v="2020-06-07T10:38:00"/>
    <n v="3482.9999994719401"/>
    <n v="58.049999991199002"/>
    <n v="232.19999996479601"/>
    <n v="1"/>
    <s v="D552363"/>
    <s v="Closed"/>
  </r>
  <r>
    <x v="0"/>
    <x v="3"/>
    <x v="7"/>
    <s v="FDR.8357"/>
    <n v="878"/>
    <x v="1"/>
    <x v="0"/>
    <d v="2020-06-07T16:06:20"/>
    <d v="2020-06-07T15:04:00"/>
    <n v="3739.9999998277053"/>
    <n v="62.333333330461755"/>
    <n v="54728.666664145421"/>
    <n v="1"/>
    <s v="D552438"/>
    <s v="Closed"/>
  </r>
  <r>
    <x v="0"/>
    <x v="2"/>
    <x v="10"/>
    <s v="FS.235"/>
    <n v="10"/>
    <x v="1"/>
    <x v="0"/>
    <d v="2020-06-07T17:39:34"/>
    <d v="2020-06-07T16:21:00"/>
    <n v="4713.9999999431893"/>
    <n v="78.566666665719822"/>
    <n v="785.66666665719822"/>
    <n v="1"/>
    <s v="D552443"/>
    <s v="Closed"/>
  </r>
  <r>
    <x v="0"/>
    <x v="2"/>
    <x v="10"/>
    <s v="TR.32537"/>
    <n v="2"/>
    <x v="1"/>
    <x v="0"/>
    <d v="2020-06-07T18:33:18"/>
    <d v="2020-06-07T17:40:00"/>
    <n v="3198.0000001145527"/>
    <n v="53.300000001909211"/>
    <n v="106.60000000381842"/>
    <n v="1"/>
    <s v="D552444"/>
    <s v="Closed"/>
  </r>
  <r>
    <x v="1"/>
    <x v="5"/>
    <x v="14"/>
    <s v="TR.42535"/>
    <n v="4"/>
    <x v="2"/>
    <x v="0"/>
    <d v="2020-06-07T20:41:07"/>
    <d v="2020-06-07T19:49:00"/>
    <n v="3126.9999998621643"/>
    <n v="52.116666664369404"/>
    <n v="208.46666665747762"/>
    <n v="1"/>
    <s v="D552451"/>
    <s v="Closed"/>
  </r>
  <r>
    <x v="0"/>
    <x v="2"/>
    <x v="5"/>
    <s v="REC.497"/>
    <n v="64"/>
    <x v="1"/>
    <x v="0"/>
    <d v="2020-06-07T21:43:25"/>
    <d v="2020-06-07T20:34:00"/>
    <n v="4164.9999998509884"/>
    <n v="69.41666666418314"/>
    <n v="4442.6666665077209"/>
    <n v="1"/>
    <s v="D552468"/>
    <s v="Closed"/>
  </r>
  <r>
    <x v="0"/>
    <x v="2"/>
    <x v="10"/>
    <s v="FS.174"/>
    <n v="8"/>
    <x v="1"/>
    <x v="0"/>
    <d v="2020-06-08T09:21:52"/>
    <d v="2020-06-08T07:46:15"/>
    <n v="5737.0000001974404"/>
    <n v="95.61666666995734"/>
    <n v="764.93333335965872"/>
    <n v="1"/>
    <s v="D552475"/>
    <s v="Closed"/>
  </r>
  <r>
    <x v="1"/>
    <x v="6"/>
    <x v="18"/>
    <s v="TR.39644"/>
    <n v="3"/>
    <x v="4"/>
    <x v="0"/>
    <d v="2020-06-08T23:56:02"/>
    <d v="2020-06-08T21:44:23"/>
    <n v="7899.0000001620501"/>
    <n v="131.65000000270084"/>
    <n v="394.95000000810251"/>
    <n v="1"/>
    <s v="D552482"/>
    <s v="Closed"/>
  </r>
  <r>
    <x v="0"/>
    <x v="7"/>
    <x v="17"/>
    <s v="REC.1753"/>
    <n v="215"/>
    <x v="1"/>
    <x v="0"/>
    <d v="2020-06-09T07:00:00"/>
    <d v="2020-06-09T00:46:00"/>
    <n v="22439.999999594875"/>
    <n v="373.99999999324791"/>
    <n v="80409.999998548301"/>
    <n v="1"/>
    <s v="D552572"/>
    <s v="Closed"/>
  </r>
  <r>
    <x v="0"/>
    <x v="4"/>
    <x v="26"/>
    <s v="MTR.27685"/>
    <n v="1"/>
    <x v="4"/>
    <x v="0"/>
    <d v="2020-06-09T08:00:00"/>
    <d v="2020-06-09T07:21:00"/>
    <n v="2340.000000083819"/>
    <n v="39.000000001396984"/>
    <n v="39.000000001396984"/>
    <n v="1"/>
    <s v="C552573"/>
    <s v="Closed"/>
  </r>
  <r>
    <x v="0"/>
    <x v="0"/>
    <x v="3"/>
    <s v="FS.975"/>
    <n v="1"/>
    <x v="5"/>
    <x v="0"/>
    <d v="2020-06-09T08:35:23"/>
    <d v="2020-06-09T08:14:00"/>
    <n v="1283.0000000540167"/>
    <n v="21.383333334233612"/>
    <n v="21.383333334233612"/>
    <n v="1"/>
    <s v="D552574"/>
    <s v="Closed"/>
  </r>
  <r>
    <x v="0"/>
    <x v="2"/>
    <x v="10"/>
    <s v="FS.126"/>
    <n v="11"/>
    <x v="7"/>
    <x v="0"/>
    <d v="2020-06-09T12:07:09"/>
    <d v="2020-06-09T11:22:15"/>
    <n v="2693.9999998547137"/>
    <n v="44.899999997578561"/>
    <n v="493.89999997336417"/>
    <n v="1"/>
    <s v="D552581"/>
    <s v="Closed"/>
  </r>
  <r>
    <x v="1"/>
    <x v="6"/>
    <x v="18"/>
    <s v="MTR.7034"/>
    <n v="1"/>
    <x v="0"/>
    <x v="0"/>
    <d v="2020-06-09T11:32:26"/>
    <d v="2020-06-09T11:25:00"/>
    <n v="445.99999990314245"/>
    <n v="7.4333333317190409"/>
    <n v="7.4333333317190409"/>
    <n v="1"/>
    <s v="C552579"/>
    <s v="Closed"/>
  </r>
  <r>
    <x v="1"/>
    <x v="5"/>
    <x v="14"/>
    <s v="FS.2060"/>
    <n v="10"/>
    <x v="1"/>
    <x v="0"/>
    <d v="2020-06-09T13:32:31"/>
    <d v="2020-06-09T12:50:47"/>
    <n v="2504.0000000735745"/>
    <n v="41.733333334559575"/>
    <n v="417.33333334559575"/>
    <n v="1"/>
    <s v="D552583"/>
    <s v="Closed"/>
  </r>
  <r>
    <x v="0"/>
    <x v="0"/>
    <x v="3"/>
    <s v="MTR.22874"/>
    <n v="1"/>
    <x v="4"/>
    <x v="0"/>
    <d v="2020-06-09T16:14:58"/>
    <d v="2020-06-09T15:27:00"/>
    <n v="2877.9999994905666"/>
    <n v="47.966666658176109"/>
    <n v="47.966666658176109"/>
    <n v="1"/>
    <s v="C552586"/>
    <s v="Closed"/>
  </r>
  <r>
    <x v="0"/>
    <x v="0"/>
    <x v="4"/>
    <s v="FS.1074"/>
    <n v="12"/>
    <x v="1"/>
    <x v="0"/>
    <d v="2020-06-09T20:10:58"/>
    <d v="2020-06-09T19:20:53"/>
    <n v="3005.0000002607703"/>
    <n v="50.083333337679505"/>
    <n v="601.00000005215406"/>
    <n v="1"/>
    <s v="D552597"/>
    <s v="Closed"/>
  </r>
  <r>
    <x v="0"/>
    <x v="2"/>
    <x v="16"/>
    <s v="REC.204"/>
    <n v="33"/>
    <x v="7"/>
    <x v="0"/>
    <d v="2020-06-09T21:09:42"/>
    <d v="2020-06-09T19:41:10"/>
    <n v="5312.0000001741573"/>
    <n v="88.533333336235955"/>
    <n v="2921.6000000957865"/>
    <n v="1"/>
    <s v="D552601"/>
    <s v="Closed"/>
  </r>
  <r>
    <x v="0"/>
    <x v="0"/>
    <x v="4"/>
    <s v="TR.36249"/>
    <n v="5"/>
    <x v="10"/>
    <x v="1"/>
    <d v="2020-06-10T09:43:49"/>
    <d v="2020-06-10T05:58:00"/>
    <n v="13548.999999510124"/>
    <n v="225.81666665850207"/>
    <n v="1129.0833332925104"/>
    <n v="1"/>
    <s v="D552603"/>
    <s v="Closed"/>
  </r>
  <r>
    <x v="0"/>
    <x v="2"/>
    <x v="5"/>
    <s v="TR.140486"/>
    <n v="1"/>
    <x v="5"/>
    <x v="0"/>
    <d v="2020-06-11T10:15:39"/>
    <d v="2020-06-11T09:48:00"/>
    <n v="1658.9999999385327"/>
    <n v="27.649999998975545"/>
    <n v="27.649999998975545"/>
    <n v="1"/>
    <s v="D552608"/>
    <s v="Closed"/>
  </r>
  <r>
    <x v="1"/>
    <x v="6"/>
    <x v="22"/>
    <s v="FS.2061"/>
    <n v="7"/>
    <x v="4"/>
    <x v="0"/>
    <d v="2020-06-11T10:38:28"/>
    <d v="2020-06-11T09:59:00"/>
    <n v="2367.999999714084"/>
    <n v="39.466666661901399"/>
    <n v="276.2666666333098"/>
    <n v="1"/>
    <s v="D552610"/>
    <s v="Closed"/>
  </r>
  <r>
    <x v="1"/>
    <x v="1"/>
    <x v="20"/>
    <s v="MTR.4241"/>
    <n v="1"/>
    <x v="2"/>
    <x v="1"/>
    <d v="2020-06-11T19:33:00"/>
    <d v="2020-06-11T18:12:00"/>
    <n v="4860.0000001257285"/>
    <n v="81.000000002095476"/>
    <n v="81.000000002095476"/>
    <n v="1"/>
    <s v="C552615"/>
    <s v="Closed"/>
  </r>
  <r>
    <x v="0"/>
    <x v="2"/>
    <x v="5"/>
    <s v="FS.391"/>
    <n v="4"/>
    <x v="1"/>
    <x v="0"/>
    <d v="2020-06-12T10:22:32"/>
    <d v="2020-06-12T09:22:00"/>
    <n v="3632.0000003557652"/>
    <n v="60.533333339262754"/>
    <n v="242.13333335705101"/>
    <n v="1"/>
    <s v="D552617"/>
    <s v="Closed"/>
  </r>
  <r>
    <x v="1"/>
    <x v="6"/>
    <x v="13"/>
    <s v="FS.2493"/>
    <n v="19"/>
    <x v="1"/>
    <x v="0"/>
    <d v="2020-06-13T01:29:39"/>
    <d v="2020-06-12T23:59:00"/>
    <n v="5439.0000003157184"/>
    <n v="90.650000005261973"/>
    <n v="1722.3500000999775"/>
    <n v="1"/>
    <s v="D552626"/>
    <s v="Closed"/>
  </r>
  <r>
    <x v="1"/>
    <x v="6"/>
    <x v="13"/>
    <s v="MTR.4551"/>
    <n v="1"/>
    <x v="1"/>
    <x v="0"/>
    <d v="2020-06-13T01:31:45"/>
    <d v="2020-06-13T00:13:00"/>
    <n v="4725"/>
    <n v="78.75"/>
    <n v="78.75"/>
    <n v="1"/>
    <s v="C552622"/>
    <s v="Closed"/>
  </r>
  <r>
    <x v="1"/>
    <x v="5"/>
    <x v="14"/>
    <s v="MTR.9101"/>
    <n v="1"/>
    <x v="7"/>
    <x v="0"/>
    <d v="2020-06-13T07:46:03"/>
    <d v="2020-06-13T06:21:00"/>
    <n v="5103.0000003520399"/>
    <n v="85.050000005867332"/>
    <n v="85.050000005867332"/>
    <n v="1"/>
    <s v="C552627"/>
    <s v="Closed"/>
  </r>
  <r>
    <x v="0"/>
    <x v="0"/>
    <x v="1"/>
    <s v="FS.724"/>
    <n v="49"/>
    <x v="3"/>
    <x v="0"/>
    <d v="2020-06-14T10:46:42"/>
    <d v="2020-06-14T09:47:00"/>
    <n v="3581.9999999832362"/>
    <n v="59.699999999720603"/>
    <n v="2925.2999999863096"/>
    <n v="1"/>
    <s v="D552631"/>
    <s v="Closed"/>
  </r>
  <r>
    <x v="0"/>
    <x v="4"/>
    <x v="9"/>
    <s v="MTR.29175"/>
    <n v="1"/>
    <x v="5"/>
    <x v="0"/>
    <d v="2020-06-14T13:55:15"/>
    <d v="2020-06-14T13:06:00"/>
    <n v="2955.000000516884"/>
    <n v="49.250000008614734"/>
    <n v="49.250000008614734"/>
    <n v="1"/>
    <s v="C552632"/>
    <s v="Closed"/>
  </r>
  <r>
    <x v="1"/>
    <x v="1"/>
    <x v="20"/>
    <s v="MTR.10624"/>
    <n v="1"/>
    <x v="4"/>
    <x v="0"/>
    <d v="2020-06-15T09:29:02"/>
    <d v="2020-06-15T08:40:00"/>
    <n v="2941.9999999925494"/>
    <n v="49.033333333209157"/>
    <n v="49.033333333209157"/>
    <n v="1"/>
    <s v="C552633"/>
    <s v="Closed"/>
  </r>
  <r>
    <x v="1"/>
    <x v="6"/>
    <x v="18"/>
    <s v="MTR.7066"/>
    <n v="1"/>
    <x v="5"/>
    <x v="0"/>
    <d v="2020-06-17T15:11:18"/>
    <d v="2020-06-17T14:47:00"/>
    <n v="1458.0000001005828"/>
    <n v="24.300000001676381"/>
    <n v="24.300000001676381"/>
    <n v="1"/>
    <s v="C552639"/>
    <s v="Closed"/>
  </r>
  <r>
    <x v="0"/>
    <x v="0"/>
    <x v="4"/>
    <s v="FS.940"/>
    <n v="10"/>
    <x v="10"/>
    <x v="0"/>
    <d v="2020-06-18T08:02:00"/>
    <d v="2020-06-18T07:10:00"/>
    <n v="3120.0000001117587"/>
    <n v="52.000000001862645"/>
    <n v="520.00000001862645"/>
    <n v="1"/>
    <s v="D552650"/>
    <s v="Closed"/>
  </r>
  <r>
    <x v="0"/>
    <x v="0"/>
    <x v="3"/>
    <s v="TR.34740"/>
    <n v="16"/>
    <x v="5"/>
    <x v="0"/>
    <d v="2020-06-18T08:40:00"/>
    <d v="2020-06-18T07:29:00"/>
    <n v="4260.0000000558794"/>
    <n v="71.000000000931323"/>
    <n v="1136.0000000149012"/>
    <n v="1"/>
    <s v="D552658"/>
    <s v="Closed"/>
  </r>
  <r>
    <x v="1"/>
    <x v="1"/>
    <x v="20"/>
    <s v="MTR.3090"/>
    <n v="1"/>
    <x v="4"/>
    <x v="1"/>
    <d v="2020-06-18T10:14:00"/>
    <d v="2020-06-18T07:48:00"/>
    <n v="8760.0000002654269"/>
    <n v="146.00000000442378"/>
    <n v="146.00000000442378"/>
    <n v="1"/>
    <s v="C552651"/>
    <s v="Closed"/>
  </r>
  <r>
    <x v="1"/>
    <x v="5"/>
    <x v="24"/>
    <s v="FS.1916"/>
    <n v="16"/>
    <x v="5"/>
    <x v="0"/>
    <d v="2020-06-18T10:46:27"/>
    <d v="2020-06-18T08:32:00"/>
    <n v="8066.999999829568"/>
    <n v="134.44999999715947"/>
    <n v="2151.1999999545515"/>
    <n v="1"/>
    <s v="D552659"/>
    <s v="Closed"/>
  </r>
  <r>
    <x v="0"/>
    <x v="3"/>
    <x v="7"/>
    <s v="MTR.17252"/>
    <n v="1"/>
    <x v="5"/>
    <x v="0"/>
    <d v="2020-06-19T04:01:29"/>
    <d v="2020-06-19T02:47:00"/>
    <n v="4468.9999998779967"/>
    <n v="74.483333331299946"/>
    <n v="74.483333331299946"/>
    <n v="1"/>
    <s v="C552662"/>
    <s v="Closed"/>
  </r>
  <r>
    <x v="1"/>
    <x v="6"/>
    <x v="18"/>
    <s v="TR.39678"/>
    <n v="3"/>
    <x v="4"/>
    <x v="0"/>
    <d v="2020-06-19T10:22:04"/>
    <d v="2020-06-19T09:26:00"/>
    <n v="3363.9999999431893"/>
    <n v="56.066666665719822"/>
    <n v="168.19999999715947"/>
    <n v="1"/>
    <s v="D552665"/>
    <s v="Closed"/>
  </r>
  <r>
    <x v="0"/>
    <x v="0"/>
    <x v="0"/>
    <s v="FS.1523"/>
    <n v="8"/>
    <x v="1"/>
    <x v="0"/>
    <d v="2020-06-19T13:09:51"/>
    <d v="2020-06-19T12:21:00"/>
    <n v="2931.0000005643815"/>
    <n v="48.850000009406358"/>
    <n v="390.80000007525086"/>
    <n v="1"/>
    <s v="D552669"/>
    <s v="Closed"/>
  </r>
  <r>
    <x v="1"/>
    <x v="6"/>
    <x v="22"/>
    <s v="MTR.2653"/>
    <n v="1"/>
    <x v="1"/>
    <x v="0"/>
    <d v="2020-06-19T17:49:30"/>
    <d v="2020-06-19T15:50:00"/>
    <n v="7170.0000001117587"/>
    <n v="119.50000000186265"/>
    <n v="119.50000000186265"/>
    <n v="1"/>
    <s v="C552674"/>
    <s v="Closed"/>
  </r>
  <r>
    <x v="1"/>
    <x v="6"/>
    <x v="22"/>
    <s v="FS.2115"/>
    <n v="19"/>
    <x v="4"/>
    <x v="0"/>
    <d v="2020-06-20T09:15:34"/>
    <d v="2020-06-20T06:36:00"/>
    <n v="9574.0000000689179"/>
    <n v="159.5666666678153"/>
    <n v="3031.7666666884907"/>
    <n v="1"/>
    <s v="D552682"/>
    <s v="Closed"/>
  </r>
  <r>
    <x v="1"/>
    <x v="6"/>
    <x v="18"/>
    <s v="FS.1901"/>
    <n v="21"/>
    <x v="1"/>
    <x v="1"/>
    <d v="2020-06-20T10:31:24"/>
    <d v="2020-06-20T09:44:00"/>
    <n v="2844.000000343658"/>
    <n v="47.400000005727634"/>
    <n v="995.40000012028031"/>
    <n v="1"/>
    <s v="D552686"/>
    <s v="Closed"/>
  </r>
  <r>
    <x v="0"/>
    <x v="0"/>
    <x v="4"/>
    <s v="FS.1056"/>
    <n v="25"/>
    <x v="4"/>
    <x v="0"/>
    <d v="2020-06-20T14:08:50"/>
    <d v="2020-06-20T13:22:00"/>
    <n v="2810.0000005681068"/>
    <n v="46.83333334280178"/>
    <n v="1170.8333335700445"/>
    <n v="1"/>
    <s v="D552695"/>
    <s v="Closed"/>
  </r>
  <r>
    <x v="0"/>
    <x v="2"/>
    <x v="10"/>
    <s v="FS.85"/>
    <n v="39"/>
    <x v="1"/>
    <x v="0"/>
    <d v="2020-06-20T18:00:22"/>
    <d v="2020-06-20T17:12:00"/>
    <n v="2902.0000000717118"/>
    <n v="48.366666667861864"/>
    <n v="1886.3000000466127"/>
    <n v="1"/>
    <s v="D552705"/>
    <s v="Closed"/>
  </r>
  <r>
    <x v="1"/>
    <x v="5"/>
    <x v="24"/>
    <s v="FS.1916"/>
    <n v="16"/>
    <x v="1"/>
    <x v="0"/>
    <d v="2020-06-21T08:14:32"/>
    <d v="2020-06-21T07:00:00"/>
    <n v="4471.9999999506399"/>
    <n v="74.533333332510665"/>
    <n v="1192.5333333201706"/>
    <n v="1"/>
    <s v="D552708"/>
    <s v="Closed"/>
  </r>
  <r>
    <x v="0"/>
    <x v="2"/>
    <x v="5"/>
    <s v="REC.449"/>
    <n v="14"/>
    <x v="1"/>
    <x v="0"/>
    <d v="2020-06-21T16:42:06"/>
    <d v="2020-06-21T15:46:00"/>
    <n v="3365.9999997820705"/>
    <n v="56.099999996367842"/>
    <n v="785.39999994914979"/>
    <n v="1"/>
    <s v="D552711"/>
    <s v="Closed"/>
  </r>
  <r>
    <x v="0"/>
    <x v="7"/>
    <x v="17"/>
    <s v="REC.43987"/>
    <n v="791"/>
    <x v="1"/>
    <x v="0"/>
    <d v="2020-06-22T11:18:00"/>
    <d v="2020-06-22T10:13:00"/>
    <n v="3900.0000001396984"/>
    <n v="65.000000002328306"/>
    <n v="51415.00000184169"/>
    <n v="1"/>
    <s v="D552749"/>
    <s v="Closed"/>
  </r>
  <r>
    <x v="0"/>
    <x v="7"/>
    <x v="17"/>
    <s v="FS.1820"/>
    <n v="242"/>
    <x v="1"/>
    <x v="0"/>
    <d v="2020-06-22T12:06:00"/>
    <d v="2020-06-22T11:29:00"/>
    <n v="2219.9999996926636"/>
    <n v="36.999999994877726"/>
    <n v="8953.9999987604097"/>
    <n v="1"/>
    <s v="D552773"/>
    <s v="Closed"/>
  </r>
  <r>
    <x v="0"/>
    <x v="2"/>
    <x v="10"/>
    <s v="TR.31582"/>
    <n v="1"/>
    <x v="5"/>
    <x v="0"/>
    <d v="2020-06-22T17:06:25"/>
    <d v="2020-06-22T16:33:47"/>
    <n v="1958.0000000540167"/>
    <n v="32.633333334233612"/>
    <n v="32.633333334233612"/>
    <n v="1"/>
    <s v="D552780"/>
    <s v="Closed"/>
  </r>
  <r>
    <x v="0"/>
    <x v="7"/>
    <x v="17"/>
    <s v="MTR.15121"/>
    <n v="1"/>
    <x v="1"/>
    <x v="0"/>
    <d v="2020-06-22T19:37:35"/>
    <d v="2020-06-22T18:23:25"/>
    <n v="4449.9999998370185"/>
    <n v="74.166666663950309"/>
    <n v="74.166666663950309"/>
    <n v="1"/>
    <s v="C552782"/>
    <s v="Closed"/>
  </r>
  <r>
    <x v="0"/>
    <x v="7"/>
    <x v="17"/>
    <s v="MTR.15083"/>
    <n v="1"/>
    <x v="7"/>
    <x v="0"/>
    <d v="2020-06-22T20:00:41"/>
    <d v="2020-06-22T18:54:15"/>
    <n v="3985.9999994980171"/>
    <n v="66.433333324966952"/>
    <n v="66.433333324966952"/>
    <n v="1"/>
    <s v="C552784"/>
    <s v="Closed"/>
  </r>
  <r>
    <x v="0"/>
    <x v="2"/>
    <x v="10"/>
    <s v="TR.31828"/>
    <n v="3"/>
    <x v="5"/>
    <x v="0"/>
    <d v="2020-06-23T08:54:00"/>
    <d v="2020-06-23T08:16:00"/>
    <n v="2279.9999998882413"/>
    <n v="37.999999998137355"/>
    <n v="113.99999999441206"/>
    <n v="1"/>
    <s v="D552790"/>
    <s v="Closed"/>
  </r>
  <r>
    <x v="0"/>
    <x v="0"/>
    <x v="1"/>
    <s v="FS.724"/>
    <n v="49"/>
    <x v="4"/>
    <x v="0"/>
    <d v="2020-06-23T11:16:00"/>
    <d v="2020-06-23T10:36:00"/>
    <n v="2400.0000002793968"/>
    <n v="40.000000004656613"/>
    <n v="1960.000000228174"/>
    <n v="1"/>
    <s v="D552792"/>
    <s v="Closed"/>
  </r>
  <r>
    <x v="0"/>
    <x v="2"/>
    <x v="16"/>
    <s v="FS.354"/>
    <n v="195"/>
    <x v="3"/>
    <x v="0"/>
    <d v="2020-06-23T17:28:01"/>
    <d v="2020-06-23T11:40:00"/>
    <n v="20881.0000004014"/>
    <n v="348.01666667335667"/>
    <n v="67863.25000130455"/>
    <n v="1"/>
    <s v="D552927"/>
    <s v="Closed"/>
  </r>
  <r>
    <x v="0"/>
    <x v="0"/>
    <x v="0"/>
    <s v="FS.1338"/>
    <n v="127"/>
    <x v="3"/>
    <x v="0"/>
    <d v="2020-06-23T13:35:42"/>
    <d v="2020-06-23T11:41:00"/>
    <n v="6882.0000000530854"/>
    <n v="114.70000000088476"/>
    <n v="14566.900000112364"/>
    <n v="1"/>
    <s v="D552818"/>
    <s v="Closed"/>
  </r>
  <r>
    <x v="0"/>
    <x v="0"/>
    <x v="0"/>
    <s v="FS.1001"/>
    <n v="85"/>
    <x v="3"/>
    <x v="0"/>
    <d v="2020-06-23T13:19:39"/>
    <d v="2020-06-23T11:44:00"/>
    <n v="5739.0000000363216"/>
    <n v="95.65000000060536"/>
    <n v="8130.2500000514556"/>
    <n v="1"/>
    <s v="D552829"/>
    <s v="Closed"/>
  </r>
  <r>
    <x v="0"/>
    <x v="3"/>
    <x v="6"/>
    <s v="FS.1742"/>
    <n v="53"/>
    <x v="3"/>
    <x v="0"/>
    <d v="2020-06-23T12:39:00"/>
    <d v="2020-06-23T12:11:00"/>
    <n v="1679.9999998183921"/>
    <n v="27.999999996973202"/>
    <n v="1483.9999998395797"/>
    <n v="1"/>
    <s v="D552832"/>
    <s v="Closed"/>
  </r>
  <r>
    <x v="0"/>
    <x v="3"/>
    <x v="7"/>
    <s v="TR.37902"/>
    <n v="4"/>
    <x v="7"/>
    <x v="0"/>
    <d v="2020-06-23T15:51:20"/>
    <d v="2020-06-23T12:31:00"/>
    <n v="12020.000000414439"/>
    <n v="200.33333334024064"/>
    <n v="801.33333336096257"/>
    <n v="1"/>
    <s v="D552837"/>
    <s v="Closed"/>
  </r>
  <r>
    <x v="0"/>
    <x v="3"/>
    <x v="7"/>
    <s v="TR.37901"/>
    <n v="1"/>
    <x v="7"/>
    <x v="0"/>
    <d v="2020-06-23T15:52:05"/>
    <d v="2020-06-23T13:23:00"/>
    <n v="8945.0000001350418"/>
    <n v="149.08333333558403"/>
    <n v="149.08333333558403"/>
    <n v="1"/>
    <s v="D552838"/>
    <s v="Closed"/>
  </r>
  <r>
    <x v="0"/>
    <x v="0"/>
    <x v="0"/>
    <s v="MTR.19631"/>
    <n v="1"/>
    <x v="3"/>
    <x v="0"/>
    <d v="2020-06-23T17:22:32"/>
    <d v="2020-06-23T13:38:37"/>
    <n v="13434.999999892898"/>
    <n v="223.91666666488163"/>
    <n v="223.91666666488163"/>
    <n v="1"/>
    <s v="C552839"/>
    <s v="Closed"/>
  </r>
  <r>
    <x v="0"/>
    <x v="3"/>
    <x v="7"/>
    <s v="TR.38091"/>
    <n v="1"/>
    <x v="3"/>
    <x v="0"/>
    <d v="2020-06-23T16:06:13"/>
    <d v="2020-06-23T14:40:00"/>
    <n v="5173.0000003706664"/>
    <n v="86.21666667284444"/>
    <n v="86.21666667284444"/>
    <n v="1"/>
    <s v="D552931"/>
    <s v="Closed"/>
  </r>
  <r>
    <x v="0"/>
    <x v="2"/>
    <x v="15"/>
    <s v="FS.418"/>
    <n v="31"/>
    <x v="3"/>
    <x v="0"/>
    <d v="2020-06-23T17:20:00"/>
    <d v="2020-06-23T15:12:00"/>
    <n v="7679.9999998882413"/>
    <n v="127.99999999813735"/>
    <n v="3967.999999942258"/>
    <n v="1"/>
    <s v="D552942"/>
    <s v="Closed"/>
  </r>
  <r>
    <x v="0"/>
    <x v="2"/>
    <x v="16"/>
    <s v="FS.389"/>
    <n v="14"/>
    <x v="3"/>
    <x v="0"/>
    <d v="2020-06-23T16:45:57"/>
    <d v="2020-06-23T15:13:00"/>
    <n v="5576.9999998854473"/>
    <n v="92.949999998090789"/>
    <n v="1301.299999973271"/>
    <n v="1"/>
    <s v="D552925"/>
    <s v="Closed"/>
  </r>
  <r>
    <x v="0"/>
    <x v="2"/>
    <x v="16"/>
    <s v="REC.421"/>
    <n v="98"/>
    <x v="3"/>
    <x v="0"/>
    <d v="2020-06-23T16:29:19"/>
    <d v="2020-06-23T15:13:53"/>
    <n v="4526.0000000009313"/>
    <n v="75.433333333348855"/>
    <n v="7392.4666666681878"/>
    <n v="1"/>
    <s v="D552901"/>
    <s v="Closed"/>
  </r>
  <r>
    <x v="0"/>
    <x v="0"/>
    <x v="0"/>
    <s v="FS.1001"/>
    <n v="85"/>
    <x v="3"/>
    <x v="0"/>
    <d v="2020-06-23T17:21:00"/>
    <d v="2020-06-23T15:15:00"/>
    <n v="7560.0000001257285"/>
    <n v="126.00000000209548"/>
    <n v="10710.000000178115"/>
    <n v="1"/>
    <s v="D552943"/>
    <s v="Closed"/>
  </r>
  <r>
    <x v="0"/>
    <x v="2"/>
    <x v="16"/>
    <s v="FS.454"/>
    <n v="4"/>
    <x v="3"/>
    <x v="0"/>
    <d v="2020-06-23T16:51:19"/>
    <d v="2020-06-23T15:22:00"/>
    <n v="5358.9999998454005"/>
    <n v="89.316666664090008"/>
    <n v="357.26666665636003"/>
    <n v="1"/>
    <s v="D552939"/>
    <s v="Closed"/>
  </r>
  <r>
    <x v="0"/>
    <x v="0"/>
    <x v="3"/>
    <s v="FS.40787"/>
    <n v="23"/>
    <x v="3"/>
    <x v="0"/>
    <d v="2020-06-23T17:36:00"/>
    <d v="2020-06-23T15:23:00"/>
    <n v="7979.9999996088445"/>
    <n v="132.99999999348074"/>
    <n v="3058.9999998500571"/>
    <n v="1"/>
    <s v="D552961"/>
    <s v="Closed"/>
  </r>
  <r>
    <x v="0"/>
    <x v="3"/>
    <x v="6"/>
    <s v="MTR.16418"/>
    <n v="1"/>
    <x v="3"/>
    <x v="0"/>
    <d v="2020-06-23T17:18:11"/>
    <d v="2020-06-23T15:24:00"/>
    <n v="6850.9999997215346"/>
    <n v="114.18333332869224"/>
    <n v="114.18333332869224"/>
    <n v="1"/>
    <s v="C552896"/>
    <s v="Closed"/>
  </r>
  <r>
    <x v="0"/>
    <x v="4"/>
    <x v="8"/>
    <s v="FS.1233"/>
    <n v="14"/>
    <x v="7"/>
    <x v="0"/>
    <d v="2020-06-23T17:34:25"/>
    <d v="2020-06-23T15:37:00"/>
    <n v="7045.0000004377216"/>
    <n v="117.41666667396203"/>
    <n v="1643.8333334354684"/>
    <n v="1"/>
    <s v="D552945"/>
    <s v="Closed"/>
  </r>
  <r>
    <x v="0"/>
    <x v="2"/>
    <x v="5"/>
    <s v="FS.8894"/>
    <n v="2"/>
    <x v="3"/>
    <x v="0"/>
    <d v="2020-06-23T18:21:25"/>
    <d v="2020-06-23T16:05:00"/>
    <n v="8184.9999997531995"/>
    <n v="136.41666666255333"/>
    <n v="272.83333332510665"/>
    <n v="1"/>
    <s v="D552965"/>
    <s v="Closed"/>
  </r>
  <r>
    <x v="0"/>
    <x v="2"/>
    <x v="16"/>
    <s v="FS.360"/>
    <n v="3"/>
    <x v="3"/>
    <x v="0"/>
    <d v="2020-06-23T17:59:00"/>
    <d v="2020-06-23T17:06:00"/>
    <n v="3179.9999996786937"/>
    <n v="52.999999994644895"/>
    <n v="158.99999998393469"/>
    <n v="1"/>
    <s v="D552966"/>
    <s v="Closed"/>
  </r>
  <r>
    <x v="0"/>
    <x v="4"/>
    <x v="8"/>
    <s v="TR.36443"/>
    <n v="4"/>
    <x v="7"/>
    <x v="0"/>
    <d v="2020-06-23T18:41:10"/>
    <d v="2020-06-23T17:36:00"/>
    <n v="3910.0000005913898"/>
    <n v="65.166666676523164"/>
    <n v="260.66666670609266"/>
    <n v="1"/>
    <s v="D552963"/>
    <s v="Closed"/>
  </r>
  <r>
    <x v="0"/>
    <x v="2"/>
    <x v="10"/>
    <s v="FS.44787"/>
    <n v="3"/>
    <x v="1"/>
    <x v="0"/>
    <d v="2020-06-23T20:45:29"/>
    <d v="2020-06-23T19:38:32"/>
    <n v="4016.999999829568"/>
    <n v="66.949999997159466"/>
    <n v="200.8499999914784"/>
    <n v="1"/>
    <s v="D552971"/>
    <s v="Closed"/>
  </r>
  <r>
    <x v="1"/>
    <x v="6"/>
    <x v="22"/>
    <s v="TR.40019"/>
    <n v="11"/>
    <x v="4"/>
    <x v="0"/>
    <d v="2020-06-23T21:36:55"/>
    <d v="2020-06-23T20:18:31"/>
    <n v="4703.9999994914979"/>
    <n v="78.399999991524965"/>
    <n v="862.39999990677461"/>
    <n v="1"/>
    <s v="D552974"/>
    <s v="Closed"/>
  </r>
  <r>
    <x v="0"/>
    <x v="3"/>
    <x v="7"/>
    <s v="FS.1405"/>
    <n v="2"/>
    <x v="7"/>
    <x v="0"/>
    <d v="2020-06-24T14:40:54"/>
    <d v="2020-06-24T13:21:05"/>
    <n v="4788.9999998733401"/>
    <n v="79.816666664555669"/>
    <n v="159.63333332911134"/>
    <n v="1"/>
    <s v="D552980"/>
    <s v="Closed"/>
  </r>
  <r>
    <x v="0"/>
    <x v="2"/>
    <x v="10"/>
    <s v="FS.153"/>
    <n v="14"/>
    <x v="1"/>
    <x v="0"/>
    <d v="2020-06-24T14:57:53"/>
    <d v="2020-06-24T14:31:16"/>
    <n v="1596.9999999040738"/>
    <n v="26.616666665067896"/>
    <n v="372.63333331095055"/>
    <n v="1"/>
    <s v="D552985"/>
    <s v="Closed"/>
  </r>
  <r>
    <x v="0"/>
    <x v="0"/>
    <x v="1"/>
    <s v="TR.34697"/>
    <n v="5"/>
    <x v="2"/>
    <x v="0"/>
    <d v="2020-06-24T15:55:50"/>
    <d v="2020-06-24T14:38:00"/>
    <n v="4669.9999997159466"/>
    <n v="77.83333332859911"/>
    <n v="389.16666664299555"/>
    <n v="1"/>
    <s v="D552986"/>
    <s v="Closed"/>
  </r>
  <r>
    <x v="1"/>
    <x v="6"/>
    <x v="22"/>
    <s v="FS.2258"/>
    <n v="18"/>
    <x v="1"/>
    <x v="0"/>
    <d v="2020-06-25T06:51:38"/>
    <d v="2020-06-25T04:20:00"/>
    <n v="9098.0000000679865"/>
    <n v="151.63333333446644"/>
    <n v="2729.400000020396"/>
    <n v="1"/>
    <s v="D552994"/>
    <s v="Closed"/>
  </r>
  <r>
    <x v="0"/>
    <x v="3"/>
    <x v="7"/>
    <s v="REC.1692"/>
    <n v="25"/>
    <x v="1"/>
    <x v="0"/>
    <d v="2020-06-25T18:53:39"/>
    <d v="2020-06-25T17:05:16"/>
    <n v="6503.0000000959262"/>
    <n v="108.3833333349321"/>
    <n v="2709.5833333733026"/>
    <n v="1"/>
    <s v="D553003"/>
    <s v="Closed"/>
  </r>
  <r>
    <x v="1"/>
    <x v="6"/>
    <x v="13"/>
    <s v="MTR.1326"/>
    <n v="1"/>
    <x v="2"/>
    <x v="0"/>
    <d v="2020-06-26T13:13:00"/>
    <d v="2020-06-26T11:46:00"/>
    <n v="5220.0000000419095"/>
    <n v="87.000000000698492"/>
    <n v="87.000000000698492"/>
    <n v="1"/>
    <s v="C553005"/>
    <s v="Closed"/>
  </r>
  <r>
    <x v="1"/>
    <x v="6"/>
    <x v="23"/>
    <s v="MTR.10752"/>
    <n v="1"/>
    <x v="1"/>
    <x v="0"/>
    <d v="2020-06-26T16:47:00"/>
    <d v="2020-06-26T15:45:00"/>
    <n v="3720.0000001816079"/>
    <n v="62.000000003026798"/>
    <n v="62.000000003026798"/>
    <n v="1"/>
    <s v="C553007"/>
    <s v="Closed"/>
  </r>
  <r>
    <x v="0"/>
    <x v="2"/>
    <x v="16"/>
    <s v="FS.454"/>
    <n v="4"/>
    <x v="1"/>
    <x v="0"/>
    <d v="2020-06-26T20:09:34"/>
    <d v="2020-06-26T18:02:00"/>
    <n v="7654.0000000968575"/>
    <n v="127.56666666828096"/>
    <n v="510.26666667312384"/>
    <n v="1"/>
    <s v="D553012"/>
    <s v="Closed"/>
  </r>
  <r>
    <x v="0"/>
    <x v="2"/>
    <x v="16"/>
    <s v="FS.454"/>
    <n v="4"/>
    <x v="2"/>
    <x v="0"/>
    <d v="2020-06-27T00:46:30"/>
    <d v="2020-06-26T20:12:05"/>
    <n v="16465.000000339933"/>
    <n v="274.41666667233221"/>
    <n v="1097.6666666893288"/>
    <n v="1"/>
    <s v="D553017"/>
    <s v="Closed"/>
  </r>
  <r>
    <x v="0"/>
    <x v="7"/>
    <x v="17"/>
    <s v="FS.1704"/>
    <n v="9"/>
    <x v="4"/>
    <x v="0"/>
    <d v="2020-06-27T09:26:06"/>
    <d v="2020-06-27T08:12:00"/>
    <n v="4446.0000001592562"/>
    <n v="74.100000002654269"/>
    <n v="666.90000002388842"/>
    <n v="1"/>
    <s v="D553020"/>
    <s v="Closed"/>
  </r>
  <r>
    <x v="0"/>
    <x v="2"/>
    <x v="5"/>
    <s v="MTR.17532"/>
    <n v="1"/>
    <x v="2"/>
    <x v="0"/>
    <d v="2020-06-27T10:25:39"/>
    <d v="2020-06-27T09:16:00"/>
    <n v="4178.9999999804422"/>
    <n v="69.649999999674037"/>
    <n v="69.649999999674037"/>
    <n v="1"/>
    <s v="C553019"/>
    <s v="Closed"/>
  </r>
  <r>
    <x v="0"/>
    <x v="2"/>
    <x v="5"/>
    <s v="MTR.18313"/>
    <n v="1"/>
    <x v="4"/>
    <x v="0"/>
    <d v="2020-06-28T20:29:48"/>
    <d v="2020-06-28T17:54:00"/>
    <n v="9348.0000000447035"/>
    <n v="155.80000000074506"/>
    <n v="155.80000000074506"/>
    <n v="1"/>
    <s v="C553023"/>
    <s v="Closed"/>
  </r>
  <r>
    <x v="0"/>
    <x v="4"/>
    <x v="9"/>
    <s v="MTR.29383"/>
    <n v="1"/>
    <x v="1"/>
    <x v="0"/>
    <d v="2020-06-29T10:56:05"/>
    <d v="2020-06-29T09:47:00"/>
    <n v="4145.000000204891"/>
    <n v="69.083333336748183"/>
    <n v="69.083333336748183"/>
    <n v="1"/>
    <s v="C553024"/>
    <s v="Closed"/>
  </r>
  <r>
    <x v="1"/>
    <x v="6"/>
    <x v="23"/>
    <s v="TR.190138"/>
    <n v="13"/>
    <x v="4"/>
    <x v="1"/>
    <d v="2020-06-30T00:01:54"/>
    <d v="2020-06-29T21:27:15"/>
    <n v="9279.000000259839"/>
    <n v="154.65000000433065"/>
    <n v="2010.4500000562984"/>
    <n v="1"/>
    <s v="D553029"/>
    <s v="Closed"/>
  </r>
  <r>
    <x v="1"/>
    <x v="6"/>
    <x v="23"/>
    <s v="MTR.289890"/>
    <n v="1"/>
    <x v="4"/>
    <x v="1"/>
    <d v="2020-06-30T00:06:00"/>
    <d v="2020-06-29T22:08:00"/>
    <n v="7079.9999998183921"/>
    <n v="117.9999999969732"/>
    <n v="117.9999999969732"/>
    <n v="1"/>
    <s v="C553028"/>
    <s v="Closed"/>
  </r>
  <r>
    <x v="0"/>
    <x v="2"/>
    <x v="16"/>
    <s v="FS.266"/>
    <n v="22"/>
    <x v="1"/>
    <x v="0"/>
    <d v="2020-06-30T04:10:31"/>
    <d v="2020-06-30T02:57:33"/>
    <n v="4377.9999999795109"/>
    <n v="72.966666666325182"/>
    <n v="1605.266666659154"/>
    <n v="1"/>
    <s v="D553035"/>
    <s v="Closed"/>
  </r>
  <r>
    <x v="1"/>
    <x v="6"/>
    <x v="22"/>
    <s v="MTR.825"/>
    <n v="1"/>
    <x v="5"/>
    <x v="0"/>
    <d v="2020-06-30T08:38:01"/>
    <d v="2020-06-30T08:07:00"/>
    <n v="1861.0000000102445"/>
    <n v="31.016666666837409"/>
    <n v="31.016666666837409"/>
    <n v="1"/>
    <s v="C553036"/>
    <s v="Closed"/>
  </r>
  <r>
    <x v="1"/>
    <x v="6"/>
    <x v="22"/>
    <s v="FS.2030"/>
    <n v="7"/>
    <x v="2"/>
    <x v="0"/>
    <d v="2020-06-30T12:23:20"/>
    <d v="2020-06-30T11:05:00"/>
    <n v="4699.9999998137355"/>
    <n v="78.333333330228925"/>
    <n v="548.33333331160247"/>
    <n v="1"/>
    <s v="D553039"/>
    <s v="Closed"/>
  </r>
  <r>
    <x v="0"/>
    <x v="4"/>
    <x v="26"/>
    <s v="FDR.8371"/>
    <n v="56"/>
    <x v="1"/>
    <x v="0"/>
    <d v="2020-07-01T17:07:52"/>
    <d v="2020-07-01T16:25:00"/>
    <n v="2571.999999624677"/>
    <n v="42.866666660411283"/>
    <n v="2400.5333329830319"/>
    <n v="1"/>
    <s v="D553049"/>
    <s v="Closed"/>
  </r>
  <r>
    <x v="0"/>
    <x v="4"/>
    <x v="9"/>
    <s v="MTR.28837"/>
    <n v="1"/>
    <x v="1"/>
    <x v="0"/>
    <d v="2020-07-01T17:37:00"/>
    <d v="2020-07-01T16:32:52"/>
    <n v="3847.9999999282882"/>
    <n v="64.133333332138136"/>
    <n v="64.133333332138136"/>
    <n v="1"/>
    <s v="C553048"/>
    <s v="Closed"/>
  </r>
  <r>
    <x v="0"/>
    <x v="4"/>
    <x v="9"/>
    <s v="FS.1516"/>
    <n v="3"/>
    <x v="1"/>
    <x v="0"/>
    <d v="2020-07-01T19:04:26"/>
    <d v="2020-07-01T18:07:52"/>
    <n v="3394.0000000409782"/>
    <n v="56.566666667349637"/>
    <n v="169.70000000204891"/>
    <n v="1"/>
    <s v="D553054"/>
    <s v="Closed"/>
  </r>
  <r>
    <x v="1"/>
    <x v="6"/>
    <x v="13"/>
    <s v="MTR.2109"/>
    <n v="1"/>
    <x v="4"/>
    <x v="0"/>
    <d v="2020-07-01T19:57:00"/>
    <d v="2020-07-01T19:03:00"/>
    <n v="3240.0000005029142"/>
    <n v="54.000000008381903"/>
    <n v="54.000000008381903"/>
    <n v="1"/>
    <s v="C553053"/>
    <s v="Closed"/>
  </r>
  <r>
    <x v="0"/>
    <x v="2"/>
    <x v="16"/>
    <s v="MTR.27114"/>
    <n v="1"/>
    <x v="1"/>
    <x v="0"/>
    <d v="2020-07-02T09:21:00"/>
    <d v="2020-07-02T08:33:00"/>
    <n v="2879.9999999580905"/>
    <n v="47.999999999301508"/>
    <n v="47.999999999301508"/>
    <n v="1"/>
    <s v="C553056"/>
    <s v="Closed"/>
  </r>
  <r>
    <x v="0"/>
    <x v="4"/>
    <x v="9"/>
    <s v="MTR.28955"/>
    <n v="1"/>
    <x v="6"/>
    <x v="0"/>
    <d v="2020-07-02T11:36:00"/>
    <d v="2020-07-02T11:10:00"/>
    <n v="1559.9999994272366"/>
    <n v="25.999999990453944"/>
    <n v="25.999999990453944"/>
    <n v="1"/>
    <s v="C553058"/>
    <s v="Closed"/>
  </r>
  <r>
    <x v="0"/>
    <x v="2"/>
    <x v="16"/>
    <s v="TR.32722"/>
    <n v="3"/>
    <x v="2"/>
    <x v="0"/>
    <d v="2020-07-02T16:35:00"/>
    <d v="2020-07-02T15:12:00"/>
    <n v="4979.9999998882413"/>
    <n v="82.999999998137355"/>
    <n v="248.99999999441206"/>
    <n v="1"/>
    <s v="D553061"/>
    <s v="Closed"/>
  </r>
  <r>
    <x v="0"/>
    <x v="0"/>
    <x v="3"/>
    <s v="MTR.25834"/>
    <n v="1"/>
    <x v="10"/>
    <x v="0"/>
    <d v="2020-07-03T18:57:29"/>
    <d v="2020-07-03T16:01:00"/>
    <n v="10588.999999710359"/>
    <n v="176.48333332850598"/>
    <n v="176.48333332850598"/>
    <n v="1"/>
    <s v="C553062"/>
    <s v="Closed"/>
  </r>
  <r>
    <x v="0"/>
    <x v="3"/>
    <x v="7"/>
    <s v="FS.1592"/>
    <n v="5"/>
    <x v="7"/>
    <x v="0"/>
    <d v="2020-07-03T17:59:00"/>
    <d v="2020-07-03T16:40:00"/>
    <n v="4739.9999997345731"/>
    <n v="78.999999995576218"/>
    <n v="394.99999997788109"/>
    <n v="1"/>
    <s v="D553081"/>
    <s v="Closed"/>
  </r>
  <r>
    <x v="0"/>
    <x v="2"/>
    <x v="10"/>
    <s v="FS.258"/>
    <n v="31"/>
    <x v="7"/>
    <x v="0"/>
    <d v="2020-07-03T19:00:16"/>
    <d v="2020-07-03T16:54:00"/>
    <n v="7575.9999994654208"/>
    <n v="126.26666665775701"/>
    <n v="3914.2666663904674"/>
    <n v="1"/>
    <s v="D553083"/>
    <s v="Closed"/>
  </r>
  <r>
    <x v="0"/>
    <x v="0"/>
    <x v="4"/>
    <s v="FS.1056"/>
    <n v="25"/>
    <x v="1"/>
    <x v="0"/>
    <d v="2020-07-03T19:49:11"/>
    <d v="2020-07-03T18:49:00"/>
    <n v="3610.9999998472631"/>
    <n v="60.183333330787718"/>
    <n v="1504.583333269693"/>
    <n v="1"/>
    <s v="D553088"/>
    <s v="Closed"/>
  </r>
  <r>
    <x v="0"/>
    <x v="2"/>
    <x v="5"/>
    <s v="REC.361"/>
    <n v="71"/>
    <x v="1"/>
    <x v="0"/>
    <d v="2020-07-03T23:34:08"/>
    <d v="2020-07-03T22:28:00"/>
    <n v="3967.9999996908009"/>
    <n v="66.133333328180015"/>
    <n v="4695.4666663007811"/>
    <n v="1"/>
    <s v="D553097"/>
    <s v="Closed"/>
  </r>
  <r>
    <x v="1"/>
    <x v="5"/>
    <x v="14"/>
    <s v="MTR.13545"/>
    <n v="1"/>
    <x v="4"/>
    <x v="0"/>
    <d v="2020-07-04T06:32:24"/>
    <d v="2020-07-04T04:59:00"/>
    <n v="5603.999999910593"/>
    <n v="93.399999998509884"/>
    <n v="93.399999998509884"/>
    <n v="1"/>
    <s v="C553107"/>
    <s v="Closed"/>
  </r>
  <r>
    <x v="1"/>
    <x v="6"/>
    <x v="23"/>
    <s v="FS.2287"/>
    <n v="42"/>
    <x v="4"/>
    <x v="0"/>
    <d v="2020-07-04T10:10:26"/>
    <d v="2020-07-04T08:53:00"/>
    <n v="4646.0000003920868"/>
    <n v="77.433333339868113"/>
    <n v="3252.2000002744608"/>
    <n v="1"/>
    <s v="D553122"/>
    <s v="Closed"/>
  </r>
  <r>
    <x v="1"/>
    <x v="6"/>
    <x v="13"/>
    <s v="MTR.2096"/>
    <n v="1"/>
    <x v="5"/>
    <x v="0"/>
    <d v="2020-07-04T09:47:40"/>
    <d v="2020-07-04T09:00:00"/>
    <n v="2860.0000003119931"/>
    <n v="47.666666671866551"/>
    <n v="47.666666671866551"/>
    <n v="1"/>
    <s v="C553112"/>
    <s v="Closed"/>
  </r>
  <r>
    <x v="1"/>
    <x v="6"/>
    <x v="23"/>
    <s v="MTR.11423"/>
    <n v="1"/>
    <x v="5"/>
    <x v="0"/>
    <d v="2020-07-04T10:06:27"/>
    <d v="2020-07-04T09:04:00"/>
    <n v="3746.9999995781109"/>
    <n v="62.449999992968515"/>
    <n v="62.449999992968515"/>
    <n v="1"/>
    <s v="C553113"/>
    <s v="Closed"/>
  </r>
  <r>
    <x v="0"/>
    <x v="4"/>
    <x v="9"/>
    <s v="MTR.28883"/>
    <n v="1"/>
    <x v="1"/>
    <x v="0"/>
    <d v="2020-07-04T12:36:37"/>
    <d v="2020-07-04T11:09:00"/>
    <n v="5256.9999998901039"/>
    <n v="87.616666664835066"/>
    <n v="87.616666664835066"/>
    <n v="1"/>
    <s v="C553123"/>
    <s v="Closed"/>
  </r>
  <r>
    <x v="0"/>
    <x v="4"/>
    <x v="9"/>
    <s v="TR.38085"/>
    <n v="1"/>
    <x v="7"/>
    <x v="0"/>
    <d v="2020-07-04T23:19:19"/>
    <d v="2020-07-04T20:04:00"/>
    <n v="11719.000000460073"/>
    <n v="195.31666667433456"/>
    <n v="195.31666667433456"/>
    <n v="1"/>
    <s v="D553128"/>
    <s v="Closed"/>
  </r>
  <r>
    <x v="1"/>
    <x v="1"/>
    <x v="11"/>
    <s v="MTR.32735"/>
    <n v="1"/>
    <x v="5"/>
    <x v="0"/>
    <d v="2020-07-05T09:22:00"/>
    <d v="2020-07-05T08:30:00"/>
    <n v="3120.0000001117587"/>
    <n v="52.000000001862645"/>
    <n v="52.000000001862645"/>
    <n v="1"/>
    <s v="C553130"/>
    <s v="Closed"/>
  </r>
  <r>
    <x v="0"/>
    <x v="2"/>
    <x v="5"/>
    <s v="MTR.17835"/>
    <n v="1"/>
    <x v="1"/>
    <x v="0"/>
    <d v="2020-07-05T13:35:52"/>
    <d v="2020-07-05T12:17:00"/>
    <n v="4731.9999997504056"/>
    <n v="78.866666662506759"/>
    <n v="78.866666662506759"/>
    <n v="1"/>
    <s v="C553131"/>
    <s v="Closed"/>
  </r>
  <r>
    <x v="1"/>
    <x v="6"/>
    <x v="18"/>
    <s v="FDR.2910"/>
    <n v="568"/>
    <x v="1"/>
    <x v="0"/>
    <d v="2020-07-05T16:50:00"/>
    <d v="2020-07-05T15:17:00"/>
    <n v="5579.9999999580905"/>
    <n v="92.999999999301508"/>
    <n v="52823.999999603257"/>
    <n v="1"/>
    <s v="D553204"/>
    <s v="Closed"/>
  </r>
  <r>
    <x v="1"/>
    <x v="5"/>
    <x v="24"/>
    <s v="MTR.7250"/>
    <n v="1"/>
    <x v="7"/>
    <x v="0"/>
    <d v="2020-07-06T06:40:00"/>
    <d v="2020-07-06T05:45:00"/>
    <n v="3300.0000000698492"/>
    <n v="55.000000001164153"/>
    <n v="55.000000001164153"/>
    <n v="1"/>
    <s v="C553205"/>
    <s v="Closed"/>
  </r>
  <r>
    <x v="1"/>
    <x v="1"/>
    <x v="11"/>
    <s v="MTR.14259"/>
    <n v="1"/>
    <x v="1"/>
    <x v="0"/>
    <d v="2020-07-06T10:19:08"/>
    <d v="2020-07-06T09:46:00"/>
    <n v="1987.9999995231628"/>
    <n v="33.133333325386047"/>
    <n v="33.133333325386047"/>
    <n v="1"/>
    <s v="C553206"/>
    <s v="Closed"/>
  </r>
  <r>
    <x v="0"/>
    <x v="0"/>
    <x v="3"/>
    <s v="FS.846"/>
    <n v="2"/>
    <x v="10"/>
    <x v="0"/>
    <d v="2020-07-07T18:27:00"/>
    <d v="2020-07-07T15:36:00"/>
    <n v="10260.000000125729"/>
    <n v="171.00000000209548"/>
    <n v="342.00000000419095"/>
    <n v="1"/>
    <s v="D553218"/>
    <s v="Closed"/>
  </r>
  <r>
    <x v="1"/>
    <x v="6"/>
    <x v="23"/>
    <s v="MTR.11891"/>
    <n v="1"/>
    <x v="4"/>
    <x v="0"/>
    <d v="2020-07-07T16:46:55"/>
    <d v="2020-07-07T15:36:00"/>
    <n v="4255.000000144355"/>
    <n v="70.916666669072583"/>
    <n v="70.916666669072583"/>
    <n v="1"/>
    <s v="C553216"/>
    <s v="Closed"/>
  </r>
  <r>
    <x v="0"/>
    <x v="0"/>
    <x v="3"/>
    <s v="FS.847"/>
    <n v="6"/>
    <x v="10"/>
    <x v="0"/>
    <d v="2020-07-07T18:29:00"/>
    <d v="2020-07-07T16:35:00"/>
    <n v="6840.0000002933666"/>
    <n v="114.00000000488944"/>
    <n v="684.00000002933666"/>
    <n v="1"/>
    <s v="D553219"/>
    <s v="Closed"/>
  </r>
  <r>
    <x v="0"/>
    <x v="2"/>
    <x v="16"/>
    <s v="FS.330"/>
    <n v="22"/>
    <x v="1"/>
    <x v="0"/>
    <d v="2020-07-08T19:10:32"/>
    <d v="2020-07-08T18:11:33"/>
    <n v="3538.9999999897555"/>
    <n v="58.983333333162591"/>
    <n v="1297.633333329577"/>
    <n v="1"/>
    <s v="D553227"/>
    <s v="Closed"/>
  </r>
  <r>
    <x v="0"/>
    <x v="0"/>
    <x v="0"/>
    <s v="FS.1001"/>
    <n v="76"/>
    <x v="1"/>
    <x v="0"/>
    <d v="2020-07-08T23:00:03"/>
    <d v="2020-07-08T20:58:24"/>
    <n v="7299.0000000922009"/>
    <n v="121.65000000153668"/>
    <n v="9245.4000001167879"/>
    <n v="1"/>
    <s v="D553246"/>
    <s v="Closed"/>
  </r>
  <r>
    <x v="0"/>
    <x v="4"/>
    <x v="9"/>
    <s v="MTR.28879"/>
    <n v="1"/>
    <x v="7"/>
    <x v="0"/>
    <d v="2020-07-09T00:17:37"/>
    <d v="2020-07-08T21:10:00"/>
    <n v="11256.999999959953"/>
    <n v="187.61666666599922"/>
    <n v="187.61666666599922"/>
    <n v="1"/>
    <s v="C553237"/>
    <s v="Closed"/>
  </r>
  <r>
    <x v="0"/>
    <x v="3"/>
    <x v="7"/>
    <s v="REC.1684"/>
    <n v="24"/>
    <x v="1"/>
    <x v="0"/>
    <d v="2020-07-08T23:45:40"/>
    <d v="2020-07-08T21:25:00"/>
    <n v="8440.0000002700835"/>
    <n v="140.66666667116806"/>
    <n v="3376.0000001080334"/>
    <n v="1"/>
    <s v="D553255"/>
    <s v="Closed"/>
  </r>
  <r>
    <x v="0"/>
    <x v="3"/>
    <x v="7"/>
    <s v="MTR.17074"/>
    <n v="1"/>
    <x v="1"/>
    <x v="0"/>
    <d v="2020-07-08T23:51:03"/>
    <d v="2020-07-08T21:31:14"/>
    <n v="8389.0000002924353"/>
    <n v="139.81666667154059"/>
    <n v="139.81666667154059"/>
    <n v="1"/>
    <s v="C553245"/>
    <s v="Closed"/>
  </r>
  <r>
    <x v="0"/>
    <x v="4"/>
    <x v="9"/>
    <s v="TR.37315"/>
    <n v="1"/>
    <x v="2"/>
    <x v="0"/>
    <d v="2020-07-09T12:45:00"/>
    <d v="2020-07-09T10:21:00"/>
    <n v="8639.9999998742715"/>
    <n v="143.99999999790452"/>
    <n v="143.99999999790452"/>
    <n v="1"/>
    <s v="D553259"/>
    <s v="Closed"/>
  </r>
  <r>
    <x v="1"/>
    <x v="1"/>
    <x v="11"/>
    <s v="MTR.14102"/>
    <n v="1"/>
    <x v="1"/>
    <x v="0"/>
    <d v="2020-07-10T05:40:00"/>
    <d v="2020-07-10T03:19:00"/>
    <n v="8459.999999916181"/>
    <n v="140.99999999860302"/>
    <n v="140.99999999860302"/>
    <n v="1"/>
    <s v="C553262"/>
    <s v="Closed"/>
  </r>
  <r>
    <x v="1"/>
    <x v="1"/>
    <x v="11"/>
    <s v="FS.27987"/>
    <n v="27"/>
    <x v="1"/>
    <x v="0"/>
    <d v="2020-07-10T05:43:12"/>
    <d v="2020-07-10T04:58:38"/>
    <n v="2674.0000002086163"/>
    <n v="44.566666670143604"/>
    <n v="1203.3000000938773"/>
    <n v="1"/>
    <s v="D553265"/>
    <s v="Closed"/>
  </r>
  <r>
    <x v="1"/>
    <x v="6"/>
    <x v="22"/>
    <s v="TR.41622"/>
    <n v="4"/>
    <x v="1"/>
    <x v="0"/>
    <d v="2020-07-10T08:53:30"/>
    <d v="2020-07-10T08:15:29"/>
    <n v="2281.0000001220033"/>
    <n v="38.016666668700054"/>
    <n v="152.06666667480022"/>
    <n v="1"/>
    <s v="D553268"/>
    <s v="Closed"/>
  </r>
  <r>
    <x v="0"/>
    <x v="2"/>
    <x v="10"/>
    <s v="MTR.20484"/>
    <n v="1"/>
    <x v="4"/>
    <x v="0"/>
    <d v="2020-07-10T11:51:28"/>
    <d v="2020-07-10T10:49:00"/>
    <n v="3747.9999998118728"/>
    <n v="62.466666663531214"/>
    <n v="62.466666663531214"/>
    <n v="1"/>
    <s v="C553269"/>
    <s v="Closed"/>
  </r>
  <r>
    <x v="0"/>
    <x v="2"/>
    <x v="5"/>
    <s v="FS.438"/>
    <n v="38"/>
    <x v="1"/>
    <x v="0"/>
    <d v="2020-07-10T19:33:33"/>
    <d v="2020-07-10T18:31:00"/>
    <n v="3753.0000003520399"/>
    <n v="62.550000005867332"/>
    <n v="2376.9000002229586"/>
    <n v="1"/>
    <s v="D553274"/>
    <s v="Closed"/>
  </r>
  <r>
    <x v="1"/>
    <x v="5"/>
    <x v="14"/>
    <s v="MTR.29955"/>
    <n v="1"/>
    <x v="5"/>
    <x v="0"/>
    <d v="2020-07-10T21:46:46"/>
    <d v="2020-07-10T20:59:34"/>
    <n v="2832.0000000530854"/>
    <n v="47.200000000884756"/>
    <n v="47.200000000884756"/>
    <n v="1"/>
    <s v="C553279"/>
    <s v="Closed"/>
  </r>
  <r>
    <x v="1"/>
    <x v="6"/>
    <x v="18"/>
    <s v="MTR.6884"/>
    <n v="1"/>
    <x v="6"/>
    <x v="0"/>
    <d v="2020-07-11T15:39:34"/>
    <d v="2020-07-11T15:04:00"/>
    <n v="2133.9999997057021"/>
    <n v="35.566666661761701"/>
    <n v="35.566666661761701"/>
    <n v="1"/>
    <s v="C553284"/>
    <s v="Closed"/>
  </r>
  <r>
    <x v="0"/>
    <x v="7"/>
    <x v="17"/>
    <s v="FS.1807"/>
    <n v="15"/>
    <x v="4"/>
    <x v="0"/>
    <d v="2020-07-12T08:36:43"/>
    <d v="2020-07-12T07:36:00"/>
    <n v="3642.9999997839332"/>
    <n v="60.716666663065553"/>
    <n v="910.74999994598329"/>
    <n v="1"/>
    <s v="D553295"/>
    <s v="Closed"/>
  </r>
  <r>
    <x v="0"/>
    <x v="0"/>
    <x v="3"/>
    <s v="FS.8884"/>
    <n v="23"/>
    <x v="1"/>
    <x v="0"/>
    <d v="2020-07-12T10:06:58"/>
    <d v="2020-07-12T08:19:00"/>
    <n v="6477.9999999096617"/>
    <n v="107.96666666516103"/>
    <n v="2483.2333332987037"/>
    <n v="1"/>
    <s v="D553305"/>
    <s v="Closed"/>
  </r>
  <r>
    <x v="0"/>
    <x v="7"/>
    <x v="17"/>
    <s v="MTR.16043"/>
    <n v="1"/>
    <x v="2"/>
    <x v="0"/>
    <d v="2020-07-12T10:50:54"/>
    <d v="2020-07-12T08:55:00"/>
    <n v="6953.999999910593"/>
    <n v="115.89999999850988"/>
    <n v="115.89999999850988"/>
    <n v="1"/>
    <s v="C553299"/>
    <s v="Closed"/>
  </r>
  <r>
    <x v="0"/>
    <x v="7"/>
    <x v="17"/>
    <s v="MTR.15743"/>
    <n v="1"/>
    <x v="4"/>
    <x v="0"/>
    <d v="2020-07-12T11:27:03"/>
    <d v="2020-07-12T11:04:00"/>
    <n v="1383.000000170432"/>
    <n v="23.050000002840534"/>
    <n v="23.050000002840534"/>
    <n v="1"/>
    <s v="C553306"/>
    <s v="Closed"/>
  </r>
  <r>
    <x v="0"/>
    <x v="0"/>
    <x v="0"/>
    <s v="FS.1001"/>
    <n v="86"/>
    <x v="1"/>
    <x v="0"/>
    <d v="2020-07-12T22:08:26"/>
    <d v="2020-07-12T20:48:00"/>
    <n v="4825.9999997215346"/>
    <n v="80.433333328692243"/>
    <n v="6917.2666662675329"/>
    <n v="1"/>
    <s v="D553344"/>
    <s v="Closed"/>
  </r>
  <r>
    <x v="0"/>
    <x v="2"/>
    <x v="5"/>
    <s v="REC.697"/>
    <n v="148"/>
    <x v="1"/>
    <x v="0"/>
    <d v="2020-07-12T23:15:19"/>
    <d v="2020-07-12T20:48:00"/>
    <n v="8838.9999998733401"/>
    <n v="147.31666666455567"/>
    <n v="21802.866666354239"/>
    <n v="1"/>
    <s v="D553372"/>
    <s v="Closed"/>
  </r>
  <r>
    <x v="0"/>
    <x v="2"/>
    <x v="5"/>
    <s v="FS.640"/>
    <n v="10"/>
    <x v="1"/>
    <x v="0"/>
    <d v="2020-07-13T02:21:40"/>
    <d v="2020-07-12T20:53:00"/>
    <n v="19719.999999948777"/>
    <n v="328.66666666581295"/>
    <n v="3286.6666666581295"/>
    <n v="1"/>
    <s v="D553374"/>
    <s v="Closed"/>
  </r>
  <r>
    <x v="0"/>
    <x v="0"/>
    <x v="0"/>
    <s v="FS.1024"/>
    <n v="24"/>
    <x v="1"/>
    <x v="0"/>
    <d v="2020-07-12T21:50:38"/>
    <d v="2020-07-12T21:12:00"/>
    <n v="2317.9999999701977"/>
    <n v="38.633333332836628"/>
    <n v="927.19999998807907"/>
    <n v="1"/>
    <s v="D553353"/>
    <s v="Closed"/>
  </r>
  <r>
    <x v="0"/>
    <x v="2"/>
    <x v="5"/>
    <s v="FS.649"/>
    <n v="2"/>
    <x v="1"/>
    <x v="0"/>
    <d v="2020-07-13T01:12:34"/>
    <d v="2020-07-12T21:26:00"/>
    <n v="13593.999999971129"/>
    <n v="226.56666666618548"/>
    <n v="453.13333333237097"/>
    <n v="1"/>
    <s v="D553373"/>
    <s v="Closed"/>
  </r>
  <r>
    <x v="0"/>
    <x v="7"/>
    <x v="17"/>
    <s v="FS.1740"/>
    <n v="58"/>
    <x v="1"/>
    <x v="0"/>
    <d v="2020-07-12T22:24:55"/>
    <d v="2020-07-12T21:29:00"/>
    <n v="3354.9999997252598"/>
    <n v="55.916666662087664"/>
    <n v="3243.1666664010845"/>
    <n v="1"/>
    <s v="D553369"/>
    <s v="Closed"/>
  </r>
  <r>
    <x v="0"/>
    <x v="0"/>
    <x v="4"/>
    <s v="MTR.18909"/>
    <n v="1"/>
    <x v="2"/>
    <x v="0"/>
    <d v="2020-07-13T13:05:06"/>
    <d v="2020-07-13T12:33:51"/>
    <n v="1875.0000001396984"/>
    <n v="31.250000002328306"/>
    <n v="31.250000002328306"/>
    <n v="1"/>
    <s v="C553376"/>
    <s v="Closed"/>
  </r>
  <r>
    <x v="0"/>
    <x v="0"/>
    <x v="4"/>
    <s v="MTR.19388"/>
    <n v="1"/>
    <x v="4"/>
    <x v="0"/>
    <d v="2020-07-14T08:50:00"/>
    <d v="2020-07-14T08:00:00"/>
    <n v="2999.9999997206032"/>
    <n v="49.999999995343387"/>
    <n v="49.999999995343387"/>
    <n v="1"/>
    <s v="C553393"/>
    <s v="Closed"/>
  </r>
  <r>
    <x v="1"/>
    <x v="6"/>
    <x v="23"/>
    <s v="FS.2186"/>
    <n v="51"/>
    <x v="2"/>
    <x v="0"/>
    <d v="2020-07-14T13:11:10"/>
    <d v="2020-07-14T12:38:00"/>
    <n v="1989.9999999906868"/>
    <n v="33.166666666511446"/>
    <n v="1691.4999999920838"/>
    <n v="1"/>
    <s v="D553384"/>
    <s v="Closed"/>
  </r>
  <r>
    <x v="0"/>
    <x v="2"/>
    <x v="10"/>
    <s v="FS.60"/>
    <n v="4"/>
    <x v="3"/>
    <x v="0"/>
    <d v="2020-07-14T17:25:00"/>
    <d v="2020-07-14T14:57:00"/>
    <n v="8880.0000000279397"/>
    <n v="148.00000000046566"/>
    <n v="592.00000000186265"/>
    <n v="1"/>
    <s v="D553389"/>
    <s v="Closed"/>
  </r>
  <r>
    <x v="0"/>
    <x v="3"/>
    <x v="7"/>
    <s v="TR.38041"/>
    <n v="1"/>
    <x v="5"/>
    <x v="0"/>
    <d v="2020-07-15T14:54:00"/>
    <d v="2020-07-15T14:18:00"/>
    <n v="2160.0000001257285"/>
    <n v="36.000000002095476"/>
    <n v="36.000000002095476"/>
    <n v="1"/>
    <s v="D553396"/>
    <s v="Closed"/>
  </r>
  <r>
    <x v="1"/>
    <x v="6"/>
    <x v="23"/>
    <s v="MTR.5709"/>
    <n v="1"/>
    <x v="2"/>
    <x v="1"/>
    <d v="2020-07-15T20:16:00"/>
    <d v="2020-07-15T16:50:00"/>
    <n v="12360.000000055879"/>
    <n v="206.00000000093132"/>
    <n v="206.00000000093132"/>
    <n v="1"/>
    <s v="C553399"/>
    <s v="Closed"/>
  </r>
  <r>
    <x v="0"/>
    <x v="2"/>
    <x v="16"/>
    <s v="FS.327"/>
    <n v="5"/>
    <x v="10"/>
    <x v="0"/>
    <d v="2020-07-16T12:30:00"/>
    <d v="2020-07-16T09:31:00"/>
    <n v="10740.000000433065"/>
    <n v="179.00000000721775"/>
    <n v="895.00000003608875"/>
    <n v="1"/>
    <s v="D553403"/>
    <s v="Closed"/>
  </r>
  <r>
    <x v="0"/>
    <x v="2"/>
    <x v="10"/>
    <s v="TR.31641"/>
    <n v="2"/>
    <x v="2"/>
    <x v="0"/>
    <d v="2020-07-16T12:48:33"/>
    <d v="2020-07-16T10:48:00"/>
    <n v="7233.0000003799796"/>
    <n v="120.55000000633299"/>
    <n v="241.10000001266599"/>
    <n v="1"/>
    <s v="D553407"/>
    <s v="Closed"/>
  </r>
  <r>
    <x v="0"/>
    <x v="0"/>
    <x v="0"/>
    <s v="FS.1532"/>
    <n v="15"/>
    <x v="1"/>
    <x v="0"/>
    <d v="2020-07-16T21:07:30"/>
    <d v="2020-07-16T19:16:36"/>
    <n v="6654.0000001899898"/>
    <n v="110.9000000031665"/>
    <n v="1663.5000000474975"/>
    <n v="1"/>
    <s v="D553415"/>
    <s v="Closed"/>
  </r>
  <r>
    <x v="0"/>
    <x v="4"/>
    <x v="9"/>
    <s v="TR.37045"/>
    <n v="2"/>
    <x v="2"/>
    <x v="0"/>
    <d v="2020-07-17T10:02:00"/>
    <d v="2020-07-17T08:00:00"/>
    <n v="7319.9999999720603"/>
    <n v="121.99999999953434"/>
    <n v="243.99999999906868"/>
    <n v="1"/>
    <s v="D553419"/>
    <s v="Closed"/>
  </r>
  <r>
    <x v="1"/>
    <x v="6"/>
    <x v="22"/>
    <s v="FS.2258"/>
    <n v="27"/>
    <x v="1"/>
    <x v="0"/>
    <d v="2020-07-18T07:48:18"/>
    <d v="2020-07-18T05:55:00"/>
    <n v="6797.9999999050051"/>
    <n v="113.29999999841675"/>
    <n v="3059.0999999572523"/>
    <n v="1"/>
    <s v="D553422"/>
    <s v="Closed"/>
  </r>
  <r>
    <x v="0"/>
    <x v="7"/>
    <x v="17"/>
    <s v="MTR.15599"/>
    <n v="1"/>
    <x v="4"/>
    <x v="0"/>
    <d v="2020-07-19T21:44:00"/>
    <d v="2020-07-19T21:13:00"/>
    <n v="1859.9999997764826"/>
    <n v="30.99999999627471"/>
    <n v="30.99999999627471"/>
    <n v="1"/>
    <s v="C560439"/>
    <s v="Closed"/>
  </r>
  <r>
    <x v="1"/>
    <x v="6"/>
    <x v="21"/>
    <s v="TR.144486"/>
    <n v="3"/>
    <x v="2"/>
    <x v="0"/>
    <d v="2020-07-20T00:06:46"/>
    <d v="2020-07-19T23:05:00"/>
    <n v="3706.0000000521541"/>
    <n v="61.766666667535901"/>
    <n v="185.3000000026077"/>
    <n v="1"/>
    <s v="D553429"/>
    <s v="Closed"/>
  </r>
  <r>
    <x v="0"/>
    <x v="4"/>
    <x v="8"/>
    <s v="FS.1094"/>
    <n v="24"/>
    <x v="1"/>
    <x v="0"/>
    <d v="2020-07-20T19:43:23"/>
    <d v="2020-07-20T18:12:00"/>
    <n v="5482.9999999143183"/>
    <n v="91.383333331905305"/>
    <n v="2193.1999999657273"/>
    <n v="1"/>
    <s v="D553449"/>
    <s v="Closed"/>
  </r>
  <r>
    <x v="0"/>
    <x v="4"/>
    <x v="8"/>
    <s v="FS.1146"/>
    <n v="18"/>
    <x v="1"/>
    <x v="0"/>
    <d v="2020-07-20T19:04:55"/>
    <d v="2020-07-20T18:19:05"/>
    <n v="2750.000000372529"/>
    <n v="45.83333333954215"/>
    <n v="825.00000011175871"/>
    <n v="1"/>
    <s v="D553446"/>
    <s v="Closed"/>
  </r>
  <r>
    <x v="0"/>
    <x v="0"/>
    <x v="3"/>
    <s v="FS.950"/>
    <n v="11"/>
    <x v="1"/>
    <x v="0"/>
    <d v="2020-07-20T20:32:50"/>
    <d v="2020-07-20T18:19:39"/>
    <n v="7990.9999996656552"/>
    <n v="133.18333332776092"/>
    <n v="1465.0166666053701"/>
    <n v="1"/>
    <s v="D553452"/>
    <s v="Closed"/>
  </r>
  <r>
    <x v="0"/>
    <x v="4"/>
    <x v="9"/>
    <s v="FDR.8369"/>
    <n v="1102"/>
    <x v="1"/>
    <x v="0"/>
    <d v="2020-07-21T08:32:00"/>
    <d v="2020-07-21T07:52:00"/>
    <n v="2400.0000002793968"/>
    <n v="40.000000004656613"/>
    <n v="44080.000005131587"/>
    <n v="1"/>
    <s v="D553590"/>
    <s v="Closed"/>
  </r>
  <r>
    <x v="0"/>
    <x v="2"/>
    <x v="5"/>
    <s v="TR.61292"/>
    <n v="1"/>
    <x v="5"/>
    <x v="0"/>
    <d v="2020-07-21T11:30:36"/>
    <d v="2020-07-21T10:22:00"/>
    <n v="4116.0000003408641"/>
    <n v="68.600000005681068"/>
    <n v="68.600000005681068"/>
    <n v="1"/>
    <s v="D553594"/>
    <s v="Closed"/>
  </r>
  <r>
    <x v="0"/>
    <x v="3"/>
    <x v="6"/>
    <s v="MTR.16327"/>
    <n v="1"/>
    <x v="2"/>
    <x v="0"/>
    <d v="2020-07-21T11:54:37"/>
    <d v="2020-07-21T10:44:00"/>
    <n v="4236.999999708496"/>
    <n v="70.616666661808267"/>
    <n v="70.616666661808267"/>
    <n v="1"/>
    <s v="C553593"/>
    <s v="Closed"/>
  </r>
  <r>
    <x v="0"/>
    <x v="7"/>
    <x v="17"/>
    <s v="FS.1795"/>
    <n v="2"/>
    <x v="4"/>
    <x v="0"/>
    <d v="2020-07-21T17:30:00"/>
    <d v="2020-07-21T17:01:00"/>
    <n v="1740.0000000139698"/>
    <n v="29.000000000232831"/>
    <n v="58.000000000465661"/>
    <n v="1"/>
    <s v="D553605"/>
    <s v="Closed"/>
  </r>
  <r>
    <x v="0"/>
    <x v="7"/>
    <x v="17"/>
    <s v="FS.1770"/>
    <n v="13"/>
    <x v="1"/>
    <x v="0"/>
    <d v="2020-07-21T18:16:02"/>
    <d v="2020-07-21T17:25:32"/>
    <n v="3029.9999998183921"/>
    <n v="50.499999996973202"/>
    <n v="656.49999996065162"/>
    <n v="1"/>
    <s v="D553604"/>
    <s v="Closed"/>
  </r>
  <r>
    <x v="0"/>
    <x v="2"/>
    <x v="16"/>
    <s v="FS.454"/>
    <n v="4"/>
    <x v="6"/>
    <x v="0"/>
    <d v="2020-07-22T12:32:00"/>
    <d v="2020-07-22T11:56:00"/>
    <n v="2160.0000001257285"/>
    <n v="36.000000002095476"/>
    <n v="144.0000000083819"/>
    <n v="1"/>
    <s v="D553609"/>
    <s v="Closed"/>
  </r>
  <r>
    <x v="1"/>
    <x v="6"/>
    <x v="13"/>
    <s v="FS.2399"/>
    <n v="8"/>
    <x v="4"/>
    <x v="0"/>
    <d v="2020-07-22T13:38:55"/>
    <d v="2020-07-22T12:36:31"/>
    <n v="3744.0000001341105"/>
    <n v="62.400000002235174"/>
    <n v="499.20000001788139"/>
    <n v="1"/>
    <s v="D553615"/>
    <s v="Closed"/>
  </r>
  <r>
    <x v="1"/>
    <x v="6"/>
    <x v="21"/>
    <s v="MTR.12941"/>
    <n v="1"/>
    <x v="2"/>
    <x v="1"/>
    <d v="2020-07-22T15:01:22"/>
    <d v="2020-07-22T13:16:00"/>
    <n v="6322.0000005327165"/>
    <n v="105.36666667554528"/>
    <n v="105.36666667554528"/>
    <n v="1"/>
    <s v="C553613"/>
    <s v="Closed"/>
  </r>
  <r>
    <x v="0"/>
    <x v="0"/>
    <x v="3"/>
    <s v="REC.2872"/>
    <n v="153"/>
    <x v="1"/>
    <x v="0"/>
    <d v="2020-07-22T15:51:38"/>
    <d v="2020-07-22T14:58:00"/>
    <n v="3217.9999997606501"/>
    <n v="53.633333329344168"/>
    <n v="8205.8999993896578"/>
    <n v="1"/>
    <s v="D553643"/>
    <s v="Closed"/>
  </r>
  <r>
    <x v="0"/>
    <x v="7"/>
    <x v="17"/>
    <s v="REC.1814"/>
    <n v="95"/>
    <x v="7"/>
    <x v="0"/>
    <d v="2020-07-22T18:30:00"/>
    <d v="2020-07-22T17:49:00"/>
    <n v="2460.0000004749745"/>
    <n v="41.000000007916242"/>
    <n v="3895.000000752043"/>
    <n v="1"/>
    <s v="D553857"/>
    <s v="Closed"/>
  </r>
  <r>
    <x v="0"/>
    <x v="7"/>
    <x v="17"/>
    <s v="FS.1794"/>
    <n v="57"/>
    <x v="4"/>
    <x v="0"/>
    <d v="2020-07-22T19:04:15"/>
    <d v="2020-07-22T17:51:09"/>
    <n v="4386.0000005923212"/>
    <n v="73.100000009872019"/>
    <n v="4166.7000005627051"/>
    <n v="1"/>
    <s v="D553821"/>
    <s v="Closed"/>
  </r>
  <r>
    <x v="0"/>
    <x v="3"/>
    <x v="7"/>
    <s v="FDR.8357"/>
    <n v="881"/>
    <x v="1"/>
    <x v="0"/>
    <d v="2020-07-22T18:57:46"/>
    <d v="2020-07-22T18:04:13"/>
    <n v="3212.9999998491257"/>
    <n v="53.549999997485429"/>
    <n v="47177.549997784663"/>
    <n v="1"/>
    <s v="D553802"/>
    <s v="Closed"/>
  </r>
  <r>
    <x v="0"/>
    <x v="0"/>
    <x v="3"/>
    <s v="FS.599"/>
    <n v="36"/>
    <x v="1"/>
    <x v="0"/>
    <d v="2020-07-22T22:13:45"/>
    <d v="2020-07-22T18:24:52"/>
    <n v="13733.000000403263"/>
    <n v="228.88333334005438"/>
    <n v="8239.8000002419576"/>
    <n v="1"/>
    <s v="D553914"/>
    <s v="Closed"/>
  </r>
  <r>
    <x v="0"/>
    <x v="7"/>
    <x v="17"/>
    <s v="REC.1814"/>
    <n v="96"/>
    <x v="7"/>
    <x v="0"/>
    <d v="2020-07-22T19:36:01"/>
    <d v="2020-07-22T18:30:00"/>
    <n v="3960.9999999403954"/>
    <n v="66.016666665673256"/>
    <n v="6337.5999999046326"/>
    <n v="1"/>
    <s v="D553859"/>
    <s v="Closed"/>
  </r>
  <r>
    <x v="0"/>
    <x v="0"/>
    <x v="4"/>
    <s v="FS.1056"/>
    <n v="25"/>
    <x v="1"/>
    <x v="0"/>
    <d v="2020-07-22T23:15:42"/>
    <d v="2020-07-22T18:32:00"/>
    <n v="17021.999999787658"/>
    <n v="283.69999999646097"/>
    <n v="7092.4999999115244"/>
    <n v="1"/>
    <s v="D553916"/>
    <s v="Closed"/>
  </r>
  <r>
    <x v="0"/>
    <x v="2"/>
    <x v="5"/>
    <s v="FS.254"/>
    <n v="3"/>
    <x v="1"/>
    <x v="0"/>
    <d v="2020-07-22T22:46:53"/>
    <d v="2020-07-22T18:34:03"/>
    <n v="15169.999999995343"/>
    <n v="252.83333333325572"/>
    <n v="758.49999999976717"/>
    <n v="1"/>
    <s v="D553905"/>
    <s v="Closed"/>
  </r>
  <r>
    <x v="0"/>
    <x v="0"/>
    <x v="1"/>
    <s v="REC.2869"/>
    <n v="255"/>
    <x v="4"/>
    <x v="0"/>
    <d v="2020-07-22T21:07:20"/>
    <d v="2020-07-22T18:36:35"/>
    <n v="9044.9999996228144"/>
    <n v="150.74999999371357"/>
    <n v="38441.249998396961"/>
    <n v="1"/>
    <s v="D553900"/>
    <s v="Closed"/>
  </r>
  <r>
    <x v="0"/>
    <x v="4"/>
    <x v="9"/>
    <s v="TR.36759"/>
    <n v="2"/>
    <x v="3"/>
    <x v="0"/>
    <d v="2020-07-23T01:11:14"/>
    <d v="2020-07-22T18:42:00"/>
    <n v="23354.000000143424"/>
    <n v="389.23333333572373"/>
    <n v="778.46666667144746"/>
    <n v="1"/>
    <s v="D553920"/>
    <s v="Closed"/>
  </r>
  <r>
    <x v="0"/>
    <x v="0"/>
    <x v="0"/>
    <s v="REC.1105"/>
    <n v="328"/>
    <x v="3"/>
    <x v="0"/>
    <d v="2020-07-23T01:16:46"/>
    <d v="2020-07-22T18:44:00"/>
    <n v="23566.000000038184"/>
    <n v="392.76666666730307"/>
    <n v="128827.46666687541"/>
    <n v="1"/>
    <s v="D553921"/>
    <s v="Closed"/>
  </r>
  <r>
    <x v="0"/>
    <x v="0"/>
    <x v="3"/>
    <s v="PL.98550"/>
    <n v="3"/>
    <x v="1"/>
    <x v="0"/>
    <d v="2020-07-22T20:51:47"/>
    <d v="2020-07-22T18:47:00"/>
    <n v="7487.0000000344589"/>
    <n v="124.78333333390765"/>
    <n v="374.35000000172295"/>
    <n v="1"/>
    <s v="D553870"/>
    <s v="Closed"/>
  </r>
  <r>
    <x v="0"/>
    <x v="2"/>
    <x v="16"/>
    <s v="FS.478"/>
    <n v="57"/>
    <x v="1"/>
    <x v="0"/>
    <d v="2020-07-22T21:51:04"/>
    <d v="2020-07-22T18:58:00"/>
    <n v="10384.000000194646"/>
    <n v="173.06666666991077"/>
    <n v="9864.8000001849141"/>
    <n v="1"/>
    <s v="D553915"/>
    <s v="Closed"/>
  </r>
  <r>
    <x v="0"/>
    <x v="3"/>
    <x v="7"/>
    <s v="REC.1616"/>
    <n v="90"/>
    <x v="1"/>
    <x v="0"/>
    <d v="2020-07-22T20:00:59"/>
    <d v="2020-07-22T19:00:00"/>
    <n v="3659.0000003809109"/>
    <n v="60.983333339681849"/>
    <n v="5488.5000005713664"/>
    <n v="1"/>
    <s v="D553815"/>
    <s v="Closed"/>
  </r>
  <r>
    <x v="0"/>
    <x v="0"/>
    <x v="3"/>
    <s v="MTR.27127"/>
    <n v="1"/>
    <x v="1"/>
    <x v="1"/>
    <d v="2020-07-22T19:56:00"/>
    <d v="2020-07-22T19:11:00"/>
    <n v="2700"/>
    <n v="45"/>
    <n v="45"/>
    <n v="1"/>
    <s v="C553835"/>
    <s v="Closed"/>
  </r>
  <r>
    <x v="0"/>
    <x v="4"/>
    <x v="9"/>
    <s v="MTR.30396"/>
    <n v="1"/>
    <x v="1"/>
    <x v="0"/>
    <d v="2020-07-23T01:09:00"/>
    <d v="2020-07-22T19:13:00"/>
    <n v="21360.000000474975"/>
    <n v="356.00000000791624"/>
    <n v="356.00000000791624"/>
    <n v="1"/>
    <s v="C553840"/>
    <s v="Closed"/>
  </r>
  <r>
    <x v="0"/>
    <x v="2"/>
    <x v="5"/>
    <s v="FS.314"/>
    <n v="12"/>
    <x v="1"/>
    <x v="0"/>
    <d v="2020-07-22T22:32:47"/>
    <d v="2020-07-22T19:16:05"/>
    <n v="11802.000000374392"/>
    <n v="196.70000000623986"/>
    <n v="2360.4000000748783"/>
    <n v="1"/>
    <s v="D553887"/>
    <s v="Closed"/>
  </r>
  <r>
    <x v="0"/>
    <x v="4"/>
    <x v="8"/>
    <s v="FS.1086"/>
    <n v="1"/>
    <x v="1"/>
    <x v="0"/>
    <d v="2020-07-22T23:44:55"/>
    <d v="2020-07-22T20:21:00"/>
    <n v="12235.000000381842"/>
    <n v="203.9166666730307"/>
    <n v="203.9166666730307"/>
    <n v="1"/>
    <s v="D553919"/>
    <s v="Closed"/>
  </r>
  <r>
    <x v="0"/>
    <x v="0"/>
    <x v="4"/>
    <s v="TR.35847"/>
    <n v="2"/>
    <x v="1"/>
    <x v="0"/>
    <d v="2020-07-22T23:32:08"/>
    <d v="2020-07-22T23:15:42"/>
    <n v="986.00000040605664"/>
    <n v="16.433333340100944"/>
    <n v="32.866666680201888"/>
    <n v="1"/>
    <s v="D553917"/>
    <s v="Closed"/>
  </r>
  <r>
    <x v="0"/>
    <x v="3"/>
    <x v="7"/>
    <s v="MTR.17074"/>
    <n v="1"/>
    <x v="1"/>
    <x v="0"/>
    <d v="2020-07-23T09:10:33"/>
    <d v="2020-07-23T06:46:00"/>
    <n v="8673.0000000447035"/>
    <n v="144.55000000074506"/>
    <n v="144.55000000074506"/>
    <n v="1"/>
    <s v="C553922"/>
    <s v="Closed"/>
  </r>
  <r>
    <x v="1"/>
    <x v="5"/>
    <x v="14"/>
    <s v="FS.1888"/>
    <n v="5"/>
    <x v="5"/>
    <x v="0"/>
    <d v="2020-07-23T09:12:25"/>
    <d v="2020-07-23T07:49:08"/>
    <n v="4997.0000000903383"/>
    <n v="83.283333334838971"/>
    <n v="416.41666667419486"/>
    <n v="1"/>
    <s v="D553934"/>
    <s v="Closed"/>
  </r>
  <r>
    <x v="0"/>
    <x v="2"/>
    <x v="5"/>
    <s v="REC.227"/>
    <n v="36"/>
    <x v="1"/>
    <x v="0"/>
    <d v="2020-07-23T09:51:57"/>
    <d v="2020-07-23T08:16:48"/>
    <n v="5708.9999999385327"/>
    <n v="95.149999998975545"/>
    <n v="3425.3999999631196"/>
    <n v="1"/>
    <s v="D553929"/>
    <s v="Closed"/>
  </r>
  <r>
    <x v="0"/>
    <x v="0"/>
    <x v="3"/>
    <s v="REC.2872"/>
    <n v="153"/>
    <x v="1"/>
    <x v="0"/>
    <d v="2020-07-23T12:04:00"/>
    <d v="2020-07-23T10:59:00"/>
    <n v="3900.0000001396984"/>
    <n v="65.000000002328306"/>
    <n v="9945.0000003562309"/>
    <n v="1"/>
    <s v="D554081_B"/>
    <s v="Closed"/>
  </r>
  <r>
    <x v="0"/>
    <x v="0"/>
    <x v="4"/>
    <s v="REC.1064"/>
    <n v="50"/>
    <x v="1"/>
    <x v="0"/>
    <d v="2020-07-23T12:25:00"/>
    <d v="2020-07-23T11:43:00"/>
    <n v="2520.0000000419095"/>
    <n v="42.000000000698492"/>
    <n v="2100.0000000349246"/>
    <n v="1"/>
    <s v="D554087_B"/>
    <s v="Closed"/>
  </r>
  <r>
    <x v="0"/>
    <x v="0"/>
    <x v="3"/>
    <s v="FDR.2873"/>
    <n v="1174"/>
    <x v="1"/>
    <x v="0"/>
    <d v="2020-07-23T12:39:41"/>
    <d v="2020-07-23T12:04:00"/>
    <n v="2141.0000000847504"/>
    <n v="35.683333334745839"/>
    <n v="41892.233334991615"/>
    <n v="1"/>
    <s v="D554034"/>
    <s v="Closed"/>
  </r>
  <r>
    <x v="0"/>
    <x v="0"/>
    <x v="4"/>
    <s v="FS.1055"/>
    <n v="115"/>
    <x v="1"/>
    <x v="0"/>
    <d v="2020-07-23T13:56:39"/>
    <d v="2020-07-23T12:25:00"/>
    <n v="5498.9999998826534"/>
    <n v="91.649999998044223"/>
    <n v="10539.749999775086"/>
    <n v="1"/>
    <s v="D554094"/>
    <s v="Closed"/>
  </r>
  <r>
    <x v="0"/>
    <x v="0"/>
    <x v="3"/>
    <s v="REC.2872"/>
    <n v="153"/>
    <x v="1"/>
    <x v="0"/>
    <d v="2020-07-23T12:55:06"/>
    <d v="2020-07-23T12:39:41"/>
    <n v="924.99999997671694"/>
    <n v="15.416666666278616"/>
    <n v="2358.7499999406282"/>
    <n v="1"/>
    <s v="D554081_C"/>
    <s v="Closed"/>
  </r>
  <r>
    <x v="0"/>
    <x v="2"/>
    <x v="10"/>
    <s v="FS.87"/>
    <n v="2"/>
    <x v="3"/>
    <x v="0"/>
    <d v="2020-07-23T14:58:01"/>
    <d v="2020-07-23T14:10:00"/>
    <n v="2880.9999995632097"/>
    <n v="48.016666659386829"/>
    <n v="96.033333318773657"/>
    <n v="1"/>
    <s v="D554100"/>
    <s v="Closed"/>
  </r>
  <r>
    <x v="1"/>
    <x v="5"/>
    <x v="14"/>
    <s v="MTR.7373"/>
    <n v="1"/>
    <x v="10"/>
    <x v="0"/>
    <d v="2020-07-23T15:12:36"/>
    <d v="2020-07-23T14:19:00"/>
    <n v="3215.9999999217689"/>
    <n v="53.599999998696148"/>
    <n v="53.599999998696148"/>
    <n v="1"/>
    <s v="C554098"/>
    <s v="Closed"/>
  </r>
  <r>
    <x v="0"/>
    <x v="4"/>
    <x v="9"/>
    <s v="TR.37388"/>
    <n v="2"/>
    <x v="1"/>
    <x v="0"/>
    <d v="2020-07-23T19:07:41"/>
    <d v="2020-07-23T17:52:12"/>
    <n v="4529.0000000735745"/>
    <n v="75.483333334559575"/>
    <n v="150.96666666911915"/>
    <n v="1"/>
    <s v="D554104"/>
    <s v="Closed"/>
  </r>
  <r>
    <x v="0"/>
    <x v="2"/>
    <x v="5"/>
    <s v="TR.33590"/>
    <n v="2"/>
    <x v="5"/>
    <x v="0"/>
    <d v="2020-07-23T20:35:33"/>
    <d v="2020-07-23T18:27:00"/>
    <n v="7713.0000000586733"/>
    <n v="128.55000000097789"/>
    <n v="257.10000000195578"/>
    <n v="1"/>
    <s v="D554116"/>
    <s v="Closed"/>
  </r>
  <r>
    <x v="0"/>
    <x v="4"/>
    <x v="9"/>
    <s v="TR.37555"/>
    <n v="2"/>
    <x v="5"/>
    <x v="0"/>
    <d v="2020-07-23T19:38:25"/>
    <d v="2020-07-23T18:32:00"/>
    <n v="3984.9999998928979"/>
    <n v="66.416666664881632"/>
    <n v="132.83333332976326"/>
    <n v="1"/>
    <s v="D554105"/>
    <s v="Closed"/>
  </r>
  <r>
    <x v="0"/>
    <x v="4"/>
    <x v="9"/>
    <s v="FS.8898"/>
    <n v="50"/>
    <x v="4"/>
    <x v="0"/>
    <d v="2020-07-23T20:05:07"/>
    <d v="2020-07-23T19:30:21"/>
    <n v="2086.0000004293397"/>
    <n v="34.766666673822328"/>
    <n v="1738.3333336911164"/>
    <n v="1"/>
    <s v="D554113"/>
    <s v="Closed"/>
  </r>
  <r>
    <x v="1"/>
    <x v="6"/>
    <x v="13"/>
    <s v="FS.2800"/>
    <n v="77"/>
    <x v="2"/>
    <x v="0"/>
    <d v="2020-07-24T04:49:01"/>
    <d v="2020-07-24T02:43:00"/>
    <n v="7561.0000003594905"/>
    <n v="126.01666667265818"/>
    <n v="9703.2833337946795"/>
    <n v="1"/>
    <s v="D554126"/>
    <s v="Closed"/>
  </r>
  <r>
    <x v="1"/>
    <x v="1"/>
    <x v="11"/>
    <s v="FS.2290"/>
    <n v="8"/>
    <x v="1"/>
    <x v="0"/>
    <d v="2020-07-24T17:37:08"/>
    <d v="2020-07-24T16:27:26"/>
    <n v="4182.0000000530854"/>
    <n v="69.700000000884756"/>
    <n v="557.60000000707805"/>
    <n v="1"/>
    <s v="D554135"/>
    <s v="Closed"/>
  </r>
  <r>
    <x v="0"/>
    <x v="0"/>
    <x v="0"/>
    <s v="SLUG.25032"/>
    <n v="1"/>
    <x v="1"/>
    <x v="0"/>
    <d v="2020-07-24T17:15:15"/>
    <d v="2020-07-24T16:34:00"/>
    <n v="2474.9999995809048"/>
    <n v="41.249999993015081"/>
    <n v="41.249999993015081"/>
    <n v="1"/>
    <s v="D554134"/>
    <s v="Closed"/>
  </r>
  <r>
    <x v="0"/>
    <x v="2"/>
    <x v="5"/>
    <s v="FS.450"/>
    <n v="7"/>
    <x v="1"/>
    <x v="0"/>
    <d v="2020-07-25T03:14:02"/>
    <d v="2020-07-25T02:27:00"/>
    <n v="2822.0000002300367"/>
    <n v="47.033333337167278"/>
    <n v="329.23333336017095"/>
    <n v="1"/>
    <s v="D554139"/>
    <s v="Closed"/>
  </r>
  <r>
    <x v="0"/>
    <x v="2"/>
    <x v="16"/>
    <s v="FS.300"/>
    <n v="11"/>
    <x v="1"/>
    <x v="0"/>
    <d v="2020-07-25T13:53:24"/>
    <d v="2020-07-25T12:51:00"/>
    <n v="3744.0000001341105"/>
    <n v="62.400000002235174"/>
    <n v="686.40000002458692"/>
    <n v="1"/>
    <s v="D554144"/>
    <s v="Closed"/>
  </r>
  <r>
    <x v="0"/>
    <x v="2"/>
    <x v="16"/>
    <s v="FS.354"/>
    <n v="197"/>
    <x v="1"/>
    <x v="0"/>
    <d v="2020-07-25T16:33:33"/>
    <d v="2020-07-25T15:48:00"/>
    <n v="2733.000000170432"/>
    <n v="45.550000002840534"/>
    <n v="8973.3500005595852"/>
    <n v="1"/>
    <s v="D554184"/>
    <s v="Closed"/>
  </r>
  <r>
    <x v="0"/>
    <x v="0"/>
    <x v="0"/>
    <s v="FS.1242"/>
    <n v="7"/>
    <x v="1"/>
    <x v="0"/>
    <d v="2020-07-25T16:59:39"/>
    <d v="2020-07-25T16:32:00"/>
    <n v="1658.9999999385327"/>
    <n v="27.649999998975545"/>
    <n v="193.54999999282882"/>
    <n v="1"/>
    <s v="D554197"/>
    <s v="Closed"/>
  </r>
  <r>
    <x v="0"/>
    <x v="2"/>
    <x v="10"/>
    <s v="REC.2858"/>
    <n v="307"/>
    <x v="10"/>
    <x v="0"/>
    <d v="2020-07-26T01:31:00"/>
    <d v="2020-07-25T21:43:00"/>
    <n v="13679.99999995809"/>
    <n v="227.99999999930151"/>
    <n v="69995.999999785563"/>
    <n v="1"/>
    <s v="D554209"/>
    <s v="Closed"/>
  </r>
  <r>
    <x v="0"/>
    <x v="2"/>
    <x v="10"/>
    <s v="FS.86"/>
    <n v="3"/>
    <x v="10"/>
    <x v="0"/>
    <d v="2020-07-26T04:00:40"/>
    <d v="2020-07-26T01:33:00"/>
    <n v="8859.9999997531995"/>
    <n v="147.66666666255333"/>
    <n v="442.99999998765998"/>
    <n v="1"/>
    <s v="D554260"/>
    <s v="Closed"/>
  </r>
  <r>
    <x v="0"/>
    <x v="2"/>
    <x v="10"/>
    <s v="SLUG.22979"/>
    <n v="2"/>
    <x v="10"/>
    <x v="0"/>
    <d v="2020-07-26T04:00:11"/>
    <d v="2020-07-26T01:33:00"/>
    <n v="8830.9999998891726"/>
    <n v="147.18333333148621"/>
    <n v="294.36666666297242"/>
    <n v="1"/>
    <s v="D554261"/>
    <s v="Closed"/>
  </r>
  <r>
    <x v="1"/>
    <x v="5"/>
    <x v="14"/>
    <s v="FS.2060"/>
    <n v="10"/>
    <x v="1"/>
    <x v="0"/>
    <d v="2020-07-26T10:17:17"/>
    <d v="2020-07-26T07:35:00"/>
    <n v="9737.0000004535541"/>
    <n v="162.28333334089257"/>
    <n v="1622.8333334089257"/>
    <n v="1"/>
    <s v="D554267"/>
    <s v="Closed"/>
  </r>
  <r>
    <x v="1"/>
    <x v="6"/>
    <x v="13"/>
    <s v="FDR.2911"/>
    <n v="1883"/>
    <x v="1"/>
    <x v="0"/>
    <d v="2020-07-27T05:10:43"/>
    <d v="2020-07-27T03:43:00"/>
    <n v="5263.0000000353903"/>
    <n v="87.716666667256504"/>
    <n v="165170.483334444"/>
    <n v="1"/>
    <s v="D554384"/>
    <s v="Closed"/>
  </r>
  <r>
    <x v="1"/>
    <x v="6"/>
    <x v="13"/>
    <s v="SW.2560"/>
    <n v="1077"/>
    <x v="1"/>
    <x v="0"/>
    <d v="2020-07-27T06:00:23"/>
    <d v="2020-07-27T05:10:43"/>
    <n v="2979.9999994458631"/>
    <n v="49.666666657431051"/>
    <n v="53490.999990053242"/>
    <n v="1"/>
    <s v="D554392"/>
    <s v="Closed"/>
  </r>
  <r>
    <x v="0"/>
    <x v="0"/>
    <x v="3"/>
    <s v="MTR.191194"/>
    <n v="1"/>
    <x v="4"/>
    <x v="0"/>
    <d v="2020-07-27T12:29:54"/>
    <d v="2020-07-27T10:27:00"/>
    <n v="7374.0000000223517"/>
    <n v="122.90000000037253"/>
    <n v="122.90000000037253"/>
    <n v="1"/>
    <s v="C554401"/>
    <s v="Closed"/>
  </r>
  <r>
    <x v="1"/>
    <x v="1"/>
    <x v="20"/>
    <s v="MTR.10624"/>
    <n v="1"/>
    <x v="4"/>
    <x v="0"/>
    <d v="2020-07-27T16:12:29"/>
    <d v="2020-07-27T15:32:00"/>
    <n v="2429.0000001434237"/>
    <n v="40.483333335723728"/>
    <n v="40.483333335723728"/>
    <n v="1"/>
    <s v="C554406"/>
    <s v="Closed"/>
  </r>
  <r>
    <x v="0"/>
    <x v="2"/>
    <x v="10"/>
    <s v="FS.164"/>
    <n v="2"/>
    <x v="1"/>
    <x v="0"/>
    <d v="2020-07-27T16:42:01"/>
    <d v="2020-07-27T16:15:00"/>
    <n v="1620.9999998565763"/>
    <n v="27.016666664276272"/>
    <n v="54.033333328552544"/>
    <n v="1"/>
    <s v="D554408"/>
    <s v="Closed"/>
  </r>
  <r>
    <x v="1"/>
    <x v="1"/>
    <x v="2"/>
    <s v="MTR.13283"/>
    <n v="1"/>
    <x v="2"/>
    <x v="1"/>
    <d v="2020-07-28T11:41:00"/>
    <d v="2020-07-28T10:59:00"/>
    <n v="2520.0000000419095"/>
    <n v="42.000000000698492"/>
    <n v="42.000000000698492"/>
    <n v="1"/>
    <s v="C554412"/>
    <s v="Closed"/>
  </r>
  <r>
    <x v="1"/>
    <x v="1"/>
    <x v="2"/>
    <s v="FS.2374"/>
    <n v="67"/>
    <x v="7"/>
    <x v="0"/>
    <d v="2020-07-28T20:07:46"/>
    <d v="2020-07-28T19:12:00"/>
    <n v="3345.9999995073304"/>
    <n v="55.766666658455506"/>
    <n v="3736.3666661165189"/>
    <n v="1"/>
    <s v="D554426"/>
    <s v="Closed"/>
  </r>
  <r>
    <x v="1"/>
    <x v="6"/>
    <x v="22"/>
    <s v="FS.2153"/>
    <n v="47"/>
    <x v="1"/>
    <x v="0"/>
    <d v="2020-07-29T07:25:08"/>
    <d v="2020-07-29T06:31:48"/>
    <n v="3199.9999999534339"/>
    <n v="53.333333332557231"/>
    <n v="2506.6666666301899"/>
    <n v="1"/>
    <s v="D554435"/>
    <s v="Closed"/>
  </r>
  <r>
    <x v="1"/>
    <x v="5"/>
    <x v="14"/>
    <s v="TR.42533"/>
    <n v="6"/>
    <x v="2"/>
    <x v="0"/>
    <d v="2020-07-29T13:52:53"/>
    <d v="2020-07-29T13:11:54"/>
    <n v="2458.9999996125698"/>
    <n v="40.983333326876163"/>
    <n v="245.89999996125698"/>
    <n v="1"/>
    <s v="D554439"/>
    <s v="Closed"/>
  </r>
  <r>
    <x v="0"/>
    <x v="0"/>
    <x v="0"/>
    <s v="FS.1131"/>
    <n v="1"/>
    <x v="1"/>
    <x v="0"/>
    <d v="2020-07-29T16:34:33"/>
    <d v="2020-07-29T14:52:00"/>
    <n v="6153.000000002794"/>
    <n v="102.55000000004657"/>
    <n v="102.55000000004657"/>
    <n v="1"/>
    <s v="D554442"/>
    <s v="Closed"/>
  </r>
  <r>
    <x v="0"/>
    <x v="0"/>
    <x v="3"/>
    <s v="FS.879"/>
    <n v="1"/>
    <x v="1"/>
    <x v="0"/>
    <d v="2020-07-29T16:49:38"/>
    <d v="2020-07-29T15:48:00"/>
    <n v="3698.0000000679865"/>
    <n v="61.633333334466442"/>
    <n v="61.633333334466442"/>
    <n v="1"/>
    <s v="D554443"/>
    <s v="Closed"/>
  </r>
  <r>
    <x v="0"/>
    <x v="0"/>
    <x v="0"/>
    <s v="FS.1001"/>
    <n v="76"/>
    <x v="3"/>
    <x v="0"/>
    <d v="2020-07-29T20:10:03"/>
    <d v="2020-07-29T18:57:00"/>
    <n v="4382.9999998910353"/>
    <n v="73.049999998183921"/>
    <n v="5551.799999861978"/>
    <n v="1"/>
    <s v="D554449"/>
    <s v="Closed"/>
  </r>
  <r>
    <x v="0"/>
    <x v="4"/>
    <x v="9"/>
    <s v="REC.2901"/>
    <n v="649"/>
    <x v="1"/>
    <x v="0"/>
    <d v="2020-07-30T12:58:47"/>
    <d v="2020-07-30T12:22:00"/>
    <n v="2206.9999997969717"/>
    <n v="36.783333329949528"/>
    <n v="23872.383331137244"/>
    <n v="1"/>
    <s v="D554494"/>
    <s v="Closed"/>
  </r>
  <r>
    <x v="0"/>
    <x v="0"/>
    <x v="1"/>
    <s v="FS.629"/>
    <n v="25"/>
    <x v="2"/>
    <x v="0"/>
    <d v="2020-07-30T15:24:28"/>
    <d v="2020-07-30T14:26:00"/>
    <n v="3507.9999996582046"/>
    <n v="58.466666660970077"/>
    <n v="1461.6666665242519"/>
    <n v="1"/>
    <s v="D554516"/>
    <s v="Closed"/>
  </r>
  <r>
    <x v="0"/>
    <x v="0"/>
    <x v="1"/>
    <s v="FS.661"/>
    <n v="1"/>
    <x v="2"/>
    <x v="1"/>
    <d v="2020-07-30T17:41:00"/>
    <d v="2020-07-30T14:30:00"/>
    <n v="11460.000000265427"/>
    <n v="191.00000000442378"/>
    <n v="191.00000000442378"/>
    <n v="1"/>
    <s v="D554518"/>
    <s v="Closed"/>
  </r>
  <r>
    <x v="1"/>
    <x v="1"/>
    <x v="11"/>
    <s v="TR.39734"/>
    <n v="2"/>
    <x v="5"/>
    <x v="0"/>
    <d v="2020-07-30T15:34:11"/>
    <d v="2020-07-30T15:04:00"/>
    <n v="1810.9999996377155"/>
    <n v="30.183333327295259"/>
    <n v="60.366666654590517"/>
    <n v="1"/>
    <s v="D554519"/>
    <s v="Closed"/>
  </r>
  <r>
    <x v="0"/>
    <x v="2"/>
    <x v="10"/>
    <s v="FDR.8358"/>
    <n v="1417"/>
    <x v="6"/>
    <x v="0"/>
    <d v="2020-07-30T19:50:00"/>
    <d v="2020-07-30T16:47:00"/>
    <n v="10979.99999995809"/>
    <n v="182.99999999930151"/>
    <n v="259310.99999901024"/>
    <n v="1"/>
    <s v="D554670"/>
    <s v="Closed"/>
  </r>
  <r>
    <x v="1"/>
    <x v="5"/>
    <x v="24"/>
    <s v="MTR.14994"/>
    <n v="1"/>
    <x v="1"/>
    <x v="0"/>
    <d v="2020-07-30T18:35:40"/>
    <d v="2020-07-30T17:40:00"/>
    <n v="3339.9999999906868"/>
    <n v="55.666666666511446"/>
    <n v="55.666666666511446"/>
    <n v="1"/>
    <s v="C554752"/>
    <s v="Closed"/>
  </r>
  <r>
    <x v="0"/>
    <x v="0"/>
    <x v="0"/>
    <s v="FS.1284"/>
    <n v="34"/>
    <x v="4"/>
    <x v="0"/>
    <d v="2020-07-31T07:16:45"/>
    <d v="2020-07-31T06:38:43"/>
    <n v="2282.0000003557652"/>
    <n v="38.033333339262754"/>
    <n v="1293.1333335349336"/>
    <n v="1"/>
    <s v="D554860"/>
    <s v="Closed"/>
  </r>
  <r>
    <x v="0"/>
    <x v="0"/>
    <x v="3"/>
    <s v="FS.589"/>
    <n v="9"/>
    <x v="10"/>
    <x v="0"/>
    <d v="2020-08-01T01:54:08"/>
    <d v="2020-08-01T00:43:00"/>
    <n v="4268.0000000400469"/>
    <n v="71.133333334000781"/>
    <n v="640.20000000600703"/>
    <n v="1"/>
    <s v="D554868"/>
    <s v="Closed"/>
  </r>
  <r>
    <x v="0"/>
    <x v="7"/>
    <x v="17"/>
    <s v="MTR.15228"/>
    <n v="1"/>
    <x v="1"/>
    <x v="0"/>
    <d v="2020-08-01T10:16:00"/>
    <d v="2020-08-01T09:44:00"/>
    <n v="1919.9999999720603"/>
    <n v="31.999999999534339"/>
    <n v="31.999999999534339"/>
    <n v="1"/>
    <s v="C554870"/>
    <s v="Closed"/>
  </r>
  <r>
    <x v="0"/>
    <x v="3"/>
    <x v="6"/>
    <s v="MTR.16355"/>
    <n v="1"/>
    <x v="1"/>
    <x v="0"/>
    <d v="2020-08-02T18:16:44"/>
    <d v="2020-08-02T15:25:00"/>
    <n v="10304.000000352971"/>
    <n v="171.73333333921619"/>
    <n v="171.73333333921619"/>
    <n v="1"/>
    <s v="C554873"/>
    <s v="Closed"/>
  </r>
  <r>
    <x v="0"/>
    <x v="7"/>
    <x v="17"/>
    <s v="FS.1832"/>
    <n v="36"/>
    <x v="4"/>
    <x v="0"/>
    <d v="2020-08-02T20:00:36"/>
    <d v="2020-08-02T19:28:00"/>
    <n v="1955.9999995864928"/>
    <n v="32.599999993108213"/>
    <n v="1173.5999997518957"/>
    <n v="1"/>
    <s v="D554883"/>
    <s v="Closed"/>
  </r>
  <r>
    <x v="1"/>
    <x v="6"/>
    <x v="25"/>
    <s v="MTR.205"/>
    <n v="1"/>
    <x v="10"/>
    <x v="1"/>
    <d v="2020-08-03T05:28:18"/>
    <d v="2020-08-03T01:46:00"/>
    <n v="13337.999999849126"/>
    <n v="222.29999999748543"/>
    <n v="222.29999999748543"/>
    <n v="1"/>
    <s v="C554884"/>
    <s v="Closed"/>
  </r>
  <r>
    <x v="1"/>
    <x v="1"/>
    <x v="20"/>
    <s v="MTR.3090"/>
    <n v="1"/>
    <x v="2"/>
    <x v="1"/>
    <d v="2020-08-03T14:28:00"/>
    <d v="2020-08-03T13:29:00"/>
    <n v="3540.0000002235174"/>
    <n v="59.00000000372529"/>
    <n v="59.00000000372529"/>
    <n v="1"/>
    <s v="C554886"/>
    <s v="Closed"/>
  </r>
  <r>
    <x v="0"/>
    <x v="2"/>
    <x v="10"/>
    <s v="FS.75"/>
    <n v="19"/>
    <x v="1"/>
    <x v="0"/>
    <d v="2020-08-04T04:12:50"/>
    <d v="2020-08-04T02:46:00"/>
    <n v="5210.0000002188608"/>
    <n v="86.833333336981013"/>
    <n v="1649.8333334026393"/>
    <n v="1"/>
    <s v="D554894"/>
    <s v="Closed"/>
  </r>
  <r>
    <x v="1"/>
    <x v="5"/>
    <x v="24"/>
    <s v="FS.2171"/>
    <n v="8"/>
    <x v="1"/>
    <x v="0"/>
    <d v="2020-08-04T08:59:27"/>
    <d v="2020-08-04T07:52:00"/>
    <n v="4046.9999999273568"/>
    <n v="67.449999998789281"/>
    <n v="539.59999999031425"/>
    <n v="1"/>
    <s v="D554896"/>
    <s v="Closed"/>
  </r>
  <r>
    <x v="0"/>
    <x v="0"/>
    <x v="1"/>
    <s v="MTR.23152"/>
    <n v="1"/>
    <x v="2"/>
    <x v="0"/>
    <d v="2020-08-04T13:54:00"/>
    <d v="2020-08-04T12:24:00"/>
    <n v="5400"/>
    <n v="90"/>
    <n v="90"/>
    <n v="1"/>
    <s v="C554898"/>
    <s v="Closed"/>
  </r>
  <r>
    <x v="0"/>
    <x v="7"/>
    <x v="17"/>
    <s v="FS.1832"/>
    <n v="36"/>
    <x v="6"/>
    <x v="0"/>
    <d v="2020-08-04T18:40:51"/>
    <d v="2020-08-04T18:09:00"/>
    <n v="1911.0000003827736"/>
    <n v="31.85000000637956"/>
    <n v="1146.6000002296641"/>
    <n v="1"/>
    <s v="D554903"/>
    <s v="Closed"/>
  </r>
  <r>
    <x v="0"/>
    <x v="0"/>
    <x v="1"/>
    <s v="MTR.21962"/>
    <n v="1"/>
    <x v="4"/>
    <x v="0"/>
    <d v="2020-08-05T09:21:43"/>
    <d v="2020-08-05T08:37:00"/>
    <n v="2682.999999797903"/>
    <n v="44.716666663298383"/>
    <n v="44.716666663298383"/>
    <n v="1"/>
    <s v="C554905"/>
    <s v="Closed"/>
  </r>
  <r>
    <x v="1"/>
    <x v="5"/>
    <x v="14"/>
    <s v="MTR.7522"/>
    <n v="1"/>
    <x v="10"/>
    <x v="0"/>
    <d v="2020-08-05T16:02:35"/>
    <d v="2020-08-05T15:17:00"/>
    <n v="2735.0000000093132"/>
    <n v="45.583333333488554"/>
    <n v="45.583333333488554"/>
    <n v="1"/>
    <s v="C554907"/>
    <s v="Closed"/>
  </r>
  <r>
    <x v="1"/>
    <x v="6"/>
    <x v="22"/>
    <s v="MTR.2561"/>
    <n v="1"/>
    <x v="5"/>
    <x v="0"/>
    <d v="2020-08-05T20:13:54"/>
    <d v="2020-08-05T19:10:52"/>
    <n v="3782.0000002160668"/>
    <n v="63.033333336934447"/>
    <n v="63.033333336934447"/>
    <n v="1"/>
    <s v="C554908"/>
    <s v="Closed"/>
  </r>
  <r>
    <x v="0"/>
    <x v="2"/>
    <x v="10"/>
    <s v="REC.50"/>
    <n v="164"/>
    <x v="1"/>
    <x v="0"/>
    <d v="2020-08-06T12:47:48"/>
    <d v="2020-08-06T12:05:00"/>
    <n v="2568.0000005755574"/>
    <n v="42.800000009592623"/>
    <n v="7019.2000015731901"/>
    <n v="1"/>
    <s v="D554933"/>
    <s v="Closed"/>
  </r>
  <r>
    <x v="0"/>
    <x v="2"/>
    <x v="10"/>
    <s v="FS.34"/>
    <n v="6"/>
    <x v="1"/>
    <x v="0"/>
    <d v="2020-08-06T13:37:35"/>
    <d v="2020-08-06T12:47:48"/>
    <n v="2986.9999998249114"/>
    <n v="49.783333330415189"/>
    <n v="298.69999998249114"/>
    <n v="1"/>
    <s v="D554934"/>
    <s v="Closed"/>
  </r>
  <r>
    <x v="1"/>
    <x v="5"/>
    <x v="24"/>
    <s v="FS.1967"/>
    <n v="5"/>
    <x v="1"/>
    <x v="0"/>
    <d v="2020-08-06T21:53:58"/>
    <d v="2020-08-06T21:02:23"/>
    <n v="3094.9999999254942"/>
    <n v="51.58333333209157"/>
    <n v="257.91666666045785"/>
    <n v="1"/>
    <s v="D554943"/>
    <s v="Closed"/>
  </r>
  <r>
    <x v="1"/>
    <x v="6"/>
    <x v="13"/>
    <s v="FS.2576"/>
    <n v="71"/>
    <x v="1"/>
    <x v="0"/>
    <d v="2020-08-07T21:40:13"/>
    <d v="2020-08-07T18:52:00"/>
    <n v="10093.00000006333"/>
    <n v="168.21666666772217"/>
    <n v="11943.383333408274"/>
    <n v="1"/>
    <s v="D554956"/>
    <s v="Closed"/>
  </r>
  <r>
    <x v="0"/>
    <x v="2"/>
    <x v="5"/>
    <s v="TR.61292"/>
    <n v="1"/>
    <x v="7"/>
    <x v="0"/>
    <d v="2020-08-07T20:35:55"/>
    <d v="2020-08-07T20:02:38"/>
    <n v="1996.9999997410923"/>
    <n v="33.283333329018205"/>
    <n v="33.283333329018205"/>
    <n v="1"/>
    <s v="D554954"/>
    <s v="Closed"/>
  </r>
  <r>
    <x v="0"/>
    <x v="2"/>
    <x v="10"/>
    <s v="TR.32055"/>
    <n v="1"/>
    <x v="1"/>
    <x v="0"/>
    <d v="2020-08-07T23:02:31"/>
    <d v="2020-08-07T22:14:39"/>
    <n v="2872.0000006025657"/>
    <n v="47.866666676709428"/>
    <n v="47.866666676709428"/>
    <n v="1"/>
    <s v="D554959"/>
    <s v="Closed"/>
  </r>
  <r>
    <x v="0"/>
    <x v="2"/>
    <x v="15"/>
    <s v="TR.33086"/>
    <n v="3"/>
    <x v="7"/>
    <x v="0"/>
    <d v="2020-08-08T00:23:00"/>
    <d v="2020-08-07T23:44:00"/>
    <n v="2340.000000083819"/>
    <n v="39.000000001396984"/>
    <n v="117.00000000419095"/>
    <n v="1"/>
    <s v="D554960"/>
    <s v="Closed"/>
  </r>
  <r>
    <x v="0"/>
    <x v="0"/>
    <x v="4"/>
    <s v="FS.1055"/>
    <n v="63"/>
    <x v="1"/>
    <x v="0"/>
    <d v="2020-08-08T05:10:49"/>
    <d v="2020-08-08T03:07:00"/>
    <n v="7428.9999996777624"/>
    <n v="123.81666666129604"/>
    <n v="7800.4499996616505"/>
    <n v="1"/>
    <s v="D554966"/>
    <s v="Closed"/>
  </r>
  <r>
    <x v="0"/>
    <x v="0"/>
    <x v="3"/>
    <s v="FS.1119"/>
    <n v="2"/>
    <x v="2"/>
    <x v="0"/>
    <d v="2020-08-09T12:50:00"/>
    <d v="2020-08-09T11:47:00"/>
    <n v="3779.9999997485429"/>
    <n v="62.999999995809048"/>
    <n v="125.9999999916181"/>
    <n v="1"/>
    <s v="D554976"/>
    <s v="Closed"/>
  </r>
  <r>
    <x v="1"/>
    <x v="6"/>
    <x v="28"/>
    <s v="BLANK"/>
    <n v="1"/>
    <x v="8"/>
    <x v="0"/>
    <d v="2020-08-09T22:31:00"/>
    <d v="2020-08-09T21:47:00"/>
    <n v="2640.000000433065"/>
    <n v="44.00000000721775"/>
    <n v="44.00000000721775"/>
    <n v="1"/>
    <s v="C554979"/>
    <s v="Closed"/>
  </r>
  <r>
    <x v="1"/>
    <x v="6"/>
    <x v="23"/>
    <s v="FS.2287"/>
    <n v="42"/>
    <x v="7"/>
    <x v="0"/>
    <d v="2020-08-10T01:30:05"/>
    <d v="2020-08-09T22:08:00"/>
    <n v="12124.999999813735"/>
    <n v="202.08333333022892"/>
    <n v="8487.4999998696148"/>
    <n v="1"/>
    <s v="D554993"/>
    <s v="Closed"/>
  </r>
  <r>
    <x v="1"/>
    <x v="6"/>
    <x v="21"/>
    <s v="FS.2354"/>
    <n v="33"/>
    <x v="7"/>
    <x v="0"/>
    <d v="2020-08-10T00:20:24"/>
    <d v="2020-08-09T22:21:00"/>
    <n v="7163.9999999664724"/>
    <n v="119.39999999944121"/>
    <n v="3940.1999999815598"/>
    <n v="1"/>
    <s v="D554992"/>
    <s v="Closed"/>
  </r>
  <r>
    <x v="1"/>
    <x v="6"/>
    <x v="21"/>
    <s v="MTR.1626"/>
    <n v="1"/>
    <x v="7"/>
    <x v="0"/>
    <d v="2020-08-10T01:55:00"/>
    <d v="2020-08-10T01:21:00"/>
    <n v="2039.9999997345731"/>
    <n v="33.999999995576218"/>
    <n v="33.999999995576218"/>
    <n v="1"/>
    <s v="C554997"/>
    <s v="Closed"/>
  </r>
  <r>
    <x v="1"/>
    <x v="6"/>
    <x v="13"/>
    <s v="TR.41894"/>
    <n v="4"/>
    <x v="7"/>
    <x v="0"/>
    <d v="2020-08-10T09:38:19"/>
    <d v="2020-08-10T07:15:04"/>
    <n v="8595.0000000419095"/>
    <n v="143.25000000069849"/>
    <n v="573.00000000279397"/>
    <n v="1"/>
    <s v="D555008"/>
    <s v="Closed"/>
  </r>
  <r>
    <x v="1"/>
    <x v="6"/>
    <x v="25"/>
    <s v="FS.1905"/>
    <n v="54"/>
    <x v="7"/>
    <x v="0"/>
    <d v="2020-08-10T08:00:50"/>
    <d v="2020-08-10T07:16:56"/>
    <n v="2633.9999996591359"/>
    <n v="43.899999994318932"/>
    <n v="2370.5999996932223"/>
    <n v="1"/>
    <s v="D555005"/>
    <s v="Closed"/>
  </r>
  <r>
    <x v="1"/>
    <x v="6"/>
    <x v="13"/>
    <s v="MTR.4983"/>
    <n v="1"/>
    <x v="7"/>
    <x v="0"/>
    <d v="2020-08-10T09:11:51"/>
    <d v="2020-08-10T07:32:52"/>
    <n v="5939.0000002691522"/>
    <n v="98.983333337819204"/>
    <n v="98.983333337819204"/>
    <n v="1"/>
    <s v="C555000"/>
    <s v="Closed"/>
  </r>
  <r>
    <x v="1"/>
    <x v="6"/>
    <x v="13"/>
    <s v="TR.42810"/>
    <n v="4"/>
    <x v="2"/>
    <x v="0"/>
    <d v="2020-08-10T10:49:18"/>
    <d v="2020-08-10T09:37:00"/>
    <n v="4338.0000000586733"/>
    <n v="72.300000000977889"/>
    <n v="289.20000000391155"/>
    <n v="1"/>
    <s v="D555011"/>
    <s v="Closed"/>
  </r>
  <r>
    <x v="1"/>
    <x v="6"/>
    <x v="13"/>
    <s v="SW.2027"/>
    <n v="1885"/>
    <x v="7"/>
    <x v="0"/>
    <d v="2020-08-10T23:54:13"/>
    <d v="2020-08-10T20:47:14"/>
    <n v="11218.999999877997"/>
    <n v="186.98333333129995"/>
    <n v="352463.5833295004"/>
    <n v="1"/>
    <s v="D555191"/>
    <s v="Closed"/>
  </r>
  <r>
    <x v="1"/>
    <x v="6"/>
    <x v="21"/>
    <s v="MTR.10709"/>
    <n v="1"/>
    <x v="7"/>
    <x v="0"/>
    <d v="2020-08-11T03:18:26"/>
    <d v="2020-08-10T20:53:11"/>
    <n v="23115.000000223517"/>
    <n v="385.25000000372529"/>
    <n v="385.25000000372529"/>
    <n v="1"/>
    <s v="C555033"/>
    <s v="Closed"/>
  </r>
  <r>
    <x v="1"/>
    <x v="6"/>
    <x v="22"/>
    <s v="FS.2392"/>
    <n v="59"/>
    <x v="1"/>
    <x v="0"/>
    <d v="2020-08-11T01:07:06"/>
    <d v="2020-08-10T21:32:14"/>
    <n v="12891.999999945983"/>
    <n v="214.86666666576639"/>
    <n v="12677.133333280217"/>
    <n v="1"/>
    <s v="D555195"/>
    <s v="Closed"/>
  </r>
  <r>
    <x v="1"/>
    <x v="6"/>
    <x v="22"/>
    <s v="MTR.13529"/>
    <n v="1"/>
    <x v="7"/>
    <x v="0"/>
    <d v="2020-08-11T01:41:00"/>
    <d v="2020-08-10T21:58:00"/>
    <n v="13380.000000237487"/>
    <n v="223.00000000395812"/>
    <n v="223.00000000395812"/>
    <n v="1"/>
    <s v="C555136"/>
    <s v="Closed"/>
  </r>
  <r>
    <x v="1"/>
    <x v="6"/>
    <x v="22"/>
    <s v="MTR.183988"/>
    <n v="1"/>
    <x v="7"/>
    <x v="0"/>
    <d v="2020-08-11T01:08:40"/>
    <d v="2020-08-10T22:02:00"/>
    <n v="11199.999999837019"/>
    <n v="186.66666666395031"/>
    <n v="186.66666666395031"/>
    <n v="1"/>
    <s v="C555146"/>
    <s v="Closed"/>
  </r>
  <r>
    <x v="1"/>
    <x v="6"/>
    <x v="22"/>
    <s v="MTR.4266"/>
    <n v="1"/>
    <x v="7"/>
    <x v="0"/>
    <d v="2020-08-11T01:15:17"/>
    <d v="2020-08-10T22:35:00"/>
    <n v="9617.0000000623986"/>
    <n v="160.28333333437331"/>
    <n v="160.28333333437331"/>
    <n v="1"/>
    <s v="C555180"/>
    <s v="Closed"/>
  </r>
  <r>
    <x v="1"/>
    <x v="5"/>
    <x v="24"/>
    <s v="TR.39374"/>
    <n v="2"/>
    <x v="2"/>
    <x v="0"/>
    <d v="2020-08-11T07:20:11"/>
    <d v="2020-08-11T05:24:00"/>
    <n v="6971.00000011269"/>
    <n v="116.1833333352115"/>
    <n v="232.366666670423"/>
    <n v="1"/>
    <s v="D555201"/>
    <s v="Closed"/>
  </r>
  <r>
    <x v="0"/>
    <x v="2"/>
    <x v="16"/>
    <s v="REC.204"/>
    <n v="32"/>
    <x v="3"/>
    <x v="0"/>
    <d v="2020-08-11T17:13:34"/>
    <d v="2020-08-11T15:21:00"/>
    <n v="6754.0000003064051"/>
    <n v="112.56666667177342"/>
    <n v="3602.1333334967494"/>
    <n v="1"/>
    <s v="D555221"/>
    <s v="Closed"/>
  </r>
  <r>
    <x v="0"/>
    <x v="4"/>
    <x v="8"/>
    <s v="FS.1146"/>
    <n v="18"/>
    <x v="7"/>
    <x v="0"/>
    <d v="2020-08-11T18:04:58"/>
    <d v="2020-08-11T15:25:00"/>
    <n v="9598.0000000214204"/>
    <n v="159.96666666702367"/>
    <n v="2879.4000000064261"/>
    <n v="1"/>
    <s v="D555237"/>
    <s v="Closed"/>
  </r>
  <r>
    <x v="0"/>
    <x v="2"/>
    <x v="10"/>
    <s v="FS.115"/>
    <n v="18"/>
    <x v="3"/>
    <x v="0"/>
    <d v="2020-08-11T20:54:52"/>
    <d v="2020-08-11T15:26:00"/>
    <n v="19732.00000023935"/>
    <n v="328.86666667065583"/>
    <n v="5919.600000071805"/>
    <n v="1"/>
    <s v="D555228"/>
    <s v="Closed"/>
  </r>
  <r>
    <x v="0"/>
    <x v="2"/>
    <x v="5"/>
    <s v="FS.742"/>
    <n v="15"/>
    <x v="3"/>
    <x v="0"/>
    <d v="2020-08-11T17:05:16"/>
    <d v="2020-08-11T15:29:00"/>
    <n v="5775.999999884516"/>
    <n v="96.266666664741933"/>
    <n v="1443.999999971129"/>
    <n v="1"/>
    <s v="D555233"/>
    <s v="Closed"/>
  </r>
  <r>
    <x v="0"/>
    <x v="2"/>
    <x v="10"/>
    <s v="TR.32055"/>
    <n v="1"/>
    <x v="3"/>
    <x v="0"/>
    <d v="2020-08-11T21:38:39"/>
    <d v="2020-08-11T15:32:00"/>
    <n v="21999.000000231899"/>
    <n v="366.65000000386499"/>
    <n v="366.65000000386499"/>
    <n v="1"/>
    <s v="D555230"/>
    <s v="Closed"/>
  </r>
  <r>
    <x v="0"/>
    <x v="4"/>
    <x v="27"/>
    <s v="TR.36521"/>
    <n v="1"/>
    <x v="7"/>
    <x v="0"/>
    <d v="2020-08-11T20:32:20"/>
    <d v="2020-08-11T15:34:00"/>
    <n v="17900.000000093132"/>
    <n v="298.33333333488554"/>
    <n v="298.33333333488554"/>
    <n v="1"/>
    <s v="D555339"/>
    <s v="Closed"/>
  </r>
  <r>
    <x v="0"/>
    <x v="2"/>
    <x v="5"/>
    <s v="PL.92287"/>
    <n v="1"/>
    <x v="7"/>
    <x v="0"/>
    <d v="2020-08-11T19:54:19"/>
    <d v="2020-08-11T15:36:04"/>
    <n v="15494.999999902211"/>
    <n v="258.24999999837019"/>
    <n v="258.24999999837019"/>
    <n v="1"/>
    <s v="D555308"/>
    <s v="Closed"/>
  </r>
  <r>
    <x v="0"/>
    <x v="2"/>
    <x v="5"/>
    <s v="REC.207"/>
    <n v="7"/>
    <x v="7"/>
    <x v="0"/>
    <d v="2020-08-11T19:55:16"/>
    <d v="2020-08-11T15:45:36"/>
    <n v="14979.999999585561"/>
    <n v="249.66666665975936"/>
    <n v="1747.6666666183155"/>
    <n v="1"/>
    <s v="D555309"/>
    <s v="Closed"/>
  </r>
  <r>
    <x v="0"/>
    <x v="2"/>
    <x v="10"/>
    <s v="FS.105"/>
    <n v="7"/>
    <x v="3"/>
    <x v="0"/>
    <d v="2020-08-11T21:17:08"/>
    <d v="2020-08-11T15:47:00"/>
    <n v="19808.000000403263"/>
    <n v="330.13333334005438"/>
    <n v="2310.9333333803806"/>
    <n v="1"/>
    <s v="D555277"/>
    <s v="Closed"/>
  </r>
  <r>
    <x v="0"/>
    <x v="2"/>
    <x v="5"/>
    <s v="FS.655"/>
    <n v="14"/>
    <x v="7"/>
    <x v="0"/>
    <d v="2020-08-11T17:56:49"/>
    <d v="2020-08-11T15:51:21"/>
    <n v="7528.0000001890585"/>
    <n v="125.46666666981764"/>
    <n v="1756.533333377447"/>
    <n v="1"/>
    <s v="D555241"/>
    <s v="Closed"/>
  </r>
  <r>
    <x v="0"/>
    <x v="4"/>
    <x v="9"/>
    <s v="REC.1477"/>
    <n v="75"/>
    <x v="1"/>
    <x v="0"/>
    <d v="2020-08-11T19:03:43"/>
    <d v="2020-08-11T16:12:00"/>
    <n v="10302.999999490567"/>
    <n v="171.71666665817611"/>
    <n v="12878.749999363208"/>
    <n v="1"/>
    <s v="D555310"/>
    <s v="Closed"/>
  </r>
  <r>
    <x v="0"/>
    <x v="2"/>
    <x v="10"/>
    <s v="FS.260"/>
    <n v="5"/>
    <x v="3"/>
    <x v="0"/>
    <d v="2020-08-11T16:58:00"/>
    <d v="2020-08-11T16:14:00"/>
    <n v="2639.9999998044223"/>
    <n v="43.999999996740371"/>
    <n v="219.99999998370185"/>
    <n v="1"/>
    <s v="D555242"/>
    <s v="Closed"/>
  </r>
  <r>
    <x v="0"/>
    <x v="2"/>
    <x v="16"/>
    <s v="FS.538"/>
    <n v="66"/>
    <x v="1"/>
    <x v="0"/>
    <d v="2020-08-11T19:43:04"/>
    <d v="2020-08-11T16:34:00"/>
    <n v="11343.999999552034"/>
    <n v="189.06666665920056"/>
    <n v="12478.399999507237"/>
    <n v="1"/>
    <s v="D555327"/>
    <s v="Closed"/>
  </r>
  <r>
    <x v="0"/>
    <x v="0"/>
    <x v="3"/>
    <s v="REC.925"/>
    <n v="32"/>
    <x v="7"/>
    <x v="0"/>
    <d v="2020-08-11T17:48:39"/>
    <d v="2020-08-11T16:58:03"/>
    <n v="3035.9999999636784"/>
    <n v="50.59999999939464"/>
    <n v="1619.1999999806285"/>
    <n v="1"/>
    <s v="D555284"/>
    <s v="Closed"/>
  </r>
  <r>
    <x v="0"/>
    <x v="2"/>
    <x v="5"/>
    <s v="REC.697"/>
    <n v="147"/>
    <x v="1"/>
    <x v="0"/>
    <d v="2020-08-11T17:38:15"/>
    <d v="2020-08-11T17:05:16"/>
    <n v="1978.9999999338761"/>
    <n v="32.983333332231268"/>
    <n v="4848.5499998379964"/>
    <n v="1"/>
    <s v="D555283"/>
    <s v="Closed"/>
  </r>
  <r>
    <x v="0"/>
    <x v="7"/>
    <x v="17"/>
    <s v="FS.1846"/>
    <n v="5"/>
    <x v="1"/>
    <x v="0"/>
    <d v="2020-08-11T19:05:00"/>
    <d v="2020-08-11T17:19:00"/>
    <n v="6359.9999999860302"/>
    <n v="105.99999999976717"/>
    <n v="529.99999999883585"/>
    <n v="1"/>
    <s v="D555315"/>
    <s v="Closed"/>
  </r>
  <r>
    <x v="0"/>
    <x v="3"/>
    <x v="7"/>
    <s v="FS.1135"/>
    <n v="6"/>
    <x v="1"/>
    <x v="0"/>
    <d v="2020-08-11T20:06:19"/>
    <d v="2020-08-11T17:47:51"/>
    <n v="8308.0000002169982"/>
    <n v="138.4666666702833"/>
    <n v="830.80000002169982"/>
    <n v="1"/>
    <s v="D555328"/>
    <s v="Closed"/>
  </r>
  <r>
    <x v="0"/>
    <x v="0"/>
    <x v="3"/>
    <s v="REC.925"/>
    <n v="32"/>
    <x v="1"/>
    <x v="0"/>
    <d v="2020-08-11T18:27:17"/>
    <d v="2020-08-11T18:00:07"/>
    <n v="1630.0000000745058"/>
    <n v="27.16666666790843"/>
    <n v="869.33333337306976"/>
    <n v="1"/>
    <s v="D555303"/>
    <s v="Closed"/>
  </r>
  <r>
    <x v="0"/>
    <x v="2"/>
    <x v="5"/>
    <s v="FS.684"/>
    <n v="1"/>
    <x v="1"/>
    <x v="0"/>
    <d v="2020-08-11T20:31:30"/>
    <d v="2020-08-11T18:03:00"/>
    <n v="8910.0000001257285"/>
    <n v="148.50000000209548"/>
    <n v="148.50000000209548"/>
    <n v="1"/>
    <s v="D555337"/>
    <s v="Closed"/>
  </r>
  <r>
    <x v="0"/>
    <x v="0"/>
    <x v="3"/>
    <s v="FS.867"/>
    <n v="2"/>
    <x v="7"/>
    <x v="0"/>
    <d v="2020-08-11T20:17:51"/>
    <d v="2020-08-11T18:33:00"/>
    <n v="6290.9999995725229"/>
    <n v="104.84999999287538"/>
    <n v="209.69999998575076"/>
    <n v="1"/>
    <s v="D555338"/>
    <s v="Closed"/>
  </r>
  <r>
    <x v="0"/>
    <x v="2"/>
    <x v="10"/>
    <s v="TR.31890"/>
    <n v="1"/>
    <x v="6"/>
    <x v="0"/>
    <d v="2020-08-11T21:18:07"/>
    <d v="2020-08-11T18:36:00"/>
    <n v="9727.0000000018626"/>
    <n v="162.11666666669771"/>
    <n v="162.11666666669771"/>
    <n v="1"/>
    <s v="D555340"/>
    <s v="Closed"/>
  </r>
  <r>
    <x v="0"/>
    <x v="2"/>
    <x v="15"/>
    <s v="FS.400"/>
    <n v="39"/>
    <x v="1"/>
    <x v="0"/>
    <d v="2020-08-12T09:38:50"/>
    <d v="2020-08-12T08:13:01"/>
    <n v="5149.0000004181638"/>
    <n v="85.816666673636064"/>
    <n v="3346.8500002718065"/>
    <n v="1"/>
    <s v="D555347"/>
    <s v="Closed"/>
  </r>
  <r>
    <x v="0"/>
    <x v="2"/>
    <x v="15"/>
    <s v="FS.344"/>
    <n v="10"/>
    <x v="6"/>
    <x v="0"/>
    <d v="2020-08-12T13:13:09"/>
    <d v="2020-08-12T12:31:14"/>
    <n v="2515.0000001303852"/>
    <n v="41.916666668839753"/>
    <n v="419.16666668839753"/>
    <n v="1"/>
    <s v="D555353"/>
    <s v="Closed"/>
  </r>
  <r>
    <x v="1"/>
    <x v="6"/>
    <x v="25"/>
    <s v="MTR.201214"/>
    <n v="1"/>
    <x v="2"/>
    <x v="0"/>
    <d v="2020-08-12T14:00:39"/>
    <d v="2020-08-12T12:40:14"/>
    <n v="4825.0000001164153"/>
    <n v="80.416666668606922"/>
    <n v="80.416666668606922"/>
    <n v="1"/>
    <s v="C555351"/>
    <s v="Closed"/>
  </r>
  <r>
    <x v="0"/>
    <x v="0"/>
    <x v="4"/>
    <s v="FS.1069"/>
    <n v="24"/>
    <x v="1"/>
    <x v="0"/>
    <d v="2020-08-12T18:51:16"/>
    <d v="2020-08-12T18:15:42"/>
    <n v="2133.9999997057021"/>
    <n v="35.566666661761701"/>
    <n v="853.59999988228083"/>
    <n v="1"/>
    <s v="D555359"/>
    <s v="Closed"/>
  </r>
  <r>
    <x v="0"/>
    <x v="2"/>
    <x v="5"/>
    <s v="FS.655"/>
    <n v="14"/>
    <x v="7"/>
    <x v="0"/>
    <d v="2020-08-13T17:38:03"/>
    <d v="2020-08-13T16:54:00"/>
    <n v="2642.9999998770654"/>
    <n v="44.04999999795109"/>
    <n v="616.69999997131526"/>
    <n v="1"/>
    <s v="D555370"/>
    <s v="Closed"/>
  </r>
  <r>
    <x v="0"/>
    <x v="2"/>
    <x v="10"/>
    <s v="FS.246"/>
    <n v="27"/>
    <x v="7"/>
    <x v="0"/>
    <d v="2020-08-13T18:30:35"/>
    <d v="2020-08-13T17:35:49"/>
    <n v="3285.9999999403954"/>
    <n v="54.766666665673256"/>
    <n v="1478.6999999731779"/>
    <n v="1"/>
    <s v="D555384"/>
    <s v="Closed"/>
  </r>
  <r>
    <x v="0"/>
    <x v="2"/>
    <x v="16"/>
    <s v="FS.422"/>
    <n v="14"/>
    <x v="7"/>
    <x v="0"/>
    <d v="2020-08-13T18:13:27"/>
    <d v="2020-08-13T17:38:16"/>
    <n v="2110.9999999869615"/>
    <n v="35.183333333116025"/>
    <n v="492.56666666362435"/>
    <n v="1"/>
    <s v="D555380"/>
    <s v="Closed"/>
  </r>
  <r>
    <x v="0"/>
    <x v="0"/>
    <x v="3"/>
    <s v="FS.618"/>
    <n v="8"/>
    <x v="7"/>
    <x v="0"/>
    <d v="2020-08-13T18:35:04"/>
    <d v="2020-08-13T17:54:44"/>
    <n v="2419.9999999254942"/>
    <n v="40.33333333209157"/>
    <n v="322.66666665673256"/>
    <n v="1"/>
    <s v="D555388"/>
    <s v="Closed"/>
  </r>
  <r>
    <x v="0"/>
    <x v="2"/>
    <x v="10"/>
    <s v="FS.274"/>
    <n v="2"/>
    <x v="7"/>
    <x v="0"/>
    <d v="2020-08-13T19:21:21"/>
    <d v="2020-08-13T18:18:00"/>
    <n v="3801.000000257045"/>
    <n v="63.350000004284084"/>
    <n v="126.70000000856817"/>
    <n v="1"/>
    <s v="D555396"/>
    <s v="Closed"/>
  </r>
  <r>
    <x v="0"/>
    <x v="0"/>
    <x v="3"/>
    <s v="TR.34496"/>
    <n v="2"/>
    <x v="7"/>
    <x v="0"/>
    <d v="2020-08-13T18:56:00"/>
    <d v="2020-08-13T18:22:02"/>
    <n v="2038.0000005243346"/>
    <n v="33.966666675405577"/>
    <n v="67.933333350811154"/>
    <n v="1"/>
    <s v="D555390"/>
    <s v="Closed"/>
  </r>
  <r>
    <x v="0"/>
    <x v="0"/>
    <x v="1"/>
    <s v="TR.34749"/>
    <n v="2"/>
    <x v="7"/>
    <x v="0"/>
    <d v="2020-08-13T19:13:00"/>
    <d v="2020-08-13T18:33:00"/>
    <n v="2399.999999650754"/>
    <n v="39.999999994179234"/>
    <n v="79.999999988358468"/>
    <n v="1"/>
    <s v="D555391"/>
    <s v="Closed"/>
  </r>
  <r>
    <x v="0"/>
    <x v="2"/>
    <x v="5"/>
    <s v="FS.305"/>
    <n v="1"/>
    <x v="7"/>
    <x v="0"/>
    <d v="2020-08-13T19:22:22"/>
    <d v="2020-08-13T18:56:00"/>
    <n v="1581.999999540858"/>
    <n v="26.3666666590143"/>
    <n v="26.3666666590143"/>
    <n v="1"/>
    <s v="D555395"/>
    <s v="Closed"/>
  </r>
  <r>
    <x v="0"/>
    <x v="2"/>
    <x v="16"/>
    <s v="FS.202"/>
    <n v="15"/>
    <x v="1"/>
    <x v="0"/>
    <d v="2020-08-13T19:54:46"/>
    <d v="2020-08-13T19:11:00"/>
    <n v="2625.9999996749684"/>
    <n v="43.766666661249474"/>
    <n v="656.49999991874211"/>
    <n v="1"/>
    <s v="D555398"/>
    <s v="Closed"/>
  </r>
  <r>
    <x v="0"/>
    <x v="4"/>
    <x v="9"/>
    <s v="FS.1453"/>
    <n v="2"/>
    <x v="1"/>
    <x v="0"/>
    <d v="2020-08-13T20:26:41"/>
    <d v="2020-08-13T19:50:00"/>
    <n v="2200.9999996516854"/>
    <n v="36.683333327528089"/>
    <n v="73.366666655056179"/>
    <n v="1"/>
    <s v="D555400"/>
    <s v="Closed"/>
  </r>
  <r>
    <x v="0"/>
    <x v="0"/>
    <x v="1"/>
    <s v="TR.34749"/>
    <n v="2"/>
    <x v="7"/>
    <x v="0"/>
    <d v="2020-08-14T18:31:24"/>
    <d v="2020-08-14T16:12:00"/>
    <n v="8363.999999477528"/>
    <n v="139.39999999129213"/>
    <n v="278.79999998258427"/>
    <n v="1"/>
    <s v="D555410"/>
    <s v="Closed"/>
  </r>
  <r>
    <x v="1"/>
    <x v="5"/>
    <x v="24"/>
    <s v="FS.1856"/>
    <n v="21"/>
    <x v="7"/>
    <x v="0"/>
    <d v="2020-08-14T17:29:15"/>
    <d v="2020-08-14T16:56:33"/>
    <n v="1961.9999997317791"/>
    <n v="32.699999995529652"/>
    <n v="686.69999990612268"/>
    <n v="1"/>
    <s v="D555407"/>
    <s v="Closed"/>
  </r>
  <r>
    <x v="0"/>
    <x v="2"/>
    <x v="5"/>
    <s v="FS.655"/>
    <n v="14"/>
    <x v="3"/>
    <x v="0"/>
    <d v="2020-08-14T18:00:58"/>
    <d v="2020-08-14T17:08:00"/>
    <n v="3177.9999998398125"/>
    <n v="52.966666663996875"/>
    <n v="741.53333329595625"/>
    <n v="1"/>
    <s v="D555409"/>
    <s v="Closed"/>
  </r>
  <r>
    <x v="0"/>
    <x v="2"/>
    <x v="10"/>
    <s v="FS.260"/>
    <n v="5"/>
    <x v="5"/>
    <x v="0"/>
    <d v="2020-08-15T12:32:53"/>
    <d v="2020-08-15T11:53:00"/>
    <n v="2392.9999999003485"/>
    <n v="39.883333331672475"/>
    <n v="199.41666665836237"/>
    <n v="1"/>
    <s v="D555414"/>
    <s v="Closed"/>
  </r>
  <r>
    <x v="1"/>
    <x v="6"/>
    <x v="13"/>
    <s v="TR.42850"/>
    <n v="2"/>
    <x v="4"/>
    <x v="0"/>
    <d v="2020-08-15T16:47:41"/>
    <d v="2020-08-15T13:22:00"/>
    <n v="12341.000000014901"/>
    <n v="205.68333333358169"/>
    <n v="411.36666666716337"/>
    <n v="1"/>
    <s v="D555424"/>
    <s v="Closed"/>
  </r>
  <r>
    <x v="1"/>
    <x v="1"/>
    <x v="11"/>
    <s v="FS.2163"/>
    <n v="24"/>
    <x v="1"/>
    <x v="0"/>
    <d v="2020-08-15T17:24:55"/>
    <d v="2020-08-15T14:53:00"/>
    <n v="9115.0000002700835"/>
    <n v="151.91666667116806"/>
    <n v="3646.0000001080334"/>
    <n v="1"/>
    <s v="D555425"/>
    <s v="Closed"/>
  </r>
  <r>
    <x v="0"/>
    <x v="2"/>
    <x v="5"/>
    <s v="MTR.19418"/>
    <n v="1"/>
    <x v="1"/>
    <x v="0"/>
    <d v="2020-08-15T19:00:25"/>
    <d v="2020-08-15T17:59:00"/>
    <n v="3685.0000001722947"/>
    <n v="61.416666669538245"/>
    <n v="61.416666669538245"/>
    <n v="1"/>
    <s v="C555426"/>
    <s v="Closed"/>
  </r>
  <r>
    <x v="1"/>
    <x v="1"/>
    <x v="11"/>
    <s v="FS.27986"/>
    <n v="27"/>
    <x v="10"/>
    <x v="1"/>
    <d v="2020-08-16T05:58:55"/>
    <d v="2020-08-16T01:23:00"/>
    <n v="16555.000000004657"/>
    <n v="275.91666666674428"/>
    <n v="7449.7500000020955"/>
    <n v="1"/>
    <s v="D555432"/>
    <s v="Closed"/>
  </r>
  <r>
    <x v="0"/>
    <x v="3"/>
    <x v="7"/>
    <s v="FS.1487"/>
    <n v="6"/>
    <x v="1"/>
    <x v="0"/>
    <d v="2020-08-16T20:18:24"/>
    <d v="2020-08-16T19:10:00"/>
    <n v="4104.0000000502914"/>
    <n v="68.40000000083819"/>
    <n v="410.40000000502914"/>
    <n v="1"/>
    <s v="D555436"/>
    <s v="Closed"/>
  </r>
  <r>
    <x v="0"/>
    <x v="2"/>
    <x v="5"/>
    <s v="MTR.19156"/>
    <n v="1"/>
    <x v="1"/>
    <x v="0"/>
    <d v="2020-08-17T13:59:37"/>
    <d v="2020-08-17T13:24:00"/>
    <n v="2136.9999997783452"/>
    <n v="35.61666666297242"/>
    <n v="35.61666666297242"/>
    <n v="1"/>
    <s v="C555439"/>
    <s v="Closed"/>
  </r>
  <r>
    <x v="1"/>
    <x v="5"/>
    <x v="14"/>
    <s v="MTR.6586"/>
    <n v="1"/>
    <x v="4"/>
    <x v="0"/>
    <d v="2020-08-17T14:14:37"/>
    <d v="2020-08-17T13:41:21"/>
    <n v="1996.0000001359731"/>
    <n v="33.266666668932885"/>
    <n v="33.266666668932885"/>
    <n v="1"/>
    <s v="C555440"/>
    <s v="Closed"/>
  </r>
  <r>
    <x v="0"/>
    <x v="0"/>
    <x v="3"/>
    <s v="MTR.191194"/>
    <n v="1"/>
    <x v="5"/>
    <x v="0"/>
    <d v="2020-08-17T16:36:45"/>
    <d v="2020-08-17T15:37:15"/>
    <n v="3569.9999996926636"/>
    <n v="59.499999994877726"/>
    <n v="59.499999994877726"/>
    <n v="1"/>
    <s v="C555442"/>
    <s v="Closed"/>
  </r>
  <r>
    <x v="0"/>
    <x v="2"/>
    <x v="10"/>
    <s v="MTR.25484"/>
    <n v="1"/>
    <x v="4"/>
    <x v="0"/>
    <d v="2020-08-17T19:52:14"/>
    <d v="2020-08-17T19:03:00"/>
    <n v="2954.0000002831221"/>
    <n v="49.233333338052034"/>
    <n v="49.233333338052034"/>
    <n v="1"/>
    <s v="C555444"/>
    <s v="Closed"/>
  </r>
  <r>
    <x v="1"/>
    <x v="6"/>
    <x v="13"/>
    <s v="FS.2251"/>
    <n v="8"/>
    <x v="4"/>
    <x v="0"/>
    <d v="2020-08-18T04:42:54"/>
    <d v="2020-08-18T03:29:20"/>
    <n v="4413.9999995939434"/>
    <n v="73.566666659899056"/>
    <n v="588.53333327919245"/>
    <n v="1"/>
    <s v="D555448"/>
    <s v="Closed"/>
  </r>
  <r>
    <x v="1"/>
    <x v="6"/>
    <x v="25"/>
    <s v="FS.1910"/>
    <n v="54"/>
    <x v="1"/>
    <x v="0"/>
    <d v="2020-08-18T07:36:44"/>
    <d v="2020-08-18T06:13:00"/>
    <n v="5024.000000115484"/>
    <n v="83.733333335258067"/>
    <n v="4521.6000001039356"/>
    <n v="1"/>
    <s v="D555458"/>
    <s v="Closed"/>
  </r>
  <r>
    <x v="0"/>
    <x v="3"/>
    <x v="7"/>
    <s v="FS.1178"/>
    <n v="5"/>
    <x v="7"/>
    <x v="0"/>
    <d v="2020-08-18T10:24:20"/>
    <d v="2020-08-18T07:16:42"/>
    <n v="11257.999999565072"/>
    <n v="187.63333332608454"/>
    <n v="938.1666666304227"/>
    <n v="1"/>
    <s v="D555462"/>
    <s v="Closed"/>
  </r>
  <r>
    <x v="0"/>
    <x v="2"/>
    <x v="5"/>
    <s v="FS.531"/>
    <n v="91"/>
    <x v="0"/>
    <x v="0"/>
    <d v="2020-08-18T14:52:18"/>
    <d v="2020-08-18T14:38:00"/>
    <n v="858.00000003073364"/>
    <n v="14.300000000512227"/>
    <n v="1301.3000000466127"/>
    <n v="1"/>
    <s v="D555465"/>
    <s v="Closed"/>
  </r>
  <r>
    <x v="1"/>
    <x v="5"/>
    <x v="14"/>
    <s v="MTR.13485"/>
    <n v="1"/>
    <x v="2"/>
    <x v="1"/>
    <d v="2020-08-18T17:38:00"/>
    <d v="2020-08-18T16:47:00"/>
    <n v="3059.999999916181"/>
    <n v="50.999999998603016"/>
    <n v="50.999999998603016"/>
    <n v="1"/>
    <s v="C555473"/>
    <s v="Closed"/>
  </r>
  <r>
    <x v="0"/>
    <x v="3"/>
    <x v="7"/>
    <s v="MTR.18145"/>
    <n v="1"/>
    <x v="7"/>
    <x v="0"/>
    <d v="2020-08-19T05:16:00"/>
    <d v="2020-08-19T02:41:00"/>
    <n v="9300.0000001396984"/>
    <n v="155.00000000232831"/>
    <n v="155.00000000232831"/>
    <n v="1"/>
    <s v="C555475"/>
    <s v="Closed"/>
  </r>
  <r>
    <x v="0"/>
    <x v="0"/>
    <x v="3"/>
    <s v="FS.64812"/>
    <n v="2"/>
    <x v="7"/>
    <x v="0"/>
    <d v="2020-08-19T12:02:58"/>
    <d v="2020-08-19T08:52:00"/>
    <n v="11458.000000426546"/>
    <n v="190.96666667377576"/>
    <n v="381.93333334755152"/>
    <n v="1"/>
    <s v="D555480"/>
    <s v="Closed"/>
  </r>
  <r>
    <x v="0"/>
    <x v="2"/>
    <x v="29"/>
    <s v="TR.32619"/>
    <n v="1"/>
    <x v="7"/>
    <x v="0"/>
    <d v="2020-08-19T12:40:46"/>
    <d v="2020-08-19T10:31:00"/>
    <n v="7785.9999995213002"/>
    <n v="129.76666665868834"/>
    <n v="129.76666665868834"/>
    <n v="1"/>
    <s v="D555481"/>
    <s v="Closed"/>
  </r>
  <r>
    <x v="0"/>
    <x v="2"/>
    <x v="10"/>
    <s v="TR.32474"/>
    <n v="1"/>
    <x v="7"/>
    <x v="0"/>
    <d v="2020-08-19T13:45:00"/>
    <d v="2020-08-19T10:38:00"/>
    <n v="11219.999999483116"/>
    <n v="186.99999999138527"/>
    <n v="186.99999999138527"/>
    <n v="1"/>
    <s v="D555482"/>
    <s v="Closed"/>
  </r>
  <r>
    <x v="1"/>
    <x v="5"/>
    <x v="14"/>
    <s v="FS.2130"/>
    <n v="43"/>
    <x v="7"/>
    <x v="0"/>
    <d v="2020-08-19T14:52:30"/>
    <d v="2020-08-19T14:02:03"/>
    <n v="3026.9999997457489"/>
    <n v="50.449999995762482"/>
    <n v="2169.3499998177867"/>
    <n v="1"/>
    <s v="D555487"/>
    <s v="Closed"/>
  </r>
  <r>
    <x v="0"/>
    <x v="7"/>
    <x v="17"/>
    <s v="TR.38991"/>
    <n v="1"/>
    <x v="7"/>
    <x v="0"/>
    <d v="2020-08-19T17:47:00"/>
    <d v="2020-08-19T16:55:00"/>
    <n v="3120.0000001117587"/>
    <n v="52.000000001862645"/>
    <n v="52.000000001862645"/>
    <n v="1"/>
    <s v="D555489"/>
    <s v="Closed"/>
  </r>
  <r>
    <x v="0"/>
    <x v="0"/>
    <x v="0"/>
    <s v="FS.1565"/>
    <n v="6"/>
    <x v="1"/>
    <x v="0"/>
    <d v="2020-08-19T18:17:24"/>
    <d v="2020-08-19T17:14:09"/>
    <n v="3795.0000001117587"/>
    <n v="63.250000001862645"/>
    <n v="379.50000001117587"/>
    <n v="1"/>
    <s v="D555492"/>
    <s v="Closed"/>
  </r>
  <r>
    <x v="0"/>
    <x v="0"/>
    <x v="4"/>
    <s v="REC.1318"/>
    <n v="77"/>
    <x v="1"/>
    <x v="0"/>
    <d v="2020-08-19T19:40:36"/>
    <d v="2020-08-19T18:25:31"/>
    <n v="4505.0000001210719"/>
    <n v="75.083333335351199"/>
    <n v="5781.4166668220423"/>
    <n v="1"/>
    <s v="D555503"/>
    <s v="Closed"/>
  </r>
  <r>
    <x v="0"/>
    <x v="2"/>
    <x v="5"/>
    <s v="MTR.17626"/>
    <n v="1"/>
    <x v="7"/>
    <x v="0"/>
    <d v="2020-08-19T20:03:16"/>
    <d v="2020-08-19T18:46:20"/>
    <n v="4616.0000002942979"/>
    <n v="76.933333338238299"/>
    <n v="76.933333338238299"/>
    <n v="1"/>
    <s v="C555498"/>
    <s v="Closed"/>
  </r>
  <r>
    <x v="0"/>
    <x v="4"/>
    <x v="9"/>
    <s v="TR.37260"/>
    <n v="1"/>
    <x v="5"/>
    <x v="0"/>
    <d v="2020-08-20T10:37:35"/>
    <d v="2020-08-20T07:59:35"/>
    <n v="9480.0000000977889"/>
    <n v="158.00000000162981"/>
    <n v="158.00000000162981"/>
    <n v="1"/>
    <s v="D555512"/>
    <s v="Closed"/>
  </r>
  <r>
    <x v="1"/>
    <x v="5"/>
    <x v="14"/>
    <s v="TR.178916"/>
    <n v="4"/>
    <x v="4"/>
    <x v="0"/>
    <d v="2020-08-20T08:43:04"/>
    <d v="2020-08-20T07:59:53"/>
    <n v="2591.0000002942979"/>
    <n v="43.183333338238299"/>
    <n v="172.7333333529532"/>
    <n v="1"/>
    <s v="D555509"/>
    <s v="Closed"/>
  </r>
  <r>
    <x v="1"/>
    <x v="5"/>
    <x v="14"/>
    <s v="TR.178916"/>
    <n v="4"/>
    <x v="6"/>
    <x v="0"/>
    <d v="2020-08-20T12:58:46"/>
    <d v="2020-08-20T12:30:00"/>
    <n v="1725.999999884516"/>
    <n v="28.766666664741933"/>
    <n v="115.06666665896773"/>
    <n v="1"/>
    <s v="D555514"/>
    <s v="Closed"/>
  </r>
  <r>
    <x v="0"/>
    <x v="7"/>
    <x v="17"/>
    <s v="MTR.15929"/>
    <n v="1"/>
    <x v="4"/>
    <x v="0"/>
    <d v="2020-08-20T14:23:26"/>
    <d v="2020-08-20T13:51:00"/>
    <n v="1946.0000003920868"/>
    <n v="32.433333339868113"/>
    <n v="32.433333339868113"/>
    <n v="1"/>
    <s v="C555515"/>
    <s v="Closed"/>
  </r>
  <r>
    <x v="0"/>
    <x v="3"/>
    <x v="7"/>
    <s v="MTR.17391"/>
    <n v="1"/>
    <x v="1"/>
    <x v="0"/>
    <d v="2020-08-20T19:33:38"/>
    <d v="2020-08-20T18:21:23"/>
    <n v="4334.9999999860302"/>
    <n v="72.249999999767169"/>
    <n v="72.249999999767169"/>
    <n v="1"/>
    <s v="C555516"/>
    <s v="Closed"/>
  </r>
  <r>
    <x v="0"/>
    <x v="2"/>
    <x v="5"/>
    <s v="MTR.24132"/>
    <n v="1"/>
    <x v="5"/>
    <x v="0"/>
    <d v="2020-08-20T20:16:36"/>
    <d v="2020-08-20T18:56:16"/>
    <n v="4819.9999995762482"/>
    <n v="80.333333326270804"/>
    <n v="80.333333326270804"/>
    <n v="1"/>
    <s v="C555517"/>
    <s v="Closed"/>
  </r>
  <r>
    <x v="0"/>
    <x v="7"/>
    <x v="17"/>
    <s v="REC.1753"/>
    <n v="216"/>
    <x v="4"/>
    <x v="0"/>
    <d v="2020-08-21T03:40:00"/>
    <d v="2020-08-21T00:42:00"/>
    <n v="10680.000000237487"/>
    <n v="178.00000000395812"/>
    <n v="38448.000000854954"/>
    <n v="1"/>
    <s v="D555558"/>
    <s v="Closed"/>
  </r>
  <r>
    <x v="0"/>
    <x v="3"/>
    <x v="7"/>
    <s v="FS.1575"/>
    <n v="7"/>
    <x v="1"/>
    <x v="0"/>
    <d v="2020-08-21T10:03:32"/>
    <d v="2020-08-21T08:59:55"/>
    <n v="3817.0000002253801"/>
    <n v="63.616666670423001"/>
    <n v="445.31666669296101"/>
    <n v="1"/>
    <s v="D555569"/>
    <s v="Closed"/>
  </r>
  <r>
    <x v="0"/>
    <x v="3"/>
    <x v="7"/>
    <s v="FS.1455"/>
    <n v="1"/>
    <x v="7"/>
    <x v="0"/>
    <d v="2020-08-21T10:34:23"/>
    <d v="2020-08-21T09:22:00"/>
    <n v="4342.9999999701977"/>
    <n v="72.383333332836628"/>
    <n v="72.383333332836628"/>
    <n v="1"/>
    <s v="D555573"/>
    <s v="Closed"/>
  </r>
  <r>
    <x v="1"/>
    <x v="6"/>
    <x v="22"/>
    <s v="FS.2256"/>
    <n v="60"/>
    <x v="4"/>
    <x v="0"/>
    <d v="2020-08-21T11:08:56"/>
    <d v="2020-08-21T10:12:00"/>
    <n v="3415.9999995259568"/>
    <n v="56.933333325432613"/>
    <n v="3415.9999995259568"/>
    <n v="1"/>
    <s v="D555574"/>
    <s v="Closed"/>
  </r>
  <r>
    <x v="0"/>
    <x v="3"/>
    <x v="7"/>
    <s v="REC.1692"/>
    <n v="26"/>
    <x v="1"/>
    <x v="0"/>
    <d v="2020-08-21T20:33:18"/>
    <d v="2020-08-21T19:13:00"/>
    <n v="4818.0000003660098"/>
    <n v="80.300000006100163"/>
    <n v="2087.8000001586042"/>
    <n v="1"/>
    <s v="D555580"/>
    <s v="Closed"/>
  </r>
  <r>
    <x v="1"/>
    <x v="5"/>
    <x v="14"/>
    <s v="SW.2473"/>
    <n v="84"/>
    <x v="2"/>
    <x v="0"/>
    <d v="2020-08-22T08:02:41"/>
    <d v="2020-08-22T06:16:00"/>
    <n v="6401.0000001406297"/>
    <n v="106.68333333567716"/>
    <n v="8961.4000001968816"/>
    <n v="1"/>
    <s v="D555595"/>
    <s v="Closed"/>
  </r>
  <r>
    <x v="1"/>
    <x v="5"/>
    <x v="14"/>
    <s v="MTR.6586"/>
    <n v="1"/>
    <x v="4"/>
    <x v="0"/>
    <d v="2020-08-22T17:01:49"/>
    <d v="2020-08-22T16:15:00"/>
    <n v="2808.9999997057021"/>
    <n v="46.816666661761701"/>
    <n v="46.816666661761701"/>
    <n v="1"/>
    <s v="C555596"/>
    <s v="Closed"/>
  </r>
  <r>
    <x v="0"/>
    <x v="4"/>
    <x v="26"/>
    <s v="MTR.27943"/>
    <n v="1"/>
    <x v="7"/>
    <x v="0"/>
    <d v="2020-08-23T04:35:00"/>
    <d v="2020-08-23T03:40:00"/>
    <n v="3299.9999994412065"/>
    <n v="54.999999990686774"/>
    <n v="54.999999990686774"/>
    <n v="1"/>
    <s v="C560440"/>
    <s v="Closed"/>
  </r>
  <r>
    <x v="0"/>
    <x v="2"/>
    <x v="5"/>
    <s v="FS.877"/>
    <n v="5"/>
    <x v="1"/>
    <x v="0"/>
    <d v="2020-08-23T06:14:45"/>
    <d v="2020-08-23T05:29:00"/>
    <n v="2744.9999998323619"/>
    <n v="45.749999997206032"/>
    <n v="228.74999998603016"/>
    <n v="1"/>
    <s v="D555601"/>
    <s v="Closed"/>
  </r>
  <r>
    <x v="0"/>
    <x v="2"/>
    <x v="5"/>
    <s v="FS.904"/>
    <n v="1"/>
    <x v="5"/>
    <x v="0"/>
    <d v="2020-08-23T07:17:30"/>
    <d v="2020-08-23T06:16:00"/>
    <n v="3690.000000083819"/>
    <n v="61.500000001396984"/>
    <n v="61.500000001396984"/>
    <n v="1"/>
    <s v="D555602"/>
    <s v="Closed"/>
  </r>
  <r>
    <x v="1"/>
    <x v="6"/>
    <x v="13"/>
    <s v="TR.42233"/>
    <n v="3"/>
    <x v="2"/>
    <x v="0"/>
    <d v="2020-08-23T21:01:04"/>
    <d v="2020-08-23T19:47:00"/>
    <n v="4443.9999996917322"/>
    <n v="74.06666666152887"/>
    <n v="222.19999998458661"/>
    <n v="1"/>
    <s v="D555607"/>
    <s v="Closed"/>
  </r>
  <r>
    <x v="0"/>
    <x v="0"/>
    <x v="3"/>
    <s v="FS.537"/>
    <n v="2"/>
    <x v="1"/>
    <x v="0"/>
    <d v="2020-08-24T15:47:06"/>
    <d v="2020-08-24T15:05:00"/>
    <n v="2526.0000001871958"/>
    <n v="42.100000003119931"/>
    <n v="84.200000006239861"/>
    <n v="1"/>
    <s v="D555613"/>
    <s v="Closed"/>
  </r>
  <r>
    <x v="0"/>
    <x v="4"/>
    <x v="9"/>
    <s v="FS.1287"/>
    <n v="3"/>
    <x v="7"/>
    <x v="0"/>
    <d v="2020-08-24T19:09:45"/>
    <d v="2020-08-24T17:44:56"/>
    <n v="5089.0000002225861"/>
    <n v="84.816666670376435"/>
    <n v="254.4500000111293"/>
    <n v="1"/>
    <s v="D555617"/>
    <s v="Closed"/>
  </r>
  <r>
    <x v="0"/>
    <x v="2"/>
    <x v="10"/>
    <s v="TR.31625"/>
    <n v="1"/>
    <x v="5"/>
    <x v="0"/>
    <d v="2020-08-24T20:20:35"/>
    <d v="2020-08-24T18:10:00"/>
    <n v="7834.9999996600673"/>
    <n v="130.58333332766779"/>
    <n v="130.58333332766779"/>
    <n v="1"/>
    <s v="D555631"/>
    <s v="Closed"/>
  </r>
  <r>
    <x v="0"/>
    <x v="2"/>
    <x v="10"/>
    <s v="REC.216"/>
    <n v="49"/>
    <x v="7"/>
    <x v="0"/>
    <d v="2020-08-24T21:18:20"/>
    <d v="2020-08-24T19:39:12"/>
    <n v="5947.999999858439"/>
    <n v="99.133333330973983"/>
    <n v="4857.5333332177252"/>
    <n v="1"/>
    <s v="D555632"/>
    <s v="Closed"/>
  </r>
  <r>
    <x v="0"/>
    <x v="2"/>
    <x v="15"/>
    <s v="FS.400"/>
    <n v="39"/>
    <x v="1"/>
    <x v="0"/>
    <d v="2020-08-24T22:44:10"/>
    <d v="2020-08-24T21:49:30"/>
    <n v="3279.999999795109"/>
    <n v="54.666666663251817"/>
    <n v="2131.9999998668209"/>
    <n v="1"/>
    <s v="D555634"/>
    <s v="Closed"/>
  </r>
  <r>
    <x v="0"/>
    <x v="4"/>
    <x v="9"/>
    <s v="REC.1365"/>
    <n v="29"/>
    <x v="1"/>
    <x v="0"/>
    <d v="2020-08-25T09:49:58"/>
    <d v="2020-08-25T08:58:00"/>
    <n v="3117.9999996442348"/>
    <n v="51.966666660737246"/>
    <n v="1507.0333331613801"/>
    <n v="1"/>
    <s v="D555642"/>
    <s v="Closed"/>
  </r>
  <r>
    <x v="0"/>
    <x v="3"/>
    <x v="7"/>
    <s v="MTR.17074"/>
    <n v="1"/>
    <x v="1"/>
    <x v="0"/>
    <d v="2020-08-25T11:06:45"/>
    <d v="2020-08-25T09:18:00"/>
    <n v="6525.0000002095476"/>
    <n v="108.75000000349246"/>
    <n v="108.75000000349246"/>
    <n v="1"/>
    <s v="C555639"/>
    <s v="Closed"/>
  </r>
  <r>
    <x v="0"/>
    <x v="2"/>
    <x v="5"/>
    <s v="TR.32761"/>
    <n v="1"/>
    <x v="7"/>
    <x v="0"/>
    <d v="2020-08-26T09:51:33"/>
    <d v="2020-08-26T09:13:00"/>
    <n v="2313.0000000586733"/>
    <n v="38.550000000977889"/>
    <n v="38.550000000977889"/>
    <n v="1"/>
    <s v="D555648"/>
    <s v="Closed"/>
  </r>
  <r>
    <x v="0"/>
    <x v="0"/>
    <x v="1"/>
    <s v="TR.34805"/>
    <n v="4"/>
    <x v="1"/>
    <x v="0"/>
    <d v="2020-08-26T16:11:52"/>
    <d v="2020-08-26T15:34:00"/>
    <n v="2272.0000005327165"/>
    <n v="37.866666675545275"/>
    <n v="151.4666667021811"/>
    <n v="1"/>
    <s v="D555654"/>
    <s v="Closed"/>
  </r>
  <r>
    <x v="1"/>
    <x v="1"/>
    <x v="11"/>
    <s v="MTR.58747"/>
    <n v="1"/>
    <x v="4"/>
    <x v="0"/>
    <d v="2020-08-26T17:51:22"/>
    <d v="2020-08-26T16:58:00"/>
    <n v="3202.0000004209578"/>
    <n v="53.36666667368263"/>
    <n v="53.36666667368263"/>
    <n v="1"/>
    <s v="C555657"/>
    <s v="Closed"/>
  </r>
  <r>
    <x v="0"/>
    <x v="0"/>
    <x v="0"/>
    <s v="REC.1105"/>
    <n v="143"/>
    <x v="1"/>
    <x v="0"/>
    <d v="2020-08-26T19:24:11"/>
    <d v="2020-08-26T18:32:31"/>
    <n v="3099.9999998370185"/>
    <n v="51.666666663950309"/>
    <n v="7388.3333329448942"/>
    <n v="1"/>
    <s v="D555690"/>
    <s v="Closed"/>
  </r>
  <r>
    <x v="0"/>
    <x v="0"/>
    <x v="0"/>
    <s v="FS.1501"/>
    <n v="1"/>
    <x v="1"/>
    <x v="0"/>
    <d v="2020-08-26T20:25:21"/>
    <d v="2020-08-26T19:49:00"/>
    <n v="2181.0000000055879"/>
    <n v="36.350000000093132"/>
    <n v="36.350000000093132"/>
    <n v="1"/>
    <s v="D555698"/>
    <s v="Closed"/>
  </r>
  <r>
    <x v="0"/>
    <x v="4"/>
    <x v="9"/>
    <s v="TR.37409"/>
    <n v="4"/>
    <x v="1"/>
    <x v="0"/>
    <d v="2020-08-26T22:57:50"/>
    <d v="2020-08-26T21:07:00"/>
    <n v="6649.9999998835847"/>
    <n v="110.83333333139308"/>
    <n v="443.33333332557231"/>
    <n v="1"/>
    <s v="D555700"/>
    <s v="Closed"/>
  </r>
  <r>
    <x v="0"/>
    <x v="0"/>
    <x v="3"/>
    <s v="FS.594"/>
    <n v="11"/>
    <x v="7"/>
    <x v="0"/>
    <d v="2020-08-27T16:26:37"/>
    <d v="2020-08-27T15:32:47"/>
    <n v="3229.99999942258"/>
    <n v="53.833333323709667"/>
    <n v="592.16666656080633"/>
    <n v="1"/>
    <s v="D555708"/>
    <s v="Closed"/>
  </r>
  <r>
    <x v="0"/>
    <x v="7"/>
    <x v="17"/>
    <s v="TR.38812"/>
    <n v="3"/>
    <x v="5"/>
    <x v="0"/>
    <d v="2020-08-27T19:33:52"/>
    <d v="2020-08-27T17:56:51"/>
    <n v="5821.0000003455207"/>
    <n v="97.016666672425345"/>
    <n v="291.05000001727603"/>
    <n v="1"/>
    <s v="D555711"/>
    <s v="Closed"/>
  </r>
  <r>
    <x v="1"/>
    <x v="6"/>
    <x v="22"/>
    <s v="MTR.201216"/>
    <n v="1"/>
    <x v="1"/>
    <x v="0"/>
    <d v="2020-08-28T20:17:46"/>
    <d v="2020-08-28T19:02:00"/>
    <n v="4545.9999996470287"/>
    <n v="75.766666660783812"/>
    <n v="75.766666660783812"/>
    <n v="1"/>
    <s v="C555716"/>
    <s v="Closed"/>
  </r>
  <r>
    <x v="0"/>
    <x v="4"/>
    <x v="26"/>
    <s v="FS.1238"/>
    <n v="3"/>
    <x v="7"/>
    <x v="1"/>
    <d v="2020-08-29T08:04:47"/>
    <d v="2020-08-29T06:32:00"/>
    <n v="5567.0000000623986"/>
    <n v="92.78333333437331"/>
    <n v="278.35000000311993"/>
    <n v="1"/>
    <s v="D555718"/>
    <s v="Closed"/>
  </r>
  <r>
    <x v="0"/>
    <x v="2"/>
    <x v="15"/>
    <s v="FS.344"/>
    <n v="7"/>
    <x v="7"/>
    <x v="0"/>
    <d v="2020-08-29T09:42:57"/>
    <d v="2020-08-29T09:01:00"/>
    <n v="2516.9999999692664"/>
    <n v="41.949999999487773"/>
    <n v="293.64999999641441"/>
    <n v="1"/>
    <s v="D555722"/>
    <s v="Closed"/>
  </r>
  <r>
    <x v="0"/>
    <x v="0"/>
    <x v="3"/>
    <s v="FS.975"/>
    <n v="1"/>
    <x v="7"/>
    <x v="0"/>
    <d v="2020-08-29T10:35:02"/>
    <d v="2020-08-29T09:12:00"/>
    <n v="4982.0000003557652"/>
    <n v="83.033333339262754"/>
    <n v="83.033333339262754"/>
    <n v="1"/>
    <s v="D555723"/>
    <s v="Closed"/>
  </r>
  <r>
    <x v="1"/>
    <x v="6"/>
    <x v="21"/>
    <s v="FS.2615"/>
    <n v="3"/>
    <x v="1"/>
    <x v="1"/>
    <d v="2020-08-29T13:47:16"/>
    <d v="2020-08-29T11:53:00"/>
    <n v="6856.0000002617016"/>
    <n v="114.26666667102836"/>
    <n v="342.80000001308508"/>
    <n v="1"/>
    <s v="D555727"/>
    <s v="Closed"/>
  </r>
  <r>
    <x v="0"/>
    <x v="2"/>
    <x v="5"/>
    <s v="TR.33005"/>
    <n v="14"/>
    <x v="1"/>
    <x v="0"/>
    <d v="2020-08-29T14:24:57"/>
    <d v="2020-08-29T12:41:00"/>
    <n v="6237.0000001508743"/>
    <n v="103.95000000251457"/>
    <n v="1455.300000035204"/>
    <n v="1"/>
    <s v="D555728"/>
    <s v="Closed"/>
  </r>
  <r>
    <x v="0"/>
    <x v="4"/>
    <x v="26"/>
    <s v="PL.100644"/>
    <n v="3"/>
    <x v="1"/>
    <x v="0"/>
    <d v="2020-08-29T21:57:40"/>
    <d v="2020-08-29T20:14:00"/>
    <n v="6219.9999999487773"/>
    <n v="103.66666666581295"/>
    <n v="310.99999999743886"/>
    <n v="1"/>
    <s v="D555730"/>
    <s v="Closed"/>
  </r>
  <r>
    <x v="0"/>
    <x v="0"/>
    <x v="4"/>
    <s v="FS.974"/>
    <n v="1"/>
    <x v="1"/>
    <x v="0"/>
    <d v="2020-08-30T04:25:24"/>
    <d v="2020-08-30T02:34:00"/>
    <n v="6684.0000002877787"/>
    <n v="111.40000000479631"/>
    <n v="111.40000000479631"/>
    <n v="1"/>
    <s v="D555732"/>
    <s v="Closed"/>
  </r>
  <r>
    <x v="0"/>
    <x v="4"/>
    <x v="9"/>
    <s v="REC.2901"/>
    <n v="652"/>
    <x v="4"/>
    <x v="0"/>
    <d v="2020-08-30T07:36:51"/>
    <d v="2020-08-30T05:16:00"/>
    <n v="8450.9999996982515"/>
    <n v="140.84999999497086"/>
    <n v="91834.199996720999"/>
    <n v="1"/>
    <s v="D555778"/>
    <s v="Closed"/>
  </r>
  <r>
    <x v="0"/>
    <x v="7"/>
    <x v="17"/>
    <s v="TR.38651"/>
    <n v="4"/>
    <x v="7"/>
    <x v="0"/>
    <d v="2020-08-30T12:03:00"/>
    <d v="2020-08-30T10:25:00"/>
    <n v="5879.9999996786937"/>
    <n v="97.999999994644895"/>
    <n v="391.99999997857958"/>
    <n v="1"/>
    <s v="D555803"/>
    <s v="Closed"/>
  </r>
  <r>
    <x v="0"/>
    <x v="7"/>
    <x v="17"/>
    <s v="MTR.15313"/>
    <n v="1"/>
    <x v="7"/>
    <x v="0"/>
    <d v="2020-08-30T13:27:40"/>
    <d v="2020-08-30T10:36:00"/>
    <n v="10300.000000046566"/>
    <n v="171.66666666744277"/>
    <n v="171.66666666744277"/>
    <n v="1"/>
    <s v="C555799"/>
    <s v="Closed"/>
  </r>
  <r>
    <x v="0"/>
    <x v="2"/>
    <x v="15"/>
    <s v="TR.84486"/>
    <n v="1"/>
    <x v="5"/>
    <x v="0"/>
    <d v="2020-08-30T12:06:11"/>
    <d v="2020-08-30T10:42:00"/>
    <n v="5051.0000001406297"/>
    <n v="84.183333335677162"/>
    <n v="84.183333335677162"/>
    <n v="1"/>
    <s v="D555802"/>
    <s v="Closed"/>
  </r>
  <r>
    <x v="0"/>
    <x v="7"/>
    <x v="17"/>
    <s v="MTR.15416"/>
    <n v="1"/>
    <x v="7"/>
    <x v="0"/>
    <d v="2020-08-30T14:04:23"/>
    <d v="2020-08-30T11:11:00"/>
    <n v="10403.000000235625"/>
    <n v="173.38333333726041"/>
    <n v="173.38333333726041"/>
    <n v="1"/>
    <s v="C555801"/>
    <s v="Closed"/>
  </r>
  <r>
    <x v="0"/>
    <x v="4"/>
    <x v="8"/>
    <s v="FS.1071"/>
    <n v="7"/>
    <x v="1"/>
    <x v="0"/>
    <d v="2020-08-30T15:37:09"/>
    <d v="2020-08-30T13:08:00"/>
    <n v="8948.9999998128042"/>
    <n v="149.14999999688007"/>
    <n v="1044.0499999781605"/>
    <n v="1"/>
    <s v="D555809"/>
    <s v="Closed"/>
  </r>
  <r>
    <x v="0"/>
    <x v="0"/>
    <x v="4"/>
    <s v="FS.1007"/>
    <n v="1"/>
    <x v="1"/>
    <x v="0"/>
    <d v="2020-08-30T17:01:38"/>
    <d v="2020-08-30T13:48:00"/>
    <n v="11618.000000109896"/>
    <n v="193.63333333516493"/>
    <n v="193.63333333516493"/>
    <n v="1"/>
    <s v="D555814"/>
    <s v="Closed"/>
  </r>
  <r>
    <x v="0"/>
    <x v="4"/>
    <x v="26"/>
    <s v="MTR.27698"/>
    <n v="1"/>
    <x v="3"/>
    <x v="0"/>
    <d v="2020-08-30T18:23:00"/>
    <d v="2020-08-30T15:13:00"/>
    <n v="11400.000000069849"/>
    <n v="190.00000000116415"/>
    <n v="190.00000000116415"/>
    <n v="1"/>
    <s v="C555812"/>
    <s v="Closed"/>
  </r>
  <r>
    <x v="0"/>
    <x v="3"/>
    <x v="6"/>
    <s v="MTR.16347"/>
    <n v="1"/>
    <x v="7"/>
    <x v="0"/>
    <d v="2020-08-30T18:14:50"/>
    <d v="2020-08-30T16:01:00"/>
    <n v="8029.9999999813735"/>
    <n v="133.83333333302289"/>
    <n v="133.83333333302289"/>
    <n v="1"/>
    <s v="C555813"/>
    <s v="Closed"/>
  </r>
  <r>
    <x v="1"/>
    <x v="5"/>
    <x v="14"/>
    <s v="SW.2473"/>
    <n v="84"/>
    <x v="4"/>
    <x v="0"/>
    <d v="2020-08-30T18:58:18"/>
    <d v="2020-08-30T17:19:00"/>
    <n v="5957.9999996814877"/>
    <n v="99.299999994691461"/>
    <n v="8341.1999995540828"/>
    <n v="1"/>
    <s v="D555832"/>
    <s v="Closed"/>
  </r>
  <r>
    <x v="0"/>
    <x v="4"/>
    <x v="9"/>
    <s v="MTR.27894"/>
    <n v="1"/>
    <x v="3"/>
    <x v="0"/>
    <d v="2020-08-30T23:01:00"/>
    <d v="2020-08-30T20:18:00"/>
    <n v="9779.9999998183921"/>
    <n v="162.9999999969732"/>
    <n v="162.9999999969732"/>
    <n v="1"/>
    <s v="C555833"/>
    <s v="Closed"/>
  </r>
  <r>
    <x v="1"/>
    <x v="6"/>
    <x v="23"/>
    <s v="TR.41682"/>
    <n v="2"/>
    <x v="5"/>
    <x v="0"/>
    <d v="2020-08-31T10:26:44"/>
    <d v="2020-08-31T09:47:52"/>
    <n v="2332.0000000996515"/>
    <n v="38.866666668327525"/>
    <n v="77.733333336655051"/>
    <n v="1"/>
    <s v="D555835"/>
    <s v="Closed"/>
  </r>
  <r>
    <x v="0"/>
    <x v="2"/>
    <x v="5"/>
    <s v="MTR.24284"/>
    <n v="1"/>
    <x v="7"/>
    <x v="0"/>
    <d v="2020-08-31T16:52:47"/>
    <d v="2020-08-31T14:47:00"/>
    <n v="7547.0000002300367"/>
    <n v="125.78333333716728"/>
    <n v="125.78333333716728"/>
    <n v="1"/>
    <s v="C555837"/>
    <s v="Closed"/>
  </r>
  <r>
    <x v="0"/>
    <x v="7"/>
    <x v="17"/>
    <s v="FS.1832"/>
    <n v="36"/>
    <x v="7"/>
    <x v="0"/>
    <d v="2020-08-31T21:13:39"/>
    <d v="2020-08-31T19:14:05"/>
    <n v="7173.9999997895211"/>
    <n v="119.56666666315868"/>
    <n v="4304.3999998737127"/>
    <n v="1"/>
    <s v="D555847"/>
    <s v="Closed"/>
  </r>
  <r>
    <x v="0"/>
    <x v="2"/>
    <x v="5"/>
    <s v="TR.32813"/>
    <n v="1"/>
    <x v="7"/>
    <x v="0"/>
    <d v="2020-09-01T09:56:54"/>
    <d v="2020-09-01T08:37:14"/>
    <n v="4779.9999996554106"/>
    <n v="79.666666660923511"/>
    <n v="79.666666660923511"/>
    <n v="1"/>
    <s v="D555850"/>
    <s v="Closed"/>
  </r>
  <r>
    <x v="0"/>
    <x v="3"/>
    <x v="7"/>
    <s v="TR.38029"/>
    <n v="1"/>
    <x v="7"/>
    <x v="0"/>
    <d v="2020-09-01T20:42:18"/>
    <d v="2020-09-01T17:26:49"/>
    <n v="11729.000000283122"/>
    <n v="195.48333333805203"/>
    <n v="195.48333333805203"/>
    <n v="1"/>
    <s v="D555858"/>
    <s v="Closed"/>
  </r>
  <r>
    <x v="0"/>
    <x v="2"/>
    <x v="10"/>
    <s v="FS.59605"/>
    <n v="10"/>
    <x v="10"/>
    <x v="0"/>
    <d v="2020-09-02T13:56:55"/>
    <d v="2020-09-02T10:21:00"/>
    <n v="12954.999999585561"/>
    <n v="215.91666665975936"/>
    <n v="2159.1666665975936"/>
    <n v="1"/>
    <s v="D555863"/>
    <s v="Closed"/>
  </r>
  <r>
    <x v="1"/>
    <x v="5"/>
    <x v="12"/>
    <s v="FDR.21184"/>
    <n v="595"/>
    <x v="2"/>
    <x v="1"/>
    <d v="2020-09-02T12:08:20"/>
    <d v="2020-09-02T11:23:00"/>
    <n v="2719.9999996460974"/>
    <n v="45.333333327434957"/>
    <n v="26973.333329823799"/>
    <n v="1"/>
    <s v="D555879"/>
    <s v="Closed"/>
  </r>
  <r>
    <x v="1"/>
    <x v="6"/>
    <x v="22"/>
    <s v="MTR.2743"/>
    <n v="1"/>
    <x v="1"/>
    <x v="0"/>
    <d v="2020-09-02T19:06:18"/>
    <d v="2020-09-02T17:18:00"/>
    <n v="6498.0000001844019"/>
    <n v="108.30000000307336"/>
    <n v="108.30000000307336"/>
    <n v="1"/>
    <s v="C555900"/>
    <s v="Closed"/>
  </r>
  <r>
    <x v="1"/>
    <x v="6"/>
    <x v="22"/>
    <s v="FS.2256"/>
    <n v="25"/>
    <x v="2"/>
    <x v="0"/>
    <d v="2020-09-03T15:00:46"/>
    <d v="2020-09-03T14:12:00"/>
    <n v="2926.0000000242144"/>
    <n v="48.76666666707024"/>
    <n v="1219.166666676756"/>
    <n v="1"/>
    <s v="D555903"/>
    <s v="Closed"/>
  </r>
  <r>
    <x v="0"/>
    <x v="2"/>
    <x v="10"/>
    <s v="REC.2858"/>
    <n v="307"/>
    <x v="4"/>
    <x v="0"/>
    <d v="2020-09-04T11:59:37"/>
    <d v="2020-09-04T11:18:00"/>
    <n v="2497.0000003231689"/>
    <n v="41.616666672052816"/>
    <n v="12776.316668320214"/>
    <n v="1"/>
    <s v="D555944"/>
    <s v="Closed"/>
  </r>
  <r>
    <x v="1"/>
    <x v="1"/>
    <x v="11"/>
    <s v="MTR.119545"/>
    <n v="1"/>
    <x v="4"/>
    <x v="0"/>
    <d v="2020-09-04T21:08:22"/>
    <d v="2020-09-04T18:44:29"/>
    <n v="8632.9999994952232"/>
    <n v="143.88333332492039"/>
    <n v="143.88333332492039"/>
    <n v="1"/>
    <s v="C555949"/>
    <s v="Closed"/>
  </r>
  <r>
    <x v="1"/>
    <x v="1"/>
    <x v="11"/>
    <s v="FS.2181"/>
    <n v="6"/>
    <x v="4"/>
    <x v="0"/>
    <d v="2020-09-04T20:02:34"/>
    <d v="2020-09-04T19:10:00"/>
    <n v="3153.99999988731"/>
    <n v="52.566666664788499"/>
    <n v="315.399999988731"/>
    <n v="1"/>
    <s v="D555953"/>
    <s v="Closed"/>
  </r>
  <r>
    <x v="0"/>
    <x v="0"/>
    <x v="1"/>
    <s v="FS.17584"/>
    <n v="6"/>
    <x v="5"/>
    <x v="0"/>
    <d v="2020-09-05T10:37:27"/>
    <d v="2020-09-05T09:39:00"/>
    <n v="3507.0000000530854"/>
    <n v="58.450000000884756"/>
    <n v="350.70000000530854"/>
    <n v="1"/>
    <s v="D555955"/>
    <s v="Closed"/>
  </r>
  <r>
    <x v="1"/>
    <x v="6"/>
    <x v="18"/>
    <s v="MTR.7042"/>
    <n v="1"/>
    <x v="1"/>
    <x v="0"/>
    <d v="2020-09-06T11:37:27"/>
    <d v="2020-09-06T10:29:00"/>
    <n v="4107.0000001229346"/>
    <n v="68.45000000204891"/>
    <n v="68.45000000204891"/>
    <n v="1"/>
    <s v="C555958"/>
    <s v="Closed"/>
  </r>
  <r>
    <x v="1"/>
    <x v="1"/>
    <x v="11"/>
    <s v="FS.2257"/>
    <n v="101"/>
    <x v="1"/>
    <x v="1"/>
    <d v="2020-09-06T13:02:05"/>
    <d v="2020-09-06T10:45:00"/>
    <n v="8225.0000003026798"/>
    <n v="137.083333338378"/>
    <n v="13845.416667176178"/>
    <n v="1"/>
    <s v="D555979"/>
    <s v="Closed"/>
  </r>
  <r>
    <x v="1"/>
    <x v="1"/>
    <x v="30"/>
    <s v="MTR.8321"/>
    <n v="1"/>
    <x v="1"/>
    <x v="1"/>
    <d v="2020-09-06T13:06:06"/>
    <d v="2020-09-06T10:55:00"/>
    <n v="7865.9999999916181"/>
    <n v="131.0999999998603"/>
    <n v="131.0999999998603"/>
    <n v="1"/>
    <s v="C555966"/>
    <s v="Closed"/>
  </r>
  <r>
    <x v="1"/>
    <x v="1"/>
    <x v="11"/>
    <s v="MTR.10540"/>
    <n v="1"/>
    <x v="1"/>
    <x v="0"/>
    <d v="2020-09-06T14:04:03"/>
    <d v="2020-09-06T11:13:00"/>
    <n v="10262.999999569729"/>
    <n v="171.04999999282882"/>
    <n v="171.04999999282882"/>
    <n v="1"/>
    <s v="C555976"/>
    <s v="Closed"/>
  </r>
  <r>
    <x v="1"/>
    <x v="1"/>
    <x v="11"/>
    <s v="MTR.8764"/>
    <n v="1"/>
    <x v="1"/>
    <x v="0"/>
    <d v="2020-09-06T14:04:51"/>
    <d v="2020-09-06T11:57:00"/>
    <n v="7670.9999996703118"/>
    <n v="127.8499999945052"/>
    <n v="127.8499999945052"/>
    <n v="1"/>
    <s v="C555980"/>
    <s v="Closed"/>
  </r>
  <r>
    <x v="1"/>
    <x v="1"/>
    <x v="11"/>
    <s v="MTR.12869"/>
    <n v="1"/>
    <x v="1"/>
    <x v="0"/>
    <d v="2020-09-06T14:06:35"/>
    <d v="2020-09-06T12:09:00"/>
    <n v="7055.0000002607703"/>
    <n v="117.58333333767951"/>
    <n v="117.58333333767951"/>
    <n v="1"/>
    <s v="C555982"/>
    <s v="Closed"/>
  </r>
  <r>
    <x v="0"/>
    <x v="0"/>
    <x v="3"/>
    <s v="MTR.24576"/>
    <n v="1"/>
    <x v="2"/>
    <x v="0"/>
    <d v="2020-09-07T13:55:00"/>
    <d v="2020-09-07T12:21:00"/>
    <n v="5640.0000001536682"/>
    <n v="94.000000002561137"/>
    <n v="94.000000002561137"/>
    <n v="1"/>
    <s v="C555987"/>
    <s v="Closed"/>
  </r>
  <r>
    <x v="1"/>
    <x v="6"/>
    <x v="13"/>
    <s v="FS.2576"/>
    <n v="88"/>
    <x v="4"/>
    <x v="0"/>
    <d v="2020-09-08T03:10:37"/>
    <d v="2020-09-07T23:26:00"/>
    <n v="13476.999999652617"/>
    <n v="224.61666666087694"/>
    <n v="19766.266666157171"/>
    <n v="1"/>
    <s v="D555992"/>
    <s v="Closed"/>
  </r>
  <r>
    <x v="0"/>
    <x v="0"/>
    <x v="0"/>
    <s v="MTR.25804"/>
    <n v="1"/>
    <x v="2"/>
    <x v="1"/>
    <d v="2020-09-08T17:14:37"/>
    <d v="2020-09-08T14:48:00"/>
    <n v="8797.0000001136214"/>
    <n v="146.61666666856036"/>
    <n v="146.61666666856036"/>
    <n v="1"/>
    <s v="C555995"/>
    <s v="Closed"/>
  </r>
  <r>
    <x v="1"/>
    <x v="6"/>
    <x v="13"/>
    <s v="MTR.211618"/>
    <n v="1"/>
    <x v="4"/>
    <x v="0"/>
    <d v="2020-09-09T09:40:53"/>
    <d v="2020-09-09T08:23:00"/>
    <n v="4672.9999997885898"/>
    <n v="77.88333332980983"/>
    <n v="77.88333332980983"/>
    <n v="1"/>
    <s v="C555999"/>
    <s v="Closed"/>
  </r>
  <r>
    <x v="1"/>
    <x v="6"/>
    <x v="25"/>
    <s v="MTR.339"/>
    <n v="1"/>
    <x v="4"/>
    <x v="0"/>
    <d v="2020-09-09T11:26:00"/>
    <d v="2020-09-09T10:42:31"/>
    <n v="2609.0000001015142"/>
    <n v="43.483333335025236"/>
    <n v="43.483333335025236"/>
    <n v="1"/>
    <s v="C556001"/>
    <s v="Closed"/>
  </r>
  <r>
    <x v="0"/>
    <x v="2"/>
    <x v="16"/>
    <s v="FS.478"/>
    <n v="57"/>
    <x v="1"/>
    <x v="0"/>
    <d v="2020-09-09T23:30:31"/>
    <d v="2020-09-09T23:08:00"/>
    <n v="1351.000000233762"/>
    <n v="22.516666670562699"/>
    <n v="1283.4500002220739"/>
    <n v="1"/>
    <s v="D556021"/>
    <s v="Closed"/>
  </r>
  <r>
    <x v="0"/>
    <x v="7"/>
    <x v="17"/>
    <s v="FS.1807"/>
    <n v="15"/>
    <x v="5"/>
    <x v="0"/>
    <d v="2020-09-10T10:55:41"/>
    <d v="2020-09-10T08:55:34"/>
    <n v="7206.9999999599531"/>
    <n v="120.11666666599922"/>
    <n v="1801.7499999899883"/>
    <n v="1"/>
    <s v="D556026"/>
    <s v="Closed"/>
  </r>
  <r>
    <x v="0"/>
    <x v="0"/>
    <x v="4"/>
    <s v="TR.36012"/>
    <n v="1"/>
    <x v="2"/>
    <x v="0"/>
    <d v="2020-09-10T13:16:00"/>
    <d v="2020-09-10T11:44:00"/>
    <n v="5519.9999997625127"/>
    <n v="91.999999996041879"/>
    <n v="91.999999996041879"/>
    <n v="1"/>
    <s v="D556029"/>
    <s v="Closed"/>
  </r>
  <r>
    <x v="0"/>
    <x v="0"/>
    <x v="3"/>
    <s v="MTR.25556"/>
    <n v="1"/>
    <x v="5"/>
    <x v="0"/>
    <d v="2020-09-11T05:14:25"/>
    <d v="2020-09-11T04:17:58"/>
    <n v="3387.0000002905726"/>
    <n v="56.450000004842877"/>
    <n v="56.450000004842877"/>
    <n v="1"/>
    <s v="C556031"/>
    <s v="Closed"/>
  </r>
  <r>
    <x v="0"/>
    <x v="0"/>
    <x v="3"/>
    <s v="MTR.25589"/>
    <n v="1"/>
    <x v="5"/>
    <x v="0"/>
    <d v="2020-09-11T05:14:52"/>
    <d v="2020-09-11T04:21:11"/>
    <n v="3220.9999998332933"/>
    <n v="53.683333330554888"/>
    <n v="53.683333330554888"/>
    <n v="1"/>
    <s v="C556032"/>
    <s v="Closed"/>
  </r>
  <r>
    <x v="0"/>
    <x v="0"/>
    <x v="3"/>
    <s v="MTR.25564"/>
    <n v="1"/>
    <x v="5"/>
    <x v="0"/>
    <d v="2020-09-11T05:13:52"/>
    <d v="2020-09-11T04:37:00"/>
    <n v="2211.999999708496"/>
    <n v="36.866666661808267"/>
    <n v="36.866666661808267"/>
    <n v="1"/>
    <s v="C556033"/>
    <s v="Closed"/>
  </r>
  <r>
    <x v="1"/>
    <x v="6"/>
    <x v="13"/>
    <s v="MTR.14770"/>
    <n v="1"/>
    <x v="5"/>
    <x v="0"/>
    <d v="2020-09-11T09:24:25"/>
    <d v="2020-09-11T08:41:00"/>
    <n v="2604.999999795109"/>
    <n v="43.416666663251817"/>
    <n v="43.416666663251817"/>
    <n v="1"/>
    <s v="C556034"/>
    <s v="Closed"/>
  </r>
  <r>
    <x v="0"/>
    <x v="3"/>
    <x v="7"/>
    <s v="TR.173312"/>
    <n v="1"/>
    <x v="7"/>
    <x v="0"/>
    <d v="2020-09-11T11:14:41"/>
    <d v="2020-09-11T10:41:22"/>
    <n v="1999.0000002086163"/>
    <n v="33.316666670143604"/>
    <n v="33.316666670143604"/>
    <n v="1"/>
    <s v="D556036"/>
    <s v="Closed"/>
  </r>
  <r>
    <x v="0"/>
    <x v="0"/>
    <x v="3"/>
    <s v="FS.40787"/>
    <n v="20"/>
    <x v="3"/>
    <x v="0"/>
    <d v="2020-09-11T19:11:00"/>
    <d v="2020-09-11T18:02:56"/>
    <n v="4083.9999997755513"/>
    <n v="68.066666662925854"/>
    <n v="1361.3333332585171"/>
    <n v="1"/>
    <s v="D556065"/>
    <s v="Closed"/>
  </r>
  <r>
    <x v="0"/>
    <x v="2"/>
    <x v="10"/>
    <s v="FS.98"/>
    <n v="40"/>
    <x v="7"/>
    <x v="0"/>
    <d v="2020-09-11T22:31:35"/>
    <d v="2020-09-11T18:43:41"/>
    <n v="13674.000000441447"/>
    <n v="227.90000000735745"/>
    <n v="9116.0000002942979"/>
    <n v="1"/>
    <s v="D556074"/>
    <s v="Closed"/>
  </r>
  <r>
    <x v="0"/>
    <x v="0"/>
    <x v="3"/>
    <s v="FS.40787"/>
    <n v="23"/>
    <x v="1"/>
    <x v="0"/>
    <d v="2020-09-11T21:59:43"/>
    <d v="2020-09-11T19:11:00"/>
    <n v="10123.000000161119"/>
    <n v="168.71666666935198"/>
    <n v="3880.4833333950955"/>
    <n v="1"/>
    <s v="D556066"/>
    <s v="Closed"/>
  </r>
  <r>
    <x v="0"/>
    <x v="0"/>
    <x v="1"/>
    <s v="PL.96878"/>
    <n v="5"/>
    <x v="1"/>
    <x v="0"/>
    <d v="2020-09-11T21:40:00"/>
    <d v="2020-09-11T20:04:00"/>
    <n v="5760.0000005448237"/>
    <n v="96.000000009080395"/>
    <n v="480.00000004540198"/>
    <n v="1"/>
    <s v="D556063"/>
    <s v="Closed"/>
  </r>
  <r>
    <x v="1"/>
    <x v="1"/>
    <x v="11"/>
    <s v="FS.2290"/>
    <n v="8"/>
    <x v="2"/>
    <x v="0"/>
    <d v="2020-09-12T14:37:20"/>
    <d v="2020-09-12T13:50:00"/>
    <n v="2840.0000000372529"/>
    <n v="47.333333333954215"/>
    <n v="378.66666667163372"/>
    <n v="1"/>
    <s v="D556078"/>
    <s v="Closed"/>
  </r>
  <r>
    <x v="1"/>
    <x v="6"/>
    <x v="23"/>
    <s v="FS.2568"/>
    <n v="13"/>
    <x v="7"/>
    <x v="0"/>
    <d v="2020-09-13T11:06:43"/>
    <d v="2020-09-13T09:10:00"/>
    <n v="7003.0000000493601"/>
    <n v="116.71666666748933"/>
    <n v="1517.3166666773614"/>
    <n v="1"/>
    <s v="D556083"/>
    <s v="Closed"/>
  </r>
  <r>
    <x v="0"/>
    <x v="2"/>
    <x v="16"/>
    <s v="FS.197"/>
    <n v="2"/>
    <x v="1"/>
    <x v="0"/>
    <d v="2020-09-13T12:13:26"/>
    <d v="2020-09-13T11:34:00"/>
    <n v="2365.9999998752028"/>
    <n v="39.43333333125338"/>
    <n v="78.866666662506759"/>
    <n v="1"/>
    <s v="D556086"/>
    <s v="Closed"/>
  </r>
  <r>
    <x v="0"/>
    <x v="0"/>
    <x v="0"/>
    <s v="MTR.22093"/>
    <n v="1"/>
    <x v="1"/>
    <x v="0"/>
    <d v="2020-09-13T12:43:36"/>
    <d v="2020-09-13T11:45:00"/>
    <n v="3515.9999996423721"/>
    <n v="58.599999994039536"/>
    <n v="58.599999994039536"/>
    <n v="1"/>
    <s v="C556085"/>
    <s v="Closed"/>
  </r>
  <r>
    <x v="0"/>
    <x v="0"/>
    <x v="0"/>
    <s v="FS.1022"/>
    <n v="4"/>
    <x v="1"/>
    <x v="0"/>
    <d v="2020-09-13T12:43:02"/>
    <d v="2020-09-13T11:45:00"/>
    <n v="3481.9999998668209"/>
    <n v="58.033333331113681"/>
    <n v="232.13333332445472"/>
    <n v="1"/>
    <s v="D556087"/>
    <s v="Closed"/>
  </r>
  <r>
    <x v="1"/>
    <x v="6"/>
    <x v="13"/>
    <s v="TR.42254"/>
    <n v="6"/>
    <x v="2"/>
    <x v="0"/>
    <d v="2020-09-13T14:28:33"/>
    <d v="2020-09-13T13:12:00"/>
    <n v="4592.9999999469146"/>
    <n v="76.549999999115244"/>
    <n v="459.29999999469146"/>
    <n v="1"/>
    <s v="D556090"/>
    <s v="Closed"/>
  </r>
  <r>
    <x v="0"/>
    <x v="0"/>
    <x v="3"/>
    <s v="FS.1003"/>
    <n v="8"/>
    <x v="1"/>
    <x v="0"/>
    <d v="2020-09-13T17:46:47"/>
    <d v="2020-09-13T17:13:00"/>
    <n v="2026.9999998388812"/>
    <n v="33.78333333064802"/>
    <n v="270.26666664518416"/>
    <n v="1"/>
    <s v="D556096"/>
    <s v="Closed"/>
  </r>
  <r>
    <x v="0"/>
    <x v="2"/>
    <x v="10"/>
    <s v="FS.126"/>
    <n v="24"/>
    <x v="1"/>
    <x v="0"/>
    <d v="2020-09-13T19:27:35"/>
    <d v="2020-09-13T18:04:00"/>
    <n v="5014.9999998975545"/>
    <n v="83.583333331625909"/>
    <n v="2005.9999999590218"/>
    <n v="1"/>
    <s v="D556102"/>
    <s v="Closed"/>
  </r>
  <r>
    <x v="0"/>
    <x v="2"/>
    <x v="5"/>
    <s v="TR.32384"/>
    <n v="1"/>
    <x v="5"/>
    <x v="0"/>
    <d v="2020-09-14T09:24:03"/>
    <d v="2020-09-14T09:04:00"/>
    <n v="1202.9999995836988"/>
    <n v="20.049999993061647"/>
    <n v="20.049999993061647"/>
    <n v="1"/>
    <s v="D556108"/>
    <s v="Closed"/>
  </r>
  <r>
    <x v="0"/>
    <x v="0"/>
    <x v="3"/>
    <s v="FS.933"/>
    <n v="9"/>
    <x v="1"/>
    <x v="0"/>
    <d v="2020-09-14T17:39:18"/>
    <d v="2020-09-14T16:30:11"/>
    <n v="4147.0000000437722"/>
    <n v="69.116666667396203"/>
    <n v="622.05000000656582"/>
    <n v="1"/>
    <s v="D556117"/>
    <s v="Closed"/>
  </r>
  <r>
    <x v="1"/>
    <x v="6"/>
    <x v="25"/>
    <s v="FS.1997"/>
    <n v="25"/>
    <x v="4"/>
    <x v="0"/>
    <d v="2020-09-14T23:25:26"/>
    <d v="2020-09-14T22:05:12"/>
    <n v="4814.0000000596046"/>
    <n v="80.233333334326744"/>
    <n v="2005.8333333581686"/>
    <n v="1"/>
    <s v="D556121"/>
    <s v="Closed"/>
  </r>
  <r>
    <x v="0"/>
    <x v="2"/>
    <x v="5"/>
    <s v="MTR.17665"/>
    <n v="1"/>
    <x v="12"/>
    <x v="0"/>
    <d v="2020-09-15T08:28:00"/>
    <d v="2020-09-15T06:54:00"/>
    <n v="5640.0000001536682"/>
    <n v="94.000000002561137"/>
    <n v="94.000000002561137"/>
    <n v="1"/>
    <s v="C556122"/>
    <s v="Closed"/>
  </r>
  <r>
    <x v="0"/>
    <x v="4"/>
    <x v="8"/>
    <s v="TR.35692"/>
    <n v="1"/>
    <x v="12"/>
    <x v="0"/>
    <d v="2020-09-15T08:58:07"/>
    <d v="2020-09-15T08:23:57"/>
    <n v="2050.0000001862645"/>
    <n v="34.166666669771075"/>
    <n v="34.166666669771075"/>
    <n v="1"/>
    <s v="D556124"/>
    <s v="Closed"/>
  </r>
  <r>
    <x v="0"/>
    <x v="2"/>
    <x v="10"/>
    <s v="FS.125"/>
    <n v="23"/>
    <x v="12"/>
    <x v="0"/>
    <d v="2020-09-15T14:15:29"/>
    <d v="2020-09-15T13:33:47"/>
    <n v="2501.9999996060506"/>
    <n v="41.699999993434176"/>
    <n v="959.09999984898604"/>
    <n v="1"/>
    <s v="D556132"/>
    <s v="Closed"/>
  </r>
  <r>
    <x v="0"/>
    <x v="2"/>
    <x v="10"/>
    <s v="FS.136"/>
    <n v="15"/>
    <x v="12"/>
    <x v="0"/>
    <d v="2020-09-15T16:33:00"/>
    <d v="2020-09-15T15:38:33"/>
    <n v="3266.9999998994172"/>
    <n v="54.449999998323619"/>
    <n v="816.74999997485429"/>
    <n v="1"/>
    <s v="D556138"/>
    <s v="Closed"/>
  </r>
  <r>
    <x v="0"/>
    <x v="2"/>
    <x v="10"/>
    <s v="FS.164"/>
    <n v="2"/>
    <x v="12"/>
    <x v="0"/>
    <d v="2020-09-15T23:15:48"/>
    <d v="2020-09-15T21:23:08"/>
    <n v="6759.9999998230487"/>
    <n v="112.66666666371748"/>
    <n v="225.33333332743496"/>
    <n v="1"/>
    <s v="D556144"/>
    <s v="Closed"/>
  </r>
  <r>
    <x v="0"/>
    <x v="2"/>
    <x v="10"/>
    <s v="FS.40"/>
    <n v="35"/>
    <x v="12"/>
    <x v="0"/>
    <d v="2020-09-16T05:31:00"/>
    <d v="2020-09-16T03:25:00"/>
    <n v="7560.0000001257285"/>
    <n v="126.00000000209548"/>
    <n v="4410.0000000733417"/>
    <n v="1"/>
    <s v="D556152"/>
    <s v="Closed"/>
  </r>
  <r>
    <x v="0"/>
    <x v="2"/>
    <x v="10"/>
    <s v="MTR.19270"/>
    <n v="1"/>
    <x v="12"/>
    <x v="0"/>
    <d v="2020-09-16T05:29:00"/>
    <d v="2020-09-16T05:02:00"/>
    <n v="1620.0000002514571"/>
    <n v="27.000000004190952"/>
    <n v="27.000000004190952"/>
    <n v="1"/>
    <s v="C556150"/>
    <s v="Closed"/>
  </r>
  <r>
    <x v="0"/>
    <x v="2"/>
    <x v="10"/>
    <s v="FS.51"/>
    <n v="11"/>
    <x v="12"/>
    <x v="0"/>
    <d v="2020-09-16T06:37:22"/>
    <d v="2020-09-16T05:35:00"/>
    <n v="3741.9999996665865"/>
    <n v="62.366666661109775"/>
    <n v="686.03333327220753"/>
    <n v="1"/>
    <s v="D556154"/>
    <s v="Closed"/>
  </r>
  <r>
    <x v="0"/>
    <x v="7"/>
    <x v="17"/>
    <s v="FS.1740"/>
    <n v="58"/>
    <x v="12"/>
    <x v="0"/>
    <d v="2020-09-16T09:27:29"/>
    <d v="2020-09-16T08:40:00"/>
    <n v="2849.0000002551824"/>
    <n v="47.483333337586373"/>
    <n v="2754.0333335800096"/>
    <n v="1"/>
    <s v="D556166"/>
    <s v="Closed"/>
  </r>
  <r>
    <x v="0"/>
    <x v="3"/>
    <x v="7"/>
    <s v="REC.1602"/>
    <n v="503"/>
    <x v="12"/>
    <x v="0"/>
    <d v="2020-09-16T10:31:00"/>
    <d v="2020-09-16T09:12:00"/>
    <n v="4740.0000003632158"/>
    <n v="79.000000006053597"/>
    <n v="39737.000003044959"/>
    <n v="1"/>
    <s v="D556221"/>
    <s v="Closed"/>
  </r>
  <r>
    <x v="0"/>
    <x v="3"/>
    <x v="7"/>
    <s v="FS.1579"/>
    <n v="29"/>
    <x v="12"/>
    <x v="0"/>
    <d v="2020-09-16T10:18:45"/>
    <d v="2020-09-16T09:13:00"/>
    <n v="3944.9999999720603"/>
    <n v="65.749999999534339"/>
    <n v="1906.7499999864958"/>
    <n v="1"/>
    <s v="D556200"/>
    <s v="Closed"/>
  </r>
  <r>
    <x v="0"/>
    <x v="2"/>
    <x v="16"/>
    <s v="FS.300"/>
    <n v="10"/>
    <x v="12"/>
    <x v="0"/>
    <d v="2020-09-16T10:54:12"/>
    <d v="2020-09-16T09:20:00"/>
    <n v="5651.9999998155981"/>
    <n v="94.199999996926636"/>
    <n v="941.99999996926636"/>
    <n v="1"/>
    <s v="D556199"/>
    <s v="Closed"/>
  </r>
  <r>
    <x v="0"/>
    <x v="2"/>
    <x v="10"/>
    <s v="REC.185"/>
    <n v="13"/>
    <x v="12"/>
    <x v="0"/>
    <d v="2020-09-16T11:14:54"/>
    <d v="2020-09-16T09:29:38"/>
    <n v="6315.9999997587875"/>
    <n v="105.26666666264646"/>
    <n v="1368.4666666144039"/>
    <n v="1"/>
    <s v="D556268"/>
    <s v="Closed"/>
  </r>
  <r>
    <x v="0"/>
    <x v="4"/>
    <x v="8"/>
    <s v="FDR.8370"/>
    <n v="288"/>
    <x v="12"/>
    <x v="0"/>
    <d v="2020-09-16T11:01:00"/>
    <d v="2020-09-16T10:16:00"/>
    <n v="2700"/>
    <n v="45"/>
    <n v="12960"/>
    <n v="1"/>
    <s v="D556260"/>
    <s v="Closed"/>
  </r>
  <r>
    <x v="0"/>
    <x v="3"/>
    <x v="7"/>
    <s v="FS.1557"/>
    <n v="2"/>
    <x v="12"/>
    <x v="0"/>
    <d v="2020-09-16T12:49:00"/>
    <d v="2020-09-16T10:31:00"/>
    <n v="8279.9999999580905"/>
    <n v="137.99999999930151"/>
    <n v="275.99999999860302"/>
    <n v="1"/>
    <s v="D556258"/>
    <s v="Closed"/>
  </r>
  <r>
    <x v="0"/>
    <x v="2"/>
    <x v="5"/>
    <s v="REC.465"/>
    <n v="39"/>
    <x v="12"/>
    <x v="0"/>
    <d v="2020-09-16T14:57:18"/>
    <d v="2020-09-16T13:38:00"/>
    <n v="4757.9999995417893"/>
    <n v="79.299999992363155"/>
    <n v="3092.699999702163"/>
    <n v="1"/>
    <s v="D556282"/>
    <s v="Closed"/>
  </r>
  <r>
    <x v="0"/>
    <x v="4"/>
    <x v="8"/>
    <s v="FS.1146"/>
    <n v="18"/>
    <x v="12"/>
    <x v="0"/>
    <d v="2020-09-16T14:18:00"/>
    <d v="2020-09-16T13:41:00"/>
    <n v="2219.9999996926636"/>
    <n v="36.999999994877726"/>
    <n v="665.99999990779907"/>
    <n v="1"/>
    <s v="D556281"/>
    <s v="Closed"/>
  </r>
  <r>
    <x v="0"/>
    <x v="2"/>
    <x v="10"/>
    <s v="FS.60"/>
    <n v="4"/>
    <x v="12"/>
    <x v="0"/>
    <d v="2020-09-16T16:05:02"/>
    <d v="2020-09-16T13:48:36"/>
    <n v="8185.9999999869615"/>
    <n v="136.43333333311602"/>
    <n v="545.7333333324641"/>
    <n v="1"/>
    <s v="D556374"/>
    <s v="Closed"/>
  </r>
  <r>
    <x v="0"/>
    <x v="0"/>
    <x v="1"/>
    <s v="FDR.8366"/>
    <n v="924"/>
    <x v="12"/>
    <x v="0"/>
    <d v="2020-09-16T19:20:00"/>
    <d v="2020-09-16T15:06:00"/>
    <n v="15240.00000001397"/>
    <n v="254.00000000023283"/>
    <n v="234696.00000021514"/>
    <n v="1"/>
    <s v="D556353"/>
    <s v="Closed"/>
  </r>
  <r>
    <x v="0"/>
    <x v="0"/>
    <x v="3"/>
    <s v="FS.933"/>
    <n v="9"/>
    <x v="12"/>
    <x v="0"/>
    <d v="2020-09-16T17:37:30"/>
    <d v="2020-09-16T15:22:23"/>
    <n v="8106.9999997504056"/>
    <n v="135.11666666250676"/>
    <n v="1216.0499999625608"/>
    <n v="1"/>
    <s v="D556417"/>
    <s v="Closed"/>
  </r>
  <r>
    <x v="0"/>
    <x v="4"/>
    <x v="8"/>
    <s v="FS.1146"/>
    <n v="18"/>
    <x v="12"/>
    <x v="0"/>
    <d v="2020-09-16T17:58:17"/>
    <d v="2020-09-16T17:05:27"/>
    <n v="3169.999999855645"/>
    <n v="52.833333330927417"/>
    <n v="950.9999999566935"/>
    <n v="1"/>
    <s v="D556421"/>
    <s v="Closed"/>
  </r>
  <r>
    <x v="0"/>
    <x v="0"/>
    <x v="3"/>
    <s v="FS.942"/>
    <n v="1"/>
    <x v="12"/>
    <x v="0"/>
    <d v="2020-09-16T21:26:57"/>
    <d v="2020-09-16T19:37:40"/>
    <n v="6557.0000001462176"/>
    <n v="109.28333333577029"/>
    <n v="109.28333333577029"/>
    <n v="1"/>
    <s v="D556478"/>
    <s v="Closed"/>
  </r>
  <r>
    <x v="0"/>
    <x v="0"/>
    <x v="3"/>
    <s v="REC.2869"/>
    <n v="256"/>
    <x v="12"/>
    <x v="0"/>
    <d v="2020-09-16T20:47:00"/>
    <d v="2020-09-16T19:45:00"/>
    <n v="3720.0000001816079"/>
    <n v="62.000000003026798"/>
    <n v="15872.00000077486"/>
    <n v="1"/>
    <s v="D556471"/>
    <s v="Closed"/>
  </r>
  <r>
    <x v="0"/>
    <x v="7"/>
    <x v="17"/>
    <s v="FS.1694"/>
    <n v="7"/>
    <x v="1"/>
    <x v="0"/>
    <d v="2020-09-17T06:11:21"/>
    <d v="2020-09-17T03:36:00"/>
    <n v="9321.0000000195578"/>
    <n v="155.35000000032596"/>
    <n v="1087.4500000022817"/>
    <n v="1"/>
    <s v="D556483"/>
    <s v="Closed"/>
  </r>
  <r>
    <x v="0"/>
    <x v="7"/>
    <x v="17"/>
    <s v="MTR.16121"/>
    <n v="1"/>
    <x v="5"/>
    <x v="0"/>
    <d v="2020-09-17T06:14:00"/>
    <d v="2020-09-17T03:42:00"/>
    <n v="9120.0000001816079"/>
    <n v="152.0000000030268"/>
    <n v="152.0000000030268"/>
    <n v="1"/>
    <s v="C556481"/>
    <s v="Closed"/>
  </r>
  <r>
    <x v="0"/>
    <x v="0"/>
    <x v="3"/>
    <s v="TR.35160"/>
    <n v="5"/>
    <x v="2"/>
    <x v="0"/>
    <d v="2020-09-17T13:39:50"/>
    <d v="2020-09-17T11:58:00"/>
    <n v="6110.0000000093132"/>
    <n v="101.83333333348855"/>
    <n v="509.16666666744277"/>
    <n v="1"/>
    <s v="D556493"/>
    <s v="Closed"/>
  </r>
  <r>
    <x v="0"/>
    <x v="0"/>
    <x v="4"/>
    <s v="FS.1169"/>
    <n v="2"/>
    <x v="1"/>
    <x v="0"/>
    <d v="2020-09-17T13:59:56"/>
    <d v="2020-09-17T12:58:00"/>
    <n v="3715.9999998752028"/>
    <n v="61.93333333125338"/>
    <n v="123.86666666250676"/>
    <n v="1"/>
    <s v="D556495"/>
    <s v="Closed"/>
  </r>
  <r>
    <x v="0"/>
    <x v="2"/>
    <x v="10"/>
    <s v="FS.79"/>
    <n v="17"/>
    <x v="1"/>
    <x v="0"/>
    <d v="2020-09-17T19:52:59"/>
    <d v="2020-09-17T19:02:00"/>
    <n v="3058.999999682419"/>
    <n v="50.983333328040317"/>
    <n v="866.71666657668538"/>
    <n v="1"/>
    <s v="D556504"/>
    <s v="Closed"/>
  </r>
  <r>
    <x v="0"/>
    <x v="2"/>
    <x v="10"/>
    <s v="TR.32676"/>
    <n v="2"/>
    <x v="5"/>
    <x v="0"/>
    <d v="2020-09-18T10:48:19"/>
    <d v="2020-09-18T10:20:45"/>
    <n v="1654.0000000270084"/>
    <n v="27.566666667116806"/>
    <n v="55.133333334233612"/>
    <n v="1"/>
    <s v="D556508"/>
    <s v="Closed"/>
  </r>
  <r>
    <x v="1"/>
    <x v="6"/>
    <x v="22"/>
    <s v="MTR.219"/>
    <n v="1"/>
    <x v="2"/>
    <x v="0"/>
    <d v="2020-09-18T13:21:01"/>
    <d v="2020-09-18T10:40:00"/>
    <n v="9660.9999996609986"/>
    <n v="161.01666666101664"/>
    <n v="161.01666666101664"/>
    <n v="1"/>
    <s v="C556509"/>
    <s v="Closed"/>
  </r>
  <r>
    <x v="0"/>
    <x v="0"/>
    <x v="3"/>
    <s v="REC.2871"/>
    <n v="1517"/>
    <x v="0"/>
    <x v="0"/>
    <d v="2020-09-18T19:57:26"/>
    <d v="2020-09-18T19:45:00"/>
    <n v="746.00000025238842"/>
    <n v="12.433333337539807"/>
    <n v="18861.366673047887"/>
    <n v="1"/>
    <s v="D556535"/>
    <s v="Closed"/>
  </r>
  <r>
    <x v="1"/>
    <x v="1"/>
    <x v="2"/>
    <s v="TR.42056"/>
    <n v="2"/>
    <x v="2"/>
    <x v="0"/>
    <d v="2020-09-19T01:59:15"/>
    <d v="2020-09-18T23:25:00"/>
    <n v="9254.9999996786937"/>
    <n v="154.2499999946449"/>
    <n v="308.49999998928979"/>
    <n v="1"/>
    <s v="D556538"/>
    <s v="Closed"/>
  </r>
  <r>
    <x v="0"/>
    <x v="2"/>
    <x v="10"/>
    <s v="TR.31975"/>
    <n v="4"/>
    <x v="5"/>
    <x v="0"/>
    <d v="2020-09-19T08:44:29"/>
    <d v="2020-09-19T07:55:00"/>
    <n v="2969.0000000176951"/>
    <n v="49.483333333628252"/>
    <n v="197.93333333451301"/>
    <n v="1"/>
    <s v="D556540"/>
    <s v="Closed"/>
  </r>
  <r>
    <x v="1"/>
    <x v="6"/>
    <x v="13"/>
    <s v="MTR.5014"/>
    <n v="1"/>
    <x v="6"/>
    <x v="1"/>
    <d v="2020-09-19T10:34:03"/>
    <d v="2020-09-19T08:49:00"/>
    <n v="6303.0000004917383"/>
    <n v="105.05000000819564"/>
    <n v="105.05000000819564"/>
    <n v="1"/>
    <s v="C556541"/>
    <s v="Closed"/>
  </r>
  <r>
    <x v="1"/>
    <x v="6"/>
    <x v="18"/>
    <s v="MTR.30275"/>
    <n v="1"/>
    <x v="2"/>
    <x v="0"/>
    <d v="2020-09-19T16:57:30"/>
    <d v="2020-09-19T14:28:00"/>
    <n v="8969.9999996926636"/>
    <n v="149.49999999487773"/>
    <n v="149.49999999487773"/>
    <n v="1"/>
    <s v="C556542"/>
    <s v="Closed"/>
  </r>
  <r>
    <x v="1"/>
    <x v="6"/>
    <x v="18"/>
    <s v="MTR.7057"/>
    <n v="1"/>
    <x v="1"/>
    <x v="0"/>
    <d v="2020-09-19T17:32:41"/>
    <d v="2020-09-19T17:07:00"/>
    <n v="1541.0000000149012"/>
    <n v="25.683333333581686"/>
    <n v="25.683333333581686"/>
    <n v="1"/>
    <s v="C556544"/>
    <s v="Closed"/>
  </r>
  <r>
    <x v="1"/>
    <x v="6"/>
    <x v="13"/>
    <s v="TR.42777"/>
    <n v="8"/>
    <x v="1"/>
    <x v="0"/>
    <d v="2020-09-19T18:05:37"/>
    <d v="2020-09-19T17:31:00"/>
    <n v="2077.0000002114102"/>
    <n v="34.61666667019017"/>
    <n v="276.93333336152136"/>
    <n v="1"/>
    <s v="D556548"/>
    <s v="Closed"/>
  </r>
  <r>
    <x v="0"/>
    <x v="0"/>
    <x v="3"/>
    <s v="FS.975"/>
    <n v="1"/>
    <x v="4"/>
    <x v="0"/>
    <d v="2020-09-20T03:48:54"/>
    <d v="2020-09-20T02:36:00"/>
    <n v="4374.0000003017485"/>
    <n v="72.900000005029142"/>
    <n v="72.900000005029142"/>
    <n v="1"/>
    <s v="D556552"/>
    <s v="Closed"/>
  </r>
  <r>
    <x v="0"/>
    <x v="2"/>
    <x v="10"/>
    <s v="FS.54"/>
    <n v="21"/>
    <x v="5"/>
    <x v="0"/>
    <d v="2020-09-20T09:30:21"/>
    <d v="2020-09-20T08:42:00"/>
    <n v="2900.9999998379499"/>
    <n v="48.349999997299165"/>
    <n v="1015.3499999432825"/>
    <n v="1"/>
    <s v="D556558"/>
    <s v="Closed"/>
  </r>
  <r>
    <x v="1"/>
    <x v="6"/>
    <x v="23"/>
    <s v="MTR.1684"/>
    <n v="1"/>
    <x v="3"/>
    <x v="0"/>
    <d v="2020-09-20T11:30:08"/>
    <d v="2020-09-20T10:30:00"/>
    <n v="3607.9999997746199"/>
    <n v="60.133333329576999"/>
    <n v="60.133333329576999"/>
    <n v="1"/>
    <s v="C556560"/>
    <s v="Closed"/>
  </r>
  <r>
    <x v="1"/>
    <x v="6"/>
    <x v="21"/>
    <s v="MTR.5306"/>
    <n v="1"/>
    <x v="6"/>
    <x v="0"/>
    <d v="2020-09-20T12:01:00"/>
    <d v="2020-09-20T11:24:00"/>
    <n v="2220.0000003213063"/>
    <n v="37.000000005355105"/>
    <n v="37.000000005355105"/>
    <n v="1"/>
    <s v="C556561"/>
    <s v="Closed"/>
  </r>
  <r>
    <x v="1"/>
    <x v="5"/>
    <x v="14"/>
    <s v="MTR.9106"/>
    <n v="1"/>
    <x v="1"/>
    <x v="0"/>
    <d v="2020-09-20T14:52:54"/>
    <d v="2020-09-20T14:02:00"/>
    <n v="3053.9999997708946"/>
    <n v="50.899999996181577"/>
    <n v="50.899999996181577"/>
    <n v="1"/>
    <s v="C556563"/>
    <s v="Closed"/>
  </r>
  <r>
    <x v="1"/>
    <x v="5"/>
    <x v="12"/>
    <s v="MTR.12407"/>
    <n v="1"/>
    <x v="4"/>
    <x v="0"/>
    <d v="2020-09-20T16:26:15"/>
    <d v="2020-09-20T14:47:00"/>
    <n v="5955.0000002374873"/>
    <n v="99.250000003958121"/>
    <n v="99.250000003958121"/>
    <n v="1"/>
    <s v="C556564"/>
    <s v="Closed"/>
  </r>
  <r>
    <x v="1"/>
    <x v="5"/>
    <x v="12"/>
    <s v="MTR.12061"/>
    <n v="1"/>
    <x v="4"/>
    <x v="0"/>
    <d v="2020-09-20T16:29:57"/>
    <d v="2020-09-20T14:49:00"/>
    <n v="6057.0000001927838"/>
    <n v="100.95000000321306"/>
    <n v="100.95000000321306"/>
    <n v="1"/>
    <s v="C556566"/>
    <s v="Closed"/>
  </r>
  <r>
    <x v="1"/>
    <x v="5"/>
    <x v="12"/>
    <s v="MTR.9063"/>
    <n v="1"/>
    <x v="4"/>
    <x v="0"/>
    <d v="2020-09-20T16:28:31"/>
    <d v="2020-09-20T14:49:00"/>
    <n v="5971.0000002058223"/>
    <n v="99.516666670097038"/>
    <n v="99.516666670097038"/>
    <n v="1"/>
    <s v="C556565"/>
    <s v="Closed"/>
  </r>
  <r>
    <x v="1"/>
    <x v="5"/>
    <x v="12"/>
    <s v="MTR.293606"/>
    <n v="1"/>
    <x v="4"/>
    <x v="0"/>
    <d v="2020-09-20T16:31:50"/>
    <d v="2020-09-20T15:16:00"/>
    <n v="4549.9999999534339"/>
    <n v="75.833333332557231"/>
    <n v="75.833333332557231"/>
    <n v="1"/>
    <s v="C556568"/>
    <s v="Closed"/>
  </r>
  <r>
    <x v="1"/>
    <x v="5"/>
    <x v="12"/>
    <s v="MTR.293605"/>
    <n v="1"/>
    <x v="4"/>
    <x v="0"/>
    <d v="2020-09-20T16:33:14"/>
    <d v="2020-09-20T15:18:00"/>
    <n v="4514.0000003390014"/>
    <n v="75.233333338983357"/>
    <n v="75.233333338983357"/>
    <n v="1"/>
    <s v="C556569"/>
    <s v="Closed"/>
  </r>
  <r>
    <x v="1"/>
    <x v="5"/>
    <x v="12"/>
    <s v="MTR.8676"/>
    <n v="1"/>
    <x v="4"/>
    <x v="0"/>
    <d v="2020-09-20T16:33:47"/>
    <d v="2020-09-20T15:56:00"/>
    <n v="2266.9999999925494"/>
    <n v="37.783333333209157"/>
    <n v="37.783333333209157"/>
    <n v="1"/>
    <s v="C556570"/>
    <s v="Closed"/>
  </r>
  <r>
    <x v="0"/>
    <x v="4"/>
    <x v="9"/>
    <s v="SL.13864"/>
    <n v="1"/>
    <x v="1"/>
    <x v="0"/>
    <d v="2020-09-20T18:32:50"/>
    <d v="2020-09-20T17:24:00"/>
    <n v="4129.9999998416752"/>
    <n v="68.833333330694586"/>
    <n v="68.833333330694586"/>
    <n v="1"/>
    <s v="D556572"/>
    <s v="Closed"/>
  </r>
  <r>
    <x v="1"/>
    <x v="5"/>
    <x v="14"/>
    <s v="MTR.5772"/>
    <n v="1"/>
    <x v="4"/>
    <x v="0"/>
    <d v="2020-09-21T14:29:29"/>
    <d v="2020-09-21T12:09:56"/>
    <n v="8373.0000003241003"/>
    <n v="139.55000000540167"/>
    <n v="139.55000000540167"/>
    <n v="1"/>
    <s v="C556575"/>
    <s v="Closed"/>
  </r>
  <r>
    <x v="1"/>
    <x v="5"/>
    <x v="14"/>
    <s v="PL.111528"/>
    <n v="1716"/>
    <x v="1"/>
    <x v="0"/>
    <d v="2020-09-21T17:12:13"/>
    <d v="2020-09-21T16:32:00"/>
    <n v="2413.0000001750886"/>
    <n v="40.216666669584811"/>
    <n v="69011.800005007535"/>
    <n v="1"/>
    <s v="D556580"/>
    <s v="Closed"/>
  </r>
  <r>
    <x v="1"/>
    <x v="5"/>
    <x v="14"/>
    <s v="MTR.8095"/>
    <n v="1"/>
    <x v="1"/>
    <x v="0"/>
    <d v="2020-09-21T20:06:10"/>
    <d v="2020-09-21T18:52:02"/>
    <n v="4447.9999999981374"/>
    <n v="74.133333333302289"/>
    <n v="74.133333333302289"/>
    <n v="1"/>
    <s v="C556583"/>
    <s v="Closed"/>
  </r>
  <r>
    <x v="0"/>
    <x v="2"/>
    <x v="5"/>
    <s v="FS.363"/>
    <n v="33"/>
    <x v="5"/>
    <x v="0"/>
    <d v="2020-09-21T20:31:39"/>
    <d v="2020-09-21T19:28:21"/>
    <n v="3798.0000001844019"/>
    <n v="63.300000003073364"/>
    <n v="2088.900000101421"/>
    <n v="1"/>
    <s v="D556599"/>
    <s v="Closed"/>
  </r>
  <r>
    <x v="1"/>
    <x v="5"/>
    <x v="14"/>
    <s v="FS.2074"/>
    <n v="4"/>
    <x v="1"/>
    <x v="0"/>
    <d v="2020-09-23T08:20:06"/>
    <d v="2020-09-23T07:39:00"/>
    <n v="2465.9999999916181"/>
    <n v="41.099999999860302"/>
    <n v="164.39999999944121"/>
    <n v="1"/>
    <s v="D556606"/>
    <s v="Closed"/>
  </r>
  <r>
    <x v="0"/>
    <x v="0"/>
    <x v="3"/>
    <s v="FS.860"/>
    <n v="1"/>
    <x v="5"/>
    <x v="0"/>
    <d v="2020-09-23T09:55:35"/>
    <d v="2020-09-23T08:59:00"/>
    <n v="3395.0000002747402"/>
    <n v="56.583333337912336"/>
    <n v="56.583333337912336"/>
    <n v="1"/>
    <s v="D556609"/>
    <s v="Closed"/>
  </r>
  <r>
    <x v="0"/>
    <x v="2"/>
    <x v="5"/>
    <s v="MTR.29483"/>
    <n v="1"/>
    <x v="2"/>
    <x v="0"/>
    <d v="2020-09-23T10:26:30"/>
    <d v="2020-09-23T09:49:00"/>
    <n v="2249.9999997904524"/>
    <n v="37.49999999650754"/>
    <n v="37.49999999650754"/>
    <n v="1"/>
    <s v="C556610"/>
    <s v="Closed"/>
  </r>
  <r>
    <x v="0"/>
    <x v="7"/>
    <x v="17"/>
    <s v="MTR.16137"/>
    <n v="1"/>
    <x v="2"/>
    <x v="0"/>
    <d v="2020-09-23T11:34:00"/>
    <d v="2020-09-23T10:18:00"/>
    <n v="4559.9999997764826"/>
    <n v="75.99999999627471"/>
    <n v="75.99999999627471"/>
    <n v="1"/>
    <s v="C556611"/>
    <s v="Closed"/>
  </r>
  <r>
    <x v="1"/>
    <x v="1"/>
    <x v="11"/>
    <s v="FS.27986"/>
    <n v="20"/>
    <x v="1"/>
    <x v="0"/>
    <d v="2020-09-23T11:49:25"/>
    <d v="2020-09-23T10:22:02"/>
    <n v="5242.9999997606501"/>
    <n v="87.383333329344168"/>
    <n v="1747.6666665868834"/>
    <n v="1"/>
    <s v="D556616"/>
    <s v="Closed"/>
  </r>
  <r>
    <x v="1"/>
    <x v="6"/>
    <x v="23"/>
    <s v="MTR.290385"/>
    <n v="1"/>
    <x v="0"/>
    <x v="0"/>
    <d v="2020-09-23T10:37:03"/>
    <d v="2020-09-23T10:25:00"/>
    <n v="722.9999999050051"/>
    <n v="12.049999998416752"/>
    <n v="12.049999998416752"/>
    <n v="1"/>
    <s v="C556613"/>
    <s v="Closed"/>
  </r>
  <r>
    <x v="1"/>
    <x v="1"/>
    <x v="11"/>
    <s v="MTR.111144"/>
    <n v="1"/>
    <x v="4"/>
    <x v="1"/>
    <d v="2020-09-23T15:35:00"/>
    <d v="2020-09-23T13:56:00"/>
    <n v="5939.9999998742715"/>
    <n v="98.999999997904524"/>
    <n v="98.999999997904524"/>
    <n v="1"/>
    <s v="C556617"/>
    <s v="Closed"/>
  </r>
  <r>
    <x v="1"/>
    <x v="5"/>
    <x v="14"/>
    <s v="FS.2074"/>
    <n v="4"/>
    <x v="1"/>
    <x v="0"/>
    <d v="2020-09-23T15:34:34"/>
    <d v="2020-09-23T13:59:00"/>
    <n v="5734.0000001247972"/>
    <n v="95.56666666874662"/>
    <n v="382.26666667498648"/>
    <n v="1"/>
    <s v="D556619"/>
    <s v="Closed"/>
  </r>
  <r>
    <x v="0"/>
    <x v="3"/>
    <x v="7"/>
    <s v="FS.1569"/>
    <n v="3"/>
    <x v="1"/>
    <x v="0"/>
    <d v="2020-09-24T10:37:00"/>
    <d v="2020-09-24T09:20:00"/>
    <n v="4619.9999999720603"/>
    <n v="76.999999999534339"/>
    <n v="230.99999999860302"/>
    <n v="1"/>
    <s v="D556623"/>
    <s v="Closed"/>
  </r>
  <r>
    <x v="1"/>
    <x v="6"/>
    <x v="18"/>
    <s v="MTR.6926"/>
    <n v="1"/>
    <x v="2"/>
    <x v="1"/>
    <d v="2020-09-24T18:05:00"/>
    <d v="2020-09-24T17:09:00"/>
    <n v="3359.9999996367842"/>
    <n v="55.999999993946403"/>
    <n v="55.999999993946403"/>
    <n v="1"/>
    <s v="C556625"/>
    <s v="Closed"/>
  </r>
  <r>
    <x v="0"/>
    <x v="2"/>
    <x v="10"/>
    <s v="TR.31644"/>
    <n v="1"/>
    <x v="5"/>
    <x v="0"/>
    <d v="2020-09-24T18:40:56"/>
    <d v="2020-09-24T17:48:00"/>
    <n v="3176.0000000009313"/>
    <n v="52.933333333348855"/>
    <n v="52.933333333348855"/>
    <n v="1"/>
    <s v="D556627"/>
    <s v="Closed"/>
  </r>
  <r>
    <x v="1"/>
    <x v="5"/>
    <x v="14"/>
    <s v="TR.42480"/>
    <n v="7"/>
    <x v="2"/>
    <x v="0"/>
    <d v="2020-09-24T20:50:42"/>
    <d v="2020-09-24T19:22:02"/>
    <n v="5319.9999995296821"/>
    <n v="88.666666658828035"/>
    <n v="620.66666661179624"/>
    <n v="1"/>
    <s v="D556632"/>
    <s v="Closed"/>
  </r>
  <r>
    <x v="1"/>
    <x v="6"/>
    <x v="28"/>
    <s v="MTR.8717"/>
    <n v="1"/>
    <x v="8"/>
    <x v="0"/>
    <d v="2020-09-25T09:00:58"/>
    <d v="2020-09-25T07:24:00"/>
    <n v="5817.9999996442348"/>
    <n v="96.966666660737246"/>
    <n v="96.966666660737246"/>
    <n v="1"/>
    <s v="C556635"/>
    <s v="Closed"/>
  </r>
  <r>
    <x v="1"/>
    <x v="5"/>
    <x v="14"/>
    <s v="FS.1892"/>
    <n v="3"/>
    <x v="5"/>
    <x v="0"/>
    <d v="2020-09-25T11:05:36"/>
    <d v="2020-09-25T10:18:41"/>
    <n v="2815.0000004796311"/>
    <n v="46.916666674660519"/>
    <n v="140.75000002398156"/>
    <n v="1"/>
    <s v="D556639"/>
    <s v="Closed"/>
  </r>
  <r>
    <x v="1"/>
    <x v="5"/>
    <x v="14"/>
    <s v="MTR.7313"/>
    <n v="1"/>
    <x v="5"/>
    <x v="0"/>
    <d v="2020-09-25T14:10:51"/>
    <d v="2020-09-25T13:34:00"/>
    <n v="2211.0000001033768"/>
    <n v="36.850000001722947"/>
    <n v="36.850000001722947"/>
    <n v="1"/>
    <s v="C556641"/>
    <s v="Closed"/>
  </r>
  <r>
    <x v="1"/>
    <x v="1"/>
    <x v="11"/>
    <s v="FS.2197"/>
    <n v="1"/>
    <x v="4"/>
    <x v="0"/>
    <d v="2020-09-26T08:58:07"/>
    <d v="2020-09-26T08:15:00"/>
    <n v="2586.9999999878928"/>
    <n v="43.11666666646488"/>
    <n v="43.11666666646488"/>
    <n v="1"/>
    <s v="D556647"/>
    <s v="Closed"/>
  </r>
  <r>
    <x v="0"/>
    <x v="7"/>
    <x v="17"/>
    <s v="FS.1820"/>
    <n v="206"/>
    <x v="10"/>
    <x v="0"/>
    <d v="2020-09-27T02:01:00"/>
    <d v="2020-09-27T01:09:00"/>
    <n v="3119.999999483116"/>
    <n v="51.999999991385266"/>
    <n v="10711.999998225365"/>
    <n v="1"/>
    <s v="D556661"/>
    <s v="Closed"/>
  </r>
  <r>
    <x v="1"/>
    <x v="6"/>
    <x v="21"/>
    <s v="TR.42649"/>
    <n v="5"/>
    <x v="2"/>
    <x v="0"/>
    <d v="2020-09-27T13:40:58"/>
    <d v="2020-09-27T12:35:00"/>
    <n v="3957.9999998677522"/>
    <n v="65.966666664462537"/>
    <n v="329.83333332231268"/>
    <n v="1"/>
    <s v="D556666"/>
    <s v="Closed"/>
  </r>
  <r>
    <x v="0"/>
    <x v="7"/>
    <x v="17"/>
    <s v="REC.1814"/>
    <n v="96"/>
    <x v="4"/>
    <x v="0"/>
    <d v="2020-09-27T15:15:00"/>
    <d v="2020-09-27T14:29:00"/>
    <n v="2759.999999566935"/>
    <n v="45.99999999278225"/>
    <n v="4415.999999307096"/>
    <n v="1"/>
    <s v="D556677"/>
    <s v="Closed"/>
  </r>
  <r>
    <x v="1"/>
    <x v="6"/>
    <x v="22"/>
    <s v="FS.2392"/>
    <n v="67"/>
    <x v="1"/>
    <x v="0"/>
    <d v="2020-09-27T17:58:15"/>
    <d v="2020-09-27T16:30:00"/>
    <n v="5294.9999999720603"/>
    <n v="88.249999999534339"/>
    <n v="5912.7499999688007"/>
    <n v="1"/>
    <s v="D556689"/>
    <s v="Closed"/>
  </r>
  <r>
    <x v="1"/>
    <x v="6"/>
    <x v="22"/>
    <s v="FDR.23184"/>
    <n v="972"/>
    <x v="4"/>
    <x v="0"/>
    <d v="2020-09-27T21:36:00"/>
    <d v="2020-09-27T19:33:00"/>
    <n v="7380.0000001676381"/>
    <n v="123.00000000279397"/>
    <n v="119556.00000271574"/>
    <n v="1"/>
    <s v="D556855"/>
    <s v="Closed"/>
  </r>
  <r>
    <x v="0"/>
    <x v="4"/>
    <x v="26"/>
    <s v="FS.1238"/>
    <n v="3"/>
    <x v="5"/>
    <x v="0"/>
    <d v="2020-09-27T21:55:10"/>
    <d v="2020-09-27T21:22:00"/>
    <n v="1989.9999999906868"/>
    <n v="33.166666666511446"/>
    <n v="99.499999999534339"/>
    <n v="1"/>
    <s v="D556866"/>
    <s v="Closed"/>
  </r>
  <r>
    <x v="0"/>
    <x v="4"/>
    <x v="9"/>
    <s v="FS.1453"/>
    <n v="2"/>
    <x v="1"/>
    <x v="0"/>
    <d v="2020-09-28T06:35:42"/>
    <d v="2020-09-28T05:35:14"/>
    <n v="3627.9999994207174"/>
    <n v="60.466666657011956"/>
    <n v="120.93333331402391"/>
    <n v="1"/>
    <s v="D556870"/>
    <s v="Closed"/>
  </r>
  <r>
    <x v="1"/>
    <x v="6"/>
    <x v="22"/>
    <s v="FS.2392"/>
    <n v="59"/>
    <x v="4"/>
    <x v="0"/>
    <d v="2020-09-28T09:26:08"/>
    <d v="2020-09-28T08:21:16"/>
    <n v="3892.0000001555309"/>
    <n v="64.866666669258848"/>
    <n v="3827.133333486272"/>
    <n v="1"/>
    <s v="D556880"/>
    <s v="Closed"/>
  </r>
  <r>
    <x v="1"/>
    <x v="5"/>
    <x v="14"/>
    <s v="MTR.7330"/>
    <n v="1"/>
    <x v="6"/>
    <x v="0"/>
    <d v="2020-09-28T14:25:35"/>
    <d v="2020-09-28T13:40:00"/>
    <n v="2735.0000000093132"/>
    <n v="45.583333333488554"/>
    <n v="45.583333333488554"/>
    <n v="1"/>
    <s v="C556885"/>
    <s v="Closed"/>
  </r>
  <r>
    <x v="0"/>
    <x v="2"/>
    <x v="5"/>
    <s v="TR.35333"/>
    <n v="2"/>
    <x v="5"/>
    <x v="0"/>
    <d v="2020-09-28T18:08:58"/>
    <d v="2020-09-28T17:10:49"/>
    <n v="3489.0000002458692"/>
    <n v="58.150000004097819"/>
    <n v="116.30000000819564"/>
    <n v="1"/>
    <s v="D556887"/>
    <s v="Closed"/>
  </r>
  <r>
    <x v="0"/>
    <x v="3"/>
    <x v="6"/>
    <s v="TR.38439"/>
    <n v="1"/>
    <x v="1"/>
    <x v="0"/>
    <d v="2020-09-29T12:54:06"/>
    <d v="2020-09-29T12:02:00"/>
    <n v="3126.000000257045"/>
    <n v="52.100000004284084"/>
    <n v="52.100000004284084"/>
    <n v="1"/>
    <s v="D556894"/>
    <s v="Closed"/>
  </r>
  <r>
    <x v="0"/>
    <x v="2"/>
    <x v="10"/>
    <s v="FS.116"/>
    <n v="14"/>
    <x v="1"/>
    <x v="0"/>
    <d v="2020-09-29T14:18:41"/>
    <d v="2020-09-29T12:05:28"/>
    <n v="7993.0000001331791"/>
    <n v="133.21666666888632"/>
    <n v="1865.0333333644085"/>
    <n v="1"/>
    <s v="D556893"/>
    <s v="Closed"/>
  </r>
  <r>
    <x v="0"/>
    <x v="2"/>
    <x v="10"/>
    <s v="FS.60"/>
    <n v="4"/>
    <x v="1"/>
    <x v="0"/>
    <d v="2020-09-29T16:31:47"/>
    <d v="2020-09-29T15:53:38"/>
    <n v="2289.0000001061708"/>
    <n v="38.150000001769513"/>
    <n v="152.60000000707805"/>
    <n v="1"/>
    <s v="D556900"/>
    <s v="Closed"/>
  </r>
  <r>
    <x v="1"/>
    <x v="5"/>
    <x v="14"/>
    <s v="FS.2204"/>
    <n v="22"/>
    <x v="1"/>
    <x v="1"/>
    <d v="2020-09-29T21:06:44"/>
    <d v="2020-09-29T19:41:00"/>
    <n v="5143.9999998779967"/>
    <n v="85.733333331299946"/>
    <n v="1886.1333332885988"/>
    <n v="1"/>
    <s v="D556909"/>
    <s v="Closed"/>
  </r>
  <r>
    <x v="0"/>
    <x v="2"/>
    <x v="10"/>
    <s v="FS.116"/>
    <n v="27"/>
    <x v="6"/>
    <x v="0"/>
    <d v="2020-09-29T20:56:33"/>
    <d v="2020-09-29T20:06:36"/>
    <n v="2997.0000002766028"/>
    <n v="49.950000004610047"/>
    <n v="1348.6500001244713"/>
    <n v="1"/>
    <s v="D556907"/>
    <s v="Closed"/>
  </r>
  <r>
    <x v="0"/>
    <x v="2"/>
    <x v="5"/>
    <s v="TR.32613"/>
    <n v="1"/>
    <x v="4"/>
    <x v="0"/>
    <d v="2020-09-30T00:35:29"/>
    <d v="2020-09-29T23:40:45"/>
    <n v="3284.0000001015142"/>
    <n v="54.733333335025236"/>
    <n v="54.733333335025236"/>
    <n v="1"/>
    <s v="D556911"/>
    <s v="Closed"/>
  </r>
  <r>
    <x v="0"/>
    <x v="2"/>
    <x v="16"/>
    <s v="TR.33294"/>
    <n v="2"/>
    <x v="5"/>
    <x v="0"/>
    <d v="2020-09-30T11:12:43"/>
    <d v="2020-09-30T10:45:03"/>
    <n v="1660.0000001722947"/>
    <n v="27.666666669538245"/>
    <n v="55.333333339076489"/>
    <n v="1"/>
    <s v="D556924"/>
    <s v="Closed"/>
  </r>
  <r>
    <x v="0"/>
    <x v="2"/>
    <x v="10"/>
    <s v="FS.60"/>
    <n v="4"/>
    <x v="1"/>
    <x v="0"/>
    <d v="2020-09-30T17:38:57"/>
    <d v="2020-09-30T15:43:36"/>
    <n v="6921.0000003688037"/>
    <n v="115.35000000614673"/>
    <n v="461.40000002458692"/>
    <n v="1"/>
    <s v="D556929"/>
    <s v="Closed"/>
  </r>
  <r>
    <x v="0"/>
    <x v="2"/>
    <x v="16"/>
    <s v="MTR.24330"/>
    <n v="1"/>
    <x v="5"/>
    <x v="0"/>
    <d v="2020-10-01T10:21:00"/>
    <d v="2020-10-01T09:07:00"/>
    <n v="4440.0000000139698"/>
    <n v="74.000000000232831"/>
    <n v="74.000000000232831"/>
    <n v="1"/>
    <s v="C556932"/>
    <s v="Closed"/>
  </r>
  <r>
    <x v="0"/>
    <x v="0"/>
    <x v="3"/>
    <s v="MTR.27622"/>
    <n v="1"/>
    <x v="5"/>
    <x v="0"/>
    <d v="2020-10-03T01:12:53"/>
    <d v="2020-10-03T00:08:00"/>
    <n v="3892.9999997606501"/>
    <n v="64.883333329344168"/>
    <n v="64.883333329344168"/>
    <n v="1"/>
    <s v="C556940"/>
    <s v="Closed"/>
  </r>
  <r>
    <x v="0"/>
    <x v="2"/>
    <x v="16"/>
    <s v="MTR.25447"/>
    <n v="1"/>
    <x v="4"/>
    <x v="0"/>
    <d v="2020-10-03T14:25:21"/>
    <d v="2020-10-03T13:22:00"/>
    <n v="3801.000000257045"/>
    <n v="63.350000004284084"/>
    <n v="63.350000004284084"/>
    <n v="1"/>
    <s v="C556941"/>
    <s v="Closed"/>
  </r>
  <r>
    <x v="0"/>
    <x v="2"/>
    <x v="16"/>
    <s v="FS.327"/>
    <n v="1"/>
    <x v="4"/>
    <x v="0"/>
    <d v="2020-10-03T14:24:33"/>
    <d v="2020-10-03T13:22:00"/>
    <n v="3753.0000003520399"/>
    <n v="62.550000005867332"/>
    <n v="62.550000005867332"/>
    <n v="1"/>
    <s v="D556944"/>
    <s v="Closed"/>
  </r>
  <r>
    <x v="0"/>
    <x v="2"/>
    <x v="16"/>
    <s v="MTR.25468"/>
    <n v="1"/>
    <x v="4"/>
    <x v="0"/>
    <d v="2020-10-03T14:25:46"/>
    <d v="2020-10-03T13:36:00"/>
    <n v="2986.0000002197921"/>
    <n v="49.766666670329869"/>
    <n v="49.766666670329869"/>
    <n v="1"/>
    <s v="C556942"/>
    <s v="Closed"/>
  </r>
  <r>
    <x v="0"/>
    <x v="0"/>
    <x v="4"/>
    <s v="MTR.18134"/>
    <n v="1"/>
    <x v="1"/>
    <x v="0"/>
    <d v="2020-10-03T15:06:20"/>
    <d v="2020-10-03T14:32:00"/>
    <n v="2060.0000000093132"/>
    <n v="34.333333333488554"/>
    <n v="34.333333333488554"/>
    <n v="1"/>
    <s v="C556945"/>
    <s v="Closed"/>
  </r>
  <r>
    <x v="0"/>
    <x v="2"/>
    <x v="16"/>
    <s v="MTR.27114"/>
    <n v="1"/>
    <x v="4"/>
    <x v="0"/>
    <d v="2020-10-03T15:38:17"/>
    <d v="2020-10-03T14:54:00"/>
    <n v="2657.0000000065193"/>
    <n v="44.283333333441988"/>
    <n v="44.283333333441988"/>
    <n v="1"/>
    <s v="C556946"/>
    <s v="Closed"/>
  </r>
  <r>
    <x v="0"/>
    <x v="2"/>
    <x v="5"/>
    <s v="MTR.17479"/>
    <n v="1"/>
    <x v="5"/>
    <x v="0"/>
    <d v="2020-10-04T09:08:59"/>
    <d v="2020-10-04T08:28:00"/>
    <n v="2459.0000002412125"/>
    <n v="40.983333337353542"/>
    <n v="40.983333337353542"/>
    <n v="1"/>
    <s v="C556947"/>
    <s v="Closed"/>
  </r>
  <r>
    <x v="0"/>
    <x v="4"/>
    <x v="9"/>
    <s v="TR.37104"/>
    <n v="3"/>
    <x v="5"/>
    <x v="0"/>
    <d v="2020-10-06T11:17:12"/>
    <d v="2020-10-06T10:50:00"/>
    <n v="1631.999999913387"/>
    <n v="27.19999999855645"/>
    <n v="81.59999999566935"/>
    <n v="1"/>
    <s v="D556952"/>
    <s v="Closed"/>
  </r>
  <r>
    <x v="0"/>
    <x v="2"/>
    <x v="29"/>
    <s v="FDR.8363"/>
    <n v="25"/>
    <x v="6"/>
    <x v="0"/>
    <d v="2020-10-06T13:11:00"/>
    <d v="2020-10-06T11:56:00"/>
    <n v="4500.0000002095476"/>
    <n v="75.00000000349246"/>
    <n v="1875.0000000873115"/>
    <n v="1"/>
    <s v="D556955"/>
    <s v="Closed"/>
  </r>
  <r>
    <x v="1"/>
    <x v="1"/>
    <x v="19"/>
    <s v="SB.24"/>
    <n v="5639"/>
    <x v="8"/>
    <x v="0"/>
    <d v="2020-10-06T13:31:29"/>
    <d v="2020-10-06T12:37:00"/>
    <n v="3269.0000003669411"/>
    <n v="54.483333339449018"/>
    <n v="307231.51670115301"/>
    <n v="1"/>
    <s v="D557121"/>
    <s v="Closed"/>
  </r>
  <r>
    <x v="1"/>
    <x v="1"/>
    <x v="11"/>
    <s v="FDR.2919"/>
    <n v="1860"/>
    <x v="8"/>
    <x v="0"/>
    <d v="2020-10-06T13:53:56"/>
    <d v="2020-10-06T13:31:29"/>
    <n v="1346.9999999273568"/>
    <n v="22.449999998789281"/>
    <n v="41756.999997748062"/>
    <n v="1"/>
    <s v="D557231"/>
    <s v="Closed"/>
  </r>
  <r>
    <x v="1"/>
    <x v="6"/>
    <x v="22"/>
    <s v="MTR.201609"/>
    <n v="1"/>
    <x v="5"/>
    <x v="0"/>
    <d v="2020-10-06T16:34:11"/>
    <d v="2020-10-06T16:01:34"/>
    <n v="1957.0000004488975"/>
    <n v="32.616666674148291"/>
    <n v="32.616666674148291"/>
    <n v="1"/>
    <s v="C557233"/>
    <s v="Closed"/>
  </r>
  <r>
    <x v="0"/>
    <x v="2"/>
    <x v="5"/>
    <s v="REC.497"/>
    <n v="66"/>
    <x v="1"/>
    <x v="0"/>
    <d v="2020-10-07T19:09:40"/>
    <d v="2020-10-07T17:45:05"/>
    <n v="5075.0000000931323"/>
    <n v="84.583333334885538"/>
    <n v="5582.5000001024455"/>
    <n v="1"/>
    <s v="D557257"/>
    <s v="Closed"/>
  </r>
  <r>
    <x v="0"/>
    <x v="2"/>
    <x v="16"/>
    <s v="MTR.27114"/>
    <n v="1"/>
    <x v="4"/>
    <x v="0"/>
    <d v="2020-10-08T21:53:34"/>
    <d v="2020-10-08T20:04:00"/>
    <n v="6574.0000003483146"/>
    <n v="109.56666667247191"/>
    <n v="109.56666667247191"/>
    <n v="1"/>
    <s v="C557273"/>
    <s v="Closed"/>
  </r>
  <r>
    <x v="0"/>
    <x v="2"/>
    <x v="5"/>
    <s v="TR.34979"/>
    <n v="2"/>
    <x v="1"/>
    <x v="0"/>
    <d v="2020-10-09T10:25:32"/>
    <d v="2020-10-09T08:39:00"/>
    <n v="6391.9999999227002"/>
    <n v="106.533333332045"/>
    <n v="213.06666666409001"/>
    <n v="1"/>
    <s v="D557275"/>
    <s v="Closed"/>
  </r>
  <r>
    <x v="1"/>
    <x v="5"/>
    <x v="14"/>
    <s v="FDR.2909"/>
    <n v="2533"/>
    <x v="6"/>
    <x v="0"/>
    <d v="2020-10-09T10:33:54"/>
    <d v="2020-10-09T09:41:00"/>
    <n v="3174.0000001620501"/>
    <n v="52.900000002700835"/>
    <n v="133995.70000684122"/>
    <n v="1"/>
    <s v="D557295"/>
    <s v="Closed"/>
  </r>
  <r>
    <x v="0"/>
    <x v="7"/>
    <x v="17"/>
    <s v="MTR.15313"/>
    <n v="1"/>
    <x v="1"/>
    <x v="0"/>
    <d v="2020-10-09T16:09:00"/>
    <d v="2020-10-09T14:29:54"/>
    <n v="5946.0000000195578"/>
    <n v="99.100000000325963"/>
    <n v="99.100000000325963"/>
    <n v="1"/>
    <s v="C557297"/>
    <s v="Closed"/>
  </r>
  <r>
    <x v="1"/>
    <x v="5"/>
    <x v="14"/>
    <s v="TR.42472"/>
    <n v="4"/>
    <x v="4"/>
    <x v="0"/>
    <d v="2020-10-09T23:23:57"/>
    <d v="2020-10-09T21:39:47"/>
    <n v="6250.0000000465661"/>
    <n v="104.16666666744277"/>
    <n v="416.66666666977108"/>
    <n v="1"/>
    <s v="D557300"/>
    <s v="Closed"/>
  </r>
  <r>
    <x v="1"/>
    <x v="6"/>
    <x v="13"/>
    <s v="FS.2251"/>
    <n v="8"/>
    <x v="4"/>
    <x v="0"/>
    <d v="2020-10-10T07:15:52"/>
    <d v="2020-10-10T05:38:00"/>
    <n v="5871.9999996945262"/>
    <n v="97.866666661575437"/>
    <n v="782.93333329260349"/>
    <n v="1"/>
    <s v="D557303"/>
    <s v="Closed"/>
  </r>
  <r>
    <x v="0"/>
    <x v="2"/>
    <x v="10"/>
    <s v="FS.138"/>
    <n v="17"/>
    <x v="1"/>
    <x v="0"/>
    <d v="2020-10-10T12:39:42"/>
    <d v="2020-10-10T11:40:00"/>
    <n v="3581.9999999832362"/>
    <n v="59.699999999720603"/>
    <n v="1014.8999999952503"/>
    <n v="1"/>
    <s v="D557307"/>
    <s v="Closed"/>
  </r>
  <r>
    <x v="0"/>
    <x v="3"/>
    <x v="7"/>
    <s v="FS.1619"/>
    <n v="13"/>
    <x v="1"/>
    <x v="0"/>
    <d v="2020-10-10T13:56:40"/>
    <d v="2020-10-10T12:36:00"/>
    <n v="4839.9999998509884"/>
    <n v="80.66666666418314"/>
    <n v="1048.6666666343808"/>
    <n v="1"/>
    <s v="D557315"/>
    <s v="Closed"/>
  </r>
  <r>
    <x v="1"/>
    <x v="6"/>
    <x v="21"/>
    <s v="FS.2843"/>
    <n v="13"/>
    <x v="2"/>
    <x v="0"/>
    <d v="2020-10-10T14:34:43"/>
    <d v="2020-10-10T13:11:00"/>
    <n v="5022.999999881722"/>
    <n v="83.716666664695367"/>
    <n v="1088.3166666410398"/>
    <n v="1"/>
    <s v="D557316"/>
    <s v="Closed"/>
  </r>
  <r>
    <x v="1"/>
    <x v="1"/>
    <x v="11"/>
    <s v="FS.2197"/>
    <n v="1"/>
    <x v="4"/>
    <x v="0"/>
    <d v="2020-10-11T09:50:10"/>
    <d v="2020-10-11T08:28:00"/>
    <n v="4930.000000144355"/>
    <n v="82.166666669072583"/>
    <n v="82.166666669072583"/>
    <n v="1"/>
    <s v="D557318"/>
    <s v="Closed"/>
  </r>
  <r>
    <x v="1"/>
    <x v="1"/>
    <x v="11"/>
    <s v="FS.2633"/>
    <n v="1"/>
    <x v="5"/>
    <x v="0"/>
    <d v="2020-10-11T12:43:09"/>
    <d v="2020-10-11T10:19:00"/>
    <n v="8649.0000000922009"/>
    <n v="144.15000000153668"/>
    <n v="144.15000000153668"/>
    <n v="1"/>
    <s v="D557321"/>
    <s v="Closed"/>
  </r>
  <r>
    <x v="1"/>
    <x v="6"/>
    <x v="21"/>
    <s v="MTR.5296"/>
    <n v="1"/>
    <x v="6"/>
    <x v="0"/>
    <d v="2020-10-11T13:14:09"/>
    <d v="2020-10-11T10:48:00"/>
    <n v="8769.0000004833564"/>
    <n v="146.15000000805594"/>
    <n v="146.15000000805594"/>
    <n v="1"/>
    <s v="C557320"/>
    <s v="Closed"/>
  </r>
  <r>
    <x v="0"/>
    <x v="0"/>
    <x v="1"/>
    <s v="MTR.24494"/>
    <n v="1"/>
    <x v="2"/>
    <x v="0"/>
    <d v="2020-10-11T16:31:00"/>
    <d v="2020-10-11T15:10:00"/>
    <n v="4860.0000001257285"/>
    <n v="81.000000002095476"/>
    <n v="81.000000002095476"/>
    <n v="1"/>
    <s v="C557322"/>
    <s v="Closed"/>
  </r>
  <r>
    <x v="0"/>
    <x v="2"/>
    <x v="10"/>
    <s v="FS.45"/>
    <n v="7"/>
    <x v="5"/>
    <x v="0"/>
    <d v="2020-10-11T17:07:09"/>
    <d v="2020-10-11T16:34:00"/>
    <n v="1988.9999997569248"/>
    <n v="33.149999995948747"/>
    <n v="232.04999997164123"/>
    <n v="1"/>
    <s v="D557324"/>
    <s v="Closed"/>
  </r>
  <r>
    <x v="1"/>
    <x v="1"/>
    <x v="20"/>
    <s v="MTR.10624"/>
    <n v="1"/>
    <x v="4"/>
    <x v="0"/>
    <d v="2020-10-13T11:36:14"/>
    <d v="2020-10-13T10:24:00"/>
    <n v="4333.9999997522682"/>
    <n v="72.23333332920447"/>
    <n v="72.23333332920447"/>
    <n v="1"/>
    <s v="C557326"/>
    <s v="Closed"/>
  </r>
  <r>
    <x v="0"/>
    <x v="2"/>
    <x v="15"/>
    <s v="TR.84487"/>
    <n v="4"/>
    <x v="1"/>
    <x v="0"/>
    <d v="2020-10-13T14:28:38"/>
    <d v="2020-10-13T12:08:47"/>
    <n v="8391.0000001313165"/>
    <n v="139.85000000218861"/>
    <n v="559.40000000875443"/>
    <n v="1"/>
    <s v="D557332"/>
    <s v="Closed"/>
  </r>
  <r>
    <x v="0"/>
    <x v="3"/>
    <x v="7"/>
    <s v="FS.1619"/>
    <n v="13"/>
    <x v="4"/>
    <x v="0"/>
    <d v="2020-10-14T08:52:04"/>
    <d v="2020-10-14T07:51:00"/>
    <n v="3664.0000002924353"/>
    <n v="61.066666671540588"/>
    <n v="793.86666673002765"/>
    <n v="1"/>
    <s v="D557339"/>
    <s v="Closed"/>
  </r>
  <r>
    <x v="0"/>
    <x v="2"/>
    <x v="5"/>
    <s v="FS.409"/>
    <n v="21"/>
    <x v="5"/>
    <x v="0"/>
    <d v="2020-10-14T08:23:08"/>
    <d v="2020-10-14T07:58:00"/>
    <n v="1508.0000004731119"/>
    <n v="25.133333341218531"/>
    <n v="527.80000016558915"/>
    <n v="1"/>
    <s v="D557338"/>
    <s v="Closed"/>
  </r>
  <r>
    <x v="0"/>
    <x v="0"/>
    <x v="3"/>
    <s v="MTR.191194"/>
    <n v="1"/>
    <x v="5"/>
    <x v="0"/>
    <d v="2020-10-14T09:16:51"/>
    <d v="2020-10-14T08:43:30"/>
    <n v="2001.0000000474975"/>
    <n v="33.350000000791624"/>
    <n v="33.350000000791624"/>
    <n v="1"/>
    <s v="C557340"/>
    <s v="Closed"/>
  </r>
  <r>
    <x v="0"/>
    <x v="2"/>
    <x v="15"/>
    <s v="MTR.24442"/>
    <n v="1"/>
    <x v="5"/>
    <x v="0"/>
    <d v="2020-10-14T09:51:56"/>
    <d v="2020-10-14T09:14:00"/>
    <n v="2275.9999995818362"/>
    <n v="37.933333326363936"/>
    <n v="37.933333326363936"/>
    <n v="1"/>
    <s v="C557341"/>
    <s v="Closed"/>
  </r>
  <r>
    <x v="0"/>
    <x v="7"/>
    <x v="17"/>
    <s v="TR.39180"/>
    <n v="2"/>
    <x v="5"/>
    <x v="0"/>
    <d v="2020-10-15T09:51:00"/>
    <d v="2020-10-15T09:00:00"/>
    <n v="3059.999999916181"/>
    <n v="50.999999998603016"/>
    <n v="101.99999999720603"/>
    <n v="1"/>
    <s v="D557344"/>
    <s v="Closed"/>
  </r>
  <r>
    <x v="0"/>
    <x v="2"/>
    <x v="5"/>
    <s v="REC.560"/>
    <n v="124"/>
    <x v="1"/>
    <x v="0"/>
    <d v="2020-10-15T14:11:37"/>
    <d v="2020-10-15T13:45:26"/>
    <n v="1570.9999994840473"/>
    <n v="26.183333324734122"/>
    <n v="3246.7333322670311"/>
    <n v="1"/>
    <s v="D557358"/>
    <s v="Closed"/>
  </r>
  <r>
    <x v="1"/>
    <x v="5"/>
    <x v="24"/>
    <s v="MTR.12707"/>
    <n v="1"/>
    <x v="1"/>
    <x v="0"/>
    <d v="2020-10-16T09:39:01"/>
    <d v="2020-10-16T08:46:56"/>
    <n v="3124.9999993946403"/>
    <n v="52.083333323244005"/>
    <n v="52.083333323244005"/>
    <n v="1"/>
    <s v="C557360"/>
    <s v="Closed"/>
  </r>
  <r>
    <x v="0"/>
    <x v="2"/>
    <x v="10"/>
    <s v="FS.136"/>
    <n v="15"/>
    <x v="1"/>
    <x v="0"/>
    <d v="2020-10-16T14:15:45"/>
    <d v="2020-10-16T12:30:00"/>
    <n v="6344.9999996228144"/>
    <n v="105.74999999371357"/>
    <n v="1586.2499999057036"/>
    <n v="1"/>
    <s v="D557365"/>
    <s v="Closed"/>
  </r>
  <r>
    <x v="1"/>
    <x v="6"/>
    <x v="25"/>
    <s v="MTR.470"/>
    <n v="1"/>
    <x v="5"/>
    <x v="0"/>
    <d v="2020-10-17T11:44:28"/>
    <d v="2020-10-17T10:58:00"/>
    <n v="2788.0000004544854"/>
    <n v="46.466666674241424"/>
    <n v="46.466666674241424"/>
    <n v="1"/>
    <s v="C557370"/>
    <s v="Closed"/>
  </r>
  <r>
    <x v="0"/>
    <x v="4"/>
    <x v="9"/>
    <s v="FS.1670"/>
    <n v="8"/>
    <x v="1"/>
    <x v="0"/>
    <d v="2020-10-17T18:36:44"/>
    <d v="2020-10-17T17:00:00"/>
    <n v="5803.9999995147809"/>
    <n v="96.733333325246349"/>
    <n v="773.86666660197079"/>
    <n v="1"/>
    <s v="D557372"/>
    <s v="Closed"/>
  </r>
  <r>
    <x v="0"/>
    <x v="4"/>
    <x v="9"/>
    <s v="SL.14330"/>
    <n v="1"/>
    <x v="5"/>
    <x v="0"/>
    <d v="2020-10-18T21:34:12"/>
    <d v="2020-10-18T17:04:00"/>
    <n v="16212.000000290573"/>
    <n v="270.20000000484288"/>
    <n v="270.20000000484288"/>
    <n v="1"/>
    <s v="D557374"/>
    <s v="Closed"/>
  </r>
  <r>
    <x v="0"/>
    <x v="0"/>
    <x v="1"/>
    <s v="FS.759"/>
    <n v="17"/>
    <x v="10"/>
    <x v="0"/>
    <d v="2020-10-19T14:47:38"/>
    <d v="2020-10-19T14:17:17"/>
    <n v="1821.000000089407"/>
    <n v="30.350000001490116"/>
    <n v="515.95000002533197"/>
    <n v="1"/>
    <s v="D557381"/>
    <s v="Closed"/>
  </r>
  <r>
    <x v="1"/>
    <x v="5"/>
    <x v="31"/>
    <s v="SB.22"/>
    <n v="16805"/>
    <x v="8"/>
    <x v="0"/>
    <d v="2020-10-19T20:06:38"/>
    <d v="2020-10-19T16:31:00"/>
    <n v="12938.000000012107"/>
    <n v="215.63333333353512"/>
    <n v="3623718.1666700579"/>
    <n v="1"/>
    <s v="D558212"/>
    <s v="Closed"/>
  </r>
  <r>
    <x v="1"/>
    <x v="6"/>
    <x v="18"/>
    <s v="MTR.273058"/>
    <n v="1"/>
    <x v="2"/>
    <x v="0"/>
    <d v="2020-10-20T07:48:29"/>
    <d v="2020-10-20T07:07:00"/>
    <n v="2489.0000003390014"/>
    <n v="41.483333338983357"/>
    <n v="41.483333338983357"/>
    <n v="1"/>
    <s v="C558845"/>
    <s v="Closed"/>
  </r>
  <r>
    <x v="0"/>
    <x v="2"/>
    <x v="10"/>
    <s v="FS.139"/>
    <n v="38"/>
    <x v="4"/>
    <x v="0"/>
    <d v="2020-10-20T10:30:43"/>
    <d v="2020-10-20T09:19:00"/>
    <n v="4303.0000000493601"/>
    <n v="71.716666667489335"/>
    <n v="2725.2333333645947"/>
    <n v="1"/>
    <s v="D558858"/>
    <s v="Closed"/>
  </r>
  <r>
    <x v="0"/>
    <x v="3"/>
    <x v="7"/>
    <s v="PL.103771"/>
    <n v="1"/>
    <x v="6"/>
    <x v="0"/>
    <d v="2020-10-20T20:24:02"/>
    <d v="2020-10-20T17:59:00"/>
    <n v="8701.9999999087304"/>
    <n v="145.03333333181217"/>
    <n v="145.03333333181217"/>
    <n v="1"/>
    <s v="D558863"/>
    <s v="Closed"/>
  </r>
  <r>
    <x v="1"/>
    <x v="6"/>
    <x v="25"/>
    <s v="FS.2011"/>
    <n v="39"/>
    <x v="6"/>
    <x v="0"/>
    <d v="2020-10-21T14:30:51"/>
    <d v="2020-10-21T12:46:36"/>
    <n v="6254.9999999580905"/>
    <n v="104.24999999930151"/>
    <n v="4065.7499999727588"/>
    <n v="1"/>
    <s v="D558868"/>
    <s v="Closed"/>
  </r>
  <r>
    <x v="0"/>
    <x v="0"/>
    <x v="4"/>
    <s v="REC.1064"/>
    <n v="51"/>
    <x v="1"/>
    <x v="0"/>
    <d v="2020-10-22T02:14:07"/>
    <d v="2020-10-21T22:39:26"/>
    <n v="12880.999999889173"/>
    <n v="214.68333333148621"/>
    <n v="10948.849999905797"/>
    <n v="1"/>
    <s v="D558887"/>
    <s v="Closed"/>
  </r>
  <r>
    <x v="1"/>
    <x v="1"/>
    <x v="11"/>
    <s v="MTR.13122"/>
    <n v="1"/>
    <x v="2"/>
    <x v="0"/>
    <d v="2020-10-22T01:02:02"/>
    <d v="2020-10-21T23:27:00"/>
    <n v="5702.0000001881272"/>
    <n v="95.033333336468786"/>
    <n v="95.033333336468786"/>
    <n v="1"/>
    <s v="C558885"/>
    <s v="Closed"/>
  </r>
  <r>
    <x v="1"/>
    <x v="1"/>
    <x v="11"/>
    <s v="MTR.8781"/>
    <n v="1"/>
    <x v="2"/>
    <x v="0"/>
    <d v="2020-10-22T01:01:12"/>
    <d v="2020-10-21T23:30:57"/>
    <n v="5415.0000003632158"/>
    <n v="90.250000006053597"/>
    <n v="90.250000006053597"/>
    <n v="1"/>
    <s v="C558886"/>
    <s v="Closed"/>
  </r>
  <r>
    <x v="1"/>
    <x v="5"/>
    <x v="12"/>
    <s v="MTR.9063"/>
    <n v="1"/>
    <x v="4"/>
    <x v="0"/>
    <d v="2020-10-22T05:25:42"/>
    <d v="2020-10-22T03:49:00"/>
    <n v="5801.9999996758997"/>
    <n v="96.699999994598329"/>
    <n v="96.699999994598329"/>
    <n v="1"/>
    <s v="C558889"/>
    <s v="Closed"/>
  </r>
  <r>
    <x v="0"/>
    <x v="4"/>
    <x v="9"/>
    <s v="MTR.28914"/>
    <n v="1"/>
    <x v="10"/>
    <x v="0"/>
    <d v="2020-10-23T18:12:47"/>
    <d v="2020-10-23T16:24:00"/>
    <n v="6527.0000000484288"/>
    <n v="108.78333333414048"/>
    <n v="108.78333333414048"/>
    <n v="1"/>
    <s v="C558894"/>
    <s v="Closed"/>
  </r>
  <r>
    <x v="0"/>
    <x v="0"/>
    <x v="0"/>
    <s v="MTR.128343"/>
    <n v="1"/>
    <x v="1"/>
    <x v="0"/>
    <d v="2020-10-23T20:13:50"/>
    <d v="2020-10-23T19:11:25"/>
    <n v="3744.9999997392297"/>
    <n v="62.416666662320495"/>
    <n v="62.416666662320495"/>
    <n v="1"/>
    <s v="C558895"/>
    <s v="Closed"/>
  </r>
  <r>
    <x v="0"/>
    <x v="2"/>
    <x v="5"/>
    <s v="FS.8896"/>
    <n v="8"/>
    <x v="1"/>
    <x v="0"/>
    <d v="2020-10-24T15:21:15"/>
    <d v="2020-10-24T14:28:00"/>
    <n v="3195.0000000419095"/>
    <n v="53.250000000698492"/>
    <n v="426.00000000558794"/>
    <n v="1"/>
    <s v="D558906"/>
    <s v="Closed"/>
  </r>
  <r>
    <x v="0"/>
    <x v="0"/>
    <x v="0"/>
    <s v="MTR.19649"/>
    <n v="1"/>
    <x v="1"/>
    <x v="0"/>
    <d v="2020-10-24T17:42:13"/>
    <d v="2020-10-24T14:33:00"/>
    <n v="11353.000000398606"/>
    <n v="189.2166666733101"/>
    <n v="189.2166666733101"/>
    <n v="1"/>
    <s v="C558898"/>
    <s v="Closed"/>
  </r>
  <r>
    <x v="0"/>
    <x v="0"/>
    <x v="3"/>
    <s v="FS.46787"/>
    <n v="17"/>
    <x v="1"/>
    <x v="0"/>
    <d v="2020-10-24T16:18:15"/>
    <d v="2020-10-24T14:39:00"/>
    <n v="5954.9999996088445"/>
    <n v="99.249999993480742"/>
    <n v="1687.2499998891726"/>
    <n v="1"/>
    <s v="D558910"/>
    <s v="Closed"/>
  </r>
  <r>
    <x v="0"/>
    <x v="0"/>
    <x v="0"/>
    <s v="MTR.25816"/>
    <n v="1"/>
    <x v="1"/>
    <x v="0"/>
    <d v="2020-10-24T18:01:09"/>
    <d v="2020-10-24T14:42:00"/>
    <n v="11948.999999533407"/>
    <n v="199.14999999222346"/>
    <n v="199.14999999222346"/>
    <n v="1"/>
    <s v="C558900"/>
    <s v="Closed"/>
  </r>
  <r>
    <x v="0"/>
    <x v="2"/>
    <x v="5"/>
    <s v="FS.504"/>
    <n v="13"/>
    <x v="1"/>
    <x v="0"/>
    <d v="2020-10-24T16:33:37"/>
    <d v="2020-10-24T15:15:00"/>
    <n v="4717.0000000158325"/>
    <n v="78.616666666930541"/>
    <n v="1022.016666670097"/>
    <n v="1"/>
    <s v="D558911"/>
    <s v="Closed"/>
  </r>
  <r>
    <x v="0"/>
    <x v="0"/>
    <x v="1"/>
    <s v="MTR.21352"/>
    <n v="1"/>
    <x v="1"/>
    <x v="0"/>
    <d v="2020-10-24T19:01:41"/>
    <d v="2020-10-24T17:32:00"/>
    <n v="5380.9999999590218"/>
    <n v="89.683333332650363"/>
    <n v="89.683333332650363"/>
    <n v="1"/>
    <s v="C558912"/>
    <s v="Closed"/>
  </r>
  <r>
    <x v="0"/>
    <x v="2"/>
    <x v="5"/>
    <s v="FS.548"/>
    <n v="3"/>
    <x v="1"/>
    <x v="0"/>
    <d v="2020-10-24T20:09:18"/>
    <d v="2020-10-24T19:15:00"/>
    <n v="3257.9999996814877"/>
    <n v="54.299999994691461"/>
    <n v="162.89999998407438"/>
    <n v="1"/>
    <s v="D558915"/>
    <s v="Closed"/>
  </r>
  <r>
    <x v="0"/>
    <x v="0"/>
    <x v="4"/>
    <s v="FS.1195"/>
    <n v="23"/>
    <x v="10"/>
    <x v="1"/>
    <d v="2020-10-25T07:16:48"/>
    <d v="2020-10-24T22:42:00"/>
    <n v="30888.000000477768"/>
    <n v="514.80000000796281"/>
    <n v="11840.400000183145"/>
    <n v="1"/>
    <s v="D558922"/>
    <s v="Closed"/>
  </r>
  <r>
    <x v="0"/>
    <x v="7"/>
    <x v="17"/>
    <s v="MTR.15922"/>
    <n v="1"/>
    <x v="5"/>
    <x v="0"/>
    <d v="2020-10-25T10:25:11"/>
    <d v="2020-10-25T10:00:00"/>
    <n v="1510.9999999171123"/>
    <n v="25.183333331951872"/>
    <n v="25.183333331951872"/>
    <n v="1"/>
    <s v="C558923"/>
    <s v="Closed"/>
  </r>
  <r>
    <x v="0"/>
    <x v="7"/>
    <x v="17"/>
    <s v="MTR.15643"/>
    <n v="1"/>
    <x v="1"/>
    <x v="0"/>
    <d v="2020-10-25T19:55:44"/>
    <d v="2020-10-25T17:41:00"/>
    <n v="8084.000000031665"/>
    <n v="134.73333333386108"/>
    <n v="134.73333333386108"/>
    <n v="1"/>
    <s v="C558924"/>
    <s v="Closed"/>
  </r>
  <r>
    <x v="0"/>
    <x v="2"/>
    <x v="5"/>
    <s v="TR.34191"/>
    <n v="4"/>
    <x v="1"/>
    <x v="0"/>
    <d v="2020-10-26T10:00:31"/>
    <d v="2020-10-26T08:45:00"/>
    <n v="4530.9999999124557"/>
    <n v="75.516666665207595"/>
    <n v="302.06666666083038"/>
    <n v="1"/>
    <s v="D558925"/>
    <s v="Closed"/>
  </r>
  <r>
    <x v="1"/>
    <x v="5"/>
    <x v="12"/>
    <s v="FS.1867"/>
    <n v="192"/>
    <x v="2"/>
    <x v="0"/>
    <d v="2020-10-27T10:56:02"/>
    <d v="2020-10-27T06:29:00"/>
    <n v="16021.999999880791"/>
    <n v="267.03333333134651"/>
    <n v="51270.39999961853"/>
    <n v="1"/>
    <s v="D558965"/>
    <s v="Closed"/>
  </r>
  <r>
    <x v="0"/>
    <x v="3"/>
    <x v="6"/>
    <s v="MTR.16416"/>
    <n v="1"/>
    <x v="5"/>
    <x v="0"/>
    <d v="2020-10-27T10:04:53"/>
    <d v="2020-10-27T07:32:55"/>
    <n v="9117.999999714084"/>
    <n v="151.9666666619014"/>
    <n v="151.9666666619014"/>
    <n v="1"/>
    <s v="C558946"/>
    <s v="Closed"/>
  </r>
  <r>
    <x v="0"/>
    <x v="2"/>
    <x v="5"/>
    <s v="MTR.19534"/>
    <n v="1"/>
    <x v="5"/>
    <x v="0"/>
    <d v="2020-10-27T16:47:19"/>
    <d v="2020-10-27T16:05:13"/>
    <n v="2526.0000001871958"/>
    <n v="42.100000003119931"/>
    <n v="42.100000003119931"/>
    <n v="1"/>
    <s v="C558967"/>
    <s v="Closed"/>
  </r>
  <r>
    <x v="0"/>
    <x v="4"/>
    <x v="8"/>
    <s v="FS.1048"/>
    <n v="5"/>
    <x v="1"/>
    <x v="0"/>
    <d v="2020-10-27T18:43:35"/>
    <d v="2020-10-27T17:07:00"/>
    <n v="5795.0000005541369"/>
    <n v="96.583333342568949"/>
    <n v="482.91666671284474"/>
    <n v="1"/>
    <s v="D558970"/>
    <s v="Closed"/>
  </r>
  <r>
    <x v="0"/>
    <x v="0"/>
    <x v="0"/>
    <s v="MTR.21501"/>
    <n v="1"/>
    <x v="2"/>
    <x v="0"/>
    <d v="2020-10-28T03:19:00"/>
    <d v="2020-10-27T22:09:00"/>
    <n v="18599.999999650754"/>
    <n v="309.99999999417923"/>
    <n v="309.99999999417923"/>
    <n v="1"/>
    <s v="C558971"/>
    <s v="Closed"/>
  </r>
  <r>
    <x v="0"/>
    <x v="2"/>
    <x v="5"/>
    <s v="REC.497"/>
    <n v="66"/>
    <x v="1"/>
    <x v="0"/>
    <d v="2020-10-28T08:48:20"/>
    <d v="2020-10-28T08:15:00"/>
    <n v="1999.9999998137355"/>
    <n v="33.333333330228925"/>
    <n v="2199.999999795109"/>
    <n v="1"/>
    <s v="D558985"/>
    <s v="Closed"/>
  </r>
  <r>
    <x v="1"/>
    <x v="1"/>
    <x v="11"/>
    <s v="MTR.8775"/>
    <n v="1"/>
    <x v="2"/>
    <x v="0"/>
    <d v="2020-10-28T13:06:44"/>
    <d v="2020-10-28T12:04:00"/>
    <n v="3763.9999997802079"/>
    <n v="62.733333329670131"/>
    <n v="62.733333329670131"/>
    <n v="1"/>
    <s v="C558988"/>
    <s v="Closed"/>
  </r>
  <r>
    <x v="0"/>
    <x v="3"/>
    <x v="6"/>
    <s v="MTR.16389"/>
    <n v="1"/>
    <x v="4"/>
    <x v="0"/>
    <d v="2020-10-28T14:26:34"/>
    <d v="2020-10-28T12:39:00"/>
    <n v="6453.9999999571592"/>
    <n v="107.56666666595265"/>
    <n v="107.56666666595265"/>
    <n v="1"/>
    <s v="C558989"/>
    <s v="Closed"/>
  </r>
  <r>
    <x v="0"/>
    <x v="0"/>
    <x v="1"/>
    <s v="REC.811"/>
    <n v="33"/>
    <x v="1"/>
    <x v="0"/>
    <d v="2020-10-28T13:40:03"/>
    <d v="2020-10-28T13:00:54"/>
    <n v="2349.0000003017485"/>
    <n v="39.150000005029142"/>
    <n v="1291.9500001659617"/>
    <n v="1"/>
    <s v="D558996"/>
    <s v="Closed"/>
  </r>
  <r>
    <x v="0"/>
    <x v="2"/>
    <x v="10"/>
    <s v="REC.25"/>
    <n v="34"/>
    <x v="12"/>
    <x v="0"/>
    <d v="2020-10-29T02:28:32"/>
    <d v="2020-10-28T23:52:57"/>
    <n v="9335.0000001490116"/>
    <n v="155.58333333581686"/>
    <n v="5289.8333334177732"/>
    <n v="1"/>
    <s v="D559006"/>
    <s v="Closed"/>
  </r>
  <r>
    <x v="0"/>
    <x v="0"/>
    <x v="3"/>
    <s v="FS.933"/>
    <n v="9"/>
    <x v="12"/>
    <x v="0"/>
    <d v="2020-10-29T03:01:28"/>
    <d v="2020-10-29T01:04:41"/>
    <n v="7006.9999997271225"/>
    <n v="116.78333332878537"/>
    <n v="1051.0499999590684"/>
    <n v="1"/>
    <s v="D559010"/>
    <s v="Closed"/>
  </r>
  <r>
    <x v="0"/>
    <x v="2"/>
    <x v="16"/>
    <s v="FS.454"/>
    <n v="4"/>
    <x v="12"/>
    <x v="0"/>
    <d v="2020-10-29T03:56:01"/>
    <d v="2020-10-29T02:34:21"/>
    <n v="4900.0000000465661"/>
    <n v="81.666666667442769"/>
    <n v="326.66666666977108"/>
    <n v="1"/>
    <s v="D559031"/>
    <s v="Closed"/>
  </r>
  <r>
    <x v="0"/>
    <x v="2"/>
    <x v="16"/>
    <s v="FS.354"/>
    <n v="194"/>
    <x v="12"/>
    <x v="0"/>
    <d v="2020-10-29T05:31:58"/>
    <d v="2020-10-29T02:37:09"/>
    <n v="10488.999999593943"/>
    <n v="174.81666665989906"/>
    <n v="33914.433332020417"/>
    <n v="1"/>
    <s v="D559037"/>
    <s v="Closed"/>
  </r>
  <r>
    <x v="0"/>
    <x v="0"/>
    <x v="4"/>
    <s v="FS.1076"/>
    <n v="8"/>
    <x v="12"/>
    <x v="0"/>
    <d v="2020-10-29T03:37:29"/>
    <d v="2020-10-29T02:48:40"/>
    <n v="2929.0000000968575"/>
    <n v="48.816666668280959"/>
    <n v="390.53333334624767"/>
    <n v="1"/>
    <s v="D559023"/>
    <s v="Closed"/>
  </r>
  <r>
    <x v="0"/>
    <x v="0"/>
    <x v="3"/>
    <s v="FS.67619"/>
    <n v="38"/>
    <x v="12"/>
    <x v="0"/>
    <d v="2020-10-29T07:10:46"/>
    <d v="2020-10-29T03:34:22"/>
    <n v="12984.000000078231"/>
    <n v="216.40000000130385"/>
    <n v="8223.2000000495464"/>
    <n v="1"/>
    <s v="D559079"/>
    <s v="Closed"/>
  </r>
  <r>
    <x v="0"/>
    <x v="4"/>
    <x v="27"/>
    <s v="MTR.27689"/>
    <n v="1"/>
    <x v="12"/>
    <x v="0"/>
    <d v="2020-10-29T12:18:00"/>
    <d v="2020-10-29T03:50:00"/>
    <n v="30480.00000002794"/>
    <n v="508.00000000046566"/>
    <n v="508.00000000046566"/>
    <n v="1"/>
    <s v="C559029"/>
    <s v="Closed"/>
  </r>
  <r>
    <x v="0"/>
    <x v="4"/>
    <x v="9"/>
    <s v="FS.1399"/>
    <n v="6"/>
    <x v="12"/>
    <x v="0"/>
    <d v="2020-10-29T07:16:37"/>
    <d v="2020-10-29T04:31:19"/>
    <n v="9918.0000000167638"/>
    <n v="165.3000000002794"/>
    <n v="991.80000000167638"/>
    <n v="1"/>
    <s v="D559109"/>
    <s v="Closed"/>
  </r>
  <r>
    <x v="0"/>
    <x v="0"/>
    <x v="4"/>
    <s v="FS.1074"/>
    <n v="12"/>
    <x v="12"/>
    <x v="0"/>
    <d v="2020-10-29T07:55:49"/>
    <d v="2020-10-29T05:32:44"/>
    <n v="8585.0000002188608"/>
    <n v="143.08333333698101"/>
    <n v="1717.0000000437722"/>
    <n v="1"/>
    <s v="D559116"/>
    <s v="Closed"/>
  </r>
  <r>
    <x v="0"/>
    <x v="4"/>
    <x v="9"/>
    <s v="REC.2901"/>
    <n v="654"/>
    <x v="12"/>
    <x v="0"/>
    <d v="2020-10-29T07:05:03"/>
    <d v="2020-10-29T05:33:00"/>
    <n v="5523.0000004637986"/>
    <n v="92.050000007729977"/>
    <n v="60200.700005055405"/>
    <n v="1"/>
    <s v="D559106"/>
    <s v="Closed"/>
  </r>
  <r>
    <x v="0"/>
    <x v="0"/>
    <x v="3"/>
    <s v="REC.472"/>
    <n v="12"/>
    <x v="12"/>
    <x v="0"/>
    <d v="2020-10-29T12:35:44"/>
    <d v="2020-10-29T05:41:00"/>
    <n v="24884.000000101514"/>
    <n v="414.73333333502524"/>
    <n v="4976.8000000203028"/>
    <n v="1"/>
    <s v="D559122"/>
    <s v="Closed"/>
  </r>
  <r>
    <x v="0"/>
    <x v="0"/>
    <x v="1"/>
    <s v="FS.752"/>
    <n v="9"/>
    <x v="12"/>
    <x v="0"/>
    <d v="2020-10-29T07:55:32"/>
    <d v="2020-10-29T06:14:00"/>
    <n v="6091.9999995734543"/>
    <n v="101.53333332622424"/>
    <n v="913.79999993601814"/>
    <n v="1"/>
    <s v="D559121"/>
    <s v="Closed"/>
  </r>
  <r>
    <x v="0"/>
    <x v="0"/>
    <x v="0"/>
    <s v="REC.1336"/>
    <n v="29"/>
    <x v="12"/>
    <x v="0"/>
    <d v="2020-10-29T08:10:41"/>
    <d v="2020-10-29T06:16:07"/>
    <n v="6874.0000000689179"/>
    <n v="114.5666666678153"/>
    <n v="3322.4333333666436"/>
    <n v="1"/>
    <s v="D559120"/>
    <s v="Closed"/>
  </r>
  <r>
    <x v="0"/>
    <x v="2"/>
    <x v="16"/>
    <s v="REC.204"/>
    <n v="32"/>
    <x v="12"/>
    <x v="0"/>
    <d v="2020-10-29T07:18:46"/>
    <d v="2020-10-29T06:21:01"/>
    <n v="3465.0000002933666"/>
    <n v="57.750000004889444"/>
    <n v="1848.0000001564622"/>
    <n v="1"/>
    <s v="D559110"/>
    <s v="Closed"/>
  </r>
  <r>
    <x v="0"/>
    <x v="3"/>
    <x v="7"/>
    <s v="MTR.17443"/>
    <n v="1"/>
    <x v="12"/>
    <x v="0"/>
    <d v="2020-10-29T09:48:00"/>
    <d v="2020-10-29T06:42:00"/>
    <n v="11159.999999916181"/>
    <n v="185.99999999860302"/>
    <n v="185.99999999860302"/>
    <n v="1"/>
    <s v="C559094"/>
    <s v="Closed"/>
  </r>
  <r>
    <x v="0"/>
    <x v="7"/>
    <x v="17"/>
    <s v="MTR.15121"/>
    <n v="1"/>
    <x v="12"/>
    <x v="0"/>
    <d v="2020-10-29T09:59:00"/>
    <d v="2020-10-29T06:55:00"/>
    <n v="11040.000000153668"/>
    <n v="184.00000000256114"/>
    <n v="184.00000000256114"/>
    <n v="1"/>
    <s v="C559103"/>
    <s v="Closed"/>
  </r>
  <r>
    <x v="0"/>
    <x v="2"/>
    <x v="10"/>
    <s v="FS.229"/>
    <n v="6"/>
    <x v="12"/>
    <x v="0"/>
    <d v="2020-10-29T08:45:27"/>
    <d v="2020-10-29T07:38:00"/>
    <n v="4046.9999999273568"/>
    <n v="67.449999998789281"/>
    <n v="404.69999999273568"/>
    <n v="1"/>
    <s v="D559124"/>
    <s v="Closed"/>
  </r>
  <r>
    <x v="0"/>
    <x v="0"/>
    <x v="4"/>
    <s v="MTR.18134"/>
    <n v="1"/>
    <x v="12"/>
    <x v="0"/>
    <d v="2020-10-29T10:08:00"/>
    <d v="2020-10-29T08:33:00"/>
    <n v="5700.000000349246"/>
    <n v="95.000000005820766"/>
    <n v="95.000000005820766"/>
    <n v="1"/>
    <s v="C559123"/>
    <s v="Closed"/>
  </r>
  <r>
    <x v="0"/>
    <x v="7"/>
    <x v="17"/>
    <s v="MTR.16000"/>
    <n v="1"/>
    <x v="12"/>
    <x v="0"/>
    <d v="2020-10-29T10:33:00"/>
    <d v="2020-10-29T09:15:00"/>
    <n v="4680.0000001676381"/>
    <n v="78.000000002793968"/>
    <n v="78.000000002793968"/>
    <n v="1"/>
    <s v="C559125"/>
    <s v="Closed"/>
  </r>
  <r>
    <x v="0"/>
    <x v="2"/>
    <x v="5"/>
    <s v="MTR.17430"/>
    <n v="1"/>
    <x v="12"/>
    <x v="0"/>
    <d v="2020-10-29T13:17:00"/>
    <d v="2020-10-29T09:32:00"/>
    <n v="13500"/>
    <n v="225"/>
    <n v="225"/>
    <n v="1"/>
    <s v="C559126"/>
    <s v="Closed"/>
  </r>
  <r>
    <x v="0"/>
    <x v="0"/>
    <x v="0"/>
    <s v="MTR.24960"/>
    <n v="1"/>
    <x v="12"/>
    <x v="0"/>
    <d v="2020-10-29T13:14:00"/>
    <d v="2020-10-29T09:52:00"/>
    <n v="12119.999999902211"/>
    <n v="201.99999999837019"/>
    <n v="201.99999999837019"/>
    <n v="1"/>
    <s v="C559128"/>
    <s v="Closed"/>
  </r>
  <r>
    <x v="0"/>
    <x v="0"/>
    <x v="3"/>
    <s v="FS.541"/>
    <n v="2"/>
    <x v="12"/>
    <x v="0"/>
    <d v="2020-10-29T13:07:33"/>
    <d v="2020-10-29T10:27:00"/>
    <n v="9633.0000000307336"/>
    <n v="160.55000000051223"/>
    <n v="321.10000000102445"/>
    <n v="1"/>
    <s v="D559132"/>
    <s v="Closed"/>
  </r>
  <r>
    <x v="0"/>
    <x v="3"/>
    <x v="7"/>
    <s v="PL.159386"/>
    <n v="1"/>
    <x v="12"/>
    <x v="0"/>
    <d v="2020-10-29T17:10:33"/>
    <d v="2020-10-29T15:09:00"/>
    <n v="7292.9999999469146"/>
    <n v="121.54999999911524"/>
    <n v="121.54999999911524"/>
    <n v="1"/>
    <s v="D559135"/>
    <s v="Closed"/>
  </r>
  <r>
    <x v="0"/>
    <x v="3"/>
    <x v="7"/>
    <s v="SL.13891"/>
    <n v="2"/>
    <x v="12"/>
    <x v="0"/>
    <d v="2020-10-29T17:09:52"/>
    <d v="2020-10-29T16:03:00"/>
    <n v="4012.0000005466864"/>
    <n v="66.866666675778106"/>
    <n v="133.73333335155621"/>
    <n v="1"/>
    <s v="D559136"/>
    <s v="Closed"/>
  </r>
  <r>
    <x v="0"/>
    <x v="3"/>
    <x v="7"/>
    <s v="MTR.235247"/>
    <n v="1"/>
    <x v="12"/>
    <x v="0"/>
    <d v="2020-10-29T17:46:00"/>
    <d v="2020-10-29T16:35:00"/>
    <n v="4260.0000000558794"/>
    <n v="71.000000000931323"/>
    <n v="71.000000000931323"/>
    <n v="1"/>
    <s v="C559137"/>
    <s v="Closed"/>
  </r>
  <r>
    <x v="0"/>
    <x v="2"/>
    <x v="5"/>
    <s v="REC.598"/>
    <n v="52"/>
    <x v="12"/>
    <x v="0"/>
    <d v="2020-10-29T19:47:13"/>
    <d v="2020-10-29T17:12:46"/>
    <n v="9266.9999999692664"/>
    <n v="154.44999999948777"/>
    <n v="8031.3999999733642"/>
    <n v="1"/>
    <s v="D559146"/>
    <s v="Closed"/>
  </r>
  <r>
    <x v="0"/>
    <x v="0"/>
    <x v="3"/>
    <s v="FS.616"/>
    <n v="80"/>
    <x v="2"/>
    <x v="0"/>
    <d v="2020-10-30T08:38:44"/>
    <d v="2020-10-30T06:13:00"/>
    <n v="8743.9999996684492"/>
    <n v="145.73333332780749"/>
    <n v="11658.666666224599"/>
    <n v="1"/>
    <s v="D559170"/>
    <s v="Closed"/>
  </r>
  <r>
    <x v="1"/>
    <x v="6"/>
    <x v="25"/>
    <s v="MTR.14482"/>
    <n v="1"/>
    <x v="4"/>
    <x v="0"/>
    <d v="2020-10-30T09:45:00"/>
    <d v="2020-10-30T08:51:00"/>
    <n v="3239.9999998742715"/>
    <n v="53.999999997904524"/>
    <n v="53.999999997904524"/>
    <n v="1"/>
    <s v="C559175"/>
    <s v="Closed"/>
  </r>
  <r>
    <x v="0"/>
    <x v="0"/>
    <x v="3"/>
    <s v="FS.616"/>
    <n v="80"/>
    <x v="1"/>
    <x v="0"/>
    <d v="2020-10-30T11:04:43"/>
    <d v="2020-10-30T09:49:00"/>
    <n v="4542.9999995743856"/>
    <n v="75.716666659573093"/>
    <n v="6057.3333327658474"/>
    <n v="1"/>
    <s v="D559183"/>
    <s v="Closed"/>
  </r>
  <r>
    <x v="0"/>
    <x v="2"/>
    <x v="5"/>
    <s v="MTR.22968"/>
    <n v="1"/>
    <x v="1"/>
    <x v="0"/>
    <d v="2020-10-30T12:12:00"/>
    <d v="2020-10-30T09:52:00"/>
    <n v="8399.9999997206032"/>
    <n v="139.99999999534339"/>
    <n v="139.99999999534339"/>
    <n v="1"/>
    <s v="C559179"/>
    <s v="Closed"/>
  </r>
  <r>
    <x v="0"/>
    <x v="0"/>
    <x v="3"/>
    <s v="TR.33988"/>
    <n v="5"/>
    <x v="5"/>
    <x v="0"/>
    <d v="2020-10-30T19:16:12"/>
    <d v="2020-10-30T18:18:10"/>
    <n v="3481.9999998668209"/>
    <n v="58.033333331113681"/>
    <n v="290.16666665556841"/>
    <n v="1"/>
    <s v="D559190"/>
    <s v="Closed"/>
  </r>
  <r>
    <x v="0"/>
    <x v="4"/>
    <x v="9"/>
    <s v="FS.1593"/>
    <n v="13"/>
    <x v="5"/>
    <x v="0"/>
    <d v="2020-10-30T20:47:44"/>
    <d v="2020-10-30T18:29:13"/>
    <n v="8311.0000002896413"/>
    <n v="138.51666667149402"/>
    <n v="1800.7166667294223"/>
    <n v="1"/>
    <s v="D559191"/>
    <s v="Closed"/>
  </r>
  <r>
    <x v="0"/>
    <x v="0"/>
    <x v="4"/>
    <s v="TR.35958"/>
    <n v="1"/>
    <x v="5"/>
    <x v="0"/>
    <d v="2020-11-02T08:22:26"/>
    <d v="2020-11-02T07:57:51"/>
    <n v="1474.9999996740371"/>
    <n v="24.583333327900618"/>
    <n v="24.583333327900618"/>
    <n v="1"/>
    <s v="D559196"/>
    <s v="Closed"/>
  </r>
  <r>
    <x v="1"/>
    <x v="6"/>
    <x v="13"/>
    <s v="MTR.4447"/>
    <n v="1"/>
    <x v="2"/>
    <x v="0"/>
    <d v="2020-11-02T17:38:00"/>
    <d v="2020-11-02T15:59:00"/>
    <n v="5939.9999998742715"/>
    <n v="98.999999997904524"/>
    <n v="98.999999997904524"/>
    <n v="1"/>
    <s v="C559197"/>
    <s v="Closed"/>
  </r>
  <r>
    <x v="1"/>
    <x v="5"/>
    <x v="14"/>
    <s v="MTR.9101"/>
    <n v="1"/>
    <x v="5"/>
    <x v="0"/>
    <d v="2020-11-02T19:47:00"/>
    <d v="2020-11-02T18:32:00"/>
    <n v="4500.0000002095476"/>
    <n v="75.00000000349246"/>
    <n v="75.00000000349246"/>
    <n v="1"/>
    <s v="C559198"/>
    <s v="Closed"/>
  </r>
  <r>
    <x v="1"/>
    <x v="6"/>
    <x v="13"/>
    <s v="FS.2177"/>
    <n v="40"/>
    <x v="4"/>
    <x v="0"/>
    <d v="2020-11-03T10:15:38"/>
    <d v="2020-11-03T09:29:00"/>
    <n v="2798.0000002775341"/>
    <n v="46.633333337958902"/>
    <n v="1865.3333335183561"/>
    <n v="1"/>
    <s v="D559203"/>
    <s v="Closed"/>
  </r>
  <r>
    <x v="1"/>
    <x v="6"/>
    <x v="13"/>
    <s v="MTR.400"/>
    <n v="1"/>
    <x v="2"/>
    <x v="0"/>
    <d v="2020-11-03T13:23:00"/>
    <d v="2020-11-03T11:42:00"/>
    <n v="6059.9999996367842"/>
    <n v="100.9999999939464"/>
    <n v="100.9999999939464"/>
    <n v="1"/>
    <s v="C559206"/>
    <s v="Closed"/>
  </r>
  <r>
    <x v="0"/>
    <x v="2"/>
    <x v="10"/>
    <s v="TR.32058"/>
    <n v="2"/>
    <x v="5"/>
    <x v="0"/>
    <d v="2020-11-03T14:04:11"/>
    <d v="2020-11-03T13:33:00"/>
    <n v="1870.9999998332933"/>
    <n v="31.183333330554888"/>
    <n v="62.366666661109775"/>
    <n v="1"/>
    <s v="D559209"/>
    <s v="Closed"/>
  </r>
  <r>
    <x v="0"/>
    <x v="2"/>
    <x v="5"/>
    <s v="REC.207"/>
    <n v="7"/>
    <x v="1"/>
    <x v="0"/>
    <d v="2020-11-03T17:12:07"/>
    <d v="2020-11-03T15:47:42"/>
    <n v="5064.9999996414408"/>
    <n v="84.41666666069068"/>
    <n v="590.91666662483476"/>
    <n v="1"/>
    <s v="D559213"/>
    <s v="Closed"/>
  </r>
  <r>
    <x v="0"/>
    <x v="2"/>
    <x v="5"/>
    <s v="MTR.18047"/>
    <n v="1"/>
    <x v="1"/>
    <x v="0"/>
    <d v="2020-11-03T17:11:16"/>
    <d v="2020-11-03T15:50:59"/>
    <n v="4816.9999995036051"/>
    <n v="80.283333325060084"/>
    <n v="80.283333325060084"/>
    <n v="1"/>
    <s v="C559211"/>
    <s v="Closed"/>
  </r>
  <r>
    <x v="1"/>
    <x v="6"/>
    <x v="13"/>
    <s v="MTR.4864"/>
    <n v="1"/>
    <x v="2"/>
    <x v="0"/>
    <d v="2020-11-05T15:19:00"/>
    <d v="2020-11-05T13:44:00"/>
    <n v="5699.9999997206032"/>
    <n v="94.999999995343387"/>
    <n v="94.999999995343387"/>
    <n v="1"/>
    <s v="C559215"/>
    <s v="Closed"/>
  </r>
  <r>
    <x v="1"/>
    <x v="6"/>
    <x v="13"/>
    <s v="SW.2828"/>
    <n v="807"/>
    <x v="0"/>
    <x v="0"/>
    <d v="2020-11-09T15:00:14"/>
    <d v="2020-11-09T14:41:00"/>
    <n v="1154.0000000735745"/>
    <n v="19.233333334559575"/>
    <n v="15521.300000989577"/>
    <n v="1"/>
    <s v="D559225"/>
    <s v="Closed"/>
  </r>
  <r>
    <x v="1"/>
    <x v="1"/>
    <x v="11"/>
    <s v="TR.39611"/>
    <n v="3"/>
    <x v="1"/>
    <x v="0"/>
    <d v="2020-11-10T07:16:31"/>
    <d v="2020-11-10T05:15:39"/>
    <n v="7252.0000004209578"/>
    <n v="120.86666667368263"/>
    <n v="362.60000002104789"/>
    <n v="1"/>
    <s v="D559231"/>
    <s v="Closed"/>
  </r>
  <r>
    <x v="1"/>
    <x v="6"/>
    <x v="23"/>
    <s v="TR.41996"/>
    <n v="2"/>
    <x v="4"/>
    <x v="0"/>
    <d v="2020-11-10T09:44:29"/>
    <d v="2020-11-10T08:55:39"/>
    <n v="2930.0000003306195"/>
    <n v="48.833333338843659"/>
    <n v="97.666666677687317"/>
    <n v="1"/>
    <s v="D559233"/>
    <s v="Closed"/>
  </r>
  <r>
    <x v="1"/>
    <x v="6"/>
    <x v="13"/>
    <s v="MTR.14566"/>
    <n v="1"/>
    <x v="10"/>
    <x v="0"/>
    <d v="2020-11-10T12:41:49"/>
    <d v="2020-11-10T12:02:00"/>
    <n v="2389.0000002225861"/>
    <n v="39.816666670376435"/>
    <n v="39.816666670376435"/>
    <n v="1"/>
    <s v="C559234"/>
    <s v="Closed"/>
  </r>
  <r>
    <x v="1"/>
    <x v="6"/>
    <x v="22"/>
    <s v="MTR.222025"/>
    <n v="1"/>
    <x v="2"/>
    <x v="0"/>
    <d v="2020-11-10T15:08:00"/>
    <d v="2020-11-10T13:33:00"/>
    <n v="5700.000000349246"/>
    <n v="95.000000005820766"/>
    <n v="95.000000005820766"/>
    <n v="1"/>
    <s v="C559236"/>
    <s v="Closed"/>
  </r>
  <r>
    <x v="1"/>
    <x v="6"/>
    <x v="13"/>
    <s v="FS.2299"/>
    <n v="5"/>
    <x v="1"/>
    <x v="0"/>
    <d v="2020-11-12T04:07:12"/>
    <d v="2020-11-12T02:34:43"/>
    <n v="5549.0000002551824"/>
    <n v="92.483333337586373"/>
    <n v="462.41666668793187"/>
    <n v="1"/>
    <s v="D559248"/>
    <s v="Closed"/>
  </r>
  <r>
    <x v="1"/>
    <x v="6"/>
    <x v="22"/>
    <s v="FS.2256"/>
    <n v="36"/>
    <x v="4"/>
    <x v="0"/>
    <d v="2020-11-12T05:05:36"/>
    <d v="2020-11-12T03:41:00"/>
    <n v="5076.0000003268942"/>
    <n v="84.600000005448237"/>
    <n v="3045.6000001961365"/>
    <n v="1"/>
    <s v="D559249"/>
    <s v="Closed"/>
  </r>
  <r>
    <x v="1"/>
    <x v="6"/>
    <x v="13"/>
    <s v="FS.2695"/>
    <n v="29"/>
    <x v="1"/>
    <x v="0"/>
    <d v="2020-11-12T09:23:04"/>
    <d v="2020-11-12T08:05:00"/>
    <n v="4683.9999998454005"/>
    <n v="78.066666664090008"/>
    <n v="2263.9333332586102"/>
    <n v="1"/>
    <s v="D559255"/>
    <s v="Closed"/>
  </r>
  <r>
    <x v="1"/>
    <x v="5"/>
    <x v="24"/>
    <s v="MTR.109143"/>
    <n v="1"/>
    <x v="4"/>
    <x v="0"/>
    <d v="2020-11-12T11:36:42"/>
    <d v="2020-11-12T10:39:00"/>
    <n v="3462.0000002207235"/>
    <n v="57.700000003678724"/>
    <n v="57.700000003678724"/>
    <n v="1"/>
    <s v="C559258"/>
    <s v="Closed"/>
  </r>
  <r>
    <x v="1"/>
    <x v="5"/>
    <x v="24"/>
    <s v="FS.1882"/>
    <n v="498"/>
    <x v="2"/>
    <x v="0"/>
    <d v="2020-11-13T05:50:19"/>
    <d v="2020-11-13T04:04:00"/>
    <n v="6379.0000000270084"/>
    <n v="106.31666666711681"/>
    <n v="52945.700000224169"/>
    <n v="1"/>
    <s v="D559306"/>
    <s v="Closed"/>
  </r>
  <r>
    <x v="1"/>
    <x v="6"/>
    <x v="22"/>
    <s v="FS.2233"/>
    <n v="10"/>
    <x v="5"/>
    <x v="0"/>
    <d v="2020-11-13T09:19:33"/>
    <d v="2020-11-13T08:35:00"/>
    <n v="2672.9999999748543"/>
    <n v="44.549999999580905"/>
    <n v="445.49999999580905"/>
    <n v="1"/>
    <s v="D559308"/>
    <s v="Closed"/>
  </r>
  <r>
    <x v="0"/>
    <x v="2"/>
    <x v="10"/>
    <s v="TR.31711"/>
    <n v="2"/>
    <x v="5"/>
    <x v="0"/>
    <d v="2020-11-13T11:01:29"/>
    <d v="2020-11-13T10:19:00"/>
    <n v="2549.0000005345792"/>
    <n v="42.483333342242986"/>
    <n v="84.966666684485972"/>
    <n v="1"/>
    <s v="D559311"/>
    <s v="Closed"/>
  </r>
  <r>
    <x v="0"/>
    <x v="0"/>
    <x v="3"/>
    <s v="SL.7948"/>
    <n v="1"/>
    <x v="1"/>
    <x v="0"/>
    <d v="2020-11-14T08:40:03"/>
    <d v="2020-11-14T07:17:00"/>
    <n v="4982.9999999608845"/>
    <n v="83.049999999348074"/>
    <n v="83.049999999348074"/>
    <n v="1"/>
    <s v="D559315"/>
    <s v="Closed"/>
  </r>
  <r>
    <x v="1"/>
    <x v="6"/>
    <x v="13"/>
    <s v="MTR.4888"/>
    <n v="1"/>
    <x v="2"/>
    <x v="0"/>
    <d v="2020-11-14T18:30:00"/>
    <d v="2020-11-14T17:24:00"/>
    <n v="3960.0000003352761"/>
    <n v="66.000000005587935"/>
    <n v="66.000000005587935"/>
    <n v="1"/>
    <s v="C559316"/>
    <s v="Closed"/>
  </r>
  <r>
    <x v="1"/>
    <x v="6"/>
    <x v="22"/>
    <s v="MTR.183988"/>
    <n v="1"/>
    <x v="4"/>
    <x v="0"/>
    <d v="2020-11-15T06:26:13"/>
    <d v="2020-11-15T04:27:00"/>
    <n v="7152.9999999096617"/>
    <n v="119.21666666516103"/>
    <n v="119.21666666516103"/>
    <n v="1"/>
    <s v="C559318"/>
    <s v="Closed"/>
  </r>
  <r>
    <x v="1"/>
    <x v="5"/>
    <x v="14"/>
    <s v="MTR.7569"/>
    <n v="1"/>
    <x v="4"/>
    <x v="0"/>
    <d v="2020-11-15T12:00:25"/>
    <d v="2020-11-15T10:50:00"/>
    <n v="4225.0000000465661"/>
    <n v="70.416666667442769"/>
    <n v="70.416666667442769"/>
    <n v="1"/>
    <s v="C559319"/>
    <s v="Closed"/>
  </r>
  <r>
    <x v="1"/>
    <x v="5"/>
    <x v="14"/>
    <s v="MTR.29921"/>
    <n v="1"/>
    <x v="4"/>
    <x v="0"/>
    <d v="2020-11-15T11:59:32"/>
    <d v="2020-11-15T11:31:00"/>
    <n v="1711.9999997550622"/>
    <n v="28.533333329251036"/>
    <n v="28.533333329251036"/>
    <n v="1"/>
    <s v="C559320"/>
    <s v="Closed"/>
  </r>
  <r>
    <x v="0"/>
    <x v="2"/>
    <x v="15"/>
    <s v="REC.460"/>
    <n v="81"/>
    <x v="2"/>
    <x v="0"/>
    <d v="2020-11-16T02:31:57"/>
    <d v="2020-11-16T00:45:00"/>
    <n v="6417.0000001089647"/>
    <n v="106.95000000181608"/>
    <n v="8662.9500001471024"/>
    <n v="1"/>
    <s v="D559330"/>
    <s v="Closed"/>
  </r>
  <r>
    <x v="0"/>
    <x v="2"/>
    <x v="15"/>
    <s v="MTR.22922"/>
    <n v="1"/>
    <x v="2"/>
    <x v="0"/>
    <d v="2020-11-16T13:25:00"/>
    <d v="2020-11-16T09:04:00"/>
    <n v="15660.000000125729"/>
    <n v="261.00000000209548"/>
    <n v="261.00000000209548"/>
    <n v="1"/>
    <s v="C559332"/>
    <s v="Closed"/>
  </r>
  <r>
    <x v="0"/>
    <x v="4"/>
    <x v="27"/>
    <s v="MTR.27675"/>
    <n v="1"/>
    <x v="4"/>
    <x v="0"/>
    <d v="2020-11-17T12:26:00"/>
    <d v="2020-11-17T11:23:00"/>
    <n v="3779.9999997485429"/>
    <n v="62.999999995809048"/>
    <n v="62.999999995809048"/>
    <n v="1"/>
    <s v="C559338"/>
    <s v="Closed"/>
  </r>
  <r>
    <x v="0"/>
    <x v="2"/>
    <x v="16"/>
    <s v="REC.421"/>
    <n v="100"/>
    <x v="1"/>
    <x v="0"/>
    <d v="2020-11-17T16:51:40"/>
    <d v="2020-11-17T15:41:00"/>
    <n v="4240.0000004097819"/>
    <n v="70.666666673496366"/>
    <n v="7066.6666673496366"/>
    <n v="1"/>
    <s v="D559357"/>
    <s v="Closed"/>
  </r>
  <r>
    <x v="1"/>
    <x v="5"/>
    <x v="12"/>
    <s v="MTR.11786"/>
    <n v="1"/>
    <x v="2"/>
    <x v="0"/>
    <d v="2020-11-18T21:31:10"/>
    <d v="2020-11-18T18:48:00"/>
    <n v="9790.0000002700835"/>
    <n v="163.16666667116806"/>
    <n v="163.16666667116806"/>
    <n v="1"/>
    <s v="C559364"/>
    <s v="Closed"/>
  </r>
  <r>
    <x v="1"/>
    <x v="5"/>
    <x v="12"/>
    <s v="MTR.156373"/>
    <n v="1"/>
    <x v="2"/>
    <x v="0"/>
    <d v="2020-11-18T21:30:07"/>
    <d v="2020-11-18T19:36:00"/>
    <n v="6847.0000000437722"/>
    <n v="114.1166666673962"/>
    <n v="114.1166666673962"/>
    <n v="1"/>
    <s v="C559365"/>
    <s v="Closed"/>
  </r>
  <r>
    <x v="1"/>
    <x v="5"/>
    <x v="12"/>
    <s v="FS.2131"/>
    <n v="43"/>
    <x v="4"/>
    <x v="0"/>
    <d v="2020-11-18T21:34:00"/>
    <d v="2020-11-18T20:23:00"/>
    <n v="4259.9999994272366"/>
    <n v="70.999999990453944"/>
    <n v="3052.9999995895196"/>
    <n v="1"/>
    <s v="D560404"/>
    <s v="Closed"/>
  </r>
  <r>
    <x v="1"/>
    <x v="1"/>
    <x v="11"/>
    <s v="FS.2078"/>
    <n v="11"/>
    <x v="5"/>
    <x v="0"/>
    <d v="2020-11-20T08:12:48"/>
    <d v="2020-11-20T07:32:14"/>
    <n v="2434.000000054948"/>
    <n v="40.566666667582467"/>
    <n v="446.23333334340714"/>
    <n v="1"/>
    <s v="D559378"/>
    <s v="Closed"/>
  </r>
  <r>
    <x v="1"/>
    <x v="1"/>
    <x v="11"/>
    <s v="MTR.8909"/>
    <n v="1"/>
    <x v="2"/>
    <x v="0"/>
    <d v="2020-11-20T12:13:00"/>
    <d v="2020-11-20T11:20:00"/>
    <n v="3180.0000003073364"/>
    <n v="53.000000005122274"/>
    <n v="53.000000005122274"/>
    <n v="1"/>
    <s v="C559381"/>
    <s v="Closed"/>
  </r>
  <r>
    <x v="0"/>
    <x v="2"/>
    <x v="10"/>
    <s v="MTR.18713"/>
    <n v="1"/>
    <x v="5"/>
    <x v="0"/>
    <d v="2020-11-22T13:34:12"/>
    <d v="2020-11-22T12:57:00"/>
    <n v="2231.9999999832362"/>
    <n v="37.199999999720603"/>
    <n v="37.199999999720603"/>
    <n v="1"/>
    <s v="C559387"/>
    <s v="Closed"/>
  </r>
  <r>
    <x v="0"/>
    <x v="4"/>
    <x v="9"/>
    <s v="FS.1307"/>
    <n v="3"/>
    <x v="10"/>
    <x v="0"/>
    <d v="2020-11-23T13:13:39"/>
    <d v="2020-11-23T11:58:58"/>
    <n v="4481.0000001685694"/>
    <n v="74.683333336142823"/>
    <n v="224.05000000842847"/>
    <n v="1"/>
    <s v="D559391"/>
    <s v="Closed"/>
  </r>
  <r>
    <x v="0"/>
    <x v="2"/>
    <x v="10"/>
    <s v="TR.31620"/>
    <n v="5"/>
    <x v="6"/>
    <x v="0"/>
    <d v="2020-11-23T14:54:06"/>
    <d v="2020-11-23T13:15:00"/>
    <n v="5946.0000000195578"/>
    <n v="99.100000000325963"/>
    <n v="495.50000000162981"/>
    <n v="1"/>
    <s v="D559394"/>
    <s v="Closed"/>
  </r>
  <r>
    <x v="0"/>
    <x v="4"/>
    <x v="9"/>
    <s v="FS.1614"/>
    <n v="4"/>
    <x v="5"/>
    <x v="0"/>
    <d v="2020-11-24T09:22:55"/>
    <d v="2020-11-24T07:42:00"/>
    <n v="6055.0000003539026"/>
    <n v="100.91666667256504"/>
    <n v="403.66666669026017"/>
    <n v="1"/>
    <s v="D559403"/>
    <s v="Closed"/>
  </r>
  <r>
    <x v="1"/>
    <x v="6"/>
    <x v="25"/>
    <s v="FS.1915"/>
    <n v="53"/>
    <x v="4"/>
    <x v="0"/>
    <d v="2020-11-24T09:24:26"/>
    <d v="2020-11-24T08:41:00"/>
    <n v="2606.000000028871"/>
    <n v="43.433333333814517"/>
    <n v="2301.9666666921694"/>
    <n v="1"/>
    <s v="D559404"/>
    <s v="Closed"/>
  </r>
  <r>
    <x v="0"/>
    <x v="0"/>
    <x v="1"/>
    <s v="TR.34693"/>
    <n v="1"/>
    <x v="6"/>
    <x v="0"/>
    <d v="2020-11-24T12:02:05"/>
    <d v="2020-11-24T10:56:00"/>
    <n v="3965.0000002468005"/>
    <n v="66.083333337446675"/>
    <n v="66.083333337446675"/>
    <n v="1"/>
    <s v="D559406"/>
    <s v="Closed"/>
  </r>
  <r>
    <x v="0"/>
    <x v="7"/>
    <x v="17"/>
    <s v="TR.38922"/>
    <n v="3"/>
    <x v="5"/>
    <x v="0"/>
    <d v="2020-11-24T12:00:39"/>
    <d v="2020-11-24T11:25:00"/>
    <n v="2138.9999996172264"/>
    <n v="35.64999999362044"/>
    <n v="106.94999998086132"/>
    <n v="1"/>
    <s v="D559408"/>
    <s v="Closed"/>
  </r>
  <r>
    <x v="1"/>
    <x v="6"/>
    <x v="22"/>
    <s v="FS.2024"/>
    <n v="15"/>
    <x v="5"/>
    <x v="0"/>
    <d v="2020-11-25T08:16:40"/>
    <d v="2020-11-25T07:35:29"/>
    <n v="2470.9999999031425"/>
    <n v="41.183333331719041"/>
    <n v="617.74999997578561"/>
    <n v="1"/>
    <s v="D559413"/>
    <s v="Closed"/>
  </r>
  <r>
    <x v="0"/>
    <x v="2"/>
    <x v="10"/>
    <s v="MTR.25360"/>
    <n v="1"/>
    <x v="5"/>
    <x v="0"/>
    <d v="2020-11-26T10:50:42"/>
    <d v="2020-11-26T09:52:00"/>
    <n v="3521.9999997876585"/>
    <n v="58.699999996460974"/>
    <n v="58.699999996460974"/>
    <n v="1"/>
    <s v="C559415"/>
    <s v="Closed"/>
  </r>
  <r>
    <x v="1"/>
    <x v="1"/>
    <x v="20"/>
    <s v="FS.2966"/>
    <n v="269"/>
    <x v="2"/>
    <x v="1"/>
    <d v="2020-11-27T09:47:29"/>
    <d v="2020-11-27T04:06:00"/>
    <n v="20489.000000548549"/>
    <n v="341.48333334247582"/>
    <n v="91859.016669125995"/>
    <n v="1"/>
    <s v="D559423"/>
    <s v="Closed"/>
  </r>
  <r>
    <x v="0"/>
    <x v="4"/>
    <x v="9"/>
    <s v="MTR.16483"/>
    <n v="1"/>
    <x v="2"/>
    <x v="0"/>
    <d v="2020-11-27T13:44:00"/>
    <d v="2020-11-27T10:11:00"/>
    <n v="12780.000000167638"/>
    <n v="213.00000000279397"/>
    <n v="213.00000000279397"/>
    <n v="1"/>
    <s v="C559425"/>
    <s v="Closed"/>
  </r>
  <r>
    <x v="1"/>
    <x v="1"/>
    <x v="20"/>
    <s v="FS.2968"/>
    <n v="31"/>
    <x v="6"/>
    <x v="1"/>
    <d v="2020-11-27T12:31:29"/>
    <d v="2020-11-27T10:37:00"/>
    <n v="6869.0000001573935"/>
    <n v="114.48333333595656"/>
    <n v="3548.9833334146533"/>
    <n v="1"/>
    <s v="D559430"/>
    <s v="Closed"/>
  </r>
  <r>
    <x v="1"/>
    <x v="1"/>
    <x v="20"/>
    <s v="MTR.10166"/>
    <n v="1"/>
    <x v="6"/>
    <x v="1"/>
    <d v="2020-11-27T12:44:58"/>
    <d v="2020-11-27T11:17:00"/>
    <n v="5278.0000003986061"/>
    <n v="87.966666673310101"/>
    <n v="87.966666673310101"/>
    <n v="1"/>
    <s v="C559428"/>
    <s v="Closed"/>
  </r>
  <r>
    <x v="0"/>
    <x v="4"/>
    <x v="9"/>
    <s v="MTR.28979"/>
    <n v="1"/>
    <x v="5"/>
    <x v="0"/>
    <d v="2020-11-27T21:41:25"/>
    <d v="2020-11-27T20:39:00"/>
    <n v="3744.9999997392297"/>
    <n v="62.416666662320495"/>
    <n v="62.416666662320495"/>
    <n v="1"/>
    <s v="C559432"/>
    <s v="Closed"/>
  </r>
  <r>
    <x v="0"/>
    <x v="4"/>
    <x v="8"/>
    <s v="TR.35689"/>
    <n v="4"/>
    <x v="5"/>
    <x v="0"/>
    <d v="2020-11-28T10:21:44"/>
    <d v="2020-11-28T09:20:00"/>
    <n v="3703.9999995846301"/>
    <n v="61.733333326410502"/>
    <n v="246.93333330564201"/>
    <n v="1"/>
    <s v="D559436"/>
    <s v="Closed"/>
  </r>
  <r>
    <x v="0"/>
    <x v="0"/>
    <x v="1"/>
    <s v="TR.35041"/>
    <n v="3"/>
    <x v="5"/>
    <x v="0"/>
    <d v="2020-11-28T10:34:58"/>
    <d v="2020-11-28T09:44:00"/>
    <n v="3058.0000000772998"/>
    <n v="50.966666667954996"/>
    <n v="152.90000000386499"/>
    <n v="1"/>
    <s v="D559437"/>
    <s v="Closed"/>
  </r>
  <r>
    <x v="1"/>
    <x v="6"/>
    <x v="21"/>
    <s v="MTR.5314"/>
    <n v="1"/>
    <x v="4"/>
    <x v="0"/>
    <d v="2020-11-28T12:00:13"/>
    <d v="2020-11-28T10:43:00"/>
    <n v="4632.9999998677522"/>
    <n v="77.216666664462537"/>
    <n v="77.216666664462537"/>
    <n v="1"/>
    <s v="C559438"/>
    <s v="Closed"/>
  </r>
  <r>
    <x v="1"/>
    <x v="6"/>
    <x v="13"/>
    <s v="FS.2855"/>
    <n v="56"/>
    <x v="4"/>
    <x v="0"/>
    <d v="2020-11-28T17:19:07"/>
    <d v="2020-11-28T15:50:00"/>
    <n v="5347.0000001834705"/>
    <n v="89.116666669724509"/>
    <n v="4990.5333335045725"/>
    <n v="1"/>
    <s v="D559450"/>
    <s v="Closed"/>
  </r>
  <r>
    <x v="0"/>
    <x v="4"/>
    <x v="9"/>
    <s v="MTR.28368"/>
    <n v="1"/>
    <x v="1"/>
    <x v="0"/>
    <d v="2020-11-28T17:41:11"/>
    <d v="2020-11-28T16:42:00"/>
    <n v="3551.0000002803281"/>
    <n v="59.183333338005468"/>
    <n v="59.183333338005468"/>
    <n v="1"/>
    <s v="C559451"/>
    <s v="Closed"/>
  </r>
  <r>
    <x v="1"/>
    <x v="1"/>
    <x v="11"/>
    <s v="FS.2122"/>
    <n v="18"/>
    <x v="4"/>
    <x v="0"/>
    <d v="2020-11-28T22:31:19"/>
    <d v="2020-11-28T19:42:00"/>
    <n v="10159.000000404194"/>
    <n v="169.31666667340323"/>
    <n v="3047.7000001212582"/>
    <n v="1"/>
    <s v="D559457"/>
    <s v="Closed"/>
  </r>
  <r>
    <x v="1"/>
    <x v="6"/>
    <x v="25"/>
    <s v="MTR.944"/>
    <n v="1"/>
    <x v="1"/>
    <x v="0"/>
    <d v="2020-11-28T23:33:04"/>
    <d v="2020-11-28T20:27:00"/>
    <n v="11164.000000222586"/>
    <n v="186.06666667037643"/>
    <n v="186.06666667037643"/>
    <n v="1"/>
    <s v="C559456"/>
    <s v="Closed"/>
  </r>
  <r>
    <x v="1"/>
    <x v="6"/>
    <x v="25"/>
    <s v="FS.2011"/>
    <n v="41"/>
    <x v="1"/>
    <x v="0"/>
    <d v="2020-11-29T05:13:32"/>
    <d v="2020-11-29T03:41:00"/>
    <n v="5552.0000003278255"/>
    <n v="92.533333338797092"/>
    <n v="3793.8666668906808"/>
    <n v="1"/>
    <s v="D559459"/>
    <s v="Closed"/>
  </r>
  <r>
    <x v="0"/>
    <x v="7"/>
    <x v="17"/>
    <s v="MTR.15168"/>
    <n v="1"/>
    <x v="7"/>
    <x v="0"/>
    <d v="2020-11-29T22:14:01"/>
    <d v="2020-11-29T21:29:00"/>
    <n v="2701.000000233762"/>
    <n v="45.016666670562699"/>
    <n v="45.016666670562699"/>
    <n v="1"/>
    <s v="C559460"/>
    <s v="Closed"/>
  </r>
  <r>
    <x v="0"/>
    <x v="2"/>
    <x v="10"/>
    <s v="FS.125"/>
    <n v="23"/>
    <x v="1"/>
    <x v="0"/>
    <d v="2020-11-30T05:40:57"/>
    <d v="2020-11-30T01:54:31"/>
    <n v="13585.999999986961"/>
    <n v="226.43333333311602"/>
    <n v="5207.9666666616686"/>
    <n v="1"/>
    <s v="D559484"/>
    <s v="Closed"/>
  </r>
  <r>
    <x v="0"/>
    <x v="2"/>
    <x v="10"/>
    <s v="MTR.20429"/>
    <n v="1"/>
    <x v="1"/>
    <x v="0"/>
    <d v="2020-11-30T08:02:24"/>
    <d v="2020-11-30T01:58:59"/>
    <n v="21805.000000144355"/>
    <n v="363.41666666907258"/>
    <n v="363.41666666907258"/>
    <n v="1"/>
    <s v="C559464"/>
    <s v="Closed"/>
  </r>
  <r>
    <x v="0"/>
    <x v="0"/>
    <x v="4"/>
    <s v="FS.1074"/>
    <n v="12"/>
    <x v="3"/>
    <x v="0"/>
    <d v="2020-11-30T08:04:00"/>
    <d v="2020-11-30T02:08:14"/>
    <n v="21345.999999716878"/>
    <n v="355.76666666194797"/>
    <n v="4269.1999999433756"/>
    <n v="1"/>
    <s v="D559518"/>
    <s v="Closed"/>
  </r>
  <r>
    <x v="0"/>
    <x v="2"/>
    <x v="5"/>
    <s v="FS.531"/>
    <n v="50"/>
    <x v="1"/>
    <x v="0"/>
    <d v="2020-11-30T04:09:09"/>
    <d v="2020-11-30T02:11:39"/>
    <n v="7049.9999997206032"/>
    <n v="117.49999999534339"/>
    <n v="5874.9999997671694"/>
    <n v="1"/>
    <s v="D559479"/>
    <s v="Closed"/>
  </r>
  <r>
    <x v="0"/>
    <x v="3"/>
    <x v="7"/>
    <s v="REC.1692"/>
    <n v="26"/>
    <x v="1"/>
    <x v="0"/>
    <d v="2020-11-30T08:02:54"/>
    <d v="2020-11-30T03:59:02"/>
    <n v="14631.999999959953"/>
    <n v="243.86666666599922"/>
    <n v="6340.5333333159797"/>
    <n v="1"/>
    <s v="D559520"/>
    <s v="Closed"/>
  </r>
  <r>
    <x v="0"/>
    <x v="2"/>
    <x v="5"/>
    <s v="REC.651"/>
    <n v="358"/>
    <x v="1"/>
    <x v="0"/>
    <d v="2020-11-30T05:52:22"/>
    <d v="2020-11-30T05:30:00"/>
    <n v="1342.0000000158325"/>
    <n v="22.366666666930541"/>
    <n v="8007.2666667611338"/>
    <n v="1"/>
    <s v="D559490"/>
    <s v="Closed"/>
  </r>
  <r>
    <x v="0"/>
    <x v="2"/>
    <x v="5"/>
    <s v="REC.651"/>
    <n v="358"/>
    <x v="0"/>
    <x v="0"/>
    <d v="2020-11-30T07:25:21"/>
    <d v="2020-11-30T06:15:09"/>
    <n v="4212.0000001508743"/>
    <n v="70.200000002514571"/>
    <n v="25131.600000900216"/>
    <n v="1"/>
    <s v="D559509"/>
    <s v="Closed"/>
  </r>
  <r>
    <x v="0"/>
    <x v="2"/>
    <x v="5"/>
    <s v="REC.449"/>
    <n v="35"/>
    <x v="0"/>
    <x v="0"/>
    <d v="2020-11-30T07:45:00"/>
    <d v="2020-11-30T07:25:21"/>
    <n v="1178.9999996311963"/>
    <n v="19.649999993853271"/>
    <n v="687.74999978486449"/>
    <n v="1"/>
    <s v="D559508"/>
    <s v="Closed"/>
  </r>
  <r>
    <x v="0"/>
    <x v="7"/>
    <x v="17"/>
    <s v="MTR.16108"/>
    <n v="1"/>
    <x v="4"/>
    <x v="0"/>
    <d v="2020-11-30T12:40:00"/>
    <d v="2020-11-30T11:12:00"/>
    <n v="5280.0000002374873"/>
    <n v="88.000000003958121"/>
    <n v="88.000000003958121"/>
    <n v="1"/>
    <s v="C559522"/>
    <s v="Closed"/>
  </r>
  <r>
    <x v="0"/>
    <x v="0"/>
    <x v="0"/>
    <s v="REC.1040"/>
    <n v="337"/>
    <x v="1"/>
    <x v="0"/>
    <d v="2020-12-01T06:51:52"/>
    <d v="2020-12-01T01:46:57"/>
    <n v="18295.000000018626"/>
    <n v="304.91666666697711"/>
    <n v="102756.91666677129"/>
    <n v="1"/>
    <s v="D559579"/>
    <s v="Closed"/>
  </r>
  <r>
    <x v="0"/>
    <x v="2"/>
    <x v="16"/>
    <s v="FS.202"/>
    <n v="15"/>
    <x v="2"/>
    <x v="0"/>
    <d v="2020-12-01T20:34:55"/>
    <d v="2020-12-01T18:55:48"/>
    <n v="5947.0000002533197"/>
    <n v="99.116666670888662"/>
    <n v="1486.7500000633299"/>
    <n v="1"/>
    <s v="D559615"/>
    <s v="Closed"/>
  </r>
  <r>
    <x v="0"/>
    <x v="4"/>
    <x v="9"/>
    <s v="TR.37467"/>
    <n v="2"/>
    <x v="5"/>
    <x v="0"/>
    <d v="2020-12-04T09:29:30"/>
    <d v="2020-12-04T08:36:41"/>
    <n v="3169.0000002505258"/>
    <n v="52.816666670842096"/>
    <n v="105.63333334168419"/>
    <n v="1"/>
    <s v="D559626"/>
    <s v="Closed"/>
  </r>
  <r>
    <x v="1"/>
    <x v="5"/>
    <x v="24"/>
    <s v="FS.1883"/>
    <n v="38"/>
    <x v="2"/>
    <x v="0"/>
    <d v="2020-12-05T10:43:10"/>
    <d v="2020-12-05T08:54:00"/>
    <n v="6549.9999997671694"/>
    <n v="109.16666666278616"/>
    <n v="4148.3333331858739"/>
    <n v="1"/>
    <s v="D559631"/>
    <s v="Closed"/>
  </r>
  <r>
    <x v="1"/>
    <x v="6"/>
    <x v="18"/>
    <s v="FS.1946"/>
    <n v="11"/>
    <x v="1"/>
    <x v="0"/>
    <d v="2020-12-05T16:30:48"/>
    <d v="2020-12-05T14:37:00"/>
    <n v="6828.000000002794"/>
    <n v="113.80000000004657"/>
    <n v="1251.8000000005122"/>
    <n v="1"/>
    <s v="D559636"/>
    <s v="Closed"/>
  </r>
  <r>
    <x v="0"/>
    <x v="4"/>
    <x v="27"/>
    <s v="TR.36678"/>
    <n v="1"/>
    <x v="5"/>
    <x v="0"/>
    <d v="2020-12-06T10:48:00"/>
    <d v="2020-12-06T08:46:00"/>
    <n v="7319.9999999720603"/>
    <n v="121.99999999953434"/>
    <n v="121.99999999953434"/>
    <n v="1"/>
    <s v="D559638"/>
    <s v="Closed"/>
  </r>
  <r>
    <x v="1"/>
    <x v="6"/>
    <x v="21"/>
    <s v="FS.2640"/>
    <n v="20"/>
    <x v="5"/>
    <x v="0"/>
    <d v="2020-12-06T17:43:03"/>
    <d v="2020-12-06T15:21:00"/>
    <n v="8523.0000001844019"/>
    <n v="142.05000000307336"/>
    <n v="2841.0000000614673"/>
    <n v="1"/>
    <s v="D559646"/>
    <s v="Closed"/>
  </r>
  <r>
    <x v="1"/>
    <x v="1"/>
    <x v="11"/>
    <s v="TR.39734"/>
    <n v="2"/>
    <x v="5"/>
    <x v="0"/>
    <d v="2020-12-06T18:07:14"/>
    <d v="2020-12-06T17:41:00"/>
    <n v="1574.0000001853332"/>
    <n v="26.23333333642222"/>
    <n v="52.46666667284444"/>
    <n v="1"/>
    <s v="D559648"/>
    <s v="Closed"/>
  </r>
  <r>
    <x v="1"/>
    <x v="6"/>
    <x v="18"/>
    <s v="MTR.614"/>
    <n v="1"/>
    <x v="1"/>
    <x v="0"/>
    <d v="2020-12-07T13:31:58"/>
    <d v="2020-12-07T12:30:59"/>
    <n v="3658.9999997522682"/>
    <n v="60.98333332920447"/>
    <n v="60.98333332920447"/>
    <n v="1"/>
    <s v="C559649"/>
    <s v="Closed"/>
  </r>
  <r>
    <x v="1"/>
    <x v="5"/>
    <x v="12"/>
    <s v="MTR.13466"/>
    <n v="1"/>
    <x v="4"/>
    <x v="1"/>
    <d v="2020-12-08T16:00:38"/>
    <d v="2020-12-08T11:38:00"/>
    <n v="15757.99999977462"/>
    <n v="262.633333329577"/>
    <n v="262.633333329577"/>
    <n v="1"/>
    <s v="C559655"/>
    <s v="Closed"/>
  </r>
  <r>
    <x v="0"/>
    <x v="0"/>
    <x v="0"/>
    <s v="FS.1391"/>
    <n v="14"/>
    <x v="5"/>
    <x v="1"/>
    <d v="2020-12-09T00:30:28"/>
    <d v="2020-12-08T18:56:38"/>
    <n v="20030.000000121072"/>
    <n v="333.8333333353512"/>
    <n v="4673.6666666949168"/>
    <n v="1"/>
    <s v="D559661"/>
    <s v="Closed"/>
  </r>
  <r>
    <x v="1"/>
    <x v="5"/>
    <x v="14"/>
    <s v="MTR.13683"/>
    <n v="1"/>
    <x v="1"/>
    <x v="0"/>
    <d v="2020-12-09T09:13:46"/>
    <d v="2020-12-09T07:21:00"/>
    <n v="6765.999999968335"/>
    <n v="112.76666666613892"/>
    <n v="112.76666666613892"/>
    <n v="1"/>
    <s v="C559662"/>
    <s v="Closed"/>
  </r>
  <r>
    <x v="1"/>
    <x v="1"/>
    <x v="11"/>
    <s v="TR.39642"/>
    <n v="3"/>
    <x v="2"/>
    <x v="0"/>
    <d v="2020-12-09T11:24:00"/>
    <d v="2020-12-09T10:00:00"/>
    <n v="5040.000000083819"/>
    <n v="84.000000001396984"/>
    <n v="252.00000000419095"/>
    <n v="1"/>
    <s v="D559670"/>
    <s v="Closed"/>
  </r>
  <r>
    <x v="0"/>
    <x v="0"/>
    <x v="0"/>
    <s v="TR.37955"/>
    <n v="2"/>
    <x v="2"/>
    <x v="0"/>
    <d v="2020-12-09T10:56:13"/>
    <d v="2020-12-09T10:27:00"/>
    <n v="1752.9999999096617"/>
    <n v="29.216666665161029"/>
    <n v="58.433333330322057"/>
    <n v="1"/>
    <s v="D559667"/>
    <s v="Closed"/>
  </r>
  <r>
    <x v="0"/>
    <x v="2"/>
    <x v="10"/>
    <s v="REC.162"/>
    <n v="30"/>
    <x v="1"/>
    <x v="0"/>
    <d v="2020-12-09T12:28:26"/>
    <d v="2020-12-09T11:29:00"/>
    <n v="3566.0000000149012"/>
    <n v="59.433333333581686"/>
    <n v="1783.0000000074506"/>
    <n v="1"/>
    <s v="D559672"/>
    <s v="Closed"/>
  </r>
  <r>
    <x v="1"/>
    <x v="5"/>
    <x v="14"/>
    <s v="MTR.9102"/>
    <n v="1"/>
    <x v="4"/>
    <x v="0"/>
    <d v="2020-12-09T13:45:32"/>
    <d v="2020-12-09T11:52:00"/>
    <n v="6812.0000000344589"/>
    <n v="113.53333333390765"/>
    <n v="113.53333333390765"/>
    <n v="1"/>
    <s v="C559673"/>
    <s v="Closed"/>
  </r>
  <r>
    <x v="0"/>
    <x v="3"/>
    <x v="7"/>
    <s v="TR.38470"/>
    <n v="2"/>
    <x v="5"/>
    <x v="1"/>
    <d v="2020-12-10T01:01:56"/>
    <d v="2020-12-09T20:00:00"/>
    <n v="18115.999999665655"/>
    <n v="301.93333332776092"/>
    <n v="603.86666665552184"/>
    <n v="1"/>
    <s v="D559700"/>
    <s v="Closed"/>
  </r>
  <r>
    <x v="0"/>
    <x v="2"/>
    <x v="5"/>
    <s v="FS.531"/>
    <n v="90"/>
    <x v="10"/>
    <x v="0"/>
    <d v="2020-12-10T02:21:37"/>
    <d v="2020-12-09T23:04:06"/>
    <n v="11850.999999884516"/>
    <n v="197.51666666474193"/>
    <n v="17776.499999826774"/>
    <n v="1"/>
    <s v="D559698"/>
    <s v="Closed"/>
  </r>
  <r>
    <x v="0"/>
    <x v="4"/>
    <x v="26"/>
    <s v="FS.1272"/>
    <n v="1"/>
    <x v="7"/>
    <x v="0"/>
    <d v="2020-12-10T15:54:54"/>
    <d v="2020-12-10T15:01:00"/>
    <n v="3233.9999997289851"/>
    <n v="53.899999995483086"/>
    <n v="53.899999995483086"/>
    <n v="1"/>
    <s v="D559706"/>
    <s v="Closed"/>
  </r>
  <r>
    <x v="0"/>
    <x v="0"/>
    <x v="3"/>
    <s v="FS.578"/>
    <n v="1"/>
    <x v="2"/>
    <x v="1"/>
    <d v="2020-12-11T15:25:39"/>
    <d v="2020-12-11T13:16:00"/>
    <n v="7779.0000003995374"/>
    <n v="129.65000000665896"/>
    <n v="129.65000000665896"/>
    <n v="1"/>
    <s v="D559708"/>
    <s v="Closed"/>
  </r>
  <r>
    <x v="0"/>
    <x v="2"/>
    <x v="5"/>
    <s v="FS.383"/>
    <n v="33"/>
    <x v="5"/>
    <x v="0"/>
    <d v="2020-12-12T08:23:49"/>
    <d v="2020-12-12T07:27:00"/>
    <n v="3408.9999997755513"/>
    <n v="56.816666662925854"/>
    <n v="1874.9499998765532"/>
    <n v="1"/>
    <s v="D559712"/>
    <s v="Closed"/>
  </r>
  <r>
    <x v="1"/>
    <x v="1"/>
    <x v="11"/>
    <s v="MTR.8716"/>
    <n v="1"/>
    <x v="5"/>
    <x v="0"/>
    <d v="2020-12-12T17:34:34"/>
    <d v="2020-12-12T16:43:00"/>
    <n v="3093.9999996917322"/>
    <n v="51.56666666152887"/>
    <n v="51.56666666152887"/>
    <n v="1"/>
    <s v="C559714"/>
    <s v="Closed"/>
  </r>
  <r>
    <x v="0"/>
    <x v="0"/>
    <x v="3"/>
    <s v="FS.711"/>
    <n v="7"/>
    <x v="1"/>
    <x v="0"/>
    <d v="2020-12-12T19:12:29"/>
    <d v="2020-12-12T18:03:00"/>
    <n v="4169.0000001573935"/>
    <n v="69.483333335956559"/>
    <n v="486.38333335169591"/>
    <n v="1"/>
    <s v="D559715"/>
    <s v="Closed"/>
  </r>
  <r>
    <x v="1"/>
    <x v="6"/>
    <x v="13"/>
    <s v="MTR.5060"/>
    <n v="1"/>
    <x v="4"/>
    <x v="0"/>
    <d v="2020-12-14T09:59:33"/>
    <d v="2020-12-14T08:44:00"/>
    <n v="4532.9999997513369"/>
    <n v="75.549999995855615"/>
    <n v="75.549999995855615"/>
    <n v="1"/>
    <s v="C559719"/>
    <s v="Closed"/>
  </r>
  <r>
    <x v="0"/>
    <x v="0"/>
    <x v="0"/>
    <s v="FS.1024"/>
    <n v="24"/>
    <x v="6"/>
    <x v="0"/>
    <d v="2020-12-14T13:16:42"/>
    <d v="2020-12-14T10:58:01"/>
    <n v="8321.00000011269"/>
    <n v="138.6833333352115"/>
    <n v="3328.400000045076"/>
    <n v="1"/>
    <s v="D559722"/>
    <s v="Closed"/>
  </r>
  <r>
    <x v="1"/>
    <x v="5"/>
    <x v="14"/>
    <s v="MTR.5781"/>
    <n v="1"/>
    <x v="4"/>
    <x v="0"/>
    <d v="2020-12-14T16:34:51"/>
    <d v="2020-12-14T15:16:00"/>
    <n v="4731.0000001452863"/>
    <n v="78.850000002421439"/>
    <n v="78.850000002421439"/>
    <n v="1"/>
    <s v="C559725"/>
    <s v="Closed"/>
  </r>
  <r>
    <x v="0"/>
    <x v="4"/>
    <x v="9"/>
    <s v="FS.1480"/>
    <n v="31"/>
    <x v="10"/>
    <x v="0"/>
    <d v="2020-12-14T17:04:49"/>
    <d v="2020-12-14T15:51:29"/>
    <n v="4400.0000000931323"/>
    <n v="73.333333334885538"/>
    <n v="2273.3333333814517"/>
    <n v="1"/>
    <s v="D559729"/>
    <s v="Closed"/>
  </r>
  <r>
    <x v="1"/>
    <x v="1"/>
    <x v="11"/>
    <s v="FS.2122"/>
    <n v="92"/>
    <x v="1"/>
    <x v="0"/>
    <d v="2020-12-16T05:06:19"/>
    <d v="2020-12-15T22:32:00"/>
    <n v="23659.000000404194"/>
    <n v="394.31666667340323"/>
    <n v="36277.133333953097"/>
    <n v="1"/>
    <s v="D559753"/>
    <s v="Closed"/>
  </r>
  <r>
    <x v="0"/>
    <x v="4"/>
    <x v="8"/>
    <s v="SL.11641"/>
    <n v="1"/>
    <x v="5"/>
    <x v="0"/>
    <d v="2020-12-16T10:23:53"/>
    <d v="2020-12-16T09:07:00"/>
    <n v="4612.999999593012"/>
    <n v="76.883333326550201"/>
    <n v="76.883333326550201"/>
    <n v="1"/>
    <s v="D559756"/>
    <s v="Closed"/>
  </r>
  <r>
    <x v="0"/>
    <x v="0"/>
    <x v="0"/>
    <s v="TR.82886"/>
    <n v="1"/>
    <x v="10"/>
    <x v="0"/>
    <d v="2020-12-16T19:45:13"/>
    <d v="2020-12-16T16:57:00"/>
    <n v="10092.999999434687"/>
    <n v="168.21666665724479"/>
    <n v="168.21666665724479"/>
    <n v="1"/>
    <s v="D559761"/>
    <s v="Closed"/>
  </r>
  <r>
    <x v="0"/>
    <x v="0"/>
    <x v="0"/>
    <s v="FS.1565"/>
    <n v="19"/>
    <x v="1"/>
    <x v="0"/>
    <d v="2020-12-17T00:35:28"/>
    <d v="2020-12-16T22:13:00"/>
    <n v="8548.0000003706664"/>
    <n v="142.46666667284444"/>
    <n v="2706.8666667840444"/>
    <n v="1"/>
    <s v="D559765"/>
    <s v="Closed"/>
  </r>
  <r>
    <x v="1"/>
    <x v="6"/>
    <x v="13"/>
    <s v="TR.42756"/>
    <n v="12"/>
    <x v="4"/>
    <x v="0"/>
    <d v="2020-12-17T12:21:20"/>
    <d v="2020-12-17T08:31:00"/>
    <n v="13819.999999995343"/>
    <n v="230.33333333325572"/>
    <n v="2763.9999999990687"/>
    <n v="1"/>
    <s v="D559768"/>
    <s v="Closed"/>
  </r>
  <r>
    <x v="0"/>
    <x v="2"/>
    <x v="5"/>
    <s v="TR.33568"/>
    <n v="6"/>
    <x v="2"/>
    <x v="0"/>
    <d v="2020-12-17T16:52:19"/>
    <d v="2020-12-17T14:59:00"/>
    <n v="6799.0000001387671"/>
    <n v="113.31666666897945"/>
    <n v="679.90000001387671"/>
    <n v="1"/>
    <s v="D559773"/>
    <s v="Closed"/>
  </r>
  <r>
    <x v="1"/>
    <x v="6"/>
    <x v="21"/>
    <s v="MTR.10206"/>
    <n v="1"/>
    <x v="2"/>
    <x v="0"/>
    <d v="2020-12-17T17:22:00"/>
    <d v="2020-12-17T16:03:00"/>
    <n v="4740.0000003632158"/>
    <n v="79.000000006053597"/>
    <n v="79.000000006053597"/>
    <n v="1"/>
    <s v="C559774"/>
    <s v="Closed"/>
  </r>
  <r>
    <x v="1"/>
    <x v="1"/>
    <x v="2"/>
    <s v="MTR.8530"/>
    <n v="1"/>
    <x v="2"/>
    <x v="0"/>
    <d v="2020-12-18T01:01:00"/>
    <d v="2020-12-17T23:16:00"/>
    <n v="6299.9999997904524"/>
    <n v="104.99999999650754"/>
    <n v="104.99999999650754"/>
    <n v="1"/>
    <s v="C559775"/>
    <s v="Closed"/>
  </r>
  <r>
    <x v="0"/>
    <x v="0"/>
    <x v="1"/>
    <s v="MTR.21920"/>
    <n v="1"/>
    <x v="4"/>
    <x v="0"/>
    <d v="2020-12-18T15:45:45"/>
    <d v="2020-12-18T14:52:00"/>
    <n v="3225.0000001396984"/>
    <n v="53.750000002328306"/>
    <n v="53.750000002328306"/>
    <n v="1"/>
    <s v="C559776"/>
    <s v="Closed"/>
  </r>
  <r>
    <x v="0"/>
    <x v="0"/>
    <x v="1"/>
    <s v="TR.34527"/>
    <n v="10"/>
    <x v="4"/>
    <x v="0"/>
    <d v="2020-12-18T15:45:10"/>
    <d v="2020-12-18T15:23:00"/>
    <n v="1329.9999997252598"/>
    <n v="22.166666662087664"/>
    <n v="221.66666662087664"/>
    <n v="1"/>
    <s v="D559778"/>
    <s v="Closed"/>
  </r>
  <r>
    <x v="1"/>
    <x v="6"/>
    <x v="13"/>
    <s v="MTR.4777"/>
    <n v="1"/>
    <x v="2"/>
    <x v="0"/>
    <d v="2020-12-19T14:01:00"/>
    <d v="2020-12-19T12:22:00"/>
    <n v="5939.9999998742715"/>
    <n v="98.999999997904524"/>
    <n v="98.999999997904524"/>
    <n v="1"/>
    <s v="C559780"/>
    <s v="Closed"/>
  </r>
  <r>
    <x v="1"/>
    <x v="6"/>
    <x v="18"/>
    <s v="FS.1901"/>
    <n v="21"/>
    <x v="5"/>
    <x v="0"/>
    <d v="2020-12-20T10:53:04"/>
    <d v="2020-12-20T09:43:00"/>
    <n v="4203.999999538064"/>
    <n v="70.066666658967733"/>
    <n v="1471.3999998383224"/>
    <n v="1"/>
    <s v="D559788"/>
    <s v="Closed"/>
  </r>
  <r>
    <x v="1"/>
    <x v="6"/>
    <x v="13"/>
    <s v="MTR.4777"/>
    <n v="1"/>
    <x v="4"/>
    <x v="0"/>
    <d v="2020-12-20T13:08:00"/>
    <d v="2020-12-20T10:04:00"/>
    <n v="11040.000000153668"/>
    <n v="184.00000000256114"/>
    <n v="184.00000000256114"/>
    <n v="1"/>
    <s v="C559785"/>
    <s v="Closed"/>
  </r>
  <r>
    <x v="1"/>
    <x v="6"/>
    <x v="13"/>
    <s v="MTR.5006"/>
    <n v="1"/>
    <x v="4"/>
    <x v="0"/>
    <d v="2020-12-20T13:09:00"/>
    <d v="2020-12-20T10:16:00"/>
    <n v="10380.000000516884"/>
    <n v="173.00000000861473"/>
    <n v="173.00000000861473"/>
    <n v="1"/>
    <s v="C559787"/>
    <s v="Closed"/>
  </r>
  <r>
    <x v="0"/>
    <x v="3"/>
    <x v="7"/>
    <s v="FS.1323"/>
    <n v="5"/>
    <x v="1"/>
    <x v="0"/>
    <d v="2020-12-20T13:52:31"/>
    <d v="2020-12-20T13:13:00"/>
    <n v="2371.0000004153699"/>
    <n v="39.516666673589498"/>
    <n v="197.58333336794749"/>
    <n v="1"/>
    <s v="D559791"/>
    <s v="Closed"/>
  </r>
  <r>
    <x v="0"/>
    <x v="3"/>
    <x v="7"/>
    <s v="MTR.15694"/>
    <n v="1"/>
    <x v="6"/>
    <x v="0"/>
    <d v="2020-12-20T18:45:00"/>
    <d v="2020-12-20T17:14:00"/>
    <n v="5460.0000001955777"/>
    <n v="91.000000003259629"/>
    <n v="91.000000003259629"/>
    <n v="1"/>
    <s v="C559793"/>
    <s v="Closed"/>
  </r>
  <r>
    <x v="1"/>
    <x v="1"/>
    <x v="11"/>
    <s v="FS.2122"/>
    <n v="92"/>
    <x v="1"/>
    <x v="0"/>
    <d v="2020-12-20T20:41:03"/>
    <d v="2020-12-20T18:19:00"/>
    <n v="8523.0000001844019"/>
    <n v="142.05000000307336"/>
    <n v="13068.60000028275"/>
    <n v="1"/>
    <s v="D559838"/>
    <s v="Closed"/>
  </r>
  <r>
    <x v="1"/>
    <x v="5"/>
    <x v="14"/>
    <s v="TR.40515"/>
    <n v="2"/>
    <x v="2"/>
    <x v="0"/>
    <d v="2020-12-22T11:04:47"/>
    <d v="2020-12-22T09:14:00"/>
    <n v="6646.9999998109415"/>
    <n v="110.78333333018236"/>
    <n v="221.56666666036472"/>
    <n v="1"/>
    <s v="D559847"/>
    <s v="Closed"/>
  </r>
  <r>
    <x v="0"/>
    <x v="7"/>
    <x v="17"/>
    <s v="FS.74422"/>
    <n v="3"/>
    <x v="1"/>
    <x v="0"/>
    <d v="2020-12-23T20:05:55"/>
    <d v="2020-12-23T16:42:29"/>
    <n v="12206.000000517815"/>
    <n v="203.43333334196359"/>
    <n v="610.30000002589077"/>
    <n v="1"/>
    <s v="D559854"/>
    <s v="Closed"/>
  </r>
  <r>
    <x v="1"/>
    <x v="5"/>
    <x v="12"/>
    <s v="FS.1867"/>
    <n v="176"/>
    <x v="1"/>
    <x v="0"/>
    <d v="2020-12-24T10:59:06"/>
    <d v="2020-12-24T07:51:00"/>
    <n v="11286.000000452623"/>
    <n v="188.10000000754371"/>
    <n v="33105.600001327693"/>
    <n v="1"/>
    <s v="D559895"/>
    <s v="Closed"/>
  </r>
  <r>
    <x v="0"/>
    <x v="2"/>
    <x v="10"/>
    <s v="FS.108"/>
    <n v="5"/>
    <x v="1"/>
    <x v="0"/>
    <d v="2020-12-24T10:55:34"/>
    <d v="2020-12-24T09:19:00"/>
    <n v="5794.000000320375"/>
    <n v="96.566666672006249"/>
    <n v="482.83333336003125"/>
    <n v="1"/>
    <s v="D559891"/>
    <s v="Closed"/>
  </r>
  <r>
    <x v="0"/>
    <x v="2"/>
    <x v="16"/>
    <s v="FS.236"/>
    <n v="8"/>
    <x v="1"/>
    <x v="0"/>
    <d v="2020-12-24T11:26:46"/>
    <d v="2020-12-24T09:26:00"/>
    <n v="7245.9999996470287"/>
    <n v="120.76666666078381"/>
    <n v="966.1333332862705"/>
    <n v="1"/>
    <s v="D559897"/>
    <s v="Closed"/>
  </r>
  <r>
    <x v="0"/>
    <x v="0"/>
    <x v="4"/>
    <s v="TR.35878"/>
    <n v="2"/>
    <x v="5"/>
    <x v="0"/>
    <d v="2020-12-24T11:39:36"/>
    <d v="2020-12-24T09:55:00"/>
    <n v="6275.9999998379499"/>
    <n v="104.59999999729916"/>
    <n v="209.19999999459833"/>
    <n v="1"/>
    <s v="D559899"/>
    <s v="Closed"/>
  </r>
  <r>
    <x v="0"/>
    <x v="0"/>
    <x v="4"/>
    <s v="FS.1074"/>
    <n v="12"/>
    <x v="1"/>
    <x v="0"/>
    <d v="2020-12-24T12:20:16"/>
    <d v="2020-12-24T10:38:00"/>
    <n v="6135.999999800697"/>
    <n v="102.26666666334495"/>
    <n v="1227.1999999601394"/>
    <n v="1"/>
    <s v="D559902"/>
    <s v="Closed"/>
  </r>
  <r>
    <x v="0"/>
    <x v="0"/>
    <x v="4"/>
    <s v="REC.1114"/>
    <n v="43"/>
    <x v="3"/>
    <x v="0"/>
    <d v="2020-12-24T16:50:00"/>
    <d v="2020-12-24T15:58:00"/>
    <n v="3120.0000001117587"/>
    <n v="52.000000001862645"/>
    <n v="2236.0000000800937"/>
    <n v="1"/>
    <s v="D559937"/>
    <s v="Closed"/>
  </r>
  <r>
    <x v="0"/>
    <x v="3"/>
    <x v="7"/>
    <s v="REC.1445"/>
    <n v="52"/>
    <x v="1"/>
    <x v="0"/>
    <d v="2020-12-24T18:41:30"/>
    <d v="2020-12-24T16:00:00"/>
    <n v="9690.0000001536682"/>
    <n v="161.50000000256114"/>
    <n v="8398.0000001331791"/>
    <n v="1"/>
    <s v="D559938"/>
    <s v="Closed"/>
  </r>
  <r>
    <x v="0"/>
    <x v="0"/>
    <x v="0"/>
    <s v="FS.27186"/>
    <n v="24"/>
    <x v="3"/>
    <x v="0"/>
    <d v="2020-12-24T17:56:16"/>
    <d v="2020-12-24T16:27:00"/>
    <n v="5355.9999997727573"/>
    <n v="89.266666662879288"/>
    <n v="2142.3999999091029"/>
    <n v="1"/>
    <s v="D559941"/>
    <s v="Closed"/>
  </r>
  <r>
    <x v="0"/>
    <x v="2"/>
    <x v="10"/>
    <s v="REC.162"/>
    <n v="30"/>
    <x v="3"/>
    <x v="0"/>
    <d v="2020-12-24T18:33:00"/>
    <d v="2020-12-24T16:58:00"/>
    <n v="5700.000000349246"/>
    <n v="95.000000005820766"/>
    <n v="2850.000000174623"/>
    <n v="1"/>
    <s v="D559952"/>
    <s v="Closed"/>
  </r>
  <r>
    <x v="0"/>
    <x v="7"/>
    <x v="17"/>
    <s v="TR.39075"/>
    <n v="2"/>
    <x v="3"/>
    <x v="0"/>
    <d v="2020-12-24T20:50:06"/>
    <d v="2020-12-24T18:51:00"/>
    <n v="7146.0000001592562"/>
    <n v="119.10000000265427"/>
    <n v="238.20000000530854"/>
    <n v="1"/>
    <s v="D559955"/>
    <s v="Closed"/>
  </r>
  <r>
    <x v="1"/>
    <x v="6"/>
    <x v="13"/>
    <s v="TR.42598"/>
    <n v="4"/>
    <x v="1"/>
    <x v="0"/>
    <d v="2020-12-24T20:47:20"/>
    <d v="2020-12-24T19:09:00"/>
    <n v="5899.9999999534339"/>
    <n v="98.333333332557231"/>
    <n v="393.33333333022892"/>
    <n v="1"/>
    <s v="D559954"/>
    <s v="Closed"/>
  </r>
  <r>
    <x v="1"/>
    <x v="6"/>
    <x v="22"/>
    <s v="FS.2211"/>
    <n v="40"/>
    <x v="3"/>
    <x v="0"/>
    <d v="2020-12-24T23:34:40"/>
    <d v="2020-12-24T19:09:00"/>
    <n v="15939.999999571592"/>
    <n v="265.66666665952653"/>
    <n v="10626.666666381061"/>
    <n v="1"/>
    <s v="D559967"/>
    <s v="Closed"/>
  </r>
  <r>
    <x v="1"/>
    <x v="6"/>
    <x v="13"/>
    <s v="FS.2800"/>
    <n v="75"/>
    <x v="3"/>
    <x v="0"/>
    <d v="2020-12-24T20:46:38"/>
    <d v="2020-12-24T19:09:00"/>
    <n v="5857.9999995650724"/>
    <n v="97.633333326084539"/>
    <n v="7322.4999994563404"/>
    <n v="1"/>
    <s v="D559953"/>
    <s v="Closed"/>
  </r>
  <r>
    <x v="1"/>
    <x v="6"/>
    <x v="18"/>
    <s v="FS.1943"/>
    <n v="10"/>
    <x v="1"/>
    <x v="0"/>
    <d v="2020-12-24T21:15:49"/>
    <d v="2020-12-24T19:33:00"/>
    <n v="6168.999999971129"/>
    <n v="102.81666666618548"/>
    <n v="1028.1666666618548"/>
    <n v="1"/>
    <s v="D559957"/>
    <s v="Closed"/>
  </r>
  <r>
    <x v="1"/>
    <x v="6"/>
    <x v="13"/>
    <s v="FS.2600"/>
    <n v="43"/>
    <x v="1"/>
    <x v="0"/>
    <d v="2020-12-24T23:08:31"/>
    <d v="2020-12-24T21:50:00"/>
    <n v="4711.0000004991889"/>
    <n v="78.516666674986482"/>
    <n v="3376.2166670244187"/>
    <n v="1"/>
    <s v="D559966"/>
    <s v="Closed"/>
  </r>
  <r>
    <x v="1"/>
    <x v="6"/>
    <x v="13"/>
    <s v="FDR.2911"/>
    <n v="1891"/>
    <x v="2"/>
    <x v="0"/>
    <d v="2020-12-25T07:12:00"/>
    <d v="2020-12-25T06:33:00"/>
    <n v="2340.000000083819"/>
    <n v="39.000000001396984"/>
    <n v="73749.000002641696"/>
    <n v="1"/>
    <s v="D560073"/>
    <s v="Closed"/>
  </r>
  <r>
    <x v="1"/>
    <x v="6"/>
    <x v="13"/>
    <s v="SW.2828"/>
    <n v="807"/>
    <x v="2"/>
    <x v="0"/>
    <d v="2020-12-25T08:30:00"/>
    <d v="2020-12-25T07:12:00"/>
    <n v="4679.9999995389953"/>
    <n v="77.999999992316589"/>
    <n v="62945.999993799487"/>
    <n v="1"/>
    <s v="D560708"/>
    <s v="Closed"/>
  </r>
  <r>
    <x v="0"/>
    <x v="3"/>
    <x v="7"/>
    <s v="FS.1159"/>
    <n v="13"/>
    <x v="1"/>
    <x v="0"/>
    <d v="2020-12-25T07:59:46"/>
    <d v="2020-12-25T05:17:00"/>
    <n v="9766.000000317581"/>
    <n v="162.76666667195968"/>
    <n v="2115.9666667354759"/>
    <n v="1"/>
    <s v="D559970"/>
    <s v="Closed"/>
  </r>
  <r>
    <x v="1"/>
    <x v="6"/>
    <x v="21"/>
    <s v="MTR.1629"/>
    <n v="1"/>
    <x v="5"/>
    <x v="0"/>
    <d v="2020-12-25T08:39:00"/>
    <d v="2020-12-25T07:39:00"/>
    <n v="3600.0000004190952"/>
    <n v="60.000000006984919"/>
    <n v="60.000000006984919"/>
    <n v="1"/>
    <s v="C560040"/>
    <s v="Closed"/>
  </r>
  <r>
    <x v="1"/>
    <x v="5"/>
    <x v="14"/>
    <s v="MTR.5772"/>
    <n v="1"/>
    <x v="4"/>
    <x v="0"/>
    <d v="2020-12-25T12:00:00"/>
    <d v="2020-12-25T11:09:00"/>
    <n v="3059.999999916181"/>
    <n v="50.999999998603016"/>
    <n v="50.999999998603016"/>
    <n v="1"/>
    <s v="C560080"/>
    <s v="Closed"/>
  </r>
  <r>
    <x v="1"/>
    <x v="6"/>
    <x v="13"/>
    <s v="MTR.2109"/>
    <n v="1"/>
    <x v="4"/>
    <x v="0"/>
    <d v="2020-12-25T18:40:45"/>
    <d v="2020-12-25T17:10:00"/>
    <n v="5444.9999998323619"/>
    <n v="90.749999997206032"/>
    <n v="90.749999997206032"/>
    <n v="1"/>
    <s v="C560083"/>
    <s v="Closed"/>
  </r>
  <r>
    <x v="1"/>
    <x v="5"/>
    <x v="14"/>
    <s v="TR.42480"/>
    <n v="7"/>
    <x v="4"/>
    <x v="0"/>
    <d v="2020-12-25T23:52:37"/>
    <d v="2020-12-25T22:07:00"/>
    <n v="6337.0000002672896"/>
    <n v="105.61666667112149"/>
    <n v="739.31666669785045"/>
    <n v="1"/>
    <s v="D560087"/>
    <s v="Closed"/>
  </r>
  <r>
    <x v="1"/>
    <x v="5"/>
    <x v="14"/>
    <s v="MTR.249366"/>
    <n v="1"/>
    <x v="4"/>
    <x v="0"/>
    <d v="2020-12-26T08:47:17"/>
    <d v="2020-12-26T07:37:00"/>
    <n v="4217.0000000623986"/>
    <n v="70.28333333437331"/>
    <n v="70.28333333437331"/>
    <n v="1"/>
    <s v="C560088"/>
    <s v="Closed"/>
  </r>
  <r>
    <x v="0"/>
    <x v="7"/>
    <x v="17"/>
    <s v="REC.1814"/>
    <n v="94"/>
    <x v="4"/>
    <x v="0"/>
    <d v="2020-12-26T09:35:22"/>
    <d v="2020-12-26T08:13:00"/>
    <n v="4941.9999998062849"/>
    <n v="82.366666663438082"/>
    <n v="7742.4666663631797"/>
    <n v="1"/>
    <s v="D560103"/>
    <s v="Closed"/>
  </r>
  <r>
    <x v="0"/>
    <x v="7"/>
    <x v="17"/>
    <s v="REC.1814"/>
    <n v="94"/>
    <x v="2"/>
    <x v="0"/>
    <d v="2020-12-26T10:56:47"/>
    <d v="2020-12-26T09:39:27"/>
    <n v="4639.9999996181577"/>
    <n v="77.333333326969296"/>
    <n v="7269.3333327351138"/>
    <n v="1"/>
    <s v="D560112"/>
    <s v="Closed"/>
  </r>
  <r>
    <x v="0"/>
    <x v="7"/>
    <x v="17"/>
    <s v="REC.1814"/>
    <n v="94"/>
    <x v="6"/>
    <x v="0"/>
    <d v="2020-12-26T13:39:01"/>
    <d v="2020-12-26T11:02:00"/>
    <n v="9421.0000001359731"/>
    <n v="157.01666666893288"/>
    <n v="14759.566666879691"/>
    <n v="1"/>
    <s v="D560121"/>
    <s v="Closed"/>
  </r>
  <r>
    <x v="1"/>
    <x v="6"/>
    <x v="18"/>
    <s v="MTR.296039"/>
    <n v="1"/>
    <x v="4"/>
    <x v="0"/>
    <d v="2020-12-26T18:43:45"/>
    <d v="2020-12-26T17:09:00"/>
    <n v="5684.9999999860302"/>
    <n v="94.749999999767169"/>
    <n v="94.749999999767169"/>
    <n v="1"/>
    <s v="C560122"/>
    <s v="Closed"/>
  </r>
  <r>
    <x v="0"/>
    <x v="2"/>
    <x v="16"/>
    <s v="TR.33124"/>
    <n v="2"/>
    <x v="5"/>
    <x v="0"/>
    <d v="2020-12-26T18:31:31"/>
    <d v="2020-12-26T17:44:00"/>
    <n v="2851.0000000940636"/>
    <n v="47.516666668234393"/>
    <n v="95.033333336468786"/>
    <n v="1"/>
    <s v="D560125"/>
    <s v="Closed"/>
  </r>
  <r>
    <x v="1"/>
    <x v="6"/>
    <x v="18"/>
    <s v="MTR.29877"/>
    <n v="1"/>
    <x v="4"/>
    <x v="1"/>
    <d v="2020-12-26T18:46:35"/>
    <d v="2020-12-26T17:48:00"/>
    <n v="3515.0000000372529"/>
    <n v="58.583333333954215"/>
    <n v="58.583333333954215"/>
    <n v="1"/>
    <s v="C560124"/>
    <s v="Closed"/>
  </r>
  <r>
    <x v="1"/>
    <x v="5"/>
    <x v="12"/>
    <s v="MTR.298447"/>
    <n v="1"/>
    <x v="4"/>
    <x v="0"/>
    <d v="2020-12-27T09:06:11"/>
    <d v="2020-12-27T07:38:00"/>
    <n v="5290.9999996656552"/>
    <n v="88.18333332776092"/>
    <n v="88.18333332776092"/>
    <n v="1"/>
    <s v="C560126"/>
    <s v="Closed"/>
  </r>
  <r>
    <x v="1"/>
    <x v="5"/>
    <x v="14"/>
    <s v="FS.63614"/>
    <n v="13"/>
    <x v="4"/>
    <x v="0"/>
    <d v="2020-12-27T09:05:06"/>
    <d v="2020-12-27T08:17:00"/>
    <n v="2886.0000001033768"/>
    <n v="48.100000001722947"/>
    <n v="625.30000002239831"/>
    <n v="1"/>
    <s v="D560127"/>
    <s v="Closed"/>
  </r>
  <r>
    <x v="1"/>
    <x v="6"/>
    <x v="18"/>
    <s v="MTR.963"/>
    <n v="1"/>
    <x v="4"/>
    <x v="0"/>
    <d v="2020-12-27T10:58:02"/>
    <d v="2020-12-27T09:53:00"/>
    <n v="3901.9999999785796"/>
    <n v="65.033333332976326"/>
    <n v="65.033333332976326"/>
    <n v="1"/>
    <s v="C560128"/>
    <s v="Closed"/>
  </r>
  <r>
    <x v="1"/>
    <x v="1"/>
    <x v="11"/>
    <s v="TR.39783"/>
    <n v="2"/>
    <x v="5"/>
    <x v="0"/>
    <d v="2020-12-27T11:28:54"/>
    <d v="2020-12-27T10:40:00"/>
    <n v="2934.0000000083819"/>
    <n v="48.900000000139698"/>
    <n v="97.800000000279397"/>
    <n v="1"/>
    <s v="D560132"/>
    <s v="Closed"/>
  </r>
  <r>
    <x v="1"/>
    <x v="1"/>
    <x v="11"/>
    <s v="MTR.293603"/>
    <n v="1"/>
    <x v="5"/>
    <x v="0"/>
    <d v="2020-12-27T11:49:00"/>
    <d v="2020-12-27T11:11:00"/>
    <n v="2279.9999998882413"/>
    <n v="37.999999998137355"/>
    <n v="37.999999998137355"/>
    <n v="1"/>
    <s v="C560130"/>
    <s v="Closed"/>
  </r>
  <r>
    <x v="1"/>
    <x v="6"/>
    <x v="18"/>
    <s v="MTR.7066"/>
    <n v="1"/>
    <x v="5"/>
    <x v="0"/>
    <d v="2020-12-27T12:05:42"/>
    <d v="2020-12-27T11:40:00"/>
    <n v="1542.0000002486631"/>
    <n v="25.700000004144385"/>
    <n v="25.700000004144385"/>
    <n v="1"/>
    <s v="C560133"/>
    <s v="Closed"/>
  </r>
  <r>
    <x v="1"/>
    <x v="1"/>
    <x v="11"/>
    <s v="TR.39734"/>
    <n v="2"/>
    <x v="5"/>
    <x v="0"/>
    <d v="2020-12-27T14:29:45"/>
    <d v="2020-12-27T13:48:00"/>
    <n v="2505.0000003073364"/>
    <n v="41.750000005122274"/>
    <n v="83.500000010244548"/>
    <n v="1"/>
    <s v="D560137"/>
    <s v="Closed"/>
  </r>
  <r>
    <x v="0"/>
    <x v="2"/>
    <x v="5"/>
    <s v="MTR.220022"/>
    <n v="1"/>
    <x v="5"/>
    <x v="0"/>
    <d v="2020-12-28T14:01:51"/>
    <d v="2020-12-28T12:36:00"/>
    <n v="5150.9999996284023"/>
    <n v="85.849999993806705"/>
    <n v="85.849999993806705"/>
    <n v="1"/>
    <s v="C560140"/>
    <s v="Closed"/>
  </r>
  <r>
    <x v="0"/>
    <x v="2"/>
    <x v="5"/>
    <s v="TR.35783"/>
    <n v="3"/>
    <x v="6"/>
    <x v="0"/>
    <d v="2020-12-28T22:09:31"/>
    <d v="2020-12-28T20:48:00"/>
    <n v="4890.9999998286366"/>
    <n v="81.516666663810611"/>
    <n v="244.54999999143183"/>
    <n v="1"/>
    <s v="D560142"/>
    <s v="Closed"/>
  </r>
  <r>
    <x v="0"/>
    <x v="7"/>
    <x v="17"/>
    <s v="TR.38781"/>
    <n v="1"/>
    <x v="5"/>
    <x v="0"/>
    <d v="2020-12-29T14:29:17"/>
    <d v="2020-12-29T13:25:30"/>
    <n v="3827.0000000484288"/>
    <n v="63.78333333414048"/>
    <n v="63.78333333414048"/>
    <n v="1"/>
    <s v="D560145"/>
    <s v="Closed"/>
  </r>
  <r>
    <x v="0"/>
    <x v="2"/>
    <x v="5"/>
    <s v="FS.70820"/>
    <n v="10"/>
    <x v="5"/>
    <x v="0"/>
    <d v="2020-12-30T11:30:29"/>
    <d v="2020-12-30T10:57:20"/>
    <n v="1989.0000003855675"/>
    <n v="33.150000006426126"/>
    <n v="331.50000006426126"/>
    <n v="1"/>
    <s v="D560150"/>
    <s v="Closed"/>
  </r>
  <r>
    <x v="0"/>
    <x v="7"/>
    <x v="17"/>
    <s v="TR.39182"/>
    <n v="1"/>
    <x v="1"/>
    <x v="0"/>
    <d v="2020-12-30T21:48:18"/>
    <d v="2020-12-30T20:21:00"/>
    <n v="5237.9999998491257"/>
    <n v="87.299999997485429"/>
    <n v="87.299999997485429"/>
    <n v="1"/>
    <s v="D560152"/>
    <s v="Closed"/>
  </r>
  <r>
    <x v="0"/>
    <x v="3"/>
    <x v="7"/>
    <s v="FS.1639"/>
    <n v="1"/>
    <x v="1"/>
    <x v="0"/>
    <d v="2020-12-31T09:44:45"/>
    <d v="2020-12-31T08:25:53"/>
    <n v="4732.0000003790483"/>
    <n v="78.866666672984138"/>
    <n v="78.866666672984138"/>
    <n v="1"/>
    <s v="D560155"/>
    <s v="Closed"/>
  </r>
  <r>
    <x v="0"/>
    <x v="2"/>
    <x v="10"/>
    <s v="REC.162"/>
    <n v="30"/>
    <x v="6"/>
    <x v="0"/>
    <d v="2020-12-31T15:24:00"/>
    <d v="2020-12-31T14:45:00"/>
    <n v="2340.000000083819"/>
    <n v="39.000000001396984"/>
    <n v="1170.0000000419095"/>
    <n v="1"/>
    <s v="D560162"/>
    <s v="Closed"/>
  </r>
  <r>
    <x v="0"/>
    <x v="2"/>
    <x v="15"/>
    <s v="FS.400"/>
    <n v="39"/>
    <x v="4"/>
    <x v="0"/>
    <d v="2020-12-31T20:33:37"/>
    <d v="2020-12-31T19:43:35"/>
    <n v="3002.0000001881272"/>
    <n v="50.033333336468786"/>
    <n v="1951.3000001222827"/>
    <n v="1"/>
    <s v="D560168"/>
    <s v="Closed"/>
  </r>
  <r>
    <x v="1"/>
    <x v="6"/>
    <x v="21"/>
    <s v="MTR.11747"/>
    <n v="1"/>
    <x v="2"/>
    <x v="1"/>
    <d v="2019-01-01T10:36:50"/>
    <d v="2019-01-01T08:31:52"/>
    <n v="7498.0000000912696"/>
    <n v="124.96666666818783"/>
    <n v="124.96666666818783"/>
    <n v="1"/>
    <s v="C534676"/>
    <s v="Closed"/>
  </r>
  <r>
    <x v="0"/>
    <x v="0"/>
    <x v="0"/>
    <s v="FS.1338"/>
    <n v="89"/>
    <x v="1"/>
    <x v="0"/>
    <d v="2019-01-01T16:06:37"/>
    <d v="2019-01-01T15:14:10"/>
    <n v="3147.0000001369044"/>
    <n v="52.45000000228174"/>
    <n v="4668.0500002030749"/>
    <n v="1"/>
    <s v="D534692"/>
    <s v="Closed"/>
  </r>
  <r>
    <x v="0"/>
    <x v="2"/>
    <x v="10"/>
    <s v="TR.32307"/>
    <n v="1"/>
    <x v="2"/>
    <x v="0"/>
    <d v="2019-01-01T20:17:04"/>
    <d v="2019-01-01T17:51:38"/>
    <n v="8725.9999998612329"/>
    <n v="145.43333333102055"/>
    <n v="145.43333333102055"/>
    <n v="1"/>
    <s v="D534698"/>
    <s v="Closed"/>
  </r>
  <r>
    <x v="0"/>
    <x v="3"/>
    <x v="7"/>
    <s v="FS.1626"/>
    <n v="10"/>
    <x v="4"/>
    <x v="0"/>
    <d v="2019-01-02T14:06:05"/>
    <d v="2019-01-02T13:29:00"/>
    <n v="2225.0000002328306"/>
    <n v="37.083333337213844"/>
    <n v="370.83333337213844"/>
    <n v="1"/>
    <s v="D534705"/>
    <s v="Closed"/>
  </r>
  <r>
    <x v="0"/>
    <x v="0"/>
    <x v="4"/>
    <s v="FS.1288"/>
    <n v="26"/>
    <x v="6"/>
    <x v="0"/>
    <d v="2019-01-02T17:30:48"/>
    <d v="2019-01-02T15:56:00"/>
    <n v="5687.9999994300306"/>
    <n v="94.79999999050051"/>
    <n v="2464.7999997530133"/>
    <n v="1"/>
    <s v="D534715"/>
    <s v="Closed"/>
  </r>
  <r>
    <x v="0"/>
    <x v="0"/>
    <x v="0"/>
    <s v="MTR.19571"/>
    <n v="1"/>
    <x v="4"/>
    <x v="0"/>
    <d v="2019-01-02T21:50:41"/>
    <d v="2019-01-02T18:15:00"/>
    <n v="12941.00000008475"/>
    <n v="215.68333333474584"/>
    <n v="215.68333333474584"/>
    <n v="1"/>
    <s v="C534718"/>
    <s v="Closed"/>
  </r>
  <r>
    <x v="1"/>
    <x v="6"/>
    <x v="22"/>
    <s v="PL.113828"/>
    <n v="116"/>
    <x v="2"/>
    <x v="0"/>
    <d v="2019-01-03T15:25:03"/>
    <d v="2019-01-03T09:32:00"/>
    <n v="21182.999999960884"/>
    <n v="353.04999999934807"/>
    <n v="40953.799999924377"/>
    <n v="1"/>
    <s v="D534724"/>
    <s v="Closed"/>
  </r>
  <r>
    <x v="0"/>
    <x v="0"/>
    <x v="3"/>
    <s v="FS.938"/>
    <n v="8"/>
    <x v="10"/>
    <x v="1"/>
    <d v="2019-01-03T12:11:00"/>
    <d v="2019-01-03T11:49:00"/>
    <n v="1320.0000005308539"/>
    <n v="22.000000008847564"/>
    <n v="176.00000007078052"/>
    <n v="1"/>
    <s v="D534726"/>
    <s v="Closed"/>
  </r>
  <r>
    <x v="0"/>
    <x v="2"/>
    <x v="10"/>
    <s v="MTR.25582"/>
    <n v="1"/>
    <x v="4"/>
    <x v="0"/>
    <d v="2019-01-03T19:01:02"/>
    <d v="2019-01-03T18:06:00"/>
    <n v="3301.9999999087304"/>
    <n v="55.033333331812173"/>
    <n v="55.033333331812173"/>
    <n v="1"/>
    <s v="C534732"/>
    <s v="Closed"/>
  </r>
  <r>
    <x v="0"/>
    <x v="2"/>
    <x v="10"/>
    <s v="FS.13584"/>
    <n v="3"/>
    <x v="4"/>
    <x v="0"/>
    <d v="2019-01-03T19:00:08"/>
    <d v="2019-01-03T18:06:00"/>
    <n v="3247.999999858439"/>
    <n v="54.133333330973983"/>
    <n v="162.39999999292195"/>
    <n v="1"/>
    <s v="D534733"/>
    <s v="Closed"/>
  </r>
  <r>
    <x v="0"/>
    <x v="3"/>
    <x v="7"/>
    <s v="PL.105212"/>
    <n v="23"/>
    <x v="1"/>
    <x v="0"/>
    <d v="2019-01-03T23:42:10"/>
    <d v="2019-01-03T22:25:06"/>
    <n v="4624.0000002784654"/>
    <n v="77.066666671307757"/>
    <n v="1772.5333334400784"/>
    <n v="1"/>
    <s v="D534743"/>
    <s v="Closed"/>
  </r>
  <r>
    <x v="0"/>
    <x v="4"/>
    <x v="9"/>
    <s v="TR.38353"/>
    <n v="2"/>
    <x v="10"/>
    <x v="0"/>
    <d v="2019-01-04T10:07:20"/>
    <d v="2019-01-04T06:53:00"/>
    <n v="11659.999999869615"/>
    <n v="194.33333333116025"/>
    <n v="388.66666666232049"/>
    <n v="1"/>
    <s v="D534752"/>
    <s v="Closed"/>
  </r>
  <r>
    <x v="0"/>
    <x v="2"/>
    <x v="5"/>
    <s v="TR.33964"/>
    <n v="1"/>
    <x v="5"/>
    <x v="1"/>
    <d v="2019-01-04T11:28:23"/>
    <d v="2019-01-04T08:25:00"/>
    <n v="11002.999999676831"/>
    <n v="183.38333332794718"/>
    <n v="183.38333332794718"/>
    <n v="1"/>
    <s v="D534750"/>
    <s v="Closed"/>
  </r>
  <r>
    <x v="1"/>
    <x v="5"/>
    <x v="14"/>
    <s v="MTR.7948"/>
    <n v="1"/>
    <x v="2"/>
    <x v="0"/>
    <d v="2019-01-04T10:39:01"/>
    <d v="2019-01-04T09:33:00"/>
    <n v="3960.9999999403954"/>
    <n v="66.016666665673256"/>
    <n v="66.016666665673256"/>
    <n v="1"/>
    <s v="C534748"/>
    <s v="Closed"/>
  </r>
  <r>
    <x v="0"/>
    <x v="7"/>
    <x v="17"/>
    <s v="MTR.15825"/>
    <n v="1"/>
    <x v="2"/>
    <x v="0"/>
    <d v="2019-01-04T10:54:00"/>
    <d v="2019-01-04T09:35:00"/>
    <n v="4740.0000003632158"/>
    <n v="79.000000006053597"/>
    <n v="79.000000006053597"/>
    <n v="1"/>
    <s v="C534749"/>
    <s v="Closed"/>
  </r>
  <r>
    <x v="0"/>
    <x v="0"/>
    <x v="1"/>
    <s v="FS.796"/>
    <n v="1"/>
    <x v="1"/>
    <x v="0"/>
    <d v="2019-01-04T15:43:47"/>
    <d v="2019-01-04T15:11:00"/>
    <n v="1966.9999996433035"/>
    <n v="32.783333327388391"/>
    <n v="32.783333327388391"/>
    <n v="1"/>
    <s v="D534760"/>
    <s v="Closed"/>
  </r>
  <r>
    <x v="0"/>
    <x v="0"/>
    <x v="4"/>
    <s v="FS.1333"/>
    <n v="2"/>
    <x v="1"/>
    <x v="0"/>
    <d v="2019-01-04T16:37:00"/>
    <d v="2019-01-04T15:41:00"/>
    <n v="3360.0000002654269"/>
    <n v="56.000000004423782"/>
    <n v="112.00000000884756"/>
    <n v="1"/>
    <s v="D534764"/>
    <s v="Closed"/>
  </r>
  <r>
    <x v="0"/>
    <x v="2"/>
    <x v="5"/>
    <s v="PL.94998"/>
    <n v="1"/>
    <x v="4"/>
    <x v="0"/>
    <d v="2019-01-05T00:20:55"/>
    <d v="2019-01-04T23:22:18"/>
    <n v="3516.9999998761341"/>
    <n v="58.616666664602235"/>
    <n v="58.616666664602235"/>
    <n v="1"/>
    <s v="D534766"/>
    <s v="Closed"/>
  </r>
  <r>
    <x v="0"/>
    <x v="3"/>
    <x v="7"/>
    <s v="REC.1684"/>
    <n v="23"/>
    <x v="6"/>
    <x v="0"/>
    <d v="2019-01-05T11:48:37"/>
    <d v="2019-01-05T10:59:22"/>
    <n v="2954.9999998882413"/>
    <n v="49.249999998137355"/>
    <n v="1132.7499999571592"/>
    <n v="1"/>
    <s v="D534777"/>
    <s v="Closed"/>
  </r>
  <r>
    <x v="0"/>
    <x v="2"/>
    <x v="5"/>
    <s v="FS.660"/>
    <n v="1"/>
    <x v="4"/>
    <x v="0"/>
    <d v="2019-01-06T12:38:11"/>
    <d v="2019-01-06T10:41:54"/>
    <n v="6977.0000002579764"/>
    <n v="116.28333333763294"/>
    <n v="116.28333333763294"/>
    <n v="1"/>
    <s v="D534784"/>
    <s v="Closed"/>
  </r>
  <r>
    <x v="0"/>
    <x v="0"/>
    <x v="3"/>
    <s v="TR.35212"/>
    <n v="1"/>
    <x v="10"/>
    <x v="0"/>
    <d v="2019-01-06T18:14:46"/>
    <d v="2019-01-06T16:24:33"/>
    <n v="6613.0000000353903"/>
    <n v="110.2166666672565"/>
    <n v="110.2166666672565"/>
    <n v="1"/>
    <s v="D534786"/>
    <s v="Closed"/>
  </r>
  <r>
    <x v="0"/>
    <x v="0"/>
    <x v="4"/>
    <s v="PL.100752"/>
    <n v="2"/>
    <x v="4"/>
    <x v="0"/>
    <d v="2019-01-06T19:39:26"/>
    <d v="2019-01-06T18:47:32"/>
    <n v="3114.0000005951151"/>
    <n v="51.900000009918585"/>
    <n v="103.80000001983717"/>
    <n v="1"/>
    <s v="D534788"/>
    <s v="Closed"/>
  </r>
  <r>
    <x v="0"/>
    <x v="0"/>
    <x v="1"/>
    <s v="TR.34918"/>
    <n v="3"/>
    <x v="2"/>
    <x v="0"/>
    <d v="2019-01-07T13:23:28"/>
    <d v="2019-01-07T11:46:00"/>
    <n v="5848.0000003706664"/>
    <n v="97.46666667284444"/>
    <n v="292.40000001853332"/>
    <n v="1"/>
    <s v="D534791"/>
    <s v="Closed"/>
  </r>
  <r>
    <x v="0"/>
    <x v="4"/>
    <x v="8"/>
    <s v="TR.36078"/>
    <n v="3"/>
    <x v="10"/>
    <x v="0"/>
    <d v="2019-01-07T15:12:00"/>
    <d v="2019-01-07T12:46:00"/>
    <n v="8759.9999996367842"/>
    <n v="145.9999999939464"/>
    <n v="437.99999998183921"/>
    <n v="1"/>
    <s v="D534796"/>
    <s v="Closed"/>
  </r>
  <r>
    <x v="1"/>
    <x v="1"/>
    <x v="11"/>
    <s v="FS.2078"/>
    <n v="10"/>
    <x v="5"/>
    <x v="0"/>
    <d v="2019-01-07T15:19:54"/>
    <d v="2019-01-07T14:47:09"/>
    <n v="1964.9999998044223"/>
    <n v="32.749999996740371"/>
    <n v="327.49999996740371"/>
    <n v="1"/>
    <s v="D534801"/>
    <s v="Closed"/>
  </r>
  <r>
    <x v="0"/>
    <x v="2"/>
    <x v="5"/>
    <s v="MTR.17359"/>
    <n v="1"/>
    <x v="1"/>
    <x v="0"/>
    <d v="2019-01-07T19:33:25"/>
    <d v="2019-01-07T16:35:00"/>
    <n v="10705.000000423752"/>
    <n v="178.4166666737292"/>
    <n v="178.4166666737292"/>
    <n v="1"/>
    <s v="C534803"/>
    <s v="Closed"/>
  </r>
  <r>
    <x v="0"/>
    <x v="4"/>
    <x v="9"/>
    <s v="FS.1440"/>
    <n v="27"/>
    <x v="4"/>
    <x v="0"/>
    <d v="2019-01-08T10:53:00"/>
    <d v="2019-01-08T09:49:00"/>
    <n v="3839.9999999441206"/>
    <n v="63.999999999068677"/>
    <n v="1727.9999999748543"/>
    <n v="1"/>
    <s v="D534819"/>
    <s v="Closed"/>
  </r>
  <r>
    <x v="0"/>
    <x v="2"/>
    <x v="10"/>
    <s v="FS.181"/>
    <n v="1"/>
    <x v="2"/>
    <x v="0"/>
    <d v="2019-01-08T10:45:02"/>
    <d v="2019-01-08T09:53:00"/>
    <n v="3121.9999999506399"/>
    <n v="52.033333332510665"/>
    <n v="52.033333332510665"/>
    <n v="1"/>
    <s v="D534818"/>
    <s v="Closed"/>
  </r>
  <r>
    <x v="0"/>
    <x v="4"/>
    <x v="9"/>
    <s v="FS.1440"/>
    <n v="27"/>
    <x v="10"/>
    <x v="0"/>
    <d v="2019-01-08T15:25:00"/>
    <d v="2019-01-08T14:40:00"/>
    <n v="2700"/>
    <n v="45"/>
    <n v="1215"/>
    <n v="1"/>
    <s v="D534825"/>
    <s v="Closed"/>
  </r>
  <r>
    <x v="1"/>
    <x v="6"/>
    <x v="13"/>
    <s v="MTR.5001"/>
    <n v="1"/>
    <x v="2"/>
    <x v="0"/>
    <d v="2019-01-08T15:19:51"/>
    <d v="2019-01-08T14:49:00"/>
    <n v="1851.0000001871958"/>
    <n v="30.850000003119931"/>
    <n v="30.850000003119931"/>
    <n v="1"/>
    <s v="C534823"/>
    <s v="Closed"/>
  </r>
  <r>
    <x v="0"/>
    <x v="2"/>
    <x v="5"/>
    <s v="FS.539"/>
    <n v="2"/>
    <x v="10"/>
    <x v="0"/>
    <d v="2019-01-08T19:03:36"/>
    <d v="2019-01-08T15:52:00"/>
    <n v="11495.999999879859"/>
    <n v="191.59999999799766"/>
    <n v="383.19999999599531"/>
    <n v="1"/>
    <s v="D534835"/>
    <s v="Closed"/>
  </r>
  <r>
    <x v="0"/>
    <x v="2"/>
    <x v="5"/>
    <s v="FS.561"/>
    <n v="5"/>
    <x v="10"/>
    <x v="0"/>
    <d v="2019-01-08T17:34:47"/>
    <d v="2019-01-08T16:06:00"/>
    <n v="5327.0000005373731"/>
    <n v="88.783333342289552"/>
    <n v="443.91666671144776"/>
    <n v="1"/>
    <s v="D534834"/>
    <s v="Closed"/>
  </r>
  <r>
    <x v="0"/>
    <x v="2"/>
    <x v="5"/>
    <s v="FS.364"/>
    <n v="5"/>
    <x v="4"/>
    <x v="0"/>
    <d v="2019-01-08T17:35:00"/>
    <d v="2019-01-08T16:40:00"/>
    <n v="3300.0000000698492"/>
    <n v="55.000000001164153"/>
    <n v="275.00000000582077"/>
    <n v="1"/>
    <s v="D534837"/>
    <s v="Closed"/>
  </r>
  <r>
    <x v="0"/>
    <x v="7"/>
    <x v="17"/>
    <s v="FS.1851"/>
    <n v="5"/>
    <x v="1"/>
    <x v="0"/>
    <d v="2019-01-09T16:22:00"/>
    <d v="2019-01-09T14:02:00"/>
    <n v="8399.9999997206032"/>
    <n v="139.99999999534339"/>
    <n v="699.99999997671694"/>
    <n v="1"/>
    <s v="D534856"/>
    <s v="Closed"/>
  </r>
  <r>
    <x v="0"/>
    <x v="4"/>
    <x v="8"/>
    <s v="FS.1243"/>
    <n v="15"/>
    <x v="10"/>
    <x v="0"/>
    <d v="2019-01-09T18:45:00"/>
    <d v="2019-01-09T14:45:00"/>
    <n v="14399.999999790452"/>
    <n v="239.99999999650754"/>
    <n v="3599.9999999476131"/>
    <n v="1"/>
    <s v="D534851"/>
    <s v="Closed"/>
  </r>
  <r>
    <x v="0"/>
    <x v="2"/>
    <x v="10"/>
    <s v="MTR.25582"/>
    <n v="1"/>
    <x v="4"/>
    <x v="0"/>
    <d v="2019-01-09T20:16:35"/>
    <d v="2019-01-09T18:46:24"/>
    <n v="5411.0000000568107"/>
    <n v="90.183333334280178"/>
    <n v="90.183333334280178"/>
    <n v="1"/>
    <s v="C534858"/>
    <s v="Closed"/>
  </r>
  <r>
    <x v="0"/>
    <x v="4"/>
    <x v="8"/>
    <s v="MTR.27079"/>
    <n v="1"/>
    <x v="4"/>
    <x v="0"/>
    <d v="2019-01-10T00:42:31"/>
    <d v="2019-01-09T23:55:00"/>
    <n v="2850.9999994654208"/>
    <n v="47.516666657757014"/>
    <n v="47.516666657757014"/>
    <n v="1"/>
    <s v="C534861"/>
    <s v="Closed"/>
  </r>
  <r>
    <x v="0"/>
    <x v="2"/>
    <x v="5"/>
    <s v="MTR.18171"/>
    <n v="1"/>
    <x v="2"/>
    <x v="0"/>
    <d v="2019-01-10T13:22:32"/>
    <d v="2019-01-10T11:50:00"/>
    <n v="5552.0000003278255"/>
    <n v="92.533333338797092"/>
    <n v="92.533333338797092"/>
    <n v="1"/>
    <s v="C534865"/>
    <s v="Closed"/>
  </r>
  <r>
    <x v="0"/>
    <x v="2"/>
    <x v="10"/>
    <s v="MTR.24770"/>
    <n v="1"/>
    <x v="4"/>
    <x v="0"/>
    <d v="2019-01-10T14:26:00"/>
    <d v="2019-01-10T13:00:00"/>
    <n v="5160.0000004749745"/>
    <n v="86.000000007916242"/>
    <n v="86.000000007916242"/>
    <n v="1"/>
    <s v="C534866"/>
    <s v="Closed"/>
  </r>
  <r>
    <x v="0"/>
    <x v="2"/>
    <x v="5"/>
    <s v="MTR.31134"/>
    <n v="1"/>
    <x v="10"/>
    <x v="0"/>
    <d v="2019-01-10T17:28:39"/>
    <d v="2019-01-10T16:19:00"/>
    <n v="4178.9999999804422"/>
    <n v="69.649999999674037"/>
    <n v="69.649999999674037"/>
    <n v="1"/>
    <s v="C534871"/>
    <s v="Closed"/>
  </r>
  <r>
    <x v="0"/>
    <x v="2"/>
    <x v="10"/>
    <s v="MTR.25007"/>
    <n v="1"/>
    <x v="10"/>
    <x v="0"/>
    <d v="2019-01-10T18:02:42"/>
    <d v="2019-01-10T16:42:21"/>
    <n v="4821.0000004386529"/>
    <n v="80.350000007310882"/>
    <n v="80.350000007310882"/>
    <n v="1"/>
    <s v="C534872"/>
    <s v="Closed"/>
  </r>
  <r>
    <x v="0"/>
    <x v="2"/>
    <x v="10"/>
    <s v="FS.176"/>
    <n v="9"/>
    <x v="0"/>
    <x v="0"/>
    <d v="2019-01-11T13:18:50"/>
    <d v="2019-01-11T12:28:00"/>
    <n v="3050.0000000931323"/>
    <n v="50.833333334885538"/>
    <n v="457.50000001396984"/>
    <n v="1"/>
    <s v="D534877"/>
    <s v="Closed"/>
  </r>
  <r>
    <x v="0"/>
    <x v="0"/>
    <x v="3"/>
    <s v="FS.599"/>
    <n v="33"/>
    <x v="10"/>
    <x v="0"/>
    <d v="2019-01-11T15:36:53"/>
    <d v="2019-01-11T14:20:00"/>
    <n v="4613.0000002216548"/>
    <n v="76.88333333702758"/>
    <n v="2537.1500001219101"/>
    <n v="1"/>
    <s v="D534887"/>
    <s v="Closed"/>
  </r>
  <r>
    <x v="0"/>
    <x v="2"/>
    <x v="10"/>
    <s v="MTR.25542"/>
    <n v="1"/>
    <x v="1"/>
    <x v="0"/>
    <d v="2019-01-11T20:51:30"/>
    <d v="2019-01-11T19:42:00"/>
    <n v="4170.0000003911555"/>
    <n v="69.500000006519258"/>
    <n v="69.500000006519258"/>
    <n v="1"/>
    <s v="C534891"/>
    <s v="Closed"/>
  </r>
  <r>
    <x v="0"/>
    <x v="0"/>
    <x v="0"/>
    <s v="MTR.25861"/>
    <n v="1"/>
    <x v="1"/>
    <x v="0"/>
    <d v="2019-01-12T16:06:02"/>
    <d v="2019-01-12T14:47:00"/>
    <n v="4742.000000202097"/>
    <n v="79.033333336701617"/>
    <n v="79.033333336701617"/>
    <n v="1"/>
    <s v="C534894"/>
    <s v="Closed"/>
  </r>
  <r>
    <x v="0"/>
    <x v="4"/>
    <x v="26"/>
    <s v="MTR.27684"/>
    <n v="1"/>
    <x v="5"/>
    <x v="0"/>
    <d v="2019-01-13T00:02:46"/>
    <d v="2019-01-12T22:36:13"/>
    <n v="5193.0000000167638"/>
    <n v="86.550000000279397"/>
    <n v="86.550000000279397"/>
    <n v="1"/>
    <s v="C534895"/>
    <s v="Closed"/>
  </r>
  <r>
    <x v="1"/>
    <x v="1"/>
    <x v="11"/>
    <s v="FS.2290"/>
    <n v="8"/>
    <x v="4"/>
    <x v="0"/>
    <d v="2019-01-13T11:26:16"/>
    <d v="2019-01-13T08:15:12"/>
    <n v="11463.999999943189"/>
    <n v="191.06666666571982"/>
    <n v="1528.5333333257586"/>
    <n v="1"/>
    <s v="D534899"/>
    <s v="Closed"/>
  </r>
  <r>
    <x v="0"/>
    <x v="2"/>
    <x v="10"/>
    <s v="REC.162"/>
    <n v="32"/>
    <x v="6"/>
    <x v="0"/>
    <d v="2019-01-14T15:04:30"/>
    <d v="2019-01-14T14:03:51"/>
    <n v="3639.0000001061708"/>
    <n v="60.650000001769513"/>
    <n v="1940.8000000566244"/>
    <n v="1"/>
    <s v="D534908"/>
    <s v="Closed"/>
  </r>
  <r>
    <x v="0"/>
    <x v="2"/>
    <x v="5"/>
    <s v="MTR.17826"/>
    <n v="1"/>
    <x v="5"/>
    <x v="1"/>
    <d v="2019-01-14T20:13:10"/>
    <d v="2019-01-14T15:40:00"/>
    <n v="16389.999999781139"/>
    <n v="273.16666666301899"/>
    <n v="273.16666666301899"/>
    <n v="1"/>
    <s v="C534910"/>
    <s v="Closed"/>
  </r>
  <r>
    <x v="0"/>
    <x v="0"/>
    <x v="3"/>
    <s v="REC.2872"/>
    <n v="149"/>
    <x v="10"/>
    <x v="0"/>
    <d v="2019-01-14T20:18:00"/>
    <d v="2019-01-14T17:27:00"/>
    <n v="10260.000000125729"/>
    <n v="171.00000000209548"/>
    <n v="25479.000000312226"/>
    <n v="1"/>
    <s v="D534955"/>
    <s v="Closed"/>
  </r>
  <r>
    <x v="0"/>
    <x v="0"/>
    <x v="3"/>
    <s v="TR.33857"/>
    <n v="3"/>
    <x v="2"/>
    <x v="0"/>
    <d v="2019-01-15T12:02:15"/>
    <d v="2019-01-15T09:11:00"/>
    <n v="10274.999999860302"/>
    <n v="171.24999999767169"/>
    <n v="513.74999999301508"/>
    <n v="1"/>
    <s v="D534969"/>
    <s v="Closed"/>
  </r>
  <r>
    <x v="0"/>
    <x v="0"/>
    <x v="0"/>
    <s v="PL.101179"/>
    <n v="33"/>
    <x v="6"/>
    <x v="0"/>
    <d v="2019-01-15T13:03:03"/>
    <d v="2019-01-15T12:16:15"/>
    <n v="2808.0000001005828"/>
    <n v="46.800000001676381"/>
    <n v="1544.4000000553206"/>
    <n v="1"/>
    <s v="D534978"/>
    <s v="Closed"/>
  </r>
  <r>
    <x v="0"/>
    <x v="2"/>
    <x v="10"/>
    <s v="FS.88"/>
    <n v="11"/>
    <x v="4"/>
    <x v="0"/>
    <d v="2019-01-15T14:37:00"/>
    <d v="2019-01-15T12:54:00"/>
    <n v="6180.0000000279397"/>
    <n v="103.00000000046566"/>
    <n v="1133.0000000051223"/>
    <n v="1"/>
    <s v="D535659"/>
    <s v="Closed"/>
  </r>
  <r>
    <x v="0"/>
    <x v="2"/>
    <x v="10"/>
    <s v="MTR.26903"/>
    <n v="1"/>
    <x v="4"/>
    <x v="0"/>
    <d v="2019-01-15T14:38:13"/>
    <d v="2019-01-15T13:40:33"/>
    <n v="3459.9999997531995"/>
    <n v="57.666666662553325"/>
    <n v="57.666666662553325"/>
    <n v="1"/>
    <s v="C534983"/>
    <s v="Closed"/>
  </r>
  <r>
    <x v="0"/>
    <x v="7"/>
    <x v="17"/>
    <s v="REC.1814"/>
    <n v="100"/>
    <x v="1"/>
    <x v="0"/>
    <d v="2019-01-15T16:55:56"/>
    <d v="2019-01-15T14:41:00"/>
    <n v="8095.9999996935949"/>
    <n v="134.93333332822658"/>
    <n v="13493.333332822658"/>
    <n v="1"/>
    <s v="D534998"/>
    <s v="Closed"/>
  </r>
  <r>
    <x v="0"/>
    <x v="0"/>
    <x v="3"/>
    <s v="FS.950"/>
    <n v="11"/>
    <x v="6"/>
    <x v="0"/>
    <d v="2019-01-17T15:26:00"/>
    <d v="2019-01-17T14:25:00"/>
    <n v="3659.9999999860302"/>
    <n v="60.999999999767169"/>
    <n v="670.99999999743886"/>
    <n v="1"/>
    <s v="D535022"/>
    <s v="Closed"/>
  </r>
  <r>
    <x v="0"/>
    <x v="2"/>
    <x v="10"/>
    <s v="FS.258"/>
    <n v="29"/>
    <x v="10"/>
    <x v="0"/>
    <d v="2019-01-17T16:11:00"/>
    <d v="2019-01-17T14:27:00"/>
    <n v="6240.0000002235174"/>
    <n v="104.00000000372529"/>
    <n v="3016.0000001080334"/>
    <n v="1"/>
    <s v="D535027"/>
    <s v="Closed"/>
  </r>
  <r>
    <x v="0"/>
    <x v="2"/>
    <x v="5"/>
    <s v="FS.364"/>
    <n v="5"/>
    <x v="7"/>
    <x v="0"/>
    <d v="2019-01-17T23:37:32"/>
    <d v="2019-01-17T22:35:47"/>
    <n v="3704.9999998183921"/>
    <n v="61.749999996973202"/>
    <n v="308.74999998486601"/>
    <n v="1"/>
    <s v="D535034"/>
    <s v="Closed"/>
  </r>
  <r>
    <x v="0"/>
    <x v="0"/>
    <x v="3"/>
    <s v="REC.2871"/>
    <n v="594"/>
    <x v="10"/>
    <x v="0"/>
    <d v="2019-01-18T03:52:17"/>
    <d v="2019-01-18T03:35:00"/>
    <n v="1037.0000003837049"/>
    <n v="17.283333339728415"/>
    <n v="10266.300003798679"/>
    <n v="1"/>
    <s v="D535035"/>
    <s v="Closed"/>
  </r>
  <r>
    <x v="0"/>
    <x v="0"/>
    <x v="3"/>
    <s v="FS.747"/>
    <n v="15"/>
    <x v="2"/>
    <x v="0"/>
    <d v="2019-01-18T20:26:21"/>
    <d v="2019-01-18T18:33:00"/>
    <n v="6800.9999999776483"/>
    <n v="113.34999999962747"/>
    <n v="1700.2499999944121"/>
    <n v="1"/>
    <s v="D535058"/>
    <s v="Closed"/>
  </r>
  <r>
    <x v="0"/>
    <x v="2"/>
    <x v="5"/>
    <s v="PL.95293"/>
    <n v="43"/>
    <x v="1"/>
    <x v="0"/>
    <d v="2019-01-19T11:12:18"/>
    <d v="2019-01-19T10:04:47"/>
    <n v="4050.9999996051192"/>
    <n v="67.51666666008532"/>
    <n v="2903.2166663836688"/>
    <n v="1"/>
    <s v="D535068"/>
    <s v="Closed"/>
  </r>
  <r>
    <x v="0"/>
    <x v="2"/>
    <x v="10"/>
    <s v="FS.153"/>
    <n v="14"/>
    <x v="1"/>
    <x v="0"/>
    <d v="2019-01-19T15:18:07"/>
    <d v="2019-01-19T12:23:00"/>
    <n v="10507.000000029802"/>
    <n v="175.11666666716337"/>
    <n v="2451.6333333402872"/>
    <n v="1"/>
    <s v="D535074"/>
    <s v="Closed"/>
  </r>
  <r>
    <x v="0"/>
    <x v="0"/>
    <x v="0"/>
    <s v="FS.1111"/>
    <n v="5"/>
    <x v="1"/>
    <x v="0"/>
    <d v="2019-01-19T16:05:07"/>
    <d v="2019-01-19T12:53:03"/>
    <n v="11524.000000138767"/>
    <n v="192.06666666897945"/>
    <n v="960.33333334489726"/>
    <n v="1"/>
    <s v="D535079"/>
    <s v="Closed"/>
  </r>
  <r>
    <x v="0"/>
    <x v="0"/>
    <x v="4"/>
    <s v="TR.36027"/>
    <n v="3"/>
    <x v="6"/>
    <x v="0"/>
    <d v="2019-01-19T15:43:03"/>
    <d v="2019-01-19T13:57:31"/>
    <n v="6332.0000003557652"/>
    <n v="105.53333333926275"/>
    <n v="316.60000001778826"/>
    <n v="1"/>
    <s v="D535080"/>
    <s v="Closed"/>
  </r>
  <r>
    <x v="0"/>
    <x v="0"/>
    <x v="4"/>
    <s v="PL.99814"/>
    <n v="2"/>
    <x v="6"/>
    <x v="0"/>
    <d v="2019-01-19T15:31:24"/>
    <d v="2019-01-19T14:09:00"/>
    <n v="4943.9999996451661"/>
    <n v="82.399999994086102"/>
    <n v="164.7999999881722"/>
    <n v="1"/>
    <s v="D535078"/>
    <s v="Closed"/>
  </r>
  <r>
    <x v="0"/>
    <x v="2"/>
    <x v="5"/>
    <s v="FS.251"/>
    <n v="8"/>
    <x v="1"/>
    <x v="0"/>
    <d v="2019-01-19T17:21:22"/>
    <d v="2019-01-19T15:27:56"/>
    <n v="6805.9999998891726"/>
    <n v="113.43333333148621"/>
    <n v="907.46666665188968"/>
    <n v="1"/>
    <s v="D535086"/>
    <s v="Closed"/>
  </r>
  <r>
    <x v="0"/>
    <x v="0"/>
    <x v="3"/>
    <s v="PL.95853"/>
    <n v="32"/>
    <x v="6"/>
    <x v="0"/>
    <d v="2019-01-19T17:12:48"/>
    <d v="2019-01-19T15:48:08"/>
    <n v="5080.0000000046566"/>
    <n v="84.666666666744277"/>
    <n v="2709.3333333358169"/>
    <n v="1"/>
    <s v="D535087"/>
    <s v="Closed"/>
  </r>
  <r>
    <x v="0"/>
    <x v="2"/>
    <x v="10"/>
    <s v="FS.5"/>
    <n v="18"/>
    <x v="1"/>
    <x v="0"/>
    <d v="2019-01-19T20:26:00"/>
    <d v="2019-01-19T18:39:40"/>
    <n v="6380.0000002607703"/>
    <n v="106.33333333767951"/>
    <n v="1914.0000000782311"/>
    <n v="1"/>
    <s v="D535102"/>
    <s v="Closed"/>
  </r>
  <r>
    <x v="0"/>
    <x v="2"/>
    <x v="5"/>
    <s v="FS.532"/>
    <n v="16"/>
    <x v="1"/>
    <x v="0"/>
    <d v="2019-01-19T21:07:03"/>
    <d v="2019-01-19T18:40:00"/>
    <n v="8822.9999999050051"/>
    <n v="147.04999999841675"/>
    <n v="2352.799999974668"/>
    <n v="1"/>
    <s v="D535109"/>
    <s v="Closed"/>
  </r>
  <r>
    <x v="0"/>
    <x v="0"/>
    <x v="0"/>
    <s v="PL.103387"/>
    <n v="12"/>
    <x v="3"/>
    <x v="0"/>
    <d v="2019-01-19T20:40:52"/>
    <d v="2019-01-19T19:28:48"/>
    <n v="4323.9999999292195"/>
    <n v="72.066666665486991"/>
    <n v="864.7999999858439"/>
    <n v="1"/>
    <s v="D535107"/>
    <s v="Closed"/>
  </r>
  <r>
    <x v="0"/>
    <x v="0"/>
    <x v="0"/>
    <s v="MTR.25951"/>
    <n v="1"/>
    <x v="3"/>
    <x v="0"/>
    <d v="2019-01-19T20:53:00"/>
    <d v="2019-01-19T19:32:00"/>
    <n v="4860.0000001257285"/>
    <n v="81.000000002095476"/>
    <n v="81.000000002095476"/>
    <n v="1"/>
    <s v="C535095"/>
    <s v="Closed"/>
  </r>
  <r>
    <x v="0"/>
    <x v="7"/>
    <x v="17"/>
    <s v="FS.1694"/>
    <n v="8"/>
    <x v="3"/>
    <x v="0"/>
    <d v="2019-01-19T21:01:48"/>
    <d v="2019-01-19T19:51:00"/>
    <n v="4248.0000003939494"/>
    <n v="70.800000006565824"/>
    <n v="566.40000005252659"/>
    <n v="1"/>
    <s v="D535110"/>
    <s v="Closed"/>
  </r>
  <r>
    <x v="0"/>
    <x v="2"/>
    <x v="10"/>
    <s v="TR.31657"/>
    <n v="3"/>
    <x v="4"/>
    <x v="0"/>
    <d v="2019-01-19T22:30:04"/>
    <d v="2019-01-19T21:26:00"/>
    <n v="3844.0000002505258"/>
    <n v="64.066666670842096"/>
    <n v="192.20000001252629"/>
    <n v="1"/>
    <s v="D535113"/>
    <s v="Closed"/>
  </r>
  <r>
    <x v="1"/>
    <x v="6"/>
    <x v="13"/>
    <s v="MTR.4666"/>
    <n v="9"/>
    <x v="7"/>
    <x v="0"/>
    <d v="2019-01-20T09:43:43"/>
    <d v="2019-01-20T03:32:34"/>
    <n v="22269.000000483356"/>
    <n v="371.15000000805594"/>
    <n v="3340.3500000725035"/>
    <n v="1"/>
    <s v="G535131"/>
    <s v="Closed"/>
  </r>
  <r>
    <x v="0"/>
    <x v="2"/>
    <x v="10"/>
    <s v="PL.92363"/>
    <n v="50"/>
    <x v="1"/>
    <x v="0"/>
    <d v="2019-01-20T06:02:33"/>
    <d v="2019-01-20T04:52:00"/>
    <n v="4233.0000000307336"/>
    <n v="70.550000000512227"/>
    <n v="3527.5000000256114"/>
    <n v="1"/>
    <s v="D535121"/>
    <s v="Closed"/>
  </r>
  <r>
    <x v="0"/>
    <x v="7"/>
    <x v="17"/>
    <s v="REC.1779"/>
    <n v="28"/>
    <x v="1"/>
    <x v="0"/>
    <d v="2019-01-20T07:15:56"/>
    <d v="2019-01-20T05:19:00"/>
    <n v="7015.999999945052"/>
    <n v="116.93333333241753"/>
    <n v="3274.1333333076909"/>
    <n v="1"/>
    <s v="D535124"/>
    <s v="Closed"/>
  </r>
  <r>
    <x v="1"/>
    <x v="6"/>
    <x v="13"/>
    <s v="FS.2576"/>
    <n v="87"/>
    <x v="1"/>
    <x v="0"/>
    <d v="2019-01-20T13:53:24"/>
    <d v="2019-01-20T12:47:33"/>
    <n v="3951.0000001173466"/>
    <n v="65.850000001955777"/>
    <n v="5728.9500001701526"/>
    <n v="1"/>
    <s v="D535142"/>
    <s v="Closed"/>
  </r>
  <r>
    <x v="0"/>
    <x v="2"/>
    <x v="5"/>
    <s v="FS.505"/>
    <n v="1"/>
    <x v="3"/>
    <x v="0"/>
    <d v="2019-01-20T20:04:12"/>
    <d v="2019-01-20T18:59:00"/>
    <n v="3911.9999998016283"/>
    <n v="65.199999996693805"/>
    <n v="65.199999996693805"/>
    <n v="1"/>
    <s v="D535151"/>
    <s v="Closed"/>
  </r>
  <r>
    <x v="0"/>
    <x v="3"/>
    <x v="7"/>
    <s v="FS.1375"/>
    <n v="3"/>
    <x v="3"/>
    <x v="0"/>
    <d v="2019-01-21T09:07:00"/>
    <d v="2019-01-21T06:48:00"/>
    <n v="8340.0000001536682"/>
    <n v="139.00000000256114"/>
    <n v="417.00000000768341"/>
    <n v="1"/>
    <s v="D535186"/>
    <s v="Closed"/>
  </r>
  <r>
    <x v="0"/>
    <x v="7"/>
    <x v="17"/>
    <s v="REC.1753"/>
    <n v="223"/>
    <x v="6"/>
    <x v="0"/>
    <d v="2019-01-21T09:41:57"/>
    <d v="2019-01-21T08:37:00"/>
    <n v="3897.0000000670552"/>
    <n v="64.950000001117587"/>
    <n v="14483.850000249222"/>
    <n v="1"/>
    <s v="D535173"/>
    <s v="Closed"/>
  </r>
  <r>
    <x v="0"/>
    <x v="7"/>
    <x v="17"/>
    <s v="FS.1740"/>
    <n v="61"/>
    <x v="6"/>
    <x v="0"/>
    <d v="2019-01-21T10:17:00"/>
    <d v="2019-01-21T09:46:00"/>
    <n v="1859.9999997764826"/>
    <n v="30.99999999627471"/>
    <n v="1890.9999997727573"/>
    <n v="1"/>
    <s v="D535197"/>
    <s v="Closed"/>
  </r>
  <r>
    <x v="0"/>
    <x v="3"/>
    <x v="7"/>
    <s v="FS.1578"/>
    <n v="1"/>
    <x v="3"/>
    <x v="0"/>
    <d v="2019-01-21T11:05:23"/>
    <d v="2019-01-21T10:25:00"/>
    <n v="2422.9999999981374"/>
    <n v="40.383333333302289"/>
    <n v="40.383333333302289"/>
    <n v="1"/>
    <s v="D535199"/>
    <s v="Closed"/>
  </r>
  <r>
    <x v="0"/>
    <x v="2"/>
    <x v="5"/>
    <s v="MTR.25525"/>
    <n v="1"/>
    <x v="0"/>
    <x v="0"/>
    <d v="2019-01-21T13:58:00"/>
    <d v="2019-01-21T12:31:00"/>
    <n v="5220.0000000419095"/>
    <n v="87.000000000698492"/>
    <n v="87.000000000698492"/>
    <n v="1"/>
    <s v="C535201"/>
    <s v="Closed"/>
  </r>
  <r>
    <x v="0"/>
    <x v="4"/>
    <x v="9"/>
    <s v="FS.1388"/>
    <n v="9"/>
    <x v="7"/>
    <x v="0"/>
    <d v="2019-01-21T14:12:38"/>
    <d v="2019-01-21T12:49:00"/>
    <n v="5017.9999999701977"/>
    <n v="83.633333332836628"/>
    <n v="752.69999999552965"/>
    <n v="1"/>
    <s v="D535203"/>
    <s v="Closed"/>
  </r>
  <r>
    <x v="0"/>
    <x v="0"/>
    <x v="3"/>
    <s v="FS.943"/>
    <n v="2"/>
    <x v="6"/>
    <x v="0"/>
    <d v="2019-01-21T18:49:51"/>
    <d v="2019-01-21T17:40:31"/>
    <n v="4159.999999939464"/>
    <n v="69.333333332324401"/>
    <n v="138.6666666646488"/>
    <n v="1"/>
    <s v="D535207"/>
    <s v="Closed"/>
  </r>
  <r>
    <x v="0"/>
    <x v="0"/>
    <x v="1"/>
    <s v="FS.796"/>
    <n v="1"/>
    <x v="6"/>
    <x v="0"/>
    <d v="2019-01-22T10:04:57"/>
    <d v="2019-01-22T09:22:00"/>
    <n v="2577.0000001648441"/>
    <n v="42.950000002747402"/>
    <n v="42.950000002747402"/>
    <n v="1"/>
    <s v="D535211"/>
    <s v="Closed"/>
  </r>
  <r>
    <x v="0"/>
    <x v="0"/>
    <x v="0"/>
    <s v="FS.1284"/>
    <n v="33"/>
    <x v="10"/>
    <x v="0"/>
    <d v="2019-01-22T10:30:59"/>
    <d v="2019-01-22T10:00:04"/>
    <n v="1854.9999998649582"/>
    <n v="30.91666666441597"/>
    <n v="1020.249999925727"/>
    <n v="1"/>
    <s v="D535218"/>
    <s v="Closed"/>
  </r>
  <r>
    <x v="1"/>
    <x v="6"/>
    <x v="13"/>
    <s v="MTR.12580"/>
    <n v="1"/>
    <x v="2"/>
    <x v="0"/>
    <d v="2019-01-22T15:01:33"/>
    <d v="2019-01-22T12:46:00"/>
    <n v="8132.9999995417893"/>
    <n v="135.54999999236315"/>
    <n v="135.54999999236315"/>
    <n v="1"/>
    <s v="C535224"/>
    <s v="Closed"/>
  </r>
  <r>
    <x v="0"/>
    <x v="7"/>
    <x v="17"/>
    <s v="TR.38479"/>
    <n v="1"/>
    <x v="2"/>
    <x v="0"/>
    <d v="2019-01-23T12:20:00"/>
    <d v="2019-01-23T08:06:00"/>
    <n v="15240.00000001397"/>
    <n v="254.00000000023283"/>
    <n v="254.00000000023283"/>
    <n v="1"/>
    <s v="D535231"/>
    <s v="Closed"/>
  </r>
  <r>
    <x v="0"/>
    <x v="2"/>
    <x v="16"/>
    <s v="FS.397"/>
    <n v="119"/>
    <x v="1"/>
    <x v="0"/>
    <d v="2019-01-23T11:51:39"/>
    <d v="2019-01-23T11:06:00"/>
    <n v="2738.9999996870756"/>
    <n v="45.649999994784594"/>
    <n v="5432.3499993793666"/>
    <n v="1"/>
    <s v="D535252"/>
    <s v="Closed"/>
  </r>
  <r>
    <x v="0"/>
    <x v="0"/>
    <x v="1"/>
    <s v="FS.576"/>
    <n v="23"/>
    <x v="1"/>
    <x v="0"/>
    <d v="2019-01-23T13:43:00"/>
    <d v="2019-01-23T12:03:00"/>
    <n v="6000.0000000698492"/>
    <n v="100.00000000116415"/>
    <n v="2300.0000000267755"/>
    <n v="1"/>
    <s v="D535265"/>
    <s v="Closed"/>
  </r>
  <r>
    <x v="0"/>
    <x v="2"/>
    <x v="16"/>
    <s v="TR.32915"/>
    <n v="1"/>
    <x v="0"/>
    <x v="0"/>
    <d v="2019-01-23T13:23:00"/>
    <d v="2019-01-23T12:05:00"/>
    <n v="4680.0000001676381"/>
    <n v="78.000000002793968"/>
    <n v="78.000000002793968"/>
    <n v="1"/>
    <s v="D535254"/>
    <s v="Closed"/>
  </r>
  <r>
    <x v="0"/>
    <x v="0"/>
    <x v="4"/>
    <s v="FS.1160"/>
    <n v="2"/>
    <x v="3"/>
    <x v="0"/>
    <d v="2019-01-23T15:22:00"/>
    <d v="2019-01-23T14:24:00"/>
    <n v="3480.0000000279397"/>
    <n v="58.000000000465661"/>
    <n v="116.00000000093132"/>
    <n v="1"/>
    <s v="D535280"/>
    <s v="Closed"/>
  </r>
  <r>
    <x v="0"/>
    <x v="0"/>
    <x v="4"/>
    <s v="REC.2886"/>
    <n v="213"/>
    <x v="3"/>
    <x v="0"/>
    <d v="2019-01-23T15:24:28"/>
    <d v="2019-01-23T14:24:00"/>
    <n v="3628.0000000493601"/>
    <n v="60.466666667489335"/>
    <n v="12879.400000175228"/>
    <n v="1"/>
    <s v="D535279"/>
    <s v="Closed"/>
  </r>
  <r>
    <x v="0"/>
    <x v="0"/>
    <x v="1"/>
    <s v="FS.576"/>
    <n v="23"/>
    <x v="3"/>
    <x v="0"/>
    <d v="2019-01-23T15:34:05"/>
    <d v="2019-01-23T14:38:00"/>
    <n v="3365.0000001769513"/>
    <n v="56.083333336282521"/>
    <n v="1289.916666734498"/>
    <n v="1"/>
    <s v="D535283"/>
    <s v="Closed"/>
  </r>
  <r>
    <x v="0"/>
    <x v="4"/>
    <x v="8"/>
    <s v="PL.100419"/>
    <n v="11"/>
    <x v="1"/>
    <x v="0"/>
    <d v="2019-01-23T17:16:59"/>
    <d v="2019-01-23T16:03:00"/>
    <n v="4439.0000004088506"/>
    <n v="73.98333334014751"/>
    <n v="813.81666674162261"/>
    <n v="1"/>
    <s v="D535290"/>
    <s v="Closed"/>
  </r>
  <r>
    <x v="0"/>
    <x v="2"/>
    <x v="15"/>
    <s v="FS.319"/>
    <n v="1"/>
    <x v="1"/>
    <x v="0"/>
    <d v="2019-01-23T17:43:25"/>
    <d v="2019-01-23T16:19:00"/>
    <n v="5065.0000002700835"/>
    <n v="84.416666671168059"/>
    <n v="84.416666671168059"/>
    <n v="1"/>
    <s v="D535289"/>
    <s v="Closed"/>
  </r>
  <r>
    <x v="0"/>
    <x v="0"/>
    <x v="0"/>
    <s v="PL.98922"/>
    <n v="38"/>
    <x v="1"/>
    <x v="0"/>
    <d v="2019-01-24T06:23:44"/>
    <d v="2019-01-24T03:17:37"/>
    <n v="11166.999999666587"/>
    <n v="186.11666666110978"/>
    <n v="7072.4333331221715"/>
    <n v="1"/>
    <s v="D535297"/>
    <s v="Closed"/>
  </r>
  <r>
    <x v="0"/>
    <x v="2"/>
    <x v="10"/>
    <s v="FS.273"/>
    <n v="15"/>
    <x v="5"/>
    <x v="0"/>
    <d v="2019-01-24T09:50:16"/>
    <d v="2019-01-24T08:21:00"/>
    <n v="5355.9999997727573"/>
    <n v="89.266666662879288"/>
    <n v="1338.9999999431893"/>
    <n v="1"/>
    <s v="D535306"/>
    <s v="Closed"/>
  </r>
  <r>
    <x v="1"/>
    <x v="6"/>
    <x v="13"/>
    <s v="BLANK"/>
    <n v="1"/>
    <x v="1"/>
    <x v="0"/>
    <d v="2019-01-24T13:42:00"/>
    <d v="2019-01-24T12:34:00"/>
    <n v="4080.0000000977889"/>
    <n v="68.000000001629815"/>
    <n v="68.000000001629815"/>
    <n v="1"/>
    <s v="C535309"/>
    <s v="Closed"/>
  </r>
  <r>
    <x v="0"/>
    <x v="4"/>
    <x v="8"/>
    <s v="FS.1189"/>
    <n v="11"/>
    <x v="6"/>
    <x v="0"/>
    <d v="2019-01-24T16:28:33"/>
    <d v="2019-01-24T15:17:00"/>
    <n v="4292.9999995976686"/>
    <n v="71.549999993294477"/>
    <n v="787.04999992623925"/>
    <n v="1"/>
    <s v="D535315"/>
    <s v="Closed"/>
  </r>
  <r>
    <x v="0"/>
    <x v="7"/>
    <x v="17"/>
    <s v="MTR.15518"/>
    <n v="1"/>
    <x v="2"/>
    <x v="0"/>
    <d v="2019-01-24T19:14:00"/>
    <d v="2019-01-24T18:35:00"/>
    <n v="2340.000000083819"/>
    <n v="39.000000001396984"/>
    <n v="39.000000001396984"/>
    <n v="1"/>
    <s v="C535319"/>
    <s v="Closed"/>
  </r>
  <r>
    <x v="0"/>
    <x v="0"/>
    <x v="3"/>
    <s v="TR.33864"/>
    <n v="2"/>
    <x v="6"/>
    <x v="0"/>
    <d v="2019-01-25T15:03:28"/>
    <d v="2019-01-25T11:59:38"/>
    <n v="11030.00000033062"/>
    <n v="183.83333333884366"/>
    <n v="367.66666667768732"/>
    <n v="1"/>
    <s v="D535326"/>
    <s v="Closed"/>
  </r>
  <r>
    <x v="1"/>
    <x v="6"/>
    <x v="22"/>
    <s v="MTR.12980"/>
    <n v="1"/>
    <x v="2"/>
    <x v="0"/>
    <d v="2019-01-26T12:00:50"/>
    <d v="2019-01-26T08:53:00"/>
    <n v="11269.999999855645"/>
    <n v="187.83333333092742"/>
    <n v="187.83333333092742"/>
    <n v="1"/>
    <s v="C535330"/>
    <s v="Closed"/>
  </r>
  <r>
    <x v="0"/>
    <x v="0"/>
    <x v="3"/>
    <s v="PL.95981"/>
    <n v="5"/>
    <x v="5"/>
    <x v="0"/>
    <d v="2019-01-26T11:29:41"/>
    <d v="2019-01-26T09:30:05"/>
    <n v="7175.9999996284023"/>
    <n v="119.5999999938067"/>
    <n v="597.99999996903352"/>
    <n v="1"/>
    <s v="D535335"/>
    <s v="Closed"/>
  </r>
  <r>
    <x v="0"/>
    <x v="3"/>
    <x v="7"/>
    <s v="FDR.8357"/>
    <n v="856"/>
    <x v="10"/>
    <x v="0"/>
    <d v="2019-01-28T11:11:00"/>
    <d v="2019-01-28T09:01:00"/>
    <n v="7799.999999650754"/>
    <n v="129.99999999417923"/>
    <n v="111279.99999501742"/>
    <n v="1"/>
    <s v="D535405"/>
    <s v="Closed"/>
  </r>
  <r>
    <x v="1"/>
    <x v="6"/>
    <x v="13"/>
    <s v="MTR.5024"/>
    <n v="1"/>
    <x v="2"/>
    <x v="0"/>
    <d v="2019-01-28T14:04:57"/>
    <d v="2019-01-28T13:24:45"/>
    <n v="2411.9999999413267"/>
    <n v="40.199999999022111"/>
    <n v="40.199999999022111"/>
    <n v="1"/>
    <s v="C535488"/>
    <s v="Closed"/>
  </r>
  <r>
    <x v="1"/>
    <x v="5"/>
    <x v="14"/>
    <s v="FS.1894"/>
    <n v="7"/>
    <x v="10"/>
    <x v="0"/>
    <d v="2019-01-28T15:04:31"/>
    <d v="2019-01-28T13:52:00"/>
    <n v="4350.9999999543652"/>
    <n v="72.516666665906087"/>
    <n v="507.61666666134261"/>
    <n v="1"/>
    <s v="D535491"/>
    <s v="Closed"/>
  </r>
  <r>
    <x v="0"/>
    <x v="2"/>
    <x v="5"/>
    <s v="FS.539"/>
    <n v="2"/>
    <x v="10"/>
    <x v="0"/>
    <d v="2019-01-28T16:48:00"/>
    <d v="2019-01-28T16:15:00"/>
    <n v="1979.9999995389953"/>
    <n v="32.999999992316589"/>
    <n v="65.999999984633178"/>
    <n v="1"/>
    <s v="D535496"/>
    <s v="Closed"/>
  </r>
  <r>
    <x v="0"/>
    <x v="2"/>
    <x v="5"/>
    <s v="REC.449"/>
    <n v="34"/>
    <x v="10"/>
    <x v="0"/>
    <d v="2019-01-28T17:56:47"/>
    <d v="2019-01-28T16:56:00"/>
    <n v="3647.0000000903383"/>
    <n v="60.783333334838971"/>
    <n v="2066.633333384525"/>
    <n v="1"/>
    <s v="D535499"/>
    <s v="Closed"/>
  </r>
  <r>
    <x v="0"/>
    <x v="4"/>
    <x v="8"/>
    <s v="MTR.27120"/>
    <n v="1"/>
    <x v="5"/>
    <x v="0"/>
    <d v="2019-01-28T19:06:36"/>
    <d v="2019-01-28T17:57:00"/>
    <n v="4175.9999999077991"/>
    <n v="69.599999998463318"/>
    <n v="69.599999998463318"/>
    <n v="1"/>
    <s v="C535503"/>
    <s v="Closed"/>
  </r>
  <r>
    <x v="0"/>
    <x v="2"/>
    <x v="5"/>
    <s v="REC.361"/>
    <n v="71"/>
    <x v="10"/>
    <x v="0"/>
    <d v="2019-01-29T10:00:32"/>
    <d v="2019-01-29T09:12:00"/>
    <n v="2911.9999998947605"/>
    <n v="48.533333331579342"/>
    <n v="3445.8666665421333"/>
    <n v="1"/>
    <s v="D535518"/>
    <s v="Closed"/>
  </r>
  <r>
    <x v="0"/>
    <x v="7"/>
    <x v="32"/>
    <s v="SB.18"/>
    <n v="1015"/>
    <x v="11"/>
    <x v="0"/>
    <d v="2019-01-29T16:16:59"/>
    <d v="2019-01-29T14:46:00"/>
    <n v="5458.9999999618158"/>
    <n v="90.98333333269693"/>
    <n v="92348.083332687384"/>
    <n v="1"/>
    <s v="D535559"/>
    <s v="Closed"/>
  </r>
  <r>
    <x v="0"/>
    <x v="2"/>
    <x v="15"/>
    <s v="TR.32765"/>
    <n v="1"/>
    <x v="2"/>
    <x v="0"/>
    <d v="2019-01-29T19:14:38"/>
    <d v="2019-01-29T15:04:00"/>
    <n v="15037.999999942258"/>
    <n v="250.63333333237097"/>
    <n v="250.63333333237097"/>
    <n v="1"/>
    <s v="D535654"/>
    <s v="Closed"/>
  </r>
  <r>
    <x v="0"/>
    <x v="4"/>
    <x v="9"/>
    <s v="MTR.28608"/>
    <n v="1"/>
    <x v="5"/>
    <x v="0"/>
    <d v="2019-01-29T17:27:11"/>
    <d v="2019-01-29T16:22:49"/>
    <n v="3862.000000057742"/>
    <n v="64.366666667629033"/>
    <n v="64.366666667629033"/>
    <n v="1"/>
    <s v="C535650"/>
    <s v="Closed"/>
  </r>
  <r>
    <x v="0"/>
    <x v="4"/>
    <x v="9"/>
    <s v="FS.1463"/>
    <n v="5"/>
    <x v="10"/>
    <x v="0"/>
    <d v="2019-01-31T15:05:12"/>
    <d v="2019-01-31T12:04:00"/>
    <n v="10871.999999857508"/>
    <n v="181.19999999762513"/>
    <n v="905.99999998812564"/>
    <n v="1"/>
    <s v="D535667"/>
    <s v="Closed"/>
  </r>
  <r>
    <x v="0"/>
    <x v="2"/>
    <x v="10"/>
    <s v="REC.2857"/>
    <n v="546"/>
    <x v="10"/>
    <x v="0"/>
    <d v="2019-01-31T19:03:05"/>
    <d v="2019-01-31T17:12:00"/>
    <n v="6665.0000002468005"/>
    <n v="111.08333333744667"/>
    <n v="60651.500002245884"/>
    <n v="1"/>
    <s v="D535702"/>
    <s v="Closed"/>
  </r>
  <r>
    <x v="0"/>
    <x v="3"/>
    <x v="7"/>
    <s v="FS.1417"/>
    <n v="1"/>
    <x v="10"/>
    <x v="0"/>
    <d v="2019-02-01T15:36:22"/>
    <d v="2019-02-01T14:14:00"/>
    <n v="4942.0000004349276"/>
    <n v="82.366666673915461"/>
    <n v="82.366666673915461"/>
    <n v="1"/>
    <s v="D535809"/>
    <s v="Closed"/>
  </r>
  <r>
    <x v="0"/>
    <x v="7"/>
    <x v="17"/>
    <s v="FS.1847"/>
    <n v="69"/>
    <x v="10"/>
    <x v="0"/>
    <d v="2019-02-01T16:45:50"/>
    <d v="2019-02-01T15:06:00"/>
    <n v="5990.0000002468005"/>
    <n v="99.833333337446675"/>
    <n v="6888.5000002838206"/>
    <n v="1"/>
    <s v="D535814"/>
    <s v="Closed"/>
  </r>
  <r>
    <x v="1"/>
    <x v="6"/>
    <x v="21"/>
    <s v="MTR.5412"/>
    <n v="1"/>
    <x v="2"/>
    <x v="0"/>
    <d v="2019-02-02T11:29:00"/>
    <d v="2019-02-02T09:14:00"/>
    <n v="8100"/>
    <n v="135"/>
    <n v="135"/>
    <n v="1"/>
    <s v="C535820"/>
    <s v="Closed"/>
  </r>
  <r>
    <x v="1"/>
    <x v="5"/>
    <x v="14"/>
    <s v="MTR.12061"/>
    <n v="1"/>
    <x v="1"/>
    <x v="0"/>
    <d v="2019-02-02T11:46:35"/>
    <d v="2019-02-02T11:11:00"/>
    <n v="2134.999999939464"/>
    <n v="35.583333332324401"/>
    <n v="35.583333332324401"/>
    <n v="1"/>
    <s v="C535822"/>
    <s v="Closed"/>
  </r>
  <r>
    <x v="0"/>
    <x v="3"/>
    <x v="7"/>
    <s v="PL.105508"/>
    <n v="2"/>
    <x v="10"/>
    <x v="0"/>
    <d v="2019-02-03T19:30:16"/>
    <d v="2019-02-03T18:01:00"/>
    <n v="5355.9999997727573"/>
    <n v="89.266666662879288"/>
    <n v="178.53333332575858"/>
    <n v="1"/>
    <s v="D535827"/>
    <s v="Closed"/>
  </r>
  <r>
    <x v="0"/>
    <x v="3"/>
    <x v="7"/>
    <s v="TR.36229"/>
    <n v="7"/>
    <x v="2"/>
    <x v="0"/>
    <d v="2019-02-04T12:38:00"/>
    <d v="2019-02-04T09:37:00"/>
    <n v="10860.000000195578"/>
    <n v="181.00000000325963"/>
    <n v="1267.0000000228174"/>
    <n v="1"/>
    <s v="D535854"/>
    <s v="Closed"/>
  </r>
  <r>
    <x v="0"/>
    <x v="0"/>
    <x v="0"/>
    <s v="PL.101159"/>
    <n v="2"/>
    <x v="4"/>
    <x v="0"/>
    <d v="2019-02-04T11:34:44"/>
    <d v="2019-02-04T10:36:07"/>
    <n v="3516.9999998761341"/>
    <n v="58.616666664602235"/>
    <n v="117.23333332920447"/>
    <n v="1"/>
    <s v="D535838"/>
    <s v="Closed"/>
  </r>
  <r>
    <x v="0"/>
    <x v="3"/>
    <x v="7"/>
    <s v="FS.1518"/>
    <n v="45"/>
    <x v="0"/>
    <x v="0"/>
    <d v="2019-02-04T11:28:00"/>
    <d v="2019-02-04T11:19:00"/>
    <n v="539.99999987427145"/>
    <n v="8.9999999979045242"/>
    <n v="404.99999990570359"/>
    <n v="1"/>
    <s v="D535834"/>
    <s v="Closed"/>
  </r>
  <r>
    <x v="0"/>
    <x v="0"/>
    <x v="1"/>
    <s v="FS.790"/>
    <n v="8"/>
    <x v="10"/>
    <x v="0"/>
    <d v="2019-02-04T17:49:32"/>
    <d v="2019-02-04T16:52:00"/>
    <n v="3452.0000003976747"/>
    <n v="57.533333339961246"/>
    <n v="460.26666671968997"/>
    <n v="1"/>
    <s v="D535849"/>
    <s v="Closed"/>
  </r>
  <r>
    <x v="0"/>
    <x v="3"/>
    <x v="7"/>
    <s v="TR.38213"/>
    <n v="1"/>
    <x v="2"/>
    <x v="0"/>
    <d v="2019-02-04T21:36:18"/>
    <d v="2019-02-04T19:27:00"/>
    <n v="7757.9999998910353"/>
    <n v="129.29999999818392"/>
    <n v="129.29999999818392"/>
    <n v="1"/>
    <s v="D535853"/>
    <s v="Closed"/>
  </r>
  <r>
    <x v="0"/>
    <x v="3"/>
    <x v="7"/>
    <s v="FS.1491"/>
    <n v="5"/>
    <x v="0"/>
    <x v="0"/>
    <d v="2019-02-05T12:45:00"/>
    <d v="2019-02-05T12:38:00"/>
    <n v="420.00000011175871"/>
    <n v="7.0000000018626451"/>
    <n v="35.000000009313226"/>
    <n v="1"/>
    <s v="D535856"/>
    <s v="Closed"/>
  </r>
  <r>
    <x v="0"/>
    <x v="2"/>
    <x v="10"/>
    <s v="FS.191"/>
    <n v="1"/>
    <x v="10"/>
    <x v="0"/>
    <d v="2019-02-05T17:56:47"/>
    <d v="2019-02-05T17:13:00"/>
    <n v="2626.9999999087304"/>
    <n v="43.783333331812173"/>
    <n v="43.783333331812173"/>
    <n v="1"/>
    <s v="D535863"/>
    <s v="Closed"/>
  </r>
  <r>
    <x v="0"/>
    <x v="2"/>
    <x v="10"/>
    <s v="TR.32498"/>
    <n v="1"/>
    <x v="10"/>
    <x v="0"/>
    <d v="2019-02-05T18:08:25"/>
    <d v="2019-02-05T17:51:00"/>
    <n v="1044.9999997392297"/>
    <n v="17.416666662320495"/>
    <n v="17.416666662320495"/>
    <n v="1"/>
    <s v="D535864"/>
    <s v="Closed"/>
  </r>
  <r>
    <x v="0"/>
    <x v="7"/>
    <x v="17"/>
    <s v="FS.1786"/>
    <n v="24"/>
    <x v="10"/>
    <x v="0"/>
    <d v="2019-02-06T08:21:22"/>
    <d v="2019-02-06T07:54:00"/>
    <n v="1641.9999997364357"/>
    <n v="27.366666662273929"/>
    <n v="656.79999989457428"/>
    <n v="1"/>
    <s v="D535867"/>
    <s v="Closed"/>
  </r>
  <r>
    <x v="0"/>
    <x v="7"/>
    <x v="17"/>
    <s v="PL.106138"/>
    <n v="5"/>
    <x v="10"/>
    <x v="0"/>
    <d v="2019-02-06T09:48:37"/>
    <d v="2019-02-06T07:54:00"/>
    <n v="6876.9999995129183"/>
    <n v="114.61666665854864"/>
    <n v="573.08333329274319"/>
    <n v="1"/>
    <s v="D535868"/>
    <s v="Closed"/>
  </r>
  <r>
    <x v="0"/>
    <x v="2"/>
    <x v="5"/>
    <s v="PL.96400"/>
    <n v="1107"/>
    <x v="6"/>
    <x v="0"/>
    <d v="2019-02-06T16:04:00"/>
    <d v="2019-02-06T15:15:00"/>
    <n v="2940.0000001536682"/>
    <n v="49.000000002561137"/>
    <n v="54243.000002835179"/>
    <n v="1"/>
    <s v="D535914"/>
    <s v="Closed"/>
  </r>
  <r>
    <x v="0"/>
    <x v="0"/>
    <x v="0"/>
    <s v="FS.1284"/>
    <n v="33"/>
    <x v="6"/>
    <x v="0"/>
    <d v="2019-02-06T16:11:40"/>
    <d v="2019-02-06T15:34:54"/>
    <n v="2206.0000001918525"/>
    <n v="36.766666669864208"/>
    <n v="1213.3000001055188"/>
    <n v="1"/>
    <s v="D535915"/>
    <s v="Closed"/>
  </r>
  <r>
    <x v="0"/>
    <x v="3"/>
    <x v="7"/>
    <s v="TR.38525"/>
    <n v="1"/>
    <x v="4"/>
    <x v="0"/>
    <d v="2019-02-06T20:35:16"/>
    <d v="2019-02-06T19:03:17"/>
    <n v="5519.0000001573935"/>
    <n v="91.983333335956559"/>
    <n v="91.983333335956559"/>
    <n v="1"/>
    <s v="D535917"/>
    <s v="Closed"/>
  </r>
  <r>
    <x v="0"/>
    <x v="2"/>
    <x v="10"/>
    <s v="PL.92127"/>
    <n v="1"/>
    <x v="10"/>
    <x v="0"/>
    <d v="2019-02-07T10:49:41"/>
    <d v="2019-02-07T09:49:52"/>
    <n v="3589.0000003622845"/>
    <n v="59.816666672704741"/>
    <n v="59.816666672704741"/>
    <n v="1"/>
    <s v="D535920"/>
    <s v="Closed"/>
  </r>
  <r>
    <x v="1"/>
    <x v="1"/>
    <x v="2"/>
    <s v="FDR.2925"/>
    <n v="1314"/>
    <x v="2"/>
    <x v="1"/>
    <d v="2019-02-07T16:13:55"/>
    <d v="2019-02-07T13:47:00"/>
    <n v="8814.9999999208376"/>
    <n v="146.91666666534729"/>
    <n v="193048.49999826634"/>
    <n v="1"/>
    <s v="D535948"/>
    <s v="Closed"/>
  </r>
  <r>
    <x v="0"/>
    <x v="2"/>
    <x v="5"/>
    <s v="PL.136589"/>
    <n v="2"/>
    <x v="10"/>
    <x v="0"/>
    <d v="2019-02-07T16:51:33"/>
    <d v="2019-02-07T15:10:10"/>
    <n v="6082.9999999841675"/>
    <n v="101.38333333306946"/>
    <n v="202.76666666613892"/>
    <n v="1"/>
    <s v="D535975"/>
    <s v="Closed"/>
  </r>
  <r>
    <x v="0"/>
    <x v="0"/>
    <x v="3"/>
    <s v="MTR.23175"/>
    <n v="1"/>
    <x v="1"/>
    <x v="0"/>
    <d v="2019-02-07T17:33:29"/>
    <d v="2019-02-07T16:07:00"/>
    <n v="5189.0000003390014"/>
    <n v="86.483333338983357"/>
    <n v="86.483333338983357"/>
    <n v="1"/>
    <s v="C535973"/>
    <s v="Closed"/>
  </r>
  <r>
    <x v="0"/>
    <x v="0"/>
    <x v="0"/>
    <s v="FS.1369"/>
    <n v="4"/>
    <x v="1"/>
    <x v="0"/>
    <d v="2019-02-07T18:23:04"/>
    <d v="2019-02-07T17:12:31"/>
    <n v="4233.0000000307336"/>
    <n v="70.550000000512227"/>
    <n v="282.20000000204891"/>
    <n v="1"/>
    <s v="D535980"/>
    <s v="Closed"/>
  </r>
  <r>
    <x v="0"/>
    <x v="4"/>
    <x v="8"/>
    <s v="TR.35692"/>
    <n v="1"/>
    <x v="4"/>
    <x v="0"/>
    <d v="2019-02-07T18:46:01"/>
    <d v="2019-02-07T17:31:00"/>
    <n v="4500.9999998146668"/>
    <n v="75.01666666357778"/>
    <n v="75.01666666357778"/>
    <n v="1"/>
    <s v="D535982"/>
    <s v="Closed"/>
  </r>
  <r>
    <x v="0"/>
    <x v="7"/>
    <x v="17"/>
    <s v="REC.1814"/>
    <n v="99"/>
    <x v="10"/>
    <x v="0"/>
    <d v="2019-02-08T17:17:17"/>
    <d v="2019-02-08T14:57:00"/>
    <n v="8416.9999999227002"/>
    <n v="140.283333332045"/>
    <n v="13888.049999872455"/>
    <n v="1"/>
    <s v="D535987"/>
    <s v="Closed"/>
  </r>
  <r>
    <x v="1"/>
    <x v="6"/>
    <x v="25"/>
    <s v="TR.39924"/>
    <n v="7"/>
    <x v="2"/>
    <x v="0"/>
    <d v="2019-02-08T16:03:25"/>
    <d v="2019-02-08T15:30:00"/>
    <n v="2004.9999997252598"/>
    <n v="33.416666662087664"/>
    <n v="233.91666663461365"/>
    <n v="1"/>
    <s v="D535997"/>
    <s v="Closed"/>
  </r>
  <r>
    <x v="1"/>
    <x v="6"/>
    <x v="25"/>
    <s v="MTR.762"/>
    <n v="1"/>
    <x v="2"/>
    <x v="0"/>
    <d v="2019-02-09T01:44:14"/>
    <d v="2019-02-08T22:14:01"/>
    <n v="12612.999999476597"/>
    <n v="210.21666665794328"/>
    <n v="210.21666665794328"/>
    <n v="1"/>
    <s v="C536003"/>
    <s v="Closed"/>
  </r>
  <r>
    <x v="1"/>
    <x v="6"/>
    <x v="25"/>
    <s v="MTR.760"/>
    <n v="1"/>
    <x v="2"/>
    <x v="0"/>
    <d v="2019-02-09T01:44:44"/>
    <d v="2019-02-08T22:29:06"/>
    <n v="11737.999999872409"/>
    <n v="195.63333333120681"/>
    <n v="195.63333333120681"/>
    <n v="1"/>
    <s v="C536004"/>
    <s v="Closed"/>
  </r>
  <r>
    <x v="1"/>
    <x v="6"/>
    <x v="25"/>
    <s v="SL.18903"/>
    <n v="1"/>
    <x v="2"/>
    <x v="0"/>
    <d v="2019-02-09T01:43:05"/>
    <d v="2019-02-08T22:36:00"/>
    <n v="11225.000000023283"/>
    <n v="187.08333333372138"/>
    <n v="187.08333333372138"/>
    <n v="1"/>
    <s v="D536006"/>
    <s v="Closed"/>
  </r>
  <r>
    <x v="1"/>
    <x v="6"/>
    <x v="25"/>
    <s v="TR.39924"/>
    <n v="7"/>
    <x v="2"/>
    <x v="0"/>
    <d v="2019-02-09T10:09:09"/>
    <d v="2019-02-09T07:26:00"/>
    <n v="9789.0000000363216"/>
    <n v="163.15000000060536"/>
    <n v="1142.0500000042375"/>
    <n v="1"/>
    <s v="D536009"/>
    <s v="Closed"/>
  </r>
  <r>
    <x v="1"/>
    <x v="6"/>
    <x v="25"/>
    <s v="TR.39924"/>
    <n v="7"/>
    <x v="2"/>
    <x v="0"/>
    <d v="2019-02-09T11:37:34"/>
    <d v="2019-02-09T11:06:00"/>
    <n v="1894.0000001806766"/>
    <n v="31.566666669677943"/>
    <n v="220.9666666877456"/>
    <n v="1"/>
    <s v="D536010"/>
    <s v="Closed"/>
  </r>
  <r>
    <x v="1"/>
    <x v="6"/>
    <x v="13"/>
    <s v="MTR.5082"/>
    <n v="1"/>
    <x v="2"/>
    <x v="0"/>
    <d v="2019-02-09T14:52:00"/>
    <d v="2019-02-09T13:07:00"/>
    <n v="6299.9999997904524"/>
    <n v="104.99999999650754"/>
    <n v="104.99999999650754"/>
    <n v="1"/>
    <s v="C536012"/>
    <s v="Closed"/>
  </r>
  <r>
    <x v="0"/>
    <x v="2"/>
    <x v="10"/>
    <s v="PL.92076"/>
    <n v="14"/>
    <x v="10"/>
    <x v="0"/>
    <d v="2019-02-10T17:49:34"/>
    <d v="2019-02-10T17:17:54"/>
    <n v="1900.0000003259629"/>
    <n v="31.666666672099382"/>
    <n v="443.33333340939134"/>
    <n v="1"/>
    <s v="D536019"/>
    <s v="Closed"/>
  </r>
  <r>
    <x v="1"/>
    <x v="6"/>
    <x v="23"/>
    <s v="MTR.12402"/>
    <n v="1"/>
    <x v="2"/>
    <x v="1"/>
    <d v="2019-02-11T15:51:59"/>
    <d v="2019-02-11T13:12:00"/>
    <n v="9598.9999996265396"/>
    <n v="159.98333332710899"/>
    <n v="159.98333332710899"/>
    <n v="1"/>
    <s v="C536021"/>
    <s v="Closed"/>
  </r>
  <r>
    <x v="1"/>
    <x v="6"/>
    <x v="23"/>
    <s v="MTR.12402"/>
    <n v="1"/>
    <x v="2"/>
    <x v="1"/>
    <d v="2019-02-12T12:06:03"/>
    <d v="2019-02-12T09:57:00"/>
    <n v="7743.0000001564622"/>
    <n v="129.0500000026077"/>
    <n v="129.0500000026077"/>
    <n v="1"/>
    <s v="C536028"/>
    <s v="Closed"/>
  </r>
  <r>
    <x v="0"/>
    <x v="2"/>
    <x v="15"/>
    <s v="FS.400"/>
    <n v="40"/>
    <x v="1"/>
    <x v="0"/>
    <d v="2019-02-12T12:09:00"/>
    <d v="2019-02-12T11:20:00"/>
    <n v="2940.0000001536682"/>
    <n v="49.000000002561137"/>
    <n v="1960.0000001024455"/>
    <n v="1"/>
    <s v="D536034"/>
    <s v="Closed"/>
  </r>
  <r>
    <x v="0"/>
    <x v="0"/>
    <x v="3"/>
    <s v="FS.46787"/>
    <n v="15"/>
    <x v="1"/>
    <x v="0"/>
    <d v="2019-02-12T15:09:00"/>
    <d v="2019-02-12T13:45:00"/>
    <n v="5040.000000083819"/>
    <n v="84.000000001396984"/>
    <n v="1260.0000000209548"/>
    <n v="1"/>
    <s v="D536039"/>
    <s v="Closed"/>
  </r>
  <r>
    <x v="0"/>
    <x v="4"/>
    <x v="8"/>
    <s v="REC.1297"/>
    <n v="22"/>
    <x v="10"/>
    <x v="0"/>
    <d v="2019-02-12T15:39:00"/>
    <d v="2019-02-12T14:23:00"/>
    <n v="4559.9999997764826"/>
    <n v="75.99999999627471"/>
    <n v="1671.9999999180436"/>
    <n v="1"/>
    <s v="D536057"/>
    <s v="Closed"/>
  </r>
  <r>
    <x v="0"/>
    <x v="0"/>
    <x v="0"/>
    <s v="FS.1338"/>
    <n v="128"/>
    <x v="1"/>
    <x v="0"/>
    <d v="2019-02-12T16:17:00"/>
    <d v="2019-02-12T15:09:00"/>
    <n v="4080.0000000977889"/>
    <n v="68.000000001629815"/>
    <n v="8704.0000002086163"/>
    <n v="1"/>
    <s v="D536066"/>
    <s v="Closed"/>
  </r>
  <r>
    <x v="0"/>
    <x v="4"/>
    <x v="9"/>
    <s v="FS.1388"/>
    <n v="5"/>
    <x v="7"/>
    <x v="0"/>
    <d v="2019-02-12T16:08:00"/>
    <d v="2019-02-12T15:21:00"/>
    <n v="2820.0000003911555"/>
    <n v="47.000000006519258"/>
    <n v="235.00000003259629"/>
    <n v="1"/>
    <s v="D536067"/>
    <s v="Closed"/>
  </r>
  <r>
    <x v="0"/>
    <x v="0"/>
    <x v="1"/>
    <s v="TR.35060"/>
    <n v="5"/>
    <x v="0"/>
    <x v="0"/>
    <d v="2019-02-13T15:49:00"/>
    <d v="2019-02-13T15:25:00"/>
    <n v="1440.0000002933666"/>
    <n v="24.000000004889444"/>
    <n v="120.00000002444722"/>
    <n v="1"/>
    <s v="D536078"/>
    <s v="Closed"/>
  </r>
  <r>
    <x v="0"/>
    <x v="0"/>
    <x v="4"/>
    <s v="FS.1098"/>
    <n v="22"/>
    <x v="1"/>
    <x v="0"/>
    <d v="2019-02-14T16:10:00"/>
    <d v="2019-02-14T14:30:00"/>
    <n v="6000.0000000698492"/>
    <n v="100.00000000116415"/>
    <n v="2200.0000000256114"/>
    <n v="1"/>
    <s v="D536083"/>
    <s v="Closed"/>
  </r>
  <r>
    <x v="0"/>
    <x v="4"/>
    <x v="9"/>
    <s v="FS.1463"/>
    <n v="13"/>
    <x v="0"/>
    <x v="0"/>
    <d v="2019-02-15T11:02:00"/>
    <d v="2019-02-15T10:35:00"/>
    <n v="1620.0000002514571"/>
    <n v="27.000000004190952"/>
    <n v="351.00000005448237"/>
    <n v="1"/>
    <s v="D536086"/>
    <s v="Closed"/>
  </r>
  <r>
    <x v="0"/>
    <x v="3"/>
    <x v="7"/>
    <s v="PL.105433"/>
    <n v="1"/>
    <x v="10"/>
    <x v="0"/>
    <d v="2019-02-16T11:49:40"/>
    <d v="2019-02-16T11:30:00"/>
    <n v="1180.000000493601"/>
    <n v="19.666666674893349"/>
    <n v="19.666666674893349"/>
    <n v="1"/>
    <s v="D536094"/>
    <s v="Closed"/>
  </r>
  <r>
    <x v="0"/>
    <x v="0"/>
    <x v="0"/>
    <s v="FS.1565"/>
    <n v="13"/>
    <x v="1"/>
    <x v="0"/>
    <d v="2019-02-18T01:23:00"/>
    <d v="2019-02-17T23:31:42"/>
    <n v="6678.0000001424924"/>
    <n v="111.30000000237487"/>
    <n v="1446.9000000308733"/>
    <n v="1"/>
    <s v="D536109"/>
    <s v="Closed"/>
  </r>
  <r>
    <x v="0"/>
    <x v="0"/>
    <x v="0"/>
    <s v="PL.103644"/>
    <n v="6"/>
    <x v="1"/>
    <x v="0"/>
    <d v="2019-02-18T01:19:38"/>
    <d v="2019-02-18T00:25:00"/>
    <n v="3277.9999999562278"/>
    <n v="54.633333332603797"/>
    <n v="327.79999999562278"/>
    <n v="1"/>
    <s v="D536105"/>
    <s v="Closed"/>
  </r>
  <r>
    <x v="0"/>
    <x v="2"/>
    <x v="5"/>
    <s v="PL.97911"/>
    <n v="2"/>
    <x v="1"/>
    <x v="0"/>
    <d v="2019-02-18T12:02:30"/>
    <d v="2019-02-18T11:19:00"/>
    <n v="2609.9999997066334"/>
    <n v="43.499999995110556"/>
    <n v="86.999999990221113"/>
    <n v="1"/>
    <s v="D536115"/>
    <s v="Closed"/>
  </r>
  <r>
    <x v="0"/>
    <x v="2"/>
    <x v="5"/>
    <s v="PL.95488"/>
    <n v="5"/>
    <x v="10"/>
    <x v="0"/>
    <d v="2019-02-18T12:45:00"/>
    <d v="2019-02-18T12:38:00"/>
    <n v="420.00000011175871"/>
    <n v="7.0000000018626451"/>
    <n v="35.000000009313226"/>
    <n v="1"/>
    <s v="D536120"/>
    <s v="Closed"/>
  </r>
  <r>
    <x v="0"/>
    <x v="2"/>
    <x v="5"/>
    <s v="FS.561"/>
    <n v="5"/>
    <x v="10"/>
    <x v="0"/>
    <d v="2019-02-18T13:59:00"/>
    <d v="2019-02-18T12:45:00"/>
    <n v="4440.0000000139698"/>
    <n v="74.000000000232831"/>
    <n v="370.00000000116415"/>
    <n v="1"/>
    <s v="D536118"/>
    <s v="Closed"/>
  </r>
  <r>
    <x v="0"/>
    <x v="4"/>
    <x v="27"/>
    <s v="TR.36812"/>
    <n v="1"/>
    <x v="6"/>
    <x v="0"/>
    <d v="2019-02-18T17:12:23"/>
    <d v="2019-02-18T16:34:00"/>
    <n v="2302.9999996069819"/>
    <n v="38.383333326783031"/>
    <n v="38.383333326783031"/>
    <n v="1"/>
    <s v="D536122"/>
    <s v="Closed"/>
  </r>
  <r>
    <x v="0"/>
    <x v="4"/>
    <x v="9"/>
    <s v="FS.1474"/>
    <n v="221"/>
    <x v="1"/>
    <x v="0"/>
    <d v="2019-02-19T13:00:29"/>
    <d v="2019-02-19T10:52:00"/>
    <n v="7709.0000003809109"/>
    <n v="128.48333333968185"/>
    <n v="28394.816668069689"/>
    <n v="1"/>
    <s v="D536148"/>
    <s v="Closed"/>
  </r>
  <r>
    <x v="0"/>
    <x v="0"/>
    <x v="1"/>
    <s v="MTR.21077"/>
    <n v="1"/>
    <x v="1"/>
    <x v="0"/>
    <d v="2019-02-19T14:13:00"/>
    <d v="2019-02-19T12:22:00"/>
    <n v="6660.0000003352761"/>
    <n v="111.00000000558794"/>
    <n v="111.00000000558794"/>
    <n v="1"/>
    <s v="C536153"/>
    <s v="Closed"/>
  </r>
  <r>
    <x v="1"/>
    <x v="6"/>
    <x v="23"/>
    <s v="MTR.1861"/>
    <n v="1"/>
    <x v="1"/>
    <x v="0"/>
    <d v="2019-02-19T14:28:40"/>
    <d v="2019-02-19T13:32:00"/>
    <n v="3400.0000001862645"/>
    <n v="56.666666669771075"/>
    <n v="56.666666669771075"/>
    <n v="1"/>
    <s v="C536158"/>
    <s v="Closed"/>
  </r>
  <r>
    <x v="0"/>
    <x v="4"/>
    <x v="26"/>
    <s v="FS.1053"/>
    <n v="4"/>
    <x v="1"/>
    <x v="0"/>
    <d v="2019-02-19T16:58:00"/>
    <d v="2019-02-19T16:05:00"/>
    <n v="3179.9999996786937"/>
    <n v="52.999999994644895"/>
    <n v="211.99999997857958"/>
    <n v="1"/>
    <s v="D536194"/>
    <s v="Closed"/>
  </r>
  <r>
    <x v="0"/>
    <x v="2"/>
    <x v="5"/>
    <s v="FS.29186"/>
    <n v="1"/>
    <x v="0"/>
    <x v="0"/>
    <d v="2019-02-20T14:46:24"/>
    <d v="2019-02-20T13:51:00"/>
    <n v="3324.0000000223517"/>
    <n v="55.400000000372529"/>
    <n v="55.400000000372529"/>
    <n v="1"/>
    <s v="D536170"/>
    <s v="Closed"/>
  </r>
  <r>
    <x v="0"/>
    <x v="2"/>
    <x v="10"/>
    <s v="FS.126"/>
    <n v="24"/>
    <x v="1"/>
    <x v="0"/>
    <d v="2019-02-21T20:30:49"/>
    <d v="2019-02-21T16:56:00"/>
    <n v="12888.99999987334"/>
    <n v="214.81666666455567"/>
    <n v="5155.5999999493361"/>
    <n v="1"/>
    <s v="D536189"/>
    <s v="Closed"/>
  </r>
  <r>
    <x v="0"/>
    <x v="0"/>
    <x v="1"/>
    <s v="MTR.23559"/>
    <n v="1"/>
    <x v="1"/>
    <x v="0"/>
    <d v="2019-02-21T20:34:34"/>
    <d v="2019-02-21T18:57:00"/>
    <n v="5853.99999988731"/>
    <n v="97.566666664788499"/>
    <n v="97.566666664788499"/>
    <n v="1"/>
    <s v="C536185"/>
    <s v="Closed"/>
  </r>
  <r>
    <x v="0"/>
    <x v="2"/>
    <x v="5"/>
    <s v="TR.32355"/>
    <n v="2"/>
    <x v="1"/>
    <x v="0"/>
    <d v="2019-02-22T11:33:00"/>
    <d v="2019-02-22T08:02:00"/>
    <n v="12659.999999776483"/>
    <n v="210.99999999627471"/>
    <n v="421.99999999254942"/>
    <n v="1"/>
    <s v="D536192"/>
    <s v="Closed"/>
  </r>
  <r>
    <x v="0"/>
    <x v="7"/>
    <x v="17"/>
    <s v="MTR.15737"/>
    <n v="1"/>
    <x v="5"/>
    <x v="0"/>
    <d v="2019-02-22T19:18:25"/>
    <d v="2019-02-22T18:46:00"/>
    <n v="1944.9999995296821"/>
    <n v="32.416666658828035"/>
    <n v="32.416666658828035"/>
    <n v="1"/>
    <s v="C536195"/>
    <s v="Closed"/>
  </r>
  <r>
    <x v="1"/>
    <x v="6"/>
    <x v="21"/>
    <s v="TR.42697"/>
    <n v="2"/>
    <x v="2"/>
    <x v="0"/>
    <d v="2019-02-23T08:16:54"/>
    <d v="2019-02-23T03:41:41"/>
    <n v="16513.000000244938"/>
    <n v="275.21666667074896"/>
    <n v="550.43333334149793"/>
    <n v="1"/>
    <s v="D536197"/>
    <s v="Closed"/>
  </r>
  <r>
    <x v="0"/>
    <x v="3"/>
    <x v="6"/>
    <s v="FDR.8356"/>
    <n v="183"/>
    <x v="10"/>
    <x v="0"/>
    <d v="2019-02-23T15:36:21"/>
    <d v="2019-02-23T14:37:00"/>
    <n v="3561.0000001033768"/>
    <n v="59.350000001722947"/>
    <n v="10861.050000315299"/>
    <n v="1"/>
    <s v="D536220"/>
    <s v="Closed"/>
  </r>
  <r>
    <x v="0"/>
    <x v="4"/>
    <x v="9"/>
    <s v="MTR.28425"/>
    <n v="1"/>
    <x v="1"/>
    <x v="0"/>
    <d v="2019-02-23T17:41:21"/>
    <d v="2019-02-23T14:42:33"/>
    <n v="10728.000000142492"/>
    <n v="178.80000000237487"/>
    <n v="178.80000000237487"/>
    <n v="1"/>
    <s v="C536207"/>
    <s v="Closed"/>
  </r>
  <r>
    <x v="0"/>
    <x v="7"/>
    <x v="17"/>
    <s v="FS.1740"/>
    <n v="86"/>
    <x v="1"/>
    <x v="0"/>
    <d v="2019-02-24T15:42:30"/>
    <d v="2019-02-24T13:31:46"/>
    <n v="7843.9999998779967"/>
    <n v="130.73333333129995"/>
    <n v="11243.066666491795"/>
    <n v="1"/>
    <s v="D536237"/>
    <s v="Closed"/>
  </r>
  <r>
    <x v="0"/>
    <x v="3"/>
    <x v="7"/>
    <s v="FS.1375"/>
    <n v="6"/>
    <x v="4"/>
    <x v="0"/>
    <d v="2019-02-25T07:45:38"/>
    <d v="2019-02-25T06:43:00"/>
    <n v="3757.9999996349216"/>
    <n v="62.633333327248693"/>
    <n v="375.79999996349216"/>
    <n v="1"/>
    <s v="D536241"/>
    <s v="Closed"/>
  </r>
  <r>
    <x v="0"/>
    <x v="3"/>
    <x v="7"/>
    <s v="MTR.17053"/>
    <n v="1"/>
    <x v="4"/>
    <x v="0"/>
    <d v="2019-02-25T09:26:57"/>
    <d v="2019-02-25T07:13:54"/>
    <n v="7983.0000003101304"/>
    <n v="133.05000000516884"/>
    <n v="133.05000000516884"/>
    <n v="1"/>
    <s v="C536240"/>
    <s v="Closed"/>
  </r>
  <r>
    <x v="0"/>
    <x v="2"/>
    <x v="10"/>
    <s v="MTR.25210"/>
    <n v="1"/>
    <x v="10"/>
    <x v="0"/>
    <d v="2019-02-25T09:19:00"/>
    <d v="2019-02-25T08:30:00"/>
    <n v="2940.0000001536682"/>
    <n v="49.000000002561137"/>
    <n v="49.000000002561137"/>
    <n v="1"/>
    <s v="C536242"/>
    <s v="Closed"/>
  </r>
  <r>
    <x v="0"/>
    <x v="3"/>
    <x v="7"/>
    <s v="FS.1518"/>
    <n v="45"/>
    <x v="10"/>
    <x v="0"/>
    <d v="2019-02-25T12:38:18"/>
    <d v="2019-02-25T10:51:00"/>
    <n v="6437.9999999888241"/>
    <n v="107.29999999981374"/>
    <n v="4828.4999999916181"/>
    <n v="1"/>
    <s v="D536253"/>
    <s v="Closed"/>
  </r>
  <r>
    <x v="1"/>
    <x v="6"/>
    <x v="23"/>
    <s v="MTR.12406"/>
    <n v="1"/>
    <x v="2"/>
    <x v="1"/>
    <d v="2019-02-26T13:54:46"/>
    <d v="2019-02-26T10:53:00"/>
    <n v="10905.999999633059"/>
    <n v="181.76666666055098"/>
    <n v="181.76666666055098"/>
    <n v="1"/>
    <s v="C536267"/>
    <s v="Closed"/>
  </r>
  <r>
    <x v="0"/>
    <x v="0"/>
    <x v="3"/>
    <s v="FS.1058"/>
    <n v="4"/>
    <x v="10"/>
    <x v="0"/>
    <d v="2019-02-26T14:40:49"/>
    <d v="2019-02-26T12:30:00"/>
    <n v="7848.9999997895211"/>
    <n v="130.81666666315868"/>
    <n v="523.26666665263474"/>
    <n v="1"/>
    <s v="D536272"/>
    <s v="Closed"/>
  </r>
  <r>
    <x v="0"/>
    <x v="2"/>
    <x v="5"/>
    <s v="FS.915"/>
    <n v="1"/>
    <x v="10"/>
    <x v="0"/>
    <d v="2019-02-26T17:00:23"/>
    <d v="2019-02-26T15:54:00"/>
    <n v="3983.0000000540167"/>
    <n v="66.383333334233612"/>
    <n v="66.383333334233612"/>
    <n v="1"/>
    <s v="D536274"/>
    <s v="Closed"/>
  </r>
  <r>
    <x v="0"/>
    <x v="4"/>
    <x v="26"/>
    <s v="FS.1126"/>
    <n v="5"/>
    <x v="2"/>
    <x v="1"/>
    <d v="2019-02-26T20:07:24"/>
    <d v="2019-02-26T18:41:00"/>
    <n v="5184.0000004274771"/>
    <n v="86.400000007124618"/>
    <n v="432.00000003562309"/>
    <n v="1"/>
    <s v="D536279"/>
    <s v="Closed"/>
  </r>
  <r>
    <x v="0"/>
    <x v="3"/>
    <x v="7"/>
    <s v="REC.1684"/>
    <n v="22"/>
    <x v="6"/>
    <x v="0"/>
    <d v="2019-02-27T13:26:36"/>
    <d v="2019-02-27T11:59:00"/>
    <n v="5256.0000002849847"/>
    <n v="87.600000004749745"/>
    <n v="1927.2000001044944"/>
    <n v="1"/>
    <s v="D536284"/>
    <s v="Closed"/>
  </r>
  <r>
    <x v="0"/>
    <x v="2"/>
    <x v="5"/>
    <s v="FS.654"/>
    <n v="53"/>
    <x v="6"/>
    <x v="0"/>
    <d v="2019-02-27T16:23:00"/>
    <d v="2019-02-27T15:48:00"/>
    <n v="2099.9999999301508"/>
    <n v="34.999999998835847"/>
    <n v="1854.9999999382999"/>
    <n v="1"/>
    <s v="D536293"/>
    <s v="Closed"/>
  </r>
  <r>
    <x v="0"/>
    <x v="2"/>
    <x v="5"/>
    <s v="FS.11985"/>
    <n v="1"/>
    <x v="2"/>
    <x v="1"/>
    <d v="2019-02-28T12:09:00"/>
    <d v="2019-02-28T07:25:00"/>
    <n v="17039.999999594875"/>
    <n v="283.99999999324791"/>
    <n v="283.99999999324791"/>
    <n v="1"/>
    <s v="D536300"/>
    <s v="Closed"/>
  </r>
  <r>
    <x v="0"/>
    <x v="3"/>
    <x v="7"/>
    <s v="REC.1684"/>
    <n v="22"/>
    <x v="2"/>
    <x v="0"/>
    <d v="2019-02-28T11:52:00"/>
    <d v="2019-02-28T10:14:00"/>
    <n v="5879.9999996786937"/>
    <n v="97.999999994644895"/>
    <n v="2155.9999998821877"/>
    <n v="1"/>
    <s v="D536307"/>
    <s v="Closed"/>
  </r>
  <r>
    <x v="0"/>
    <x v="3"/>
    <x v="7"/>
    <s v="MTR.17307"/>
    <n v="1"/>
    <x v="2"/>
    <x v="0"/>
    <d v="2019-02-28T13:47:15"/>
    <d v="2019-02-28T12:17:00"/>
    <n v="5414.9999997345731"/>
    <n v="90.249999995576218"/>
    <n v="90.249999995576218"/>
    <n v="1"/>
    <s v="C536310"/>
    <s v="Closed"/>
  </r>
  <r>
    <x v="0"/>
    <x v="7"/>
    <x v="17"/>
    <s v="REC.1814"/>
    <n v="100"/>
    <x v="3"/>
    <x v="0"/>
    <d v="2019-03-01T10:11:00"/>
    <d v="2019-03-01T08:59:00"/>
    <n v="4320.0000002514571"/>
    <n v="72.000000004190952"/>
    <n v="7200.0000004190952"/>
    <n v="1"/>
    <s v="D536318"/>
    <s v="Closed"/>
  </r>
  <r>
    <x v="0"/>
    <x v="2"/>
    <x v="16"/>
    <s v="FS.378"/>
    <n v="2"/>
    <x v="4"/>
    <x v="0"/>
    <d v="2019-03-01T13:47:50"/>
    <d v="2019-03-01T12:58:00"/>
    <n v="2989.9999998975545"/>
    <n v="49.833333331625909"/>
    <n v="99.666666663251817"/>
    <n v="1"/>
    <s v="D536326"/>
    <s v="Closed"/>
  </r>
  <r>
    <x v="1"/>
    <x v="1"/>
    <x v="20"/>
    <s v="MTR.12326"/>
    <n v="1"/>
    <x v="1"/>
    <x v="0"/>
    <d v="2019-03-01T18:44:42"/>
    <d v="2019-03-01T15:40:00"/>
    <n v="11081.999999913387"/>
    <n v="184.69999999855645"/>
    <n v="184.69999999855645"/>
    <n v="1"/>
    <s v="C536327"/>
    <s v="Closed"/>
  </r>
  <r>
    <x v="1"/>
    <x v="5"/>
    <x v="24"/>
    <s v="FS.2017"/>
    <n v="24"/>
    <x v="1"/>
    <x v="0"/>
    <d v="2019-03-01T17:58:44"/>
    <d v="2019-03-01T16:26:50"/>
    <n v="5513.9999996172264"/>
    <n v="91.89999999362044"/>
    <n v="2205.5999998468906"/>
    <n v="1"/>
    <s v="D536333"/>
    <s v="Closed"/>
  </r>
  <r>
    <x v="1"/>
    <x v="5"/>
    <x v="24"/>
    <s v="FS.2017"/>
    <n v="19"/>
    <x v="1"/>
    <x v="0"/>
    <d v="2019-03-01T18:43:25"/>
    <d v="2019-03-01T16:33:11"/>
    <n v="7813.9999997802079"/>
    <n v="130.23333332967013"/>
    <n v="2474.4333332637325"/>
    <n v="1"/>
    <s v="D536334"/>
    <s v="Closed"/>
  </r>
  <r>
    <x v="0"/>
    <x v="4"/>
    <x v="26"/>
    <s v="MTR.27684"/>
    <n v="1"/>
    <x v="7"/>
    <x v="0"/>
    <d v="2019-03-02T09:40:00"/>
    <d v="2019-03-02T08:04:35"/>
    <n v="5725.0000005355105"/>
    <n v="95.416666675591841"/>
    <n v="95.416666675591841"/>
    <n v="1"/>
    <s v="C536335"/>
    <s v="Closed"/>
  </r>
  <r>
    <x v="0"/>
    <x v="7"/>
    <x v="17"/>
    <s v="MTR.15259"/>
    <n v="1"/>
    <x v="1"/>
    <x v="0"/>
    <d v="2019-03-02T13:30:00"/>
    <d v="2019-03-02T12:35:00"/>
    <n v="3300.0000000698492"/>
    <n v="55.000000001164153"/>
    <n v="55.000000001164153"/>
    <n v="1"/>
    <s v="C536336"/>
    <s v="Closed"/>
  </r>
  <r>
    <x v="0"/>
    <x v="2"/>
    <x v="5"/>
    <s v="FS.500"/>
    <n v="91"/>
    <x v="4"/>
    <x v="0"/>
    <d v="2019-03-02T15:43:00"/>
    <d v="2019-03-02T14:44:00"/>
    <n v="3540.0000002235174"/>
    <n v="59.00000000372529"/>
    <n v="5369.0000003390014"/>
    <n v="1"/>
    <s v="D536348"/>
    <s v="Closed"/>
  </r>
  <r>
    <x v="0"/>
    <x v="0"/>
    <x v="0"/>
    <s v="FS.1369"/>
    <n v="4"/>
    <x v="1"/>
    <x v="0"/>
    <d v="2019-03-03T14:08:53"/>
    <d v="2019-03-03T12:48:00"/>
    <n v="4852.9999997466803"/>
    <n v="80.883333329111338"/>
    <n v="323.53333331644535"/>
    <n v="1"/>
    <s v="D536351"/>
    <s v="Closed"/>
  </r>
  <r>
    <x v="0"/>
    <x v="2"/>
    <x v="10"/>
    <s v="FS.116"/>
    <n v="14"/>
    <x v="1"/>
    <x v="0"/>
    <d v="2019-03-03T16:05:43"/>
    <d v="2019-03-03T15:14:00"/>
    <n v="3102.9999999096617"/>
    <n v="51.716666665161029"/>
    <n v="724.0333333122544"/>
    <n v="1"/>
    <s v="D536358"/>
    <s v="Closed"/>
  </r>
  <r>
    <x v="0"/>
    <x v="2"/>
    <x v="5"/>
    <s v="REC.361"/>
    <n v="71"/>
    <x v="13"/>
    <x v="0"/>
    <d v="2019-03-03T23:52:08"/>
    <d v="2019-03-03T16:14:00"/>
    <n v="27488.000000291504"/>
    <n v="458.13333333819173"/>
    <n v="32527.466667011613"/>
    <n v="1"/>
    <s v="D536465"/>
    <s v="Closed"/>
  </r>
  <r>
    <x v="0"/>
    <x v="0"/>
    <x v="1"/>
    <s v="FS.718"/>
    <n v="23"/>
    <x v="13"/>
    <x v="0"/>
    <d v="2019-03-03T18:02:33"/>
    <d v="2019-03-03T16:21:00"/>
    <n v="6092.9999998072162"/>
    <n v="101.54999999678694"/>
    <n v="2335.6499999260996"/>
    <n v="1"/>
    <s v="D536398"/>
    <s v="Closed"/>
  </r>
  <r>
    <x v="0"/>
    <x v="4"/>
    <x v="27"/>
    <s v="MTR.27896"/>
    <n v="1"/>
    <x v="13"/>
    <x v="0"/>
    <d v="2019-03-03T17:44:00"/>
    <d v="2019-03-03T16:34:00"/>
    <n v="4199.9999998603016"/>
    <n v="69.999999997671694"/>
    <n v="69.999999997671694"/>
    <n v="1"/>
    <s v="C536361"/>
    <s v="Closed"/>
  </r>
  <r>
    <x v="0"/>
    <x v="0"/>
    <x v="3"/>
    <s v="REC.2872"/>
    <n v="145"/>
    <x v="13"/>
    <x v="0"/>
    <d v="2019-03-03T23:19:20"/>
    <d v="2019-03-03T17:05:00"/>
    <n v="22459.999999869615"/>
    <n v="374.33333333116025"/>
    <n v="54278.333333018236"/>
    <n v="1"/>
    <s v="D536397"/>
    <s v="Closed"/>
  </r>
  <r>
    <x v="0"/>
    <x v="2"/>
    <x v="16"/>
    <s v="FS.266"/>
    <n v="23"/>
    <x v="13"/>
    <x v="0"/>
    <d v="2019-03-04T00:59:23"/>
    <d v="2019-03-03T18:37:00"/>
    <n v="22943.000000249594"/>
    <n v="382.38333333749324"/>
    <n v="8794.8166667623445"/>
    <n v="1"/>
    <s v="D536467"/>
    <s v="Closed"/>
  </r>
  <r>
    <x v="0"/>
    <x v="2"/>
    <x v="5"/>
    <s v="PL.94902"/>
    <n v="39"/>
    <x v="13"/>
    <x v="0"/>
    <d v="2019-03-03T22:58:25"/>
    <d v="2019-03-03T19:02:00"/>
    <n v="14184.999999823049"/>
    <n v="236.41666666371748"/>
    <n v="9220.2499998849817"/>
    <n v="1"/>
    <s v="D536556"/>
    <s v="Closed"/>
  </r>
  <r>
    <x v="0"/>
    <x v="2"/>
    <x v="10"/>
    <s v="FS.60"/>
    <n v="5"/>
    <x v="13"/>
    <x v="0"/>
    <d v="2019-03-04T00:51:18"/>
    <d v="2019-03-03T19:05:00"/>
    <n v="20777.999999583699"/>
    <n v="346.29999999306165"/>
    <n v="1731.4999999653082"/>
    <n v="1"/>
    <s v="D536569"/>
    <s v="Closed"/>
  </r>
  <r>
    <x v="0"/>
    <x v="2"/>
    <x v="5"/>
    <s v="FS.37987"/>
    <n v="17"/>
    <x v="13"/>
    <x v="0"/>
    <d v="2019-03-04T00:24:07"/>
    <d v="2019-03-03T19:15:00"/>
    <n v="18546.999999834225"/>
    <n v="309.11666666390374"/>
    <n v="5254.9833332863636"/>
    <n v="1"/>
    <s v="D536567"/>
    <s v="Closed"/>
  </r>
  <r>
    <x v="0"/>
    <x v="7"/>
    <x v="17"/>
    <s v="REC.1753"/>
    <n v="72"/>
    <x v="13"/>
    <x v="0"/>
    <d v="2019-03-03T19:42:00"/>
    <d v="2019-03-03T19:24:00"/>
    <n v="1079.9999997485429"/>
    <n v="17.999999995809048"/>
    <n v="1295.9999996982515"/>
    <n v="1"/>
    <s v="D536474"/>
    <s v="Closed"/>
  </r>
  <r>
    <x v="0"/>
    <x v="7"/>
    <x v="17"/>
    <s v="FS.1818"/>
    <n v="84"/>
    <x v="13"/>
    <x v="0"/>
    <d v="2019-03-04T00:57:03"/>
    <d v="2019-03-03T19:40:00"/>
    <n v="19022.999999835156"/>
    <n v="317.0499999972526"/>
    <n v="26632.199999769218"/>
    <n v="1"/>
    <s v="D536472"/>
    <s v="Closed"/>
  </r>
  <r>
    <x v="0"/>
    <x v="7"/>
    <x v="17"/>
    <s v="REC.1753"/>
    <n v="220"/>
    <x v="13"/>
    <x v="0"/>
    <d v="2019-03-03T22:47:43"/>
    <d v="2019-03-03T19:42:00"/>
    <n v="11143.000000342727"/>
    <n v="185.71666667237878"/>
    <n v="40857.666667923331"/>
    <n v="1"/>
    <s v="D536559"/>
    <s v="Closed"/>
  </r>
  <r>
    <x v="0"/>
    <x v="2"/>
    <x v="5"/>
    <s v="REC.2867"/>
    <n v="1043"/>
    <x v="13"/>
    <x v="0"/>
    <d v="2019-03-03T22:27:04"/>
    <d v="2019-03-03T21:50:00"/>
    <n v="2223.9999999990687"/>
    <n v="37.066666666651145"/>
    <n v="38660.533333317144"/>
    <n v="1"/>
    <s v="D536549"/>
    <s v="Closed"/>
  </r>
  <r>
    <x v="0"/>
    <x v="2"/>
    <x v="5"/>
    <s v="REC.651"/>
    <n v="339"/>
    <x v="13"/>
    <x v="0"/>
    <d v="2019-03-03T23:32:50"/>
    <d v="2019-03-03T22:27:04"/>
    <n v="3946.0000002058223"/>
    <n v="65.766666670097038"/>
    <n v="22294.900001162896"/>
    <n v="1"/>
    <s v="D536555"/>
    <s v="Closed"/>
  </r>
  <r>
    <x v="0"/>
    <x v="3"/>
    <x v="7"/>
    <s v="FS.1375"/>
    <n v="6"/>
    <x v="3"/>
    <x v="0"/>
    <d v="2019-03-04T08:24:00"/>
    <d v="2019-03-04T06:39:00"/>
    <n v="6299.9999997904524"/>
    <n v="104.99999999650754"/>
    <n v="629.99999997904524"/>
    <n v="1"/>
    <s v="D536575"/>
    <s v="Closed"/>
  </r>
  <r>
    <x v="0"/>
    <x v="2"/>
    <x v="5"/>
    <s v="FS.234"/>
    <n v="5"/>
    <x v="3"/>
    <x v="0"/>
    <d v="2019-03-04T09:04:00"/>
    <d v="2019-03-04T07:28:00"/>
    <n v="5759.999999916181"/>
    <n v="95.999999998603016"/>
    <n v="479.99999999301508"/>
    <n v="1"/>
    <s v="D536574"/>
    <s v="Closed"/>
  </r>
  <r>
    <x v="0"/>
    <x v="7"/>
    <x v="17"/>
    <s v="TR.38498"/>
    <n v="2"/>
    <x v="2"/>
    <x v="0"/>
    <d v="2019-03-04T12:37:10"/>
    <d v="2019-03-04T09:14:00"/>
    <n v="12189.999999920838"/>
    <n v="203.16666666534729"/>
    <n v="406.33333333069459"/>
    <n v="1"/>
    <s v="D536579"/>
    <s v="Closed"/>
  </r>
  <r>
    <x v="0"/>
    <x v="0"/>
    <x v="1"/>
    <s v="MTR.21981"/>
    <n v="1"/>
    <x v="2"/>
    <x v="0"/>
    <d v="2019-03-04T10:58:28"/>
    <d v="2019-03-04T09:58:00"/>
    <n v="3628.0000000493601"/>
    <n v="60.466666667489335"/>
    <n v="60.466666667489335"/>
    <n v="1"/>
    <s v="C536578"/>
    <s v="Closed"/>
  </r>
  <r>
    <x v="0"/>
    <x v="0"/>
    <x v="1"/>
    <s v="REC.811"/>
    <n v="38"/>
    <x v="6"/>
    <x v="0"/>
    <d v="2019-03-04T17:08:33"/>
    <d v="2019-03-04T16:34:00"/>
    <n v="2072.9999999050051"/>
    <n v="34.549999998416752"/>
    <n v="1312.8999999398366"/>
    <n v="1"/>
    <s v="D536585"/>
    <s v="Closed"/>
  </r>
  <r>
    <x v="0"/>
    <x v="2"/>
    <x v="5"/>
    <s v="TR.33365"/>
    <n v="1"/>
    <x v="7"/>
    <x v="0"/>
    <d v="2019-03-04T19:57:19"/>
    <d v="2019-03-04T17:45:26"/>
    <n v="7913.000000291504"/>
    <n v="131.88333333819173"/>
    <n v="131.88333333819173"/>
    <n v="1"/>
    <s v="D536588"/>
    <s v="Closed"/>
  </r>
  <r>
    <x v="0"/>
    <x v="2"/>
    <x v="5"/>
    <s v="FS.630"/>
    <n v="2"/>
    <x v="3"/>
    <x v="0"/>
    <d v="2019-03-04T20:17:40"/>
    <d v="2019-03-04T19:18:16"/>
    <n v="3564.00000017602"/>
    <n v="59.400000002933666"/>
    <n v="118.80000000586733"/>
    <n v="1"/>
    <s v="D536590"/>
    <s v="Closed"/>
  </r>
  <r>
    <x v="0"/>
    <x v="4"/>
    <x v="9"/>
    <s v="REC.1437"/>
    <n v="147"/>
    <x v="2"/>
    <x v="0"/>
    <d v="2019-03-05T04:47:44"/>
    <d v="2019-03-05T02:33:06"/>
    <n v="8077.9999998863786"/>
    <n v="134.63333333143964"/>
    <n v="19791.099999721628"/>
    <n v="1"/>
    <s v="D536597"/>
    <s v="Closed"/>
  </r>
  <r>
    <x v="0"/>
    <x v="2"/>
    <x v="10"/>
    <s v="REC.162"/>
    <n v="31"/>
    <x v="4"/>
    <x v="0"/>
    <d v="2019-03-05T15:19:21"/>
    <d v="2019-03-05T14:24:00"/>
    <n v="3320.9999999497086"/>
    <n v="55.34999999916181"/>
    <n v="1715.8499999740161"/>
    <n v="1"/>
    <s v="D536613"/>
    <s v="Closed"/>
  </r>
  <r>
    <x v="0"/>
    <x v="2"/>
    <x v="10"/>
    <s v="TR.31973"/>
    <n v="2"/>
    <x v="4"/>
    <x v="0"/>
    <d v="2019-03-05T15:40:00"/>
    <d v="2019-03-05T15:03:00"/>
    <n v="2220.0000003213063"/>
    <n v="37.000000005355105"/>
    <n v="74.00000001071021"/>
    <n v="1"/>
    <s v="D536615"/>
    <s v="Closed"/>
  </r>
  <r>
    <x v="0"/>
    <x v="2"/>
    <x v="5"/>
    <s v="FS.386"/>
    <n v="2"/>
    <x v="7"/>
    <x v="0"/>
    <d v="2019-03-06T02:02:06"/>
    <d v="2019-03-05T23:35:40"/>
    <n v="8786.0000000568107"/>
    <n v="146.43333333428018"/>
    <n v="292.86666666856036"/>
    <n v="1"/>
    <s v="D536620"/>
    <s v="Closed"/>
  </r>
  <r>
    <x v="0"/>
    <x v="4"/>
    <x v="27"/>
    <s v="FDR.8368"/>
    <n v="40"/>
    <x v="10"/>
    <x v="0"/>
    <d v="2019-03-06T04:55:55"/>
    <d v="2019-03-06T02:25:00"/>
    <n v="9055.0000000745058"/>
    <n v="150.91666666790843"/>
    <n v="6036.6666667163372"/>
    <n v="1"/>
    <s v="D536621"/>
    <s v="Closed"/>
  </r>
  <r>
    <x v="0"/>
    <x v="4"/>
    <x v="9"/>
    <s v="FDR.8369"/>
    <n v="1070"/>
    <x v="10"/>
    <x v="0"/>
    <d v="2019-03-06T04:56:49"/>
    <d v="2019-03-06T02:25:00"/>
    <n v="9109.0000001247972"/>
    <n v="151.81666666874662"/>
    <n v="162443.83333555888"/>
    <n v="1"/>
    <s v="D536622"/>
    <s v="Closed"/>
  </r>
  <r>
    <x v="0"/>
    <x v="0"/>
    <x v="4"/>
    <s v="FS.1069"/>
    <n v="22"/>
    <x v="6"/>
    <x v="0"/>
    <d v="2019-03-06T11:34:00"/>
    <d v="2019-03-06T10:26:00"/>
    <n v="4080.0000000977889"/>
    <n v="68.000000001629815"/>
    <n v="1496.0000000358559"/>
    <n v="1"/>
    <s v="D536725"/>
    <s v="Closed"/>
  </r>
  <r>
    <x v="0"/>
    <x v="0"/>
    <x v="4"/>
    <s v="TR.35957"/>
    <n v="2"/>
    <x v="6"/>
    <x v="0"/>
    <d v="2019-03-06T12:48:00"/>
    <d v="2019-03-06T11:31:00"/>
    <n v="4619.9999999720603"/>
    <n v="76.999999999534339"/>
    <n v="153.99999999906868"/>
    <n v="1"/>
    <s v="D536726"/>
    <s v="Closed"/>
  </r>
  <r>
    <x v="0"/>
    <x v="3"/>
    <x v="7"/>
    <s v="MTR.16880"/>
    <n v="1"/>
    <x v="5"/>
    <x v="1"/>
    <d v="2019-03-06T19:21:07"/>
    <d v="2019-03-06T16:04:00"/>
    <n v="11826.999999932013"/>
    <n v="197.11666666553356"/>
    <n v="197.11666666553356"/>
    <n v="1"/>
    <s v="C536729"/>
    <s v="Closed"/>
  </r>
  <r>
    <x v="0"/>
    <x v="2"/>
    <x v="5"/>
    <s v="REC.560"/>
    <n v="297"/>
    <x v="2"/>
    <x v="0"/>
    <d v="2019-03-06T21:33:46"/>
    <d v="2019-03-06T20:14:00"/>
    <n v="4786.0000004293397"/>
    <n v="79.766666673822328"/>
    <n v="23690.700002125232"/>
    <n v="1"/>
    <s v="D536757"/>
    <s v="Closed"/>
  </r>
  <r>
    <x v="0"/>
    <x v="3"/>
    <x v="6"/>
    <s v="FDR.8356"/>
    <n v="183"/>
    <x v="10"/>
    <x v="0"/>
    <d v="2019-03-08T13:00:36"/>
    <d v="2019-03-08T11:59:00"/>
    <n v="3696.0000002291054"/>
    <n v="61.600000003818423"/>
    <n v="11272.800000698771"/>
    <n v="1"/>
    <s v="D536800"/>
    <s v="Closed"/>
  </r>
  <r>
    <x v="0"/>
    <x v="2"/>
    <x v="10"/>
    <s v="FS.121"/>
    <n v="43"/>
    <x v="6"/>
    <x v="0"/>
    <d v="2019-03-08T16:35:00"/>
    <d v="2019-03-08T15:29:00"/>
    <n v="3959.9999997066334"/>
    <n v="65.999999995110556"/>
    <n v="2837.9999997897539"/>
    <n v="1"/>
    <s v="D536817"/>
    <s v="Closed"/>
  </r>
  <r>
    <x v="0"/>
    <x v="2"/>
    <x v="10"/>
    <s v="FS.167"/>
    <n v="2"/>
    <x v="10"/>
    <x v="0"/>
    <d v="2019-03-09T18:53:32"/>
    <d v="2019-03-09T17:55:00"/>
    <n v="3511.9999999646097"/>
    <n v="58.533333332743496"/>
    <n v="117.06666666548699"/>
    <n v="1"/>
    <s v="D536826"/>
    <s v="Closed"/>
  </r>
  <r>
    <x v="1"/>
    <x v="6"/>
    <x v="22"/>
    <s v="TR.40655"/>
    <n v="4"/>
    <x v="5"/>
    <x v="0"/>
    <d v="2019-03-10T09:09:05"/>
    <d v="2019-03-10T08:20:00"/>
    <n v="2945.0000000651926"/>
    <n v="49.083333334419876"/>
    <n v="196.33333333767951"/>
    <n v="1"/>
    <s v="D536851"/>
    <s v="Closed"/>
  </r>
  <r>
    <x v="1"/>
    <x v="5"/>
    <x v="24"/>
    <s v="FS.1992"/>
    <n v="12"/>
    <x v="5"/>
    <x v="0"/>
    <d v="2019-03-10T10:00:38"/>
    <d v="2019-03-10T09:29:00"/>
    <n v="1897.999999858439"/>
    <n v="31.633333330973983"/>
    <n v="379.59999997168779"/>
    <n v="1"/>
    <s v="D536850"/>
    <s v="Closed"/>
  </r>
  <r>
    <x v="0"/>
    <x v="2"/>
    <x v="10"/>
    <s v="PL.91918"/>
    <n v="1"/>
    <x v="10"/>
    <x v="0"/>
    <d v="2019-03-10T10:16:19"/>
    <d v="2019-03-10T09:41:36"/>
    <n v="2082.9999997280538"/>
    <n v="34.71666666213423"/>
    <n v="34.71666666213423"/>
    <n v="1"/>
    <s v="D536830"/>
    <s v="Closed"/>
  </r>
  <r>
    <x v="0"/>
    <x v="7"/>
    <x v="17"/>
    <s v="MTR.29577"/>
    <n v="1"/>
    <x v="10"/>
    <x v="0"/>
    <d v="2019-03-10T15:00:00"/>
    <d v="2019-03-10T13:09:00"/>
    <n v="6659.9999997066334"/>
    <n v="110.99999999511056"/>
    <n v="110.99999999511056"/>
    <n v="1"/>
    <s v="C536832"/>
    <s v="Closed"/>
  </r>
  <r>
    <x v="0"/>
    <x v="2"/>
    <x v="10"/>
    <s v="FS.136"/>
    <n v="15"/>
    <x v="1"/>
    <x v="0"/>
    <d v="2019-03-10T14:43:00"/>
    <d v="2019-03-10T13:36:00"/>
    <n v="4019.9999999022111"/>
    <n v="66.999999998370185"/>
    <n v="1004.9999999755528"/>
    <n v="1"/>
    <s v="D536837"/>
    <s v="Closed"/>
  </r>
  <r>
    <x v="0"/>
    <x v="0"/>
    <x v="0"/>
    <s v="FS.1279"/>
    <n v="1"/>
    <x v="1"/>
    <x v="0"/>
    <d v="2019-03-10T16:41:54"/>
    <d v="2019-03-10T15:05:34"/>
    <n v="5779.9999995622784"/>
    <n v="96.333333326037973"/>
    <n v="96.333333326037973"/>
    <n v="1"/>
    <s v="D536846"/>
    <s v="Closed"/>
  </r>
  <r>
    <x v="0"/>
    <x v="3"/>
    <x v="7"/>
    <s v="PL.103288"/>
    <n v="45"/>
    <x v="10"/>
    <x v="0"/>
    <d v="2019-03-10T16:14:16"/>
    <d v="2019-03-10T15:51:02"/>
    <n v="1394.0000002272427"/>
    <n v="23.233333337120712"/>
    <n v="1045.500000170432"/>
    <n v="1"/>
    <s v="D536842"/>
    <s v="Closed"/>
  </r>
  <r>
    <x v="0"/>
    <x v="2"/>
    <x v="10"/>
    <s v="FS.155"/>
    <n v="2"/>
    <x v="10"/>
    <x v="0"/>
    <d v="2019-03-10T17:58:25"/>
    <d v="2019-03-10T17:07:09"/>
    <n v="3075.999999884516"/>
    <n v="51.266666664741933"/>
    <n v="102.53333332948387"/>
    <n v="1"/>
    <s v="D536848"/>
    <s v="Closed"/>
  </r>
  <r>
    <x v="0"/>
    <x v="0"/>
    <x v="3"/>
    <s v="TR.34755"/>
    <n v="1"/>
    <x v="4"/>
    <x v="0"/>
    <d v="2019-03-11T12:16:00"/>
    <d v="2019-03-11T11:28:00"/>
    <n v="2879.9999999580905"/>
    <n v="47.999999999301508"/>
    <n v="47.999999999301508"/>
    <n v="1"/>
    <s v="D536855"/>
    <s v="Closed"/>
  </r>
  <r>
    <x v="0"/>
    <x v="2"/>
    <x v="10"/>
    <s v="PL.91006"/>
    <n v="44"/>
    <x v="10"/>
    <x v="0"/>
    <d v="2019-03-11T18:42:34"/>
    <d v="2019-03-11T16:57:57"/>
    <n v="6277.0000000717118"/>
    <n v="104.61666666786186"/>
    <n v="4603.133333385922"/>
    <n v="1"/>
    <s v="D536871"/>
    <s v="Closed"/>
  </r>
  <r>
    <x v="0"/>
    <x v="2"/>
    <x v="16"/>
    <s v="MTR.27598"/>
    <n v="1"/>
    <x v="5"/>
    <x v="0"/>
    <d v="2019-03-11T19:32:18"/>
    <d v="2019-03-11T17:53:30"/>
    <n v="5928.0000002123415"/>
    <n v="98.800000003539026"/>
    <n v="98.800000003539026"/>
    <n v="1"/>
    <s v="C536865"/>
    <s v="Closed"/>
  </r>
  <r>
    <x v="0"/>
    <x v="2"/>
    <x v="10"/>
    <s v="MTR.22575"/>
    <n v="1"/>
    <x v="5"/>
    <x v="0"/>
    <d v="2019-03-11T19:04:28"/>
    <d v="2019-03-11T18:13:30"/>
    <n v="3058.0000000772998"/>
    <n v="50.966666667954996"/>
    <n v="50.966666667954996"/>
    <n v="1"/>
    <s v="C536870"/>
    <s v="Closed"/>
  </r>
  <r>
    <x v="0"/>
    <x v="2"/>
    <x v="5"/>
    <s v="PL.96617"/>
    <n v="133"/>
    <x v="10"/>
    <x v="0"/>
    <d v="2019-03-12T19:52:47"/>
    <d v="2019-03-12T18:06:07"/>
    <n v="6399.9999999068677"/>
    <n v="106.66666666511446"/>
    <n v="14186.666666460223"/>
    <n v="1"/>
    <s v="D536890"/>
    <s v="Closed"/>
  </r>
  <r>
    <x v="0"/>
    <x v="4"/>
    <x v="8"/>
    <s v="FS.1094"/>
    <n v="26"/>
    <x v="1"/>
    <x v="0"/>
    <d v="2019-03-13T09:00:36"/>
    <d v="2019-03-13T08:20:00"/>
    <n v="2436.000000522472"/>
    <n v="40.600000008707866"/>
    <n v="1055.6000002264045"/>
    <n v="1"/>
    <s v="D536894"/>
    <s v="Closed"/>
  </r>
  <r>
    <x v="0"/>
    <x v="4"/>
    <x v="9"/>
    <s v="MTR.28124"/>
    <n v="1"/>
    <x v="2"/>
    <x v="0"/>
    <d v="2019-03-13T10:07:59"/>
    <d v="2019-03-13T08:38:00"/>
    <n v="5398.999999766238"/>
    <n v="89.983333329437301"/>
    <n v="89.983333329437301"/>
    <n v="1"/>
    <s v="C536895"/>
    <s v="Closed"/>
  </r>
  <r>
    <x v="0"/>
    <x v="2"/>
    <x v="5"/>
    <s v="PL.136588"/>
    <n v="39"/>
    <x v="10"/>
    <x v="0"/>
    <d v="2019-03-13T16:14:00"/>
    <d v="2019-03-13T15:16:00"/>
    <n v="3480.0000000279397"/>
    <n v="58.000000000465661"/>
    <n v="2262.0000000181608"/>
    <n v="1"/>
    <s v="D536902"/>
    <s v="Closed"/>
  </r>
  <r>
    <x v="0"/>
    <x v="3"/>
    <x v="7"/>
    <s v="REC.1599"/>
    <n v="84"/>
    <x v="10"/>
    <x v="0"/>
    <d v="2019-03-13T22:33:12"/>
    <d v="2019-03-13T19:47:40"/>
    <n v="9932.0000001462176"/>
    <n v="165.53333333577029"/>
    <n v="13904.800000204705"/>
    <n v="1"/>
    <s v="D536940"/>
    <s v="Closed"/>
  </r>
  <r>
    <x v="0"/>
    <x v="3"/>
    <x v="7"/>
    <s v="TR.38388"/>
    <n v="1"/>
    <x v="10"/>
    <x v="0"/>
    <d v="2019-03-13T23:51:38"/>
    <d v="2019-03-13T23:05:00"/>
    <n v="2798.0000002775341"/>
    <n v="46.633333337958902"/>
    <n v="46.633333337958902"/>
    <n v="1"/>
    <s v="D536942"/>
    <s v="Closed"/>
  </r>
  <r>
    <x v="0"/>
    <x v="0"/>
    <x v="3"/>
    <s v="MTR.26871"/>
    <n v="1"/>
    <x v="6"/>
    <x v="0"/>
    <d v="2019-03-14T17:02:43"/>
    <d v="2019-03-14T16:30:01"/>
    <n v="1961.9999997317791"/>
    <n v="32.699999995529652"/>
    <n v="32.699999995529652"/>
    <n v="1"/>
    <s v="C536947"/>
    <s v="Closed"/>
  </r>
  <r>
    <x v="0"/>
    <x v="4"/>
    <x v="9"/>
    <s v="MTR.28092"/>
    <n v="1"/>
    <x v="1"/>
    <x v="0"/>
    <d v="2019-03-14T17:38:55"/>
    <d v="2019-03-14T17:06:41"/>
    <n v="1933.9999994728714"/>
    <n v="32.233333324547857"/>
    <n v="32.233333324547857"/>
    <n v="1"/>
    <s v="C536949"/>
    <s v="Closed"/>
  </r>
  <r>
    <x v="0"/>
    <x v="3"/>
    <x v="7"/>
    <s v="REC.1599"/>
    <n v="84"/>
    <x v="2"/>
    <x v="0"/>
    <d v="2019-03-15T09:50:00"/>
    <d v="2019-03-15T08:00:00"/>
    <n v="6599.9999995110556"/>
    <n v="109.99999999185093"/>
    <n v="9239.9999993154779"/>
    <n v="1"/>
    <s v="D536962"/>
    <s v="Closed"/>
  </r>
  <r>
    <x v="0"/>
    <x v="0"/>
    <x v="0"/>
    <s v="TR.36876"/>
    <n v="5"/>
    <x v="6"/>
    <x v="1"/>
    <d v="2019-03-16T05:46:00"/>
    <d v="2019-03-15T14:35:00"/>
    <n v="54659.999999636784"/>
    <n v="910.9999999939464"/>
    <n v="4554.999999969732"/>
    <n v="1"/>
    <s v="D536983"/>
    <s v="Closed"/>
  </r>
  <r>
    <x v="0"/>
    <x v="2"/>
    <x v="16"/>
    <s v="TR.32584"/>
    <n v="1"/>
    <x v="2"/>
    <x v="0"/>
    <d v="2019-03-15T16:10:00"/>
    <d v="2019-03-15T15:04:00"/>
    <n v="3959.9999997066334"/>
    <n v="65.999999995110556"/>
    <n v="65.999999995110556"/>
    <n v="1"/>
    <s v="D536982"/>
    <s v="Closed"/>
  </r>
  <r>
    <x v="0"/>
    <x v="0"/>
    <x v="1"/>
    <s v="TR.34802"/>
    <n v="5"/>
    <x v="2"/>
    <x v="1"/>
    <d v="2019-03-16T00:11:43"/>
    <d v="2019-03-15T19:20:00"/>
    <n v="17503.000000328757"/>
    <n v="291.71666667214595"/>
    <n v="1458.5833333607297"/>
    <n v="1"/>
    <s v="D536987"/>
    <s v="Closed"/>
  </r>
  <r>
    <x v="0"/>
    <x v="3"/>
    <x v="6"/>
    <s v="MTR.16228"/>
    <n v="1"/>
    <x v="4"/>
    <x v="0"/>
    <d v="2019-03-16T02:11:53"/>
    <d v="2019-03-15T22:00:24"/>
    <n v="15089.000000548549"/>
    <n v="251.48333334247582"/>
    <n v="251.48333334247582"/>
    <n v="1"/>
    <s v="C536988"/>
    <s v="Closed"/>
  </r>
  <r>
    <x v="0"/>
    <x v="2"/>
    <x v="16"/>
    <s v="TR.32489"/>
    <n v="6"/>
    <x v="1"/>
    <x v="0"/>
    <d v="2019-03-16T15:55:53"/>
    <d v="2019-03-16T13:52:00"/>
    <n v="7432.9999999841675"/>
    <n v="123.88333333306946"/>
    <n v="743.29999999841675"/>
    <n v="1"/>
    <s v="D537001"/>
    <s v="Closed"/>
  </r>
  <r>
    <x v="0"/>
    <x v="3"/>
    <x v="7"/>
    <s v="FS.1513"/>
    <n v="8"/>
    <x v="6"/>
    <x v="0"/>
    <d v="2019-03-16T16:30:18"/>
    <d v="2019-03-16T14:44:00"/>
    <n v="6377.9999997932464"/>
    <n v="106.29999999655411"/>
    <n v="850.39999997243285"/>
    <n v="1"/>
    <s v="D537004"/>
    <s v="Closed"/>
  </r>
  <r>
    <x v="0"/>
    <x v="4"/>
    <x v="9"/>
    <s v="FS.8374"/>
    <n v="19"/>
    <x v="10"/>
    <x v="0"/>
    <d v="2019-03-16T17:52:39"/>
    <d v="2019-03-16T15:16:38"/>
    <n v="9360.9999999403954"/>
    <n v="156.01666666567326"/>
    <n v="2964.3166666477919"/>
    <n v="1"/>
    <s v="D537013"/>
    <s v="Closed"/>
  </r>
  <r>
    <x v="0"/>
    <x v="2"/>
    <x v="10"/>
    <s v="MTR.23562"/>
    <n v="1"/>
    <x v="5"/>
    <x v="0"/>
    <d v="2019-03-16T16:29:43"/>
    <d v="2019-03-16T15:17:00"/>
    <n v="4362.9999996162951"/>
    <n v="72.716666660271585"/>
    <n v="72.716666660271585"/>
    <n v="1"/>
    <s v="C537003"/>
    <s v="Closed"/>
  </r>
  <r>
    <x v="0"/>
    <x v="4"/>
    <x v="8"/>
    <s v="SL.11161"/>
    <n v="2"/>
    <x v="5"/>
    <x v="0"/>
    <d v="2019-03-17T12:44:28"/>
    <d v="2019-03-17T11:42:49"/>
    <n v="3699.0000003017485"/>
    <n v="61.650000005029142"/>
    <n v="123.30000001005828"/>
    <n v="1"/>
    <s v="D537017"/>
    <s v="Closed"/>
  </r>
  <r>
    <x v="0"/>
    <x v="0"/>
    <x v="3"/>
    <s v="TR.35904"/>
    <n v="1"/>
    <x v="2"/>
    <x v="0"/>
    <d v="2019-03-18T11:19:10"/>
    <d v="2019-03-18T08:48:00"/>
    <n v="9069.9999998090789"/>
    <n v="151.16666666348465"/>
    <n v="151.16666666348465"/>
    <n v="1"/>
    <s v="D537026"/>
    <s v="Closed"/>
  </r>
  <r>
    <x v="0"/>
    <x v="4"/>
    <x v="8"/>
    <s v="TR.35668"/>
    <n v="2"/>
    <x v="5"/>
    <x v="0"/>
    <d v="2019-03-18T10:10:00"/>
    <d v="2019-03-18T09:45:00"/>
    <n v="1499.9999998603016"/>
    <n v="24.999999997671694"/>
    <n v="49.999999995343387"/>
    <n v="1"/>
    <s v="D537024"/>
    <s v="Closed"/>
  </r>
  <r>
    <x v="0"/>
    <x v="0"/>
    <x v="3"/>
    <s v="FS.923"/>
    <n v="6"/>
    <x v="6"/>
    <x v="0"/>
    <d v="2019-03-18T14:37:00"/>
    <d v="2019-03-18T14:12:00"/>
    <n v="1499.9999998603016"/>
    <n v="24.999999997671694"/>
    <n v="149.99999998603016"/>
    <n v="1"/>
    <s v="D537032"/>
    <s v="Closed"/>
  </r>
  <r>
    <x v="0"/>
    <x v="3"/>
    <x v="6"/>
    <s v="MTR.16361"/>
    <n v="1"/>
    <x v="6"/>
    <x v="1"/>
    <d v="2019-03-18T19:42:57"/>
    <d v="2019-03-18T17:12:27"/>
    <n v="9029.9999998882413"/>
    <n v="150.49999999813735"/>
    <n v="150.49999999813735"/>
    <n v="1"/>
    <s v="C537033"/>
    <s v="Closed"/>
  </r>
  <r>
    <x v="0"/>
    <x v="0"/>
    <x v="3"/>
    <s v="MTR.26871"/>
    <n v="1"/>
    <x v="4"/>
    <x v="0"/>
    <d v="2019-03-19T08:55:00"/>
    <d v="2019-03-19T07:48:10"/>
    <n v="4010.0000000791624"/>
    <n v="66.833333334652707"/>
    <n v="66.833333334652707"/>
    <n v="1"/>
    <s v="C537035"/>
    <s v="Closed"/>
  </r>
  <r>
    <x v="0"/>
    <x v="2"/>
    <x v="16"/>
    <s v="PL.94695"/>
    <n v="33"/>
    <x v="1"/>
    <x v="0"/>
    <d v="2019-03-19T11:13:00"/>
    <d v="2019-03-19T09:57:00"/>
    <n v="4560.0000004051253"/>
    <n v="76.000000006752089"/>
    <n v="2508.0000002228189"/>
    <n v="1"/>
    <s v="D537043"/>
    <s v="Closed"/>
  </r>
  <r>
    <x v="0"/>
    <x v="4"/>
    <x v="9"/>
    <s v="FS.1350"/>
    <n v="3"/>
    <x v="10"/>
    <x v="0"/>
    <d v="2019-03-19T13:09:00"/>
    <d v="2019-03-19T12:27:00"/>
    <n v="2520.0000000419095"/>
    <n v="42.000000000698492"/>
    <n v="126.00000000209548"/>
    <n v="1"/>
    <s v="D537045"/>
    <s v="Closed"/>
  </r>
  <r>
    <x v="1"/>
    <x v="5"/>
    <x v="14"/>
    <s v="FS.2028"/>
    <n v="8"/>
    <x v="5"/>
    <x v="0"/>
    <d v="2019-03-20T09:01:38"/>
    <d v="2019-03-20T08:19:00"/>
    <n v="2558.0000001238659"/>
    <n v="42.633333335397765"/>
    <n v="341.06666668318212"/>
    <n v="1"/>
    <s v="D537048"/>
    <s v="Closed"/>
  </r>
  <r>
    <x v="0"/>
    <x v="2"/>
    <x v="5"/>
    <s v="FS.781"/>
    <n v="2"/>
    <x v="1"/>
    <x v="0"/>
    <d v="2019-03-20T11:52:00"/>
    <d v="2019-03-20T10:34:00"/>
    <n v="4679.9999995389953"/>
    <n v="77.999999992316589"/>
    <n v="155.99999998463318"/>
    <n v="1"/>
    <s v="D537052"/>
    <s v="Closed"/>
  </r>
  <r>
    <x v="0"/>
    <x v="2"/>
    <x v="15"/>
    <s v="FS.347"/>
    <n v="82"/>
    <x v="0"/>
    <x v="1"/>
    <d v="2019-03-20T15:40:00"/>
    <d v="2019-03-20T15:07:00"/>
    <n v="1980.0000001676381"/>
    <n v="33.000000002793968"/>
    <n v="2706.0000002291054"/>
    <n v="1"/>
    <s v="D537055"/>
    <s v="Closed"/>
  </r>
  <r>
    <x v="0"/>
    <x v="0"/>
    <x v="0"/>
    <s v="TR.36949"/>
    <n v="3"/>
    <x v="10"/>
    <x v="0"/>
    <d v="2019-03-20T21:00:35"/>
    <d v="2019-03-20T18:27:00"/>
    <n v="9214.9999997578561"/>
    <n v="153.5833333292976"/>
    <n v="460.74999998789281"/>
    <n v="1"/>
    <s v="D537058"/>
    <s v="Closed"/>
  </r>
  <r>
    <x v="0"/>
    <x v="4"/>
    <x v="9"/>
    <s v="FS.1474"/>
    <n v="221"/>
    <x v="2"/>
    <x v="0"/>
    <d v="2019-03-21T08:21:48"/>
    <d v="2019-03-21T08:07:00"/>
    <n v="888.00000012852252"/>
    <n v="14.800000002142042"/>
    <n v="3270.8000004733913"/>
    <n v="1"/>
    <s v="D537063"/>
    <s v="Closed"/>
  </r>
  <r>
    <x v="0"/>
    <x v="2"/>
    <x v="10"/>
    <s v="FS.61"/>
    <n v="44"/>
    <x v="4"/>
    <x v="0"/>
    <d v="2019-03-21T13:36:00"/>
    <d v="2019-03-21T13:04:00"/>
    <n v="1919.9999999720603"/>
    <n v="31.999999999534339"/>
    <n v="1407.9999999795109"/>
    <n v="1"/>
    <s v="D537070"/>
    <s v="Closed"/>
  </r>
  <r>
    <x v="0"/>
    <x v="3"/>
    <x v="7"/>
    <s v="REC.1445"/>
    <n v="51"/>
    <x v="10"/>
    <x v="0"/>
    <d v="2019-03-21T17:03:55"/>
    <d v="2019-03-21T16:02:00"/>
    <n v="3714.9999996414408"/>
    <n v="61.91666666069068"/>
    <n v="3157.7499996952247"/>
    <n v="1"/>
    <s v="D537079"/>
    <s v="Closed"/>
  </r>
  <r>
    <x v="0"/>
    <x v="0"/>
    <x v="3"/>
    <s v="FS.854"/>
    <n v="5"/>
    <x v="1"/>
    <x v="0"/>
    <d v="2019-03-22T10:29:00"/>
    <d v="2019-03-22T09:25:00"/>
    <n v="3839.9999999441206"/>
    <n v="63.999999999068677"/>
    <n v="319.99999999534339"/>
    <n v="1"/>
    <s v="D537086"/>
    <s v="Closed"/>
  </r>
  <r>
    <x v="1"/>
    <x v="1"/>
    <x v="20"/>
    <s v="TR.42145"/>
    <n v="10"/>
    <x v="2"/>
    <x v="1"/>
    <d v="2019-03-22T15:38:57"/>
    <d v="2019-03-22T14:11:00"/>
    <n v="5277.0000001648441"/>
    <n v="87.950000002747402"/>
    <n v="879.50000002747402"/>
    <n v="1"/>
    <s v="D537093"/>
    <s v="Closed"/>
  </r>
  <r>
    <x v="1"/>
    <x v="6"/>
    <x v="23"/>
    <s v="MTR.13998"/>
    <n v="1"/>
    <x v="2"/>
    <x v="0"/>
    <d v="2019-03-22T15:46:00"/>
    <d v="2019-03-22T15:22:00"/>
    <n v="1440.0000002933666"/>
    <n v="24.000000004889444"/>
    <n v="24.000000004889444"/>
    <n v="1"/>
    <s v="C537092"/>
    <s v="Closed"/>
  </r>
  <r>
    <x v="0"/>
    <x v="0"/>
    <x v="3"/>
    <s v="FS.985"/>
    <n v="1"/>
    <x v="4"/>
    <x v="0"/>
    <d v="2019-03-23T00:46:53"/>
    <d v="2019-03-22T22:43:00"/>
    <n v="7432.9999999841675"/>
    <n v="123.88333333306946"/>
    <n v="123.88333333306946"/>
    <n v="1"/>
    <s v="D537096"/>
    <s v="Closed"/>
  </r>
  <r>
    <x v="0"/>
    <x v="4"/>
    <x v="9"/>
    <s v="FS.1572"/>
    <n v="1"/>
    <x v="4"/>
    <x v="0"/>
    <d v="2019-03-23T15:26:00"/>
    <d v="2019-03-23T12:25:00"/>
    <n v="10860.000000195578"/>
    <n v="181.00000000325963"/>
    <n v="181.00000000325963"/>
    <n v="1"/>
    <s v="D537144"/>
    <s v="Closed"/>
  </r>
  <r>
    <x v="0"/>
    <x v="4"/>
    <x v="9"/>
    <s v="PL.103621"/>
    <n v="1"/>
    <x v="2"/>
    <x v="0"/>
    <d v="2019-03-23T15:41:38"/>
    <d v="2019-03-23T12:36:00"/>
    <n v="11137.99999980256"/>
    <n v="185.63333333004266"/>
    <n v="185.63333333004266"/>
    <n v="1"/>
    <s v="D537100"/>
    <s v="Closed"/>
  </r>
  <r>
    <x v="0"/>
    <x v="2"/>
    <x v="5"/>
    <s v="REC.697"/>
    <n v="76"/>
    <x v="4"/>
    <x v="0"/>
    <d v="2019-03-24T10:45:53"/>
    <d v="2019-03-24T08:55:10"/>
    <n v="6643.0000001331791"/>
    <n v="110.71666666888632"/>
    <n v="8414.4666668353602"/>
    <n v="1"/>
    <s v="D537127"/>
    <s v="Closed"/>
  </r>
  <r>
    <x v="0"/>
    <x v="2"/>
    <x v="5"/>
    <s v="REC.697"/>
    <n v="58"/>
    <x v="4"/>
    <x v="0"/>
    <d v="2019-03-24T10:46:42"/>
    <d v="2019-03-24T08:55:26"/>
    <n v="6675.9999996749684"/>
    <n v="111.26666666124947"/>
    <n v="6453.4666663524695"/>
    <n v="1"/>
    <s v="D537128"/>
    <s v="Closed"/>
  </r>
  <r>
    <x v="0"/>
    <x v="0"/>
    <x v="0"/>
    <s v="TR.37836"/>
    <n v="1"/>
    <x v="5"/>
    <x v="0"/>
    <d v="2019-03-25T10:23:00"/>
    <d v="2019-03-25T09:22:00"/>
    <n v="3659.9999999860302"/>
    <n v="60.999999999767169"/>
    <n v="60.999999999767169"/>
    <n v="1"/>
    <s v="D537134"/>
    <s v="Closed"/>
  </r>
  <r>
    <x v="0"/>
    <x v="4"/>
    <x v="8"/>
    <s v="FS.1065"/>
    <n v="3"/>
    <x v="6"/>
    <x v="0"/>
    <d v="2019-03-25T19:49:00"/>
    <d v="2019-03-25T18:03:00"/>
    <n v="6359.9999999860302"/>
    <n v="105.99999999976717"/>
    <n v="317.99999999930151"/>
    <n v="1"/>
    <s v="D537143"/>
    <s v="Closed"/>
  </r>
  <r>
    <x v="0"/>
    <x v="2"/>
    <x v="10"/>
    <s v="TR.31509"/>
    <n v="2"/>
    <x v="2"/>
    <x v="0"/>
    <d v="2019-03-25T21:40:54"/>
    <d v="2019-03-25T19:35:21"/>
    <n v="7532.9999994719401"/>
    <n v="125.549999991199"/>
    <n v="251.099999982398"/>
    <n v="1"/>
    <s v="D537142"/>
    <s v="Closed"/>
  </r>
  <r>
    <x v="0"/>
    <x v="2"/>
    <x v="5"/>
    <s v="REC.449"/>
    <n v="22"/>
    <x v="1"/>
    <x v="0"/>
    <d v="2019-03-26T17:29:00"/>
    <d v="2019-03-26T16:48:00"/>
    <n v="2460.0000004749745"/>
    <n v="41.000000007916242"/>
    <n v="902.00000017415732"/>
    <n v="1"/>
    <s v="D537152"/>
    <s v="Closed"/>
  </r>
  <r>
    <x v="0"/>
    <x v="4"/>
    <x v="9"/>
    <s v="TR.37191"/>
    <n v="1"/>
    <x v="2"/>
    <x v="0"/>
    <d v="2019-03-27T06:09:00"/>
    <d v="2019-03-27T04:45:00"/>
    <n v="5040.000000083819"/>
    <n v="84.000000001396984"/>
    <n v="84.000000001396984"/>
    <n v="1"/>
    <s v="D537156"/>
    <s v="Closed"/>
  </r>
  <r>
    <x v="0"/>
    <x v="0"/>
    <x v="3"/>
    <s v="TR.35245"/>
    <n v="3"/>
    <x v="0"/>
    <x v="0"/>
    <d v="2019-03-27T10:59:00"/>
    <d v="2019-03-27T10:43:00"/>
    <n v="959.99999998603016"/>
    <n v="15.999999999767169"/>
    <n v="47.999999999301508"/>
    <n v="1"/>
    <s v="D537159"/>
    <s v="Closed"/>
  </r>
  <r>
    <x v="0"/>
    <x v="0"/>
    <x v="3"/>
    <s v="MTR.24555"/>
    <n v="1"/>
    <x v="6"/>
    <x v="0"/>
    <d v="2019-03-27T15:19:00"/>
    <d v="2019-03-27T14:34:14"/>
    <n v="2685.9999998705462"/>
    <n v="44.766666664509103"/>
    <n v="44.766666664509103"/>
    <n v="1"/>
    <s v="C537161"/>
    <s v="Closed"/>
  </r>
  <r>
    <x v="0"/>
    <x v="0"/>
    <x v="3"/>
    <s v="FS.704"/>
    <n v="7"/>
    <x v="6"/>
    <x v="0"/>
    <d v="2019-03-27T16:22:00"/>
    <d v="2019-03-27T15:56:00"/>
    <n v="1559.9999994272366"/>
    <n v="25.999999990453944"/>
    <n v="181.99999993317761"/>
    <n v="1"/>
    <s v="D537167"/>
    <s v="Closed"/>
  </r>
  <r>
    <x v="0"/>
    <x v="0"/>
    <x v="3"/>
    <s v="FS.537"/>
    <n v="2"/>
    <x v="10"/>
    <x v="0"/>
    <d v="2019-03-27T17:21:13"/>
    <d v="2019-03-27T16:40:00"/>
    <n v="2472.9999997420236"/>
    <n v="41.216666662367061"/>
    <n v="82.433333324734122"/>
    <n v="1"/>
    <s v="D537169"/>
    <s v="Closed"/>
  </r>
  <r>
    <x v="0"/>
    <x v="2"/>
    <x v="10"/>
    <s v="TR.31996"/>
    <n v="4"/>
    <x v="5"/>
    <x v="0"/>
    <d v="2019-03-28T09:03:00"/>
    <d v="2019-03-28T07:35:00"/>
    <n v="5280.0000002374873"/>
    <n v="88.000000003958121"/>
    <n v="352.00000001583248"/>
    <n v="1"/>
    <s v="D537174"/>
    <s v="Closed"/>
  </r>
  <r>
    <x v="0"/>
    <x v="0"/>
    <x v="3"/>
    <s v="TR.35297"/>
    <n v="3"/>
    <x v="5"/>
    <x v="0"/>
    <d v="2019-03-28T09:41:00"/>
    <d v="2019-03-28T08:45:00"/>
    <n v="3359.9999996367842"/>
    <n v="55.999999993946403"/>
    <n v="167.99999998183921"/>
    <n v="1"/>
    <s v="D537176"/>
    <s v="Closed"/>
  </r>
  <r>
    <x v="0"/>
    <x v="2"/>
    <x v="10"/>
    <s v="REC.32"/>
    <n v="27"/>
    <x v="4"/>
    <x v="0"/>
    <d v="2019-03-28T15:32:00"/>
    <d v="2019-03-28T14:18:13"/>
    <n v="4427.000000118278"/>
    <n v="73.783333335304633"/>
    <n v="1992.1500000532251"/>
    <n v="1"/>
    <s v="D537187"/>
    <s v="Closed"/>
  </r>
  <r>
    <x v="0"/>
    <x v="0"/>
    <x v="4"/>
    <s v="FS.1092"/>
    <n v="9"/>
    <x v="2"/>
    <x v="0"/>
    <d v="2019-03-28T16:18:00"/>
    <d v="2019-03-28T15:32:00"/>
    <n v="2760.0000001955777"/>
    <n v="46.000000003259629"/>
    <n v="414.00000002933666"/>
    <n v="1"/>
    <s v="D537191"/>
    <s v="Closed"/>
  </r>
  <r>
    <x v="0"/>
    <x v="2"/>
    <x v="10"/>
    <s v="SL.512"/>
    <n v="1"/>
    <x v="5"/>
    <x v="0"/>
    <d v="2019-03-28T19:15:38"/>
    <d v="2019-03-28T18:26:00"/>
    <n v="2978.0000002356246"/>
    <n v="49.63333333726041"/>
    <n v="49.63333333726041"/>
    <n v="1"/>
    <s v="D537196"/>
    <s v="Closed"/>
  </r>
  <r>
    <x v="0"/>
    <x v="0"/>
    <x v="1"/>
    <s v="MTR.21962"/>
    <n v="1"/>
    <x v="1"/>
    <x v="0"/>
    <d v="2019-03-29T11:28:40"/>
    <d v="2019-03-29T09:16:00"/>
    <n v="7959.9999999627471"/>
    <n v="132.66666666604578"/>
    <n v="132.66666666604578"/>
    <n v="1"/>
    <s v="C537199"/>
    <s v="Closed"/>
  </r>
  <r>
    <x v="0"/>
    <x v="0"/>
    <x v="4"/>
    <s v="TR.36558"/>
    <n v="5"/>
    <x v="2"/>
    <x v="0"/>
    <d v="2019-03-29T11:45:00"/>
    <d v="2019-03-29T10:38:00"/>
    <n v="4019.9999999022111"/>
    <n v="66.999999998370185"/>
    <n v="334.99999999185093"/>
    <n v="1"/>
    <s v="D537205"/>
    <s v="Closed"/>
  </r>
  <r>
    <x v="0"/>
    <x v="2"/>
    <x v="5"/>
    <s v="PL.94963"/>
    <n v="39"/>
    <x v="1"/>
    <x v="1"/>
    <d v="2019-03-29T21:28:22"/>
    <d v="2019-03-29T20:09:00"/>
    <n v="4761.9999998481944"/>
    <n v="79.366666664136574"/>
    <n v="3095.2999999013264"/>
    <n v="1"/>
    <s v="D537210"/>
    <s v="Closed"/>
  </r>
  <r>
    <x v="1"/>
    <x v="6"/>
    <x v="13"/>
    <s v="TR.42858"/>
    <n v="2"/>
    <x v="2"/>
    <x v="0"/>
    <d v="2019-03-30T09:57:59"/>
    <d v="2019-03-30T06:59:42"/>
    <n v="10696.999999810942"/>
    <n v="178.28333333018236"/>
    <n v="356.56666666036472"/>
    <n v="1"/>
    <s v="D537221"/>
    <s v="Closed"/>
  </r>
  <r>
    <x v="0"/>
    <x v="3"/>
    <x v="7"/>
    <s v="PL.103019"/>
    <n v="5"/>
    <x v="4"/>
    <x v="0"/>
    <d v="2019-03-31T17:34:34"/>
    <d v="2019-03-31T16:34:48"/>
    <n v="3585.9999996609986"/>
    <n v="59.766666661016643"/>
    <n v="298.83333330508322"/>
    <n v="1"/>
    <s v="D537215"/>
    <s v="Closed"/>
  </r>
  <r>
    <x v="1"/>
    <x v="5"/>
    <x v="24"/>
    <s v="MTR.5711"/>
    <n v="1"/>
    <x v="3"/>
    <x v="0"/>
    <d v="2019-04-01T09:04:09"/>
    <d v="2019-04-01T08:52:00"/>
    <n v="729.00000005029142"/>
    <n v="12.15000000083819"/>
    <n v="12.15000000083819"/>
    <n v="1"/>
    <s v="C537217"/>
    <s v="Closed"/>
  </r>
  <r>
    <x v="0"/>
    <x v="0"/>
    <x v="0"/>
    <s v="TR.37357"/>
    <n v="1"/>
    <x v="5"/>
    <x v="0"/>
    <d v="2019-04-01T09:40:00"/>
    <d v="2019-04-01T08:53:00"/>
    <n v="2820.0000003911555"/>
    <n v="47.000000006519258"/>
    <n v="47.000000006519258"/>
    <n v="1"/>
    <s v="D537220"/>
    <s v="Closed"/>
  </r>
  <r>
    <x v="0"/>
    <x v="0"/>
    <x v="3"/>
    <s v="FS.869"/>
    <n v="1"/>
    <x v="5"/>
    <x v="0"/>
    <d v="2019-04-01T10:03:07"/>
    <d v="2019-04-01T09:17:00"/>
    <n v="2766.9999999459833"/>
    <n v="46.116666665766388"/>
    <n v="46.116666665766388"/>
    <n v="1"/>
    <s v="D537222"/>
    <s v="Closed"/>
  </r>
  <r>
    <x v="0"/>
    <x v="4"/>
    <x v="9"/>
    <s v="FS.8912"/>
    <n v="1"/>
    <x v="10"/>
    <x v="0"/>
    <d v="2019-04-01T12:19:30"/>
    <d v="2019-04-01T11:38:00"/>
    <n v="2489.9999999441206"/>
    <n v="41.499999999068677"/>
    <n v="41.499999999068677"/>
    <n v="1"/>
    <s v="D537225"/>
    <s v="Closed"/>
  </r>
  <r>
    <x v="1"/>
    <x v="5"/>
    <x v="14"/>
    <s v="MTR.14229"/>
    <n v="1"/>
    <x v="6"/>
    <x v="0"/>
    <d v="2019-04-01T13:09:59"/>
    <d v="2019-04-01T12:36:00"/>
    <n v="2039.0000001294538"/>
    <n v="33.983333335490897"/>
    <n v="33.983333335490897"/>
    <n v="1"/>
    <s v="C537226"/>
    <s v="Closed"/>
  </r>
  <r>
    <x v="1"/>
    <x v="6"/>
    <x v="13"/>
    <s v="MTR.4738"/>
    <n v="1"/>
    <x v="2"/>
    <x v="0"/>
    <d v="2019-04-01T15:35:53"/>
    <d v="2019-04-01T14:11:00"/>
    <n v="5092.9999999003485"/>
    <n v="84.883333331672475"/>
    <n v="84.883333331672475"/>
    <n v="1"/>
    <s v="C537227"/>
    <s v="Closed"/>
  </r>
  <r>
    <x v="0"/>
    <x v="2"/>
    <x v="5"/>
    <s v="PL.97895"/>
    <n v="2"/>
    <x v="1"/>
    <x v="0"/>
    <d v="2019-04-01T19:23:39"/>
    <d v="2019-04-01T18:36:00"/>
    <n v="2859.0000000782311"/>
    <n v="47.650000001303852"/>
    <n v="95.300000002607703"/>
    <n v="1"/>
    <s v="D537230"/>
    <s v="Closed"/>
  </r>
  <r>
    <x v="1"/>
    <x v="1"/>
    <x v="11"/>
    <s v="FS.2122"/>
    <n v="109"/>
    <x v="1"/>
    <x v="0"/>
    <d v="2019-04-02T08:31:18"/>
    <d v="2019-04-02T07:14:00"/>
    <n v="4637.9999997792765"/>
    <n v="77.299999996321276"/>
    <n v="8425.6999995990191"/>
    <n v="1"/>
    <s v="D537238"/>
    <s v="Closed"/>
  </r>
  <r>
    <x v="0"/>
    <x v="2"/>
    <x v="5"/>
    <s v="TR.34160"/>
    <n v="2"/>
    <x v="5"/>
    <x v="0"/>
    <d v="2019-04-02T11:12:00"/>
    <d v="2019-04-02T10:10:00"/>
    <n v="3720.0000001816079"/>
    <n v="62.000000003026798"/>
    <n v="124.0000000060536"/>
    <n v="1"/>
    <s v="D537247"/>
    <s v="Closed"/>
  </r>
  <r>
    <x v="1"/>
    <x v="6"/>
    <x v="21"/>
    <s v="MTR.5326"/>
    <n v="1"/>
    <x v="2"/>
    <x v="0"/>
    <d v="2019-04-02T15:06:50"/>
    <d v="2019-04-02T13:57:00"/>
    <n v="4190.0000000372529"/>
    <n v="69.833333333954215"/>
    <n v="69.833333333954215"/>
    <n v="1"/>
    <s v="C537250"/>
    <s v="Closed"/>
  </r>
  <r>
    <x v="0"/>
    <x v="0"/>
    <x v="1"/>
    <s v="TR.34631"/>
    <n v="7"/>
    <x v="0"/>
    <x v="0"/>
    <d v="2019-04-02T17:30:00"/>
    <d v="2019-04-02T16:28:00"/>
    <n v="3719.9999995529652"/>
    <n v="61.999999992549419"/>
    <n v="433.99999994784594"/>
    <n v="1"/>
    <s v="D537261"/>
    <s v="Closed"/>
  </r>
  <r>
    <x v="0"/>
    <x v="0"/>
    <x v="4"/>
    <s v="FS.1055"/>
    <n v="63"/>
    <x v="10"/>
    <x v="0"/>
    <d v="2019-04-02T18:00:54"/>
    <d v="2019-04-02T17:09:00"/>
    <n v="3113.9999999664724"/>
    <n v="51.899999999441206"/>
    <n v="3269.699999964796"/>
    <n v="1"/>
    <s v="D537269"/>
    <s v="Closed"/>
  </r>
  <r>
    <x v="0"/>
    <x v="2"/>
    <x v="10"/>
    <s v="BLANK"/>
    <n v="1"/>
    <x v="4"/>
    <x v="0"/>
    <d v="2019-04-02T18:58:00"/>
    <d v="2019-04-02T17:18:00"/>
    <n v="6000.0000000698492"/>
    <n v="100.00000000116415"/>
    <n v="100.00000000116415"/>
    <n v="1"/>
    <s v="C537260"/>
    <s v="Closed"/>
  </r>
  <r>
    <x v="0"/>
    <x v="3"/>
    <x v="7"/>
    <s v="FS.1478"/>
    <n v="1"/>
    <x v="1"/>
    <x v="0"/>
    <d v="2019-04-03T19:21:48"/>
    <d v="2019-04-03T18:32:09"/>
    <n v="2978.9999998407438"/>
    <n v="49.649999997345731"/>
    <n v="49.649999997345731"/>
    <n v="1"/>
    <s v="D537288"/>
    <s v="Closed"/>
  </r>
  <r>
    <x v="1"/>
    <x v="5"/>
    <x v="12"/>
    <s v="MTR.12157"/>
    <n v="1"/>
    <x v="4"/>
    <x v="0"/>
    <d v="2019-04-03T20:35:42"/>
    <d v="2019-04-03T18:46:26"/>
    <n v="6555.9999999124557"/>
    <n v="109.26666666520759"/>
    <n v="109.26666666520759"/>
    <n v="1"/>
    <s v="C537280"/>
    <s v="Closed"/>
  </r>
  <r>
    <x v="1"/>
    <x v="5"/>
    <x v="12"/>
    <s v="FS.1868"/>
    <n v="87"/>
    <x v="2"/>
    <x v="0"/>
    <d v="2019-04-03T21:52:57"/>
    <d v="2019-04-03T18:52:23"/>
    <n v="10834.000000404194"/>
    <n v="180.56666667340323"/>
    <n v="15709.300000586081"/>
    <n v="1"/>
    <s v="D537295"/>
    <s v="Closed"/>
  </r>
  <r>
    <x v="0"/>
    <x v="0"/>
    <x v="3"/>
    <s v="MTR.28065"/>
    <n v="1"/>
    <x v="3"/>
    <x v="0"/>
    <d v="2019-04-04T10:24:00"/>
    <d v="2019-04-04T08:50:00"/>
    <n v="5640.0000001536682"/>
    <n v="94.000000002561137"/>
    <n v="94.000000002561137"/>
    <n v="1"/>
    <s v="C537296"/>
    <s v="Closed"/>
  </r>
  <r>
    <x v="0"/>
    <x v="2"/>
    <x v="5"/>
    <s v="FS.544"/>
    <n v="30"/>
    <x v="0"/>
    <x v="1"/>
    <d v="2019-04-04T11:47:21"/>
    <d v="2019-04-04T11:01:00"/>
    <n v="2781.0000000754371"/>
    <n v="46.350000001257285"/>
    <n v="1390.5000000377186"/>
    <n v="1"/>
    <s v="D537299"/>
    <s v="Closed"/>
  </r>
  <r>
    <x v="0"/>
    <x v="2"/>
    <x v="10"/>
    <s v="FS.258"/>
    <n v="30"/>
    <x v="10"/>
    <x v="0"/>
    <d v="2019-04-04T14:20:00"/>
    <d v="2019-04-04T13:40:00"/>
    <n v="2399.999999650754"/>
    <n v="39.999999994179234"/>
    <n v="1199.999999825377"/>
    <n v="1"/>
    <s v="D537305"/>
    <s v="Closed"/>
  </r>
  <r>
    <x v="1"/>
    <x v="1"/>
    <x v="11"/>
    <s v="MTR.12083"/>
    <n v="1"/>
    <x v="5"/>
    <x v="0"/>
    <d v="2019-04-04T18:05:43"/>
    <d v="2019-04-04T17:12:26"/>
    <n v="3196.9999998807907"/>
    <n v="53.283333331346512"/>
    <n v="53.283333331346512"/>
    <n v="1"/>
    <s v="C537306"/>
    <s v="Closed"/>
  </r>
  <r>
    <x v="0"/>
    <x v="3"/>
    <x v="6"/>
    <s v="MTR.16414"/>
    <n v="1"/>
    <x v="10"/>
    <x v="0"/>
    <d v="2019-04-04T18:23:15"/>
    <d v="2019-04-04T17:21:00"/>
    <n v="3734.999999916181"/>
    <n v="62.249999998603016"/>
    <n v="62.249999998603016"/>
    <n v="1"/>
    <s v="C537307"/>
    <s v="Closed"/>
  </r>
  <r>
    <x v="0"/>
    <x v="0"/>
    <x v="0"/>
    <s v="SLUG.25549"/>
    <n v="1"/>
    <x v="1"/>
    <x v="0"/>
    <d v="2019-04-05T00:41:04"/>
    <d v="2019-04-04T23:43:00"/>
    <n v="3484.0000003343448"/>
    <n v="58.06666667223908"/>
    <n v="58.06666667223908"/>
    <n v="1"/>
    <s v="D537311"/>
    <s v="Closed"/>
  </r>
  <r>
    <x v="0"/>
    <x v="0"/>
    <x v="1"/>
    <s v="FS.17584"/>
    <n v="6"/>
    <x v="1"/>
    <x v="0"/>
    <d v="2019-04-05T02:23:25"/>
    <d v="2019-04-05T00:22:00"/>
    <n v="7284.9999999627471"/>
    <n v="121.41666666604578"/>
    <n v="728.49999999627471"/>
    <n v="1"/>
    <s v="D537312"/>
    <s v="Closed"/>
  </r>
  <r>
    <x v="0"/>
    <x v="3"/>
    <x v="7"/>
    <s v="FS.1375"/>
    <n v="6"/>
    <x v="1"/>
    <x v="0"/>
    <d v="2019-04-05T09:59:00"/>
    <d v="2019-04-05T09:01:00"/>
    <n v="3480.0000000279397"/>
    <n v="58.000000000465661"/>
    <n v="348.00000000279397"/>
    <n v="1"/>
    <s v="D537315"/>
    <s v="Closed"/>
  </r>
  <r>
    <x v="0"/>
    <x v="2"/>
    <x v="16"/>
    <s v="TR.32311"/>
    <n v="1"/>
    <x v="5"/>
    <x v="0"/>
    <d v="2019-04-05T13:23:00"/>
    <d v="2019-04-05T12:24:00"/>
    <n v="3539.9999995948747"/>
    <n v="58.999999993247911"/>
    <n v="58.999999993247911"/>
    <n v="1"/>
    <s v="D537318"/>
    <s v="Closed"/>
  </r>
  <r>
    <x v="0"/>
    <x v="2"/>
    <x v="5"/>
    <s v="REC.598"/>
    <n v="45"/>
    <x v="1"/>
    <x v="0"/>
    <d v="2019-04-05T16:23:00"/>
    <d v="2019-04-05T14:29:00"/>
    <n v="6839.9999996647239"/>
    <n v="113.99999999441206"/>
    <n v="5129.9999997485429"/>
    <n v="1"/>
    <s v="D537323"/>
    <s v="Closed"/>
  </r>
  <r>
    <x v="0"/>
    <x v="2"/>
    <x v="10"/>
    <s v="TR.31970"/>
    <n v="1"/>
    <x v="5"/>
    <x v="0"/>
    <d v="2019-04-05T21:41:27"/>
    <d v="2019-04-05T19:29:53"/>
    <n v="7893.999999621883"/>
    <n v="131.56666666036472"/>
    <n v="131.56666666036472"/>
    <n v="1"/>
    <s v="D537328"/>
    <s v="Closed"/>
  </r>
  <r>
    <x v="0"/>
    <x v="2"/>
    <x v="10"/>
    <s v="PL.91431"/>
    <n v="1"/>
    <x v="5"/>
    <x v="0"/>
    <d v="2019-04-05T21:38:58"/>
    <d v="2019-04-05T21:29:00"/>
    <n v="598.000000230968"/>
    <n v="9.9666666705161333"/>
    <n v="9.9666666705161333"/>
    <n v="1"/>
    <s v="D537327"/>
    <s v="Closed"/>
  </r>
  <r>
    <x v="0"/>
    <x v="2"/>
    <x v="10"/>
    <s v="FS.258"/>
    <n v="30"/>
    <x v="6"/>
    <x v="0"/>
    <d v="2019-04-06T12:07:36"/>
    <d v="2019-04-06T11:39:00"/>
    <n v="1715.9999994328246"/>
    <n v="28.599999990547076"/>
    <n v="857.99999971641228"/>
    <n v="1"/>
    <s v="D537332"/>
    <s v="Closed"/>
  </r>
  <r>
    <x v="0"/>
    <x v="0"/>
    <x v="3"/>
    <s v="SL.9465"/>
    <n v="1"/>
    <x v="4"/>
    <x v="0"/>
    <d v="2019-04-07T09:56:04"/>
    <d v="2019-04-07T09:18:46"/>
    <n v="2238.0000001285225"/>
    <n v="37.300000002142042"/>
    <n v="37.300000002142042"/>
    <n v="1"/>
    <s v="D537334"/>
    <s v="Closed"/>
  </r>
  <r>
    <x v="1"/>
    <x v="6"/>
    <x v="21"/>
    <s v="FS.2640"/>
    <n v="20"/>
    <x v="4"/>
    <x v="0"/>
    <d v="2019-04-07T11:11:03"/>
    <d v="2019-04-07T10:07:00"/>
    <n v="3843.0000000167638"/>
    <n v="64.050000000279397"/>
    <n v="1281.0000000055879"/>
    <n v="1"/>
    <s v="D537340"/>
    <s v="Closed"/>
  </r>
  <r>
    <x v="0"/>
    <x v="3"/>
    <x v="7"/>
    <s v="FS.1534"/>
    <n v="1"/>
    <x v="1"/>
    <x v="0"/>
    <d v="2019-04-08T09:05:26"/>
    <d v="2019-04-07T15:21:35"/>
    <n v="63831.000000424683"/>
    <n v="1063.8500000070781"/>
    <n v="1063.8500000070781"/>
    <n v="1"/>
    <s v="D537347"/>
    <s v="Closed"/>
  </r>
  <r>
    <x v="0"/>
    <x v="4"/>
    <x v="9"/>
    <s v="TR.37587"/>
    <n v="1"/>
    <x v="5"/>
    <x v="0"/>
    <d v="2019-04-08T13:22:00"/>
    <d v="2019-04-08T12:28:00"/>
    <n v="3239.9999998742715"/>
    <n v="53.999999997904524"/>
    <n v="53.999999997904524"/>
    <n v="1"/>
    <s v="D537353"/>
    <s v="Closed"/>
  </r>
  <r>
    <x v="0"/>
    <x v="2"/>
    <x v="15"/>
    <s v="PL.93129"/>
    <n v="7"/>
    <x v="1"/>
    <x v="0"/>
    <d v="2019-04-08T14:34:36"/>
    <d v="2019-04-08T13:22:00"/>
    <n v="4356.0000004945323"/>
    <n v="72.600000008242205"/>
    <n v="508.20000005769543"/>
    <n v="1"/>
    <s v="D537356"/>
    <s v="Closed"/>
  </r>
  <r>
    <x v="0"/>
    <x v="2"/>
    <x v="5"/>
    <s v="FS.403"/>
    <n v="3"/>
    <x v="1"/>
    <x v="0"/>
    <d v="2019-04-08T15:49:00"/>
    <d v="2019-04-08T14:22:00"/>
    <n v="5220.0000000419095"/>
    <n v="87.000000000698492"/>
    <n v="261.00000000209548"/>
    <n v="1"/>
    <s v="D537358"/>
    <s v="Closed"/>
  </r>
  <r>
    <x v="0"/>
    <x v="2"/>
    <x v="5"/>
    <s v="FS.37987"/>
    <n v="17"/>
    <x v="10"/>
    <x v="0"/>
    <d v="2019-04-08T17:04:00"/>
    <d v="2019-04-08T15:50:00"/>
    <n v="4440.0000000139698"/>
    <n v="74.000000000232831"/>
    <n v="1258.0000000039581"/>
    <n v="1"/>
    <s v="D537361"/>
    <s v="Closed"/>
  </r>
  <r>
    <x v="0"/>
    <x v="2"/>
    <x v="16"/>
    <s v="TR.32856"/>
    <n v="1"/>
    <x v="5"/>
    <x v="0"/>
    <d v="2019-04-09T14:34:00"/>
    <d v="2019-04-09T13:30:00"/>
    <n v="3839.9999999441206"/>
    <n v="63.999999999068677"/>
    <n v="63.999999999068677"/>
    <n v="1"/>
    <s v="D537367"/>
    <s v="Closed"/>
  </r>
  <r>
    <x v="1"/>
    <x v="5"/>
    <x v="14"/>
    <s v="TR.40290"/>
    <n v="2"/>
    <x v="5"/>
    <x v="0"/>
    <d v="2019-04-09T15:31:20"/>
    <d v="2019-04-09T14:54:00"/>
    <n v="2239.9999999674037"/>
    <n v="37.333333332790062"/>
    <n v="74.666666665580124"/>
    <n v="1"/>
    <s v="D537370"/>
    <s v="Closed"/>
  </r>
  <r>
    <x v="0"/>
    <x v="7"/>
    <x v="17"/>
    <s v="REC.43987"/>
    <n v="772"/>
    <x v="6"/>
    <x v="0"/>
    <d v="2019-04-09T17:04:00"/>
    <d v="2019-04-09T16:14:00"/>
    <n v="2999.9999997206032"/>
    <n v="49.999999995343387"/>
    <n v="38599.999996405095"/>
    <n v="1"/>
    <s v="D537420"/>
    <s v="Closed"/>
  </r>
  <r>
    <x v="0"/>
    <x v="0"/>
    <x v="3"/>
    <s v="FS.879"/>
    <n v="1"/>
    <x v="4"/>
    <x v="0"/>
    <d v="2019-04-09T17:38:00"/>
    <d v="2019-04-09T16:49:00"/>
    <n v="2940.0000001536682"/>
    <n v="49.000000002561137"/>
    <n v="49.000000002561137"/>
    <n v="1"/>
    <s v="C537423"/>
    <s v="Closed"/>
  </r>
  <r>
    <x v="1"/>
    <x v="5"/>
    <x v="24"/>
    <s v="FS.1882"/>
    <n v="1555"/>
    <x v="4"/>
    <x v="0"/>
    <d v="2019-04-09T19:32:18"/>
    <d v="2019-04-09T18:04:00"/>
    <n v="5298.0000000447035"/>
    <n v="88.300000000745058"/>
    <n v="137306.50000115857"/>
    <n v="1"/>
    <s v="D537610"/>
    <s v="Closed"/>
  </r>
  <r>
    <x v="0"/>
    <x v="0"/>
    <x v="1"/>
    <s v="MTR.22655"/>
    <n v="1"/>
    <x v="1"/>
    <x v="0"/>
    <d v="2019-04-09T22:30:14"/>
    <d v="2019-04-09T21:16:40"/>
    <n v="4414.0000002225861"/>
    <n v="73.566666670376435"/>
    <n v="73.566666670376435"/>
    <n v="1"/>
    <s v="C537612"/>
    <s v="Closed"/>
  </r>
  <r>
    <x v="0"/>
    <x v="2"/>
    <x v="10"/>
    <s v="FS.240"/>
    <n v="1"/>
    <x v="6"/>
    <x v="0"/>
    <d v="2019-04-10T22:28:07"/>
    <d v="2019-04-10T21:32:47"/>
    <n v="3319.9999997159466"/>
    <n v="55.33333332859911"/>
    <n v="55.33333332859911"/>
    <n v="1"/>
    <s v="D537615"/>
    <s v="Closed"/>
  </r>
  <r>
    <x v="0"/>
    <x v="2"/>
    <x v="10"/>
    <s v="PL.91445"/>
    <n v="19"/>
    <x v="1"/>
    <x v="1"/>
    <d v="2019-04-11T09:30:16"/>
    <d v="2019-04-11T08:04:00"/>
    <n v="5176.0000004433095"/>
    <n v="86.266666674055159"/>
    <n v="1639.066666807048"/>
    <n v="1"/>
    <s v="D537617"/>
    <s v="Closed"/>
  </r>
  <r>
    <x v="1"/>
    <x v="5"/>
    <x v="24"/>
    <s v="MTR.1641"/>
    <n v="1"/>
    <x v="2"/>
    <x v="0"/>
    <d v="2019-04-11T15:22:00"/>
    <d v="2019-04-11T14:35:00"/>
    <n v="2819.9999997625127"/>
    <n v="46.999999996041879"/>
    <n v="46.999999996041879"/>
    <n v="1"/>
    <s v="C537621"/>
    <s v="Closed"/>
  </r>
  <r>
    <x v="0"/>
    <x v="0"/>
    <x v="3"/>
    <s v="TR.35427"/>
    <n v="2"/>
    <x v="0"/>
    <x v="1"/>
    <d v="2019-04-11T15:15:00"/>
    <d v="2019-04-11T14:59:00"/>
    <n v="959.99999998603016"/>
    <n v="15.999999999767169"/>
    <n v="31.999999999534339"/>
    <n v="1"/>
    <s v="D537623"/>
    <s v="Closed"/>
  </r>
  <r>
    <x v="0"/>
    <x v="2"/>
    <x v="5"/>
    <s v="TR.33737"/>
    <n v="2"/>
    <x v="10"/>
    <x v="0"/>
    <d v="2019-04-12T15:13:13"/>
    <d v="2019-04-12T10:30:00"/>
    <n v="16992.999999923632"/>
    <n v="283.21666666539386"/>
    <n v="566.43333333078772"/>
    <n v="1"/>
    <s v="D537632"/>
    <s v="Closed"/>
  </r>
  <r>
    <x v="0"/>
    <x v="2"/>
    <x v="10"/>
    <s v="TR.32578"/>
    <n v="2"/>
    <x v="10"/>
    <x v="0"/>
    <d v="2019-04-12T15:12:19"/>
    <d v="2019-04-12T11:02:00"/>
    <n v="15018.99999990128"/>
    <n v="250.31666666502133"/>
    <n v="500.63333333004266"/>
    <n v="1"/>
    <s v="D537631"/>
    <s v="Closed"/>
  </r>
  <r>
    <x v="0"/>
    <x v="4"/>
    <x v="8"/>
    <s v="REC.1297"/>
    <n v="22"/>
    <x v="0"/>
    <x v="0"/>
    <d v="2019-04-13T15:49:15"/>
    <d v="2019-04-13T14:52:00"/>
    <n v="3435.0000001955777"/>
    <n v="57.250000003259629"/>
    <n v="1259.5000000717118"/>
    <n v="1"/>
    <s v="D537636"/>
    <s v="Closed"/>
  </r>
  <r>
    <x v="0"/>
    <x v="2"/>
    <x v="10"/>
    <s v="FS.27"/>
    <n v="52"/>
    <x v="1"/>
    <x v="0"/>
    <d v="2019-04-13T17:47:24"/>
    <d v="2019-04-13T15:44:00"/>
    <n v="7404.0000001201406"/>
    <n v="123.40000000200234"/>
    <n v="6416.8000001041219"/>
    <n v="1"/>
    <s v="D537647"/>
    <s v="Closed"/>
  </r>
  <r>
    <x v="0"/>
    <x v="2"/>
    <x v="16"/>
    <s v="FS.34787"/>
    <n v="2"/>
    <x v="1"/>
    <x v="0"/>
    <d v="2019-04-13T21:04:24"/>
    <d v="2019-04-13T19:16:00"/>
    <n v="6504.0000003296882"/>
    <n v="108.4000000054948"/>
    <n v="216.80000001098961"/>
    <n v="1"/>
    <s v="D537655"/>
    <s v="Closed"/>
  </r>
  <r>
    <x v="0"/>
    <x v="0"/>
    <x v="3"/>
    <s v="FS.854"/>
    <n v="5"/>
    <x v="1"/>
    <x v="0"/>
    <d v="2019-04-13T21:41:37"/>
    <d v="2019-04-13T19:50:00"/>
    <n v="6696.9999995548278"/>
    <n v="111.61666665924713"/>
    <n v="558.08333329623565"/>
    <n v="1"/>
    <s v="D537656"/>
    <s v="Closed"/>
  </r>
  <r>
    <x v="1"/>
    <x v="6"/>
    <x v="13"/>
    <s v="FS.2800"/>
    <n v="77"/>
    <x v="2"/>
    <x v="0"/>
    <d v="2019-04-14T08:21:49"/>
    <d v="2019-04-14T07:25:46"/>
    <n v="3363.0000003380701"/>
    <n v="56.050000005634502"/>
    <n v="4315.8500004338566"/>
    <n v="1"/>
    <s v="D537665"/>
    <s v="Closed"/>
  </r>
  <r>
    <x v="0"/>
    <x v="0"/>
    <x v="3"/>
    <s v="REC.925"/>
    <n v="13"/>
    <x v="3"/>
    <x v="0"/>
    <d v="2019-04-14T13:20:52"/>
    <d v="2019-04-14T11:09:00"/>
    <n v="7912.000000057742"/>
    <n v="131.86666666762903"/>
    <n v="1714.2666666791774"/>
    <n v="1"/>
    <s v="D537931"/>
    <s v="Closed"/>
  </r>
  <r>
    <x v="0"/>
    <x v="2"/>
    <x v="5"/>
    <s v="REC.667"/>
    <n v="31"/>
    <x v="3"/>
    <x v="0"/>
    <d v="2019-04-14T18:50:15"/>
    <d v="2019-04-14T11:09:00"/>
    <n v="27675"/>
    <n v="461.25"/>
    <n v="14298.75"/>
    <n v="1"/>
    <s v="D537839"/>
    <s v="Closed"/>
  </r>
  <r>
    <x v="0"/>
    <x v="2"/>
    <x v="16"/>
    <s v="FS.478"/>
    <n v="54"/>
    <x v="3"/>
    <x v="0"/>
    <d v="2019-04-14T17:50:57"/>
    <d v="2019-04-14T11:10:00"/>
    <n v="24056.999999773689"/>
    <n v="400.94999999622814"/>
    <n v="21651.29999979632"/>
    <n v="1"/>
    <s v="D538042"/>
    <s v="Closed"/>
  </r>
  <r>
    <x v="0"/>
    <x v="0"/>
    <x v="0"/>
    <s v="FS.55194"/>
    <n v="17"/>
    <x v="3"/>
    <x v="0"/>
    <d v="2019-04-14T16:24:17"/>
    <d v="2019-04-14T11:12:00"/>
    <n v="18737.000000244007"/>
    <n v="312.28333333740011"/>
    <n v="5308.8166667358018"/>
    <n v="1"/>
    <s v="D538060"/>
    <s v="Closed"/>
  </r>
  <r>
    <x v="0"/>
    <x v="0"/>
    <x v="0"/>
    <s v="FS.1001"/>
    <n v="84"/>
    <x v="3"/>
    <x v="0"/>
    <d v="2019-04-14T15:54:28"/>
    <d v="2019-04-14T11:12:00"/>
    <n v="16948.00000009127"/>
    <n v="282.46666666818783"/>
    <n v="23727.200000127777"/>
    <n v="1"/>
    <s v="D538037"/>
    <s v="Closed"/>
  </r>
  <r>
    <x v="0"/>
    <x v="4"/>
    <x v="9"/>
    <s v="FDR.8369"/>
    <n v="1081"/>
    <x v="3"/>
    <x v="0"/>
    <d v="2019-04-14T14:51:57"/>
    <d v="2019-04-14T11:12:00"/>
    <n v="13197.000000206754"/>
    <n v="219.95000000344589"/>
    <n v="237765.95000372501"/>
    <n v="1"/>
    <s v="D537808"/>
    <s v="Closed"/>
  </r>
  <r>
    <x v="0"/>
    <x v="0"/>
    <x v="0"/>
    <s v="FS.1312"/>
    <n v="10"/>
    <x v="3"/>
    <x v="0"/>
    <d v="2019-04-14T18:21:46"/>
    <d v="2019-04-14T11:15:00"/>
    <n v="25605.999999772757"/>
    <n v="426.76666666287929"/>
    <n v="4267.6666666287929"/>
    <n v="1"/>
    <s v="D537872"/>
    <s v="Closed"/>
  </r>
  <r>
    <x v="0"/>
    <x v="0"/>
    <x v="3"/>
    <s v="FS.885"/>
    <n v="9"/>
    <x v="3"/>
    <x v="0"/>
    <d v="2019-04-14T18:03:02"/>
    <d v="2019-04-14T11:17:00"/>
    <n v="24362.000000034459"/>
    <n v="406.03333333390765"/>
    <n v="3654.3000000051688"/>
    <n v="1"/>
    <s v="D538048"/>
    <s v="Closed"/>
  </r>
  <r>
    <x v="0"/>
    <x v="4"/>
    <x v="8"/>
    <s v="FDR.8370"/>
    <n v="288"/>
    <x v="3"/>
    <x v="0"/>
    <d v="2019-04-14T13:06:52"/>
    <d v="2019-04-14T11:20:00"/>
    <n v="6412.0000001974404"/>
    <n v="106.86666666995734"/>
    <n v="30777.600000947714"/>
    <n v="1"/>
    <s v="D537805"/>
    <s v="Closed"/>
  </r>
  <r>
    <x v="0"/>
    <x v="0"/>
    <x v="3"/>
    <s v="REC.720"/>
    <n v="25"/>
    <x v="3"/>
    <x v="0"/>
    <d v="2019-04-14T15:48:05"/>
    <d v="2019-04-14T11:20:00"/>
    <n v="16085.000000149012"/>
    <n v="268.08333333581686"/>
    <n v="6702.0833333954215"/>
    <n v="1"/>
    <s v="D538047"/>
    <s v="Closed"/>
  </r>
  <r>
    <x v="0"/>
    <x v="0"/>
    <x v="4"/>
    <s v="REC.2886"/>
    <n v="217"/>
    <x v="3"/>
    <x v="0"/>
    <d v="2019-04-14T13:32:00"/>
    <d v="2019-04-14T11:26:00"/>
    <n v="7559.9999994970858"/>
    <n v="125.9999999916181"/>
    <n v="27341.999998181127"/>
    <n v="1"/>
    <s v="D537853"/>
    <s v="Closed"/>
  </r>
  <r>
    <x v="0"/>
    <x v="0"/>
    <x v="3"/>
    <s v="FS.954"/>
    <n v="2"/>
    <x v="3"/>
    <x v="0"/>
    <d v="2019-04-14T14:25:54"/>
    <d v="2019-04-14T11:28:00"/>
    <n v="10674.000000092201"/>
    <n v="177.90000000153668"/>
    <n v="355.80000000307336"/>
    <n v="1"/>
    <s v="D537996"/>
    <s v="Closed"/>
  </r>
  <r>
    <x v="0"/>
    <x v="2"/>
    <x v="5"/>
    <s v="REC.227"/>
    <n v="35"/>
    <x v="3"/>
    <x v="0"/>
    <d v="2019-04-14T16:40:50"/>
    <d v="2019-04-14T11:34:00"/>
    <n v="18409.999999869615"/>
    <n v="306.83333333116025"/>
    <n v="10739.166666590609"/>
    <n v="1"/>
    <s v="D537983"/>
    <s v="Closed"/>
  </r>
  <r>
    <x v="0"/>
    <x v="2"/>
    <x v="15"/>
    <s v="FS.418"/>
    <n v="34"/>
    <x v="3"/>
    <x v="0"/>
    <d v="2019-04-14T18:11:49"/>
    <d v="2019-04-14T11:38:00"/>
    <n v="23628.999999677762"/>
    <n v="393.81666666129604"/>
    <n v="13389.766666484065"/>
    <n v="1"/>
    <s v="D538041"/>
    <s v="Closed"/>
  </r>
  <r>
    <x v="0"/>
    <x v="0"/>
    <x v="3"/>
    <s v="FS.702"/>
    <n v="2"/>
    <x v="3"/>
    <x v="0"/>
    <d v="2019-04-14T17:18:00"/>
    <d v="2019-04-14T11:40:00"/>
    <n v="20280.000000097789"/>
    <n v="338.00000000162981"/>
    <n v="676.00000000325963"/>
    <n v="1"/>
    <s v="D538073"/>
    <s v="Closed"/>
  </r>
  <r>
    <x v="0"/>
    <x v="2"/>
    <x v="10"/>
    <s v="FS.85"/>
    <n v="34"/>
    <x v="3"/>
    <x v="0"/>
    <d v="2019-04-14T19:10:09"/>
    <d v="2019-04-14T11:40:00"/>
    <n v="27009.000000217929"/>
    <n v="450.15000000363216"/>
    <n v="15305.100000123493"/>
    <n v="1"/>
    <s v="D538053"/>
    <s v="Closed"/>
  </r>
  <r>
    <x v="0"/>
    <x v="0"/>
    <x v="4"/>
    <s v="REC.1318"/>
    <n v="72"/>
    <x v="3"/>
    <x v="0"/>
    <d v="2019-04-14T18:09:45"/>
    <d v="2019-04-14T11:43:00"/>
    <n v="23204.999999888241"/>
    <n v="386.74999999813735"/>
    <n v="27845.99999986589"/>
    <n v="1"/>
    <s v="D538034"/>
    <s v="Closed"/>
  </r>
  <r>
    <x v="0"/>
    <x v="2"/>
    <x v="5"/>
    <s v="FS.523"/>
    <n v="4"/>
    <x v="3"/>
    <x v="0"/>
    <d v="2019-04-14T16:01:24"/>
    <d v="2019-04-14T11:58:00"/>
    <n v="14603.999999701045"/>
    <n v="243.39999999501742"/>
    <n v="973.5999999800697"/>
    <n v="1"/>
    <s v="D538020"/>
    <s v="Closed"/>
  </r>
  <r>
    <x v="0"/>
    <x v="2"/>
    <x v="5"/>
    <s v="FS.532"/>
    <n v="15"/>
    <x v="3"/>
    <x v="0"/>
    <d v="2019-04-14T15:28:00"/>
    <d v="2019-04-14T12:03:00"/>
    <n v="12299.999999860302"/>
    <n v="204.99999999767169"/>
    <n v="3074.9999999650754"/>
    <n v="1"/>
    <s v="D538031"/>
    <s v="Closed"/>
  </r>
  <r>
    <x v="0"/>
    <x v="2"/>
    <x v="5"/>
    <s v="FS.669"/>
    <n v="6"/>
    <x v="3"/>
    <x v="0"/>
    <d v="2019-04-14T19:58:46"/>
    <d v="2019-04-14T12:11:00"/>
    <n v="28065.999999619089"/>
    <n v="467.76666666031815"/>
    <n v="2806.5999999619089"/>
    <n v="1"/>
    <s v="D538081"/>
    <s v="Closed"/>
  </r>
  <r>
    <x v="0"/>
    <x v="0"/>
    <x v="3"/>
    <s v="FS.891"/>
    <n v="7"/>
    <x v="3"/>
    <x v="0"/>
    <d v="2019-04-14T15:17:00"/>
    <d v="2019-04-14T12:14:00"/>
    <n v="10979.99999995809"/>
    <n v="182.99999999930151"/>
    <n v="1280.9999999951106"/>
    <n v="1"/>
    <s v="D538024"/>
    <s v="Closed"/>
  </r>
  <r>
    <x v="0"/>
    <x v="2"/>
    <x v="5"/>
    <s v="TR.34944"/>
    <n v="3"/>
    <x v="3"/>
    <x v="0"/>
    <d v="2019-04-14T19:15:00"/>
    <d v="2019-04-14T12:14:00"/>
    <n v="25259.99999998603"/>
    <n v="420.99999999976717"/>
    <n v="1262.9999999993015"/>
    <n v="1"/>
    <s v="D538078"/>
    <s v="Closed"/>
  </r>
  <r>
    <x v="0"/>
    <x v="0"/>
    <x v="3"/>
    <s v="FS.971"/>
    <n v="4"/>
    <x v="3"/>
    <x v="0"/>
    <d v="2019-04-14T14:36:14"/>
    <d v="2019-04-14T12:21:00"/>
    <n v="8114.0000001294538"/>
    <n v="135.2333333354909"/>
    <n v="540.93333334196359"/>
    <n v="1"/>
    <s v="D538006"/>
    <s v="Closed"/>
  </r>
  <r>
    <x v="0"/>
    <x v="2"/>
    <x v="5"/>
    <s v="TR.34986"/>
    <n v="3"/>
    <x v="3"/>
    <x v="0"/>
    <d v="2019-04-14T19:23:00"/>
    <d v="2019-04-14T12:22:00"/>
    <n v="25259.99999998603"/>
    <n v="420.99999999976717"/>
    <n v="1262.9999999993015"/>
    <n v="1"/>
    <s v="D538079"/>
    <s v="Closed"/>
  </r>
  <r>
    <x v="0"/>
    <x v="7"/>
    <x v="17"/>
    <s v="MTR.15899"/>
    <n v="1"/>
    <x v="7"/>
    <x v="0"/>
    <d v="2019-04-14T13:31:31"/>
    <d v="2019-04-14T13:00:48"/>
    <n v="1843.0000002030283"/>
    <n v="30.716666670050472"/>
    <n v="30.716666670050472"/>
    <n v="1"/>
    <s v="C537924"/>
    <s v="Closed"/>
  </r>
  <r>
    <x v="0"/>
    <x v="0"/>
    <x v="3"/>
    <s v="FS.653"/>
    <n v="1"/>
    <x v="3"/>
    <x v="0"/>
    <d v="2019-04-14T17:12:00"/>
    <d v="2019-04-14T13:02:00"/>
    <n v="14999.999999860302"/>
    <n v="249.99999999767169"/>
    <n v="249.99999999767169"/>
    <n v="1"/>
    <s v="D538072"/>
    <s v="Closed"/>
  </r>
  <r>
    <x v="0"/>
    <x v="0"/>
    <x v="4"/>
    <s v="FS.1160"/>
    <n v="2"/>
    <x v="3"/>
    <x v="0"/>
    <d v="2019-04-14T14:31:42"/>
    <d v="2019-04-14T13:38:00"/>
    <n v="3221.9999994384125"/>
    <n v="53.699999990640208"/>
    <n v="107.39999998128042"/>
    <n v="1"/>
    <s v="D537955"/>
    <s v="Closed"/>
  </r>
  <r>
    <x v="0"/>
    <x v="0"/>
    <x v="4"/>
    <s v="FS.1180"/>
    <n v="24"/>
    <x v="3"/>
    <x v="0"/>
    <d v="2019-04-14T15:27:35"/>
    <d v="2019-04-14T13:54:00"/>
    <n v="5614.9999999674037"/>
    <n v="93.583333332790062"/>
    <n v="2245.9999999869615"/>
    <n v="1"/>
    <s v="D538052"/>
    <s v="Closed"/>
  </r>
  <r>
    <x v="0"/>
    <x v="0"/>
    <x v="4"/>
    <s v="FS.1033"/>
    <n v="11"/>
    <x v="3"/>
    <x v="0"/>
    <d v="2019-04-14T17:58:37"/>
    <d v="2019-04-14T13:55:00"/>
    <n v="14617.00000022538"/>
    <n v="243.616666670423"/>
    <n v="2679.783333374653"/>
    <n v="1"/>
    <s v="D538055"/>
    <s v="Closed"/>
  </r>
  <r>
    <x v="0"/>
    <x v="2"/>
    <x v="16"/>
    <s v="FS.558"/>
    <n v="22"/>
    <x v="3"/>
    <x v="0"/>
    <d v="2019-04-14T16:58:35"/>
    <d v="2019-04-14T13:55:00"/>
    <n v="11014.999999967404"/>
    <n v="183.58333333279006"/>
    <n v="4038.8333333213814"/>
    <n v="1"/>
    <s v="D538066"/>
    <s v="Closed"/>
  </r>
  <r>
    <x v="0"/>
    <x v="7"/>
    <x v="17"/>
    <s v="FS.1854"/>
    <n v="1"/>
    <x v="3"/>
    <x v="0"/>
    <d v="2019-04-14T17:03:14"/>
    <d v="2019-04-14T14:38:00"/>
    <n v="8714.000000199303"/>
    <n v="145.23333333665505"/>
    <n v="145.23333333665505"/>
    <n v="1"/>
    <s v="D538067"/>
    <s v="Closed"/>
  </r>
  <r>
    <x v="0"/>
    <x v="0"/>
    <x v="4"/>
    <s v="TR.35386"/>
    <n v="2"/>
    <x v="2"/>
    <x v="0"/>
    <d v="2019-04-15T07:25:00"/>
    <d v="2019-04-15T06:22:00"/>
    <n v="3780.0000003771856"/>
    <n v="63.000000006286427"/>
    <n v="126.00000001257285"/>
    <n v="1"/>
    <s v="D538086"/>
    <s v="Closed"/>
  </r>
  <r>
    <x v="0"/>
    <x v="3"/>
    <x v="7"/>
    <s v="FS.1375"/>
    <n v="6"/>
    <x v="3"/>
    <x v="0"/>
    <d v="2019-04-15T09:31:37"/>
    <d v="2019-04-15T07:11:00"/>
    <n v="8437.0000001974404"/>
    <n v="140.61666666995734"/>
    <n v="843.70000001974404"/>
    <n v="1"/>
    <s v="D538090"/>
    <s v="Closed"/>
  </r>
  <r>
    <x v="0"/>
    <x v="0"/>
    <x v="0"/>
    <s v="FS.1024"/>
    <n v="22"/>
    <x v="1"/>
    <x v="0"/>
    <d v="2019-04-15T10:02:00"/>
    <d v="2019-04-15T09:06:00"/>
    <n v="3360.0000002654269"/>
    <n v="56.000000004423782"/>
    <n v="1232.0000000973232"/>
    <n v="1"/>
    <s v="D538092"/>
    <s v="Closed"/>
  </r>
  <r>
    <x v="0"/>
    <x v="0"/>
    <x v="4"/>
    <s v="REC.1318"/>
    <n v="72"/>
    <x v="1"/>
    <x v="0"/>
    <d v="2019-04-15T10:40:00"/>
    <d v="2019-04-15T09:50:00"/>
    <n v="3000.000000349246"/>
    <n v="50.000000005820766"/>
    <n v="3600.0000004190952"/>
    <n v="1"/>
    <s v="D538106"/>
    <s v="Closed"/>
  </r>
  <r>
    <x v="0"/>
    <x v="4"/>
    <x v="9"/>
    <s v="FS.1388"/>
    <n v="8"/>
    <x v="4"/>
    <x v="0"/>
    <d v="2019-04-15T11:25:39"/>
    <d v="2019-04-15T10:21:00"/>
    <n v="3878.9999996311963"/>
    <n v="64.649999993853271"/>
    <n v="517.19999995082617"/>
    <n v="1"/>
    <s v="D538107"/>
    <s v="Closed"/>
  </r>
  <r>
    <x v="0"/>
    <x v="0"/>
    <x v="3"/>
    <s v="FS.966"/>
    <n v="2"/>
    <x v="1"/>
    <x v="0"/>
    <d v="2019-04-15T18:53:00"/>
    <d v="2019-04-15T17:49:00"/>
    <n v="3840.0000005727634"/>
    <n v="64.000000009546056"/>
    <n v="128.00000001909211"/>
    <n v="1"/>
    <s v="D538120"/>
    <s v="Closed"/>
  </r>
  <r>
    <x v="0"/>
    <x v="2"/>
    <x v="10"/>
    <s v="FS.31"/>
    <n v="1"/>
    <x v="10"/>
    <x v="0"/>
    <d v="2019-04-16T09:20:00"/>
    <d v="2019-04-16T08:38:00"/>
    <n v="2520.0000000419095"/>
    <n v="42.000000000698492"/>
    <n v="42.000000000698492"/>
    <n v="1"/>
    <s v="D538123"/>
    <s v="Closed"/>
  </r>
  <r>
    <x v="1"/>
    <x v="5"/>
    <x v="14"/>
    <s v="MTR.11866"/>
    <n v="1"/>
    <x v="2"/>
    <x v="0"/>
    <d v="2019-04-16T10:22:47"/>
    <d v="2019-04-16T09:22:00"/>
    <n v="3647.0000000903383"/>
    <n v="60.783333334838971"/>
    <n v="60.783333334838971"/>
    <n v="1"/>
    <s v="C538122"/>
    <s v="Closed"/>
  </r>
  <r>
    <x v="0"/>
    <x v="3"/>
    <x v="7"/>
    <s v="MTR.16472"/>
    <n v="1"/>
    <x v="1"/>
    <x v="0"/>
    <d v="2019-04-18T10:19:00"/>
    <d v="2019-04-18T09:05:31"/>
    <n v="4408.999999682419"/>
    <n v="73.483333328040317"/>
    <n v="73.483333328040317"/>
    <n v="1"/>
    <s v="C538131"/>
    <s v="Closed"/>
  </r>
  <r>
    <x v="1"/>
    <x v="6"/>
    <x v="22"/>
    <s v="FS.2030"/>
    <n v="18"/>
    <x v="5"/>
    <x v="0"/>
    <d v="2019-04-18T10:33:05"/>
    <d v="2019-04-18T09:28:42"/>
    <n v="3862.9999996628612"/>
    <n v="64.383333327714354"/>
    <n v="1158.8999998988584"/>
    <n v="1"/>
    <s v="D538135"/>
    <s v="Closed"/>
  </r>
  <r>
    <x v="1"/>
    <x v="6"/>
    <x v="21"/>
    <s v="FS.2305"/>
    <n v="4"/>
    <x v="2"/>
    <x v="1"/>
    <d v="2019-04-18T20:22:52"/>
    <d v="2019-04-18T11:57:00"/>
    <n v="30351.999999652617"/>
    <n v="505.86666666087694"/>
    <n v="2023.4666666435078"/>
    <n v="1"/>
    <s v="D538143"/>
    <s v="Closed"/>
  </r>
  <r>
    <x v="1"/>
    <x v="6"/>
    <x v="21"/>
    <s v="TR.40945"/>
    <n v="3"/>
    <x v="2"/>
    <x v="0"/>
    <d v="2019-04-18T13:19:33"/>
    <d v="2019-04-18T11:57:00"/>
    <n v="4952.9999998630956"/>
    <n v="82.54999999771826"/>
    <n v="247.64999999315478"/>
    <n v="1"/>
    <s v="D538141"/>
    <s v="Closed"/>
  </r>
  <r>
    <x v="0"/>
    <x v="2"/>
    <x v="16"/>
    <s v="FS.189"/>
    <n v="1"/>
    <x v="1"/>
    <x v="0"/>
    <d v="2019-04-18T16:19:00"/>
    <d v="2019-04-18T15:31:00"/>
    <n v="2879.9999999580905"/>
    <n v="47.999999999301508"/>
    <n v="47.999999999301508"/>
    <n v="1"/>
    <s v="D538155"/>
    <s v="Closed"/>
  </r>
  <r>
    <x v="0"/>
    <x v="4"/>
    <x v="9"/>
    <s v="MTR.29090"/>
    <n v="1"/>
    <x v="5"/>
    <x v="0"/>
    <d v="2019-04-18T18:59:00"/>
    <d v="2019-04-18T18:02:14"/>
    <n v="3406.0000003315508"/>
    <n v="56.766666672192514"/>
    <n v="56.766666672192514"/>
    <n v="1"/>
    <s v="C538156"/>
    <s v="Closed"/>
  </r>
  <r>
    <x v="0"/>
    <x v="2"/>
    <x v="5"/>
    <s v="TR.33040"/>
    <n v="8"/>
    <x v="2"/>
    <x v="0"/>
    <d v="2019-04-19T00:26:00"/>
    <d v="2019-04-18T22:34:00"/>
    <n v="6719.9999999022111"/>
    <n v="111.99999999837019"/>
    <n v="895.99999998696148"/>
    <n v="1"/>
    <s v="D538185"/>
    <s v="Closed"/>
  </r>
  <r>
    <x v="0"/>
    <x v="2"/>
    <x v="5"/>
    <s v="FS.234"/>
    <n v="5"/>
    <x v="3"/>
    <x v="0"/>
    <d v="2019-04-19T06:34:00"/>
    <d v="2019-04-19T05:20:00"/>
    <n v="4440.0000000139698"/>
    <n v="74.000000000232831"/>
    <n v="370.00000000116415"/>
    <n v="1"/>
    <s v="D538195"/>
    <s v="Closed"/>
  </r>
  <r>
    <x v="0"/>
    <x v="0"/>
    <x v="1"/>
    <s v="FS.718"/>
    <n v="22"/>
    <x v="3"/>
    <x v="0"/>
    <d v="2019-04-19T07:13:00"/>
    <d v="2019-04-19T05:31:00"/>
    <n v="6119.9999998323619"/>
    <n v="101.99999999720603"/>
    <n v="2243.9999999385327"/>
    <n v="1"/>
    <s v="D538191"/>
    <s v="Closed"/>
  </r>
  <r>
    <x v="0"/>
    <x v="2"/>
    <x v="10"/>
    <s v="FS.171"/>
    <n v="13"/>
    <x v="3"/>
    <x v="0"/>
    <d v="2019-04-19T08:27:41"/>
    <d v="2019-04-19T07:11:00"/>
    <n v="4600.9999999310821"/>
    <n v="76.683333332184702"/>
    <n v="996.88333331840113"/>
    <n v="1"/>
    <s v="D538193"/>
    <s v="Closed"/>
  </r>
  <r>
    <x v="0"/>
    <x v="0"/>
    <x v="3"/>
    <s v="REC.925"/>
    <n v="13"/>
    <x v="7"/>
    <x v="0"/>
    <d v="2019-04-19T08:20:00"/>
    <d v="2019-04-19T07:18:00"/>
    <n v="3719.9999995529652"/>
    <n v="61.999999992549419"/>
    <n v="805.99999990314245"/>
    <n v="1"/>
    <s v="D538189"/>
    <s v="Closed"/>
  </r>
  <r>
    <x v="0"/>
    <x v="2"/>
    <x v="10"/>
    <s v="FS.80"/>
    <n v="61"/>
    <x v="3"/>
    <x v="0"/>
    <d v="2019-04-19T09:43:00"/>
    <d v="2019-04-19T07:20:00"/>
    <n v="8580.0000003073364"/>
    <n v="143.00000000512227"/>
    <n v="8723.0000003124587"/>
    <n v="1"/>
    <s v="D538197"/>
    <s v="Closed"/>
  </r>
  <r>
    <x v="0"/>
    <x v="4"/>
    <x v="9"/>
    <s v="REC.1437"/>
    <n v="148"/>
    <x v="3"/>
    <x v="0"/>
    <d v="2019-04-19T10:08:00"/>
    <d v="2019-04-19T07:29:00"/>
    <n v="9540.0000002933666"/>
    <n v="159.00000000488944"/>
    <n v="23532.000000723638"/>
    <n v="1"/>
    <s v="D538211"/>
    <s v="Closed"/>
  </r>
  <r>
    <x v="0"/>
    <x v="4"/>
    <x v="9"/>
    <s v="FS.1474"/>
    <n v="223"/>
    <x v="3"/>
    <x v="0"/>
    <d v="2019-04-19T09:12:00"/>
    <d v="2019-04-19T07:30:00"/>
    <n v="6119.9999998323619"/>
    <n v="101.99999999720603"/>
    <n v="22745.999999376945"/>
    <n v="1"/>
    <s v="D538205"/>
    <s v="Closed"/>
  </r>
  <r>
    <x v="0"/>
    <x v="4"/>
    <x v="8"/>
    <s v="FS.1043"/>
    <n v="9"/>
    <x v="7"/>
    <x v="0"/>
    <d v="2019-04-19T10:17:00"/>
    <d v="2019-04-19T07:33:00"/>
    <n v="9840.0000000139698"/>
    <n v="164.00000000023283"/>
    <n v="1476.0000000020955"/>
    <n v="1"/>
    <s v="D538212"/>
    <s v="Closed"/>
  </r>
  <r>
    <x v="0"/>
    <x v="2"/>
    <x v="10"/>
    <s v="MTR.18545"/>
    <n v="1"/>
    <x v="7"/>
    <x v="0"/>
    <d v="2019-04-19T08:39:00"/>
    <d v="2019-04-19T07:35:00"/>
    <n v="3840.0000005727634"/>
    <n v="64.000000009546056"/>
    <n v="64.000000009546056"/>
    <n v="1"/>
    <s v="C538169"/>
    <s v="Closed"/>
  </r>
  <r>
    <x v="0"/>
    <x v="4"/>
    <x v="9"/>
    <s v="FS.1429"/>
    <n v="2"/>
    <x v="3"/>
    <x v="0"/>
    <d v="2019-04-19T09:24:00"/>
    <d v="2019-04-19T07:57:00"/>
    <n v="5220.0000000419095"/>
    <n v="87.000000000698492"/>
    <n v="174.00000000139698"/>
    <n v="1"/>
    <s v="D538208"/>
    <s v="Closed"/>
  </r>
  <r>
    <x v="0"/>
    <x v="2"/>
    <x v="5"/>
    <s v="FS.931"/>
    <n v="12"/>
    <x v="3"/>
    <x v="0"/>
    <d v="2019-04-19T11:17:00"/>
    <d v="2019-04-19T09:37:00"/>
    <n v="6000.0000000698492"/>
    <n v="100.00000000116415"/>
    <n v="1200.0000000139698"/>
    <n v="1"/>
    <s v="D538268"/>
    <s v="Closed"/>
  </r>
  <r>
    <x v="0"/>
    <x v="3"/>
    <x v="7"/>
    <s v="FDR.8357"/>
    <n v="855"/>
    <x v="10"/>
    <x v="0"/>
    <d v="2019-04-19T10:25:00"/>
    <d v="2019-04-19T10:10:00"/>
    <n v="900.00000041909516"/>
    <n v="15.000000006984919"/>
    <n v="12825.000005972106"/>
    <n v="1"/>
    <s v="D538217"/>
    <s v="Closed"/>
  </r>
  <r>
    <x v="0"/>
    <x v="2"/>
    <x v="5"/>
    <s v="TR.34907"/>
    <n v="1"/>
    <x v="3"/>
    <x v="0"/>
    <d v="2019-04-19T11:17:00"/>
    <d v="2019-04-19T10:28:00"/>
    <n v="2939.9999995250255"/>
    <n v="48.999999992083758"/>
    <n v="48.999999992083758"/>
    <n v="1"/>
    <s v="D538272"/>
    <s v="Closed"/>
  </r>
  <r>
    <x v="0"/>
    <x v="3"/>
    <x v="7"/>
    <s v="PL.102729"/>
    <n v="2"/>
    <x v="3"/>
    <x v="0"/>
    <d v="2019-04-19T11:45:20"/>
    <d v="2019-04-19T10:57:00"/>
    <n v="2899.9999996041879"/>
    <n v="48.333333326736465"/>
    <n v="96.66666665347293"/>
    <n v="1"/>
    <s v="D538271"/>
    <s v="Closed"/>
  </r>
  <r>
    <x v="0"/>
    <x v="0"/>
    <x v="3"/>
    <s v="FS.41987"/>
    <n v="4"/>
    <x v="3"/>
    <x v="0"/>
    <d v="2019-04-19T14:45:00"/>
    <d v="2019-04-19T13:06:00"/>
    <n v="5940.0000005029142"/>
    <n v="99.000000008381903"/>
    <n v="396.00000003352761"/>
    <n v="1"/>
    <s v="D538347"/>
    <s v="Closed"/>
  </r>
  <r>
    <x v="0"/>
    <x v="2"/>
    <x v="5"/>
    <s v="REC.651"/>
    <n v="340"/>
    <x v="1"/>
    <x v="0"/>
    <d v="2019-04-19T15:50:00"/>
    <d v="2019-04-19T13:29:00"/>
    <n v="8459.999999916181"/>
    <n v="140.99999999860302"/>
    <n v="47939.999999525025"/>
    <n v="1"/>
    <s v="D538304"/>
    <s v="Closed"/>
  </r>
  <r>
    <x v="0"/>
    <x v="0"/>
    <x v="3"/>
    <s v="REC.925"/>
    <n v="30"/>
    <x v="1"/>
    <x v="0"/>
    <d v="2019-04-19T15:06:16"/>
    <d v="2019-04-19T13:46:00"/>
    <n v="4815.9999998984858"/>
    <n v="80.266666664974764"/>
    <n v="2407.9999999492429"/>
    <n v="1"/>
    <s v="D538317"/>
    <s v="Closed"/>
  </r>
  <r>
    <x v="0"/>
    <x v="0"/>
    <x v="3"/>
    <s v="FS.702"/>
    <n v="2"/>
    <x v="1"/>
    <x v="0"/>
    <d v="2019-04-19T15:43:59"/>
    <d v="2019-04-19T14:06:30"/>
    <n v="5848.9999999757856"/>
    <n v="97.48333333292976"/>
    <n v="194.96666666585952"/>
    <n v="1"/>
    <s v="D538345"/>
    <s v="Closed"/>
  </r>
  <r>
    <x v="0"/>
    <x v="3"/>
    <x v="7"/>
    <s v="FS.1375"/>
    <n v="6"/>
    <x v="3"/>
    <x v="0"/>
    <d v="2019-04-19T16:02:33"/>
    <d v="2019-04-19T14:19:44"/>
    <n v="6168.999999971129"/>
    <n v="102.81666666618548"/>
    <n v="616.8999999971129"/>
    <n v="1"/>
    <s v="D538348"/>
    <s v="Closed"/>
  </r>
  <r>
    <x v="0"/>
    <x v="7"/>
    <x v="17"/>
    <s v="REC.1819"/>
    <n v="75"/>
    <x v="3"/>
    <x v="0"/>
    <d v="2019-04-19T18:19:49"/>
    <d v="2019-04-19T14:21:26"/>
    <n v="14303.000000375323"/>
    <n v="238.38333333958872"/>
    <n v="17878.750000469154"/>
    <n v="1"/>
    <s v="D538344"/>
    <s v="Closed"/>
  </r>
  <r>
    <x v="0"/>
    <x v="0"/>
    <x v="3"/>
    <s v="FS.891"/>
    <n v="7"/>
    <x v="3"/>
    <x v="0"/>
    <d v="2019-04-19T17:54:07"/>
    <d v="2019-04-19T14:36:00"/>
    <n v="11887.000000127591"/>
    <n v="198.11666666879319"/>
    <n v="1386.8166666815523"/>
    <n v="1"/>
    <s v="D538356"/>
    <s v="Closed"/>
  </r>
  <r>
    <x v="0"/>
    <x v="2"/>
    <x v="5"/>
    <s v="FS.555"/>
    <n v="1"/>
    <x v="1"/>
    <x v="0"/>
    <d v="2019-04-19T16:08:00"/>
    <d v="2019-04-19T14:55:00"/>
    <n v="4379.9999998183921"/>
    <n v="72.999999996973202"/>
    <n v="72.999999996973202"/>
    <n v="1"/>
    <s v="D538349"/>
    <s v="Closed"/>
  </r>
  <r>
    <x v="1"/>
    <x v="1"/>
    <x v="11"/>
    <s v="MTR.8412"/>
    <n v="1"/>
    <x v="3"/>
    <x v="0"/>
    <d v="2019-04-19T17:18:35"/>
    <d v="2019-04-19T16:18:00"/>
    <n v="3634.9999997997656"/>
    <n v="60.583333329996094"/>
    <n v="60.583333329996094"/>
    <n v="1"/>
    <s v="C538352"/>
    <s v="Closed"/>
  </r>
  <r>
    <x v="0"/>
    <x v="0"/>
    <x v="0"/>
    <s v="MTR.22478"/>
    <n v="1"/>
    <x v="2"/>
    <x v="0"/>
    <d v="2019-04-19T18:56:14"/>
    <d v="2019-04-19T16:24:00"/>
    <n v="9133.999999682419"/>
    <n v="152.23333332804032"/>
    <n v="152.23333332804032"/>
    <n v="1"/>
    <s v="C538353"/>
    <s v="Closed"/>
  </r>
  <r>
    <x v="0"/>
    <x v="2"/>
    <x v="5"/>
    <s v="MTR.18350"/>
    <n v="1"/>
    <x v="3"/>
    <x v="0"/>
    <d v="2019-04-19T18:29:44"/>
    <d v="2019-04-19T17:24:31"/>
    <n v="3913.0000000353903"/>
    <n v="65.216666667256504"/>
    <n v="65.216666667256504"/>
    <n v="1"/>
    <s v="C538359"/>
    <s v="Closed"/>
  </r>
  <r>
    <x v="0"/>
    <x v="7"/>
    <x v="17"/>
    <s v="FS.1786"/>
    <n v="25"/>
    <x v="1"/>
    <x v="0"/>
    <d v="2019-04-19T18:25:23"/>
    <d v="2019-04-19T17:37:26"/>
    <n v="2877.0000005140901"/>
    <n v="47.950000008568168"/>
    <n v="1198.7500002142042"/>
    <n v="1"/>
    <s v="D538369"/>
    <s v="Closed"/>
  </r>
  <r>
    <x v="0"/>
    <x v="7"/>
    <x v="17"/>
    <s v="PL.106859"/>
    <n v="5"/>
    <x v="1"/>
    <x v="0"/>
    <d v="2019-04-19T19:09:01"/>
    <d v="2019-04-19T18:01:00"/>
    <n v="4080.9999997029081"/>
    <n v="68.016666661715135"/>
    <n v="340.08333330857567"/>
    <n v="1"/>
    <s v="D538370"/>
    <s v="Closed"/>
  </r>
  <r>
    <x v="0"/>
    <x v="7"/>
    <x v="17"/>
    <s v="FS.1759"/>
    <n v="1"/>
    <x v="1"/>
    <x v="0"/>
    <d v="2019-04-19T20:00:31"/>
    <d v="2019-04-19T18:55:00"/>
    <n v="3930.9999998426065"/>
    <n v="65.516666664043441"/>
    <n v="65.516666664043441"/>
    <n v="1"/>
    <s v="D538372"/>
    <s v="Closed"/>
  </r>
  <r>
    <x v="0"/>
    <x v="7"/>
    <x v="17"/>
    <s v="FS.1855"/>
    <n v="52"/>
    <x v="1"/>
    <x v="0"/>
    <d v="2019-04-19T22:33:16"/>
    <d v="2019-04-19T21:14:00"/>
    <n v="4755.9999997029081"/>
    <n v="79.266666661715135"/>
    <n v="4121.866666409187"/>
    <n v="1"/>
    <s v="D538375"/>
    <s v="Closed"/>
  </r>
  <r>
    <x v="0"/>
    <x v="0"/>
    <x v="3"/>
    <s v="FS.966"/>
    <n v="2"/>
    <x v="1"/>
    <x v="0"/>
    <d v="2019-04-20T11:05:52"/>
    <d v="2019-04-20T09:58:00"/>
    <n v="4072.0000001136214"/>
    <n v="67.866666668560356"/>
    <n v="135.73333333712071"/>
    <n v="1"/>
    <s v="D538384"/>
    <s v="Closed"/>
  </r>
  <r>
    <x v="0"/>
    <x v="2"/>
    <x v="16"/>
    <s v="PL.93712"/>
    <n v="732"/>
    <x v="1"/>
    <x v="0"/>
    <d v="2019-04-20T13:43:33"/>
    <d v="2019-04-20T11:36:18"/>
    <n v="7635.0000000558794"/>
    <n v="127.25000000093132"/>
    <n v="93147.000000681728"/>
    <n v="1"/>
    <s v="D538453"/>
    <s v="Closed"/>
  </r>
  <r>
    <x v="0"/>
    <x v="3"/>
    <x v="7"/>
    <s v="PL.103597"/>
    <n v="2"/>
    <x v="1"/>
    <x v="0"/>
    <d v="2019-04-20T15:20:53"/>
    <d v="2019-04-20T12:20:06"/>
    <n v="10846.999999671243"/>
    <n v="180.78333332785405"/>
    <n v="361.5666666557081"/>
    <n v="1"/>
    <s v="D538458"/>
    <s v="Closed"/>
  </r>
  <r>
    <x v="0"/>
    <x v="2"/>
    <x v="5"/>
    <s v="REC.449"/>
    <n v="32"/>
    <x v="4"/>
    <x v="0"/>
    <d v="2019-04-20T13:01:30"/>
    <d v="2019-04-20T12:31:00"/>
    <n v="1830.0000003073364"/>
    <n v="30.500000005122274"/>
    <n v="976.00000016391277"/>
    <n v="1"/>
    <s v="D538427"/>
    <s v="Closed"/>
  </r>
  <r>
    <x v="0"/>
    <x v="2"/>
    <x v="5"/>
    <s v="PL.117377"/>
    <n v="44"/>
    <x v="1"/>
    <x v="0"/>
    <d v="2019-04-20T14:08:39"/>
    <d v="2019-04-20T12:36:00"/>
    <n v="5559.0000000782311"/>
    <n v="92.650000001303852"/>
    <n v="4076.6000000573695"/>
    <n v="1"/>
    <s v="D538456"/>
    <s v="Closed"/>
  </r>
  <r>
    <x v="0"/>
    <x v="2"/>
    <x v="16"/>
    <s v="TR.32754"/>
    <n v="1"/>
    <x v="1"/>
    <x v="0"/>
    <d v="2019-04-20T16:11:01"/>
    <d v="2019-04-20T14:58:55"/>
    <n v="4326.0000003967434"/>
    <n v="72.10000000661239"/>
    <n v="72.10000000661239"/>
    <n v="1"/>
    <s v="D538460"/>
    <s v="Closed"/>
  </r>
  <r>
    <x v="0"/>
    <x v="2"/>
    <x v="5"/>
    <s v="TR.34020"/>
    <n v="1"/>
    <x v="5"/>
    <x v="0"/>
    <d v="2019-04-21T20:22:26"/>
    <d v="2019-04-21T19:39:00"/>
    <n v="2606.000000028871"/>
    <n v="43.433333333814517"/>
    <n v="43.433333333814517"/>
    <n v="1"/>
    <s v="D538467"/>
    <s v="Closed"/>
  </r>
  <r>
    <x v="0"/>
    <x v="4"/>
    <x v="9"/>
    <s v="TR.37116"/>
    <n v="3"/>
    <x v="5"/>
    <x v="0"/>
    <d v="2019-04-22T09:29:47"/>
    <d v="2019-04-22T08:27:22"/>
    <n v="3745.0000003678724"/>
    <n v="62.416666672797874"/>
    <n v="187.25000001839362"/>
    <n v="1"/>
    <s v="D538470"/>
    <s v="Closed"/>
  </r>
  <r>
    <x v="0"/>
    <x v="0"/>
    <x v="4"/>
    <s v="TR.36024"/>
    <n v="1"/>
    <x v="1"/>
    <x v="0"/>
    <d v="2019-04-22T12:38:43"/>
    <d v="2019-04-22T11:44:00"/>
    <n v="3282.9999998677522"/>
    <n v="54.716666664462537"/>
    <n v="54.716666664462537"/>
    <n v="1"/>
    <s v="D538476"/>
    <s v="Closed"/>
  </r>
  <r>
    <x v="0"/>
    <x v="3"/>
    <x v="7"/>
    <s v="FS.1178"/>
    <n v="5"/>
    <x v="1"/>
    <x v="0"/>
    <d v="2019-04-22T12:37:24"/>
    <d v="2019-04-22T11:45:08"/>
    <n v="3136.0000000800937"/>
    <n v="52.266666668001562"/>
    <n v="261.33333334000781"/>
    <n v="1"/>
    <s v="D538474"/>
    <s v="Closed"/>
  </r>
  <r>
    <x v="0"/>
    <x v="0"/>
    <x v="3"/>
    <s v="MTR.191194"/>
    <n v="1"/>
    <x v="4"/>
    <x v="0"/>
    <d v="2019-04-22T14:56:54"/>
    <d v="2019-04-22T12:28:00"/>
    <n v="8934.0000000782311"/>
    <n v="148.90000000130385"/>
    <n v="148.90000000130385"/>
    <n v="1"/>
    <s v="C538475"/>
    <s v="Closed"/>
  </r>
  <r>
    <x v="0"/>
    <x v="2"/>
    <x v="5"/>
    <s v="MTR.21333"/>
    <n v="1"/>
    <x v="1"/>
    <x v="0"/>
    <d v="2019-04-23T15:08:46"/>
    <d v="2019-04-23T12:55:00"/>
    <n v="8025.9999996749684"/>
    <n v="133.76666666124947"/>
    <n v="133.76666666124947"/>
    <n v="1"/>
    <s v="C538487"/>
    <s v="Closed"/>
  </r>
  <r>
    <x v="1"/>
    <x v="6"/>
    <x v="13"/>
    <s v="MTR.14829"/>
    <n v="1"/>
    <x v="2"/>
    <x v="0"/>
    <d v="2019-04-24T11:29:27"/>
    <d v="2019-04-24T10:22:00"/>
    <n v="4047.0000005559996"/>
    <n v="67.45000000926666"/>
    <n v="67.45000000926666"/>
    <n v="1"/>
    <s v="C538494"/>
    <s v="Closed"/>
  </r>
  <r>
    <x v="0"/>
    <x v="2"/>
    <x v="5"/>
    <s v="REC.651"/>
    <n v="340"/>
    <x v="0"/>
    <x v="0"/>
    <d v="2019-04-24T10:55:45"/>
    <d v="2019-04-24T10:42:00"/>
    <n v="824.99999986030161"/>
    <n v="13.749999997671694"/>
    <n v="4674.9999992083758"/>
    <n v="1"/>
    <s v="D538497"/>
    <s v="Closed"/>
  </r>
  <r>
    <x v="0"/>
    <x v="2"/>
    <x v="16"/>
    <s v="TR.90486"/>
    <n v="1"/>
    <x v="2"/>
    <x v="0"/>
    <d v="2019-04-25T11:17:10"/>
    <d v="2019-04-25T08:57:00"/>
    <n v="8410.0000001722947"/>
    <n v="140.16666666953824"/>
    <n v="140.16666666953824"/>
    <n v="1"/>
    <s v="D538512"/>
    <s v="Closed"/>
  </r>
  <r>
    <x v="1"/>
    <x v="1"/>
    <x v="20"/>
    <s v="BLANK"/>
    <n v="1"/>
    <x v="10"/>
    <x v="1"/>
    <d v="2019-04-25T12:16:00"/>
    <d v="2019-04-25T09:07:00"/>
    <n v="11339.999999874271"/>
    <n v="188.99999999790452"/>
    <n v="188.99999999790452"/>
    <n v="1"/>
    <s v="C538511"/>
    <s v="Closed"/>
  </r>
  <r>
    <x v="0"/>
    <x v="0"/>
    <x v="3"/>
    <s v="FS.761"/>
    <n v="17"/>
    <x v="1"/>
    <x v="0"/>
    <d v="2019-04-25T23:09:50"/>
    <d v="2019-04-25T21:47:55"/>
    <n v="4914.9999997811392"/>
    <n v="81.916666663018987"/>
    <n v="1392.5833332713228"/>
    <n v="1"/>
    <s v="D538528"/>
    <s v="Closed"/>
  </r>
  <r>
    <x v="0"/>
    <x v="0"/>
    <x v="0"/>
    <s v="FS.1187"/>
    <n v="13"/>
    <x v="7"/>
    <x v="0"/>
    <d v="2019-04-26T00:05:36"/>
    <d v="2019-04-25T22:13:00"/>
    <n v="6756.0000001452863"/>
    <n v="112.60000000242144"/>
    <n v="1463.8000000314787"/>
    <n v="1"/>
    <s v="D538543"/>
    <s v="Closed"/>
  </r>
  <r>
    <x v="0"/>
    <x v="7"/>
    <x v="17"/>
    <s v="MTR.15533"/>
    <n v="1"/>
    <x v="1"/>
    <x v="0"/>
    <d v="2019-04-26T00:43:13"/>
    <d v="2019-04-25T22:46:00"/>
    <n v="7033.000000147149"/>
    <n v="117.21666666911915"/>
    <n v="117.21666666911915"/>
    <n v="1"/>
    <s v="C538529"/>
    <s v="Closed"/>
  </r>
  <r>
    <x v="0"/>
    <x v="2"/>
    <x v="10"/>
    <s v="REC.50"/>
    <n v="261"/>
    <x v="7"/>
    <x v="0"/>
    <d v="2019-04-26T01:05:06"/>
    <d v="2019-04-25T23:20:00"/>
    <n v="6306.0000005643815"/>
    <n v="105.10000000940636"/>
    <n v="27431.100002455059"/>
    <n v="1"/>
    <s v="D538548"/>
    <s v="Closed"/>
  </r>
  <r>
    <x v="0"/>
    <x v="7"/>
    <x v="17"/>
    <s v="MTR.15951"/>
    <n v="1"/>
    <x v="1"/>
    <x v="0"/>
    <d v="2019-04-26T11:10:00"/>
    <d v="2019-04-26T09:47:00"/>
    <n v="4980.000000516884"/>
    <n v="83.000000008614734"/>
    <n v="83.000000008614734"/>
    <n v="1"/>
    <s v="C538550"/>
    <s v="Closed"/>
  </r>
  <r>
    <x v="0"/>
    <x v="0"/>
    <x v="3"/>
    <s v="PL.96148"/>
    <n v="5"/>
    <x v="1"/>
    <x v="0"/>
    <d v="2019-04-26T18:50:08"/>
    <d v="2019-04-26T18:06:00"/>
    <n v="2647.9999997885898"/>
    <n v="44.13333332980983"/>
    <n v="220.66666664904915"/>
    <n v="1"/>
    <s v="D538553"/>
    <s v="Closed"/>
  </r>
  <r>
    <x v="0"/>
    <x v="2"/>
    <x v="10"/>
    <s v="FS.139"/>
    <n v="35"/>
    <x v="1"/>
    <x v="0"/>
    <d v="2019-04-27T11:13:00"/>
    <d v="2019-04-27T09:53:52"/>
    <n v="4748.0000003473833"/>
    <n v="79.133333339123055"/>
    <n v="2769.6666668693069"/>
    <n v="1"/>
    <s v="D538563"/>
    <s v="Closed"/>
  </r>
  <r>
    <x v="1"/>
    <x v="5"/>
    <x v="14"/>
    <s v="FS.2184"/>
    <n v="7"/>
    <x v="5"/>
    <x v="0"/>
    <d v="2019-04-27T14:12:52"/>
    <d v="2019-04-27T13:13:35"/>
    <n v="3557.0000004256144"/>
    <n v="59.283333340426907"/>
    <n v="414.98333338298835"/>
    <n v="1"/>
    <s v="D538566"/>
    <s v="Closed"/>
  </r>
  <r>
    <x v="1"/>
    <x v="6"/>
    <x v="22"/>
    <s v="MTR.13505"/>
    <n v="1"/>
    <x v="1"/>
    <x v="0"/>
    <d v="2019-04-27T19:20:26"/>
    <d v="2019-04-27T17:55:00"/>
    <n v="5125.9999994421378"/>
    <n v="85.43333332403563"/>
    <n v="85.43333332403563"/>
    <n v="1"/>
    <s v="C538568"/>
    <s v="Closed"/>
  </r>
  <r>
    <x v="0"/>
    <x v="0"/>
    <x v="0"/>
    <s v="TR.37738"/>
    <n v="1"/>
    <x v="1"/>
    <x v="0"/>
    <d v="2019-04-28T09:38:12"/>
    <d v="2019-04-28T08:31:55"/>
    <n v="3976.9999999087304"/>
    <n v="66.283333331812173"/>
    <n v="66.283333331812173"/>
    <n v="1"/>
    <s v="D538573"/>
    <s v="Closed"/>
  </r>
  <r>
    <x v="0"/>
    <x v="0"/>
    <x v="0"/>
    <s v="FS.1523"/>
    <n v="7"/>
    <x v="1"/>
    <x v="0"/>
    <d v="2019-04-28T09:37:27"/>
    <d v="2019-04-28T08:54:22"/>
    <n v="2584.9999995203689"/>
    <n v="43.083333325339481"/>
    <n v="301.58333327737637"/>
    <n v="1"/>
    <s v="D538572"/>
    <s v="Closed"/>
  </r>
  <r>
    <x v="0"/>
    <x v="2"/>
    <x v="5"/>
    <s v="TR.34558"/>
    <n v="3"/>
    <x v="5"/>
    <x v="0"/>
    <d v="2019-04-28T09:58:30"/>
    <d v="2019-04-28T09:08:31"/>
    <n v="2999.000000115484"/>
    <n v="49.983333335258067"/>
    <n v="149.9500000057742"/>
    <n v="1"/>
    <s v="D538574"/>
    <s v="Closed"/>
  </r>
  <r>
    <x v="0"/>
    <x v="3"/>
    <x v="7"/>
    <s v="REC.1319"/>
    <n v="33"/>
    <x v="1"/>
    <x v="0"/>
    <d v="2019-04-28T15:31:46"/>
    <d v="2019-04-28T13:43:57"/>
    <n v="6468.9999996917322"/>
    <n v="107.81666666152887"/>
    <n v="3557.9499998304527"/>
    <n v="1"/>
    <s v="D538583"/>
    <s v="Closed"/>
  </r>
  <r>
    <x v="0"/>
    <x v="3"/>
    <x v="7"/>
    <s v="MTR.17071"/>
    <n v="1"/>
    <x v="10"/>
    <x v="0"/>
    <d v="2019-04-28T16:28:10"/>
    <d v="2019-04-28T14:22:00"/>
    <n v="7569.9999999487773"/>
    <n v="126.16666666581295"/>
    <n v="126.16666666581295"/>
    <n v="1"/>
    <s v="C538580"/>
    <s v="Closed"/>
  </r>
  <r>
    <x v="0"/>
    <x v="2"/>
    <x v="5"/>
    <s v="MTR.53542"/>
    <n v="1"/>
    <x v="10"/>
    <x v="0"/>
    <d v="2019-04-28T17:27:24"/>
    <d v="2019-04-28T16:03:00"/>
    <n v="5064.0000000363216"/>
    <n v="84.40000000060536"/>
    <n v="84.40000000060536"/>
    <n v="1"/>
    <s v="C538586"/>
    <s v="Closed"/>
  </r>
  <r>
    <x v="0"/>
    <x v="2"/>
    <x v="5"/>
    <s v="PL.93081"/>
    <n v="1"/>
    <x v="7"/>
    <x v="0"/>
    <d v="2019-04-28T22:22:01"/>
    <d v="2019-04-28T21:08:00"/>
    <n v="4440.9999996190891"/>
    <n v="74.016666660318151"/>
    <n v="74.016666660318151"/>
    <n v="1"/>
    <s v="D538588"/>
    <s v="Closed"/>
  </r>
  <r>
    <x v="0"/>
    <x v="2"/>
    <x v="5"/>
    <s v="MTR.17556"/>
    <n v="1"/>
    <x v="7"/>
    <x v="0"/>
    <d v="2019-04-28T22:21:08"/>
    <d v="2019-04-28T21:15:59"/>
    <n v="3909.0000003576279"/>
    <n v="65.150000005960464"/>
    <n v="65.150000005960464"/>
    <n v="1"/>
    <s v="C538587"/>
    <s v="Closed"/>
  </r>
  <r>
    <x v="0"/>
    <x v="2"/>
    <x v="10"/>
    <s v="TR.31562"/>
    <n v="2"/>
    <x v="5"/>
    <x v="0"/>
    <d v="2019-04-29T09:17:00"/>
    <d v="2019-04-29T08:38:33"/>
    <n v="2306.999999913387"/>
    <n v="38.44999999855645"/>
    <n v="76.8999999971129"/>
    <n v="1"/>
    <s v="D538597"/>
    <s v="Closed"/>
  </r>
  <r>
    <x v="0"/>
    <x v="2"/>
    <x v="10"/>
    <s v="REC.29"/>
    <n v="48"/>
    <x v="10"/>
    <x v="0"/>
    <d v="2019-04-29T09:43:00"/>
    <d v="2019-04-29T08:45:00"/>
    <n v="3480.0000000279397"/>
    <n v="58.000000000465661"/>
    <n v="2784.0000000223517"/>
    <n v="1"/>
    <s v="D538599"/>
    <s v="Closed"/>
  </r>
  <r>
    <x v="0"/>
    <x v="0"/>
    <x v="1"/>
    <s v="TR.33903"/>
    <n v="2"/>
    <x v="5"/>
    <x v="0"/>
    <d v="2019-04-29T10:18:00"/>
    <d v="2019-04-29T08:50:00"/>
    <n v="5280.0000002374873"/>
    <n v="88.000000003958121"/>
    <n v="176.00000000791624"/>
    <n v="1"/>
    <s v="D538604"/>
    <s v="Closed"/>
  </r>
  <r>
    <x v="0"/>
    <x v="2"/>
    <x v="10"/>
    <s v="FS.165"/>
    <n v="14"/>
    <x v="4"/>
    <x v="0"/>
    <d v="2019-04-29T10:56:00"/>
    <d v="2019-04-29T09:58:00"/>
    <n v="3480.0000000279397"/>
    <n v="58.000000000465661"/>
    <n v="812.00000000651926"/>
    <n v="1"/>
    <s v="D538606"/>
    <s v="Closed"/>
  </r>
  <r>
    <x v="0"/>
    <x v="4"/>
    <x v="9"/>
    <s v="TR.37316"/>
    <n v="1"/>
    <x v="1"/>
    <x v="0"/>
    <d v="2019-04-29T11:38:00"/>
    <d v="2019-04-29T10:32:00"/>
    <n v="3960.0000003352761"/>
    <n v="66.000000005587935"/>
    <n v="66.000000005587935"/>
    <n v="1"/>
    <s v="D538608"/>
    <s v="Closed"/>
  </r>
  <r>
    <x v="0"/>
    <x v="0"/>
    <x v="3"/>
    <s v="FS.857"/>
    <n v="7"/>
    <x v="10"/>
    <x v="0"/>
    <d v="2019-04-29T12:17:00"/>
    <d v="2019-04-29T10:58:00"/>
    <n v="4740.0000003632158"/>
    <n v="79.000000006053597"/>
    <n v="553.00000004237518"/>
    <n v="1"/>
    <s v="D538611"/>
    <s v="Closed"/>
  </r>
  <r>
    <x v="0"/>
    <x v="0"/>
    <x v="3"/>
    <s v="FS.1058"/>
    <n v="4"/>
    <x v="2"/>
    <x v="0"/>
    <d v="2019-04-29T13:06:44"/>
    <d v="2019-04-29T12:18:25"/>
    <n v="2898.9999999990687"/>
    <n v="48.316666666651145"/>
    <n v="193.26666666660458"/>
    <n v="1"/>
    <s v="D538612"/>
    <s v="Closed"/>
  </r>
  <r>
    <x v="1"/>
    <x v="1"/>
    <x v="11"/>
    <s v="FS.2274"/>
    <n v="40"/>
    <x v="4"/>
    <x v="0"/>
    <d v="2019-04-30T05:10:17"/>
    <d v="2019-04-30T03:34:00"/>
    <n v="5777.000000118278"/>
    <n v="96.283333335304633"/>
    <n v="3851.3333334121853"/>
    <n v="1"/>
    <s v="D538617"/>
    <s v="Closed"/>
  </r>
  <r>
    <x v="1"/>
    <x v="1"/>
    <x v="11"/>
    <s v="FS.2575"/>
    <n v="1"/>
    <x v="4"/>
    <x v="0"/>
    <d v="2019-04-30T08:03:29"/>
    <d v="2019-04-30T07:47:00"/>
    <n v="988.99999985005707"/>
    <n v="16.483333330834284"/>
    <n v="16.483333330834284"/>
    <n v="1"/>
    <s v="D538620"/>
    <s v="Closed"/>
  </r>
  <r>
    <x v="1"/>
    <x v="1"/>
    <x v="11"/>
    <s v="MTR.91947"/>
    <n v="1"/>
    <x v="2"/>
    <x v="1"/>
    <d v="2019-04-30T10:16:50"/>
    <d v="2019-04-30T08:22:00"/>
    <n v="6890.0000000372529"/>
    <n v="114.83333333395422"/>
    <n v="114.83333333395422"/>
    <n v="1"/>
    <s v="C538621"/>
    <s v="Closed"/>
  </r>
  <r>
    <x v="0"/>
    <x v="7"/>
    <x v="17"/>
    <s v="REC.1819"/>
    <n v="75"/>
    <x v="6"/>
    <x v="0"/>
    <d v="2019-04-30T15:44:00"/>
    <d v="2019-04-30T10:43:00"/>
    <n v="18059.999999776483"/>
    <n v="300.99999999627471"/>
    <n v="22574.999999720603"/>
    <n v="1"/>
    <s v="D538630"/>
    <s v="Closed"/>
  </r>
  <r>
    <x v="0"/>
    <x v="4"/>
    <x v="9"/>
    <s v="TR.37268"/>
    <n v="4"/>
    <x v="10"/>
    <x v="0"/>
    <d v="2019-04-30T12:05:00"/>
    <d v="2019-04-30T11:30:00"/>
    <n v="2099.9999999301508"/>
    <n v="34.999999998835847"/>
    <n v="139.99999999534339"/>
    <n v="1"/>
    <s v="D538629"/>
    <s v="Closed"/>
  </r>
  <r>
    <x v="0"/>
    <x v="2"/>
    <x v="15"/>
    <s v="FS.358"/>
    <n v="5"/>
    <x v="1"/>
    <x v="0"/>
    <d v="2019-04-30T21:50:58"/>
    <d v="2019-04-30T18:04:00"/>
    <n v="13617.999999923632"/>
    <n v="226.96666666539386"/>
    <n v="1134.8333333269693"/>
    <n v="1"/>
    <s v="D538643"/>
    <s v="Closed"/>
  </r>
  <r>
    <x v="0"/>
    <x v="7"/>
    <x v="17"/>
    <s v="FS.1833"/>
    <n v="23"/>
    <x v="5"/>
    <x v="0"/>
    <d v="2019-05-01T08:39:44"/>
    <d v="2019-05-01T08:05:00"/>
    <n v="2083.9999999618158"/>
    <n v="34.73333333269693"/>
    <n v="798.86666665202938"/>
    <n v="1"/>
    <s v="D538651"/>
    <s v="Closed"/>
  </r>
  <r>
    <x v="0"/>
    <x v="3"/>
    <x v="7"/>
    <s v="MTR.17168"/>
    <n v="1"/>
    <x v="10"/>
    <x v="0"/>
    <d v="2019-05-01T09:09:21"/>
    <d v="2019-05-01T08:05:12"/>
    <n v="3848.9999995334074"/>
    <n v="64.149999992223457"/>
    <n v="64.149999992223457"/>
    <n v="1"/>
    <s v="C538646"/>
    <s v="Closed"/>
  </r>
  <r>
    <x v="0"/>
    <x v="2"/>
    <x v="5"/>
    <s v="FS.655"/>
    <n v="11"/>
    <x v="10"/>
    <x v="0"/>
    <d v="2019-05-01T13:20:17"/>
    <d v="2019-05-01T12:19:00"/>
    <n v="3677.0000001881272"/>
    <n v="61.283333336468786"/>
    <n v="674.11666670115665"/>
    <n v="1"/>
    <s v="D538656"/>
    <s v="Closed"/>
  </r>
  <r>
    <x v="0"/>
    <x v="4"/>
    <x v="9"/>
    <s v="FS.1480"/>
    <n v="94"/>
    <x v="10"/>
    <x v="0"/>
    <d v="2019-05-01T21:38:34"/>
    <d v="2019-05-01T19:19:00"/>
    <n v="8374.0000005578622"/>
    <n v="139.56666667596437"/>
    <n v="13119.266667540651"/>
    <n v="1"/>
    <s v="D538674"/>
    <s v="Closed"/>
  </r>
  <r>
    <x v="0"/>
    <x v="4"/>
    <x v="9"/>
    <s v="TR.37471"/>
    <n v="1"/>
    <x v="5"/>
    <x v="0"/>
    <d v="2019-05-02T10:40:00"/>
    <d v="2019-05-02T09:59:00"/>
    <n v="2459.9999998463318"/>
    <n v="40.999999997438863"/>
    <n v="40.999999997438863"/>
    <n v="1"/>
    <s v="D538677"/>
    <s v="Closed"/>
  </r>
  <r>
    <x v="0"/>
    <x v="0"/>
    <x v="3"/>
    <s v="FS.857"/>
    <n v="7"/>
    <x v="6"/>
    <x v="0"/>
    <d v="2019-05-02T12:36:00"/>
    <d v="2019-05-02T11:55:00"/>
    <n v="2459.9999998463318"/>
    <n v="40.999999997438863"/>
    <n v="286.99999998207204"/>
    <n v="1"/>
    <s v="D538682"/>
    <s v="Closed"/>
  </r>
  <r>
    <x v="0"/>
    <x v="2"/>
    <x v="5"/>
    <s v="TR.33554"/>
    <n v="2"/>
    <x v="2"/>
    <x v="0"/>
    <d v="2019-05-02T19:21:20"/>
    <d v="2019-05-02T17:00:00"/>
    <n v="8479.9999995622784"/>
    <n v="141.33333332603797"/>
    <n v="282.66666665207595"/>
    <n v="1"/>
    <s v="D538684"/>
    <s v="Closed"/>
  </r>
  <r>
    <x v="1"/>
    <x v="5"/>
    <x v="14"/>
    <s v="SLUG.26785"/>
    <n v="2"/>
    <x v="2"/>
    <x v="1"/>
    <d v="2019-05-03T09:23:15"/>
    <d v="2019-05-03T08:05:00"/>
    <n v="4694.9999999022111"/>
    <n v="78.249999998370185"/>
    <n v="156.49999999674037"/>
    <n v="1"/>
    <s v="D538689"/>
    <s v="Closed"/>
  </r>
  <r>
    <x v="0"/>
    <x v="0"/>
    <x v="0"/>
    <s v="TR.36871"/>
    <n v="2"/>
    <x v="5"/>
    <x v="0"/>
    <d v="2019-05-03T09:03:00"/>
    <d v="2019-05-03T08:14:00"/>
    <n v="2940.0000001536682"/>
    <n v="49.000000002561137"/>
    <n v="98.000000005122274"/>
    <n v="1"/>
    <s v="D538688"/>
    <s v="Closed"/>
  </r>
  <r>
    <x v="0"/>
    <x v="3"/>
    <x v="7"/>
    <s v="FS.1428"/>
    <n v="27"/>
    <x v="10"/>
    <x v="0"/>
    <d v="2019-05-03T15:07:00"/>
    <d v="2019-05-03T11:04:00"/>
    <n v="14580.000000377186"/>
    <n v="243.00000000628643"/>
    <n v="6561.0000001697335"/>
    <n v="1"/>
    <s v="D538706"/>
    <s v="Closed"/>
  </r>
  <r>
    <x v="0"/>
    <x v="3"/>
    <x v="7"/>
    <s v="REC.1319"/>
    <n v="33"/>
    <x v="10"/>
    <x v="0"/>
    <d v="2019-05-03T13:30:00"/>
    <d v="2019-05-03T11:04:00"/>
    <n v="8760.0000002654269"/>
    <n v="146.00000000442378"/>
    <n v="4818.0000001459848"/>
    <n v="1"/>
    <s v="D538695"/>
    <s v="Closed"/>
  </r>
  <r>
    <x v="0"/>
    <x v="2"/>
    <x v="16"/>
    <s v="FS.266"/>
    <n v="23"/>
    <x v="10"/>
    <x v="0"/>
    <d v="2019-05-03T15:19:00"/>
    <d v="2019-05-03T14:29:00"/>
    <n v="2999.9999997206032"/>
    <n v="49.999999995343387"/>
    <n v="1149.9999998928979"/>
    <n v="1"/>
    <s v="D538703"/>
    <s v="Closed"/>
  </r>
  <r>
    <x v="0"/>
    <x v="2"/>
    <x v="16"/>
    <s v="PL.93186"/>
    <n v="1"/>
    <x v="10"/>
    <x v="0"/>
    <d v="2019-05-03T17:38:00"/>
    <d v="2019-05-03T15:04:26"/>
    <n v="9214.0000001527369"/>
    <n v="153.56666666921228"/>
    <n v="153.56666666921228"/>
    <n v="1"/>
    <s v="D538705"/>
    <s v="Closed"/>
  </r>
  <r>
    <x v="0"/>
    <x v="0"/>
    <x v="3"/>
    <s v="FS.888"/>
    <n v="6"/>
    <x v="10"/>
    <x v="0"/>
    <d v="2019-05-03T20:12:00"/>
    <d v="2019-05-03T18:42:11"/>
    <n v="5388.9999999431893"/>
    <n v="89.816666665719822"/>
    <n v="538.89999999431893"/>
    <n v="1"/>
    <s v="D538711"/>
    <s v="Closed"/>
  </r>
  <r>
    <x v="0"/>
    <x v="4"/>
    <x v="8"/>
    <s v="MTR.27120"/>
    <n v="1"/>
    <x v="5"/>
    <x v="0"/>
    <d v="2019-05-04T09:22:08"/>
    <d v="2019-05-04T08:17:38"/>
    <n v="3870.0000000419095"/>
    <n v="64.500000000698492"/>
    <n v="64.500000000698492"/>
    <n v="1"/>
    <s v="C538712"/>
    <s v="Closed"/>
  </r>
  <r>
    <x v="0"/>
    <x v="2"/>
    <x v="5"/>
    <s v="FS.679"/>
    <n v="18"/>
    <x v="6"/>
    <x v="0"/>
    <d v="2019-05-04T13:23:13"/>
    <d v="2019-05-04T11:14:08"/>
    <n v="7744.9999999953434"/>
    <n v="129.08333333325572"/>
    <n v="2323.499999998603"/>
    <n v="1"/>
    <s v="D538716"/>
    <s v="Closed"/>
  </r>
  <r>
    <x v="0"/>
    <x v="7"/>
    <x v="17"/>
    <s v="MTR.15574"/>
    <n v="1"/>
    <x v="4"/>
    <x v="0"/>
    <d v="2019-05-04T13:04:27"/>
    <d v="2019-05-04T12:16:47"/>
    <n v="2859.9999996833503"/>
    <n v="47.666666661389172"/>
    <n v="47.666666661389172"/>
    <n v="1"/>
    <s v="C538717"/>
    <s v="Closed"/>
  </r>
  <r>
    <x v="1"/>
    <x v="6"/>
    <x v="13"/>
    <s v="FS.2270"/>
    <n v="31"/>
    <x v="6"/>
    <x v="0"/>
    <d v="2019-05-04T19:14:37"/>
    <d v="2019-05-04T18:21:21"/>
    <n v="3195.9999996470287"/>
    <n v="53.266666660783812"/>
    <n v="1651.2666664842982"/>
    <n v="1"/>
    <s v="D538724"/>
    <s v="Closed"/>
  </r>
  <r>
    <x v="0"/>
    <x v="2"/>
    <x v="10"/>
    <s v="FS.24"/>
    <n v="62"/>
    <x v="3"/>
    <x v="0"/>
    <d v="2019-05-04T23:18:45"/>
    <d v="2019-05-04T19:27:00"/>
    <n v="13904.999999748543"/>
    <n v="231.74999999580905"/>
    <n v="14368.499999740161"/>
    <n v="1"/>
    <s v="D538792"/>
    <s v="Closed"/>
  </r>
  <r>
    <x v="0"/>
    <x v="2"/>
    <x v="10"/>
    <s v="REC.185"/>
    <n v="13"/>
    <x v="3"/>
    <x v="0"/>
    <d v="2019-05-05T00:23:26"/>
    <d v="2019-05-04T19:31:00"/>
    <n v="17545.999999693595"/>
    <n v="292.43333332822658"/>
    <n v="3801.6333332669456"/>
    <n v="1"/>
    <s v="D538757"/>
    <s v="Closed"/>
  </r>
  <r>
    <x v="0"/>
    <x v="2"/>
    <x v="16"/>
    <s v="REC.204"/>
    <n v="31"/>
    <x v="1"/>
    <x v="0"/>
    <d v="2019-05-04T22:13:23"/>
    <d v="2019-05-04T19:31:37"/>
    <n v="9706.0000001220033"/>
    <n v="161.76666666870005"/>
    <n v="5014.7666667297017"/>
    <n v="1"/>
    <s v="D538753"/>
    <s v="Closed"/>
  </r>
  <r>
    <x v="0"/>
    <x v="2"/>
    <x v="15"/>
    <s v="FS.344"/>
    <n v="4"/>
    <x v="3"/>
    <x v="0"/>
    <d v="2019-05-05T00:48:27"/>
    <d v="2019-05-04T19:36:00"/>
    <n v="18747.000000067055"/>
    <n v="312.45000000111759"/>
    <n v="1249.8000000044703"/>
    <n v="1"/>
    <s v="D538832"/>
    <s v="Closed"/>
  </r>
  <r>
    <x v="0"/>
    <x v="2"/>
    <x v="16"/>
    <s v="FS.389"/>
    <n v="13"/>
    <x v="3"/>
    <x v="0"/>
    <d v="2019-05-04T21:50:48"/>
    <d v="2019-05-04T19:36:23"/>
    <n v="8064.9999999906868"/>
    <n v="134.41666666651145"/>
    <n v="1747.4166666646488"/>
    <n v="1"/>
    <s v="D538769"/>
    <s v="Closed"/>
  </r>
  <r>
    <x v="0"/>
    <x v="2"/>
    <x v="10"/>
    <s v="MTR.18545"/>
    <n v="1"/>
    <x v="7"/>
    <x v="0"/>
    <d v="2019-05-04T21:32:23"/>
    <d v="2019-05-04T19:38:00"/>
    <n v="6862.9999993834645"/>
    <n v="114.38333332305774"/>
    <n v="114.38333332305774"/>
    <n v="1"/>
    <s v="C538733"/>
    <s v="Closed"/>
  </r>
  <r>
    <x v="0"/>
    <x v="2"/>
    <x v="15"/>
    <s v="FS.399"/>
    <n v="3"/>
    <x v="7"/>
    <x v="0"/>
    <d v="2019-05-05T00:27:40"/>
    <d v="2019-05-04T19:45:00"/>
    <n v="16960.000000381842"/>
    <n v="282.6666666730307"/>
    <n v="848.00000001909211"/>
    <n v="1"/>
    <s v="D538834"/>
    <s v="Closed"/>
  </r>
  <r>
    <x v="0"/>
    <x v="0"/>
    <x v="4"/>
    <s v="FS.1033"/>
    <n v="11"/>
    <x v="7"/>
    <x v="0"/>
    <d v="2019-05-05T00:57:57"/>
    <d v="2019-05-04T19:45:16"/>
    <n v="18761.000000196509"/>
    <n v="312.68333333660848"/>
    <n v="3439.5166667026933"/>
    <n v="1"/>
    <s v="D538803"/>
    <s v="Closed"/>
  </r>
  <r>
    <x v="0"/>
    <x v="2"/>
    <x v="10"/>
    <s v="FS.26"/>
    <n v="17"/>
    <x v="3"/>
    <x v="0"/>
    <d v="2019-05-04T23:33:54"/>
    <d v="2019-05-04T19:56:00"/>
    <n v="13073.999999742955"/>
    <n v="217.89999999571592"/>
    <n v="3704.2999999271706"/>
    <n v="1"/>
    <s v="D538794"/>
    <s v="Closed"/>
  </r>
  <r>
    <x v="0"/>
    <x v="4"/>
    <x v="9"/>
    <s v="REC.1477"/>
    <n v="72"/>
    <x v="1"/>
    <x v="0"/>
    <d v="2019-05-05T02:20:20"/>
    <d v="2019-05-04T20:07:48"/>
    <n v="22351.999999769032"/>
    <n v="372.53333332948387"/>
    <n v="26822.399999722838"/>
    <n v="1"/>
    <s v="D538776"/>
    <s v="Closed"/>
  </r>
  <r>
    <x v="0"/>
    <x v="3"/>
    <x v="7"/>
    <s v="REC.1599"/>
    <n v="89"/>
    <x v="7"/>
    <x v="0"/>
    <d v="2019-05-05T02:21:06"/>
    <d v="2019-05-04T20:13:00"/>
    <n v="22085.99999982398"/>
    <n v="368.09999999706633"/>
    <n v="32760.899999738904"/>
    <n v="1"/>
    <s v="D538827"/>
    <s v="Closed"/>
  </r>
  <r>
    <x v="0"/>
    <x v="0"/>
    <x v="3"/>
    <s v="MTR.28041"/>
    <n v="1"/>
    <x v="3"/>
    <x v="0"/>
    <d v="2019-05-04T23:38:40"/>
    <d v="2019-05-04T20:23:00"/>
    <n v="11739.99999971129"/>
    <n v="195.66666666185483"/>
    <n v="195.66666666185483"/>
    <n v="1"/>
    <s v="C538762"/>
    <s v="Closed"/>
  </r>
  <r>
    <x v="0"/>
    <x v="2"/>
    <x v="10"/>
    <s v="FS.153"/>
    <n v="15"/>
    <x v="3"/>
    <x v="0"/>
    <d v="2019-05-05T00:14:56"/>
    <d v="2019-05-04T20:45:56"/>
    <n v="12540.00000001397"/>
    <n v="209.00000000023283"/>
    <n v="3135.0000000034925"/>
    <n v="1"/>
    <s v="D538826"/>
    <s v="Closed"/>
  </r>
  <r>
    <x v="0"/>
    <x v="4"/>
    <x v="8"/>
    <s v="PL.98807"/>
    <n v="4"/>
    <x v="7"/>
    <x v="0"/>
    <d v="2019-05-05T00:05:36"/>
    <d v="2019-05-04T21:37:38"/>
    <n v="8878.0000001890585"/>
    <n v="147.96666666981764"/>
    <n v="591.86666667927057"/>
    <n v="1"/>
    <s v="D538825"/>
    <s v="Closed"/>
  </r>
  <r>
    <x v="0"/>
    <x v="7"/>
    <x v="17"/>
    <s v="MTR.15204"/>
    <n v="1"/>
    <x v="1"/>
    <x v="0"/>
    <d v="2019-05-04T23:47:58"/>
    <d v="2019-05-04T22:15:09"/>
    <n v="5568.9999999012798"/>
    <n v="92.81666666502133"/>
    <n v="92.81666666502133"/>
    <n v="1"/>
    <s v="C538801"/>
    <s v="Closed"/>
  </r>
  <r>
    <x v="0"/>
    <x v="2"/>
    <x v="10"/>
    <s v="MTR.25815"/>
    <n v="1"/>
    <x v="3"/>
    <x v="0"/>
    <d v="2019-05-05T00:16:03"/>
    <d v="2019-05-04T22:45:40"/>
    <n v="5423.0000003473833"/>
    <n v="90.383333339123055"/>
    <n v="90.383333339123055"/>
    <n v="1"/>
    <s v="C538804"/>
    <s v="Closed"/>
  </r>
  <r>
    <x v="0"/>
    <x v="2"/>
    <x v="5"/>
    <s v="FS.931"/>
    <n v="12"/>
    <x v="1"/>
    <x v="0"/>
    <d v="2019-05-05T06:27:00"/>
    <d v="2019-05-05T03:26:00"/>
    <n v="10860.000000195578"/>
    <n v="181.00000000325963"/>
    <n v="2172.0000000391155"/>
    <n v="1"/>
    <s v="D538840"/>
    <s v="Closed"/>
  </r>
  <r>
    <x v="0"/>
    <x v="3"/>
    <x v="7"/>
    <s v="TR.38416"/>
    <n v="1"/>
    <x v="7"/>
    <x v="0"/>
    <d v="2019-05-05T09:47:00"/>
    <d v="2019-05-05T08:45:00"/>
    <n v="3719.9999995529652"/>
    <n v="61.999999992549419"/>
    <n v="61.999999992549419"/>
    <n v="1"/>
    <s v="D538844"/>
    <s v="Closed"/>
  </r>
  <r>
    <x v="0"/>
    <x v="7"/>
    <x v="17"/>
    <s v="MTR.15488"/>
    <n v="1"/>
    <x v="5"/>
    <x v="0"/>
    <d v="2019-05-05T10:12:31"/>
    <d v="2019-05-05T09:31:00"/>
    <n v="2491.0000001778826"/>
    <n v="41.516666669631377"/>
    <n v="41.516666669631377"/>
    <n v="1"/>
    <s v="C538843"/>
    <s v="Closed"/>
  </r>
  <r>
    <x v="0"/>
    <x v="2"/>
    <x v="10"/>
    <s v="TR.31699"/>
    <n v="2"/>
    <x v="5"/>
    <x v="0"/>
    <d v="2019-05-05T12:10:04"/>
    <d v="2019-05-05T10:05:00"/>
    <n v="7503.9999996079132"/>
    <n v="125.06666666013189"/>
    <n v="250.13333332026377"/>
    <n v="1"/>
    <s v="D538848"/>
    <s v="Closed"/>
  </r>
  <r>
    <x v="0"/>
    <x v="4"/>
    <x v="9"/>
    <s v="FS.1463"/>
    <n v="14"/>
    <x v="0"/>
    <x v="0"/>
    <d v="2019-05-05T12:55:41"/>
    <d v="2019-05-05T10:47:56"/>
    <n v="7665.0000001536682"/>
    <n v="127.75000000256114"/>
    <n v="1788.5000000358559"/>
    <n v="1"/>
    <s v="D538849"/>
    <s v="Closed"/>
  </r>
  <r>
    <x v="1"/>
    <x v="6"/>
    <x v="21"/>
    <s v="TR.42754"/>
    <n v="1"/>
    <x v="7"/>
    <x v="0"/>
    <d v="2019-05-05T13:14:04"/>
    <d v="2019-05-05T11:18:00"/>
    <n v="6963.9999997336417"/>
    <n v="116.06666666222736"/>
    <n v="116.06666666222736"/>
    <n v="1"/>
    <s v="D538852"/>
    <s v="Closed"/>
  </r>
  <r>
    <x v="0"/>
    <x v="2"/>
    <x v="5"/>
    <s v="REC.449"/>
    <n v="32"/>
    <x v="1"/>
    <x v="0"/>
    <d v="2019-05-05T15:26:39"/>
    <d v="2019-05-05T13:05:56"/>
    <n v="8442.999999714084"/>
    <n v="140.7166666619014"/>
    <n v="4502.9333331808448"/>
    <n v="1"/>
    <s v="D538855"/>
    <s v="Closed"/>
  </r>
  <r>
    <x v="0"/>
    <x v="0"/>
    <x v="0"/>
    <s v="MTR.22827"/>
    <n v="1"/>
    <x v="10"/>
    <x v="0"/>
    <d v="2019-05-05T16:57:00"/>
    <d v="2019-05-05T16:13:00"/>
    <n v="2640.000000433065"/>
    <n v="44.00000000721775"/>
    <n v="44.00000000721775"/>
    <n v="1"/>
    <s v="C538857"/>
    <s v="Closed"/>
  </r>
  <r>
    <x v="0"/>
    <x v="0"/>
    <x v="0"/>
    <s v="FS.1111"/>
    <n v="5"/>
    <x v="10"/>
    <x v="0"/>
    <d v="2019-05-05T17:30:17"/>
    <d v="2019-05-05T16:52:00"/>
    <n v="2297.0000000903383"/>
    <n v="38.283333334838971"/>
    <n v="191.41666667419486"/>
    <n v="1"/>
    <s v="D538861"/>
    <s v="Closed"/>
  </r>
  <r>
    <x v="0"/>
    <x v="0"/>
    <x v="4"/>
    <s v="TR.35555"/>
    <n v="2"/>
    <x v="5"/>
    <x v="0"/>
    <d v="2019-05-05T17:41:32"/>
    <d v="2019-05-05T17:08:00"/>
    <n v="2012.0000001043081"/>
    <n v="33.533333335071802"/>
    <n v="67.066666670143604"/>
    <n v="1"/>
    <s v="D538862"/>
    <s v="Closed"/>
  </r>
  <r>
    <x v="0"/>
    <x v="2"/>
    <x v="10"/>
    <s v="TR.31579"/>
    <n v="1"/>
    <x v="7"/>
    <x v="0"/>
    <d v="2019-05-05T19:48:47"/>
    <d v="2019-05-05T17:56:00"/>
    <n v="6767.000000202097"/>
    <n v="112.78333333670162"/>
    <n v="112.78333333670162"/>
    <n v="1"/>
    <s v="D538864"/>
    <s v="Closed"/>
  </r>
  <r>
    <x v="0"/>
    <x v="2"/>
    <x v="15"/>
    <s v="TR.32801"/>
    <n v="3"/>
    <x v="5"/>
    <x v="0"/>
    <d v="2019-05-06T08:46:00"/>
    <d v="2019-05-06T07:49:00"/>
    <n v="3419.9999998323619"/>
    <n v="56.999999997206032"/>
    <n v="170.9999999916181"/>
    <n v="1"/>
    <s v="D538869"/>
    <s v="Closed"/>
  </r>
  <r>
    <x v="0"/>
    <x v="2"/>
    <x v="10"/>
    <s v="TR.31831"/>
    <n v="1"/>
    <x v="1"/>
    <x v="0"/>
    <d v="2019-05-06T10:03:00"/>
    <d v="2019-05-06T08:15:00"/>
    <n v="6479.9999997485429"/>
    <n v="107.99999999580905"/>
    <n v="107.99999999580905"/>
    <n v="1"/>
    <s v="D538875"/>
    <s v="Closed"/>
  </r>
  <r>
    <x v="0"/>
    <x v="0"/>
    <x v="3"/>
    <s v="TR.33842"/>
    <n v="2"/>
    <x v="5"/>
    <x v="0"/>
    <d v="2019-05-06T11:03:00"/>
    <d v="2019-05-06T10:15:00"/>
    <n v="2879.9999999580905"/>
    <n v="47.999999999301508"/>
    <n v="95.999999998603016"/>
    <n v="1"/>
    <s v="D538874"/>
    <s v="Closed"/>
  </r>
  <r>
    <x v="1"/>
    <x v="5"/>
    <x v="14"/>
    <s v="TR.42178"/>
    <n v="5"/>
    <x v="1"/>
    <x v="0"/>
    <d v="2019-05-06T12:49:56"/>
    <d v="2019-05-06T12:19:45"/>
    <n v="1811.0000002663583"/>
    <n v="30.183333337772638"/>
    <n v="150.91666668886319"/>
    <n v="1"/>
    <s v="D538879"/>
    <s v="Closed"/>
  </r>
  <r>
    <x v="0"/>
    <x v="2"/>
    <x v="10"/>
    <s v="FS.131"/>
    <n v="3"/>
    <x v="1"/>
    <x v="0"/>
    <d v="2019-05-06T15:28:00"/>
    <d v="2019-05-06T14:29:00"/>
    <n v="3539.9999995948747"/>
    <n v="58.999999993247911"/>
    <n v="176.99999997974373"/>
    <n v="1"/>
    <s v="D538888"/>
    <s v="Closed"/>
  </r>
  <r>
    <x v="0"/>
    <x v="0"/>
    <x v="1"/>
    <s v="MTR.20875"/>
    <n v="1"/>
    <x v="10"/>
    <x v="0"/>
    <d v="2019-05-06T17:08:28"/>
    <d v="2019-05-06T16:21:00"/>
    <n v="2848.0000000214204"/>
    <n v="47.466666667023674"/>
    <n v="47.466666667023674"/>
    <n v="1"/>
    <s v="C538890"/>
    <s v="Closed"/>
  </r>
  <r>
    <x v="0"/>
    <x v="0"/>
    <x v="1"/>
    <s v="TR.35017"/>
    <n v="2"/>
    <x v="10"/>
    <x v="0"/>
    <d v="2019-05-06T20:48:11"/>
    <d v="2019-05-06T18:41:21"/>
    <n v="7610.0000004982576"/>
    <n v="126.83333334163763"/>
    <n v="253.66666668327525"/>
    <n v="1"/>
    <s v="D538895"/>
    <s v="Closed"/>
  </r>
  <r>
    <x v="0"/>
    <x v="2"/>
    <x v="16"/>
    <s v="TR.33807"/>
    <n v="7"/>
    <x v="5"/>
    <x v="0"/>
    <d v="2019-05-07T09:35:00"/>
    <d v="2019-05-07T08:43:00"/>
    <n v="3120.0000001117587"/>
    <n v="52.000000001862645"/>
    <n v="364.00000001303852"/>
    <n v="1"/>
    <s v="D538901"/>
    <s v="Closed"/>
  </r>
  <r>
    <x v="0"/>
    <x v="2"/>
    <x v="16"/>
    <s v="MTR.25051"/>
    <n v="1"/>
    <x v="5"/>
    <x v="0"/>
    <d v="2019-05-07T11:40:00"/>
    <d v="2019-05-07T10:44:00"/>
    <n v="3359.9999996367842"/>
    <n v="55.999999993946403"/>
    <n v="55.999999993946403"/>
    <n v="1"/>
    <s v="C538906"/>
    <s v="Closed"/>
  </r>
  <r>
    <x v="0"/>
    <x v="2"/>
    <x v="10"/>
    <s v="FS.136"/>
    <n v="15"/>
    <x v="10"/>
    <x v="0"/>
    <d v="2019-05-07T16:26:00"/>
    <d v="2019-05-07T14:31:00"/>
    <n v="6899.9999998603016"/>
    <n v="114.99999999767169"/>
    <n v="1724.9999999650754"/>
    <n v="1"/>
    <s v="D538915"/>
    <s v="Closed"/>
  </r>
  <r>
    <x v="0"/>
    <x v="2"/>
    <x v="10"/>
    <s v="MTR.25828"/>
    <n v="1"/>
    <x v="5"/>
    <x v="0"/>
    <d v="2019-05-07T16:56:00"/>
    <d v="2019-05-07T16:41:00"/>
    <n v="899.99999979045242"/>
    <n v="14.99999999650754"/>
    <n v="14.99999999650754"/>
    <n v="1"/>
    <s v="C538918"/>
    <s v="Closed"/>
  </r>
  <r>
    <x v="0"/>
    <x v="2"/>
    <x v="10"/>
    <s v="FS.48"/>
    <n v="2"/>
    <x v="10"/>
    <x v="0"/>
    <d v="2019-05-08T14:19:39"/>
    <d v="2019-05-08T13:46:00"/>
    <n v="2018.9999998547137"/>
    <n v="33.649999997578561"/>
    <n v="67.299999995157123"/>
    <n v="1"/>
    <s v="D538926"/>
    <s v="Closed"/>
  </r>
  <r>
    <x v="0"/>
    <x v="0"/>
    <x v="0"/>
    <s v="TR.36797"/>
    <n v="1"/>
    <x v="5"/>
    <x v="0"/>
    <d v="2019-05-09T09:35:00"/>
    <d v="2019-05-09T07:57:00"/>
    <n v="5879.9999996786937"/>
    <n v="97.999999994644895"/>
    <n v="97.999999994644895"/>
    <n v="1"/>
    <s v="D538930"/>
    <s v="Closed"/>
  </r>
  <r>
    <x v="0"/>
    <x v="0"/>
    <x v="3"/>
    <s v="FS.761"/>
    <n v="11"/>
    <x v="3"/>
    <x v="0"/>
    <d v="2019-05-09T21:11:00"/>
    <d v="2019-05-09T20:19:00"/>
    <n v="3120.0000001117587"/>
    <n v="52.000000001862645"/>
    <n v="572.0000000204891"/>
    <n v="1"/>
    <s v="D538941"/>
    <s v="Closed"/>
  </r>
  <r>
    <x v="0"/>
    <x v="4"/>
    <x v="9"/>
    <s v="FS.8910"/>
    <n v="5"/>
    <x v="1"/>
    <x v="0"/>
    <d v="2019-05-10T03:41:56"/>
    <d v="2019-05-10T01:32:00"/>
    <n v="7795.9999999729916"/>
    <n v="129.93333333288319"/>
    <n v="649.66666666441597"/>
    <n v="1"/>
    <s v="D538944"/>
    <s v="Closed"/>
  </r>
  <r>
    <x v="0"/>
    <x v="7"/>
    <x v="17"/>
    <s v="FS.1816"/>
    <n v="19"/>
    <x v="5"/>
    <x v="0"/>
    <d v="2019-05-10T08:25:00"/>
    <d v="2019-05-10T07:15:00"/>
    <n v="4199.9999998603016"/>
    <n v="69.999999997671694"/>
    <n v="1329.9999999557622"/>
    <n v="1"/>
    <s v="D538948"/>
    <s v="Closed"/>
  </r>
  <r>
    <x v="0"/>
    <x v="0"/>
    <x v="0"/>
    <s v="MTR.20611"/>
    <n v="1"/>
    <x v="2"/>
    <x v="0"/>
    <d v="2019-05-10T11:59:25"/>
    <d v="2019-05-10T10:34:00"/>
    <n v="5124.9999998370185"/>
    <n v="85.416666663950309"/>
    <n v="85.416666663950309"/>
    <n v="1"/>
    <s v="C538949"/>
    <s v="Closed"/>
  </r>
  <r>
    <x v="0"/>
    <x v="7"/>
    <x v="17"/>
    <s v="TR.39184"/>
    <n v="2"/>
    <x v="5"/>
    <x v="0"/>
    <d v="2019-05-10T15:24:00"/>
    <d v="2019-05-10T15:10:00"/>
    <n v="840.00000022351742"/>
    <n v="14.00000000372529"/>
    <n v="28.000000007450581"/>
    <n v="1"/>
    <s v="D538953"/>
    <s v="Closed"/>
  </r>
  <r>
    <x v="0"/>
    <x v="0"/>
    <x v="0"/>
    <s v="FS.1565"/>
    <n v="13"/>
    <x v="1"/>
    <x v="0"/>
    <d v="2019-05-10T16:53:06"/>
    <d v="2019-05-10T16:29:00"/>
    <n v="1446.0000004386529"/>
    <n v="24.100000007310882"/>
    <n v="313.30000009504147"/>
    <n v="1"/>
    <s v="D538959"/>
    <s v="Closed"/>
  </r>
  <r>
    <x v="0"/>
    <x v="2"/>
    <x v="10"/>
    <s v="TR.31690"/>
    <n v="2"/>
    <x v="10"/>
    <x v="0"/>
    <d v="2019-05-10T19:05:48"/>
    <d v="2019-05-10T17:21:00"/>
    <n v="6288.0000001285225"/>
    <n v="104.80000000214204"/>
    <n v="209.60000000428408"/>
    <n v="1"/>
    <s v="D538962"/>
    <s v="Closed"/>
  </r>
  <r>
    <x v="0"/>
    <x v="2"/>
    <x v="5"/>
    <s v="MTR.18836"/>
    <n v="1"/>
    <x v="5"/>
    <x v="0"/>
    <d v="2019-05-10T21:03:00"/>
    <d v="2019-05-10T19:51:00"/>
    <n v="4320.0000002514571"/>
    <n v="72.000000004190952"/>
    <n v="72.000000004190952"/>
    <n v="1"/>
    <s v="C538961"/>
    <s v="Closed"/>
  </r>
  <r>
    <x v="0"/>
    <x v="2"/>
    <x v="5"/>
    <s v="TR.61292"/>
    <n v="1"/>
    <x v="5"/>
    <x v="0"/>
    <d v="2019-05-11T08:46:37"/>
    <d v="2019-05-11T07:37:13"/>
    <n v="4164.0000002458692"/>
    <n v="69.400000004097819"/>
    <n v="69.400000004097819"/>
    <n v="1"/>
    <s v="D538965"/>
    <s v="Closed"/>
  </r>
  <r>
    <x v="0"/>
    <x v="4"/>
    <x v="9"/>
    <s v="TR.37354"/>
    <n v="2"/>
    <x v="7"/>
    <x v="0"/>
    <d v="2019-05-11T19:02:46"/>
    <d v="2019-05-11T15:49:30"/>
    <n v="11595.999999996275"/>
    <n v="193.26666666660458"/>
    <n v="386.53333333320916"/>
    <n v="1"/>
    <s v="D538968"/>
    <s v="Closed"/>
  </r>
  <r>
    <x v="0"/>
    <x v="0"/>
    <x v="0"/>
    <s v="PL.103754"/>
    <n v="2"/>
    <x v="1"/>
    <x v="0"/>
    <d v="2019-05-11T21:53:14"/>
    <d v="2019-05-11T17:34:00"/>
    <n v="15553.999999864027"/>
    <n v="259.23333333106712"/>
    <n v="518.46666666213423"/>
    <n v="1"/>
    <s v="D538969"/>
    <s v="Closed"/>
  </r>
  <r>
    <x v="0"/>
    <x v="2"/>
    <x v="5"/>
    <s v="TR.33559"/>
    <n v="1"/>
    <x v="5"/>
    <x v="0"/>
    <d v="2019-05-12T12:06:00"/>
    <d v="2019-05-12T11:00:07"/>
    <n v="3952.9999999562278"/>
    <n v="65.883333332603797"/>
    <n v="65.883333332603797"/>
    <n v="1"/>
    <s v="D538971"/>
    <s v="Closed"/>
  </r>
  <r>
    <x v="0"/>
    <x v="0"/>
    <x v="3"/>
    <s v="TR.34465"/>
    <n v="2"/>
    <x v="5"/>
    <x v="0"/>
    <d v="2019-05-12T12:38:10"/>
    <d v="2019-05-12T11:55:11"/>
    <n v="2579.0000000037253"/>
    <n v="42.983333333395422"/>
    <n v="85.966666666790843"/>
    <n v="1"/>
    <s v="D538980"/>
    <s v="Closed"/>
  </r>
  <r>
    <x v="0"/>
    <x v="2"/>
    <x v="5"/>
    <s v="FS.654"/>
    <n v="56"/>
    <x v="3"/>
    <x v="0"/>
    <d v="2019-05-12T12:13:00"/>
    <d v="2019-05-12T12:09:00"/>
    <n v="240.00000015366822"/>
    <n v="4.0000000025611371"/>
    <n v="224.00000014342368"/>
    <n v="1"/>
    <s v="D546611_A"/>
    <s v="Closed"/>
  </r>
  <r>
    <x v="0"/>
    <x v="2"/>
    <x v="10"/>
    <s v="FS.126"/>
    <n v="24"/>
    <x v="1"/>
    <x v="0"/>
    <d v="2019-05-12T13:35:00"/>
    <d v="2019-05-12T12:12:00"/>
    <n v="4979.9999998882413"/>
    <n v="82.999999998137355"/>
    <n v="1991.9999999552965"/>
    <n v="1"/>
    <s v="D538994"/>
    <s v="Closed"/>
  </r>
  <r>
    <x v="0"/>
    <x v="2"/>
    <x v="5"/>
    <s v="FS.531"/>
    <n v="88"/>
    <x v="1"/>
    <x v="0"/>
    <d v="2019-05-12T13:15:10"/>
    <d v="2019-05-12T12:13:25"/>
    <n v="3704.9999998183921"/>
    <n v="61.749999996973202"/>
    <n v="5433.9999997336417"/>
    <n v="1"/>
    <s v="D539007"/>
    <s v="Closed"/>
  </r>
  <r>
    <x v="0"/>
    <x v="3"/>
    <x v="7"/>
    <s v="FS.1577"/>
    <n v="8"/>
    <x v="1"/>
    <x v="0"/>
    <d v="2019-05-12T15:27:28"/>
    <d v="2019-05-12T13:19:42"/>
    <n v="7665.9999997587875"/>
    <n v="127.76666666264646"/>
    <n v="1022.1333333011717"/>
    <n v="1"/>
    <s v="D539024"/>
    <s v="Closed"/>
  </r>
  <r>
    <x v="0"/>
    <x v="4"/>
    <x v="8"/>
    <s v="FS.1146"/>
    <n v="17"/>
    <x v="1"/>
    <x v="0"/>
    <d v="2019-05-12T14:47:38"/>
    <d v="2019-05-12T13:37:00"/>
    <n v="4237.999999942258"/>
    <n v="70.633333332370967"/>
    <n v="1200.7666666503064"/>
    <n v="1"/>
    <s v="D539019"/>
    <s v="Closed"/>
  </r>
  <r>
    <x v="0"/>
    <x v="4"/>
    <x v="9"/>
    <s v="FS.1429"/>
    <n v="2"/>
    <x v="7"/>
    <x v="0"/>
    <d v="2019-05-12T14:36:46"/>
    <d v="2019-05-12T13:58:49"/>
    <n v="2276.9999998155981"/>
    <n v="37.949999996926636"/>
    <n v="75.899999993853271"/>
    <n v="1"/>
    <s v="D539018"/>
    <s v="Closed"/>
  </r>
  <r>
    <x v="0"/>
    <x v="0"/>
    <x v="0"/>
    <s v="REC.1433"/>
    <n v="55"/>
    <x v="1"/>
    <x v="0"/>
    <d v="2019-05-12T15:16:48"/>
    <d v="2019-05-12T14:22:00"/>
    <n v="3287.9999997792765"/>
    <n v="54.799999996321276"/>
    <n v="3013.9999997976702"/>
    <n v="1"/>
    <s v="D539022"/>
    <s v="Closed"/>
  </r>
  <r>
    <x v="0"/>
    <x v="2"/>
    <x v="5"/>
    <s v="FS.877"/>
    <n v="4"/>
    <x v="1"/>
    <x v="0"/>
    <d v="2019-05-12T15:18:37"/>
    <d v="2019-05-12T14:25:00"/>
    <n v="3217.0000001555309"/>
    <n v="53.616666669258848"/>
    <n v="214.46666667703539"/>
    <n v="1"/>
    <s v="D539011"/>
    <s v="Closed"/>
  </r>
  <r>
    <x v="0"/>
    <x v="3"/>
    <x v="7"/>
    <s v="MTR.17151"/>
    <n v="1"/>
    <x v="7"/>
    <x v="0"/>
    <d v="2019-05-12T15:28:09"/>
    <d v="2019-05-12T14:31:00"/>
    <n v="3429.0000000502914"/>
    <n v="57.15000000083819"/>
    <n v="57.15000000083819"/>
    <n v="1"/>
    <s v="C539013"/>
    <s v="Closed"/>
  </r>
  <r>
    <x v="0"/>
    <x v="0"/>
    <x v="3"/>
    <s v="REC.720"/>
    <n v="24"/>
    <x v="1"/>
    <x v="0"/>
    <d v="2019-05-12T16:09:33"/>
    <d v="2019-05-12T14:43:00"/>
    <n v="5193.0000000167638"/>
    <n v="86.550000000279397"/>
    <n v="2077.2000000067055"/>
    <n v="1"/>
    <s v="D539020"/>
    <s v="Closed"/>
  </r>
  <r>
    <x v="0"/>
    <x v="0"/>
    <x v="1"/>
    <s v="FS.760"/>
    <n v="12"/>
    <x v="1"/>
    <x v="0"/>
    <d v="2019-05-12T15:54:16"/>
    <d v="2019-05-12T15:14:00"/>
    <n v="2415.9999996190891"/>
    <n v="40.266666660318151"/>
    <n v="483.19999992381781"/>
    <n v="1"/>
    <s v="D539026"/>
    <s v="Closed"/>
  </r>
  <r>
    <x v="0"/>
    <x v="7"/>
    <x v="17"/>
    <s v="TR.38715"/>
    <n v="1"/>
    <x v="4"/>
    <x v="0"/>
    <d v="2019-05-13T09:07:00"/>
    <d v="2019-05-13T08:34:00"/>
    <n v="1980.0000001676381"/>
    <n v="33.000000002793968"/>
    <n v="33.000000002793968"/>
    <n v="1"/>
    <s v="D539029"/>
    <s v="Closed"/>
  </r>
  <r>
    <x v="0"/>
    <x v="2"/>
    <x v="5"/>
    <s v="TR.34084"/>
    <n v="4"/>
    <x v="5"/>
    <x v="0"/>
    <d v="2019-05-13T09:57:00"/>
    <d v="2019-05-13T09:22:00"/>
    <n v="2099.9999999301508"/>
    <n v="34.999999998835847"/>
    <n v="139.99999999534339"/>
    <n v="1"/>
    <s v="D539034"/>
    <s v="Closed"/>
  </r>
  <r>
    <x v="0"/>
    <x v="0"/>
    <x v="0"/>
    <s v="MTR.26025"/>
    <n v="1"/>
    <x v="1"/>
    <x v="0"/>
    <d v="2019-05-13T11:00:00"/>
    <d v="2019-05-13T09:37:00"/>
    <n v="4980.000000516884"/>
    <n v="83.000000008614734"/>
    <n v="83.000000008614734"/>
    <n v="1"/>
    <s v="C539032"/>
    <s v="Closed"/>
  </r>
  <r>
    <x v="0"/>
    <x v="7"/>
    <x v="17"/>
    <s v="TR.38660"/>
    <n v="2"/>
    <x v="5"/>
    <x v="0"/>
    <d v="2019-05-13T10:13:00"/>
    <d v="2019-05-13T09:41:00"/>
    <n v="1919.9999999720603"/>
    <n v="31.999999999534339"/>
    <n v="63.999999999068677"/>
    <n v="1"/>
    <s v="D539035"/>
    <s v="Closed"/>
  </r>
  <r>
    <x v="0"/>
    <x v="2"/>
    <x v="5"/>
    <s v="FS.642"/>
    <n v="18"/>
    <x v="4"/>
    <x v="0"/>
    <d v="2019-05-13T16:13:39"/>
    <d v="2019-05-13T15:52:00"/>
    <n v="1299.0000000223517"/>
    <n v="21.650000000372529"/>
    <n v="389.70000000670552"/>
    <n v="1"/>
    <s v="D539037"/>
    <s v="Closed"/>
  </r>
  <r>
    <x v="0"/>
    <x v="2"/>
    <x v="10"/>
    <s v="TR.31827"/>
    <n v="3"/>
    <x v="2"/>
    <x v="0"/>
    <d v="2019-05-13T19:57:35"/>
    <d v="2019-05-13T18:50:00"/>
    <n v="4055.0000005401671"/>
    <n v="67.583333342336118"/>
    <n v="202.75000002700835"/>
    <n v="1"/>
    <s v="D539043"/>
    <s v="Closed"/>
  </r>
  <r>
    <x v="1"/>
    <x v="6"/>
    <x v="13"/>
    <s v="MTR.4372"/>
    <n v="1"/>
    <x v="2"/>
    <x v="0"/>
    <d v="2019-05-14T11:29:23"/>
    <d v="2019-05-14T08:25:00"/>
    <n v="11062.999999872409"/>
    <n v="184.38333333120681"/>
    <n v="184.38333333120681"/>
    <n v="1"/>
    <s v="C539044"/>
    <s v="Closed"/>
  </r>
  <r>
    <x v="0"/>
    <x v="2"/>
    <x v="5"/>
    <s v="FS.326"/>
    <n v="22"/>
    <x v="5"/>
    <x v="0"/>
    <d v="2019-05-14T09:49:00"/>
    <d v="2019-05-14T09:01:00"/>
    <n v="2879.9999999580905"/>
    <n v="47.999999999301508"/>
    <n v="1055.9999999846332"/>
    <n v="1"/>
    <s v="D539050"/>
    <s v="Closed"/>
  </r>
  <r>
    <x v="0"/>
    <x v="2"/>
    <x v="15"/>
    <s v="TR.33327"/>
    <n v="4"/>
    <x v="5"/>
    <x v="0"/>
    <d v="2019-05-14T10:00:00"/>
    <d v="2019-05-14T09:12:00"/>
    <n v="2879.9999999580905"/>
    <n v="47.999999999301508"/>
    <n v="191.99999999720603"/>
    <n v="1"/>
    <s v="D539053"/>
    <s v="Closed"/>
  </r>
  <r>
    <x v="0"/>
    <x v="2"/>
    <x v="16"/>
    <s v="FS.423"/>
    <n v="1"/>
    <x v="0"/>
    <x v="0"/>
    <d v="2019-05-14T14:20:00"/>
    <d v="2019-05-14T13:36:00"/>
    <n v="2639.9999998044223"/>
    <n v="43.999999996740371"/>
    <n v="43.999999996740371"/>
    <n v="1"/>
    <s v="D539061"/>
    <s v="Closed"/>
  </r>
  <r>
    <x v="0"/>
    <x v="2"/>
    <x v="5"/>
    <s v="FS.364"/>
    <n v="5"/>
    <x v="1"/>
    <x v="0"/>
    <d v="2019-05-15T06:52:47"/>
    <d v="2019-05-15T05:38:19"/>
    <n v="4467.9999996442348"/>
    <n v="74.466666660737246"/>
    <n v="372.33333330368623"/>
    <n v="1"/>
    <s v="D539064"/>
    <s v="Closed"/>
  </r>
  <r>
    <x v="0"/>
    <x v="0"/>
    <x v="3"/>
    <s v="FS.879"/>
    <n v="1"/>
    <x v="4"/>
    <x v="0"/>
    <d v="2019-05-15T12:41:00"/>
    <d v="2019-05-15T11:26:00"/>
    <n v="4499.9999995809048"/>
    <n v="74.999999993015081"/>
    <n v="74.999999993015081"/>
    <n v="1"/>
    <s v="D539071"/>
    <s v="Closed"/>
  </r>
  <r>
    <x v="0"/>
    <x v="4"/>
    <x v="9"/>
    <s v="FS.1440"/>
    <n v="27"/>
    <x v="4"/>
    <x v="0"/>
    <d v="2019-05-15T15:31:02"/>
    <d v="2019-05-15T14:25:00"/>
    <n v="3962.0000001741573"/>
    <n v="66.033333336235955"/>
    <n v="1782.9000000783708"/>
    <n v="1"/>
    <s v="D539080"/>
    <s v="Closed"/>
  </r>
  <r>
    <x v="0"/>
    <x v="2"/>
    <x v="10"/>
    <s v="FS.167"/>
    <n v="2"/>
    <x v="10"/>
    <x v="0"/>
    <d v="2019-05-15T16:45:00"/>
    <d v="2019-05-15T15:54:00"/>
    <n v="3059.999999916181"/>
    <n v="50.999999998603016"/>
    <n v="101.99999999720603"/>
    <n v="1"/>
    <s v="D539084"/>
    <s v="Closed"/>
  </r>
  <r>
    <x v="0"/>
    <x v="2"/>
    <x v="10"/>
    <s v="FS.170"/>
    <n v="1"/>
    <x v="10"/>
    <x v="0"/>
    <d v="2019-05-15T17:45:13"/>
    <d v="2019-05-15T17:17:00"/>
    <n v="1693.0000003427267"/>
    <n v="28.216666672378778"/>
    <n v="28.216666672378778"/>
    <n v="1"/>
    <s v="D539086"/>
    <s v="Closed"/>
  </r>
  <r>
    <x v="1"/>
    <x v="6"/>
    <x v="13"/>
    <s v="MTR.4839"/>
    <n v="1"/>
    <x v="2"/>
    <x v="1"/>
    <d v="2019-05-15T21:10:42"/>
    <d v="2019-05-15T18:25:00"/>
    <n v="9941.9999999692664"/>
    <n v="165.69999999948777"/>
    <n v="165.69999999948777"/>
    <n v="1"/>
    <s v="C539087"/>
    <s v="Closed"/>
  </r>
  <r>
    <x v="0"/>
    <x v="2"/>
    <x v="5"/>
    <s v="TR.32790"/>
    <n v="1"/>
    <x v="5"/>
    <x v="0"/>
    <d v="2019-05-16T11:23:03"/>
    <d v="2019-05-16T10:27:00"/>
    <n v="3362.9999997094274"/>
    <n v="56.049999995157123"/>
    <n v="56.049999995157123"/>
    <n v="1"/>
    <s v="D539090"/>
    <s v="Closed"/>
  </r>
  <r>
    <x v="0"/>
    <x v="2"/>
    <x v="16"/>
    <s v="MTR.27244"/>
    <n v="1"/>
    <x v="10"/>
    <x v="0"/>
    <d v="2019-05-16T13:47:30"/>
    <d v="2019-05-16T11:47:00"/>
    <n v="7230.0000003073364"/>
    <n v="120.50000000512227"/>
    <n v="120.50000000512227"/>
    <n v="1"/>
    <s v="C539092"/>
    <s v="Closed"/>
  </r>
  <r>
    <x v="0"/>
    <x v="2"/>
    <x v="15"/>
    <s v="TR.33733"/>
    <n v="1"/>
    <x v="2"/>
    <x v="1"/>
    <d v="2019-05-16T18:46:58"/>
    <d v="2019-05-16T12:44:00"/>
    <n v="21778.000000119209"/>
    <n v="362.96666666865349"/>
    <n v="362.96666666865349"/>
    <n v="1"/>
    <s v="D539094"/>
    <s v="Closed"/>
  </r>
  <r>
    <x v="0"/>
    <x v="2"/>
    <x v="5"/>
    <s v="FS.383"/>
    <n v="34"/>
    <x v="5"/>
    <x v="0"/>
    <d v="2019-05-17T08:59:38"/>
    <d v="2019-05-17T08:25:00"/>
    <n v="2077.9999998165295"/>
    <n v="34.633333330275491"/>
    <n v="1177.5333332293667"/>
    <n v="1"/>
    <s v="D539103"/>
    <s v="Closed"/>
  </r>
  <r>
    <x v="0"/>
    <x v="4"/>
    <x v="8"/>
    <s v="MTR.27120"/>
    <n v="1"/>
    <x v="5"/>
    <x v="0"/>
    <d v="2019-05-17T09:18:53"/>
    <d v="2019-05-17T08:55:00"/>
    <n v="1432.9999999143183"/>
    <n v="23.883333331905305"/>
    <n v="23.883333331905305"/>
    <n v="1"/>
    <s v="C539102"/>
    <s v="Closed"/>
  </r>
  <r>
    <x v="0"/>
    <x v="2"/>
    <x v="5"/>
    <s v="MTR.20998"/>
    <n v="1"/>
    <x v="5"/>
    <x v="0"/>
    <d v="2019-05-17T11:25:04"/>
    <d v="2019-05-17T10:53:34"/>
    <n v="1889.9999998742715"/>
    <n v="31.499999997904524"/>
    <n v="31.499999997904524"/>
    <n v="1"/>
    <s v="C539106"/>
    <s v="Closed"/>
  </r>
  <r>
    <x v="0"/>
    <x v="2"/>
    <x v="5"/>
    <s v="MTR.19032"/>
    <n v="1"/>
    <x v="5"/>
    <x v="0"/>
    <d v="2019-05-17T13:54:06"/>
    <d v="2019-05-17T12:19:46"/>
    <n v="5659.9999997997656"/>
    <n v="94.333333329996094"/>
    <n v="94.333333329996094"/>
    <n v="1"/>
    <s v="C539108"/>
    <s v="Closed"/>
  </r>
  <r>
    <x v="0"/>
    <x v="0"/>
    <x v="0"/>
    <s v="PLUG.39938"/>
    <n v="2"/>
    <x v="2"/>
    <x v="1"/>
    <d v="2019-05-17T17:10:59"/>
    <d v="2019-05-17T15:35:48"/>
    <n v="5711.0000004060566"/>
    <n v="95.183333340100944"/>
    <n v="190.36666668020189"/>
    <n v="1"/>
    <s v="D539111"/>
    <s v="Closed"/>
  </r>
  <r>
    <x v="1"/>
    <x v="6"/>
    <x v="13"/>
    <s v="MTR.4540"/>
    <n v="1"/>
    <x v="1"/>
    <x v="0"/>
    <d v="2019-05-19T00:27:00"/>
    <d v="2019-05-18T21:12:00"/>
    <n v="11700.000000419095"/>
    <n v="195.00000000698492"/>
    <n v="195.00000000698492"/>
    <n v="1"/>
    <s v="C539114"/>
    <s v="Closed"/>
  </r>
  <r>
    <x v="1"/>
    <x v="6"/>
    <x v="13"/>
    <s v="MTR.4538"/>
    <n v="1"/>
    <x v="1"/>
    <x v="0"/>
    <d v="2019-05-19T00:28:30"/>
    <d v="2019-05-18T21:29:00"/>
    <n v="10769.999999902211"/>
    <n v="179.49999999837019"/>
    <n v="179.49999999837019"/>
    <n v="1"/>
    <s v="C539116"/>
    <s v="Closed"/>
  </r>
  <r>
    <x v="1"/>
    <x v="6"/>
    <x v="13"/>
    <s v="BLANK"/>
    <n v="1"/>
    <x v="1"/>
    <x v="0"/>
    <d v="2019-05-19T00:30:00"/>
    <d v="2019-05-18T21:29:00"/>
    <n v="10860.000000195578"/>
    <n v="181.00000000325963"/>
    <n v="181.00000000325963"/>
    <n v="1"/>
    <s v="C539115"/>
    <s v="Closed"/>
  </r>
  <r>
    <x v="0"/>
    <x v="2"/>
    <x v="5"/>
    <s v="FS.13984"/>
    <n v="22"/>
    <x v="5"/>
    <x v="0"/>
    <d v="2019-05-19T09:01:49"/>
    <d v="2019-05-19T08:05:47"/>
    <n v="3361.9999994756654"/>
    <n v="56.033333324594423"/>
    <n v="1232.7333331410773"/>
    <n v="1"/>
    <s v="D539125"/>
    <s v="Closed"/>
  </r>
  <r>
    <x v="0"/>
    <x v="7"/>
    <x v="32"/>
    <s v="SB.18"/>
    <n v="1005"/>
    <x v="11"/>
    <x v="0"/>
    <d v="2019-05-20T11:43:00"/>
    <d v="2019-05-20T10:33:00"/>
    <n v="4199.9999998603016"/>
    <n v="69.999999997671694"/>
    <n v="70349.999997660052"/>
    <n v="1"/>
    <s v="D539230"/>
    <s v="Closed"/>
  </r>
  <r>
    <x v="0"/>
    <x v="7"/>
    <x v="17"/>
    <s v="MTR.15319"/>
    <n v="1"/>
    <x v="0"/>
    <x v="0"/>
    <d v="2019-05-20T16:00:00"/>
    <d v="2019-05-20T14:27:00"/>
    <n v="5579.9999999580905"/>
    <n v="92.999999999301508"/>
    <n v="92.999999999301508"/>
    <n v="1"/>
    <s v="C539238"/>
    <s v="Closed"/>
  </r>
  <r>
    <x v="0"/>
    <x v="7"/>
    <x v="17"/>
    <s v="FS.1855"/>
    <n v="52"/>
    <x v="0"/>
    <x v="0"/>
    <d v="2019-05-20T18:25:41"/>
    <d v="2019-05-20T17:41:00"/>
    <n v="2680.9999999590218"/>
    <n v="44.683333332650363"/>
    <n v="2323.5333332978189"/>
    <n v="1"/>
    <s v="D539244"/>
    <s v="Closed"/>
  </r>
  <r>
    <x v="1"/>
    <x v="1"/>
    <x v="11"/>
    <s v="MTR.12119"/>
    <n v="1"/>
    <x v="5"/>
    <x v="0"/>
    <d v="2019-05-21T08:34:44"/>
    <d v="2019-05-21T08:05:00"/>
    <n v="1784.0000002412125"/>
    <n v="29.733333337353542"/>
    <n v="29.733333337353542"/>
    <n v="1"/>
    <s v="C539246"/>
    <s v="Closed"/>
  </r>
  <r>
    <x v="0"/>
    <x v="3"/>
    <x v="7"/>
    <s v="FS.1518"/>
    <n v="45"/>
    <x v="0"/>
    <x v="0"/>
    <d v="2019-05-21T09:37:26"/>
    <d v="2019-05-21T08:47:00"/>
    <n v="3026.0000001406297"/>
    <n v="50.433333335677162"/>
    <n v="2269.5000001054723"/>
    <n v="1"/>
    <s v="D539248"/>
    <s v="Closed"/>
  </r>
  <r>
    <x v="0"/>
    <x v="3"/>
    <x v="7"/>
    <s v="FS.1579"/>
    <n v="27"/>
    <x v="0"/>
    <x v="0"/>
    <d v="2019-05-21T11:54:06"/>
    <d v="2019-05-21T11:16:00"/>
    <n v="2286.0000000335276"/>
    <n v="38.100000000558794"/>
    <n v="1028.7000000150874"/>
    <n v="1"/>
    <s v="D539252"/>
    <s v="Closed"/>
  </r>
  <r>
    <x v="0"/>
    <x v="0"/>
    <x v="1"/>
    <s v="FS.791"/>
    <n v="41"/>
    <x v="2"/>
    <x v="0"/>
    <d v="2019-05-21T13:38:00"/>
    <d v="2019-05-21T12:45:00"/>
    <n v="3180.0000003073364"/>
    <n v="53.000000005122274"/>
    <n v="2173.0000002100132"/>
    <n v="1"/>
    <s v="D539259"/>
    <s v="Closed"/>
  </r>
  <r>
    <x v="0"/>
    <x v="2"/>
    <x v="16"/>
    <s v="TR.32931"/>
    <n v="2"/>
    <x v="1"/>
    <x v="0"/>
    <d v="2019-05-21T16:19:43"/>
    <d v="2019-05-21T13:41:00"/>
    <n v="9522.9999994626269"/>
    <n v="158.71666665771045"/>
    <n v="317.4333333154209"/>
    <n v="1"/>
    <s v="D539270"/>
    <s v="Closed"/>
  </r>
  <r>
    <x v="0"/>
    <x v="2"/>
    <x v="5"/>
    <s v="FS.450"/>
    <n v="8"/>
    <x v="10"/>
    <x v="0"/>
    <d v="2019-05-22T12:25:09"/>
    <d v="2019-05-22T11:02:00"/>
    <n v="4989.0000001061708"/>
    <n v="83.150000001769513"/>
    <n v="665.2000000141561"/>
    <n v="1"/>
    <s v="D539275"/>
    <s v="Closed"/>
  </r>
  <r>
    <x v="0"/>
    <x v="4"/>
    <x v="9"/>
    <s v="MTR.28822"/>
    <n v="1"/>
    <x v="4"/>
    <x v="0"/>
    <d v="2019-05-22T13:01:39"/>
    <d v="2019-05-22T11:50:00"/>
    <n v="4299.0000003715977"/>
    <n v="71.650000006193295"/>
    <n v="71.650000006193295"/>
    <n v="1"/>
    <s v="C539274"/>
    <s v="Closed"/>
  </r>
  <r>
    <x v="0"/>
    <x v="7"/>
    <x v="17"/>
    <s v="MTR.15347"/>
    <n v="1"/>
    <x v="5"/>
    <x v="0"/>
    <d v="2019-05-23T08:38:59"/>
    <d v="2019-05-23T07:33:01"/>
    <n v="3957.9999998677522"/>
    <n v="65.966666664462537"/>
    <n v="65.966666664462537"/>
    <n v="1"/>
    <s v="C539280"/>
    <s v="Closed"/>
  </r>
  <r>
    <x v="0"/>
    <x v="3"/>
    <x v="7"/>
    <s v="FS.29987"/>
    <n v="11"/>
    <x v="0"/>
    <x v="0"/>
    <d v="2019-05-23T10:18:00"/>
    <d v="2019-05-23T09:58:00"/>
    <n v="1200.0000001396984"/>
    <n v="20.000000002328306"/>
    <n v="220.00000002561137"/>
    <n v="1"/>
    <s v="D539282"/>
    <s v="Closed"/>
  </r>
  <r>
    <x v="0"/>
    <x v="3"/>
    <x v="7"/>
    <s v="TR.37893"/>
    <n v="1"/>
    <x v="5"/>
    <x v="0"/>
    <d v="2019-05-23T11:38:00"/>
    <d v="2019-05-23T11:02:00"/>
    <n v="2160.0000001257285"/>
    <n v="36.000000002095476"/>
    <n v="36.000000002095476"/>
    <n v="1"/>
    <s v="D539286"/>
    <s v="Closed"/>
  </r>
  <r>
    <x v="0"/>
    <x v="4"/>
    <x v="8"/>
    <s v="TR.35704"/>
    <n v="2"/>
    <x v="5"/>
    <x v="0"/>
    <d v="2019-05-23T11:58:14"/>
    <d v="2019-05-23T11:32:00"/>
    <n v="1573.9999995566905"/>
    <n v="26.233333325944841"/>
    <n v="52.466666651889682"/>
    <n v="1"/>
    <s v="D539285"/>
    <s v="Closed"/>
  </r>
  <r>
    <x v="0"/>
    <x v="0"/>
    <x v="3"/>
    <s v="TR.34223"/>
    <n v="4"/>
    <x v="5"/>
    <x v="0"/>
    <d v="2019-05-24T08:43:00"/>
    <d v="2019-05-24T07:44:00"/>
    <n v="3539.9999995948747"/>
    <n v="58.999999993247911"/>
    <n v="235.99999997299165"/>
    <n v="1"/>
    <s v="D539292"/>
    <s v="Closed"/>
  </r>
  <r>
    <x v="0"/>
    <x v="0"/>
    <x v="3"/>
    <s v="TR.34150"/>
    <n v="3"/>
    <x v="10"/>
    <x v="0"/>
    <d v="2019-05-24T13:57:27"/>
    <d v="2019-05-24T12:36:00"/>
    <n v="4887.0000001508743"/>
    <n v="81.450000002514571"/>
    <n v="244.35000000754371"/>
    <n v="1"/>
    <s v="D539296"/>
    <s v="Closed"/>
  </r>
  <r>
    <x v="0"/>
    <x v="0"/>
    <x v="0"/>
    <s v="TR.37223"/>
    <n v="3"/>
    <x v="2"/>
    <x v="0"/>
    <d v="2019-05-24T19:54:46"/>
    <d v="2019-05-24T17:25:21"/>
    <n v="8964.9999997811392"/>
    <n v="149.41666666301899"/>
    <n v="448.24999998905696"/>
    <n v="1"/>
    <s v="D539300"/>
    <s v="Closed"/>
  </r>
  <r>
    <x v="0"/>
    <x v="2"/>
    <x v="10"/>
    <s v="FS.26"/>
    <n v="17"/>
    <x v="1"/>
    <x v="0"/>
    <d v="2019-05-24T22:07:18"/>
    <d v="2019-05-24T20:16:06"/>
    <n v="6671.999999997206"/>
    <n v="111.19999999995343"/>
    <n v="1890.3999999992084"/>
    <n v="1"/>
    <s v="D539305"/>
    <s v="Closed"/>
  </r>
  <r>
    <x v="0"/>
    <x v="2"/>
    <x v="5"/>
    <s v="TR.32888"/>
    <n v="3"/>
    <x v="1"/>
    <x v="0"/>
    <d v="2019-05-25T09:41:05"/>
    <d v="2019-05-25T08:35:09"/>
    <n v="3956.000000028871"/>
    <n v="65.933333333814517"/>
    <n v="197.80000000144355"/>
    <n v="1"/>
    <s v="D539309"/>
    <s v="Closed"/>
  </r>
  <r>
    <x v="1"/>
    <x v="6"/>
    <x v="18"/>
    <s v="TR.39494"/>
    <n v="2"/>
    <x v="4"/>
    <x v="0"/>
    <d v="2019-05-25T20:06:17"/>
    <d v="2019-05-25T17:43:37"/>
    <n v="8559.9999994039536"/>
    <n v="142.66666665673256"/>
    <n v="285.33333331346512"/>
    <n v="1"/>
    <s v="D539315"/>
    <s v="Closed"/>
  </r>
  <r>
    <x v="0"/>
    <x v="3"/>
    <x v="7"/>
    <s v="MTR.16894"/>
    <n v="1"/>
    <x v="1"/>
    <x v="0"/>
    <d v="2019-05-25T19:22:56"/>
    <d v="2019-05-25T17:57:00"/>
    <n v="5156.0000001685694"/>
    <n v="85.933333336142823"/>
    <n v="85.933333336142823"/>
    <n v="1"/>
    <s v="C539314"/>
    <s v="Closed"/>
  </r>
  <r>
    <x v="0"/>
    <x v="4"/>
    <x v="9"/>
    <s v="TR.37503"/>
    <n v="3"/>
    <x v="2"/>
    <x v="0"/>
    <d v="2019-05-26T00:10:01"/>
    <d v="2019-05-25T20:47:16"/>
    <n v="12165.000000363216"/>
    <n v="202.7500000060536"/>
    <n v="608.25000001816079"/>
    <n v="1"/>
    <s v="D539317"/>
    <s v="Closed"/>
  </r>
  <r>
    <x v="0"/>
    <x v="0"/>
    <x v="3"/>
    <s v="PL.97014"/>
    <n v="15"/>
    <x v="5"/>
    <x v="0"/>
    <d v="2019-05-26T09:11:28"/>
    <d v="2019-05-26T07:54:43"/>
    <n v="4604.9999996088445"/>
    <n v="76.749999993480742"/>
    <n v="1151.2499999022111"/>
    <n v="1"/>
    <s v="D539321"/>
    <s v="Closed"/>
  </r>
  <r>
    <x v="1"/>
    <x v="5"/>
    <x v="14"/>
    <s v="MTR.29852"/>
    <n v="1"/>
    <x v="2"/>
    <x v="0"/>
    <d v="2019-05-26T13:12:44"/>
    <d v="2019-05-26T11:06:00"/>
    <n v="7603.9999997243285"/>
    <n v="126.73333332873881"/>
    <n v="126.73333332873881"/>
    <n v="1"/>
    <s v="C539322"/>
    <s v="Closed"/>
  </r>
  <r>
    <x v="1"/>
    <x v="1"/>
    <x v="2"/>
    <s v="MTR.8502"/>
    <n v="1"/>
    <x v="2"/>
    <x v="1"/>
    <d v="2019-05-26T15:25:00"/>
    <d v="2019-05-26T12:10:00"/>
    <n v="11699.999999790452"/>
    <n v="194.99999999650754"/>
    <n v="194.99999999650754"/>
    <n v="1"/>
    <s v="C539323"/>
    <s v="Closed"/>
  </r>
  <r>
    <x v="0"/>
    <x v="0"/>
    <x v="3"/>
    <s v="PLUG.10509"/>
    <n v="1"/>
    <x v="2"/>
    <x v="1"/>
    <d v="2019-05-27T19:56:39"/>
    <d v="2019-05-27T09:39:45"/>
    <n v="37013.999999826774"/>
    <n v="616.8999999971129"/>
    <n v="616.8999999971129"/>
    <n v="1"/>
    <s v="D539329"/>
    <s v="Closed"/>
  </r>
  <r>
    <x v="0"/>
    <x v="4"/>
    <x v="9"/>
    <s v="TR.102486"/>
    <n v="1"/>
    <x v="2"/>
    <x v="0"/>
    <d v="2019-05-27T20:38:39"/>
    <d v="2019-05-27T09:59:45"/>
    <n v="38333.999999728985"/>
    <n v="638.89999999548309"/>
    <n v="638.89999999548309"/>
    <n v="1"/>
    <s v="D539328"/>
    <s v="Closed"/>
  </r>
  <r>
    <x v="0"/>
    <x v="0"/>
    <x v="4"/>
    <s v="MTR.18058"/>
    <n v="1"/>
    <x v="5"/>
    <x v="0"/>
    <d v="2019-05-27T21:40:41"/>
    <d v="2019-05-27T16:17:26"/>
    <n v="19395.00000004191"/>
    <n v="323.25000000069849"/>
    <n v="323.25000000069849"/>
    <n v="1"/>
    <s v="C539331"/>
    <s v="Closed"/>
  </r>
  <r>
    <x v="1"/>
    <x v="6"/>
    <x v="13"/>
    <s v="TR.42151"/>
    <n v="5"/>
    <x v="5"/>
    <x v="0"/>
    <d v="2019-05-27T18:28:18"/>
    <d v="2019-05-27T17:33:18"/>
    <n v="3300.0000000698492"/>
    <n v="55.000000001164153"/>
    <n v="275.00000000582077"/>
    <n v="1"/>
    <s v="D539334"/>
    <s v="Closed"/>
  </r>
  <r>
    <x v="1"/>
    <x v="6"/>
    <x v="13"/>
    <s v="FS.2541"/>
    <n v="188"/>
    <x v="6"/>
    <x v="0"/>
    <d v="2019-05-27T20:08:16"/>
    <d v="2019-05-27T18:39:00"/>
    <n v="5355.9999997727573"/>
    <n v="89.266666662879288"/>
    <n v="16782.133332621306"/>
    <n v="1"/>
    <s v="D539351"/>
    <s v="Closed"/>
  </r>
  <r>
    <x v="1"/>
    <x v="6"/>
    <x v="22"/>
    <s v="FS.2042"/>
    <n v="32"/>
    <x v="3"/>
    <x v="0"/>
    <d v="2019-05-27T21:14:36"/>
    <d v="2019-05-27T19:54:02"/>
    <n v="4833.9999997057021"/>
    <n v="80.566666661761701"/>
    <n v="2578.1333331763744"/>
    <n v="1"/>
    <s v="D539357"/>
    <s v="Closed"/>
  </r>
  <r>
    <x v="0"/>
    <x v="2"/>
    <x v="10"/>
    <s v="TR.31975"/>
    <n v="4"/>
    <x v="5"/>
    <x v="0"/>
    <d v="2019-05-28T08:16:06"/>
    <d v="2019-05-28T07:18:10"/>
    <n v="3475.9999997215346"/>
    <n v="57.933333328692243"/>
    <n v="231.73333331476897"/>
    <n v="1"/>
    <s v="D539360"/>
    <s v="Closed"/>
  </r>
  <r>
    <x v="0"/>
    <x v="3"/>
    <x v="7"/>
    <s v="FS.2900"/>
    <n v="7"/>
    <x v="7"/>
    <x v="0"/>
    <d v="2019-05-28T09:19:47"/>
    <d v="2019-05-28T08:01:00"/>
    <n v="4727.0000004675239"/>
    <n v="78.783333341125399"/>
    <n v="551.48333338787779"/>
    <n v="1"/>
    <s v="D539361"/>
    <s v="Closed"/>
  </r>
  <r>
    <x v="0"/>
    <x v="0"/>
    <x v="3"/>
    <s v="TR.35266"/>
    <n v="1"/>
    <x v="5"/>
    <x v="0"/>
    <d v="2019-05-28T11:38:39"/>
    <d v="2019-05-28T10:27:38"/>
    <n v="4260.9999996609986"/>
    <n v="71.016666661016643"/>
    <n v="71.016666661016643"/>
    <n v="1"/>
    <s v="D539364"/>
    <s v="Closed"/>
  </r>
  <r>
    <x v="0"/>
    <x v="4"/>
    <x v="9"/>
    <s v="TR.37549"/>
    <n v="2"/>
    <x v="5"/>
    <x v="0"/>
    <d v="2019-05-28T14:45:23"/>
    <d v="2019-05-28T13:21:00"/>
    <n v="5062.9999998025596"/>
    <n v="84.38333333004266"/>
    <n v="168.76666666008532"/>
    <n v="1"/>
    <s v="D539367"/>
    <s v="Closed"/>
  </r>
  <r>
    <x v="0"/>
    <x v="2"/>
    <x v="5"/>
    <s v="SLUG.23656"/>
    <n v="1"/>
    <x v="5"/>
    <x v="1"/>
    <d v="2019-05-28T21:36:00"/>
    <d v="2019-05-28T17:12:00"/>
    <n v="15840.000000083819"/>
    <n v="264.00000000139698"/>
    <n v="264.00000000139698"/>
    <n v="1"/>
    <s v="D539637"/>
    <s v="Closed"/>
  </r>
  <r>
    <x v="1"/>
    <x v="5"/>
    <x v="14"/>
    <s v="FDR.2909"/>
    <n v="2490"/>
    <x v="11"/>
    <x v="0"/>
    <d v="2019-05-28T23:00:02"/>
    <d v="2019-05-28T21:08:56"/>
    <n v="6665.9999998519197"/>
    <n v="111.099999997532"/>
    <n v="276638.99999385467"/>
    <n v="1"/>
    <s v="D539811"/>
    <s v="Closed"/>
  </r>
  <r>
    <x v="1"/>
    <x v="5"/>
    <x v="12"/>
    <s v="FDR.21184"/>
    <n v="422"/>
    <x v="11"/>
    <x v="0"/>
    <d v="2019-05-28T23:20:04"/>
    <d v="2019-05-28T21:09:31"/>
    <n v="7832.9999998211861"/>
    <n v="130.54999999701977"/>
    <n v="55092.099998742342"/>
    <n v="1"/>
    <s v="D539812"/>
    <s v="Closed"/>
  </r>
  <r>
    <x v="0"/>
    <x v="3"/>
    <x v="7"/>
    <s v="PL.103925"/>
    <n v="2"/>
    <x v="4"/>
    <x v="0"/>
    <d v="2019-05-28T22:43:39"/>
    <d v="2019-05-28T21:58:00"/>
    <n v="2738.9999996870756"/>
    <n v="45.649999994784594"/>
    <n v="91.299999989569187"/>
    <n v="1"/>
    <s v="D539814"/>
    <s v="Closed"/>
  </r>
  <r>
    <x v="1"/>
    <x v="1"/>
    <x v="11"/>
    <s v="FS.2416"/>
    <n v="9"/>
    <x v="4"/>
    <x v="0"/>
    <d v="2019-05-29T06:19:38"/>
    <d v="2019-05-29T04:26:00"/>
    <n v="6818.0000001797453"/>
    <n v="113.63333333632909"/>
    <n v="1022.7000000269618"/>
    <n v="1"/>
    <s v="D539835"/>
    <s v="Closed"/>
  </r>
  <r>
    <x v="1"/>
    <x v="6"/>
    <x v="18"/>
    <s v="TR.39726"/>
    <n v="4"/>
    <x v="1"/>
    <x v="0"/>
    <d v="2019-05-29T10:06:52"/>
    <d v="2019-05-29T09:26:00"/>
    <n v="2451.9999998621643"/>
    <n v="40.866666664369404"/>
    <n v="163.46666665747762"/>
    <n v="1"/>
    <s v="D539840"/>
    <s v="Closed"/>
  </r>
  <r>
    <x v="0"/>
    <x v="2"/>
    <x v="10"/>
    <s v="PL.91756"/>
    <n v="1"/>
    <x v="1"/>
    <x v="0"/>
    <d v="2019-05-29T18:19:48"/>
    <d v="2019-05-29T17:42:00"/>
    <n v="2267.9999995976686"/>
    <n v="37.799999993294477"/>
    <n v="37.799999993294477"/>
    <n v="1"/>
    <s v="D539844"/>
    <s v="Closed"/>
  </r>
  <r>
    <x v="0"/>
    <x v="7"/>
    <x v="17"/>
    <s v="FS.1818"/>
    <n v="47"/>
    <x v="10"/>
    <x v="0"/>
    <d v="2019-05-30T12:05:53"/>
    <d v="2019-05-30T11:45:00"/>
    <n v="1252.9999999562278"/>
    <n v="20.883333332603797"/>
    <n v="981.51666663237847"/>
    <n v="1"/>
    <s v="D539849"/>
    <s v="Closed"/>
  </r>
  <r>
    <x v="0"/>
    <x v="3"/>
    <x v="7"/>
    <s v="TR.38134"/>
    <n v="2"/>
    <x v="5"/>
    <x v="0"/>
    <d v="2019-05-31T08:59:00"/>
    <d v="2019-05-31T07:53:00"/>
    <n v="3959.9999997066334"/>
    <n v="65.999999995110556"/>
    <n v="131.99999999022111"/>
    <n v="1"/>
    <s v="D539854"/>
    <s v="Closed"/>
  </r>
  <r>
    <x v="0"/>
    <x v="3"/>
    <x v="7"/>
    <s v="TR.37724"/>
    <n v="1"/>
    <x v="5"/>
    <x v="0"/>
    <d v="2019-05-31T09:21:00"/>
    <d v="2019-05-31T08:26:00"/>
    <n v="3299.9999994412065"/>
    <n v="54.999999990686774"/>
    <n v="54.999999990686774"/>
    <n v="1"/>
    <s v="D539855"/>
    <s v="Closed"/>
  </r>
  <r>
    <x v="0"/>
    <x v="2"/>
    <x v="10"/>
    <s v="FS.165"/>
    <n v="14"/>
    <x v="10"/>
    <x v="0"/>
    <d v="2019-05-31T14:49:41"/>
    <d v="2019-05-31T13:44:00"/>
    <n v="3940.9999996656552"/>
    <n v="65.68333332776092"/>
    <n v="919.56666658865288"/>
    <n v="1"/>
    <s v="D539861"/>
    <s v="Closed"/>
  </r>
  <r>
    <x v="0"/>
    <x v="0"/>
    <x v="4"/>
    <s v="FS.1074"/>
    <n v="12"/>
    <x v="1"/>
    <x v="0"/>
    <d v="2019-05-31T18:13:06"/>
    <d v="2019-05-31T17:38:25"/>
    <n v="2080.9999998891726"/>
    <n v="34.68333333148621"/>
    <n v="416.19999997783452"/>
    <n v="1"/>
    <s v="D539867"/>
    <s v="Closed"/>
  </r>
  <r>
    <x v="1"/>
    <x v="6"/>
    <x v="22"/>
    <s v="MTR.12980"/>
    <n v="1"/>
    <x v="1"/>
    <x v="0"/>
    <d v="2019-05-31T20:06:06"/>
    <d v="2019-05-31T18:21:44"/>
    <n v="6262.0000003371388"/>
    <n v="104.36666667228565"/>
    <n v="104.36666667228565"/>
    <n v="1"/>
    <s v="C539869"/>
    <s v="Closed"/>
  </r>
  <r>
    <x v="0"/>
    <x v="0"/>
    <x v="0"/>
    <s v="SL.14299"/>
    <n v="1"/>
    <x v="5"/>
    <x v="0"/>
    <d v="2019-06-01T15:38:19"/>
    <d v="2019-06-01T15:09:08"/>
    <n v="1751.0000000707805"/>
    <n v="29.183333334513009"/>
    <n v="29.183333334513009"/>
    <n v="1"/>
    <s v="D539873"/>
    <s v="Closed"/>
  </r>
  <r>
    <x v="0"/>
    <x v="3"/>
    <x v="6"/>
    <s v="FS.1741"/>
    <n v="18"/>
    <x v="7"/>
    <x v="0"/>
    <d v="2019-06-01T16:50:28"/>
    <d v="2019-06-01T16:01:04"/>
    <n v="2963.999999477528"/>
    <n v="49.399999991292134"/>
    <n v="889.19999984325841"/>
    <n v="1"/>
    <s v="D539879"/>
    <s v="Closed"/>
  </r>
  <r>
    <x v="0"/>
    <x v="2"/>
    <x v="10"/>
    <s v="REC.29"/>
    <n v="48"/>
    <x v="1"/>
    <x v="0"/>
    <d v="2019-06-01T17:20:56"/>
    <d v="2019-06-01T16:32:56"/>
    <n v="2879.9999999580905"/>
    <n v="47.999999999301508"/>
    <n v="2303.9999999664724"/>
    <n v="1"/>
    <s v="D539886"/>
    <s v="Closed"/>
  </r>
  <r>
    <x v="0"/>
    <x v="3"/>
    <x v="6"/>
    <s v="PL.104688"/>
    <n v="21"/>
    <x v="1"/>
    <x v="0"/>
    <d v="2019-06-01T17:23:28"/>
    <d v="2019-06-01T16:46:39"/>
    <n v="2208.9999996358529"/>
    <n v="36.816666660597548"/>
    <n v="773.14999987254851"/>
    <n v="1"/>
    <s v="D539884"/>
    <s v="Closed"/>
  </r>
  <r>
    <x v="0"/>
    <x v="4"/>
    <x v="9"/>
    <s v="SL.15332"/>
    <n v="1"/>
    <x v="1"/>
    <x v="0"/>
    <d v="2019-06-01T20:21:44"/>
    <d v="2019-06-01T19:33:49"/>
    <n v="2875.0000000465661"/>
    <n v="47.916666667442769"/>
    <n v="47.916666667442769"/>
    <n v="1"/>
    <s v="D539888"/>
    <s v="Closed"/>
  </r>
  <r>
    <x v="0"/>
    <x v="0"/>
    <x v="0"/>
    <s v="REC.1360"/>
    <n v="25"/>
    <x v="1"/>
    <x v="0"/>
    <d v="2019-06-01T20:53:58"/>
    <d v="2019-06-01T20:27:28"/>
    <n v="1590.0000001536682"/>
    <n v="26.500000002561137"/>
    <n v="662.50000006402843"/>
    <n v="1"/>
    <s v="D539893"/>
    <s v="Closed"/>
  </r>
  <r>
    <x v="0"/>
    <x v="2"/>
    <x v="10"/>
    <s v="SL.1587"/>
    <n v="1"/>
    <x v="1"/>
    <x v="0"/>
    <d v="2019-06-02T21:52:00"/>
    <d v="2019-06-02T20:05:00"/>
    <n v="6420.0000001816079"/>
    <n v="107.0000000030268"/>
    <n v="107.0000000030268"/>
    <n v="1"/>
    <s v="D539896"/>
    <s v="Closed"/>
  </r>
  <r>
    <x v="0"/>
    <x v="2"/>
    <x v="16"/>
    <s v="FS.354"/>
    <n v="194"/>
    <x v="10"/>
    <x v="0"/>
    <d v="2019-06-03T09:18:58"/>
    <d v="2019-06-03T08:33:00"/>
    <n v="2758.0000003566965"/>
    <n v="45.966666672611609"/>
    <n v="8917.5333344866522"/>
    <n v="1"/>
    <s v="D539906"/>
    <s v="Closed"/>
  </r>
  <r>
    <x v="1"/>
    <x v="5"/>
    <x v="24"/>
    <s v="FS.2017"/>
    <n v="19"/>
    <x v="2"/>
    <x v="0"/>
    <d v="2019-06-04T08:59:36"/>
    <d v="2019-06-04T07:41:21"/>
    <n v="4694.9999999022111"/>
    <n v="78.249999998370185"/>
    <n v="1486.7499999690335"/>
    <n v="1"/>
    <s v="D539940"/>
    <s v="Closed"/>
  </r>
  <r>
    <x v="0"/>
    <x v="3"/>
    <x v="7"/>
    <s v="FS.1695"/>
    <n v="4"/>
    <x v="4"/>
    <x v="0"/>
    <d v="2019-06-04T11:47:38"/>
    <d v="2019-06-04T11:24:00"/>
    <n v="1418.0000001797453"/>
    <n v="23.633333336329088"/>
    <n v="94.53333334531635"/>
    <n v="1"/>
    <s v="D539944"/>
    <s v="Closed"/>
  </r>
  <r>
    <x v="0"/>
    <x v="3"/>
    <x v="7"/>
    <s v="PL.103953"/>
    <n v="3"/>
    <x v="10"/>
    <x v="0"/>
    <d v="2019-06-04T14:36:33"/>
    <d v="2019-06-04T11:26:00"/>
    <n v="11432.999999611638"/>
    <n v="190.54999999352731"/>
    <n v="571.64999998058192"/>
    <n v="1"/>
    <s v="D539953"/>
    <s v="Closed"/>
  </r>
  <r>
    <x v="0"/>
    <x v="2"/>
    <x v="10"/>
    <s v="TR.32469"/>
    <n v="2"/>
    <x v="5"/>
    <x v="0"/>
    <d v="2019-06-04T13:01:00"/>
    <d v="2019-06-04T12:20:00"/>
    <n v="2459.9999998463318"/>
    <n v="40.999999997438863"/>
    <n v="81.999999994877726"/>
    <n v="1"/>
    <s v="D539951"/>
    <s v="Closed"/>
  </r>
  <r>
    <x v="1"/>
    <x v="5"/>
    <x v="14"/>
    <s v="TR.39677"/>
    <n v="8"/>
    <x v="2"/>
    <x v="0"/>
    <d v="2019-06-04T15:48:18"/>
    <d v="2019-06-04T13:10:57"/>
    <n v="9440.9999997820705"/>
    <n v="157.34999999636784"/>
    <n v="1258.7999999709427"/>
    <n v="1"/>
    <s v="D539952"/>
    <s v="Closed"/>
  </r>
  <r>
    <x v="1"/>
    <x v="6"/>
    <x v="18"/>
    <s v="MTR.6948"/>
    <n v="1"/>
    <x v="10"/>
    <x v="0"/>
    <d v="2019-06-05T02:22:06"/>
    <d v="2019-06-04T23:20:00"/>
    <n v="10926.000000536442"/>
    <n v="182.1000000089407"/>
    <n v="182.1000000089407"/>
    <n v="1"/>
    <s v="C539954"/>
    <s v="Closed"/>
  </r>
  <r>
    <x v="0"/>
    <x v="2"/>
    <x v="10"/>
    <s v="MTR.25160"/>
    <n v="1"/>
    <x v="5"/>
    <x v="0"/>
    <d v="2019-06-05T08:20:14"/>
    <d v="2019-06-05T07:28:00"/>
    <n v="3133.9999996125698"/>
    <n v="52.233333326876163"/>
    <n v="52.233333326876163"/>
    <n v="1"/>
    <s v="C539955"/>
    <s v="Closed"/>
  </r>
  <r>
    <x v="0"/>
    <x v="0"/>
    <x v="4"/>
    <s v="MTR.17078"/>
    <n v="1"/>
    <x v="5"/>
    <x v="0"/>
    <d v="2019-06-06T01:15:28"/>
    <d v="2019-06-06T00:26:00"/>
    <n v="2967.9999997839332"/>
    <n v="49.466666663065553"/>
    <n v="49.466666663065553"/>
    <n v="1"/>
    <s v="C539960"/>
    <s v="Closed"/>
  </r>
  <r>
    <x v="0"/>
    <x v="0"/>
    <x v="0"/>
    <s v="FS.1369"/>
    <n v="4"/>
    <x v="1"/>
    <x v="0"/>
    <d v="2019-06-06T17:08:31"/>
    <d v="2019-06-06T15:20:48"/>
    <n v="6463.0000001750886"/>
    <n v="107.71666666958481"/>
    <n v="430.86666667833924"/>
    <n v="1"/>
    <s v="D539966"/>
    <s v="Closed"/>
  </r>
  <r>
    <x v="0"/>
    <x v="4"/>
    <x v="9"/>
    <s v="MTR.29029"/>
    <n v="1"/>
    <x v="1"/>
    <x v="0"/>
    <d v="2019-06-06T17:28:21"/>
    <d v="2019-06-06T16:35:00"/>
    <n v="3201.0000001871958"/>
    <n v="53.350000003119931"/>
    <n v="53.350000003119931"/>
    <n v="1"/>
    <s v="C539965"/>
    <s v="Closed"/>
  </r>
  <r>
    <x v="0"/>
    <x v="3"/>
    <x v="6"/>
    <s v="FS.1742"/>
    <n v="59"/>
    <x v="1"/>
    <x v="0"/>
    <d v="2019-06-07T07:10:38"/>
    <d v="2019-06-07T05:58:01"/>
    <n v="4357.0000000996515"/>
    <n v="72.616666668327525"/>
    <n v="4284.383333431324"/>
    <n v="1"/>
    <s v="D539970"/>
    <s v="Closed"/>
  </r>
  <r>
    <x v="0"/>
    <x v="0"/>
    <x v="4"/>
    <s v="TR.36198"/>
    <n v="1"/>
    <x v="5"/>
    <x v="0"/>
    <d v="2019-06-07T11:56:04"/>
    <d v="2019-06-07T11:15:00"/>
    <n v="2464.0000001527369"/>
    <n v="41.066666669212282"/>
    <n v="41.066666669212282"/>
    <n v="1"/>
    <s v="D539975"/>
    <s v="Closed"/>
  </r>
  <r>
    <x v="1"/>
    <x v="6"/>
    <x v="13"/>
    <s v="FS.2695"/>
    <n v="21"/>
    <x v="1"/>
    <x v="0"/>
    <d v="2019-06-07T13:36:02"/>
    <d v="2019-06-07T11:59:00"/>
    <n v="5821.9999999506399"/>
    <n v="97.033333332510665"/>
    <n v="2037.699999982724"/>
    <n v="1"/>
    <s v="D539978"/>
    <s v="Closed"/>
  </r>
  <r>
    <x v="0"/>
    <x v="2"/>
    <x v="5"/>
    <s v="PL.93827"/>
    <n v="5"/>
    <x v="1"/>
    <x v="0"/>
    <d v="2019-06-07T20:26:39"/>
    <d v="2019-06-07T18:38:00"/>
    <n v="6519.0000000642613"/>
    <n v="108.65000000107102"/>
    <n v="543.2500000053551"/>
    <n v="1"/>
    <s v="D539984"/>
    <s v="Closed"/>
  </r>
  <r>
    <x v="0"/>
    <x v="2"/>
    <x v="16"/>
    <s v="REC.421"/>
    <n v="102"/>
    <x v="1"/>
    <x v="0"/>
    <d v="2019-06-07T21:47:12"/>
    <d v="2019-06-07T20:37:00"/>
    <n v="4212.0000001508743"/>
    <n v="70.200000002514571"/>
    <n v="7160.4000002564862"/>
    <n v="1"/>
    <s v="D539998"/>
    <s v="Closed"/>
  </r>
  <r>
    <x v="0"/>
    <x v="2"/>
    <x v="5"/>
    <s v="MTR.18129"/>
    <n v="1"/>
    <x v="1"/>
    <x v="0"/>
    <d v="2019-06-08T07:56:15"/>
    <d v="2019-06-08T07:04:00"/>
    <n v="3134.9999998463318"/>
    <n v="52.249999997438863"/>
    <n v="52.249999997438863"/>
    <n v="1"/>
    <s v="C540003"/>
    <s v="Closed"/>
  </r>
  <r>
    <x v="0"/>
    <x v="2"/>
    <x v="10"/>
    <s v="FS.153"/>
    <n v="15"/>
    <x v="1"/>
    <x v="0"/>
    <d v="2019-06-08T08:30:00"/>
    <d v="2019-06-08T07:37:00"/>
    <n v="3179.9999996786937"/>
    <n v="52.999999994644895"/>
    <n v="794.99999991967343"/>
    <n v="1"/>
    <s v="D540008"/>
    <s v="Closed"/>
  </r>
  <r>
    <x v="0"/>
    <x v="4"/>
    <x v="9"/>
    <s v="FS.1412"/>
    <n v="26"/>
    <x v="1"/>
    <x v="0"/>
    <d v="2019-06-08T13:54:05"/>
    <d v="2019-06-08T12:38:00"/>
    <n v="4565.0000003166497"/>
    <n v="76.083333338610828"/>
    <n v="1978.1666668038815"/>
    <n v="1"/>
    <s v="D540015"/>
    <s v="Closed"/>
  </r>
  <r>
    <x v="0"/>
    <x v="2"/>
    <x v="10"/>
    <s v="FS.126"/>
    <n v="15"/>
    <x v="1"/>
    <x v="0"/>
    <d v="2019-06-08T15:56:33"/>
    <d v="2019-06-08T14:44:42"/>
    <n v="4311.0000000335276"/>
    <n v="71.850000000558794"/>
    <n v="1077.7500000083819"/>
    <n v="1"/>
    <s v="D540019"/>
    <s v="Closed"/>
  </r>
  <r>
    <x v="0"/>
    <x v="0"/>
    <x v="0"/>
    <s v="FS.1532"/>
    <n v="13"/>
    <x v="1"/>
    <x v="0"/>
    <d v="2019-06-08T19:07:39"/>
    <d v="2019-06-08T17:39:27"/>
    <n v="5292.0000005280599"/>
    <n v="88.200000008800998"/>
    <n v="1146.600000114413"/>
    <n v="1"/>
    <s v="D540023"/>
    <s v="Closed"/>
  </r>
  <r>
    <x v="1"/>
    <x v="5"/>
    <x v="14"/>
    <s v="FS.2107"/>
    <n v="56"/>
    <x v="2"/>
    <x v="0"/>
    <d v="2019-06-08T21:30:39"/>
    <d v="2019-06-08T20:11:32"/>
    <n v="4747.0000001136214"/>
    <n v="79.116666668560356"/>
    <n v="4430.5333334393799"/>
    <n v="1"/>
    <s v="D540032"/>
    <s v="Closed"/>
  </r>
  <r>
    <x v="1"/>
    <x v="6"/>
    <x v="13"/>
    <s v="FS.2493"/>
    <n v="18"/>
    <x v="7"/>
    <x v="0"/>
    <d v="2019-06-08T22:41:57"/>
    <d v="2019-06-08T21:55:31"/>
    <n v="2785.9999999869615"/>
    <n v="46.433333333116025"/>
    <n v="835.79999999608845"/>
    <n v="1"/>
    <s v="D540043"/>
    <s v="Closed"/>
  </r>
  <r>
    <x v="0"/>
    <x v="2"/>
    <x v="10"/>
    <s v="MTR.191608"/>
    <n v="1"/>
    <x v="7"/>
    <x v="0"/>
    <d v="2019-06-09T06:53:40"/>
    <d v="2019-06-09T05:52:00"/>
    <n v="3700.0000005355105"/>
    <n v="61.666666675591841"/>
    <n v="61.666666675591841"/>
    <n v="1"/>
    <s v="C540044"/>
    <s v="Closed"/>
  </r>
  <r>
    <x v="0"/>
    <x v="4"/>
    <x v="8"/>
    <s v="MTR.26728"/>
    <n v="1"/>
    <x v="7"/>
    <x v="0"/>
    <d v="2019-06-09T07:37:55"/>
    <d v="2019-06-09T06:30:57"/>
    <n v="4018.0000000633299"/>
    <n v="66.966666667722166"/>
    <n v="66.966666667722166"/>
    <n v="1"/>
    <s v="C540046"/>
    <s v="Closed"/>
  </r>
  <r>
    <x v="0"/>
    <x v="3"/>
    <x v="7"/>
    <s v="MTR.17443"/>
    <n v="1"/>
    <x v="7"/>
    <x v="0"/>
    <d v="2019-06-09T09:50:14"/>
    <d v="2019-06-09T06:53:16"/>
    <n v="10617.999999574386"/>
    <n v="176.96666665957309"/>
    <n v="176.96666665957309"/>
    <n v="1"/>
    <s v="C540047"/>
    <s v="Closed"/>
  </r>
  <r>
    <x v="0"/>
    <x v="2"/>
    <x v="5"/>
    <s v="FS.8896"/>
    <n v="8"/>
    <x v="1"/>
    <x v="0"/>
    <d v="2019-06-09T08:09:42"/>
    <d v="2019-06-09T07:31:55"/>
    <n v="2266.9999999925494"/>
    <n v="37.783333333209157"/>
    <n v="302.26666666567326"/>
    <n v="1"/>
    <s v="D540050"/>
    <s v="Closed"/>
  </r>
  <r>
    <x v="0"/>
    <x v="2"/>
    <x v="5"/>
    <s v="REC.227"/>
    <n v="34"/>
    <x v="1"/>
    <x v="0"/>
    <d v="2019-06-09T10:39:29"/>
    <d v="2019-06-09T08:11:00"/>
    <n v="8908.9999998919666"/>
    <n v="148.48333333153278"/>
    <n v="5048.4333332721144"/>
    <n v="1"/>
    <s v="D540063"/>
    <s v="Closed"/>
  </r>
  <r>
    <x v="0"/>
    <x v="2"/>
    <x v="5"/>
    <s v="REC.598"/>
    <n v="47"/>
    <x v="7"/>
    <x v="0"/>
    <d v="2019-06-09T10:44:00"/>
    <d v="2019-06-09T08:32:00"/>
    <n v="7920.0000000419095"/>
    <n v="132.00000000069849"/>
    <n v="6204.0000000328291"/>
    <n v="1"/>
    <s v="D540639"/>
    <s v="Closed"/>
  </r>
  <r>
    <x v="0"/>
    <x v="0"/>
    <x v="1"/>
    <s v="MTR.21119"/>
    <n v="1"/>
    <x v="5"/>
    <x v="0"/>
    <d v="2019-06-09T11:37:54"/>
    <d v="2019-06-09T09:09:48"/>
    <n v="8886.000000173226"/>
    <n v="148.1000000028871"/>
    <n v="148.1000000028871"/>
    <n v="1"/>
    <s v="C540059"/>
    <s v="Closed"/>
  </r>
  <r>
    <x v="0"/>
    <x v="2"/>
    <x v="5"/>
    <s v="MTR.18351"/>
    <n v="1"/>
    <x v="7"/>
    <x v="0"/>
    <d v="2019-06-09T12:28:00"/>
    <d v="2019-06-09T10:12:00"/>
    <n v="8159.999999566935"/>
    <n v="135.99999999278225"/>
    <n v="135.99999999278225"/>
    <n v="1"/>
    <s v="C540065"/>
    <s v="Closed"/>
  </r>
  <r>
    <x v="0"/>
    <x v="2"/>
    <x v="5"/>
    <s v="MTR.17488"/>
    <n v="1"/>
    <x v="7"/>
    <x v="0"/>
    <d v="2019-06-09T11:56:38"/>
    <d v="2019-06-09T10:18:00"/>
    <n v="5917.9999997606501"/>
    <n v="98.633333329344168"/>
    <n v="98.633333329344168"/>
    <n v="1"/>
    <s v="C540066"/>
    <s v="Closed"/>
  </r>
  <r>
    <x v="0"/>
    <x v="2"/>
    <x v="16"/>
    <s v="MTR.23913"/>
    <n v="1"/>
    <x v="5"/>
    <x v="0"/>
    <d v="2019-06-09T12:01:28"/>
    <d v="2019-06-09T10:21:57"/>
    <n v="5970.9999995771796"/>
    <n v="99.516666659619659"/>
    <n v="99.516666659619659"/>
    <n v="1"/>
    <s v="C540067"/>
    <s v="Closed"/>
  </r>
  <r>
    <x v="0"/>
    <x v="2"/>
    <x v="5"/>
    <s v="MTR.18111"/>
    <n v="1"/>
    <x v="1"/>
    <x v="0"/>
    <d v="2019-06-09T11:40:48"/>
    <d v="2019-06-09T10:30:00"/>
    <n v="4247.9999997653067"/>
    <n v="70.799999996088445"/>
    <n v="70.799999996088445"/>
    <n v="1"/>
    <s v="C540068"/>
    <s v="Closed"/>
  </r>
  <r>
    <x v="0"/>
    <x v="2"/>
    <x v="5"/>
    <s v="TR.145286"/>
    <n v="2"/>
    <x v="7"/>
    <x v="0"/>
    <d v="2019-06-09T11:30:58"/>
    <d v="2019-06-09T10:44:00"/>
    <n v="2817.9999999236315"/>
    <n v="46.966666665393859"/>
    <n v="93.933333330787718"/>
    <n v="1"/>
    <s v="D540070"/>
    <s v="Closed"/>
  </r>
  <r>
    <x v="0"/>
    <x v="3"/>
    <x v="7"/>
    <s v="MTR.17378"/>
    <n v="1"/>
    <x v="7"/>
    <x v="0"/>
    <d v="2019-06-09T15:06:33"/>
    <d v="2019-06-09T13:44:00"/>
    <n v="4952.9999998630956"/>
    <n v="82.54999999771826"/>
    <n v="82.54999999771826"/>
    <n v="1"/>
    <s v="C540071"/>
    <s v="Closed"/>
  </r>
  <r>
    <x v="0"/>
    <x v="3"/>
    <x v="7"/>
    <s v="MTR.17378"/>
    <n v="1"/>
    <x v="1"/>
    <x v="0"/>
    <d v="2019-06-09T21:46:38"/>
    <d v="2019-06-09T20:26:28"/>
    <n v="4810.0000003818423"/>
    <n v="80.166666673030704"/>
    <n v="80.166666673030704"/>
    <n v="1"/>
    <s v="C540073"/>
    <s v="Closed"/>
  </r>
  <r>
    <x v="0"/>
    <x v="3"/>
    <x v="7"/>
    <s v="FS.1375"/>
    <n v="6"/>
    <x v="7"/>
    <x v="0"/>
    <d v="2019-06-10T10:41:35"/>
    <d v="2019-06-10T08:10:00"/>
    <n v="9094.9999999953434"/>
    <n v="151.58333333325572"/>
    <n v="909.49999999953434"/>
    <n v="1"/>
    <s v="D540078"/>
    <s v="Closed"/>
  </r>
  <r>
    <x v="0"/>
    <x v="0"/>
    <x v="0"/>
    <s v="MTR.26392"/>
    <n v="1"/>
    <x v="7"/>
    <x v="0"/>
    <d v="2019-06-10T09:42:53"/>
    <d v="2019-06-10T09:05:00"/>
    <n v="2273.0000001378357"/>
    <n v="37.883333335630596"/>
    <n v="37.883333335630596"/>
    <n v="1"/>
    <s v="C540075"/>
    <s v="Closed"/>
  </r>
  <r>
    <x v="0"/>
    <x v="0"/>
    <x v="4"/>
    <s v="MTR.19933"/>
    <n v="1"/>
    <x v="10"/>
    <x v="0"/>
    <d v="2019-06-10T12:02:47"/>
    <d v="2019-06-10T09:55:00"/>
    <n v="7666.9999999925494"/>
    <n v="127.78333333320916"/>
    <n v="127.78333333320916"/>
    <n v="1"/>
    <s v="C540077"/>
    <s v="Closed"/>
  </r>
  <r>
    <x v="0"/>
    <x v="0"/>
    <x v="3"/>
    <s v="REC.925"/>
    <n v="30"/>
    <x v="1"/>
    <x v="0"/>
    <d v="2019-06-10T14:25:30"/>
    <d v="2019-06-10T13:27:00"/>
    <n v="3510.0000001257285"/>
    <n v="58.500000002095476"/>
    <n v="1755.0000000628643"/>
    <n v="1"/>
    <s v="D540086"/>
    <s v="Closed"/>
  </r>
  <r>
    <x v="0"/>
    <x v="0"/>
    <x v="3"/>
    <s v="FS.923"/>
    <n v="6"/>
    <x v="1"/>
    <x v="0"/>
    <d v="2019-06-10T15:31:12"/>
    <d v="2019-06-10T14:40:00"/>
    <n v="3072.0000002067536"/>
    <n v="51.200000003445894"/>
    <n v="307.20000002067536"/>
    <n v="1"/>
    <s v="D540088"/>
    <s v="Closed"/>
  </r>
  <r>
    <x v="1"/>
    <x v="1"/>
    <x v="11"/>
    <s v="FS.2504"/>
    <n v="6"/>
    <x v="7"/>
    <x v="0"/>
    <d v="2019-06-10T15:32:03"/>
    <d v="2019-06-10T14:49:00"/>
    <n v="2583.0000003101304"/>
    <n v="43.05000000516884"/>
    <n v="258.30000003101304"/>
    <n v="1"/>
    <s v="D540092"/>
    <s v="Closed"/>
  </r>
  <r>
    <x v="0"/>
    <x v="0"/>
    <x v="1"/>
    <s v="MTR.23426"/>
    <n v="1"/>
    <x v="3"/>
    <x v="1"/>
    <d v="2019-06-10T15:20:18"/>
    <d v="2019-06-10T14:50:00"/>
    <n v="1818.0000000167638"/>
    <n v="30.300000000279397"/>
    <n v="30.300000000279397"/>
    <n v="1"/>
    <s v="C540090"/>
    <s v="Closed"/>
  </r>
  <r>
    <x v="1"/>
    <x v="6"/>
    <x v="22"/>
    <s v="FS.2380"/>
    <n v="16"/>
    <x v="7"/>
    <x v="0"/>
    <d v="2019-06-10T16:17:55"/>
    <d v="2019-06-10T15:34:00"/>
    <n v="2635.0000005215406"/>
    <n v="43.916666675359011"/>
    <n v="702.66666680574417"/>
    <n v="1"/>
    <s v="D540095"/>
    <s v="Closed"/>
  </r>
  <r>
    <x v="0"/>
    <x v="2"/>
    <x v="5"/>
    <s v="FS.561"/>
    <n v="5"/>
    <x v="1"/>
    <x v="0"/>
    <d v="2019-06-10T20:25:30"/>
    <d v="2019-06-10T17:47:00"/>
    <n v="9510.0000001955777"/>
    <n v="158.50000000325963"/>
    <n v="792.50000001629815"/>
    <n v="1"/>
    <s v="D540101"/>
    <s v="Closed"/>
  </r>
  <r>
    <x v="1"/>
    <x v="1"/>
    <x v="11"/>
    <s v="TR.40396"/>
    <n v="2"/>
    <x v="2"/>
    <x v="0"/>
    <d v="2019-06-11T08:59:39"/>
    <d v="2019-06-11T07:11:00"/>
    <n v="6519.0000000642613"/>
    <n v="108.65000000107102"/>
    <n v="217.30000000214204"/>
    <n v="1"/>
    <s v="D540105"/>
    <s v="Closed"/>
  </r>
  <r>
    <x v="1"/>
    <x v="6"/>
    <x v="21"/>
    <s v="FS.2793"/>
    <n v="30"/>
    <x v="5"/>
    <x v="0"/>
    <d v="2019-06-11T10:10:49"/>
    <d v="2019-06-11T09:20:00"/>
    <n v="3048.9999998593703"/>
    <n v="50.816666664322838"/>
    <n v="1524.4999999296851"/>
    <n v="1"/>
    <s v="D540112"/>
    <s v="Closed"/>
  </r>
  <r>
    <x v="0"/>
    <x v="0"/>
    <x v="0"/>
    <s v="TR.37730"/>
    <n v="1"/>
    <x v="7"/>
    <x v="0"/>
    <d v="2019-06-11T13:46:59"/>
    <d v="2019-06-11T11:50:00"/>
    <n v="7019.0000000176951"/>
    <n v="116.98333333362825"/>
    <n v="116.98333333362825"/>
    <n v="1"/>
    <s v="D540115"/>
    <s v="Closed"/>
  </r>
  <r>
    <x v="0"/>
    <x v="0"/>
    <x v="0"/>
    <s v="FS.1338"/>
    <n v="90"/>
    <x v="1"/>
    <x v="0"/>
    <d v="2019-06-11T19:12:52"/>
    <d v="2019-06-11T17:55:03"/>
    <n v="4669.0000001108274"/>
    <n v="77.81666666851379"/>
    <n v="7003.5000001662411"/>
    <n v="1"/>
    <s v="D540149"/>
    <s v="Closed"/>
  </r>
  <r>
    <x v="0"/>
    <x v="2"/>
    <x v="15"/>
    <s v="TR.32871"/>
    <n v="4"/>
    <x v="1"/>
    <x v="0"/>
    <d v="2019-06-11T21:45:13"/>
    <d v="2019-06-11T18:14:08"/>
    <n v="12664.999999688007"/>
    <n v="211.08333332813345"/>
    <n v="844.3333333125338"/>
    <n v="1"/>
    <s v="D540162"/>
    <s v="Closed"/>
  </r>
  <r>
    <x v="0"/>
    <x v="2"/>
    <x v="10"/>
    <s v="FS.80"/>
    <n v="63"/>
    <x v="1"/>
    <x v="0"/>
    <d v="2019-06-11T20:15:03"/>
    <d v="2019-06-11T18:31:05"/>
    <n v="6238.0000003846362"/>
    <n v="103.96666667307727"/>
    <n v="6549.900000403868"/>
    <n v="1"/>
    <s v="D540159"/>
    <s v="Closed"/>
  </r>
  <r>
    <x v="0"/>
    <x v="7"/>
    <x v="17"/>
    <s v="REC.1819"/>
    <n v="75"/>
    <x v="0"/>
    <x v="0"/>
    <d v="2019-06-12T11:23:23"/>
    <d v="2019-06-12T09:42:00"/>
    <n v="6082.9999999841675"/>
    <n v="101.38333333306946"/>
    <n v="7603.7499999802094"/>
    <n v="1"/>
    <s v="D540167"/>
    <s v="Closed"/>
  </r>
  <r>
    <x v="1"/>
    <x v="6"/>
    <x v="22"/>
    <s v="TR.40364"/>
    <n v="6"/>
    <x v="1"/>
    <x v="0"/>
    <d v="2019-06-12T12:27:00"/>
    <d v="2019-06-12T11:44:00"/>
    <n v="2580.0000002374873"/>
    <n v="43.000000003958121"/>
    <n v="258.00000002374873"/>
    <n v="1"/>
    <s v="D540171"/>
    <s v="Closed"/>
  </r>
  <r>
    <x v="0"/>
    <x v="2"/>
    <x v="10"/>
    <s v="MTR.25034"/>
    <n v="1"/>
    <x v="5"/>
    <x v="0"/>
    <d v="2019-06-12T12:19:40"/>
    <d v="2019-06-12T11:51:00"/>
    <n v="1719.9999997392297"/>
    <n v="28.666666662320495"/>
    <n v="28.666666662320495"/>
    <n v="1"/>
    <s v="C540172"/>
    <s v="Closed"/>
  </r>
  <r>
    <x v="0"/>
    <x v="7"/>
    <x v="17"/>
    <s v="MTR.15832"/>
    <n v="1"/>
    <x v="6"/>
    <x v="1"/>
    <d v="2019-06-12T16:33:12"/>
    <d v="2019-06-12T15:15:00"/>
    <n v="4692.0000004582107"/>
    <n v="78.200000007636845"/>
    <n v="78.200000007636845"/>
    <n v="1"/>
    <s v="C540175"/>
    <s v="Closed"/>
  </r>
  <r>
    <x v="1"/>
    <x v="6"/>
    <x v="18"/>
    <s v="TR.39687"/>
    <n v="4"/>
    <x v="7"/>
    <x v="0"/>
    <d v="2019-06-12T21:44:48"/>
    <d v="2019-06-12T19:22:34"/>
    <n v="8533.9999996125698"/>
    <n v="142.23333332687616"/>
    <n v="568.93333330750465"/>
    <n v="1"/>
    <s v="D540190"/>
    <s v="Closed"/>
  </r>
  <r>
    <x v="1"/>
    <x v="5"/>
    <x v="14"/>
    <s v="FS.2107"/>
    <n v="56"/>
    <x v="1"/>
    <x v="0"/>
    <d v="2019-06-12T21:00:51"/>
    <d v="2019-06-12T19:38:13"/>
    <n v="4957.9999997746199"/>
    <n v="82.633333329576999"/>
    <n v="4627.4666664563119"/>
    <n v="1"/>
    <s v="D540188"/>
    <s v="Closed"/>
  </r>
  <r>
    <x v="0"/>
    <x v="0"/>
    <x v="4"/>
    <s v="MTR.18903"/>
    <n v="1"/>
    <x v="7"/>
    <x v="0"/>
    <d v="2019-06-13T10:31:48"/>
    <d v="2019-06-13T09:38:00"/>
    <n v="3228.0000002123415"/>
    <n v="53.800000003539026"/>
    <n v="53.800000003539026"/>
    <n v="1"/>
    <s v="C540193"/>
    <s v="Closed"/>
  </r>
  <r>
    <x v="0"/>
    <x v="3"/>
    <x v="7"/>
    <s v="PL.101195"/>
    <n v="25"/>
    <x v="0"/>
    <x v="0"/>
    <d v="2019-06-13T13:04:35"/>
    <d v="2019-06-13T11:13:00"/>
    <n v="6694.9999997159466"/>
    <n v="111.58333332859911"/>
    <n v="2789.5833332149778"/>
    <n v="1"/>
    <s v="D540197"/>
    <s v="Closed"/>
  </r>
  <r>
    <x v="0"/>
    <x v="2"/>
    <x v="5"/>
    <s v="TR.61292"/>
    <n v="1"/>
    <x v="5"/>
    <x v="0"/>
    <d v="2019-06-13T14:04:45"/>
    <d v="2019-06-13T13:03:02"/>
    <n v="3702.9999999795109"/>
    <n v="61.716666666325182"/>
    <n v="61.716666666325182"/>
    <n v="1"/>
    <s v="D540199"/>
    <s v="Closed"/>
  </r>
  <r>
    <x v="1"/>
    <x v="1"/>
    <x v="30"/>
    <s v="MTR.11031"/>
    <n v="1"/>
    <x v="1"/>
    <x v="0"/>
    <d v="2019-06-13T15:07:18"/>
    <d v="2019-06-13T14:33:00"/>
    <n v="2058.000000170432"/>
    <n v="34.300000002840534"/>
    <n v="34.300000002840534"/>
    <n v="1"/>
    <s v="C540200"/>
    <s v="Closed"/>
  </r>
  <r>
    <x v="0"/>
    <x v="2"/>
    <x v="16"/>
    <s v="TR.33694"/>
    <n v="5"/>
    <x v="1"/>
    <x v="0"/>
    <d v="2019-06-13T19:17:01"/>
    <d v="2019-06-13T18:07:00"/>
    <n v="4201.0000000940636"/>
    <n v="70.016666668234393"/>
    <n v="350.08333334117197"/>
    <n v="1"/>
    <s v="D540202"/>
    <s v="Closed"/>
  </r>
  <r>
    <x v="1"/>
    <x v="6"/>
    <x v="25"/>
    <s v="MTR.791"/>
    <n v="1"/>
    <x v="4"/>
    <x v="0"/>
    <d v="2019-06-14T09:24:00"/>
    <d v="2019-06-14T08:50:00"/>
    <n v="2040.0000003632158"/>
    <n v="34.000000006053597"/>
    <n v="34.000000006053597"/>
    <n v="1"/>
    <s v="C540203"/>
    <s v="Closed"/>
  </r>
  <r>
    <x v="0"/>
    <x v="2"/>
    <x v="10"/>
    <s v="FS.61"/>
    <n v="44"/>
    <x v="5"/>
    <x v="0"/>
    <d v="2019-06-15T06:58:37"/>
    <d v="2019-06-15T06:05:40"/>
    <n v="3176.9999996060506"/>
    <n v="52.949999993434176"/>
    <n v="2329.7999997111037"/>
    <n v="1"/>
    <s v="D540216"/>
    <s v="Closed"/>
  </r>
  <r>
    <x v="0"/>
    <x v="0"/>
    <x v="1"/>
    <s v="MTR.24929"/>
    <n v="1"/>
    <x v="5"/>
    <x v="0"/>
    <d v="2019-06-16T09:25:55"/>
    <d v="2019-06-16T08:30:21"/>
    <n v="3333.9999998454005"/>
    <n v="55.566666664090008"/>
    <n v="55.566666664090008"/>
    <n v="1"/>
    <s v="C540218"/>
    <s v="Closed"/>
  </r>
  <r>
    <x v="0"/>
    <x v="2"/>
    <x v="10"/>
    <s v="FS.126"/>
    <n v="15"/>
    <x v="7"/>
    <x v="0"/>
    <d v="2019-06-17T16:18:06"/>
    <d v="2019-06-17T14:50:00"/>
    <n v="5286.0000003827736"/>
    <n v="88.10000000637956"/>
    <n v="1321.5000000956934"/>
    <n v="1"/>
    <s v="D540234"/>
    <s v="Closed"/>
  </r>
  <r>
    <x v="0"/>
    <x v="2"/>
    <x v="10"/>
    <s v="FS.136"/>
    <n v="15"/>
    <x v="7"/>
    <x v="0"/>
    <d v="2019-06-17T15:57:48"/>
    <d v="2019-06-17T15:00:15"/>
    <n v="3453.000000002794"/>
    <n v="57.550000000046566"/>
    <n v="863.25000000069849"/>
    <n v="1"/>
    <s v="D540229"/>
    <s v="Closed"/>
  </r>
  <r>
    <x v="0"/>
    <x v="2"/>
    <x v="10"/>
    <s v="FS.159"/>
    <n v="13"/>
    <x v="7"/>
    <x v="0"/>
    <d v="2019-06-17T16:36:45"/>
    <d v="2019-06-17T15:17:14"/>
    <n v="4770.9999994374812"/>
    <n v="79.516666657291353"/>
    <n v="1033.7166665447876"/>
    <n v="1"/>
    <s v="D540237"/>
    <s v="Closed"/>
  </r>
  <r>
    <x v="0"/>
    <x v="3"/>
    <x v="7"/>
    <s v="MTR.17225"/>
    <n v="1"/>
    <x v="7"/>
    <x v="0"/>
    <d v="2019-06-17T16:50:43"/>
    <d v="2019-06-17T15:39:00"/>
    <n v="4303.0000000493601"/>
    <n v="71.716666667489335"/>
    <n v="71.716666667489335"/>
    <n v="1"/>
    <s v="C540230"/>
    <s v="Closed"/>
  </r>
  <r>
    <x v="0"/>
    <x v="0"/>
    <x v="3"/>
    <s v="MTR.25076"/>
    <n v="1"/>
    <x v="4"/>
    <x v="0"/>
    <d v="2019-06-17T16:18:00"/>
    <d v="2019-06-17T15:44:00"/>
    <n v="2040.0000003632158"/>
    <n v="34.000000006053597"/>
    <n v="34.000000006053597"/>
    <n v="1"/>
    <s v="C540235"/>
    <s v="Closed"/>
  </r>
  <r>
    <x v="1"/>
    <x v="6"/>
    <x v="13"/>
    <s v="SL.21089"/>
    <n v="2"/>
    <x v="2"/>
    <x v="0"/>
    <d v="2019-06-18T10:43:45"/>
    <d v="2019-06-18T08:16:00"/>
    <n v="8864.9999996647239"/>
    <n v="147.74999999441206"/>
    <n v="295.49999998882413"/>
    <n v="1"/>
    <s v="D540243"/>
    <s v="Closed"/>
  </r>
  <r>
    <x v="0"/>
    <x v="0"/>
    <x v="0"/>
    <s v="MTR.23167"/>
    <n v="1"/>
    <x v="7"/>
    <x v="0"/>
    <d v="2019-06-19T09:50:53"/>
    <d v="2019-06-19T09:01:18"/>
    <n v="2975.0000001629815"/>
    <n v="49.583333336049691"/>
    <n v="49.583333336049691"/>
    <n v="1"/>
    <s v="C540246"/>
    <s v="Closed"/>
  </r>
  <r>
    <x v="1"/>
    <x v="6"/>
    <x v="13"/>
    <s v="FS.2297"/>
    <n v="7"/>
    <x v="1"/>
    <x v="0"/>
    <d v="2019-06-19T13:10:47"/>
    <d v="2019-06-19T11:36:00"/>
    <n v="5687.0000004535541"/>
    <n v="94.783333340892568"/>
    <n v="663.48333338624798"/>
    <n v="1"/>
    <s v="D540251"/>
    <s v="Closed"/>
  </r>
  <r>
    <x v="1"/>
    <x v="6"/>
    <x v="18"/>
    <s v="MTR.743"/>
    <n v="1"/>
    <x v="10"/>
    <x v="0"/>
    <d v="2019-06-19T12:45:29"/>
    <d v="2019-06-19T11:40:00"/>
    <n v="3929.0000000037253"/>
    <n v="65.483333333395422"/>
    <n v="65.483333333395422"/>
    <n v="1"/>
    <s v="C540248"/>
    <s v="Closed"/>
  </r>
  <r>
    <x v="0"/>
    <x v="0"/>
    <x v="1"/>
    <s v="MTR.24933"/>
    <n v="1"/>
    <x v="3"/>
    <x v="0"/>
    <d v="2019-06-19T15:15:50"/>
    <d v="2019-06-19T13:24:00"/>
    <n v="6710.0000000791624"/>
    <n v="111.83333333465271"/>
    <n v="111.83333333465271"/>
    <n v="1"/>
    <s v="C540252"/>
    <s v="Closed"/>
  </r>
  <r>
    <x v="0"/>
    <x v="0"/>
    <x v="1"/>
    <s v="FS.838"/>
    <n v="13"/>
    <x v="1"/>
    <x v="0"/>
    <d v="2019-06-19T14:50:33"/>
    <d v="2019-06-19T13:42:00"/>
    <n v="4113.0000002682209"/>
    <n v="68.550000004470348"/>
    <n v="891.15000005811453"/>
    <n v="1"/>
    <s v="D540257"/>
    <s v="Closed"/>
  </r>
  <r>
    <x v="0"/>
    <x v="4"/>
    <x v="9"/>
    <s v="FS.1459"/>
    <n v="9"/>
    <x v="7"/>
    <x v="0"/>
    <d v="2019-06-19T16:20:23"/>
    <d v="2019-06-19T15:40:00"/>
    <n v="2422.9999999981374"/>
    <n v="40.383333333302289"/>
    <n v="363.4499999997206"/>
    <n v="1"/>
    <s v="D540261"/>
    <s v="Closed"/>
  </r>
  <r>
    <x v="0"/>
    <x v="0"/>
    <x v="3"/>
    <s v="FS.885"/>
    <n v="9"/>
    <x v="1"/>
    <x v="0"/>
    <d v="2019-06-19T16:53:25"/>
    <d v="2019-06-19T15:55:00"/>
    <n v="3505.0000002142042"/>
    <n v="58.416666670236737"/>
    <n v="525.75000003213063"/>
    <n v="1"/>
    <s v="D540262"/>
    <s v="Closed"/>
  </r>
  <r>
    <x v="1"/>
    <x v="5"/>
    <x v="14"/>
    <s v="MTR.14014"/>
    <n v="1"/>
    <x v="2"/>
    <x v="1"/>
    <d v="2019-06-19T20:32:00"/>
    <d v="2019-06-19T19:12:00"/>
    <n v="4799.9999999301508"/>
    <n v="79.999999998835847"/>
    <n v="79.999999998835847"/>
    <n v="1"/>
    <s v="C540263"/>
    <s v="Closed"/>
  </r>
  <r>
    <x v="0"/>
    <x v="3"/>
    <x v="7"/>
    <s v="FS.1323"/>
    <n v="4"/>
    <x v="1"/>
    <x v="0"/>
    <d v="2019-06-20T11:30:23"/>
    <d v="2019-06-20T10:26:00"/>
    <n v="3863.000000291504"/>
    <n v="64.383333338191733"/>
    <n v="257.53333335276693"/>
    <n v="1"/>
    <s v="D540267"/>
    <s v="Closed"/>
  </r>
  <r>
    <x v="0"/>
    <x v="3"/>
    <x v="7"/>
    <s v="FS.1604"/>
    <n v="6"/>
    <x v="1"/>
    <x v="0"/>
    <d v="2019-06-20T12:39:27"/>
    <d v="2019-06-20T10:29:54"/>
    <n v="7773.0000002542511"/>
    <n v="129.55000000423752"/>
    <n v="777.30000002542511"/>
    <n v="1"/>
    <s v="D540269"/>
    <s v="Closed"/>
  </r>
  <r>
    <x v="0"/>
    <x v="0"/>
    <x v="3"/>
    <s v="MTR.25630"/>
    <n v="1"/>
    <x v="1"/>
    <x v="0"/>
    <d v="2019-06-20T13:26:48"/>
    <d v="2019-06-20T13:00:00"/>
    <n v="1607.9999999608845"/>
    <n v="26.799999999348074"/>
    <n v="26.799999999348074"/>
    <n v="1"/>
    <s v="C540270"/>
    <s v="Closed"/>
  </r>
  <r>
    <x v="0"/>
    <x v="3"/>
    <x v="7"/>
    <s v="FS.1625"/>
    <n v="2"/>
    <x v="1"/>
    <x v="0"/>
    <d v="2019-06-20T17:24:15"/>
    <d v="2019-06-20T15:14:00"/>
    <n v="7815.0000000139698"/>
    <n v="130.25000000023283"/>
    <n v="260.50000000046566"/>
    <n v="1"/>
    <s v="D540276"/>
    <s v="Closed"/>
  </r>
  <r>
    <x v="0"/>
    <x v="0"/>
    <x v="0"/>
    <s v="MTR.20607"/>
    <n v="1"/>
    <x v="0"/>
    <x v="0"/>
    <d v="2019-06-20T16:21:00"/>
    <d v="2019-06-20T16:01:29"/>
    <n v="1171.0000002756715"/>
    <n v="19.516666671261191"/>
    <n v="19.516666671261191"/>
    <n v="1"/>
    <s v="C540273"/>
    <s v="Closed"/>
  </r>
  <r>
    <x v="0"/>
    <x v="0"/>
    <x v="0"/>
    <s v="MTR.20607"/>
    <n v="1"/>
    <x v="2"/>
    <x v="0"/>
    <d v="2019-06-20T17:31:47"/>
    <d v="2019-06-20T16:47:00"/>
    <n v="2687.0000001043081"/>
    <n v="44.783333335071802"/>
    <n v="44.783333335071802"/>
    <n v="1"/>
    <s v="C540275"/>
    <s v="Closed"/>
  </r>
  <r>
    <x v="0"/>
    <x v="0"/>
    <x v="0"/>
    <s v="TR.35721"/>
    <n v="1"/>
    <x v="2"/>
    <x v="0"/>
    <d v="2019-06-20T21:16:00"/>
    <d v="2019-06-20T18:23:00"/>
    <n v="10379.999999888241"/>
    <n v="172.99999999813735"/>
    <n v="172.99999999813735"/>
    <n v="1"/>
    <s v="D540278"/>
    <s v="Closed"/>
  </r>
  <r>
    <x v="1"/>
    <x v="6"/>
    <x v="23"/>
    <s v="MTR.1952"/>
    <n v="1"/>
    <x v="5"/>
    <x v="0"/>
    <d v="2019-06-21T14:28:54"/>
    <d v="2019-06-21T14:00:53"/>
    <n v="1681.0000000521541"/>
    <n v="28.016666667535901"/>
    <n v="28.016666667535901"/>
    <n v="1"/>
    <s v="C540282"/>
    <s v="Closed"/>
  </r>
  <r>
    <x v="0"/>
    <x v="3"/>
    <x v="7"/>
    <s v="MTR.17260"/>
    <n v="1"/>
    <x v="1"/>
    <x v="0"/>
    <d v="2019-06-22T23:30:33"/>
    <d v="2019-06-22T21:35:00"/>
    <n v="6933.0000000307336"/>
    <n v="115.55000000051223"/>
    <n v="115.55000000051223"/>
    <n v="1"/>
    <s v="C540286"/>
    <s v="Closed"/>
  </r>
  <r>
    <x v="1"/>
    <x v="5"/>
    <x v="12"/>
    <s v="PL.114319"/>
    <n v="45"/>
    <x v="5"/>
    <x v="0"/>
    <d v="2019-06-23T06:36:43"/>
    <d v="2019-06-23T04:28:00"/>
    <n v="7722.999999881722"/>
    <n v="128.71666666469537"/>
    <n v="5792.2499999112915"/>
    <n v="1"/>
    <s v="D540290"/>
    <s v="Closed"/>
  </r>
  <r>
    <x v="0"/>
    <x v="2"/>
    <x v="10"/>
    <s v="REC.29"/>
    <n v="48"/>
    <x v="1"/>
    <x v="0"/>
    <d v="2019-06-23T08:30:23"/>
    <d v="2019-06-23T05:16:00"/>
    <n v="11662.999999942258"/>
    <n v="194.38333333237097"/>
    <n v="9330.3999999538064"/>
    <n v="1"/>
    <s v="D540297"/>
    <s v="Closed"/>
  </r>
  <r>
    <x v="1"/>
    <x v="5"/>
    <x v="14"/>
    <s v="BLANK"/>
    <n v="1"/>
    <x v="5"/>
    <x v="0"/>
    <d v="2019-06-23T06:37:00"/>
    <d v="2019-06-23T05:42:00"/>
    <n v="3299.9999994412065"/>
    <n v="54.999999990686774"/>
    <n v="54.999999990686774"/>
    <n v="1"/>
    <s v="C540289"/>
    <s v="Closed"/>
  </r>
  <r>
    <x v="0"/>
    <x v="7"/>
    <x v="17"/>
    <s v="REC.1753"/>
    <n v="223"/>
    <x v="6"/>
    <x v="0"/>
    <d v="2019-06-23T15:42:04"/>
    <d v="2019-06-23T14:04:00"/>
    <n v="5883.9999999850988"/>
    <n v="98.066666666418314"/>
    <n v="21868.866666611284"/>
    <n v="1"/>
    <s v="D540326"/>
    <s v="Closed"/>
  </r>
  <r>
    <x v="0"/>
    <x v="2"/>
    <x v="5"/>
    <s v="FS.8896"/>
    <n v="8"/>
    <x v="1"/>
    <x v="0"/>
    <d v="2019-06-23T16:40:11"/>
    <d v="2019-06-23T16:25:23"/>
    <n v="888.00000012852252"/>
    <n v="14.800000002142042"/>
    <n v="118.40000001713634"/>
    <n v="1"/>
    <s v="D540348"/>
    <s v="Closed"/>
  </r>
  <r>
    <x v="0"/>
    <x v="0"/>
    <x v="4"/>
    <s v="FS.1033"/>
    <n v="11"/>
    <x v="1"/>
    <x v="0"/>
    <d v="2019-06-23T17:50:05"/>
    <d v="2019-06-23T17:02:34"/>
    <n v="2851.0000000940636"/>
    <n v="47.516666668234393"/>
    <n v="522.68333335057832"/>
    <n v="1"/>
    <s v="D540350"/>
    <s v="Closed"/>
  </r>
  <r>
    <x v="0"/>
    <x v="3"/>
    <x v="7"/>
    <s v="TR.38134"/>
    <n v="2"/>
    <x v="2"/>
    <x v="0"/>
    <d v="2019-06-23T20:17:36"/>
    <d v="2019-06-23T17:21:10"/>
    <n v="10586.000000266358"/>
    <n v="176.43333333777264"/>
    <n v="352.86666667554528"/>
    <n v="1"/>
    <s v="D540357"/>
    <s v="Closed"/>
  </r>
  <r>
    <x v="1"/>
    <x v="1"/>
    <x v="11"/>
    <s v="MTR.8931"/>
    <n v="1"/>
    <x v="1"/>
    <x v="0"/>
    <d v="2019-06-23T21:34:00"/>
    <d v="2019-06-23T20:23:00"/>
    <n v="4259.9999994272366"/>
    <n v="70.999999990453944"/>
    <n v="70.999999990453944"/>
    <n v="1"/>
    <s v="C540353"/>
    <s v="Closed"/>
  </r>
  <r>
    <x v="0"/>
    <x v="4"/>
    <x v="9"/>
    <s v="FS.1432"/>
    <n v="16"/>
    <x v="4"/>
    <x v="0"/>
    <d v="2019-06-23T21:52:07"/>
    <d v="2019-06-23T20:38:00"/>
    <n v="4446.9999997643754"/>
    <n v="74.11666666273959"/>
    <n v="1185.8666666038334"/>
    <n v="1"/>
    <s v="D540362"/>
    <s v="Closed"/>
  </r>
  <r>
    <x v="0"/>
    <x v="2"/>
    <x v="16"/>
    <s v="REC.323"/>
    <n v="187"/>
    <x v="3"/>
    <x v="0"/>
    <d v="2019-06-24T17:05:00"/>
    <d v="2019-06-24T16:39:00"/>
    <n v="1560.0000000558794"/>
    <n v="26.000000000931323"/>
    <n v="4862.0000001741573"/>
    <n v="1"/>
    <s v="D540390"/>
    <s v="Closed"/>
  </r>
  <r>
    <x v="0"/>
    <x v="2"/>
    <x v="10"/>
    <s v="FS.131"/>
    <n v="3"/>
    <x v="7"/>
    <x v="0"/>
    <d v="2019-06-24T18:45:01"/>
    <d v="2019-06-24T16:44:00"/>
    <n v="7261.0000000102445"/>
    <n v="121.01666666683741"/>
    <n v="363.05000000051223"/>
    <n v="1"/>
    <s v="D540476"/>
    <s v="Closed"/>
  </r>
  <r>
    <x v="0"/>
    <x v="0"/>
    <x v="3"/>
    <s v="FS.618"/>
    <n v="15"/>
    <x v="3"/>
    <x v="0"/>
    <d v="2019-06-24T19:07:44"/>
    <d v="2019-06-24T16:48:00"/>
    <n v="8384.0000003809109"/>
    <n v="139.73333333968185"/>
    <n v="2096.0000000952277"/>
    <n v="1"/>
    <s v="D540466"/>
    <s v="Closed"/>
  </r>
  <r>
    <x v="0"/>
    <x v="2"/>
    <x v="15"/>
    <s v="TR.33106"/>
    <n v="3"/>
    <x v="7"/>
    <x v="0"/>
    <d v="2019-06-24T20:27:00"/>
    <d v="2019-06-24T16:48:00"/>
    <n v="13140.000000083819"/>
    <n v="219.00000000139698"/>
    <n v="657.00000000419095"/>
    <n v="1"/>
    <s v="D540492"/>
    <s v="Closed"/>
  </r>
  <r>
    <x v="0"/>
    <x v="2"/>
    <x v="10"/>
    <s v="FS.116"/>
    <n v="26"/>
    <x v="3"/>
    <x v="0"/>
    <d v="2019-06-24T18:55:30"/>
    <d v="2019-06-24T16:49:00"/>
    <n v="7590.0000002235174"/>
    <n v="126.50000000372529"/>
    <n v="3289.0000000968575"/>
    <n v="1"/>
    <s v="D540477"/>
    <s v="Closed"/>
  </r>
  <r>
    <x v="0"/>
    <x v="0"/>
    <x v="3"/>
    <s v="REC.925"/>
    <n v="13"/>
    <x v="7"/>
    <x v="0"/>
    <d v="2019-06-24T19:47:23"/>
    <d v="2019-06-24T16:49:04"/>
    <n v="10698.999999649823"/>
    <n v="178.31666666083038"/>
    <n v="2318.1166665907949"/>
    <n v="1"/>
    <s v="D540487"/>
    <s v="Closed"/>
  </r>
  <r>
    <x v="0"/>
    <x v="2"/>
    <x v="10"/>
    <s v="FS.174"/>
    <n v="12"/>
    <x v="3"/>
    <x v="0"/>
    <d v="2019-06-24T18:28:26"/>
    <d v="2019-06-24T16:50:00"/>
    <n v="5906.0000000987202"/>
    <n v="98.43333333497867"/>
    <n v="1181.200000019744"/>
    <n v="1"/>
    <s v="D540468"/>
    <s v="Closed"/>
  </r>
  <r>
    <x v="0"/>
    <x v="0"/>
    <x v="4"/>
    <s v="FS.1098"/>
    <n v="24"/>
    <x v="3"/>
    <x v="0"/>
    <d v="2019-06-24T19:20:12"/>
    <d v="2019-06-24T16:51:00"/>
    <n v="8952.0000005140901"/>
    <n v="149.20000000856817"/>
    <n v="3580.800000205636"/>
    <n v="1"/>
    <s v="D540478"/>
    <s v="Closed"/>
  </r>
  <r>
    <x v="0"/>
    <x v="2"/>
    <x v="5"/>
    <s v="FS.531"/>
    <n v="47"/>
    <x v="3"/>
    <x v="0"/>
    <d v="2019-06-24T18:42:03"/>
    <d v="2019-06-24T16:54:00"/>
    <n v="6482.9999998211861"/>
    <n v="108.04999999701977"/>
    <n v="5078.3499998599291"/>
    <n v="1"/>
    <s v="D540451"/>
    <s v="Closed"/>
  </r>
  <r>
    <x v="0"/>
    <x v="0"/>
    <x v="0"/>
    <s v="FS.27186"/>
    <n v="25"/>
    <x v="7"/>
    <x v="0"/>
    <d v="2019-06-24T19:12:56"/>
    <d v="2019-06-24T16:55:00"/>
    <n v="8276.0000002803281"/>
    <n v="137.93333333800547"/>
    <n v="3448.3333334501367"/>
    <n v="1"/>
    <s v="D540469"/>
    <s v="Closed"/>
  </r>
  <r>
    <x v="0"/>
    <x v="0"/>
    <x v="0"/>
    <s v="MTR.21697"/>
    <n v="1"/>
    <x v="1"/>
    <x v="0"/>
    <d v="2019-06-24T19:36:00"/>
    <d v="2019-06-24T16:55:00"/>
    <n v="9660.0000000558794"/>
    <n v="161.00000000093132"/>
    <n v="161.00000000093132"/>
    <n v="1"/>
    <s v="C540398"/>
    <s v="Closed"/>
  </r>
  <r>
    <x v="0"/>
    <x v="0"/>
    <x v="1"/>
    <s v="FS.803"/>
    <n v="4"/>
    <x v="7"/>
    <x v="0"/>
    <d v="2019-06-24T19:57:21"/>
    <d v="2019-06-24T16:59:00"/>
    <n v="10701.000000117347"/>
    <n v="178.35000000195578"/>
    <n v="713.40000000782311"/>
    <n v="1"/>
    <s v="D540488"/>
    <s v="Closed"/>
  </r>
  <r>
    <x v="0"/>
    <x v="2"/>
    <x v="16"/>
    <s v="FS.354"/>
    <n v="194"/>
    <x v="7"/>
    <x v="0"/>
    <d v="2019-06-24T17:47:08"/>
    <d v="2019-06-24T17:05:00"/>
    <n v="2528.000000026077"/>
    <n v="42.133333333767951"/>
    <n v="8173.8666667509824"/>
    <n v="1"/>
    <s v="D540438"/>
    <s v="Closed"/>
  </r>
  <r>
    <x v="0"/>
    <x v="0"/>
    <x v="3"/>
    <s v="PL.98503"/>
    <n v="1"/>
    <x v="7"/>
    <x v="0"/>
    <d v="2019-06-24T19:30:25"/>
    <d v="2019-06-24T17:05:28"/>
    <n v="8696.999999997206"/>
    <n v="144.94999999995343"/>
    <n v="144.94999999995343"/>
    <n v="1"/>
    <s v="D540486"/>
    <s v="Closed"/>
  </r>
  <r>
    <x v="0"/>
    <x v="4"/>
    <x v="26"/>
    <s v="FS.1238"/>
    <n v="3"/>
    <x v="7"/>
    <x v="0"/>
    <d v="2019-06-24T21:17:16"/>
    <d v="2019-06-24T17:35:30"/>
    <n v="13305.999999912456"/>
    <n v="221.76666666520759"/>
    <n v="665.29999999562278"/>
    <n v="1"/>
    <s v="D540495"/>
    <s v="Closed"/>
  </r>
  <r>
    <x v="0"/>
    <x v="2"/>
    <x v="10"/>
    <s v="MTR.23912"/>
    <n v="1"/>
    <x v="3"/>
    <x v="0"/>
    <d v="2019-06-24T19:42:19"/>
    <d v="2019-06-24T18:48:52"/>
    <n v="3206.9999997038394"/>
    <n v="53.44999999506399"/>
    <n v="53.44999999506399"/>
    <n v="1"/>
    <s v="C540479"/>
    <s v="Closed"/>
  </r>
  <r>
    <x v="0"/>
    <x v="4"/>
    <x v="27"/>
    <s v="MTR.30816"/>
    <n v="1"/>
    <x v="3"/>
    <x v="0"/>
    <d v="2019-06-24T20:53:34"/>
    <d v="2019-06-24T19:11:00"/>
    <n v="6154.0000002365559"/>
    <n v="102.56666667060927"/>
    <n v="102.56666667060927"/>
    <n v="1"/>
    <s v="C540482"/>
    <s v="Closed"/>
  </r>
  <r>
    <x v="0"/>
    <x v="2"/>
    <x v="10"/>
    <s v="FS.161"/>
    <n v="1"/>
    <x v="7"/>
    <x v="0"/>
    <d v="2019-06-24T20:08:07"/>
    <d v="2019-06-24T19:19:00"/>
    <n v="2947.0000005327165"/>
    <n v="49.116666675545275"/>
    <n v="49.116666675545275"/>
    <n v="1"/>
    <s v="D540490"/>
    <s v="Closed"/>
  </r>
  <r>
    <x v="0"/>
    <x v="0"/>
    <x v="3"/>
    <s v="FS.873"/>
    <n v="1"/>
    <x v="3"/>
    <x v="0"/>
    <d v="2019-06-24T20:40:17"/>
    <d v="2019-06-24T19:19:00"/>
    <n v="4877.0000003278255"/>
    <n v="81.283333338797092"/>
    <n v="81.283333338797092"/>
    <n v="1"/>
    <s v="D540493"/>
    <s v="Closed"/>
  </r>
  <r>
    <x v="0"/>
    <x v="4"/>
    <x v="26"/>
    <s v="FS.1237"/>
    <n v="3"/>
    <x v="7"/>
    <x v="0"/>
    <d v="2019-06-24T22:36:43"/>
    <d v="2019-06-24T20:55:00"/>
    <n v="6102.9999996302649"/>
    <n v="101.71666666050442"/>
    <n v="305.14999998151325"/>
    <n v="1"/>
    <s v="D540494"/>
    <s v="Closed"/>
  </r>
  <r>
    <x v="0"/>
    <x v="0"/>
    <x v="3"/>
    <s v="FS.867"/>
    <n v="2"/>
    <x v="1"/>
    <x v="0"/>
    <d v="2019-06-25T02:34:23"/>
    <d v="2019-06-25T02:05:48"/>
    <n v="1715.0000004563481"/>
    <n v="28.583333340939134"/>
    <n v="57.166666681878269"/>
    <n v="1"/>
    <s v="D540497"/>
    <s v="Closed"/>
  </r>
  <r>
    <x v="0"/>
    <x v="2"/>
    <x v="16"/>
    <s v="TR.33684"/>
    <n v="1"/>
    <x v="2"/>
    <x v="0"/>
    <d v="2019-06-25T06:20:00"/>
    <d v="2019-06-25T03:57:35"/>
    <n v="8545.0000002980232"/>
    <n v="142.41666667163372"/>
    <n v="142.41666667163372"/>
    <n v="1"/>
    <s v="D540499"/>
    <s v="Closed"/>
  </r>
  <r>
    <x v="0"/>
    <x v="0"/>
    <x v="3"/>
    <s v="TR.34097"/>
    <n v="3"/>
    <x v="1"/>
    <x v="0"/>
    <d v="2019-06-25T08:27:33"/>
    <d v="2019-06-25T06:56:00"/>
    <n v="5492.999999737367"/>
    <n v="91.549999995622784"/>
    <n v="274.64999998686835"/>
    <n v="1"/>
    <s v="D540501"/>
    <s v="Closed"/>
  </r>
  <r>
    <x v="0"/>
    <x v="2"/>
    <x v="5"/>
    <s v="MTR.18862"/>
    <n v="1"/>
    <x v="1"/>
    <x v="0"/>
    <d v="2019-06-25T11:09:24"/>
    <d v="2019-06-25T09:29:00"/>
    <n v="6024.0000000223517"/>
    <n v="100.40000000037253"/>
    <n v="100.40000000037253"/>
    <n v="1"/>
    <s v="C540503"/>
    <s v="Closed"/>
  </r>
  <r>
    <x v="0"/>
    <x v="2"/>
    <x v="10"/>
    <s v="MTR.23748"/>
    <n v="1"/>
    <x v="1"/>
    <x v="0"/>
    <d v="2019-06-25T10:10:51"/>
    <d v="2019-06-25T09:46:00"/>
    <n v="1490.9999996423721"/>
    <n v="24.849999994039536"/>
    <n v="24.849999994039536"/>
    <n v="1"/>
    <s v="C540504"/>
    <s v="Closed"/>
  </r>
  <r>
    <x v="0"/>
    <x v="0"/>
    <x v="3"/>
    <s v="TR.35308"/>
    <n v="4"/>
    <x v="10"/>
    <x v="0"/>
    <d v="2019-06-25T15:49:26"/>
    <d v="2019-06-25T12:44:00"/>
    <n v="11126.00000014063"/>
    <n v="185.43333333567716"/>
    <n v="741.73333334270865"/>
    <n v="1"/>
    <s v="D540510"/>
    <s v="Closed"/>
  </r>
  <r>
    <x v="0"/>
    <x v="2"/>
    <x v="10"/>
    <s v="MTR.17813"/>
    <n v="1"/>
    <x v="10"/>
    <x v="0"/>
    <d v="2019-06-25T16:59:00"/>
    <d v="2019-06-25T15:42:00"/>
    <n v="4619.9999999720603"/>
    <n v="76.999999999534339"/>
    <n v="76.999999999534339"/>
    <n v="1"/>
    <s v="C540511"/>
    <s v="Closed"/>
  </r>
  <r>
    <x v="0"/>
    <x v="3"/>
    <x v="7"/>
    <s v="REC.1445"/>
    <n v="50"/>
    <x v="1"/>
    <x v="0"/>
    <d v="2019-06-25T20:36:41"/>
    <d v="2019-06-25T19:02:06"/>
    <n v="5675.0000001629815"/>
    <n v="94.583333336049691"/>
    <n v="4729.1666668024845"/>
    <n v="1"/>
    <s v="D540528"/>
    <s v="Closed"/>
  </r>
  <r>
    <x v="0"/>
    <x v="3"/>
    <x v="7"/>
    <s v="REC.1692"/>
    <n v="25"/>
    <x v="1"/>
    <x v="0"/>
    <d v="2019-06-26T00:06:22"/>
    <d v="2019-06-25T19:20:17"/>
    <n v="17164.999999897555"/>
    <n v="286.08333333162591"/>
    <n v="7152.0833332906477"/>
    <n v="1"/>
    <s v="D540537"/>
    <s v="Closed"/>
  </r>
  <r>
    <x v="0"/>
    <x v="3"/>
    <x v="7"/>
    <s v="FS.1138"/>
    <n v="1"/>
    <x v="1"/>
    <x v="0"/>
    <d v="2019-06-26T12:42:42"/>
    <d v="2019-06-26T12:03:00"/>
    <n v="2381.9999998435378"/>
    <n v="39.699999997392297"/>
    <n v="39.699999997392297"/>
    <n v="1"/>
    <s v="D540546"/>
    <s v="Closed"/>
  </r>
  <r>
    <x v="0"/>
    <x v="7"/>
    <x v="17"/>
    <s v="REC.1819"/>
    <n v="75"/>
    <x v="1"/>
    <x v="0"/>
    <d v="2019-06-26T14:43:59"/>
    <d v="2019-06-26T13:17:00"/>
    <n v="5218.9999998081475"/>
    <n v="86.983333330135792"/>
    <n v="6523.7499997601844"/>
    <n v="1"/>
    <s v="D540554"/>
    <s v="Closed"/>
  </r>
  <r>
    <x v="1"/>
    <x v="1"/>
    <x v="11"/>
    <s v="FS.2069"/>
    <n v="14"/>
    <x v="6"/>
    <x v="0"/>
    <d v="2019-06-26T23:10:15"/>
    <d v="2019-06-26T20:08:00"/>
    <n v="10935.000000125729"/>
    <n v="182.25000000209548"/>
    <n v="2551.5000000293367"/>
    <n v="1"/>
    <s v="D540563"/>
    <s v="Closed"/>
  </r>
  <r>
    <x v="0"/>
    <x v="2"/>
    <x v="15"/>
    <s v="TR.33257"/>
    <n v="4"/>
    <x v="5"/>
    <x v="0"/>
    <d v="2019-06-27T08:30:00"/>
    <d v="2019-06-27T08:16:00"/>
    <n v="839.99999959487468"/>
    <n v="13.999999993247911"/>
    <n v="55.999999972991645"/>
    <n v="1"/>
    <s v="D540565"/>
    <s v="Closed"/>
  </r>
  <r>
    <x v="0"/>
    <x v="4"/>
    <x v="9"/>
    <s v="MTR.27731"/>
    <n v="1"/>
    <x v="5"/>
    <x v="0"/>
    <d v="2019-06-27T11:18:00"/>
    <d v="2019-06-27T10:44:00"/>
    <n v="2039.9999997345731"/>
    <n v="33.999999995576218"/>
    <n v="33.999999995576218"/>
    <n v="1"/>
    <s v="C540566"/>
    <s v="Closed"/>
  </r>
  <r>
    <x v="0"/>
    <x v="2"/>
    <x v="10"/>
    <s v="FS.3"/>
    <n v="9"/>
    <x v="2"/>
    <x v="0"/>
    <d v="2019-06-27T20:08:54"/>
    <d v="2019-06-27T17:30:00"/>
    <n v="9534.0000001480803"/>
    <n v="158.900000002468"/>
    <n v="1430.100000022212"/>
    <n v="1"/>
    <s v="D540574"/>
    <s v="Closed"/>
  </r>
  <r>
    <x v="0"/>
    <x v="2"/>
    <x v="5"/>
    <s v="FS.694"/>
    <n v="34"/>
    <x v="1"/>
    <x v="0"/>
    <d v="2019-06-28T10:37:45"/>
    <d v="2019-06-28T10:11:33"/>
    <n v="1571.9999997178093"/>
    <n v="26.199999995296821"/>
    <n v="890.79999984009191"/>
    <n v="1"/>
    <s v="D540579"/>
    <s v="Closed"/>
  </r>
  <r>
    <x v="1"/>
    <x v="6"/>
    <x v="23"/>
    <s v="FS.2643"/>
    <n v="44"/>
    <x v="4"/>
    <x v="0"/>
    <d v="2019-06-28T16:34:01"/>
    <d v="2019-06-28T12:36:00"/>
    <n v="14280.999999633059"/>
    <n v="238.01666666055098"/>
    <n v="10472.733333064243"/>
    <n v="1"/>
    <s v="D540584"/>
    <s v="Closed"/>
  </r>
  <r>
    <x v="0"/>
    <x v="4"/>
    <x v="27"/>
    <s v="MTR.27689"/>
    <n v="1"/>
    <x v="2"/>
    <x v="0"/>
    <d v="2019-06-28T15:46:00"/>
    <d v="2019-06-28T15:08:00"/>
    <n v="2279.9999998882413"/>
    <n v="37.999999998137355"/>
    <n v="37.999999998137355"/>
    <n v="1"/>
    <s v="C540587"/>
    <s v="Closed"/>
  </r>
  <r>
    <x v="0"/>
    <x v="0"/>
    <x v="1"/>
    <s v="FS.798"/>
    <n v="2"/>
    <x v="1"/>
    <x v="0"/>
    <d v="2019-06-29T03:42:18"/>
    <d v="2019-06-29T03:09:46"/>
    <n v="1951.9999999087304"/>
    <n v="32.533333331812173"/>
    <n v="65.066666663624346"/>
    <n v="1"/>
    <s v="D540593"/>
    <s v="Closed"/>
  </r>
  <r>
    <x v="0"/>
    <x v="4"/>
    <x v="9"/>
    <s v="FS.1640"/>
    <n v="3"/>
    <x v="1"/>
    <x v="0"/>
    <d v="2019-06-29T04:49:00"/>
    <d v="2019-06-29T03:52:00"/>
    <n v="3419.9999998323619"/>
    <n v="56.999999997206032"/>
    <n v="170.9999999916181"/>
    <n v="1"/>
    <s v="D540635"/>
    <s v="Closed"/>
  </r>
  <r>
    <x v="1"/>
    <x v="5"/>
    <x v="14"/>
    <s v="MTR.8655"/>
    <n v="1"/>
    <x v="5"/>
    <x v="0"/>
    <d v="2019-06-29T08:37:38"/>
    <d v="2019-06-29T07:48:54"/>
    <n v="2924.0000001853332"/>
    <n v="48.73333333642222"/>
    <n v="48.73333333642222"/>
    <n v="1"/>
    <s v="C540595"/>
    <s v="Closed"/>
  </r>
  <r>
    <x v="1"/>
    <x v="5"/>
    <x v="14"/>
    <s v="MTR.14806"/>
    <n v="1"/>
    <x v="5"/>
    <x v="0"/>
    <d v="2019-06-29T08:38:32"/>
    <d v="2019-06-29T08:12:02"/>
    <n v="1590.0000001536682"/>
    <n v="26.500000002561137"/>
    <n v="26.500000002561137"/>
    <n v="1"/>
    <s v="C540596"/>
    <s v="Closed"/>
  </r>
  <r>
    <x v="0"/>
    <x v="0"/>
    <x v="4"/>
    <s v="MTR.18134"/>
    <n v="1"/>
    <x v="1"/>
    <x v="0"/>
    <d v="2019-06-29T11:18:08"/>
    <d v="2019-06-29T08:18:26"/>
    <n v="10782.000000192784"/>
    <n v="179.70000000321306"/>
    <n v="179.70000000321306"/>
    <n v="1"/>
    <s v="C540597"/>
    <s v="Closed"/>
  </r>
  <r>
    <x v="1"/>
    <x v="6"/>
    <x v="18"/>
    <s v="MTR.10765"/>
    <n v="1"/>
    <x v="5"/>
    <x v="0"/>
    <d v="2019-06-29T08:57:06"/>
    <d v="2019-06-29T08:23:21"/>
    <n v="2025"/>
    <n v="33.75"/>
    <n v="33.75"/>
    <n v="1"/>
    <s v="C540598"/>
    <s v="Closed"/>
  </r>
  <r>
    <x v="1"/>
    <x v="6"/>
    <x v="18"/>
    <s v="MTR.6857"/>
    <n v="1"/>
    <x v="5"/>
    <x v="0"/>
    <d v="2019-06-29T08:58:24"/>
    <d v="2019-06-29T08:23:37"/>
    <n v="2087.0000000344589"/>
    <n v="34.783333333907649"/>
    <n v="34.783333333907649"/>
    <n v="1"/>
    <s v="C540599"/>
    <s v="Closed"/>
  </r>
  <r>
    <x v="1"/>
    <x v="6"/>
    <x v="22"/>
    <s v="MTR.4459"/>
    <n v="1"/>
    <x v="7"/>
    <x v="0"/>
    <d v="2019-06-29T11:45:45"/>
    <d v="2019-06-29T08:25:58"/>
    <n v="11987.000000244007"/>
    <n v="199.78333333740011"/>
    <n v="199.78333333740011"/>
    <n v="1"/>
    <s v="C540600"/>
    <s v="Closed"/>
  </r>
  <r>
    <x v="1"/>
    <x v="5"/>
    <x v="14"/>
    <s v="MTR.8656"/>
    <n v="1"/>
    <x v="5"/>
    <x v="0"/>
    <d v="2019-06-29T08:40:08"/>
    <d v="2019-06-29T08:28:21"/>
    <n v="706.99999993667006"/>
    <n v="11.783333332277834"/>
    <n v="11.783333332277834"/>
    <n v="1"/>
    <s v="C540601"/>
    <s v="Closed"/>
  </r>
  <r>
    <x v="1"/>
    <x v="6"/>
    <x v="18"/>
    <s v="MTR.14969"/>
    <n v="1"/>
    <x v="5"/>
    <x v="0"/>
    <d v="2019-06-29T08:58:52"/>
    <d v="2019-06-29T08:36:18"/>
    <n v="1353.9999996777624"/>
    <n v="22.56666666129604"/>
    <n v="22.56666666129604"/>
    <n v="1"/>
    <s v="C540602"/>
    <s v="Closed"/>
  </r>
  <r>
    <x v="0"/>
    <x v="0"/>
    <x v="1"/>
    <s v="FS.724"/>
    <n v="44"/>
    <x v="4"/>
    <x v="0"/>
    <d v="2019-06-30T09:13:30"/>
    <d v="2019-06-30T08:32:01"/>
    <n v="2489.0000003390014"/>
    <n v="41.483333338983357"/>
    <n v="1825.2666669152677"/>
    <n v="1"/>
    <s v="D540608"/>
    <s v="Closed"/>
  </r>
  <r>
    <x v="0"/>
    <x v="0"/>
    <x v="4"/>
    <s v="FS.1007"/>
    <n v="1"/>
    <x v="1"/>
    <x v="0"/>
    <d v="2019-06-30T09:49:00"/>
    <d v="2019-06-30T08:48:00"/>
    <n v="3659.9999999860302"/>
    <n v="60.999999999767169"/>
    <n v="60.999999999767169"/>
    <n v="1"/>
    <s v="D540634"/>
    <s v="Closed"/>
  </r>
  <r>
    <x v="0"/>
    <x v="4"/>
    <x v="9"/>
    <s v="TR.37423"/>
    <n v="1"/>
    <x v="7"/>
    <x v="0"/>
    <d v="2019-06-30T11:37:26"/>
    <d v="2019-06-30T11:05:01"/>
    <n v="1944.9999995296821"/>
    <n v="32.416666658828035"/>
    <n v="32.416666658828035"/>
    <n v="1"/>
    <s v="D540611"/>
    <s v="Closed"/>
  </r>
  <r>
    <x v="0"/>
    <x v="0"/>
    <x v="3"/>
    <s v="REC.925"/>
    <n v="30"/>
    <x v="7"/>
    <x v="0"/>
    <d v="2019-06-30T19:22:12"/>
    <d v="2019-06-30T18:34:32"/>
    <n v="2859.9999996833503"/>
    <n v="47.666666661389172"/>
    <n v="1429.9999998416752"/>
    <n v="1"/>
    <s v="D540618"/>
    <s v="Closed"/>
  </r>
  <r>
    <x v="1"/>
    <x v="5"/>
    <x v="24"/>
    <s v="MTR.6820"/>
    <n v="1"/>
    <x v="7"/>
    <x v="0"/>
    <d v="2019-06-30T20:55:15"/>
    <d v="2019-06-30T19:27:02"/>
    <n v="5293.0000001331791"/>
    <n v="88.216666668886319"/>
    <n v="88.216666668886319"/>
    <n v="1"/>
    <s v="C540619"/>
    <s v="Closed"/>
  </r>
  <r>
    <x v="1"/>
    <x v="5"/>
    <x v="24"/>
    <s v="MTR.6818"/>
    <n v="1"/>
    <x v="7"/>
    <x v="0"/>
    <d v="2019-06-30T20:55:51"/>
    <d v="2019-06-30T19:29:57"/>
    <n v="5154.0000003296882"/>
    <n v="85.900000005494803"/>
    <n v="85.900000005494803"/>
    <n v="1"/>
    <s v="C540620"/>
    <s v="Closed"/>
  </r>
  <r>
    <x v="1"/>
    <x v="5"/>
    <x v="24"/>
    <s v="MTR.6774"/>
    <n v="1"/>
    <x v="7"/>
    <x v="0"/>
    <d v="2019-06-30T20:56:53"/>
    <d v="2019-06-30T19:46:24"/>
    <n v="4229.0000003529713"/>
    <n v="70.483333339216188"/>
    <n v="70.483333339216188"/>
    <n v="1"/>
    <s v="C540621"/>
    <s v="Closed"/>
  </r>
  <r>
    <x v="1"/>
    <x v="5"/>
    <x v="24"/>
    <s v="MTR.13513"/>
    <n v="1"/>
    <x v="7"/>
    <x v="0"/>
    <d v="2019-06-30T20:58:09"/>
    <d v="2019-06-30T20:03:32"/>
    <n v="3276.9999997224659"/>
    <n v="54.616666662041098"/>
    <n v="54.616666662041098"/>
    <n v="1"/>
    <s v="C540622"/>
    <s v="Closed"/>
  </r>
  <r>
    <x v="1"/>
    <x v="5"/>
    <x v="24"/>
    <s v="MTR.11094"/>
    <n v="1"/>
    <x v="7"/>
    <x v="0"/>
    <d v="2019-06-30T20:58:47"/>
    <d v="2019-06-30T20:03:52"/>
    <n v="3295.0000001583248"/>
    <n v="54.916666669305414"/>
    <n v="54.916666669305414"/>
    <n v="1"/>
    <s v="C540623"/>
    <s v="Closed"/>
  </r>
  <r>
    <x v="1"/>
    <x v="5"/>
    <x v="24"/>
    <s v="MTR.13667"/>
    <n v="1"/>
    <x v="7"/>
    <x v="0"/>
    <d v="2019-06-30T20:59:19"/>
    <d v="2019-06-30T20:15:19"/>
    <n v="2639.9999998044223"/>
    <n v="43.999999996740371"/>
    <n v="43.999999996740371"/>
    <n v="1"/>
    <s v="C540624"/>
    <s v="Closed"/>
  </r>
  <r>
    <x v="1"/>
    <x v="5"/>
    <x v="24"/>
    <s v="MTR.6823"/>
    <n v="1"/>
    <x v="7"/>
    <x v="0"/>
    <d v="2019-06-30T20:59:59"/>
    <d v="2019-06-30T20:36:37"/>
    <n v="1401.9999995827675"/>
    <n v="23.366666659712791"/>
    <n v="23.366666659712791"/>
    <n v="1"/>
    <s v="C540625"/>
    <s v="Closed"/>
  </r>
  <r>
    <x v="0"/>
    <x v="0"/>
    <x v="4"/>
    <s v="FS.1182"/>
    <n v="2"/>
    <x v="2"/>
    <x v="0"/>
    <d v="2019-07-01T03:55:59"/>
    <d v="2019-07-01T02:43:09"/>
    <n v="4369.9999999953434"/>
    <n v="72.833333333255723"/>
    <n v="145.66666666651145"/>
    <n v="1"/>
    <s v="D540628"/>
    <s v="Closed"/>
  </r>
  <r>
    <x v="1"/>
    <x v="5"/>
    <x v="14"/>
    <s v="MTR.6335"/>
    <n v="1"/>
    <x v="2"/>
    <x v="0"/>
    <d v="2019-07-01T12:39:42"/>
    <d v="2019-07-01T11:33:00"/>
    <n v="4002.0000000949949"/>
    <n v="66.700000001583248"/>
    <n v="66.700000001583248"/>
    <n v="1"/>
    <s v="C540630"/>
    <s v="Closed"/>
  </r>
  <r>
    <x v="0"/>
    <x v="2"/>
    <x v="5"/>
    <s v="MTR.21134"/>
    <n v="1"/>
    <x v="1"/>
    <x v="0"/>
    <d v="2019-07-01T15:23:03"/>
    <d v="2019-07-01T14:33:00"/>
    <n v="3003.0000004218891"/>
    <n v="50.050000007031485"/>
    <n v="50.050000007031485"/>
    <n v="1"/>
    <s v="C540633"/>
    <s v="Closed"/>
  </r>
  <r>
    <x v="1"/>
    <x v="6"/>
    <x v="25"/>
    <s v="TR.40062"/>
    <n v="7"/>
    <x v="6"/>
    <x v="0"/>
    <d v="2019-07-01T20:09:10"/>
    <d v="2019-07-01T19:22:00"/>
    <n v="2830.0000002142042"/>
    <n v="47.166666670236737"/>
    <n v="330.16666669165716"/>
    <n v="1"/>
    <s v="D540640"/>
    <s v="Closed"/>
  </r>
  <r>
    <x v="1"/>
    <x v="6"/>
    <x v="13"/>
    <s v="MTR.4478"/>
    <n v="1"/>
    <x v="2"/>
    <x v="0"/>
    <d v="2019-07-02T09:17:51"/>
    <d v="2019-07-02T08:33:00"/>
    <n v="2691.0000004107133"/>
    <n v="44.850000006845221"/>
    <n v="44.850000006845221"/>
    <n v="1"/>
    <s v="C540638"/>
    <s v="Closed"/>
  </r>
  <r>
    <x v="0"/>
    <x v="0"/>
    <x v="3"/>
    <s v="TR.34217"/>
    <n v="3"/>
    <x v="0"/>
    <x v="0"/>
    <d v="2019-07-02T14:50:16"/>
    <d v="2019-07-02T13:29:00"/>
    <n v="4876.0000000940636"/>
    <n v="81.266666668234393"/>
    <n v="243.80000000470318"/>
    <n v="1"/>
    <s v="D540643"/>
    <s v="Closed"/>
  </r>
  <r>
    <x v="0"/>
    <x v="0"/>
    <x v="0"/>
    <s v="REC.1433"/>
    <n v="55"/>
    <x v="1"/>
    <x v="0"/>
    <d v="2019-07-02T17:16:55"/>
    <d v="2019-07-02T15:42:00"/>
    <n v="5694.9999998090789"/>
    <n v="94.916666663484648"/>
    <n v="5220.4166664916556"/>
    <n v="1"/>
    <s v="D540653"/>
    <s v="Closed"/>
  </r>
  <r>
    <x v="0"/>
    <x v="3"/>
    <x v="7"/>
    <s v="FS.1575"/>
    <n v="7"/>
    <x v="1"/>
    <x v="0"/>
    <d v="2019-07-02T17:40:48"/>
    <d v="2019-07-02T16:28:00"/>
    <n v="4367.9999995278195"/>
    <n v="72.799999992130324"/>
    <n v="509.59999994491227"/>
    <n v="1"/>
    <s v="D540659"/>
    <s v="Closed"/>
  </r>
  <r>
    <x v="0"/>
    <x v="4"/>
    <x v="9"/>
    <s v="PL.102623"/>
    <n v="3"/>
    <x v="0"/>
    <x v="0"/>
    <d v="2019-07-02T17:50:00"/>
    <d v="2019-07-02T17:11:00"/>
    <n v="2340.000000083819"/>
    <n v="39.000000001396984"/>
    <n v="117.00000000419095"/>
    <n v="1"/>
    <s v="D540666"/>
    <s v="Closed"/>
  </r>
  <r>
    <x v="0"/>
    <x v="2"/>
    <x v="5"/>
    <s v="TR.33736"/>
    <n v="6"/>
    <x v="7"/>
    <x v="0"/>
    <d v="2019-07-02T19:07:22"/>
    <d v="2019-07-02T17:12:00"/>
    <n v="6921.999999973923"/>
    <n v="115.36666666623205"/>
    <n v="692.1999999973923"/>
    <n v="1"/>
    <s v="D540667"/>
    <s v="Closed"/>
  </r>
  <r>
    <x v="0"/>
    <x v="3"/>
    <x v="7"/>
    <s v="FS.1478"/>
    <n v="1"/>
    <x v="7"/>
    <x v="0"/>
    <d v="2019-07-02T19:28:13"/>
    <d v="2019-07-02T17:46:58"/>
    <n v="6075"/>
    <n v="101.25"/>
    <n v="101.25"/>
    <n v="1"/>
    <s v="D540668"/>
    <s v="Closed"/>
  </r>
  <r>
    <x v="0"/>
    <x v="2"/>
    <x v="5"/>
    <s v="MTR.17620"/>
    <n v="1"/>
    <x v="1"/>
    <x v="0"/>
    <d v="2019-07-03T10:36:00"/>
    <d v="2019-07-03T09:43:00"/>
    <n v="3179.9999996786937"/>
    <n v="52.999999994644895"/>
    <n v="52.999999994644895"/>
    <n v="1"/>
    <s v="C540670"/>
    <s v="Closed"/>
  </r>
  <r>
    <x v="1"/>
    <x v="6"/>
    <x v="25"/>
    <s v="MTR.6453"/>
    <n v="1"/>
    <x v="6"/>
    <x v="0"/>
    <d v="2019-07-03T15:12:00"/>
    <d v="2019-07-03T13:57:00"/>
    <n v="4499.9999995809048"/>
    <n v="74.999999993015081"/>
    <n v="74.999999993015081"/>
    <n v="1"/>
    <s v="C540673"/>
    <s v="Closed"/>
  </r>
  <r>
    <x v="0"/>
    <x v="4"/>
    <x v="9"/>
    <s v="REC.2901"/>
    <n v="635"/>
    <x v="3"/>
    <x v="0"/>
    <d v="2019-07-03T15:37:23"/>
    <d v="2019-07-03T14:53:48"/>
    <n v="2615.0000002468005"/>
    <n v="43.583333337446675"/>
    <n v="27675.416669278638"/>
    <n v="1"/>
    <s v="D540701"/>
    <s v="Closed"/>
  </r>
  <r>
    <x v="0"/>
    <x v="4"/>
    <x v="9"/>
    <s v="FS.1560"/>
    <n v="17"/>
    <x v="1"/>
    <x v="0"/>
    <d v="2019-07-03T19:09:43"/>
    <d v="2019-07-03T16:23:00"/>
    <n v="10003.000000398606"/>
    <n v="166.7166666733101"/>
    <n v="2834.1833334462717"/>
    <n v="1"/>
    <s v="D540717"/>
    <s v="Closed"/>
  </r>
  <r>
    <x v="0"/>
    <x v="0"/>
    <x v="3"/>
    <s v="FS.583"/>
    <n v="5"/>
    <x v="1"/>
    <x v="0"/>
    <d v="2019-07-04T08:57:20"/>
    <d v="2019-07-04T08:14:53"/>
    <n v="2546.9999994384125"/>
    <n v="42.449999990640208"/>
    <n v="212.24999995320104"/>
    <n v="1"/>
    <s v="D540721"/>
    <s v="Closed"/>
  </r>
  <r>
    <x v="0"/>
    <x v="2"/>
    <x v="5"/>
    <s v="FS.532"/>
    <n v="13"/>
    <x v="1"/>
    <x v="0"/>
    <d v="2019-07-04T16:10:27"/>
    <d v="2019-07-04T15:08:50"/>
    <n v="3696.9999998342246"/>
    <n v="61.616666663903743"/>
    <n v="801.01666663074866"/>
    <n v="1"/>
    <s v="D540727"/>
    <s v="Closed"/>
  </r>
  <r>
    <x v="0"/>
    <x v="0"/>
    <x v="1"/>
    <s v="FDR.8366"/>
    <n v="904"/>
    <x v="0"/>
    <x v="0"/>
    <d v="2019-07-04T18:49:34"/>
    <d v="2019-07-04T18:41:00"/>
    <n v="514.00000008288771"/>
    <n v="8.5666666680481285"/>
    <n v="7744.2666679155082"/>
    <n v="1"/>
    <s v="D540771"/>
    <s v="Closed"/>
  </r>
  <r>
    <x v="1"/>
    <x v="5"/>
    <x v="14"/>
    <s v="MTR.10699"/>
    <n v="1"/>
    <x v="4"/>
    <x v="0"/>
    <d v="2019-07-04T23:29:00"/>
    <d v="2019-07-04T22:29:00"/>
    <n v="3600.0000004190952"/>
    <n v="60.000000006984919"/>
    <n v="60.000000006984919"/>
    <n v="1"/>
    <s v="C540775"/>
    <s v="Closed"/>
  </r>
  <r>
    <x v="1"/>
    <x v="5"/>
    <x v="14"/>
    <s v="SLUG.25939"/>
    <n v="1"/>
    <x v="4"/>
    <x v="0"/>
    <d v="2019-07-04T23:30:36"/>
    <d v="2019-07-04T23:03:00"/>
    <n v="1655.9999998658895"/>
    <n v="27.599999997764826"/>
    <n v="27.599999997764826"/>
    <n v="1"/>
    <s v="D540776"/>
    <s v="Closed"/>
  </r>
  <r>
    <x v="0"/>
    <x v="0"/>
    <x v="0"/>
    <s v="FS.1523"/>
    <n v="7"/>
    <x v="7"/>
    <x v="0"/>
    <d v="2019-07-05T00:01:50"/>
    <d v="2019-07-04T23:10:08"/>
    <n v="3101.9999996758997"/>
    <n v="51.699999994598329"/>
    <n v="361.8999999621883"/>
    <n v="1"/>
    <s v="D540788"/>
    <s v="Closed"/>
  </r>
  <r>
    <x v="0"/>
    <x v="0"/>
    <x v="0"/>
    <s v="REC.1433"/>
    <n v="55"/>
    <x v="1"/>
    <x v="0"/>
    <d v="2019-07-05T00:32:16"/>
    <d v="2019-07-04T23:37:38"/>
    <n v="3277.9999999562278"/>
    <n v="54.633333332603797"/>
    <n v="3004.8333332932089"/>
    <n v="1"/>
    <s v="D540790"/>
    <s v="Closed"/>
  </r>
  <r>
    <x v="0"/>
    <x v="7"/>
    <x v="17"/>
    <s v="TR.38839"/>
    <n v="3"/>
    <x v="5"/>
    <x v="0"/>
    <d v="2019-07-05T10:40:00"/>
    <d v="2019-07-05T09:09:00"/>
    <n v="5460.0000001955777"/>
    <n v="91.000000003259629"/>
    <n v="273.00000000977889"/>
    <n v="1"/>
    <s v="D540795"/>
    <s v="Closed"/>
  </r>
  <r>
    <x v="0"/>
    <x v="2"/>
    <x v="16"/>
    <s v="FS.327"/>
    <n v="4"/>
    <x v="7"/>
    <x v="0"/>
    <d v="2019-07-05T11:16:24"/>
    <d v="2019-07-05T10:33:21"/>
    <n v="2583.0000003101304"/>
    <n v="43.05000000516884"/>
    <n v="172.20000002067536"/>
    <n v="1"/>
    <s v="D540794"/>
    <s v="Closed"/>
  </r>
  <r>
    <x v="0"/>
    <x v="0"/>
    <x v="3"/>
    <s v="TR.34183"/>
    <n v="1"/>
    <x v="7"/>
    <x v="0"/>
    <d v="2019-07-05T19:22:37"/>
    <d v="2019-07-05T18:22:09"/>
    <n v="3628.0000000493601"/>
    <n v="60.466666667489335"/>
    <n v="60.466666667489335"/>
    <n v="1"/>
    <s v="D540804"/>
    <s v="Closed"/>
  </r>
  <r>
    <x v="0"/>
    <x v="3"/>
    <x v="7"/>
    <s v="FS.1577"/>
    <n v="8"/>
    <x v="7"/>
    <x v="0"/>
    <d v="2019-07-05T20:38:55"/>
    <d v="2019-07-05T18:54:00"/>
    <n v="6294.9999998789281"/>
    <n v="104.9166666646488"/>
    <n v="839.33333331719041"/>
    <n v="1"/>
    <s v="D540806"/>
    <s v="Closed"/>
  </r>
  <r>
    <x v="0"/>
    <x v="3"/>
    <x v="7"/>
    <s v="TR.37937"/>
    <n v="2"/>
    <x v="7"/>
    <x v="0"/>
    <d v="2019-07-05T20:43:48"/>
    <d v="2019-07-05T19:07:00"/>
    <n v="5807.9999998211861"/>
    <n v="96.799999997019768"/>
    <n v="193.59999999403954"/>
    <n v="1"/>
    <s v="D540807"/>
    <s v="Closed"/>
  </r>
  <r>
    <x v="0"/>
    <x v="0"/>
    <x v="3"/>
    <s v="FS.653"/>
    <n v="1"/>
    <x v="3"/>
    <x v="0"/>
    <d v="2019-07-05T20:45:42"/>
    <d v="2019-07-05T19:14:00"/>
    <n v="5501.9999999552965"/>
    <n v="91.699999999254942"/>
    <n v="91.699999999254942"/>
    <n v="1"/>
    <s v="D540808"/>
    <s v="Closed"/>
  </r>
  <r>
    <x v="1"/>
    <x v="1"/>
    <x v="20"/>
    <s v="FS.8856"/>
    <n v="21"/>
    <x v="5"/>
    <x v="0"/>
    <d v="2019-07-06T02:32:12"/>
    <d v="2019-07-06T00:54:57"/>
    <n v="5834.9999998463318"/>
    <n v="97.249999997438863"/>
    <n v="2042.2499999462161"/>
    <n v="1"/>
    <s v="D540812"/>
    <s v="Closed"/>
  </r>
  <r>
    <x v="1"/>
    <x v="1"/>
    <x v="11"/>
    <s v="MTR.12929"/>
    <n v="1"/>
    <x v="1"/>
    <x v="0"/>
    <d v="2019-07-06T14:52:36"/>
    <d v="2019-07-06T13:43:00"/>
    <n v="4175.9999999077991"/>
    <n v="69.599999998463318"/>
    <n v="69.599999998463318"/>
    <n v="1"/>
    <s v="C540813"/>
    <s v="Closed"/>
  </r>
  <r>
    <x v="0"/>
    <x v="2"/>
    <x v="16"/>
    <s v="REC.421"/>
    <n v="7"/>
    <x v="1"/>
    <x v="0"/>
    <d v="2019-07-06T16:26:51"/>
    <d v="2019-07-06T15:41:54"/>
    <n v="2696.9999999273568"/>
    <n v="44.949999998789281"/>
    <n v="314.64999999152496"/>
    <n v="1"/>
    <s v="D540852"/>
    <s v="Closed"/>
  </r>
  <r>
    <x v="0"/>
    <x v="2"/>
    <x v="16"/>
    <s v="REC.421"/>
    <n v="98"/>
    <x v="1"/>
    <x v="0"/>
    <d v="2019-07-06T15:55:00"/>
    <d v="2019-07-06T15:41:54"/>
    <n v="786.000000173226"/>
    <n v="13.1000000028871"/>
    <n v="1283.8000002829358"/>
    <n v="1"/>
    <s v="D540853"/>
    <s v="Closed"/>
  </r>
  <r>
    <x v="0"/>
    <x v="0"/>
    <x v="3"/>
    <s v="REC.2872"/>
    <n v="148"/>
    <x v="3"/>
    <x v="0"/>
    <d v="2019-07-06T17:14:23"/>
    <d v="2019-07-06T15:43:00"/>
    <n v="5482.9999999143183"/>
    <n v="91.383333331905305"/>
    <n v="13524.733333121985"/>
    <n v="1"/>
    <s v="D540871"/>
    <s v="Closed"/>
  </r>
  <r>
    <x v="0"/>
    <x v="0"/>
    <x v="3"/>
    <s v="MTR.25280"/>
    <n v="1"/>
    <x v="1"/>
    <x v="0"/>
    <d v="2019-07-06T18:44:15"/>
    <d v="2019-07-06T15:50:00"/>
    <n v="10455.000000447035"/>
    <n v="174.25000000745058"/>
    <n v="174.25000000745058"/>
    <n v="1"/>
    <s v="C540827"/>
    <s v="Closed"/>
  </r>
  <r>
    <x v="0"/>
    <x v="2"/>
    <x v="16"/>
    <s v="FS.397"/>
    <n v="117"/>
    <x v="3"/>
    <x v="0"/>
    <d v="2019-07-06T16:34:17"/>
    <d v="2019-07-06T15:55:00"/>
    <n v="2356.9999996572733"/>
    <n v="39.283333327621222"/>
    <n v="4596.1499993316829"/>
    <n v="1"/>
    <s v="D540856"/>
    <s v="Closed"/>
  </r>
  <r>
    <x v="0"/>
    <x v="4"/>
    <x v="26"/>
    <s v="FS.1053"/>
    <n v="4"/>
    <x v="3"/>
    <x v="0"/>
    <d v="2019-07-06T17:54:36"/>
    <d v="2019-07-06T16:27:00"/>
    <n v="5255.999999656342"/>
    <n v="87.599999994272366"/>
    <n v="350.39999997708946"/>
    <n v="1"/>
    <s v="D540877"/>
    <s v="Closed"/>
  </r>
  <r>
    <x v="0"/>
    <x v="4"/>
    <x v="8"/>
    <s v="FS.1146"/>
    <n v="17"/>
    <x v="1"/>
    <x v="0"/>
    <d v="2019-07-06T17:34:03"/>
    <d v="2019-07-06T16:29:25"/>
    <n v="3878.000000026077"/>
    <n v="64.633333333767951"/>
    <n v="1098.7666666740552"/>
    <n v="1"/>
    <s v="D540874"/>
    <s v="Closed"/>
  </r>
  <r>
    <x v="0"/>
    <x v="2"/>
    <x v="16"/>
    <s v="FS.397"/>
    <n v="14"/>
    <x v="7"/>
    <x v="0"/>
    <d v="2019-07-06T17:52:00"/>
    <d v="2019-07-06T16:39:00"/>
    <n v="4379.9999998183921"/>
    <n v="72.999999996973202"/>
    <n v="1021.9999999576248"/>
    <n v="1"/>
    <s v="D540865"/>
    <s v="Closed"/>
  </r>
  <r>
    <x v="0"/>
    <x v="0"/>
    <x v="3"/>
    <s v="REC.859"/>
    <n v="22"/>
    <x v="1"/>
    <x v="0"/>
    <d v="2019-07-06T18:02:32"/>
    <d v="2019-07-06T17:30:33"/>
    <n v="1918.9999997382984"/>
    <n v="31.983333328971639"/>
    <n v="703.63333323737606"/>
    <n v="1"/>
    <s v="D540879"/>
    <s v="Closed"/>
  </r>
  <r>
    <x v="0"/>
    <x v="0"/>
    <x v="3"/>
    <s v="PL.96899"/>
    <n v="1"/>
    <x v="7"/>
    <x v="0"/>
    <d v="2019-07-06T18:44:07"/>
    <d v="2019-07-06T17:43:00"/>
    <n v="3667.0000003650784"/>
    <n v="61.116666672751307"/>
    <n v="61.116666672751307"/>
    <n v="1"/>
    <s v="D540880"/>
    <s v="Closed"/>
  </r>
  <r>
    <x v="1"/>
    <x v="1"/>
    <x v="11"/>
    <s v="TR.39559"/>
    <n v="2"/>
    <x v="1"/>
    <x v="0"/>
    <d v="2019-07-07T05:08:17"/>
    <d v="2019-07-07T00:30:46"/>
    <n v="16650.999999814667"/>
    <n v="277.51666666357778"/>
    <n v="555.03333332715556"/>
    <n v="1"/>
    <s v="D540885"/>
    <s v="Closed"/>
  </r>
  <r>
    <x v="1"/>
    <x v="1"/>
    <x v="11"/>
    <s v="TR.40187"/>
    <n v="2"/>
    <x v="6"/>
    <x v="0"/>
    <d v="2019-07-07T06:17:48"/>
    <d v="2019-07-07T05:08:06"/>
    <n v="4182.0000000530854"/>
    <n v="69.700000000884756"/>
    <n v="139.40000000176951"/>
    <n v="1"/>
    <s v="D540887"/>
    <s v="Closed"/>
  </r>
  <r>
    <x v="0"/>
    <x v="3"/>
    <x v="7"/>
    <s v="FS.1676"/>
    <n v="3"/>
    <x v="7"/>
    <x v="0"/>
    <d v="2019-07-07T13:35:42"/>
    <d v="2019-07-07T12:28:22"/>
    <n v="4040.0000001769513"/>
    <n v="67.333333336282521"/>
    <n v="202.00000000884756"/>
    <n v="1"/>
    <s v="D540890"/>
    <s v="Closed"/>
  </r>
  <r>
    <x v="0"/>
    <x v="7"/>
    <x v="17"/>
    <s v="FS.1847"/>
    <n v="70"/>
    <x v="1"/>
    <x v="0"/>
    <d v="2019-07-07T14:28:17"/>
    <d v="2019-07-07T13:05:00"/>
    <n v="4997.0000000903383"/>
    <n v="83.283333334838971"/>
    <n v="5829.833333438728"/>
    <n v="1"/>
    <s v="D540899"/>
    <s v="Closed"/>
  </r>
  <r>
    <x v="0"/>
    <x v="0"/>
    <x v="3"/>
    <s v="FS.919"/>
    <n v="4"/>
    <x v="3"/>
    <x v="0"/>
    <d v="2019-07-07T15:24:24"/>
    <d v="2019-07-07T14:40:52"/>
    <n v="2612.0000001741573"/>
    <n v="43.533333336235955"/>
    <n v="174.13333334494382"/>
    <n v="1"/>
    <s v="D540903"/>
    <s v="Closed"/>
  </r>
  <r>
    <x v="0"/>
    <x v="2"/>
    <x v="5"/>
    <s v="FS.531"/>
    <n v="86"/>
    <x v="3"/>
    <x v="0"/>
    <d v="2019-07-07T22:45:45"/>
    <d v="2019-07-07T19:51:00"/>
    <n v="10485.000000544824"/>
    <n v="174.7500000090804"/>
    <n v="15028.500000780914"/>
    <n v="1"/>
    <s v="D540956"/>
    <s v="Closed"/>
  </r>
  <r>
    <x v="0"/>
    <x v="2"/>
    <x v="5"/>
    <s v="FS.749"/>
    <n v="3"/>
    <x v="3"/>
    <x v="0"/>
    <d v="2019-07-07T22:53:45"/>
    <d v="2019-07-07T19:56:10"/>
    <n v="10655.000000051223"/>
    <n v="177.58333333418705"/>
    <n v="532.75000000256114"/>
    <n v="1"/>
    <s v="D540953"/>
    <s v="Closed"/>
  </r>
  <r>
    <x v="0"/>
    <x v="2"/>
    <x v="5"/>
    <s v="FS.532"/>
    <n v="13"/>
    <x v="1"/>
    <x v="0"/>
    <d v="2019-07-07T23:40:03"/>
    <d v="2019-07-07T20:07:00"/>
    <n v="12783.000000240281"/>
    <n v="213.05000000400469"/>
    <n v="2769.6500000520609"/>
    <n v="1"/>
    <s v="D540950"/>
    <s v="Closed"/>
  </r>
  <r>
    <x v="0"/>
    <x v="4"/>
    <x v="8"/>
    <s v="FS.1146"/>
    <n v="17"/>
    <x v="3"/>
    <x v="0"/>
    <d v="2019-07-07T22:35:10"/>
    <d v="2019-07-07T20:11:00"/>
    <n v="8650.0000003259629"/>
    <n v="144.16666667209938"/>
    <n v="2450.8333334256895"/>
    <n v="1"/>
    <s v="D540954"/>
    <s v="Closed"/>
  </r>
  <r>
    <x v="0"/>
    <x v="3"/>
    <x v="7"/>
    <s v="REC.1630"/>
    <n v="20"/>
    <x v="7"/>
    <x v="0"/>
    <d v="2019-07-07T21:58:57"/>
    <d v="2019-07-07T20:20:00"/>
    <n v="5937.000000430271"/>
    <n v="98.950000007171184"/>
    <n v="1979.0000001434237"/>
    <n v="1"/>
    <s v="D540951"/>
    <s v="Closed"/>
  </r>
  <r>
    <x v="0"/>
    <x v="3"/>
    <x v="7"/>
    <s v="MTR.17058"/>
    <n v="1"/>
    <x v="7"/>
    <x v="0"/>
    <d v="2019-07-07T23:16:45"/>
    <d v="2019-07-07T20:33:00"/>
    <n v="9825.0000002793968"/>
    <n v="163.75000000465661"/>
    <n v="163.75000000465661"/>
    <n v="1"/>
    <s v="C540926"/>
    <s v="Closed"/>
  </r>
  <r>
    <x v="0"/>
    <x v="2"/>
    <x v="5"/>
    <s v="FS.931"/>
    <n v="12"/>
    <x v="1"/>
    <x v="0"/>
    <d v="2019-07-08T01:22:25"/>
    <d v="2019-07-07T20:36:39"/>
    <n v="17145.999999856576"/>
    <n v="285.76666666427627"/>
    <n v="3429.1999999713153"/>
    <n v="1"/>
    <s v="D540962"/>
    <s v="Closed"/>
  </r>
  <r>
    <x v="0"/>
    <x v="3"/>
    <x v="7"/>
    <s v="MTR.16851"/>
    <n v="1"/>
    <x v="7"/>
    <x v="0"/>
    <d v="2019-07-08T03:34:07"/>
    <d v="2019-07-07T20:37:04"/>
    <n v="25022.999999905005"/>
    <n v="417.04999999841675"/>
    <n v="417.04999999841675"/>
    <n v="1"/>
    <s v="C540929"/>
    <s v="Closed"/>
  </r>
  <r>
    <x v="0"/>
    <x v="3"/>
    <x v="7"/>
    <s v="MTR.15697"/>
    <n v="1"/>
    <x v="7"/>
    <x v="0"/>
    <d v="2019-07-08T04:00:53"/>
    <d v="2019-07-07T20:43:00"/>
    <n v="26273.000000417233"/>
    <n v="437.88333334028721"/>
    <n v="437.88333334028721"/>
    <n v="1"/>
    <s v="C540932"/>
    <s v="Closed"/>
  </r>
  <r>
    <x v="0"/>
    <x v="3"/>
    <x v="7"/>
    <s v="TR.37987"/>
    <n v="2"/>
    <x v="7"/>
    <x v="0"/>
    <d v="2019-07-07T23:12:15"/>
    <d v="2019-07-07T20:46:00"/>
    <n v="8775"/>
    <n v="146.25"/>
    <n v="292.5"/>
    <n v="1"/>
    <s v="D540959"/>
    <s v="Closed"/>
  </r>
  <r>
    <x v="0"/>
    <x v="2"/>
    <x v="5"/>
    <s v="FS.842"/>
    <n v="2"/>
    <x v="7"/>
    <x v="0"/>
    <d v="2019-07-08T01:14:02"/>
    <d v="2019-07-07T20:46:34"/>
    <n v="16047.999999672174"/>
    <n v="267.46666666120291"/>
    <n v="534.93333332240582"/>
    <n v="1"/>
    <s v="D540961"/>
    <s v="Closed"/>
  </r>
  <r>
    <x v="0"/>
    <x v="3"/>
    <x v="6"/>
    <s v="MTR.16399"/>
    <n v="1"/>
    <x v="7"/>
    <x v="0"/>
    <d v="2019-07-08T00:18:25"/>
    <d v="2019-07-07T20:54:29"/>
    <n v="12235.999999986961"/>
    <n v="203.93333333311602"/>
    <n v="203.93333333311602"/>
    <n v="1"/>
    <s v="C540942"/>
    <s v="Closed"/>
  </r>
  <r>
    <x v="0"/>
    <x v="2"/>
    <x v="5"/>
    <s v="TR.35090"/>
    <n v="2"/>
    <x v="7"/>
    <x v="0"/>
    <d v="2019-07-08T01:13:02"/>
    <d v="2019-07-07T21:16:57"/>
    <n v="14165.000000176951"/>
    <n v="236.08333333628252"/>
    <n v="472.16666667256504"/>
    <n v="1"/>
    <s v="D540960"/>
    <s v="Closed"/>
  </r>
  <r>
    <x v="0"/>
    <x v="3"/>
    <x v="7"/>
    <s v="MTR.16562"/>
    <n v="1"/>
    <x v="7"/>
    <x v="0"/>
    <d v="2019-07-08T03:23:10"/>
    <d v="2019-07-07T21:18:35"/>
    <n v="21875.000000162981"/>
    <n v="364.58333333604969"/>
    <n v="364.58333333604969"/>
    <n v="1"/>
    <s v="C540947"/>
    <s v="Closed"/>
  </r>
  <r>
    <x v="0"/>
    <x v="0"/>
    <x v="1"/>
    <s v="FS.724"/>
    <n v="48"/>
    <x v="6"/>
    <x v="0"/>
    <d v="2019-07-08T09:27:59"/>
    <d v="2019-07-08T08:30:00"/>
    <n v="3479.0000004228204"/>
    <n v="57.983333340380341"/>
    <n v="2783.2000003382564"/>
    <n v="1"/>
    <s v="D540969"/>
    <s v="Closed"/>
  </r>
  <r>
    <x v="0"/>
    <x v="0"/>
    <x v="3"/>
    <s v="MTR.28033"/>
    <n v="1"/>
    <x v="7"/>
    <x v="0"/>
    <d v="2019-07-08T15:44:07"/>
    <d v="2019-07-08T10:29:00"/>
    <n v="18907.000000379048"/>
    <n v="315.11666667298414"/>
    <n v="315.11666667298414"/>
    <n v="1"/>
    <s v="C540972"/>
    <s v="Closed"/>
  </r>
  <r>
    <x v="0"/>
    <x v="2"/>
    <x v="5"/>
    <s v="MTR.18326"/>
    <n v="1"/>
    <x v="5"/>
    <x v="0"/>
    <d v="2019-07-08T14:59:32"/>
    <d v="2019-07-08T10:35:21"/>
    <n v="15850.999999511987"/>
    <n v="264.18333332519978"/>
    <n v="264.18333332519978"/>
    <n v="1"/>
    <s v="C540973"/>
    <s v="Closed"/>
  </r>
  <r>
    <x v="0"/>
    <x v="3"/>
    <x v="7"/>
    <s v="MTR.16464"/>
    <n v="1"/>
    <x v="7"/>
    <x v="0"/>
    <d v="2019-07-08T13:52:35"/>
    <d v="2019-07-08T11:39:00"/>
    <n v="8014.9999996181577"/>
    <n v="133.5833333269693"/>
    <n v="133.5833333269693"/>
    <n v="1"/>
    <s v="C540974"/>
    <s v="Closed"/>
  </r>
  <r>
    <x v="0"/>
    <x v="2"/>
    <x v="15"/>
    <s v="SL.22958"/>
    <n v="1"/>
    <x v="1"/>
    <x v="0"/>
    <d v="2019-07-08T16:22:00"/>
    <d v="2019-07-08T15:16:00"/>
    <n v="3959.9999997066334"/>
    <n v="65.999999995110556"/>
    <n v="65.999999995110556"/>
    <n v="1"/>
    <s v="D540979"/>
    <s v="Closed"/>
  </r>
  <r>
    <x v="1"/>
    <x v="1"/>
    <x v="11"/>
    <s v="MTR.6240"/>
    <n v="1"/>
    <x v="2"/>
    <x v="1"/>
    <d v="2019-07-08T16:52:00"/>
    <d v="2019-07-08T16:01:00"/>
    <n v="3059.999999916181"/>
    <n v="50.999999998603016"/>
    <n v="50.999999998603016"/>
    <n v="1"/>
    <s v="C540980"/>
    <s v="Closed"/>
  </r>
  <r>
    <x v="0"/>
    <x v="2"/>
    <x v="16"/>
    <s v="TR.32896"/>
    <n v="1"/>
    <x v="5"/>
    <x v="0"/>
    <d v="2019-07-08T21:42:24"/>
    <d v="2019-07-08T18:42:16"/>
    <n v="10807.999999984168"/>
    <n v="180.13333333306946"/>
    <n v="180.13333333306946"/>
    <n v="1"/>
    <s v="D540983"/>
    <s v="Closed"/>
  </r>
  <r>
    <x v="0"/>
    <x v="4"/>
    <x v="9"/>
    <s v="FS.1474"/>
    <n v="65"/>
    <x v="7"/>
    <x v="0"/>
    <d v="2019-07-09T15:22:10"/>
    <d v="2019-07-09T13:28:31"/>
    <n v="6818.9999997848645"/>
    <n v="113.64999999641441"/>
    <n v="7387.2499997669365"/>
    <n v="1"/>
    <s v="D540992"/>
    <s v="Closed"/>
  </r>
  <r>
    <x v="0"/>
    <x v="0"/>
    <x v="3"/>
    <s v="TR.35368"/>
    <n v="12"/>
    <x v="1"/>
    <x v="0"/>
    <d v="2019-07-09T15:19:37"/>
    <d v="2019-07-09T14:24:00"/>
    <n v="3336.9999999180436"/>
    <n v="55.616666665300727"/>
    <n v="667.39999998360872"/>
    <n v="1"/>
    <s v="D541006"/>
    <s v="Closed"/>
  </r>
  <r>
    <x v="0"/>
    <x v="7"/>
    <x v="17"/>
    <s v="MTR.15570"/>
    <n v="1"/>
    <x v="1"/>
    <x v="0"/>
    <d v="2019-07-09T14:57:29"/>
    <d v="2019-07-09T14:28:09"/>
    <n v="1759.9999996600673"/>
    <n v="29.333333327667788"/>
    <n v="29.333333327667788"/>
    <n v="1"/>
    <s v="C540990"/>
    <s v="Closed"/>
  </r>
  <r>
    <x v="0"/>
    <x v="4"/>
    <x v="9"/>
    <s v="FS.1474"/>
    <n v="96"/>
    <x v="3"/>
    <x v="0"/>
    <d v="2019-07-09T17:44:02"/>
    <d v="2019-07-09T15:00:00"/>
    <n v="9841.999999852851"/>
    <n v="164.03333333088085"/>
    <n v="15747.199999764562"/>
    <n v="1"/>
    <s v="D541048"/>
    <s v="Closed"/>
  </r>
  <r>
    <x v="0"/>
    <x v="2"/>
    <x v="16"/>
    <s v="FS.397"/>
    <n v="117"/>
    <x v="4"/>
    <x v="0"/>
    <d v="2019-07-09T16:25:33"/>
    <d v="2019-07-09T15:56:18"/>
    <n v="1754.9999997485429"/>
    <n v="29.249999995809048"/>
    <n v="3422.2499995096587"/>
    <n v="1"/>
    <s v="D541031"/>
    <s v="Closed"/>
  </r>
  <r>
    <x v="0"/>
    <x v="7"/>
    <x v="17"/>
    <s v="MTR.15425"/>
    <n v="1"/>
    <x v="1"/>
    <x v="0"/>
    <d v="2019-07-09T20:12:44"/>
    <d v="2019-07-09T16:36:10"/>
    <n v="12994.000000529923"/>
    <n v="216.56666667549871"/>
    <n v="216.56666667549871"/>
    <n v="1"/>
    <s v="C541036"/>
    <s v="Closed"/>
  </r>
  <r>
    <x v="0"/>
    <x v="2"/>
    <x v="10"/>
    <s v="TR.32069"/>
    <n v="2"/>
    <x v="3"/>
    <x v="0"/>
    <d v="2019-07-09T19:07:30"/>
    <d v="2019-07-09T16:41:00"/>
    <n v="8789.9999997345731"/>
    <n v="146.49999999557622"/>
    <n v="292.99999999115244"/>
    <n v="1"/>
    <s v="D541052"/>
    <s v="Closed"/>
  </r>
  <r>
    <x v="0"/>
    <x v="4"/>
    <x v="9"/>
    <s v="MTR.28479"/>
    <n v="1"/>
    <x v="3"/>
    <x v="0"/>
    <d v="2019-07-09T20:07:00"/>
    <d v="2019-07-09T17:24:00"/>
    <n v="9779.9999998183921"/>
    <n v="162.9999999969732"/>
    <n v="162.9999999969732"/>
    <n v="1"/>
    <s v="C541046"/>
    <s v="Closed"/>
  </r>
  <r>
    <x v="0"/>
    <x v="4"/>
    <x v="9"/>
    <s v="FS.1472"/>
    <n v="5"/>
    <x v="1"/>
    <x v="0"/>
    <d v="2019-07-09T20:03:08"/>
    <d v="2019-07-09T17:31:35"/>
    <n v="9093.0000001564622"/>
    <n v="151.5500000026077"/>
    <n v="757.75000001303852"/>
    <n v="1"/>
    <s v="D541055"/>
    <s v="Closed"/>
  </r>
  <r>
    <x v="0"/>
    <x v="4"/>
    <x v="9"/>
    <s v="PL.102883"/>
    <n v="3"/>
    <x v="7"/>
    <x v="0"/>
    <d v="2019-07-09T19:57:21"/>
    <d v="2019-07-09T18:12:00"/>
    <n v="6321.0000002989545"/>
    <n v="105.35000000498258"/>
    <n v="316.05000001494773"/>
    <n v="1"/>
    <s v="D541054"/>
    <s v="Closed"/>
  </r>
  <r>
    <x v="0"/>
    <x v="4"/>
    <x v="9"/>
    <s v="TR.37481"/>
    <n v="1"/>
    <x v="7"/>
    <x v="0"/>
    <d v="2019-07-09T20:04:28"/>
    <d v="2019-07-09T18:33:49"/>
    <n v="5438.9999996870756"/>
    <n v="90.649999994784594"/>
    <n v="90.649999994784594"/>
    <n v="1"/>
    <s v="D541056"/>
    <s v="Closed"/>
  </r>
  <r>
    <x v="0"/>
    <x v="4"/>
    <x v="9"/>
    <s v="PL.102783"/>
    <n v="1"/>
    <x v="7"/>
    <x v="0"/>
    <d v="2019-07-09T21:19:00"/>
    <d v="2019-07-09T20:06:00"/>
    <n v="4379.9999998183921"/>
    <n v="72.999999996973202"/>
    <n v="72.999999996973202"/>
    <n v="1"/>
    <s v="D541057"/>
    <s v="Closed"/>
  </r>
  <r>
    <x v="0"/>
    <x v="2"/>
    <x v="10"/>
    <s v="FS.138"/>
    <n v="16"/>
    <x v="6"/>
    <x v="0"/>
    <d v="2019-07-10T17:30:33"/>
    <d v="2019-07-10T15:17:16"/>
    <n v="7996.9999998109415"/>
    <n v="133.28333333018236"/>
    <n v="2132.5333332829177"/>
    <n v="1"/>
    <s v="D541067"/>
    <s v="Closed"/>
  </r>
  <r>
    <x v="0"/>
    <x v="2"/>
    <x v="10"/>
    <s v="TR.100886"/>
    <n v="1"/>
    <x v="2"/>
    <x v="0"/>
    <d v="2019-07-10T18:57:57"/>
    <d v="2019-07-10T16:05:06"/>
    <n v="10370.999999670312"/>
    <n v="172.8499999945052"/>
    <n v="172.8499999945052"/>
    <n v="1"/>
    <s v="D541068"/>
    <s v="Closed"/>
  </r>
  <r>
    <x v="0"/>
    <x v="0"/>
    <x v="1"/>
    <s v="MTR.23615"/>
    <n v="1"/>
    <x v="4"/>
    <x v="0"/>
    <d v="2019-07-11T10:09:57"/>
    <d v="2019-07-11T09:29:00"/>
    <n v="2456.9999997736886"/>
    <n v="40.949999996228144"/>
    <n v="40.949999996228144"/>
    <n v="1"/>
    <s v="C541069"/>
    <s v="Closed"/>
  </r>
  <r>
    <x v="0"/>
    <x v="3"/>
    <x v="7"/>
    <s v="MTR.17451"/>
    <n v="1"/>
    <x v="4"/>
    <x v="0"/>
    <d v="2019-07-11T13:50:35"/>
    <d v="2019-07-11T12:27:06"/>
    <n v="5009.0000003809109"/>
    <n v="83.483333339681849"/>
    <n v="83.483333339681849"/>
    <n v="1"/>
    <s v="C541072"/>
    <s v="Closed"/>
  </r>
  <r>
    <x v="0"/>
    <x v="2"/>
    <x v="5"/>
    <s v="FS.770"/>
    <n v="26"/>
    <x v="1"/>
    <x v="0"/>
    <d v="2019-07-11T15:49:23"/>
    <d v="2019-07-11T14:29:00"/>
    <n v="4822.9999996488914"/>
    <n v="80.383333327481523"/>
    <n v="2089.9666665145196"/>
    <n v="1"/>
    <s v="D541075"/>
    <s v="Closed"/>
  </r>
  <r>
    <x v="1"/>
    <x v="6"/>
    <x v="25"/>
    <s v="MTR.944"/>
    <n v="1"/>
    <x v="1"/>
    <x v="0"/>
    <d v="2019-07-11T19:50:00"/>
    <d v="2019-07-11T17:45:00"/>
    <n v="7499.9999999301508"/>
    <n v="124.99999999883585"/>
    <n v="124.99999999883585"/>
    <n v="1"/>
    <s v="C541076"/>
    <s v="Closed"/>
  </r>
  <r>
    <x v="0"/>
    <x v="2"/>
    <x v="16"/>
    <s v="MTR.27598"/>
    <n v="1"/>
    <x v="5"/>
    <x v="0"/>
    <d v="2019-07-12T09:23:01"/>
    <d v="2019-07-12T07:32:00"/>
    <n v="6660.9999999403954"/>
    <n v="111.01666666567326"/>
    <n v="111.01666666567326"/>
    <n v="1"/>
    <s v="C541078"/>
    <s v="Closed"/>
  </r>
  <r>
    <x v="1"/>
    <x v="6"/>
    <x v="18"/>
    <s v="MTR.10096"/>
    <n v="1"/>
    <x v="7"/>
    <x v="0"/>
    <d v="2019-07-12T19:43:40"/>
    <d v="2019-07-12T17:24:11"/>
    <n v="8369.0000000176951"/>
    <n v="139.48333333362825"/>
    <n v="139.48333333362825"/>
    <n v="1"/>
    <s v="C541080"/>
    <s v="Closed"/>
  </r>
  <r>
    <x v="0"/>
    <x v="0"/>
    <x v="0"/>
    <s v="TR.37206"/>
    <n v="1"/>
    <x v="6"/>
    <x v="0"/>
    <d v="2019-07-12T23:34:24"/>
    <d v="2019-07-12T21:14:19"/>
    <n v="8404.9999996321276"/>
    <n v="140.08333332720213"/>
    <n v="140.08333332720213"/>
    <n v="1"/>
    <s v="D541083"/>
    <s v="Closed"/>
  </r>
  <r>
    <x v="0"/>
    <x v="4"/>
    <x v="8"/>
    <s v="FS.1094"/>
    <n v="25"/>
    <x v="10"/>
    <x v="0"/>
    <d v="2019-07-13T18:22:01"/>
    <d v="2019-07-13T13:12:10"/>
    <n v="18591.000000061467"/>
    <n v="309.85000000102445"/>
    <n v="7746.2500000256114"/>
    <n v="1"/>
    <s v="D541090"/>
    <s v="Closed"/>
  </r>
  <r>
    <x v="0"/>
    <x v="2"/>
    <x v="10"/>
    <s v="REC.162"/>
    <n v="30"/>
    <x v="1"/>
    <x v="0"/>
    <d v="2019-07-13T19:30:18"/>
    <d v="2019-07-13T18:31:17"/>
    <n v="3540.9999998286366"/>
    <n v="59.016666663810611"/>
    <n v="1770.4999999143183"/>
    <n v="1"/>
    <s v="D541097"/>
    <s v="Closed"/>
  </r>
  <r>
    <x v="0"/>
    <x v="2"/>
    <x v="5"/>
    <s v="TR.61292"/>
    <n v="1"/>
    <x v="5"/>
    <x v="0"/>
    <d v="2019-07-14T08:53:10"/>
    <d v="2019-07-14T07:49:29"/>
    <n v="3820.9999999031425"/>
    <n v="63.683333331719041"/>
    <n v="63.683333331719041"/>
    <n v="1"/>
    <s v="D541099"/>
    <s v="Closed"/>
  </r>
  <r>
    <x v="0"/>
    <x v="0"/>
    <x v="1"/>
    <s v="FS.724"/>
    <n v="47"/>
    <x v="2"/>
    <x v="0"/>
    <d v="2019-07-14T12:38:52"/>
    <d v="2019-07-14T10:23:57"/>
    <n v="8095.0000000884756"/>
    <n v="134.91666666814126"/>
    <n v="6341.0833334026393"/>
    <n v="1"/>
    <s v="D541104"/>
    <s v="Closed"/>
  </r>
  <r>
    <x v="1"/>
    <x v="6"/>
    <x v="13"/>
    <s v="BLANK"/>
    <n v="1"/>
    <x v="5"/>
    <x v="0"/>
    <d v="2019-07-14T12:36:00"/>
    <d v="2019-07-14T10:32:00"/>
    <n v="7440.0000003632158"/>
    <n v="124.0000000060536"/>
    <n v="124.0000000060536"/>
    <n v="1"/>
    <s v="C541102"/>
    <s v="Closed"/>
  </r>
  <r>
    <x v="1"/>
    <x v="6"/>
    <x v="13"/>
    <s v="TR.42793"/>
    <n v="3"/>
    <x v="5"/>
    <x v="0"/>
    <d v="2019-07-14T12:35:54"/>
    <d v="2019-07-14T11:01:00"/>
    <n v="5694.0000002039596"/>
    <n v="94.900000003399327"/>
    <n v="284.70000001019798"/>
    <n v="1"/>
    <s v="D541107"/>
    <s v="Closed"/>
  </r>
  <r>
    <x v="0"/>
    <x v="0"/>
    <x v="1"/>
    <s v="FS.724"/>
    <n v="44"/>
    <x v="4"/>
    <x v="0"/>
    <d v="2019-07-14T13:40:00"/>
    <d v="2019-07-14T12:38:52"/>
    <n v="3667.9999999701977"/>
    <n v="61.133333332836628"/>
    <n v="2689.8666666448116"/>
    <n v="1"/>
    <s v="D546404"/>
    <s v="Closed"/>
  </r>
  <r>
    <x v="1"/>
    <x v="6"/>
    <x v="13"/>
    <s v="TR.42797"/>
    <n v="9"/>
    <x v="1"/>
    <x v="0"/>
    <d v="2019-07-14T13:55:00"/>
    <d v="2019-07-14T13:24:00"/>
    <n v="1859.9999997764826"/>
    <n v="30.99999999627471"/>
    <n v="278.99999996647239"/>
    <n v="1"/>
    <s v="D541108"/>
    <s v="Closed"/>
  </r>
  <r>
    <x v="1"/>
    <x v="6"/>
    <x v="13"/>
    <s v="BLANK"/>
    <n v="1"/>
    <x v="4"/>
    <x v="0"/>
    <d v="2019-07-14T15:53:00"/>
    <d v="2019-07-14T14:09:00"/>
    <n v="6240.0000002235174"/>
    <n v="104.00000000372529"/>
    <n v="104.00000000372529"/>
    <n v="1"/>
    <s v="C541109"/>
    <s v="Closed"/>
  </r>
  <r>
    <x v="0"/>
    <x v="2"/>
    <x v="5"/>
    <s v="REC.227"/>
    <n v="34"/>
    <x v="1"/>
    <x v="0"/>
    <d v="2019-07-14T16:07:36"/>
    <d v="2019-07-14T14:25:50"/>
    <n v="6106.0000003315508"/>
    <n v="101.76666667219251"/>
    <n v="3460.0666668545455"/>
    <n v="1"/>
    <s v="D541116"/>
    <s v="Closed"/>
  </r>
  <r>
    <x v="0"/>
    <x v="2"/>
    <x v="5"/>
    <s v="TR.34833"/>
    <n v="1"/>
    <x v="2"/>
    <x v="0"/>
    <d v="2019-07-14T20:15:58"/>
    <d v="2019-07-14T17:49:03"/>
    <n v="8814.9999999208376"/>
    <n v="146.91666666534729"/>
    <n v="146.91666666534729"/>
    <n v="1"/>
    <s v="D541118"/>
    <s v="Closed"/>
  </r>
  <r>
    <x v="0"/>
    <x v="7"/>
    <x v="17"/>
    <s v="TR.38950"/>
    <n v="8"/>
    <x v="0"/>
    <x v="0"/>
    <d v="2019-07-15T11:42:58"/>
    <d v="2019-07-15T11:15:00"/>
    <n v="1677.9999999795109"/>
    <n v="27.966666666325182"/>
    <n v="223.73333333060145"/>
    <n v="1"/>
    <s v="D541120"/>
    <s v="Closed"/>
  </r>
  <r>
    <x v="0"/>
    <x v="2"/>
    <x v="5"/>
    <s v="MTR.22666"/>
    <n v="1"/>
    <x v="2"/>
    <x v="0"/>
    <d v="2019-07-15T12:46:00"/>
    <d v="2019-07-15T11:44:00"/>
    <n v="3720.0000001816079"/>
    <n v="62.000000003026798"/>
    <n v="62.000000003026798"/>
    <n v="1"/>
    <s v="C541121"/>
    <s v="Closed"/>
  </r>
  <r>
    <x v="0"/>
    <x v="4"/>
    <x v="9"/>
    <s v="REC.2901"/>
    <n v="636"/>
    <x v="0"/>
    <x v="0"/>
    <d v="2019-07-15T13:52:25"/>
    <d v="2019-07-15T13:44:00"/>
    <n v="504.99999986495823"/>
    <n v="8.4166666644159704"/>
    <n v="5352.9999985685572"/>
    <n v="1"/>
    <s v="D541129"/>
    <s v="Closed"/>
  </r>
  <r>
    <x v="1"/>
    <x v="5"/>
    <x v="24"/>
    <s v="MTR.30478"/>
    <n v="1"/>
    <x v="10"/>
    <x v="1"/>
    <d v="2019-07-15T16:50:15"/>
    <d v="2019-07-15T16:07:00"/>
    <n v="2594.9999999720603"/>
    <n v="43.249999999534339"/>
    <n v="43.249999999534339"/>
    <n v="1"/>
    <s v="C541134"/>
    <s v="Closed"/>
  </r>
  <r>
    <x v="0"/>
    <x v="2"/>
    <x v="16"/>
    <s v="FS.571"/>
    <n v="34"/>
    <x v="3"/>
    <x v="0"/>
    <d v="2019-07-15T17:48:42"/>
    <d v="2019-07-15T16:23:00"/>
    <n v="5142.0000000391155"/>
    <n v="85.700000000651926"/>
    <n v="2913.8000000221655"/>
    <n v="1"/>
    <s v="D541240"/>
    <s v="Closed"/>
  </r>
  <r>
    <x v="0"/>
    <x v="2"/>
    <x v="5"/>
    <s v="REC.2867"/>
    <n v="1061"/>
    <x v="3"/>
    <x v="0"/>
    <d v="2019-07-15T17:32:44"/>
    <d v="2019-07-15T16:41:00"/>
    <n v="3103.9999995147809"/>
    <n v="51.733333325246349"/>
    <n v="54889.066658086376"/>
    <n v="1"/>
    <s v="D541252"/>
    <s v="Closed"/>
  </r>
  <r>
    <x v="0"/>
    <x v="0"/>
    <x v="4"/>
    <s v="MTR.20228"/>
    <n v="1"/>
    <x v="1"/>
    <x v="0"/>
    <d v="2019-07-15T22:40:08"/>
    <d v="2019-07-15T16:45:00"/>
    <n v="21308.000000263564"/>
    <n v="355.13333333772607"/>
    <n v="355.13333333772607"/>
    <n v="1"/>
    <s v="C541143"/>
    <s v="Closed"/>
  </r>
  <r>
    <x v="0"/>
    <x v="0"/>
    <x v="1"/>
    <s v="FS.576"/>
    <n v="25"/>
    <x v="7"/>
    <x v="0"/>
    <d v="2019-07-15T21:16:25"/>
    <d v="2019-07-15T16:47:00"/>
    <n v="16164.999999990687"/>
    <n v="269.41666666651145"/>
    <n v="6735.4166666627862"/>
    <n v="1"/>
    <s v="D541473"/>
    <s v="Closed"/>
  </r>
  <r>
    <x v="0"/>
    <x v="2"/>
    <x v="16"/>
    <s v="FS.478"/>
    <n v="55"/>
    <x v="1"/>
    <x v="0"/>
    <d v="2019-07-15T21:03:11"/>
    <d v="2019-07-15T16:48:00"/>
    <n v="15311.000000266358"/>
    <n v="255.18333333777264"/>
    <n v="14035.083333577495"/>
    <n v="1"/>
    <s v="D541460"/>
    <s v="Closed"/>
  </r>
  <r>
    <x v="0"/>
    <x v="2"/>
    <x v="5"/>
    <s v="FS.500"/>
    <n v="95"/>
    <x v="1"/>
    <x v="0"/>
    <d v="2019-07-15T19:54:23"/>
    <d v="2019-07-15T16:49:00"/>
    <n v="11123.000000067987"/>
    <n v="185.38333333446644"/>
    <n v="17611.416666774312"/>
    <n v="1"/>
    <s v="D541422"/>
    <s v="Closed"/>
  </r>
  <r>
    <x v="0"/>
    <x v="0"/>
    <x v="1"/>
    <s v="REC.2870"/>
    <n v="263"/>
    <x v="3"/>
    <x v="0"/>
    <d v="2019-07-15T19:05:27"/>
    <d v="2019-07-15T16:49:00"/>
    <n v="8187.0000002207235"/>
    <n v="136.45000000367872"/>
    <n v="35886.350000967504"/>
    <n v="1"/>
    <s v="D541396"/>
    <s v="Closed"/>
  </r>
  <r>
    <x v="0"/>
    <x v="0"/>
    <x v="3"/>
    <s v="FS.918"/>
    <n v="68"/>
    <x v="3"/>
    <x v="0"/>
    <d v="2019-07-15T19:47:58"/>
    <d v="2019-07-15T16:50:02"/>
    <n v="10675.999999931082"/>
    <n v="177.9333333321847"/>
    <n v="12099.46666658856"/>
    <n v="1"/>
    <s v="D541351"/>
    <s v="Closed"/>
  </r>
  <r>
    <x v="0"/>
    <x v="0"/>
    <x v="3"/>
    <s v="FS.615"/>
    <n v="62"/>
    <x v="3"/>
    <x v="0"/>
    <d v="2019-07-15T19:11:03"/>
    <d v="2019-07-15T16:51:00"/>
    <n v="8403.0000004218891"/>
    <n v="140.05000000703149"/>
    <n v="8683.1000004359521"/>
    <n v="1"/>
    <s v="D541435"/>
    <s v="Closed"/>
  </r>
  <r>
    <x v="0"/>
    <x v="0"/>
    <x v="0"/>
    <s v="FS.27186"/>
    <n v="25"/>
    <x v="7"/>
    <x v="0"/>
    <d v="2019-07-15T21:18:15"/>
    <d v="2019-07-15T16:57:00"/>
    <n v="15674.999999860302"/>
    <n v="261.24999999767169"/>
    <n v="6531.2499999417923"/>
    <n v="1"/>
    <s v="D541452"/>
    <s v="Closed"/>
  </r>
  <r>
    <x v="0"/>
    <x v="0"/>
    <x v="1"/>
    <s v="FS.812"/>
    <n v="33"/>
    <x v="3"/>
    <x v="0"/>
    <d v="2019-07-15T19:53:45"/>
    <d v="2019-07-15T17:00:00"/>
    <n v="10424.999999720603"/>
    <n v="173.74999999534339"/>
    <n v="5733.7499998463318"/>
    <n v="1"/>
    <s v="D541432"/>
    <s v="Closed"/>
  </r>
  <r>
    <x v="0"/>
    <x v="0"/>
    <x v="1"/>
    <s v="FS.637"/>
    <n v="37"/>
    <x v="3"/>
    <x v="0"/>
    <d v="2019-07-15T18:39:58"/>
    <d v="2019-07-15T17:11:00"/>
    <n v="5337.9999999655411"/>
    <n v="88.966666666092351"/>
    <n v="3291.766666645417"/>
    <n v="1"/>
    <s v="D541410"/>
    <s v="Closed"/>
  </r>
  <r>
    <x v="0"/>
    <x v="0"/>
    <x v="3"/>
    <s v="FS.757"/>
    <n v="7"/>
    <x v="3"/>
    <x v="0"/>
    <d v="2019-07-15T19:18:29"/>
    <d v="2019-07-15T17:16:00"/>
    <n v="7348.9999998360872"/>
    <n v="122.48333333060145"/>
    <n v="857.38333331421018"/>
    <n v="1"/>
    <s v="D541441"/>
    <s v="Closed"/>
  </r>
  <r>
    <x v="0"/>
    <x v="0"/>
    <x v="3"/>
    <s v="FS.761"/>
    <n v="14"/>
    <x v="3"/>
    <x v="0"/>
    <d v="2019-07-15T19:01:29"/>
    <d v="2019-07-15T17:24:00"/>
    <n v="5848.9999999757856"/>
    <n v="97.48333333292976"/>
    <n v="1364.7666666610166"/>
    <n v="1"/>
    <s v="D541431"/>
    <s v="Closed"/>
  </r>
  <r>
    <x v="0"/>
    <x v="2"/>
    <x v="5"/>
    <s v="REC.697"/>
    <n v="144"/>
    <x v="3"/>
    <x v="0"/>
    <d v="2019-07-15T20:43:28"/>
    <d v="2019-07-15T17:49:00"/>
    <n v="10468.000000342727"/>
    <n v="174.46666667237878"/>
    <n v="25123.200000822544"/>
    <n v="1"/>
    <s v="D541439"/>
    <s v="Closed"/>
  </r>
  <r>
    <x v="0"/>
    <x v="2"/>
    <x v="5"/>
    <s v="MTR.16742"/>
    <n v="1"/>
    <x v="7"/>
    <x v="0"/>
    <d v="2019-07-15T21:01:47"/>
    <d v="2019-07-15T18:28:08"/>
    <n v="9219.0000000642613"/>
    <n v="153.65000000107102"/>
    <n v="153.65000000107102"/>
    <n v="1"/>
    <s v="C541404"/>
    <s v="Closed"/>
  </r>
  <r>
    <x v="0"/>
    <x v="2"/>
    <x v="15"/>
    <s v="MTR.24865"/>
    <n v="1"/>
    <x v="7"/>
    <x v="0"/>
    <d v="2019-07-15T20:41:17"/>
    <d v="2019-07-15T18:28:40"/>
    <n v="7957.0000005187467"/>
    <n v="132.61666667531244"/>
    <n v="132.61666667531244"/>
    <n v="1"/>
    <s v="C541405"/>
    <s v="Closed"/>
  </r>
  <r>
    <x v="0"/>
    <x v="0"/>
    <x v="0"/>
    <s v="MTR.24632"/>
    <n v="1"/>
    <x v="1"/>
    <x v="0"/>
    <d v="2019-07-15T21:42:18"/>
    <d v="2019-07-15T18:43:31"/>
    <n v="10726.99999990873"/>
    <n v="178.78333333181217"/>
    <n v="178.78333333181217"/>
    <n v="1"/>
    <s v="C541415"/>
    <s v="Closed"/>
  </r>
  <r>
    <x v="0"/>
    <x v="2"/>
    <x v="5"/>
    <s v="MTR.30766"/>
    <n v="1"/>
    <x v="1"/>
    <x v="0"/>
    <d v="2019-07-15T23:33:03"/>
    <d v="2019-07-15T18:53:00"/>
    <n v="16802.99999951385"/>
    <n v="280.04999999189749"/>
    <n v="280.04999999189749"/>
    <n v="1"/>
    <s v="C541421"/>
    <s v="Closed"/>
  </r>
  <r>
    <x v="0"/>
    <x v="0"/>
    <x v="1"/>
    <s v="FS.760"/>
    <n v="12"/>
    <x v="1"/>
    <x v="0"/>
    <d v="2019-07-15T20:35:24"/>
    <d v="2019-07-15T19:07:00"/>
    <n v="5304.0000001899898"/>
    <n v="88.400000003166497"/>
    <n v="1060.800000037998"/>
    <n v="1"/>
    <s v="D541462"/>
    <s v="Closed"/>
  </r>
  <r>
    <x v="0"/>
    <x v="0"/>
    <x v="1"/>
    <s v="MTR.22161"/>
    <n v="1"/>
    <x v="7"/>
    <x v="0"/>
    <d v="2019-07-15T20:38:52"/>
    <d v="2019-07-15T19:11:30"/>
    <n v="5242.0000001555309"/>
    <n v="87.366666669258848"/>
    <n v="87.366666669258848"/>
    <n v="1"/>
    <s v="C541437"/>
    <s v="Closed"/>
  </r>
  <r>
    <x v="0"/>
    <x v="2"/>
    <x v="15"/>
    <s v="MTR.24954"/>
    <n v="1"/>
    <x v="7"/>
    <x v="0"/>
    <d v="2019-07-15T23:08:27"/>
    <d v="2019-07-15T19:33:28"/>
    <n v="12898.999999696389"/>
    <n v="214.98333332827315"/>
    <n v="214.98333332827315"/>
    <n v="1"/>
    <s v="C541446"/>
    <s v="Closed"/>
  </r>
  <r>
    <x v="0"/>
    <x v="2"/>
    <x v="5"/>
    <s v="MTR.16738"/>
    <n v="1"/>
    <x v="4"/>
    <x v="0"/>
    <d v="2019-07-15T21:13:42"/>
    <d v="2019-07-15T19:37:00"/>
    <n v="5801.9999996758997"/>
    <n v="96.699999994598329"/>
    <n v="96.699999994598329"/>
    <n v="1"/>
    <s v="C541447"/>
    <s v="Closed"/>
  </r>
  <r>
    <x v="0"/>
    <x v="2"/>
    <x v="5"/>
    <s v="PL.97159"/>
    <n v="26"/>
    <x v="7"/>
    <x v="0"/>
    <d v="2019-07-15T21:12:49"/>
    <d v="2019-07-15T20:47:00"/>
    <n v="1548.9999999990687"/>
    <n v="25.816666666651145"/>
    <n v="671.23333333292976"/>
    <n v="1"/>
    <s v="D541465"/>
    <s v="Closed"/>
  </r>
  <r>
    <x v="0"/>
    <x v="2"/>
    <x v="5"/>
    <s v="MTR.19036"/>
    <n v="1"/>
    <x v="4"/>
    <x v="0"/>
    <d v="2019-07-15T22:20:00"/>
    <d v="2019-07-15T21:06:00"/>
    <n v="4440.0000000139698"/>
    <n v="74.000000000232831"/>
    <n v="74.000000000232831"/>
    <n v="1"/>
    <s v="C541469"/>
    <s v="Closed"/>
  </r>
  <r>
    <x v="1"/>
    <x v="6"/>
    <x v="23"/>
    <s v="FS.2568"/>
    <n v="12"/>
    <x v="5"/>
    <x v="0"/>
    <d v="2019-07-16T08:42:48"/>
    <d v="2019-07-16T08:04:00"/>
    <n v="2328.0000004218891"/>
    <n v="38.800000007031485"/>
    <n v="465.60000008437783"/>
    <n v="1"/>
    <s v="D541496"/>
    <s v="Closed"/>
  </r>
  <r>
    <x v="0"/>
    <x v="2"/>
    <x v="5"/>
    <s v="TR.35055"/>
    <n v="2"/>
    <x v="7"/>
    <x v="0"/>
    <d v="2019-07-16T10:03:10"/>
    <d v="2019-07-16T08:52:00"/>
    <n v="4270.0000005075708"/>
    <n v="71.16666667512618"/>
    <n v="142.33333335025236"/>
    <n v="1"/>
    <s v="D541503"/>
    <s v="Closed"/>
  </r>
  <r>
    <x v="0"/>
    <x v="7"/>
    <x v="17"/>
    <s v="REC.1814"/>
    <n v="94"/>
    <x v="5"/>
    <x v="0"/>
    <d v="2019-07-16T09:22:59"/>
    <d v="2019-07-16T08:56:00"/>
    <n v="1619.0000000176951"/>
    <n v="26.983333333628252"/>
    <n v="2536.4333333610557"/>
    <n v="1"/>
    <s v="D541501"/>
    <s v="Closed"/>
  </r>
  <r>
    <x v="0"/>
    <x v="0"/>
    <x v="3"/>
    <s v="MTR.27494"/>
    <n v="1"/>
    <x v="3"/>
    <x v="0"/>
    <d v="2019-07-16T10:38:37"/>
    <d v="2019-07-16T09:05:00"/>
    <n v="5617.0000004349276"/>
    <n v="93.616666673915461"/>
    <n v="93.616666673915461"/>
    <n v="1"/>
    <s v="C541499"/>
    <s v="Closed"/>
  </r>
  <r>
    <x v="0"/>
    <x v="2"/>
    <x v="5"/>
    <s v="TR.35055"/>
    <n v="2"/>
    <x v="7"/>
    <x v="0"/>
    <d v="2019-07-16T11:40:00"/>
    <d v="2019-07-16T10:08:00"/>
    <n v="5519.9999997625127"/>
    <n v="91.999999996041879"/>
    <n v="183.99999999208376"/>
    <n v="1"/>
    <s v="D541509"/>
    <s v="Closed"/>
  </r>
  <r>
    <x v="0"/>
    <x v="2"/>
    <x v="5"/>
    <s v="TR.34813"/>
    <n v="2"/>
    <x v="7"/>
    <x v="0"/>
    <d v="2019-07-16T13:33:37"/>
    <d v="2019-07-16T11:40:00"/>
    <n v="6816.9999999459833"/>
    <n v="113.61666666576639"/>
    <n v="227.23333333153278"/>
    <n v="1"/>
    <s v="D541510"/>
    <s v="Closed"/>
  </r>
  <r>
    <x v="0"/>
    <x v="3"/>
    <x v="7"/>
    <s v="FS.1574"/>
    <n v="9"/>
    <x v="7"/>
    <x v="0"/>
    <d v="2019-07-16T16:10:00"/>
    <d v="2019-07-16T15:08:00"/>
    <n v="3719.9999995529652"/>
    <n v="61.999999992549419"/>
    <n v="557.99999993294477"/>
    <n v="1"/>
    <s v="D541513"/>
    <s v="Closed"/>
  </r>
  <r>
    <x v="0"/>
    <x v="3"/>
    <x v="7"/>
    <s v="FS.1521"/>
    <n v="15"/>
    <x v="3"/>
    <x v="0"/>
    <d v="2019-07-16T16:39:19"/>
    <d v="2019-07-16T15:42:00"/>
    <n v="3438.9999998733401"/>
    <n v="57.316666664555669"/>
    <n v="859.74999996833503"/>
    <n v="1"/>
    <s v="D541524"/>
    <s v="Closed"/>
  </r>
  <r>
    <x v="0"/>
    <x v="2"/>
    <x v="10"/>
    <s v="FS.85"/>
    <n v="38"/>
    <x v="6"/>
    <x v="0"/>
    <d v="2019-07-16T16:39:39"/>
    <d v="2019-07-16T15:47:00"/>
    <n v="3159.0000004274771"/>
    <n v="52.650000007124618"/>
    <n v="2000.7000002707355"/>
    <n v="1"/>
    <s v="D541521"/>
    <s v="Closed"/>
  </r>
  <r>
    <x v="0"/>
    <x v="3"/>
    <x v="7"/>
    <s v="TR.37937"/>
    <n v="2"/>
    <x v="7"/>
    <x v="0"/>
    <d v="2019-07-16T17:45:00"/>
    <d v="2019-07-16T16:20:00"/>
    <n v="5100.0000002793968"/>
    <n v="85.000000004656613"/>
    <n v="170.00000000931323"/>
    <n v="1"/>
    <s v="D541532"/>
    <s v="Closed"/>
  </r>
  <r>
    <x v="0"/>
    <x v="3"/>
    <x v="7"/>
    <s v="TR.37938"/>
    <n v="2"/>
    <x v="7"/>
    <x v="0"/>
    <d v="2019-07-16T17:28:56"/>
    <d v="2019-07-16T16:42:00"/>
    <n v="2816.0000000847504"/>
    <n v="46.933333334745839"/>
    <n v="93.866666669491678"/>
    <n v="1"/>
    <s v="D541525"/>
    <s v="Closed"/>
  </r>
  <r>
    <x v="0"/>
    <x v="3"/>
    <x v="7"/>
    <s v="MTR.18056"/>
    <n v="1"/>
    <x v="7"/>
    <x v="0"/>
    <d v="2019-07-16T17:19:00"/>
    <d v="2019-07-16T16:50:00"/>
    <n v="1740.0000000139698"/>
    <n v="29.000000000232831"/>
    <n v="29.000000000232831"/>
    <n v="1"/>
    <s v="C541526"/>
    <s v="Closed"/>
  </r>
  <r>
    <x v="0"/>
    <x v="0"/>
    <x v="0"/>
    <s v="FS.1198"/>
    <n v="9"/>
    <x v="4"/>
    <x v="0"/>
    <d v="2019-07-17T06:11:47"/>
    <d v="2019-07-17T05:26:43"/>
    <n v="2703.9999996777624"/>
    <n v="45.06666666129604"/>
    <n v="405.59999995166436"/>
    <n v="1"/>
    <s v="D541530"/>
    <s v="Closed"/>
  </r>
  <r>
    <x v="0"/>
    <x v="4"/>
    <x v="9"/>
    <s v="MTR.29181"/>
    <n v="1"/>
    <x v="7"/>
    <x v="0"/>
    <d v="2019-07-17T12:04:42"/>
    <d v="2019-07-17T09:36:03"/>
    <n v="8918.9999997150153"/>
    <n v="148.64999999525025"/>
    <n v="148.64999999525025"/>
    <n v="1"/>
    <s v="C541534"/>
    <s v="Closed"/>
  </r>
  <r>
    <x v="0"/>
    <x v="0"/>
    <x v="0"/>
    <s v="MTR.20809"/>
    <n v="1"/>
    <x v="7"/>
    <x v="0"/>
    <d v="2019-07-17T10:08:33"/>
    <d v="2019-07-17T09:36:36"/>
    <n v="1917.0000005280599"/>
    <n v="31.950000008800998"/>
    <n v="31.950000008800998"/>
    <n v="1"/>
    <s v="C541535"/>
    <s v="Closed"/>
  </r>
  <r>
    <x v="0"/>
    <x v="2"/>
    <x v="5"/>
    <s v="MTR.22041"/>
    <n v="1"/>
    <x v="7"/>
    <x v="0"/>
    <d v="2019-07-17T11:25:23"/>
    <d v="2019-07-17T10:09:00"/>
    <n v="4582.9999994952232"/>
    <n v="76.383333324920386"/>
    <n v="76.383333324920386"/>
    <n v="1"/>
    <s v="C541536"/>
    <s v="Closed"/>
  </r>
  <r>
    <x v="0"/>
    <x v="2"/>
    <x v="5"/>
    <s v="MTR.18520"/>
    <n v="1"/>
    <x v="7"/>
    <x v="0"/>
    <d v="2019-07-17T14:46:30"/>
    <d v="2019-07-17T12:16:00"/>
    <n v="9029.9999998882413"/>
    <n v="150.49999999813735"/>
    <n v="150.49999999813735"/>
    <n v="1"/>
    <s v="C541539"/>
    <s v="Closed"/>
  </r>
  <r>
    <x v="0"/>
    <x v="3"/>
    <x v="7"/>
    <s v="MTR.17635"/>
    <n v="1"/>
    <x v="1"/>
    <x v="0"/>
    <d v="2019-07-17T16:35:17"/>
    <d v="2019-07-17T15:30:00"/>
    <n v="3916.9999997131526"/>
    <n v="65.283333328552544"/>
    <n v="65.283333328552544"/>
    <n v="1"/>
    <s v="C541541"/>
    <s v="Closed"/>
  </r>
  <r>
    <x v="0"/>
    <x v="4"/>
    <x v="8"/>
    <s v="TR.35955"/>
    <n v="4"/>
    <x v="4"/>
    <x v="0"/>
    <d v="2019-07-17T18:49:59"/>
    <d v="2019-07-17T17:32:00"/>
    <n v="4678.9999999338761"/>
    <n v="77.983333332231268"/>
    <n v="311.93333332892507"/>
    <n v="1"/>
    <s v="D541543"/>
    <s v="Closed"/>
  </r>
  <r>
    <x v="0"/>
    <x v="4"/>
    <x v="27"/>
    <s v="MTR.27697"/>
    <n v="1"/>
    <x v="7"/>
    <x v="0"/>
    <d v="2019-07-17T19:16:00"/>
    <d v="2019-07-17T18:35:00"/>
    <n v="2459.9999998463318"/>
    <n v="40.999999997438863"/>
    <n v="40.999999997438863"/>
    <n v="1"/>
    <s v="C541544"/>
    <s v="Closed"/>
  </r>
  <r>
    <x v="1"/>
    <x v="1"/>
    <x v="11"/>
    <s v="MTR.8783"/>
    <n v="1"/>
    <x v="5"/>
    <x v="0"/>
    <d v="2019-07-17T20:04:00"/>
    <d v="2019-07-17T18:48:00"/>
    <n v="4559.9999997764826"/>
    <n v="75.99999999627471"/>
    <n v="75.99999999627471"/>
    <n v="1"/>
    <s v="C541545"/>
    <s v="Closed"/>
  </r>
  <r>
    <x v="0"/>
    <x v="2"/>
    <x v="5"/>
    <s v="TR.33574"/>
    <n v="3"/>
    <x v="7"/>
    <x v="0"/>
    <d v="2019-07-18T11:31:46"/>
    <d v="2019-07-18T10:26:00"/>
    <n v="3946.0000002058223"/>
    <n v="65.766666670097038"/>
    <n v="197.30000001029111"/>
    <n v="1"/>
    <s v="D541548"/>
    <s v="Closed"/>
  </r>
  <r>
    <x v="0"/>
    <x v="4"/>
    <x v="9"/>
    <s v="FS.1664"/>
    <n v="14"/>
    <x v="4"/>
    <x v="0"/>
    <d v="2019-07-18T15:21:03"/>
    <d v="2019-07-18T14:16:05"/>
    <n v="3897.9999996721745"/>
    <n v="64.966666661202908"/>
    <n v="909.53333325684071"/>
    <n v="1"/>
    <s v="D541554"/>
    <s v="Closed"/>
  </r>
  <r>
    <x v="0"/>
    <x v="3"/>
    <x v="7"/>
    <s v="MTR.17363"/>
    <n v="1"/>
    <x v="7"/>
    <x v="0"/>
    <d v="2019-07-18T18:04:59"/>
    <d v="2019-07-18T17:17:00"/>
    <n v="2879.0000003529713"/>
    <n v="47.983333339216188"/>
    <n v="47.983333339216188"/>
    <n v="1"/>
    <s v="C541556"/>
    <s v="Closed"/>
  </r>
  <r>
    <x v="0"/>
    <x v="2"/>
    <x v="5"/>
    <s v="FS.531"/>
    <n v="86"/>
    <x v="1"/>
    <x v="0"/>
    <d v="2019-07-18T18:55:47"/>
    <d v="2019-07-18T17:21:00"/>
    <n v="5686.9999998249114"/>
    <n v="94.783333330415189"/>
    <n v="8151.3666664157063"/>
    <n v="1"/>
    <s v="D541574"/>
    <s v="Closed"/>
  </r>
  <r>
    <x v="0"/>
    <x v="3"/>
    <x v="7"/>
    <s v="MTR.17358"/>
    <n v="1"/>
    <x v="7"/>
    <x v="0"/>
    <d v="2019-07-18T18:05:30"/>
    <d v="2019-07-18T17:22:30"/>
    <n v="2579.9999996088445"/>
    <n v="42.999999993480742"/>
    <n v="42.999999993480742"/>
    <n v="1"/>
    <s v="C541558"/>
    <s v="Closed"/>
  </r>
  <r>
    <x v="0"/>
    <x v="3"/>
    <x v="7"/>
    <s v="MTR.17355"/>
    <n v="1"/>
    <x v="7"/>
    <x v="0"/>
    <d v="2019-07-18T18:06:24"/>
    <d v="2019-07-18T17:46:06"/>
    <n v="1217.9999999469146"/>
    <n v="20.299999999115244"/>
    <n v="20.299999999115244"/>
    <n v="1"/>
    <s v="C541568"/>
    <s v="Closed"/>
  </r>
  <r>
    <x v="0"/>
    <x v="2"/>
    <x v="10"/>
    <s v="REC.216"/>
    <n v="46"/>
    <x v="1"/>
    <x v="0"/>
    <d v="2019-07-19T08:35:30"/>
    <d v="2019-07-19T07:43:00"/>
    <n v="3150.0000002095476"/>
    <n v="52.50000000349246"/>
    <n v="2415.0000001606531"/>
    <n v="1"/>
    <s v="D541586"/>
    <s v="Closed"/>
  </r>
  <r>
    <x v="0"/>
    <x v="2"/>
    <x v="5"/>
    <s v="MTR.24132"/>
    <n v="1"/>
    <x v="5"/>
    <x v="0"/>
    <d v="2019-07-19T19:15:48"/>
    <d v="2019-07-19T18:41:37"/>
    <n v="2051.0000004200265"/>
    <n v="34.183333340333775"/>
    <n v="34.183333340333775"/>
    <n v="1"/>
    <s v="C541590"/>
    <s v="Closed"/>
  </r>
  <r>
    <x v="1"/>
    <x v="1"/>
    <x v="20"/>
    <s v="BLANK"/>
    <n v="1"/>
    <x v="2"/>
    <x v="0"/>
    <d v="2019-07-20T12:51:00"/>
    <d v="2019-07-20T08:40:00"/>
    <n v="15060.000000055879"/>
    <n v="251.00000000093132"/>
    <n v="251.00000000093132"/>
    <n v="1"/>
    <s v="C541591"/>
    <s v="Closed"/>
  </r>
  <r>
    <x v="1"/>
    <x v="5"/>
    <x v="12"/>
    <s v="FS.2940"/>
    <n v="114"/>
    <x v="7"/>
    <x v="0"/>
    <d v="2019-07-21T01:19:07"/>
    <d v="2019-07-20T23:30:00"/>
    <n v="6547.0000003231689"/>
    <n v="109.11666667205282"/>
    <n v="12439.300000614021"/>
    <n v="1"/>
    <s v="D541598"/>
    <s v="Closed"/>
  </r>
  <r>
    <x v="1"/>
    <x v="5"/>
    <x v="12"/>
    <s v="PLUG.15879"/>
    <n v="115"/>
    <x v="7"/>
    <x v="0"/>
    <d v="2019-07-21T01:15:31"/>
    <d v="2019-07-20T23:30:00"/>
    <n v="6331.0000001220033"/>
    <n v="105.51666666870005"/>
    <n v="12134.416666900506"/>
    <n v="1"/>
    <s v="D541597"/>
    <s v="Closed"/>
  </r>
  <r>
    <x v="0"/>
    <x v="3"/>
    <x v="7"/>
    <s v="FS.1518"/>
    <n v="47"/>
    <x v="1"/>
    <x v="0"/>
    <d v="2019-07-21T12:29:55"/>
    <d v="2019-07-21T11:40:00"/>
    <n v="2995.0000004377216"/>
    <n v="49.916666673962027"/>
    <n v="2346.0833336762153"/>
    <n v="1"/>
    <s v="D541605"/>
    <s v="Closed"/>
  </r>
  <r>
    <x v="0"/>
    <x v="2"/>
    <x v="10"/>
    <s v="FS.61"/>
    <n v="43"/>
    <x v="10"/>
    <x v="0"/>
    <d v="2019-07-21T13:48:39"/>
    <d v="2019-07-21T13:08:37"/>
    <n v="2402.000000118278"/>
    <n v="40.033333335304633"/>
    <n v="1721.4333334180992"/>
    <n v="1"/>
    <s v="D541612"/>
    <s v="Closed"/>
  </r>
  <r>
    <x v="0"/>
    <x v="2"/>
    <x v="16"/>
    <s v="MTR.142344"/>
    <n v="1"/>
    <x v="1"/>
    <x v="0"/>
    <d v="2019-07-21T20:04:02"/>
    <d v="2019-07-21T16:20:39"/>
    <n v="13402.999999956228"/>
    <n v="223.3833333326038"/>
    <n v="223.3833333326038"/>
    <n v="1"/>
    <s v="C541613"/>
    <s v="Closed"/>
  </r>
  <r>
    <x v="0"/>
    <x v="4"/>
    <x v="9"/>
    <s v="MTR.27866"/>
    <n v="1"/>
    <x v="1"/>
    <x v="0"/>
    <d v="2019-07-22T07:24:10"/>
    <d v="2019-07-22T05:51:00"/>
    <n v="5589.9999997811392"/>
    <n v="93.166666663018987"/>
    <n v="93.166666663018987"/>
    <n v="1"/>
    <s v="C541614"/>
    <s v="Closed"/>
  </r>
  <r>
    <x v="0"/>
    <x v="3"/>
    <x v="7"/>
    <s v="MTR.17326"/>
    <n v="1"/>
    <x v="7"/>
    <x v="0"/>
    <d v="2019-07-22T09:12:54"/>
    <d v="2019-07-22T07:33:00"/>
    <n v="5993.9999999245629"/>
    <n v="99.899999998742715"/>
    <n v="99.899999998742715"/>
    <n v="1"/>
    <s v="C541615"/>
    <s v="Closed"/>
  </r>
  <r>
    <x v="0"/>
    <x v="3"/>
    <x v="7"/>
    <s v="TR.38321"/>
    <n v="1"/>
    <x v="5"/>
    <x v="0"/>
    <d v="2019-07-22T12:26:00"/>
    <d v="2019-07-22T12:02:00"/>
    <n v="1440.0000002933666"/>
    <n v="24.000000004889444"/>
    <n v="24.000000004889444"/>
    <n v="1"/>
    <s v="D541622"/>
    <s v="Closed"/>
  </r>
  <r>
    <x v="1"/>
    <x v="1"/>
    <x v="11"/>
    <s v="TR.40289"/>
    <n v="1"/>
    <x v="5"/>
    <x v="0"/>
    <d v="2019-07-22T15:10:39"/>
    <d v="2019-07-22T14:24:00"/>
    <n v="2798.9999998826534"/>
    <n v="46.649999998044223"/>
    <n v="46.649999998044223"/>
    <n v="1"/>
    <s v="D541625"/>
    <s v="Closed"/>
  </r>
  <r>
    <x v="0"/>
    <x v="0"/>
    <x v="3"/>
    <s v="MTR.191194"/>
    <n v="1"/>
    <x v="7"/>
    <x v="0"/>
    <d v="2019-07-22T18:36:42"/>
    <d v="2019-07-22T15:51:00"/>
    <n v="9941.9999999692664"/>
    <n v="165.69999999948777"/>
    <n v="165.69999999948777"/>
    <n v="1"/>
    <s v="C541626"/>
    <s v="Closed"/>
  </r>
  <r>
    <x v="0"/>
    <x v="2"/>
    <x v="16"/>
    <s v="TR.32726"/>
    <n v="4"/>
    <x v="3"/>
    <x v="0"/>
    <d v="2019-07-22T18:17:31"/>
    <d v="2019-07-22T16:04:00"/>
    <n v="8010.9999999403954"/>
    <n v="133.51666666567326"/>
    <n v="534.06666666269302"/>
    <n v="1"/>
    <s v="D541644"/>
    <s v="Closed"/>
  </r>
  <r>
    <x v="0"/>
    <x v="7"/>
    <x v="17"/>
    <s v="REC.1753"/>
    <n v="126"/>
    <x v="3"/>
    <x v="0"/>
    <d v="2019-07-22T18:24:52"/>
    <d v="2019-07-22T16:39:00"/>
    <n v="6352.0000000018626"/>
    <n v="105.86666666669771"/>
    <n v="13339.200000003912"/>
    <n v="1"/>
    <s v="D541641"/>
    <s v="Closed"/>
  </r>
  <r>
    <x v="0"/>
    <x v="0"/>
    <x v="0"/>
    <s v="FS.1295"/>
    <n v="3"/>
    <x v="1"/>
    <x v="0"/>
    <d v="2019-07-22T18:10:30"/>
    <d v="2019-07-22T16:56:59"/>
    <n v="4411.0000001499429"/>
    <n v="73.516666669165716"/>
    <n v="220.55000000749715"/>
    <n v="1"/>
    <s v="D541646"/>
    <s v="Closed"/>
  </r>
  <r>
    <x v="1"/>
    <x v="6"/>
    <x v="13"/>
    <s v="FDR.2911"/>
    <n v="767"/>
    <x v="4"/>
    <x v="0"/>
    <d v="2019-07-23T14:57:18"/>
    <d v="2019-07-23T14:09:00"/>
    <n v="2897.9999997653067"/>
    <n v="48.299999996088445"/>
    <n v="37046.099996999837"/>
    <n v="1"/>
    <s v="D541704"/>
    <s v="Closed"/>
  </r>
  <r>
    <x v="1"/>
    <x v="1"/>
    <x v="11"/>
    <s v="FS.2682"/>
    <n v="5"/>
    <x v="7"/>
    <x v="0"/>
    <d v="2019-07-23T17:31:12"/>
    <d v="2019-07-23T16:24:00"/>
    <n v="4032.0000001927838"/>
    <n v="67.200000003213063"/>
    <n v="336.00000001606531"/>
    <n v="1"/>
    <s v="D541721"/>
    <s v="Closed"/>
  </r>
  <r>
    <x v="0"/>
    <x v="7"/>
    <x v="17"/>
    <s v="FS.1827"/>
    <n v="11"/>
    <x v="7"/>
    <x v="0"/>
    <d v="2019-07-23T19:12:19"/>
    <d v="2019-07-23T18:12:00"/>
    <n v="3619.0000004600734"/>
    <n v="60.316666674334556"/>
    <n v="663.48333341768011"/>
    <n v="1"/>
    <s v="D541726"/>
    <s v="Closed"/>
  </r>
  <r>
    <x v="0"/>
    <x v="0"/>
    <x v="0"/>
    <s v="MTR.26362"/>
    <n v="1"/>
    <x v="1"/>
    <x v="0"/>
    <d v="2019-07-23T19:43:27"/>
    <d v="2019-07-23T19:06:00"/>
    <n v="2247.000000346452"/>
    <n v="37.4500000057742"/>
    <n v="37.4500000057742"/>
    <n v="1"/>
    <s v="C541725"/>
    <s v="Closed"/>
  </r>
  <r>
    <x v="0"/>
    <x v="0"/>
    <x v="1"/>
    <s v="TR.34701"/>
    <n v="8"/>
    <x v="0"/>
    <x v="1"/>
    <d v="2019-07-24T15:06:00"/>
    <d v="2019-07-24T14:23:00"/>
    <n v="2579.9999996088445"/>
    <n v="42.999999993480742"/>
    <n v="343.99999994784594"/>
    <n v="1"/>
    <s v="D541729"/>
    <s v="Closed"/>
  </r>
  <r>
    <x v="0"/>
    <x v="3"/>
    <x v="7"/>
    <s v="MTR.15692"/>
    <n v="1"/>
    <x v="4"/>
    <x v="0"/>
    <d v="2019-07-24T16:52:00"/>
    <d v="2019-07-24T15:49:00"/>
    <n v="3779.9999997485429"/>
    <n v="62.999999995809048"/>
    <n v="62.999999995809048"/>
    <n v="1"/>
    <s v="C541730"/>
    <s v="Closed"/>
  </r>
  <r>
    <x v="0"/>
    <x v="2"/>
    <x v="5"/>
    <s v="MTR.19972"/>
    <n v="1"/>
    <x v="5"/>
    <x v="0"/>
    <d v="2019-07-24T18:21:10"/>
    <d v="2019-07-24T16:35:00"/>
    <n v="6370.0000004377216"/>
    <n v="106.16666667396203"/>
    <n v="106.16666667396203"/>
    <n v="1"/>
    <s v="C541731"/>
    <s v="Closed"/>
  </r>
  <r>
    <x v="0"/>
    <x v="4"/>
    <x v="9"/>
    <s v="FS.1459"/>
    <n v="9"/>
    <x v="6"/>
    <x v="0"/>
    <d v="2019-07-24T17:41:26"/>
    <d v="2019-07-24T16:48:00"/>
    <n v="3206.0000000987202"/>
    <n v="53.43333333497867"/>
    <n v="480.90000001480803"/>
    <n v="1"/>
    <s v="D541733"/>
    <s v="Closed"/>
  </r>
  <r>
    <x v="0"/>
    <x v="2"/>
    <x v="16"/>
    <s v="MTR.27134"/>
    <n v="1"/>
    <x v="2"/>
    <x v="0"/>
    <d v="2019-07-24T21:10:31"/>
    <d v="2019-07-24T19:16:00"/>
    <n v="6870.9999999962747"/>
    <n v="114.51666666660458"/>
    <n v="114.51666666660458"/>
    <n v="1"/>
    <s v="C541734"/>
    <s v="Closed"/>
  </r>
  <r>
    <x v="1"/>
    <x v="5"/>
    <x v="14"/>
    <s v="FS.1873"/>
    <n v="9"/>
    <x v="5"/>
    <x v="0"/>
    <d v="2019-07-25T07:10:50"/>
    <d v="2019-07-25T06:42:00"/>
    <n v="1730.0000001909211"/>
    <n v="28.833333336515352"/>
    <n v="259.50000002863817"/>
    <n v="1"/>
    <s v="D541738"/>
    <s v="Closed"/>
  </r>
  <r>
    <x v="1"/>
    <x v="1"/>
    <x v="19"/>
    <s v="FDR.33194"/>
    <n v="2752"/>
    <x v="11"/>
    <x v="0"/>
    <d v="2019-07-27T04:27:48"/>
    <d v="2019-07-26T23:58:00"/>
    <n v="16187.999999709427"/>
    <n v="269.79999999515712"/>
    <n v="742489.5999866724"/>
    <n v="1"/>
    <s v="D541804"/>
    <s v="Closed"/>
  </r>
  <r>
    <x v="1"/>
    <x v="5"/>
    <x v="14"/>
    <s v="MTR.9101"/>
    <n v="1"/>
    <x v="4"/>
    <x v="0"/>
    <d v="2019-07-27T02:51:36"/>
    <d v="2019-07-27T00:18:26"/>
    <n v="9189.9999995715916"/>
    <n v="153.16666665952653"/>
    <n v="153.16666665952653"/>
    <n v="1"/>
    <s v="C541774"/>
    <s v="Closed"/>
  </r>
  <r>
    <x v="1"/>
    <x v="6"/>
    <x v="23"/>
    <s v="MTR.12406"/>
    <n v="1"/>
    <x v="2"/>
    <x v="1"/>
    <d v="2019-07-27T15:36:43"/>
    <d v="2019-07-27T11:17:00"/>
    <n v="15583.000000356697"/>
    <n v="259.71666667261161"/>
    <n v="259.71666667261161"/>
    <n v="1"/>
    <s v="C541806"/>
    <s v="Closed"/>
  </r>
  <r>
    <x v="0"/>
    <x v="0"/>
    <x v="4"/>
    <s v="FS.1055"/>
    <n v="133"/>
    <x v="10"/>
    <x v="0"/>
    <d v="2019-07-27T16:03:55"/>
    <d v="2019-07-27T15:12:21"/>
    <n v="3094.000000320375"/>
    <n v="51.566666672006249"/>
    <n v="6858.3666673768312"/>
    <n v="1"/>
    <s v="D541842"/>
    <s v="Closed"/>
  </r>
  <r>
    <x v="1"/>
    <x v="6"/>
    <x v="22"/>
    <s v="MTR.1298"/>
    <n v="1"/>
    <x v="1"/>
    <x v="0"/>
    <d v="2019-07-27T17:02:08"/>
    <d v="2019-07-27T15:30:00"/>
    <n v="5527.9999997466803"/>
    <n v="92.133333329111338"/>
    <n v="92.133333329111338"/>
    <n v="1"/>
    <s v="C541832"/>
    <s v="Closed"/>
  </r>
  <r>
    <x v="0"/>
    <x v="3"/>
    <x v="7"/>
    <s v="FS.1619"/>
    <n v="12"/>
    <x v="4"/>
    <x v="0"/>
    <d v="2019-07-28T09:49:48"/>
    <d v="2019-07-28T08:29:59"/>
    <n v="4788.9999998733401"/>
    <n v="79.816666664555669"/>
    <n v="957.79999997466803"/>
    <n v="1"/>
    <s v="D541848"/>
    <s v="Closed"/>
  </r>
  <r>
    <x v="0"/>
    <x v="0"/>
    <x v="0"/>
    <s v="FS.1312"/>
    <n v="10"/>
    <x v="1"/>
    <x v="0"/>
    <d v="2019-07-28T15:45:57"/>
    <d v="2019-07-28T13:34:00"/>
    <n v="7916.9999999692664"/>
    <n v="131.94999999948777"/>
    <n v="1319.4999999948777"/>
    <n v="1"/>
    <s v="D541853"/>
    <s v="Closed"/>
  </r>
  <r>
    <x v="1"/>
    <x v="1"/>
    <x v="2"/>
    <s v="FS.2926"/>
    <n v="27"/>
    <x v="6"/>
    <x v="1"/>
    <d v="2019-07-30T08:15:15"/>
    <d v="2019-07-30T07:07:00"/>
    <n v="4094.9999998323619"/>
    <n v="68.249999997206032"/>
    <n v="1842.7499999245629"/>
    <n v="1"/>
    <s v="D541864"/>
    <s v="Closed"/>
  </r>
  <r>
    <x v="0"/>
    <x v="3"/>
    <x v="7"/>
    <s v="REC.1692"/>
    <n v="26"/>
    <x v="0"/>
    <x v="0"/>
    <d v="2019-07-31T10:09:12"/>
    <d v="2019-07-31T09:44:00"/>
    <n v="1512.0000001508743"/>
    <n v="25.200000002514571"/>
    <n v="655.20000006537884"/>
    <n v="1"/>
    <s v="D541870"/>
    <s v="Closed"/>
  </r>
  <r>
    <x v="0"/>
    <x v="2"/>
    <x v="10"/>
    <s v="MTR.25463"/>
    <n v="1"/>
    <x v="4"/>
    <x v="0"/>
    <d v="2019-07-31T21:38:36"/>
    <d v="2019-07-31T20:49:00"/>
    <n v="2976.0000003967434"/>
    <n v="49.60000000661239"/>
    <n v="49.60000000661239"/>
    <n v="1"/>
    <s v="C541875"/>
    <s v="Closed"/>
  </r>
  <r>
    <x v="0"/>
    <x v="3"/>
    <x v="7"/>
    <s v="TR.38183"/>
    <n v="1"/>
    <x v="4"/>
    <x v="0"/>
    <d v="2019-08-01T09:24:01"/>
    <d v="2019-08-01T08:06:00"/>
    <n v="4680.9999997727573"/>
    <n v="78.016666662879288"/>
    <n v="78.016666662879288"/>
    <n v="1"/>
    <s v="D541877"/>
    <s v="Closed"/>
  </r>
  <r>
    <x v="0"/>
    <x v="4"/>
    <x v="9"/>
    <s v="FS.1397"/>
    <n v="59"/>
    <x v="7"/>
    <x v="0"/>
    <d v="2019-08-01T20:35:03"/>
    <d v="2019-08-01T19:22:19"/>
    <n v="4364.0000004786998"/>
    <n v="72.733333341311663"/>
    <n v="4291.2666671373881"/>
    <n v="1"/>
    <s v="D541893"/>
    <s v="Closed"/>
  </r>
  <r>
    <x v="0"/>
    <x v="2"/>
    <x v="29"/>
    <s v="FDR.8363"/>
    <n v="21"/>
    <x v="7"/>
    <x v="0"/>
    <d v="2019-08-02T02:05:25"/>
    <d v="2019-08-01T23:35:36"/>
    <n v="8989.0000003622845"/>
    <n v="149.81666667270474"/>
    <n v="3146.1500001267996"/>
    <n v="1"/>
    <s v="D541902"/>
    <s v="Closed"/>
  </r>
  <r>
    <x v="1"/>
    <x v="6"/>
    <x v="21"/>
    <s v="BLANK"/>
    <n v="1"/>
    <x v="2"/>
    <x v="0"/>
    <d v="2019-08-02T01:02:00"/>
    <d v="2019-08-02T00:08:00"/>
    <n v="3239.9999998742715"/>
    <n v="53.999999997904524"/>
    <n v="53.999999997904524"/>
    <n v="1"/>
    <s v="C541901"/>
    <s v="Closed"/>
  </r>
  <r>
    <x v="0"/>
    <x v="2"/>
    <x v="29"/>
    <s v="MTR.20002"/>
    <n v="1"/>
    <x v="7"/>
    <x v="0"/>
    <d v="2019-08-02T02:07:14"/>
    <d v="2019-08-02T00:32:10"/>
    <n v="5704.0000000270084"/>
    <n v="95.066666667116806"/>
    <n v="95.066666667116806"/>
    <n v="1"/>
    <s v="C541903"/>
    <s v="Closed"/>
  </r>
  <r>
    <x v="0"/>
    <x v="0"/>
    <x v="1"/>
    <s v="MTR.21913"/>
    <n v="1"/>
    <x v="7"/>
    <x v="0"/>
    <d v="2019-08-02T20:12:37"/>
    <d v="2019-08-02T18:34:00"/>
    <n v="5917.0000001555309"/>
    <n v="98.616666669258848"/>
    <n v="98.616666669258848"/>
    <n v="1"/>
    <s v="C541914"/>
    <s v="Closed"/>
  </r>
  <r>
    <x v="0"/>
    <x v="2"/>
    <x v="5"/>
    <s v="FS.835"/>
    <n v="3"/>
    <x v="1"/>
    <x v="0"/>
    <d v="2019-08-03T15:30:31"/>
    <d v="2019-08-03T14:15:00"/>
    <n v="4530.9999999124557"/>
    <n v="75.516666665207595"/>
    <n v="226.54999999562278"/>
    <n v="1"/>
    <s v="D541918"/>
    <s v="Closed"/>
  </r>
  <r>
    <x v="0"/>
    <x v="2"/>
    <x v="10"/>
    <s v="REC.162"/>
    <n v="30"/>
    <x v="7"/>
    <x v="0"/>
    <d v="2019-08-03T19:11:20"/>
    <d v="2019-08-03T17:18:44"/>
    <n v="6755.9999995166436"/>
    <n v="112.59999999194406"/>
    <n v="3377.9999997583218"/>
    <n v="1"/>
    <s v="D541959"/>
    <s v="Closed"/>
  </r>
  <r>
    <x v="0"/>
    <x v="0"/>
    <x v="1"/>
    <s v="FS.637"/>
    <n v="64"/>
    <x v="1"/>
    <x v="0"/>
    <d v="2019-08-03T20:57:16"/>
    <d v="2019-08-03T17:22:34"/>
    <n v="12882.000000122935"/>
    <n v="214.70000000204891"/>
    <n v="13740.80000013113"/>
    <n v="1"/>
    <s v="D541976"/>
    <s v="Closed"/>
  </r>
  <r>
    <x v="0"/>
    <x v="2"/>
    <x v="5"/>
    <s v="PL.92468"/>
    <n v="34"/>
    <x v="1"/>
    <x v="0"/>
    <d v="2019-08-03T18:27:48"/>
    <d v="2019-08-03T17:25:14"/>
    <n v="3753.9999999571592"/>
    <n v="62.566666665952653"/>
    <n v="2127.2666666423902"/>
    <n v="1"/>
    <s v="D541946"/>
    <s v="Closed"/>
  </r>
  <r>
    <x v="0"/>
    <x v="0"/>
    <x v="3"/>
    <s v="FS.46787"/>
    <n v="17"/>
    <x v="1"/>
    <x v="0"/>
    <d v="2019-08-03T19:37:24"/>
    <d v="2019-08-03T17:27:48"/>
    <n v="7776.0000003268942"/>
    <n v="129.60000000544824"/>
    <n v="2203.20000009262"/>
    <n v="1"/>
    <s v="D541970"/>
    <s v="Closed"/>
  </r>
  <r>
    <x v="0"/>
    <x v="2"/>
    <x v="5"/>
    <s v="FS.770"/>
    <n v="26"/>
    <x v="1"/>
    <x v="0"/>
    <d v="2019-08-03T21:26:18"/>
    <d v="2019-08-03T17:31:41"/>
    <n v="14076.999999722466"/>
    <n v="234.6166666620411"/>
    <n v="6100.0333332130685"/>
    <n v="1"/>
    <s v="D541986"/>
    <s v="Closed"/>
  </r>
  <r>
    <x v="0"/>
    <x v="0"/>
    <x v="3"/>
    <s v="FS.702"/>
    <n v="2"/>
    <x v="7"/>
    <x v="0"/>
    <d v="2019-08-04T00:04:41"/>
    <d v="2019-08-03T17:51:00"/>
    <n v="22421.000000182539"/>
    <n v="373.68333333637565"/>
    <n v="747.36666667275131"/>
    <n v="1"/>
    <s v="D541997"/>
    <s v="Closed"/>
  </r>
  <r>
    <x v="0"/>
    <x v="2"/>
    <x v="5"/>
    <s v="MTR.227626"/>
    <n v="1"/>
    <x v="1"/>
    <x v="0"/>
    <d v="2019-08-03T23:32:35"/>
    <d v="2019-08-03T17:52:00"/>
    <n v="20435.000000498258"/>
    <n v="340.58333334163763"/>
    <n v="340.58333334163763"/>
    <n v="1"/>
    <s v="C541942"/>
    <s v="Closed"/>
  </r>
  <r>
    <x v="0"/>
    <x v="3"/>
    <x v="7"/>
    <s v="FS.1521"/>
    <n v="14"/>
    <x v="1"/>
    <x v="0"/>
    <d v="2019-08-03T22:22:52"/>
    <d v="2019-08-03T17:52:00"/>
    <n v="16252.00000021141"/>
    <n v="270.86666667019017"/>
    <n v="3792.1333333826624"/>
    <n v="1"/>
    <s v="D541988"/>
    <s v="Closed"/>
  </r>
  <r>
    <x v="0"/>
    <x v="2"/>
    <x v="10"/>
    <s v="MTR.25001"/>
    <n v="1"/>
    <x v="1"/>
    <x v="0"/>
    <d v="2019-08-04T01:28:24"/>
    <d v="2019-08-03T18:01:00"/>
    <n v="26843.999999994412"/>
    <n v="447.39999999990687"/>
    <n v="447.39999999990687"/>
    <n v="1"/>
    <s v="C541950"/>
    <s v="Closed"/>
  </r>
  <r>
    <x v="0"/>
    <x v="3"/>
    <x v="7"/>
    <s v="FS.1569"/>
    <n v="3"/>
    <x v="7"/>
    <x v="0"/>
    <d v="2019-08-03T22:52:16"/>
    <d v="2019-08-03T18:09:00"/>
    <n v="16995.999999996275"/>
    <n v="283.26666666660458"/>
    <n v="849.79999999981374"/>
    <n v="1"/>
    <s v="D541989"/>
    <s v="Closed"/>
  </r>
  <r>
    <x v="0"/>
    <x v="0"/>
    <x v="4"/>
    <s v="FS.1182"/>
    <n v="2"/>
    <x v="7"/>
    <x v="0"/>
    <d v="2019-08-03T23:13:26"/>
    <d v="2019-08-03T18:40:00"/>
    <n v="16405.999999749474"/>
    <n v="273.4333333291579"/>
    <n v="546.86666665831581"/>
    <n v="1"/>
    <s v="D541996"/>
    <s v="Closed"/>
  </r>
  <r>
    <x v="0"/>
    <x v="0"/>
    <x v="4"/>
    <s v="TR.37783"/>
    <n v="1"/>
    <x v="2"/>
    <x v="0"/>
    <d v="2019-08-03T22:24:00"/>
    <d v="2019-08-03T18:58:00"/>
    <n v="12360.000000055879"/>
    <n v="206.00000000093132"/>
    <n v="206.00000000093132"/>
    <n v="1"/>
    <s v="C541963"/>
    <s v="Closed"/>
  </r>
  <r>
    <x v="0"/>
    <x v="2"/>
    <x v="5"/>
    <s v="MTR.18588"/>
    <n v="1"/>
    <x v="7"/>
    <x v="0"/>
    <d v="2019-08-03T23:51:03"/>
    <d v="2019-08-03T19:11:43"/>
    <n v="16760.000000149012"/>
    <n v="279.33333333581686"/>
    <n v="279.33333333581686"/>
    <n v="1"/>
    <s v="C541965"/>
    <s v="Closed"/>
  </r>
  <r>
    <x v="0"/>
    <x v="0"/>
    <x v="1"/>
    <s v="FS.812"/>
    <n v="3"/>
    <x v="7"/>
    <x v="0"/>
    <d v="2019-08-03T23:40:00"/>
    <d v="2019-08-03T19:14:00"/>
    <n v="15959.999999846332"/>
    <n v="265.99999999743886"/>
    <n v="797.99999999231659"/>
    <n v="1"/>
    <s v="D542002"/>
    <s v="Closed"/>
  </r>
  <r>
    <x v="0"/>
    <x v="0"/>
    <x v="3"/>
    <s v="FS.30387"/>
    <n v="1"/>
    <x v="1"/>
    <x v="0"/>
    <d v="2019-08-04T00:26:09"/>
    <d v="2019-08-03T20:06:16"/>
    <n v="15593.000000179745"/>
    <n v="259.88333333632909"/>
    <n v="259.88333333632909"/>
    <n v="1"/>
    <s v="D542003"/>
    <s v="Closed"/>
  </r>
  <r>
    <x v="0"/>
    <x v="0"/>
    <x v="4"/>
    <s v="TR.36150"/>
    <n v="9"/>
    <x v="7"/>
    <x v="0"/>
    <d v="2019-08-03T22:40:08"/>
    <d v="2019-08-03T20:07:00"/>
    <n v="9188.0000003613532"/>
    <n v="153.13333333935589"/>
    <n v="1378.200000054203"/>
    <n v="1"/>
    <s v="D541993"/>
    <s v="Closed"/>
  </r>
  <r>
    <x v="0"/>
    <x v="2"/>
    <x v="5"/>
    <s v="FS.784"/>
    <n v="2"/>
    <x v="1"/>
    <x v="0"/>
    <d v="2019-08-03T22:28:55"/>
    <d v="2019-08-03T21:28:00"/>
    <n v="3655.0000000745058"/>
    <n v="60.91666666790843"/>
    <n v="121.83333333581686"/>
    <n v="1"/>
    <s v="D541991"/>
    <s v="Closed"/>
  </r>
  <r>
    <x v="0"/>
    <x v="3"/>
    <x v="7"/>
    <s v="FS.1159"/>
    <n v="13"/>
    <x v="1"/>
    <x v="0"/>
    <d v="2019-08-04T10:31:34"/>
    <d v="2019-08-04T09:15:00"/>
    <n v="4594.0000001806766"/>
    <n v="76.566666669677943"/>
    <n v="995.36666670581326"/>
    <n v="1"/>
    <s v="D542009"/>
    <s v="Closed"/>
  </r>
  <r>
    <x v="0"/>
    <x v="0"/>
    <x v="1"/>
    <s v="FS.803"/>
    <n v="4"/>
    <x v="3"/>
    <x v="0"/>
    <d v="2019-08-05T10:25:00"/>
    <d v="2019-08-05T09:49:00"/>
    <n v="2160.0000001257285"/>
    <n v="36.000000002095476"/>
    <n v="144.0000000083819"/>
    <n v="1"/>
    <s v="D542014"/>
    <s v="Closed"/>
  </r>
  <r>
    <x v="0"/>
    <x v="0"/>
    <x v="3"/>
    <s v="FS.761"/>
    <n v="18"/>
    <x v="0"/>
    <x v="0"/>
    <d v="2019-08-06T09:47:31"/>
    <d v="2019-08-06T09:40:00"/>
    <n v="450.99999981466681"/>
    <n v="7.5166666635777801"/>
    <n v="135.29999994440004"/>
    <n v="1"/>
    <s v="D542017"/>
    <s v="Closed"/>
  </r>
  <r>
    <x v="0"/>
    <x v="0"/>
    <x v="3"/>
    <s v="MTR.24803"/>
    <n v="1"/>
    <x v="0"/>
    <x v="0"/>
    <d v="2019-08-06T09:51:09"/>
    <d v="2019-08-06T09:44:59"/>
    <n v="370.00000036787242"/>
    <n v="6.1666666727978736"/>
    <n v="6.1666666727978736"/>
    <n v="1"/>
    <s v="C542018"/>
    <s v="Closed"/>
  </r>
  <r>
    <x v="0"/>
    <x v="2"/>
    <x v="16"/>
    <s v="FS.389"/>
    <n v="13"/>
    <x v="10"/>
    <x v="0"/>
    <d v="2019-08-07T13:56:33"/>
    <d v="2019-08-07T13:02:00"/>
    <n v="3273.0000000447035"/>
    <n v="54.550000000745058"/>
    <n v="709.15000000968575"/>
    <n v="1"/>
    <s v="D542027"/>
    <s v="Closed"/>
  </r>
  <r>
    <x v="0"/>
    <x v="2"/>
    <x v="5"/>
    <s v="TR.33277"/>
    <n v="1"/>
    <x v="5"/>
    <x v="0"/>
    <d v="2019-08-07T21:01:35"/>
    <d v="2019-08-07T18:41:00"/>
    <n v="8435.0000003585592"/>
    <n v="140.58333333930932"/>
    <n v="140.58333333930932"/>
    <n v="1"/>
    <s v="D542034"/>
    <s v="Closed"/>
  </r>
  <r>
    <x v="1"/>
    <x v="1"/>
    <x v="11"/>
    <s v="MTR.8598"/>
    <n v="1"/>
    <x v="1"/>
    <x v="0"/>
    <d v="2019-08-07T19:12:39"/>
    <d v="2019-08-07T18:50:55"/>
    <n v="1303.9999999338761"/>
    <n v="21.733333332231268"/>
    <n v="21.733333332231268"/>
    <n v="1"/>
    <s v="C542033"/>
    <s v="Closed"/>
  </r>
  <r>
    <x v="0"/>
    <x v="7"/>
    <x v="17"/>
    <s v="TR.38977"/>
    <n v="1"/>
    <x v="5"/>
    <x v="0"/>
    <d v="2019-08-08T08:42:00"/>
    <d v="2019-08-08T08:24:00"/>
    <n v="1080.0000003771856"/>
    <n v="18.000000006286427"/>
    <n v="18.000000006286427"/>
    <n v="1"/>
    <s v="D542036"/>
    <s v="Closed"/>
  </r>
  <r>
    <x v="0"/>
    <x v="2"/>
    <x v="5"/>
    <s v="MTR.16814"/>
    <n v="1"/>
    <x v="5"/>
    <x v="1"/>
    <d v="2019-08-08T14:11:34"/>
    <d v="2019-08-08T11:52:00"/>
    <n v="8374.0000005578622"/>
    <n v="139.56666667596437"/>
    <n v="139.56666667596437"/>
    <n v="1"/>
    <s v="C542037"/>
    <s v="Closed"/>
  </r>
  <r>
    <x v="0"/>
    <x v="0"/>
    <x v="3"/>
    <s v="FS.1010"/>
    <n v="3"/>
    <x v="10"/>
    <x v="0"/>
    <d v="2019-08-08T17:58:12"/>
    <d v="2019-08-08T15:54:00"/>
    <n v="7452.0000000251457"/>
    <n v="124.2000000004191"/>
    <n v="372.60000000125729"/>
    <n v="1"/>
    <s v="D542043"/>
    <s v="Closed"/>
  </r>
  <r>
    <x v="0"/>
    <x v="7"/>
    <x v="17"/>
    <s v="FS.1780"/>
    <n v="4"/>
    <x v="1"/>
    <x v="0"/>
    <d v="2019-08-08T17:59:37"/>
    <d v="2019-08-08T16:01:00"/>
    <n v="7117.0000002952293"/>
    <n v="118.61666667158715"/>
    <n v="474.46666668634862"/>
    <n v="1"/>
    <s v="D542041"/>
    <s v="Closed"/>
  </r>
  <r>
    <x v="0"/>
    <x v="3"/>
    <x v="6"/>
    <s v="FS.1656"/>
    <n v="4"/>
    <x v="10"/>
    <x v="0"/>
    <d v="2019-08-08T18:39:34"/>
    <d v="2019-08-08T17:58:00"/>
    <n v="2493.999999621883"/>
    <n v="41.566666660364717"/>
    <n v="166.26666664145887"/>
    <n v="1"/>
    <s v="D542046"/>
    <s v="Closed"/>
  </r>
  <r>
    <x v="1"/>
    <x v="6"/>
    <x v="23"/>
    <s v="FS.2278"/>
    <n v="66"/>
    <x v="5"/>
    <x v="0"/>
    <d v="2019-08-08T20:15:31"/>
    <d v="2019-08-08T19:08:37"/>
    <n v="4013.9999997569248"/>
    <n v="66.899999995948747"/>
    <n v="4415.3999997326173"/>
    <n v="1"/>
    <s v="D542063"/>
    <s v="Closed"/>
  </r>
  <r>
    <x v="0"/>
    <x v="2"/>
    <x v="16"/>
    <s v="FS.397"/>
    <n v="123"/>
    <x v="1"/>
    <x v="0"/>
    <d v="2019-08-09T09:15:00"/>
    <d v="2019-08-09T05:51:00"/>
    <n v="12239.999999664724"/>
    <n v="203.99999999441206"/>
    <n v="25091.999999312684"/>
    <n v="1"/>
    <s v="D542098"/>
    <s v="Closed"/>
  </r>
  <r>
    <x v="0"/>
    <x v="2"/>
    <x v="5"/>
    <s v="MTR.19291"/>
    <n v="1"/>
    <x v="1"/>
    <x v="0"/>
    <d v="2019-08-09T12:51:27"/>
    <d v="2019-08-09T11:57:31"/>
    <n v="3236.0000001965091"/>
    <n v="53.933333336608484"/>
    <n v="53.933333336608484"/>
    <n v="1"/>
    <s v="C542109"/>
    <s v="Closed"/>
  </r>
  <r>
    <x v="0"/>
    <x v="0"/>
    <x v="0"/>
    <s v="TR.36797"/>
    <n v="1"/>
    <x v="5"/>
    <x v="0"/>
    <d v="2019-08-10T10:48:09"/>
    <d v="2019-08-10T09:41:22"/>
    <n v="4007.0000000065193"/>
    <n v="66.783333333441988"/>
    <n v="66.783333333441988"/>
    <n v="1"/>
    <s v="D542112"/>
    <s v="Closed"/>
  </r>
  <r>
    <x v="1"/>
    <x v="6"/>
    <x v="21"/>
    <s v="FS.2642"/>
    <n v="36"/>
    <x v="5"/>
    <x v="0"/>
    <d v="2019-08-11T10:11:13"/>
    <d v="2019-08-11T09:18:49"/>
    <n v="3144.0000000642613"/>
    <n v="52.400000001071021"/>
    <n v="1886.4000000385568"/>
    <n v="1"/>
    <s v="D542120"/>
    <s v="Closed"/>
  </r>
  <r>
    <x v="1"/>
    <x v="5"/>
    <x v="14"/>
    <s v="FS.2107"/>
    <n v="149"/>
    <x v="1"/>
    <x v="0"/>
    <d v="2019-08-11T23:15:54"/>
    <d v="2019-08-11T21:23:08"/>
    <n v="6765.999999968335"/>
    <n v="112.76666666613892"/>
    <n v="16802.233333254699"/>
    <n v="1"/>
    <s v="D542143"/>
    <s v="Closed"/>
  </r>
  <r>
    <x v="0"/>
    <x v="4"/>
    <x v="26"/>
    <s v="MTR.27392"/>
    <n v="1"/>
    <x v="4"/>
    <x v="1"/>
    <d v="2019-08-12T12:03:24"/>
    <d v="2019-08-12T10:23:00"/>
    <n v="6024.0000000223517"/>
    <n v="100.40000000037253"/>
    <n v="100.40000000037253"/>
    <n v="1"/>
    <s v="C542147"/>
    <s v="Closed"/>
  </r>
  <r>
    <x v="0"/>
    <x v="2"/>
    <x v="10"/>
    <s v="FS.171"/>
    <n v="14"/>
    <x v="4"/>
    <x v="0"/>
    <d v="2019-08-12T13:25:27"/>
    <d v="2019-08-12T11:25:00"/>
    <n v="7227.0000002346933"/>
    <n v="120.45000000391155"/>
    <n v="1686.3000000547618"/>
    <n v="1"/>
    <s v="D542151"/>
    <s v="Closed"/>
  </r>
  <r>
    <x v="0"/>
    <x v="2"/>
    <x v="10"/>
    <s v="PL.91922"/>
    <n v="8"/>
    <x v="4"/>
    <x v="0"/>
    <d v="2019-08-12T13:36:35"/>
    <d v="2019-08-12T13:26:00"/>
    <n v="635.00000007916242"/>
    <n v="10.583333334652707"/>
    <n v="84.666666677221656"/>
    <n v="1"/>
    <s v="D542152"/>
    <s v="Closed"/>
  </r>
  <r>
    <x v="0"/>
    <x v="4"/>
    <x v="9"/>
    <s v="MTR.29021"/>
    <n v="1"/>
    <x v="2"/>
    <x v="0"/>
    <d v="2019-08-13T02:27:59"/>
    <d v="2019-08-13T00:45:00"/>
    <n v="6178.9999997941777"/>
    <n v="102.98333332990296"/>
    <n v="102.98333332990296"/>
    <n v="1"/>
    <s v="C542155"/>
    <s v="Closed"/>
  </r>
  <r>
    <x v="1"/>
    <x v="1"/>
    <x v="11"/>
    <s v="MTR.8773"/>
    <n v="1"/>
    <x v="5"/>
    <x v="0"/>
    <d v="2019-08-14T13:48:37"/>
    <d v="2019-08-14T13:16:00"/>
    <n v="1957.0000004488975"/>
    <n v="32.616666674148291"/>
    <n v="32.616666674148291"/>
    <n v="1"/>
    <s v="C542159"/>
    <s v="Closed"/>
  </r>
  <r>
    <x v="0"/>
    <x v="3"/>
    <x v="7"/>
    <s v="MTR.16637"/>
    <n v="1"/>
    <x v="1"/>
    <x v="0"/>
    <d v="2019-08-14T18:03:40"/>
    <d v="2019-08-14T16:47:00"/>
    <n v="4599.9999996973202"/>
    <n v="76.666666661622003"/>
    <n v="76.666666661622003"/>
    <n v="1"/>
    <s v="C542162"/>
    <s v="Closed"/>
  </r>
  <r>
    <x v="0"/>
    <x v="2"/>
    <x v="10"/>
    <s v="FS.126"/>
    <n v="15"/>
    <x v="7"/>
    <x v="0"/>
    <d v="2019-08-14T20:54:30"/>
    <d v="2019-08-14T17:11:57"/>
    <n v="13353.000000212342"/>
    <n v="222.55000000353903"/>
    <n v="3338.2500000530854"/>
    <n v="1"/>
    <s v="D542306"/>
    <s v="Closed"/>
  </r>
  <r>
    <x v="0"/>
    <x v="2"/>
    <x v="10"/>
    <s v="MTR.25933"/>
    <n v="1"/>
    <x v="7"/>
    <x v="0"/>
    <d v="2019-08-14T21:15:03"/>
    <d v="2019-08-14T17:11:57"/>
    <n v="14585.999999893829"/>
    <n v="243.09999999823049"/>
    <n v="243.09999999823049"/>
    <n v="1"/>
    <s v="C542163"/>
    <s v="Closed"/>
  </r>
  <r>
    <x v="0"/>
    <x v="2"/>
    <x v="16"/>
    <s v="FS.397"/>
    <n v="132"/>
    <x v="7"/>
    <x v="0"/>
    <d v="2019-08-14T19:11:16"/>
    <d v="2019-08-14T17:52:00"/>
    <n v="4756.0000003315508"/>
    <n v="79.266666672192514"/>
    <n v="10463.200000729412"/>
    <n v="1"/>
    <s v="D542207"/>
    <s v="Closed"/>
  </r>
  <r>
    <x v="0"/>
    <x v="2"/>
    <x v="10"/>
    <s v="REC.50"/>
    <n v="404"/>
    <x v="7"/>
    <x v="0"/>
    <d v="2019-08-14T19:44:38"/>
    <d v="2019-08-14T17:55:00"/>
    <n v="6578.000000026077"/>
    <n v="109.63333333376795"/>
    <n v="44291.866666842252"/>
    <n v="1"/>
    <s v="D542204"/>
    <s v="Closed"/>
  </r>
  <r>
    <x v="0"/>
    <x v="3"/>
    <x v="7"/>
    <s v="REC.1692"/>
    <n v="26"/>
    <x v="1"/>
    <x v="0"/>
    <d v="2019-08-14T23:21:06"/>
    <d v="2019-08-14T18:20:00"/>
    <n v="18065.999999921769"/>
    <n v="301.09999999869615"/>
    <n v="7828.5999999660999"/>
    <n v="1"/>
    <s v="D542318"/>
    <s v="Closed"/>
  </r>
  <r>
    <x v="0"/>
    <x v="7"/>
    <x v="17"/>
    <s v="REC.1753"/>
    <n v="215"/>
    <x v="7"/>
    <x v="0"/>
    <d v="2019-08-14T20:22:25"/>
    <d v="2019-08-14T18:30:00"/>
    <n v="6745.0000000884756"/>
    <n v="112.41666666814126"/>
    <n v="24169.583333650371"/>
    <n v="1"/>
    <s v="D542309"/>
    <s v="Closed"/>
  </r>
  <r>
    <x v="0"/>
    <x v="2"/>
    <x v="15"/>
    <s v="REC.460"/>
    <n v="74"/>
    <x v="7"/>
    <x v="0"/>
    <d v="2019-08-14T21:39:18"/>
    <d v="2019-08-14T18:34:57"/>
    <n v="11061.000000033528"/>
    <n v="184.35000000055879"/>
    <n v="13641.900000041351"/>
    <n v="1"/>
    <s v="D542322"/>
    <s v="Closed"/>
  </r>
  <r>
    <x v="0"/>
    <x v="2"/>
    <x v="10"/>
    <s v="FS.133"/>
    <n v="2"/>
    <x v="7"/>
    <x v="0"/>
    <d v="2019-08-14T20:55:47"/>
    <d v="2019-08-14T19:30:26"/>
    <n v="5121.0000001592562"/>
    <n v="85.350000002654269"/>
    <n v="170.70000000530854"/>
    <n v="1"/>
    <s v="D542320"/>
    <s v="Closed"/>
  </r>
  <r>
    <x v="0"/>
    <x v="2"/>
    <x v="15"/>
    <s v="MTR.22123"/>
    <n v="1"/>
    <x v="7"/>
    <x v="0"/>
    <d v="2019-08-14T22:00:35"/>
    <d v="2019-08-14T21:09:32"/>
    <n v="3062.9999999888241"/>
    <n v="51.049999999813735"/>
    <n v="51.049999999813735"/>
    <n v="1"/>
    <s v="C542326"/>
    <s v="Closed"/>
  </r>
  <r>
    <x v="1"/>
    <x v="5"/>
    <x v="14"/>
    <s v="MTR.9103"/>
    <n v="1"/>
    <x v="2"/>
    <x v="0"/>
    <d v="2019-08-15T09:07:00"/>
    <d v="2019-08-15T08:29:00"/>
    <n v="2279.9999998882413"/>
    <n v="37.999999998137355"/>
    <n v="37.999999998137355"/>
    <n v="1"/>
    <s v="C542328"/>
    <s v="Closed"/>
  </r>
  <r>
    <x v="1"/>
    <x v="6"/>
    <x v="21"/>
    <s v="TR.42586"/>
    <n v="1"/>
    <x v="2"/>
    <x v="0"/>
    <d v="2019-08-15T10:30:43"/>
    <d v="2019-08-15T09:13:00"/>
    <n v="4662.9999999655411"/>
    <n v="77.716666666092351"/>
    <n v="77.716666666092351"/>
    <n v="1"/>
    <s v="D542332"/>
    <s v="Closed"/>
  </r>
  <r>
    <x v="0"/>
    <x v="0"/>
    <x v="3"/>
    <s v="FS.857"/>
    <n v="10"/>
    <x v="1"/>
    <x v="0"/>
    <d v="2019-08-15T11:18:53"/>
    <d v="2019-08-15T09:24:07"/>
    <n v="6885.9999997308478"/>
    <n v="114.7666666621808"/>
    <n v="1147.666666621808"/>
    <n v="1"/>
    <s v="D542333"/>
    <s v="Closed"/>
  </r>
  <r>
    <x v="0"/>
    <x v="4"/>
    <x v="8"/>
    <s v="FS.1003"/>
    <n v="8"/>
    <x v="1"/>
    <x v="0"/>
    <d v="2019-08-15T17:13:54"/>
    <d v="2019-08-15T16:47:37"/>
    <n v="1577.0000002579764"/>
    <n v="26.283333337632939"/>
    <n v="210.26666670106351"/>
    <n v="1"/>
    <s v="D542340"/>
    <s v="Closed"/>
  </r>
  <r>
    <x v="0"/>
    <x v="0"/>
    <x v="4"/>
    <s v="BLANK"/>
    <n v="1"/>
    <x v="3"/>
    <x v="0"/>
    <d v="2019-08-15T18:00:00"/>
    <d v="2019-08-15T17:12:00"/>
    <n v="2879.9999999580905"/>
    <n v="47.999999999301508"/>
    <n v="47.999999999301508"/>
    <n v="1"/>
    <s v="C542341"/>
    <s v="Closed"/>
  </r>
  <r>
    <x v="0"/>
    <x v="3"/>
    <x v="7"/>
    <s v="FS.1521"/>
    <n v="14"/>
    <x v="1"/>
    <x v="0"/>
    <d v="2019-08-15T18:10:28"/>
    <d v="2019-08-15T17:12:45"/>
    <n v="3462.9999998258427"/>
    <n v="57.716666663764045"/>
    <n v="808.03333329269662"/>
    <n v="1"/>
    <s v="D542344"/>
    <s v="Closed"/>
  </r>
  <r>
    <x v="0"/>
    <x v="3"/>
    <x v="7"/>
    <s v="TR.38183"/>
    <n v="1"/>
    <x v="5"/>
    <x v="0"/>
    <d v="2019-08-16T13:26:00"/>
    <d v="2019-08-16T12:45:00"/>
    <n v="2459.9999998463318"/>
    <n v="40.999999997438863"/>
    <n v="40.999999997438863"/>
    <n v="1"/>
    <s v="D542348"/>
    <s v="Closed"/>
  </r>
  <r>
    <x v="0"/>
    <x v="4"/>
    <x v="9"/>
    <s v="TR.37333"/>
    <n v="2"/>
    <x v="4"/>
    <x v="0"/>
    <d v="2019-08-16T17:32:05"/>
    <d v="2019-08-16T17:04:00"/>
    <n v="1685.0000003585592"/>
    <n v="28.08333333930932"/>
    <n v="56.16666667861864"/>
    <n v="1"/>
    <s v="D542349"/>
    <s v="Closed"/>
  </r>
  <r>
    <x v="1"/>
    <x v="5"/>
    <x v="14"/>
    <s v="FS.2107"/>
    <n v="149"/>
    <x v="1"/>
    <x v="0"/>
    <d v="2019-08-16T19:08:54"/>
    <d v="2019-08-16T17:21:00"/>
    <n v="6474.0000002318993"/>
    <n v="107.90000000386499"/>
    <n v="16077.100000575883"/>
    <n v="1"/>
    <s v="D542361"/>
    <s v="Closed"/>
  </r>
  <r>
    <x v="0"/>
    <x v="0"/>
    <x v="4"/>
    <s v="FS.1041"/>
    <n v="2"/>
    <x v="6"/>
    <x v="0"/>
    <d v="2019-08-16T21:18:38"/>
    <d v="2019-08-16T20:23:00"/>
    <n v="3337.9999995231628"/>
    <n v="55.633333325386047"/>
    <n v="111.26666665077209"/>
    <n v="1"/>
    <s v="D542369"/>
    <s v="Closed"/>
  </r>
  <r>
    <x v="0"/>
    <x v="0"/>
    <x v="0"/>
    <s v="FS.1338"/>
    <n v="90"/>
    <x v="1"/>
    <x v="0"/>
    <d v="2019-08-17T03:27:40"/>
    <d v="2019-08-17T01:05:59"/>
    <n v="8501.0000000707805"/>
    <n v="141.68333333451301"/>
    <n v="12751.500000106171"/>
    <n v="1"/>
    <s v="D542391"/>
    <s v="Closed"/>
  </r>
  <r>
    <x v="1"/>
    <x v="6"/>
    <x v="22"/>
    <s v="MTR.12054"/>
    <n v="1"/>
    <x v="1"/>
    <x v="0"/>
    <d v="2019-08-17T08:57:59"/>
    <d v="2019-08-17T08:48:00"/>
    <n v="598.99999983608723"/>
    <n v="9.9833333306014538"/>
    <n v="9.9833333306014538"/>
    <n v="1"/>
    <s v="C542393"/>
    <s v="Closed"/>
  </r>
  <r>
    <x v="1"/>
    <x v="6"/>
    <x v="22"/>
    <s v="MTR.774"/>
    <n v="1"/>
    <x v="1"/>
    <x v="0"/>
    <d v="2019-08-17T14:57:02"/>
    <d v="2019-08-17T14:35:00"/>
    <n v="1321.9999997410923"/>
    <n v="22.033333329018205"/>
    <n v="22.033333329018205"/>
    <n v="1"/>
    <s v="C542394"/>
    <s v="Closed"/>
  </r>
  <r>
    <x v="0"/>
    <x v="2"/>
    <x v="5"/>
    <s v="FS.403"/>
    <n v="3"/>
    <x v="1"/>
    <x v="0"/>
    <d v="2019-08-17T20:01:53"/>
    <d v="2019-08-17T18:31:00"/>
    <n v="5453.0000004451722"/>
    <n v="90.88333334075287"/>
    <n v="272.65000002225861"/>
    <n v="1"/>
    <s v="D542397"/>
    <s v="Closed"/>
  </r>
  <r>
    <x v="0"/>
    <x v="3"/>
    <x v="7"/>
    <s v="REC.1445"/>
    <n v="50"/>
    <x v="1"/>
    <x v="0"/>
    <d v="2019-08-17T23:59:28"/>
    <d v="2019-08-17T22:19:13"/>
    <n v="6014.9999998044223"/>
    <n v="100.24999999674037"/>
    <n v="5012.4999998370185"/>
    <n v="1"/>
    <s v="D542408"/>
    <s v="Closed"/>
  </r>
  <r>
    <x v="0"/>
    <x v="3"/>
    <x v="7"/>
    <s v="FS.1405"/>
    <n v="2"/>
    <x v="5"/>
    <x v="0"/>
    <d v="2019-08-18T11:47:24"/>
    <d v="2019-08-18T10:42:56"/>
    <n v="3868.0000002030283"/>
    <n v="64.466666670050472"/>
    <n v="128.93333334010094"/>
    <n v="1"/>
    <s v="D542411"/>
    <s v="Closed"/>
  </r>
  <r>
    <x v="0"/>
    <x v="2"/>
    <x v="10"/>
    <s v="FS.258"/>
    <n v="31"/>
    <x v="7"/>
    <x v="0"/>
    <d v="2019-08-18T13:38:58"/>
    <d v="2019-08-18T12:42:58"/>
    <n v="3360.0000002654269"/>
    <n v="56.000000004423782"/>
    <n v="1736.0000001371372"/>
    <n v="1"/>
    <s v="D542422"/>
    <s v="Closed"/>
  </r>
  <r>
    <x v="1"/>
    <x v="5"/>
    <x v="24"/>
    <s v="MTR.14436"/>
    <n v="1"/>
    <x v="1"/>
    <x v="0"/>
    <d v="2019-08-18T14:30:23"/>
    <d v="2019-08-18T12:57:00"/>
    <n v="5603.0000003054738"/>
    <n v="93.383333338424563"/>
    <n v="93.383333338424563"/>
    <n v="1"/>
    <s v="C542416"/>
    <s v="Closed"/>
  </r>
  <r>
    <x v="0"/>
    <x v="2"/>
    <x v="5"/>
    <s v="PL.95857"/>
    <n v="48"/>
    <x v="7"/>
    <x v="0"/>
    <d v="2019-08-19T13:07:39"/>
    <d v="2019-08-19T12:23:00"/>
    <n v="2679.0000001201406"/>
    <n v="44.650000002002344"/>
    <n v="2143.2000000961125"/>
    <n v="1"/>
    <s v="D542427"/>
    <s v="Closed"/>
  </r>
  <r>
    <x v="0"/>
    <x v="3"/>
    <x v="7"/>
    <s v="REC.1692"/>
    <n v="26"/>
    <x v="1"/>
    <x v="0"/>
    <d v="2019-08-19T13:43:32"/>
    <d v="2019-08-19T12:49:00"/>
    <n v="3271.9999998109415"/>
    <n v="54.533333330182359"/>
    <n v="1417.8666665847413"/>
    <n v="1"/>
    <s v="D542436"/>
    <s v="Closed"/>
  </r>
  <r>
    <x v="1"/>
    <x v="6"/>
    <x v="21"/>
    <s v="MTR.5362"/>
    <n v="1"/>
    <x v="2"/>
    <x v="0"/>
    <d v="2019-08-19T16:30:24"/>
    <d v="2019-08-19T15:14:00"/>
    <n v="4583.9999997289851"/>
    <n v="76.399999995483086"/>
    <n v="76.399999995483086"/>
    <n v="1"/>
    <s v="C542437"/>
    <s v="Closed"/>
  </r>
  <r>
    <x v="1"/>
    <x v="1"/>
    <x v="11"/>
    <s v="MTR.8707"/>
    <n v="1"/>
    <x v="1"/>
    <x v="0"/>
    <d v="2019-08-19T17:01:48"/>
    <d v="2019-08-19T16:03:00"/>
    <n v="3528.0000005615875"/>
    <n v="58.800000009359792"/>
    <n v="58.800000009359792"/>
    <n v="1"/>
    <s v="C542438"/>
    <s v="Closed"/>
  </r>
  <r>
    <x v="0"/>
    <x v="0"/>
    <x v="3"/>
    <s v="FS.702"/>
    <n v="2"/>
    <x v="7"/>
    <x v="0"/>
    <d v="2019-08-19T17:06:51"/>
    <d v="2019-08-19T16:23:00"/>
    <n v="2631.0000002151355"/>
    <n v="43.850000003585592"/>
    <n v="87.700000007171184"/>
    <n v="1"/>
    <s v="D542442"/>
    <s v="Closed"/>
  </r>
  <r>
    <x v="0"/>
    <x v="2"/>
    <x v="10"/>
    <s v="MTR.25582"/>
    <n v="1"/>
    <x v="4"/>
    <x v="0"/>
    <d v="2019-08-19T18:14:07"/>
    <d v="2019-08-19T16:43:10"/>
    <n v="5457.0000001229346"/>
    <n v="90.95000000204891"/>
    <n v="90.95000000204891"/>
    <n v="1"/>
    <s v="C542440"/>
    <s v="Closed"/>
  </r>
  <r>
    <x v="0"/>
    <x v="2"/>
    <x v="15"/>
    <s v="MTR.19526"/>
    <n v="1"/>
    <x v="5"/>
    <x v="0"/>
    <d v="2019-08-19T17:46:11"/>
    <d v="2019-08-19T17:15:39"/>
    <n v="1832.0000001462176"/>
    <n v="30.533333335770294"/>
    <n v="30.533333335770294"/>
    <n v="1"/>
    <s v="C542443"/>
    <s v="Closed"/>
  </r>
  <r>
    <x v="1"/>
    <x v="6"/>
    <x v="21"/>
    <s v="MTR.2140"/>
    <n v="1"/>
    <x v="1"/>
    <x v="0"/>
    <d v="2019-08-19T23:45:56"/>
    <d v="2019-08-19T22:13:15"/>
    <n v="5560.9999999171123"/>
    <n v="92.683333331951872"/>
    <n v="92.683333331951872"/>
    <n v="1"/>
    <s v="C542444"/>
    <s v="Closed"/>
  </r>
  <r>
    <x v="1"/>
    <x v="5"/>
    <x v="14"/>
    <s v="TR.40097"/>
    <n v="4"/>
    <x v="7"/>
    <x v="0"/>
    <d v="2019-08-20T06:41:57"/>
    <d v="2019-08-20T04:54:50"/>
    <n v="6426.9999999320135"/>
    <n v="107.11666666553356"/>
    <n v="428.46666666213423"/>
    <n v="1"/>
    <s v="D542446"/>
    <s v="Closed"/>
  </r>
  <r>
    <x v="0"/>
    <x v="3"/>
    <x v="7"/>
    <s v="MTR.17080"/>
    <n v="1"/>
    <x v="1"/>
    <x v="0"/>
    <d v="2019-08-20T16:02:05"/>
    <d v="2019-08-20T12:21:00"/>
    <n v="13265.000000386499"/>
    <n v="221.08333333977498"/>
    <n v="221.08333333977498"/>
    <n v="1"/>
    <s v="C542449"/>
    <s v="Closed"/>
  </r>
  <r>
    <x v="0"/>
    <x v="3"/>
    <x v="7"/>
    <s v="MTR.17576"/>
    <n v="1"/>
    <x v="7"/>
    <x v="0"/>
    <d v="2019-08-20T15:59:17"/>
    <d v="2019-08-20T14:29:00"/>
    <n v="5416.9999995734543"/>
    <n v="90.283333326224238"/>
    <n v="90.283333326224238"/>
    <n v="1"/>
    <s v="C542450"/>
    <s v="Closed"/>
  </r>
  <r>
    <x v="0"/>
    <x v="0"/>
    <x v="4"/>
    <s v="FS.1527"/>
    <n v="11"/>
    <x v="7"/>
    <x v="0"/>
    <d v="2019-08-20T19:16:03"/>
    <d v="2019-08-20T17:59:00"/>
    <n v="4623.0000000447035"/>
    <n v="77.050000000745058"/>
    <n v="847.55000000819564"/>
    <n v="1"/>
    <s v="D542455"/>
    <s v="Closed"/>
  </r>
  <r>
    <x v="0"/>
    <x v="2"/>
    <x v="10"/>
    <s v="TR.31641"/>
    <n v="2"/>
    <x v="7"/>
    <x v="0"/>
    <d v="2019-08-20T21:03:54"/>
    <d v="2019-08-20T19:59:00"/>
    <n v="3893.9999999944121"/>
    <n v="64.899999999906868"/>
    <n v="129.79999999981374"/>
    <n v="1"/>
    <s v="D542457"/>
    <s v="Closed"/>
  </r>
  <r>
    <x v="1"/>
    <x v="1"/>
    <x v="11"/>
    <s v="FS.2197"/>
    <n v="1"/>
    <x v="4"/>
    <x v="0"/>
    <d v="2019-08-21T10:14:29"/>
    <d v="2019-08-21T09:33:05"/>
    <n v="2483.9999997988343"/>
    <n v="41.399999996647239"/>
    <n v="41.399999996647239"/>
    <n v="1"/>
    <s v="D542460"/>
    <s v="Closed"/>
  </r>
  <r>
    <x v="0"/>
    <x v="2"/>
    <x v="10"/>
    <s v="REC.32"/>
    <n v="22"/>
    <x v="6"/>
    <x v="0"/>
    <d v="2019-08-21T10:53:00"/>
    <d v="2019-08-21T10:07:00"/>
    <n v="2760.0000001955777"/>
    <n v="46.000000003259629"/>
    <n v="1012.0000000717118"/>
    <n v="1"/>
    <s v="D542464"/>
    <s v="Closed"/>
  </r>
  <r>
    <x v="1"/>
    <x v="1"/>
    <x v="19"/>
    <s v="SB.24"/>
    <n v="5525"/>
    <x v="8"/>
    <x v="0"/>
    <d v="2019-08-22T08:54:27"/>
    <d v="2019-08-22T08:02:00"/>
    <n v="3147.0000001369044"/>
    <n v="52.45000000228174"/>
    <n v="289786.25001260662"/>
    <n v="1"/>
    <s v="D542735"/>
    <s v="Closed"/>
  </r>
  <r>
    <x v="1"/>
    <x v="5"/>
    <x v="14"/>
    <s v="FDR.2909"/>
    <n v="2500"/>
    <x v="8"/>
    <x v="0"/>
    <d v="2019-08-22T08:54:52"/>
    <d v="2019-08-22T08:13:00"/>
    <n v="2512.000000057742"/>
    <n v="41.866666667629033"/>
    <n v="104666.66666907258"/>
    <n v="1"/>
    <s v="D542768"/>
    <s v="Closed"/>
  </r>
  <r>
    <x v="1"/>
    <x v="5"/>
    <x v="14"/>
    <s v="FS.2178"/>
    <n v="21"/>
    <x v="1"/>
    <x v="0"/>
    <d v="2019-08-22T10:49:07"/>
    <d v="2019-08-22T09:46:00"/>
    <n v="3786.9999994989485"/>
    <n v="63.116666658315808"/>
    <n v="1325.449999824632"/>
    <n v="1"/>
    <s v="D542934"/>
    <s v="Closed"/>
  </r>
  <r>
    <x v="1"/>
    <x v="5"/>
    <x v="14"/>
    <s v="PL.111682"/>
    <n v="2"/>
    <x v="1"/>
    <x v="0"/>
    <d v="2019-08-22T11:24:32"/>
    <d v="2019-08-22T10:49:07"/>
    <n v="2125.0000001164153"/>
    <n v="35.416666668606922"/>
    <n v="70.833333337213844"/>
    <n v="1"/>
    <s v="D542935"/>
    <s v="Closed"/>
  </r>
  <r>
    <x v="1"/>
    <x v="1"/>
    <x v="20"/>
    <s v="MTR.3099"/>
    <n v="1"/>
    <x v="6"/>
    <x v="1"/>
    <d v="2019-08-22T14:56:04"/>
    <d v="2019-08-22T12:08:00"/>
    <n v="10083.9999998454"/>
    <n v="168.06666666409001"/>
    <n v="168.06666666409001"/>
    <n v="1"/>
    <s v="C542938"/>
    <s v="Closed"/>
  </r>
  <r>
    <x v="0"/>
    <x v="0"/>
    <x v="0"/>
    <s v="FS.1554"/>
    <n v="1"/>
    <x v="10"/>
    <x v="0"/>
    <d v="2019-08-22T17:44:37"/>
    <d v="2019-08-22T16:07:13"/>
    <n v="5844.0000000642613"/>
    <n v="97.400000001071021"/>
    <n v="97.400000001071021"/>
    <n v="1"/>
    <s v="D542943"/>
    <s v="Closed"/>
  </r>
  <r>
    <x v="0"/>
    <x v="0"/>
    <x v="0"/>
    <s v="TR.36214"/>
    <n v="1"/>
    <x v="10"/>
    <x v="0"/>
    <d v="2019-08-22T18:01:17"/>
    <d v="2019-08-22T16:47:00"/>
    <n v="4456.9999995874241"/>
    <n v="74.283333326457068"/>
    <n v="74.283333326457068"/>
    <n v="1"/>
    <s v="D542944"/>
    <s v="Closed"/>
  </r>
  <r>
    <x v="0"/>
    <x v="4"/>
    <x v="9"/>
    <s v="MTR.28796"/>
    <n v="1"/>
    <x v="4"/>
    <x v="0"/>
    <d v="2019-08-22T20:10:29"/>
    <d v="2019-08-22T18:22:00"/>
    <n v="6509.0000002412125"/>
    <n v="108.48333333735354"/>
    <n v="108.48333333735354"/>
    <n v="1"/>
    <s v="C542945"/>
    <s v="Closed"/>
  </r>
  <r>
    <x v="0"/>
    <x v="2"/>
    <x v="10"/>
    <s v="BLANK"/>
    <n v="1"/>
    <x v="2"/>
    <x v="0"/>
    <d v="2019-08-22T18:53:00"/>
    <d v="2019-08-22T18:30:00"/>
    <n v="1380.0000000977889"/>
    <n v="23.000000001629815"/>
    <n v="23.000000001629815"/>
    <n v="1"/>
    <s v="C542946"/>
    <s v="Closed"/>
  </r>
  <r>
    <x v="1"/>
    <x v="5"/>
    <x v="14"/>
    <s v="FS.2021"/>
    <n v="2"/>
    <x v="1"/>
    <x v="0"/>
    <d v="2019-08-23T00:33:08"/>
    <d v="2019-08-22T22:08:00"/>
    <n v="8708.0000000540167"/>
    <n v="145.13333333423361"/>
    <n v="290.26666666846722"/>
    <n v="1"/>
    <s v="D542950"/>
    <s v="Closed"/>
  </r>
  <r>
    <x v="1"/>
    <x v="6"/>
    <x v="22"/>
    <s v="TR.40027"/>
    <n v="7"/>
    <x v="4"/>
    <x v="0"/>
    <d v="2019-08-23T08:10:19"/>
    <d v="2019-08-23T07:06:00"/>
    <n v="3858.9999999850988"/>
    <n v="64.316666666418314"/>
    <n v="450.2166666649282"/>
    <n v="1"/>
    <s v="D542952"/>
    <s v="Closed"/>
  </r>
  <r>
    <x v="0"/>
    <x v="4"/>
    <x v="9"/>
    <s v="FS.1432"/>
    <n v="15"/>
    <x v="1"/>
    <x v="0"/>
    <d v="2019-08-24T06:18:00"/>
    <d v="2019-08-24T05:09:39"/>
    <n v="4100.9999999776483"/>
    <n v="68.349999999627471"/>
    <n v="1025.2499999944121"/>
    <n v="1"/>
    <s v="D542962"/>
    <s v="Closed"/>
  </r>
  <r>
    <x v="0"/>
    <x v="4"/>
    <x v="27"/>
    <s v="REC.2899"/>
    <n v="1"/>
    <x v="7"/>
    <x v="0"/>
    <d v="2019-08-25T02:50:00"/>
    <d v="2019-08-25T01:47:00"/>
    <n v="3779.9999997485429"/>
    <n v="62.999999995809048"/>
    <n v="62.999999995809048"/>
    <n v="1"/>
    <s v="D542965"/>
    <s v="Closed"/>
  </r>
  <r>
    <x v="1"/>
    <x v="5"/>
    <x v="14"/>
    <s v="MTR.90355"/>
    <n v="1"/>
    <x v="4"/>
    <x v="0"/>
    <d v="2019-08-25T09:09:11"/>
    <d v="2019-08-25T07:39:00"/>
    <n v="5411.0000000568107"/>
    <n v="90.183333334280178"/>
    <n v="90.183333334280178"/>
    <n v="1"/>
    <s v="C542967"/>
    <s v="Closed"/>
  </r>
  <r>
    <x v="0"/>
    <x v="2"/>
    <x v="10"/>
    <s v="FS.116"/>
    <n v="14"/>
    <x v="7"/>
    <x v="0"/>
    <d v="2019-08-25T17:40:17"/>
    <d v="2019-08-25T17:05:00"/>
    <n v="2117.0000001322478"/>
    <n v="35.283333335537463"/>
    <n v="493.96666669752449"/>
    <n v="1"/>
    <s v="D542974"/>
    <s v="Closed"/>
  </r>
  <r>
    <x v="0"/>
    <x v="3"/>
    <x v="7"/>
    <s v="PL.102972"/>
    <n v="259"/>
    <x v="10"/>
    <x v="0"/>
    <d v="2019-08-26T15:21:13"/>
    <d v="2019-08-26T12:34:00"/>
    <n v="10033.000000496395"/>
    <n v="167.21666667493992"/>
    <n v="43309.116668809438"/>
    <n v="1"/>
    <s v="D542993"/>
    <s v="Closed"/>
  </r>
  <r>
    <x v="1"/>
    <x v="5"/>
    <x v="14"/>
    <s v="TR.41612"/>
    <n v="11"/>
    <x v="6"/>
    <x v="1"/>
    <d v="2019-08-26T15:09:21"/>
    <d v="2019-08-26T14:10:00"/>
    <n v="3560.9999994747341"/>
    <n v="59.349999991245568"/>
    <n v="652.84999990370125"/>
    <n v="1"/>
    <s v="D543012"/>
    <s v="Closed"/>
  </r>
  <r>
    <x v="0"/>
    <x v="2"/>
    <x v="10"/>
    <s v="MTR.20854"/>
    <n v="1"/>
    <x v="1"/>
    <x v="0"/>
    <d v="2019-08-26T16:37:20"/>
    <d v="2019-08-26T15:45:00"/>
    <n v="3139.9999997578561"/>
    <n v="52.333333329297602"/>
    <n v="52.333333329297602"/>
    <n v="1"/>
    <s v="C543020"/>
    <s v="Closed"/>
  </r>
  <r>
    <x v="0"/>
    <x v="2"/>
    <x v="10"/>
    <s v="FS.116"/>
    <n v="26"/>
    <x v="7"/>
    <x v="0"/>
    <d v="2019-08-26T16:57:47"/>
    <d v="2019-08-26T16:03:34"/>
    <n v="3252.9999997699633"/>
    <n v="54.216666662832722"/>
    <n v="1409.6333332336508"/>
    <n v="1"/>
    <s v="D543025"/>
    <s v="Closed"/>
  </r>
  <r>
    <x v="0"/>
    <x v="0"/>
    <x v="3"/>
    <s v="FS.860"/>
    <n v="1"/>
    <x v="7"/>
    <x v="1"/>
    <d v="2019-08-26T20:13:38"/>
    <d v="2019-08-26T17:11:45"/>
    <n v="10912.999999383464"/>
    <n v="181.88333332305774"/>
    <n v="181.88333332305774"/>
    <n v="1"/>
    <s v="D543038"/>
    <s v="Closed"/>
  </r>
  <r>
    <x v="0"/>
    <x v="2"/>
    <x v="5"/>
    <s v="REC.598"/>
    <n v="48"/>
    <x v="2"/>
    <x v="0"/>
    <d v="2019-08-26T19:12:00"/>
    <d v="2019-08-26T17:14:59"/>
    <n v="7021.0000004852191"/>
    <n v="117.01666667475365"/>
    <n v="5616.8000003881752"/>
    <n v="1"/>
    <s v="D543032"/>
    <s v="Closed"/>
  </r>
  <r>
    <x v="0"/>
    <x v="0"/>
    <x v="3"/>
    <s v="FS.848"/>
    <n v="2"/>
    <x v="7"/>
    <x v="0"/>
    <d v="2019-08-26T21:40:00"/>
    <d v="2019-08-26T20:09:00"/>
    <n v="5460.0000001955777"/>
    <n v="91.000000003259629"/>
    <n v="182.00000000651926"/>
    <n v="1"/>
    <s v="D543036"/>
    <s v="Closed"/>
  </r>
  <r>
    <x v="0"/>
    <x v="3"/>
    <x v="7"/>
    <s v="FS.1612"/>
    <n v="1"/>
    <x v="7"/>
    <x v="0"/>
    <d v="2019-08-26T22:58:52"/>
    <d v="2019-08-26T21:08:37"/>
    <n v="6614.9999998742715"/>
    <n v="110.24999999790452"/>
    <n v="110.24999999790452"/>
    <n v="1"/>
    <s v="D543041"/>
    <s v="Closed"/>
  </r>
  <r>
    <x v="0"/>
    <x v="4"/>
    <x v="9"/>
    <s v="MTR.27841"/>
    <n v="1"/>
    <x v="5"/>
    <x v="0"/>
    <d v="2019-08-26T22:37:55"/>
    <d v="2019-08-26T21:32:49"/>
    <n v="3905.999999656342"/>
    <n v="65.099999994272366"/>
    <n v="65.099999994272366"/>
    <n v="1"/>
    <s v="C543040"/>
    <s v="Closed"/>
  </r>
  <r>
    <x v="0"/>
    <x v="0"/>
    <x v="4"/>
    <s v="PL.99798"/>
    <n v="24"/>
    <x v="7"/>
    <x v="0"/>
    <d v="2019-08-27T15:38:18"/>
    <d v="2019-08-27T14:53:09"/>
    <n v="2708.9999995892867"/>
    <n v="45.149999993154779"/>
    <n v="1083.5999998357147"/>
    <n v="1"/>
    <s v="D543054"/>
    <s v="Closed"/>
  </r>
  <r>
    <x v="0"/>
    <x v="2"/>
    <x v="5"/>
    <s v="REC.697"/>
    <n v="145"/>
    <x v="3"/>
    <x v="0"/>
    <d v="2019-08-27T16:33:00"/>
    <d v="2019-08-27T15:00:00"/>
    <n v="5579.9999999580905"/>
    <n v="92.999999999301508"/>
    <n v="13484.999999898719"/>
    <n v="1"/>
    <s v="D543066"/>
    <s v="Closed"/>
  </r>
  <r>
    <x v="0"/>
    <x v="2"/>
    <x v="10"/>
    <s v="FS.159"/>
    <n v="13"/>
    <x v="3"/>
    <x v="0"/>
    <d v="2019-08-27T16:23:00"/>
    <d v="2019-08-27T15:10:00"/>
    <n v="4379.9999998183921"/>
    <n v="72.999999996973202"/>
    <n v="948.99999996065162"/>
    <n v="1"/>
    <s v="D543067"/>
    <s v="Closed"/>
  </r>
  <r>
    <x v="0"/>
    <x v="4"/>
    <x v="9"/>
    <s v="FS.1560"/>
    <n v="17"/>
    <x v="3"/>
    <x v="0"/>
    <d v="2019-08-27T15:59:36"/>
    <d v="2019-08-27T15:31:00"/>
    <n v="1716.0000000614673"/>
    <n v="28.600000001024455"/>
    <n v="486.20000001741573"/>
    <n v="1"/>
    <s v="D543063"/>
    <s v="Closed"/>
  </r>
  <r>
    <x v="1"/>
    <x v="6"/>
    <x v="13"/>
    <s v="MTR.4676"/>
    <n v="1"/>
    <x v="7"/>
    <x v="0"/>
    <d v="2019-08-28T07:17:07"/>
    <d v="2019-08-28T06:33:49"/>
    <n v="2597.9999994160607"/>
    <n v="43.299999990267679"/>
    <n v="43.299999990267679"/>
    <n v="1"/>
    <s v="C543070"/>
    <s v="Closed"/>
  </r>
  <r>
    <x v="1"/>
    <x v="1"/>
    <x v="11"/>
    <s v="MTR.8717"/>
    <n v="1"/>
    <x v="1"/>
    <x v="0"/>
    <d v="2019-08-28T10:32:23"/>
    <d v="2019-08-28T09:44:27"/>
    <n v="2876.0000002803281"/>
    <n v="47.933333338005468"/>
    <n v="47.933333338005468"/>
    <n v="1"/>
    <s v="C543071"/>
    <s v="Closed"/>
  </r>
  <r>
    <x v="0"/>
    <x v="4"/>
    <x v="9"/>
    <s v="MTR.27719"/>
    <n v="1"/>
    <x v="4"/>
    <x v="0"/>
    <d v="2019-08-29T09:49:09"/>
    <d v="2019-08-29T09:05:00"/>
    <n v="2649.0000000223517"/>
    <n v="44.150000000372529"/>
    <n v="44.150000000372529"/>
    <n v="1"/>
    <s v="C543074"/>
    <s v="Closed"/>
  </r>
  <r>
    <x v="0"/>
    <x v="7"/>
    <x v="17"/>
    <s v="MTR.15892"/>
    <n v="1"/>
    <x v="4"/>
    <x v="0"/>
    <d v="2019-08-30T09:30:59"/>
    <d v="2019-08-30T08:41:00"/>
    <n v="2999.000000115484"/>
    <n v="49.983333335258067"/>
    <n v="49.983333335258067"/>
    <n v="1"/>
    <s v="C543076"/>
    <s v="Closed"/>
  </r>
  <r>
    <x v="0"/>
    <x v="3"/>
    <x v="7"/>
    <s v="FS.1428"/>
    <n v="24"/>
    <x v="1"/>
    <x v="0"/>
    <d v="2019-08-30T15:11:42"/>
    <d v="2019-08-30T13:14:00"/>
    <n v="7062.0000000111759"/>
    <n v="117.70000000018626"/>
    <n v="2824.8000000044703"/>
    <n v="1"/>
    <s v="D543082"/>
    <s v="Closed"/>
  </r>
  <r>
    <x v="0"/>
    <x v="2"/>
    <x v="5"/>
    <s v="TR.33888"/>
    <n v="1"/>
    <x v="6"/>
    <x v="0"/>
    <d v="2019-08-30T23:32:59"/>
    <d v="2019-08-30T20:50:00"/>
    <n v="9779.0000002132729"/>
    <n v="162.98333333688788"/>
    <n v="162.98333333688788"/>
    <n v="1"/>
    <s v="D543086"/>
    <s v="Closed"/>
  </r>
  <r>
    <x v="0"/>
    <x v="2"/>
    <x v="10"/>
    <s v="PL.92490"/>
    <n v="11"/>
    <x v="4"/>
    <x v="0"/>
    <d v="2019-08-31T09:09:08"/>
    <d v="2019-08-31T08:08:00"/>
    <n v="3667.9999999701977"/>
    <n v="61.133333332836628"/>
    <n v="672.46666666120291"/>
    <n v="1"/>
    <s v="D543089"/>
    <s v="Closed"/>
  </r>
  <r>
    <x v="0"/>
    <x v="4"/>
    <x v="9"/>
    <s v="FS.1432"/>
    <n v="15"/>
    <x v="1"/>
    <x v="0"/>
    <d v="2019-08-31T12:14:32"/>
    <d v="2019-08-31T10:35:00"/>
    <n v="5972.0000004395843"/>
    <n v="99.533333340659738"/>
    <n v="1493.0000001098961"/>
    <n v="1"/>
    <s v="D543093"/>
    <s v="Closed"/>
  </r>
  <r>
    <x v="0"/>
    <x v="4"/>
    <x v="9"/>
    <s v="REC.2901"/>
    <n v="641"/>
    <x v="1"/>
    <x v="0"/>
    <d v="2019-09-01T22:24:43"/>
    <d v="2019-09-01T18:53:00"/>
    <n v="12702.999999769963"/>
    <n v="211.71666666283272"/>
    <n v="135710.38333087577"/>
    <n v="1"/>
    <s v="D543169"/>
    <s v="Closed"/>
  </r>
  <r>
    <x v="0"/>
    <x v="3"/>
    <x v="7"/>
    <s v="MTR.17026"/>
    <n v="1"/>
    <x v="5"/>
    <x v="0"/>
    <d v="2019-09-02T10:38:42"/>
    <d v="2019-09-02T09:15:59"/>
    <n v="4963.000000314787"/>
    <n v="82.716666671913117"/>
    <n v="82.716666671913117"/>
    <n v="1"/>
    <s v="C543221"/>
    <s v="Closed"/>
  </r>
  <r>
    <x v="1"/>
    <x v="6"/>
    <x v="13"/>
    <s v="FS.2600"/>
    <n v="56"/>
    <x v="1"/>
    <x v="0"/>
    <d v="2019-09-02T20:38:55"/>
    <d v="2019-09-02T18:39:00"/>
    <n v="7194.9999996693805"/>
    <n v="119.91666666115634"/>
    <n v="6715.3333330247551"/>
    <n v="1"/>
    <s v="D543231"/>
    <s v="Closed"/>
  </r>
  <r>
    <x v="1"/>
    <x v="6"/>
    <x v="25"/>
    <s v="FS.1986"/>
    <n v="17"/>
    <x v="10"/>
    <x v="0"/>
    <d v="2019-09-03T06:15:23"/>
    <d v="2019-09-03T01:04:00"/>
    <n v="18683.000000193715"/>
    <n v="311.38333333656192"/>
    <n v="5293.5166667215526"/>
    <n v="1"/>
    <s v="D543242"/>
    <s v="Closed"/>
  </r>
  <r>
    <x v="1"/>
    <x v="6"/>
    <x v="25"/>
    <s v="SW.1982"/>
    <n v="123"/>
    <x v="10"/>
    <x v="0"/>
    <d v="2019-09-03T06:15:26"/>
    <d v="2019-09-03T01:04:00"/>
    <n v="18686.000000266358"/>
    <n v="311.43333333777264"/>
    <n v="38306.300000546034"/>
    <n v="1"/>
    <s v="D543243"/>
    <s v="Closed"/>
  </r>
  <r>
    <x v="0"/>
    <x v="4"/>
    <x v="9"/>
    <s v="TR.37824"/>
    <n v="2"/>
    <x v="5"/>
    <x v="0"/>
    <d v="2019-09-03T12:33:02"/>
    <d v="2019-09-03T10:27:00"/>
    <n v="7561.9999999646097"/>
    <n v="126.0333333327435"/>
    <n v="252.06666666548699"/>
    <n v="1"/>
    <s v="D543248"/>
    <s v="Closed"/>
  </r>
  <r>
    <x v="1"/>
    <x v="6"/>
    <x v="13"/>
    <s v="FS.2493"/>
    <n v="14"/>
    <x v="14"/>
    <x v="0"/>
    <d v="2019-09-04T10:02:39"/>
    <d v="2019-09-04T06:26:18"/>
    <n v="12981.000000005588"/>
    <n v="216.35000000009313"/>
    <n v="3028.9000000013039"/>
    <n v="1"/>
    <s v="D543255"/>
    <s v="Closed"/>
  </r>
  <r>
    <x v="1"/>
    <x v="6"/>
    <x v="13"/>
    <s v="TR.42120"/>
    <n v="6"/>
    <x v="14"/>
    <x v="0"/>
    <d v="2019-09-04T10:30:52"/>
    <d v="2019-09-04T08:33:28"/>
    <n v="7044.0000002039596"/>
    <n v="117.40000000339933"/>
    <n v="704.40000002039596"/>
    <n v="1"/>
    <s v="D543263"/>
    <s v="Closed"/>
  </r>
  <r>
    <x v="1"/>
    <x v="6"/>
    <x v="13"/>
    <s v="MTR.1312"/>
    <n v="1"/>
    <x v="14"/>
    <x v="0"/>
    <d v="2019-09-04T10:08:25"/>
    <d v="2019-09-04T09:12:00"/>
    <n v="3385.0000004516914"/>
    <n v="56.416666674194857"/>
    <n v="56.416666674194857"/>
    <n v="1"/>
    <s v="C543258"/>
    <s v="Closed"/>
  </r>
  <r>
    <x v="1"/>
    <x v="5"/>
    <x v="24"/>
    <s v="TR.40490"/>
    <n v="1"/>
    <x v="14"/>
    <x v="0"/>
    <d v="2019-09-04T10:50:03"/>
    <d v="2019-09-04T09:15:00"/>
    <n v="5703.0000004218891"/>
    <n v="95.050000007031485"/>
    <n v="95.050000007031485"/>
    <n v="1"/>
    <s v="D543259"/>
    <s v="Closed"/>
  </r>
  <r>
    <x v="1"/>
    <x v="1"/>
    <x v="11"/>
    <s v="FS.2003"/>
    <n v="3"/>
    <x v="14"/>
    <x v="0"/>
    <d v="2019-09-04T10:44:57"/>
    <d v="2019-09-04T09:46:00"/>
    <n v="3536.9999995222315"/>
    <n v="58.949999992037192"/>
    <n v="176.84999997611158"/>
    <n v="1"/>
    <s v="D543262"/>
    <s v="Closed"/>
  </r>
  <r>
    <x v="1"/>
    <x v="6"/>
    <x v="18"/>
    <s v="FS.1946"/>
    <n v="11"/>
    <x v="14"/>
    <x v="0"/>
    <d v="2019-09-04T11:16:36"/>
    <d v="2019-09-04T11:08:00"/>
    <n v="515.9999999217689"/>
    <n v="8.5999999986961484"/>
    <n v="94.599999985657632"/>
    <n v="1"/>
    <s v="D543265"/>
    <s v="Closed"/>
  </r>
  <r>
    <x v="1"/>
    <x v="6"/>
    <x v="22"/>
    <s v="MTR.1184"/>
    <n v="1"/>
    <x v="14"/>
    <x v="0"/>
    <d v="2019-09-04T12:28:00"/>
    <d v="2019-09-04T11:24:00"/>
    <n v="3839.9999999441206"/>
    <n v="63.999999999068677"/>
    <n v="63.999999999068677"/>
    <n v="1"/>
    <s v="C543266"/>
    <s v="Closed"/>
  </r>
  <r>
    <x v="1"/>
    <x v="5"/>
    <x v="24"/>
    <s v="SW.1877"/>
    <n v="525"/>
    <x v="14"/>
    <x v="0"/>
    <d v="2019-09-04T13:46:27"/>
    <d v="2019-09-04T12:12:00"/>
    <n v="5667.0000001788139"/>
    <n v="94.450000002980232"/>
    <n v="49586.250001564622"/>
    <n v="1"/>
    <s v="D543276"/>
    <s v="Closed"/>
  </r>
  <r>
    <x v="1"/>
    <x v="1"/>
    <x v="11"/>
    <s v="MTR.90352"/>
    <n v="1"/>
    <x v="14"/>
    <x v="0"/>
    <d v="2019-09-04T14:56:00"/>
    <d v="2019-09-04T14:23:00"/>
    <n v="1979.9999995389953"/>
    <n v="32.999999992316589"/>
    <n v="32.999999992316589"/>
    <n v="1"/>
    <s v="C543288"/>
    <s v="Closed"/>
  </r>
  <r>
    <x v="1"/>
    <x v="6"/>
    <x v="25"/>
    <s v="FS.1953"/>
    <n v="11"/>
    <x v="14"/>
    <x v="0"/>
    <d v="2019-09-04T19:22:54"/>
    <d v="2019-09-04T14:42:00"/>
    <n v="16853.999999491498"/>
    <n v="280.89999999152496"/>
    <n v="3089.8999999067746"/>
    <n v="1"/>
    <s v="D543292"/>
    <s v="Closed"/>
  </r>
  <r>
    <x v="1"/>
    <x v="5"/>
    <x v="24"/>
    <s v="TR.39633"/>
    <n v="5"/>
    <x v="14"/>
    <x v="0"/>
    <d v="2019-09-04T18:36:19"/>
    <d v="2019-09-04T17:28:29"/>
    <n v="4070.0000002747402"/>
    <n v="67.833333337912336"/>
    <n v="339.16666668956168"/>
    <n v="1"/>
    <s v="D543297"/>
    <s v="Closed"/>
  </r>
  <r>
    <x v="1"/>
    <x v="6"/>
    <x v="21"/>
    <s v="MTR.2174"/>
    <n v="1"/>
    <x v="14"/>
    <x v="0"/>
    <d v="2019-09-04T22:45:00"/>
    <d v="2019-09-04T19:11:00"/>
    <n v="12839.999999734573"/>
    <n v="213.99999999557622"/>
    <n v="213.99999999557622"/>
    <n v="1"/>
    <s v="C543299"/>
    <s v="Closed"/>
  </r>
  <r>
    <x v="0"/>
    <x v="4"/>
    <x v="9"/>
    <s v="PL.103622"/>
    <n v="1"/>
    <x v="4"/>
    <x v="0"/>
    <d v="2019-09-04T19:59:07"/>
    <d v="2019-09-04T19:11:34"/>
    <n v="2852.9999999329448"/>
    <n v="47.549999998882413"/>
    <n v="47.549999998882413"/>
    <n v="1"/>
    <s v="D543304"/>
    <s v="Closed"/>
  </r>
  <r>
    <x v="1"/>
    <x v="6"/>
    <x v="18"/>
    <s v="SW.1956"/>
    <n v="157"/>
    <x v="14"/>
    <x v="0"/>
    <d v="2019-09-04T21:36:32"/>
    <d v="2019-09-04T19:12:00"/>
    <n v="8671.9999998109415"/>
    <n v="144.53333333018236"/>
    <n v="22691.73333283863"/>
    <n v="1"/>
    <s v="D543305"/>
    <s v="Closed"/>
  </r>
  <r>
    <x v="1"/>
    <x v="6"/>
    <x v="13"/>
    <s v="FS.2600"/>
    <n v="56"/>
    <x v="14"/>
    <x v="0"/>
    <d v="2019-09-04T22:10:11"/>
    <d v="2019-09-04T21:28:27"/>
    <n v="2504.0000000735745"/>
    <n v="41.733333334559575"/>
    <n v="2337.0666667353362"/>
    <n v="1"/>
    <s v="D543316"/>
    <s v="Closed"/>
  </r>
  <r>
    <x v="0"/>
    <x v="0"/>
    <x v="1"/>
    <s v="SL.8976"/>
    <n v="1"/>
    <x v="6"/>
    <x v="0"/>
    <d v="2019-09-05T04:35:51"/>
    <d v="2019-09-05T04:08:00"/>
    <n v="1670.9999996004626"/>
    <n v="27.849999993341044"/>
    <n v="27.849999993341044"/>
    <n v="1"/>
    <s v="D543318"/>
    <s v="Closed"/>
  </r>
  <r>
    <x v="1"/>
    <x v="6"/>
    <x v="22"/>
    <s v="BLANK"/>
    <n v="1"/>
    <x v="14"/>
    <x v="0"/>
    <d v="2019-09-05T10:57:00"/>
    <d v="2019-09-05T08:41:00"/>
    <n v="8160.0000001955777"/>
    <n v="136.00000000325963"/>
    <n v="136.00000000325963"/>
    <n v="1"/>
    <s v="C543320"/>
    <s v="Closed"/>
  </r>
  <r>
    <x v="1"/>
    <x v="1"/>
    <x v="20"/>
    <s v="MTR.4206"/>
    <n v="1"/>
    <x v="14"/>
    <x v="0"/>
    <d v="2019-09-05T10:56:49"/>
    <d v="2019-09-05T09:31:00"/>
    <n v="5149.0000004181638"/>
    <n v="85.816666673636064"/>
    <n v="85.816666673636064"/>
    <n v="1"/>
    <s v="C543322"/>
    <s v="Closed"/>
  </r>
  <r>
    <x v="0"/>
    <x v="2"/>
    <x v="5"/>
    <s v="FS.566"/>
    <n v="2"/>
    <x v="5"/>
    <x v="0"/>
    <d v="2019-09-05T10:50:02"/>
    <d v="2019-09-05T10:22:00"/>
    <n v="1682.000000285916"/>
    <n v="28.033333338098601"/>
    <n v="56.066666676197201"/>
    <n v="1"/>
    <s v="D543328"/>
    <s v="Closed"/>
  </r>
  <r>
    <x v="1"/>
    <x v="6"/>
    <x v="13"/>
    <s v="MTR.13929"/>
    <n v="1"/>
    <x v="14"/>
    <x v="0"/>
    <d v="2019-09-05T12:17:00"/>
    <d v="2019-09-05T10:24:00"/>
    <n v="6780.0000000977889"/>
    <n v="113.00000000162981"/>
    <n v="113.00000000162981"/>
    <n v="1"/>
    <s v="C543327"/>
    <s v="Closed"/>
  </r>
  <r>
    <x v="1"/>
    <x v="1"/>
    <x v="11"/>
    <s v="MTR.6245"/>
    <n v="1"/>
    <x v="14"/>
    <x v="0"/>
    <d v="2019-09-05T13:08:00"/>
    <d v="2019-09-05T11:19:00"/>
    <n v="6539.9999999441206"/>
    <n v="108.99999999906868"/>
    <n v="108.99999999906868"/>
    <n v="1"/>
    <s v="C543329"/>
    <s v="Closed"/>
  </r>
  <r>
    <x v="1"/>
    <x v="6"/>
    <x v="21"/>
    <s v="MTR.5252"/>
    <n v="1"/>
    <x v="14"/>
    <x v="0"/>
    <d v="2019-09-05T13:33:00"/>
    <d v="2019-09-05T11:33:00"/>
    <n v="7200.0000002095476"/>
    <n v="120.00000000349246"/>
    <n v="120.00000000349246"/>
    <n v="1"/>
    <s v="C543330"/>
    <s v="Closed"/>
  </r>
  <r>
    <x v="0"/>
    <x v="2"/>
    <x v="5"/>
    <s v="PL.94737"/>
    <n v="1"/>
    <x v="5"/>
    <x v="0"/>
    <d v="2019-09-05T20:22:58"/>
    <d v="2019-09-05T19:43:02"/>
    <n v="2395.9999999729916"/>
    <n v="39.933333332883194"/>
    <n v="39.933333332883194"/>
    <n v="1"/>
    <s v="D543334"/>
    <s v="Closed"/>
  </r>
  <r>
    <x v="1"/>
    <x v="6"/>
    <x v="13"/>
    <s v="MTR.13929"/>
    <n v="1"/>
    <x v="2"/>
    <x v="0"/>
    <d v="2019-09-06T17:05:51"/>
    <d v="2019-09-06T15:41:00"/>
    <n v="5091.0000000614673"/>
    <n v="84.850000001024455"/>
    <n v="84.850000001024455"/>
    <n v="1"/>
    <s v="C543341"/>
    <s v="Closed"/>
  </r>
  <r>
    <x v="0"/>
    <x v="0"/>
    <x v="4"/>
    <s v="FS.1041"/>
    <n v="6"/>
    <x v="4"/>
    <x v="0"/>
    <d v="2019-09-06T23:28:36"/>
    <d v="2019-09-06T22:29:00"/>
    <n v="3576.0000004665926"/>
    <n v="59.600000007776543"/>
    <n v="357.60000004665926"/>
    <n v="1"/>
    <s v="D543345"/>
    <s v="Closed"/>
  </r>
  <r>
    <x v="0"/>
    <x v="0"/>
    <x v="0"/>
    <s v="FS.1022"/>
    <n v="2"/>
    <x v="1"/>
    <x v="0"/>
    <d v="2019-09-07T13:37:11"/>
    <d v="2019-09-07T12:56:30"/>
    <n v="2441.0000004339963"/>
    <n v="40.683333340566605"/>
    <n v="81.366666681133211"/>
    <n v="1"/>
    <s v="D543348"/>
    <s v="Closed"/>
  </r>
  <r>
    <x v="1"/>
    <x v="5"/>
    <x v="14"/>
    <s v="TR.39328"/>
    <n v="3"/>
    <x v="2"/>
    <x v="0"/>
    <d v="2019-09-08T04:53:29"/>
    <d v="2019-09-08T02:35:00"/>
    <n v="8308.9999998221174"/>
    <n v="138.48333333036862"/>
    <n v="415.44999999110587"/>
    <n v="1"/>
    <s v="D543351"/>
    <s v="Closed"/>
  </r>
  <r>
    <x v="0"/>
    <x v="2"/>
    <x v="5"/>
    <s v="REC.560"/>
    <n v="297"/>
    <x v="1"/>
    <x v="0"/>
    <d v="2019-09-08T09:52:27"/>
    <d v="2019-09-08T08:44:00"/>
    <n v="4107.0000001229346"/>
    <n v="68.45000000204891"/>
    <n v="20329.650000608526"/>
    <n v="1"/>
    <s v="D543383"/>
    <s v="Closed"/>
  </r>
  <r>
    <x v="0"/>
    <x v="2"/>
    <x v="5"/>
    <s v="TR.33562"/>
    <n v="4"/>
    <x v="5"/>
    <x v="0"/>
    <d v="2019-09-08T11:07:00"/>
    <d v="2019-09-08T10:41:00"/>
    <n v="1559.9999994272366"/>
    <n v="25.999999990453944"/>
    <n v="103.99999996181577"/>
    <n v="1"/>
    <s v="D543387"/>
    <s v="Closed"/>
  </r>
  <r>
    <x v="0"/>
    <x v="2"/>
    <x v="16"/>
    <s v="FS.419"/>
    <n v="105"/>
    <x v="1"/>
    <x v="0"/>
    <d v="2019-09-09T14:06:20"/>
    <d v="2019-09-09T13:12:42"/>
    <n v="3217.9999997606501"/>
    <n v="53.633333329344168"/>
    <n v="5631.4999995811377"/>
    <n v="1"/>
    <s v="D543415"/>
    <s v="Closed"/>
  </r>
  <r>
    <x v="0"/>
    <x v="7"/>
    <x v="17"/>
    <s v="PL.105742"/>
    <n v="149"/>
    <x v="7"/>
    <x v="0"/>
    <d v="2019-09-10T18:08:46"/>
    <d v="2019-09-10T17:13:09"/>
    <n v="3336.9999999180436"/>
    <n v="55.616666665300727"/>
    <n v="8286.8833331298083"/>
    <n v="1"/>
    <s v="D543440"/>
    <s v="Closed"/>
  </r>
  <r>
    <x v="0"/>
    <x v="3"/>
    <x v="6"/>
    <s v="FS.1741"/>
    <n v="16"/>
    <x v="7"/>
    <x v="0"/>
    <d v="2019-09-10T18:07:37"/>
    <d v="2019-09-10T17:25:00"/>
    <n v="2556.9999998901039"/>
    <n v="42.616666664835066"/>
    <n v="681.86666663736105"/>
    <n v="1"/>
    <s v="D543439"/>
    <s v="Closed"/>
  </r>
  <r>
    <x v="0"/>
    <x v="3"/>
    <x v="6"/>
    <s v="MTR.16201"/>
    <n v="1"/>
    <x v="2"/>
    <x v="0"/>
    <d v="2019-09-10T21:55:33"/>
    <d v="2019-09-10T18:36:38"/>
    <n v="11935.000000032596"/>
    <n v="198.91666666720994"/>
    <n v="198.91666666720994"/>
    <n v="1"/>
    <s v="C543442"/>
    <s v="Closed"/>
  </r>
  <r>
    <x v="0"/>
    <x v="3"/>
    <x v="6"/>
    <s v="MTR.16212"/>
    <n v="1"/>
    <x v="2"/>
    <x v="0"/>
    <d v="2019-09-10T21:53:21"/>
    <d v="2019-09-10T18:38:40"/>
    <n v="11681.000000378117"/>
    <n v="194.68333333963528"/>
    <n v="194.68333333963528"/>
    <n v="1"/>
    <s v="C543443"/>
    <s v="Closed"/>
  </r>
  <r>
    <x v="0"/>
    <x v="7"/>
    <x v="17"/>
    <s v="MTR.15383"/>
    <n v="1"/>
    <x v="1"/>
    <x v="0"/>
    <d v="2019-09-10T21:54:07"/>
    <d v="2019-09-10T18:42:00"/>
    <n v="11527.00000021141"/>
    <n v="192.11666667019017"/>
    <n v="192.11666667019017"/>
    <n v="1"/>
    <s v="C543444"/>
    <s v="Closed"/>
  </r>
  <r>
    <x v="0"/>
    <x v="3"/>
    <x v="6"/>
    <s v="MTR.16151"/>
    <n v="1"/>
    <x v="2"/>
    <x v="0"/>
    <d v="2019-09-12T14:14:01"/>
    <d v="2019-09-12T13:14:00"/>
    <n v="3601.0000000242144"/>
    <n v="60.01666666707024"/>
    <n v="60.01666666707024"/>
    <n v="1"/>
    <s v="C543451"/>
    <s v="Closed"/>
  </r>
  <r>
    <x v="0"/>
    <x v="0"/>
    <x v="0"/>
    <s v="REC.1360"/>
    <n v="70"/>
    <x v="1"/>
    <x v="0"/>
    <d v="2019-09-12T14:59:08"/>
    <d v="2019-09-12T13:51:43"/>
    <n v="4045.0000000884756"/>
    <n v="67.416666668141261"/>
    <n v="4719.1666667698883"/>
    <n v="1"/>
    <s v="D543464"/>
    <s v="Closed"/>
  </r>
  <r>
    <x v="0"/>
    <x v="4"/>
    <x v="9"/>
    <s v="TR.38257"/>
    <n v="1"/>
    <x v="1"/>
    <x v="0"/>
    <d v="2019-09-12T19:13:26"/>
    <d v="2019-09-12T18:04:58"/>
    <n v="4108.0000003566965"/>
    <n v="68.466666672611609"/>
    <n v="68.466666672611609"/>
    <n v="1"/>
    <s v="D543466"/>
    <s v="Closed"/>
  </r>
  <r>
    <x v="0"/>
    <x v="0"/>
    <x v="3"/>
    <s v="FS.599"/>
    <n v="16"/>
    <x v="1"/>
    <x v="0"/>
    <d v="2019-09-13T13:54:20"/>
    <d v="2019-09-13T12:25:16"/>
    <n v="5344.0000001108274"/>
    <n v="89.06666666851379"/>
    <n v="1425.0666666962206"/>
    <n v="1"/>
    <s v="D543471"/>
    <s v="Closed"/>
  </r>
  <r>
    <x v="0"/>
    <x v="3"/>
    <x v="6"/>
    <s v="MTR.16171"/>
    <n v="1"/>
    <x v="2"/>
    <x v="0"/>
    <d v="2019-09-13T17:31:17"/>
    <d v="2019-09-13T15:41:00"/>
    <n v="6617.0000003417954"/>
    <n v="110.28333333902992"/>
    <n v="110.28333333902992"/>
    <n v="1"/>
    <s v="C543473"/>
    <s v="Closed"/>
  </r>
  <r>
    <x v="0"/>
    <x v="7"/>
    <x v="17"/>
    <s v="REC.43987"/>
    <n v="778"/>
    <x v="4"/>
    <x v="0"/>
    <d v="2019-09-14T11:34:57"/>
    <d v="2019-09-14T10:09:00"/>
    <n v="5156.9999997736886"/>
    <n v="85.949999996228144"/>
    <n v="66869.099997065496"/>
    <n v="1"/>
    <s v="D543565"/>
    <s v="Closed"/>
  </r>
  <r>
    <x v="0"/>
    <x v="4"/>
    <x v="27"/>
    <s v="MTR.29423"/>
    <n v="1"/>
    <x v="3"/>
    <x v="0"/>
    <d v="2019-09-14T16:43:12"/>
    <d v="2019-09-14T15:17:00"/>
    <n v="5171.9999995082617"/>
    <n v="86.199999991804361"/>
    <n v="86.199999991804361"/>
    <n v="1"/>
    <s v="C543570"/>
    <s v="Closed"/>
  </r>
  <r>
    <x v="0"/>
    <x v="2"/>
    <x v="10"/>
    <s v="FS.108"/>
    <n v="4"/>
    <x v="1"/>
    <x v="0"/>
    <d v="2019-09-14T19:23:23"/>
    <d v="2019-09-14T18:03:57"/>
    <n v="4766.0000001545995"/>
    <n v="79.433333335909992"/>
    <n v="317.73333334363997"/>
    <n v="1"/>
    <s v="D543573"/>
    <s v="Closed"/>
  </r>
  <r>
    <x v="0"/>
    <x v="7"/>
    <x v="17"/>
    <s v="MTR.15929"/>
    <n v="1"/>
    <x v="5"/>
    <x v="0"/>
    <d v="2019-09-15T13:55:26"/>
    <d v="2019-09-15T12:54:00"/>
    <n v="3686.0000004060566"/>
    <n v="61.433333340100944"/>
    <n v="61.433333340100944"/>
    <n v="1"/>
    <s v="C543575"/>
    <s v="Closed"/>
  </r>
  <r>
    <x v="1"/>
    <x v="1"/>
    <x v="11"/>
    <s v="MTR.12929"/>
    <n v="1"/>
    <x v="4"/>
    <x v="0"/>
    <d v="2019-09-15T18:05:28"/>
    <d v="2019-09-15T15:28:30"/>
    <n v="9418.0000000633299"/>
    <n v="156.96666666772217"/>
    <n v="156.96666666772217"/>
    <n v="1"/>
    <s v="C543576"/>
    <s v="Closed"/>
  </r>
  <r>
    <x v="1"/>
    <x v="1"/>
    <x v="11"/>
    <s v="MTR.185593"/>
    <n v="1"/>
    <x v="4"/>
    <x v="0"/>
    <d v="2019-09-15T18:11:29"/>
    <d v="2019-09-15T15:30:12"/>
    <n v="9677.0000002579764"/>
    <n v="161.28333333763294"/>
    <n v="161.28333333763294"/>
    <n v="1"/>
    <s v="C543577"/>
    <s v="Closed"/>
  </r>
  <r>
    <x v="1"/>
    <x v="1"/>
    <x v="11"/>
    <s v="MTR.8738"/>
    <n v="1"/>
    <x v="4"/>
    <x v="0"/>
    <d v="2019-09-15T18:10:50"/>
    <d v="2019-09-15T15:52:01"/>
    <n v="8329.0000000968575"/>
    <n v="138.81666666828096"/>
    <n v="138.81666666828096"/>
    <n v="1"/>
    <s v="C543578"/>
    <s v="Closed"/>
  </r>
  <r>
    <x v="1"/>
    <x v="1"/>
    <x v="11"/>
    <s v="MTR.32735"/>
    <n v="1"/>
    <x v="4"/>
    <x v="0"/>
    <d v="2019-09-15T18:10:09"/>
    <d v="2019-09-15T16:22:00"/>
    <n v="6489.0000005951151"/>
    <n v="108.15000000991859"/>
    <n v="108.15000000991859"/>
    <n v="1"/>
    <s v="C543579"/>
    <s v="Closed"/>
  </r>
  <r>
    <x v="0"/>
    <x v="3"/>
    <x v="7"/>
    <s v="MTR.17028"/>
    <n v="1"/>
    <x v="5"/>
    <x v="0"/>
    <d v="2019-09-15T19:46:52"/>
    <d v="2019-09-15T18:59:00"/>
    <n v="2871.999999973923"/>
    <n v="47.866666666232049"/>
    <n v="47.866666666232049"/>
    <n v="1"/>
    <s v="C543580"/>
    <s v="Closed"/>
  </r>
  <r>
    <x v="0"/>
    <x v="4"/>
    <x v="8"/>
    <s v="MTR.27304"/>
    <n v="1"/>
    <x v="5"/>
    <x v="0"/>
    <d v="2019-09-16T10:47:32"/>
    <d v="2019-09-16T10:33:29"/>
    <n v="843.00000029616058"/>
    <n v="14.05000000493601"/>
    <n v="14.05000000493601"/>
    <n v="1"/>
    <s v="C543583"/>
    <s v="Closed"/>
  </r>
  <r>
    <x v="0"/>
    <x v="0"/>
    <x v="1"/>
    <s v="TR.33962"/>
    <n v="9"/>
    <x v="0"/>
    <x v="0"/>
    <d v="2019-09-16T12:47:04"/>
    <d v="2019-09-16T12:42:00"/>
    <n v="304.00000002700835"/>
    <n v="5.0666666671168059"/>
    <n v="45.600000004051253"/>
    <n v="1"/>
    <s v="D543585"/>
    <s v="Closed"/>
  </r>
  <r>
    <x v="1"/>
    <x v="6"/>
    <x v="25"/>
    <s v="MTR.14462"/>
    <n v="1"/>
    <x v="4"/>
    <x v="0"/>
    <d v="2019-09-16T18:35:00"/>
    <d v="2019-09-16T17:12:00"/>
    <n v="4979.9999998882413"/>
    <n v="82.999999998137355"/>
    <n v="82.999999998137355"/>
    <n v="1"/>
    <s v="C543589"/>
    <s v="Closed"/>
  </r>
  <r>
    <x v="0"/>
    <x v="3"/>
    <x v="7"/>
    <s v="MTR.17475"/>
    <n v="1"/>
    <x v="10"/>
    <x v="1"/>
    <d v="2019-09-16T20:47:56"/>
    <d v="2019-09-16T19:57:00"/>
    <n v="3055.9999996097758"/>
    <n v="50.933333326829597"/>
    <n v="50.933333326829597"/>
    <n v="1"/>
    <s v="C543590"/>
    <s v="Closed"/>
  </r>
  <r>
    <x v="0"/>
    <x v="7"/>
    <x v="17"/>
    <s v="FS.1694"/>
    <n v="7"/>
    <x v="1"/>
    <x v="0"/>
    <d v="2019-09-17T07:49:19"/>
    <d v="2019-09-17T07:17:00"/>
    <n v="1939.0000000130385"/>
    <n v="32.316666666883975"/>
    <n v="226.21666666818783"/>
    <n v="1"/>
    <s v="D543594"/>
    <s v="Closed"/>
  </r>
  <r>
    <x v="0"/>
    <x v="2"/>
    <x v="5"/>
    <s v="REC.560"/>
    <n v="300"/>
    <x v="5"/>
    <x v="0"/>
    <d v="2019-09-17T11:59:19"/>
    <d v="2019-09-17T11:06:00"/>
    <n v="3198.9999997196719"/>
    <n v="53.316666661994532"/>
    <n v="15994.99999859836"/>
    <n v="1"/>
    <s v="D543605"/>
    <s v="Closed"/>
  </r>
  <r>
    <x v="0"/>
    <x v="2"/>
    <x v="10"/>
    <s v="FS.260"/>
    <n v="5"/>
    <x v="4"/>
    <x v="0"/>
    <d v="2019-09-17T16:16:05"/>
    <d v="2019-09-17T15:45:00"/>
    <n v="1864.9999996880069"/>
    <n v="31.083333328133449"/>
    <n v="155.41666664066724"/>
    <n v="1"/>
    <s v="D543611"/>
    <s v="Closed"/>
  </r>
  <r>
    <x v="0"/>
    <x v="4"/>
    <x v="9"/>
    <s v="TR.38241"/>
    <n v="1"/>
    <x v="5"/>
    <x v="0"/>
    <d v="2019-09-18T09:46:12"/>
    <d v="2019-09-18T08:09:00"/>
    <n v="5831.9999997736886"/>
    <n v="97.199999996228144"/>
    <n v="97.199999996228144"/>
    <n v="1"/>
    <s v="D543613"/>
    <s v="Closed"/>
  </r>
  <r>
    <x v="1"/>
    <x v="6"/>
    <x v="13"/>
    <s v="FS.2293"/>
    <n v="5"/>
    <x v="1"/>
    <x v="0"/>
    <d v="2019-09-18T18:22:59"/>
    <d v="2019-09-18T13:56:00"/>
    <n v="16018.999999808148"/>
    <n v="266.98333333013579"/>
    <n v="1334.916666650679"/>
    <n v="1"/>
    <s v="D543619"/>
    <s v="Closed"/>
  </r>
  <r>
    <x v="0"/>
    <x v="2"/>
    <x v="10"/>
    <s v="MTR.261788"/>
    <n v="1"/>
    <x v="4"/>
    <x v="0"/>
    <d v="2019-09-18T15:25:25"/>
    <d v="2019-09-18T15:13:00"/>
    <n v="745.00000001862645"/>
    <n v="12.416666666977108"/>
    <n v="12.416666666977108"/>
    <n v="1"/>
    <s v="C543616"/>
    <s v="Closed"/>
  </r>
  <r>
    <x v="1"/>
    <x v="6"/>
    <x v="25"/>
    <s v="MTR.14462"/>
    <n v="1"/>
    <x v="1"/>
    <x v="0"/>
    <d v="2019-09-18T16:12:46"/>
    <d v="2019-09-18T15:38:00"/>
    <n v="2085.999999800697"/>
    <n v="34.766666663344949"/>
    <n v="34.766666663344949"/>
    <n v="1"/>
    <s v="C543618"/>
    <s v="Closed"/>
  </r>
  <r>
    <x v="0"/>
    <x v="2"/>
    <x v="5"/>
    <s v="FS.8897"/>
    <n v="6"/>
    <x v="10"/>
    <x v="0"/>
    <d v="2019-09-19T13:00:40"/>
    <d v="2019-09-19T12:17:00"/>
    <n v="2619.9999995296821"/>
    <n v="43.666666658828035"/>
    <n v="261.99999995296821"/>
    <n v="1"/>
    <s v="D543624"/>
    <s v="Closed"/>
  </r>
  <r>
    <x v="0"/>
    <x v="2"/>
    <x v="5"/>
    <s v="TR.33440"/>
    <n v="1"/>
    <x v="5"/>
    <x v="0"/>
    <d v="2019-09-19T19:55:30"/>
    <d v="2019-09-19T19:16:44"/>
    <n v="2325.9999999543652"/>
    <n v="38.766666665906087"/>
    <n v="38.766666665906087"/>
    <n v="1"/>
    <s v="D543628"/>
    <s v="Closed"/>
  </r>
  <r>
    <x v="0"/>
    <x v="0"/>
    <x v="3"/>
    <s v="TR.35244"/>
    <n v="1"/>
    <x v="7"/>
    <x v="0"/>
    <d v="2019-09-20T00:47:15"/>
    <d v="2019-09-19T23:22:34"/>
    <n v="5081.0000002384186"/>
    <n v="84.683333337306976"/>
    <n v="84.683333337306976"/>
    <n v="1"/>
    <s v="D543630"/>
    <s v="Closed"/>
  </r>
  <r>
    <x v="0"/>
    <x v="2"/>
    <x v="15"/>
    <s v="TR.33257"/>
    <n v="4"/>
    <x v="5"/>
    <x v="0"/>
    <d v="2019-09-20T13:07:48"/>
    <d v="2019-09-20T12:28:00"/>
    <n v="2387.9999999888241"/>
    <n v="39.799999999813735"/>
    <n v="159.19999999925494"/>
    <n v="1"/>
    <s v="D543638"/>
    <s v="Closed"/>
  </r>
  <r>
    <x v="1"/>
    <x v="6"/>
    <x v="22"/>
    <s v="TR.40139"/>
    <n v="3"/>
    <x v="4"/>
    <x v="0"/>
    <d v="2019-09-20T19:11:46"/>
    <d v="2019-09-20T18:01:00"/>
    <n v="4245.9999999264255"/>
    <n v="70.766666665440425"/>
    <n v="212.29999999632128"/>
    <n v="1"/>
    <s v="D543642"/>
    <s v="Closed"/>
  </r>
  <r>
    <x v="0"/>
    <x v="4"/>
    <x v="9"/>
    <s v="TR.61345"/>
    <n v="1"/>
    <x v="5"/>
    <x v="0"/>
    <d v="2019-09-20T20:44:25"/>
    <d v="2019-09-20T19:49:00"/>
    <n v="3325.0000002561137"/>
    <n v="55.416666670935228"/>
    <n v="55.416666670935228"/>
    <n v="1"/>
    <s v="D543645"/>
    <s v="Closed"/>
  </r>
  <r>
    <x v="0"/>
    <x v="2"/>
    <x v="10"/>
    <s v="MTR.25828"/>
    <n v="1"/>
    <x v="5"/>
    <x v="0"/>
    <d v="2019-09-20T21:26:40"/>
    <d v="2019-09-20T20:05:00"/>
    <n v="4900.0000000465661"/>
    <n v="81.666666667442769"/>
    <n v="81.666666667442769"/>
    <n v="1"/>
    <s v="C543644"/>
    <s v="Closed"/>
  </r>
  <r>
    <x v="0"/>
    <x v="0"/>
    <x v="3"/>
    <s v="FS.885"/>
    <n v="9"/>
    <x v="1"/>
    <x v="0"/>
    <d v="2019-09-21T13:41:41"/>
    <d v="2019-09-21T12:22:00"/>
    <n v="4780.9999998891726"/>
    <n v="79.68333333148621"/>
    <n v="717.14999998337589"/>
    <n v="1"/>
    <s v="D543647"/>
    <s v="Closed"/>
  </r>
  <r>
    <x v="0"/>
    <x v="2"/>
    <x v="10"/>
    <s v="FS.98"/>
    <n v="38"/>
    <x v="5"/>
    <x v="0"/>
    <d v="2019-09-21T17:26:02"/>
    <d v="2019-09-21T16:34:03"/>
    <n v="3118.9999998779967"/>
    <n v="51.983333331299946"/>
    <n v="1975.3666665893979"/>
    <n v="1"/>
    <s v="D543657"/>
    <s v="Closed"/>
  </r>
  <r>
    <x v="0"/>
    <x v="2"/>
    <x v="10"/>
    <s v="FS.26"/>
    <n v="17"/>
    <x v="6"/>
    <x v="0"/>
    <d v="2019-09-21T18:35:36"/>
    <d v="2019-09-21T16:35:30"/>
    <n v="7206.0000003548339"/>
    <n v="120.1000000059139"/>
    <n v="2041.7000001005363"/>
    <n v="1"/>
    <s v="D543661"/>
    <s v="Closed"/>
  </r>
  <r>
    <x v="0"/>
    <x v="2"/>
    <x v="10"/>
    <s v="PL.92126"/>
    <n v="1"/>
    <x v="1"/>
    <x v="0"/>
    <d v="2019-09-22T02:01:54"/>
    <d v="2019-09-22T00:35:00"/>
    <n v="5213.9999998966232"/>
    <n v="86.899999998277053"/>
    <n v="86.899999998277053"/>
    <n v="1"/>
    <s v="D543663"/>
    <s v="Closed"/>
  </r>
  <r>
    <x v="0"/>
    <x v="4"/>
    <x v="27"/>
    <s v="MTR.27689"/>
    <n v="1"/>
    <x v="5"/>
    <x v="0"/>
    <d v="2019-09-22T09:37:13"/>
    <d v="2019-09-22T08:31:00"/>
    <n v="3973.000000230968"/>
    <n v="66.216666670516133"/>
    <n v="66.216666670516133"/>
    <n v="1"/>
    <s v="C543664"/>
    <s v="Closed"/>
  </r>
  <r>
    <x v="0"/>
    <x v="2"/>
    <x v="15"/>
    <s v="TR.32801"/>
    <n v="3"/>
    <x v="5"/>
    <x v="0"/>
    <d v="2019-09-22T10:39:17"/>
    <d v="2019-09-22T09:30:09"/>
    <n v="4148.0000002775341"/>
    <n v="69.133333337958902"/>
    <n v="207.40000001387671"/>
    <n v="1"/>
    <s v="D543667"/>
    <s v="Closed"/>
  </r>
  <r>
    <x v="0"/>
    <x v="3"/>
    <x v="7"/>
    <s v="PL.103769"/>
    <n v="7"/>
    <x v="6"/>
    <x v="0"/>
    <d v="2019-09-22T16:10:32"/>
    <d v="2019-09-22T15:41:00"/>
    <n v="1771.9999999506399"/>
    <n v="29.533333332510665"/>
    <n v="206.73333332757466"/>
    <n v="1"/>
    <s v="D543669"/>
    <s v="Closed"/>
  </r>
  <r>
    <x v="0"/>
    <x v="7"/>
    <x v="17"/>
    <s v="MTR.15678"/>
    <n v="1"/>
    <x v="5"/>
    <x v="0"/>
    <d v="2019-09-22T19:36:24"/>
    <d v="2019-09-22T18:59:34"/>
    <n v="2209.9999998696148"/>
    <n v="36.833333331160247"/>
    <n v="36.833333331160247"/>
    <n v="1"/>
    <s v="C543670"/>
    <s v="Closed"/>
  </r>
  <r>
    <x v="1"/>
    <x v="6"/>
    <x v="22"/>
    <s v="MTR.354"/>
    <n v="1"/>
    <x v="2"/>
    <x v="0"/>
    <d v="2019-09-23T15:12:41"/>
    <d v="2019-09-23T14:30:00"/>
    <n v="2561.0000001965091"/>
    <n v="42.683333336608484"/>
    <n v="42.683333336608484"/>
    <n v="1"/>
    <s v="C543673"/>
    <s v="Closed"/>
  </r>
  <r>
    <x v="0"/>
    <x v="2"/>
    <x v="16"/>
    <s v="FS.202"/>
    <n v="15"/>
    <x v="1"/>
    <x v="0"/>
    <d v="2019-09-25T07:38:59"/>
    <d v="2019-09-25T02:34:25"/>
    <n v="18274.000000138767"/>
    <n v="304.56666666897945"/>
    <n v="4568.5000000346918"/>
    <n v="1"/>
    <s v="D543679"/>
    <s v="Closed"/>
  </r>
  <r>
    <x v="1"/>
    <x v="6"/>
    <x v="25"/>
    <s v="BLANK"/>
    <n v="1"/>
    <x v="2"/>
    <x v="1"/>
    <d v="2019-09-25T22:43:00"/>
    <d v="2019-09-25T20:30:00"/>
    <n v="7980.0000002374873"/>
    <n v="133.00000000395812"/>
    <n v="133.00000000395812"/>
    <n v="1"/>
    <s v="C543688"/>
    <s v="Closed"/>
  </r>
  <r>
    <x v="0"/>
    <x v="2"/>
    <x v="10"/>
    <s v="MTR.26712"/>
    <n v="1"/>
    <x v="2"/>
    <x v="0"/>
    <d v="2019-09-26T11:26:00"/>
    <d v="2019-09-26T09:35:00"/>
    <n v="6660.0000003352761"/>
    <n v="111.00000000558794"/>
    <n v="111.00000000558794"/>
    <n v="1"/>
    <s v="C543689"/>
    <s v="Closed"/>
  </r>
  <r>
    <x v="0"/>
    <x v="4"/>
    <x v="9"/>
    <s v="FS.8898"/>
    <n v="49"/>
    <x v="1"/>
    <x v="0"/>
    <d v="2019-09-26T21:39:58"/>
    <d v="2019-09-26T21:09:40"/>
    <n v="1818.0000000167638"/>
    <n v="30.300000000279397"/>
    <n v="1484.7000000136904"/>
    <n v="1"/>
    <s v="D543703"/>
    <s v="Closed"/>
  </r>
  <r>
    <x v="0"/>
    <x v="7"/>
    <x v="17"/>
    <s v="REC.2907"/>
    <n v="754"/>
    <x v="4"/>
    <x v="0"/>
    <d v="2019-09-28T09:41:36"/>
    <d v="2019-09-28T09:02:00"/>
    <n v="2376.0000003268942"/>
    <n v="39.600000005448237"/>
    <n v="29858.400004107971"/>
    <n v="1"/>
    <s v="D543761"/>
    <s v="Closed"/>
  </r>
  <r>
    <x v="0"/>
    <x v="2"/>
    <x v="10"/>
    <s v="TR.32208"/>
    <n v="1"/>
    <x v="5"/>
    <x v="0"/>
    <d v="2019-09-28T13:57:19"/>
    <d v="2019-09-28T12:40:01"/>
    <n v="4638.0000004079193"/>
    <n v="77.300000006798655"/>
    <n v="77.300000006798655"/>
    <n v="1"/>
    <s v="D543763"/>
    <s v="Closed"/>
  </r>
  <r>
    <x v="0"/>
    <x v="4"/>
    <x v="9"/>
    <s v="TR.37452"/>
    <n v="2"/>
    <x v="6"/>
    <x v="0"/>
    <d v="2019-09-28T17:10:33"/>
    <d v="2019-09-28T15:37:00"/>
    <n v="5613.0000001285225"/>
    <n v="93.550000002142042"/>
    <n v="187.10000000428408"/>
    <n v="1"/>
    <s v="D543765"/>
    <s v="Closed"/>
  </r>
  <r>
    <x v="0"/>
    <x v="2"/>
    <x v="15"/>
    <s v="TR.32801"/>
    <n v="3"/>
    <x v="5"/>
    <x v="0"/>
    <d v="2019-09-29T09:31:56"/>
    <d v="2019-09-29T08:10:11"/>
    <n v="4905.0000005867332"/>
    <n v="81.750000009778887"/>
    <n v="245.25000002933666"/>
    <n v="1"/>
    <s v="D543767"/>
    <s v="Closed"/>
  </r>
  <r>
    <x v="0"/>
    <x v="2"/>
    <x v="5"/>
    <s v="FS.438"/>
    <n v="39"/>
    <x v="1"/>
    <x v="0"/>
    <d v="2019-09-29T17:01:55"/>
    <d v="2019-09-29T15:27:15"/>
    <n v="5680.0000000745058"/>
    <n v="94.66666666790843"/>
    <n v="3692.0000000484288"/>
    <n v="1"/>
    <s v="D543776"/>
    <s v="Closed"/>
  </r>
  <r>
    <x v="0"/>
    <x v="2"/>
    <x v="5"/>
    <s v="FS.284"/>
    <n v="1"/>
    <x v="1"/>
    <x v="0"/>
    <d v="2019-09-29T18:39:00"/>
    <d v="2019-09-29T17:06:00"/>
    <n v="5579.9999999580905"/>
    <n v="92.999999999301508"/>
    <n v="92.999999999301508"/>
    <n v="1"/>
    <s v="D543777"/>
    <s v="Closed"/>
  </r>
  <r>
    <x v="0"/>
    <x v="0"/>
    <x v="3"/>
    <s v="PL.95579"/>
    <n v="45"/>
    <x v="4"/>
    <x v="0"/>
    <d v="2019-09-30T08:48:00"/>
    <d v="2019-09-30T07:49:00"/>
    <n v="3540.0000002235174"/>
    <n v="59.00000000372529"/>
    <n v="2655.0000001676381"/>
    <n v="1"/>
    <s v="D543786"/>
    <s v="Closed"/>
  </r>
  <r>
    <x v="0"/>
    <x v="3"/>
    <x v="7"/>
    <s v="TR.38046"/>
    <n v="1"/>
    <x v="2"/>
    <x v="0"/>
    <d v="2019-09-30T11:58:00"/>
    <d v="2019-09-30T09:12:00"/>
    <n v="9960.0000004051253"/>
    <n v="166.00000000675209"/>
    <n v="166.00000000675209"/>
    <n v="1"/>
    <s v="D543792"/>
    <s v="Closed"/>
  </r>
  <r>
    <x v="0"/>
    <x v="0"/>
    <x v="4"/>
    <s v="MTR.18507"/>
    <n v="1"/>
    <x v="5"/>
    <x v="0"/>
    <d v="2019-09-30T21:08:18"/>
    <d v="2019-09-30T19:51:00"/>
    <n v="4638.0000004079193"/>
    <n v="77.300000006798655"/>
    <n v="77.300000006798655"/>
    <n v="1"/>
    <s v="C543795"/>
    <s v="Closed"/>
  </r>
  <r>
    <x v="0"/>
    <x v="3"/>
    <x v="7"/>
    <s v="FS.1455"/>
    <n v="1"/>
    <x v="1"/>
    <x v="0"/>
    <d v="2019-10-01T10:49:24"/>
    <d v="2019-10-01T08:56:00"/>
    <n v="6804.0000000502914"/>
    <n v="113.40000000083819"/>
    <n v="113.40000000083819"/>
    <n v="1"/>
    <s v="D543797"/>
    <s v="Closed"/>
  </r>
  <r>
    <x v="0"/>
    <x v="2"/>
    <x v="10"/>
    <s v="FS.246"/>
    <n v="15"/>
    <x v="1"/>
    <x v="0"/>
    <d v="2019-10-01T17:05:57"/>
    <d v="2019-10-01T16:28:00"/>
    <n v="2276.9999998155981"/>
    <n v="37.949999996926636"/>
    <n v="569.24999995389953"/>
    <n v="1"/>
    <s v="D543803"/>
    <s v="Closed"/>
  </r>
  <r>
    <x v="0"/>
    <x v="3"/>
    <x v="7"/>
    <s v="MTR.21648"/>
    <n v="1"/>
    <x v="5"/>
    <x v="0"/>
    <d v="2019-10-02T21:17:39"/>
    <d v="2019-10-02T20:13:07"/>
    <n v="3871.9999998807907"/>
    <n v="64.533333331346512"/>
    <n v="64.533333331346512"/>
    <n v="1"/>
    <s v="C543808"/>
    <s v="Closed"/>
  </r>
  <r>
    <x v="1"/>
    <x v="1"/>
    <x v="11"/>
    <s v="MTR.8765"/>
    <n v="1"/>
    <x v="1"/>
    <x v="0"/>
    <d v="2019-10-02T22:07:42"/>
    <d v="2019-10-02T20:44:07"/>
    <n v="5015.0000005261973"/>
    <n v="83.583333342103288"/>
    <n v="83.583333342103288"/>
    <n v="1"/>
    <s v="C543809"/>
    <s v="Closed"/>
  </r>
  <r>
    <x v="0"/>
    <x v="4"/>
    <x v="9"/>
    <s v="TR.37130"/>
    <n v="1"/>
    <x v="5"/>
    <x v="0"/>
    <d v="2019-10-03T11:20:33"/>
    <d v="2019-10-03T10:07:00"/>
    <n v="4412.9999999888241"/>
    <n v="73.549999999813735"/>
    <n v="73.549999999813735"/>
    <n v="1"/>
    <s v="D543811"/>
    <s v="Closed"/>
  </r>
  <r>
    <x v="0"/>
    <x v="0"/>
    <x v="4"/>
    <s v="TR.37560"/>
    <n v="1"/>
    <x v="5"/>
    <x v="0"/>
    <d v="2019-10-03T15:09:00"/>
    <d v="2019-10-03T13:33:00"/>
    <n v="5759.999999916181"/>
    <n v="95.999999998603016"/>
    <n v="95.999999998603016"/>
    <n v="1"/>
    <s v="D543814"/>
    <s v="Closed"/>
  </r>
  <r>
    <x v="0"/>
    <x v="3"/>
    <x v="7"/>
    <s v="MTR.16923"/>
    <n v="1"/>
    <x v="2"/>
    <x v="0"/>
    <d v="2019-10-03T15:48:27"/>
    <d v="2019-10-03T14:33:00"/>
    <n v="4527.0000002346933"/>
    <n v="75.450000003911555"/>
    <n v="75.450000003911555"/>
    <n v="1"/>
    <s v="C543813"/>
    <s v="Closed"/>
  </r>
  <r>
    <x v="0"/>
    <x v="2"/>
    <x v="5"/>
    <s v="MTR.19894"/>
    <n v="1"/>
    <x v="2"/>
    <x v="0"/>
    <d v="2019-10-03T18:37:56"/>
    <d v="2019-10-03T17:01:00"/>
    <n v="5816.0000004339963"/>
    <n v="96.933333340566605"/>
    <n v="96.933333340566605"/>
    <n v="1"/>
    <s v="C543815"/>
    <s v="Closed"/>
  </r>
  <r>
    <x v="0"/>
    <x v="3"/>
    <x v="6"/>
    <s v="FS.1741"/>
    <n v="17"/>
    <x v="1"/>
    <x v="0"/>
    <d v="2019-10-04T19:11:38"/>
    <d v="2019-10-04T17:39:00"/>
    <n v="5557.9999998444691"/>
    <n v="92.633333330741152"/>
    <n v="1574.7666666225996"/>
    <n v="1"/>
    <s v="D543820"/>
    <s v="Closed"/>
  </r>
  <r>
    <x v="0"/>
    <x v="0"/>
    <x v="3"/>
    <s v="MTR.24554"/>
    <n v="1"/>
    <x v="5"/>
    <x v="0"/>
    <d v="2019-10-05T08:50:45"/>
    <d v="2019-10-05T07:35:00"/>
    <n v="4545.0000000419095"/>
    <n v="75.750000000698492"/>
    <n v="75.750000000698492"/>
    <n v="1"/>
    <s v="C543821"/>
    <s v="Closed"/>
  </r>
  <r>
    <x v="0"/>
    <x v="2"/>
    <x v="15"/>
    <s v="FS.349"/>
    <n v="21"/>
    <x v="10"/>
    <x v="0"/>
    <d v="2019-10-05T13:29:13"/>
    <d v="2019-10-05T12:20:00"/>
    <n v="4152.9999995604157"/>
    <n v="69.216666659340262"/>
    <n v="1453.5499998461455"/>
    <n v="1"/>
    <s v="D543829"/>
    <s v="Closed"/>
  </r>
  <r>
    <x v="0"/>
    <x v="2"/>
    <x v="15"/>
    <s v="FS.346"/>
    <n v="5"/>
    <x v="10"/>
    <x v="0"/>
    <d v="2019-10-05T13:30:09"/>
    <d v="2019-10-05T12:22:00"/>
    <n v="4089.0000003157184"/>
    <n v="68.150000005261973"/>
    <n v="340.75000002630986"/>
    <n v="1"/>
    <s v="D543830"/>
    <s v="Closed"/>
  </r>
  <r>
    <x v="1"/>
    <x v="6"/>
    <x v="22"/>
    <s v="FS.2422"/>
    <n v="16"/>
    <x v="4"/>
    <x v="0"/>
    <d v="2019-10-06T19:33:55"/>
    <d v="2019-10-06T17:43:43"/>
    <n v="6612.000000430271"/>
    <n v="110.20000000717118"/>
    <n v="1763.2000001147389"/>
    <n v="1"/>
    <s v="D543835"/>
    <s v="Closed"/>
  </r>
  <r>
    <x v="1"/>
    <x v="1"/>
    <x v="2"/>
    <s v="FS.2562"/>
    <n v="15"/>
    <x v="1"/>
    <x v="0"/>
    <d v="2019-10-07T14:34:50"/>
    <d v="2019-10-07T13:50:21"/>
    <n v="2668.9999996684492"/>
    <n v="44.483333327807486"/>
    <n v="667.24999991711229"/>
    <n v="1"/>
    <s v="D543839"/>
    <s v="Closed"/>
  </r>
  <r>
    <x v="1"/>
    <x v="1"/>
    <x v="11"/>
    <s v="MTR.8705"/>
    <n v="1"/>
    <x v="1"/>
    <x v="0"/>
    <d v="2019-10-07T19:31:43"/>
    <d v="2019-10-07T18:31:00"/>
    <n v="3643.0000004125759"/>
    <n v="60.716666673542932"/>
    <n v="60.716666673542932"/>
    <n v="1"/>
    <s v="C543842"/>
    <s v="Closed"/>
  </r>
  <r>
    <x v="0"/>
    <x v="0"/>
    <x v="4"/>
    <s v="FS.997"/>
    <n v="5"/>
    <x v="5"/>
    <x v="0"/>
    <d v="2019-10-08T08:51:10"/>
    <d v="2019-10-08T07:35:00"/>
    <n v="4570.000000228174"/>
    <n v="76.166666670469567"/>
    <n v="380.83333335234784"/>
    <n v="1"/>
    <s v="D543846"/>
    <s v="Closed"/>
  </r>
  <r>
    <x v="0"/>
    <x v="4"/>
    <x v="9"/>
    <s v="FS.1432"/>
    <n v="15"/>
    <x v="5"/>
    <x v="0"/>
    <d v="2019-10-08T09:50:43"/>
    <d v="2019-10-08T08:53:00"/>
    <n v="3462.9999998258427"/>
    <n v="57.716666663764045"/>
    <n v="865.74999995646067"/>
    <n v="1"/>
    <s v="D543850"/>
    <s v="Closed"/>
  </r>
  <r>
    <x v="0"/>
    <x v="0"/>
    <x v="0"/>
    <s v="TR.37434"/>
    <n v="1"/>
    <x v="5"/>
    <x v="0"/>
    <d v="2019-10-08T19:55:05"/>
    <d v="2019-10-08T18:52:00"/>
    <n v="3784.9999996600673"/>
    <n v="63.083333327667788"/>
    <n v="63.083333327667788"/>
    <n v="1"/>
    <s v="D543855"/>
    <s v="Closed"/>
  </r>
  <r>
    <x v="0"/>
    <x v="7"/>
    <x v="17"/>
    <s v="MTR.15222"/>
    <n v="1"/>
    <x v="5"/>
    <x v="0"/>
    <d v="2019-10-08T23:36:05"/>
    <d v="2019-10-08T23:03:06"/>
    <n v="1978.9999999338761"/>
    <n v="32.983333332231268"/>
    <n v="32.983333332231268"/>
    <n v="1"/>
    <s v="C543856"/>
    <s v="Closed"/>
  </r>
  <r>
    <x v="0"/>
    <x v="7"/>
    <x v="17"/>
    <s v="TR.39128"/>
    <n v="1"/>
    <x v="5"/>
    <x v="0"/>
    <d v="2019-10-09T00:45:00"/>
    <d v="2019-10-08T23:39:00"/>
    <n v="3959.9999997066334"/>
    <n v="65.999999995110556"/>
    <n v="65.999999995110556"/>
    <n v="1"/>
    <s v="D543857"/>
    <s v="Closed"/>
  </r>
  <r>
    <x v="1"/>
    <x v="1"/>
    <x v="2"/>
    <s v="FS.2374"/>
    <n v="69"/>
    <x v="5"/>
    <x v="0"/>
    <d v="2019-10-09T10:02:54"/>
    <d v="2019-10-09T09:26:49"/>
    <n v="2165.0000000372529"/>
    <n v="36.083333333954215"/>
    <n v="2489.7500000428408"/>
    <n v="1"/>
    <s v="D543865"/>
    <s v="Closed"/>
  </r>
  <r>
    <x v="0"/>
    <x v="2"/>
    <x v="5"/>
    <s v="MTR.19624"/>
    <n v="1"/>
    <x v="5"/>
    <x v="0"/>
    <d v="2019-10-10T17:17:17"/>
    <d v="2019-10-10T16:06:00"/>
    <n v="4277.0000002579764"/>
    <n v="71.283333337632939"/>
    <n v="71.283333337632939"/>
    <n v="1"/>
    <s v="C543872"/>
    <s v="Closed"/>
  </r>
  <r>
    <x v="0"/>
    <x v="3"/>
    <x v="6"/>
    <s v="MTR.16327"/>
    <n v="1"/>
    <x v="10"/>
    <x v="0"/>
    <d v="2019-10-11T14:50:06"/>
    <d v="2019-10-11T13:46:00"/>
    <n v="3846.000000089407"/>
    <n v="64.100000001490116"/>
    <n v="64.100000001490116"/>
    <n v="1"/>
    <s v="C543876"/>
    <s v="Closed"/>
  </r>
  <r>
    <x v="1"/>
    <x v="6"/>
    <x v="13"/>
    <s v="MTR.4892"/>
    <n v="1"/>
    <x v="2"/>
    <x v="1"/>
    <d v="2019-10-11T16:06:57"/>
    <d v="2019-10-11T15:23:00"/>
    <n v="2636.9999997317791"/>
    <n v="43.949999995529652"/>
    <n v="43.949999995529652"/>
    <n v="1"/>
    <s v="C543877"/>
    <s v="Closed"/>
  </r>
  <r>
    <x v="0"/>
    <x v="0"/>
    <x v="0"/>
    <s v="FS.1242"/>
    <n v="7"/>
    <x v="1"/>
    <x v="0"/>
    <d v="2019-10-11T17:29:28"/>
    <d v="2019-10-11T16:13:00"/>
    <n v="4588.0000000353903"/>
    <n v="76.466666667256504"/>
    <n v="535.26666667079553"/>
    <n v="1"/>
    <s v="D543881"/>
    <s v="Closed"/>
  </r>
  <r>
    <x v="0"/>
    <x v="4"/>
    <x v="9"/>
    <s v="FS.1447"/>
    <n v="5"/>
    <x v="5"/>
    <x v="0"/>
    <d v="2019-10-12T12:13:34"/>
    <d v="2019-10-12T10:36:00"/>
    <n v="5853.99999988731"/>
    <n v="97.566666664788499"/>
    <n v="487.8333333239425"/>
    <n v="1"/>
    <s v="D543886"/>
    <s v="Closed"/>
  </r>
  <r>
    <x v="0"/>
    <x v="7"/>
    <x v="17"/>
    <s v="MTR.15616"/>
    <n v="1"/>
    <x v="4"/>
    <x v="0"/>
    <d v="2019-10-12T17:21:26"/>
    <d v="2019-10-12T16:43:52"/>
    <n v="2253.9999994682148"/>
    <n v="37.56666665780358"/>
    <n v="37.56666665780358"/>
    <n v="1"/>
    <s v="C543887"/>
    <s v="Closed"/>
  </r>
  <r>
    <x v="0"/>
    <x v="0"/>
    <x v="4"/>
    <s v="FS.1139"/>
    <n v="4"/>
    <x v="2"/>
    <x v="0"/>
    <d v="2019-10-13T13:39:53"/>
    <d v="2019-10-13T10:15:00"/>
    <n v="12292.999999481253"/>
    <n v="204.88333332468756"/>
    <n v="819.53333329875022"/>
    <n v="1"/>
    <s v="D543889"/>
    <s v="Closed"/>
  </r>
  <r>
    <x v="0"/>
    <x v="4"/>
    <x v="9"/>
    <s v="MTR.28815"/>
    <n v="1"/>
    <x v="5"/>
    <x v="0"/>
    <d v="2019-10-13T21:34:35"/>
    <d v="2019-10-13T19:29:00"/>
    <n v="7534.999999939464"/>
    <n v="125.5833333323244"/>
    <n v="125.5833333323244"/>
    <n v="1"/>
    <s v="C543890"/>
    <s v="Closed"/>
  </r>
  <r>
    <x v="0"/>
    <x v="0"/>
    <x v="1"/>
    <s v="TR.34611"/>
    <n v="4"/>
    <x v="5"/>
    <x v="0"/>
    <d v="2019-10-14T09:04:00"/>
    <d v="2019-10-14T07:58:00"/>
    <n v="3960.0000003352761"/>
    <n v="66.000000005587935"/>
    <n v="264.00000002235174"/>
    <n v="1"/>
    <s v="D543893"/>
    <s v="Closed"/>
  </r>
  <r>
    <x v="0"/>
    <x v="2"/>
    <x v="10"/>
    <s v="FS.190"/>
    <n v="18"/>
    <x v="1"/>
    <x v="0"/>
    <d v="2019-10-14T11:04:18"/>
    <d v="2019-10-14T10:13:00"/>
    <n v="3078.0000003520399"/>
    <n v="51.300000005867332"/>
    <n v="923.40000010561198"/>
    <n v="1"/>
    <s v="D543899"/>
    <s v="Closed"/>
  </r>
  <r>
    <x v="0"/>
    <x v="3"/>
    <x v="7"/>
    <s v="FS.1495"/>
    <n v="3"/>
    <x v="1"/>
    <x v="0"/>
    <d v="2019-10-14T15:07:37"/>
    <d v="2019-10-14T13:50:00"/>
    <n v="4656.9999998202547"/>
    <n v="77.616666663670912"/>
    <n v="232.84999999101274"/>
    <n v="1"/>
    <s v="D543902"/>
    <s v="Closed"/>
  </r>
  <r>
    <x v="0"/>
    <x v="3"/>
    <x v="7"/>
    <s v="TR.37391"/>
    <n v="2"/>
    <x v="2"/>
    <x v="0"/>
    <d v="2019-10-14T18:47:27"/>
    <d v="2019-10-14T16:41:00"/>
    <n v="7586.9999995222315"/>
    <n v="126.44999999203719"/>
    <n v="252.89999998407438"/>
    <n v="1"/>
    <s v="D543904"/>
    <s v="Closed"/>
  </r>
  <r>
    <x v="0"/>
    <x v="2"/>
    <x v="10"/>
    <s v="REC.50"/>
    <n v="405"/>
    <x v="2"/>
    <x v="0"/>
    <d v="2019-10-14T19:09:33"/>
    <d v="2019-10-14T17:24:00"/>
    <n v="6332.9999999608845"/>
    <n v="105.54999999934807"/>
    <n v="42747.74999973597"/>
    <n v="1"/>
    <s v="D543923"/>
    <s v="Closed"/>
  </r>
  <r>
    <x v="0"/>
    <x v="0"/>
    <x v="3"/>
    <s v="PL.96803"/>
    <n v="11"/>
    <x v="1"/>
    <x v="0"/>
    <d v="2019-10-15T03:33:32"/>
    <d v="2019-10-15T01:41:59"/>
    <n v="6692.9999998770654"/>
    <n v="111.54999999795109"/>
    <n v="1227.049999977462"/>
    <n v="1"/>
    <s v="D543928"/>
    <s v="Closed"/>
  </r>
  <r>
    <x v="0"/>
    <x v="0"/>
    <x v="3"/>
    <s v="FS.711"/>
    <n v="6"/>
    <x v="1"/>
    <x v="0"/>
    <d v="2019-10-15T05:14:04"/>
    <d v="2019-10-15T01:43:33"/>
    <n v="12630.999999912456"/>
    <n v="210.51666666520759"/>
    <n v="1263.0999999912456"/>
    <n v="1"/>
    <s v="D543930"/>
    <s v="Closed"/>
  </r>
  <r>
    <x v="0"/>
    <x v="2"/>
    <x v="10"/>
    <s v="FS.116"/>
    <n v="14"/>
    <x v="7"/>
    <x v="0"/>
    <d v="2019-10-15T19:34:10"/>
    <d v="2019-10-15T18:23:00"/>
    <n v="4269.9999998789281"/>
    <n v="71.166666664648801"/>
    <n v="996.33333330508322"/>
    <n v="1"/>
    <s v="D543937"/>
    <s v="Closed"/>
  </r>
  <r>
    <x v="0"/>
    <x v="2"/>
    <x v="10"/>
    <s v="MTR.25487"/>
    <n v="1"/>
    <x v="7"/>
    <x v="0"/>
    <d v="2019-10-15T19:37:00"/>
    <d v="2019-10-15T18:25:00"/>
    <n v="4320.0000002514571"/>
    <n v="72.000000004190952"/>
    <n v="72.000000004190952"/>
    <n v="1"/>
    <s v="C543934"/>
    <s v="Closed"/>
  </r>
  <r>
    <x v="0"/>
    <x v="2"/>
    <x v="10"/>
    <s v="REC.32"/>
    <n v="22"/>
    <x v="1"/>
    <x v="0"/>
    <d v="2019-10-16T03:50:06"/>
    <d v="2019-10-16T02:18:43"/>
    <n v="5482.9999999143183"/>
    <n v="91.383333331905305"/>
    <n v="2010.4333333019167"/>
    <n v="1"/>
    <s v="D543941"/>
    <s v="Closed"/>
  </r>
  <r>
    <x v="1"/>
    <x v="6"/>
    <x v="21"/>
    <s v="MTR.5681"/>
    <n v="1"/>
    <x v="2"/>
    <x v="0"/>
    <d v="2019-10-16T10:25:00"/>
    <d v="2019-10-16T08:51:00"/>
    <n v="5640.0000001536682"/>
    <n v="94.000000002561137"/>
    <n v="94.000000002561137"/>
    <n v="1"/>
    <s v="C543943"/>
    <s v="Closed"/>
  </r>
  <r>
    <x v="1"/>
    <x v="6"/>
    <x v="13"/>
    <s v="FS.2851"/>
    <n v="42"/>
    <x v="4"/>
    <x v="0"/>
    <d v="2019-10-16T11:58:06"/>
    <d v="2019-10-16T10:59:41"/>
    <n v="3504.9999995855615"/>
    <n v="58.416666659759358"/>
    <n v="2453.499999709893"/>
    <n v="1"/>
    <s v="D543948"/>
    <s v="Closed"/>
  </r>
  <r>
    <x v="0"/>
    <x v="0"/>
    <x v="0"/>
    <s v="FS.1565"/>
    <n v="6"/>
    <x v="1"/>
    <x v="0"/>
    <d v="2019-10-17T13:19:00"/>
    <d v="2019-10-17T12:22:00"/>
    <n v="3419.9999998323619"/>
    <n v="56.999999997206032"/>
    <n v="341.99999998323619"/>
    <n v="1"/>
    <s v="D543957"/>
    <s v="Closed"/>
  </r>
  <r>
    <x v="0"/>
    <x v="0"/>
    <x v="0"/>
    <s v="REC.1040"/>
    <n v="338"/>
    <x v="1"/>
    <x v="0"/>
    <d v="2019-10-18T11:55:19"/>
    <d v="2019-10-18T11:08:00"/>
    <n v="2838.9999998034909"/>
    <n v="47.316666663391516"/>
    <n v="15993.033332226332"/>
    <n v="1"/>
    <s v="D543993"/>
    <s v="Closed"/>
  </r>
  <r>
    <x v="1"/>
    <x v="6"/>
    <x v="13"/>
    <s v="MTR.13397"/>
    <n v="1"/>
    <x v="5"/>
    <x v="0"/>
    <d v="2019-10-18T15:32:56"/>
    <d v="2019-10-18T15:07:00"/>
    <n v="1555.9999997494742"/>
    <n v="25.933333329157904"/>
    <n v="25.933333329157904"/>
    <n v="1"/>
    <s v="C544010"/>
    <s v="Closed"/>
  </r>
  <r>
    <x v="1"/>
    <x v="5"/>
    <x v="12"/>
    <s v="FS.11183"/>
    <n v="12"/>
    <x v="1"/>
    <x v="0"/>
    <d v="2019-10-19T08:21:25"/>
    <d v="2019-10-19T07:05:27"/>
    <n v="4557.9999999376014"/>
    <n v="75.96666666562669"/>
    <n v="911.59999998752028"/>
    <n v="1"/>
    <s v="D544015"/>
    <s v="Closed"/>
  </r>
  <r>
    <x v="0"/>
    <x v="2"/>
    <x v="10"/>
    <s v="REC.185"/>
    <n v="12"/>
    <x v="14"/>
    <x v="0"/>
    <d v="2019-10-19T10:37:35"/>
    <d v="2019-10-19T09:23:00"/>
    <n v="4475.0000000232831"/>
    <n v="74.583333333721384"/>
    <n v="895.00000000465661"/>
    <n v="1"/>
    <s v="D544026"/>
    <s v="Closed"/>
  </r>
  <r>
    <x v="0"/>
    <x v="3"/>
    <x v="7"/>
    <s v="FS.1676"/>
    <n v="3"/>
    <x v="14"/>
    <x v="0"/>
    <d v="2019-10-19T11:22:07"/>
    <d v="2019-10-19T10:27:00"/>
    <n v="3306.9999998202547"/>
    <n v="55.116666663670912"/>
    <n v="165.34999999101274"/>
    <n v="1"/>
    <s v="D544025"/>
    <s v="Closed"/>
  </r>
  <r>
    <x v="0"/>
    <x v="2"/>
    <x v="5"/>
    <s v="REC.2867"/>
    <n v="1075"/>
    <x v="14"/>
    <x v="0"/>
    <d v="2019-10-19T14:01:05"/>
    <d v="2019-10-19T13:12:59"/>
    <n v="2885.9999994747341"/>
    <n v="48.099999991245568"/>
    <n v="51707.499990588985"/>
    <n v="1"/>
    <s v="D544169"/>
    <s v="Closed"/>
  </r>
  <r>
    <x v="0"/>
    <x v="0"/>
    <x v="1"/>
    <s v="FS.803"/>
    <n v="4"/>
    <x v="1"/>
    <x v="0"/>
    <d v="2019-10-20T12:29:27"/>
    <d v="2019-10-20T11:21:00"/>
    <n v="4107.0000001229346"/>
    <n v="68.45000000204891"/>
    <n v="273.80000000819564"/>
    <n v="1"/>
    <s v="D544185"/>
    <s v="Closed"/>
  </r>
  <r>
    <x v="0"/>
    <x v="2"/>
    <x v="5"/>
    <s v="TR.33845"/>
    <n v="5"/>
    <x v="1"/>
    <x v="0"/>
    <d v="2019-10-20T19:15:33"/>
    <d v="2019-10-20T17:23:00"/>
    <n v="6752.9999994440004"/>
    <n v="112.54999999073334"/>
    <n v="562.7499999536667"/>
    <n v="1"/>
    <s v="D544187"/>
    <s v="Closed"/>
  </r>
  <r>
    <x v="0"/>
    <x v="0"/>
    <x v="1"/>
    <s v="MTR.21962"/>
    <n v="1"/>
    <x v="4"/>
    <x v="0"/>
    <d v="2019-10-21T12:40:06"/>
    <d v="2019-10-21T09:05:00"/>
    <n v="12906.000000075437"/>
    <n v="215.10000000125729"/>
    <n v="215.10000000125729"/>
    <n v="1"/>
    <s v="C544189"/>
    <s v="Closed"/>
  </r>
  <r>
    <x v="0"/>
    <x v="4"/>
    <x v="9"/>
    <s v="FS.1388"/>
    <n v="8"/>
    <x v="4"/>
    <x v="0"/>
    <d v="2019-10-21T11:45:21"/>
    <d v="2019-10-21T11:07:00"/>
    <n v="2301.0000003967434"/>
    <n v="38.35000000661239"/>
    <n v="306.80000005289912"/>
    <n v="1"/>
    <s v="D544190"/>
    <s v="Closed"/>
  </r>
  <r>
    <x v="1"/>
    <x v="1"/>
    <x v="11"/>
    <s v="FS.2552"/>
    <n v="287"/>
    <x v="7"/>
    <x v="0"/>
    <d v="2019-10-22T04:33:56"/>
    <d v="2019-10-21T23:50:09"/>
    <n v="17026.999999699183"/>
    <n v="283.78333332831971"/>
    <n v="81445.816665227758"/>
    <n v="1"/>
    <s v="D544209"/>
    <s v="Closed"/>
  </r>
  <r>
    <x v="0"/>
    <x v="0"/>
    <x v="3"/>
    <s v="TR.34500"/>
    <n v="2"/>
    <x v="2"/>
    <x v="0"/>
    <d v="2019-10-22T11:01:38"/>
    <d v="2019-10-22T09:35:00"/>
    <n v="5197.9999999282882"/>
    <n v="86.633333332138136"/>
    <n v="173.26666666427627"/>
    <n v="1"/>
    <s v="D544219"/>
    <s v="Closed"/>
  </r>
  <r>
    <x v="0"/>
    <x v="0"/>
    <x v="1"/>
    <s v="FS.803"/>
    <n v="4"/>
    <x v="2"/>
    <x v="0"/>
    <d v="2019-10-22T10:50:00"/>
    <d v="2019-10-22T09:40:00"/>
    <n v="4199.9999998603016"/>
    <n v="69.999999997671694"/>
    <n v="279.99999999068677"/>
    <n v="1"/>
    <s v="D544218"/>
    <s v="Closed"/>
  </r>
  <r>
    <x v="0"/>
    <x v="0"/>
    <x v="3"/>
    <s v="FS.15584"/>
    <n v="1"/>
    <x v="4"/>
    <x v="0"/>
    <d v="2019-10-22T11:41:32"/>
    <d v="2019-10-22T11:11:00"/>
    <n v="1832.0000001462176"/>
    <n v="30.533333335770294"/>
    <n v="30.533333335770294"/>
    <n v="1"/>
    <s v="D544222"/>
    <s v="Closed"/>
  </r>
  <r>
    <x v="0"/>
    <x v="4"/>
    <x v="9"/>
    <s v="SL.13283"/>
    <n v="1"/>
    <x v="2"/>
    <x v="0"/>
    <d v="2019-10-23T17:19:14"/>
    <d v="2019-10-23T15:51:00"/>
    <n v="5294.0000003669411"/>
    <n v="88.233333339449018"/>
    <n v="88.233333339449018"/>
    <n v="1"/>
    <s v="D544228"/>
    <s v="Closed"/>
  </r>
  <r>
    <x v="0"/>
    <x v="2"/>
    <x v="15"/>
    <s v="TR.32801"/>
    <n v="3"/>
    <x v="5"/>
    <x v="0"/>
    <d v="2019-10-23T18:06:59"/>
    <d v="2019-10-23T16:49:00"/>
    <n v="4678.9999999338761"/>
    <n v="77.983333332231268"/>
    <n v="233.9499999966938"/>
    <n v="1"/>
    <s v="D544230"/>
    <s v="Closed"/>
  </r>
  <r>
    <x v="0"/>
    <x v="2"/>
    <x v="5"/>
    <s v="FS.630"/>
    <n v="2"/>
    <x v="1"/>
    <x v="0"/>
    <d v="2019-10-23T20:15:30"/>
    <d v="2019-10-23T19:41:00"/>
    <n v="2069.9999998323619"/>
    <n v="34.499999997206032"/>
    <n v="68.999999994412065"/>
    <n v="1"/>
    <s v="D544232"/>
    <s v="Closed"/>
  </r>
  <r>
    <x v="0"/>
    <x v="2"/>
    <x v="10"/>
    <s v="FS.126"/>
    <n v="11"/>
    <x v="4"/>
    <x v="0"/>
    <d v="2019-10-25T13:19:29"/>
    <d v="2019-10-25T11:54:00"/>
    <n v="5129.0000001434237"/>
    <n v="85.483333335723728"/>
    <n v="940.31666669296101"/>
    <n v="1"/>
    <s v="D544241"/>
    <s v="Closed"/>
  </r>
  <r>
    <x v="0"/>
    <x v="4"/>
    <x v="9"/>
    <s v="FS.1388"/>
    <n v="8"/>
    <x v="5"/>
    <x v="0"/>
    <d v="2019-10-25T14:24:19"/>
    <d v="2019-10-25T13:36:03"/>
    <n v="2895.9999999264255"/>
    <n v="48.266666665440425"/>
    <n v="386.1333333235234"/>
    <n v="1"/>
    <s v="D544242"/>
    <s v="Closed"/>
  </r>
  <r>
    <x v="0"/>
    <x v="2"/>
    <x v="10"/>
    <s v="FS.116"/>
    <n v="26"/>
    <x v="3"/>
    <x v="0"/>
    <d v="2019-10-26T11:57:00"/>
    <d v="2019-10-26T11:20:00"/>
    <n v="2220.0000003213063"/>
    <n v="37.000000005355105"/>
    <n v="962.00000013923272"/>
    <n v="1"/>
    <s v="D544258"/>
    <s v="Closed"/>
  </r>
  <r>
    <x v="0"/>
    <x v="2"/>
    <x v="10"/>
    <s v="FS.116"/>
    <n v="26"/>
    <x v="3"/>
    <x v="0"/>
    <d v="2019-10-26T14:03:00"/>
    <d v="2019-10-26T13:25:00"/>
    <n v="2279.9999998882413"/>
    <n v="37.999999998137355"/>
    <n v="987.99999995157123"/>
    <n v="1"/>
    <s v="D544259"/>
    <s v="Closed"/>
  </r>
  <r>
    <x v="0"/>
    <x v="2"/>
    <x v="10"/>
    <s v="FS.126"/>
    <n v="24"/>
    <x v="3"/>
    <x v="0"/>
    <d v="2019-10-26T15:04:00"/>
    <d v="2019-10-26T13:25:00"/>
    <n v="5939.9999998742715"/>
    <n v="98.999999997904524"/>
    <n v="2375.9999999497086"/>
    <n v="1"/>
    <s v="D544260"/>
    <s v="Closed"/>
  </r>
  <r>
    <x v="0"/>
    <x v="4"/>
    <x v="27"/>
    <s v="FDR.8368"/>
    <n v="40"/>
    <x v="3"/>
    <x v="0"/>
    <d v="2019-10-26T16:45:00"/>
    <d v="2019-10-26T16:08:00"/>
    <n v="2219.9999996926636"/>
    <n v="36.999999994877726"/>
    <n v="1479.999999795109"/>
    <n v="1"/>
    <s v="D544255"/>
    <s v="Closed"/>
  </r>
  <r>
    <x v="0"/>
    <x v="2"/>
    <x v="5"/>
    <s v="PL.96001"/>
    <n v="8"/>
    <x v="1"/>
    <x v="0"/>
    <d v="2019-10-26T23:20:16"/>
    <d v="2019-10-26T20:42:56"/>
    <n v="9439.9999995483086"/>
    <n v="157.33333332580514"/>
    <n v="1258.6666666064411"/>
    <n v="1"/>
    <s v="D544248"/>
    <s v="Closed"/>
  </r>
  <r>
    <x v="0"/>
    <x v="0"/>
    <x v="4"/>
    <s v="FS.1018"/>
    <n v="1"/>
    <x v="1"/>
    <x v="0"/>
    <d v="2019-10-26T23:23:27"/>
    <d v="2019-10-26T20:56:00"/>
    <n v="8846.9999998575076"/>
    <n v="147.44999999762513"/>
    <n v="147.44999999762513"/>
    <n v="1"/>
    <s v="D544251"/>
    <s v="Closed"/>
  </r>
  <r>
    <x v="0"/>
    <x v="3"/>
    <x v="6"/>
    <s v="MTR.16420"/>
    <n v="1"/>
    <x v="1"/>
    <x v="0"/>
    <d v="2019-10-27T12:11:49"/>
    <d v="2019-10-27T10:11:00"/>
    <n v="7248.9999997196719"/>
    <n v="120.81666666199453"/>
    <n v="120.81666666199453"/>
    <n v="1"/>
    <s v="C544252"/>
    <s v="Closed"/>
  </r>
  <r>
    <x v="0"/>
    <x v="2"/>
    <x v="15"/>
    <s v="MTR.23694"/>
    <n v="1"/>
    <x v="1"/>
    <x v="0"/>
    <d v="2019-10-28T13:25:46"/>
    <d v="2019-10-28T12:42:00"/>
    <n v="2625.9999996749684"/>
    <n v="43.766666661249474"/>
    <n v="43.766666661249474"/>
    <n v="1"/>
    <s v="C544256"/>
    <s v="Closed"/>
  </r>
  <r>
    <x v="0"/>
    <x v="0"/>
    <x v="3"/>
    <s v="MTR.26616"/>
    <n v="1"/>
    <x v="2"/>
    <x v="0"/>
    <d v="2019-10-28T20:19:47"/>
    <d v="2019-10-28T18:31:00"/>
    <n v="6527.0000000484288"/>
    <n v="108.78333333414048"/>
    <n v="108.78333333414048"/>
    <n v="1"/>
    <s v="C544263"/>
    <s v="Closed"/>
  </r>
  <r>
    <x v="0"/>
    <x v="4"/>
    <x v="9"/>
    <s v="MTR.28507"/>
    <n v="1"/>
    <x v="1"/>
    <x v="0"/>
    <d v="2019-10-29T04:17:05"/>
    <d v="2019-10-29T03:01:14"/>
    <n v="4551.0000001871958"/>
    <n v="75.850000003119931"/>
    <n v="75.850000003119931"/>
    <n v="1"/>
    <s v="C544264"/>
    <s v="Closed"/>
  </r>
  <r>
    <x v="0"/>
    <x v="2"/>
    <x v="5"/>
    <s v="MTR.17511"/>
    <n v="1"/>
    <x v="1"/>
    <x v="0"/>
    <d v="2019-10-29T05:45:19"/>
    <d v="2019-10-29T04:54:00"/>
    <n v="3078.9999999571592"/>
    <n v="51.316666665952653"/>
    <n v="51.316666665952653"/>
    <n v="1"/>
    <s v="C544265"/>
    <s v="Closed"/>
  </r>
  <r>
    <x v="1"/>
    <x v="6"/>
    <x v="13"/>
    <s v="FS.2072"/>
    <n v="13"/>
    <x v="1"/>
    <x v="0"/>
    <d v="2019-10-29T08:30:26"/>
    <d v="2019-10-29T07:22:00"/>
    <n v="4106.0000005178154"/>
    <n v="68.433333341963589"/>
    <n v="889.63333344552666"/>
    <n v="1"/>
    <s v="D544268"/>
    <s v="Closed"/>
  </r>
  <r>
    <x v="0"/>
    <x v="3"/>
    <x v="7"/>
    <s v="TR.37704"/>
    <n v="1"/>
    <x v="5"/>
    <x v="0"/>
    <d v="2019-10-29T13:30:00"/>
    <d v="2019-10-29T12:42:00"/>
    <n v="2879.9999999580905"/>
    <n v="47.999999999301508"/>
    <n v="47.999999999301508"/>
    <n v="1"/>
    <s v="D544274"/>
    <s v="Closed"/>
  </r>
  <r>
    <x v="0"/>
    <x v="7"/>
    <x v="17"/>
    <s v="REC.1752"/>
    <n v="29"/>
    <x v="3"/>
    <x v="0"/>
    <d v="2019-10-29T18:52:58"/>
    <d v="2019-10-29T16:40:00"/>
    <n v="7977.9999997699633"/>
    <n v="132.96666666283272"/>
    <n v="3856.0333332221489"/>
    <n v="1"/>
    <s v="D544277"/>
    <s v="Closed"/>
  </r>
  <r>
    <x v="0"/>
    <x v="2"/>
    <x v="5"/>
    <s v="MTR.18593"/>
    <n v="1"/>
    <x v="1"/>
    <x v="0"/>
    <d v="2019-10-30T19:42:33"/>
    <d v="2019-10-30T18:47:00"/>
    <n v="3333.0000002402812"/>
    <n v="55.550000004004687"/>
    <n v="55.550000004004687"/>
    <n v="1"/>
    <s v="C544285"/>
    <s v="Closed"/>
  </r>
  <r>
    <x v="0"/>
    <x v="7"/>
    <x v="17"/>
    <s v="REC.1752"/>
    <n v="29"/>
    <x v="1"/>
    <x v="0"/>
    <d v="2019-10-31T06:35:41"/>
    <d v="2019-10-31T04:23:00"/>
    <n v="7961.0000001965091"/>
    <n v="132.68333333660848"/>
    <n v="3847.816666761646"/>
    <n v="1"/>
    <s v="D544296"/>
    <s v="Closed"/>
  </r>
  <r>
    <x v="0"/>
    <x v="2"/>
    <x v="5"/>
    <s v="TR.35133"/>
    <n v="1"/>
    <x v="1"/>
    <x v="0"/>
    <d v="2019-10-31T12:23:00"/>
    <d v="2019-10-31T11:49:00"/>
    <n v="2040.0000003632158"/>
    <n v="34.000000006053597"/>
    <n v="34.000000006053597"/>
    <n v="1"/>
    <s v="D544300"/>
    <s v="Closed"/>
  </r>
  <r>
    <x v="0"/>
    <x v="4"/>
    <x v="9"/>
    <s v="MTR.28979"/>
    <n v="1"/>
    <x v="7"/>
    <x v="0"/>
    <d v="2019-10-31T15:59:00"/>
    <d v="2019-10-31T13:54:19"/>
    <n v="7481.0000005178154"/>
    <n v="124.68333334196359"/>
    <n v="124.68333334196359"/>
    <n v="1"/>
    <s v="C544301"/>
    <s v="Closed"/>
  </r>
  <r>
    <x v="0"/>
    <x v="7"/>
    <x v="17"/>
    <s v="FS.1794"/>
    <n v="57"/>
    <x v="7"/>
    <x v="0"/>
    <d v="2019-10-31T16:10:00"/>
    <d v="2019-10-31T14:51:00"/>
    <n v="4739.9999997345731"/>
    <n v="78.999999995576218"/>
    <n v="4502.9999997478444"/>
    <n v="1"/>
    <s v="D544355"/>
    <s v="Closed"/>
  </r>
  <r>
    <x v="0"/>
    <x v="0"/>
    <x v="0"/>
    <s v="FS.27186"/>
    <n v="27"/>
    <x v="3"/>
    <x v="0"/>
    <d v="2019-10-31T15:50:00"/>
    <d v="2019-10-31T14:57:00"/>
    <n v="3179.9999996786937"/>
    <n v="52.999999994644895"/>
    <n v="1430.9999998554122"/>
    <n v="1"/>
    <s v="D544336"/>
    <s v="Closed"/>
  </r>
  <r>
    <x v="1"/>
    <x v="1"/>
    <x v="2"/>
    <s v="TR.40448"/>
    <n v="6"/>
    <x v="2"/>
    <x v="1"/>
    <d v="2019-10-31T17:21:38"/>
    <d v="2019-10-31T14:59:00"/>
    <n v="8558.0000001937151"/>
    <n v="142.63333333656192"/>
    <n v="855.80000001937151"/>
    <n v="1"/>
    <s v="D544385"/>
    <s v="Closed"/>
  </r>
  <r>
    <x v="0"/>
    <x v="2"/>
    <x v="5"/>
    <s v="REC.651"/>
    <n v="246"/>
    <x v="3"/>
    <x v="0"/>
    <d v="2019-10-31T15:38:00"/>
    <d v="2019-10-31T15:03:00"/>
    <n v="2099.9999999301508"/>
    <n v="34.999999998835847"/>
    <n v="8609.9999997136183"/>
    <n v="1"/>
    <s v="D544335"/>
    <s v="Closed"/>
  </r>
  <r>
    <x v="0"/>
    <x v="2"/>
    <x v="10"/>
    <s v="REC.216"/>
    <n v="48"/>
    <x v="3"/>
    <x v="0"/>
    <d v="2019-10-31T15:57:44"/>
    <d v="2019-10-31T15:05:00"/>
    <n v="3164.0000003390014"/>
    <n v="52.733333338983357"/>
    <n v="2531.2000002712011"/>
    <n v="1"/>
    <s v="D544340"/>
    <s v="Closed"/>
  </r>
  <r>
    <x v="0"/>
    <x v="0"/>
    <x v="3"/>
    <s v="REC.593"/>
    <n v="213"/>
    <x v="3"/>
    <x v="0"/>
    <d v="2019-10-31T16:39:00"/>
    <d v="2019-10-31T15:51:00"/>
    <n v="2879.9999999580905"/>
    <n v="47.999999999301508"/>
    <n v="10223.999999851221"/>
    <n v="1"/>
    <s v="D544363"/>
    <s v="Closed"/>
  </r>
  <r>
    <x v="0"/>
    <x v="7"/>
    <x v="17"/>
    <s v="FS.1846"/>
    <n v="5"/>
    <x v="3"/>
    <x v="0"/>
    <d v="2019-10-31T16:30:00"/>
    <d v="2019-10-31T15:53:39"/>
    <n v="2181.0000000055879"/>
    <n v="36.350000000093132"/>
    <n v="181.75000000046566"/>
    <n v="1"/>
    <s v="D544377"/>
    <s v="Closed"/>
  </r>
  <r>
    <x v="0"/>
    <x v="2"/>
    <x v="5"/>
    <s v="MTR.18491"/>
    <n v="1"/>
    <x v="1"/>
    <x v="0"/>
    <d v="2019-10-31T17:58:27"/>
    <d v="2019-10-31T16:36:00"/>
    <n v="4947.000000346452"/>
    <n v="82.4500000057742"/>
    <n v="82.4500000057742"/>
    <n v="1"/>
    <s v="C544376"/>
    <s v="Closed"/>
  </r>
  <r>
    <x v="0"/>
    <x v="4"/>
    <x v="8"/>
    <s v="FS.1146"/>
    <n v="17"/>
    <x v="3"/>
    <x v="0"/>
    <d v="2019-10-31T18:44:29"/>
    <d v="2019-10-31T17:03:00"/>
    <n v="6089.0000001294538"/>
    <n v="101.4833333354909"/>
    <n v="1725.2166667033453"/>
    <n v="1"/>
    <s v="D544390"/>
    <s v="Closed"/>
  </r>
  <r>
    <x v="0"/>
    <x v="2"/>
    <x v="5"/>
    <s v="REC.449"/>
    <n v="12"/>
    <x v="3"/>
    <x v="0"/>
    <d v="2019-10-31T18:47:46"/>
    <d v="2019-10-31T17:31:00"/>
    <n v="4605.9999998426065"/>
    <n v="76.766666664043441"/>
    <n v="921.1999999685213"/>
    <n v="1"/>
    <s v="D544392"/>
    <s v="Closed"/>
  </r>
  <r>
    <x v="0"/>
    <x v="2"/>
    <x v="10"/>
    <s v="MTR.26412"/>
    <n v="1"/>
    <x v="2"/>
    <x v="0"/>
    <d v="2019-11-04T12:52:21"/>
    <d v="2019-11-04T09:29:00"/>
    <n v="12200.999999977648"/>
    <n v="203.34999999962747"/>
    <n v="203.34999999962747"/>
    <n v="1"/>
    <s v="C544399"/>
    <s v="Closed"/>
  </r>
  <r>
    <x v="1"/>
    <x v="6"/>
    <x v="13"/>
    <s v="MTR.1576"/>
    <n v="1"/>
    <x v="2"/>
    <x v="0"/>
    <d v="2019-11-04T10:39:10"/>
    <d v="2019-11-04T09:36:00"/>
    <n v="3789.9999995715916"/>
    <n v="63.166666659526527"/>
    <n v="63.166666659526527"/>
    <n v="1"/>
    <s v="C544400"/>
    <s v="Closed"/>
  </r>
  <r>
    <x v="0"/>
    <x v="0"/>
    <x v="3"/>
    <s v="TR.33907"/>
    <n v="2"/>
    <x v="2"/>
    <x v="0"/>
    <d v="2019-11-05T17:40:35"/>
    <d v="2019-11-05T16:08:00"/>
    <n v="5554.999999771826"/>
    <n v="92.583333329530433"/>
    <n v="185.16666665906087"/>
    <n v="1"/>
    <s v="D544408"/>
    <s v="Closed"/>
  </r>
  <r>
    <x v="1"/>
    <x v="5"/>
    <x v="14"/>
    <s v="BLANK"/>
    <n v="1"/>
    <x v="10"/>
    <x v="1"/>
    <d v="2019-11-05T20:56:00"/>
    <d v="2019-11-05T17:51:00"/>
    <n v="11099.999999720603"/>
    <n v="184.99999999534339"/>
    <n v="184.99999999534339"/>
    <n v="1"/>
    <s v="C544409"/>
    <s v="Closed"/>
  </r>
  <r>
    <x v="1"/>
    <x v="5"/>
    <x v="12"/>
    <s v="MTR.9063"/>
    <n v="1"/>
    <x v="2"/>
    <x v="0"/>
    <d v="2019-11-05T18:49:00"/>
    <d v="2019-11-05T17:54:00"/>
    <n v="3300.0000000698492"/>
    <n v="55.000000001164153"/>
    <n v="55.000000001164153"/>
    <n v="1"/>
    <s v="C544410"/>
    <s v="Closed"/>
  </r>
  <r>
    <x v="1"/>
    <x v="5"/>
    <x v="12"/>
    <s v="MTR.12061"/>
    <n v="1"/>
    <x v="2"/>
    <x v="0"/>
    <d v="2019-11-05T18:50:00"/>
    <d v="2019-11-05T17:59:00"/>
    <n v="3059.999999916181"/>
    <n v="50.999999998603016"/>
    <n v="50.999999998603016"/>
    <n v="1"/>
    <s v="C544411"/>
    <s v="Closed"/>
  </r>
  <r>
    <x v="1"/>
    <x v="5"/>
    <x v="12"/>
    <s v="MTR.12407"/>
    <n v="1"/>
    <x v="2"/>
    <x v="0"/>
    <d v="2019-11-05T18:49:00"/>
    <d v="2019-11-05T18:18:00"/>
    <n v="1860.0000004051253"/>
    <n v="31.000000006752089"/>
    <n v="31.000000006752089"/>
    <n v="1"/>
    <s v="C544412"/>
    <s v="Closed"/>
  </r>
  <r>
    <x v="1"/>
    <x v="5"/>
    <x v="12"/>
    <s v="PL.114311"/>
    <n v="35"/>
    <x v="2"/>
    <x v="0"/>
    <d v="2019-11-06T08:20:41"/>
    <d v="2019-11-06T08:03:00"/>
    <n v="1060.9999997075647"/>
    <n v="17.683333328459412"/>
    <n v="618.91666649607942"/>
    <n v="1"/>
    <s v="D544413"/>
    <s v="Closed"/>
  </r>
  <r>
    <x v="0"/>
    <x v="2"/>
    <x v="5"/>
    <s v="MTR.22149"/>
    <n v="1"/>
    <x v="4"/>
    <x v="0"/>
    <d v="2019-11-06T09:26:13"/>
    <d v="2019-11-06T08:18:00"/>
    <n v="4092.9999999934807"/>
    <n v="68.216666666558012"/>
    <n v="68.216666666558012"/>
    <n v="1"/>
    <s v="C544414"/>
    <s v="Closed"/>
  </r>
  <r>
    <x v="0"/>
    <x v="0"/>
    <x v="0"/>
    <s v="MTR.24016"/>
    <n v="1"/>
    <x v="10"/>
    <x v="0"/>
    <d v="2019-11-08T07:31:23"/>
    <d v="2019-11-08T05:53:15"/>
    <n v="5887.9999996628612"/>
    <n v="98.133333327714354"/>
    <n v="98.133333327714354"/>
    <n v="1"/>
    <s v="C544421"/>
    <s v="Closed"/>
  </r>
  <r>
    <x v="1"/>
    <x v="1"/>
    <x v="20"/>
    <s v="FS.8856"/>
    <n v="21"/>
    <x v="5"/>
    <x v="0"/>
    <d v="2019-11-08T08:14:08"/>
    <d v="2019-11-08T06:32:14"/>
    <n v="6113.9999996870756"/>
    <n v="101.89999999478459"/>
    <n v="2139.8999998904765"/>
    <n v="1"/>
    <s v="D544426"/>
    <s v="Closed"/>
  </r>
  <r>
    <x v="1"/>
    <x v="6"/>
    <x v="22"/>
    <s v="MTR.2736"/>
    <n v="1"/>
    <x v="1"/>
    <x v="0"/>
    <d v="2019-11-08T09:23:55"/>
    <d v="2019-11-08T08:56:00"/>
    <n v="1674.9999999068677"/>
    <n v="27.916666665114462"/>
    <n v="27.916666665114462"/>
    <n v="1"/>
    <s v="C544427"/>
    <s v="Closed"/>
  </r>
  <r>
    <x v="0"/>
    <x v="2"/>
    <x v="5"/>
    <s v="FS.931"/>
    <n v="13"/>
    <x v="10"/>
    <x v="0"/>
    <d v="2019-11-10T19:01:00"/>
    <d v="2019-11-10T17:32:00"/>
    <n v="5339.9999998044223"/>
    <n v="88.999999996740371"/>
    <n v="1156.9999999576248"/>
    <n v="1"/>
    <s v="D544433"/>
    <s v="Closed"/>
  </r>
  <r>
    <x v="0"/>
    <x v="0"/>
    <x v="3"/>
    <s v="FS.8884"/>
    <n v="24"/>
    <x v="1"/>
    <x v="0"/>
    <d v="2019-11-11T10:10:00"/>
    <d v="2019-11-11T09:48:00"/>
    <n v="1319.9999999022111"/>
    <n v="21.999999998370185"/>
    <n v="527.99999996088445"/>
    <n v="1"/>
    <s v="D544437"/>
    <s v="Closed"/>
  </r>
  <r>
    <x v="0"/>
    <x v="2"/>
    <x v="16"/>
    <s v="FS.8902"/>
    <n v="2"/>
    <x v="2"/>
    <x v="0"/>
    <d v="2019-11-12T10:16:00"/>
    <d v="2019-11-12T09:44:00"/>
    <n v="1919.9999999720603"/>
    <n v="31.999999999534339"/>
    <n v="63.999999999068677"/>
    <n v="1"/>
    <s v="D544439"/>
    <s v="Closed"/>
  </r>
  <r>
    <x v="0"/>
    <x v="3"/>
    <x v="7"/>
    <s v="TR.38162"/>
    <n v="7"/>
    <x v="2"/>
    <x v="0"/>
    <d v="2019-11-12T11:50:00"/>
    <d v="2019-11-12T10:43:50"/>
    <n v="3970.0000001583248"/>
    <n v="66.166666669305414"/>
    <n v="463.1666666851379"/>
    <n v="1"/>
    <s v="D544442"/>
    <s v="Closed"/>
  </r>
  <r>
    <x v="0"/>
    <x v="0"/>
    <x v="4"/>
    <s v="FS.1117"/>
    <n v="1"/>
    <x v="4"/>
    <x v="0"/>
    <d v="2019-11-12T17:19:00"/>
    <d v="2019-11-12T16:26:00"/>
    <n v="3180.0000003073364"/>
    <n v="53.000000005122274"/>
    <n v="53.000000005122274"/>
    <n v="1"/>
    <s v="D544451"/>
    <s v="Closed"/>
  </r>
  <r>
    <x v="0"/>
    <x v="0"/>
    <x v="4"/>
    <s v="TR.36060"/>
    <n v="2"/>
    <x v="2"/>
    <x v="0"/>
    <d v="2019-11-13T03:25:45"/>
    <d v="2019-11-13T02:08:45"/>
    <n v="4619.9999999720603"/>
    <n v="76.999999999534339"/>
    <n v="153.99999999906868"/>
    <n v="1"/>
    <s v="D544450"/>
    <s v="Closed"/>
  </r>
  <r>
    <x v="0"/>
    <x v="2"/>
    <x v="10"/>
    <s v="FS.105"/>
    <n v="7"/>
    <x v="1"/>
    <x v="0"/>
    <d v="2019-11-13T14:33:27"/>
    <d v="2019-11-13T12:52:18"/>
    <n v="6068.9999998547137"/>
    <n v="101.14999999757856"/>
    <n v="708.04999998304993"/>
    <n v="1"/>
    <s v="D544458"/>
    <s v="Closed"/>
  </r>
  <r>
    <x v="0"/>
    <x v="0"/>
    <x v="4"/>
    <s v="TR.36558"/>
    <n v="6"/>
    <x v="4"/>
    <x v="0"/>
    <d v="2019-11-13T22:08:27"/>
    <d v="2019-11-13T20:37:52"/>
    <n v="5435.0000000093132"/>
    <n v="90.583333333488554"/>
    <n v="543.50000000093132"/>
    <n v="1"/>
    <s v="D544465"/>
    <s v="Closed"/>
  </r>
  <r>
    <x v="0"/>
    <x v="4"/>
    <x v="9"/>
    <s v="FS.1463"/>
    <n v="5"/>
    <x v="4"/>
    <x v="0"/>
    <d v="2019-11-14T11:13:00"/>
    <d v="2019-11-14T08:58:00"/>
    <n v="8100"/>
    <n v="135"/>
    <n v="675"/>
    <n v="1"/>
    <s v="D544875"/>
    <s v="Closed"/>
  </r>
  <r>
    <x v="1"/>
    <x v="6"/>
    <x v="33"/>
    <s v="SB.23"/>
    <n v="7185"/>
    <x v="8"/>
    <x v="0"/>
    <d v="2019-11-14T10:56:58"/>
    <d v="2019-11-14T10:05:00"/>
    <n v="3117.9999996442348"/>
    <n v="51.966666660737246"/>
    <n v="373380.49995739711"/>
    <n v="1"/>
    <s v="D544871"/>
    <s v="Closed"/>
  </r>
  <r>
    <x v="1"/>
    <x v="1"/>
    <x v="19"/>
    <s v="SB.24"/>
    <n v="5535"/>
    <x v="8"/>
    <x v="0"/>
    <d v="2019-11-14T10:56:03"/>
    <d v="2019-11-14T10:05:00"/>
    <n v="3062.9999999888241"/>
    <n v="51.049999999813735"/>
    <n v="282561.74999896903"/>
    <n v="1"/>
    <s v="D544872"/>
    <s v="Closed"/>
  </r>
  <r>
    <x v="0"/>
    <x v="0"/>
    <x v="0"/>
    <s v="FS.1335"/>
    <n v="24"/>
    <x v="0"/>
    <x v="1"/>
    <d v="2019-11-14T12:50:00"/>
    <d v="2019-11-14T11:32:18"/>
    <n v="4661.9999997317791"/>
    <n v="77.699999995529652"/>
    <n v="1864.7999998927116"/>
    <n v="1"/>
    <s v="D544878"/>
    <s v="Closed"/>
  </r>
  <r>
    <x v="0"/>
    <x v="7"/>
    <x v="17"/>
    <s v="FS.1783"/>
    <n v="5"/>
    <x v="1"/>
    <x v="0"/>
    <d v="2019-11-15T09:06:49"/>
    <d v="2019-11-15T07:39:50"/>
    <n v="5218.9999998081475"/>
    <n v="86.983333330135792"/>
    <n v="434.91666665067896"/>
    <n v="1"/>
    <s v="D544886"/>
    <s v="Closed"/>
  </r>
  <r>
    <x v="1"/>
    <x v="5"/>
    <x v="14"/>
    <s v="MTR.6620"/>
    <n v="1"/>
    <x v="2"/>
    <x v="0"/>
    <d v="2019-11-15T09:40:43"/>
    <d v="2019-11-15T08:24:00"/>
    <n v="4603.0000003986061"/>
    <n v="76.716666673310101"/>
    <n v="76.716666673310101"/>
    <n v="1"/>
    <s v="C544883"/>
    <s v="Closed"/>
  </r>
  <r>
    <x v="1"/>
    <x v="1"/>
    <x v="11"/>
    <s v="MTR.8705"/>
    <n v="1"/>
    <x v="5"/>
    <x v="0"/>
    <d v="2019-11-15T09:19:55"/>
    <d v="2019-11-15T08:53:00"/>
    <n v="1615.0000003399327"/>
    <n v="26.916666672332212"/>
    <n v="26.916666672332212"/>
    <n v="1"/>
    <s v="C544885"/>
    <s v="Closed"/>
  </r>
  <r>
    <x v="1"/>
    <x v="1"/>
    <x v="11"/>
    <s v="MTR.8914"/>
    <n v="1"/>
    <x v="1"/>
    <x v="0"/>
    <d v="2019-11-15T19:06:48"/>
    <d v="2019-11-15T17:27:00"/>
    <n v="5988.0000004079193"/>
    <n v="99.800000006798655"/>
    <n v="99.800000006798655"/>
    <n v="1"/>
    <s v="C544887"/>
    <s v="Closed"/>
  </r>
  <r>
    <x v="0"/>
    <x v="4"/>
    <x v="9"/>
    <s v="FS.1593"/>
    <n v="15"/>
    <x v="1"/>
    <x v="0"/>
    <d v="2019-11-16T12:11:00"/>
    <d v="2019-11-16T10:28:02"/>
    <n v="6178.0000001890585"/>
    <n v="102.96666666981764"/>
    <n v="1544.5000000472646"/>
    <n v="1"/>
    <s v="D544891"/>
    <s v="Closed"/>
  </r>
  <r>
    <x v="1"/>
    <x v="6"/>
    <x v="22"/>
    <s v="MTR.291"/>
    <n v="1"/>
    <x v="5"/>
    <x v="0"/>
    <d v="2019-11-17T09:49:46"/>
    <d v="2019-11-17T08:15:29"/>
    <n v="5657.0000003557652"/>
    <n v="94.283333339262754"/>
    <n v="94.283333339262754"/>
    <n v="1"/>
    <s v="C544892"/>
    <s v="Closed"/>
  </r>
  <r>
    <x v="1"/>
    <x v="5"/>
    <x v="14"/>
    <s v="MTR.8220"/>
    <n v="1"/>
    <x v="6"/>
    <x v="0"/>
    <d v="2019-11-18T11:18:11"/>
    <d v="2019-11-18T10:20:00"/>
    <n v="3491.0000000847504"/>
    <n v="58.183333334745839"/>
    <n v="58.183333334745839"/>
    <n v="1"/>
    <s v="C544896"/>
    <s v="Closed"/>
  </r>
  <r>
    <x v="0"/>
    <x v="2"/>
    <x v="10"/>
    <s v="FS.273"/>
    <n v="15"/>
    <x v="1"/>
    <x v="0"/>
    <d v="2019-11-18T14:25:31"/>
    <d v="2019-11-18T13:47:00"/>
    <n v="2310.9999995911494"/>
    <n v="38.51666665985249"/>
    <n v="577.74999989778735"/>
    <n v="1"/>
    <s v="D544900"/>
    <s v="Closed"/>
  </r>
  <r>
    <x v="1"/>
    <x v="5"/>
    <x v="14"/>
    <s v="FS.2028"/>
    <n v="8"/>
    <x v="1"/>
    <x v="0"/>
    <d v="2019-11-19T07:51:16"/>
    <d v="2019-11-19T07:16:00"/>
    <n v="2116.0000005271286"/>
    <n v="35.266666675452143"/>
    <n v="282.13333340361714"/>
    <n v="1"/>
    <s v="D544903"/>
    <s v="Closed"/>
  </r>
  <r>
    <x v="0"/>
    <x v="2"/>
    <x v="5"/>
    <s v="PL.94584"/>
    <n v="1"/>
    <x v="5"/>
    <x v="0"/>
    <d v="2019-11-19T18:23:21"/>
    <d v="2019-11-19T18:00:00"/>
    <n v="1400.9999999776483"/>
    <n v="23.349999999627471"/>
    <n v="23.349999999627471"/>
    <n v="1"/>
    <s v="D544905"/>
    <s v="Closed"/>
  </r>
  <r>
    <x v="1"/>
    <x v="6"/>
    <x v="13"/>
    <s v="MTR.1450"/>
    <n v="1"/>
    <x v="5"/>
    <x v="0"/>
    <d v="2019-11-20T15:29:13"/>
    <d v="2019-11-20T15:00:57"/>
    <n v="1695.9999997867271"/>
    <n v="28.266666663112119"/>
    <n v="28.266666663112119"/>
    <n v="1"/>
    <s v="C544906"/>
    <s v="Closed"/>
  </r>
  <r>
    <x v="1"/>
    <x v="1"/>
    <x v="2"/>
    <s v="MTR.3945"/>
    <n v="1"/>
    <x v="2"/>
    <x v="1"/>
    <d v="2019-11-22T14:13:00"/>
    <d v="2019-11-22T13:25:00"/>
    <n v="2879.9999999580905"/>
    <n v="47.999999999301508"/>
    <n v="47.999999999301508"/>
    <n v="1"/>
    <s v="C544914"/>
    <s v="Closed"/>
  </r>
  <r>
    <x v="0"/>
    <x v="0"/>
    <x v="3"/>
    <s v="FS.1058"/>
    <n v="4"/>
    <x v="1"/>
    <x v="0"/>
    <d v="2019-11-23T13:24:37"/>
    <d v="2019-11-23T12:57:00"/>
    <n v="1657.0000000996515"/>
    <n v="27.616666668327525"/>
    <n v="110.4666666733101"/>
    <n v="1"/>
    <s v="D544918"/>
    <s v="Closed"/>
  </r>
  <r>
    <x v="0"/>
    <x v="2"/>
    <x v="5"/>
    <s v="FS.685"/>
    <n v="58"/>
    <x v="1"/>
    <x v="0"/>
    <d v="2019-11-23T14:44:09"/>
    <d v="2019-11-23T13:17:13"/>
    <n v="5216.0000003641471"/>
    <n v="86.933333339402452"/>
    <n v="5042.1333336853422"/>
    <n v="1"/>
    <s v="D544924"/>
    <s v="Closed"/>
  </r>
  <r>
    <x v="0"/>
    <x v="4"/>
    <x v="8"/>
    <s v="FS.1071"/>
    <n v="7"/>
    <x v="1"/>
    <x v="0"/>
    <d v="2019-11-23T15:28:44"/>
    <d v="2019-11-23T14:59:00"/>
    <n v="1784.0000002412125"/>
    <n v="29.733333337353542"/>
    <n v="208.1333333614748"/>
    <n v="1"/>
    <s v="D544928"/>
    <s v="Closed"/>
  </r>
  <r>
    <x v="0"/>
    <x v="2"/>
    <x v="29"/>
    <s v="FDR.8363"/>
    <n v="25"/>
    <x v="2"/>
    <x v="0"/>
    <d v="2019-11-23T17:14:31"/>
    <d v="2019-11-23T15:55:00"/>
    <n v="4771.0000000661239"/>
    <n v="79.516666667768732"/>
    <n v="1987.9166666942183"/>
    <n v="1"/>
    <s v="D544934"/>
    <s v="Closed"/>
  </r>
  <r>
    <x v="0"/>
    <x v="2"/>
    <x v="29"/>
    <s v="FDR.8363"/>
    <n v="25"/>
    <x v="7"/>
    <x v="1"/>
    <d v="2019-11-23T20:49:55"/>
    <d v="2019-11-23T17:38:00"/>
    <n v="11514.999999920838"/>
    <n v="191.91666666534729"/>
    <n v="4797.9166666336823"/>
    <n v="1"/>
    <s v="D544946"/>
    <s v="Closed"/>
  </r>
  <r>
    <x v="0"/>
    <x v="4"/>
    <x v="9"/>
    <s v="FS.1306"/>
    <n v="2"/>
    <x v="4"/>
    <x v="0"/>
    <d v="2019-11-25T14:25:06"/>
    <d v="2019-11-25T13:25:00"/>
    <n v="3605.9999999357387"/>
    <n v="60.099999998928979"/>
    <n v="120.19999999785796"/>
    <n v="1"/>
    <s v="D544952"/>
    <s v="Closed"/>
  </r>
  <r>
    <x v="0"/>
    <x v="2"/>
    <x v="15"/>
    <s v="FS.302"/>
    <n v="3"/>
    <x v="5"/>
    <x v="0"/>
    <d v="2019-11-26T04:54:01"/>
    <d v="2019-11-26T03:34:00"/>
    <n v="4801.0000001639128"/>
    <n v="80.016666669398546"/>
    <n v="240.05000000819564"/>
    <n v="1"/>
    <s v="D544957"/>
    <s v="Closed"/>
  </r>
  <r>
    <x v="1"/>
    <x v="6"/>
    <x v="22"/>
    <s v="TR.40322"/>
    <n v="6"/>
    <x v="5"/>
    <x v="0"/>
    <d v="2019-11-27T07:39:05"/>
    <d v="2019-11-27T07:16:00"/>
    <n v="1385.0000000093132"/>
    <n v="23.083333333488554"/>
    <n v="138.50000000093132"/>
    <n v="1"/>
    <s v="D544960"/>
    <s v="Closed"/>
  </r>
  <r>
    <x v="0"/>
    <x v="3"/>
    <x v="7"/>
    <s v="FS.1455"/>
    <n v="1"/>
    <x v="4"/>
    <x v="0"/>
    <d v="2019-11-27T10:57:46"/>
    <d v="2019-11-27T09:48:00"/>
    <n v="4185.9999997308478"/>
    <n v="69.766666662180796"/>
    <n v="69.766666662180796"/>
    <n v="1"/>
    <s v="D544963"/>
    <s v="Closed"/>
  </r>
  <r>
    <x v="1"/>
    <x v="6"/>
    <x v="13"/>
    <s v="MTR.4307"/>
    <n v="1"/>
    <x v="1"/>
    <x v="0"/>
    <d v="2019-11-27T21:11:24"/>
    <d v="2019-11-27T19:30:00"/>
    <n v="6084.0000002179295"/>
    <n v="101.40000000363216"/>
    <n v="101.40000000363216"/>
    <n v="1"/>
    <s v="C544965"/>
    <s v="Closed"/>
  </r>
  <r>
    <x v="0"/>
    <x v="0"/>
    <x v="0"/>
    <s v="FS.1565"/>
    <n v="19"/>
    <x v="1"/>
    <x v="0"/>
    <d v="2019-12-01T09:16:30"/>
    <d v="2019-12-01T08:20:28"/>
    <n v="3362.0000001043081"/>
    <n v="56.033333335071802"/>
    <n v="1064.6333333663642"/>
    <n v="1"/>
    <s v="D544968"/>
    <s v="Closed"/>
  </r>
  <r>
    <x v="1"/>
    <x v="6"/>
    <x v="18"/>
    <s v="FS.1913"/>
    <n v="14"/>
    <x v="1"/>
    <x v="0"/>
    <d v="2019-12-01T13:22:16"/>
    <d v="2019-12-01T12:31:33"/>
    <n v="3043.0000003427267"/>
    <n v="50.716666672378778"/>
    <n v="710.0333334133029"/>
    <n v="1"/>
    <s v="D544977"/>
    <s v="Closed"/>
  </r>
  <r>
    <x v="0"/>
    <x v="4"/>
    <x v="9"/>
    <s v="FS.1392"/>
    <n v="1"/>
    <x v="3"/>
    <x v="0"/>
    <d v="2019-12-01T17:30:06"/>
    <d v="2019-12-01T17:21:00"/>
    <n v="546.00000001955777"/>
    <n v="9.1000000003259629"/>
    <n v="9.1000000003259629"/>
    <n v="1"/>
    <s v="D544982"/>
    <s v="Closed"/>
  </r>
  <r>
    <x v="0"/>
    <x v="0"/>
    <x v="3"/>
    <s v="FDR.2873"/>
    <n v="1155"/>
    <x v="3"/>
    <x v="0"/>
    <d v="2019-12-02T02:28:33"/>
    <d v="2019-12-02T01:09:00"/>
    <n v="4772.9999999050051"/>
    <n v="79.549999998416752"/>
    <n v="91880.249998171348"/>
    <n v="1"/>
    <s v="D545058"/>
    <s v="Closed"/>
  </r>
  <r>
    <x v="0"/>
    <x v="4"/>
    <x v="9"/>
    <s v="PL.101986"/>
    <n v="10"/>
    <x v="1"/>
    <x v="0"/>
    <d v="2019-12-02T04:28:44"/>
    <d v="2019-12-02T01:24:13"/>
    <n v="11070.999999856576"/>
    <n v="184.51666666427627"/>
    <n v="1845.1666666427627"/>
    <n v="1"/>
    <s v="D545109"/>
    <s v="Closed"/>
  </r>
  <r>
    <x v="0"/>
    <x v="3"/>
    <x v="7"/>
    <s v="FS.1375"/>
    <n v="6"/>
    <x v="4"/>
    <x v="0"/>
    <d v="2019-12-02T11:36:00"/>
    <d v="2019-12-02T10:00:46"/>
    <n v="5713.9999998500571"/>
    <n v="95.233333330834284"/>
    <n v="571.39999998500571"/>
    <n v="1"/>
    <s v="D545116"/>
    <s v="Closed"/>
  </r>
  <r>
    <x v="1"/>
    <x v="5"/>
    <x v="24"/>
    <s v="FS.1948"/>
    <n v="52"/>
    <x v="2"/>
    <x v="0"/>
    <d v="2019-12-02T19:31:07"/>
    <d v="2019-12-02T17:46:00"/>
    <n v="6307.0000001695007"/>
    <n v="105.11666666949168"/>
    <n v="5466.0666668135673"/>
    <n v="1"/>
    <s v="D545136"/>
    <s v="Closed"/>
  </r>
  <r>
    <x v="1"/>
    <x v="1"/>
    <x v="2"/>
    <s v="FDR.2925"/>
    <n v="793"/>
    <x v="2"/>
    <x v="0"/>
    <d v="2019-12-03T08:50:20"/>
    <d v="2019-12-03T08:03:00"/>
    <n v="2840.0000000372529"/>
    <n v="47.333333333954215"/>
    <n v="37535.333333825693"/>
    <n v="1"/>
    <s v="D545160"/>
    <s v="Closed"/>
  </r>
  <r>
    <x v="1"/>
    <x v="6"/>
    <x v="18"/>
    <s v="MTR.6837"/>
    <n v="1"/>
    <x v="5"/>
    <x v="0"/>
    <d v="2019-12-03T09:47:23"/>
    <d v="2019-12-03T08:31:00"/>
    <n v="4583.0000001238659"/>
    <n v="76.383333335397765"/>
    <n v="76.383333335397765"/>
    <n v="1"/>
    <s v="C545161"/>
    <s v="Closed"/>
  </r>
  <r>
    <x v="0"/>
    <x v="2"/>
    <x v="16"/>
    <s v="FS.575"/>
    <n v="9"/>
    <x v="0"/>
    <x v="0"/>
    <d v="2019-12-03T15:29:33"/>
    <d v="2019-12-03T14:58:00"/>
    <n v="1892.9999999469146"/>
    <n v="31.549999999115244"/>
    <n v="283.94999999203719"/>
    <n v="1"/>
    <s v="D545169"/>
    <s v="Closed"/>
  </r>
  <r>
    <x v="1"/>
    <x v="6"/>
    <x v="25"/>
    <s v="BLANK"/>
    <n v="1"/>
    <x v="2"/>
    <x v="0"/>
    <d v="2019-12-03T20:47:00"/>
    <d v="2019-12-03T19:16:00"/>
    <n v="5460.0000001955777"/>
    <n v="91.000000003259629"/>
    <n v="91.000000003259629"/>
    <n v="1"/>
    <s v="C545171"/>
    <s v="Closed"/>
  </r>
  <r>
    <x v="1"/>
    <x v="6"/>
    <x v="18"/>
    <s v="FS.1959"/>
    <n v="176"/>
    <x v="2"/>
    <x v="0"/>
    <d v="2019-12-03T20:48:35"/>
    <d v="2019-12-03T20:05:00"/>
    <n v="2615.0000002468005"/>
    <n v="43.583333337446675"/>
    <n v="7670.6666673906147"/>
    <n v="1"/>
    <s v="D545191"/>
    <s v="Closed"/>
  </r>
  <r>
    <x v="1"/>
    <x v="6"/>
    <x v="18"/>
    <s v="TR.39634"/>
    <n v="2"/>
    <x v="5"/>
    <x v="0"/>
    <d v="2019-12-03T22:43:48"/>
    <d v="2019-12-03T21:29:21"/>
    <n v="4467.0000000391155"/>
    <n v="74.450000000651926"/>
    <n v="148.90000000130385"/>
    <n v="1"/>
    <s v="D545193"/>
    <s v="Closed"/>
  </r>
  <r>
    <x v="0"/>
    <x v="3"/>
    <x v="7"/>
    <s v="FS.1518"/>
    <n v="46"/>
    <x v="6"/>
    <x v="0"/>
    <d v="2019-12-04T11:03:34"/>
    <d v="2019-12-04T10:14:00"/>
    <n v="2973.9999999292195"/>
    <n v="49.566666665486991"/>
    <n v="2280.0666666124016"/>
    <n v="1"/>
    <s v="D545195"/>
    <s v="Closed"/>
  </r>
  <r>
    <x v="0"/>
    <x v="0"/>
    <x v="0"/>
    <s v="TR.37089"/>
    <n v="1"/>
    <x v="2"/>
    <x v="0"/>
    <d v="2019-12-04T17:55:20"/>
    <d v="2019-12-04T15:32:00"/>
    <n v="8599.9999999534339"/>
    <n v="143.33333333255723"/>
    <n v="143.33333333255723"/>
    <n v="1"/>
    <s v="D545199"/>
    <s v="Closed"/>
  </r>
  <r>
    <x v="0"/>
    <x v="4"/>
    <x v="9"/>
    <s v="TR.37737"/>
    <n v="1"/>
    <x v="2"/>
    <x v="0"/>
    <d v="2019-12-04T21:09:13"/>
    <d v="2019-12-04T20:10:00"/>
    <n v="3552.9999994905666"/>
    <n v="59.216666658176109"/>
    <n v="59.216666658176109"/>
    <n v="1"/>
    <s v="D545201"/>
    <s v="Closed"/>
  </r>
  <r>
    <x v="0"/>
    <x v="2"/>
    <x v="16"/>
    <s v="TR.32335"/>
    <n v="3"/>
    <x v="2"/>
    <x v="0"/>
    <d v="2019-12-07T13:25:51"/>
    <d v="2019-12-07T11:14:52"/>
    <n v="7859.0000002412125"/>
    <n v="130.98333333735354"/>
    <n v="392.95000001206063"/>
    <n v="1"/>
    <s v="D545205"/>
    <s v="Closed"/>
  </r>
  <r>
    <x v="1"/>
    <x v="1"/>
    <x v="11"/>
    <s v="TR.39954"/>
    <n v="6"/>
    <x v="5"/>
    <x v="0"/>
    <d v="2019-12-07T18:30:46"/>
    <d v="2019-12-07T17:26:10"/>
    <n v="3876.0000001871958"/>
    <n v="64.600000003119931"/>
    <n v="387.60000001871958"/>
    <n v="1"/>
    <s v="D545209"/>
    <s v="Closed"/>
  </r>
  <r>
    <x v="0"/>
    <x v="0"/>
    <x v="3"/>
    <s v="TR.35497"/>
    <n v="3"/>
    <x v="1"/>
    <x v="0"/>
    <d v="2019-12-08T17:29:22"/>
    <d v="2019-12-08T14:42:57"/>
    <n v="9984.9999999627471"/>
    <n v="166.41666666604578"/>
    <n v="499.24999999813735"/>
    <n v="1"/>
    <s v="D545211"/>
    <s v="Closed"/>
  </r>
  <r>
    <x v="0"/>
    <x v="4"/>
    <x v="9"/>
    <s v="TR.37169"/>
    <n v="3"/>
    <x v="2"/>
    <x v="0"/>
    <d v="2019-12-09T09:24:40"/>
    <d v="2019-12-09T08:01:00"/>
    <n v="5020.0000004377216"/>
    <n v="83.666666673962027"/>
    <n v="251.00000002188608"/>
    <n v="1"/>
    <s v="D545215"/>
    <s v="Closed"/>
  </r>
  <r>
    <x v="1"/>
    <x v="5"/>
    <x v="14"/>
    <s v="TR.39653"/>
    <n v="8"/>
    <x v="5"/>
    <x v="0"/>
    <d v="2019-12-09T17:28:52"/>
    <d v="2019-12-09T16:29:00"/>
    <n v="3592.0000004349276"/>
    <n v="59.866666673915461"/>
    <n v="478.93333339132369"/>
    <n v="1"/>
    <s v="D545217"/>
    <s v="Closed"/>
  </r>
  <r>
    <x v="0"/>
    <x v="3"/>
    <x v="7"/>
    <s v="MTR.17310"/>
    <n v="1"/>
    <x v="10"/>
    <x v="0"/>
    <d v="2019-12-10T20:42:33"/>
    <d v="2019-12-10T19:02:00"/>
    <n v="6032.9999996116385"/>
    <n v="100.54999999352731"/>
    <n v="100.54999999352731"/>
    <n v="1"/>
    <s v="C545218"/>
    <s v="Closed"/>
  </r>
  <r>
    <x v="0"/>
    <x v="2"/>
    <x v="10"/>
    <s v="MTR.17846"/>
    <n v="1"/>
    <x v="10"/>
    <x v="0"/>
    <d v="2019-12-10T21:41:52"/>
    <d v="2019-12-10T19:34:00"/>
    <n v="7671.9999999040738"/>
    <n v="127.8666666650679"/>
    <n v="127.8666666650679"/>
    <n v="1"/>
    <s v="C545221"/>
    <s v="Closed"/>
  </r>
  <r>
    <x v="0"/>
    <x v="2"/>
    <x v="10"/>
    <s v="MTR.25315"/>
    <n v="1"/>
    <x v="10"/>
    <x v="0"/>
    <d v="2019-12-10T21:36:39"/>
    <d v="2019-12-10T19:35:00"/>
    <n v="7299.0000000922009"/>
    <n v="121.65000000153668"/>
    <n v="121.65000000153668"/>
    <n v="1"/>
    <s v="C545219"/>
    <s v="Closed"/>
  </r>
  <r>
    <x v="0"/>
    <x v="2"/>
    <x v="10"/>
    <s v="TR.31583"/>
    <n v="6"/>
    <x v="10"/>
    <x v="0"/>
    <d v="2019-12-10T22:39:54"/>
    <d v="2019-12-10T19:36:43"/>
    <n v="10991.000000014901"/>
    <n v="183.18333333358169"/>
    <n v="1099.1000000014901"/>
    <n v="1"/>
    <s v="D545222"/>
    <s v="Closed"/>
  </r>
  <r>
    <x v="0"/>
    <x v="2"/>
    <x v="16"/>
    <s v="MTR.24375"/>
    <n v="1"/>
    <x v="4"/>
    <x v="1"/>
    <d v="2019-12-11T17:47:04"/>
    <d v="2019-12-11T17:15:00"/>
    <n v="1924.0000002784654"/>
    <n v="32.066666671307757"/>
    <n v="32.066666671307757"/>
    <n v="1"/>
    <s v="C545224"/>
    <s v="Closed"/>
  </r>
  <r>
    <x v="0"/>
    <x v="2"/>
    <x v="5"/>
    <s v="REC.697"/>
    <n v="146"/>
    <x v="1"/>
    <x v="0"/>
    <d v="2019-12-12T10:23:59"/>
    <d v="2019-12-12T09:34:00"/>
    <n v="2999.000000115484"/>
    <n v="49.983333335258067"/>
    <n v="7297.5666669476777"/>
    <n v="1"/>
    <s v="D545233"/>
    <s v="Closed"/>
  </r>
  <r>
    <x v="0"/>
    <x v="2"/>
    <x v="10"/>
    <s v="MTR.26117"/>
    <n v="1"/>
    <x v="2"/>
    <x v="0"/>
    <d v="2019-12-12T20:26:55"/>
    <d v="2019-12-12T18:42:00"/>
    <n v="6294.9999998789281"/>
    <n v="104.9166666646488"/>
    <n v="104.9166666646488"/>
    <n v="1"/>
    <s v="C545237"/>
    <s v="Closed"/>
  </r>
  <r>
    <x v="1"/>
    <x v="1"/>
    <x v="11"/>
    <s v="TR.40704"/>
    <n v="2"/>
    <x v="2"/>
    <x v="0"/>
    <d v="2019-12-13T07:43:38"/>
    <d v="2019-12-13T07:09:00"/>
    <n v="2077.9999998165295"/>
    <n v="34.633333330275491"/>
    <n v="69.266666660550982"/>
    <n v="1"/>
    <s v="D545240"/>
    <s v="Closed"/>
  </r>
  <r>
    <x v="0"/>
    <x v="0"/>
    <x v="3"/>
    <s v="MTR.24074"/>
    <n v="1"/>
    <x v="7"/>
    <x v="0"/>
    <d v="2019-12-13T07:58:17"/>
    <d v="2019-12-13T07:15:00"/>
    <n v="2596.9999998109415"/>
    <n v="43.283333330182359"/>
    <n v="43.283333330182359"/>
    <n v="1"/>
    <s v="C545239"/>
    <s v="Closed"/>
  </r>
  <r>
    <x v="1"/>
    <x v="6"/>
    <x v="23"/>
    <s v="FDR.2913"/>
    <n v="1634"/>
    <x v="7"/>
    <x v="0"/>
    <d v="2019-12-13T09:19:47"/>
    <d v="2019-12-13T08:22:00"/>
    <n v="3467.0000001322478"/>
    <n v="57.783333335537463"/>
    <n v="94417.966670268215"/>
    <n v="1"/>
    <s v="D545321"/>
    <s v="Closed"/>
  </r>
  <r>
    <x v="1"/>
    <x v="5"/>
    <x v="24"/>
    <s v="FS.1882"/>
    <n v="494"/>
    <x v="7"/>
    <x v="0"/>
    <d v="2019-12-13T09:25:03"/>
    <d v="2019-12-13T08:23:00"/>
    <n v="3722.9999996256083"/>
    <n v="62.049999993760139"/>
    <n v="30652.699996917509"/>
    <n v="1"/>
    <s v="D545327"/>
    <s v="Closed"/>
  </r>
  <r>
    <x v="1"/>
    <x v="6"/>
    <x v="23"/>
    <s v="FDR.2913"/>
    <n v="1634"/>
    <x v="7"/>
    <x v="0"/>
    <d v="2019-12-13T10:00:13"/>
    <d v="2019-12-13T09:22:00"/>
    <n v="2292.9999997839332"/>
    <n v="38.216666663065553"/>
    <n v="62446.033327449113"/>
    <n v="1"/>
    <s v="D545390"/>
    <s v="Closed"/>
  </r>
  <r>
    <x v="0"/>
    <x v="7"/>
    <x v="17"/>
    <s v="REC.2907"/>
    <n v="757"/>
    <x v="2"/>
    <x v="0"/>
    <d v="2019-12-14T03:15:07"/>
    <d v="2019-12-14T01:07:13"/>
    <n v="7674.0000003715977"/>
    <n v="127.9000000061933"/>
    <n v="96820.300004688324"/>
    <n v="1"/>
    <s v="D545424"/>
    <s v="Closed"/>
  </r>
  <r>
    <x v="0"/>
    <x v="2"/>
    <x v="15"/>
    <s v="MTR.23614"/>
    <n v="1"/>
    <x v="1"/>
    <x v="0"/>
    <d v="2019-12-14T14:35:44"/>
    <d v="2019-12-14T12:30:00"/>
    <n v="7543.9999995287508"/>
    <n v="125.73333332547918"/>
    <n v="125.73333332547918"/>
    <n v="1"/>
    <s v="C545432"/>
    <s v="Closed"/>
  </r>
  <r>
    <x v="1"/>
    <x v="6"/>
    <x v="25"/>
    <s v="PL.113995"/>
    <n v="12"/>
    <x v="10"/>
    <x v="0"/>
    <d v="2019-12-16T13:00:26"/>
    <d v="2019-12-16T11:10:00"/>
    <n v="6625.9999999310821"/>
    <n v="110.4333333321847"/>
    <n v="1325.1999999862164"/>
    <n v="1"/>
    <s v="D545439"/>
    <s v="Closed"/>
  </r>
  <r>
    <x v="1"/>
    <x v="6"/>
    <x v="25"/>
    <s v="FS.1915"/>
    <n v="80"/>
    <x v="10"/>
    <x v="0"/>
    <d v="2019-12-16T12:55:19"/>
    <d v="2019-12-16T11:10:00"/>
    <n v="6318.9999998314306"/>
    <n v="105.31666666385718"/>
    <n v="8425.3333331085742"/>
    <n v="1"/>
    <s v="D545444"/>
    <s v="Closed"/>
  </r>
  <r>
    <x v="0"/>
    <x v="3"/>
    <x v="6"/>
    <s v="TR.38400"/>
    <n v="1"/>
    <x v="7"/>
    <x v="0"/>
    <d v="2019-12-17T15:00:00"/>
    <d v="2019-12-17T13:54:00"/>
    <n v="3959.9999997066334"/>
    <n v="65.999999995110556"/>
    <n v="65.999999995110556"/>
    <n v="1"/>
    <s v="D545449"/>
    <s v="Closed"/>
  </r>
  <r>
    <x v="0"/>
    <x v="3"/>
    <x v="6"/>
    <s v="FS.1739"/>
    <n v="6"/>
    <x v="1"/>
    <x v="0"/>
    <d v="2019-12-17T18:41:46"/>
    <d v="2019-12-17T17:14:00"/>
    <n v="5266.0000001080334"/>
    <n v="87.766666668467224"/>
    <n v="526.60000001080334"/>
    <n v="1"/>
    <s v="D545451"/>
    <s v="Closed"/>
  </r>
  <r>
    <x v="0"/>
    <x v="7"/>
    <x v="17"/>
    <s v="FS.1794"/>
    <n v="54"/>
    <x v="10"/>
    <x v="0"/>
    <d v="2019-12-18T20:11:21"/>
    <d v="2019-12-18T19:19:32"/>
    <n v="3108.9999994263053"/>
    <n v="51.816666657105088"/>
    <n v="2798.0999994836748"/>
    <n v="1"/>
    <s v="D545467"/>
    <s v="Closed"/>
  </r>
  <r>
    <x v="0"/>
    <x v="3"/>
    <x v="7"/>
    <s v="TR.38206"/>
    <n v="4"/>
    <x v="2"/>
    <x v="0"/>
    <d v="2019-12-19T23:49:49"/>
    <d v="2019-12-19T21:32:02"/>
    <n v="8267.0000000623986"/>
    <n v="137.78333333437331"/>
    <n v="551.13333333749324"/>
    <n v="1"/>
    <s v="D545470"/>
    <s v="Closed"/>
  </r>
  <r>
    <x v="0"/>
    <x v="2"/>
    <x v="5"/>
    <s v="MTR.18425"/>
    <n v="1"/>
    <x v="5"/>
    <x v="0"/>
    <d v="2019-12-21T09:38:47"/>
    <d v="2019-12-21T08:42:08"/>
    <n v="3398.9999999525025"/>
    <n v="56.649999999208376"/>
    <n v="56.649999999208376"/>
    <n v="1"/>
    <s v="C545471"/>
    <s v="Closed"/>
  </r>
  <r>
    <x v="1"/>
    <x v="5"/>
    <x v="14"/>
    <s v="FS.2178"/>
    <n v="20"/>
    <x v="2"/>
    <x v="0"/>
    <d v="2019-12-22T11:02:50"/>
    <d v="2019-12-22T10:10:38"/>
    <n v="3131.9999997736886"/>
    <n v="52.199999996228144"/>
    <n v="1043.9999999245629"/>
    <n v="1"/>
    <s v="D545475"/>
    <s v="Closed"/>
  </r>
  <r>
    <x v="1"/>
    <x v="6"/>
    <x v="23"/>
    <s v="MTR.7618"/>
    <n v="1"/>
    <x v="7"/>
    <x v="0"/>
    <d v="2019-12-22T12:55:25"/>
    <d v="2019-12-22T12:20:00"/>
    <n v="2125.0000001164153"/>
    <n v="35.416666668606922"/>
    <n v="35.416666668606922"/>
    <n v="1"/>
    <s v="C545476"/>
    <s v="Closed"/>
  </r>
  <r>
    <x v="1"/>
    <x v="5"/>
    <x v="14"/>
    <s v="MTR.30077"/>
    <n v="1"/>
    <x v="2"/>
    <x v="1"/>
    <d v="2019-12-22T15:49:00"/>
    <d v="2019-12-22T14:28:00"/>
    <n v="4860.0000001257285"/>
    <n v="81.000000002095476"/>
    <n v="81.000000002095476"/>
    <n v="1"/>
    <s v="C545478"/>
    <s v="Closed"/>
  </r>
  <r>
    <x v="1"/>
    <x v="6"/>
    <x v="13"/>
    <s v="FS.2570"/>
    <n v="92"/>
    <x v="1"/>
    <x v="0"/>
    <d v="2019-12-22T21:29:23"/>
    <d v="2019-12-22T19:00:29"/>
    <n v="8933.9999994495884"/>
    <n v="148.89999999082647"/>
    <n v="13698.799999156035"/>
    <n v="1"/>
    <s v="D545487"/>
    <s v="Closed"/>
  </r>
  <r>
    <x v="0"/>
    <x v="2"/>
    <x v="5"/>
    <s v="FS.561"/>
    <n v="5"/>
    <x v="1"/>
    <x v="0"/>
    <d v="2019-12-22T21:52:00"/>
    <d v="2019-12-22T20:54:17"/>
    <n v="3462.9999998258427"/>
    <n v="57.716666663764045"/>
    <n v="288.58333331882022"/>
    <n v="1"/>
    <s v="D545492"/>
    <s v="Closed"/>
  </r>
  <r>
    <x v="0"/>
    <x v="7"/>
    <x v="32"/>
    <s v="SB.18"/>
    <n v="1011"/>
    <x v="11"/>
    <x v="0"/>
    <d v="2019-12-23T01:24:49"/>
    <d v="2019-12-22T23:31:18"/>
    <n v="6811.0000004293397"/>
    <n v="113.51666667382233"/>
    <n v="114765.35000723437"/>
    <n v="1"/>
    <s v="D545555"/>
    <s v="Closed"/>
  </r>
  <r>
    <x v="1"/>
    <x v="6"/>
    <x v="22"/>
    <s v="BLANK"/>
    <n v="1"/>
    <x v="2"/>
    <x v="0"/>
    <d v="2019-12-23T10:40:00"/>
    <d v="2019-12-23T09:28:00"/>
    <n v="4320.0000002514571"/>
    <n v="72.000000004190952"/>
    <n v="72.000000004190952"/>
    <n v="1"/>
    <s v="C545556"/>
    <s v="Closed"/>
  </r>
  <r>
    <x v="0"/>
    <x v="2"/>
    <x v="5"/>
    <s v="FS.694"/>
    <n v="34"/>
    <x v="6"/>
    <x v="0"/>
    <d v="2019-12-23T13:37:34"/>
    <d v="2019-12-23T12:44:00"/>
    <n v="3214.0000000828877"/>
    <n v="53.566666668048128"/>
    <n v="1821.2666667136364"/>
    <n v="1"/>
    <s v="D545564"/>
    <s v="Closed"/>
  </r>
  <r>
    <x v="0"/>
    <x v="2"/>
    <x v="5"/>
    <s v="FS.858"/>
    <n v="2"/>
    <x v="1"/>
    <x v="0"/>
    <d v="2019-12-23T13:29:00"/>
    <d v="2019-12-23T12:52:50"/>
    <n v="2169.9999999487773"/>
    <n v="36.166666665812954"/>
    <n v="72.333333331625909"/>
    <n v="1"/>
    <s v="D545566"/>
    <s v="Closed"/>
  </r>
  <r>
    <x v="0"/>
    <x v="0"/>
    <x v="3"/>
    <s v="TR.34151"/>
    <n v="1"/>
    <x v="2"/>
    <x v="0"/>
    <d v="2019-12-23T15:37:57"/>
    <d v="2019-12-23T14:25:00"/>
    <n v="4376.9999997457489"/>
    <n v="72.949999995762482"/>
    <n v="72.949999995762482"/>
    <n v="1"/>
    <s v="D545571"/>
    <s v="Closed"/>
  </r>
  <r>
    <x v="1"/>
    <x v="1"/>
    <x v="11"/>
    <s v="FS.2078"/>
    <n v="10"/>
    <x v="1"/>
    <x v="0"/>
    <d v="2019-12-23T15:09:51"/>
    <d v="2019-12-23T14:32:00"/>
    <n v="2270.9999996703118"/>
    <n v="37.849999994505197"/>
    <n v="378.49999994505197"/>
    <n v="1"/>
    <s v="D545570"/>
    <s v="Closed"/>
  </r>
  <r>
    <x v="1"/>
    <x v="5"/>
    <x v="14"/>
    <s v="FDR.2909"/>
    <n v="2511"/>
    <x v="1"/>
    <x v="0"/>
    <d v="2019-12-25T02:50:28"/>
    <d v="2019-12-25T00:46:00"/>
    <n v="7467.9999999934807"/>
    <n v="124.46666666655801"/>
    <n v="312535.79999972717"/>
    <n v="1"/>
    <s v="D545715"/>
    <s v="Closed"/>
  </r>
  <r>
    <x v="0"/>
    <x v="7"/>
    <x v="17"/>
    <s v="FS.8891"/>
    <n v="13"/>
    <x v="1"/>
    <x v="0"/>
    <d v="2019-12-26T10:54:43"/>
    <d v="2019-12-26T10:23:18"/>
    <n v="1885.0000005913898"/>
    <n v="31.416666676523164"/>
    <n v="408.41666679480113"/>
    <n v="1"/>
    <s v="D545726"/>
    <s v="Closed"/>
  </r>
  <r>
    <x v="1"/>
    <x v="6"/>
    <x v="18"/>
    <s v="MTR.7008"/>
    <n v="1"/>
    <x v="2"/>
    <x v="1"/>
    <d v="2019-12-27T07:53:44"/>
    <d v="2019-12-27T04:16:00"/>
    <n v="13063.999999919906"/>
    <n v="217.73333333199844"/>
    <n v="217.73333333199844"/>
    <n v="1"/>
    <s v="C545729"/>
    <s v="Closed"/>
  </r>
  <r>
    <x v="1"/>
    <x v="6"/>
    <x v="18"/>
    <s v="FS.1972"/>
    <n v="112"/>
    <x v="4"/>
    <x v="0"/>
    <d v="2019-12-27T10:01:07"/>
    <d v="2019-12-27T09:54:00"/>
    <n v="426.99999986216426"/>
    <n v="7.1166666643694043"/>
    <n v="797.06666640937328"/>
    <n v="1"/>
    <s v="D545737"/>
    <s v="Closed"/>
  </r>
  <r>
    <x v="1"/>
    <x v="6"/>
    <x v="18"/>
    <s v="FS.1959"/>
    <n v="156"/>
    <x v="4"/>
    <x v="0"/>
    <d v="2019-12-27T10:57:29"/>
    <d v="2019-12-27T10:01:07"/>
    <n v="3382.0000003790483"/>
    <n v="56.366666672984138"/>
    <n v="8793.2000009855255"/>
    <n v="1"/>
    <s v="D545740"/>
    <s v="Closed"/>
  </r>
  <r>
    <x v="1"/>
    <x v="6"/>
    <x v="18"/>
    <s v="FS.1963"/>
    <n v="20"/>
    <x v="2"/>
    <x v="0"/>
    <d v="2019-12-27T12:44:28"/>
    <d v="2019-12-27T11:55:00"/>
    <n v="2967.9999997839332"/>
    <n v="49.466666663065553"/>
    <n v="989.33333326131105"/>
    <n v="1"/>
    <s v="D545747"/>
    <s v="Closed"/>
  </r>
  <r>
    <x v="0"/>
    <x v="2"/>
    <x v="10"/>
    <s v="PL.92070"/>
    <n v="4"/>
    <x v="1"/>
    <x v="0"/>
    <d v="2019-12-27T19:28:10"/>
    <d v="2019-12-27T17:51:00"/>
    <n v="5829.9999999348074"/>
    <n v="97.166666665580124"/>
    <n v="388.66666666232049"/>
    <n v="1"/>
    <s v="D545752"/>
    <s v="Closed"/>
  </r>
  <r>
    <x v="1"/>
    <x v="1"/>
    <x v="11"/>
    <s v="FS.2122"/>
    <n v="98"/>
    <x v="4"/>
    <x v="0"/>
    <d v="2019-12-28T08:44:38"/>
    <d v="2019-12-28T04:24:55"/>
    <n v="15583.000000356697"/>
    <n v="259.71666667261161"/>
    <n v="25452.233333915938"/>
    <n v="1"/>
    <s v="D545767"/>
    <s v="Closed"/>
  </r>
  <r>
    <x v="1"/>
    <x v="6"/>
    <x v="25"/>
    <s v="MTR.787"/>
    <n v="1"/>
    <x v="2"/>
    <x v="0"/>
    <d v="2019-12-28T17:11:20"/>
    <d v="2019-12-28T15:24:00"/>
    <n v="6439.9999998277053"/>
    <n v="107.33333333046176"/>
    <n v="107.33333333046176"/>
    <n v="1"/>
    <s v="C545781"/>
    <s v="Closed"/>
  </r>
  <r>
    <x v="0"/>
    <x v="2"/>
    <x v="16"/>
    <s v="FS.197"/>
    <n v="2"/>
    <x v="1"/>
    <x v="0"/>
    <d v="2019-12-29T22:16:50"/>
    <d v="2019-12-29T20:42:57"/>
    <n v="5633.0000004032627"/>
    <n v="93.883333340054378"/>
    <n v="187.76666668010876"/>
    <n v="1"/>
    <s v="D545787"/>
    <s v="Closed"/>
  </r>
  <r>
    <x v="0"/>
    <x v="4"/>
    <x v="9"/>
    <s v="FS.1440"/>
    <n v="28"/>
    <x v="1"/>
    <x v="0"/>
    <d v="2019-12-29T22:49:27"/>
    <d v="2019-12-29T20:58:00"/>
    <n v="6686.9999997317791"/>
    <n v="111.44999999552965"/>
    <n v="3120.5999998748302"/>
    <n v="1"/>
    <s v="D545788"/>
    <s v="Closed"/>
  </r>
  <r>
    <x v="0"/>
    <x v="2"/>
    <x v="5"/>
    <s v="PL.92716"/>
    <n v="4"/>
    <x v="1"/>
    <x v="0"/>
    <d v="2019-12-30T05:45:52"/>
    <d v="2019-12-30T04:38:00"/>
    <n v="4071.9999994849786"/>
    <n v="67.866666658082977"/>
    <n v="271.46666663233191"/>
    <n v="1"/>
    <s v="D545791"/>
    <s v="Closed"/>
  </r>
  <r>
    <x v="0"/>
    <x v="0"/>
    <x v="4"/>
    <s v="FS.1133"/>
    <n v="50"/>
    <x v="1"/>
    <x v="0"/>
    <d v="2019-12-30T08:23:44"/>
    <d v="2019-12-30T05:51:00"/>
    <n v="9163.9999997802079"/>
    <n v="152.73333332967013"/>
    <n v="7636.6666664835066"/>
    <n v="1"/>
    <s v="D545797"/>
    <s v="Closed"/>
  </r>
  <r>
    <x v="1"/>
    <x v="1"/>
    <x v="20"/>
    <s v="MTR.11671"/>
    <n v="1"/>
    <x v="2"/>
    <x v="1"/>
    <d v="2019-12-30T14:55:00"/>
    <d v="2019-12-30T09:25:00"/>
    <n v="19800.000000419095"/>
    <n v="330.00000000698492"/>
    <n v="330.00000000698492"/>
    <n v="1"/>
    <s v="C545801"/>
    <s v="Closed"/>
  </r>
  <r>
    <x v="0"/>
    <x v="7"/>
    <x v="17"/>
    <s v="FS.1844"/>
    <n v="3"/>
    <x v="4"/>
    <x v="0"/>
    <d v="2019-12-30T11:32:41"/>
    <d v="2019-12-30T10:28:00"/>
    <n v="3880.9999994700775"/>
    <n v="64.683333324501291"/>
    <n v="194.04999997350387"/>
    <n v="1"/>
    <s v="D545803"/>
    <s v="Closed"/>
  </r>
  <r>
    <x v="1"/>
    <x v="1"/>
    <x v="11"/>
    <s v="MTR.13059"/>
    <n v="1"/>
    <x v="4"/>
    <x v="0"/>
    <d v="2019-12-31T17:08:43"/>
    <d v="2019-12-31T15:17:00"/>
    <n v="6702.9999997001141"/>
    <n v="111.71666666166857"/>
    <n v="111.71666666166857"/>
    <n v="1"/>
    <s v="C545807"/>
    <s v="Closed"/>
  </r>
  <r>
    <x v="1"/>
    <x v="1"/>
    <x v="11"/>
    <s v="MTR.8596"/>
    <n v="1"/>
    <x v="1"/>
    <x v="0"/>
    <d v="2018-01-01T12:45:55"/>
    <d v="2018-01-01T11:06:00"/>
    <n v="5995.0000001583248"/>
    <n v="99.916666669305414"/>
    <n v="99.916666669305414"/>
    <n v="1"/>
    <s v="C518258"/>
    <s v="Closed"/>
  </r>
  <r>
    <x v="1"/>
    <x v="6"/>
    <x v="13"/>
    <s v="MTR.4802"/>
    <n v="1"/>
    <x v="2"/>
    <x v="0"/>
    <d v="2018-01-01T21:19:44"/>
    <d v="2018-01-01T20:17:00"/>
    <n v="3764.0000004088506"/>
    <n v="62.73333334014751"/>
    <n v="62.73333334014751"/>
    <n v="1"/>
    <s v="C518262"/>
    <s v="Closed"/>
  </r>
  <r>
    <x v="1"/>
    <x v="5"/>
    <x v="14"/>
    <s v="FS.2764"/>
    <n v="275"/>
    <x v="2"/>
    <x v="0"/>
    <d v="2018-01-02T06:54:02"/>
    <d v="2018-01-02T04:38:00"/>
    <n v="8161.9999994058162"/>
    <n v="136.03333332343027"/>
    <n v="37409.166663943324"/>
    <n v="1"/>
    <s v="D518271"/>
    <s v="Closed"/>
  </r>
  <r>
    <x v="1"/>
    <x v="5"/>
    <x v="14"/>
    <s v="FS.8803"/>
    <n v="47"/>
    <x v="2"/>
    <x v="0"/>
    <d v="2018-01-02T07:34:00"/>
    <d v="2018-01-02T06:54:02"/>
    <n v="2398.0000004405156"/>
    <n v="39.966666674008593"/>
    <n v="1878.4333336784039"/>
    <n v="1"/>
    <s v="D518269"/>
    <s v="Closed"/>
  </r>
  <r>
    <x v="1"/>
    <x v="5"/>
    <x v="14"/>
    <s v="FS.2764"/>
    <n v="250"/>
    <x v="6"/>
    <x v="0"/>
    <d v="2018-01-02T09:05:00"/>
    <d v="2018-01-02T07:34:00"/>
    <n v="5459.999999566935"/>
    <n v="90.99999999278225"/>
    <n v="22749.999998195563"/>
    <n v="1"/>
    <s v="D518292"/>
    <s v="Closed"/>
  </r>
  <r>
    <x v="1"/>
    <x v="6"/>
    <x v="21"/>
    <s v="MTR.2056"/>
    <n v="1"/>
    <x v="2"/>
    <x v="0"/>
    <d v="2018-01-02T12:39:32"/>
    <d v="2018-01-02T10:52:00"/>
    <n v="6452.000000118278"/>
    <n v="107.53333333530463"/>
    <n v="107.53333333530463"/>
    <n v="1"/>
    <s v="C518293"/>
    <s v="Closed"/>
  </r>
  <r>
    <x v="1"/>
    <x v="6"/>
    <x v="13"/>
    <s v="MTR.5058"/>
    <n v="1"/>
    <x v="2"/>
    <x v="0"/>
    <d v="2018-01-02T14:26:05"/>
    <d v="2018-01-02T12:44:00"/>
    <n v="6125.000000372529"/>
    <n v="102.08333333954215"/>
    <n v="102.08333333954215"/>
    <n v="1"/>
    <s v="C518296"/>
    <s v="Closed"/>
  </r>
  <r>
    <x v="0"/>
    <x v="0"/>
    <x v="0"/>
    <s v="FS.1001"/>
    <n v="36"/>
    <x v="6"/>
    <x v="0"/>
    <d v="2018-01-02T17:26:00"/>
    <d v="2018-01-02T17:05:59"/>
    <n v="1201.0000003734604"/>
    <n v="20.016666672891006"/>
    <n v="720.60000022407621"/>
    <n v="1"/>
    <s v="D518304"/>
    <s v="Closed"/>
  </r>
  <r>
    <x v="1"/>
    <x v="6"/>
    <x v="34"/>
    <s v="MTR.821"/>
    <n v="1"/>
    <x v="2"/>
    <x v="0"/>
    <d v="2018-01-02T17:59:31"/>
    <d v="2018-01-02T17:46:00"/>
    <n v="811.00000035949051"/>
    <n v="13.516666672658175"/>
    <n v="13.516666672658175"/>
    <n v="1"/>
    <s v="C518307"/>
    <s v="Closed"/>
  </r>
  <r>
    <x v="1"/>
    <x v="6"/>
    <x v="34"/>
    <s v="MTR.823"/>
    <n v="1"/>
    <x v="3"/>
    <x v="0"/>
    <d v="2018-01-02T18:34:45"/>
    <d v="2018-01-02T18:23:00"/>
    <n v="705.00000009778887"/>
    <n v="11.750000001629815"/>
    <n v="11.750000001629815"/>
    <n v="1"/>
    <s v="C518309"/>
    <s v="Closed"/>
  </r>
  <r>
    <x v="1"/>
    <x v="5"/>
    <x v="24"/>
    <s v="MTR.7923"/>
    <n v="1"/>
    <x v="6"/>
    <x v="0"/>
    <d v="2018-01-02T20:10:51"/>
    <d v="2018-01-02T19:50:00"/>
    <n v="1251.0000001173466"/>
    <n v="20.850000001955777"/>
    <n v="20.850000001955777"/>
    <n v="1"/>
    <s v="C518310"/>
    <s v="Closed"/>
  </r>
  <r>
    <x v="1"/>
    <x v="6"/>
    <x v="18"/>
    <s v="FS.1959"/>
    <n v="169"/>
    <x v="6"/>
    <x v="0"/>
    <d v="2018-01-03T10:38:48"/>
    <d v="2018-01-03T09:54:00"/>
    <n v="2688.0000003380701"/>
    <n v="44.800000005634502"/>
    <n v="7571.2000009522308"/>
    <n v="1"/>
    <s v="D518329"/>
    <s v="Closed"/>
  </r>
  <r>
    <x v="1"/>
    <x v="6"/>
    <x v="34"/>
    <s v="PL.123381"/>
    <n v="17"/>
    <x v="6"/>
    <x v="0"/>
    <d v="2018-01-03T12:37:50"/>
    <d v="2018-01-03T11:28:00"/>
    <n v="4190.0000000372529"/>
    <n v="69.833333333954215"/>
    <n v="1187.1666666772217"/>
    <n v="1"/>
    <s v="D518372"/>
    <s v="Closed"/>
  </r>
  <r>
    <x v="1"/>
    <x v="6"/>
    <x v="13"/>
    <s v="FS.2541"/>
    <n v="116"/>
    <x v="6"/>
    <x v="0"/>
    <d v="2018-01-03T12:06:02"/>
    <d v="2018-01-03T11:28:00"/>
    <n v="2281.9999997271225"/>
    <n v="38.033333328785375"/>
    <n v="4411.8666661391035"/>
    <n v="1"/>
    <s v="D518363"/>
    <s v="Closed"/>
  </r>
  <r>
    <x v="1"/>
    <x v="1"/>
    <x v="11"/>
    <s v="FS.2532"/>
    <n v="70"/>
    <x v="6"/>
    <x v="1"/>
    <d v="2018-01-03T12:59:46"/>
    <d v="2018-01-03T11:54:00"/>
    <n v="3946.0000002058223"/>
    <n v="65.766666670097038"/>
    <n v="4603.6666669067927"/>
    <n v="1"/>
    <s v="D518376"/>
    <s v="Closed"/>
  </r>
  <r>
    <x v="1"/>
    <x v="6"/>
    <x v="13"/>
    <s v="MTR.30020"/>
    <n v="1"/>
    <x v="2"/>
    <x v="0"/>
    <d v="2018-01-03T14:44:30"/>
    <d v="2018-01-03T13:22:00"/>
    <n v="4950.0000004190952"/>
    <n v="82.500000006984919"/>
    <n v="82.500000006984919"/>
    <n v="1"/>
    <s v="C518378"/>
    <s v="Closed"/>
  </r>
  <r>
    <x v="1"/>
    <x v="1"/>
    <x v="11"/>
    <s v="FS.2532"/>
    <n v="70"/>
    <x v="6"/>
    <x v="1"/>
    <d v="2018-01-03T14:50:20"/>
    <d v="2018-01-03T13:47:00"/>
    <n v="3800.0000000232831"/>
    <n v="63.333333333721384"/>
    <n v="4433.3333333604969"/>
    <n v="1"/>
    <s v="D518393"/>
    <s v="Closed"/>
  </r>
  <r>
    <x v="1"/>
    <x v="5"/>
    <x v="14"/>
    <s v="FS.2130"/>
    <n v="42"/>
    <x v="3"/>
    <x v="0"/>
    <d v="2018-01-03T21:10:32"/>
    <d v="2018-01-03T20:39:00"/>
    <n v="1891.9999997131526"/>
    <n v="31.533333328552544"/>
    <n v="1324.3999997992069"/>
    <n v="1"/>
    <s v="D518398"/>
    <s v="Closed"/>
  </r>
  <r>
    <x v="1"/>
    <x v="1"/>
    <x v="11"/>
    <s v="FS.2257"/>
    <n v="163"/>
    <x v="6"/>
    <x v="0"/>
    <d v="2018-01-04T09:04:18"/>
    <d v="2018-01-04T08:31:00"/>
    <n v="1997.9999999748543"/>
    <n v="33.299999999580905"/>
    <n v="5427.8999999316875"/>
    <n v="1"/>
    <s v="D518415"/>
    <s v="Closed"/>
  </r>
  <r>
    <x v="1"/>
    <x v="1"/>
    <x v="11"/>
    <s v="FS.8833"/>
    <n v="15"/>
    <x v="6"/>
    <x v="0"/>
    <d v="2018-01-04T09:44:18"/>
    <d v="2018-01-04T09:10:00"/>
    <n v="2058.000000170432"/>
    <n v="34.300000002840534"/>
    <n v="514.50000004260801"/>
    <n v="1"/>
    <s v="D518422"/>
    <s v="Closed"/>
  </r>
  <r>
    <x v="0"/>
    <x v="2"/>
    <x v="10"/>
    <s v="MTR.17940"/>
    <n v="1"/>
    <x v="5"/>
    <x v="0"/>
    <d v="2018-01-04T12:18:00"/>
    <d v="2018-01-04T11:28:39"/>
    <n v="2961.0000000335276"/>
    <n v="49.350000000558794"/>
    <n v="49.350000000558794"/>
    <n v="1"/>
    <s v="C518423"/>
    <s v="Closed"/>
  </r>
  <r>
    <x v="1"/>
    <x v="1"/>
    <x v="2"/>
    <s v="FS.2381"/>
    <n v="40"/>
    <x v="6"/>
    <x v="0"/>
    <d v="2018-01-05T08:55:49"/>
    <d v="2018-01-05T08:22:00"/>
    <n v="2028.9999996777624"/>
    <n v="33.81666666129604"/>
    <n v="1352.6666664518416"/>
    <n v="1"/>
    <s v="D518430"/>
    <s v="Closed"/>
  </r>
  <r>
    <x v="1"/>
    <x v="6"/>
    <x v="13"/>
    <s v="MTR.207616"/>
    <n v="1"/>
    <x v="6"/>
    <x v="1"/>
    <d v="2018-01-05T11:11:09"/>
    <d v="2018-01-05T10:38:00"/>
    <n v="1988.9999997569248"/>
    <n v="33.149999995948747"/>
    <n v="33.149999995948747"/>
    <n v="1"/>
    <s v="C518432"/>
    <s v="Closed"/>
  </r>
  <r>
    <x v="1"/>
    <x v="6"/>
    <x v="13"/>
    <s v="SLUG.35099"/>
    <n v="3"/>
    <x v="2"/>
    <x v="1"/>
    <d v="2018-01-06T12:17:24"/>
    <d v="2018-01-06T09:36:00"/>
    <n v="9684.0000000083819"/>
    <n v="161.4000000001397"/>
    <n v="484.2000000004191"/>
    <n v="1"/>
    <s v="D518441"/>
    <s v="Closed"/>
  </r>
  <r>
    <x v="1"/>
    <x v="6"/>
    <x v="13"/>
    <s v="MTR.12796"/>
    <n v="1"/>
    <x v="2"/>
    <x v="0"/>
    <d v="2018-01-08T15:36:21"/>
    <d v="2018-01-08T15:10:00"/>
    <n v="1580.9999999357387"/>
    <n v="26.349999998928979"/>
    <n v="26.349999998928979"/>
    <n v="1"/>
    <s v="C518442"/>
    <s v="Closed"/>
  </r>
  <r>
    <x v="1"/>
    <x v="5"/>
    <x v="14"/>
    <s v="MTR.11866"/>
    <n v="1"/>
    <x v="2"/>
    <x v="0"/>
    <d v="2018-01-17T16:31:05"/>
    <d v="2018-01-17T15:18:00"/>
    <n v="4385.0000003585592"/>
    <n v="73.08333333930932"/>
    <n v="73.08333333930932"/>
    <n v="1"/>
    <s v="C518557"/>
    <s v="Closed"/>
  </r>
  <r>
    <x v="1"/>
    <x v="6"/>
    <x v="13"/>
    <s v="SL.22361"/>
    <n v="3"/>
    <x v="2"/>
    <x v="0"/>
    <d v="2018-01-24T11:51:15"/>
    <d v="2018-01-24T10:50:00"/>
    <n v="3674.9999997206032"/>
    <n v="61.249999995343387"/>
    <n v="183.74999998603016"/>
    <n v="1"/>
    <s v="D518691"/>
    <s v="Closed"/>
  </r>
  <r>
    <x v="0"/>
    <x v="2"/>
    <x v="15"/>
    <s v="MTR.24444"/>
    <n v="1"/>
    <x v="0"/>
    <x v="0"/>
    <d v="2018-01-09T13:44:08"/>
    <d v="2018-01-09T12:16:00"/>
    <n v="5288.0000002216548"/>
    <n v="88.13333333702758"/>
    <n v="88.13333333702758"/>
    <n v="1"/>
    <s v="C518444"/>
    <s v="Closed"/>
  </r>
  <r>
    <x v="1"/>
    <x v="5"/>
    <x v="14"/>
    <s v="MTR.8674"/>
    <n v="1"/>
    <x v="2"/>
    <x v="0"/>
    <d v="2018-01-25T16:27:51"/>
    <d v="2018-01-25T15:58:00"/>
    <n v="1790.9999999916181"/>
    <n v="29.849999999860302"/>
    <n v="29.849999999860302"/>
    <n v="1"/>
    <s v="C518701"/>
    <s v="Closed"/>
  </r>
  <r>
    <x v="1"/>
    <x v="6"/>
    <x v="35"/>
    <s v="FS.2115"/>
    <n v="16"/>
    <x v="4"/>
    <x v="0"/>
    <d v="2018-01-10T14:42:05"/>
    <d v="2018-01-10T13:54:00"/>
    <n v="2884.9999998696148"/>
    <n v="48.083333331160247"/>
    <n v="769.33333329856396"/>
    <n v="1"/>
    <s v="D518470"/>
    <s v="Closed"/>
  </r>
  <r>
    <x v="0"/>
    <x v="7"/>
    <x v="17"/>
    <s v="FS.1819"/>
    <n v="38"/>
    <x v="1"/>
    <x v="0"/>
    <d v="2018-01-10T23:00:28"/>
    <d v="2018-01-10T21:21:00"/>
    <n v="5968.0000001331791"/>
    <n v="99.466666668886319"/>
    <n v="3779.7333334176801"/>
    <n v="1"/>
    <s v="D518479"/>
    <s v="Closed"/>
  </r>
  <r>
    <x v="0"/>
    <x v="2"/>
    <x v="16"/>
    <s v="FS.397"/>
    <n v="118"/>
    <x v="1"/>
    <x v="0"/>
    <d v="2018-01-11T01:59:00"/>
    <d v="2018-01-11T00:14:00"/>
    <n v="6299.9999997904524"/>
    <n v="104.99999999650754"/>
    <n v="12389.99999958789"/>
    <n v="1"/>
    <s v="D518499"/>
    <s v="Closed"/>
  </r>
  <r>
    <x v="0"/>
    <x v="0"/>
    <x v="4"/>
    <s v="TR.37849"/>
    <n v="1"/>
    <x v="5"/>
    <x v="0"/>
    <d v="2018-01-11T11:45:50"/>
    <d v="2018-01-11T10:32:00"/>
    <n v="4430.0000001909211"/>
    <n v="73.833333336515352"/>
    <n v="73.833333336515352"/>
    <n v="1"/>
    <s v="D518503"/>
    <s v="Closed"/>
  </r>
  <r>
    <x v="0"/>
    <x v="2"/>
    <x v="10"/>
    <s v="TR.31885"/>
    <n v="3"/>
    <x v="5"/>
    <x v="0"/>
    <d v="2018-01-11T12:40:43"/>
    <d v="2018-01-11T10:49:26"/>
    <n v="6677.0000005373731"/>
    <n v="111.28333334228955"/>
    <n v="333.85000002686866"/>
    <n v="1"/>
    <s v="D518504"/>
    <s v="Closed"/>
  </r>
  <r>
    <x v="0"/>
    <x v="0"/>
    <x v="3"/>
    <s v="TR.35736"/>
    <n v="1"/>
    <x v="5"/>
    <x v="0"/>
    <d v="2018-01-11T22:41:40"/>
    <d v="2018-01-11T21:48:00"/>
    <n v="3220.000000228174"/>
    <n v="53.666666670469567"/>
    <n v="53.666666670469567"/>
    <n v="1"/>
    <s v="D518508"/>
    <s v="Closed"/>
  </r>
  <r>
    <x v="0"/>
    <x v="0"/>
    <x v="3"/>
    <s v="FS.8913"/>
    <n v="18"/>
    <x v="1"/>
    <x v="0"/>
    <d v="2018-01-12T06:32:31"/>
    <d v="2018-01-12T05:35:00"/>
    <n v="3451.0000001639128"/>
    <n v="57.516666669398546"/>
    <n v="1035.3000000491738"/>
    <n v="1"/>
    <s v="D518511"/>
    <s v="Closed"/>
  </r>
  <r>
    <x v="0"/>
    <x v="4"/>
    <x v="9"/>
    <s v="TR.37664"/>
    <n v="6"/>
    <x v="6"/>
    <x v="0"/>
    <d v="2018-01-12T08:45:37"/>
    <d v="2018-01-12T07:25:00"/>
    <n v="4836.9999997783452"/>
    <n v="80.61666666297242"/>
    <n v="483.69999997783452"/>
    <n v="1"/>
    <s v="D518513"/>
    <s v="Closed"/>
  </r>
  <r>
    <x v="1"/>
    <x v="6"/>
    <x v="18"/>
    <s v="TR.39477"/>
    <n v="5"/>
    <x v="2"/>
    <x v="0"/>
    <d v="2018-01-31T08:19:15"/>
    <d v="2018-01-31T07:07:00"/>
    <n v="4334.9999999860302"/>
    <n v="72.249999999767169"/>
    <n v="361.24999999883585"/>
    <n v="1"/>
    <s v="D518747"/>
    <s v="Closed"/>
  </r>
  <r>
    <x v="1"/>
    <x v="6"/>
    <x v="18"/>
    <s v="MTR.7083"/>
    <n v="1"/>
    <x v="5"/>
    <x v="0"/>
    <d v="2018-01-13T09:58:40"/>
    <d v="2018-01-13T08:35:00"/>
    <n v="5019.9999998090789"/>
    <n v="83.666666663484648"/>
    <n v="83.666666663484648"/>
    <n v="1"/>
    <s v="C518521"/>
    <s v="Closed"/>
  </r>
  <r>
    <x v="0"/>
    <x v="2"/>
    <x v="5"/>
    <s v="MTR.20841"/>
    <n v="1"/>
    <x v="4"/>
    <x v="0"/>
    <d v="2018-01-14T19:26:17"/>
    <d v="2018-01-14T17:53:00"/>
    <n v="5597.0000001601875"/>
    <n v="93.283333336003125"/>
    <n v="93.283333336003125"/>
    <n v="1"/>
    <s v="C518525"/>
    <s v="Closed"/>
  </r>
  <r>
    <x v="0"/>
    <x v="3"/>
    <x v="7"/>
    <s v="TR.38096"/>
    <n v="3"/>
    <x v="5"/>
    <x v="0"/>
    <d v="2018-01-15T18:39:00"/>
    <d v="2018-01-15T17:49:00"/>
    <n v="3000.000000349246"/>
    <n v="50.000000005820766"/>
    <n v="150.0000000174623"/>
    <n v="1"/>
    <s v="D518537"/>
    <s v="Closed"/>
  </r>
  <r>
    <x v="0"/>
    <x v="2"/>
    <x v="10"/>
    <s v="FS.205"/>
    <n v="1"/>
    <x v="4"/>
    <x v="0"/>
    <d v="2018-01-16T12:14:00"/>
    <d v="2018-01-16T11:22:00"/>
    <n v="3120.0000001117587"/>
    <n v="52.000000001862645"/>
    <n v="52.000000001862645"/>
    <n v="1"/>
    <s v="D518545"/>
    <s v="Closed"/>
  </r>
  <r>
    <x v="0"/>
    <x v="2"/>
    <x v="15"/>
    <s v="TR.32892"/>
    <n v="3"/>
    <x v="0"/>
    <x v="0"/>
    <d v="2018-01-16T13:43:06"/>
    <d v="2018-01-16T13:08:00"/>
    <n v="2106.0000000754371"/>
    <n v="35.100000001257285"/>
    <n v="105.30000000377186"/>
    <n v="1"/>
    <s v="D518547"/>
    <s v="Closed"/>
  </r>
  <r>
    <x v="0"/>
    <x v="0"/>
    <x v="0"/>
    <s v="FS.1024"/>
    <n v="25"/>
    <x v="1"/>
    <x v="0"/>
    <d v="2018-01-17T08:15:51"/>
    <d v="2018-01-17T07:05:00"/>
    <n v="4250.9999998379499"/>
    <n v="70.849999997299165"/>
    <n v="1771.2499999324791"/>
    <n v="1"/>
    <s v="D518552"/>
    <s v="Closed"/>
  </r>
  <r>
    <x v="1"/>
    <x v="6"/>
    <x v="34"/>
    <s v="MTR.528"/>
    <n v="1"/>
    <x v="2"/>
    <x v="0"/>
    <d v="2018-02-02T07:32:12"/>
    <d v="2018-02-02T04:14:00"/>
    <n v="11892.000000039116"/>
    <n v="198.20000000065193"/>
    <n v="198.20000000065193"/>
    <n v="1"/>
    <s v="C518814"/>
    <s v="Closed"/>
  </r>
  <r>
    <x v="1"/>
    <x v="6"/>
    <x v="13"/>
    <s v="SW.2027"/>
    <n v="2006"/>
    <x v="1"/>
    <x v="0"/>
    <d v="2018-01-18T00:50:42"/>
    <d v="2018-01-17T23:45:00"/>
    <n v="3941.9999998994172"/>
    <n v="65.699999998323619"/>
    <n v="131794.19999663718"/>
    <n v="1"/>
    <s v="D518559"/>
    <s v="Closed"/>
  </r>
  <r>
    <x v="0"/>
    <x v="2"/>
    <x v="5"/>
    <s v="FS.730"/>
    <n v="40"/>
    <x v="1"/>
    <x v="0"/>
    <d v="2018-01-18T07:35:10"/>
    <d v="2018-01-18T06:21:00"/>
    <n v="4450.0000004656613"/>
    <n v="74.166666674427688"/>
    <n v="2966.6666669771075"/>
    <n v="1"/>
    <s v="D518574"/>
    <s v="Closed"/>
  </r>
  <r>
    <x v="1"/>
    <x v="1"/>
    <x v="11"/>
    <s v="TR.40229"/>
    <n v="4"/>
    <x v="5"/>
    <x v="0"/>
    <d v="2018-01-18T17:51:26"/>
    <d v="2018-01-18T16:59:00"/>
    <n v="3145.9999999031425"/>
    <n v="52.433333331719041"/>
    <n v="209.73333332687616"/>
    <n v="1"/>
    <s v="D518598"/>
    <s v="Closed"/>
  </r>
  <r>
    <x v="1"/>
    <x v="6"/>
    <x v="13"/>
    <s v="FS.2800"/>
    <n v="75"/>
    <x v="6"/>
    <x v="0"/>
    <d v="2018-01-19T08:37:22"/>
    <d v="2018-01-19T07:34:00"/>
    <n v="3801.9999998621643"/>
    <n v="63.366666664369404"/>
    <n v="4752.4999998277053"/>
    <n v="1"/>
    <s v="D518610"/>
    <s v="Closed"/>
  </r>
  <r>
    <x v="0"/>
    <x v="2"/>
    <x v="5"/>
    <s v="REC.2867"/>
    <n v="1163"/>
    <x v="0"/>
    <x v="0"/>
    <d v="2018-01-19T10:44:00"/>
    <d v="2018-01-19T10:40:00"/>
    <n v="240.00000015366822"/>
    <n v="4.0000000025611371"/>
    <n v="4652.0000029786024"/>
    <n v="1"/>
    <s v="D518617"/>
    <s v="Closed"/>
  </r>
  <r>
    <x v="0"/>
    <x v="0"/>
    <x v="1"/>
    <s v="TR.34234"/>
    <n v="8"/>
    <x v="5"/>
    <x v="0"/>
    <d v="2018-01-20T10:12:41"/>
    <d v="2018-01-20T08:23:00"/>
    <n v="6580.9999994700775"/>
    <n v="109.68333332450129"/>
    <n v="877.46666659601033"/>
    <n v="1"/>
    <s v="D518627"/>
    <s v="Closed"/>
  </r>
  <r>
    <x v="0"/>
    <x v="2"/>
    <x v="5"/>
    <s v="TR.32782"/>
    <n v="3"/>
    <x v="5"/>
    <x v="0"/>
    <d v="2018-01-20T11:51:28"/>
    <d v="2018-01-20T10:52:00"/>
    <n v="3567.9999998537824"/>
    <n v="59.466666664229706"/>
    <n v="178.39999999268912"/>
    <n v="1"/>
    <s v="D518631"/>
    <s v="Closed"/>
  </r>
  <r>
    <x v="0"/>
    <x v="2"/>
    <x v="16"/>
    <s v="TR.33861"/>
    <n v="2"/>
    <x v="0"/>
    <x v="0"/>
    <d v="2018-01-20T17:21:58"/>
    <d v="2018-01-20T15:21:00"/>
    <n v="7258.0000005662441"/>
    <n v="120.96666667610407"/>
    <n v="241.93333335220814"/>
    <n v="1"/>
    <s v="D518633"/>
    <s v="Closed"/>
  </r>
  <r>
    <x v="1"/>
    <x v="6"/>
    <x v="18"/>
    <s v="MTR.14965"/>
    <n v="1"/>
    <x v="5"/>
    <x v="0"/>
    <d v="2018-01-21T10:03:55"/>
    <d v="2018-01-21T09:07:00"/>
    <n v="3414.9999999208376"/>
    <n v="56.916666665347293"/>
    <n v="56.916666665347293"/>
    <n v="1"/>
    <s v="C518634"/>
    <s v="Closed"/>
  </r>
  <r>
    <x v="0"/>
    <x v="7"/>
    <x v="17"/>
    <s v="MTR.16061"/>
    <n v="1"/>
    <x v="5"/>
    <x v="0"/>
    <d v="2018-01-21T10:08:10"/>
    <d v="2018-01-21T09:21:00"/>
    <n v="2830.0000002142042"/>
    <n v="47.166666670236737"/>
    <n v="47.166666670236737"/>
    <n v="1"/>
    <s v="C518635"/>
    <s v="Closed"/>
  </r>
  <r>
    <x v="1"/>
    <x v="6"/>
    <x v="13"/>
    <s v="MTR.1438"/>
    <n v="1"/>
    <x v="4"/>
    <x v="0"/>
    <d v="2018-01-21T11:05:16"/>
    <d v="2018-01-21T10:37:00"/>
    <n v="1695.9999997867271"/>
    <n v="28.266666663112119"/>
    <n v="28.266666663112119"/>
    <n v="1"/>
    <s v="C518640"/>
    <s v="Closed"/>
  </r>
  <r>
    <x v="0"/>
    <x v="3"/>
    <x v="7"/>
    <s v="MTR.17255"/>
    <n v="1"/>
    <x v="0"/>
    <x v="0"/>
    <d v="2018-01-22T15:06:22"/>
    <d v="2018-01-22T14:52:14"/>
    <n v="848.00000020768493"/>
    <n v="14.133333336794749"/>
    <n v="14.133333336794749"/>
    <n v="1"/>
    <s v="C518645"/>
    <s v="Closed"/>
  </r>
  <r>
    <x v="0"/>
    <x v="2"/>
    <x v="10"/>
    <s v="TR.31741"/>
    <n v="3"/>
    <x v="1"/>
    <x v="0"/>
    <d v="2018-01-22T19:06:31"/>
    <d v="2018-01-22T18:20:00"/>
    <n v="2790.9999998984858"/>
    <n v="46.516666664974764"/>
    <n v="139.54999999492429"/>
    <n v="1"/>
    <s v="D518648"/>
    <s v="Closed"/>
  </r>
  <r>
    <x v="0"/>
    <x v="4"/>
    <x v="8"/>
    <s v="FS.1146"/>
    <n v="18"/>
    <x v="1"/>
    <x v="0"/>
    <d v="2018-01-22T22:26:50"/>
    <d v="2018-01-22T21:56:00"/>
    <n v="1849.9999999534339"/>
    <n v="30.833333332557231"/>
    <n v="554.99999998603016"/>
    <n v="1"/>
    <s v="D518652"/>
    <s v="Closed"/>
  </r>
  <r>
    <x v="1"/>
    <x v="6"/>
    <x v="18"/>
    <s v="FDR.2910"/>
    <n v="543"/>
    <x v="1"/>
    <x v="0"/>
    <d v="2018-01-23T08:33:15"/>
    <d v="2018-01-23T06:57:00"/>
    <n v="5775.0000002793968"/>
    <n v="96.250000004656613"/>
    <n v="52263.750002528541"/>
    <n v="1"/>
    <s v="D518684"/>
    <s v="Closed"/>
  </r>
  <r>
    <x v="1"/>
    <x v="6"/>
    <x v="35"/>
    <s v="MTR.2754"/>
    <n v="1"/>
    <x v="5"/>
    <x v="0"/>
    <d v="2018-01-24T08:59:41"/>
    <d v="2018-01-24T08:26:24"/>
    <n v="1996.9999997410923"/>
    <n v="33.283333329018205"/>
    <n v="33.283333329018205"/>
    <n v="1"/>
    <s v="C518687"/>
    <s v="Closed"/>
  </r>
  <r>
    <x v="1"/>
    <x v="5"/>
    <x v="14"/>
    <s v="TR.42497"/>
    <n v="4"/>
    <x v="2"/>
    <x v="0"/>
    <d v="2018-02-05T12:02:17"/>
    <d v="2018-02-05T10:08:00"/>
    <n v="6856.9999998668209"/>
    <n v="114.28333333111368"/>
    <n v="457.13333332445472"/>
    <n v="1"/>
    <s v="D518866"/>
    <s v="Closed"/>
  </r>
  <r>
    <x v="0"/>
    <x v="3"/>
    <x v="7"/>
    <s v="MTR.17228"/>
    <n v="1"/>
    <x v="0"/>
    <x v="0"/>
    <d v="2018-01-24T14:28:00"/>
    <d v="2018-01-24T14:09:00"/>
    <n v="1139.9999999441206"/>
    <n v="18.999999999068677"/>
    <n v="18.999999999068677"/>
    <n v="1"/>
    <s v="C518692"/>
    <s v="Closed"/>
  </r>
  <r>
    <x v="0"/>
    <x v="4"/>
    <x v="9"/>
    <s v="PL.101899"/>
    <n v="4"/>
    <x v="5"/>
    <x v="0"/>
    <d v="2018-01-25T14:43:45"/>
    <d v="2018-01-25T13:19:49"/>
    <n v="5036.0000004060566"/>
    <n v="83.933333340100944"/>
    <n v="335.73333336040378"/>
    <n v="1"/>
    <s v="D518698"/>
    <s v="Closed"/>
  </r>
  <r>
    <x v="1"/>
    <x v="6"/>
    <x v="13"/>
    <s v="MTR.1275"/>
    <n v="1"/>
    <x v="2"/>
    <x v="0"/>
    <d v="2018-02-07T02:47:42"/>
    <d v="2018-02-07T01:34:00"/>
    <n v="4421.9999995781109"/>
    <n v="73.699999992968515"/>
    <n v="73.699999992968515"/>
    <n v="1"/>
    <s v="C518882"/>
    <s v="Closed"/>
  </r>
  <r>
    <x v="0"/>
    <x v="0"/>
    <x v="0"/>
    <s v="TR.37123"/>
    <n v="10"/>
    <x v="0"/>
    <x v="0"/>
    <d v="2018-01-26T16:27:05"/>
    <d v="2018-01-26T15:07:00"/>
    <n v="4804.9999998416752"/>
    <n v="80.083333330694586"/>
    <n v="800.83333330694586"/>
    <n v="1"/>
    <s v="D518703"/>
    <s v="Closed"/>
  </r>
  <r>
    <x v="0"/>
    <x v="7"/>
    <x v="17"/>
    <s v="TR.38755"/>
    <n v="2"/>
    <x v="5"/>
    <x v="0"/>
    <d v="2018-01-26T19:03:15"/>
    <d v="2018-01-26T18:15:00"/>
    <n v="2895.0000003213063"/>
    <n v="48.250000005355105"/>
    <n v="96.50000001071021"/>
    <n v="1"/>
    <s v="D518705"/>
    <s v="Closed"/>
  </r>
  <r>
    <x v="1"/>
    <x v="1"/>
    <x v="2"/>
    <s v="MTR.13906"/>
    <n v="1"/>
    <x v="2"/>
    <x v="1"/>
    <d v="2018-02-09T17:16:55"/>
    <d v="2018-02-09T15:36:00"/>
    <n v="6054.9999997252598"/>
    <n v="100.91666666208766"/>
    <n v="100.91666666208766"/>
    <n v="1"/>
    <s v="C518941"/>
    <s v="Closed"/>
  </r>
  <r>
    <x v="0"/>
    <x v="0"/>
    <x v="0"/>
    <s v="TR.37434"/>
    <n v="1"/>
    <x v="5"/>
    <x v="0"/>
    <d v="2018-01-27T22:10:28"/>
    <d v="2018-01-27T21:38:00"/>
    <n v="1948.000000230968"/>
    <n v="32.466666670516133"/>
    <n v="32.466666670516133"/>
    <n v="1"/>
    <s v="D518711"/>
    <s v="Closed"/>
  </r>
  <r>
    <x v="0"/>
    <x v="2"/>
    <x v="10"/>
    <s v="FS.190"/>
    <n v="22"/>
    <x v="1"/>
    <x v="0"/>
    <d v="2018-01-28T03:25:21"/>
    <d v="2018-01-28T02:03:00"/>
    <n v="4940.9999995725229"/>
    <n v="82.349999992875382"/>
    <n v="1811.6999998432584"/>
    <n v="1"/>
    <s v="D518714"/>
    <s v="Closed"/>
  </r>
  <r>
    <x v="0"/>
    <x v="0"/>
    <x v="3"/>
    <s v="TR.35212"/>
    <n v="1"/>
    <x v="4"/>
    <x v="0"/>
    <d v="2018-01-28T03:59:21"/>
    <d v="2018-01-28T03:10:00"/>
    <n v="2961.0000000335276"/>
    <n v="49.350000000558794"/>
    <n v="49.350000000558794"/>
    <n v="1"/>
    <s v="D518717"/>
    <s v="Closed"/>
  </r>
  <r>
    <x v="0"/>
    <x v="2"/>
    <x v="10"/>
    <s v="TR.32317"/>
    <n v="1"/>
    <x v="1"/>
    <x v="0"/>
    <d v="2018-01-28T10:27:47"/>
    <d v="2018-01-28T09:50:00"/>
    <n v="2266.9999999925494"/>
    <n v="37.783333333209157"/>
    <n v="37.783333333209157"/>
    <n v="1"/>
    <s v="D518719"/>
    <s v="Closed"/>
  </r>
  <r>
    <x v="0"/>
    <x v="0"/>
    <x v="0"/>
    <s v="FS.37587"/>
    <n v="9"/>
    <x v="6"/>
    <x v="0"/>
    <d v="2018-01-28T16:48:26"/>
    <d v="2018-01-28T16:08:00"/>
    <n v="2426.0000000707805"/>
    <n v="40.433333334513009"/>
    <n v="363.90000001061708"/>
    <n v="1"/>
    <s v="D518722"/>
    <s v="Closed"/>
  </r>
  <r>
    <x v="0"/>
    <x v="2"/>
    <x v="5"/>
    <s v="FS.643"/>
    <n v="6"/>
    <x v="1"/>
    <x v="0"/>
    <d v="2018-01-28T18:58:37"/>
    <d v="2018-01-28T18:24:00"/>
    <n v="2076.9999995827675"/>
    <n v="34.616666659712791"/>
    <n v="207.69999995827675"/>
    <n v="1"/>
    <s v="D518724"/>
    <s v="Closed"/>
  </r>
  <r>
    <x v="1"/>
    <x v="6"/>
    <x v="21"/>
    <s v="MTR.5266"/>
    <n v="1"/>
    <x v="4"/>
    <x v="0"/>
    <d v="2018-01-28T22:56:37"/>
    <d v="2018-01-28T21:40:00"/>
    <n v="4596.999999624677"/>
    <n v="76.616666660411283"/>
    <n v="76.616666660411283"/>
    <n v="1"/>
    <s v="C518726"/>
    <s v="Closed"/>
  </r>
  <r>
    <x v="0"/>
    <x v="4"/>
    <x v="9"/>
    <s v="TR.37469"/>
    <n v="3"/>
    <x v="5"/>
    <x v="0"/>
    <d v="2018-01-29T09:49:03"/>
    <d v="2018-01-29T08:33:00"/>
    <n v="4563.0000004777685"/>
    <n v="76.050000007962808"/>
    <n v="228.15000002388842"/>
    <n v="1"/>
    <s v="D518729"/>
    <s v="Closed"/>
  </r>
  <r>
    <x v="1"/>
    <x v="6"/>
    <x v="13"/>
    <s v="TR.42349"/>
    <n v="4"/>
    <x v="2"/>
    <x v="0"/>
    <d v="2018-02-11T06:07:12"/>
    <d v="2018-02-11T04:53:00"/>
    <n v="4451.9999996758997"/>
    <n v="74.199999994598329"/>
    <n v="296.79999997839332"/>
    <n v="1"/>
    <s v="D519093"/>
    <s v="Closed"/>
  </r>
  <r>
    <x v="1"/>
    <x v="1"/>
    <x v="2"/>
    <s v="MTR.8298"/>
    <n v="1"/>
    <x v="0"/>
    <x v="1"/>
    <d v="2018-01-29T10:12:00"/>
    <d v="2018-01-29T09:59:00"/>
    <n v="780.00000002793968"/>
    <n v="13.000000000465661"/>
    <n v="13.000000000465661"/>
    <n v="1"/>
    <s v="C518731"/>
    <s v="Closed"/>
  </r>
  <r>
    <x v="0"/>
    <x v="2"/>
    <x v="5"/>
    <s v="FS.307"/>
    <n v="2"/>
    <x v="5"/>
    <x v="0"/>
    <d v="2018-01-30T13:05:57"/>
    <d v="2018-01-30T12:28:00"/>
    <n v="2277.0000004442409"/>
    <n v="37.950000007404014"/>
    <n v="75.900000014808029"/>
    <n v="1"/>
    <s v="D518739"/>
    <s v="Closed"/>
  </r>
  <r>
    <x v="1"/>
    <x v="5"/>
    <x v="14"/>
    <s v="MTR.7948"/>
    <n v="1"/>
    <x v="2"/>
    <x v="1"/>
    <d v="2018-02-15T10:37:00"/>
    <d v="2018-02-15T09:10:00"/>
    <n v="5220.0000000419095"/>
    <n v="87.000000000698492"/>
    <n v="87.000000000698492"/>
    <n v="1"/>
    <s v="C519022"/>
    <s v="Closed"/>
  </r>
  <r>
    <x v="0"/>
    <x v="2"/>
    <x v="5"/>
    <s v="FS.669"/>
    <n v="9"/>
    <x v="5"/>
    <x v="0"/>
    <d v="2018-01-31T11:04:29"/>
    <d v="2018-01-31T10:30:42"/>
    <n v="2027.0000004675239"/>
    <n v="33.783333341125399"/>
    <n v="304.05000007012859"/>
    <n v="1"/>
    <s v="D518749"/>
    <s v="Closed"/>
  </r>
  <r>
    <x v="0"/>
    <x v="7"/>
    <x v="17"/>
    <s v="FS.1705"/>
    <n v="2"/>
    <x v="6"/>
    <x v="0"/>
    <d v="2018-01-31T16:21:46"/>
    <d v="2018-01-31T14:22:20"/>
    <n v="7166.0000004339963"/>
    <n v="119.43333334056661"/>
    <n v="238.86666668113321"/>
    <n v="1"/>
    <s v="D518755"/>
    <s v="Closed"/>
  </r>
  <r>
    <x v="0"/>
    <x v="2"/>
    <x v="16"/>
    <s v="FS.301"/>
    <n v="4"/>
    <x v="5"/>
    <x v="0"/>
    <d v="2018-02-01T11:58:09"/>
    <d v="2018-02-01T11:13:47"/>
    <n v="2661.9999999180436"/>
    <n v="44.366666665300727"/>
    <n v="177.46666666120291"/>
    <n v="1"/>
    <s v="D518768"/>
    <s v="Closed"/>
  </r>
  <r>
    <x v="0"/>
    <x v="3"/>
    <x v="7"/>
    <s v="REC.1641"/>
    <n v="77"/>
    <x v="0"/>
    <x v="0"/>
    <d v="2018-02-01T12:23:00"/>
    <d v="2018-02-01T11:49:00"/>
    <n v="2040.0000003632158"/>
    <n v="34.000000006053597"/>
    <n v="2618.0000004661269"/>
    <n v="1"/>
    <s v="D518770"/>
    <s v="Closed"/>
  </r>
  <r>
    <x v="1"/>
    <x v="5"/>
    <x v="14"/>
    <s v="FDR.2909"/>
    <n v="2526"/>
    <x v="0"/>
    <x v="0"/>
    <d v="2018-02-01T15:26:34"/>
    <d v="2018-02-01T15:22:00"/>
    <n v="273.99999992921948"/>
    <n v="4.5666666654869914"/>
    <n v="11535.39999702014"/>
    <n v="1"/>
    <s v="D518796"/>
    <s v="Closed"/>
  </r>
  <r>
    <x v="1"/>
    <x v="6"/>
    <x v="34"/>
    <s v="FDR.23185"/>
    <n v="628"/>
    <x v="6"/>
    <x v="0"/>
    <d v="2018-02-02T01:32:30"/>
    <d v="2018-02-01T22:13:00"/>
    <n v="11970.00000004191"/>
    <n v="199.50000000069849"/>
    <n v="125286.00000043865"/>
    <n v="1"/>
    <s v="D518813"/>
    <s v="Closed"/>
  </r>
  <r>
    <x v="1"/>
    <x v="6"/>
    <x v="13"/>
    <s v="MTR.4921"/>
    <n v="1"/>
    <x v="2"/>
    <x v="0"/>
    <d v="2018-03-13T12:36:27"/>
    <d v="2018-03-13T11:04:00"/>
    <n v="5547.0000004163012"/>
    <n v="92.450000006938353"/>
    <n v="92.450000006938353"/>
    <n v="1"/>
    <s v="C519288"/>
    <s v="Closed"/>
  </r>
  <r>
    <x v="1"/>
    <x v="5"/>
    <x v="24"/>
    <s v="MTR.6800"/>
    <n v="1"/>
    <x v="6"/>
    <x v="0"/>
    <d v="2018-02-02T07:34:45"/>
    <d v="2018-02-02T06:51:00"/>
    <n v="2625.0000000698492"/>
    <n v="43.750000001164153"/>
    <n v="43.750000001164153"/>
    <n v="1"/>
    <s v="C518815"/>
    <s v="Closed"/>
  </r>
  <r>
    <x v="1"/>
    <x v="5"/>
    <x v="24"/>
    <s v="MTR.6797"/>
    <n v="1"/>
    <x v="6"/>
    <x v="0"/>
    <d v="2018-02-02T07:32:57"/>
    <d v="2018-02-02T06:58:00"/>
    <n v="2096.9999998575076"/>
    <n v="34.949999997625127"/>
    <n v="34.949999997625127"/>
    <n v="1"/>
    <s v="C518816"/>
    <s v="Closed"/>
  </r>
  <r>
    <x v="0"/>
    <x v="3"/>
    <x v="7"/>
    <s v="FDR.8357"/>
    <n v="656"/>
    <x v="0"/>
    <x v="0"/>
    <d v="2018-02-03T10:00:00"/>
    <d v="2018-02-03T09:17:00"/>
    <n v="2579.9999996088445"/>
    <n v="42.999999993480742"/>
    <n v="28207.999995723367"/>
    <n v="1"/>
    <s v="D518844"/>
    <s v="Closed"/>
  </r>
  <r>
    <x v="0"/>
    <x v="2"/>
    <x v="16"/>
    <s v="REC.204"/>
    <n v="36"/>
    <x v="3"/>
    <x v="0"/>
    <d v="2018-02-04T10:18:21"/>
    <d v="2018-02-04T08:40:00"/>
    <n v="5901.0000001871958"/>
    <n v="98.350000003119931"/>
    <n v="3540.6000001123175"/>
    <n v="1"/>
    <s v="D518859"/>
    <s v="Closed"/>
  </r>
  <r>
    <x v="0"/>
    <x v="2"/>
    <x v="16"/>
    <s v="MTR.24193"/>
    <n v="1"/>
    <x v="7"/>
    <x v="0"/>
    <d v="2018-02-04T10:18:59"/>
    <d v="2018-02-04T08:55:00"/>
    <n v="5038.9999998500571"/>
    <n v="83.983333330834284"/>
    <n v="83.983333330834284"/>
    <n v="1"/>
    <s v="C518850"/>
    <s v="Closed"/>
  </r>
  <r>
    <x v="0"/>
    <x v="0"/>
    <x v="3"/>
    <s v="MTR.27537"/>
    <n v="1"/>
    <x v="1"/>
    <x v="0"/>
    <d v="2018-02-04T11:28:00"/>
    <d v="2018-02-04T09:22:00"/>
    <n v="7560.0000001257285"/>
    <n v="126.00000000209548"/>
    <n v="126.00000000209548"/>
    <n v="1"/>
    <s v="C518852"/>
    <s v="Closed"/>
  </r>
  <r>
    <x v="0"/>
    <x v="2"/>
    <x v="10"/>
    <s v="FS.246"/>
    <n v="6"/>
    <x v="3"/>
    <x v="0"/>
    <d v="2018-02-04T10:39:15"/>
    <d v="2018-02-04T09:42:00"/>
    <n v="3435.0000001955777"/>
    <n v="57.250000003259629"/>
    <n v="343.50000001955777"/>
    <n v="1"/>
    <s v="D518860"/>
    <s v="Closed"/>
  </r>
  <r>
    <x v="0"/>
    <x v="2"/>
    <x v="10"/>
    <s v="MTR.16733"/>
    <n v="1"/>
    <x v="1"/>
    <x v="0"/>
    <d v="2018-02-04T13:31:12"/>
    <d v="2018-02-04T12:22:00"/>
    <n v="4151.9999999552965"/>
    <n v="69.199999999254942"/>
    <n v="69.199999999254942"/>
    <n v="1"/>
    <s v="C518863"/>
    <s v="Closed"/>
  </r>
  <r>
    <x v="0"/>
    <x v="2"/>
    <x v="10"/>
    <s v="MTR.23638"/>
    <n v="1"/>
    <x v="1"/>
    <x v="0"/>
    <d v="2018-02-04T16:26:24"/>
    <d v="2018-02-04T15:47:00"/>
    <n v="2364.0000000363216"/>
    <n v="39.40000000060536"/>
    <n v="39.40000000060536"/>
    <n v="1"/>
    <s v="C518864"/>
    <s v="Closed"/>
  </r>
  <r>
    <x v="1"/>
    <x v="6"/>
    <x v="13"/>
    <s v="MTR.14747"/>
    <n v="1"/>
    <x v="2"/>
    <x v="0"/>
    <d v="2018-03-19T16:50:30"/>
    <d v="2018-03-19T16:14:00"/>
    <n v="2190.0000002235174"/>
    <n v="36.50000000372529"/>
    <n v="36.50000000372529"/>
    <n v="1"/>
    <s v="C519322"/>
    <s v="Closed"/>
  </r>
  <r>
    <x v="1"/>
    <x v="1"/>
    <x v="11"/>
    <s v="FS.2122"/>
    <n v="109"/>
    <x v="6"/>
    <x v="0"/>
    <d v="2018-02-05T16:08:47"/>
    <d v="2018-02-05T14:28:00"/>
    <n v="6046.9999997410923"/>
    <n v="100.78333332901821"/>
    <n v="10985.383332862984"/>
    <n v="1"/>
    <s v="D518872"/>
    <s v="Closed"/>
  </r>
  <r>
    <x v="1"/>
    <x v="6"/>
    <x v="13"/>
    <s v="MTR.4734"/>
    <n v="1"/>
    <x v="4"/>
    <x v="0"/>
    <d v="2018-02-05T17:00:38"/>
    <d v="2018-02-05T14:35:00"/>
    <n v="8738.0000001518056"/>
    <n v="145.63333333586343"/>
    <n v="145.63333333586343"/>
    <n v="1"/>
    <s v="C518869"/>
    <s v="Closed"/>
  </r>
  <r>
    <x v="0"/>
    <x v="7"/>
    <x v="17"/>
    <s v="FS.1717"/>
    <n v="18"/>
    <x v="4"/>
    <x v="0"/>
    <d v="2018-02-06T18:09:15"/>
    <d v="2018-02-06T17:27:00"/>
    <n v="2535.0000004051253"/>
    <n v="42.250000006752089"/>
    <n v="760.5000001215376"/>
    <n v="1"/>
    <s v="D518881"/>
    <s v="Closed"/>
  </r>
  <r>
    <x v="1"/>
    <x v="6"/>
    <x v="18"/>
    <s v="FS.1959"/>
    <n v="152"/>
    <x v="2"/>
    <x v="0"/>
    <d v="2018-03-21T07:45:55"/>
    <d v="2018-03-21T06:01:00"/>
    <n v="6294.9999998789281"/>
    <n v="104.9166666646488"/>
    <n v="15947.333333026618"/>
    <n v="1"/>
    <s v="D519362"/>
    <s v="Closed"/>
  </r>
  <r>
    <x v="1"/>
    <x v="5"/>
    <x v="14"/>
    <s v="MTR.7564"/>
    <n v="1"/>
    <x v="1"/>
    <x v="0"/>
    <d v="2018-02-07T13:05:51"/>
    <d v="2018-02-07T12:39:00"/>
    <n v="1611.0000000335276"/>
    <n v="26.850000000558794"/>
    <n v="26.850000000558794"/>
    <n v="1"/>
    <s v="C518883"/>
    <s v="Closed"/>
  </r>
  <r>
    <x v="0"/>
    <x v="2"/>
    <x v="10"/>
    <s v="FS.136"/>
    <n v="15"/>
    <x v="7"/>
    <x v="0"/>
    <d v="2018-02-07T15:12:00"/>
    <d v="2018-02-07T14:38:00"/>
    <n v="2039.9999997345731"/>
    <n v="33.999999995576218"/>
    <n v="509.99999993364327"/>
    <n v="1"/>
    <s v="D518897"/>
    <s v="Closed"/>
  </r>
  <r>
    <x v="0"/>
    <x v="2"/>
    <x v="16"/>
    <s v="FS.354"/>
    <n v="133"/>
    <x v="7"/>
    <x v="0"/>
    <d v="2018-02-07T15:47:00"/>
    <d v="2018-02-07T15:09:00"/>
    <n v="2279.9999998882413"/>
    <n v="37.999999998137355"/>
    <n v="5053.9999997522682"/>
    <n v="1"/>
    <s v="D518907"/>
    <s v="Closed"/>
  </r>
  <r>
    <x v="0"/>
    <x v="2"/>
    <x v="15"/>
    <s v="FS.382"/>
    <n v="13"/>
    <x v="3"/>
    <x v="0"/>
    <d v="2018-02-07T15:24:06"/>
    <d v="2018-02-07T15:11:00"/>
    <n v="785.99999954458326"/>
    <n v="13.099999992409721"/>
    <n v="170.29999990132637"/>
    <n v="1"/>
    <s v="D518898"/>
    <s v="Closed"/>
  </r>
  <r>
    <x v="0"/>
    <x v="4"/>
    <x v="9"/>
    <s v="TR.38291"/>
    <n v="1"/>
    <x v="1"/>
    <x v="0"/>
    <d v="2018-02-07T19:12:23"/>
    <d v="2018-02-07T17:58:00"/>
    <n v="4462.9999997327104"/>
    <n v="74.383333328878507"/>
    <n v="74.383333328878507"/>
    <n v="1"/>
    <s v="D518912"/>
    <s v="Closed"/>
  </r>
  <r>
    <x v="0"/>
    <x v="2"/>
    <x v="10"/>
    <s v="TR.31927"/>
    <n v="2"/>
    <x v="7"/>
    <x v="0"/>
    <d v="2018-02-07T18:17:55"/>
    <d v="2018-02-07T18:06:00"/>
    <n v="714.99999992083758"/>
    <n v="11.916666665347293"/>
    <n v="23.833333330694586"/>
    <n v="1"/>
    <s v="D518911"/>
    <s v="Closed"/>
  </r>
  <r>
    <x v="0"/>
    <x v="2"/>
    <x v="5"/>
    <s v="FS.931"/>
    <n v="19"/>
    <x v="1"/>
    <x v="0"/>
    <d v="2018-02-07T22:32:46"/>
    <d v="2018-02-07T19:50:00"/>
    <n v="9765.9999996889383"/>
    <n v="162.7666666614823"/>
    <n v="3092.5666665681638"/>
    <n v="1"/>
    <s v="D518915"/>
    <s v="Closed"/>
  </r>
  <r>
    <x v="1"/>
    <x v="5"/>
    <x v="14"/>
    <s v="TR.42484"/>
    <n v="5"/>
    <x v="2"/>
    <x v="0"/>
    <d v="2018-03-26T11:55:02"/>
    <d v="2018-03-26T11:04:00"/>
    <n v="3062.0000003837049"/>
    <n v="51.033333339728415"/>
    <n v="255.16666669864208"/>
    <n v="1"/>
    <s v="D519436"/>
    <s v="Closed"/>
  </r>
  <r>
    <x v="1"/>
    <x v="6"/>
    <x v="18"/>
    <s v="MTR.6909"/>
    <n v="1"/>
    <x v="6"/>
    <x v="0"/>
    <d v="2018-02-08T12:43:56"/>
    <d v="2018-02-08T08:20:00"/>
    <n v="15836.000000406057"/>
    <n v="263.93333334010094"/>
    <n v="263.93333334010094"/>
    <n v="1"/>
    <s v="C518921"/>
    <s v="Closed"/>
  </r>
  <r>
    <x v="1"/>
    <x v="6"/>
    <x v="18"/>
    <s v="TR.39858"/>
    <n v="1"/>
    <x v="10"/>
    <x v="0"/>
    <d v="2018-02-08T12:30:16"/>
    <d v="2018-02-08T08:20:00"/>
    <n v="15016.000000457279"/>
    <n v="250.26666667428799"/>
    <n v="250.26666667428799"/>
    <n v="1"/>
    <s v="D518923"/>
    <s v="Closed"/>
  </r>
  <r>
    <x v="1"/>
    <x v="5"/>
    <x v="14"/>
    <s v="FS.2131"/>
    <n v="38"/>
    <x v="10"/>
    <x v="0"/>
    <d v="2018-02-08T12:01:43"/>
    <d v="2018-02-08T11:30:00"/>
    <n v="1903.0000003986061"/>
    <n v="31.716666673310101"/>
    <n v="1205.2333335857838"/>
    <n v="1"/>
    <s v="D518924"/>
    <s v="Closed"/>
  </r>
  <r>
    <x v="0"/>
    <x v="2"/>
    <x v="10"/>
    <s v="FS.171"/>
    <n v="10"/>
    <x v="1"/>
    <x v="0"/>
    <d v="2018-02-08T14:28:36"/>
    <d v="2018-02-08T13:43:53"/>
    <n v="2683.0000004265457"/>
    <n v="44.716666673775762"/>
    <n v="447.16666673775762"/>
    <n v="1"/>
    <s v="D518929"/>
    <s v="Closed"/>
  </r>
  <r>
    <x v="0"/>
    <x v="0"/>
    <x v="0"/>
    <s v="FS.1284"/>
    <n v="33"/>
    <x v="5"/>
    <x v="0"/>
    <d v="2018-02-09T08:24:16"/>
    <d v="2018-02-09T07:47:00"/>
    <n v="2235.9999996609986"/>
    <n v="37.266666661016643"/>
    <n v="1229.7999998135492"/>
    <n v="1"/>
    <s v="D518938"/>
    <s v="Closed"/>
  </r>
  <r>
    <x v="0"/>
    <x v="2"/>
    <x v="5"/>
    <s v="MTR.21134"/>
    <n v="1"/>
    <x v="4"/>
    <x v="0"/>
    <d v="2018-02-09T12:09:54"/>
    <d v="2018-02-09T11:41:00"/>
    <n v="1733.9999998686835"/>
    <n v="28.899999997811392"/>
    <n v="28.899999997811392"/>
    <n v="1"/>
    <s v="C518940"/>
    <s v="Closed"/>
  </r>
  <r>
    <x v="1"/>
    <x v="6"/>
    <x v="18"/>
    <s v="MTR.6749"/>
    <n v="1"/>
    <x v="2"/>
    <x v="0"/>
    <d v="2018-04-09T15:23:54"/>
    <d v="2018-04-09T14:36:00"/>
    <n v="2874.0000004414469"/>
    <n v="47.900000007357448"/>
    <n v="47.900000007357448"/>
    <n v="1"/>
    <s v="C519566"/>
    <s v="Closed"/>
  </r>
  <r>
    <x v="1"/>
    <x v="1"/>
    <x v="11"/>
    <s v="MTR.14150"/>
    <n v="1"/>
    <x v="10"/>
    <x v="1"/>
    <d v="2018-02-10T02:53:31"/>
    <d v="2018-02-10T00:09:00"/>
    <n v="9871.0000003455207"/>
    <n v="164.51666667242534"/>
    <n v="164.51666667242534"/>
    <n v="1"/>
    <s v="C518942"/>
    <s v="Closed"/>
  </r>
  <r>
    <x v="1"/>
    <x v="5"/>
    <x v="14"/>
    <s v="TR.39904"/>
    <n v="1"/>
    <x v="2"/>
    <x v="0"/>
    <d v="2018-04-10T16:32:09"/>
    <d v="2018-04-10T14:52:00"/>
    <n v="6009.0000002877787"/>
    <n v="100.15000000479631"/>
    <n v="100.15000000479631"/>
    <n v="1"/>
    <s v="D519591"/>
    <s v="Closed"/>
  </r>
  <r>
    <x v="0"/>
    <x v="0"/>
    <x v="3"/>
    <s v="REC.859"/>
    <n v="17"/>
    <x v="1"/>
    <x v="0"/>
    <d v="2018-02-11T06:48:53"/>
    <d v="2018-02-11T05:22:00"/>
    <n v="5212.9999996628612"/>
    <n v="86.883333327714354"/>
    <n v="1477.016666571144"/>
    <n v="1"/>
    <s v="D518949"/>
    <s v="Closed"/>
  </r>
  <r>
    <x v="0"/>
    <x v="0"/>
    <x v="4"/>
    <s v="MTR.17593"/>
    <n v="1"/>
    <x v="1"/>
    <x v="0"/>
    <d v="2018-02-11T08:04:39"/>
    <d v="2018-02-11T05:57:00"/>
    <n v="7659.0000000083819"/>
    <n v="127.6500000001397"/>
    <n v="127.6500000001397"/>
    <n v="1"/>
    <s v="C518947"/>
    <s v="Closed"/>
  </r>
  <r>
    <x v="1"/>
    <x v="5"/>
    <x v="24"/>
    <s v="FS.1987"/>
    <n v="11"/>
    <x v="5"/>
    <x v="0"/>
    <d v="2018-02-11T09:36:38"/>
    <d v="2018-02-11T08:38:00"/>
    <n v="3518.0000001098961"/>
    <n v="58.633333335164934"/>
    <n v="644.96666668681428"/>
    <n v="1"/>
    <s v="D519092"/>
    <s v="Closed"/>
  </r>
  <r>
    <x v="0"/>
    <x v="2"/>
    <x v="5"/>
    <s v="FS.500"/>
    <n v="75"/>
    <x v="7"/>
    <x v="0"/>
    <d v="2018-02-11T10:31:53"/>
    <d v="2018-02-11T09:03:00"/>
    <n v="5333.0000000540167"/>
    <n v="88.883333334233612"/>
    <n v="6666.2500000675209"/>
    <n v="1"/>
    <s v="D518956"/>
    <s v="Closed"/>
  </r>
  <r>
    <x v="0"/>
    <x v="3"/>
    <x v="6"/>
    <s v="MTR.16353"/>
    <n v="1"/>
    <x v="5"/>
    <x v="0"/>
    <d v="2018-02-11T11:02:04"/>
    <d v="2018-02-11T09:20:00"/>
    <n v="6124.0000001387671"/>
    <n v="102.06666666897945"/>
    <n v="102.06666666897945"/>
    <n v="1"/>
    <s v="C518953"/>
    <s v="Closed"/>
  </r>
  <r>
    <x v="0"/>
    <x v="0"/>
    <x v="3"/>
    <s v="MTR.24188"/>
    <n v="1"/>
    <x v="1"/>
    <x v="0"/>
    <d v="2018-02-11T11:04:45"/>
    <d v="2018-02-11T10:25:00"/>
    <n v="2384.999999916181"/>
    <n v="39.749999998603016"/>
    <n v="39.749999998603016"/>
    <n v="1"/>
    <s v="C518957"/>
    <s v="Closed"/>
  </r>
  <r>
    <x v="0"/>
    <x v="2"/>
    <x v="5"/>
    <s v="FS.500"/>
    <n v="75"/>
    <x v="7"/>
    <x v="0"/>
    <d v="2018-02-11T11:34:03"/>
    <d v="2018-02-11T10:55:00"/>
    <n v="2343.0000001564622"/>
    <n v="39.050000002607703"/>
    <n v="2928.7500001955777"/>
    <n v="1"/>
    <s v="D518961"/>
    <s v="Closed"/>
  </r>
  <r>
    <x v="0"/>
    <x v="2"/>
    <x v="16"/>
    <s v="REC.204"/>
    <n v="36"/>
    <x v="1"/>
    <x v="0"/>
    <d v="2018-02-11T15:12:18"/>
    <d v="2018-02-11T13:39:00"/>
    <n v="5598.0000003939494"/>
    <n v="93.300000006565824"/>
    <n v="3358.8000002363697"/>
    <n v="1"/>
    <s v="D518971"/>
    <s v="Closed"/>
  </r>
  <r>
    <x v="0"/>
    <x v="2"/>
    <x v="15"/>
    <s v="MTR.24395"/>
    <n v="1"/>
    <x v="7"/>
    <x v="0"/>
    <d v="2018-02-11T18:23:00"/>
    <d v="2018-02-11T15:11:00"/>
    <n v="11519.999999832362"/>
    <n v="191.99999999720603"/>
    <n v="191.99999999720603"/>
    <n v="1"/>
    <s v="C518973"/>
    <s v="Closed"/>
  </r>
  <r>
    <x v="0"/>
    <x v="2"/>
    <x v="10"/>
    <s v="MTR.25572"/>
    <n v="1"/>
    <x v="1"/>
    <x v="0"/>
    <d v="2018-02-11T19:30:11"/>
    <d v="2018-02-11T18:22:00"/>
    <n v="4091.0000001545995"/>
    <n v="68.183333335909992"/>
    <n v="68.183333335909992"/>
    <n v="1"/>
    <s v="C518974"/>
    <s v="Closed"/>
  </r>
  <r>
    <x v="0"/>
    <x v="3"/>
    <x v="6"/>
    <s v="FS.1679"/>
    <n v="3"/>
    <x v="5"/>
    <x v="0"/>
    <d v="2018-02-13T10:05:00"/>
    <d v="2018-02-13T08:12:00"/>
    <n v="6780.0000000977889"/>
    <n v="113.00000000162981"/>
    <n v="339.00000000488944"/>
    <n v="1"/>
    <s v="D518981"/>
    <s v="Closed"/>
  </r>
  <r>
    <x v="1"/>
    <x v="5"/>
    <x v="14"/>
    <s v="FS.2107"/>
    <n v="149"/>
    <x v="5"/>
    <x v="0"/>
    <d v="2018-02-13T11:53:05"/>
    <d v="2018-02-13T11:17:36"/>
    <n v="2128.9999997941777"/>
    <n v="35.483333329902962"/>
    <n v="5287.0166661555413"/>
    <n v="1"/>
    <s v="D518988"/>
    <s v="Closed"/>
  </r>
  <r>
    <x v="0"/>
    <x v="0"/>
    <x v="3"/>
    <s v="FS.933"/>
    <n v="9"/>
    <x v="5"/>
    <x v="0"/>
    <d v="2018-02-14T12:56:26"/>
    <d v="2018-02-14T12:12:44"/>
    <n v="2621.999999997206"/>
    <n v="43.699999999953434"/>
    <n v="393.2999999995809"/>
    <n v="1"/>
    <s v="D519007"/>
    <s v="Closed"/>
  </r>
  <r>
    <x v="0"/>
    <x v="2"/>
    <x v="5"/>
    <s v="FS.315"/>
    <n v="13"/>
    <x v="5"/>
    <x v="0"/>
    <d v="2018-02-14T13:32:13"/>
    <d v="2018-02-14T12:34:00"/>
    <n v="3493.0000005522743"/>
    <n v="58.216666675871238"/>
    <n v="756.8166667863261"/>
    <n v="1"/>
    <s v="D519010"/>
    <s v="Closed"/>
  </r>
  <r>
    <x v="0"/>
    <x v="0"/>
    <x v="1"/>
    <s v="FS.637"/>
    <n v="70"/>
    <x v="10"/>
    <x v="0"/>
    <d v="2018-02-15T00:59:20"/>
    <d v="2018-02-14T21:59:00"/>
    <n v="10819.999999646097"/>
    <n v="180.33333332743496"/>
    <n v="12623.333332920447"/>
    <n v="1"/>
    <s v="D519017"/>
    <s v="Closed"/>
  </r>
  <r>
    <x v="1"/>
    <x v="6"/>
    <x v="18"/>
    <s v="FS.2014"/>
    <n v="36"/>
    <x v="2"/>
    <x v="0"/>
    <d v="2018-04-16T09:02:50"/>
    <d v="2018-04-16T07:59:00"/>
    <n v="3830.0000001210719"/>
    <n v="63.833333335351199"/>
    <n v="2298.0000000726432"/>
    <n v="1"/>
    <s v="D519690"/>
    <s v="Closed"/>
  </r>
  <r>
    <x v="0"/>
    <x v="2"/>
    <x v="15"/>
    <s v="PL.94238"/>
    <n v="4"/>
    <x v="0"/>
    <x v="0"/>
    <d v="2018-02-16T10:24:00"/>
    <d v="2018-02-16T09:45:00"/>
    <n v="2340.000000083819"/>
    <n v="39.000000001396984"/>
    <n v="156.00000000558794"/>
    <n v="1"/>
    <s v="D519027"/>
    <s v="Closed"/>
  </r>
  <r>
    <x v="0"/>
    <x v="2"/>
    <x v="10"/>
    <s v="FS.235"/>
    <n v="13"/>
    <x v="4"/>
    <x v="0"/>
    <d v="2018-02-16T14:43:44"/>
    <d v="2018-02-16T13:35:00"/>
    <n v="4124.0000003250316"/>
    <n v="68.733333338750526"/>
    <n v="893.53333340375684"/>
    <n v="1"/>
    <s v="D519031"/>
    <s v="Closed"/>
  </r>
  <r>
    <x v="1"/>
    <x v="6"/>
    <x v="34"/>
    <s v="MTR.30009"/>
    <n v="1"/>
    <x v="2"/>
    <x v="1"/>
    <d v="2018-04-16T14:12:37"/>
    <d v="2018-04-16T11:00:00"/>
    <n v="11556.999999680556"/>
    <n v="192.61666666134261"/>
    <n v="192.61666666134261"/>
    <n v="1"/>
    <s v="C519694"/>
    <s v="Closed"/>
  </r>
  <r>
    <x v="1"/>
    <x v="6"/>
    <x v="21"/>
    <s v="MTR.1621"/>
    <n v="1"/>
    <x v="2"/>
    <x v="0"/>
    <d v="2018-04-18T16:37:20"/>
    <d v="2018-04-18T15:29:00"/>
    <n v="4099.9999997438863"/>
    <n v="68.333333329064772"/>
    <n v="68.333333329064772"/>
    <n v="1"/>
    <s v="C519725"/>
    <s v="Closed"/>
  </r>
  <r>
    <x v="1"/>
    <x v="6"/>
    <x v="23"/>
    <s v="PLUG.14939"/>
    <n v="24"/>
    <x v="6"/>
    <x v="0"/>
    <d v="2018-02-17T11:14:01"/>
    <d v="2018-02-17T09:24:00"/>
    <n v="6600.9999997448176"/>
    <n v="110.01666666241363"/>
    <n v="2640.399999897927"/>
    <n v="1"/>
    <s v="D519043"/>
    <s v="Closed"/>
  </r>
  <r>
    <x v="0"/>
    <x v="2"/>
    <x v="16"/>
    <s v="FS.538"/>
    <n v="44"/>
    <x v="1"/>
    <x v="0"/>
    <d v="2018-02-17T14:59:32"/>
    <d v="2018-02-17T13:10:00"/>
    <n v="6571.9999998807907"/>
    <n v="109.53333333134651"/>
    <n v="4819.4666665792465"/>
    <n v="1"/>
    <s v="D519050"/>
    <s v="Closed"/>
  </r>
  <r>
    <x v="0"/>
    <x v="0"/>
    <x v="4"/>
    <s v="FS.1209"/>
    <n v="1"/>
    <x v="1"/>
    <x v="0"/>
    <d v="2018-02-18T22:58:49"/>
    <d v="2018-02-18T21:55:00"/>
    <n v="3828.99999988731"/>
    <n v="63.816666664788499"/>
    <n v="63.816666664788499"/>
    <n v="1"/>
    <s v="D519052"/>
    <s v="Closed"/>
  </r>
  <r>
    <x v="1"/>
    <x v="6"/>
    <x v="34"/>
    <s v="MTR.6453"/>
    <n v="1"/>
    <x v="2"/>
    <x v="0"/>
    <d v="2018-04-24T14:05:20"/>
    <d v="2018-04-24T12:19:00"/>
    <n v="6380.0000002607703"/>
    <n v="106.33333333767951"/>
    <n v="106.33333333767951"/>
    <n v="1"/>
    <s v="C519804"/>
    <s v="Closed"/>
  </r>
  <r>
    <x v="0"/>
    <x v="2"/>
    <x v="5"/>
    <s v="SW.361"/>
    <n v="78"/>
    <x v="0"/>
    <x v="0"/>
    <d v="2018-02-19T18:05:00"/>
    <d v="2018-02-19T17:56:00"/>
    <n v="539.99999987427145"/>
    <n v="8.9999999979045242"/>
    <n v="701.99999983655289"/>
    <n v="1"/>
    <s v="D519065"/>
    <s v="Closed"/>
  </r>
  <r>
    <x v="1"/>
    <x v="1"/>
    <x v="11"/>
    <s v="TR.42352"/>
    <n v="4"/>
    <x v="4"/>
    <x v="0"/>
    <d v="2018-02-20T05:54:54"/>
    <d v="2018-02-20T02:57:00"/>
    <n v="10674.000000092201"/>
    <n v="177.90000000153668"/>
    <n v="711.60000000614673"/>
    <n v="1"/>
    <s v="D519091"/>
    <s v="Closed"/>
  </r>
  <r>
    <x v="1"/>
    <x v="6"/>
    <x v="18"/>
    <s v="MTR.6837"/>
    <n v="1"/>
    <x v="2"/>
    <x v="0"/>
    <d v="2018-04-30T10:00:27"/>
    <d v="2018-04-30T09:10:00"/>
    <n v="3026.9999997457489"/>
    <n v="50.449999995762482"/>
    <n v="50.449999995762482"/>
    <n v="1"/>
    <s v="C519883"/>
    <s v="Closed"/>
  </r>
  <r>
    <x v="0"/>
    <x v="0"/>
    <x v="0"/>
    <s v="FS.1565"/>
    <n v="20"/>
    <x v="1"/>
    <x v="0"/>
    <d v="2018-02-21T20:34:23"/>
    <d v="2018-02-21T19:33:00"/>
    <n v="3683.0000003334135"/>
    <n v="61.383333338890225"/>
    <n v="1227.6666667778045"/>
    <n v="1"/>
    <s v="D519085"/>
    <s v="Closed"/>
  </r>
  <r>
    <x v="0"/>
    <x v="2"/>
    <x v="10"/>
    <s v="FS.168"/>
    <n v="1"/>
    <x v="5"/>
    <x v="0"/>
    <d v="2018-02-23T12:00:45"/>
    <d v="2018-02-23T11:16:00"/>
    <n v="2684.9999996367842"/>
    <n v="44.749999993946403"/>
    <n v="44.749999993946403"/>
    <n v="1"/>
    <s v="D519088"/>
    <s v="Closed"/>
  </r>
  <r>
    <x v="0"/>
    <x v="0"/>
    <x v="4"/>
    <s v="MTR.18328"/>
    <n v="1"/>
    <x v="5"/>
    <x v="0"/>
    <d v="2018-02-23T19:02:38"/>
    <d v="2018-02-23T18:19:00"/>
    <n v="2618.0000003194436"/>
    <n v="43.633333338657394"/>
    <n v="43.633333338657394"/>
    <n v="1"/>
    <s v="C519094"/>
    <s v="Closed"/>
  </r>
  <r>
    <x v="1"/>
    <x v="5"/>
    <x v="24"/>
    <s v="MTR.213613"/>
    <n v="1"/>
    <x v="2"/>
    <x v="0"/>
    <d v="2018-05-14T09:20:53"/>
    <d v="2018-05-14T08:12:50"/>
    <n v="4083.000000170432"/>
    <n v="68.050000002840534"/>
    <n v="68.050000002840534"/>
    <n v="1"/>
    <s v="C520141"/>
    <s v="Closed"/>
  </r>
  <r>
    <x v="0"/>
    <x v="0"/>
    <x v="3"/>
    <s v="FS.920"/>
    <n v="4"/>
    <x v="1"/>
    <x v="0"/>
    <d v="2018-02-25T15:52:25"/>
    <d v="2018-02-25T14:52:00"/>
    <n v="3625.0000006053597"/>
    <n v="60.416666676755995"/>
    <n v="241.66666670702398"/>
    <n v="1"/>
    <s v="D519099"/>
    <s v="Closed"/>
  </r>
  <r>
    <x v="1"/>
    <x v="6"/>
    <x v="35"/>
    <s v="FS.2435"/>
    <n v="49"/>
    <x v="1"/>
    <x v="0"/>
    <d v="2018-02-25T18:29:28"/>
    <d v="2018-02-25T17:22:00"/>
    <n v="4048.0000001611188"/>
    <n v="67.46666666935198"/>
    <n v="3305.866666798247"/>
    <n v="1"/>
    <s v="D519107"/>
    <s v="Closed"/>
  </r>
  <r>
    <x v="1"/>
    <x v="5"/>
    <x v="14"/>
    <s v="MTR.10886"/>
    <n v="1"/>
    <x v="4"/>
    <x v="0"/>
    <d v="2018-02-26T08:34:18"/>
    <d v="2018-02-26T07:54:00"/>
    <n v="2417.9999994579703"/>
    <n v="40.299999990966171"/>
    <n v="40.299999990966171"/>
    <n v="1"/>
    <s v="C519109"/>
    <s v="Closed"/>
  </r>
  <r>
    <x v="0"/>
    <x v="7"/>
    <x v="17"/>
    <s v="REC.1753"/>
    <n v="95"/>
    <x v="1"/>
    <x v="0"/>
    <d v="2018-02-26T10:22:43"/>
    <d v="2018-02-26T09:52:00"/>
    <n v="1842.9999995743856"/>
    <n v="30.716666659573093"/>
    <n v="2918.0833326594438"/>
    <n v="1"/>
    <s v="D519120"/>
    <s v="Closed"/>
  </r>
  <r>
    <x v="0"/>
    <x v="7"/>
    <x v="17"/>
    <s v="REC.1740"/>
    <n v="62"/>
    <x v="1"/>
    <x v="0"/>
    <d v="2018-02-26T10:34:35"/>
    <d v="2018-02-26T10:22:43"/>
    <n v="712.00000047683716"/>
    <n v="11.866666674613953"/>
    <n v="735.73333382606506"/>
    <n v="1"/>
    <s v="D519122"/>
    <s v="Closed"/>
  </r>
  <r>
    <x v="0"/>
    <x v="2"/>
    <x v="5"/>
    <s v="FS.548"/>
    <n v="4"/>
    <x v="1"/>
    <x v="0"/>
    <d v="2018-02-26T12:22:58"/>
    <d v="2018-02-26T11:43:47"/>
    <n v="2351.0000001406297"/>
    <n v="39.183333335677162"/>
    <n v="156.73333334270865"/>
    <n v="1"/>
    <s v="D519126"/>
    <s v="Closed"/>
  </r>
  <r>
    <x v="0"/>
    <x v="2"/>
    <x v="16"/>
    <s v="TR.32337"/>
    <n v="2"/>
    <x v="5"/>
    <x v="0"/>
    <d v="2018-02-26T17:50:00"/>
    <d v="2018-02-26T17:11:00"/>
    <n v="2340.000000083819"/>
    <n v="39.000000001396984"/>
    <n v="78.000000002793968"/>
    <n v="1"/>
    <s v="D519128"/>
    <s v="Closed"/>
  </r>
  <r>
    <x v="0"/>
    <x v="7"/>
    <x v="17"/>
    <s v="FS.1819"/>
    <n v="37"/>
    <x v="1"/>
    <x v="0"/>
    <d v="2018-03-01T14:50:21"/>
    <d v="2018-03-01T13:57:00"/>
    <n v="3200.9999995585531"/>
    <n v="53.349999992642552"/>
    <n v="1973.9499997277744"/>
    <n v="1"/>
    <s v="D519143"/>
    <s v="Closed"/>
  </r>
  <r>
    <x v="0"/>
    <x v="3"/>
    <x v="7"/>
    <s v="FS.1592"/>
    <n v="2"/>
    <x v="1"/>
    <x v="0"/>
    <d v="2018-03-01T15:22:00"/>
    <d v="2018-03-01T14:01:00"/>
    <n v="4860.0000001257285"/>
    <n v="81.000000002095476"/>
    <n v="162.00000000419095"/>
    <n v="1"/>
    <s v="D519154"/>
    <s v="Closed"/>
  </r>
  <r>
    <x v="0"/>
    <x v="2"/>
    <x v="5"/>
    <s v="FS.667"/>
    <n v="38"/>
    <x v="0"/>
    <x v="0"/>
    <d v="2018-03-01T14:33:00"/>
    <d v="2018-03-01T14:11:00"/>
    <n v="1319.9999999022111"/>
    <n v="21.999999998370185"/>
    <n v="835.99999993806705"/>
    <n v="1"/>
    <s v="D519144"/>
    <s v="Closed"/>
  </r>
  <r>
    <x v="0"/>
    <x v="3"/>
    <x v="6"/>
    <s v="FS.1654"/>
    <n v="22"/>
    <x v="1"/>
    <x v="0"/>
    <d v="2018-03-01T15:14:45"/>
    <d v="2018-03-01T14:31:00"/>
    <n v="2625.0000000698492"/>
    <n v="43.750000001164153"/>
    <n v="962.50000002561137"/>
    <n v="1"/>
    <s v="D519152"/>
    <s v="Closed"/>
  </r>
  <r>
    <x v="0"/>
    <x v="3"/>
    <x v="7"/>
    <s v="FS.1518"/>
    <n v="46"/>
    <x v="1"/>
    <x v="0"/>
    <d v="2018-03-01T15:47:00"/>
    <d v="2018-03-01T14:58:00"/>
    <n v="2939.9999995250255"/>
    <n v="48.999999992083758"/>
    <n v="2253.9999996358529"/>
    <n v="1"/>
    <s v="D519160"/>
    <s v="Closed"/>
  </r>
  <r>
    <x v="0"/>
    <x v="2"/>
    <x v="10"/>
    <s v="FS.215"/>
    <n v="67"/>
    <x v="1"/>
    <x v="0"/>
    <d v="2018-03-01T17:05:00"/>
    <d v="2018-03-01T16:06:00"/>
    <n v="3540.0000002235174"/>
    <n v="59.00000000372529"/>
    <n v="3953.0000002495944"/>
    <n v="1"/>
    <s v="D519171"/>
    <s v="Closed"/>
  </r>
  <r>
    <x v="1"/>
    <x v="5"/>
    <x v="14"/>
    <s v="FS.2107"/>
    <n v="61"/>
    <x v="1"/>
    <x v="0"/>
    <d v="2018-03-01T21:01:28"/>
    <d v="2018-03-01T19:42:00"/>
    <n v="4767.9999999934807"/>
    <n v="79.466666666558012"/>
    <n v="4847.4666666600388"/>
    <n v="1"/>
    <s v="D519189"/>
    <s v="Closed"/>
  </r>
  <r>
    <x v="1"/>
    <x v="6"/>
    <x v="34"/>
    <s v="MTR.14513"/>
    <n v="1"/>
    <x v="4"/>
    <x v="0"/>
    <d v="2018-03-02T08:50:08"/>
    <d v="2018-03-02T08:15:56"/>
    <n v="2052.0000000251457"/>
    <n v="34.200000000419095"/>
    <n v="34.200000000419095"/>
    <n v="1"/>
    <s v="C519191"/>
    <s v="Closed"/>
  </r>
  <r>
    <x v="1"/>
    <x v="6"/>
    <x v="34"/>
    <s v="FS.1915"/>
    <n v="63"/>
    <x v="6"/>
    <x v="0"/>
    <d v="2018-03-02T09:30:00"/>
    <d v="2018-03-02T08:19:00"/>
    <n v="4260.0000000558794"/>
    <n v="71.000000000931323"/>
    <n v="4473.0000000586733"/>
    <n v="1"/>
    <s v="D519213"/>
    <s v="Closed"/>
  </r>
  <r>
    <x v="1"/>
    <x v="6"/>
    <x v="34"/>
    <s v="PLUG.14139"/>
    <n v="45"/>
    <x v="0"/>
    <x v="1"/>
    <d v="2018-03-02T09:30:00"/>
    <d v="2018-03-02T08:19:00"/>
    <n v="4260.0000000558794"/>
    <n v="71.000000000931323"/>
    <n v="3195.0000000419095"/>
    <n v="1"/>
    <s v="D519216"/>
    <s v="Closed"/>
  </r>
  <r>
    <x v="1"/>
    <x v="6"/>
    <x v="34"/>
    <s v="FS.1905"/>
    <n v="54"/>
    <x v="6"/>
    <x v="0"/>
    <d v="2018-03-02T10:10:00"/>
    <d v="2018-03-02T08:26:00"/>
    <n v="6239.9999995948747"/>
    <n v="103.99999999324791"/>
    <n v="5615.9999996353872"/>
    <n v="1"/>
    <s v="D519215"/>
    <s v="Closed"/>
  </r>
  <r>
    <x v="1"/>
    <x v="6"/>
    <x v="34"/>
    <s v="MTR.176"/>
    <n v="1"/>
    <x v="0"/>
    <x v="1"/>
    <d v="2018-03-02T09:30:00"/>
    <d v="2018-03-02T09:23:00"/>
    <n v="420.00000011175871"/>
    <n v="7.0000000018626451"/>
    <n v="7.0000000018626451"/>
    <n v="1"/>
    <s v="C519210"/>
    <s v="Closed"/>
  </r>
  <r>
    <x v="0"/>
    <x v="0"/>
    <x v="0"/>
    <s v="MTR.21377"/>
    <n v="1"/>
    <x v="4"/>
    <x v="0"/>
    <d v="2018-03-02T20:04:46"/>
    <d v="2018-03-02T17:40:00"/>
    <n v="8685.9999999403954"/>
    <n v="144.76666666567326"/>
    <n v="144.76666666567326"/>
    <n v="1"/>
    <s v="C519220"/>
    <s v="Closed"/>
  </r>
  <r>
    <x v="0"/>
    <x v="0"/>
    <x v="1"/>
    <s v="MTR.23013"/>
    <n v="1"/>
    <x v="1"/>
    <x v="0"/>
    <d v="2018-03-03T12:09:40"/>
    <d v="2018-03-03T11:02:00"/>
    <n v="4059.9999998230487"/>
    <n v="67.666666663717479"/>
    <n v="67.666666663717479"/>
    <n v="1"/>
    <s v="C519221"/>
    <s v="Closed"/>
  </r>
  <r>
    <x v="0"/>
    <x v="2"/>
    <x v="5"/>
    <s v="TR.33545"/>
    <n v="1"/>
    <x v="10"/>
    <x v="0"/>
    <d v="2018-03-03T16:48:01"/>
    <d v="2018-03-03T14:05:00"/>
    <n v="9781.0000000521541"/>
    <n v="163.0166666675359"/>
    <n v="163.0166666675359"/>
    <n v="1"/>
    <s v="D519223"/>
    <s v="Closed"/>
  </r>
  <r>
    <x v="0"/>
    <x v="0"/>
    <x v="0"/>
    <s v="FS.1284"/>
    <n v="33"/>
    <x v="1"/>
    <x v="0"/>
    <d v="2018-03-06T17:04:08"/>
    <d v="2018-03-06T16:25:00"/>
    <n v="2347.9999994393438"/>
    <n v="39.133333323989064"/>
    <n v="1291.3999996916391"/>
    <n v="1"/>
    <s v="D519233"/>
    <s v="Closed"/>
  </r>
  <r>
    <x v="0"/>
    <x v="2"/>
    <x v="5"/>
    <s v="TR.34374"/>
    <n v="1"/>
    <x v="5"/>
    <x v="0"/>
    <d v="2018-03-06T18:41:33"/>
    <d v="2018-03-06T17:52:00"/>
    <n v="2973.0000003241003"/>
    <n v="49.550000005401671"/>
    <n v="49.550000005401671"/>
    <n v="1"/>
    <s v="D519236"/>
    <s v="Closed"/>
  </r>
  <r>
    <x v="0"/>
    <x v="0"/>
    <x v="0"/>
    <s v="TR.37234"/>
    <n v="1"/>
    <x v="1"/>
    <x v="0"/>
    <d v="2018-03-06T19:49:42"/>
    <d v="2018-03-06T18:22:00"/>
    <n v="5261.9999998016283"/>
    <n v="87.699999996693805"/>
    <n v="87.699999996693805"/>
    <n v="1"/>
    <s v="D519238"/>
    <s v="Closed"/>
  </r>
  <r>
    <x v="0"/>
    <x v="0"/>
    <x v="3"/>
    <s v="FS.618"/>
    <n v="15"/>
    <x v="0"/>
    <x v="0"/>
    <d v="2018-03-07T12:50:00"/>
    <d v="2018-03-07T09:40:00"/>
    <n v="11399.999999441206"/>
    <n v="189.99999999068677"/>
    <n v="2849.9999998603016"/>
    <n v="1"/>
    <s v="D519240"/>
    <s v="Closed"/>
  </r>
  <r>
    <x v="0"/>
    <x v="4"/>
    <x v="9"/>
    <s v="TR.37101"/>
    <n v="2"/>
    <x v="4"/>
    <x v="0"/>
    <d v="2018-03-07T20:01:42"/>
    <d v="2018-03-07T17:58:00"/>
    <n v="7421.9999999273568"/>
    <n v="123.69999999878928"/>
    <n v="247.39999999757856"/>
    <n v="1"/>
    <s v="D519242"/>
    <s v="Closed"/>
  </r>
  <r>
    <x v="0"/>
    <x v="0"/>
    <x v="3"/>
    <s v="TR.35374"/>
    <n v="1"/>
    <x v="1"/>
    <x v="0"/>
    <d v="2018-03-08T12:25:33"/>
    <d v="2018-03-08T12:03:00"/>
    <n v="1353.0000000726432"/>
    <n v="22.550000001210719"/>
    <n v="22.550000001210719"/>
    <n v="1"/>
    <s v="D519245"/>
    <s v="Closed"/>
  </r>
  <r>
    <x v="1"/>
    <x v="6"/>
    <x v="35"/>
    <s v="MTR.227"/>
    <n v="1"/>
    <x v="4"/>
    <x v="0"/>
    <d v="2018-03-09T15:37:25"/>
    <d v="2018-03-09T14:57:00"/>
    <n v="2424.9999998370185"/>
    <n v="40.416666663950309"/>
    <n v="40.416666663950309"/>
    <n v="1"/>
    <s v="C519250"/>
    <s v="Closed"/>
  </r>
  <r>
    <x v="0"/>
    <x v="4"/>
    <x v="9"/>
    <s v="FS.1386"/>
    <n v="2"/>
    <x v="1"/>
    <x v="0"/>
    <d v="2018-03-11T17:20:53"/>
    <d v="2018-03-11T16:33:00"/>
    <n v="2873.0000002076849"/>
    <n v="47.883333336794749"/>
    <n v="95.766666673589498"/>
    <n v="1"/>
    <s v="D519253"/>
    <s v="Closed"/>
  </r>
  <r>
    <x v="0"/>
    <x v="2"/>
    <x v="10"/>
    <s v="FS.82"/>
    <n v="1"/>
    <x v="1"/>
    <x v="0"/>
    <d v="2018-03-11T18:51:10"/>
    <d v="2018-03-11T17:53:00"/>
    <n v="3489.9999998509884"/>
    <n v="58.16666666418314"/>
    <n v="58.16666666418314"/>
    <n v="1"/>
    <s v="D519255"/>
    <s v="Closed"/>
  </r>
  <r>
    <x v="1"/>
    <x v="5"/>
    <x v="14"/>
    <s v="TR.40315"/>
    <n v="7"/>
    <x v="4"/>
    <x v="0"/>
    <d v="2018-03-12T00:46:14"/>
    <d v="2018-03-11T23:58:00"/>
    <n v="2893.9999994589016"/>
    <n v="48.233333324315026"/>
    <n v="337.63333327020518"/>
    <n v="1"/>
    <s v="D519263"/>
    <s v="Closed"/>
  </r>
  <r>
    <x v="1"/>
    <x v="5"/>
    <x v="14"/>
    <s v="TR.40285"/>
    <n v="12"/>
    <x v="4"/>
    <x v="0"/>
    <d v="2018-03-12T00:45:28"/>
    <d v="2018-03-12T00:01:00"/>
    <n v="2668.0000000633299"/>
    <n v="44.466666667722166"/>
    <n v="533.60000001266599"/>
    <n v="1"/>
    <s v="D519262"/>
    <s v="Closed"/>
  </r>
  <r>
    <x v="1"/>
    <x v="5"/>
    <x v="14"/>
    <s v="TR.40181"/>
    <n v="6"/>
    <x v="4"/>
    <x v="0"/>
    <d v="2018-03-12T00:47:04"/>
    <d v="2018-03-12T00:05:00"/>
    <n v="2524.0000003483146"/>
    <n v="42.066666672471911"/>
    <n v="252.40000003483146"/>
    <n v="1"/>
    <s v="D519264"/>
    <s v="Closed"/>
  </r>
  <r>
    <x v="1"/>
    <x v="5"/>
    <x v="14"/>
    <s v="TR.40200"/>
    <n v="8"/>
    <x v="4"/>
    <x v="0"/>
    <d v="2018-03-12T00:47:42"/>
    <d v="2018-03-12T00:13:00"/>
    <n v="2082.0000001229346"/>
    <n v="34.70000000204891"/>
    <n v="277.60000001639128"/>
    <n v="1"/>
    <s v="D519265"/>
    <s v="Closed"/>
  </r>
  <r>
    <x v="0"/>
    <x v="2"/>
    <x v="10"/>
    <s v="FS.216"/>
    <n v="52"/>
    <x v="1"/>
    <x v="0"/>
    <d v="2018-03-12T11:05:21"/>
    <d v="2018-03-12T09:47:20"/>
    <n v="4680.9999997727573"/>
    <n v="78.016666662879288"/>
    <n v="4056.866666469723"/>
    <n v="1"/>
    <s v="D519274"/>
    <s v="Closed"/>
  </r>
  <r>
    <x v="0"/>
    <x v="2"/>
    <x v="5"/>
    <s v="FS.443"/>
    <n v="7"/>
    <x v="1"/>
    <x v="0"/>
    <d v="2018-03-12T11:52:26"/>
    <d v="2018-03-12T09:54:00"/>
    <n v="7106.0000002384186"/>
    <n v="118.43333333730698"/>
    <n v="829.03333336114883"/>
    <n v="1"/>
    <s v="D519278"/>
    <s v="Closed"/>
  </r>
  <r>
    <x v="0"/>
    <x v="0"/>
    <x v="0"/>
    <s v="FS.1191"/>
    <n v="13"/>
    <x v="1"/>
    <x v="0"/>
    <d v="2018-03-12T12:18:53"/>
    <d v="2018-03-12T11:10:00"/>
    <n v="4132.9999999143183"/>
    <n v="68.883333331905305"/>
    <n v="895.48333331476897"/>
    <n v="1"/>
    <s v="D519281"/>
    <s v="Closed"/>
  </r>
  <r>
    <x v="0"/>
    <x v="2"/>
    <x v="16"/>
    <s v="FS.196"/>
    <n v="1"/>
    <x v="7"/>
    <x v="0"/>
    <d v="2018-03-12T13:58:28"/>
    <d v="2018-03-12T12:28:00"/>
    <n v="5428.0000002589077"/>
    <n v="90.466666670981795"/>
    <n v="90.466666670981795"/>
    <n v="1"/>
    <s v="D519284"/>
    <s v="Closed"/>
  </r>
  <r>
    <x v="1"/>
    <x v="6"/>
    <x v="35"/>
    <s v="MTR.185592"/>
    <n v="1"/>
    <x v="6"/>
    <x v="0"/>
    <d v="2018-03-12T22:27:15"/>
    <d v="2018-03-12T21:53:00"/>
    <n v="2054.9999994691461"/>
    <n v="34.249999991152436"/>
    <n v="34.249999991152436"/>
    <n v="1"/>
    <s v="C519286"/>
    <s v="Closed"/>
  </r>
  <r>
    <x v="1"/>
    <x v="6"/>
    <x v="21"/>
    <s v="TR.42525"/>
    <n v="7"/>
    <x v="2"/>
    <x v="1"/>
    <d v="2018-05-20T16:49:46"/>
    <d v="2018-05-20T13:33:00"/>
    <n v="11806.000000052154"/>
    <n v="196.7666666675359"/>
    <n v="1377.3666666727513"/>
    <n v="1"/>
    <s v="D520356"/>
    <s v="Closed"/>
  </r>
  <r>
    <x v="0"/>
    <x v="2"/>
    <x v="16"/>
    <s v="FS.557"/>
    <n v="7"/>
    <x v="1"/>
    <x v="0"/>
    <d v="2018-03-14T19:29:36"/>
    <d v="2018-03-14T19:05:00"/>
    <n v="1475.9999999077991"/>
    <n v="24.599999998463318"/>
    <n v="172.19999998924322"/>
    <n v="1"/>
    <s v="D519294"/>
    <s v="Closed"/>
  </r>
  <r>
    <x v="1"/>
    <x v="1"/>
    <x v="20"/>
    <s v="FS.2798"/>
    <n v="24"/>
    <x v="0"/>
    <x v="1"/>
    <d v="2018-03-15T10:04:53"/>
    <d v="2018-03-15T09:08:27"/>
    <n v="3386.0000000568107"/>
    <n v="56.433333334280178"/>
    <n v="1354.4000000227243"/>
    <n v="1"/>
    <s v="D519297"/>
    <s v="Closed"/>
  </r>
  <r>
    <x v="1"/>
    <x v="1"/>
    <x v="20"/>
    <s v="FS.2796"/>
    <n v="24"/>
    <x v="0"/>
    <x v="1"/>
    <d v="2018-03-15T10:05:18"/>
    <d v="2018-03-15T09:34:00"/>
    <n v="1878.0000002123415"/>
    <n v="31.300000003539026"/>
    <n v="751.20000008493662"/>
    <n v="1"/>
    <s v="D519298"/>
    <s v="Closed"/>
  </r>
  <r>
    <x v="0"/>
    <x v="2"/>
    <x v="10"/>
    <s v="TR.31979"/>
    <n v="1"/>
    <x v="5"/>
    <x v="0"/>
    <d v="2018-03-15T11:48:41"/>
    <d v="2018-03-15T09:42:00"/>
    <n v="7600.9999996516854"/>
    <n v="126.68333332752809"/>
    <n v="126.68333332752809"/>
    <n v="1"/>
    <s v="D519300"/>
    <s v="Closed"/>
  </r>
  <r>
    <x v="0"/>
    <x v="0"/>
    <x v="3"/>
    <s v="TR.33963"/>
    <n v="4"/>
    <x v="5"/>
    <x v="0"/>
    <d v="2018-03-17T11:54:34"/>
    <d v="2018-03-17T11:04:00"/>
    <n v="3034.0000001247972"/>
    <n v="50.56666666874662"/>
    <n v="202.26666667498648"/>
    <n v="1"/>
    <s v="D519305"/>
    <s v="Closed"/>
  </r>
  <r>
    <x v="0"/>
    <x v="0"/>
    <x v="3"/>
    <s v="FS.653"/>
    <n v="1"/>
    <x v="1"/>
    <x v="0"/>
    <d v="2018-03-18T23:27:32"/>
    <d v="2018-03-18T22:44:00"/>
    <n v="2611.9999995455146"/>
    <n v="43.533333325758576"/>
    <n v="43.533333325758576"/>
    <n v="1"/>
    <s v="D519310"/>
    <s v="Closed"/>
  </r>
  <r>
    <x v="0"/>
    <x v="0"/>
    <x v="4"/>
    <s v="TR.37906"/>
    <n v="1"/>
    <x v="7"/>
    <x v="0"/>
    <d v="2018-03-19T06:28:01"/>
    <d v="2018-03-19T03:54:00"/>
    <n v="9241.0000001778826"/>
    <n v="154.01666666963138"/>
    <n v="154.01666666963138"/>
    <n v="1"/>
    <s v="D519312"/>
    <s v="Closed"/>
  </r>
  <r>
    <x v="0"/>
    <x v="0"/>
    <x v="3"/>
    <s v="FS.945"/>
    <n v="1"/>
    <x v="7"/>
    <x v="0"/>
    <d v="2018-03-19T07:18:08"/>
    <d v="2018-03-19T05:49:00"/>
    <n v="5348.0000004172325"/>
    <n v="89.133333340287209"/>
    <n v="89.133333340287209"/>
    <n v="1"/>
    <s v="D519314"/>
    <s v="Closed"/>
  </r>
  <r>
    <x v="0"/>
    <x v="2"/>
    <x v="16"/>
    <s v="TR.33101"/>
    <n v="2"/>
    <x v="4"/>
    <x v="0"/>
    <d v="2018-03-19T09:36:53"/>
    <d v="2018-03-19T08:12:00"/>
    <n v="5092.9999999003485"/>
    <n v="84.883333331672475"/>
    <n v="169.76666666334495"/>
    <n v="1"/>
    <s v="D519316"/>
    <s v="Closed"/>
  </r>
  <r>
    <x v="0"/>
    <x v="2"/>
    <x v="5"/>
    <s v="FS.895"/>
    <n v="1"/>
    <x v="1"/>
    <x v="0"/>
    <d v="2018-03-19T12:34:00"/>
    <d v="2018-03-19T11:42:00"/>
    <n v="3119.999999483116"/>
    <n v="51.999999991385266"/>
    <n v="51.999999991385266"/>
    <n v="1"/>
    <s v="D519319"/>
    <s v="Closed"/>
  </r>
  <r>
    <x v="0"/>
    <x v="0"/>
    <x v="0"/>
    <s v="FS.1369"/>
    <n v="5"/>
    <x v="1"/>
    <x v="0"/>
    <d v="2018-03-19T14:10:00"/>
    <d v="2018-03-19T13:28:00"/>
    <n v="2520.0000000419095"/>
    <n v="42.000000000698492"/>
    <n v="210.00000000349246"/>
    <n v="1"/>
    <s v="D519321"/>
    <s v="Closed"/>
  </r>
  <r>
    <x v="1"/>
    <x v="1"/>
    <x v="11"/>
    <s v="MTR.6243"/>
    <n v="1"/>
    <x v="2"/>
    <x v="0"/>
    <d v="2018-05-22T12:18:19"/>
    <d v="2018-05-22T09:05:00"/>
    <n v="11599.000000068918"/>
    <n v="193.3166666678153"/>
    <n v="193.3166666678153"/>
    <n v="1"/>
    <s v="C520450"/>
    <s v="Closed"/>
  </r>
  <r>
    <x v="0"/>
    <x v="2"/>
    <x v="5"/>
    <s v="MTR.16720"/>
    <n v="1"/>
    <x v="1"/>
    <x v="0"/>
    <d v="2018-03-19T19:40:50"/>
    <d v="2018-03-19T18:17:00"/>
    <n v="5029.9999996321276"/>
    <n v="83.833333327202126"/>
    <n v="83.833333327202126"/>
    <n v="1"/>
    <s v="C519324"/>
    <s v="Closed"/>
  </r>
  <r>
    <x v="0"/>
    <x v="0"/>
    <x v="3"/>
    <s v="FS.711"/>
    <n v="10"/>
    <x v="1"/>
    <x v="0"/>
    <d v="2018-03-20T07:30:59"/>
    <d v="2018-03-20T05:59:00"/>
    <n v="5519.0000001573935"/>
    <n v="91.983333335956559"/>
    <n v="919.83333335956559"/>
    <n v="1"/>
    <s v="D519327"/>
    <s v="Closed"/>
  </r>
  <r>
    <x v="1"/>
    <x v="1"/>
    <x v="11"/>
    <s v="MTR.11404"/>
    <n v="1"/>
    <x v="2"/>
    <x v="1"/>
    <d v="2018-05-22T20:11:15"/>
    <d v="2018-05-22T18:09:00"/>
    <n v="7335.0000003352761"/>
    <n v="122.25000000558794"/>
    <n v="122.25000000558794"/>
    <n v="1"/>
    <s v="C520498"/>
    <s v="Closed"/>
  </r>
  <r>
    <x v="0"/>
    <x v="0"/>
    <x v="3"/>
    <s v="MTR.27831"/>
    <n v="1"/>
    <x v="5"/>
    <x v="0"/>
    <d v="2018-03-20T12:46:23"/>
    <d v="2018-03-20T11:37:00"/>
    <n v="4163.0000000121072"/>
    <n v="69.38333333353512"/>
    <n v="69.38333333353512"/>
    <n v="1"/>
    <s v="C519330"/>
    <s v="Closed"/>
  </r>
  <r>
    <x v="0"/>
    <x v="0"/>
    <x v="3"/>
    <s v="FS.920"/>
    <n v="4"/>
    <x v="1"/>
    <x v="0"/>
    <d v="2018-03-20T13:26:00"/>
    <d v="2018-03-20T12:18:00"/>
    <n v="4080.0000000977889"/>
    <n v="68.000000001629815"/>
    <n v="272.00000000651926"/>
    <n v="1"/>
    <s v="D519332"/>
    <s v="Closed"/>
  </r>
  <r>
    <x v="0"/>
    <x v="2"/>
    <x v="15"/>
    <s v="FS.344"/>
    <n v="4"/>
    <x v="1"/>
    <x v="0"/>
    <d v="2018-03-20T16:00:00"/>
    <d v="2018-03-20T15:27:08"/>
    <n v="1971.9999995548278"/>
    <n v="32.86666665924713"/>
    <n v="131.46666663698852"/>
    <n v="1"/>
    <s v="D519335"/>
    <s v="Closed"/>
  </r>
  <r>
    <x v="0"/>
    <x v="2"/>
    <x v="15"/>
    <s v="FS.418"/>
    <n v="39"/>
    <x v="1"/>
    <x v="0"/>
    <d v="2018-03-20T17:15:56"/>
    <d v="2018-03-20T16:32:00"/>
    <n v="2636.0000001266599"/>
    <n v="43.933333335444331"/>
    <n v="1713.4000000823289"/>
    <n v="1"/>
    <s v="D519339"/>
    <s v="Closed"/>
  </r>
  <r>
    <x v="0"/>
    <x v="2"/>
    <x v="16"/>
    <s v="MTR.26130"/>
    <n v="1"/>
    <x v="1"/>
    <x v="0"/>
    <d v="2018-03-20T17:46:19"/>
    <d v="2018-03-20T17:17:00"/>
    <n v="1759.000000054948"/>
    <n v="29.316666667582467"/>
    <n v="29.316666667582467"/>
    <n v="1"/>
    <s v="C519343"/>
    <s v="Closed"/>
  </r>
  <r>
    <x v="0"/>
    <x v="0"/>
    <x v="3"/>
    <s v="FS.857"/>
    <n v="10"/>
    <x v="1"/>
    <x v="0"/>
    <d v="2018-03-20T23:19:00"/>
    <d v="2018-03-20T22:04:00"/>
    <n v="4500.0000002095476"/>
    <n v="75.00000000349246"/>
    <n v="750.0000000349246"/>
    <n v="1"/>
    <s v="D519347"/>
    <s v="Closed"/>
  </r>
  <r>
    <x v="1"/>
    <x v="6"/>
    <x v="13"/>
    <s v="FS.28386"/>
    <n v="15"/>
    <x v="2"/>
    <x v="0"/>
    <d v="2018-05-23T16:07:52"/>
    <d v="2018-05-23T14:49:00"/>
    <n v="4732.0000003790483"/>
    <n v="78.866666672984138"/>
    <n v="1183.0000000947621"/>
    <n v="1"/>
    <s v="D520517"/>
    <s v="Closed"/>
  </r>
  <r>
    <x v="0"/>
    <x v="2"/>
    <x v="10"/>
    <s v="FS.216"/>
    <n v="52"/>
    <x v="6"/>
    <x v="0"/>
    <d v="2018-03-21T12:35:32"/>
    <d v="2018-03-21T11:41:00"/>
    <n v="3271.9999998109415"/>
    <n v="54.533333330182359"/>
    <n v="2835.7333331694826"/>
    <n v="1"/>
    <s v="D519379"/>
    <s v="Closed"/>
  </r>
  <r>
    <x v="1"/>
    <x v="6"/>
    <x v="35"/>
    <s v="FS.2211"/>
    <n v="41"/>
    <x v="3"/>
    <x v="0"/>
    <d v="2018-03-21T12:57:33"/>
    <d v="2018-03-21T11:58:00"/>
    <n v="3572.9999997653067"/>
    <n v="59.549999996088445"/>
    <n v="2441.5499998396263"/>
    <n v="1"/>
    <s v="D519382"/>
    <s v="Closed"/>
  </r>
  <r>
    <x v="1"/>
    <x v="6"/>
    <x v="35"/>
    <s v="FS.2211"/>
    <n v="41"/>
    <x v="3"/>
    <x v="0"/>
    <d v="2018-03-21T14:30:37"/>
    <d v="2018-03-21T13:28:00"/>
    <n v="3757.0000000298023"/>
    <n v="62.616666667163372"/>
    <n v="2567.2833333536983"/>
    <n v="1"/>
    <s v="D519386"/>
    <s v="Closed"/>
  </r>
  <r>
    <x v="0"/>
    <x v="0"/>
    <x v="4"/>
    <s v="MTR.19724"/>
    <n v="1"/>
    <x v="1"/>
    <x v="0"/>
    <d v="2018-03-21T18:46:50"/>
    <d v="2018-03-21T17:31:00"/>
    <n v="4549.9999999534339"/>
    <n v="75.833333332557231"/>
    <n v="75.833333332557231"/>
    <n v="1"/>
    <s v="C519387"/>
    <s v="Closed"/>
  </r>
  <r>
    <x v="1"/>
    <x v="5"/>
    <x v="24"/>
    <s v="FS.2604"/>
    <n v="34"/>
    <x v="5"/>
    <x v="0"/>
    <d v="2018-03-22T08:55:10"/>
    <d v="2018-03-22T08:27:33"/>
    <n v="1657.0000000996515"/>
    <n v="27.616666668327525"/>
    <n v="938.96666672313586"/>
    <n v="1"/>
    <s v="D519394"/>
    <s v="Closed"/>
  </r>
  <r>
    <x v="0"/>
    <x v="2"/>
    <x v="5"/>
    <s v="TR.34839"/>
    <n v="2"/>
    <x v="5"/>
    <x v="0"/>
    <d v="2018-03-22T10:28:35"/>
    <d v="2018-03-22T10:00:00"/>
    <n v="1715.0000004563481"/>
    <n v="28.583333340939134"/>
    <n v="57.166666681878269"/>
    <n v="1"/>
    <s v="D519396"/>
    <s v="Closed"/>
  </r>
  <r>
    <x v="0"/>
    <x v="7"/>
    <x v="17"/>
    <s v="FS.1789"/>
    <n v="2"/>
    <x v="4"/>
    <x v="0"/>
    <d v="2018-03-23T09:25:00"/>
    <d v="2018-03-23T08:46:00"/>
    <n v="2340.000000083819"/>
    <n v="39.000000001396984"/>
    <n v="78.000000002793968"/>
    <n v="1"/>
    <s v="D519399"/>
    <s v="Closed"/>
  </r>
  <r>
    <x v="0"/>
    <x v="2"/>
    <x v="10"/>
    <s v="TR.32526"/>
    <n v="1"/>
    <x v="5"/>
    <x v="1"/>
    <d v="2018-03-23T11:43:39"/>
    <d v="2018-03-23T10:08:00"/>
    <n v="5739.0000000363216"/>
    <n v="95.65000000060536"/>
    <n v="95.65000000060536"/>
    <n v="1"/>
    <s v="D519401"/>
    <s v="Closed"/>
  </r>
  <r>
    <x v="1"/>
    <x v="6"/>
    <x v="18"/>
    <s v="FS.2014"/>
    <n v="26"/>
    <x v="5"/>
    <x v="0"/>
    <d v="2018-03-24T09:23:28"/>
    <d v="2018-03-24T08:59:00"/>
    <n v="1467.9999999236315"/>
    <n v="24.466666665393859"/>
    <n v="636.13333330024034"/>
    <n v="1"/>
    <s v="D519411"/>
    <s v="Closed"/>
  </r>
  <r>
    <x v="1"/>
    <x v="1"/>
    <x v="2"/>
    <s v="MTR.8483"/>
    <n v="1"/>
    <x v="2"/>
    <x v="0"/>
    <d v="2018-05-27T23:42:36"/>
    <d v="2018-05-27T22:04:00"/>
    <n v="5915.9999999217689"/>
    <n v="98.599999998696148"/>
    <n v="98.599999998696148"/>
    <n v="1"/>
    <s v="C520663"/>
    <s v="Closed"/>
  </r>
  <r>
    <x v="1"/>
    <x v="5"/>
    <x v="14"/>
    <s v="FS.2060"/>
    <n v="10"/>
    <x v="4"/>
    <x v="0"/>
    <d v="2018-03-25T11:01:43"/>
    <d v="2018-03-25T09:46:00"/>
    <n v="4542.9999995743856"/>
    <n v="75.716666659573093"/>
    <n v="757.16666659573093"/>
    <n v="1"/>
    <s v="D519419"/>
    <s v="Closed"/>
  </r>
  <r>
    <x v="1"/>
    <x v="6"/>
    <x v="18"/>
    <s v="FS.1959"/>
    <n v="25"/>
    <x v="2"/>
    <x v="0"/>
    <d v="2018-06-08T03:54:13"/>
    <d v="2018-06-08T03:16:00"/>
    <n v="2292.9999997839332"/>
    <n v="38.216666663065553"/>
    <n v="955.41666657663882"/>
    <n v="1"/>
    <s v="D521442"/>
    <s v="Closed"/>
  </r>
  <r>
    <x v="0"/>
    <x v="2"/>
    <x v="10"/>
    <s v="FS.165"/>
    <n v="13"/>
    <x v="1"/>
    <x v="0"/>
    <d v="2018-03-25T17:48:01"/>
    <d v="2018-03-25T16:57:00"/>
    <n v="3060.9999995213002"/>
    <n v="51.016666658688337"/>
    <n v="663.21666656294838"/>
    <n v="1"/>
    <s v="D519433"/>
    <s v="Closed"/>
  </r>
  <r>
    <x v="1"/>
    <x v="6"/>
    <x v="13"/>
    <s v="FS.2493"/>
    <n v="34"/>
    <x v="2"/>
    <x v="0"/>
    <d v="2018-06-10T14:52:18"/>
    <d v="2018-06-10T13:30:00"/>
    <n v="4938.0000001285225"/>
    <n v="82.300000002142042"/>
    <n v="2798.2000000728294"/>
    <n v="1"/>
    <s v="D521588"/>
    <s v="Closed"/>
  </r>
  <r>
    <x v="0"/>
    <x v="0"/>
    <x v="0"/>
    <s v="FS.1001"/>
    <n v="38"/>
    <x v="6"/>
    <x v="0"/>
    <d v="2018-03-27T10:26:52"/>
    <d v="2018-03-27T09:59:00"/>
    <n v="1671.9999998342246"/>
    <n v="27.866666663903743"/>
    <n v="1058.9333332283422"/>
    <n v="1"/>
    <s v="D519442"/>
    <s v="Closed"/>
  </r>
  <r>
    <x v="1"/>
    <x v="6"/>
    <x v="21"/>
    <s v="FS.2429"/>
    <n v="17"/>
    <x v="5"/>
    <x v="0"/>
    <d v="2018-03-27T12:07:52"/>
    <d v="2018-03-27T11:25:42"/>
    <n v="2529.9999998649582"/>
    <n v="42.16666666441597"/>
    <n v="716.8333332950715"/>
    <n v="1"/>
    <s v="D519447"/>
    <s v="Closed"/>
  </r>
  <r>
    <x v="0"/>
    <x v="2"/>
    <x v="5"/>
    <s v="FS.665"/>
    <n v="1"/>
    <x v="10"/>
    <x v="0"/>
    <d v="2018-03-27T18:27:44"/>
    <d v="2018-03-27T16:06:00"/>
    <n v="8504.0000001434237"/>
    <n v="141.73333333572373"/>
    <n v="141.73333333572373"/>
    <n v="1"/>
    <s v="D519451"/>
    <s v="Closed"/>
  </r>
  <r>
    <x v="0"/>
    <x v="2"/>
    <x v="5"/>
    <s v="TR.35740"/>
    <n v="1"/>
    <x v="1"/>
    <x v="0"/>
    <d v="2018-03-28T12:45:31"/>
    <d v="2018-03-28T11:10:00"/>
    <n v="5730.9999994235113"/>
    <n v="95.516666657058522"/>
    <n v="95.516666657058522"/>
    <n v="1"/>
    <s v="D519453"/>
    <s v="Closed"/>
  </r>
  <r>
    <x v="1"/>
    <x v="5"/>
    <x v="24"/>
    <s v="TR.39564"/>
    <n v="2"/>
    <x v="4"/>
    <x v="0"/>
    <d v="2018-03-28T22:23:29"/>
    <d v="2018-03-28T20:32:00"/>
    <n v="6688.9999995706603"/>
    <n v="111.48333332617767"/>
    <n v="222.96666665235534"/>
    <n v="1"/>
    <s v="D519456"/>
    <s v="Closed"/>
  </r>
  <r>
    <x v="1"/>
    <x v="6"/>
    <x v="34"/>
    <s v="PL.113994"/>
    <n v="61"/>
    <x v="2"/>
    <x v="0"/>
    <d v="2018-06-13T17:30:27"/>
    <d v="2018-06-13T16:33:00"/>
    <n v="3446.9999998575076"/>
    <n v="57.449999997625127"/>
    <n v="3504.4499998551328"/>
    <n v="1"/>
    <s v="D521650"/>
    <s v="Closed"/>
  </r>
  <r>
    <x v="0"/>
    <x v="2"/>
    <x v="16"/>
    <s v="REC.204"/>
    <n v="36"/>
    <x v="1"/>
    <x v="0"/>
    <d v="2018-03-30T06:18:15"/>
    <d v="2018-03-30T04:47:00"/>
    <n v="5474.9999999301508"/>
    <n v="91.249999998835847"/>
    <n v="3284.9999999580905"/>
    <n v="1"/>
    <s v="D519466"/>
    <s v="Closed"/>
  </r>
  <r>
    <x v="0"/>
    <x v="3"/>
    <x v="6"/>
    <s v="MTR.16201"/>
    <n v="1"/>
    <x v="1"/>
    <x v="0"/>
    <d v="2018-03-30T06:49:10"/>
    <d v="2018-03-30T05:08:00"/>
    <n v="6070.0000000884756"/>
    <n v="101.16666666814126"/>
    <n v="101.16666666814126"/>
    <n v="1"/>
    <s v="C519463"/>
    <s v="Closed"/>
  </r>
  <r>
    <x v="0"/>
    <x v="3"/>
    <x v="6"/>
    <s v="MTR.16207"/>
    <n v="1"/>
    <x v="1"/>
    <x v="0"/>
    <d v="2018-03-30T06:47:22"/>
    <d v="2018-03-30T05:14:00"/>
    <n v="5602.0000000717118"/>
    <n v="93.366666667861864"/>
    <n v="93.366666667861864"/>
    <n v="1"/>
    <s v="C519464"/>
    <s v="Closed"/>
  </r>
  <r>
    <x v="0"/>
    <x v="2"/>
    <x v="16"/>
    <s v="REC.204"/>
    <n v="36"/>
    <x v="1"/>
    <x v="0"/>
    <d v="2018-03-30T08:20:41"/>
    <d v="2018-03-30T06:30:00"/>
    <n v="6640.9999996656552"/>
    <n v="110.68333332776092"/>
    <n v="3984.5999997993931"/>
    <n v="1"/>
    <s v="D519470"/>
    <s v="Closed"/>
  </r>
  <r>
    <x v="0"/>
    <x v="3"/>
    <x v="6"/>
    <s v="MTR.16205"/>
    <n v="1"/>
    <x v="1"/>
    <x v="0"/>
    <d v="2018-03-30T06:50:09"/>
    <d v="2018-03-30T06:33:00"/>
    <n v="1028.9999997708946"/>
    <n v="17.149999996181577"/>
    <n v="17.149999996181577"/>
    <n v="1"/>
    <s v="C519469"/>
    <s v="Closed"/>
  </r>
  <r>
    <x v="0"/>
    <x v="3"/>
    <x v="7"/>
    <s v="TR.37734"/>
    <n v="2"/>
    <x v="5"/>
    <x v="0"/>
    <d v="2018-03-30T12:03:12"/>
    <d v="2018-03-30T11:16:00"/>
    <n v="2832.0000000530854"/>
    <n v="47.200000000884756"/>
    <n v="94.400000001769513"/>
    <n v="1"/>
    <s v="D519477"/>
    <s v="Closed"/>
  </r>
  <r>
    <x v="0"/>
    <x v="2"/>
    <x v="10"/>
    <s v="MTR.27245"/>
    <n v="1"/>
    <x v="5"/>
    <x v="0"/>
    <d v="2018-03-31T10:10:00"/>
    <d v="2018-03-31T09:02:00"/>
    <n v="4080.0000000977889"/>
    <n v="68.000000001629815"/>
    <n v="68.000000001629815"/>
    <n v="1"/>
    <s v="C519479"/>
    <s v="Closed"/>
  </r>
  <r>
    <x v="0"/>
    <x v="0"/>
    <x v="3"/>
    <s v="TR.34096"/>
    <n v="3"/>
    <x v="5"/>
    <x v="0"/>
    <d v="2018-03-31T21:18:27"/>
    <d v="2018-03-31T20:18:00"/>
    <n v="3626.9999998155981"/>
    <n v="60.449999996926636"/>
    <n v="181.34999999077991"/>
    <n v="1"/>
    <s v="D519484"/>
    <s v="Closed"/>
  </r>
  <r>
    <x v="0"/>
    <x v="0"/>
    <x v="3"/>
    <s v="TR.34658"/>
    <n v="2"/>
    <x v="5"/>
    <x v="0"/>
    <d v="2018-03-31T23:09:00"/>
    <d v="2018-03-31T22:01:00"/>
    <n v="4080.0000000977889"/>
    <n v="68.000000001629815"/>
    <n v="136.00000000325963"/>
    <n v="1"/>
    <s v="D519483"/>
    <s v="Closed"/>
  </r>
  <r>
    <x v="1"/>
    <x v="1"/>
    <x v="11"/>
    <s v="PL.114234"/>
    <n v="9"/>
    <x v="5"/>
    <x v="0"/>
    <d v="2018-04-02T12:54:20"/>
    <d v="2018-04-02T12:11:00"/>
    <n v="2599.9999998835847"/>
    <n v="43.333333331393078"/>
    <n v="389.9999999825377"/>
    <n v="1"/>
    <s v="D519490"/>
    <s v="Closed"/>
  </r>
  <r>
    <x v="0"/>
    <x v="2"/>
    <x v="10"/>
    <s v="TR.31570"/>
    <n v="1"/>
    <x v="5"/>
    <x v="1"/>
    <d v="2018-04-02T19:53:08"/>
    <d v="2018-04-02T17:20:00"/>
    <n v="9188.0000003613532"/>
    <n v="153.13333333935589"/>
    <n v="153.13333333935589"/>
    <n v="1"/>
    <s v="D519493"/>
    <s v="Closed"/>
  </r>
  <r>
    <x v="0"/>
    <x v="0"/>
    <x v="1"/>
    <s v="TR.34768"/>
    <n v="2"/>
    <x v="5"/>
    <x v="0"/>
    <d v="2018-04-03T09:27:00"/>
    <d v="2018-04-03T08:22:00"/>
    <n v="3900.0000001396984"/>
    <n v="65.000000002328306"/>
    <n v="130.00000000465661"/>
    <n v="1"/>
    <s v="D519498"/>
    <s v="Closed"/>
  </r>
  <r>
    <x v="0"/>
    <x v="2"/>
    <x v="10"/>
    <s v="TR.32073"/>
    <n v="1"/>
    <x v="5"/>
    <x v="0"/>
    <d v="2018-04-03T10:30:39"/>
    <d v="2018-04-03T09:27:00"/>
    <n v="3818.9999994356185"/>
    <n v="63.649999990593642"/>
    <n v="63.649999990593642"/>
    <n v="1"/>
    <s v="D519497"/>
    <s v="Closed"/>
  </r>
  <r>
    <x v="0"/>
    <x v="2"/>
    <x v="10"/>
    <s v="FS.125"/>
    <n v="24"/>
    <x v="1"/>
    <x v="0"/>
    <d v="2018-04-04T07:48:33"/>
    <d v="2018-04-04T06:46:00"/>
    <n v="3752.9999997233972"/>
    <n v="62.549999995389953"/>
    <n v="1501.1999998893589"/>
    <n v="1"/>
    <s v="D519506"/>
    <s v="Closed"/>
  </r>
  <r>
    <x v="0"/>
    <x v="0"/>
    <x v="0"/>
    <s v="FS.1420"/>
    <n v="6"/>
    <x v="1"/>
    <x v="0"/>
    <d v="2018-04-04T10:50:24"/>
    <d v="2018-04-04T08:17:04"/>
    <n v="9200.0000000232831"/>
    <n v="153.33333333372138"/>
    <n v="920.00000000232831"/>
    <n v="1"/>
    <s v="D519513"/>
    <s v="Closed"/>
  </r>
  <r>
    <x v="0"/>
    <x v="0"/>
    <x v="4"/>
    <s v="TR.37592"/>
    <n v="3"/>
    <x v="5"/>
    <x v="0"/>
    <d v="2018-04-04T11:28:48"/>
    <d v="2018-04-04T10:52:00"/>
    <n v="2208.0000000307336"/>
    <n v="36.800000000512227"/>
    <n v="110.40000000153668"/>
    <n v="1"/>
    <s v="D519515"/>
    <s v="Closed"/>
  </r>
  <r>
    <x v="0"/>
    <x v="4"/>
    <x v="9"/>
    <s v="TR.37481"/>
    <n v="1"/>
    <x v="5"/>
    <x v="0"/>
    <d v="2018-04-04T16:06:00"/>
    <d v="2018-04-04T15:19:00"/>
    <n v="2819.9999997625127"/>
    <n v="46.999999996041879"/>
    <n v="46.999999996041879"/>
    <n v="1"/>
    <s v="D519519"/>
    <s v="Closed"/>
  </r>
  <r>
    <x v="0"/>
    <x v="0"/>
    <x v="0"/>
    <s v="FS.1420"/>
    <n v="6"/>
    <x v="6"/>
    <x v="0"/>
    <d v="2018-04-04T19:23:14"/>
    <d v="2018-04-04T18:35:00"/>
    <n v="2894.0000000875443"/>
    <n v="48.233333334792405"/>
    <n v="289.40000000875443"/>
    <n v="1"/>
    <s v="D519524"/>
    <s v="Closed"/>
  </r>
  <r>
    <x v="0"/>
    <x v="0"/>
    <x v="0"/>
    <s v="TR.35696"/>
    <n v="3"/>
    <x v="5"/>
    <x v="0"/>
    <d v="2018-04-05T09:44:00"/>
    <d v="2018-04-05T09:22:00"/>
    <n v="1319.9999999022111"/>
    <n v="21.999999998370185"/>
    <n v="65.999999995110556"/>
    <n v="1"/>
    <s v="D519527"/>
    <s v="Closed"/>
  </r>
  <r>
    <x v="0"/>
    <x v="0"/>
    <x v="0"/>
    <s v="PL.99085"/>
    <n v="18"/>
    <x v="0"/>
    <x v="0"/>
    <d v="2018-04-05T12:37:00"/>
    <d v="2018-04-05T12:33:00"/>
    <n v="239.99999952502549"/>
    <n v="3.9999999920837581"/>
    <n v="71.999999857507646"/>
    <n v="1"/>
    <s v="D519529"/>
    <s v="Closed"/>
  </r>
  <r>
    <x v="0"/>
    <x v="0"/>
    <x v="3"/>
    <s v="FS.720"/>
    <n v="12"/>
    <x v="10"/>
    <x v="0"/>
    <d v="2018-04-05T17:30:55"/>
    <d v="2018-04-05T16:29:00"/>
    <n v="3715.0000002700835"/>
    <n v="61.916666671168059"/>
    <n v="743.00000005401671"/>
    <n v="1"/>
    <s v="D519533"/>
    <s v="Closed"/>
  </r>
  <r>
    <x v="0"/>
    <x v="4"/>
    <x v="9"/>
    <s v="FS.1440"/>
    <n v="39"/>
    <x v="10"/>
    <x v="0"/>
    <d v="2018-04-06T17:18:37"/>
    <d v="2018-04-06T16:38:00"/>
    <n v="2436.9999994989485"/>
    <n v="40.616666658315808"/>
    <n v="1584.0499996743165"/>
    <n v="1"/>
    <s v="D519541"/>
    <s v="Closed"/>
  </r>
  <r>
    <x v="0"/>
    <x v="0"/>
    <x v="0"/>
    <s v="FS.1322"/>
    <n v="24"/>
    <x v="1"/>
    <x v="0"/>
    <d v="2018-04-07T10:24:19"/>
    <d v="2018-04-07T09:10:00"/>
    <n v="4459.000000054948"/>
    <n v="74.316666667582467"/>
    <n v="1783.6000000219792"/>
    <n v="1"/>
    <s v="D519551"/>
    <s v="Closed"/>
  </r>
  <r>
    <x v="0"/>
    <x v="2"/>
    <x v="5"/>
    <s v="TR.33921"/>
    <n v="2"/>
    <x v="1"/>
    <x v="0"/>
    <d v="2018-04-07T10:53:47"/>
    <d v="2018-04-07T09:56:00"/>
    <n v="3466.9999995036051"/>
    <n v="57.783333325060084"/>
    <n v="115.56666665012017"/>
    <n v="1"/>
    <s v="D519553"/>
    <s v="Closed"/>
  </r>
  <r>
    <x v="0"/>
    <x v="7"/>
    <x v="17"/>
    <s v="MTR.15381"/>
    <n v="1"/>
    <x v="5"/>
    <x v="0"/>
    <d v="2018-04-07T17:33:00"/>
    <d v="2018-04-07T16:20:00"/>
    <n v="4379.9999998183921"/>
    <n v="72.999999996973202"/>
    <n v="72.999999996973202"/>
    <n v="1"/>
    <s v="C519554"/>
    <s v="Closed"/>
  </r>
  <r>
    <x v="1"/>
    <x v="6"/>
    <x v="35"/>
    <s v="MTR.2750"/>
    <n v="1"/>
    <x v="5"/>
    <x v="0"/>
    <d v="2018-04-08T11:18:54"/>
    <d v="2018-04-08T09:22:00"/>
    <n v="7014.0000001061708"/>
    <n v="116.90000000176951"/>
    <n v="116.90000000176951"/>
    <n v="1"/>
    <s v="C519556"/>
    <s v="Closed"/>
  </r>
  <r>
    <x v="0"/>
    <x v="7"/>
    <x v="17"/>
    <s v="MTR.15960"/>
    <n v="1"/>
    <x v="5"/>
    <x v="0"/>
    <d v="2018-04-08T11:26:00"/>
    <d v="2018-04-08T10:23:00"/>
    <n v="3780.0000003771856"/>
    <n v="63.000000006286427"/>
    <n v="63.000000006286427"/>
    <n v="1"/>
    <s v="C519557"/>
    <s v="Closed"/>
  </r>
  <r>
    <x v="0"/>
    <x v="0"/>
    <x v="4"/>
    <s v="TR.36024"/>
    <n v="1"/>
    <x v="5"/>
    <x v="0"/>
    <d v="2018-04-09T14:03:04"/>
    <d v="2018-04-09T13:29:19"/>
    <n v="2025"/>
    <n v="33.75"/>
    <n v="33.75"/>
    <n v="1"/>
    <s v="D519564"/>
    <s v="Closed"/>
  </r>
  <r>
    <x v="1"/>
    <x v="6"/>
    <x v="13"/>
    <s v="TR.42802"/>
    <n v="7"/>
    <x v="2"/>
    <x v="0"/>
    <d v="2018-06-29T00:47:18"/>
    <d v="2018-06-28T22:38:00"/>
    <n v="7757.9999998910353"/>
    <n v="129.29999999818392"/>
    <n v="905.09999998728745"/>
    <n v="1"/>
    <s v="D522249"/>
    <s v="Closed"/>
  </r>
  <r>
    <x v="0"/>
    <x v="0"/>
    <x v="0"/>
    <s v="TR.37328"/>
    <n v="1"/>
    <x v="5"/>
    <x v="0"/>
    <d v="2018-04-09T15:46:58"/>
    <d v="2018-04-09T15:24:35"/>
    <n v="1342.9999996209517"/>
    <n v="22.383333327015862"/>
    <n v="22.383333327015862"/>
    <n v="1"/>
    <s v="D519568"/>
    <s v="Closed"/>
  </r>
  <r>
    <x v="0"/>
    <x v="3"/>
    <x v="6"/>
    <s v="TR.38638"/>
    <n v="6"/>
    <x v="5"/>
    <x v="0"/>
    <d v="2018-04-10T12:40:00"/>
    <d v="2018-04-10T11:41:00"/>
    <n v="3540.0000002235174"/>
    <n v="59.00000000372529"/>
    <n v="354.00000002235174"/>
    <n v="1"/>
    <s v="D519571"/>
    <s v="Closed"/>
  </r>
  <r>
    <x v="1"/>
    <x v="6"/>
    <x v="34"/>
    <s v="BLANK"/>
    <n v="1"/>
    <x v="2"/>
    <x v="0"/>
    <d v="2018-06-30T08:26:00"/>
    <d v="2018-06-30T06:48:00"/>
    <n v="5880.0000003073364"/>
    <n v="98.000000005122274"/>
    <n v="98.000000005122274"/>
    <n v="1"/>
    <s v="C522281"/>
    <s v="Closed"/>
  </r>
  <r>
    <x v="0"/>
    <x v="0"/>
    <x v="3"/>
    <s v="FS.925"/>
    <n v="18"/>
    <x v="1"/>
    <x v="0"/>
    <d v="2018-04-10T17:40:38"/>
    <d v="2018-04-10T16:47:00"/>
    <n v="3217.9999997606501"/>
    <n v="53.633333329344168"/>
    <n v="965.39999992819503"/>
    <n v="1"/>
    <s v="D519580"/>
    <s v="Closed"/>
  </r>
  <r>
    <x v="1"/>
    <x v="6"/>
    <x v="18"/>
    <s v="FS.1996"/>
    <n v="19"/>
    <x v="1"/>
    <x v="0"/>
    <d v="2018-04-11T14:11:42"/>
    <d v="2018-04-11T13:19:42"/>
    <n v="3120.0000001117587"/>
    <n v="52.000000001862645"/>
    <n v="988.00000003539026"/>
    <n v="1"/>
    <s v="D519588"/>
    <s v="Closed"/>
  </r>
  <r>
    <x v="0"/>
    <x v="4"/>
    <x v="9"/>
    <s v="TR.37821"/>
    <n v="2"/>
    <x v="5"/>
    <x v="0"/>
    <d v="2018-04-12T11:15:00"/>
    <d v="2018-04-12T10:27:00"/>
    <n v="2879.9999999580905"/>
    <n v="47.999999999301508"/>
    <n v="95.999999998603016"/>
    <n v="1"/>
    <s v="D519593"/>
    <s v="Closed"/>
  </r>
  <r>
    <x v="0"/>
    <x v="2"/>
    <x v="5"/>
    <s v="MTR.16035"/>
    <n v="1"/>
    <x v="5"/>
    <x v="0"/>
    <d v="2018-04-12T19:43:42"/>
    <d v="2018-04-12T18:57:00"/>
    <n v="2801.9999999552965"/>
    <n v="46.699999999254942"/>
    <n v="46.699999999254942"/>
    <n v="1"/>
    <s v="C519594"/>
    <s v="Closed"/>
  </r>
  <r>
    <x v="0"/>
    <x v="2"/>
    <x v="10"/>
    <s v="MTR.25716"/>
    <n v="1"/>
    <x v="5"/>
    <x v="0"/>
    <d v="2018-04-12T21:57:40"/>
    <d v="2018-04-12T21:22:00"/>
    <n v="2139.9999998509884"/>
    <n v="35.66666666418314"/>
    <n v="35.66666666418314"/>
    <n v="1"/>
    <s v="C519595"/>
    <s v="Closed"/>
  </r>
  <r>
    <x v="1"/>
    <x v="1"/>
    <x v="11"/>
    <s v="FS.2513"/>
    <n v="51"/>
    <x v="1"/>
    <x v="0"/>
    <d v="2018-04-13T18:47:51"/>
    <d v="2018-04-13T17:15:00"/>
    <n v="5570.999999740161"/>
    <n v="92.84999999566935"/>
    <n v="4735.3499997791369"/>
    <n v="1"/>
    <s v="D519607"/>
    <s v="Closed"/>
  </r>
  <r>
    <x v="0"/>
    <x v="0"/>
    <x v="1"/>
    <s v="MTR.22027"/>
    <n v="1"/>
    <x v="1"/>
    <x v="0"/>
    <d v="2018-04-14T12:41:30"/>
    <d v="2018-04-14T11:49:00"/>
    <n v="3150.0000002095476"/>
    <n v="52.50000000349246"/>
    <n v="52.50000000349246"/>
    <n v="1"/>
    <s v="C519608"/>
    <s v="Closed"/>
  </r>
  <r>
    <x v="0"/>
    <x v="7"/>
    <x v="17"/>
    <s v="MTR.15814"/>
    <n v="1"/>
    <x v="5"/>
    <x v="0"/>
    <d v="2018-04-14T15:53:55"/>
    <d v="2018-04-14T14:03:00"/>
    <n v="6654.999999795109"/>
    <n v="110.91666666325182"/>
    <n v="110.91666666325182"/>
    <n v="1"/>
    <s v="C519610"/>
    <s v="Closed"/>
  </r>
  <r>
    <x v="0"/>
    <x v="2"/>
    <x v="5"/>
    <s v="TR.34820"/>
    <n v="3"/>
    <x v="3"/>
    <x v="0"/>
    <d v="2018-04-14T15:36:00"/>
    <d v="2018-04-14T14:43:00"/>
    <n v="3180.0000003073364"/>
    <n v="53.000000005122274"/>
    <n v="159.00000001536682"/>
    <n v="1"/>
    <s v="D519731"/>
    <s v="Closed"/>
  </r>
  <r>
    <x v="0"/>
    <x v="2"/>
    <x v="16"/>
    <s v="MTR.27710"/>
    <n v="1"/>
    <x v="1"/>
    <x v="0"/>
    <d v="2018-04-14T19:09:22"/>
    <d v="2018-04-14T17:24:00"/>
    <n v="6321.9999999040738"/>
    <n v="105.3666666650679"/>
    <n v="105.3666666650679"/>
    <n v="1"/>
    <s v="C519616"/>
    <s v="Closed"/>
  </r>
  <r>
    <x v="0"/>
    <x v="7"/>
    <x v="17"/>
    <s v="FS.1833"/>
    <n v="23"/>
    <x v="1"/>
    <x v="0"/>
    <d v="2018-04-15T09:35:01"/>
    <d v="2018-04-15T08:11:00"/>
    <n v="5041.000000317581"/>
    <n v="84.016666671959683"/>
    <n v="1932.3833334550727"/>
    <n v="1"/>
    <s v="D519629"/>
    <s v="Closed"/>
  </r>
  <r>
    <x v="0"/>
    <x v="7"/>
    <x v="17"/>
    <s v="FS.1853"/>
    <n v="1"/>
    <x v="1"/>
    <x v="0"/>
    <d v="2018-04-15T10:51:12"/>
    <d v="2018-04-15T08:22:00"/>
    <n v="8951.9999998854473"/>
    <n v="149.19999999809079"/>
    <n v="149.19999999809079"/>
    <n v="1"/>
    <s v="D519641"/>
    <s v="Closed"/>
  </r>
  <r>
    <x v="0"/>
    <x v="7"/>
    <x v="17"/>
    <s v="FS.1846"/>
    <n v="5"/>
    <x v="1"/>
    <x v="0"/>
    <d v="2018-04-15T10:30:43"/>
    <d v="2018-04-15T08:27:00"/>
    <n v="7423.0000001611188"/>
    <n v="123.71666666935198"/>
    <n v="618.5833333467599"/>
    <n v="1"/>
    <s v="D519633"/>
    <s v="Closed"/>
  </r>
  <r>
    <x v="0"/>
    <x v="0"/>
    <x v="3"/>
    <s v="FS.761"/>
    <n v="16"/>
    <x v="3"/>
    <x v="0"/>
    <d v="2018-04-15T11:00:17"/>
    <d v="2018-04-15T08:58:00"/>
    <n v="7336.9999995455146"/>
    <n v="122.28333332575858"/>
    <n v="1956.5333332121372"/>
    <n v="1"/>
    <s v="D519638"/>
    <s v="Closed"/>
  </r>
  <r>
    <x v="0"/>
    <x v="2"/>
    <x v="10"/>
    <s v="MTR.27054"/>
    <n v="1"/>
    <x v="1"/>
    <x v="0"/>
    <d v="2018-04-15T09:56:22"/>
    <d v="2018-04-15T09:05:00"/>
    <n v="3082.0000000298023"/>
    <n v="51.366666667163372"/>
    <n v="51.366666667163372"/>
    <n v="1"/>
    <s v="C519627"/>
    <s v="Closed"/>
  </r>
  <r>
    <x v="0"/>
    <x v="3"/>
    <x v="6"/>
    <s v="FS.1687"/>
    <n v="2"/>
    <x v="1"/>
    <x v="0"/>
    <d v="2018-04-15T12:23:40"/>
    <d v="2018-04-15T09:15:00"/>
    <n v="11320.000000228174"/>
    <n v="188.66666667046957"/>
    <n v="377.33333334093913"/>
    <n v="1"/>
    <s v="D519646"/>
    <s v="Closed"/>
  </r>
  <r>
    <x v="0"/>
    <x v="7"/>
    <x v="17"/>
    <s v="TR.39204"/>
    <n v="2"/>
    <x v="7"/>
    <x v="0"/>
    <d v="2018-04-15T10:34:44"/>
    <d v="2018-04-15T09:23:00"/>
    <n v="4303.9999996544793"/>
    <n v="71.733333327574655"/>
    <n v="143.46666665514931"/>
    <n v="1"/>
    <s v="D519640"/>
    <s v="Closed"/>
  </r>
  <r>
    <x v="0"/>
    <x v="2"/>
    <x v="10"/>
    <s v="MTR.17954"/>
    <n v="1"/>
    <x v="1"/>
    <x v="0"/>
    <d v="2018-04-15T10:21:16"/>
    <d v="2018-04-15T09:55:00"/>
    <n v="1576.0000000242144"/>
    <n v="26.26666666707024"/>
    <n v="26.26666666707024"/>
    <n v="1"/>
    <s v="C519634"/>
    <s v="Closed"/>
  </r>
  <r>
    <x v="0"/>
    <x v="2"/>
    <x v="5"/>
    <s v="MTR.17423"/>
    <n v="1"/>
    <x v="1"/>
    <x v="0"/>
    <d v="2018-04-15T11:09:45"/>
    <d v="2018-04-15T10:15:00"/>
    <n v="3284.9999997066334"/>
    <n v="54.749999995110556"/>
    <n v="54.749999995110556"/>
    <n v="1"/>
    <s v="C519636"/>
    <s v="Closed"/>
  </r>
  <r>
    <x v="0"/>
    <x v="0"/>
    <x v="0"/>
    <s v="FS.1312"/>
    <n v="10"/>
    <x v="3"/>
    <x v="0"/>
    <d v="2018-04-15T12:53:38"/>
    <d v="2018-04-15T10:18:00"/>
    <n v="9337.999999593012"/>
    <n v="155.6333333265502"/>
    <n v="1556.333333265502"/>
    <n v="1"/>
    <s v="D519642"/>
    <s v="Closed"/>
  </r>
  <r>
    <x v="0"/>
    <x v="4"/>
    <x v="9"/>
    <s v="FS.1440"/>
    <n v="14"/>
    <x v="3"/>
    <x v="0"/>
    <d v="2018-04-15T12:50:56"/>
    <d v="2018-04-15T12:18:00"/>
    <n v="1976.0000004898757"/>
    <n v="32.933333341497928"/>
    <n v="461.06666678097099"/>
    <n v="1"/>
    <s v="D519650"/>
    <s v="Closed"/>
  </r>
  <r>
    <x v="0"/>
    <x v="3"/>
    <x v="6"/>
    <s v="FS.1679"/>
    <n v="3"/>
    <x v="1"/>
    <x v="0"/>
    <d v="2018-04-15T13:41:59"/>
    <d v="2018-04-15T12:40:00"/>
    <n v="3718.9999999478459"/>
    <n v="61.983333332464099"/>
    <n v="185.9499999973923"/>
    <n v="1"/>
    <s v="D519652"/>
    <s v="Closed"/>
  </r>
  <r>
    <x v="0"/>
    <x v="2"/>
    <x v="16"/>
    <s v="MTR.23470"/>
    <n v="1"/>
    <x v="5"/>
    <x v="0"/>
    <d v="2018-04-15T13:55:38"/>
    <d v="2018-04-15T13:34:00"/>
    <n v="1297.9999997885898"/>
    <n v="21.63333332980983"/>
    <n v="21.63333332980983"/>
    <n v="1"/>
    <s v="C519651"/>
    <s v="Closed"/>
  </r>
  <r>
    <x v="1"/>
    <x v="6"/>
    <x v="18"/>
    <s v="FS.1938"/>
    <n v="2"/>
    <x v="7"/>
    <x v="0"/>
    <d v="2018-04-15T16:57:59"/>
    <d v="2018-04-15T16:00:00"/>
    <n v="3479.0000004228204"/>
    <n v="57.983333340380341"/>
    <n v="115.96666668076068"/>
    <n v="1"/>
    <s v="D519663"/>
    <s v="Closed"/>
  </r>
  <r>
    <x v="1"/>
    <x v="6"/>
    <x v="35"/>
    <s v="FS.2322"/>
    <n v="37"/>
    <x v="7"/>
    <x v="0"/>
    <d v="2018-04-15T17:53:54"/>
    <d v="2018-04-15T16:08:00"/>
    <n v="6353.9999998407438"/>
    <n v="105.89999999734573"/>
    <n v="3918.299999901792"/>
    <n v="1"/>
    <s v="D519664"/>
    <s v="Closed"/>
  </r>
  <r>
    <x v="1"/>
    <x v="6"/>
    <x v="13"/>
    <s v="FS.2572"/>
    <n v="37"/>
    <x v="7"/>
    <x v="0"/>
    <d v="2018-04-15T17:54:32"/>
    <d v="2018-04-15T16:16:00"/>
    <n v="5912.0000002440065"/>
    <n v="98.533333337400109"/>
    <n v="3645.733333483804"/>
    <n v="1"/>
    <s v="D519672"/>
    <s v="Closed"/>
  </r>
  <r>
    <x v="1"/>
    <x v="6"/>
    <x v="18"/>
    <s v="MTR.13240"/>
    <n v="1"/>
    <x v="7"/>
    <x v="0"/>
    <d v="2018-04-15T18:18:28"/>
    <d v="2018-04-15T16:39:00"/>
    <n v="5968.0000001331791"/>
    <n v="99.466666668886319"/>
    <n v="99.466666668886319"/>
    <n v="1"/>
    <s v="C519660"/>
    <s v="Closed"/>
  </r>
  <r>
    <x v="0"/>
    <x v="2"/>
    <x v="5"/>
    <s v="FS.654"/>
    <n v="63"/>
    <x v="1"/>
    <x v="0"/>
    <d v="2018-04-15T18:14:01"/>
    <d v="2018-04-15T17:26:00"/>
    <n v="2880.9999995632097"/>
    <n v="48.016666659386829"/>
    <n v="3025.0499995413702"/>
    <n v="1"/>
    <s v="D519676"/>
    <s v="Closed"/>
  </r>
  <r>
    <x v="0"/>
    <x v="0"/>
    <x v="3"/>
    <s v="FS.933"/>
    <n v="9"/>
    <x v="1"/>
    <x v="0"/>
    <d v="2018-04-15T20:30:00"/>
    <d v="2018-04-15T19:39:00"/>
    <n v="3059.999999916181"/>
    <n v="50.999999998603016"/>
    <n v="458.99999998742715"/>
    <n v="1"/>
    <s v="D519681"/>
    <s v="Closed"/>
  </r>
  <r>
    <x v="0"/>
    <x v="2"/>
    <x v="5"/>
    <s v="FS.207"/>
    <n v="11"/>
    <x v="1"/>
    <x v="0"/>
    <d v="2018-04-16T02:43:38"/>
    <d v="2018-04-16T00:58:00"/>
    <n v="6337.9999998724088"/>
    <n v="105.63333333120681"/>
    <n v="1161.9666666432749"/>
    <n v="1"/>
    <s v="D519685"/>
    <s v="Closed"/>
  </r>
  <r>
    <x v="0"/>
    <x v="3"/>
    <x v="6"/>
    <s v="TR.38374"/>
    <n v="1"/>
    <x v="5"/>
    <x v="0"/>
    <d v="2018-04-16T05:22:40"/>
    <d v="2018-04-16T04:12:00"/>
    <n v="4239.9999997811392"/>
    <n v="70.666666663018987"/>
    <n v="70.666666663018987"/>
    <n v="1"/>
    <s v="D519687"/>
    <s v="Closed"/>
  </r>
  <r>
    <x v="1"/>
    <x v="6"/>
    <x v="35"/>
    <s v="MTR.183996"/>
    <n v="1"/>
    <x v="2"/>
    <x v="0"/>
    <d v="2018-07-09T19:13:00"/>
    <d v="2018-07-09T17:40:00"/>
    <n v="5579.9999999580905"/>
    <n v="92.999999999301508"/>
    <n v="92.999999999301508"/>
    <n v="1"/>
    <s v="C522610"/>
    <s v="Closed"/>
  </r>
  <r>
    <x v="1"/>
    <x v="1"/>
    <x v="11"/>
    <s v="FDR.2919"/>
    <n v="1972"/>
    <x v="2"/>
    <x v="0"/>
    <d v="2018-07-14T09:56:43"/>
    <d v="2018-07-14T06:31:00"/>
    <n v="12343.000000482425"/>
    <n v="205.71666667470708"/>
    <n v="405673.26668252237"/>
    <n v="1"/>
    <s v="D522770"/>
    <s v="Closed"/>
  </r>
  <r>
    <x v="1"/>
    <x v="1"/>
    <x v="11"/>
    <s v="SW.2717"/>
    <n v="349"/>
    <x v="2"/>
    <x v="0"/>
    <d v="2018-07-19T14:20:16"/>
    <d v="2018-07-19T12:58:00"/>
    <n v="4935.9999996609986"/>
    <n v="82.266666661016643"/>
    <n v="28711.066664694808"/>
    <n v="1"/>
    <s v="D523036"/>
    <s v="Closed"/>
  </r>
  <r>
    <x v="0"/>
    <x v="0"/>
    <x v="0"/>
    <s v="FS.1336"/>
    <n v="29"/>
    <x v="5"/>
    <x v="0"/>
    <d v="2018-04-17T09:26:30"/>
    <d v="2018-04-17T08:36:29"/>
    <n v="3000.9999999543652"/>
    <n v="50.016666665906087"/>
    <n v="1450.4833333112765"/>
    <n v="1"/>
    <s v="D519705"/>
    <s v="Closed"/>
  </r>
  <r>
    <x v="0"/>
    <x v="0"/>
    <x v="1"/>
    <s v="TR.34932"/>
    <n v="2"/>
    <x v="5"/>
    <x v="0"/>
    <d v="2018-04-17T10:20:38"/>
    <d v="2018-04-17T09:27:39"/>
    <n v="3179.0000000735745"/>
    <n v="52.983333334559575"/>
    <n v="105.96666666911915"/>
    <n v="1"/>
    <s v="D519710"/>
    <s v="Closed"/>
  </r>
  <r>
    <x v="0"/>
    <x v="2"/>
    <x v="5"/>
    <s v="TR.33650"/>
    <n v="7"/>
    <x v="5"/>
    <x v="0"/>
    <d v="2018-04-17T10:54:27"/>
    <d v="2018-04-17T09:52:13"/>
    <n v="3733.999999682419"/>
    <n v="62.233333328040317"/>
    <n v="435.63333329628222"/>
    <n v="1"/>
    <s v="D519712"/>
    <s v="Closed"/>
  </r>
  <r>
    <x v="0"/>
    <x v="2"/>
    <x v="10"/>
    <s v="FS.210"/>
    <n v="1"/>
    <x v="6"/>
    <x v="0"/>
    <d v="2018-04-17T12:13:23"/>
    <d v="2018-04-17T11:38:00"/>
    <n v="2122.9999996488914"/>
    <n v="35.383333327481523"/>
    <n v="35.383333327481523"/>
    <n v="1"/>
    <s v="D519715"/>
    <s v="Closed"/>
  </r>
  <r>
    <x v="0"/>
    <x v="3"/>
    <x v="7"/>
    <s v="TR.38488"/>
    <n v="2"/>
    <x v="5"/>
    <x v="0"/>
    <d v="2018-04-17T16:53:00"/>
    <d v="2018-04-17T15:59:00"/>
    <n v="3239.9999998742715"/>
    <n v="53.999999997904524"/>
    <n v="107.99999999580905"/>
    <n v="1"/>
    <s v="D519722"/>
    <s v="Closed"/>
  </r>
  <r>
    <x v="0"/>
    <x v="2"/>
    <x v="10"/>
    <s v="FS.185"/>
    <n v="19"/>
    <x v="6"/>
    <x v="0"/>
    <d v="2018-04-17T17:18:45"/>
    <d v="2018-04-17T16:21:00"/>
    <n v="3464.9999996647239"/>
    <n v="57.749999994412065"/>
    <n v="1097.2499998938292"/>
    <n v="1"/>
    <s v="D519719"/>
    <s v="Closed"/>
  </r>
  <r>
    <x v="1"/>
    <x v="1"/>
    <x v="11"/>
    <s v="TR.39893"/>
    <n v="1"/>
    <x v="2"/>
    <x v="0"/>
    <d v="2018-07-20T18:40:13"/>
    <d v="2018-07-20T16:21:00"/>
    <n v="8353.0000000493601"/>
    <n v="139.21666666748933"/>
    <n v="139.21666666748933"/>
    <n v="1"/>
    <s v="D523111"/>
    <s v="Closed"/>
  </r>
  <r>
    <x v="1"/>
    <x v="1"/>
    <x v="11"/>
    <s v="FS.2096"/>
    <n v="7"/>
    <x v="2"/>
    <x v="0"/>
    <d v="2018-07-20T18:09:08"/>
    <d v="2018-07-20T17:44:00"/>
    <n v="1507.9999998444691"/>
    <n v="25.133333330741152"/>
    <n v="175.93333331518807"/>
    <n v="1"/>
    <s v="D523116"/>
    <s v="Closed"/>
  </r>
  <r>
    <x v="0"/>
    <x v="0"/>
    <x v="1"/>
    <s v="FS.664"/>
    <n v="10"/>
    <x v="5"/>
    <x v="0"/>
    <d v="2018-04-20T08:06:53"/>
    <d v="2018-04-20T07:21:00"/>
    <n v="2752.9999998165295"/>
    <n v="45.883333330275491"/>
    <n v="458.83333330275491"/>
    <n v="1"/>
    <s v="D519734"/>
    <s v="Closed"/>
  </r>
  <r>
    <x v="0"/>
    <x v="2"/>
    <x v="5"/>
    <s v="TR.32388"/>
    <n v="2"/>
    <x v="5"/>
    <x v="0"/>
    <d v="2018-04-20T19:06:43"/>
    <d v="2018-04-20T18:04:00"/>
    <n v="3762.9999995464459"/>
    <n v="62.716666659107432"/>
    <n v="125.43333331821486"/>
    <n v="1"/>
    <s v="D519739"/>
    <s v="Closed"/>
  </r>
  <r>
    <x v="0"/>
    <x v="4"/>
    <x v="9"/>
    <s v="TR.37581"/>
    <n v="2"/>
    <x v="5"/>
    <x v="0"/>
    <d v="2018-04-21T11:24:12"/>
    <d v="2018-04-21T10:29:00"/>
    <n v="3312.0000003604218"/>
    <n v="55.200000006007031"/>
    <n v="110.40000001201406"/>
    <n v="1"/>
    <s v="D519741"/>
    <s v="Closed"/>
  </r>
  <r>
    <x v="0"/>
    <x v="2"/>
    <x v="16"/>
    <s v="MTR.27677"/>
    <n v="1"/>
    <x v="1"/>
    <x v="0"/>
    <d v="2018-04-21T16:49:48"/>
    <d v="2018-04-21T14:26:00"/>
    <n v="8627.9999995836988"/>
    <n v="143.79999999306165"/>
    <n v="143.79999999306165"/>
    <n v="1"/>
    <s v="C519742"/>
    <s v="Closed"/>
  </r>
  <r>
    <x v="0"/>
    <x v="0"/>
    <x v="0"/>
    <s v="FS.1230"/>
    <n v="5"/>
    <x v="5"/>
    <x v="0"/>
    <d v="2018-04-22T09:30:10"/>
    <d v="2018-04-22T08:14:00"/>
    <n v="4570.000000228174"/>
    <n v="76.166666670469567"/>
    <n v="380.83333335234784"/>
    <n v="1"/>
    <s v="D519745"/>
    <s v="Closed"/>
  </r>
  <r>
    <x v="1"/>
    <x v="5"/>
    <x v="24"/>
    <s v="FS.1992"/>
    <n v="12"/>
    <x v="5"/>
    <x v="0"/>
    <d v="2018-04-22T17:09:17"/>
    <d v="2018-04-22T16:07:00"/>
    <n v="3737.0000003837049"/>
    <n v="62.283333339728415"/>
    <n v="747.40000007674098"/>
    <n v="1"/>
    <s v="D519768"/>
    <s v="Closed"/>
  </r>
  <r>
    <x v="0"/>
    <x v="0"/>
    <x v="4"/>
    <s v="FS.997"/>
    <n v="5"/>
    <x v="1"/>
    <x v="0"/>
    <d v="2018-04-22T23:44:58"/>
    <d v="2018-04-22T21:43:00"/>
    <n v="7317.9999995045364"/>
    <n v="121.96666665840894"/>
    <n v="609.8333332920447"/>
    <n v="1"/>
    <s v="D519753"/>
    <s v="Closed"/>
  </r>
  <r>
    <x v="0"/>
    <x v="2"/>
    <x v="16"/>
    <s v="TR.32337"/>
    <n v="2"/>
    <x v="1"/>
    <x v="0"/>
    <d v="2018-04-23T01:04:32"/>
    <d v="2018-04-22T23:51:00"/>
    <n v="4411.9999997550622"/>
    <n v="73.533333329251036"/>
    <n v="147.06666665850207"/>
    <n v="1"/>
    <s v="D519755"/>
    <s v="Closed"/>
  </r>
  <r>
    <x v="0"/>
    <x v="4"/>
    <x v="9"/>
    <s v="FS.1440"/>
    <n v="14"/>
    <x v="5"/>
    <x v="0"/>
    <d v="2018-04-23T10:34:43"/>
    <d v="2018-04-23T08:08:45"/>
    <n v="8758.0000004265457"/>
    <n v="145.96666667377576"/>
    <n v="2043.5333334328607"/>
    <n v="1"/>
    <s v="D519783"/>
    <s v="Closed"/>
  </r>
  <r>
    <x v="0"/>
    <x v="0"/>
    <x v="3"/>
    <s v="FS.703"/>
    <n v="35"/>
    <x v="0"/>
    <x v="0"/>
    <d v="2018-04-23T09:19:15"/>
    <d v="2018-04-23T08:49:00"/>
    <n v="1815.0000005727634"/>
    <n v="30.250000009546056"/>
    <n v="1058.750000334112"/>
    <n v="1"/>
    <s v="D519761"/>
    <s v="Closed"/>
  </r>
  <r>
    <x v="0"/>
    <x v="4"/>
    <x v="8"/>
    <s v="FS.1049"/>
    <n v="45"/>
    <x v="6"/>
    <x v="0"/>
    <d v="2018-04-23T10:00:28"/>
    <d v="2018-04-23T08:49:40"/>
    <n v="4247.9999997653067"/>
    <n v="70.799999996088445"/>
    <n v="3185.99999982398"/>
    <n v="1"/>
    <s v="D519778"/>
    <s v="Closed"/>
  </r>
  <r>
    <x v="0"/>
    <x v="7"/>
    <x v="17"/>
    <s v="FS.1855"/>
    <n v="56"/>
    <x v="5"/>
    <x v="0"/>
    <d v="2018-04-23T11:20:25"/>
    <d v="2018-04-23T10:05:00"/>
    <n v="4524.9999997671694"/>
    <n v="75.416666662786156"/>
    <n v="4223.3333331160247"/>
    <n v="1"/>
    <s v="D519786"/>
    <s v="Closed"/>
  </r>
  <r>
    <x v="0"/>
    <x v="0"/>
    <x v="0"/>
    <s v="TR.37256"/>
    <n v="2"/>
    <x v="5"/>
    <x v="0"/>
    <d v="2018-04-23T15:35:32"/>
    <d v="2018-04-23T14:33:00"/>
    <n v="3752.000000118278"/>
    <n v="62.533333335304633"/>
    <n v="125.06666667060927"/>
    <n v="1"/>
    <s v="D519794"/>
    <s v="Closed"/>
  </r>
  <r>
    <x v="0"/>
    <x v="4"/>
    <x v="9"/>
    <s v="FS.1395"/>
    <n v="8"/>
    <x v="1"/>
    <x v="0"/>
    <d v="2018-04-23T16:09:49"/>
    <d v="2018-04-23T15:54:00"/>
    <n v="948.99999992921948"/>
    <n v="15.816666665486991"/>
    <n v="126.53333332389593"/>
    <n v="1"/>
    <s v="D519797"/>
    <s v="Closed"/>
  </r>
  <r>
    <x v="1"/>
    <x v="5"/>
    <x v="24"/>
    <s v="MTR.7989"/>
    <n v="1"/>
    <x v="2"/>
    <x v="1"/>
    <d v="2018-07-30T21:53:08"/>
    <d v="2018-07-30T20:31:00"/>
    <n v="4928.0000003054738"/>
    <n v="82.133333338424563"/>
    <n v="82.133333338424563"/>
    <n v="1"/>
    <s v="C523699"/>
    <s v="Closed"/>
  </r>
  <r>
    <x v="1"/>
    <x v="1"/>
    <x v="30"/>
    <s v="MTR.10010"/>
    <n v="1"/>
    <x v="0"/>
    <x v="1"/>
    <d v="2018-04-24T11:47:00"/>
    <d v="2018-04-24T10:50:00"/>
    <n v="3419.9999998323619"/>
    <n v="56.999999997206032"/>
    <n v="56.999999997206032"/>
    <n v="1"/>
    <s v="C519802"/>
    <s v="Closed"/>
  </r>
  <r>
    <x v="1"/>
    <x v="1"/>
    <x v="11"/>
    <s v="FDR.2919"/>
    <n v="1971"/>
    <x v="2"/>
    <x v="0"/>
    <d v="2018-08-03T12:31:04"/>
    <d v="2018-08-03T11:37:00"/>
    <n v="3244.0000001806766"/>
    <n v="54.066666669677943"/>
    <n v="106565.40000593523"/>
    <n v="1"/>
    <s v="D523983"/>
    <s v="Closed"/>
  </r>
  <r>
    <x v="0"/>
    <x v="2"/>
    <x v="10"/>
    <s v="TR.31752"/>
    <n v="2"/>
    <x v="5"/>
    <x v="0"/>
    <d v="2018-04-24T13:24:53"/>
    <d v="2018-04-24T12:22:00"/>
    <n v="3772.9999999981374"/>
    <n v="62.883333333302289"/>
    <n v="125.76666666660458"/>
    <n v="1"/>
    <s v="D519807"/>
    <s v="Closed"/>
  </r>
  <r>
    <x v="0"/>
    <x v="0"/>
    <x v="0"/>
    <s v="FS.1433"/>
    <n v="59"/>
    <x v="6"/>
    <x v="0"/>
    <d v="2018-04-24T21:11:36"/>
    <d v="2018-04-24T19:50:00"/>
    <n v="4895.999999740161"/>
    <n v="81.59999999566935"/>
    <n v="4814.3999997444917"/>
    <n v="1"/>
    <s v="D519827"/>
    <s v="Closed"/>
  </r>
  <r>
    <x v="0"/>
    <x v="4"/>
    <x v="9"/>
    <s v="FS.1440"/>
    <n v="25"/>
    <x v="1"/>
    <x v="0"/>
    <d v="2018-04-25T04:20:27"/>
    <d v="2018-04-25T02:35:00"/>
    <n v="6326.9999998155981"/>
    <n v="105.44999999692664"/>
    <n v="2636.2499999231659"/>
    <n v="1"/>
    <s v="D519829"/>
    <s v="Closed"/>
  </r>
  <r>
    <x v="0"/>
    <x v="2"/>
    <x v="5"/>
    <s v="TR.33523"/>
    <n v="9"/>
    <x v="5"/>
    <x v="0"/>
    <d v="2018-04-25T16:52:50"/>
    <d v="2018-04-25T16:14:00"/>
    <n v="2330.0000002607703"/>
    <n v="38.833333337679505"/>
    <n v="349.50000003911555"/>
    <n v="1"/>
    <s v="D519836"/>
    <s v="Closed"/>
  </r>
  <r>
    <x v="1"/>
    <x v="5"/>
    <x v="24"/>
    <s v="FS.2001"/>
    <n v="13"/>
    <x v="5"/>
    <x v="0"/>
    <d v="2018-04-26T08:49:33"/>
    <d v="2018-04-26T08:09:09"/>
    <n v="2423.9999996032566"/>
    <n v="40.39999999338761"/>
    <n v="525.19999991403893"/>
    <n v="1"/>
    <s v="D519842"/>
    <s v="Closed"/>
  </r>
  <r>
    <x v="0"/>
    <x v="4"/>
    <x v="9"/>
    <s v="TR.37656"/>
    <n v="1"/>
    <x v="5"/>
    <x v="0"/>
    <d v="2018-04-26T14:27:00"/>
    <d v="2018-04-26T13:25:00"/>
    <n v="3719.9999995529652"/>
    <n v="61.999999992549419"/>
    <n v="61.999999992549419"/>
    <n v="1"/>
    <s v="D519924"/>
    <s v="Closed"/>
  </r>
  <r>
    <x v="0"/>
    <x v="0"/>
    <x v="1"/>
    <s v="TR.75286"/>
    <n v="2"/>
    <x v="1"/>
    <x v="0"/>
    <d v="2018-04-26T17:29:04"/>
    <d v="2018-04-26T16:35:00"/>
    <n v="3244.0000001806766"/>
    <n v="54.066666669677943"/>
    <n v="108.13333333935589"/>
    <n v="1"/>
    <s v="D519847"/>
    <s v="Closed"/>
  </r>
  <r>
    <x v="0"/>
    <x v="0"/>
    <x v="1"/>
    <s v="FS.777"/>
    <n v="14"/>
    <x v="5"/>
    <x v="0"/>
    <d v="2018-04-27T03:37:47"/>
    <d v="2018-04-27T02:32:00"/>
    <n v="3946.9999998109415"/>
    <n v="65.783333330182359"/>
    <n v="920.96666662255302"/>
    <n v="1"/>
    <s v="D519851"/>
    <s v="Closed"/>
  </r>
  <r>
    <x v="0"/>
    <x v="4"/>
    <x v="9"/>
    <s v="FS.1669"/>
    <n v="1"/>
    <x v="1"/>
    <x v="0"/>
    <d v="2018-04-27T13:48:03"/>
    <d v="2018-04-27T12:28:20"/>
    <n v="4782.9999997280538"/>
    <n v="79.71666666213423"/>
    <n v="79.71666666213423"/>
    <n v="1"/>
    <s v="D519853"/>
    <s v="Closed"/>
  </r>
  <r>
    <x v="0"/>
    <x v="2"/>
    <x v="16"/>
    <s v="FS.571"/>
    <n v="24"/>
    <x v="5"/>
    <x v="0"/>
    <d v="2018-04-28T09:42:42"/>
    <d v="2018-04-28T08:11:00"/>
    <n v="5501.9999999552965"/>
    <n v="91.699999999254942"/>
    <n v="2200.7999999821186"/>
    <n v="1"/>
    <s v="D519866"/>
    <s v="Closed"/>
  </r>
  <r>
    <x v="0"/>
    <x v="3"/>
    <x v="7"/>
    <s v="MTR.17002"/>
    <n v="1"/>
    <x v="5"/>
    <x v="0"/>
    <d v="2018-04-28T09:06:00"/>
    <d v="2018-04-28T08:14:00"/>
    <n v="3120.0000001117587"/>
    <n v="52.000000001862645"/>
    <n v="52.000000001862645"/>
    <n v="1"/>
    <s v="C519856"/>
    <s v="Closed"/>
  </r>
  <r>
    <x v="0"/>
    <x v="0"/>
    <x v="1"/>
    <s v="FS.647"/>
    <n v="35"/>
    <x v="5"/>
    <x v="0"/>
    <d v="2018-04-28T10:05:27"/>
    <d v="2018-04-28T08:41:00"/>
    <n v="5067.0000001089647"/>
    <n v="84.450000001816079"/>
    <n v="2955.7500000635628"/>
    <n v="1"/>
    <s v="D519870"/>
    <s v="Closed"/>
  </r>
  <r>
    <x v="1"/>
    <x v="1"/>
    <x v="11"/>
    <s v="FS.2096"/>
    <n v="7"/>
    <x v="1"/>
    <x v="0"/>
    <d v="2018-04-28T13:18:58"/>
    <d v="2018-04-28T11:37:00"/>
    <n v="6117.9999999934807"/>
    <n v="101.96666666655801"/>
    <n v="713.76666666590609"/>
    <n v="1"/>
    <s v="D519877"/>
    <s v="Closed"/>
  </r>
  <r>
    <x v="0"/>
    <x v="4"/>
    <x v="9"/>
    <s v="TR.37327"/>
    <n v="2"/>
    <x v="5"/>
    <x v="0"/>
    <d v="2018-04-28T21:16:39"/>
    <d v="2018-04-28T20:34:00"/>
    <n v="2559.0000003576279"/>
    <n v="42.650000005960464"/>
    <n v="85.300000011920929"/>
    <n v="1"/>
    <s v="D519879"/>
    <s v="Closed"/>
  </r>
  <r>
    <x v="0"/>
    <x v="2"/>
    <x v="5"/>
    <s v="TR.33860"/>
    <n v="1"/>
    <x v="5"/>
    <x v="0"/>
    <d v="2018-04-30T08:35:10"/>
    <d v="2018-04-30T07:56:00"/>
    <n v="2349.9999999068677"/>
    <n v="39.166666665114462"/>
    <n v="39.166666665114462"/>
    <n v="1"/>
    <s v="D519882"/>
    <s v="Closed"/>
  </r>
  <r>
    <x v="1"/>
    <x v="1"/>
    <x v="2"/>
    <s v="TR.41741"/>
    <n v="3"/>
    <x v="2"/>
    <x v="0"/>
    <d v="2018-08-04T00:53:39"/>
    <d v="2018-08-03T23:23:00"/>
    <n v="5438.9999996870756"/>
    <n v="90.649999994784594"/>
    <n v="271.94999998435378"/>
    <n v="1"/>
    <s v="D524016"/>
    <s v="Closed"/>
  </r>
  <r>
    <x v="1"/>
    <x v="5"/>
    <x v="24"/>
    <s v="TR.42582"/>
    <n v="5"/>
    <x v="2"/>
    <x v="0"/>
    <d v="2018-08-09T15:47:09"/>
    <d v="2018-08-09T14:11:00"/>
    <n v="5769.0000001341105"/>
    <n v="96.150000002235174"/>
    <n v="480.75000001117587"/>
    <n v="1"/>
    <s v="D524195"/>
    <s v="Closed"/>
  </r>
  <r>
    <x v="0"/>
    <x v="2"/>
    <x v="10"/>
    <s v="FS.24"/>
    <n v="68"/>
    <x v="10"/>
    <x v="0"/>
    <d v="2018-04-30T21:37:49"/>
    <d v="2018-04-30T17:31:00"/>
    <n v="14808.9999998454"/>
    <n v="246.81666666409001"/>
    <n v="16783.533333158121"/>
    <n v="1"/>
    <s v="D519888"/>
    <s v="Closed"/>
  </r>
  <r>
    <x v="0"/>
    <x v="2"/>
    <x v="10"/>
    <s v="FS.183"/>
    <n v="2"/>
    <x v="1"/>
    <x v="0"/>
    <d v="2018-05-01T00:30:03"/>
    <d v="2018-04-30T23:38:00"/>
    <n v="3123.0000001844019"/>
    <n v="52.050000003073364"/>
    <n v="104.10000000614673"/>
    <n v="1"/>
    <s v="D519910"/>
    <s v="Closed"/>
  </r>
  <r>
    <x v="1"/>
    <x v="5"/>
    <x v="24"/>
    <s v="FS.1860"/>
    <n v="242"/>
    <x v="0"/>
    <x v="0"/>
    <d v="2018-05-01T07:27:36"/>
    <d v="2018-05-01T07:08:00"/>
    <n v="1176.0000001871958"/>
    <n v="19.600000003119931"/>
    <n v="4743.2000007550232"/>
    <n v="1"/>
    <s v="D519920"/>
    <s v="Closed"/>
  </r>
  <r>
    <x v="1"/>
    <x v="6"/>
    <x v="13"/>
    <s v="MTR.1336"/>
    <n v="1"/>
    <x v="5"/>
    <x v="0"/>
    <d v="2018-05-01T09:13:44"/>
    <d v="2018-05-01T08:38:00"/>
    <n v="2144.0000001573935"/>
    <n v="35.733333335956559"/>
    <n v="35.733333335956559"/>
    <n v="1"/>
    <s v="C519922"/>
    <s v="Closed"/>
  </r>
  <r>
    <x v="0"/>
    <x v="2"/>
    <x v="10"/>
    <s v="FS.191"/>
    <n v="2"/>
    <x v="5"/>
    <x v="0"/>
    <d v="2018-05-01T11:29:25"/>
    <d v="2018-05-01T09:43:58"/>
    <n v="6326.9999998155981"/>
    <n v="105.44999999692664"/>
    <n v="210.89999999385327"/>
    <n v="1"/>
    <s v="D519925"/>
    <s v="Closed"/>
  </r>
  <r>
    <x v="0"/>
    <x v="3"/>
    <x v="6"/>
    <s v="TR.38390"/>
    <n v="2"/>
    <x v="5"/>
    <x v="0"/>
    <d v="2018-05-01T15:24:00"/>
    <d v="2018-05-01T13:47:00"/>
    <n v="5820.0000001117587"/>
    <n v="97.000000001862645"/>
    <n v="194.00000000372529"/>
    <n v="1"/>
    <s v="D519928"/>
    <s v="Closed"/>
  </r>
  <r>
    <x v="0"/>
    <x v="0"/>
    <x v="1"/>
    <s v="FS.759"/>
    <n v="17"/>
    <x v="5"/>
    <x v="0"/>
    <d v="2018-05-01T20:53:41"/>
    <d v="2018-05-01T20:10:00"/>
    <n v="2620.9999997634441"/>
    <n v="43.683333329390734"/>
    <n v="742.61666659964249"/>
    <n v="1"/>
    <s v="D519931"/>
    <s v="Closed"/>
  </r>
  <r>
    <x v="0"/>
    <x v="2"/>
    <x v="5"/>
    <s v="FS.565"/>
    <n v="3"/>
    <x v="5"/>
    <x v="0"/>
    <d v="2018-05-02T09:55:28"/>
    <d v="2018-05-02T09:05:05"/>
    <n v="3022.9999994393438"/>
    <n v="50.383333323989064"/>
    <n v="151.14999997196719"/>
    <n v="1"/>
    <s v="D519933"/>
    <s v="Closed"/>
  </r>
  <r>
    <x v="0"/>
    <x v="2"/>
    <x v="10"/>
    <s v="FS.165"/>
    <n v="13"/>
    <x v="6"/>
    <x v="0"/>
    <d v="2018-05-02T13:16:19"/>
    <d v="2018-05-02T12:25:35"/>
    <n v="3043.9999999478459"/>
    <n v="50.733333332464099"/>
    <n v="659.53333332203329"/>
    <n v="1"/>
    <s v="D519939"/>
    <s v="Closed"/>
  </r>
  <r>
    <x v="0"/>
    <x v="0"/>
    <x v="3"/>
    <s v="TR.35186"/>
    <n v="6"/>
    <x v="0"/>
    <x v="1"/>
    <d v="2018-05-02T15:38:42"/>
    <d v="2018-05-02T15:08:00"/>
    <n v="1841.9999999692664"/>
    <n v="30.699999999487773"/>
    <n v="184.19999999692664"/>
    <n v="1"/>
    <s v="D519940"/>
    <s v="Closed"/>
  </r>
  <r>
    <x v="1"/>
    <x v="6"/>
    <x v="18"/>
    <s v="TR.39548"/>
    <n v="3"/>
    <x v="5"/>
    <x v="0"/>
    <d v="2018-05-03T08:12:36"/>
    <d v="2018-05-03T07:37:00"/>
    <n v="2136.000000173226"/>
    <n v="35.6000000028871"/>
    <n v="106.8000000086613"/>
    <n v="1"/>
    <s v="D519990"/>
    <s v="Closed"/>
  </r>
  <r>
    <x v="0"/>
    <x v="2"/>
    <x v="10"/>
    <s v="TR.31546"/>
    <n v="1"/>
    <x v="5"/>
    <x v="0"/>
    <d v="2018-05-03T10:27:00"/>
    <d v="2018-05-03T09:29:00"/>
    <n v="3480.0000000279397"/>
    <n v="58.000000000465661"/>
    <n v="58.000000000465661"/>
    <n v="1"/>
    <s v="D519943"/>
    <s v="Closed"/>
  </r>
  <r>
    <x v="1"/>
    <x v="6"/>
    <x v="35"/>
    <s v="MTR.29682"/>
    <n v="1"/>
    <x v="2"/>
    <x v="0"/>
    <d v="2018-08-17T10:32:00"/>
    <d v="2018-08-17T09:18:00"/>
    <n v="4440.0000000139698"/>
    <n v="74.000000000232831"/>
    <n v="74.000000000232831"/>
    <n v="1"/>
    <s v="C524301"/>
    <s v="Closed"/>
  </r>
  <r>
    <x v="0"/>
    <x v="0"/>
    <x v="1"/>
    <s v="TR.34768"/>
    <n v="1"/>
    <x v="5"/>
    <x v="0"/>
    <d v="2018-05-03T19:46:36"/>
    <d v="2018-05-03T19:05:00"/>
    <n v="2496.000000089407"/>
    <n v="41.600000001490116"/>
    <n v="41.600000001490116"/>
    <n v="1"/>
    <s v="D519953"/>
    <s v="Closed"/>
  </r>
  <r>
    <x v="0"/>
    <x v="7"/>
    <x v="17"/>
    <s v="TR.38807"/>
    <n v="1"/>
    <x v="5"/>
    <x v="0"/>
    <d v="2018-05-03T21:06:41"/>
    <d v="2018-05-03T19:14:00"/>
    <n v="6761.0000000568107"/>
    <n v="112.68333333428018"/>
    <n v="112.68333333428018"/>
    <n v="1"/>
    <s v="D519955"/>
    <s v="Closed"/>
  </r>
  <r>
    <x v="1"/>
    <x v="6"/>
    <x v="18"/>
    <s v="TR.39548"/>
    <n v="3"/>
    <x v="5"/>
    <x v="0"/>
    <d v="2018-05-04T07:45:04"/>
    <d v="2018-05-04T07:16:00"/>
    <n v="1744.000000320375"/>
    <n v="29.066666672006249"/>
    <n v="87.200000016018748"/>
    <n v="1"/>
    <s v="D519957"/>
    <s v="Closed"/>
  </r>
  <r>
    <x v="1"/>
    <x v="6"/>
    <x v="23"/>
    <s v="FS.2278"/>
    <n v="55"/>
    <x v="5"/>
    <x v="0"/>
    <d v="2018-05-04T08:50:22"/>
    <d v="2018-05-04T08:01:19"/>
    <n v="2943.0000002263114"/>
    <n v="49.050000003771856"/>
    <n v="2697.7500002074521"/>
    <n v="1"/>
    <s v="D519966"/>
    <s v="Closed"/>
  </r>
  <r>
    <x v="1"/>
    <x v="6"/>
    <x v="13"/>
    <s v="MTR.4250"/>
    <n v="1"/>
    <x v="6"/>
    <x v="0"/>
    <d v="2018-05-04T11:59:00"/>
    <d v="2018-05-04T10:55:00"/>
    <n v="3839.9999999441206"/>
    <n v="63.999999999068677"/>
    <n v="63.999999999068677"/>
    <n v="1"/>
    <s v="C519967"/>
    <s v="Closed"/>
  </r>
  <r>
    <x v="0"/>
    <x v="0"/>
    <x v="3"/>
    <s v="FS.711"/>
    <n v="10"/>
    <x v="4"/>
    <x v="0"/>
    <d v="2018-05-04T18:50:07"/>
    <d v="2018-05-04T18:16:00"/>
    <n v="2047.0000001136214"/>
    <n v="34.116666668560356"/>
    <n v="341.16666668560356"/>
    <n v="1"/>
    <s v="D519972"/>
    <s v="Closed"/>
  </r>
  <r>
    <x v="0"/>
    <x v="3"/>
    <x v="7"/>
    <s v="TR.38071"/>
    <n v="4"/>
    <x v="5"/>
    <x v="0"/>
    <d v="2018-05-05T11:24:13"/>
    <d v="2018-05-05T10:34:00"/>
    <n v="3012.9999996162951"/>
    <n v="50.216666660271585"/>
    <n v="200.86666664108634"/>
    <n v="1"/>
    <s v="D519974"/>
    <s v="Closed"/>
  </r>
  <r>
    <x v="0"/>
    <x v="2"/>
    <x v="10"/>
    <s v="TR.31975"/>
    <n v="4"/>
    <x v="5"/>
    <x v="0"/>
    <d v="2018-05-06T10:05:14"/>
    <d v="2018-05-06T09:32:00"/>
    <n v="1994.0000002970919"/>
    <n v="33.233333338284865"/>
    <n v="132.93333335313946"/>
    <n v="1"/>
    <s v="D519979"/>
    <s v="Closed"/>
  </r>
  <r>
    <x v="0"/>
    <x v="3"/>
    <x v="7"/>
    <s v="FS.1684"/>
    <n v="28"/>
    <x v="1"/>
    <x v="0"/>
    <d v="2018-05-07T08:32:08"/>
    <d v="2018-05-07T04:46:00"/>
    <n v="13568.000000179745"/>
    <n v="226.13333333632909"/>
    <n v="6331.7333334172145"/>
    <n v="1"/>
    <s v="D519989"/>
    <s v="Closed"/>
  </r>
  <r>
    <x v="0"/>
    <x v="7"/>
    <x v="17"/>
    <s v="TR.39091"/>
    <n v="1"/>
    <x v="5"/>
    <x v="0"/>
    <d v="2018-05-07T09:29:00"/>
    <d v="2018-05-07T07:25:00"/>
    <n v="7439.9999997345731"/>
    <n v="123.99999999557622"/>
    <n v="123.99999999557622"/>
    <n v="1"/>
    <s v="D519992"/>
    <s v="Closed"/>
  </r>
  <r>
    <x v="0"/>
    <x v="3"/>
    <x v="7"/>
    <s v="FS.1633"/>
    <n v="5"/>
    <x v="5"/>
    <x v="0"/>
    <d v="2018-05-07T18:50:38"/>
    <d v="2018-05-07T17:52:00"/>
    <n v="3518.0000001098961"/>
    <n v="58.633333335164934"/>
    <n v="293.16666667582467"/>
    <n v="1"/>
    <s v="D520005"/>
    <s v="Closed"/>
  </r>
  <r>
    <x v="1"/>
    <x v="6"/>
    <x v="23"/>
    <s v="FS.2278"/>
    <n v="26"/>
    <x v="5"/>
    <x v="0"/>
    <d v="2018-05-07T19:49:36"/>
    <d v="2018-05-07T18:58:00"/>
    <n v="3096.0000001592562"/>
    <n v="51.600000002654269"/>
    <n v="1341.600000069011"/>
    <n v="1"/>
    <s v="D520002"/>
    <s v="Closed"/>
  </r>
  <r>
    <x v="0"/>
    <x v="2"/>
    <x v="16"/>
    <s v="FS.197"/>
    <n v="2"/>
    <x v="6"/>
    <x v="0"/>
    <d v="2018-05-08T11:05:56"/>
    <d v="2018-05-08T09:51:00"/>
    <n v="4495.9999999031425"/>
    <n v="74.933333331719041"/>
    <n v="149.86666666343808"/>
    <n v="1"/>
    <s v="D520007"/>
    <s v="Closed"/>
  </r>
  <r>
    <x v="0"/>
    <x v="4"/>
    <x v="8"/>
    <s v="TR.36384"/>
    <n v="1"/>
    <x v="5"/>
    <x v="0"/>
    <d v="2018-05-08T11:37:10"/>
    <d v="2018-05-08T10:17:00"/>
    <n v="4809.9999997531995"/>
    <n v="80.166666662553325"/>
    <n v="80.166666662553325"/>
    <n v="1"/>
    <s v="D520009"/>
    <s v="Closed"/>
  </r>
  <r>
    <x v="0"/>
    <x v="0"/>
    <x v="3"/>
    <s v="FS.933"/>
    <n v="9"/>
    <x v="5"/>
    <x v="0"/>
    <d v="2018-05-09T09:26:27"/>
    <d v="2018-05-09T08:32:05"/>
    <n v="3261.9999999878928"/>
    <n v="54.36666666646488"/>
    <n v="489.29999999818392"/>
    <n v="1"/>
    <s v="D520015"/>
    <s v="Closed"/>
  </r>
  <r>
    <x v="0"/>
    <x v="0"/>
    <x v="3"/>
    <s v="TR.33413"/>
    <n v="1"/>
    <x v="5"/>
    <x v="0"/>
    <d v="2018-05-09T09:51:48"/>
    <d v="2018-05-09T08:48:00"/>
    <n v="3827.999999653548"/>
    <n v="63.7999999942258"/>
    <n v="63.7999999942258"/>
    <n v="1"/>
    <s v="D520016"/>
    <s v="Closed"/>
  </r>
  <r>
    <x v="0"/>
    <x v="2"/>
    <x v="5"/>
    <s v="FS.654"/>
    <n v="7"/>
    <x v="5"/>
    <x v="0"/>
    <d v="2018-05-10T10:35:15"/>
    <d v="2018-05-10T09:35:34"/>
    <n v="3581.000000378117"/>
    <n v="59.683333339635283"/>
    <n v="417.78333337744698"/>
    <n v="1"/>
    <s v="D520022"/>
    <s v="Closed"/>
  </r>
  <r>
    <x v="1"/>
    <x v="6"/>
    <x v="35"/>
    <s v="MTR.2773"/>
    <n v="1"/>
    <x v="0"/>
    <x v="0"/>
    <d v="2018-05-10T10:38:00"/>
    <d v="2018-05-10T09:48:00"/>
    <n v="3000.000000349246"/>
    <n v="50.000000005820766"/>
    <n v="50.000000005820766"/>
    <n v="1"/>
    <s v="C520020"/>
    <s v="Closed"/>
  </r>
  <r>
    <x v="0"/>
    <x v="2"/>
    <x v="5"/>
    <s v="TR.32468"/>
    <n v="1"/>
    <x v="5"/>
    <x v="0"/>
    <d v="2018-05-10T11:05:38"/>
    <d v="2018-05-10T10:15:00"/>
    <n v="3037.9999998025596"/>
    <n v="50.63333333004266"/>
    <n v="50.63333333004266"/>
    <n v="1"/>
    <s v="D520025"/>
    <s v="Closed"/>
  </r>
  <r>
    <x v="0"/>
    <x v="0"/>
    <x v="4"/>
    <s v="PL.98962"/>
    <n v="1"/>
    <x v="1"/>
    <x v="0"/>
    <d v="2018-05-10T16:16:36"/>
    <d v="2018-05-10T15:45:00"/>
    <n v="1896.0000000195578"/>
    <n v="31.600000000325963"/>
    <n v="31.600000000325963"/>
    <n v="1"/>
    <s v="D520030"/>
    <s v="Closed"/>
  </r>
  <r>
    <x v="0"/>
    <x v="2"/>
    <x v="10"/>
    <s v="TR.31834"/>
    <n v="1"/>
    <x v="5"/>
    <x v="0"/>
    <d v="2018-05-10T18:08:41"/>
    <d v="2018-05-10T17:34:00"/>
    <n v="2080.9999998891726"/>
    <n v="34.68333333148621"/>
    <n v="34.68333333148621"/>
    <n v="1"/>
    <s v="D520032"/>
    <s v="Closed"/>
  </r>
  <r>
    <x v="0"/>
    <x v="0"/>
    <x v="0"/>
    <s v="FS.1024"/>
    <n v="27"/>
    <x v="1"/>
    <x v="0"/>
    <d v="2018-05-11T08:20:27"/>
    <d v="2018-05-11T06:33:00"/>
    <n v="6446.9999995781109"/>
    <n v="107.44999999296851"/>
    <n v="2901.1499998101499"/>
    <n v="1"/>
    <s v="D520039"/>
    <s v="Closed"/>
  </r>
  <r>
    <x v="0"/>
    <x v="0"/>
    <x v="1"/>
    <s v="TR.34768"/>
    <n v="2"/>
    <x v="5"/>
    <x v="0"/>
    <d v="2018-05-11T08:43:09"/>
    <d v="2018-05-11T08:17:00"/>
    <n v="1569.0000002738088"/>
    <n v="26.150000004563481"/>
    <n v="52.300000009126961"/>
    <n v="1"/>
    <s v="D520041"/>
    <s v="Closed"/>
  </r>
  <r>
    <x v="1"/>
    <x v="5"/>
    <x v="14"/>
    <s v="TR.97696"/>
    <n v="6"/>
    <x v="6"/>
    <x v="0"/>
    <d v="2018-05-11T15:20:32"/>
    <d v="2018-05-11T14:27:00"/>
    <n v="3212.0000002440065"/>
    <n v="53.533333337400109"/>
    <n v="321.20000002440065"/>
    <n v="1"/>
    <s v="D520045"/>
    <s v="Closed"/>
  </r>
  <r>
    <x v="0"/>
    <x v="2"/>
    <x v="5"/>
    <s v="FS.667"/>
    <n v="38"/>
    <x v="1"/>
    <x v="0"/>
    <d v="2018-05-11T19:12:36"/>
    <d v="2018-05-11T18:24:00"/>
    <n v="2915.9999995725229"/>
    <n v="48.599999992875382"/>
    <n v="1846.7999997292645"/>
    <n v="1"/>
    <s v="D520057"/>
    <s v="Closed"/>
  </r>
  <r>
    <x v="0"/>
    <x v="0"/>
    <x v="3"/>
    <s v="FS.590"/>
    <n v="54"/>
    <x v="1"/>
    <x v="0"/>
    <d v="2018-05-11T20:51:27"/>
    <d v="2018-05-11T19:23:00"/>
    <n v="5307.000000262633"/>
    <n v="88.450000004377216"/>
    <n v="4776.3000002363697"/>
    <n v="1"/>
    <s v="D520068"/>
    <s v="Closed"/>
  </r>
  <r>
    <x v="1"/>
    <x v="6"/>
    <x v="13"/>
    <s v="FS.2177"/>
    <n v="40"/>
    <x v="4"/>
    <x v="0"/>
    <d v="2018-05-11T20:55:18"/>
    <d v="2018-05-11T20:01:00"/>
    <n v="3258.0000003101304"/>
    <n v="54.30000000516884"/>
    <n v="2172.0000002067536"/>
    <n v="1"/>
    <s v="D520069"/>
    <s v="Closed"/>
  </r>
  <r>
    <x v="0"/>
    <x v="4"/>
    <x v="9"/>
    <s v="FS.1644"/>
    <n v="10"/>
    <x v="1"/>
    <x v="0"/>
    <d v="2018-05-12T22:29:23"/>
    <d v="2018-05-12T20:35:00"/>
    <n v="6863.0000000121072"/>
    <n v="114.38333333353512"/>
    <n v="1143.8333333353512"/>
    <n v="1"/>
    <s v="D520075"/>
    <s v="Closed"/>
  </r>
  <r>
    <x v="1"/>
    <x v="1"/>
    <x v="11"/>
    <s v="MTR.8783"/>
    <n v="1"/>
    <x v="4"/>
    <x v="0"/>
    <d v="2018-05-12T22:48:01"/>
    <d v="2018-05-12T21:50:00"/>
    <n v="3481.0000002617016"/>
    <n v="58.016666671028361"/>
    <n v="58.016666671028361"/>
    <n v="1"/>
    <s v="C520076"/>
    <s v="Closed"/>
  </r>
  <r>
    <x v="0"/>
    <x v="3"/>
    <x v="7"/>
    <s v="REC.1599"/>
    <n v="109"/>
    <x v="1"/>
    <x v="0"/>
    <d v="2018-05-13T01:49:36"/>
    <d v="2018-05-13T00:05:00"/>
    <n v="6276.0000004665926"/>
    <n v="104.60000000777654"/>
    <n v="11401.400000847643"/>
    <n v="1"/>
    <s v="D520088"/>
    <s v="Closed"/>
  </r>
  <r>
    <x v="0"/>
    <x v="2"/>
    <x v="5"/>
    <s v="FS.8896"/>
    <n v="8"/>
    <x v="1"/>
    <x v="0"/>
    <d v="2018-05-13T08:23:09"/>
    <d v="2018-05-13T07:13:00"/>
    <n v="4209.0000000782311"/>
    <n v="70.150000001303852"/>
    <n v="561.20000001043081"/>
    <n v="1"/>
    <s v="D520091"/>
    <s v="Closed"/>
  </r>
  <r>
    <x v="0"/>
    <x v="2"/>
    <x v="15"/>
    <s v="FS.460"/>
    <n v="84"/>
    <x v="1"/>
    <x v="0"/>
    <d v="2018-05-13T09:21:48"/>
    <d v="2018-05-13T08:35:00"/>
    <n v="2808.0000001005828"/>
    <n v="46.800000001676381"/>
    <n v="3931.200000140816"/>
    <n v="1"/>
    <s v="D520107"/>
    <s v="Closed"/>
  </r>
  <r>
    <x v="0"/>
    <x v="0"/>
    <x v="1"/>
    <s v="MTR.21533"/>
    <n v="1"/>
    <x v="5"/>
    <x v="0"/>
    <d v="2018-05-13T10:02:40"/>
    <d v="2018-05-13T08:53:00"/>
    <n v="4180.0000002142042"/>
    <n v="69.666666670236737"/>
    <n v="69.666666670236737"/>
    <n v="1"/>
    <s v="C520102"/>
    <s v="Closed"/>
  </r>
  <r>
    <x v="0"/>
    <x v="7"/>
    <x v="17"/>
    <s v="TR.38545"/>
    <n v="6"/>
    <x v="5"/>
    <x v="0"/>
    <d v="2018-05-13T10:29:23"/>
    <d v="2018-05-13T09:05:00"/>
    <n v="5063.0000004312024"/>
    <n v="84.383333340520039"/>
    <n v="506.30000004312024"/>
    <n v="1"/>
    <s v="D520113"/>
    <s v="Closed"/>
  </r>
  <r>
    <x v="0"/>
    <x v="2"/>
    <x v="15"/>
    <s v="TR.33311"/>
    <n v="1"/>
    <x v="1"/>
    <x v="0"/>
    <d v="2018-05-13T09:45:26"/>
    <d v="2018-05-13T09:23:00"/>
    <n v="1345.9999996935949"/>
    <n v="22.433333328226581"/>
    <n v="22.433333328226581"/>
    <n v="1"/>
    <s v="D520109"/>
    <s v="Closed"/>
  </r>
  <r>
    <x v="0"/>
    <x v="3"/>
    <x v="7"/>
    <s v="FS.1583"/>
    <n v="2"/>
    <x v="5"/>
    <x v="0"/>
    <d v="2018-05-13T11:52:45"/>
    <d v="2018-05-13T09:59:00"/>
    <n v="6824.9999999301508"/>
    <n v="113.74999999883585"/>
    <n v="227.49999999767169"/>
    <n v="1"/>
    <s v="D520115"/>
    <s v="Closed"/>
  </r>
  <r>
    <x v="0"/>
    <x v="2"/>
    <x v="10"/>
    <s v="TR.31499"/>
    <n v="2"/>
    <x v="5"/>
    <x v="0"/>
    <d v="2018-05-13T12:32:39"/>
    <d v="2018-05-13T12:06:00"/>
    <n v="1599.0000003715977"/>
    <n v="26.650000006193295"/>
    <n v="53.30000001238659"/>
    <n v="1"/>
    <s v="D520117"/>
    <s v="Closed"/>
  </r>
  <r>
    <x v="0"/>
    <x v="2"/>
    <x v="5"/>
    <s v="FS.531"/>
    <n v="96"/>
    <x v="1"/>
    <x v="0"/>
    <d v="2018-05-13T17:30:26"/>
    <d v="2018-05-13T15:50:00"/>
    <n v="6026.0000004898757"/>
    <n v="100.43333334149793"/>
    <n v="9641.6000007838011"/>
    <n v="1"/>
    <s v="D520133"/>
    <s v="Closed"/>
  </r>
  <r>
    <x v="0"/>
    <x v="2"/>
    <x v="5"/>
    <s v="FS.227"/>
    <n v="38"/>
    <x v="1"/>
    <x v="0"/>
    <d v="2018-05-13T18:09:05"/>
    <d v="2018-05-13T16:06:00"/>
    <n v="7385.0000000791624"/>
    <n v="123.08333333465271"/>
    <n v="4677.1666667168029"/>
    <n v="1"/>
    <s v="D520134"/>
    <s v="Closed"/>
  </r>
  <r>
    <x v="1"/>
    <x v="6"/>
    <x v="34"/>
    <s v="MTR.207"/>
    <n v="1"/>
    <x v="2"/>
    <x v="1"/>
    <d v="2018-08-18T12:08:00"/>
    <d v="2018-08-18T10:27:00"/>
    <n v="6060.0000002654269"/>
    <n v="101.00000000442378"/>
    <n v="101.00000000442378"/>
    <n v="1"/>
    <s v="C524311"/>
    <s v="Closed"/>
  </r>
  <r>
    <x v="0"/>
    <x v="0"/>
    <x v="4"/>
    <s v="FS.1064"/>
    <n v="55"/>
    <x v="5"/>
    <x v="0"/>
    <d v="2018-05-14T10:04:02"/>
    <d v="2018-05-14T09:29:00"/>
    <n v="2101.999999769032"/>
    <n v="35.033333329483867"/>
    <n v="1926.8333331216127"/>
    <n v="1"/>
    <s v="D520150"/>
    <s v="Closed"/>
  </r>
  <r>
    <x v="0"/>
    <x v="0"/>
    <x v="4"/>
    <s v="FS.1209"/>
    <n v="1"/>
    <x v="0"/>
    <x v="0"/>
    <d v="2018-05-14T11:23:35"/>
    <d v="2018-05-14T10:29:00"/>
    <n v="3274.9999998835847"/>
    <n v="54.583333331393078"/>
    <n v="54.583333331393078"/>
    <n v="1"/>
    <s v="D520153"/>
    <s v="Closed"/>
  </r>
  <r>
    <x v="0"/>
    <x v="2"/>
    <x v="5"/>
    <s v="FS.443"/>
    <n v="7"/>
    <x v="1"/>
    <x v="0"/>
    <d v="2018-05-15T00:23:00"/>
    <d v="2018-05-14T22:45:00"/>
    <n v="5880.0000003073364"/>
    <n v="98.000000005122274"/>
    <n v="686.00000003585592"/>
    <n v="1"/>
    <s v="D520157"/>
    <s v="Closed"/>
  </r>
  <r>
    <x v="1"/>
    <x v="1"/>
    <x v="11"/>
    <s v="FS.2127"/>
    <n v="55"/>
    <x v="4"/>
    <x v="0"/>
    <d v="2018-05-15T09:43:15"/>
    <d v="2018-05-15T08:00:00"/>
    <n v="6194.9999997625127"/>
    <n v="103.24999999604188"/>
    <n v="5678.7499997823033"/>
    <n v="1"/>
    <s v="D520165"/>
    <s v="Closed"/>
  </r>
  <r>
    <x v="0"/>
    <x v="3"/>
    <x v="7"/>
    <s v="REC.1599"/>
    <n v="109"/>
    <x v="1"/>
    <x v="0"/>
    <d v="2018-05-15T10:52:08"/>
    <d v="2018-05-15T09:33:00"/>
    <n v="4747.9999997187406"/>
    <n v="79.133333328645676"/>
    <n v="8625.5333328223787"/>
    <n v="1"/>
    <s v="D520178"/>
    <s v="Closed"/>
  </r>
  <r>
    <x v="1"/>
    <x v="5"/>
    <x v="14"/>
    <s v="TR.41670"/>
    <n v="6"/>
    <x v="0"/>
    <x v="0"/>
    <d v="2018-05-15T10:35:25"/>
    <d v="2018-05-15T09:48:00"/>
    <n v="2844.9999999487773"/>
    <n v="47.416666665812954"/>
    <n v="284.49999999487773"/>
    <n v="1"/>
    <s v="D520180"/>
    <s v="Closed"/>
  </r>
  <r>
    <x v="0"/>
    <x v="0"/>
    <x v="4"/>
    <s v="FS.1612"/>
    <n v="1"/>
    <x v="1"/>
    <x v="0"/>
    <d v="2018-05-15T14:59:03"/>
    <d v="2018-05-15T14:36:00"/>
    <n v="1383.000000170432"/>
    <n v="23.050000002840534"/>
    <n v="23.050000002840534"/>
    <n v="1"/>
    <s v="D520192"/>
    <s v="Closed"/>
  </r>
  <r>
    <x v="0"/>
    <x v="0"/>
    <x v="0"/>
    <s v="FS.1198"/>
    <n v="9"/>
    <x v="1"/>
    <x v="0"/>
    <d v="2018-05-15T18:26:09"/>
    <d v="2018-05-15T17:52:00"/>
    <n v="2049.0000005811453"/>
    <n v="34.150000009685755"/>
    <n v="307.35000008717179"/>
    <n v="1"/>
    <s v="D520200"/>
    <s v="Closed"/>
  </r>
  <r>
    <x v="0"/>
    <x v="0"/>
    <x v="3"/>
    <s v="FS.8913"/>
    <n v="18"/>
    <x v="1"/>
    <x v="0"/>
    <d v="2018-05-15T21:19:44"/>
    <d v="2018-05-15T20:35:00"/>
    <n v="2684.000000031665"/>
    <n v="44.733333333861083"/>
    <n v="805.20000000949949"/>
    <n v="1"/>
    <s v="D520207"/>
    <s v="Closed"/>
  </r>
  <r>
    <x v="0"/>
    <x v="7"/>
    <x v="17"/>
    <s v="FS.1789"/>
    <n v="2"/>
    <x v="5"/>
    <x v="0"/>
    <d v="2018-05-16T12:13:36"/>
    <d v="2018-05-16T10:04:00"/>
    <n v="7776.0000003268942"/>
    <n v="129.60000000544824"/>
    <n v="259.20000001089647"/>
    <n v="1"/>
    <s v="D520226"/>
    <s v="Closed"/>
  </r>
  <r>
    <x v="0"/>
    <x v="3"/>
    <x v="7"/>
    <s v="REC.1599"/>
    <n v="109"/>
    <x v="1"/>
    <x v="0"/>
    <d v="2018-05-16T11:28:53"/>
    <d v="2018-05-16T11:02:00"/>
    <n v="1612.9999998724088"/>
    <n v="26.883333331206813"/>
    <n v="2930.2833331015427"/>
    <n v="1"/>
    <s v="D520220"/>
    <s v="Closed"/>
  </r>
  <r>
    <x v="1"/>
    <x v="1"/>
    <x v="20"/>
    <s v="TR.42147"/>
    <n v="41"/>
    <x v="5"/>
    <x v="0"/>
    <d v="2018-05-16T13:58:26"/>
    <d v="2018-05-16T12:32:00"/>
    <n v="5186.0000002663583"/>
    <n v="86.433333337772638"/>
    <n v="3543.7666668486781"/>
    <n v="1"/>
    <s v="D520228"/>
    <s v="Closed"/>
  </r>
  <r>
    <x v="0"/>
    <x v="2"/>
    <x v="5"/>
    <s v="FS.279"/>
    <n v="17"/>
    <x v="1"/>
    <x v="0"/>
    <d v="2018-05-16T15:58:33"/>
    <d v="2018-05-16T14:20:00"/>
    <n v="5913.0000004777685"/>
    <n v="98.550000007962808"/>
    <n v="1675.3500001353677"/>
    <n v="1"/>
    <s v="D520233"/>
    <s v="Closed"/>
  </r>
  <r>
    <x v="1"/>
    <x v="1"/>
    <x v="20"/>
    <s v="MTR.4246"/>
    <n v="1"/>
    <x v="6"/>
    <x v="0"/>
    <d v="2018-05-16T17:31:14"/>
    <d v="2018-05-16T14:21:00"/>
    <n v="11414.000000199303"/>
    <n v="190.23333333665505"/>
    <n v="190.23333333665505"/>
    <n v="1"/>
    <s v="C520231"/>
    <s v="Closed"/>
  </r>
  <r>
    <x v="0"/>
    <x v="2"/>
    <x v="10"/>
    <s v="TR.31561"/>
    <n v="1"/>
    <x v="5"/>
    <x v="0"/>
    <d v="2018-05-16T18:52:20"/>
    <d v="2018-05-16T17:56:00"/>
    <n v="3379.9999999115244"/>
    <n v="56.333333331858739"/>
    <n v="56.333333331858739"/>
    <n v="1"/>
    <s v="D520236"/>
    <s v="Closed"/>
  </r>
  <r>
    <x v="0"/>
    <x v="0"/>
    <x v="0"/>
    <s v="TR.36258"/>
    <n v="3"/>
    <x v="5"/>
    <x v="0"/>
    <d v="2018-05-17T09:41:38"/>
    <d v="2018-05-17T08:32:00"/>
    <n v="4177.9999997466803"/>
    <n v="69.633333329111338"/>
    <n v="208.89999998733401"/>
    <n v="1"/>
    <s v="D520238"/>
    <s v="Closed"/>
  </r>
  <r>
    <x v="0"/>
    <x v="2"/>
    <x v="16"/>
    <s v="FS.300"/>
    <n v="14"/>
    <x v="5"/>
    <x v="0"/>
    <d v="2018-05-17T10:55:00"/>
    <d v="2018-05-17T10:00:00"/>
    <n v="3300.0000000698492"/>
    <n v="55.000000001164153"/>
    <n v="770.00000001629815"/>
    <n v="1"/>
    <s v="D520245"/>
    <s v="Closed"/>
  </r>
  <r>
    <x v="0"/>
    <x v="2"/>
    <x v="10"/>
    <s v="FS.139"/>
    <n v="32"/>
    <x v="6"/>
    <x v="0"/>
    <d v="2018-05-17T11:23:03"/>
    <d v="2018-05-17T10:24:00"/>
    <n v="3542.9999996675178"/>
    <n v="59.049999994458631"/>
    <n v="1889.5999998226762"/>
    <n v="1"/>
    <s v="D520255"/>
    <s v="Closed"/>
  </r>
  <r>
    <x v="0"/>
    <x v="2"/>
    <x v="5"/>
    <s v="FS.638"/>
    <n v="1"/>
    <x v="1"/>
    <x v="0"/>
    <d v="2018-05-17T11:23:00"/>
    <d v="2018-05-17T10:47:00"/>
    <n v="2160.0000001257285"/>
    <n v="36.000000002095476"/>
    <n v="36.000000002095476"/>
    <n v="1"/>
    <s v="D520256"/>
    <s v="Closed"/>
  </r>
  <r>
    <x v="0"/>
    <x v="4"/>
    <x v="9"/>
    <s v="TR.36963"/>
    <n v="1"/>
    <x v="7"/>
    <x v="1"/>
    <d v="2018-05-17T17:04:16"/>
    <d v="2018-05-17T12:54:00"/>
    <n v="15015.999999828637"/>
    <n v="250.26666666381061"/>
    <n v="250.26666666381061"/>
    <n v="1"/>
    <s v="D520258"/>
    <s v="Closed"/>
  </r>
  <r>
    <x v="0"/>
    <x v="3"/>
    <x v="7"/>
    <s v="REC.1599"/>
    <n v="109"/>
    <x v="4"/>
    <x v="0"/>
    <d v="2018-05-17T15:02:50"/>
    <d v="2018-05-17T13:41:00"/>
    <n v="4909.9999998696148"/>
    <n v="81.833333331160247"/>
    <n v="8919.833333096467"/>
    <n v="1"/>
    <s v="D520290"/>
    <s v="Closed"/>
  </r>
  <r>
    <x v="0"/>
    <x v="0"/>
    <x v="4"/>
    <s v="FS.1169"/>
    <n v="2"/>
    <x v="7"/>
    <x v="0"/>
    <d v="2018-05-17T15:50:00"/>
    <d v="2018-05-17T13:46:00"/>
    <n v="7439.9999997345731"/>
    <n v="123.99999999557622"/>
    <n v="247.99999999115244"/>
    <n v="1"/>
    <s v="D520312"/>
    <s v="Closed"/>
  </r>
  <r>
    <x v="0"/>
    <x v="0"/>
    <x v="4"/>
    <s v="REC.1120"/>
    <n v="181"/>
    <x v="3"/>
    <x v="0"/>
    <d v="2018-05-17T15:09:00"/>
    <d v="2018-05-17T13:54:00"/>
    <n v="4499.9999995809048"/>
    <n v="74.999999993015081"/>
    <n v="13574.99999873573"/>
    <n v="1"/>
    <s v="D520309"/>
    <s v="Closed"/>
  </r>
  <r>
    <x v="1"/>
    <x v="6"/>
    <x v="21"/>
    <s v="MTR.5401"/>
    <n v="1"/>
    <x v="2"/>
    <x v="0"/>
    <d v="2018-08-21T17:32:18"/>
    <d v="2018-08-21T16:41:00"/>
    <n v="3077.9999997233972"/>
    <n v="51.299999995389953"/>
    <n v="51.299999995389953"/>
    <n v="1"/>
    <s v="C524392"/>
    <s v="Closed"/>
  </r>
  <r>
    <x v="0"/>
    <x v="0"/>
    <x v="4"/>
    <s v="FS.1318"/>
    <n v="76"/>
    <x v="3"/>
    <x v="0"/>
    <d v="2018-05-17T15:39:00"/>
    <d v="2018-05-17T15:09:00"/>
    <n v="1800.0000002095476"/>
    <n v="30.00000000349246"/>
    <n v="2280.0000002654269"/>
    <n v="1"/>
    <s v="D520308"/>
    <s v="Closed"/>
  </r>
  <r>
    <x v="0"/>
    <x v="2"/>
    <x v="5"/>
    <s v="FS.832"/>
    <n v="7"/>
    <x v="1"/>
    <x v="0"/>
    <d v="2018-05-17T17:26:59"/>
    <d v="2018-05-17T16:10:00"/>
    <n v="4619.0000003669411"/>
    <n v="76.983333339449018"/>
    <n v="538.88333337614313"/>
    <n v="1"/>
    <s v="D520321"/>
    <s v="Closed"/>
  </r>
  <r>
    <x v="0"/>
    <x v="0"/>
    <x v="4"/>
    <s v="MTR.20879"/>
    <n v="1"/>
    <x v="5"/>
    <x v="0"/>
    <d v="2018-05-17T17:14:00"/>
    <d v="2018-05-17T16:38:00"/>
    <n v="2159.9999994970858"/>
    <n v="35.999999991618097"/>
    <n v="35.999999991618097"/>
    <n v="1"/>
    <s v="C520316"/>
    <s v="Closed"/>
  </r>
  <r>
    <x v="0"/>
    <x v="0"/>
    <x v="4"/>
    <s v="MTR.63545"/>
    <n v="1"/>
    <x v="1"/>
    <x v="0"/>
    <d v="2018-05-17T19:09:30"/>
    <d v="2018-05-17T18:38:00"/>
    <n v="1889.9999998742715"/>
    <n v="31.499999997904524"/>
    <n v="31.499999997904524"/>
    <n v="1"/>
    <s v="C520323"/>
    <s v="Closed"/>
  </r>
  <r>
    <x v="0"/>
    <x v="2"/>
    <x v="10"/>
    <s v="FS.246"/>
    <n v="14"/>
    <x v="1"/>
    <x v="0"/>
    <d v="2018-05-18T00:06:14"/>
    <d v="2018-05-17T23:02:00"/>
    <n v="3854.0000000735745"/>
    <n v="64.233333334559575"/>
    <n v="899.26666668383405"/>
    <n v="1"/>
    <s v="D520327"/>
    <s v="Closed"/>
  </r>
  <r>
    <x v="0"/>
    <x v="2"/>
    <x v="5"/>
    <s v="FS.915"/>
    <n v="1"/>
    <x v="1"/>
    <x v="0"/>
    <d v="2018-05-18T11:28:28"/>
    <d v="2018-05-18T09:48:00"/>
    <n v="6028.0000003287569"/>
    <n v="100.46666667214595"/>
    <n v="100.46666667214595"/>
    <n v="1"/>
    <s v="D520329"/>
    <s v="Closed"/>
  </r>
  <r>
    <x v="0"/>
    <x v="7"/>
    <x v="17"/>
    <s v="FS.1773"/>
    <n v="4"/>
    <x v="5"/>
    <x v="0"/>
    <d v="2018-05-18T14:32:49"/>
    <d v="2018-05-18T13:27:00"/>
    <n v="3948.9999996498227"/>
    <n v="65.816666660830379"/>
    <n v="263.26666664332151"/>
    <n v="1"/>
    <s v="D520333"/>
    <s v="Closed"/>
  </r>
  <r>
    <x v="0"/>
    <x v="0"/>
    <x v="4"/>
    <s v="FS.1154"/>
    <n v="5"/>
    <x v="5"/>
    <x v="0"/>
    <d v="2018-05-18T21:47:39"/>
    <d v="2018-05-18T20:43:00"/>
    <n v="3879.000000259839"/>
    <n v="64.65000000433065"/>
    <n v="323.25000002165325"/>
    <n v="1"/>
    <s v="D520335"/>
    <s v="Closed"/>
  </r>
  <r>
    <x v="1"/>
    <x v="5"/>
    <x v="14"/>
    <s v="MTR.9101"/>
    <n v="1"/>
    <x v="4"/>
    <x v="0"/>
    <d v="2018-05-19T07:45:30"/>
    <d v="2018-05-19T06:56:00"/>
    <n v="2969.9999996228144"/>
    <n v="49.499999993713573"/>
    <n v="49.499999993713573"/>
    <n v="1"/>
    <s v="C520336"/>
    <s v="Closed"/>
  </r>
  <r>
    <x v="1"/>
    <x v="5"/>
    <x v="36"/>
    <s v="FDR.33187"/>
    <n v="4094"/>
    <x v="8"/>
    <x v="0"/>
    <d v="2018-05-19T08:01:49"/>
    <d v="2018-05-19T07:00:00"/>
    <n v="3709.0000001247972"/>
    <n v="61.81666666874662"/>
    <n v="253077.43334184866"/>
    <n v="1"/>
    <s v="D520339"/>
    <s v="Closed"/>
  </r>
  <r>
    <x v="1"/>
    <x v="6"/>
    <x v="13"/>
    <s v="TR.42807"/>
    <n v="4"/>
    <x v="2"/>
    <x v="0"/>
    <d v="2018-08-24T12:28:40"/>
    <d v="2018-08-24T10:46:00"/>
    <n v="6159.9999997531995"/>
    <n v="102.66666666255333"/>
    <n v="410.6666666502133"/>
    <n v="1"/>
    <s v="D524453"/>
    <s v="Closed"/>
  </r>
  <r>
    <x v="0"/>
    <x v="2"/>
    <x v="10"/>
    <s v="TR.31557"/>
    <n v="4"/>
    <x v="5"/>
    <x v="0"/>
    <d v="2018-05-20T09:43:33"/>
    <d v="2018-05-20T09:07:00"/>
    <n v="2192.9999996675178"/>
    <n v="36.549999994458631"/>
    <n v="146.19999997783452"/>
    <n v="1"/>
    <s v="D520348"/>
    <s v="Closed"/>
  </r>
  <r>
    <x v="0"/>
    <x v="4"/>
    <x v="9"/>
    <s v="FS.1211"/>
    <n v="1"/>
    <x v="1"/>
    <x v="0"/>
    <d v="2018-05-20T12:37:28"/>
    <d v="2018-05-20T10:27:00"/>
    <n v="7827.9999999096617"/>
    <n v="130.46666666516103"/>
    <n v="130.46666666516103"/>
    <n v="1"/>
    <s v="D520350"/>
    <s v="Closed"/>
  </r>
  <r>
    <x v="0"/>
    <x v="4"/>
    <x v="9"/>
    <s v="FS.1670"/>
    <n v="11"/>
    <x v="1"/>
    <x v="0"/>
    <d v="2018-05-20T14:14:09"/>
    <d v="2018-05-20T12:52:00"/>
    <n v="4928.999999910593"/>
    <n v="82.149999998509884"/>
    <n v="903.64999998360872"/>
    <n v="1"/>
    <s v="D520353"/>
    <s v="Closed"/>
  </r>
  <r>
    <x v="1"/>
    <x v="6"/>
    <x v="13"/>
    <s v="FS.28386"/>
    <n v="13"/>
    <x v="2"/>
    <x v="0"/>
    <d v="2018-09-01T20:26:14"/>
    <d v="2018-09-01T16:59:00"/>
    <n v="12433.999999752268"/>
    <n v="207.23333332920447"/>
    <n v="2694.0333332796581"/>
    <n v="1"/>
    <s v="D524879"/>
    <s v="Closed"/>
  </r>
  <r>
    <x v="0"/>
    <x v="2"/>
    <x v="5"/>
    <s v="TR.34147"/>
    <n v="3"/>
    <x v="5"/>
    <x v="0"/>
    <d v="2018-05-20T15:08:54"/>
    <d v="2018-05-20T13:43:00"/>
    <n v="5153.9999997010455"/>
    <n v="85.899999995017424"/>
    <n v="257.69999998505227"/>
    <n v="1"/>
    <s v="D520357"/>
    <s v="Closed"/>
  </r>
  <r>
    <x v="0"/>
    <x v="2"/>
    <x v="15"/>
    <s v="MTR.20018"/>
    <n v="1"/>
    <x v="7"/>
    <x v="0"/>
    <d v="2018-05-20T16:01:31"/>
    <d v="2018-05-20T15:11:00"/>
    <n v="3030.9999994235113"/>
    <n v="50.516666657058522"/>
    <n v="50.516666657058522"/>
    <n v="1"/>
    <s v="C520359"/>
    <s v="Closed"/>
  </r>
  <r>
    <x v="0"/>
    <x v="2"/>
    <x v="15"/>
    <s v="FS.343"/>
    <n v="1"/>
    <x v="7"/>
    <x v="0"/>
    <d v="2018-05-20T16:00:52"/>
    <d v="2018-05-20T15:11:00"/>
    <n v="2991.9999997364357"/>
    <n v="49.866666662273929"/>
    <n v="49.866666662273929"/>
    <n v="1"/>
    <s v="D520360"/>
    <s v="Closed"/>
  </r>
  <r>
    <x v="0"/>
    <x v="2"/>
    <x v="10"/>
    <s v="TR.32381"/>
    <n v="1"/>
    <x v="7"/>
    <x v="0"/>
    <d v="2018-05-20T17:59:52"/>
    <d v="2018-05-20T17:12:00"/>
    <n v="2871.999999973923"/>
    <n v="47.866666666232049"/>
    <n v="47.866666666232049"/>
    <n v="1"/>
    <s v="D520362"/>
    <s v="Closed"/>
  </r>
  <r>
    <x v="0"/>
    <x v="2"/>
    <x v="16"/>
    <s v="REC.204"/>
    <n v="36"/>
    <x v="1"/>
    <x v="0"/>
    <d v="2018-05-21T05:31:34"/>
    <d v="2018-05-21T02:44:00"/>
    <n v="10053.999999747612"/>
    <n v="167.56666666246019"/>
    <n v="6032.3999998485669"/>
    <n v="1"/>
    <s v="D520367"/>
    <s v="Closed"/>
  </r>
  <r>
    <x v="0"/>
    <x v="2"/>
    <x v="15"/>
    <s v="FS.349"/>
    <n v="44"/>
    <x v="1"/>
    <x v="0"/>
    <d v="2018-05-21T05:32:40"/>
    <d v="2018-05-21T03:44:00"/>
    <n v="6520.0000002980232"/>
    <n v="108.66666667163372"/>
    <n v="4781.3333335518837"/>
    <n v="1"/>
    <s v="D520377"/>
    <s v="Closed"/>
  </r>
  <r>
    <x v="0"/>
    <x v="2"/>
    <x v="10"/>
    <s v="FS.126"/>
    <n v="11"/>
    <x v="1"/>
    <x v="0"/>
    <d v="2018-05-21T07:52:26"/>
    <d v="2018-05-21T06:45:00"/>
    <n v="4045.9999996935949"/>
    <n v="67.433333328226581"/>
    <n v="741.76666661049239"/>
    <n v="1"/>
    <s v="D520380"/>
    <s v="Closed"/>
  </r>
  <r>
    <x v="1"/>
    <x v="6"/>
    <x v="35"/>
    <s v="TR.40349"/>
    <n v="5"/>
    <x v="5"/>
    <x v="0"/>
    <d v="2018-05-21T09:16:00"/>
    <d v="2018-05-21T08:36:00"/>
    <n v="2400.0000002793968"/>
    <n v="40.000000004656613"/>
    <n v="200.00000002328306"/>
    <n v="1"/>
    <s v="D520384_A"/>
    <s v="Closed"/>
  </r>
  <r>
    <x v="0"/>
    <x v="3"/>
    <x v="7"/>
    <s v="REC.1599"/>
    <n v="109"/>
    <x v="1"/>
    <x v="0"/>
    <d v="2018-05-21T14:44:57"/>
    <d v="2018-05-21T13:12:00"/>
    <n v="5576.9999998854473"/>
    <n v="92.949999998090789"/>
    <n v="10131.549999791896"/>
    <n v="1"/>
    <s v="D520407"/>
    <s v="Closed"/>
  </r>
  <r>
    <x v="1"/>
    <x v="1"/>
    <x v="11"/>
    <s v="MTR.8905"/>
    <n v="1"/>
    <x v="2"/>
    <x v="0"/>
    <d v="2018-09-08T07:08:27"/>
    <d v="2018-09-08T05:23:00"/>
    <n v="6326.9999998155981"/>
    <n v="105.44999999692664"/>
    <n v="105.44999999692664"/>
    <n v="1"/>
    <s v="C525346"/>
    <s v="Closed"/>
  </r>
  <r>
    <x v="0"/>
    <x v="0"/>
    <x v="0"/>
    <s v="FS.1411"/>
    <n v="43"/>
    <x v="6"/>
    <x v="0"/>
    <d v="2018-05-21T14:34:22"/>
    <d v="2018-05-21T13:27:00"/>
    <n v="4042.0000000158325"/>
    <n v="67.366666666930541"/>
    <n v="2896.7666666780133"/>
    <n v="1"/>
    <s v="D520408"/>
    <s v="Closed"/>
  </r>
  <r>
    <x v="0"/>
    <x v="0"/>
    <x v="3"/>
    <s v="TR.34971"/>
    <n v="1"/>
    <x v="5"/>
    <x v="0"/>
    <d v="2018-05-21T15:40:37"/>
    <d v="2018-05-21T13:58:00"/>
    <n v="6157.0000003091991"/>
    <n v="102.61666667181998"/>
    <n v="102.61666667181998"/>
    <n v="1"/>
    <s v="D520415"/>
    <s v="Closed"/>
  </r>
  <r>
    <x v="0"/>
    <x v="0"/>
    <x v="3"/>
    <s v="TR.34019"/>
    <n v="2"/>
    <x v="7"/>
    <x v="0"/>
    <d v="2018-05-21T17:06:35"/>
    <d v="2018-05-21T16:31:00"/>
    <n v="2134.999999939464"/>
    <n v="35.583333332324401"/>
    <n v="71.166666664648801"/>
    <n v="1"/>
    <s v="D520420"/>
    <s v="Closed"/>
  </r>
  <r>
    <x v="0"/>
    <x v="0"/>
    <x v="4"/>
    <s v="FS.1487"/>
    <n v="8"/>
    <x v="1"/>
    <x v="0"/>
    <d v="2018-05-21T16:51:26"/>
    <d v="2018-05-21T16:37:00"/>
    <n v="866.00000001490116"/>
    <n v="14.433333333581686"/>
    <n v="115.46666666865349"/>
    <n v="1"/>
    <s v="D520419"/>
    <s v="Closed"/>
  </r>
  <r>
    <x v="0"/>
    <x v="0"/>
    <x v="0"/>
    <s v="TR.36871"/>
    <n v="2"/>
    <x v="5"/>
    <x v="0"/>
    <d v="2018-05-21T18:08:26"/>
    <d v="2018-05-21T17:23:00"/>
    <n v="2725.9999997913837"/>
    <n v="45.433333329856396"/>
    <n v="90.866666659712791"/>
    <n v="1"/>
    <s v="D520423"/>
    <s v="Closed"/>
  </r>
  <r>
    <x v="0"/>
    <x v="0"/>
    <x v="1"/>
    <s v="PL.97178"/>
    <n v="348"/>
    <x v="6"/>
    <x v="0"/>
    <d v="2018-05-21T21:28:26"/>
    <d v="2018-05-21T20:42:00"/>
    <n v="2785.9999999869615"/>
    <n v="46.433333333116025"/>
    <n v="16158.799999924377"/>
    <n v="1"/>
    <s v="D520427"/>
    <s v="Closed"/>
  </r>
  <r>
    <x v="0"/>
    <x v="2"/>
    <x v="16"/>
    <s v="PL.93784"/>
    <n v="3"/>
    <x v="1"/>
    <x v="0"/>
    <d v="2018-05-21T22:04:22"/>
    <d v="2018-05-21T21:42:00"/>
    <n v="1342.0000000158325"/>
    <n v="22.366666666930541"/>
    <n v="67.100000000791624"/>
    <n v="1"/>
    <s v="D520430"/>
    <s v="Closed"/>
  </r>
  <r>
    <x v="0"/>
    <x v="0"/>
    <x v="4"/>
    <s v="FS.1223"/>
    <n v="2"/>
    <x v="1"/>
    <x v="0"/>
    <d v="2018-05-22T01:43:48"/>
    <d v="2018-05-22T00:44:00"/>
    <n v="3588.0000001285225"/>
    <n v="59.800000002142042"/>
    <n v="119.60000000428408"/>
    <n v="1"/>
    <s v="D520432"/>
    <s v="Closed"/>
  </r>
  <r>
    <x v="0"/>
    <x v="0"/>
    <x v="3"/>
    <s v="MTR.26988"/>
    <n v="1"/>
    <x v="1"/>
    <x v="0"/>
    <d v="2018-05-22T05:29:00"/>
    <d v="2018-05-22T03:45:00"/>
    <n v="6240.0000002235174"/>
    <n v="104.00000000372529"/>
    <n v="104.00000000372529"/>
    <n v="1"/>
    <s v="C520433"/>
    <s v="Closed"/>
  </r>
  <r>
    <x v="0"/>
    <x v="0"/>
    <x v="3"/>
    <s v="REC.859"/>
    <n v="17"/>
    <x v="1"/>
    <x v="0"/>
    <d v="2018-05-22T05:26:11"/>
    <d v="2018-05-22T04:10:00"/>
    <n v="4570.9999998332933"/>
    <n v="76.183333330554888"/>
    <n v="1295.1166666194331"/>
    <n v="1"/>
    <s v="D520440"/>
    <s v="Closed"/>
  </r>
  <r>
    <x v="0"/>
    <x v="2"/>
    <x v="16"/>
    <s v="FS.267"/>
    <n v="17"/>
    <x v="1"/>
    <x v="0"/>
    <d v="2018-05-22T06:28:36"/>
    <d v="2018-05-22T04:15:00"/>
    <n v="8015.9999998519197"/>
    <n v="133.599999997532"/>
    <n v="2271.1999999580439"/>
    <n v="1"/>
    <s v="D520447"/>
    <s v="Closed"/>
  </r>
  <r>
    <x v="0"/>
    <x v="2"/>
    <x v="10"/>
    <s v="FS.231"/>
    <n v="9"/>
    <x v="1"/>
    <x v="0"/>
    <d v="2018-05-22T06:46:53"/>
    <d v="2018-05-22T04:42:00"/>
    <n v="7493.0000001797453"/>
    <n v="124.88333333632909"/>
    <n v="1123.9500000269618"/>
    <n v="1"/>
    <s v="D520449"/>
    <s v="Closed"/>
  </r>
  <r>
    <x v="1"/>
    <x v="6"/>
    <x v="34"/>
    <s v="MTR.6453"/>
    <n v="1"/>
    <x v="2"/>
    <x v="0"/>
    <d v="2018-09-14T16:52:00"/>
    <d v="2018-09-14T15:58:00"/>
    <n v="3239.9999998742715"/>
    <n v="53.999999997904524"/>
    <n v="53.999999997904524"/>
    <n v="1"/>
    <s v="C525427"/>
    <s v="Closed"/>
  </r>
  <r>
    <x v="0"/>
    <x v="4"/>
    <x v="8"/>
    <s v="TR.36331"/>
    <n v="3"/>
    <x v="5"/>
    <x v="0"/>
    <d v="2018-05-22T09:32:39"/>
    <d v="2018-05-22T09:07:00"/>
    <n v="1539.00000017602"/>
    <n v="25.650000002933666"/>
    <n v="76.950000008800998"/>
    <n v="1"/>
    <s v="D520452"/>
    <s v="Closed"/>
  </r>
  <r>
    <x v="0"/>
    <x v="3"/>
    <x v="7"/>
    <s v="REC.1599"/>
    <n v="109"/>
    <x v="3"/>
    <x v="0"/>
    <d v="2018-05-22T12:47:00"/>
    <d v="2018-05-22T11:26:00"/>
    <n v="4859.9999994970858"/>
    <n v="80.999999991618097"/>
    <n v="8828.9999990863726"/>
    <n v="1"/>
    <s v="D520463"/>
    <s v="Closed"/>
  </r>
  <r>
    <x v="0"/>
    <x v="0"/>
    <x v="3"/>
    <s v="FS.46787"/>
    <n v="17"/>
    <x v="3"/>
    <x v="0"/>
    <d v="2018-05-22T13:24:00"/>
    <d v="2018-05-22T12:17:00"/>
    <n v="4019.9999999022111"/>
    <n v="66.999999998370185"/>
    <n v="1138.9999999722932"/>
    <n v="1"/>
    <s v="D520484"/>
    <s v="Closed"/>
  </r>
  <r>
    <x v="0"/>
    <x v="2"/>
    <x v="15"/>
    <s v="FS.349"/>
    <n v="43"/>
    <x v="3"/>
    <x v="0"/>
    <d v="2018-05-22T13:15:31"/>
    <d v="2018-05-22T12:18:00"/>
    <n v="3451.0000001639128"/>
    <n v="57.516666669398546"/>
    <n v="2473.2166667841375"/>
    <n v="1"/>
    <s v="D520482"/>
    <s v="Closed"/>
  </r>
  <r>
    <x v="0"/>
    <x v="0"/>
    <x v="1"/>
    <s v="FS.845"/>
    <n v="8"/>
    <x v="3"/>
    <x v="0"/>
    <d v="2018-05-22T13:22:00"/>
    <d v="2018-05-22T12:21:00"/>
    <n v="3659.9999999860302"/>
    <n v="60.999999999767169"/>
    <n v="487.99999999813735"/>
    <n v="1"/>
    <s v="D520483"/>
    <s v="Closed"/>
  </r>
  <r>
    <x v="0"/>
    <x v="3"/>
    <x v="7"/>
    <s v="FS.1618"/>
    <n v="7"/>
    <x v="3"/>
    <x v="0"/>
    <d v="2018-05-22T15:38:00"/>
    <d v="2018-05-22T12:40:00"/>
    <n v="10679.999999608845"/>
    <n v="177.99999999348074"/>
    <n v="1245.9999999543652"/>
    <n v="1"/>
    <s v="D520488"/>
    <s v="Closed"/>
  </r>
  <r>
    <x v="0"/>
    <x v="0"/>
    <x v="4"/>
    <s v="FS.1061"/>
    <n v="8"/>
    <x v="3"/>
    <x v="0"/>
    <d v="2018-05-22T13:50:00"/>
    <d v="2018-05-22T13:12:00"/>
    <n v="2279.9999998882413"/>
    <n v="37.999999998137355"/>
    <n v="303.99999998509884"/>
    <n v="1"/>
    <s v="D520486"/>
    <s v="Closed"/>
  </r>
  <r>
    <x v="1"/>
    <x v="6"/>
    <x v="34"/>
    <s v="MTR.796"/>
    <n v="1"/>
    <x v="5"/>
    <x v="0"/>
    <d v="2018-05-22T15:42:22"/>
    <d v="2018-05-22T13:55:00"/>
    <n v="6442.0000002952293"/>
    <n v="107.36666667158715"/>
    <n v="107.36666667158715"/>
    <n v="1"/>
    <s v="C520487"/>
    <s v="Closed"/>
  </r>
  <r>
    <x v="0"/>
    <x v="2"/>
    <x v="5"/>
    <s v="FS.279"/>
    <n v="17"/>
    <x v="1"/>
    <x v="0"/>
    <d v="2018-05-22T18:20:23"/>
    <d v="2018-05-22T16:25:00"/>
    <n v="6922.9999995790422"/>
    <n v="115.38333332631737"/>
    <n v="1961.5166665473953"/>
    <n v="1"/>
    <s v="D520494"/>
    <s v="Closed"/>
  </r>
  <r>
    <x v="1"/>
    <x v="6"/>
    <x v="13"/>
    <s v="REC.2830"/>
    <n v="776"/>
    <x v="2"/>
    <x v="0"/>
    <d v="2018-09-14T17:43:24"/>
    <d v="2018-09-14T17:09:00"/>
    <n v="2063.9999996870756"/>
    <n v="34.399999994784594"/>
    <n v="26694.399995952845"/>
    <n v="1"/>
    <s v="D525454"/>
    <s v="Closed"/>
  </r>
  <r>
    <x v="0"/>
    <x v="4"/>
    <x v="9"/>
    <s v="FS.1250"/>
    <n v="6"/>
    <x v="1"/>
    <x v="0"/>
    <d v="2018-05-23T08:35:01"/>
    <d v="2018-05-23T07:41:00"/>
    <n v="3240.9999994793907"/>
    <n v="54.016666657989845"/>
    <n v="324.09999994793907"/>
    <n v="1"/>
    <s v="D520500"/>
    <s v="Closed"/>
  </r>
  <r>
    <x v="0"/>
    <x v="0"/>
    <x v="4"/>
    <s v="TR.36023"/>
    <n v="1"/>
    <x v="1"/>
    <x v="0"/>
    <d v="2018-05-23T09:56:19"/>
    <d v="2018-05-23T09:06:00"/>
    <n v="3019.0000003902242"/>
    <n v="50.316666673170403"/>
    <n v="50.316666673170403"/>
    <n v="1"/>
    <s v="D520503"/>
    <s v="Closed"/>
  </r>
  <r>
    <x v="0"/>
    <x v="0"/>
    <x v="4"/>
    <s v="TR.36806"/>
    <n v="1"/>
    <x v="5"/>
    <x v="0"/>
    <d v="2018-05-23T14:12:05"/>
    <d v="2018-05-23T13:12:00"/>
    <n v="3604.9999997019768"/>
    <n v="60.08333332836628"/>
    <n v="60.08333332836628"/>
    <n v="1"/>
    <s v="D520509"/>
    <s v="Closed"/>
  </r>
  <r>
    <x v="0"/>
    <x v="2"/>
    <x v="10"/>
    <s v="FS.126"/>
    <n v="11"/>
    <x v="6"/>
    <x v="0"/>
    <d v="2018-05-23T14:57:36"/>
    <d v="2018-05-23T13:40:00"/>
    <n v="4656.0000002151355"/>
    <n v="77.600000003585592"/>
    <n v="853.60000003944151"/>
    <n v="1"/>
    <s v="D520511"/>
    <s v="Closed"/>
  </r>
  <r>
    <x v="1"/>
    <x v="5"/>
    <x v="14"/>
    <s v="MTR.12806"/>
    <n v="1"/>
    <x v="2"/>
    <x v="1"/>
    <d v="2018-09-18T10:53:13"/>
    <d v="2018-09-18T09:17:00"/>
    <n v="5772.9999998118728"/>
    <n v="96.216666663531214"/>
    <n v="96.216666663531214"/>
    <n v="1"/>
    <s v="C525510"/>
    <s v="Closed"/>
  </r>
  <r>
    <x v="1"/>
    <x v="1"/>
    <x v="11"/>
    <s v="FS.2096"/>
    <n v="7"/>
    <x v="1"/>
    <x v="0"/>
    <d v="2018-05-23T17:04:00"/>
    <d v="2018-05-23T15:57:00"/>
    <n v="4019.9999999022111"/>
    <n v="66.999999998370185"/>
    <n v="468.9999999885913"/>
    <n v="1"/>
    <s v="D520522"/>
    <s v="Closed"/>
  </r>
  <r>
    <x v="1"/>
    <x v="1"/>
    <x v="11"/>
    <s v="FS.27987"/>
    <n v="25"/>
    <x v="1"/>
    <x v="0"/>
    <d v="2018-05-23T17:21:10"/>
    <d v="2018-05-23T17:04:00"/>
    <n v="1030.0000000046566"/>
    <n v="17.166666666744277"/>
    <n v="429.16666666860692"/>
    <n v="1"/>
    <s v="D520523"/>
    <s v="Closed"/>
  </r>
  <r>
    <x v="0"/>
    <x v="2"/>
    <x v="10"/>
    <s v="FS.79"/>
    <n v="17"/>
    <x v="1"/>
    <x v="0"/>
    <d v="2018-05-23T21:16:22"/>
    <d v="2018-05-23T20:11:00"/>
    <n v="3922.0000002533197"/>
    <n v="65.366666670888662"/>
    <n v="1111.2333334051073"/>
    <n v="1"/>
    <s v="D520528"/>
    <s v="Closed"/>
  </r>
  <r>
    <x v="0"/>
    <x v="0"/>
    <x v="4"/>
    <s v="FS.1180"/>
    <n v="24"/>
    <x v="1"/>
    <x v="0"/>
    <d v="2018-05-24T10:10:00"/>
    <d v="2018-05-24T07:06:00"/>
    <n v="11040.000000153668"/>
    <n v="184.00000000256114"/>
    <n v="4416.0000000614673"/>
    <n v="1"/>
    <s v="D520538"/>
    <s v="Closed"/>
  </r>
  <r>
    <x v="0"/>
    <x v="2"/>
    <x v="16"/>
    <s v="FS.330"/>
    <n v="20"/>
    <x v="1"/>
    <x v="0"/>
    <d v="2018-05-24T13:47:15"/>
    <d v="2018-05-24T12:45:00"/>
    <n v="3734.999999916181"/>
    <n v="62.249999998603016"/>
    <n v="1244.9999999720603"/>
    <n v="1"/>
    <s v="D520551"/>
    <s v="Closed"/>
  </r>
  <r>
    <x v="0"/>
    <x v="0"/>
    <x v="4"/>
    <s v="FS.1165"/>
    <n v="3"/>
    <x v="1"/>
    <x v="0"/>
    <d v="2018-05-24T23:11:15"/>
    <d v="2018-05-24T22:03:00"/>
    <n v="4095.0000004610047"/>
    <n v="68.250000007683411"/>
    <n v="204.75000002305023"/>
    <n v="1"/>
    <s v="D520554"/>
    <s v="Closed"/>
  </r>
  <r>
    <x v="0"/>
    <x v="4"/>
    <x v="9"/>
    <s v="TR.37382"/>
    <n v="1"/>
    <x v="5"/>
    <x v="0"/>
    <d v="2018-05-25T12:43:23"/>
    <d v="2018-05-25T09:48:00"/>
    <n v="10522.999999998137"/>
    <n v="175.38333333330229"/>
    <n v="175.38333333330229"/>
    <n v="1"/>
    <s v="D520568"/>
    <s v="Closed"/>
  </r>
  <r>
    <x v="0"/>
    <x v="0"/>
    <x v="3"/>
    <s v="TR.34099"/>
    <n v="1"/>
    <x v="5"/>
    <x v="0"/>
    <d v="2018-05-25T12:01:48"/>
    <d v="2018-05-25T10:18:00"/>
    <n v="6227.9999999329448"/>
    <n v="103.79999999888241"/>
    <n v="103.79999999888241"/>
    <n v="1"/>
    <s v="D520563"/>
    <s v="Closed"/>
  </r>
  <r>
    <x v="0"/>
    <x v="2"/>
    <x v="10"/>
    <s v="FS.40"/>
    <n v="41"/>
    <x v="1"/>
    <x v="0"/>
    <d v="2018-05-25T12:45:14"/>
    <d v="2018-05-25T10:36:00"/>
    <n v="7754.0000002132729"/>
    <n v="129.23333333688788"/>
    <n v="5298.5666668124031"/>
    <n v="1"/>
    <s v="D520559"/>
    <s v="Closed"/>
  </r>
  <r>
    <x v="0"/>
    <x v="2"/>
    <x v="10"/>
    <s v="REC.162"/>
    <n v="32"/>
    <x v="1"/>
    <x v="0"/>
    <d v="2018-05-25T13:00:03"/>
    <d v="2018-05-25T11:44:00"/>
    <n v="4562.9999998491257"/>
    <n v="76.049999997485429"/>
    <n v="2433.5999999195337"/>
    <n v="1"/>
    <s v="D520569"/>
    <s v="Closed"/>
  </r>
  <r>
    <x v="0"/>
    <x v="2"/>
    <x v="5"/>
    <s v="TR.33710"/>
    <n v="2"/>
    <x v="5"/>
    <x v="0"/>
    <d v="2018-05-26T12:13:16"/>
    <d v="2018-05-26T11:01:00"/>
    <n v="4336.0000002197921"/>
    <n v="72.266666670329869"/>
    <n v="144.53333334065974"/>
    <n v="1"/>
    <s v="D520575"/>
    <s v="Closed"/>
  </r>
  <r>
    <x v="0"/>
    <x v="2"/>
    <x v="5"/>
    <s v="FS.234"/>
    <n v="5"/>
    <x v="1"/>
    <x v="0"/>
    <d v="2018-05-26T14:08:23"/>
    <d v="2018-05-26T12:36:00"/>
    <n v="5543.0000001098961"/>
    <n v="92.383333335164934"/>
    <n v="461.91666667582467"/>
    <n v="1"/>
    <s v="D520585"/>
    <s v="Closed"/>
  </r>
  <r>
    <x v="0"/>
    <x v="2"/>
    <x v="5"/>
    <s v="FS.495"/>
    <n v="11"/>
    <x v="1"/>
    <x v="0"/>
    <d v="2018-05-26T13:18:14"/>
    <d v="2018-05-26T12:38:00"/>
    <n v="2414.0000004088506"/>
    <n v="40.23333334014751"/>
    <n v="442.56666674162261"/>
    <n v="1"/>
    <s v="D520582"/>
    <s v="Closed"/>
  </r>
  <r>
    <x v="0"/>
    <x v="2"/>
    <x v="16"/>
    <s v="FS.330"/>
    <n v="20"/>
    <x v="1"/>
    <x v="0"/>
    <d v="2018-05-26T19:20:03"/>
    <d v="2018-05-26T18:41:00"/>
    <n v="2343.0000001564622"/>
    <n v="39.050000002607703"/>
    <n v="781.00000005215406"/>
    <n v="1"/>
    <s v="D520594"/>
    <s v="Closed"/>
  </r>
  <r>
    <x v="0"/>
    <x v="4"/>
    <x v="9"/>
    <s v="TR.37538"/>
    <n v="1"/>
    <x v="0"/>
    <x v="0"/>
    <d v="2018-05-26T22:18:54"/>
    <d v="2018-05-26T20:40:00"/>
    <n v="5934.0000003576279"/>
    <n v="98.900000005960464"/>
    <n v="98.900000005960464"/>
    <n v="1"/>
    <s v="D520596"/>
    <s v="Closed"/>
  </r>
  <r>
    <x v="0"/>
    <x v="0"/>
    <x v="4"/>
    <s v="FS.1064"/>
    <n v="55"/>
    <x v="12"/>
    <x v="0"/>
    <d v="2018-05-27T18:10:58"/>
    <d v="2018-05-27T03:36:00"/>
    <n v="52497.999999672174"/>
    <n v="874.96666666120291"/>
    <n v="48123.16666636616"/>
    <n v="1"/>
    <s v="D520632"/>
    <s v="Closed"/>
  </r>
  <r>
    <x v="0"/>
    <x v="7"/>
    <x v="17"/>
    <s v="MTR.15960"/>
    <n v="1"/>
    <x v="5"/>
    <x v="0"/>
    <d v="2018-05-27T09:29:48"/>
    <d v="2018-05-27T07:45:00"/>
    <n v="6288.0000001285225"/>
    <n v="104.80000000214204"/>
    <n v="104.80000000214204"/>
    <n v="1"/>
    <s v="C520608"/>
    <s v="Closed"/>
  </r>
  <r>
    <x v="1"/>
    <x v="5"/>
    <x v="14"/>
    <s v="FS.1894"/>
    <n v="5"/>
    <x v="4"/>
    <x v="0"/>
    <d v="2018-05-27T14:03:50"/>
    <d v="2018-05-27T11:30:00"/>
    <n v="9230.0000001210719"/>
    <n v="153.8333333353512"/>
    <n v="769.16666667675599"/>
    <n v="1"/>
    <s v="D520627"/>
    <s v="Closed"/>
  </r>
  <r>
    <x v="1"/>
    <x v="6"/>
    <x v="13"/>
    <s v="FS.2493"/>
    <n v="52"/>
    <x v="1"/>
    <x v="1"/>
    <d v="2018-05-27T14:20:06"/>
    <d v="2018-05-27T11:50:00"/>
    <n v="9005.9999999357387"/>
    <n v="150.09999999892898"/>
    <n v="7805.1999999443069"/>
    <n v="1"/>
    <s v="D520621"/>
    <s v="Closed"/>
  </r>
  <r>
    <x v="0"/>
    <x v="0"/>
    <x v="3"/>
    <s v="MTR.28334"/>
    <n v="1"/>
    <x v="12"/>
    <x v="0"/>
    <d v="2018-05-27T18:05:00"/>
    <d v="2018-05-27T14:11:00"/>
    <n v="14039.999999874271"/>
    <n v="233.99999999790452"/>
    <n v="233.99999999790452"/>
    <n v="1"/>
    <s v="C520628"/>
    <s v="Closed"/>
  </r>
  <r>
    <x v="1"/>
    <x v="6"/>
    <x v="13"/>
    <s v="PL.112416"/>
    <n v="13"/>
    <x v="1"/>
    <x v="1"/>
    <d v="2018-05-27T16:25:13"/>
    <d v="2018-05-27T14:23:00"/>
    <n v="7332.9999998677522"/>
    <n v="122.21666666446254"/>
    <n v="1588.816666638013"/>
    <n v="1"/>
    <s v="D520629"/>
    <s v="Closed"/>
  </r>
  <r>
    <x v="0"/>
    <x v="3"/>
    <x v="6"/>
    <s v="MTR.16369"/>
    <n v="1"/>
    <x v="12"/>
    <x v="0"/>
    <d v="2018-05-27T18:14:00"/>
    <d v="2018-05-27T17:10:00"/>
    <n v="3839.9999999441206"/>
    <n v="63.999999999068677"/>
    <n v="63.999999999068677"/>
    <n v="1"/>
    <s v="C520631"/>
    <s v="Closed"/>
  </r>
  <r>
    <x v="1"/>
    <x v="1"/>
    <x v="11"/>
    <s v="MTR.8261"/>
    <n v="1"/>
    <x v="1"/>
    <x v="0"/>
    <d v="2018-05-27T22:26:44"/>
    <d v="2018-05-27T19:32:00"/>
    <n v="10484.000000311062"/>
    <n v="174.7333333385177"/>
    <n v="174.7333333385177"/>
    <n v="1"/>
    <s v="C520633"/>
    <s v="Closed"/>
  </r>
  <r>
    <x v="0"/>
    <x v="7"/>
    <x v="17"/>
    <s v="FS.1844"/>
    <n v="3"/>
    <x v="12"/>
    <x v="0"/>
    <d v="2018-05-27T22:15:16"/>
    <d v="2018-05-27T19:49:00"/>
    <n v="8776.000000233762"/>
    <n v="146.2666666705627"/>
    <n v="438.8000000116881"/>
    <n v="1"/>
    <s v="D520665"/>
    <s v="Closed"/>
  </r>
  <r>
    <x v="0"/>
    <x v="0"/>
    <x v="4"/>
    <s v="FS.1604"/>
    <n v="7"/>
    <x v="12"/>
    <x v="0"/>
    <d v="2018-05-28T00:04:14"/>
    <d v="2018-05-27T20:19:00"/>
    <n v="13514.000000129454"/>
    <n v="225.2333333354909"/>
    <n v="1576.6333333484363"/>
    <n v="1"/>
    <s v="D520671"/>
    <s v="Closed"/>
  </r>
  <r>
    <x v="0"/>
    <x v="2"/>
    <x v="5"/>
    <s v="FS.501"/>
    <n v="128"/>
    <x v="12"/>
    <x v="0"/>
    <d v="2018-05-27T22:48:33"/>
    <d v="2018-05-27T20:24:00"/>
    <n v="8673.0000000447035"/>
    <n v="144.55000000074506"/>
    <n v="18502.400000095367"/>
    <n v="1"/>
    <s v="D520669"/>
    <s v="Closed"/>
  </r>
  <r>
    <x v="0"/>
    <x v="7"/>
    <x v="17"/>
    <s v="FS.1846"/>
    <n v="5"/>
    <x v="12"/>
    <x v="0"/>
    <d v="2018-05-27T23:12:49"/>
    <d v="2018-05-27T20:49:00"/>
    <n v="8629.0000004461035"/>
    <n v="143.81666667410173"/>
    <n v="719.08333337050863"/>
    <n v="1"/>
    <s v="D520667"/>
    <s v="Closed"/>
  </r>
  <r>
    <x v="0"/>
    <x v="0"/>
    <x v="3"/>
    <s v="FS.615"/>
    <n v="63"/>
    <x v="12"/>
    <x v="0"/>
    <d v="2018-05-28T05:26:23"/>
    <d v="2018-05-27T21:18:00"/>
    <n v="29303.000000235625"/>
    <n v="488.38333333726041"/>
    <n v="30768.150000247406"/>
    <n v="1"/>
    <s v="D520670"/>
    <s v="Closed"/>
  </r>
  <r>
    <x v="1"/>
    <x v="6"/>
    <x v="13"/>
    <s v="MTR.5000"/>
    <n v="1"/>
    <x v="2"/>
    <x v="0"/>
    <d v="2018-09-30T16:22:00"/>
    <d v="2018-09-30T14:52:00"/>
    <n v="5400"/>
    <n v="90"/>
    <n v="90"/>
    <n v="1"/>
    <s v="C525753"/>
    <s v="Closed"/>
  </r>
  <r>
    <x v="1"/>
    <x v="1"/>
    <x v="2"/>
    <s v="TR.41955"/>
    <n v="10"/>
    <x v="4"/>
    <x v="1"/>
    <d v="2018-05-28T03:43:53"/>
    <d v="2018-05-28T00:39:00"/>
    <n v="11092.999999970198"/>
    <n v="184.88333333283663"/>
    <n v="1848.8333333283663"/>
    <n v="1"/>
    <s v="D520676"/>
    <s v="Closed"/>
  </r>
  <r>
    <x v="0"/>
    <x v="0"/>
    <x v="3"/>
    <s v="TR.35559"/>
    <n v="1"/>
    <x v="12"/>
    <x v="0"/>
    <d v="2018-05-28T05:28:22"/>
    <d v="2018-05-28T01:20:00"/>
    <n v="14902.00000021141"/>
    <n v="248.36666667019017"/>
    <n v="248.36666667019017"/>
    <n v="1"/>
    <s v="D520684"/>
    <s v="Closed"/>
  </r>
  <r>
    <x v="0"/>
    <x v="7"/>
    <x v="17"/>
    <s v="FS.1704"/>
    <n v="14"/>
    <x v="12"/>
    <x v="0"/>
    <d v="2018-05-28T05:03:37"/>
    <d v="2018-05-28T03:46:00"/>
    <n v="4656.9999998202547"/>
    <n v="77.616666663670912"/>
    <n v="1086.6333332913928"/>
    <n v="1"/>
    <s v="D520682"/>
    <s v="Closed"/>
  </r>
  <r>
    <x v="0"/>
    <x v="2"/>
    <x v="5"/>
    <s v="TR.33151"/>
    <n v="2"/>
    <x v="5"/>
    <x v="0"/>
    <d v="2018-05-28T05:22:27"/>
    <d v="2018-05-28T04:24:00"/>
    <n v="3507.0000000530854"/>
    <n v="58.450000000884756"/>
    <n v="116.90000000176951"/>
    <n v="1"/>
    <s v="D520683"/>
    <s v="Closed"/>
  </r>
  <r>
    <x v="0"/>
    <x v="0"/>
    <x v="3"/>
    <s v="PL.98919"/>
    <n v="3"/>
    <x v="12"/>
    <x v="0"/>
    <d v="2018-05-28T06:47:59"/>
    <d v="2018-05-28T05:50:00"/>
    <n v="3478.9999997941777"/>
    <n v="57.983333329902962"/>
    <n v="173.94999998970889"/>
    <n v="1"/>
    <s v="D520686"/>
    <s v="Closed"/>
  </r>
  <r>
    <x v="0"/>
    <x v="0"/>
    <x v="3"/>
    <s v="TR.34052"/>
    <n v="2"/>
    <x v="12"/>
    <x v="0"/>
    <d v="2018-05-28T08:28:57"/>
    <d v="2018-05-28T07:18:00"/>
    <n v="4256.9999999832362"/>
    <n v="70.949999999720603"/>
    <n v="141.89999999944121"/>
    <n v="1"/>
    <s v="D520689"/>
    <s v="Closed"/>
  </r>
  <r>
    <x v="0"/>
    <x v="2"/>
    <x v="5"/>
    <s v="FS.642"/>
    <n v="19"/>
    <x v="12"/>
    <x v="0"/>
    <d v="2018-05-28T10:03:10"/>
    <d v="2018-05-28T08:17:00"/>
    <n v="6370.0000004377216"/>
    <n v="106.16666667396203"/>
    <n v="2017.1666668052785"/>
    <n v="1"/>
    <s v="D520702"/>
    <s v="Closed"/>
  </r>
  <r>
    <x v="0"/>
    <x v="2"/>
    <x v="15"/>
    <s v="FS.460"/>
    <n v="84"/>
    <x v="12"/>
    <x v="0"/>
    <d v="2018-05-28T09:57:15"/>
    <d v="2018-05-28T08:30:00"/>
    <n v="5235.0000004051253"/>
    <n v="87.250000006752089"/>
    <n v="7329.0000005671754"/>
    <n v="1"/>
    <s v="D520698"/>
    <s v="Closed"/>
  </r>
  <r>
    <x v="0"/>
    <x v="0"/>
    <x v="3"/>
    <s v="FS.925"/>
    <n v="13"/>
    <x v="12"/>
    <x v="0"/>
    <d v="2018-05-28T10:43:19"/>
    <d v="2018-05-28T09:55:00"/>
    <n v="2898.9999999990687"/>
    <n v="48.316666666651145"/>
    <n v="628.11666666646488"/>
    <n v="1"/>
    <s v="D520708"/>
    <s v="Closed"/>
  </r>
  <r>
    <x v="0"/>
    <x v="0"/>
    <x v="0"/>
    <s v="FS.1022"/>
    <n v="4"/>
    <x v="12"/>
    <x v="0"/>
    <d v="2018-05-28T10:53:42"/>
    <d v="2018-05-28T10:16:00"/>
    <n v="2262.0000000810251"/>
    <n v="37.700000001350418"/>
    <n v="150.80000000540167"/>
    <n v="1"/>
    <s v="D520707"/>
    <s v="Closed"/>
  </r>
  <r>
    <x v="0"/>
    <x v="2"/>
    <x v="5"/>
    <s v="FS.443"/>
    <n v="7"/>
    <x v="12"/>
    <x v="0"/>
    <d v="2018-05-28T12:41:36"/>
    <d v="2018-05-28T11:36:00"/>
    <n v="3936.0000003827736"/>
    <n v="65.60000000637956"/>
    <n v="459.20000004465692"/>
    <n v="1"/>
    <s v="D520719"/>
    <s v="Closed"/>
  </r>
  <r>
    <x v="0"/>
    <x v="0"/>
    <x v="3"/>
    <s v="REC.593"/>
    <n v="225"/>
    <x v="12"/>
    <x v="0"/>
    <d v="2018-05-28T13:06:35"/>
    <d v="2018-05-28T12:36:00"/>
    <n v="1834.9999995902181"/>
    <n v="30.583333326503634"/>
    <n v="6881.2499984633178"/>
    <n v="1"/>
    <s v="D520732"/>
    <s v="Closed"/>
  </r>
  <r>
    <x v="0"/>
    <x v="3"/>
    <x v="6"/>
    <s v="FS.1672"/>
    <n v="28"/>
    <x v="12"/>
    <x v="0"/>
    <d v="2018-05-28T14:14:06"/>
    <d v="2018-05-28T13:01:00"/>
    <n v="4385.9999999636784"/>
    <n v="73.09999999939464"/>
    <n v="2046.7999999830499"/>
    <n v="1"/>
    <s v="D520737"/>
    <s v="Closed"/>
  </r>
  <r>
    <x v="0"/>
    <x v="2"/>
    <x v="5"/>
    <s v="FS.13984"/>
    <n v="22"/>
    <x v="12"/>
    <x v="0"/>
    <d v="2018-05-28T14:34:27"/>
    <d v="2018-05-28T13:29:00"/>
    <n v="3927.0000001648441"/>
    <n v="65.450000002747402"/>
    <n v="1439.9000000604428"/>
    <n v="1"/>
    <s v="D520744"/>
    <s v="Closed"/>
  </r>
  <r>
    <x v="0"/>
    <x v="2"/>
    <x v="5"/>
    <s v="FS.746"/>
    <n v="3"/>
    <x v="12"/>
    <x v="0"/>
    <d v="2018-05-28T14:45:28"/>
    <d v="2018-05-28T13:50:00"/>
    <n v="3327.9999997001141"/>
    <n v="55.466666661668569"/>
    <n v="166.39999998500571"/>
    <n v="1"/>
    <s v="D520747"/>
    <s v="Closed"/>
  </r>
  <r>
    <x v="0"/>
    <x v="0"/>
    <x v="0"/>
    <s v="FS.1338"/>
    <n v="129"/>
    <x v="12"/>
    <x v="0"/>
    <d v="2018-05-28T15:18:27"/>
    <d v="2018-05-28T14:35:00"/>
    <n v="2606.9999996339902"/>
    <n v="43.449999993899837"/>
    <n v="5605.049999213079"/>
    <n v="1"/>
    <s v="D520765"/>
    <s v="Closed"/>
  </r>
  <r>
    <x v="0"/>
    <x v="7"/>
    <x v="17"/>
    <s v="FS.1833"/>
    <n v="23"/>
    <x v="12"/>
    <x v="0"/>
    <d v="2018-05-28T16:41:56"/>
    <d v="2018-05-28T14:55:00"/>
    <n v="6415.9999998752028"/>
    <n v="106.93333333125338"/>
    <n v="2459.4666666188277"/>
    <n v="1"/>
    <s v="D520842"/>
    <s v="Closed"/>
  </r>
  <r>
    <x v="0"/>
    <x v="2"/>
    <x v="5"/>
    <s v="FS.314"/>
    <n v="12"/>
    <x v="12"/>
    <x v="0"/>
    <d v="2018-05-28T17:00:00"/>
    <d v="2018-05-28T15:05:00"/>
    <n v="6900.0000004889444"/>
    <n v="115.00000000814907"/>
    <n v="1380.0000000977889"/>
    <n v="1"/>
    <s v="D521217"/>
    <s v="Closed"/>
  </r>
  <r>
    <x v="0"/>
    <x v="3"/>
    <x v="7"/>
    <s v="REC.1599"/>
    <n v="109"/>
    <x v="12"/>
    <x v="0"/>
    <d v="2018-05-28T18:36:38"/>
    <d v="2018-05-28T15:13:00"/>
    <n v="12218.000000179745"/>
    <n v="203.63333333632909"/>
    <n v="22196.033333659871"/>
    <n v="1"/>
    <s v="D520781"/>
    <s v="Closed"/>
  </r>
  <r>
    <x v="0"/>
    <x v="7"/>
    <x v="17"/>
    <s v="FS.1794"/>
    <n v="31"/>
    <x v="12"/>
    <x v="0"/>
    <d v="2018-05-28T18:07:29"/>
    <d v="2018-05-28T15:17:00"/>
    <n v="10228.999999794178"/>
    <n v="170.48333332990296"/>
    <n v="5284.9833332269918"/>
    <n v="1"/>
    <s v="D520857"/>
    <s v="Closed"/>
  </r>
  <r>
    <x v="0"/>
    <x v="2"/>
    <x v="15"/>
    <s v="FS.460"/>
    <n v="84"/>
    <x v="12"/>
    <x v="0"/>
    <d v="2018-05-28T18:24:45"/>
    <d v="2018-05-28T15:20:00"/>
    <n v="11084.99999998603"/>
    <n v="184.74999999976717"/>
    <n v="15518.999999980442"/>
    <n v="1"/>
    <s v="D520900"/>
    <s v="Closed"/>
  </r>
  <r>
    <x v="0"/>
    <x v="0"/>
    <x v="0"/>
    <s v="FS.1565"/>
    <n v="21"/>
    <x v="12"/>
    <x v="0"/>
    <d v="2018-05-28T18:10:42"/>
    <d v="2018-05-28T15:45:00"/>
    <n v="8741.999999829568"/>
    <n v="145.69999999715947"/>
    <n v="3059.6999999403488"/>
    <n v="1"/>
    <s v="D520896"/>
    <s v="Closed"/>
  </r>
  <r>
    <x v="0"/>
    <x v="0"/>
    <x v="0"/>
    <s v="FS.1338"/>
    <n v="129"/>
    <x v="12"/>
    <x v="0"/>
    <d v="2018-05-28T17:52:14"/>
    <d v="2018-05-28T16:19:00"/>
    <n v="5594.0000000875443"/>
    <n v="93.233333334792405"/>
    <n v="12027.10000018822"/>
    <n v="1"/>
    <s v="D520870"/>
    <s v="Closed"/>
  </r>
  <r>
    <x v="0"/>
    <x v="2"/>
    <x v="16"/>
    <s v="MTR.27577"/>
    <n v="1"/>
    <x v="12"/>
    <x v="0"/>
    <d v="2018-05-28T22:29:00"/>
    <d v="2018-05-28T16:48:00"/>
    <n v="20460.000000055879"/>
    <n v="341.00000000093132"/>
    <n v="341.00000000093132"/>
    <n v="1"/>
    <s v="C520854"/>
    <s v="Closed"/>
  </r>
  <r>
    <x v="0"/>
    <x v="0"/>
    <x v="3"/>
    <s v="TR.34050"/>
    <n v="1"/>
    <x v="12"/>
    <x v="0"/>
    <d v="2018-05-28T17:39:00"/>
    <d v="2018-05-28T16:50:00"/>
    <n v="2940.0000001536682"/>
    <n v="49.000000002561137"/>
    <n v="49.000000002561137"/>
    <n v="1"/>
    <s v="D520903"/>
    <s v="Closed"/>
  </r>
  <r>
    <x v="0"/>
    <x v="0"/>
    <x v="3"/>
    <s v="FS.40787"/>
    <n v="10"/>
    <x v="12"/>
    <x v="0"/>
    <d v="2018-05-28T20:06:31"/>
    <d v="2018-05-28T17:11:00"/>
    <n v="10530.999999982305"/>
    <n v="175.51666666637175"/>
    <n v="1755.1666666637175"/>
    <n v="1"/>
    <s v="D520935"/>
    <s v="Closed"/>
  </r>
  <r>
    <x v="0"/>
    <x v="2"/>
    <x v="16"/>
    <s v="FS.300"/>
    <n v="14"/>
    <x v="12"/>
    <x v="0"/>
    <d v="2018-05-28T19:49:23"/>
    <d v="2018-05-28T17:26:00"/>
    <n v="8603.000000026077"/>
    <n v="143.38333333376795"/>
    <n v="2007.3666666727513"/>
    <n v="1"/>
    <s v="D520933"/>
    <s v="Closed"/>
  </r>
  <r>
    <x v="0"/>
    <x v="2"/>
    <x v="15"/>
    <s v="FS.400"/>
    <n v="45"/>
    <x v="12"/>
    <x v="0"/>
    <d v="2018-05-28T19:32:29"/>
    <d v="2018-05-28T17:28:00"/>
    <n v="7469.0000002272427"/>
    <n v="124.48333333712071"/>
    <n v="5601.750000170432"/>
    <n v="1"/>
    <s v="D520920"/>
    <s v="Closed"/>
  </r>
  <r>
    <x v="0"/>
    <x v="0"/>
    <x v="4"/>
    <s v="FS.940"/>
    <n v="10"/>
    <x v="12"/>
    <x v="0"/>
    <d v="2018-05-28T20:24:32"/>
    <d v="2018-05-28T17:31:00"/>
    <n v="10411.999999824911"/>
    <n v="173.53333333041519"/>
    <n v="1735.3333333041519"/>
    <n v="1"/>
    <s v="D520939"/>
    <s v="Closed"/>
  </r>
  <r>
    <x v="0"/>
    <x v="0"/>
    <x v="3"/>
    <s v="FS.599"/>
    <n v="36"/>
    <x v="12"/>
    <x v="0"/>
    <d v="2018-05-28T20:31:07"/>
    <d v="2018-05-28T17:39:00"/>
    <n v="10326.999999443069"/>
    <n v="172.11666665738449"/>
    <n v="6196.1999996658415"/>
    <n v="1"/>
    <s v="D520922"/>
    <s v="Closed"/>
  </r>
  <r>
    <x v="0"/>
    <x v="0"/>
    <x v="3"/>
    <s v="FS.577"/>
    <n v="19"/>
    <x v="12"/>
    <x v="0"/>
    <d v="2018-05-28T19:50:37"/>
    <d v="2018-05-28T17:51:00"/>
    <n v="7176.9999998621643"/>
    <n v="119.6166666643694"/>
    <n v="2272.7166666230187"/>
    <n v="1"/>
    <s v="D520929"/>
    <s v="Closed"/>
  </r>
  <r>
    <x v="0"/>
    <x v="2"/>
    <x v="5"/>
    <s v="FS.753"/>
    <n v="3"/>
    <x v="12"/>
    <x v="0"/>
    <d v="2018-05-29T00:13:00"/>
    <d v="2018-05-28T17:51:00"/>
    <n v="22919.999999902211"/>
    <n v="381.99999999837019"/>
    <n v="1145.9999999951106"/>
    <n v="1"/>
    <s v="D521218"/>
    <s v="Closed"/>
  </r>
  <r>
    <x v="0"/>
    <x v="0"/>
    <x v="4"/>
    <s v="FS.1074"/>
    <n v="11"/>
    <x v="12"/>
    <x v="0"/>
    <d v="2018-05-28T20:52:34"/>
    <d v="2018-05-28T18:28:00"/>
    <n v="8674.0000002784654"/>
    <n v="144.56666667130776"/>
    <n v="1590.2333333843853"/>
    <n v="1"/>
    <s v="D520940"/>
    <s v="Closed"/>
  </r>
  <r>
    <x v="0"/>
    <x v="7"/>
    <x v="17"/>
    <s v="FS.1773"/>
    <n v="4"/>
    <x v="12"/>
    <x v="0"/>
    <d v="2018-05-28T22:56:26"/>
    <d v="2018-05-28T18:31:00"/>
    <n v="15926.000000070781"/>
    <n v="265.43333333451301"/>
    <n v="1061.733333338052"/>
    <n v="1"/>
    <s v="D520945"/>
    <s v="Closed"/>
  </r>
  <r>
    <x v="0"/>
    <x v="3"/>
    <x v="7"/>
    <s v="TR.38408"/>
    <n v="1"/>
    <x v="12"/>
    <x v="0"/>
    <d v="2018-05-29T00:35:00"/>
    <d v="2018-05-28T18:36:38"/>
    <n v="21501.999999722466"/>
    <n v="358.3666666620411"/>
    <n v="358.3666666620411"/>
    <n v="1"/>
    <s v="D520775"/>
    <s v="Closed"/>
  </r>
  <r>
    <x v="0"/>
    <x v="2"/>
    <x v="10"/>
    <s v="FS.79"/>
    <n v="17"/>
    <x v="12"/>
    <x v="0"/>
    <d v="2018-05-28T22:10:29"/>
    <d v="2018-05-28T18:52:00"/>
    <n v="11908.99999961257"/>
    <n v="198.48333332687616"/>
    <n v="3374.2166665568948"/>
    <n v="1"/>
    <s v="D520930"/>
    <s v="Closed"/>
  </r>
  <r>
    <x v="0"/>
    <x v="2"/>
    <x v="15"/>
    <s v="FS.382"/>
    <n v="14"/>
    <x v="12"/>
    <x v="0"/>
    <d v="2018-05-28T19:50:03"/>
    <d v="2018-05-28T18:58:00"/>
    <n v="3123.0000001844019"/>
    <n v="52.050000003073364"/>
    <n v="728.7000000430271"/>
    <n v="1"/>
    <s v="D520934"/>
    <s v="Closed"/>
  </r>
  <r>
    <x v="0"/>
    <x v="0"/>
    <x v="4"/>
    <s v="MTR.19959"/>
    <n v="1"/>
    <x v="12"/>
    <x v="0"/>
    <d v="2018-05-28T22:01:12"/>
    <d v="2018-05-28T19:07:00"/>
    <n v="10452.000000374392"/>
    <n v="174.20000000623986"/>
    <n v="174.20000000623986"/>
    <n v="1"/>
    <s v="C520921"/>
    <s v="Closed"/>
  </r>
  <r>
    <x v="0"/>
    <x v="2"/>
    <x v="5"/>
    <s v="FS.374"/>
    <n v="5"/>
    <x v="12"/>
    <x v="0"/>
    <d v="2018-05-28T23:05:00"/>
    <d v="2018-05-28T20:03:00"/>
    <n v="10919.999999762513"/>
    <n v="181.99999999604188"/>
    <n v="909.9999999802094"/>
    <n v="1"/>
    <s v="D521208"/>
    <s v="Closed"/>
  </r>
  <r>
    <x v="0"/>
    <x v="0"/>
    <x v="1"/>
    <s v="MTR.22399"/>
    <n v="1"/>
    <x v="12"/>
    <x v="0"/>
    <d v="2018-05-28T23:12:00"/>
    <d v="2018-05-28T21:03:00"/>
    <n v="7740.000000083819"/>
    <n v="129.00000000139698"/>
    <n v="129.00000000139698"/>
    <n v="1"/>
    <s v="C520941"/>
    <s v="Closed"/>
  </r>
  <r>
    <x v="0"/>
    <x v="7"/>
    <x v="17"/>
    <s v="FS.1773"/>
    <n v="4"/>
    <x v="12"/>
    <x v="0"/>
    <d v="2018-05-29T00:24:19"/>
    <d v="2018-05-28T23:17:00"/>
    <n v="4038.9999999431893"/>
    <n v="67.316666665719822"/>
    <n v="269.26666666287929"/>
    <n v="1"/>
    <s v="D520948"/>
    <s v="Closed"/>
  </r>
  <r>
    <x v="0"/>
    <x v="4"/>
    <x v="9"/>
    <s v="FS.1440"/>
    <n v="14"/>
    <x v="1"/>
    <x v="0"/>
    <d v="2018-05-29T05:13:42"/>
    <d v="2018-05-29T04:18:00"/>
    <n v="3341.999999829568"/>
    <n v="55.699999997159466"/>
    <n v="779.79999996023253"/>
    <n v="1"/>
    <s v="D520952"/>
    <s v="Closed"/>
  </r>
  <r>
    <x v="0"/>
    <x v="2"/>
    <x v="5"/>
    <s v="FS.753"/>
    <n v="3"/>
    <x v="12"/>
    <x v="0"/>
    <d v="2018-05-29T09:49:13"/>
    <d v="2018-05-29T08:34:00"/>
    <n v="4513.0000001052395"/>
    <n v="75.216666668420658"/>
    <n v="225.65000000526197"/>
    <n v="1"/>
    <s v="D520961"/>
    <s v="Closed"/>
  </r>
  <r>
    <x v="0"/>
    <x v="2"/>
    <x v="10"/>
    <s v="FS.275"/>
    <n v="2"/>
    <x v="12"/>
    <x v="0"/>
    <d v="2018-05-29T09:05:57"/>
    <d v="2018-05-29T08:40:00"/>
    <n v="1556.9999999832362"/>
    <n v="25.949999999720603"/>
    <n v="51.899999999441206"/>
    <n v="1"/>
    <s v="D520959"/>
    <s v="Closed"/>
  </r>
  <r>
    <x v="0"/>
    <x v="2"/>
    <x v="10"/>
    <s v="MTR.25729"/>
    <n v="1"/>
    <x v="12"/>
    <x v="0"/>
    <d v="2018-05-29T09:46:00"/>
    <d v="2018-05-29T08:41:00"/>
    <n v="3900.0000001396984"/>
    <n v="65.000000002328306"/>
    <n v="65.000000002328306"/>
    <n v="1"/>
    <s v="C520958"/>
    <s v="Closed"/>
  </r>
  <r>
    <x v="0"/>
    <x v="0"/>
    <x v="3"/>
    <s v="FS.472"/>
    <n v="12"/>
    <x v="12"/>
    <x v="0"/>
    <d v="2018-05-29T11:11:02"/>
    <d v="2018-05-29T10:00:00"/>
    <n v="4262.0000005234033"/>
    <n v="71.033333342056721"/>
    <n v="852.40000010468066"/>
    <n v="1"/>
    <s v="D520971"/>
    <s v="Closed"/>
  </r>
  <r>
    <x v="0"/>
    <x v="2"/>
    <x v="10"/>
    <s v="FS.136"/>
    <n v="15"/>
    <x v="12"/>
    <x v="0"/>
    <d v="2018-05-29T10:20:16"/>
    <d v="2018-05-29T10:07:00"/>
    <n v="795.99999999627471"/>
    <n v="13.266666666604578"/>
    <n v="198.99999999906868"/>
    <n v="1"/>
    <s v="D520966"/>
    <s v="Closed"/>
  </r>
  <r>
    <x v="0"/>
    <x v="2"/>
    <x v="15"/>
    <s v="FS.351"/>
    <n v="3"/>
    <x v="12"/>
    <x v="0"/>
    <d v="2018-05-29T12:06:01"/>
    <d v="2018-05-29T11:09:00"/>
    <n v="3421.0000000661239"/>
    <n v="57.016666667768732"/>
    <n v="171.0500000033062"/>
    <n v="1"/>
    <s v="D520974"/>
    <s v="Closed"/>
  </r>
  <r>
    <x v="1"/>
    <x v="1"/>
    <x v="11"/>
    <s v="MTR.13756"/>
    <n v="1"/>
    <x v="0"/>
    <x v="1"/>
    <d v="2018-05-29T13:05:00"/>
    <d v="2018-05-29T11:35:00"/>
    <n v="5400"/>
    <n v="90"/>
    <n v="90"/>
    <n v="1"/>
    <s v="C520973"/>
    <s v="Closed"/>
  </r>
  <r>
    <x v="0"/>
    <x v="7"/>
    <x v="17"/>
    <s v="MTR.16040"/>
    <n v="1"/>
    <x v="12"/>
    <x v="0"/>
    <d v="2018-05-29T13:38:44"/>
    <d v="2018-05-29T11:38:00"/>
    <n v="7243.9999998081475"/>
    <n v="120.73333333013579"/>
    <n v="120.73333333013579"/>
    <n v="1"/>
    <s v="C520976"/>
    <s v="Closed"/>
  </r>
  <r>
    <x v="0"/>
    <x v="4"/>
    <x v="9"/>
    <s v="FS.1572"/>
    <n v="1"/>
    <x v="12"/>
    <x v="0"/>
    <d v="2018-05-29T13:23:02"/>
    <d v="2018-05-29T11:56:00"/>
    <n v="5221.9999998807907"/>
    <n v="87.033333331346512"/>
    <n v="87.033333331346512"/>
    <n v="1"/>
    <s v="D520977"/>
    <s v="Closed"/>
  </r>
  <r>
    <x v="0"/>
    <x v="2"/>
    <x v="10"/>
    <s v="REC.162"/>
    <n v="32"/>
    <x v="12"/>
    <x v="0"/>
    <d v="2018-05-29T17:33:44"/>
    <d v="2018-05-29T16:45:00"/>
    <n v="2924.0000001853332"/>
    <n v="48.73333333642222"/>
    <n v="1559.466666765511"/>
    <n v="1"/>
    <s v="D520988"/>
    <s v="Closed"/>
  </r>
  <r>
    <x v="0"/>
    <x v="3"/>
    <x v="7"/>
    <s v="MTR.17228"/>
    <n v="1"/>
    <x v="1"/>
    <x v="0"/>
    <d v="2018-05-30T04:13:18"/>
    <d v="2018-05-30T03:01:00"/>
    <n v="4338.0000000586733"/>
    <n v="72.300000000977889"/>
    <n v="72.300000000977889"/>
    <n v="1"/>
    <s v="C520993"/>
    <s v="Closed"/>
  </r>
  <r>
    <x v="0"/>
    <x v="0"/>
    <x v="4"/>
    <s v="FS.1074"/>
    <n v="11"/>
    <x v="1"/>
    <x v="0"/>
    <d v="2018-05-30T19:45:30"/>
    <d v="2018-05-30T18:48:00"/>
    <n v="3449.9999999301508"/>
    <n v="57.499999998835847"/>
    <n v="632.49999998719431"/>
    <n v="1"/>
    <s v="D521006"/>
    <s v="Closed"/>
  </r>
  <r>
    <x v="0"/>
    <x v="0"/>
    <x v="0"/>
    <s v="MTR.19480"/>
    <n v="1"/>
    <x v="1"/>
    <x v="0"/>
    <d v="2018-05-30T19:47:32"/>
    <d v="2018-05-30T19:15:00"/>
    <n v="1951.9999999087304"/>
    <n v="32.533333331812173"/>
    <n v="32.533333331812173"/>
    <n v="1"/>
    <s v="C521003"/>
    <s v="Closed"/>
  </r>
  <r>
    <x v="0"/>
    <x v="0"/>
    <x v="3"/>
    <s v="REC.593"/>
    <n v="225"/>
    <x v="5"/>
    <x v="0"/>
    <d v="2018-05-30T20:59:06"/>
    <d v="2018-05-30T20:10:00"/>
    <n v="2945.9999996703118"/>
    <n v="49.099999994505197"/>
    <n v="11047.499998763669"/>
    <n v="1"/>
    <s v="D521031"/>
    <s v="Closed"/>
  </r>
  <r>
    <x v="0"/>
    <x v="0"/>
    <x v="3"/>
    <s v="MTR.24135"/>
    <n v="1"/>
    <x v="5"/>
    <x v="0"/>
    <d v="2018-05-30T21:43:40"/>
    <d v="2018-05-30T21:01:00"/>
    <n v="2559.9999999627471"/>
    <n v="42.666666666045785"/>
    <n v="42.666666666045785"/>
    <n v="1"/>
    <s v="C521032"/>
    <s v="Closed"/>
  </r>
  <r>
    <x v="0"/>
    <x v="4"/>
    <x v="9"/>
    <s v="MTR.27894"/>
    <n v="1"/>
    <x v="1"/>
    <x v="0"/>
    <d v="2018-05-31T04:50:59"/>
    <d v="2018-05-31T02:27:00"/>
    <n v="8639.0000002691522"/>
    <n v="143.9833333378192"/>
    <n v="143.9833333378192"/>
    <n v="1"/>
    <s v="C521037"/>
    <s v="Closed"/>
  </r>
  <r>
    <x v="0"/>
    <x v="0"/>
    <x v="3"/>
    <s v="FS.711"/>
    <n v="8"/>
    <x v="1"/>
    <x v="0"/>
    <d v="2018-05-31T04:15:00"/>
    <d v="2018-05-31T03:10:00"/>
    <n v="3900.0000001396984"/>
    <n v="65.000000002328306"/>
    <n v="520.00000001862645"/>
    <n v="1"/>
    <s v="D521042"/>
    <s v="Closed"/>
  </r>
  <r>
    <x v="0"/>
    <x v="7"/>
    <x v="17"/>
    <s v="FS.17984"/>
    <n v="1"/>
    <x v="4"/>
    <x v="0"/>
    <d v="2018-05-31T09:52:00"/>
    <d v="2018-05-31T08:39:00"/>
    <n v="4379.9999998183921"/>
    <n v="72.999999996973202"/>
    <n v="72.999999996973202"/>
    <n v="1"/>
    <s v="D521044"/>
    <s v="Closed"/>
  </r>
  <r>
    <x v="0"/>
    <x v="2"/>
    <x v="15"/>
    <s v="MTR.23480"/>
    <n v="1"/>
    <x v="5"/>
    <x v="1"/>
    <d v="2018-05-31T13:12:02"/>
    <d v="2018-05-31T12:11:00"/>
    <n v="3661.9999998249114"/>
    <n v="61.033333330415189"/>
    <n v="61.033333330415189"/>
    <n v="1"/>
    <s v="C521045"/>
    <s v="Closed"/>
  </r>
  <r>
    <x v="0"/>
    <x v="2"/>
    <x v="15"/>
    <s v="MTR.19526"/>
    <n v="1"/>
    <x v="5"/>
    <x v="0"/>
    <d v="2018-05-31T18:38:24"/>
    <d v="2018-05-31T17:07:00"/>
    <n v="5484.0000001480803"/>
    <n v="91.400000002468005"/>
    <n v="91.400000002468005"/>
    <n v="1"/>
    <s v="C521048"/>
    <s v="Closed"/>
  </r>
  <r>
    <x v="0"/>
    <x v="4"/>
    <x v="9"/>
    <s v="FS.1670"/>
    <n v="11"/>
    <x v="1"/>
    <x v="0"/>
    <d v="2018-05-31T23:04:59"/>
    <d v="2018-05-31T21:14:00"/>
    <n v="6658.9999994728714"/>
    <n v="110.98333332454786"/>
    <n v="1220.8166665700264"/>
    <n v="1"/>
    <s v="D521053"/>
    <s v="Closed"/>
  </r>
  <r>
    <x v="0"/>
    <x v="3"/>
    <x v="6"/>
    <s v="TR.38430"/>
    <n v="1"/>
    <x v="4"/>
    <x v="0"/>
    <d v="2018-06-01T11:29:00"/>
    <d v="2018-06-01T10:46:00"/>
    <n v="2580.0000002374873"/>
    <n v="43.000000003958121"/>
    <n v="43.000000003958121"/>
    <n v="1"/>
    <s v="D521055"/>
    <s v="Closed"/>
  </r>
  <r>
    <x v="1"/>
    <x v="6"/>
    <x v="18"/>
    <s v="MTR.230867"/>
    <n v="1"/>
    <x v="1"/>
    <x v="1"/>
    <d v="2018-06-01T17:34:01"/>
    <d v="2018-06-01T16:45:00"/>
    <n v="2941.0000003874302"/>
    <n v="49.016666673123837"/>
    <n v="49.016666673123837"/>
    <n v="1"/>
    <s v="C521057"/>
    <s v="Closed"/>
  </r>
  <r>
    <x v="0"/>
    <x v="4"/>
    <x v="8"/>
    <s v="FDR.8370"/>
    <n v="306"/>
    <x v="1"/>
    <x v="0"/>
    <d v="2018-06-02T15:41:48"/>
    <d v="2018-06-02T13:58:00"/>
    <n v="6227.9999999329448"/>
    <n v="103.79999999888241"/>
    <n v="31762.799999658018"/>
    <n v="1"/>
    <s v="D521080"/>
    <s v="Closed"/>
  </r>
  <r>
    <x v="0"/>
    <x v="2"/>
    <x v="10"/>
    <s v="MTR.26344"/>
    <n v="1"/>
    <x v="7"/>
    <x v="0"/>
    <d v="2018-06-02T17:42:04"/>
    <d v="2018-06-02T14:09:00"/>
    <n v="12783.9999998454"/>
    <n v="213.06666666409001"/>
    <n v="213.06666666409001"/>
    <n v="1"/>
    <s v="C521061"/>
    <s v="Closed"/>
  </r>
  <r>
    <x v="0"/>
    <x v="2"/>
    <x v="10"/>
    <s v="TR.31777"/>
    <n v="2"/>
    <x v="1"/>
    <x v="0"/>
    <d v="2018-06-02T18:20:04"/>
    <d v="2018-06-02T14:17:00"/>
    <n v="14584.000000054948"/>
    <n v="243.06666666758247"/>
    <n v="486.13333333516493"/>
    <n v="1"/>
    <s v="D521144"/>
    <s v="Closed"/>
  </r>
  <r>
    <x v="0"/>
    <x v="2"/>
    <x v="5"/>
    <s v="TR.33936"/>
    <n v="1"/>
    <x v="1"/>
    <x v="0"/>
    <d v="2018-06-02T16:24:23"/>
    <d v="2018-06-02T14:18:00"/>
    <n v="7582.9999998444691"/>
    <n v="126.38333333074115"/>
    <n v="126.38333333074115"/>
    <n v="1"/>
    <s v="D521133"/>
    <s v="Closed"/>
  </r>
  <r>
    <x v="0"/>
    <x v="0"/>
    <x v="1"/>
    <s v="FS.799"/>
    <n v="8"/>
    <x v="4"/>
    <x v="0"/>
    <d v="2018-06-02T17:43:13"/>
    <d v="2018-06-02T14:27:00"/>
    <n v="11772.999999881722"/>
    <n v="196.21666666469537"/>
    <n v="1569.7333333175629"/>
    <n v="1"/>
    <s v="D521139"/>
    <s v="Closed"/>
  </r>
  <r>
    <x v="0"/>
    <x v="4"/>
    <x v="9"/>
    <s v="MTR.27638"/>
    <n v="1"/>
    <x v="1"/>
    <x v="0"/>
    <d v="2018-06-02T16:20:45"/>
    <d v="2018-06-02T14:38:00"/>
    <n v="6164.9999996647239"/>
    <n v="102.74999999441206"/>
    <n v="102.74999999441206"/>
    <n v="1"/>
    <s v="C521078"/>
    <s v="Closed"/>
  </r>
  <r>
    <x v="0"/>
    <x v="2"/>
    <x v="15"/>
    <s v="FS.312"/>
    <n v="2"/>
    <x v="1"/>
    <x v="0"/>
    <d v="2018-06-02T17:22:55"/>
    <d v="2018-06-02T14:40:00"/>
    <n v="9774.9999999068677"/>
    <n v="162.91666666511446"/>
    <n v="325.83333333022892"/>
    <n v="1"/>
    <s v="D521136"/>
    <s v="Closed"/>
  </r>
  <r>
    <x v="1"/>
    <x v="5"/>
    <x v="24"/>
    <s v="MTR.7937"/>
    <n v="1"/>
    <x v="2"/>
    <x v="1"/>
    <d v="2018-10-04T08:38:06"/>
    <d v="2018-10-03T18:53:00"/>
    <n v="49505.999999935739"/>
    <n v="825.09999999892898"/>
    <n v="825.09999999892898"/>
    <n v="1"/>
    <s v="C525790"/>
    <s v="Closed"/>
  </r>
  <r>
    <x v="0"/>
    <x v="4"/>
    <x v="8"/>
    <s v="FS.1189"/>
    <n v="12"/>
    <x v="1"/>
    <x v="0"/>
    <d v="2018-06-02T16:46:20"/>
    <d v="2018-06-02T15:41:48"/>
    <n v="3872.0000005094334"/>
    <n v="64.533333341823891"/>
    <n v="774.40000010188669"/>
    <n v="1"/>
    <s v="D521066"/>
    <s v="Closed"/>
  </r>
  <r>
    <x v="0"/>
    <x v="2"/>
    <x v="5"/>
    <s v="FS.787"/>
    <n v="6"/>
    <x v="1"/>
    <x v="0"/>
    <d v="2018-06-02T17:50:25"/>
    <d v="2018-06-02T15:49:00"/>
    <n v="7284.9999999627471"/>
    <n v="121.41666666604578"/>
    <n v="728.49999999627471"/>
    <n v="1"/>
    <s v="D521137"/>
    <s v="Closed"/>
  </r>
  <r>
    <x v="0"/>
    <x v="0"/>
    <x v="0"/>
    <s v="TR.35972"/>
    <n v="1"/>
    <x v="1"/>
    <x v="0"/>
    <d v="2018-06-02T19:36:02"/>
    <d v="2018-06-02T16:02:00"/>
    <n v="12841.999999573454"/>
    <n v="214.03333332622424"/>
    <n v="214.03333332622424"/>
    <n v="1"/>
    <s v="D521140"/>
    <s v="Closed"/>
  </r>
  <r>
    <x v="1"/>
    <x v="6"/>
    <x v="35"/>
    <s v="MTR.4461"/>
    <n v="1"/>
    <x v="7"/>
    <x v="0"/>
    <d v="2018-06-02T20:09:41"/>
    <d v="2018-06-02T17:55:00"/>
    <n v="8080.9999999590218"/>
    <n v="134.68333333265036"/>
    <n v="134.68333333265036"/>
    <n v="1"/>
    <s v="C521141"/>
    <s v="Closed"/>
  </r>
  <r>
    <x v="1"/>
    <x v="6"/>
    <x v="35"/>
    <s v="TR.40655"/>
    <n v="4"/>
    <x v="7"/>
    <x v="0"/>
    <d v="2018-06-02T21:04:35"/>
    <d v="2018-06-02T17:58:00"/>
    <n v="11194.999999925494"/>
    <n v="186.58333333209157"/>
    <n v="746.33333332836628"/>
    <n v="1"/>
    <s v="D521172"/>
    <s v="Closed"/>
  </r>
  <r>
    <x v="0"/>
    <x v="4"/>
    <x v="8"/>
    <s v="MTR.24162"/>
    <n v="1"/>
    <x v="7"/>
    <x v="0"/>
    <d v="2018-06-02T18:22:42"/>
    <d v="2018-06-02T18:03:00"/>
    <n v="1182.0000003324822"/>
    <n v="19.700000005541369"/>
    <n v="19.700000005541369"/>
    <n v="1"/>
    <s v="C521143"/>
    <s v="Closed"/>
  </r>
  <r>
    <x v="0"/>
    <x v="4"/>
    <x v="8"/>
    <s v="FS.1179"/>
    <n v="12"/>
    <x v="7"/>
    <x v="0"/>
    <d v="2018-06-02T19:37:00"/>
    <d v="2018-06-02T18:12:00"/>
    <n v="5100.0000002793968"/>
    <n v="85.000000004656613"/>
    <n v="1020.0000000558794"/>
    <n v="1"/>
    <s v="D521153"/>
    <s v="Closed"/>
  </r>
  <r>
    <x v="0"/>
    <x v="2"/>
    <x v="5"/>
    <s v="FS.508"/>
    <n v="13"/>
    <x v="1"/>
    <x v="0"/>
    <d v="2018-06-02T19:24:36"/>
    <d v="2018-06-02T18:12:00"/>
    <n v="4355.9999998658895"/>
    <n v="72.599999997764826"/>
    <n v="943.79999997094274"/>
    <n v="1"/>
    <s v="D521152"/>
    <s v="Closed"/>
  </r>
  <r>
    <x v="1"/>
    <x v="6"/>
    <x v="13"/>
    <s v="TR.42815"/>
    <n v="9"/>
    <x v="7"/>
    <x v="0"/>
    <d v="2018-06-02T21:13:29"/>
    <d v="2018-06-02T18:15:00"/>
    <n v="10709.000000101514"/>
    <n v="178.48333333502524"/>
    <n v="1606.3500000152271"/>
    <n v="1"/>
    <s v="D521173"/>
    <s v="Closed"/>
  </r>
  <r>
    <x v="1"/>
    <x v="6"/>
    <x v="13"/>
    <s v="FS.2493"/>
    <n v="34"/>
    <x v="7"/>
    <x v="0"/>
    <d v="2018-06-02T20:11:27"/>
    <d v="2018-06-02T18:24:00"/>
    <n v="6446.9999995781109"/>
    <n v="107.44999999296851"/>
    <n v="3653.2999997609295"/>
    <n v="1"/>
    <s v="D521166"/>
    <s v="Closed"/>
  </r>
  <r>
    <x v="1"/>
    <x v="5"/>
    <x v="24"/>
    <s v="MTR.7252"/>
    <n v="1"/>
    <x v="1"/>
    <x v="0"/>
    <d v="2018-06-02T19:46:30"/>
    <d v="2018-06-02T18:36:00"/>
    <n v="4229.9999999580905"/>
    <n v="70.499999999301508"/>
    <n v="70.499999999301508"/>
    <n v="1"/>
    <s v="C521156"/>
    <s v="Closed"/>
  </r>
  <r>
    <x v="1"/>
    <x v="5"/>
    <x v="24"/>
    <s v="MTR.7251"/>
    <n v="1"/>
    <x v="1"/>
    <x v="0"/>
    <d v="2018-06-02T20:47:28"/>
    <d v="2018-06-02T18:54:00"/>
    <n v="6808.0000003566965"/>
    <n v="113.46666667261161"/>
    <n v="113.46666667261161"/>
    <n v="1"/>
    <s v="C521161"/>
    <s v="Closed"/>
  </r>
  <r>
    <x v="0"/>
    <x v="2"/>
    <x v="5"/>
    <s v="TR.33965"/>
    <n v="2"/>
    <x v="1"/>
    <x v="0"/>
    <d v="2018-06-02T22:05:35"/>
    <d v="2018-06-02T20:54:00"/>
    <n v="4295.0000000651926"/>
    <n v="71.583333334419876"/>
    <n v="143.16666666883975"/>
    <n v="1"/>
    <s v="D521176"/>
    <s v="Closed"/>
  </r>
  <r>
    <x v="1"/>
    <x v="6"/>
    <x v="35"/>
    <s v="MTR.4460"/>
    <n v="1"/>
    <x v="7"/>
    <x v="0"/>
    <d v="2018-06-02T22:42:20"/>
    <d v="2018-06-02T21:15:00"/>
    <n v="5240.0000003166497"/>
    <n v="87.333333338610828"/>
    <n v="87.333333338610828"/>
    <n v="1"/>
    <s v="C521174"/>
    <s v="Closed"/>
  </r>
  <r>
    <x v="1"/>
    <x v="6"/>
    <x v="35"/>
    <s v="FS.2211"/>
    <n v="14"/>
    <x v="7"/>
    <x v="0"/>
    <d v="2018-06-02T22:41:53"/>
    <d v="2018-06-02T21:59:00"/>
    <n v="2572.999999858439"/>
    <n v="42.883333330973983"/>
    <n v="600.36666663363576"/>
    <n v="1"/>
    <s v="D521177"/>
    <s v="Closed"/>
  </r>
  <r>
    <x v="0"/>
    <x v="2"/>
    <x v="16"/>
    <s v="FS.432"/>
    <n v="4"/>
    <x v="1"/>
    <x v="0"/>
    <d v="2018-06-03T16:12:10"/>
    <d v="2018-06-03T15:43:00"/>
    <n v="1749.9999998370185"/>
    <n v="29.166666663950309"/>
    <n v="116.66666665580124"/>
    <n v="1"/>
    <s v="D521181"/>
    <s v="Closed"/>
  </r>
  <r>
    <x v="0"/>
    <x v="2"/>
    <x v="16"/>
    <s v="FS.236"/>
    <n v="8"/>
    <x v="10"/>
    <x v="0"/>
    <d v="2018-06-03T17:33:47"/>
    <d v="2018-06-03T17:02:00"/>
    <n v="1907.0000000763685"/>
    <n v="31.783333334606141"/>
    <n v="254.26666667684913"/>
    <n v="1"/>
    <s v="D521186"/>
    <s v="Closed"/>
  </r>
  <r>
    <x v="0"/>
    <x v="4"/>
    <x v="9"/>
    <s v="TR.37155"/>
    <n v="1"/>
    <x v="4"/>
    <x v="0"/>
    <d v="2018-06-03T18:00:19"/>
    <d v="2018-06-03T17:17:00"/>
    <n v="2599.0000002784654"/>
    <n v="43.316666671307757"/>
    <n v="43.316666671307757"/>
    <n v="1"/>
    <s v="D521187"/>
    <s v="Closed"/>
  </r>
  <r>
    <x v="0"/>
    <x v="4"/>
    <x v="9"/>
    <s v="FS.1365"/>
    <n v="36"/>
    <x v="1"/>
    <x v="0"/>
    <d v="2018-06-03T18:49:24"/>
    <d v="2018-06-03T18:09:00"/>
    <n v="2424.0000002318993"/>
    <n v="40.400000003864989"/>
    <n v="1454.4000001391396"/>
    <n v="1"/>
    <s v="D521193"/>
    <s v="Closed"/>
  </r>
  <r>
    <x v="0"/>
    <x v="2"/>
    <x v="10"/>
    <s v="FS.62"/>
    <n v="20"/>
    <x v="1"/>
    <x v="0"/>
    <d v="2018-06-03T19:18:40"/>
    <d v="2018-06-03T18:16:00"/>
    <n v="3760.0000001024455"/>
    <n v="62.666666668374091"/>
    <n v="1253.3333333674818"/>
    <n v="1"/>
    <s v="D521195"/>
    <s v="Closed"/>
  </r>
  <r>
    <x v="0"/>
    <x v="4"/>
    <x v="9"/>
    <s v="MTR.27704"/>
    <n v="1"/>
    <x v="1"/>
    <x v="0"/>
    <d v="2018-06-03T19:48:00"/>
    <d v="2018-06-03T18:54:00"/>
    <n v="3239.9999998742715"/>
    <n v="53.999999997904524"/>
    <n v="53.999999997904524"/>
    <n v="1"/>
    <s v="C521199"/>
    <s v="Closed"/>
  </r>
  <r>
    <x v="1"/>
    <x v="5"/>
    <x v="24"/>
    <s v="MTR.6835"/>
    <n v="1"/>
    <x v="1"/>
    <x v="0"/>
    <d v="2018-06-04T05:29:31"/>
    <d v="2018-06-04T04:15:00"/>
    <n v="4470.9999997168779"/>
    <n v="74.516666661947966"/>
    <n v="74.516666661947966"/>
    <n v="1"/>
    <s v="C521201"/>
    <s v="Closed"/>
  </r>
  <r>
    <x v="0"/>
    <x v="0"/>
    <x v="0"/>
    <s v="FS.1308"/>
    <n v="1"/>
    <x v="7"/>
    <x v="1"/>
    <d v="2018-06-04T18:01:54"/>
    <d v="2018-06-04T14:24:00"/>
    <n v="13074.000000371598"/>
    <n v="217.9000000061933"/>
    <n v="217.9000000061933"/>
    <n v="1"/>
    <s v="D521207"/>
    <s v="Closed"/>
  </r>
  <r>
    <x v="1"/>
    <x v="6"/>
    <x v="13"/>
    <s v="MTR.4540"/>
    <n v="1"/>
    <x v="1"/>
    <x v="0"/>
    <d v="2018-06-04T21:05:38"/>
    <d v="2018-06-04T18:15:00"/>
    <n v="10238.000000012107"/>
    <n v="170.63333333353512"/>
    <n v="170.63333333353512"/>
    <n v="1"/>
    <s v="C521209"/>
    <s v="Closed"/>
  </r>
  <r>
    <x v="1"/>
    <x v="6"/>
    <x v="18"/>
    <s v="FS.1927"/>
    <n v="27"/>
    <x v="4"/>
    <x v="0"/>
    <d v="2018-06-05T03:07:38"/>
    <d v="2018-06-05T01:22:00"/>
    <n v="6338.0000005010515"/>
    <n v="105.63333334168419"/>
    <n v="2852.1000002254732"/>
    <n v="1"/>
    <s v="D521214"/>
    <s v="Closed"/>
  </r>
  <r>
    <x v="1"/>
    <x v="1"/>
    <x v="30"/>
    <s v="MTR.9669"/>
    <n v="1"/>
    <x v="0"/>
    <x v="1"/>
    <d v="2018-06-05T11:37:00"/>
    <d v="2018-06-05T09:53:00"/>
    <n v="6239.9999995948747"/>
    <n v="103.99999999324791"/>
    <n v="103.99999999324791"/>
    <n v="1"/>
    <s v="C521215"/>
    <s v="Closed"/>
  </r>
  <r>
    <x v="1"/>
    <x v="6"/>
    <x v="34"/>
    <s v="MTR.14183"/>
    <n v="1"/>
    <x v="2"/>
    <x v="0"/>
    <d v="2018-10-06T08:46:00"/>
    <d v="2018-10-06T07:14:00"/>
    <n v="5519.9999997625127"/>
    <n v="91.999999996041879"/>
    <n v="91.999999996041879"/>
    <n v="1"/>
    <s v="C525801"/>
    <s v="Closed"/>
  </r>
  <r>
    <x v="0"/>
    <x v="7"/>
    <x v="32"/>
    <s v="SB.18"/>
    <n v="1056"/>
    <x v="11"/>
    <x v="0"/>
    <d v="2018-06-05T16:44:21"/>
    <d v="2018-06-05T15:44:00"/>
    <n v="3621.0000002989545"/>
    <n v="60.350000004982576"/>
    <n v="63729.6000052616"/>
    <n v="1"/>
    <s v="D521315"/>
    <s v="Closed"/>
  </r>
  <r>
    <x v="0"/>
    <x v="4"/>
    <x v="9"/>
    <s v="FS.1593"/>
    <n v="15"/>
    <x v="1"/>
    <x v="0"/>
    <d v="2018-06-05T20:35:37"/>
    <d v="2018-06-05T19:19:00"/>
    <n v="4597.0000002533197"/>
    <n v="76.616666670888662"/>
    <n v="1149.2500000633299"/>
    <n v="1"/>
    <s v="D521358"/>
    <s v="Closed"/>
  </r>
  <r>
    <x v="0"/>
    <x v="0"/>
    <x v="1"/>
    <s v="TR.34404"/>
    <n v="3"/>
    <x v="1"/>
    <x v="0"/>
    <d v="2018-06-06T02:39:50"/>
    <d v="2018-06-06T01:06:00"/>
    <n v="5630.0000003306195"/>
    <n v="93.833333338843659"/>
    <n v="281.50000001653098"/>
    <n v="1"/>
    <s v="D521360"/>
    <s v="Closed"/>
  </r>
  <r>
    <x v="0"/>
    <x v="2"/>
    <x v="10"/>
    <s v="MTR.20495"/>
    <n v="1"/>
    <x v="5"/>
    <x v="0"/>
    <d v="2018-06-06T10:28:00"/>
    <d v="2018-06-06T09:37:00"/>
    <n v="3060.0000005448237"/>
    <n v="51.000000009080395"/>
    <n v="51.000000009080395"/>
    <n v="1"/>
    <s v="C521361"/>
    <s v="Closed"/>
  </r>
  <r>
    <x v="0"/>
    <x v="4"/>
    <x v="9"/>
    <s v="REC.1474"/>
    <n v="239"/>
    <x v="1"/>
    <x v="0"/>
    <d v="2018-06-06T14:28:57"/>
    <d v="2018-06-06T13:23:00"/>
    <n v="3957.000000262633"/>
    <n v="65.950000004377216"/>
    <n v="15762.050001046155"/>
    <n v="1"/>
    <s v="D521388"/>
    <s v="Closed"/>
  </r>
  <r>
    <x v="1"/>
    <x v="6"/>
    <x v="18"/>
    <s v="FS.1922"/>
    <n v="2"/>
    <x v="4"/>
    <x v="0"/>
    <d v="2018-06-06T18:07:21"/>
    <d v="2018-06-06T15:55:00"/>
    <n v="7940.9999999217689"/>
    <n v="132.34999999869615"/>
    <n v="264.6999999973923"/>
    <n v="1"/>
    <s v="D521398"/>
    <s v="Closed"/>
  </r>
  <r>
    <x v="0"/>
    <x v="2"/>
    <x v="15"/>
    <s v="TR.33009"/>
    <n v="2"/>
    <x v="5"/>
    <x v="0"/>
    <d v="2018-06-07T08:41:43"/>
    <d v="2018-06-07T07:44:00"/>
    <n v="3462.9999998258427"/>
    <n v="57.716666663764045"/>
    <n v="115.43333332752809"/>
    <n v="1"/>
    <s v="D521401"/>
    <s v="Closed"/>
  </r>
  <r>
    <x v="0"/>
    <x v="0"/>
    <x v="1"/>
    <s v="TR.34936"/>
    <n v="1"/>
    <x v="5"/>
    <x v="0"/>
    <d v="2018-06-07T09:12:18"/>
    <d v="2018-06-07T08:06:00"/>
    <n v="3978.0000001424924"/>
    <n v="66.300000002374873"/>
    <n v="66.300000002374873"/>
    <n v="1"/>
    <s v="D521402"/>
    <s v="Closed"/>
  </r>
  <r>
    <x v="0"/>
    <x v="0"/>
    <x v="0"/>
    <s v="FS.1024"/>
    <n v="27"/>
    <x v="6"/>
    <x v="0"/>
    <d v="2018-06-07T12:24:57"/>
    <d v="2018-06-07T11:35:00"/>
    <n v="2996.9999996479601"/>
    <n v="49.949999994132668"/>
    <n v="1348.649999841582"/>
    <n v="1"/>
    <s v="D521405"/>
    <s v="Closed"/>
  </r>
  <r>
    <x v="0"/>
    <x v="2"/>
    <x v="5"/>
    <s v="FS.501"/>
    <n v="125"/>
    <x v="1"/>
    <x v="0"/>
    <d v="2018-06-07T13:06:40"/>
    <d v="2018-06-07T12:33:00"/>
    <n v="2020.0000000884756"/>
    <n v="33.666666668141261"/>
    <n v="4208.3333335176576"/>
    <n v="1"/>
    <s v="D521427"/>
    <s v="Closed"/>
  </r>
  <r>
    <x v="1"/>
    <x v="6"/>
    <x v="18"/>
    <s v="FS.1972"/>
    <n v="111"/>
    <x v="4"/>
    <x v="0"/>
    <d v="2018-06-08T03:51:19"/>
    <d v="2018-06-08T01:10:00"/>
    <n v="9679.0000000968575"/>
    <n v="161.31666666828096"/>
    <n v="17906.150000179186"/>
    <n v="1"/>
    <s v="D521441"/>
    <s v="Closed"/>
  </r>
  <r>
    <x v="1"/>
    <x v="6"/>
    <x v="34"/>
    <s v="MTR.337"/>
    <n v="1"/>
    <x v="2"/>
    <x v="0"/>
    <d v="2018-10-06T08:46:00"/>
    <d v="2018-10-06T07:50:00"/>
    <n v="3359.9999996367842"/>
    <n v="55.999999993946403"/>
    <n v="55.999999993946403"/>
    <n v="1"/>
    <s v="C525803"/>
    <s v="Closed"/>
  </r>
  <r>
    <x v="1"/>
    <x v="1"/>
    <x v="2"/>
    <s v="FS.2374"/>
    <n v="95"/>
    <x v="4"/>
    <x v="0"/>
    <d v="2018-06-08T06:49:06"/>
    <d v="2018-06-08T04:21:00"/>
    <n v="8886.000000173226"/>
    <n v="148.1000000028871"/>
    <n v="14069.500000274274"/>
    <n v="1"/>
    <s v="D521449"/>
    <s v="Closed"/>
  </r>
  <r>
    <x v="0"/>
    <x v="4"/>
    <x v="8"/>
    <s v="TR.35742"/>
    <n v="3"/>
    <x v="6"/>
    <x v="0"/>
    <d v="2018-06-08T11:12:20"/>
    <d v="2018-06-08T10:06:00"/>
    <n v="3979.9999999813735"/>
    <n v="66.333333333022892"/>
    <n v="198.99999999906868"/>
    <n v="1"/>
    <s v="D521453"/>
    <s v="Closed"/>
  </r>
  <r>
    <x v="1"/>
    <x v="5"/>
    <x v="14"/>
    <s v="MTR.8636"/>
    <n v="1"/>
    <x v="1"/>
    <x v="0"/>
    <d v="2018-06-08T13:33:23"/>
    <d v="2018-06-08T12:51:00"/>
    <n v="2543.0000003892928"/>
    <n v="42.383333339821547"/>
    <n v="42.383333339821547"/>
    <n v="1"/>
    <s v="C521455"/>
    <s v="Closed"/>
  </r>
  <r>
    <x v="0"/>
    <x v="2"/>
    <x v="10"/>
    <s v="FS.229"/>
    <n v="13"/>
    <x v="4"/>
    <x v="0"/>
    <d v="2018-06-08T14:19:37"/>
    <d v="2018-06-08T13:42:00"/>
    <n v="2257.0000001695007"/>
    <n v="37.616666669491678"/>
    <n v="489.01666670339182"/>
    <n v="1"/>
    <s v="D521457"/>
    <s v="Closed"/>
  </r>
  <r>
    <x v="0"/>
    <x v="2"/>
    <x v="16"/>
    <s v="TR.32657"/>
    <n v="1"/>
    <x v="5"/>
    <x v="0"/>
    <d v="2018-06-08T16:18:51"/>
    <d v="2018-06-08T15:31:00"/>
    <n v="2871.0000003688037"/>
    <n v="47.850000006146729"/>
    <n v="47.850000006146729"/>
    <n v="1"/>
    <s v="D521459"/>
    <s v="Closed"/>
  </r>
  <r>
    <x v="0"/>
    <x v="2"/>
    <x v="15"/>
    <s v="TR.33183"/>
    <n v="1"/>
    <x v="5"/>
    <x v="0"/>
    <d v="2018-06-08T20:15:07"/>
    <d v="2018-06-08T19:28:00"/>
    <n v="2826.9999995129183"/>
    <n v="47.116666658548638"/>
    <n v="47.116666658548638"/>
    <n v="1"/>
    <s v="D521462"/>
    <s v="Closed"/>
  </r>
  <r>
    <x v="0"/>
    <x v="0"/>
    <x v="3"/>
    <s v="PL.98735"/>
    <n v="3"/>
    <x v="5"/>
    <x v="0"/>
    <d v="2018-06-09T09:48:47"/>
    <d v="2018-06-09T08:42:00"/>
    <n v="4007.0000000065193"/>
    <n v="66.783333333441988"/>
    <n v="200.35000000032596"/>
    <n v="1"/>
    <s v="D521465"/>
    <s v="Closed"/>
  </r>
  <r>
    <x v="0"/>
    <x v="0"/>
    <x v="4"/>
    <s v="PL.99593"/>
    <n v="9"/>
    <x v="1"/>
    <x v="0"/>
    <d v="2018-06-09T10:40:28"/>
    <d v="2018-06-09T09:57:00"/>
    <n v="2607.9999998677522"/>
    <n v="43.466666664462537"/>
    <n v="391.19999998016283"/>
    <n v="1"/>
    <s v="D521467"/>
    <s v="Closed"/>
  </r>
  <r>
    <x v="0"/>
    <x v="3"/>
    <x v="7"/>
    <s v="REC.1602"/>
    <n v="314"/>
    <x v="1"/>
    <x v="0"/>
    <d v="2018-06-10T00:11:47"/>
    <d v="2018-06-09T18:57:00"/>
    <n v="18887.000000104308"/>
    <n v="314.7833333350718"/>
    <n v="98841.966667212546"/>
    <n v="1"/>
    <s v="D521493"/>
    <s v="Closed"/>
  </r>
  <r>
    <x v="0"/>
    <x v="0"/>
    <x v="3"/>
    <s v="REC.593"/>
    <n v="190"/>
    <x v="1"/>
    <x v="0"/>
    <d v="2018-06-09T20:00:41"/>
    <d v="2018-06-09T19:10:00"/>
    <n v="3040.9999998752028"/>
    <n v="50.68333333125338"/>
    <n v="9629.8333329381421"/>
    <n v="1"/>
    <s v="D521521"/>
    <s v="Closed"/>
  </r>
  <r>
    <x v="0"/>
    <x v="2"/>
    <x v="5"/>
    <s v="PL.94995"/>
    <n v="68"/>
    <x v="1"/>
    <x v="0"/>
    <d v="2018-06-09T20:17:07"/>
    <d v="2018-06-09T19:12:00"/>
    <n v="3906.9999998901039"/>
    <n v="65.116666664835066"/>
    <n v="4427.9333332087845"/>
    <n v="1"/>
    <s v="D521529"/>
    <s v="Closed"/>
  </r>
  <r>
    <x v="0"/>
    <x v="0"/>
    <x v="4"/>
    <s v="FS.974"/>
    <n v="2"/>
    <x v="1"/>
    <x v="0"/>
    <d v="2018-06-09T22:17:29"/>
    <d v="2018-06-09T19:35:00"/>
    <n v="9749.000000115484"/>
    <n v="162.48333333525807"/>
    <n v="324.96666667051613"/>
    <n v="1"/>
    <s v="D521563"/>
    <s v="Closed"/>
  </r>
  <r>
    <x v="0"/>
    <x v="0"/>
    <x v="1"/>
    <s v="FS.794"/>
    <n v="9"/>
    <x v="1"/>
    <x v="0"/>
    <d v="2018-06-09T21:05:08"/>
    <d v="2018-06-09T19:42:00"/>
    <n v="4987.9999998724088"/>
    <n v="83.133333331206813"/>
    <n v="748.19999998086132"/>
    <n v="1"/>
    <s v="D521549"/>
    <s v="Closed"/>
  </r>
  <r>
    <x v="0"/>
    <x v="0"/>
    <x v="4"/>
    <s v="MTR.19508"/>
    <n v="1"/>
    <x v="1"/>
    <x v="0"/>
    <d v="2018-06-09T21:27:03"/>
    <d v="2018-06-09T20:06:00"/>
    <n v="4862.999999569729"/>
    <n v="81.049999992828816"/>
    <n v="81.049999992828816"/>
    <n v="1"/>
    <s v="C521522"/>
    <s v="Closed"/>
  </r>
  <r>
    <x v="0"/>
    <x v="7"/>
    <x v="17"/>
    <s v="REC.1740"/>
    <n v="90"/>
    <x v="1"/>
    <x v="0"/>
    <d v="2018-06-10T00:51:20"/>
    <d v="2018-06-09T20:16:00"/>
    <n v="16519.999999995343"/>
    <n v="275.33333333325572"/>
    <n v="24779.999999993015"/>
    <n v="1"/>
    <s v="D521577"/>
    <s v="Closed"/>
  </r>
  <r>
    <x v="0"/>
    <x v="7"/>
    <x v="17"/>
    <s v="TR.38665"/>
    <n v="3"/>
    <x v="1"/>
    <x v="0"/>
    <d v="2018-06-10T00:50:15"/>
    <d v="2018-06-09T20:46:00"/>
    <n v="14655.000000307336"/>
    <n v="244.25000000512227"/>
    <n v="732.75000001536682"/>
    <n v="1"/>
    <s v="D521576"/>
    <s v="Closed"/>
  </r>
  <r>
    <x v="0"/>
    <x v="3"/>
    <x v="7"/>
    <s v="TR.38074"/>
    <n v="1"/>
    <x v="7"/>
    <x v="0"/>
    <d v="2018-06-10T00:10:35"/>
    <d v="2018-06-09T21:01:00"/>
    <n v="11374.999999883585"/>
    <n v="189.58333333139308"/>
    <n v="189.58333333139308"/>
    <n v="1"/>
    <s v="D521575"/>
    <s v="Closed"/>
  </r>
  <r>
    <x v="0"/>
    <x v="7"/>
    <x v="17"/>
    <s v="PL.105798"/>
    <n v="3"/>
    <x v="7"/>
    <x v="0"/>
    <d v="2018-06-10T08:05:13"/>
    <d v="2018-06-10T06:49:00"/>
    <n v="4572.9999996721745"/>
    <n v="76.216666661202908"/>
    <n v="228.64999998360872"/>
    <n v="1"/>
    <s v="D521581"/>
    <s v="Closed"/>
  </r>
  <r>
    <x v="1"/>
    <x v="5"/>
    <x v="24"/>
    <s v="MTR.6774"/>
    <n v="1"/>
    <x v="2"/>
    <x v="0"/>
    <d v="2018-10-08T04:52:00"/>
    <d v="2018-10-08T03:31:00"/>
    <n v="4860.0000001257285"/>
    <n v="81.000000002095476"/>
    <n v="81.000000002095476"/>
    <n v="1"/>
    <s v="C525816"/>
    <s v="Closed"/>
  </r>
  <r>
    <x v="0"/>
    <x v="3"/>
    <x v="6"/>
    <s v="TR.38399"/>
    <n v="1"/>
    <x v="5"/>
    <x v="0"/>
    <d v="2018-06-10T16:56:29"/>
    <d v="2018-06-10T15:49:00"/>
    <n v="4048.999999766238"/>
    <n v="67.483333329437301"/>
    <n v="67.483333329437301"/>
    <n v="1"/>
    <s v="D521590"/>
    <s v="Closed"/>
  </r>
  <r>
    <x v="0"/>
    <x v="2"/>
    <x v="16"/>
    <s v="FS.389"/>
    <n v="16"/>
    <x v="1"/>
    <x v="0"/>
    <d v="2018-06-10T22:41:45"/>
    <d v="2018-06-10T21:29:00"/>
    <n v="4365.000000083819"/>
    <n v="72.750000001396984"/>
    <n v="1164.0000000223517"/>
    <n v="1"/>
    <s v="D521597"/>
    <s v="Closed"/>
  </r>
  <r>
    <x v="0"/>
    <x v="2"/>
    <x v="5"/>
    <s v="TR.32723"/>
    <n v="2"/>
    <x v="1"/>
    <x v="0"/>
    <d v="2018-06-11T05:48:11"/>
    <d v="2018-06-11T04:14:00"/>
    <n v="5651.0000002104789"/>
    <n v="94.183333336841315"/>
    <n v="188.36666667368263"/>
    <n v="1"/>
    <s v="D521599"/>
    <s v="Closed"/>
  </r>
  <r>
    <x v="0"/>
    <x v="0"/>
    <x v="0"/>
    <s v="FS.1131"/>
    <n v="1"/>
    <x v="1"/>
    <x v="0"/>
    <d v="2018-06-11T13:15:39"/>
    <d v="2018-06-11T08:16:00"/>
    <n v="17978.999999701045"/>
    <n v="299.64999999501742"/>
    <n v="299.64999999501742"/>
    <n v="1"/>
    <s v="D521613"/>
    <s v="Closed"/>
  </r>
  <r>
    <x v="0"/>
    <x v="0"/>
    <x v="0"/>
    <s v="TR.36346"/>
    <n v="3"/>
    <x v="1"/>
    <x v="0"/>
    <d v="2018-06-11T09:47:49"/>
    <d v="2018-06-11T09:15:00"/>
    <n v="1969.0000001108274"/>
    <n v="32.81666666851379"/>
    <n v="98.450000005541369"/>
    <n v="1"/>
    <s v="D521602"/>
    <s v="Closed"/>
  </r>
  <r>
    <x v="0"/>
    <x v="0"/>
    <x v="3"/>
    <s v="FS.971"/>
    <n v="4"/>
    <x v="1"/>
    <x v="0"/>
    <d v="2018-06-11T12:28:33"/>
    <d v="2018-06-11T09:51:00"/>
    <n v="9453.0000000726432"/>
    <n v="157.55000000121072"/>
    <n v="630.20000000484288"/>
    <n v="1"/>
    <s v="D521610"/>
    <s v="Closed"/>
  </r>
  <r>
    <x v="0"/>
    <x v="4"/>
    <x v="9"/>
    <s v="TR.86886"/>
    <n v="2"/>
    <x v="1"/>
    <x v="0"/>
    <d v="2018-06-11T12:00:46"/>
    <d v="2018-06-11T11:20:00"/>
    <n v="2446.0000003455207"/>
    <n v="40.766666672425345"/>
    <n v="81.533333344850689"/>
    <n v="1"/>
    <s v="D521609"/>
    <s v="Closed"/>
  </r>
  <r>
    <x v="0"/>
    <x v="0"/>
    <x v="1"/>
    <s v="TR.35044"/>
    <n v="1"/>
    <x v="5"/>
    <x v="0"/>
    <d v="2018-06-11T12:50:19"/>
    <d v="2018-06-11T12:19:00"/>
    <n v="1878.9999998174608"/>
    <n v="31.316666663624346"/>
    <n v="31.316666663624346"/>
    <n v="1"/>
    <s v="D521612"/>
    <s v="Closed"/>
  </r>
  <r>
    <x v="0"/>
    <x v="0"/>
    <x v="3"/>
    <s v="FS.608"/>
    <n v="9"/>
    <x v="1"/>
    <x v="0"/>
    <d v="2018-06-11T16:29:11"/>
    <d v="2018-06-11T15:31:00"/>
    <n v="3491.0000000847504"/>
    <n v="58.183333334745839"/>
    <n v="523.65000001271255"/>
    <n v="1"/>
    <s v="D521617"/>
    <s v="Closed"/>
  </r>
  <r>
    <x v="1"/>
    <x v="1"/>
    <x v="11"/>
    <s v="MTR.14259"/>
    <n v="1"/>
    <x v="1"/>
    <x v="0"/>
    <d v="2018-06-11T22:09:00"/>
    <d v="2018-06-11T19:18:00"/>
    <n v="10260.000000125729"/>
    <n v="171.00000000209548"/>
    <n v="171.00000000209548"/>
    <n v="1"/>
    <s v="C521621"/>
    <s v="Closed"/>
  </r>
  <r>
    <x v="0"/>
    <x v="3"/>
    <x v="7"/>
    <s v="TR.38354"/>
    <n v="2"/>
    <x v="5"/>
    <x v="0"/>
    <d v="2018-06-11T22:50:32"/>
    <d v="2018-06-11T21:42:00"/>
    <n v="4112.0000000344589"/>
    <n v="68.533333333907649"/>
    <n v="137.0666666678153"/>
    <n v="1"/>
    <s v="D521623"/>
    <s v="Closed"/>
  </r>
  <r>
    <x v="0"/>
    <x v="2"/>
    <x v="10"/>
    <s v="PL.91311"/>
    <n v="4"/>
    <x v="1"/>
    <x v="0"/>
    <d v="2018-06-12T21:55:52"/>
    <d v="2018-06-12T20:58:00"/>
    <n v="3472.0000000437722"/>
    <n v="57.866666667396203"/>
    <n v="231.46666666958481"/>
    <n v="1"/>
    <s v="D521630"/>
    <s v="Closed"/>
  </r>
  <r>
    <x v="1"/>
    <x v="1"/>
    <x v="11"/>
    <s v="MTR.14150"/>
    <n v="1"/>
    <x v="1"/>
    <x v="0"/>
    <d v="2018-06-13T10:23:00"/>
    <d v="2018-06-13T09:19:00"/>
    <n v="3839.9999999441206"/>
    <n v="63.999999999068677"/>
    <n v="63.999999999068677"/>
    <n v="1"/>
    <s v="C521634"/>
    <s v="Closed"/>
  </r>
  <r>
    <x v="1"/>
    <x v="6"/>
    <x v="18"/>
    <s v="TR.39762"/>
    <n v="6"/>
    <x v="2"/>
    <x v="0"/>
    <d v="2018-10-10T16:08:41"/>
    <d v="2018-10-10T15:37:00"/>
    <n v="1901.0000005597249"/>
    <n v="31.683333342662081"/>
    <n v="190.10000005597249"/>
    <n v="1"/>
    <s v="D526082"/>
    <s v="Closed"/>
  </r>
  <r>
    <x v="0"/>
    <x v="2"/>
    <x v="5"/>
    <s v="FS.566"/>
    <n v="2"/>
    <x v="1"/>
    <x v="0"/>
    <d v="2018-06-13T21:50:13"/>
    <d v="2018-06-13T20:46:00"/>
    <n v="3853.0000004684553"/>
    <n v="64.216666674474254"/>
    <n v="128.43333334894851"/>
    <n v="1"/>
    <s v="D521651"/>
    <s v="Closed"/>
  </r>
  <r>
    <x v="0"/>
    <x v="2"/>
    <x v="10"/>
    <s v="TR.31528"/>
    <n v="2"/>
    <x v="5"/>
    <x v="0"/>
    <d v="2018-06-14T11:26:00"/>
    <d v="2018-06-14T10:31:00"/>
    <n v="3300.0000000698492"/>
    <n v="55.000000001164153"/>
    <n v="110.00000000232831"/>
    <n v="1"/>
    <s v="D521657"/>
    <s v="Closed"/>
  </r>
  <r>
    <x v="0"/>
    <x v="0"/>
    <x v="3"/>
    <s v="TR.35206"/>
    <n v="1"/>
    <x v="5"/>
    <x v="0"/>
    <d v="2018-06-14T11:29:00"/>
    <d v="2018-06-14T10:51:00"/>
    <n v="2280.000000516884"/>
    <n v="38.000000008614734"/>
    <n v="38.000000008614734"/>
    <n v="1"/>
    <s v="D521658"/>
    <s v="Closed"/>
  </r>
  <r>
    <x v="0"/>
    <x v="2"/>
    <x v="16"/>
    <s v="TR.33186"/>
    <n v="2"/>
    <x v="5"/>
    <x v="0"/>
    <d v="2018-06-14T12:21:32"/>
    <d v="2018-06-14T11:50:00"/>
    <n v="1892.0000003417954"/>
    <n v="31.533333339029923"/>
    <n v="63.066666678059846"/>
    <n v="1"/>
    <s v="D521656"/>
    <s v="Closed"/>
  </r>
  <r>
    <x v="0"/>
    <x v="4"/>
    <x v="9"/>
    <s v="FS.1395"/>
    <n v="10"/>
    <x v="1"/>
    <x v="0"/>
    <d v="2018-06-15T05:59:36"/>
    <d v="2018-06-15T04:52:00"/>
    <n v="4056.0000001452863"/>
    <n v="67.600000002421439"/>
    <n v="676.00000002421439"/>
    <n v="1"/>
    <s v="D521664"/>
    <s v="Closed"/>
  </r>
  <r>
    <x v="0"/>
    <x v="2"/>
    <x v="10"/>
    <s v="FS.4"/>
    <n v="2"/>
    <x v="1"/>
    <x v="0"/>
    <d v="2018-06-15T08:02:32"/>
    <d v="2018-06-15T07:11:00"/>
    <n v="3091.999999852851"/>
    <n v="51.533333330880851"/>
    <n v="103.0666666617617"/>
    <n v="1"/>
    <s v="D521666"/>
    <s v="Closed"/>
  </r>
  <r>
    <x v="0"/>
    <x v="4"/>
    <x v="8"/>
    <s v="TR.35891"/>
    <n v="1"/>
    <x v="5"/>
    <x v="0"/>
    <d v="2018-06-15T09:59:48"/>
    <d v="2018-06-15T09:06:00"/>
    <n v="3228.0000002123415"/>
    <n v="53.800000003539026"/>
    <n v="53.800000003539026"/>
    <n v="1"/>
    <s v="D521682"/>
    <s v="Closed"/>
  </r>
  <r>
    <x v="0"/>
    <x v="0"/>
    <x v="0"/>
    <s v="FS.1336"/>
    <n v="29"/>
    <x v="1"/>
    <x v="0"/>
    <d v="2018-06-15T10:40:53"/>
    <d v="2018-06-15T09:23:00"/>
    <n v="4672.9999997885898"/>
    <n v="77.88333332980983"/>
    <n v="2258.6166665644851"/>
    <n v="1"/>
    <s v="D521679"/>
    <s v="Closed"/>
  </r>
  <r>
    <x v="0"/>
    <x v="0"/>
    <x v="0"/>
    <s v="FS.1024"/>
    <n v="26"/>
    <x v="0"/>
    <x v="0"/>
    <d v="2018-06-15T09:32:00"/>
    <d v="2018-06-15T09:25:00"/>
    <n v="420.00000011175871"/>
    <n v="7.0000000018626451"/>
    <n v="182.00000004842877"/>
    <n v="1"/>
    <s v="D521678"/>
    <s v="Closed"/>
  </r>
  <r>
    <x v="0"/>
    <x v="2"/>
    <x v="16"/>
    <s v="FS.571"/>
    <n v="24"/>
    <x v="7"/>
    <x v="0"/>
    <d v="2018-06-15T11:46:59"/>
    <d v="2018-06-15T09:29:00"/>
    <n v="8278.9999997243285"/>
    <n v="137.98333332873881"/>
    <n v="3311.5999998897314"/>
    <n v="1"/>
    <s v="D521697"/>
    <s v="Closed"/>
  </r>
  <r>
    <x v="0"/>
    <x v="3"/>
    <x v="7"/>
    <s v="TR.37808"/>
    <n v="1"/>
    <x v="7"/>
    <x v="0"/>
    <d v="2018-06-15T12:29:50"/>
    <d v="2018-06-15T09:53:00"/>
    <n v="9409.9999994505197"/>
    <n v="156.83333332417533"/>
    <n v="156.83333332417533"/>
    <n v="1"/>
    <s v="D521708"/>
    <s v="Closed"/>
  </r>
  <r>
    <x v="0"/>
    <x v="0"/>
    <x v="3"/>
    <s v="FS.925"/>
    <n v="18"/>
    <x v="1"/>
    <x v="0"/>
    <d v="2018-06-15T11:02:50"/>
    <d v="2018-06-15T09:59:00"/>
    <n v="3829.9999994924292"/>
    <n v="63.83333332487382"/>
    <n v="1148.9999998477288"/>
    <n v="1"/>
    <s v="D521687"/>
    <s v="Closed"/>
  </r>
  <r>
    <x v="0"/>
    <x v="0"/>
    <x v="4"/>
    <s v="FS.1288"/>
    <n v="26"/>
    <x v="1"/>
    <x v="0"/>
    <d v="2018-06-15T11:46:44"/>
    <d v="2018-06-15T10:56:00"/>
    <n v="3043.9999999478459"/>
    <n v="50.733333332464099"/>
    <n v="1319.0666666440666"/>
    <n v="1"/>
    <s v="D521695"/>
    <s v="Closed"/>
  </r>
  <r>
    <x v="0"/>
    <x v="2"/>
    <x v="5"/>
    <s v="TR.33909"/>
    <n v="2"/>
    <x v="3"/>
    <x v="0"/>
    <d v="2018-06-15T12:28:14"/>
    <d v="2018-06-15T11:19:00"/>
    <n v="4153.9999997941777"/>
    <n v="69.233333329902962"/>
    <n v="138.46666665980592"/>
    <n v="1"/>
    <s v="D521710"/>
    <s v="Closed"/>
  </r>
  <r>
    <x v="0"/>
    <x v="0"/>
    <x v="4"/>
    <s v="FS.1055"/>
    <n v="120"/>
    <x v="7"/>
    <x v="0"/>
    <d v="2018-06-15T12:17:27"/>
    <d v="2018-06-15T11:26:00"/>
    <n v="3086.9999999413267"/>
    <n v="51.449999999022111"/>
    <n v="6173.9999998826534"/>
    <n v="1"/>
    <s v="D521707"/>
    <s v="Closed"/>
  </r>
  <r>
    <x v="0"/>
    <x v="0"/>
    <x v="3"/>
    <s v="FS.614"/>
    <n v="8"/>
    <x v="1"/>
    <x v="0"/>
    <d v="2018-06-15T12:59:38"/>
    <d v="2018-06-15T11:34:00"/>
    <n v="5138.0000003613532"/>
    <n v="85.633333339355886"/>
    <n v="685.06666671484709"/>
    <n v="1"/>
    <s v="D521711"/>
    <s v="Closed"/>
  </r>
  <r>
    <x v="0"/>
    <x v="2"/>
    <x v="5"/>
    <s v="TR.33909"/>
    <n v="2"/>
    <x v="7"/>
    <x v="0"/>
    <d v="2018-06-15T14:19:21"/>
    <d v="2018-06-15T12:56:00"/>
    <n v="5000.9999997681007"/>
    <n v="83.349999996135011"/>
    <n v="166.69999999227002"/>
    <n v="1"/>
    <s v="D521716"/>
    <s v="Closed"/>
  </r>
  <r>
    <x v="0"/>
    <x v="7"/>
    <x v="17"/>
    <s v="TR.38921"/>
    <n v="2"/>
    <x v="5"/>
    <x v="0"/>
    <d v="2018-06-15T14:01:46"/>
    <d v="2018-06-15T13:02:00"/>
    <n v="3585.9999996609986"/>
    <n v="59.766666661016643"/>
    <n v="119.53333332203329"/>
    <n v="1"/>
    <s v="D521715"/>
    <s v="Closed"/>
  </r>
  <r>
    <x v="0"/>
    <x v="2"/>
    <x v="5"/>
    <s v="PL.95045"/>
    <n v="10"/>
    <x v="1"/>
    <x v="0"/>
    <d v="2018-06-16T12:14:55"/>
    <d v="2018-06-16T09:08:00"/>
    <n v="11214.999999571592"/>
    <n v="186.91666665952653"/>
    <n v="1869.1666665952653"/>
    <n v="1"/>
    <s v="D521723"/>
    <s v="Closed"/>
  </r>
  <r>
    <x v="0"/>
    <x v="2"/>
    <x v="16"/>
    <s v="FS.378"/>
    <n v="5"/>
    <x v="4"/>
    <x v="0"/>
    <d v="2018-06-16T12:15:25"/>
    <d v="2018-06-16T09:37:00"/>
    <n v="9505.0000002840534"/>
    <n v="158.41666667140089"/>
    <n v="792.08333335700445"/>
    <n v="1"/>
    <s v="D521726"/>
    <s v="Closed"/>
  </r>
  <r>
    <x v="0"/>
    <x v="4"/>
    <x v="9"/>
    <s v="MTR.28792"/>
    <n v="1"/>
    <x v="1"/>
    <x v="0"/>
    <d v="2018-06-16T12:07:24"/>
    <d v="2018-06-16T10:17:00"/>
    <n v="6624.0000000922009"/>
    <n v="110.40000000153668"/>
    <n v="110.40000000153668"/>
    <n v="1"/>
    <s v="C521725"/>
    <s v="Closed"/>
  </r>
  <r>
    <x v="0"/>
    <x v="2"/>
    <x v="16"/>
    <s v="REC.204"/>
    <n v="36"/>
    <x v="1"/>
    <x v="0"/>
    <d v="2018-06-17T08:52:08"/>
    <d v="2018-06-17T06:43:00"/>
    <n v="7748.0000000679865"/>
    <n v="129.13333333446644"/>
    <n v="4648.8000000407919"/>
    <n v="1"/>
    <s v="D521739"/>
    <s v="Closed"/>
  </r>
  <r>
    <x v="0"/>
    <x v="2"/>
    <x v="16"/>
    <s v="FS.202"/>
    <n v="17"/>
    <x v="1"/>
    <x v="0"/>
    <d v="2018-06-17T09:31:16"/>
    <d v="2018-06-17T08:52:08"/>
    <n v="2347.9999994393438"/>
    <n v="39.133333323989064"/>
    <n v="665.26666650781408"/>
    <n v="1"/>
    <s v="D521741"/>
    <s v="Closed"/>
  </r>
  <r>
    <x v="0"/>
    <x v="4"/>
    <x v="9"/>
    <s v="FS.8898"/>
    <n v="52"/>
    <x v="6"/>
    <x v="0"/>
    <d v="2018-06-18T04:44:47"/>
    <d v="2018-06-18T03:22:00"/>
    <n v="4966.9999999925494"/>
    <n v="82.783333333209157"/>
    <n v="4304.7333333268762"/>
    <n v="1"/>
    <s v="D521749"/>
    <s v="Closed"/>
  </r>
  <r>
    <x v="0"/>
    <x v="3"/>
    <x v="7"/>
    <s v="TR.38094"/>
    <n v="1"/>
    <x v="5"/>
    <x v="0"/>
    <d v="2018-06-18T08:49:53"/>
    <d v="2018-06-18T07:46:00"/>
    <n v="3833.0000001937151"/>
    <n v="63.883333336561918"/>
    <n v="63.883333336561918"/>
    <n v="1"/>
    <s v="D521753"/>
    <s v="Closed"/>
  </r>
  <r>
    <x v="0"/>
    <x v="2"/>
    <x v="5"/>
    <s v="TR.33383"/>
    <n v="1"/>
    <x v="5"/>
    <x v="0"/>
    <d v="2018-06-18T13:04:52"/>
    <d v="2018-06-18T11:35:00"/>
    <n v="5392.0000000158325"/>
    <n v="89.866666666930541"/>
    <n v="89.866666666930541"/>
    <n v="1"/>
    <s v="D521758"/>
    <s v="Closed"/>
  </r>
  <r>
    <x v="0"/>
    <x v="2"/>
    <x v="16"/>
    <s v="FS.423"/>
    <n v="1"/>
    <x v="1"/>
    <x v="0"/>
    <d v="2018-06-18T15:07:27"/>
    <d v="2018-06-18T14:19:00"/>
    <n v="2906.9999999832362"/>
    <n v="48.449999999720603"/>
    <n v="48.449999999720603"/>
    <n v="1"/>
    <s v="D521761"/>
    <s v="Closed"/>
  </r>
  <r>
    <x v="0"/>
    <x v="7"/>
    <x v="17"/>
    <s v="FS.1783"/>
    <n v="13"/>
    <x v="0"/>
    <x v="0"/>
    <d v="2018-06-19T12:29:00"/>
    <d v="2018-06-19T11:19:00"/>
    <n v="4199.9999998603016"/>
    <n v="69.999999997671694"/>
    <n v="909.99999996973202"/>
    <n v="1"/>
    <s v="D521763"/>
    <s v="Closed"/>
  </r>
  <r>
    <x v="0"/>
    <x v="7"/>
    <x v="17"/>
    <s v="MTR.15254"/>
    <n v="1"/>
    <x v="0"/>
    <x v="0"/>
    <d v="2018-06-19T12:29:00"/>
    <d v="2018-06-19T11:29:00"/>
    <n v="3599.9999997904524"/>
    <n v="59.99999999650754"/>
    <n v="59.99999999650754"/>
    <n v="1"/>
    <s v="C521764"/>
    <s v="Closed"/>
  </r>
  <r>
    <x v="1"/>
    <x v="6"/>
    <x v="18"/>
    <s v="TR.39762"/>
    <n v="6"/>
    <x v="2"/>
    <x v="0"/>
    <d v="2018-10-10T19:45:12"/>
    <d v="2018-10-10T17:48:00"/>
    <n v="7031.999999913387"/>
    <n v="117.19999999855645"/>
    <n v="703.1999999913387"/>
    <n v="1"/>
    <s v="D526362"/>
    <s v="Closed"/>
  </r>
  <r>
    <x v="0"/>
    <x v="2"/>
    <x v="5"/>
    <s v="FS.227"/>
    <n v="38"/>
    <x v="1"/>
    <x v="0"/>
    <d v="2018-06-21T04:20:22"/>
    <d v="2018-06-21T03:04:00"/>
    <n v="4581.9999998901039"/>
    <n v="76.366666664835066"/>
    <n v="2901.9333332637325"/>
    <n v="1"/>
    <s v="D521774"/>
    <s v="Closed"/>
  </r>
  <r>
    <x v="0"/>
    <x v="7"/>
    <x v="17"/>
    <s v="FS.1832"/>
    <n v="35"/>
    <x v="5"/>
    <x v="0"/>
    <d v="2018-06-21T07:42:04"/>
    <d v="2018-06-21T06:14:00"/>
    <n v="5283.9999999152496"/>
    <n v="88.066666665254161"/>
    <n v="3082.3333332838956"/>
    <n v="1"/>
    <s v="D521780"/>
    <s v="Closed"/>
  </r>
  <r>
    <x v="0"/>
    <x v="7"/>
    <x v="17"/>
    <s v="FS.1832"/>
    <n v="35"/>
    <x v="1"/>
    <x v="0"/>
    <d v="2018-06-21T08:32:49"/>
    <d v="2018-06-21T08:10:00"/>
    <n v="1368.9999994123355"/>
    <n v="22.816666656872258"/>
    <n v="798.58333299052902"/>
    <n v="1"/>
    <s v="D521785"/>
    <s v="Closed"/>
  </r>
  <r>
    <x v="0"/>
    <x v="0"/>
    <x v="3"/>
    <s v="FS.761"/>
    <n v="14"/>
    <x v="1"/>
    <x v="0"/>
    <d v="2018-06-21T19:38:16"/>
    <d v="2018-06-21T18:34:00"/>
    <n v="3856.0000005410984"/>
    <n v="64.266666675684974"/>
    <n v="899.73333345958963"/>
    <n v="1"/>
    <s v="D521793"/>
    <s v="Closed"/>
  </r>
  <r>
    <x v="1"/>
    <x v="6"/>
    <x v="23"/>
    <s v="MTR.1683"/>
    <n v="1"/>
    <x v="4"/>
    <x v="0"/>
    <d v="2018-06-22T10:35:53"/>
    <d v="2018-06-22T10:12:00"/>
    <n v="1432.9999999143183"/>
    <n v="23.883333331905305"/>
    <n v="23.883333331905305"/>
    <n v="1"/>
    <s v="C521794"/>
    <s v="Closed"/>
  </r>
  <r>
    <x v="0"/>
    <x v="0"/>
    <x v="3"/>
    <s v="TR.34096"/>
    <n v="2"/>
    <x v="0"/>
    <x v="0"/>
    <d v="2018-06-22T14:06:45"/>
    <d v="2018-06-22T12:47:00"/>
    <n v="4785.0000001955777"/>
    <n v="79.750000003259629"/>
    <n v="159.50000000651926"/>
    <n v="1"/>
    <s v="D521796"/>
    <s v="Closed"/>
  </r>
  <r>
    <x v="0"/>
    <x v="0"/>
    <x v="3"/>
    <s v="MTR.27116"/>
    <n v="1"/>
    <x v="1"/>
    <x v="0"/>
    <d v="2018-06-23T11:13:38"/>
    <d v="2018-06-23T10:28:00"/>
    <n v="2737.9999994533136"/>
    <n v="45.633333324221894"/>
    <n v="45.633333324221894"/>
    <n v="1"/>
    <s v="C521800"/>
    <s v="Closed"/>
  </r>
  <r>
    <x v="1"/>
    <x v="5"/>
    <x v="24"/>
    <s v="MTR.6785"/>
    <n v="1"/>
    <x v="2"/>
    <x v="0"/>
    <d v="2018-10-14T13:14:00"/>
    <d v="2018-10-14T12:37:00"/>
    <n v="2220.0000003213063"/>
    <n v="37.000000005355105"/>
    <n v="37.000000005355105"/>
    <n v="1"/>
    <s v="C526984"/>
    <s v="Closed"/>
  </r>
  <r>
    <x v="0"/>
    <x v="2"/>
    <x v="16"/>
    <s v="MTR.27563"/>
    <n v="1"/>
    <x v="1"/>
    <x v="0"/>
    <d v="2018-06-23T17:28:00"/>
    <d v="2018-06-23T16:12:00"/>
    <n v="4559.9999997764826"/>
    <n v="75.99999999627471"/>
    <n v="75.99999999627471"/>
    <n v="1"/>
    <s v="C521806"/>
    <s v="Closed"/>
  </r>
  <r>
    <x v="1"/>
    <x v="6"/>
    <x v="13"/>
    <s v="FS.2541"/>
    <n v="115"/>
    <x v="6"/>
    <x v="0"/>
    <d v="2018-06-23T18:37:02"/>
    <d v="2018-06-23T17:29:00"/>
    <n v="4081.9999999366701"/>
    <n v="68.033333332277834"/>
    <n v="7823.833333211951"/>
    <n v="1"/>
    <s v="D521820"/>
    <s v="Closed"/>
  </r>
  <r>
    <x v="0"/>
    <x v="4"/>
    <x v="9"/>
    <s v="PL.104782"/>
    <n v="43"/>
    <x v="10"/>
    <x v="0"/>
    <d v="2018-06-24T11:54:00"/>
    <d v="2018-06-24T06:45:00"/>
    <n v="18540.000000083819"/>
    <n v="309.00000000139698"/>
    <n v="13287.00000006007"/>
    <n v="1"/>
    <s v="D521835"/>
    <s v="Closed"/>
  </r>
  <r>
    <x v="0"/>
    <x v="0"/>
    <x v="4"/>
    <s v="FS.1101"/>
    <n v="7"/>
    <x v="3"/>
    <x v="0"/>
    <d v="2018-06-25T20:46:07"/>
    <d v="2018-06-25T19:08:00"/>
    <n v="5887.000000057742"/>
    <n v="98.116666667629033"/>
    <n v="686.81666667340323"/>
    <n v="1"/>
    <s v="D521883"/>
    <s v="Closed"/>
  </r>
  <r>
    <x v="0"/>
    <x v="0"/>
    <x v="4"/>
    <s v="FS.1498"/>
    <n v="3"/>
    <x v="3"/>
    <x v="0"/>
    <d v="2018-06-25T21:46:53"/>
    <d v="2018-06-25T19:10:00"/>
    <n v="9413.0000001518056"/>
    <n v="156.88333333586343"/>
    <n v="470.65000000759028"/>
    <n v="1"/>
    <s v="D521932"/>
    <s v="Closed"/>
  </r>
  <r>
    <x v="0"/>
    <x v="4"/>
    <x v="9"/>
    <s v="FS.1402"/>
    <n v="164"/>
    <x v="7"/>
    <x v="0"/>
    <d v="2018-06-25T22:13:46"/>
    <d v="2018-06-25T19:39:00"/>
    <n v="9286.0000000102445"/>
    <n v="154.76666666683741"/>
    <n v="25381.733333361335"/>
    <n v="1"/>
    <s v="D521902"/>
    <s v="Closed"/>
  </r>
  <r>
    <x v="0"/>
    <x v="0"/>
    <x v="3"/>
    <s v="FS.599"/>
    <n v="36"/>
    <x v="3"/>
    <x v="0"/>
    <d v="2018-06-26T05:57:27"/>
    <d v="2018-06-25T20:27:00"/>
    <n v="34227.000000234693"/>
    <n v="570.45000000391155"/>
    <n v="20536.200000140816"/>
    <n v="1"/>
    <s v="D521949"/>
    <s v="Closed"/>
  </r>
  <r>
    <x v="0"/>
    <x v="0"/>
    <x v="3"/>
    <s v="FS.1010"/>
    <n v="3"/>
    <x v="3"/>
    <x v="0"/>
    <d v="2018-06-25T23:02:39"/>
    <d v="2018-06-25T20:37:00"/>
    <n v="8739.0000003855675"/>
    <n v="145.65000000642613"/>
    <n v="436.95000001927838"/>
    <n v="1"/>
    <s v="D521958"/>
    <s v="Closed"/>
  </r>
  <r>
    <x v="0"/>
    <x v="2"/>
    <x v="16"/>
    <s v="REC.323"/>
    <n v="129"/>
    <x v="7"/>
    <x v="0"/>
    <d v="2018-06-25T22:33:24"/>
    <d v="2018-06-25T20:39:00"/>
    <n v="6863.9999996172264"/>
    <n v="114.39999999362044"/>
    <n v="14757.599999177037"/>
    <n v="1"/>
    <s v="D521934"/>
    <s v="Closed"/>
  </r>
  <r>
    <x v="0"/>
    <x v="2"/>
    <x v="10"/>
    <s v="FS.246"/>
    <n v="27"/>
    <x v="3"/>
    <x v="0"/>
    <d v="2018-06-25T23:01:59"/>
    <d v="2018-06-25T20:48:00"/>
    <n v="8038.9999995706603"/>
    <n v="133.98333332617767"/>
    <n v="3617.5499998067971"/>
    <n v="1"/>
    <s v="D521950"/>
    <s v="Closed"/>
  </r>
  <r>
    <x v="0"/>
    <x v="0"/>
    <x v="3"/>
    <s v="FS.869"/>
    <n v="2"/>
    <x v="1"/>
    <x v="0"/>
    <d v="2018-06-26T10:13:52"/>
    <d v="2018-06-26T08:54:00"/>
    <n v="4791.9999999459833"/>
    <n v="79.866666665766388"/>
    <n v="159.73333333153278"/>
    <n v="1"/>
    <s v="D521965"/>
    <s v="Closed"/>
  </r>
  <r>
    <x v="0"/>
    <x v="4"/>
    <x v="9"/>
    <s v="TR.37918"/>
    <n v="1"/>
    <x v="1"/>
    <x v="0"/>
    <d v="2018-06-26T09:55:33"/>
    <d v="2018-06-26T08:57:00"/>
    <n v="3513.0000001983717"/>
    <n v="58.550000003306195"/>
    <n v="58.550000003306195"/>
    <n v="1"/>
    <s v="D521964"/>
    <s v="Closed"/>
  </r>
  <r>
    <x v="0"/>
    <x v="0"/>
    <x v="3"/>
    <s v="TR.34002"/>
    <n v="3"/>
    <x v="0"/>
    <x v="0"/>
    <d v="2018-06-26T15:51:20"/>
    <d v="2018-06-26T15:38:00"/>
    <n v="800.00000030267984"/>
    <n v="13.333333338377997"/>
    <n v="40.000000015133992"/>
    <n v="1"/>
    <s v="D521967"/>
    <s v="Closed"/>
  </r>
  <r>
    <x v="0"/>
    <x v="4"/>
    <x v="9"/>
    <s v="REC.1437"/>
    <n v="72"/>
    <x v="4"/>
    <x v="0"/>
    <d v="2018-06-26T19:49:15"/>
    <d v="2018-06-26T18:03:00"/>
    <n v="6375.000000349246"/>
    <n v="106.25000000582077"/>
    <n v="7650.0000004190952"/>
    <n v="1"/>
    <s v="D521983"/>
    <s v="Closed"/>
  </r>
  <r>
    <x v="1"/>
    <x v="5"/>
    <x v="24"/>
    <s v="MTR.6787"/>
    <n v="1"/>
    <x v="2"/>
    <x v="0"/>
    <d v="2018-10-14T14:48:00"/>
    <d v="2018-10-14T13:23:00"/>
    <n v="5100.0000002793968"/>
    <n v="85.000000004656613"/>
    <n v="85.000000004656613"/>
    <n v="1"/>
    <s v="C526989"/>
    <s v="Closed"/>
  </r>
  <r>
    <x v="0"/>
    <x v="0"/>
    <x v="1"/>
    <s v="MTR.22037"/>
    <n v="1"/>
    <x v="1"/>
    <x v="0"/>
    <d v="2018-06-27T09:54:35"/>
    <d v="2018-06-27T09:12:00"/>
    <n v="2555.0000000512227"/>
    <n v="42.583333334187046"/>
    <n v="42.583333334187046"/>
    <n v="1"/>
    <s v="C521988"/>
    <s v="Closed"/>
  </r>
  <r>
    <x v="1"/>
    <x v="6"/>
    <x v="34"/>
    <s v="MTR.14462"/>
    <n v="1"/>
    <x v="1"/>
    <x v="0"/>
    <d v="2018-06-27T10:38:48"/>
    <d v="2018-06-27T10:07:00"/>
    <n v="1908.0000003101304"/>
    <n v="31.80000000516884"/>
    <n v="31.80000000516884"/>
    <n v="1"/>
    <s v="C521990"/>
    <s v="Closed"/>
  </r>
  <r>
    <x v="0"/>
    <x v="3"/>
    <x v="7"/>
    <s v="FS.1620"/>
    <n v="1"/>
    <x v="1"/>
    <x v="0"/>
    <d v="2018-06-27T17:04:36"/>
    <d v="2018-06-27T16:09:00"/>
    <n v="3335.9999996842816"/>
    <n v="55.599999994738027"/>
    <n v="55.599999994738027"/>
    <n v="1"/>
    <s v="D521995"/>
    <s v="Closed"/>
  </r>
  <r>
    <x v="1"/>
    <x v="1"/>
    <x v="20"/>
    <s v="FS.2965"/>
    <n v="13"/>
    <x v="4"/>
    <x v="0"/>
    <d v="2018-06-27T21:35:27"/>
    <d v="2018-06-27T19:05:00"/>
    <n v="9026.9999998155981"/>
    <n v="150.44999999692664"/>
    <n v="1955.8499999600463"/>
    <n v="1"/>
    <s v="D522007"/>
    <s v="Closed"/>
  </r>
  <r>
    <x v="0"/>
    <x v="3"/>
    <x v="7"/>
    <s v="TR.38190"/>
    <n v="3"/>
    <x v="5"/>
    <x v="0"/>
    <d v="2018-06-27T20:05:41"/>
    <d v="2018-06-27T19:17:00"/>
    <n v="2921.00000011269"/>
    <n v="48.683333335211501"/>
    <n v="146.0500000056345"/>
    <n v="1"/>
    <s v="D522002"/>
    <s v="Closed"/>
  </r>
  <r>
    <x v="0"/>
    <x v="7"/>
    <x v="17"/>
    <s v="TR.39011"/>
    <n v="4"/>
    <x v="5"/>
    <x v="0"/>
    <d v="2018-06-27T20:53:44"/>
    <d v="2018-06-27T20:10:00"/>
    <n v="2623.9999998360872"/>
    <n v="43.733333330601454"/>
    <n v="174.93333332240582"/>
    <n v="1"/>
    <s v="D522006"/>
    <s v="Closed"/>
  </r>
  <r>
    <x v="1"/>
    <x v="1"/>
    <x v="11"/>
    <s v="FS.2129"/>
    <n v="29"/>
    <x v="1"/>
    <x v="0"/>
    <d v="2018-06-28T17:00:11"/>
    <d v="2018-06-28T15:45:00"/>
    <n v="4511.0000002663583"/>
    <n v="75.183333337772638"/>
    <n v="2180.3166667954065"/>
    <n v="1"/>
    <s v="D522016"/>
    <s v="Closed"/>
  </r>
  <r>
    <x v="0"/>
    <x v="2"/>
    <x v="15"/>
    <s v="FDR.8362"/>
    <n v="624"/>
    <x v="3"/>
    <x v="0"/>
    <d v="2018-06-28T20:28:51"/>
    <d v="2018-06-28T19:48:00"/>
    <n v="2451.000000257045"/>
    <n v="40.850000004284084"/>
    <n v="25490.400002673268"/>
    <n v="1"/>
    <s v="D522049"/>
    <s v="Closed"/>
  </r>
  <r>
    <x v="0"/>
    <x v="4"/>
    <x v="9"/>
    <s v="FDR.8369"/>
    <n v="1142"/>
    <x v="3"/>
    <x v="0"/>
    <d v="2018-06-28T23:22:35"/>
    <d v="2018-06-28T20:03:00"/>
    <n v="11974.999999953434"/>
    <n v="199.58333333255723"/>
    <n v="227924.16666578036"/>
    <n v="1"/>
    <s v="D522080"/>
    <s v="Closed"/>
  </r>
  <r>
    <x v="0"/>
    <x v="2"/>
    <x v="5"/>
    <s v="FS.38787"/>
    <n v="1"/>
    <x v="1"/>
    <x v="0"/>
    <d v="2018-06-28T21:47:26"/>
    <d v="2018-06-28T20:03:00"/>
    <n v="6266.0000000149012"/>
    <n v="104.43333333358169"/>
    <n v="104.43333333358169"/>
    <n v="1"/>
    <s v="D522160"/>
    <s v="Closed"/>
  </r>
  <r>
    <x v="0"/>
    <x v="2"/>
    <x v="10"/>
    <s v="REC.2857"/>
    <n v="564"/>
    <x v="1"/>
    <x v="0"/>
    <d v="2018-06-28T21:29:59"/>
    <d v="2018-06-28T20:18:00"/>
    <n v="4319.0000000176951"/>
    <n v="71.983333333628252"/>
    <n v="40598.600000166334"/>
    <n v="1"/>
    <s v="D522111"/>
    <s v="Closed"/>
  </r>
  <r>
    <x v="0"/>
    <x v="2"/>
    <x v="15"/>
    <s v="TR.33548"/>
    <n v="2"/>
    <x v="3"/>
    <x v="0"/>
    <d v="2018-06-28T21:30:53"/>
    <d v="2018-06-28T20:28:51"/>
    <n v="3722.0000000204891"/>
    <n v="62.033333333674818"/>
    <n v="124.06666666734964"/>
    <n v="1"/>
    <s v="D522055"/>
    <s v="Closed"/>
  </r>
  <r>
    <x v="0"/>
    <x v="2"/>
    <x v="5"/>
    <s v="FS.654"/>
    <n v="57"/>
    <x v="1"/>
    <x v="0"/>
    <d v="2018-06-28T23:57:50"/>
    <d v="2018-06-28T20:31:00"/>
    <n v="12409.999999799766"/>
    <n v="206.83333332999609"/>
    <n v="11789.499999809777"/>
    <n v="1"/>
    <s v="D522194"/>
    <s v="Closed"/>
  </r>
  <r>
    <x v="0"/>
    <x v="2"/>
    <x v="10"/>
    <s v="FS.85"/>
    <n v="38"/>
    <x v="1"/>
    <x v="0"/>
    <d v="2018-06-28T22:17:56"/>
    <d v="2018-06-28T20:34:00"/>
    <n v="6235.9999999171123"/>
    <n v="103.93333333195187"/>
    <n v="3949.4666666141711"/>
    <n v="1"/>
    <s v="D522170"/>
    <s v="Closed"/>
  </r>
  <r>
    <x v="0"/>
    <x v="2"/>
    <x v="5"/>
    <s v="FS.685"/>
    <n v="62"/>
    <x v="3"/>
    <x v="0"/>
    <d v="2018-06-29T01:18:51"/>
    <d v="2018-06-28T20:35:00"/>
    <n v="17031.000000005588"/>
    <n v="283.85000000009313"/>
    <n v="17598.700000005774"/>
    <n v="1"/>
    <s v="D522190"/>
    <s v="Closed"/>
  </r>
  <r>
    <x v="0"/>
    <x v="0"/>
    <x v="1"/>
    <s v="FS.664"/>
    <n v="10"/>
    <x v="7"/>
    <x v="0"/>
    <d v="2018-06-29T01:52:17"/>
    <d v="2018-06-28T20:37:00"/>
    <n v="18917.000000202097"/>
    <n v="315.28333333670162"/>
    <n v="3152.8333333670162"/>
    <n v="1"/>
    <s v="D522252"/>
    <s v="Closed"/>
  </r>
  <r>
    <x v="0"/>
    <x v="0"/>
    <x v="0"/>
    <s v="FS.1322"/>
    <n v="24"/>
    <x v="1"/>
    <x v="0"/>
    <d v="2018-06-28T23:11:51"/>
    <d v="2018-06-28T20:59:00"/>
    <n v="7971.0000000195578"/>
    <n v="132.85000000032596"/>
    <n v="3188.4000000078231"/>
    <n v="1"/>
    <s v="D522224"/>
    <s v="Closed"/>
  </r>
  <r>
    <x v="0"/>
    <x v="2"/>
    <x v="5"/>
    <s v="FS.642"/>
    <n v="19"/>
    <x v="1"/>
    <x v="0"/>
    <d v="2018-06-29T01:03:54"/>
    <d v="2018-06-28T21:06:00"/>
    <n v="14273.999999882653"/>
    <n v="237.89999999804422"/>
    <n v="4520.0999999628402"/>
    <n v="1"/>
    <s v="D522244"/>
    <s v="Closed"/>
  </r>
  <r>
    <x v="0"/>
    <x v="3"/>
    <x v="6"/>
    <s v="FS.1654"/>
    <n v="21"/>
    <x v="3"/>
    <x v="0"/>
    <d v="2018-06-29T02:04:59"/>
    <d v="2018-06-28T21:19:00"/>
    <n v="17158.999999752268"/>
    <n v="285.98333332920447"/>
    <n v="6005.6499999132939"/>
    <n v="1"/>
    <s v="D522197"/>
    <s v="Closed"/>
  </r>
  <r>
    <x v="0"/>
    <x v="2"/>
    <x v="5"/>
    <s v="FS.561"/>
    <n v="5"/>
    <x v="1"/>
    <x v="0"/>
    <d v="2018-06-29T03:35:40"/>
    <d v="2018-06-28T21:26:00"/>
    <n v="22179.999999795109"/>
    <n v="369.66666666325182"/>
    <n v="1848.3333333162591"/>
    <n v="1"/>
    <s v="D522250"/>
    <s v="Closed"/>
  </r>
  <r>
    <x v="0"/>
    <x v="2"/>
    <x v="5"/>
    <s v="TR.34637"/>
    <n v="1"/>
    <x v="3"/>
    <x v="0"/>
    <d v="2018-06-29T00:52:45"/>
    <d v="2018-06-28T21:50:00"/>
    <n v="10965.000000223517"/>
    <n v="182.75000000372529"/>
    <n v="182.75000000372529"/>
    <n v="1"/>
    <s v="D522248"/>
    <s v="Closed"/>
  </r>
  <r>
    <x v="1"/>
    <x v="1"/>
    <x v="11"/>
    <s v="FDR.2919"/>
    <n v="1975"/>
    <x v="2"/>
    <x v="0"/>
    <d v="2018-10-16T09:18:27"/>
    <d v="2018-10-16T06:17:00"/>
    <n v="10886.999999592081"/>
    <n v="181.44999999320135"/>
    <n v="358363.74998657266"/>
    <n v="1"/>
    <s v="D527154"/>
    <s v="Closed"/>
  </r>
  <r>
    <x v="0"/>
    <x v="2"/>
    <x v="29"/>
    <s v="FS.264"/>
    <n v="4"/>
    <x v="3"/>
    <x v="0"/>
    <d v="2018-06-29T02:03:16"/>
    <d v="2018-06-28T22:57:00"/>
    <n v="11175.999999884516"/>
    <n v="186.26666666474193"/>
    <n v="745.06666665896773"/>
    <n v="1"/>
    <s v="D522253"/>
    <s v="Closed"/>
  </r>
  <r>
    <x v="0"/>
    <x v="4"/>
    <x v="9"/>
    <s v="FS.1472"/>
    <n v="5"/>
    <x v="3"/>
    <x v="0"/>
    <d v="2018-06-28T23:52:55"/>
    <d v="2018-06-28T23:30:00"/>
    <n v="1375.0000001862645"/>
    <n v="22.916666669771075"/>
    <n v="114.58333334885538"/>
    <n v="1"/>
    <s v="D522241"/>
    <s v="Closed"/>
  </r>
  <r>
    <x v="0"/>
    <x v="7"/>
    <x v="17"/>
    <s v="FS.1855"/>
    <n v="56"/>
    <x v="3"/>
    <x v="0"/>
    <d v="2018-06-29T03:55:36"/>
    <d v="2018-06-29T00:17:00"/>
    <n v="13116.000000131316"/>
    <n v="218.60000000218861"/>
    <n v="12241.600000122562"/>
    <n v="1"/>
    <s v="D522254"/>
    <s v="Closed"/>
  </r>
  <r>
    <x v="0"/>
    <x v="2"/>
    <x v="16"/>
    <s v="FS.454"/>
    <n v="4"/>
    <x v="1"/>
    <x v="0"/>
    <d v="2018-06-29T05:16:03"/>
    <d v="2018-06-29T02:04:00"/>
    <n v="11523.000000533648"/>
    <n v="192.05000000889413"/>
    <n v="768.20000003557652"/>
    <n v="1"/>
    <s v="D522259"/>
    <s v="Closed"/>
  </r>
  <r>
    <x v="0"/>
    <x v="2"/>
    <x v="15"/>
    <s v="TR.33548"/>
    <n v="2"/>
    <x v="1"/>
    <x v="0"/>
    <d v="2018-06-29T08:51:12"/>
    <d v="2018-06-29T07:59:00"/>
    <n v="3131.9999997736886"/>
    <n v="52.199999996228144"/>
    <n v="104.39999999245629"/>
    <n v="1"/>
    <s v="D522264"/>
    <s v="Closed"/>
  </r>
  <r>
    <x v="1"/>
    <x v="6"/>
    <x v="13"/>
    <s v="TR.41228"/>
    <n v="5"/>
    <x v="2"/>
    <x v="0"/>
    <d v="2018-10-19T09:42:29"/>
    <d v="2018-10-19T08:19:00"/>
    <n v="5008.9999997522682"/>
    <n v="83.48333332920447"/>
    <n v="417.41666664602235"/>
    <n v="1"/>
    <s v="D528421"/>
    <s v="Closed"/>
  </r>
  <r>
    <x v="1"/>
    <x v="1"/>
    <x v="11"/>
    <s v="MTR.8778"/>
    <n v="1"/>
    <x v="2"/>
    <x v="0"/>
    <d v="2018-10-20T06:49:00"/>
    <d v="2018-10-20T06:10:00"/>
    <n v="2340.000000083819"/>
    <n v="39.000000001396984"/>
    <n v="39.000000001396984"/>
    <n v="1"/>
    <s v="C528638"/>
    <s v="Closed"/>
  </r>
  <r>
    <x v="0"/>
    <x v="2"/>
    <x v="10"/>
    <s v="TR.31656"/>
    <n v="1"/>
    <x v="1"/>
    <x v="0"/>
    <d v="2018-06-29T13:03:12"/>
    <d v="2018-06-29T12:22:00"/>
    <n v="2472.0000001369044"/>
    <n v="41.20000000228174"/>
    <n v="41.20000000228174"/>
    <n v="1"/>
    <s v="D522272"/>
    <s v="Closed"/>
  </r>
  <r>
    <x v="0"/>
    <x v="2"/>
    <x v="10"/>
    <s v="FS.85"/>
    <n v="2"/>
    <x v="7"/>
    <x v="0"/>
    <d v="2018-06-29T23:26:30"/>
    <d v="2018-06-29T21:16:00"/>
    <n v="7829.9999997485429"/>
    <n v="130.49999999580905"/>
    <n v="260.9999999916181"/>
    <n v="1"/>
    <s v="D522278"/>
    <s v="Closed"/>
  </r>
  <r>
    <x v="0"/>
    <x v="2"/>
    <x v="10"/>
    <s v="TR.31694"/>
    <n v="1"/>
    <x v="7"/>
    <x v="0"/>
    <d v="2018-06-29T22:35:54"/>
    <d v="2018-06-29T21:36:00"/>
    <n v="3593.9999996451661"/>
    <n v="59.899999994086102"/>
    <n v="59.899999994086102"/>
    <n v="1"/>
    <s v="D522277"/>
    <s v="Closed"/>
  </r>
  <r>
    <x v="1"/>
    <x v="1"/>
    <x v="11"/>
    <s v="MTR.8772"/>
    <n v="1"/>
    <x v="2"/>
    <x v="0"/>
    <d v="2018-10-20T06:48:00"/>
    <d v="2018-10-20T06:18:00"/>
    <n v="1800.0000002095476"/>
    <n v="30.00000000349246"/>
    <n v="30.00000000349246"/>
    <n v="1"/>
    <s v="C528639"/>
    <s v="Closed"/>
  </r>
  <r>
    <x v="0"/>
    <x v="2"/>
    <x v="10"/>
    <s v="FS.45"/>
    <n v="1"/>
    <x v="1"/>
    <x v="0"/>
    <d v="2018-06-30T13:55:00"/>
    <d v="2018-06-30T13:09:00"/>
    <n v="2759.999999566935"/>
    <n v="45.99999999278225"/>
    <n v="45.99999999278225"/>
    <n v="1"/>
    <s v="D522283"/>
    <s v="Closed"/>
  </r>
  <r>
    <x v="0"/>
    <x v="0"/>
    <x v="1"/>
    <s v="FS.812"/>
    <n v="14"/>
    <x v="3"/>
    <x v="0"/>
    <d v="2018-06-30T17:08:02"/>
    <d v="2018-06-30T16:10:00"/>
    <n v="3481.9999998668209"/>
    <n v="58.033333331113681"/>
    <n v="812.46666663559154"/>
    <n v="1"/>
    <s v="D522292"/>
    <s v="Closed"/>
  </r>
  <r>
    <x v="0"/>
    <x v="0"/>
    <x v="1"/>
    <s v="FS.824"/>
    <n v="2"/>
    <x v="3"/>
    <x v="0"/>
    <d v="2018-06-30T17:49:38"/>
    <d v="2018-06-30T17:08:02"/>
    <n v="2496.000000089407"/>
    <n v="41.600000001490116"/>
    <n v="83.200000002980232"/>
    <n v="1"/>
    <s v="D522291"/>
    <s v="Closed"/>
  </r>
  <r>
    <x v="0"/>
    <x v="3"/>
    <x v="6"/>
    <s v="FS.1656"/>
    <n v="7"/>
    <x v="7"/>
    <x v="0"/>
    <d v="2018-06-30T18:59:38"/>
    <d v="2018-06-30T17:29:00"/>
    <n v="5438.0000000819564"/>
    <n v="90.633333334699273"/>
    <n v="634.43333334289491"/>
    <n v="1"/>
    <s v="D522296"/>
    <s v="Closed"/>
  </r>
  <r>
    <x v="0"/>
    <x v="2"/>
    <x v="5"/>
    <s v="FS.211"/>
    <n v="10"/>
    <x v="3"/>
    <x v="0"/>
    <d v="2018-06-30T20:31:34"/>
    <d v="2018-06-30T19:30:00"/>
    <n v="3693.9999997615814"/>
    <n v="61.566666662693024"/>
    <n v="615.66666662693024"/>
    <n v="1"/>
    <s v="D522298"/>
    <s v="Closed"/>
  </r>
  <r>
    <x v="0"/>
    <x v="4"/>
    <x v="8"/>
    <s v="FS.1048"/>
    <n v="3"/>
    <x v="1"/>
    <x v="0"/>
    <d v="2018-06-30T23:18:00"/>
    <d v="2018-06-30T22:14:00"/>
    <n v="3839.9999999441206"/>
    <n v="63.999999999068677"/>
    <n v="191.99999999720603"/>
    <n v="1"/>
    <s v="D522300"/>
    <s v="Closed"/>
  </r>
  <r>
    <x v="0"/>
    <x v="0"/>
    <x v="3"/>
    <s v="FS.933"/>
    <n v="9"/>
    <x v="1"/>
    <x v="0"/>
    <d v="2018-07-01T12:58:23"/>
    <d v="2018-07-01T12:00:00"/>
    <n v="3502.9999997466803"/>
    <n v="58.383333329111338"/>
    <n v="525.44999996200204"/>
    <n v="1"/>
    <s v="D522309"/>
    <s v="Closed"/>
  </r>
  <r>
    <x v="0"/>
    <x v="2"/>
    <x v="16"/>
    <s v="TR.33589"/>
    <n v="6"/>
    <x v="5"/>
    <x v="0"/>
    <d v="2018-07-02T08:52:53"/>
    <d v="2018-07-02T08:05:00"/>
    <n v="2873.0000002076849"/>
    <n v="47.883333336794749"/>
    <n v="287.30000002076849"/>
    <n v="1"/>
    <s v="D522311"/>
    <s v="Closed"/>
  </r>
  <r>
    <x v="0"/>
    <x v="2"/>
    <x v="15"/>
    <s v="FS.312"/>
    <n v="2"/>
    <x v="1"/>
    <x v="0"/>
    <d v="2018-07-02T11:26:23"/>
    <d v="2018-07-02T10:14:00"/>
    <n v="4342.9999999701977"/>
    <n v="72.383333332836628"/>
    <n v="144.76666666567326"/>
    <n v="1"/>
    <s v="D522315"/>
    <s v="Closed"/>
  </r>
  <r>
    <x v="0"/>
    <x v="4"/>
    <x v="9"/>
    <s v="FS.1397"/>
    <n v="67"/>
    <x v="1"/>
    <x v="0"/>
    <d v="2018-07-02T22:52:21"/>
    <d v="2018-07-02T18:58:00"/>
    <n v="14060.999999754131"/>
    <n v="234.34999999590218"/>
    <n v="15701.449999725446"/>
    <n v="1"/>
    <s v="D522337"/>
    <s v="Closed"/>
  </r>
  <r>
    <x v="0"/>
    <x v="7"/>
    <x v="17"/>
    <s v="TR.38547"/>
    <n v="2"/>
    <x v="7"/>
    <x v="0"/>
    <d v="2018-07-03T18:33:59"/>
    <d v="2018-07-03T17:22:00"/>
    <n v="4319.0000000176951"/>
    <n v="71.983333333628252"/>
    <n v="143.9666666672565"/>
    <n v="1"/>
    <s v="D522410"/>
    <s v="Closed"/>
  </r>
  <r>
    <x v="0"/>
    <x v="3"/>
    <x v="7"/>
    <s v="FDR.8357"/>
    <n v="660"/>
    <x v="7"/>
    <x v="0"/>
    <d v="2018-07-03T20:34:16"/>
    <d v="2018-07-03T17:59:00"/>
    <n v="9316.0000001080334"/>
    <n v="155.26666666846722"/>
    <n v="102476.00000118837"/>
    <n v="1"/>
    <s v="D522416"/>
    <s v="Closed"/>
  </r>
  <r>
    <x v="0"/>
    <x v="3"/>
    <x v="7"/>
    <s v="TR.37647"/>
    <n v="1"/>
    <x v="7"/>
    <x v="0"/>
    <d v="2018-07-04T00:32:07"/>
    <d v="2018-07-03T23:33:00"/>
    <n v="3546.999999973923"/>
    <n v="59.116666666232049"/>
    <n v="59.116666666232049"/>
    <n v="1"/>
    <s v="D522512"/>
    <s v="Closed"/>
  </r>
  <r>
    <x v="0"/>
    <x v="3"/>
    <x v="7"/>
    <s v="TR.37735"/>
    <n v="1"/>
    <x v="7"/>
    <x v="0"/>
    <d v="2018-07-04T07:55:13"/>
    <d v="2018-07-04T06:39:00"/>
    <n v="4572.9999996721745"/>
    <n v="76.216666661202908"/>
    <n v="76.216666661202908"/>
    <n v="1"/>
    <s v="D522516"/>
    <s v="Closed"/>
  </r>
  <r>
    <x v="0"/>
    <x v="2"/>
    <x v="16"/>
    <s v="TR.33628"/>
    <n v="8"/>
    <x v="4"/>
    <x v="0"/>
    <d v="2018-07-04T08:52:00"/>
    <d v="2018-07-04T07:44:00"/>
    <n v="4079.9999994691461"/>
    <n v="67.999999991152436"/>
    <n v="543.99999992921948"/>
    <n v="1"/>
    <s v="D522519"/>
    <s v="Closed"/>
  </r>
  <r>
    <x v="1"/>
    <x v="1"/>
    <x v="11"/>
    <s v="MTR.8781"/>
    <n v="1"/>
    <x v="7"/>
    <x v="0"/>
    <d v="2018-07-05T04:03:10"/>
    <d v="2018-07-05T02:12:00"/>
    <n v="6670.0000001583248"/>
    <n v="111.16666666930541"/>
    <n v="111.16666666930541"/>
    <n v="1"/>
    <s v="C522523"/>
    <s v="Closed"/>
  </r>
  <r>
    <x v="1"/>
    <x v="1"/>
    <x v="11"/>
    <s v="FS.2181"/>
    <n v="6"/>
    <x v="7"/>
    <x v="0"/>
    <d v="2018-07-05T04:39:24"/>
    <d v="2018-07-05T03:13:00"/>
    <n v="5183.9999997988343"/>
    <n v="86.399999996647239"/>
    <n v="518.39999997988343"/>
    <n v="1"/>
    <s v="D522525"/>
    <s v="Closed"/>
  </r>
  <r>
    <x v="0"/>
    <x v="2"/>
    <x v="16"/>
    <s v="FS.538"/>
    <n v="83"/>
    <x v="1"/>
    <x v="0"/>
    <d v="2018-07-05T16:42:12"/>
    <d v="2018-07-05T15:44:00"/>
    <n v="3492.0000003185123"/>
    <n v="58.200000005308539"/>
    <n v="4830.6000004406087"/>
    <n v="1"/>
    <s v="D522546"/>
    <s v="Closed"/>
  </r>
  <r>
    <x v="0"/>
    <x v="2"/>
    <x v="5"/>
    <s v="FS.730"/>
    <n v="40"/>
    <x v="7"/>
    <x v="0"/>
    <d v="2018-07-07T01:17:42"/>
    <d v="2018-07-07T00:23:00"/>
    <n v="3281.9999996339902"/>
    <n v="54.699999993899837"/>
    <n v="2187.9999997559935"/>
    <n v="1"/>
    <s v="D522556"/>
    <s v="Closed"/>
  </r>
  <r>
    <x v="0"/>
    <x v="2"/>
    <x v="15"/>
    <s v="PL.95550"/>
    <n v="4"/>
    <x v="10"/>
    <x v="0"/>
    <d v="2018-07-07T10:42:00"/>
    <d v="2018-07-07T04:20:00"/>
    <n v="22919.999999902211"/>
    <n v="381.99999999837019"/>
    <n v="1527.9999999934807"/>
    <n v="1"/>
    <s v="D522630"/>
    <s v="Closed"/>
  </r>
  <r>
    <x v="1"/>
    <x v="1"/>
    <x v="11"/>
    <s v="MTR.71151"/>
    <n v="1"/>
    <x v="2"/>
    <x v="0"/>
    <d v="2018-10-20T06:49:00"/>
    <d v="2018-10-20T06:22:00"/>
    <n v="1620.0000002514571"/>
    <n v="27.000000004190952"/>
    <n v="27.000000004190952"/>
    <n v="1"/>
    <s v="C528640"/>
    <s v="Closed"/>
  </r>
  <r>
    <x v="0"/>
    <x v="2"/>
    <x v="5"/>
    <s v="PL.96226"/>
    <n v="1"/>
    <x v="1"/>
    <x v="0"/>
    <d v="2018-07-07T11:14:38"/>
    <d v="2018-07-07T10:56:00"/>
    <n v="1117.9999998304993"/>
    <n v="18.633333330508322"/>
    <n v="18.633333330508322"/>
    <n v="1"/>
    <s v="D522582"/>
    <s v="Closed"/>
  </r>
  <r>
    <x v="0"/>
    <x v="0"/>
    <x v="3"/>
    <s v="TR.34707"/>
    <n v="1"/>
    <x v="1"/>
    <x v="0"/>
    <d v="2018-07-08T01:41:18"/>
    <d v="2018-07-07T23:48:00"/>
    <n v="6797.9999999050051"/>
    <n v="113.29999999841675"/>
    <n v="113.29999999841675"/>
    <n v="1"/>
    <s v="D522587"/>
    <s v="Closed"/>
  </r>
  <r>
    <x v="0"/>
    <x v="2"/>
    <x v="10"/>
    <s v="FS.40"/>
    <n v="41"/>
    <x v="1"/>
    <x v="0"/>
    <d v="2018-07-08T03:29:51"/>
    <d v="2018-07-08T01:49:00"/>
    <n v="6051.0000000474975"/>
    <n v="100.85000000079162"/>
    <n v="4134.8500000324566"/>
    <n v="1"/>
    <s v="D522591"/>
    <s v="Closed"/>
  </r>
  <r>
    <x v="0"/>
    <x v="4"/>
    <x v="8"/>
    <s v="FS.1297"/>
    <n v="23"/>
    <x v="1"/>
    <x v="0"/>
    <d v="2018-07-08T21:25:54"/>
    <d v="2018-07-08T20:18:00"/>
    <n v="4073.9999999525025"/>
    <n v="67.899999999208376"/>
    <n v="1561.6999999817926"/>
    <n v="1"/>
    <s v="D522599"/>
    <s v="Closed"/>
  </r>
  <r>
    <x v="0"/>
    <x v="0"/>
    <x v="1"/>
    <s v="FS.812"/>
    <n v="15"/>
    <x v="5"/>
    <x v="0"/>
    <d v="2018-07-09T09:20:35"/>
    <d v="2018-07-09T08:51:00"/>
    <n v="1775.0000000232831"/>
    <n v="29.583333333721384"/>
    <n v="443.75000000582077"/>
    <n v="1"/>
    <s v="D522606"/>
    <s v="Closed"/>
  </r>
  <r>
    <x v="1"/>
    <x v="6"/>
    <x v="13"/>
    <s v="MTR.4590"/>
    <n v="1"/>
    <x v="2"/>
    <x v="0"/>
    <d v="2018-10-24T15:18:13"/>
    <d v="2018-10-24T11:54:00"/>
    <n v="12253.000000189058"/>
    <n v="204.21666666981764"/>
    <n v="204.21666666981764"/>
    <n v="1"/>
    <s v="C529652"/>
    <s v="Closed"/>
  </r>
  <r>
    <x v="0"/>
    <x v="2"/>
    <x v="15"/>
    <s v="TR.33136"/>
    <n v="1"/>
    <x v="1"/>
    <x v="0"/>
    <d v="2018-07-09T20:05:22"/>
    <d v="2018-07-09T19:09:00"/>
    <n v="3381.9999997504056"/>
    <n v="56.366666662506759"/>
    <n v="56.366666662506759"/>
    <n v="1"/>
    <s v="D522612"/>
    <s v="Closed"/>
  </r>
  <r>
    <x v="0"/>
    <x v="3"/>
    <x v="7"/>
    <s v="TR.38179"/>
    <n v="4"/>
    <x v="5"/>
    <x v="0"/>
    <d v="2018-07-10T11:36:22"/>
    <d v="2018-07-10T10:23:00"/>
    <n v="4401.9999999320135"/>
    <n v="73.366666665533558"/>
    <n v="293.46666666213423"/>
    <n v="1"/>
    <s v="D522615"/>
    <s v="Closed"/>
  </r>
  <r>
    <x v="0"/>
    <x v="0"/>
    <x v="4"/>
    <s v="FS.1114"/>
    <n v="42"/>
    <x v="1"/>
    <x v="0"/>
    <d v="2018-07-10T20:23:47"/>
    <d v="2018-07-10T19:42:00"/>
    <n v="2507.0000001462176"/>
    <n v="41.783333335770294"/>
    <n v="1754.9000001023524"/>
    <n v="1"/>
    <s v="D522625"/>
    <s v="Closed"/>
  </r>
  <r>
    <x v="0"/>
    <x v="2"/>
    <x v="5"/>
    <s v="TR.34389"/>
    <n v="1"/>
    <x v="4"/>
    <x v="0"/>
    <d v="2018-07-12T06:44:33"/>
    <d v="2018-07-12T06:07:00"/>
    <n v="2252.9999998630956"/>
    <n v="37.54999999771826"/>
    <n v="37.54999999771826"/>
    <n v="1"/>
    <s v="D522635"/>
    <s v="Closed"/>
  </r>
  <r>
    <x v="0"/>
    <x v="0"/>
    <x v="1"/>
    <s v="FS.791"/>
    <n v="40"/>
    <x v="1"/>
    <x v="0"/>
    <d v="2018-07-12T20:12:29"/>
    <d v="2018-07-12T19:32:00"/>
    <n v="2429.0000001434237"/>
    <n v="40.483333335723728"/>
    <n v="1619.3333334289491"/>
    <n v="1"/>
    <s v="D522641"/>
    <s v="Closed"/>
  </r>
  <r>
    <x v="0"/>
    <x v="0"/>
    <x v="4"/>
    <s v="FS.1515"/>
    <n v="11"/>
    <x v="4"/>
    <x v="0"/>
    <d v="2018-07-13T15:38:57"/>
    <d v="2018-07-13T14:57:00"/>
    <n v="2516.9999999692664"/>
    <n v="41.949999999487773"/>
    <n v="461.4499999943655"/>
    <n v="1"/>
    <s v="D522651"/>
    <s v="Closed"/>
  </r>
  <r>
    <x v="1"/>
    <x v="6"/>
    <x v="21"/>
    <s v="FDR.2912"/>
    <n v="1547"/>
    <x v="2"/>
    <x v="0"/>
    <d v="2018-10-26T14:37:07"/>
    <d v="2018-10-26T13:45:00"/>
    <n v="3127.000000490807"/>
    <n v="52.116666674846783"/>
    <n v="80624.483345987974"/>
    <n v="1"/>
    <s v="D532627"/>
    <s v="Closed"/>
  </r>
  <r>
    <x v="1"/>
    <x v="6"/>
    <x v="21"/>
    <s v="MTR.4689"/>
    <n v="1"/>
    <x v="2"/>
    <x v="0"/>
    <d v="2018-10-26T18:10:44"/>
    <d v="2018-10-26T16:07:00"/>
    <n v="7424.0000003948808"/>
    <n v="123.73333333991468"/>
    <n v="123.73333333991468"/>
    <n v="1"/>
    <s v="C530315"/>
    <s v="Closed"/>
  </r>
  <r>
    <x v="0"/>
    <x v="4"/>
    <x v="9"/>
    <s v="TR.37664"/>
    <n v="6"/>
    <x v="6"/>
    <x v="0"/>
    <d v="2018-07-15T13:38:51"/>
    <d v="2018-07-15T11:51:00"/>
    <n v="6471.0000001592562"/>
    <n v="107.85000000265427"/>
    <n v="647.10000001592562"/>
    <n v="1"/>
    <s v="D522782"/>
    <s v="Closed"/>
  </r>
  <r>
    <x v="0"/>
    <x v="7"/>
    <x v="17"/>
    <s v="FS.1751"/>
    <n v="4"/>
    <x v="1"/>
    <x v="0"/>
    <d v="2018-07-15T15:40:16"/>
    <d v="2018-07-15T14:26:00"/>
    <n v="4455.9999999823049"/>
    <n v="74.266666666371748"/>
    <n v="297.06666666548699"/>
    <n v="1"/>
    <s v="D522793"/>
    <s v="Closed"/>
  </r>
  <r>
    <x v="0"/>
    <x v="0"/>
    <x v="1"/>
    <s v="FS.812"/>
    <n v="36"/>
    <x v="7"/>
    <x v="0"/>
    <d v="2018-07-15T15:58:21"/>
    <d v="2018-07-15T14:59:00"/>
    <n v="3561.0000001033768"/>
    <n v="59.350000001722947"/>
    <n v="2136.6000000620261"/>
    <n v="1"/>
    <s v="D522790"/>
    <s v="Closed"/>
  </r>
  <r>
    <x v="0"/>
    <x v="2"/>
    <x v="10"/>
    <s v="FS.61"/>
    <n v="46"/>
    <x v="1"/>
    <x v="0"/>
    <d v="2018-07-15T19:15:33"/>
    <d v="2018-07-15T15:23:00"/>
    <n v="13952.999999653548"/>
    <n v="232.5499999942258"/>
    <n v="10697.299999734387"/>
    <n v="1"/>
    <s v="D522825"/>
    <s v="Closed"/>
  </r>
  <r>
    <x v="0"/>
    <x v="2"/>
    <x v="10"/>
    <s v="FS.102"/>
    <n v="37"/>
    <x v="3"/>
    <x v="0"/>
    <d v="2018-07-15T18:06:29"/>
    <d v="2018-07-15T15:30:00"/>
    <n v="9388.9999995706603"/>
    <n v="156.48333332617767"/>
    <n v="5789.8833330685738"/>
    <n v="1"/>
    <s v="D522840"/>
    <s v="Closed"/>
  </r>
  <r>
    <x v="0"/>
    <x v="2"/>
    <x v="10"/>
    <s v="FS.136"/>
    <n v="15"/>
    <x v="7"/>
    <x v="0"/>
    <d v="2018-07-15T17:49:33"/>
    <d v="2018-07-15T15:41:00"/>
    <n v="7713.0000000586733"/>
    <n v="128.55000000097789"/>
    <n v="1928.2500000146683"/>
    <n v="1"/>
    <s v="D522835"/>
    <s v="Closed"/>
  </r>
  <r>
    <x v="0"/>
    <x v="2"/>
    <x v="10"/>
    <s v="FS.273"/>
    <n v="15"/>
    <x v="7"/>
    <x v="0"/>
    <d v="2018-07-15T17:31:48"/>
    <d v="2018-07-15T15:49:00"/>
    <n v="6167.999999737367"/>
    <n v="102.79999999562278"/>
    <n v="1541.9999999343418"/>
    <n v="1"/>
    <s v="D522824"/>
    <s v="Closed"/>
  </r>
  <r>
    <x v="0"/>
    <x v="2"/>
    <x v="10"/>
    <s v="FS.235"/>
    <n v="13"/>
    <x v="7"/>
    <x v="0"/>
    <d v="2018-07-15T17:12:55"/>
    <d v="2018-07-15T15:49:00"/>
    <n v="5034.9999995436519"/>
    <n v="83.916666659060866"/>
    <n v="1090.9166665677913"/>
    <n v="1"/>
    <s v="D522814"/>
    <s v="Closed"/>
  </r>
  <r>
    <x v="0"/>
    <x v="4"/>
    <x v="27"/>
    <s v="FS.1197"/>
    <n v="2"/>
    <x v="7"/>
    <x v="0"/>
    <d v="2018-07-15T19:51:00"/>
    <d v="2018-07-15T16:56:00"/>
    <n v="10499.999999650754"/>
    <n v="174.99999999417923"/>
    <n v="349.99999998835847"/>
    <n v="1"/>
    <s v="D522855"/>
    <s v="Closed"/>
  </r>
  <r>
    <x v="0"/>
    <x v="2"/>
    <x v="10"/>
    <s v="FS.125"/>
    <n v="24"/>
    <x v="7"/>
    <x v="0"/>
    <d v="2018-07-15T18:26:15"/>
    <d v="2018-07-15T18:06:29"/>
    <n v="1186.0000000102445"/>
    <n v="19.766666666837409"/>
    <n v="474.40000000409782"/>
    <n v="1"/>
    <s v="D522845"/>
    <s v="Closed"/>
  </r>
  <r>
    <x v="0"/>
    <x v="2"/>
    <x v="15"/>
    <s v="FS.418"/>
    <n v="37"/>
    <x v="1"/>
    <x v="0"/>
    <d v="2018-07-15T22:01:23"/>
    <d v="2018-07-15T20:48:00"/>
    <n v="4402.9999995371327"/>
    <n v="73.383333325618878"/>
    <n v="2715.1833330478985"/>
    <n v="1"/>
    <s v="D522866"/>
    <s v="Closed"/>
  </r>
  <r>
    <x v="0"/>
    <x v="4"/>
    <x v="9"/>
    <s v="MTR.28383"/>
    <n v="1"/>
    <x v="1"/>
    <x v="0"/>
    <d v="2018-07-16T12:14:29"/>
    <d v="2018-07-16T09:59:00"/>
    <n v="8128.9999998640269"/>
    <n v="135.48333333106712"/>
    <n v="135.48333333106712"/>
    <n v="1"/>
    <s v="C522868"/>
    <s v="Closed"/>
  </r>
  <r>
    <x v="0"/>
    <x v="2"/>
    <x v="5"/>
    <s v="FS.227"/>
    <n v="40"/>
    <x v="7"/>
    <x v="0"/>
    <d v="2018-07-16T16:18:54"/>
    <d v="2018-07-16T15:44:00"/>
    <n v="2094.0000004135072"/>
    <n v="34.900000006891787"/>
    <n v="1396.0000002756715"/>
    <n v="1"/>
    <s v="D522877"/>
    <s v="Closed"/>
  </r>
  <r>
    <x v="0"/>
    <x v="0"/>
    <x v="3"/>
    <s v="FS.610"/>
    <n v="11"/>
    <x v="7"/>
    <x v="0"/>
    <d v="2018-07-16T17:12:01"/>
    <d v="2018-07-16T15:49:00"/>
    <n v="4981.0000001220033"/>
    <n v="83.016666668700054"/>
    <n v="913.1833333557006"/>
    <n v="1"/>
    <s v="D522906"/>
    <s v="Closed"/>
  </r>
  <r>
    <x v="0"/>
    <x v="2"/>
    <x v="10"/>
    <s v="FS.142"/>
    <n v="5"/>
    <x v="1"/>
    <x v="0"/>
    <d v="2018-07-16T18:08:56"/>
    <d v="2018-07-16T15:54:00"/>
    <n v="8096.0000003222376"/>
    <n v="134.93333333870396"/>
    <n v="674.6666666935198"/>
    <n v="1"/>
    <s v="D522915"/>
    <s v="Closed"/>
  </r>
  <r>
    <x v="0"/>
    <x v="2"/>
    <x v="5"/>
    <s v="REC.497"/>
    <n v="76"/>
    <x v="3"/>
    <x v="0"/>
    <d v="2018-07-16T16:35:00"/>
    <d v="2018-07-16T15:58:00"/>
    <n v="2219.9999996926636"/>
    <n v="36.999999994877726"/>
    <n v="2811.9999996107072"/>
    <n v="1"/>
    <s v="D522902"/>
    <s v="Closed"/>
  </r>
  <r>
    <x v="0"/>
    <x v="2"/>
    <x v="5"/>
    <s v="MTR.21135"/>
    <n v="1"/>
    <x v="3"/>
    <x v="0"/>
    <d v="2018-07-16T16:53:50"/>
    <d v="2018-07-16T15:59:00"/>
    <n v="3289.9999996181577"/>
    <n v="54.833333326969296"/>
    <n v="54.833333326969296"/>
    <n v="1"/>
    <s v="C522881"/>
    <s v="Closed"/>
  </r>
  <r>
    <x v="0"/>
    <x v="2"/>
    <x v="5"/>
    <s v="FS.753"/>
    <n v="3"/>
    <x v="1"/>
    <x v="0"/>
    <d v="2018-07-16T17:04:27"/>
    <d v="2018-07-16T16:05:00"/>
    <n v="3566.9999996200204"/>
    <n v="59.449999993667006"/>
    <n v="178.34999998100102"/>
    <n v="1"/>
    <s v="D522904"/>
    <s v="Closed"/>
  </r>
  <r>
    <x v="0"/>
    <x v="0"/>
    <x v="3"/>
    <s v="FS.923"/>
    <n v="6"/>
    <x v="1"/>
    <x v="0"/>
    <d v="2018-07-16T16:45:51"/>
    <d v="2018-07-16T16:06:00"/>
    <n v="2391.0000000614673"/>
    <n v="39.850000001024455"/>
    <n v="239.10000000614673"/>
    <n v="1"/>
    <s v="D522910"/>
    <s v="Closed"/>
  </r>
  <r>
    <x v="0"/>
    <x v="4"/>
    <x v="9"/>
    <s v="FS.1353"/>
    <n v="1"/>
    <x v="7"/>
    <x v="0"/>
    <d v="2018-07-16T17:25:20"/>
    <d v="2018-07-16T16:15:00"/>
    <n v="4219.999999506399"/>
    <n v="70.333333325106651"/>
    <n v="70.333333325106651"/>
    <n v="1"/>
    <s v="D522912"/>
    <s v="Closed"/>
  </r>
  <r>
    <x v="0"/>
    <x v="0"/>
    <x v="0"/>
    <s v="FS.1191"/>
    <n v="13"/>
    <x v="7"/>
    <x v="0"/>
    <d v="2018-07-16T17:35:56"/>
    <d v="2018-07-16T16:23:00"/>
    <n v="4376.0000001406297"/>
    <n v="72.933333335677162"/>
    <n v="948.1333333638031"/>
    <n v="1"/>
    <s v="D522941"/>
    <s v="Closed"/>
  </r>
  <r>
    <x v="0"/>
    <x v="2"/>
    <x v="5"/>
    <s v="PL.96244"/>
    <n v="19"/>
    <x v="1"/>
    <x v="0"/>
    <d v="2018-07-16T17:38:47"/>
    <d v="2018-07-16T16:36:00"/>
    <n v="3766.999999852851"/>
    <n v="62.783333330880851"/>
    <n v="1192.8833332867362"/>
    <n v="1"/>
    <s v="D522918"/>
    <s v="Closed"/>
  </r>
  <r>
    <x v="0"/>
    <x v="2"/>
    <x v="10"/>
    <s v="MTR.19537"/>
    <n v="1"/>
    <x v="1"/>
    <x v="0"/>
    <d v="2018-07-16T18:10:00"/>
    <d v="2018-07-16T16:40:00"/>
    <n v="5400"/>
    <n v="90"/>
    <n v="90"/>
    <n v="1"/>
    <s v="C522909"/>
    <s v="Closed"/>
  </r>
  <r>
    <x v="0"/>
    <x v="0"/>
    <x v="3"/>
    <s v="REC.593"/>
    <n v="223"/>
    <x v="1"/>
    <x v="0"/>
    <d v="2018-07-16T17:43:23"/>
    <d v="2018-07-16T17:08:00"/>
    <n v="2123.0000002775341"/>
    <n v="35.383333337958902"/>
    <n v="7890.4833343648352"/>
    <n v="1"/>
    <s v="D522950"/>
    <s v="Closed"/>
  </r>
  <r>
    <x v="0"/>
    <x v="0"/>
    <x v="4"/>
    <s v="TR.36142"/>
    <n v="3"/>
    <x v="7"/>
    <x v="0"/>
    <d v="2018-07-16T18:11:20"/>
    <d v="2018-07-16T17:09:00"/>
    <n v="3739.9999998277053"/>
    <n v="62.333333330461755"/>
    <n v="186.99999999138527"/>
    <n v="1"/>
    <s v="D522956"/>
    <s v="Closed"/>
  </r>
  <r>
    <x v="0"/>
    <x v="0"/>
    <x v="0"/>
    <s v="TR.36273"/>
    <n v="1"/>
    <x v="1"/>
    <x v="0"/>
    <d v="2018-07-16T18:55:00"/>
    <d v="2018-07-16T17:35:56"/>
    <n v="4744.0000000409782"/>
    <n v="79.066666667349637"/>
    <n v="79.066666667349637"/>
    <n v="1"/>
    <s v="D522944"/>
    <s v="Closed"/>
  </r>
  <r>
    <x v="0"/>
    <x v="2"/>
    <x v="5"/>
    <s v="FS.636"/>
    <n v="6"/>
    <x v="1"/>
    <x v="0"/>
    <d v="2018-07-16T18:06:12"/>
    <d v="2018-07-16T17:50:00"/>
    <n v="972.0000002766028"/>
    <n v="16.200000004610047"/>
    <n v="97.20000002766028"/>
    <n v="1"/>
    <s v="D522954"/>
    <s v="Closed"/>
  </r>
  <r>
    <x v="0"/>
    <x v="0"/>
    <x v="3"/>
    <s v="PL.98544"/>
    <n v="11"/>
    <x v="1"/>
    <x v="0"/>
    <d v="2018-07-16T22:27:30"/>
    <d v="2018-07-16T20:59:00"/>
    <n v="5310.0000003352761"/>
    <n v="88.500000005587935"/>
    <n v="973.50000006146729"/>
    <n v="1"/>
    <s v="D522960"/>
    <s v="Closed"/>
  </r>
  <r>
    <x v="1"/>
    <x v="5"/>
    <x v="24"/>
    <s v="FS.2272"/>
    <n v="9"/>
    <x v="5"/>
    <x v="0"/>
    <d v="2018-07-17T07:15:37"/>
    <d v="2018-07-17T06:27:00"/>
    <n v="2916.9999998062849"/>
    <n v="48.616666663438082"/>
    <n v="437.54999997094274"/>
    <n v="1"/>
    <s v="D522967"/>
    <s v="Closed"/>
  </r>
  <r>
    <x v="1"/>
    <x v="5"/>
    <x v="14"/>
    <s v="FS.8825"/>
    <n v="18"/>
    <x v="5"/>
    <x v="0"/>
    <d v="2018-07-17T08:43:32"/>
    <d v="2018-07-17T08:16:00"/>
    <n v="1651.9999995594844"/>
    <n v="27.533333325991407"/>
    <n v="495.59999986784533"/>
    <n v="1"/>
    <s v="D522968"/>
    <s v="Closed"/>
  </r>
  <r>
    <x v="0"/>
    <x v="2"/>
    <x v="16"/>
    <s v="PL.92147"/>
    <n v="1"/>
    <x v="1"/>
    <x v="0"/>
    <d v="2018-07-17T11:43:56"/>
    <d v="2018-07-17T11:12:00"/>
    <n v="1915.9999996656552"/>
    <n v="31.93333332776092"/>
    <n v="31.93333332776092"/>
    <n v="1"/>
    <s v="D522973"/>
    <s v="Closed"/>
  </r>
  <r>
    <x v="1"/>
    <x v="1"/>
    <x v="11"/>
    <s v="MTR.14163"/>
    <n v="1"/>
    <x v="1"/>
    <x v="0"/>
    <d v="2018-07-17T12:34:55"/>
    <d v="2018-07-17T11:17:00"/>
    <n v="4675.0000002561137"/>
    <n v="77.916666670935228"/>
    <n v="77.916666670935228"/>
    <n v="1"/>
    <s v="C522972"/>
    <s v="Closed"/>
  </r>
  <r>
    <x v="1"/>
    <x v="6"/>
    <x v="13"/>
    <s v="FS.2572"/>
    <n v="37"/>
    <x v="1"/>
    <x v="0"/>
    <d v="2018-07-17T15:19:24"/>
    <d v="2018-07-17T14:27:00"/>
    <n v="3144.0000000642613"/>
    <n v="52.400000001071021"/>
    <n v="1938.8000000396278"/>
    <n v="1"/>
    <s v="D522983"/>
    <s v="Closed"/>
  </r>
  <r>
    <x v="0"/>
    <x v="0"/>
    <x v="4"/>
    <s v="FS.1318"/>
    <n v="75"/>
    <x v="1"/>
    <x v="0"/>
    <d v="2018-07-17T16:27:43"/>
    <d v="2018-07-17T15:47:00"/>
    <n v="2443.0000002728775"/>
    <n v="40.716666671214625"/>
    <n v="3053.7500003410969"/>
    <n v="1"/>
    <s v="D522998"/>
    <s v="Closed"/>
  </r>
  <r>
    <x v="0"/>
    <x v="2"/>
    <x v="5"/>
    <s v="FS.314"/>
    <n v="12"/>
    <x v="1"/>
    <x v="0"/>
    <d v="2018-07-17T20:58:01"/>
    <d v="2018-07-17T19:45:00"/>
    <n v="4381.0000000521541"/>
    <n v="73.016666667535901"/>
    <n v="876.20000001043081"/>
    <n v="1"/>
    <s v="D523002"/>
    <s v="Closed"/>
  </r>
  <r>
    <x v="0"/>
    <x v="3"/>
    <x v="7"/>
    <s v="TR.38098"/>
    <n v="1"/>
    <x v="5"/>
    <x v="0"/>
    <d v="2018-07-17T22:14:18"/>
    <d v="2018-07-17T21:12:00"/>
    <n v="3737.9999999888241"/>
    <n v="62.299999999813735"/>
    <n v="62.299999999813735"/>
    <n v="1"/>
    <s v="D523005"/>
    <s v="Closed"/>
  </r>
  <r>
    <x v="1"/>
    <x v="5"/>
    <x v="14"/>
    <s v="TR.39653"/>
    <n v="8"/>
    <x v="1"/>
    <x v="0"/>
    <d v="2018-07-18T08:50:42"/>
    <d v="2018-07-18T08:06:00"/>
    <n v="2681.999999564141"/>
    <n v="44.699999992735684"/>
    <n v="357.59999994188547"/>
    <n v="1"/>
    <s v="D523009"/>
    <s v="Closed"/>
  </r>
  <r>
    <x v="0"/>
    <x v="2"/>
    <x v="5"/>
    <s v="PL.97926"/>
    <n v="2"/>
    <x v="1"/>
    <x v="0"/>
    <d v="2018-07-18T09:36:39"/>
    <d v="2018-07-18T09:23:00"/>
    <n v="818.99999971501529"/>
    <n v="13.649999995250255"/>
    <n v="27.29999999050051"/>
    <n v="1"/>
    <s v="D523010"/>
    <s v="Closed"/>
  </r>
  <r>
    <x v="0"/>
    <x v="0"/>
    <x v="4"/>
    <s v="TR.37812"/>
    <n v="1"/>
    <x v="4"/>
    <x v="0"/>
    <d v="2018-07-18T17:07:40"/>
    <d v="2018-07-18T16:01:00"/>
    <n v="4000.0000002561137"/>
    <n v="66.666666670935228"/>
    <n v="66.666666670935228"/>
    <n v="1"/>
    <s v="D523020"/>
    <s v="Closed"/>
  </r>
  <r>
    <x v="0"/>
    <x v="3"/>
    <x v="7"/>
    <s v="TR.38359"/>
    <n v="1"/>
    <x v="5"/>
    <x v="0"/>
    <d v="2018-07-18T17:40:19"/>
    <d v="2018-07-18T16:33:00"/>
    <n v="4038.9999999431893"/>
    <n v="67.316666665719822"/>
    <n v="67.316666665719822"/>
    <n v="1"/>
    <s v="D523018"/>
    <s v="Closed"/>
  </r>
  <r>
    <x v="0"/>
    <x v="3"/>
    <x v="7"/>
    <s v="FS.1671"/>
    <n v="6"/>
    <x v="1"/>
    <x v="0"/>
    <d v="2018-07-18T17:43:03"/>
    <d v="2018-07-18T16:57:00"/>
    <n v="2762.9999996395782"/>
    <n v="46.049999993992969"/>
    <n v="276.29999996395782"/>
    <n v="1"/>
    <s v="D523021"/>
    <s v="Closed"/>
  </r>
  <r>
    <x v="1"/>
    <x v="6"/>
    <x v="35"/>
    <s v="MTR.14379"/>
    <n v="1"/>
    <x v="2"/>
    <x v="0"/>
    <d v="2018-10-28T18:05:00"/>
    <d v="2018-10-28T16:47:00"/>
    <n v="4679.9999995389953"/>
    <n v="77.999999992316589"/>
    <n v="77.999999992316589"/>
    <n v="1"/>
    <s v="C530634"/>
    <s v="Closed"/>
  </r>
  <r>
    <x v="0"/>
    <x v="4"/>
    <x v="26"/>
    <s v="FS.1237"/>
    <n v="3"/>
    <x v="1"/>
    <x v="0"/>
    <d v="2018-07-19T08:50:47"/>
    <d v="2018-07-19T05:48:00"/>
    <n v="10967.000000062399"/>
    <n v="182.78333333437331"/>
    <n v="548.35000000311993"/>
    <n v="1"/>
    <s v="D523026"/>
    <s v="Closed"/>
  </r>
  <r>
    <x v="0"/>
    <x v="2"/>
    <x v="5"/>
    <s v="FS.207"/>
    <n v="11"/>
    <x v="1"/>
    <x v="0"/>
    <d v="2018-07-19T22:30:47"/>
    <d v="2018-07-19T11:34:00"/>
    <n v="39407.000000355765"/>
    <n v="656.78333333926275"/>
    <n v="7224.6166667318903"/>
    <n v="1"/>
    <s v="D523069"/>
    <s v="Closed"/>
  </r>
  <r>
    <x v="1"/>
    <x v="6"/>
    <x v="21"/>
    <s v="MTR.5409"/>
    <n v="1"/>
    <x v="2"/>
    <x v="0"/>
    <d v="2018-11-01T18:25:45"/>
    <d v="2018-11-01T16:53:00"/>
    <n v="5564.9999995948747"/>
    <n v="92.749999993247911"/>
    <n v="92.749999993247911"/>
    <n v="1"/>
    <s v="C531613"/>
    <s v="Closed"/>
  </r>
  <r>
    <x v="1"/>
    <x v="1"/>
    <x v="11"/>
    <s v="FS.2122"/>
    <n v="24"/>
    <x v="1"/>
    <x v="0"/>
    <d v="2018-07-19T16:05:47"/>
    <d v="2018-07-19T14:29:00"/>
    <n v="5806.9999995874241"/>
    <n v="96.783333326457068"/>
    <n v="2322.7999998349696"/>
    <n v="1"/>
    <s v="D523040"/>
    <s v="Closed"/>
  </r>
  <r>
    <x v="0"/>
    <x v="2"/>
    <x v="5"/>
    <s v="FS.655"/>
    <n v="12"/>
    <x v="6"/>
    <x v="0"/>
    <d v="2018-07-19T19:54:50"/>
    <d v="2018-07-19T17:26:00"/>
    <n v="8929.999999771826"/>
    <n v="148.83333332953043"/>
    <n v="1785.9999999543652"/>
    <n v="1"/>
    <s v="D523046"/>
    <s v="Closed"/>
  </r>
  <r>
    <x v="0"/>
    <x v="0"/>
    <x v="3"/>
    <s v="FS.857"/>
    <n v="10"/>
    <x v="1"/>
    <x v="0"/>
    <d v="2018-07-19T22:43:34"/>
    <d v="2018-07-19T20:27:00"/>
    <n v="8193.999999971129"/>
    <n v="136.56666666618548"/>
    <n v="1365.6666666618548"/>
    <n v="1"/>
    <s v="D523052"/>
    <s v="Closed"/>
  </r>
  <r>
    <x v="0"/>
    <x v="0"/>
    <x v="4"/>
    <s v="FS.1558"/>
    <n v="1"/>
    <x v="1"/>
    <x v="0"/>
    <d v="2018-07-19T23:07:14"/>
    <d v="2018-07-19T20:42:00"/>
    <n v="8713.9999995706603"/>
    <n v="145.23333332617767"/>
    <n v="145.23333332617767"/>
    <n v="1"/>
    <s v="D523072"/>
    <s v="Closed"/>
  </r>
  <r>
    <x v="0"/>
    <x v="2"/>
    <x v="15"/>
    <s v="FS.418"/>
    <n v="37"/>
    <x v="1"/>
    <x v="0"/>
    <d v="2018-07-19T22:29:18"/>
    <d v="2018-07-19T21:23:00"/>
    <n v="3978.0000001424924"/>
    <n v="66.300000002374873"/>
    <n v="2453.1000000878703"/>
    <n v="1"/>
    <s v="D523066"/>
    <s v="Closed"/>
  </r>
  <r>
    <x v="0"/>
    <x v="2"/>
    <x v="5"/>
    <s v="PL.97050"/>
    <n v="3"/>
    <x v="1"/>
    <x v="0"/>
    <d v="2018-07-20T00:22:57"/>
    <d v="2018-07-19T22:54:00"/>
    <n v="5336.9999997317791"/>
    <n v="88.949999995529652"/>
    <n v="266.84999998658895"/>
    <n v="1"/>
    <s v="D523073"/>
    <s v="Closed"/>
  </r>
  <r>
    <x v="0"/>
    <x v="2"/>
    <x v="10"/>
    <s v="FS.216"/>
    <n v="53"/>
    <x v="1"/>
    <x v="0"/>
    <d v="2018-07-20T04:30:16"/>
    <d v="2018-07-20T02:57:00"/>
    <n v="5595.9999999264255"/>
    <n v="93.266666665440425"/>
    <n v="4943.1333332683425"/>
    <n v="1"/>
    <s v="D523084"/>
    <s v="Closed"/>
  </r>
  <r>
    <x v="0"/>
    <x v="2"/>
    <x v="5"/>
    <s v="FS.638"/>
    <n v="1"/>
    <x v="1"/>
    <x v="0"/>
    <d v="2018-07-20T10:18:41"/>
    <d v="2018-07-20T09:12:00"/>
    <n v="4000.9999998612329"/>
    <n v="66.683333331020549"/>
    <n v="66.683333331020549"/>
    <n v="1"/>
    <s v="D523088"/>
    <s v="Closed"/>
  </r>
  <r>
    <x v="0"/>
    <x v="2"/>
    <x v="15"/>
    <s v="FS.418"/>
    <n v="37"/>
    <x v="6"/>
    <x v="0"/>
    <d v="2018-07-20T11:41:18"/>
    <d v="2018-07-20T10:06:00"/>
    <n v="5718.0000001564622"/>
    <n v="95.300000002607703"/>
    <n v="3526.100000096485"/>
    <n v="1"/>
    <s v="D523096"/>
    <s v="Closed"/>
  </r>
  <r>
    <x v="1"/>
    <x v="6"/>
    <x v="13"/>
    <s v="TR.42825"/>
    <n v="4"/>
    <x v="2"/>
    <x v="0"/>
    <d v="2018-11-02T12:35:50"/>
    <d v="2018-11-02T09:45:00"/>
    <n v="10250.00000030268"/>
    <n v="170.833333338378"/>
    <n v="683.33333335351199"/>
    <n v="1"/>
    <s v="D531744"/>
    <s v="Closed"/>
  </r>
  <r>
    <x v="0"/>
    <x v="3"/>
    <x v="7"/>
    <s v="FS.1608"/>
    <n v="3"/>
    <x v="1"/>
    <x v="0"/>
    <d v="2018-07-20T17:29:53"/>
    <d v="2018-07-20T15:43:00"/>
    <n v="6412.9999998025596"/>
    <n v="106.88333333004266"/>
    <n v="320.64999999012798"/>
    <n v="1"/>
    <s v="D523108"/>
    <s v="Closed"/>
  </r>
  <r>
    <x v="1"/>
    <x v="6"/>
    <x v="13"/>
    <s v="MTR.4788"/>
    <n v="1"/>
    <x v="2"/>
    <x v="0"/>
    <d v="2018-11-03T10:12:54"/>
    <d v="2018-11-03T07:55:00"/>
    <n v="8274.0000004414469"/>
    <n v="137.90000000735745"/>
    <n v="137.90000000735745"/>
    <n v="1"/>
    <s v="C531896"/>
    <s v="Closed"/>
  </r>
  <r>
    <x v="1"/>
    <x v="1"/>
    <x v="11"/>
    <s v="FS.2349"/>
    <n v="11"/>
    <x v="2"/>
    <x v="0"/>
    <d v="2018-11-08T00:18:09"/>
    <d v="2018-11-07T21:25:00"/>
    <n v="10389.000000106171"/>
    <n v="173.15000000176951"/>
    <n v="1904.6500000194646"/>
    <n v="1"/>
    <s v="D532513"/>
    <s v="Closed"/>
  </r>
  <r>
    <x v="1"/>
    <x v="6"/>
    <x v="34"/>
    <s v="MTR.472"/>
    <n v="1"/>
    <x v="2"/>
    <x v="0"/>
    <d v="2018-11-17T09:25:00"/>
    <d v="2018-11-17T08:46:00"/>
    <n v="2340.000000083819"/>
    <n v="39.000000001396984"/>
    <n v="39.000000001396984"/>
    <n v="1"/>
    <s v="C533144"/>
    <s v="Closed"/>
  </r>
  <r>
    <x v="1"/>
    <x v="1"/>
    <x v="11"/>
    <s v="FS.2076"/>
    <n v="15"/>
    <x v="7"/>
    <x v="0"/>
    <d v="2018-07-20T21:38:26"/>
    <d v="2018-07-20T20:47:00"/>
    <n v="3086.0000003362074"/>
    <n v="51.433333338936791"/>
    <n v="771.50000008405186"/>
    <n v="1"/>
    <s v="D523222"/>
    <s v="Closed"/>
  </r>
  <r>
    <x v="1"/>
    <x v="1"/>
    <x v="2"/>
    <s v="MTR.8486"/>
    <n v="1"/>
    <x v="0"/>
    <x v="0"/>
    <d v="2018-07-21T02:38:00"/>
    <d v="2018-07-21T01:27:00"/>
    <n v="4260.0000000558794"/>
    <n v="71.000000000931323"/>
    <n v="71.000000000931323"/>
    <n v="1"/>
    <s v="C523122"/>
    <s v="Closed"/>
  </r>
  <r>
    <x v="0"/>
    <x v="4"/>
    <x v="8"/>
    <s v="FS.1012"/>
    <n v="1"/>
    <x v="1"/>
    <x v="0"/>
    <d v="2018-07-21T13:09:39"/>
    <d v="2018-07-21T12:31:00"/>
    <n v="2319.0000002039596"/>
    <n v="38.650000003399327"/>
    <n v="38.650000003399327"/>
    <n v="1"/>
    <s v="D523125"/>
    <s v="Closed"/>
  </r>
  <r>
    <x v="1"/>
    <x v="6"/>
    <x v="13"/>
    <s v="TR.42802"/>
    <n v="7"/>
    <x v="6"/>
    <x v="0"/>
    <d v="2018-07-21T15:45:23"/>
    <d v="2018-07-21T14:48:00"/>
    <n v="3442.9999995511025"/>
    <n v="57.383333325851709"/>
    <n v="401.68333328096196"/>
    <n v="1"/>
    <s v="D523241"/>
    <s v="Closed"/>
  </r>
  <r>
    <x v="0"/>
    <x v="3"/>
    <x v="6"/>
    <s v="TR.38419"/>
    <n v="1"/>
    <x v="7"/>
    <x v="0"/>
    <d v="2018-07-21T17:22:08"/>
    <d v="2018-07-21T16:19:00"/>
    <n v="3788.0000003613532"/>
    <n v="63.133333339355886"/>
    <n v="63.133333339355886"/>
    <n v="1"/>
    <s v="D523128"/>
    <s v="Closed"/>
  </r>
  <r>
    <x v="0"/>
    <x v="2"/>
    <x v="10"/>
    <s v="TR.31783"/>
    <n v="1"/>
    <x v="6"/>
    <x v="0"/>
    <d v="2018-07-21T21:54:31"/>
    <d v="2018-07-21T21:13:00"/>
    <n v="2491.0000001778826"/>
    <n v="41.516666669631377"/>
    <n v="41.516666669631377"/>
    <n v="1"/>
    <s v="D523130"/>
    <s v="Closed"/>
  </r>
  <r>
    <x v="0"/>
    <x v="2"/>
    <x v="16"/>
    <s v="FDR.8360"/>
    <n v="809"/>
    <x v="6"/>
    <x v="0"/>
    <d v="2018-07-22T06:00:50"/>
    <d v="2018-07-22T03:38:00"/>
    <n v="8569.999999855645"/>
    <n v="142.83333333092742"/>
    <n v="115552.16666472028"/>
    <n v="1"/>
    <s v="D523173"/>
    <s v="Closed"/>
  </r>
  <r>
    <x v="0"/>
    <x v="4"/>
    <x v="9"/>
    <s v="FS.1644"/>
    <n v="10"/>
    <x v="1"/>
    <x v="0"/>
    <d v="2018-07-22T07:24:44"/>
    <d v="2018-07-22T04:21:00"/>
    <n v="11024.000000185333"/>
    <n v="183.73333333642222"/>
    <n v="1837.3333333642222"/>
    <n v="1"/>
    <s v="D523174"/>
    <s v="Closed"/>
  </r>
  <r>
    <x v="0"/>
    <x v="4"/>
    <x v="9"/>
    <s v="FS.1440"/>
    <n v="14"/>
    <x v="1"/>
    <x v="0"/>
    <d v="2018-07-22T11:11:59"/>
    <d v="2018-07-22T10:20:00"/>
    <n v="3118.9999998779967"/>
    <n v="51.983333331299946"/>
    <n v="727.76666663819924"/>
    <n v="1"/>
    <s v="D523180"/>
    <s v="Closed"/>
  </r>
  <r>
    <x v="1"/>
    <x v="5"/>
    <x v="14"/>
    <s v="TR.42421"/>
    <n v="3"/>
    <x v="7"/>
    <x v="0"/>
    <d v="2018-07-22T14:53:53"/>
    <d v="2018-07-22T14:01:00"/>
    <n v="3172.9999999282882"/>
    <n v="52.883333332138136"/>
    <n v="158.64999999641441"/>
    <n v="1"/>
    <s v="D523243"/>
    <s v="Closed"/>
  </r>
  <r>
    <x v="0"/>
    <x v="7"/>
    <x v="17"/>
    <s v="FS.1855"/>
    <n v="56"/>
    <x v="1"/>
    <x v="0"/>
    <d v="2018-07-22T19:44:58"/>
    <d v="2018-07-22T17:40:00"/>
    <n v="7498.0000000912696"/>
    <n v="124.96666666818783"/>
    <n v="6998.1333334185183"/>
    <n v="1"/>
    <s v="D523195"/>
    <s v="Closed"/>
  </r>
  <r>
    <x v="1"/>
    <x v="6"/>
    <x v="13"/>
    <s v="TR.42328"/>
    <n v="4"/>
    <x v="4"/>
    <x v="0"/>
    <d v="2018-07-23T07:59:53"/>
    <d v="2018-07-23T07:18:00"/>
    <n v="2512.9999996628612"/>
    <n v="41.883333327714354"/>
    <n v="167.53333331085742"/>
    <n v="1"/>
    <s v="D523197"/>
    <s v="Closed"/>
  </r>
  <r>
    <x v="0"/>
    <x v="0"/>
    <x v="3"/>
    <s v="REC.2872"/>
    <n v="158"/>
    <x v="10"/>
    <x v="0"/>
    <d v="2018-07-23T14:52:47"/>
    <d v="2018-07-23T11:24:00"/>
    <n v="12527.000000118278"/>
    <n v="208.78333333530463"/>
    <n v="32987.766666978132"/>
    <n v="1"/>
    <s v="D523221"/>
    <s v="Closed"/>
  </r>
  <r>
    <x v="0"/>
    <x v="0"/>
    <x v="3"/>
    <s v="FS.938"/>
    <n v="8"/>
    <x v="10"/>
    <x v="1"/>
    <d v="2018-07-23T18:22:35"/>
    <d v="2018-07-23T14:54:00"/>
    <n v="12514.999999827705"/>
    <n v="208.58333333046176"/>
    <n v="1668.666666643694"/>
    <n v="1"/>
    <s v="D523244"/>
    <s v="Closed"/>
  </r>
  <r>
    <x v="0"/>
    <x v="2"/>
    <x v="10"/>
    <s v="SL.2189"/>
    <n v="1"/>
    <x v="5"/>
    <x v="0"/>
    <d v="2018-07-23T20:31:07"/>
    <d v="2018-07-23T19:05:00"/>
    <n v="5166.9999995967373"/>
    <n v="86.116666659945622"/>
    <n v="86.116666659945622"/>
    <n v="1"/>
    <s v="D523249"/>
    <s v="Closed"/>
  </r>
  <r>
    <x v="0"/>
    <x v="7"/>
    <x v="17"/>
    <s v="FS.1786"/>
    <n v="23"/>
    <x v="1"/>
    <x v="0"/>
    <d v="2018-07-24T05:39:16"/>
    <d v="2018-07-24T04:26:00"/>
    <n v="4396.0000004153699"/>
    <n v="73.266666673589498"/>
    <n v="1685.1333334925584"/>
    <n v="1"/>
    <s v="D523253"/>
    <s v="Closed"/>
  </r>
  <r>
    <x v="0"/>
    <x v="2"/>
    <x v="10"/>
    <s v="FS.126"/>
    <n v="11"/>
    <x v="7"/>
    <x v="0"/>
    <d v="2018-07-24T20:55:55"/>
    <d v="2018-07-24T18:50:00"/>
    <n v="7555.0000002142042"/>
    <n v="125.91666667023674"/>
    <n v="1385.0833333726041"/>
    <n v="1"/>
    <s v="D523260"/>
    <s v="Closed"/>
  </r>
  <r>
    <x v="0"/>
    <x v="2"/>
    <x v="10"/>
    <s v="FS.63"/>
    <n v="5"/>
    <x v="1"/>
    <x v="0"/>
    <d v="2018-07-24T21:25:38"/>
    <d v="2018-07-24T19:40:00"/>
    <n v="6337.9999998724088"/>
    <n v="105.63333333120681"/>
    <n v="528.16666665603407"/>
    <n v="1"/>
    <s v="D523265"/>
    <s v="Closed"/>
  </r>
  <r>
    <x v="0"/>
    <x v="2"/>
    <x v="10"/>
    <s v="MTR.25295"/>
    <n v="1"/>
    <x v="7"/>
    <x v="0"/>
    <d v="2018-07-24T21:23:53"/>
    <d v="2018-07-24T20:28:00"/>
    <n v="3352.9999998863786"/>
    <n v="55.883333331439644"/>
    <n v="55.883333331439644"/>
    <n v="1"/>
    <s v="C523264"/>
    <s v="Closed"/>
  </r>
  <r>
    <x v="0"/>
    <x v="3"/>
    <x v="7"/>
    <s v="REC.1599"/>
    <n v="109"/>
    <x v="1"/>
    <x v="0"/>
    <d v="2018-07-26T23:16:06"/>
    <d v="2018-07-26T21:51:00"/>
    <n v="5105.9999997960404"/>
    <n v="85.099999996600673"/>
    <n v="9275.8999996294733"/>
    <n v="1"/>
    <s v="D523302"/>
    <s v="Closed"/>
  </r>
  <r>
    <x v="0"/>
    <x v="0"/>
    <x v="1"/>
    <s v="TR.34632"/>
    <n v="2"/>
    <x v="0"/>
    <x v="0"/>
    <d v="2018-07-27T08:44:08"/>
    <d v="2018-07-27T08:30:00"/>
    <n v="848.00000020768493"/>
    <n v="14.133333336794749"/>
    <n v="28.266666673589498"/>
    <n v="1"/>
    <s v="D523312"/>
    <s v="Closed"/>
  </r>
  <r>
    <x v="0"/>
    <x v="0"/>
    <x v="1"/>
    <s v="TR.34945"/>
    <n v="1"/>
    <x v="0"/>
    <x v="0"/>
    <d v="2018-07-27T12:25:18"/>
    <d v="2018-07-27T10:44:00"/>
    <n v="6078.0000000726432"/>
    <n v="101.30000000121072"/>
    <n v="101.30000000121072"/>
    <n v="1"/>
    <s v="D523315"/>
    <s v="Closed"/>
  </r>
  <r>
    <x v="0"/>
    <x v="0"/>
    <x v="1"/>
    <s v="TR.35060"/>
    <n v="6"/>
    <x v="0"/>
    <x v="0"/>
    <d v="2018-07-27T14:09:50"/>
    <d v="2018-07-27T11:52:00"/>
    <n v="8270.0000001350418"/>
    <n v="137.83333333558403"/>
    <n v="827.00000001350418"/>
    <n v="1"/>
    <s v="D523317"/>
    <s v="Closed"/>
  </r>
  <r>
    <x v="0"/>
    <x v="4"/>
    <x v="9"/>
    <s v="FS.1359"/>
    <n v="13"/>
    <x v="7"/>
    <x v="0"/>
    <d v="2018-07-27T16:38:32"/>
    <d v="2018-07-27T15:32:00"/>
    <n v="3992.0000002719462"/>
    <n v="66.53333333786577"/>
    <n v="864.93333339225501"/>
    <n v="1"/>
    <s v="D523352"/>
    <s v="Closed"/>
  </r>
  <r>
    <x v="0"/>
    <x v="2"/>
    <x v="10"/>
    <s v="FS.144"/>
    <n v="6"/>
    <x v="3"/>
    <x v="0"/>
    <d v="2018-07-27T18:31:13"/>
    <d v="2018-07-27T15:37:00"/>
    <n v="10453.000000608154"/>
    <n v="174.21666667680256"/>
    <n v="1045.3000000608154"/>
    <n v="1"/>
    <s v="D523361"/>
    <s v="Closed"/>
  </r>
  <r>
    <x v="0"/>
    <x v="0"/>
    <x v="1"/>
    <s v="TR.35025"/>
    <n v="4"/>
    <x v="0"/>
    <x v="0"/>
    <d v="2018-07-27T16:44:34"/>
    <d v="2018-07-27T15:40:00"/>
    <n v="3873.9999997196719"/>
    <n v="64.566666661994532"/>
    <n v="258.26666664797813"/>
    <n v="1"/>
    <s v="D523320"/>
    <s v="Closed"/>
  </r>
  <r>
    <x v="0"/>
    <x v="4"/>
    <x v="9"/>
    <s v="FS.1402"/>
    <n v="164"/>
    <x v="7"/>
    <x v="0"/>
    <d v="2018-07-27T16:28:48"/>
    <d v="2018-07-27T15:46:00"/>
    <n v="2567.9999999469146"/>
    <n v="42.799999999115244"/>
    <n v="7019.1999998548999"/>
    <n v="1"/>
    <s v="D523335"/>
    <s v="Closed"/>
  </r>
  <r>
    <x v="0"/>
    <x v="0"/>
    <x v="3"/>
    <s v="FS.885"/>
    <n v="9"/>
    <x v="7"/>
    <x v="0"/>
    <d v="2018-07-27T17:02:58"/>
    <d v="2018-07-27T15:48:00"/>
    <n v="4497.9999997420236"/>
    <n v="74.966666662367061"/>
    <n v="674.69999996130355"/>
    <n v="1"/>
    <s v="D523354"/>
    <s v="Closed"/>
  </r>
  <r>
    <x v="0"/>
    <x v="4"/>
    <x v="8"/>
    <s v="FS.1094"/>
    <n v="28"/>
    <x v="7"/>
    <x v="0"/>
    <d v="2018-07-27T17:04:40"/>
    <d v="2018-07-27T16:07:00"/>
    <n v="3460.0000003818423"/>
    <n v="57.666666673030704"/>
    <n v="1614.6666668448597"/>
    <n v="1"/>
    <s v="D523355"/>
    <s v="Closed"/>
  </r>
  <r>
    <x v="0"/>
    <x v="2"/>
    <x v="5"/>
    <s v="FS.713"/>
    <n v="7"/>
    <x v="7"/>
    <x v="0"/>
    <d v="2018-07-27T17:34:51"/>
    <d v="2018-07-27T16:56:00"/>
    <n v="2330.9999998658895"/>
    <n v="38.849999997764826"/>
    <n v="271.94999998435378"/>
    <n v="1"/>
    <s v="D523362"/>
    <s v="Closed"/>
  </r>
  <r>
    <x v="0"/>
    <x v="2"/>
    <x v="5"/>
    <s v="MTR.21017"/>
    <n v="1"/>
    <x v="3"/>
    <x v="0"/>
    <d v="2018-07-27T17:20:02"/>
    <d v="2018-07-27T16:56:00"/>
    <n v="1442.0000001322478"/>
    <n v="24.033333335537463"/>
    <n v="24.033333335537463"/>
    <n v="1"/>
    <s v="C523358"/>
    <s v="Closed"/>
  </r>
  <r>
    <x v="0"/>
    <x v="4"/>
    <x v="8"/>
    <s v="FS.1086"/>
    <n v="1"/>
    <x v="7"/>
    <x v="0"/>
    <d v="2018-07-27T17:46:00"/>
    <d v="2018-07-27T17:05:00"/>
    <n v="2459.9999998463318"/>
    <n v="40.999999997438863"/>
    <n v="40.999999997438863"/>
    <n v="1"/>
    <s v="D523359"/>
    <s v="Closed"/>
  </r>
  <r>
    <x v="0"/>
    <x v="4"/>
    <x v="9"/>
    <s v="TR.37578"/>
    <n v="1"/>
    <x v="7"/>
    <x v="0"/>
    <d v="2018-07-27T17:42:17"/>
    <d v="2018-07-27T17:07:00"/>
    <n v="2117.0000001322478"/>
    <n v="35.283333335537463"/>
    <n v="35.283333335537463"/>
    <n v="1"/>
    <s v="D523363"/>
    <s v="Closed"/>
  </r>
  <r>
    <x v="1"/>
    <x v="1"/>
    <x v="11"/>
    <s v="MTR.10440"/>
    <n v="1"/>
    <x v="7"/>
    <x v="1"/>
    <d v="2018-07-28T01:54:54"/>
    <d v="2018-07-27T18:44:00"/>
    <n v="25853.999999910593"/>
    <n v="430.89999999850988"/>
    <n v="430.89999999850988"/>
    <n v="1"/>
    <s v="C523365"/>
    <s v="Closed"/>
  </r>
  <r>
    <x v="1"/>
    <x v="6"/>
    <x v="23"/>
    <s v="FDR.2913"/>
    <n v="1067"/>
    <x v="7"/>
    <x v="0"/>
    <d v="2018-07-27T23:55:08"/>
    <d v="2018-07-27T20:19:00"/>
    <n v="12968.000000109896"/>
    <n v="216.13333333516493"/>
    <n v="230614.26666862099"/>
    <n v="1"/>
    <s v="D523408"/>
    <s v="Closed"/>
  </r>
  <r>
    <x v="1"/>
    <x v="6"/>
    <x v="34"/>
    <s v="FS.2011"/>
    <n v="30"/>
    <x v="1"/>
    <x v="0"/>
    <d v="2018-07-28T00:29:12"/>
    <d v="2018-07-27T20:36:00"/>
    <n v="13992.000000597909"/>
    <n v="233.20000000996515"/>
    <n v="6996.0000002989545"/>
    <n v="1"/>
    <s v="D523477"/>
    <s v="Closed"/>
  </r>
  <r>
    <x v="1"/>
    <x v="1"/>
    <x v="2"/>
    <s v="FS.2374"/>
    <n v="174"/>
    <x v="7"/>
    <x v="0"/>
    <d v="2018-07-27T22:16:08"/>
    <d v="2018-07-27T21:04:00"/>
    <n v="4327.9999996069819"/>
    <n v="72.133333326783031"/>
    <n v="12551.199998860247"/>
    <n v="1"/>
    <s v="D523424"/>
    <s v="Closed"/>
  </r>
  <r>
    <x v="1"/>
    <x v="6"/>
    <x v="18"/>
    <s v="FS.1950"/>
    <n v="3"/>
    <x v="7"/>
    <x v="0"/>
    <d v="2018-07-28T00:22:41"/>
    <d v="2018-07-27T21:27:00"/>
    <n v="10540.999999805354"/>
    <n v="175.68333333008923"/>
    <n v="527.04999999026768"/>
    <n v="1"/>
    <s v="D523476"/>
    <s v="Closed"/>
  </r>
  <r>
    <x v="1"/>
    <x v="6"/>
    <x v="35"/>
    <s v="TR.40162"/>
    <n v="4"/>
    <x v="7"/>
    <x v="0"/>
    <d v="2018-07-28T03:57:58"/>
    <d v="2018-07-27T22:50:00"/>
    <n v="18478.00000004936"/>
    <n v="307.96666666748933"/>
    <n v="1231.8666666699573"/>
    <n v="1"/>
    <s v="D523502"/>
    <s v="Closed"/>
  </r>
  <r>
    <x v="1"/>
    <x v="6"/>
    <x v="23"/>
    <s v="FDR.2913"/>
    <n v="1067"/>
    <x v="7"/>
    <x v="0"/>
    <d v="2018-07-28T02:29:02"/>
    <d v="2018-07-28T00:05:00"/>
    <n v="8642.0000003417954"/>
    <n v="144.03333333902992"/>
    <n v="153683.56667274493"/>
    <n v="1"/>
    <s v="D523500"/>
    <s v="Closed"/>
  </r>
  <r>
    <x v="1"/>
    <x v="5"/>
    <x v="24"/>
    <s v="FS.2568"/>
    <n v="20"/>
    <x v="7"/>
    <x v="0"/>
    <d v="2018-07-28T08:30:43"/>
    <d v="2018-07-28T06:21:00"/>
    <n v="7783.0000000772998"/>
    <n v="129.716666667955"/>
    <n v="2594.3333333590999"/>
    <n v="1"/>
    <s v="D523504"/>
    <s v="Closed"/>
  </r>
  <r>
    <x v="1"/>
    <x v="1"/>
    <x v="11"/>
    <s v="TR.42272"/>
    <n v="3"/>
    <x v="7"/>
    <x v="0"/>
    <d v="2018-07-28T09:38:05"/>
    <d v="2018-07-28T07:45:00"/>
    <n v="6785.0000000093132"/>
    <n v="113.08333333348855"/>
    <n v="339.25000000046566"/>
    <n v="1"/>
    <s v="D523506"/>
    <s v="Closed"/>
  </r>
  <r>
    <x v="0"/>
    <x v="0"/>
    <x v="3"/>
    <s v="PL.95909"/>
    <n v="54"/>
    <x v="1"/>
    <x v="0"/>
    <d v="2018-07-28T19:19:25"/>
    <d v="2018-07-28T17:31:00"/>
    <n v="6504.9999999348074"/>
    <n v="108.41666666558012"/>
    <n v="5854.4999999413267"/>
    <n v="1"/>
    <s v="D523569"/>
    <s v="Closed"/>
  </r>
  <r>
    <x v="0"/>
    <x v="0"/>
    <x v="3"/>
    <s v="MTR.27882"/>
    <n v="1"/>
    <x v="7"/>
    <x v="0"/>
    <d v="2018-07-28T20:07:37"/>
    <d v="2018-07-28T17:44:00"/>
    <n v="8617.0000001555309"/>
    <n v="143.61666666925885"/>
    <n v="143.61666666925885"/>
    <n v="1"/>
    <s v="C523511"/>
    <s v="Closed"/>
  </r>
  <r>
    <x v="0"/>
    <x v="0"/>
    <x v="0"/>
    <s v="REC.1032"/>
    <n v="608"/>
    <x v="1"/>
    <x v="0"/>
    <d v="2018-07-28T19:12:19"/>
    <d v="2018-07-28T17:44:00"/>
    <n v="5299.0000002784654"/>
    <n v="88.316666671307757"/>
    <n v="53696.533336155117"/>
    <n v="1"/>
    <s v="D523549"/>
    <s v="Closed"/>
  </r>
  <r>
    <x v="0"/>
    <x v="0"/>
    <x v="0"/>
    <s v="FS.1001"/>
    <n v="86"/>
    <x v="1"/>
    <x v="0"/>
    <d v="2018-07-28T21:48:24"/>
    <d v="2018-07-28T20:39:00"/>
    <n v="4163.9999996172264"/>
    <n v="69.39999999362044"/>
    <n v="5968.3999994513579"/>
    <n v="1"/>
    <s v="D523602"/>
    <s v="Closed"/>
  </r>
  <r>
    <x v="0"/>
    <x v="2"/>
    <x v="15"/>
    <s v="MTR.24954"/>
    <n v="1"/>
    <x v="1"/>
    <x v="0"/>
    <d v="2018-07-29T11:03:34"/>
    <d v="2018-07-29T09:41:00"/>
    <n v="4954.0000000968575"/>
    <n v="82.566666668280959"/>
    <n v="82.566666668280959"/>
    <n v="1"/>
    <s v="C523604"/>
    <s v="Closed"/>
  </r>
  <r>
    <x v="0"/>
    <x v="2"/>
    <x v="15"/>
    <s v="FS.379"/>
    <n v="8"/>
    <x v="1"/>
    <x v="0"/>
    <d v="2018-07-29T11:01:40"/>
    <d v="2018-07-29T09:57:00"/>
    <n v="3879.9999998649582"/>
    <n v="64.66666666441597"/>
    <n v="517.33333331532776"/>
    <n v="1"/>
    <s v="D523609"/>
    <s v="Closed"/>
  </r>
  <r>
    <x v="0"/>
    <x v="0"/>
    <x v="4"/>
    <s v="FS.940"/>
    <n v="10"/>
    <x v="1"/>
    <x v="0"/>
    <d v="2018-07-29T11:09:40"/>
    <d v="2018-07-29T10:06:00"/>
    <n v="3820.0000002980232"/>
    <n v="63.66666667163372"/>
    <n v="636.6666667163372"/>
    <n v="1"/>
    <s v="D523556"/>
    <s v="Closed"/>
  </r>
  <r>
    <x v="0"/>
    <x v="0"/>
    <x v="0"/>
    <s v="FS.1433"/>
    <n v="59"/>
    <x v="1"/>
    <x v="0"/>
    <d v="2018-07-29T11:40:58"/>
    <d v="2018-07-29T10:58:00"/>
    <n v="2578.0000003986061"/>
    <n v="42.966666673310101"/>
    <n v="2535.033333725296"/>
    <n v="1"/>
    <s v="D523620"/>
    <s v="Closed"/>
  </r>
  <r>
    <x v="0"/>
    <x v="0"/>
    <x v="4"/>
    <s v="TR.36345"/>
    <n v="1"/>
    <x v="5"/>
    <x v="0"/>
    <d v="2018-07-29T12:24:18"/>
    <d v="2018-07-29T11:06:00"/>
    <n v="4697.9999999748543"/>
    <n v="78.299999999580905"/>
    <n v="78.299999999580905"/>
    <n v="1"/>
    <s v="D523623"/>
    <s v="Closed"/>
  </r>
  <r>
    <x v="0"/>
    <x v="0"/>
    <x v="1"/>
    <s v="FS.833"/>
    <n v="1"/>
    <x v="4"/>
    <x v="0"/>
    <d v="2018-07-29T12:48:57"/>
    <d v="2018-07-29T11:09:00"/>
    <n v="5996.999999997206"/>
    <n v="99.949999999953434"/>
    <n v="99.949999999953434"/>
    <n v="1"/>
    <s v="D523624"/>
    <s v="Closed"/>
  </r>
  <r>
    <x v="0"/>
    <x v="3"/>
    <x v="6"/>
    <s v="FS.1654"/>
    <n v="20"/>
    <x v="1"/>
    <x v="0"/>
    <d v="2018-07-29T17:40:00"/>
    <d v="2018-07-29T16:42:00"/>
    <n v="3480.0000000279397"/>
    <n v="58.000000000465661"/>
    <n v="1160.0000000093132"/>
    <n v="1"/>
    <s v="D523676"/>
    <s v="Closed"/>
  </r>
  <r>
    <x v="0"/>
    <x v="3"/>
    <x v="7"/>
    <s v="FS.1617"/>
    <n v="1"/>
    <x v="7"/>
    <x v="0"/>
    <d v="2018-07-29T19:31:36"/>
    <d v="2018-07-29T16:48:00"/>
    <n v="9816.0000000614673"/>
    <n v="163.60000000102445"/>
    <n v="163.60000000102445"/>
    <n v="1"/>
    <s v="D523675"/>
    <s v="Closed"/>
  </r>
  <r>
    <x v="0"/>
    <x v="2"/>
    <x v="15"/>
    <s v="FS.400"/>
    <n v="43"/>
    <x v="7"/>
    <x v="0"/>
    <d v="2018-07-29T18:04:10"/>
    <d v="2018-07-29T16:53:00"/>
    <n v="4269.9999998789281"/>
    <n v="71.166666664648801"/>
    <n v="3060.1666665798984"/>
    <n v="1"/>
    <s v="D523647"/>
    <s v="Closed"/>
  </r>
  <r>
    <x v="0"/>
    <x v="2"/>
    <x v="5"/>
    <s v="TR.34147"/>
    <n v="3"/>
    <x v="1"/>
    <x v="0"/>
    <d v="2018-07-29T18:57:20"/>
    <d v="2018-07-29T16:56:00"/>
    <n v="7280.0000000512227"/>
    <n v="121.33333333418705"/>
    <n v="364.00000000256114"/>
    <n v="1"/>
    <s v="D523651"/>
    <s v="Closed"/>
  </r>
  <r>
    <x v="0"/>
    <x v="0"/>
    <x v="1"/>
    <s v="FS.799"/>
    <n v="8"/>
    <x v="1"/>
    <x v="0"/>
    <d v="2018-07-29T18:36:21"/>
    <d v="2018-07-29T17:05:00"/>
    <n v="5481.0000000754371"/>
    <n v="91.350000001257285"/>
    <n v="730.80000001005828"/>
    <n v="1"/>
    <s v="D523652"/>
    <s v="Closed"/>
  </r>
  <r>
    <x v="0"/>
    <x v="0"/>
    <x v="3"/>
    <s v="FS.537"/>
    <n v="3"/>
    <x v="7"/>
    <x v="0"/>
    <d v="2018-07-29T18:59:28"/>
    <d v="2018-07-29T17:15:00"/>
    <n v="6267.9999998537824"/>
    <n v="104.46666666422971"/>
    <n v="313.39999999268912"/>
    <n v="1"/>
    <s v="D523654"/>
    <s v="Closed"/>
  </r>
  <r>
    <x v="0"/>
    <x v="2"/>
    <x v="5"/>
    <s v="MTR.20563"/>
    <n v="1"/>
    <x v="1"/>
    <x v="0"/>
    <d v="2018-07-29T19:07:57"/>
    <d v="2018-07-29T17:20:00"/>
    <n v="6477.0000003045425"/>
    <n v="107.95000000507571"/>
    <n v="107.95000000507571"/>
    <n v="1"/>
    <s v="C523640"/>
    <s v="Closed"/>
  </r>
  <r>
    <x v="0"/>
    <x v="4"/>
    <x v="9"/>
    <s v="TR.37224"/>
    <n v="1"/>
    <x v="7"/>
    <x v="0"/>
    <d v="2018-07-29T20:36:09"/>
    <d v="2018-07-29T17:43:00"/>
    <n v="10389.000000106171"/>
    <n v="173.15000000176951"/>
    <n v="173.15000000176951"/>
    <n v="1"/>
    <s v="D523678"/>
    <s v="Closed"/>
  </r>
  <r>
    <x v="0"/>
    <x v="2"/>
    <x v="15"/>
    <s v="PL.93364"/>
    <n v="2"/>
    <x v="1"/>
    <x v="0"/>
    <d v="2018-07-29T19:22:58"/>
    <d v="2018-07-29T18:21:00"/>
    <n v="3718.0000003427267"/>
    <n v="61.966666672378778"/>
    <n v="123.93333334475756"/>
    <n v="1"/>
    <s v="D523669"/>
    <s v="Closed"/>
  </r>
  <r>
    <x v="0"/>
    <x v="2"/>
    <x v="5"/>
    <s v="REC.497"/>
    <n v="74"/>
    <x v="7"/>
    <x v="0"/>
    <d v="2018-07-29T19:25:55"/>
    <d v="2018-07-29T18:48:00"/>
    <n v="2274.9999999767169"/>
    <n v="37.916666666278616"/>
    <n v="2805.8333333046176"/>
    <n v="1"/>
    <s v="D523670"/>
    <s v="Closed"/>
  </r>
  <r>
    <x v="0"/>
    <x v="2"/>
    <x v="5"/>
    <s v="FS.357"/>
    <n v="4"/>
    <x v="1"/>
    <x v="0"/>
    <d v="2018-07-29T20:57:29"/>
    <d v="2018-07-29T19:39:00"/>
    <n v="4709.000000031665"/>
    <n v="78.483333333861083"/>
    <n v="313.93333333544433"/>
    <n v="1"/>
    <s v="D523679"/>
    <s v="Closed"/>
  </r>
  <r>
    <x v="0"/>
    <x v="2"/>
    <x v="15"/>
    <s v="FS.460"/>
    <n v="83"/>
    <x v="1"/>
    <x v="0"/>
    <d v="2018-07-30T08:16:44"/>
    <d v="2018-07-30T06:20:00"/>
    <n v="7003.9999996544793"/>
    <n v="116.73333332757466"/>
    <n v="9688.8666661886964"/>
    <n v="1"/>
    <s v="D523692"/>
    <s v="Closed"/>
  </r>
  <r>
    <x v="1"/>
    <x v="5"/>
    <x v="14"/>
    <s v="MTR.5755"/>
    <n v="1"/>
    <x v="0"/>
    <x v="0"/>
    <d v="2018-07-30T10:07:00"/>
    <d v="2018-07-30T09:45:00"/>
    <n v="1319.9999999022111"/>
    <n v="21.999999998370185"/>
    <n v="21.999999998370185"/>
    <n v="1"/>
    <s v="C523694"/>
    <s v="Closed"/>
  </r>
  <r>
    <x v="0"/>
    <x v="0"/>
    <x v="3"/>
    <s v="TR.35329"/>
    <n v="1"/>
    <x v="5"/>
    <x v="0"/>
    <d v="2018-07-30T15:27:35"/>
    <d v="2018-07-30T14:54:00"/>
    <n v="2015.0000001769513"/>
    <n v="33.583333336282521"/>
    <n v="33.583333336282521"/>
    <n v="1"/>
    <s v="D523697"/>
    <s v="Closed"/>
  </r>
  <r>
    <x v="1"/>
    <x v="6"/>
    <x v="34"/>
    <s v="MTR.470"/>
    <n v="1"/>
    <x v="2"/>
    <x v="0"/>
    <d v="2018-11-17T09:25:00"/>
    <d v="2018-11-17T08:47:00"/>
    <n v="2279.9999998882413"/>
    <n v="37.999999998137355"/>
    <n v="37.999999998137355"/>
    <n v="1"/>
    <s v="C533145"/>
    <s v="Closed"/>
  </r>
  <r>
    <x v="0"/>
    <x v="4"/>
    <x v="9"/>
    <s v="FS.8374"/>
    <n v="20"/>
    <x v="7"/>
    <x v="0"/>
    <d v="2018-07-31T15:36:46"/>
    <d v="2018-07-31T13:52:00"/>
    <n v="6286.0000002896413"/>
    <n v="104.76666667149402"/>
    <n v="2095.3333334298804"/>
    <n v="1"/>
    <s v="D523712"/>
    <s v="Closed"/>
  </r>
  <r>
    <x v="0"/>
    <x v="3"/>
    <x v="7"/>
    <s v="FS.1718"/>
    <n v="11"/>
    <x v="1"/>
    <x v="0"/>
    <d v="2018-07-31T15:12:51"/>
    <d v="2018-07-31T14:09:00"/>
    <n v="3830.9999997261912"/>
    <n v="63.849999995436519"/>
    <n v="702.34999994980171"/>
    <n v="1"/>
    <s v="D523707"/>
    <s v="Closed"/>
  </r>
  <r>
    <x v="0"/>
    <x v="0"/>
    <x v="3"/>
    <s v="FS.562"/>
    <n v="4"/>
    <x v="1"/>
    <x v="0"/>
    <d v="2018-07-31T16:15:00"/>
    <d v="2018-07-31T15:31:00"/>
    <n v="2640.000000433065"/>
    <n v="44.00000000721775"/>
    <n v="176.000000028871"/>
    <n v="1"/>
    <s v="D523714"/>
    <s v="Closed"/>
  </r>
  <r>
    <x v="0"/>
    <x v="2"/>
    <x v="16"/>
    <s v="FS.571"/>
    <n v="37"/>
    <x v="7"/>
    <x v="0"/>
    <d v="2018-07-31T19:53:00"/>
    <d v="2018-07-31T18:09:00"/>
    <n v="6240.0000002235174"/>
    <n v="104.00000000372529"/>
    <n v="3848.0000001378357"/>
    <n v="1"/>
    <s v="D523806"/>
    <s v="Closed"/>
  </r>
  <r>
    <x v="0"/>
    <x v="2"/>
    <x v="15"/>
    <s v="FDR.8362"/>
    <n v="625"/>
    <x v="3"/>
    <x v="0"/>
    <d v="2018-07-31T19:35:52"/>
    <d v="2018-07-31T18:17:00"/>
    <n v="4731.9999997504056"/>
    <n v="78.866666662506759"/>
    <n v="49291.666664066724"/>
    <n v="1"/>
    <s v="D523793"/>
    <s v="Closed"/>
  </r>
  <r>
    <x v="0"/>
    <x v="3"/>
    <x v="7"/>
    <s v="FS.1608"/>
    <n v="3"/>
    <x v="7"/>
    <x v="0"/>
    <d v="2018-07-31T18:53:57"/>
    <d v="2018-07-31T18:24:00"/>
    <n v="1796.9999995082617"/>
    <n v="29.949999991804361"/>
    <n v="89.849999975413084"/>
    <n v="1"/>
    <s v="D523736"/>
    <s v="Closed"/>
  </r>
  <r>
    <x v="0"/>
    <x v="0"/>
    <x v="1"/>
    <s v="FS.826"/>
    <n v="9"/>
    <x v="1"/>
    <x v="0"/>
    <d v="2018-07-31T19:57:25"/>
    <d v="2018-07-31T18:24:00"/>
    <n v="5604.9999995157123"/>
    <n v="93.416666658595204"/>
    <n v="840.74999992735684"/>
    <n v="1"/>
    <s v="D523813"/>
    <s v="Closed"/>
  </r>
  <r>
    <x v="0"/>
    <x v="0"/>
    <x v="3"/>
    <s v="PL.96752"/>
    <n v="10"/>
    <x v="1"/>
    <x v="0"/>
    <d v="2018-07-31T21:21:11"/>
    <d v="2018-07-31T18:36:00"/>
    <n v="9910.9999996377155"/>
    <n v="165.18333332729526"/>
    <n v="1651.8333332729526"/>
    <n v="1"/>
    <s v="D523816"/>
    <s v="Closed"/>
  </r>
  <r>
    <x v="0"/>
    <x v="2"/>
    <x v="16"/>
    <s v="FS.267"/>
    <n v="17"/>
    <x v="7"/>
    <x v="0"/>
    <d v="2018-07-31T20:22:56"/>
    <d v="2018-07-31T18:57:00"/>
    <n v="5156.0000001685694"/>
    <n v="85.933333336142823"/>
    <n v="1460.866666714428"/>
    <n v="1"/>
    <s v="D523815"/>
    <s v="Closed"/>
  </r>
  <r>
    <x v="0"/>
    <x v="0"/>
    <x v="0"/>
    <s v="FS.1111"/>
    <n v="5"/>
    <x v="1"/>
    <x v="0"/>
    <d v="2018-07-31T22:12:51"/>
    <d v="2018-07-31T20:33:00"/>
    <n v="5991.0000004805624"/>
    <n v="99.850000008009374"/>
    <n v="499.25000004004687"/>
    <n v="1"/>
    <s v="D523820"/>
    <s v="Closed"/>
  </r>
  <r>
    <x v="0"/>
    <x v="2"/>
    <x v="5"/>
    <s v="TR.35172"/>
    <n v="1"/>
    <x v="1"/>
    <x v="0"/>
    <d v="2018-08-01T08:16:36"/>
    <d v="2018-08-01T07:35:00"/>
    <n v="2496.000000089407"/>
    <n v="41.600000001490116"/>
    <n v="41.600000001490116"/>
    <n v="1"/>
    <s v="D523824"/>
    <s v="Closed"/>
  </r>
  <r>
    <x v="0"/>
    <x v="2"/>
    <x v="5"/>
    <s v="FS.904"/>
    <n v="1"/>
    <x v="1"/>
    <x v="0"/>
    <d v="2018-08-01T09:26:00"/>
    <d v="2018-08-01T08:16:36"/>
    <n v="4164.0000002458692"/>
    <n v="69.400000004097819"/>
    <n v="69.400000004097819"/>
    <n v="1"/>
    <s v="D523825"/>
    <s v="Closed"/>
  </r>
  <r>
    <x v="0"/>
    <x v="0"/>
    <x v="4"/>
    <s v="FS.1007"/>
    <n v="1"/>
    <x v="1"/>
    <x v="0"/>
    <d v="2018-08-01T10:26:15"/>
    <d v="2018-08-01T08:28:00"/>
    <n v="7095.0000001816079"/>
    <n v="118.2500000030268"/>
    <n v="118.2500000030268"/>
    <n v="1"/>
    <s v="D523828"/>
    <s v="Closed"/>
  </r>
  <r>
    <x v="0"/>
    <x v="0"/>
    <x v="4"/>
    <s v="FS.1121"/>
    <n v="2"/>
    <x v="5"/>
    <x v="0"/>
    <d v="2018-08-01T11:03:06"/>
    <d v="2018-08-01T09:38:00"/>
    <n v="5106.0000004246831"/>
    <n v="85.100000007078052"/>
    <n v="170.2000000141561"/>
    <n v="1"/>
    <s v="D523831"/>
    <s v="Closed"/>
  </r>
  <r>
    <x v="0"/>
    <x v="2"/>
    <x v="5"/>
    <s v="PL.97162"/>
    <n v="30"/>
    <x v="1"/>
    <x v="0"/>
    <d v="2018-08-01T17:07:55"/>
    <d v="2018-08-01T15:26:00"/>
    <n v="6114.9999999208376"/>
    <n v="101.91666666534729"/>
    <n v="3057.4999999604188"/>
    <n v="1"/>
    <s v="D523835"/>
    <s v="Closed"/>
  </r>
  <r>
    <x v="0"/>
    <x v="0"/>
    <x v="3"/>
    <s v="MTR.27220"/>
    <n v="1"/>
    <x v="1"/>
    <x v="0"/>
    <d v="2018-08-01T20:17:00"/>
    <d v="2018-08-01T19:11:00"/>
    <n v="3959.9999997066334"/>
    <n v="65.999999995110556"/>
    <n v="65.999999995110556"/>
    <n v="1"/>
    <s v="C523839"/>
    <s v="Closed"/>
  </r>
  <r>
    <x v="0"/>
    <x v="0"/>
    <x v="3"/>
    <s v="FS.472"/>
    <n v="12"/>
    <x v="7"/>
    <x v="0"/>
    <d v="2018-08-01T21:35:17"/>
    <d v="2018-08-01T19:52:00"/>
    <n v="6197.0000002300367"/>
    <n v="103.28333333716728"/>
    <n v="1239.4000000460073"/>
    <n v="1"/>
    <s v="D523843"/>
    <s v="Closed"/>
  </r>
  <r>
    <x v="0"/>
    <x v="0"/>
    <x v="3"/>
    <s v="FS.869"/>
    <n v="4"/>
    <x v="1"/>
    <x v="0"/>
    <d v="2018-08-01T20:15:36"/>
    <d v="2018-08-01T19:54:00"/>
    <n v="1295.9999999497086"/>
    <n v="21.59999999916181"/>
    <n v="86.399999996647239"/>
    <n v="1"/>
    <s v="D523842"/>
    <s v="Closed"/>
  </r>
  <r>
    <x v="1"/>
    <x v="6"/>
    <x v="13"/>
    <s v="MTR.1540"/>
    <n v="1"/>
    <x v="7"/>
    <x v="0"/>
    <d v="2018-08-01T22:38:58"/>
    <d v="2018-08-01T20:36:00"/>
    <n v="7378.0000003287569"/>
    <n v="122.96666667214595"/>
    <n v="122.96666667214595"/>
    <n v="1"/>
    <s v="C523844"/>
    <s v="Closed"/>
  </r>
  <r>
    <x v="0"/>
    <x v="2"/>
    <x v="5"/>
    <s v="FS.642"/>
    <n v="19"/>
    <x v="1"/>
    <x v="0"/>
    <d v="2018-08-01T23:07:22"/>
    <d v="2018-08-01T20:45:00"/>
    <n v="8541.9999995967373"/>
    <n v="142.36666665994562"/>
    <n v="2704.9666665389668"/>
    <n v="1"/>
    <s v="D523855"/>
    <s v="Closed"/>
  </r>
  <r>
    <x v="0"/>
    <x v="2"/>
    <x v="15"/>
    <s v="FS.460"/>
    <n v="83"/>
    <x v="0"/>
    <x v="0"/>
    <d v="2018-08-01T22:24:24"/>
    <d v="2018-08-01T20:51:00"/>
    <n v="5603.999999910593"/>
    <n v="93.399999998509884"/>
    <n v="7752.1999998763204"/>
    <n v="1"/>
    <s v="D523850"/>
    <s v="Closed"/>
  </r>
  <r>
    <x v="0"/>
    <x v="2"/>
    <x v="5"/>
    <s v="FS.649"/>
    <n v="2"/>
    <x v="1"/>
    <x v="0"/>
    <d v="2018-08-02T03:48:26"/>
    <d v="2018-08-02T02:21:00"/>
    <n v="5245.9999998332933"/>
    <n v="87.433333330554888"/>
    <n v="174.86666666110978"/>
    <n v="1"/>
    <s v="D523857"/>
    <s v="Closed"/>
  </r>
  <r>
    <x v="0"/>
    <x v="0"/>
    <x v="4"/>
    <s v="FS.997"/>
    <n v="5"/>
    <x v="1"/>
    <x v="0"/>
    <d v="2018-08-02T09:56:49"/>
    <d v="2018-08-02T07:41:00"/>
    <n v="8148.9999995101243"/>
    <n v="135.81666665850207"/>
    <n v="679.08333329251036"/>
    <n v="1"/>
    <s v="D523862"/>
    <s v="Closed"/>
  </r>
  <r>
    <x v="0"/>
    <x v="0"/>
    <x v="4"/>
    <s v="FS.1169"/>
    <n v="2"/>
    <x v="3"/>
    <x v="0"/>
    <d v="2018-08-02T09:19:09"/>
    <d v="2018-08-02T07:44:00"/>
    <n v="5708.9999999385327"/>
    <n v="95.149999998975545"/>
    <n v="190.29999999795109"/>
    <n v="1"/>
    <s v="D523865"/>
    <s v="Closed"/>
  </r>
  <r>
    <x v="0"/>
    <x v="0"/>
    <x v="3"/>
    <s v="FS.925"/>
    <n v="30"/>
    <x v="3"/>
    <x v="0"/>
    <d v="2018-08-02T12:00:27"/>
    <d v="2018-08-02T09:24:00"/>
    <n v="9386.9999997317791"/>
    <n v="156.44999999552965"/>
    <n v="4693.4999998658895"/>
    <n v="1"/>
    <s v="D523873"/>
    <s v="Closed"/>
  </r>
  <r>
    <x v="0"/>
    <x v="0"/>
    <x v="4"/>
    <s v="FS.1288"/>
    <n v="26"/>
    <x v="1"/>
    <x v="0"/>
    <d v="2018-08-02T11:38:15"/>
    <d v="2018-08-02T10:23:00"/>
    <n v="4514.9999999441206"/>
    <n v="75.249999999068677"/>
    <n v="1956.4999999757856"/>
    <n v="1"/>
    <s v="D523888"/>
    <s v="Closed"/>
  </r>
  <r>
    <x v="0"/>
    <x v="0"/>
    <x v="3"/>
    <s v="FS.472"/>
    <n v="12"/>
    <x v="3"/>
    <x v="0"/>
    <d v="2018-08-02T11:38:48"/>
    <d v="2018-08-02T10:50:00"/>
    <n v="2927.9999998630956"/>
    <n v="48.79999999771826"/>
    <n v="585.59999997261912"/>
    <n v="1"/>
    <s v="D523884"/>
    <s v="Closed"/>
  </r>
  <r>
    <x v="0"/>
    <x v="0"/>
    <x v="3"/>
    <s v="TR.33652"/>
    <n v="3"/>
    <x v="3"/>
    <x v="0"/>
    <d v="2018-08-02T12:12:00"/>
    <d v="2018-08-02T11:20:00"/>
    <n v="3120.0000001117587"/>
    <n v="52.000000001862645"/>
    <n v="156.00000000558794"/>
    <n v="1"/>
    <s v="D523893"/>
    <s v="Closed"/>
  </r>
  <r>
    <x v="0"/>
    <x v="2"/>
    <x v="15"/>
    <s v="FS.11584"/>
    <n v="87"/>
    <x v="1"/>
    <x v="0"/>
    <d v="2018-08-02T18:49:57"/>
    <d v="2018-08-02T18:06:00"/>
    <n v="2637.0000003604218"/>
    <n v="43.950000006007031"/>
    <n v="3823.6500005226117"/>
    <n v="1"/>
    <s v="D523900"/>
    <s v="Closed"/>
  </r>
  <r>
    <x v="1"/>
    <x v="6"/>
    <x v="35"/>
    <s v="FDR.23184"/>
    <n v="956"/>
    <x v="7"/>
    <x v="0"/>
    <d v="2018-08-02T20:34:03"/>
    <d v="2018-08-02T18:15:00"/>
    <n v="8343.0000002263114"/>
    <n v="139.05000000377186"/>
    <n v="132931.80000360589"/>
    <n v="1"/>
    <s v="D523937"/>
    <s v="Closed"/>
  </r>
  <r>
    <x v="0"/>
    <x v="4"/>
    <x v="9"/>
    <s v="TR.36989"/>
    <n v="2"/>
    <x v="5"/>
    <x v="0"/>
    <d v="2018-08-02T20:59:53"/>
    <d v="2018-08-02T18:55:00"/>
    <n v="7493.0000001797453"/>
    <n v="124.88333333632909"/>
    <n v="249.76666667265818"/>
    <n v="1"/>
    <s v="D523962"/>
    <s v="Closed"/>
  </r>
  <r>
    <x v="1"/>
    <x v="6"/>
    <x v="23"/>
    <s v="MTR.2500"/>
    <n v="1"/>
    <x v="2"/>
    <x v="0"/>
    <d v="2018-11-18T16:55:00"/>
    <d v="2018-11-18T16:16:00"/>
    <n v="2340.000000083819"/>
    <n v="39.000000001396984"/>
    <n v="39.000000001396984"/>
    <n v="1"/>
    <s v="C533165"/>
    <s v="Closed"/>
  </r>
  <r>
    <x v="0"/>
    <x v="2"/>
    <x v="16"/>
    <s v="FS.267"/>
    <n v="17"/>
    <x v="1"/>
    <x v="0"/>
    <d v="2018-08-03T18:23:02"/>
    <d v="2018-08-03T17:26:00"/>
    <n v="3421.9999996712431"/>
    <n v="57.033333327854052"/>
    <n v="969.56666657351889"/>
    <n v="1"/>
    <s v="D524012"/>
    <s v="Closed"/>
  </r>
  <r>
    <x v="0"/>
    <x v="0"/>
    <x v="3"/>
    <s v="FS.653"/>
    <n v="1"/>
    <x v="1"/>
    <x v="0"/>
    <d v="2018-08-03T22:59:43"/>
    <d v="2018-08-03T22:05:00"/>
    <n v="3282.9999998677522"/>
    <n v="54.716666664462537"/>
    <n v="54.716666664462537"/>
    <n v="1"/>
    <s v="D524015"/>
    <s v="Closed"/>
  </r>
  <r>
    <x v="1"/>
    <x v="1"/>
    <x v="2"/>
    <s v="MTR.39"/>
    <n v="1"/>
    <x v="4"/>
    <x v="0"/>
    <d v="2018-08-03T23:16:05"/>
    <d v="2018-08-03T22:12:00"/>
    <n v="3844.999999855645"/>
    <n v="64.083333330927417"/>
    <n v="64.083333330927417"/>
    <n v="1"/>
    <s v="C524014"/>
    <s v="Closed"/>
  </r>
  <r>
    <x v="1"/>
    <x v="6"/>
    <x v="23"/>
    <s v="MTR.29783"/>
    <n v="1"/>
    <x v="2"/>
    <x v="0"/>
    <d v="2018-11-18T16:56:00"/>
    <d v="2018-11-18T16:23:00"/>
    <n v="1980.0000001676381"/>
    <n v="33.000000002793968"/>
    <n v="33.000000002793968"/>
    <n v="1"/>
    <s v="C533167"/>
    <s v="Closed"/>
  </r>
  <r>
    <x v="0"/>
    <x v="4"/>
    <x v="9"/>
    <s v="FS.1311"/>
    <n v="10"/>
    <x v="1"/>
    <x v="0"/>
    <d v="2018-08-04T08:06:11"/>
    <d v="2018-08-04T07:14:00"/>
    <n v="3131.0000001685694"/>
    <n v="52.183333336142823"/>
    <n v="521.83333336142823"/>
    <n v="1"/>
    <s v="D524019"/>
    <s v="Closed"/>
  </r>
  <r>
    <x v="0"/>
    <x v="2"/>
    <x v="5"/>
    <s v="FS.915"/>
    <n v="2"/>
    <x v="1"/>
    <x v="0"/>
    <d v="2018-08-04T14:54:51"/>
    <d v="2018-08-04T12:37:00"/>
    <n v="8271.0000003688037"/>
    <n v="137.85000000614673"/>
    <n v="275.70000001229346"/>
    <n v="1"/>
    <s v="D524022"/>
    <s v="Closed"/>
  </r>
  <r>
    <x v="1"/>
    <x v="5"/>
    <x v="24"/>
    <s v="FS.1992"/>
    <n v="12"/>
    <x v="5"/>
    <x v="0"/>
    <d v="2018-08-04T13:56:09"/>
    <d v="2018-08-04T12:57:00"/>
    <n v="3549.0000004414469"/>
    <n v="59.150000007357448"/>
    <n v="709.80000008828938"/>
    <n v="1"/>
    <s v="D524025"/>
    <s v="Closed"/>
  </r>
  <r>
    <x v="0"/>
    <x v="3"/>
    <x v="6"/>
    <s v="FS.1654"/>
    <n v="20"/>
    <x v="7"/>
    <x v="0"/>
    <d v="2018-08-04T16:54:07"/>
    <d v="2018-08-04T15:24:00"/>
    <n v="5406.9999997504056"/>
    <n v="90.116666662506759"/>
    <n v="1802.3333332501352"/>
    <n v="1"/>
    <s v="D524031"/>
    <s v="Closed"/>
  </r>
  <r>
    <x v="1"/>
    <x v="6"/>
    <x v="34"/>
    <s v="MTR.12968"/>
    <n v="1"/>
    <x v="10"/>
    <x v="0"/>
    <d v="2018-08-04T19:09:52"/>
    <d v="2018-08-04T17:45:00"/>
    <n v="5091.9999996665865"/>
    <n v="84.866666661109775"/>
    <n v="84.866666661109775"/>
    <n v="1"/>
    <s v="C524032"/>
    <s v="Closed"/>
  </r>
  <r>
    <x v="0"/>
    <x v="2"/>
    <x v="15"/>
    <s v="TR.32804"/>
    <n v="2"/>
    <x v="5"/>
    <x v="0"/>
    <d v="2018-08-05T04:08:53"/>
    <d v="2018-08-05T02:44:00"/>
    <n v="5092.9999999003485"/>
    <n v="84.883333331672475"/>
    <n v="169.76666666334495"/>
    <n v="1"/>
    <s v="D524035"/>
    <s v="Closed"/>
  </r>
  <r>
    <x v="1"/>
    <x v="1"/>
    <x v="11"/>
    <s v="MTR.8907"/>
    <n v="1"/>
    <x v="2"/>
    <x v="0"/>
    <d v="2018-11-20T19:37:00"/>
    <d v="2018-11-20T18:22:00"/>
    <n v="4500.0000002095476"/>
    <n v="75.00000000349246"/>
    <n v="75.00000000349246"/>
    <n v="1"/>
    <s v="C533243"/>
    <s v="Closed"/>
  </r>
  <r>
    <x v="1"/>
    <x v="6"/>
    <x v="13"/>
    <s v="MTR.4311"/>
    <n v="1"/>
    <x v="2"/>
    <x v="0"/>
    <d v="2018-11-23T05:31:00"/>
    <d v="2018-11-23T03:13:00"/>
    <n v="8279.9999999580905"/>
    <n v="137.99999999930151"/>
    <n v="137.99999999930151"/>
    <n v="1"/>
    <s v="C533303"/>
    <s v="Closed"/>
  </r>
  <r>
    <x v="1"/>
    <x v="6"/>
    <x v="13"/>
    <s v="MTR.4312"/>
    <n v="1"/>
    <x v="2"/>
    <x v="0"/>
    <d v="2018-11-23T05:31:00"/>
    <d v="2018-11-23T03:16:00"/>
    <n v="8100"/>
    <n v="135"/>
    <n v="135"/>
    <n v="1"/>
    <s v="C533304"/>
    <s v="Closed"/>
  </r>
  <r>
    <x v="0"/>
    <x v="7"/>
    <x v="17"/>
    <s v="TR.38814"/>
    <n v="1"/>
    <x v="7"/>
    <x v="0"/>
    <d v="2018-08-06T13:29:02"/>
    <d v="2018-08-06T12:27:00"/>
    <n v="3722.0000000204891"/>
    <n v="62.033333333674818"/>
    <n v="62.033333333674818"/>
    <n v="1"/>
    <s v="D524062"/>
    <s v="Closed"/>
  </r>
  <r>
    <x v="0"/>
    <x v="2"/>
    <x v="5"/>
    <s v="REC.697"/>
    <n v="98"/>
    <x v="1"/>
    <x v="0"/>
    <d v="2018-08-06T22:51:07"/>
    <d v="2018-08-06T21:56:00"/>
    <n v="3306.9999998202547"/>
    <n v="55.116666663670912"/>
    <n v="5401.4333330397494"/>
    <n v="1"/>
    <s v="D524083"/>
    <s v="Closed"/>
  </r>
  <r>
    <x v="0"/>
    <x v="0"/>
    <x v="0"/>
    <s v="FS.37587"/>
    <n v="9"/>
    <x v="5"/>
    <x v="0"/>
    <d v="2018-08-07T05:18:09"/>
    <d v="2018-08-07T04:09:00"/>
    <n v="4148.9999998826534"/>
    <n v="69.149999998044223"/>
    <n v="622.349999982398"/>
    <n v="1"/>
    <s v="D524086"/>
    <s v="Closed"/>
  </r>
  <r>
    <x v="0"/>
    <x v="0"/>
    <x v="1"/>
    <s v="FS.837"/>
    <n v="6"/>
    <x v="1"/>
    <x v="0"/>
    <d v="2018-08-07T06:09:44"/>
    <d v="2018-08-07T05:35:00"/>
    <n v="2083.9999999618158"/>
    <n v="34.73333333269693"/>
    <n v="208.39999999618158"/>
    <n v="1"/>
    <s v="D524088"/>
    <s v="Closed"/>
  </r>
  <r>
    <x v="0"/>
    <x v="0"/>
    <x v="0"/>
    <s v="FS.1338"/>
    <n v="91"/>
    <x v="1"/>
    <x v="0"/>
    <d v="2018-08-07T19:25:59"/>
    <d v="2018-08-07T18:27:00"/>
    <n v="3538.9999999897555"/>
    <n v="58.983333333162591"/>
    <n v="5367.4833333177958"/>
    <n v="1"/>
    <s v="D524124"/>
    <s v="Closed"/>
  </r>
  <r>
    <x v="0"/>
    <x v="4"/>
    <x v="9"/>
    <s v="FS.8898"/>
    <n v="53"/>
    <x v="1"/>
    <x v="0"/>
    <d v="2018-08-07T20:19:17"/>
    <d v="2018-08-07T19:25:00"/>
    <n v="3256.9999994477257"/>
    <n v="54.283333324128762"/>
    <n v="2877.0166661788244"/>
    <n v="1"/>
    <s v="D524139"/>
    <s v="Closed"/>
  </r>
  <r>
    <x v="1"/>
    <x v="6"/>
    <x v="13"/>
    <s v="MTR.2623"/>
    <n v="1"/>
    <x v="2"/>
    <x v="0"/>
    <d v="2018-11-23T05:31:00"/>
    <d v="2018-11-23T03:36:00"/>
    <n v="6899.9999998603016"/>
    <n v="114.99999999767169"/>
    <n v="114.99999999767169"/>
    <n v="1"/>
    <s v="C533305"/>
    <s v="Closed"/>
  </r>
  <r>
    <x v="0"/>
    <x v="0"/>
    <x v="1"/>
    <s v="FS.812"/>
    <n v="15"/>
    <x v="4"/>
    <x v="0"/>
    <d v="2018-08-08T01:03:35"/>
    <d v="2018-08-08T00:20:00"/>
    <n v="2614.9999996181577"/>
    <n v="43.583333326969296"/>
    <n v="653.74999990453944"/>
    <n v="1"/>
    <s v="D524147"/>
    <s v="Closed"/>
  </r>
  <r>
    <x v="0"/>
    <x v="0"/>
    <x v="0"/>
    <s v="FS.1283"/>
    <n v="3"/>
    <x v="1"/>
    <x v="0"/>
    <d v="2018-08-08T04:26:22"/>
    <d v="2018-08-08T02:23:00"/>
    <n v="7401.9999996526167"/>
    <n v="123.36666666087694"/>
    <n v="370.09999998263083"/>
    <n v="1"/>
    <s v="D524150"/>
    <s v="Closed"/>
  </r>
  <r>
    <x v="0"/>
    <x v="4"/>
    <x v="9"/>
    <s v="TR.37129"/>
    <n v="1"/>
    <x v="4"/>
    <x v="0"/>
    <d v="2018-08-08T11:49:40"/>
    <d v="2018-08-08T10:35:00"/>
    <n v="4480.0000005634502"/>
    <n v="74.666666676057503"/>
    <n v="74.666666676057503"/>
    <n v="1"/>
    <s v="D524154"/>
    <s v="Closed"/>
  </r>
  <r>
    <x v="0"/>
    <x v="2"/>
    <x v="5"/>
    <s v="FS.364"/>
    <n v="6"/>
    <x v="1"/>
    <x v="0"/>
    <d v="2018-08-08T18:57:22"/>
    <d v="2018-08-08T17:41:00"/>
    <n v="4581.9999998901039"/>
    <n v="76.366666664835066"/>
    <n v="458.19999998901039"/>
    <n v="1"/>
    <s v="D524163"/>
    <s v="Closed"/>
  </r>
  <r>
    <x v="0"/>
    <x v="2"/>
    <x v="16"/>
    <s v="FS.397"/>
    <n v="121"/>
    <x v="1"/>
    <x v="0"/>
    <d v="2018-08-08T19:55:13"/>
    <d v="2018-08-08T18:18:00"/>
    <n v="5833.0000000074506"/>
    <n v="97.216666666790843"/>
    <n v="11763.216666681692"/>
    <n v="1"/>
    <s v="D524190"/>
    <s v="Closed"/>
  </r>
  <r>
    <x v="0"/>
    <x v="4"/>
    <x v="8"/>
    <s v="FS.1012"/>
    <n v="1"/>
    <x v="7"/>
    <x v="0"/>
    <d v="2018-08-08T19:56:15"/>
    <d v="2018-08-08T19:03:00"/>
    <n v="3195.0000000419095"/>
    <n v="53.250000000698492"/>
    <n v="53.250000000698492"/>
    <n v="1"/>
    <s v="D524189"/>
    <s v="Closed"/>
  </r>
  <r>
    <x v="0"/>
    <x v="2"/>
    <x v="15"/>
    <s v="MTR.19386"/>
    <n v="1"/>
    <x v="5"/>
    <x v="1"/>
    <d v="2018-08-09T10:08:00"/>
    <d v="2018-08-09T07:46:00"/>
    <n v="8520.0000001117587"/>
    <n v="142.00000000186265"/>
    <n v="142.00000000186265"/>
    <n v="1"/>
    <s v="C524191"/>
    <s v="Closed"/>
  </r>
  <r>
    <x v="1"/>
    <x v="6"/>
    <x v="13"/>
    <s v="MTR.4292"/>
    <n v="1"/>
    <x v="2"/>
    <x v="0"/>
    <d v="2018-11-23T06:03:00"/>
    <d v="2018-11-23T04:12:00"/>
    <n v="6659.9999997066334"/>
    <n v="110.99999999511056"/>
    <n v="110.99999999511056"/>
    <n v="1"/>
    <s v="C533306"/>
    <s v="Closed"/>
  </r>
  <r>
    <x v="0"/>
    <x v="2"/>
    <x v="5"/>
    <s v="FS.655"/>
    <n v="12"/>
    <x v="1"/>
    <x v="0"/>
    <d v="2018-08-09T17:51:16"/>
    <d v="2018-08-09T16:58:00"/>
    <n v="3196.0000002756715"/>
    <n v="53.266666671261191"/>
    <n v="639.2000000551343"/>
    <n v="1"/>
    <s v="D524199"/>
    <s v="Closed"/>
  </r>
  <r>
    <x v="0"/>
    <x v="2"/>
    <x v="10"/>
    <s v="TR.31507"/>
    <n v="1"/>
    <x v="1"/>
    <x v="0"/>
    <d v="2018-08-10T00:02:00"/>
    <d v="2018-08-09T23:00:00"/>
    <n v="3719.9999995529652"/>
    <n v="61.999999992549419"/>
    <n v="61.999999992549419"/>
    <n v="1"/>
    <s v="D524201"/>
    <s v="Closed"/>
  </r>
  <r>
    <x v="1"/>
    <x v="6"/>
    <x v="13"/>
    <s v="MTR.4676"/>
    <n v="1"/>
    <x v="2"/>
    <x v="0"/>
    <d v="2018-11-23T05:31:00"/>
    <d v="2018-11-23T04:50:00"/>
    <n v="2459.9999998463318"/>
    <n v="40.999999997438863"/>
    <n v="40.999999997438863"/>
    <n v="1"/>
    <s v="C533307"/>
    <s v="Closed"/>
  </r>
  <r>
    <x v="1"/>
    <x v="6"/>
    <x v="35"/>
    <s v="MTR.10758"/>
    <n v="1"/>
    <x v="1"/>
    <x v="0"/>
    <d v="2018-08-11T15:05:00"/>
    <d v="2018-08-11T12:15:00"/>
    <n v="10199.999999930151"/>
    <n v="169.99999999883585"/>
    <n v="169.99999999883585"/>
    <n v="1"/>
    <s v="C524205"/>
    <s v="Closed"/>
  </r>
  <r>
    <x v="0"/>
    <x v="4"/>
    <x v="9"/>
    <s v="TR.37273"/>
    <n v="1"/>
    <x v="5"/>
    <x v="0"/>
    <d v="2018-08-11T13:50:20"/>
    <d v="2018-08-11T12:43:00"/>
    <n v="4039.9999995483086"/>
    <n v="67.333333325805143"/>
    <n v="67.333333325805143"/>
    <n v="1"/>
    <s v="D524208"/>
    <s v="Closed"/>
  </r>
  <r>
    <x v="1"/>
    <x v="6"/>
    <x v="13"/>
    <s v="TR.42072"/>
    <n v="4"/>
    <x v="2"/>
    <x v="0"/>
    <d v="2018-11-27T10:30:47"/>
    <d v="2018-11-27T08:51:00"/>
    <n v="5987.0000001741573"/>
    <n v="99.783333336235955"/>
    <n v="399.13333334494382"/>
    <n v="1"/>
    <s v="D533413"/>
    <s v="Closed"/>
  </r>
  <r>
    <x v="0"/>
    <x v="4"/>
    <x v="9"/>
    <s v="TR.37003"/>
    <n v="4"/>
    <x v="5"/>
    <x v="0"/>
    <d v="2018-08-12T11:27:01"/>
    <d v="2018-08-12T10:22:00"/>
    <n v="3901.0000003734604"/>
    <n v="65.016666672891006"/>
    <n v="260.06666669156402"/>
    <n v="1"/>
    <s v="D524212"/>
    <s v="Closed"/>
  </r>
  <r>
    <x v="0"/>
    <x v="0"/>
    <x v="4"/>
    <s v="REC.1082"/>
    <n v="18"/>
    <x v="1"/>
    <x v="0"/>
    <d v="2018-08-12T20:12:23"/>
    <d v="2018-08-12T19:19:00"/>
    <n v="3203.000000026077"/>
    <n v="53.383333333767951"/>
    <n v="960.90000000782311"/>
    <n v="1"/>
    <s v="D524220"/>
    <s v="Closed"/>
  </r>
  <r>
    <x v="0"/>
    <x v="2"/>
    <x v="10"/>
    <s v="TR.31800"/>
    <n v="6"/>
    <x v="5"/>
    <x v="0"/>
    <d v="2018-08-13T08:48:44"/>
    <d v="2018-08-13T08:01:00"/>
    <n v="2863.9999999897555"/>
    <n v="47.733333333162591"/>
    <n v="286.39999999897555"/>
    <n v="1"/>
    <s v="D524224"/>
    <s v="Closed"/>
  </r>
  <r>
    <x v="0"/>
    <x v="2"/>
    <x v="15"/>
    <s v="TR.33002"/>
    <n v="12"/>
    <x v="0"/>
    <x v="0"/>
    <d v="2018-08-13T16:05:00"/>
    <d v="2018-08-13T14:21:00"/>
    <n v="6240.0000002235174"/>
    <n v="104.00000000372529"/>
    <n v="1248.0000000447035"/>
    <n v="1"/>
    <s v="D524226"/>
    <s v="Closed"/>
  </r>
  <r>
    <x v="0"/>
    <x v="2"/>
    <x v="5"/>
    <s v="MTR.17481"/>
    <n v="1"/>
    <x v="1"/>
    <x v="0"/>
    <d v="2018-08-13T21:47:31"/>
    <d v="2018-08-13T19:39:00"/>
    <n v="7711.0000002197921"/>
    <n v="128.51666667032987"/>
    <n v="128.51666667032987"/>
    <n v="1"/>
    <s v="C524229"/>
    <s v="Closed"/>
  </r>
  <r>
    <x v="0"/>
    <x v="2"/>
    <x v="16"/>
    <s v="FS.397"/>
    <n v="137"/>
    <x v="0"/>
    <x v="0"/>
    <d v="2018-08-13T22:59:30"/>
    <d v="2018-08-13T21:59:00"/>
    <n v="3629.9999998882413"/>
    <n v="60.499999998137355"/>
    <n v="8288.4999997448176"/>
    <n v="1"/>
    <s v="D524230"/>
    <s v="Closed"/>
  </r>
  <r>
    <x v="0"/>
    <x v="0"/>
    <x v="3"/>
    <s v="FS.8913"/>
    <n v="18"/>
    <x v="1"/>
    <x v="0"/>
    <d v="2018-08-14T11:58:05"/>
    <d v="2018-08-14T10:50:00"/>
    <n v="4085.0000000093132"/>
    <n v="68.083333333488554"/>
    <n v="1225.500000002794"/>
    <n v="1"/>
    <s v="D524253"/>
    <s v="Closed"/>
  </r>
  <r>
    <x v="0"/>
    <x v="0"/>
    <x v="0"/>
    <s v="FS.55194"/>
    <n v="18"/>
    <x v="0"/>
    <x v="0"/>
    <d v="2018-08-14T11:10:00"/>
    <d v="2018-08-14T11:05:00"/>
    <n v="300.00000034924597"/>
    <n v="5.0000000058207661"/>
    <n v="90.00000010477379"/>
    <n v="1"/>
    <s v="D524255"/>
    <s v="Closed"/>
  </r>
  <r>
    <x v="0"/>
    <x v="4"/>
    <x v="26"/>
    <s v="MTR.27716"/>
    <n v="1"/>
    <x v="4"/>
    <x v="0"/>
    <d v="2018-08-14T23:23:00"/>
    <d v="2018-08-14T21:29:00"/>
    <n v="6840.0000002933666"/>
    <n v="114.00000000488944"/>
    <n v="114.00000000488944"/>
    <n v="1"/>
    <s v="C524258"/>
    <s v="Closed"/>
  </r>
  <r>
    <x v="1"/>
    <x v="5"/>
    <x v="24"/>
    <s v="FS.1860"/>
    <n v="241"/>
    <x v="7"/>
    <x v="1"/>
    <d v="2018-08-15T14:51:54"/>
    <d v="2018-08-15T13:35:00"/>
    <n v="4614.0000004554167"/>
    <n v="76.900000007590279"/>
    <n v="18532.900001829257"/>
    <n v="1"/>
    <s v="D524272"/>
    <s v="Closed"/>
  </r>
  <r>
    <x v="0"/>
    <x v="2"/>
    <x v="5"/>
    <s v="TR.34412"/>
    <n v="2"/>
    <x v="1"/>
    <x v="0"/>
    <d v="2018-08-15T15:20:04"/>
    <d v="2018-08-15T14:16:00"/>
    <n v="3843.999999621883"/>
    <n v="64.066666660364717"/>
    <n v="128.13333332072943"/>
    <n v="1"/>
    <s v="D524281"/>
    <s v="Closed"/>
  </r>
  <r>
    <x v="0"/>
    <x v="2"/>
    <x v="10"/>
    <s v="REC.32"/>
    <n v="28"/>
    <x v="6"/>
    <x v="0"/>
    <d v="2018-08-15T14:50:00"/>
    <d v="2018-08-15T14:20:00"/>
    <n v="1800.0000002095476"/>
    <n v="30.00000000349246"/>
    <n v="840.00000009778887"/>
    <n v="1"/>
    <s v="D524280"/>
    <s v="Closed"/>
  </r>
  <r>
    <x v="0"/>
    <x v="0"/>
    <x v="3"/>
    <s v="FS.857"/>
    <n v="10"/>
    <x v="1"/>
    <x v="0"/>
    <d v="2018-08-16T10:33:35"/>
    <d v="2018-08-16T08:16:00"/>
    <n v="8254.999999771826"/>
    <n v="137.58333332953043"/>
    <n v="1375.8333332953043"/>
    <n v="1"/>
    <s v="D524286"/>
    <s v="Closed"/>
  </r>
  <r>
    <x v="1"/>
    <x v="6"/>
    <x v="23"/>
    <s v="PLUG.14853"/>
    <n v="34"/>
    <x v="6"/>
    <x v="0"/>
    <d v="2018-08-16T09:59:46"/>
    <d v="2018-08-16T09:00:00"/>
    <n v="3586.0000002896413"/>
    <n v="59.766666671494022"/>
    <n v="2032.0666668307967"/>
    <n v="1"/>
    <s v="D524295"/>
    <s v="Closed"/>
  </r>
  <r>
    <x v="1"/>
    <x v="6"/>
    <x v="23"/>
    <s v="FS.2186"/>
    <n v="5"/>
    <x v="6"/>
    <x v="0"/>
    <d v="2018-08-16T10:00:39"/>
    <d v="2018-08-16T09:08:00"/>
    <n v="3158.9999997988343"/>
    <n v="52.649999996647239"/>
    <n v="263.24999998323619"/>
    <n v="1"/>
    <s v="D524294"/>
    <s v="Closed"/>
  </r>
  <r>
    <x v="0"/>
    <x v="7"/>
    <x v="17"/>
    <s v="TR.38844"/>
    <n v="1"/>
    <x v="7"/>
    <x v="0"/>
    <d v="2018-08-16T14:50:00"/>
    <d v="2018-08-16T14:11:00"/>
    <n v="2340.000000083819"/>
    <n v="39.000000001396984"/>
    <n v="39.000000001396984"/>
    <n v="1"/>
    <s v="D524297"/>
    <s v="Closed"/>
  </r>
  <r>
    <x v="1"/>
    <x v="1"/>
    <x v="11"/>
    <s v="MTR.6141"/>
    <n v="1"/>
    <x v="2"/>
    <x v="1"/>
    <d v="2018-12-04T17:41:00"/>
    <d v="2018-12-04T16:46:00"/>
    <n v="3300.0000000698492"/>
    <n v="55.000000001164153"/>
    <n v="55.000000001164153"/>
    <n v="1"/>
    <s v="C533779"/>
    <s v="Closed"/>
  </r>
  <r>
    <x v="0"/>
    <x v="7"/>
    <x v="17"/>
    <s v="FS.1758"/>
    <n v="19"/>
    <x v="7"/>
    <x v="0"/>
    <d v="2018-08-17T13:38:46"/>
    <d v="2018-08-17T12:45:00"/>
    <n v="3225.9999997448176"/>
    <n v="53.766666662413627"/>
    <n v="1021.5666665858589"/>
    <n v="1"/>
    <s v="D524306"/>
    <s v="Closed"/>
  </r>
  <r>
    <x v="0"/>
    <x v="2"/>
    <x v="5"/>
    <s v="MTR.18470"/>
    <n v="1"/>
    <x v="1"/>
    <x v="0"/>
    <d v="2018-08-17T18:45:43"/>
    <d v="2018-08-17T18:07:00"/>
    <n v="2322.999999881722"/>
    <n v="38.716666664695367"/>
    <n v="38.716666664695367"/>
    <n v="1"/>
    <s v="C524308"/>
    <s v="Closed"/>
  </r>
  <r>
    <x v="1"/>
    <x v="5"/>
    <x v="14"/>
    <s v="MTR.141944"/>
    <n v="1"/>
    <x v="2"/>
    <x v="1"/>
    <d v="2018-12-06T16:28:42"/>
    <d v="2018-12-06T12:51:00"/>
    <n v="13062.000000081025"/>
    <n v="217.70000000135042"/>
    <n v="217.70000000135042"/>
    <n v="1"/>
    <s v="C533831"/>
    <s v="Closed"/>
  </r>
  <r>
    <x v="0"/>
    <x v="0"/>
    <x v="3"/>
    <s v="BLANK"/>
    <n v="1"/>
    <x v="5"/>
    <x v="0"/>
    <d v="2018-08-18T17:25:00"/>
    <d v="2018-08-18T16:42:00"/>
    <n v="2580.0000002374873"/>
    <n v="43.000000003958121"/>
    <n v="43.000000003958121"/>
    <n v="1"/>
    <s v="C524316"/>
    <s v="Closed"/>
  </r>
  <r>
    <x v="0"/>
    <x v="0"/>
    <x v="3"/>
    <s v="FS.711"/>
    <n v="10"/>
    <x v="1"/>
    <x v="0"/>
    <d v="2018-08-19T13:37:18"/>
    <d v="2018-08-19T12:26:00"/>
    <n v="4277.9999998630956"/>
    <n v="71.29999999771826"/>
    <n v="712.9999999771826"/>
    <n v="1"/>
    <s v="D524320"/>
    <s v="Closed"/>
  </r>
  <r>
    <x v="0"/>
    <x v="2"/>
    <x v="5"/>
    <s v="FS.730"/>
    <n v="40"/>
    <x v="1"/>
    <x v="0"/>
    <d v="2018-08-20T02:46:19"/>
    <d v="2018-08-20T01:34:00"/>
    <n v="4338.9999996637926"/>
    <n v="72.316666661063209"/>
    <n v="2892.6666664425284"/>
    <n v="1"/>
    <s v="D524329"/>
    <s v="Closed"/>
  </r>
  <r>
    <x v="0"/>
    <x v="2"/>
    <x v="5"/>
    <s v="PL.97186"/>
    <n v="9"/>
    <x v="1"/>
    <x v="0"/>
    <d v="2018-08-20T04:10:46"/>
    <d v="2018-08-20T03:14:00"/>
    <n v="3405.9999997029081"/>
    <n v="56.766666661715135"/>
    <n v="510.89999995543621"/>
    <n v="1"/>
    <s v="D524331"/>
    <s v="Closed"/>
  </r>
  <r>
    <x v="0"/>
    <x v="2"/>
    <x v="5"/>
    <s v="FS.643"/>
    <n v="6"/>
    <x v="1"/>
    <x v="0"/>
    <d v="2018-08-20T09:34:33"/>
    <d v="2018-08-20T08:47:00"/>
    <n v="2852.9999999329448"/>
    <n v="47.549999998882413"/>
    <n v="285.29999999329448"/>
    <n v="1"/>
    <s v="D524333"/>
    <s v="Closed"/>
  </r>
  <r>
    <x v="0"/>
    <x v="3"/>
    <x v="7"/>
    <s v="TR.37627"/>
    <n v="1"/>
    <x v="1"/>
    <x v="0"/>
    <d v="2018-08-20T17:40:15"/>
    <d v="2018-08-20T16:46:00"/>
    <n v="3255.0000002374873"/>
    <n v="54.250000003958121"/>
    <n v="54.250000003958121"/>
    <n v="1"/>
    <s v="D524337"/>
    <s v="Closed"/>
  </r>
  <r>
    <x v="0"/>
    <x v="3"/>
    <x v="7"/>
    <s v="REC.1684"/>
    <n v="28"/>
    <x v="1"/>
    <x v="0"/>
    <d v="2018-08-20T20:10:17"/>
    <d v="2018-08-20T18:14:00"/>
    <n v="6976.9999996293336"/>
    <n v="116.28333332715556"/>
    <n v="3255.9333331603557"/>
    <n v="1"/>
    <s v="D524351"/>
    <s v="Closed"/>
  </r>
  <r>
    <x v="0"/>
    <x v="0"/>
    <x v="0"/>
    <s v="FS.1191"/>
    <n v="13"/>
    <x v="1"/>
    <x v="0"/>
    <d v="2018-08-20T22:40:24"/>
    <d v="2018-08-20T20:37:00"/>
    <n v="7404.0000001201406"/>
    <n v="123.40000000200234"/>
    <n v="1604.2000000260305"/>
    <n v="1"/>
    <s v="D524358"/>
    <s v="Closed"/>
  </r>
  <r>
    <x v="0"/>
    <x v="2"/>
    <x v="10"/>
    <s v="FS.136"/>
    <n v="15"/>
    <x v="1"/>
    <x v="0"/>
    <d v="2018-08-21T15:38:11"/>
    <d v="2018-08-21T13:48:00"/>
    <n v="6611.0000001965091"/>
    <n v="110.18333333660848"/>
    <n v="1652.7500000491273"/>
    <n v="1"/>
    <s v="D524367"/>
    <s v="Closed"/>
  </r>
  <r>
    <x v="0"/>
    <x v="2"/>
    <x v="5"/>
    <s v="REC.697"/>
    <n v="163"/>
    <x v="1"/>
    <x v="0"/>
    <d v="2018-08-21T16:08:00"/>
    <d v="2018-08-21T15:19:00"/>
    <n v="2940.0000001536682"/>
    <n v="49.000000002561137"/>
    <n v="7987.0000004174653"/>
    <n v="1"/>
    <s v="D524385"/>
    <s v="Closed"/>
  </r>
  <r>
    <x v="0"/>
    <x v="3"/>
    <x v="7"/>
    <s v="TR.37720"/>
    <n v="2"/>
    <x v="1"/>
    <x v="0"/>
    <d v="2018-08-21T17:56:33"/>
    <d v="2018-08-21T16:31:00"/>
    <n v="5132.9999998211861"/>
    <n v="85.549999997019768"/>
    <n v="171.09999999403954"/>
    <n v="1"/>
    <s v="D524393"/>
    <s v="Closed"/>
  </r>
  <r>
    <x v="1"/>
    <x v="6"/>
    <x v="34"/>
    <s v="MTR.912"/>
    <n v="1"/>
    <x v="2"/>
    <x v="0"/>
    <d v="2018-12-07T09:17:59"/>
    <d v="2018-12-07T08:03:00"/>
    <n v="4498.9999999757856"/>
    <n v="74.98333333292976"/>
    <n v="74.98333333292976"/>
    <n v="1"/>
    <s v="C533857"/>
    <s v="Closed"/>
  </r>
  <r>
    <x v="0"/>
    <x v="2"/>
    <x v="10"/>
    <s v="TR.32174"/>
    <n v="1"/>
    <x v="1"/>
    <x v="0"/>
    <d v="2018-08-21T23:50:17"/>
    <d v="2018-08-21T21:32:00"/>
    <n v="8297.0000001601875"/>
    <n v="138.28333333600312"/>
    <n v="138.28333333600312"/>
    <n v="1"/>
    <s v="D524395"/>
    <s v="Closed"/>
  </r>
  <r>
    <x v="0"/>
    <x v="2"/>
    <x v="5"/>
    <s v="REC.697"/>
    <n v="65"/>
    <x v="1"/>
    <x v="0"/>
    <d v="2018-08-22T03:15:13"/>
    <d v="2018-08-22T02:14:00"/>
    <n v="3672.999999881722"/>
    <n v="61.216666664695367"/>
    <n v="3979.0833332051989"/>
    <n v="1"/>
    <s v="D524401"/>
    <s v="Closed"/>
  </r>
  <r>
    <x v="0"/>
    <x v="2"/>
    <x v="5"/>
    <s v="PL.96617"/>
    <n v="98"/>
    <x v="0"/>
    <x v="0"/>
    <d v="2018-08-22T03:19:59"/>
    <d v="2018-08-22T02:55:00"/>
    <n v="1498.9999996265396"/>
    <n v="24.983333327108994"/>
    <n v="2448.3666660566814"/>
    <n v="1"/>
    <s v="D524407"/>
    <s v="Closed"/>
  </r>
  <r>
    <x v="1"/>
    <x v="5"/>
    <x v="37"/>
    <s v="FS.40387"/>
    <n v="50"/>
    <x v="4"/>
    <x v="0"/>
    <d v="2018-08-22T11:40:22"/>
    <d v="2018-08-22T10:32:00"/>
    <n v="4102.0000002114102"/>
    <n v="68.36666667019017"/>
    <n v="3418.3333335095085"/>
    <n v="1"/>
    <s v="D524425"/>
    <s v="Closed"/>
  </r>
  <r>
    <x v="0"/>
    <x v="2"/>
    <x v="5"/>
    <s v="REC.697"/>
    <n v="65"/>
    <x v="0"/>
    <x v="0"/>
    <d v="2018-08-22T17:07:07"/>
    <d v="2018-08-22T15:55:27"/>
    <n v="4299.9999999767169"/>
    <n v="71.666666666278616"/>
    <n v="4658.33333330811"/>
    <n v="1"/>
    <s v="D524433"/>
    <s v="Closed"/>
  </r>
  <r>
    <x v="0"/>
    <x v="4"/>
    <x v="9"/>
    <s v="FS.1432"/>
    <n v="18"/>
    <x v="6"/>
    <x v="0"/>
    <d v="2018-08-23T11:18:29"/>
    <d v="2018-08-23T09:01:00"/>
    <n v="8248.9999996265396"/>
    <n v="137.48333332710899"/>
    <n v="2474.6999998879619"/>
    <n v="1"/>
    <s v="D524442"/>
    <s v="Closed"/>
  </r>
  <r>
    <x v="0"/>
    <x v="2"/>
    <x v="10"/>
    <s v="FS.93"/>
    <n v="86"/>
    <x v="10"/>
    <x v="0"/>
    <d v="2018-08-24T08:30:32"/>
    <d v="2018-08-24T08:10:00"/>
    <n v="1231.9999994477257"/>
    <n v="20.533333324128762"/>
    <n v="1765.8666658750735"/>
    <n v="1"/>
    <s v="D524447"/>
    <s v="Closed"/>
  </r>
  <r>
    <x v="1"/>
    <x v="6"/>
    <x v="35"/>
    <s v="MTR.4470"/>
    <n v="1"/>
    <x v="2"/>
    <x v="0"/>
    <d v="2018-12-17T10:01:05"/>
    <d v="2018-12-17T08:19:00"/>
    <n v="6124.9999997438863"/>
    <n v="102.08333332906477"/>
    <n v="102.08333332906477"/>
    <n v="1"/>
    <s v="C534467"/>
    <s v="Closed"/>
  </r>
  <r>
    <x v="0"/>
    <x v="7"/>
    <x v="17"/>
    <s v="TR.38935"/>
    <n v="1"/>
    <x v="1"/>
    <x v="0"/>
    <d v="2018-08-24T19:08:21"/>
    <d v="2018-08-24T15:53:00"/>
    <n v="11720.999999670312"/>
    <n v="195.3499999945052"/>
    <n v="195.3499999945052"/>
    <n v="1"/>
    <s v="D524455"/>
    <s v="Closed"/>
  </r>
  <r>
    <x v="0"/>
    <x v="0"/>
    <x v="3"/>
    <s v="FS.578"/>
    <n v="1"/>
    <x v="1"/>
    <x v="0"/>
    <d v="2018-08-25T10:52:34"/>
    <d v="2018-08-25T09:37:00"/>
    <n v="4534.0000006137416"/>
    <n v="75.566666676895693"/>
    <n v="75.566666676895693"/>
    <n v="1"/>
    <s v="D524457"/>
    <s v="Closed"/>
  </r>
  <r>
    <x v="0"/>
    <x v="2"/>
    <x v="10"/>
    <s v="REC.29"/>
    <n v="38"/>
    <x v="1"/>
    <x v="0"/>
    <d v="2018-08-25T17:12:05"/>
    <d v="2018-08-25T16:25:00"/>
    <n v="2824.9999996740371"/>
    <n v="47.083333327900618"/>
    <n v="1789.1666664602235"/>
    <n v="1"/>
    <s v="D524466"/>
    <s v="Closed"/>
  </r>
  <r>
    <x v="0"/>
    <x v="2"/>
    <x v="5"/>
    <s v="FS.13984"/>
    <n v="23"/>
    <x v="1"/>
    <x v="0"/>
    <d v="2018-08-26T16:55:19"/>
    <d v="2018-08-26T15:44:00"/>
    <n v="4279.0000000968575"/>
    <n v="71.316666668280959"/>
    <n v="1640.2833333704621"/>
    <n v="1"/>
    <s v="D524482"/>
    <s v="Closed"/>
  </r>
  <r>
    <x v="1"/>
    <x v="5"/>
    <x v="24"/>
    <s v="FS.1856"/>
    <n v="21"/>
    <x v="4"/>
    <x v="0"/>
    <d v="2018-08-27T07:07:45"/>
    <d v="2018-08-27T05:55:00"/>
    <n v="4364.9999994551763"/>
    <n v="72.749999990919605"/>
    <n v="1527.7499998093117"/>
    <n v="1"/>
    <s v="D524486"/>
    <s v="Closed"/>
  </r>
  <r>
    <x v="1"/>
    <x v="5"/>
    <x v="14"/>
    <s v="MTR.13948"/>
    <n v="1"/>
    <x v="2"/>
    <x v="1"/>
    <d v="2018-12-17T13:35:23"/>
    <d v="2018-12-17T12:02:00"/>
    <n v="5603.0000003054738"/>
    <n v="93.383333338424563"/>
    <n v="93.383333338424563"/>
    <n v="1"/>
    <s v="C534405"/>
    <s v="Closed"/>
  </r>
  <r>
    <x v="0"/>
    <x v="2"/>
    <x v="16"/>
    <s v="REC.421"/>
    <n v="101"/>
    <x v="1"/>
    <x v="0"/>
    <d v="2018-08-27T16:14:29"/>
    <d v="2018-08-27T15:34:00"/>
    <n v="2429.0000001434237"/>
    <n v="40.483333335723728"/>
    <n v="4088.8166669080965"/>
    <n v="1"/>
    <s v="D524501"/>
    <s v="Closed"/>
  </r>
  <r>
    <x v="0"/>
    <x v="3"/>
    <x v="7"/>
    <s v="FDR.8357"/>
    <n v="664"/>
    <x v="10"/>
    <x v="0"/>
    <d v="2018-08-27T21:05:12"/>
    <d v="2018-08-27T16:58:00"/>
    <n v="14832.000000192784"/>
    <n v="247.20000000321306"/>
    <n v="164140.80000213347"/>
    <n v="1"/>
    <s v="D524599"/>
    <s v="Closed"/>
  </r>
  <r>
    <x v="0"/>
    <x v="2"/>
    <x v="5"/>
    <s v="FS.693"/>
    <n v="2"/>
    <x v="7"/>
    <x v="0"/>
    <d v="2018-08-27T21:40:22"/>
    <d v="2018-08-27T17:56:00"/>
    <n v="13461.999999918044"/>
    <n v="224.36666666530073"/>
    <n v="448.73333333060145"/>
    <n v="1"/>
    <s v="D524671"/>
    <s v="Closed"/>
  </r>
  <r>
    <x v="0"/>
    <x v="0"/>
    <x v="4"/>
    <s v="FS.1069"/>
    <n v="23"/>
    <x v="7"/>
    <x v="0"/>
    <d v="2018-08-27T19:08:28"/>
    <d v="2018-08-27T17:59:00"/>
    <n v="4167.9999999236315"/>
    <n v="69.466666665393859"/>
    <n v="1597.7333333040588"/>
    <n v="1"/>
    <s v="D524553"/>
    <s v="Closed"/>
  </r>
  <r>
    <x v="0"/>
    <x v="0"/>
    <x v="3"/>
    <s v="FS.577"/>
    <n v="4"/>
    <x v="7"/>
    <x v="0"/>
    <d v="2018-08-27T21:38:43"/>
    <d v="2018-08-27T18:05:00"/>
    <n v="12823.000000161119"/>
    <n v="213.71666666935198"/>
    <n v="854.86666667740792"/>
    <n v="1"/>
    <s v="D524669"/>
    <s v="Closed"/>
  </r>
  <r>
    <x v="0"/>
    <x v="0"/>
    <x v="0"/>
    <s v="FS.1001"/>
    <n v="41"/>
    <x v="7"/>
    <x v="0"/>
    <d v="2018-08-27T18:55:27"/>
    <d v="2018-08-27T18:08:00"/>
    <n v="2846.9999997876585"/>
    <n v="47.449999996460974"/>
    <n v="1945.4499998548999"/>
    <n v="1"/>
    <s v="D524537"/>
    <s v="Closed"/>
  </r>
  <r>
    <x v="0"/>
    <x v="2"/>
    <x v="5"/>
    <s v="FS.746"/>
    <n v="3"/>
    <x v="7"/>
    <x v="0"/>
    <d v="2018-08-27T22:13:54"/>
    <d v="2018-08-27T18:16:00"/>
    <n v="14273.999999882653"/>
    <n v="237.89999999804422"/>
    <n v="713.69999999413267"/>
    <n v="1"/>
    <s v="D524674"/>
    <s v="Closed"/>
  </r>
  <r>
    <x v="0"/>
    <x v="0"/>
    <x v="3"/>
    <s v="FS.882"/>
    <n v="3"/>
    <x v="7"/>
    <x v="0"/>
    <d v="2018-08-27T22:21:31"/>
    <d v="2018-08-27T18:26:00"/>
    <n v="14130.999999772757"/>
    <n v="235.51666666287929"/>
    <n v="706.54999998863786"/>
    <n v="1"/>
    <s v="D524673"/>
    <s v="Closed"/>
  </r>
  <r>
    <x v="0"/>
    <x v="2"/>
    <x v="15"/>
    <s v="FS.400"/>
    <n v="44"/>
    <x v="3"/>
    <x v="0"/>
    <d v="2018-08-27T20:59:35"/>
    <d v="2018-08-27T18:32:00"/>
    <n v="8854.9999998416752"/>
    <n v="147.58333333069459"/>
    <n v="6493.6666665505618"/>
    <n v="1"/>
    <s v="D524550"/>
    <s v="Closed"/>
  </r>
  <r>
    <x v="0"/>
    <x v="4"/>
    <x v="9"/>
    <s v="FS.1440"/>
    <n v="40"/>
    <x v="3"/>
    <x v="0"/>
    <d v="2018-08-27T20:00:41"/>
    <d v="2018-08-27T18:40:00"/>
    <n v="4840.9999994561076"/>
    <n v="80.68333332426846"/>
    <n v="3227.3333329707384"/>
    <n v="1"/>
    <s v="D524627"/>
    <s v="Closed"/>
  </r>
  <r>
    <x v="0"/>
    <x v="0"/>
    <x v="0"/>
    <s v="FS.1565"/>
    <n v="14"/>
    <x v="7"/>
    <x v="0"/>
    <d v="2018-08-27T19:28:59"/>
    <d v="2018-08-27T18:43:00"/>
    <n v="2758.9999999618158"/>
    <n v="45.98333333269693"/>
    <n v="643.76666665775701"/>
    <n v="1"/>
    <s v="D524591"/>
    <s v="Closed"/>
  </r>
  <r>
    <x v="0"/>
    <x v="2"/>
    <x v="5"/>
    <s v="TR.34528"/>
    <n v="1"/>
    <x v="1"/>
    <x v="0"/>
    <d v="2018-08-27T21:22:00"/>
    <d v="2018-08-27T18:48:00"/>
    <n v="9239.9999999441206"/>
    <n v="153.99999999906868"/>
    <n v="153.99999999906868"/>
    <n v="1"/>
    <s v="D524670"/>
    <s v="Closed"/>
  </r>
  <r>
    <x v="0"/>
    <x v="0"/>
    <x v="3"/>
    <s v="FS.577"/>
    <n v="15"/>
    <x v="7"/>
    <x v="0"/>
    <d v="2018-08-27T21:47:17"/>
    <d v="2018-08-27T18:56:00"/>
    <n v="10276.999999699183"/>
    <n v="171.28333332831971"/>
    <n v="2569.2499999247957"/>
    <n v="1"/>
    <s v="D524672"/>
    <s v="Closed"/>
  </r>
  <r>
    <x v="0"/>
    <x v="2"/>
    <x v="5"/>
    <s v="TR.33781"/>
    <n v="3"/>
    <x v="3"/>
    <x v="0"/>
    <d v="2018-08-27T22:28:07"/>
    <d v="2018-08-27T20:09:00"/>
    <n v="8346.9999999040738"/>
    <n v="139.1166666650679"/>
    <n v="417.34999999520369"/>
    <n v="1"/>
    <s v="D524675"/>
    <s v="Closed"/>
  </r>
  <r>
    <x v="1"/>
    <x v="5"/>
    <x v="14"/>
    <s v="MTR.10396"/>
    <n v="1"/>
    <x v="1"/>
    <x v="0"/>
    <d v="2018-08-28T08:39:10"/>
    <d v="2018-08-28T07:45:00"/>
    <n v="3250.0000003259629"/>
    <n v="54.166666672099382"/>
    <n v="54.166666672099382"/>
    <n v="1"/>
    <s v="C524677"/>
    <s v="Closed"/>
  </r>
  <r>
    <x v="1"/>
    <x v="6"/>
    <x v="34"/>
    <s v="TR.39905"/>
    <n v="2"/>
    <x v="2"/>
    <x v="0"/>
    <d v="2018-12-20T12:32:39"/>
    <d v="2018-12-20T11:34:00"/>
    <n v="3519.000000343658"/>
    <n v="58.650000005727634"/>
    <n v="117.30000001145527"/>
    <n v="1"/>
    <s v="D534511"/>
    <s v="Closed"/>
  </r>
  <r>
    <x v="0"/>
    <x v="3"/>
    <x v="7"/>
    <s v="TR.37707"/>
    <n v="2"/>
    <x v="5"/>
    <x v="0"/>
    <d v="2018-08-29T12:33:09"/>
    <d v="2018-08-29T11:50:00"/>
    <n v="2588.999999826774"/>
    <n v="43.1499999971129"/>
    <n v="86.2999999942258"/>
    <n v="1"/>
    <s v="D524683"/>
    <s v="Closed"/>
  </r>
  <r>
    <x v="0"/>
    <x v="3"/>
    <x v="7"/>
    <s v="TR.38280"/>
    <n v="1"/>
    <x v="1"/>
    <x v="0"/>
    <d v="2018-08-29T20:07:00"/>
    <d v="2018-08-29T19:28:00"/>
    <n v="2339.9999994551763"/>
    <n v="38.999999990919605"/>
    <n v="38.999999990919605"/>
    <n v="1"/>
    <s v="D524687"/>
    <s v="Closed"/>
  </r>
  <r>
    <x v="1"/>
    <x v="1"/>
    <x v="11"/>
    <s v="TR.42343"/>
    <n v="6"/>
    <x v="2"/>
    <x v="1"/>
    <d v="2018-12-26T15:33:55"/>
    <d v="2018-12-26T14:06:00"/>
    <n v="5274.9999996973202"/>
    <n v="87.916666661622003"/>
    <n v="527.49999996973202"/>
    <n v="1"/>
    <s v="D534595"/>
    <s v="Closed"/>
  </r>
  <r>
    <x v="0"/>
    <x v="3"/>
    <x v="7"/>
    <s v="REC.1692"/>
    <n v="31"/>
    <x v="1"/>
    <x v="0"/>
    <d v="2018-08-30T13:40:39"/>
    <d v="2018-08-30T11:15:00"/>
    <n v="8738.9999997569248"/>
    <n v="145.64999999594875"/>
    <n v="4515.1499998744112"/>
    <n v="1"/>
    <s v="D524698"/>
    <s v="Closed"/>
  </r>
  <r>
    <x v="1"/>
    <x v="6"/>
    <x v="13"/>
    <s v="MTR.14911"/>
    <n v="1"/>
    <x v="2"/>
    <x v="0"/>
    <d v="2018-12-28T14:55:05"/>
    <d v="2018-12-28T14:28:00"/>
    <n v="1625.0000001629815"/>
    <n v="27.083333336049691"/>
    <n v="27.083333336049691"/>
    <n v="1"/>
    <s v="C534630"/>
    <s v="Closed"/>
  </r>
  <r>
    <x v="0"/>
    <x v="4"/>
    <x v="9"/>
    <s v="FS.1474"/>
    <n v="239"/>
    <x v="1"/>
    <x v="0"/>
    <d v="2018-08-30T16:30:05"/>
    <d v="2018-08-30T13:29:00"/>
    <n v="10865.000000107102"/>
    <n v="181.08333333511837"/>
    <n v="43278.91666709329"/>
    <n v="1"/>
    <s v="D524715"/>
    <s v="Closed"/>
  </r>
  <r>
    <x v="0"/>
    <x v="7"/>
    <x v="17"/>
    <s v="FS.1745"/>
    <n v="9"/>
    <x v="1"/>
    <x v="0"/>
    <d v="2018-08-30T16:19:27"/>
    <d v="2018-08-30T14:45:00"/>
    <n v="5666.9999995501712"/>
    <n v="94.449999992502853"/>
    <n v="850.04999993252568"/>
    <n v="1"/>
    <s v="D524739"/>
    <s v="Closed"/>
  </r>
  <r>
    <x v="1"/>
    <x v="5"/>
    <x v="24"/>
    <s v="FS.1992"/>
    <n v="12"/>
    <x v="5"/>
    <x v="0"/>
    <d v="2018-08-30T16:48:23"/>
    <d v="2018-08-30T15:48:00"/>
    <n v="3623.0000001378357"/>
    <n v="60.383333335630596"/>
    <n v="724.60000002756715"/>
    <n v="1"/>
    <s v="D524750"/>
    <s v="Closed"/>
  </r>
  <r>
    <x v="0"/>
    <x v="0"/>
    <x v="3"/>
    <s v="FS.703"/>
    <n v="36"/>
    <x v="1"/>
    <x v="0"/>
    <d v="2018-08-30T17:00:40"/>
    <d v="2018-08-30T15:54:00"/>
    <n v="4000.0000002561137"/>
    <n v="66.666666670935228"/>
    <n v="2400.0000001536682"/>
    <n v="1"/>
    <s v="D524755"/>
    <s v="Closed"/>
  </r>
  <r>
    <x v="0"/>
    <x v="0"/>
    <x v="3"/>
    <s v="MTR.27817"/>
    <n v="1"/>
    <x v="1"/>
    <x v="0"/>
    <d v="2018-08-30T17:23:24"/>
    <d v="2018-08-30T15:55:00"/>
    <n v="5304.0000001899898"/>
    <n v="88.400000003166497"/>
    <n v="88.400000003166497"/>
    <n v="1"/>
    <s v="C524736"/>
    <s v="Closed"/>
  </r>
  <r>
    <x v="0"/>
    <x v="0"/>
    <x v="3"/>
    <s v="REC.925"/>
    <n v="13"/>
    <x v="1"/>
    <x v="0"/>
    <d v="2018-08-30T17:38:24"/>
    <d v="2018-08-30T16:14:00"/>
    <n v="5064.0000000363216"/>
    <n v="84.40000000060536"/>
    <n v="1097.2000000078697"/>
    <n v="1"/>
    <s v="D524787"/>
    <s v="Closed"/>
  </r>
  <r>
    <x v="0"/>
    <x v="0"/>
    <x v="3"/>
    <s v="MTR.28024"/>
    <n v="1"/>
    <x v="1"/>
    <x v="0"/>
    <d v="2018-08-30T17:29:23"/>
    <d v="2018-08-30T16:55:00"/>
    <n v="2063.0000000819564"/>
    <n v="34.383333334699273"/>
    <n v="34.383333334699273"/>
    <n v="1"/>
    <s v="C524754"/>
    <s v="Closed"/>
  </r>
  <r>
    <x v="0"/>
    <x v="4"/>
    <x v="9"/>
    <s v="MTR.29175"/>
    <n v="1"/>
    <x v="1"/>
    <x v="0"/>
    <d v="2018-08-30T17:22:24"/>
    <d v="2018-08-30T16:59:00"/>
    <n v="1404.0000000502914"/>
    <n v="23.40000000083819"/>
    <n v="23.40000000083819"/>
    <n v="1"/>
    <s v="C524759"/>
    <s v="Closed"/>
  </r>
  <r>
    <x v="0"/>
    <x v="2"/>
    <x v="15"/>
    <s v="FDR.8362"/>
    <n v="627"/>
    <x v="1"/>
    <x v="0"/>
    <d v="2018-08-30T17:39:11"/>
    <d v="2018-08-30T17:04:00"/>
    <n v="2110.9999999869615"/>
    <n v="35.183333333116025"/>
    <n v="22059.949999863748"/>
    <n v="1"/>
    <s v="D524783"/>
    <s v="Closed"/>
  </r>
  <r>
    <x v="0"/>
    <x v="4"/>
    <x v="9"/>
    <s v="REC.1477"/>
    <n v="74"/>
    <x v="0"/>
    <x v="0"/>
    <d v="2018-08-30T19:16:06"/>
    <d v="2018-08-30T18:22:00"/>
    <n v="3246.0000000195578"/>
    <n v="54.100000000325963"/>
    <n v="4003.4000000241213"/>
    <n v="1"/>
    <s v="D524818"/>
    <s v="Closed"/>
  </r>
  <r>
    <x v="0"/>
    <x v="0"/>
    <x v="3"/>
    <s v="TR.35169"/>
    <n v="1"/>
    <x v="7"/>
    <x v="0"/>
    <d v="2018-08-30T22:16:50"/>
    <d v="2018-08-30T21:11:00"/>
    <n v="3949.9999998835847"/>
    <n v="65.833333331393078"/>
    <n v="65.833333331393078"/>
    <n v="1"/>
    <s v="D524823"/>
    <s v="Closed"/>
  </r>
  <r>
    <x v="0"/>
    <x v="2"/>
    <x v="5"/>
    <s v="TR.32769"/>
    <n v="1"/>
    <x v="1"/>
    <x v="0"/>
    <d v="2018-08-31T09:20:00"/>
    <d v="2018-08-31T07:11:00"/>
    <n v="7740.000000083819"/>
    <n v="129.00000000139698"/>
    <n v="129.00000000139698"/>
    <n v="1"/>
    <s v="D524825"/>
    <s v="Closed"/>
  </r>
  <r>
    <x v="0"/>
    <x v="2"/>
    <x v="5"/>
    <s v="TR.34909"/>
    <n v="1"/>
    <x v="5"/>
    <x v="0"/>
    <d v="2018-08-31T10:27:20"/>
    <d v="2018-08-31T09:52:00"/>
    <n v="2119.9999995762482"/>
    <n v="35.333333326270804"/>
    <n v="35.333333326270804"/>
    <n v="1"/>
    <s v="D524827"/>
    <s v="Closed"/>
  </r>
  <r>
    <x v="1"/>
    <x v="6"/>
    <x v="13"/>
    <s v="BLANK"/>
    <n v="1"/>
    <x v="1"/>
    <x v="0"/>
    <d v="2018-08-31T13:20:00"/>
    <d v="2018-08-31T10:37:00"/>
    <n v="9779.9999998183921"/>
    <n v="162.9999999969732"/>
    <n v="162.9999999969732"/>
    <n v="1"/>
    <s v="C524829"/>
    <s v="Closed"/>
  </r>
  <r>
    <x v="0"/>
    <x v="2"/>
    <x v="5"/>
    <s v="FS.642"/>
    <n v="20"/>
    <x v="1"/>
    <x v="0"/>
    <d v="2018-08-31T14:27:14"/>
    <d v="2018-08-31T13:49:00"/>
    <n v="2294.0000000176951"/>
    <n v="38.233333333628252"/>
    <n v="764.66666667256504"/>
    <n v="1"/>
    <s v="D524836"/>
    <s v="Closed"/>
  </r>
  <r>
    <x v="0"/>
    <x v="0"/>
    <x v="0"/>
    <s v="FS.1242"/>
    <n v="7"/>
    <x v="1"/>
    <x v="0"/>
    <d v="2018-08-31T18:51:25"/>
    <d v="2018-08-31T17:35:00"/>
    <n v="4584.9999999627471"/>
    <n v="76.416666666045785"/>
    <n v="534.91666666232049"/>
    <n v="1"/>
    <s v="D524839"/>
    <s v="Closed"/>
  </r>
  <r>
    <x v="0"/>
    <x v="2"/>
    <x v="16"/>
    <s v="FS.397"/>
    <n v="138"/>
    <x v="12"/>
    <x v="0"/>
    <d v="2018-09-01T12:21:29"/>
    <d v="2018-09-01T11:08:00"/>
    <n v="4409.0000003110617"/>
    <n v="73.483333338517696"/>
    <n v="10140.700000715442"/>
    <n v="1"/>
    <s v="D524868"/>
    <s v="Closed"/>
  </r>
  <r>
    <x v="0"/>
    <x v="0"/>
    <x v="4"/>
    <s v="TR.35680"/>
    <n v="1"/>
    <x v="2"/>
    <x v="0"/>
    <d v="2018-01-05T16:26:25"/>
    <d v="2018-01-05T15:43:13"/>
    <n v="2591.9999998994172"/>
    <n v="43.199999998323619"/>
    <n v="43.199999998323619"/>
    <n v="1"/>
    <s v="D518434"/>
    <s v="Closed"/>
  </r>
  <r>
    <x v="0"/>
    <x v="0"/>
    <x v="4"/>
    <s v="FS.1216"/>
    <n v="1"/>
    <x v="12"/>
    <x v="0"/>
    <d v="2018-09-01T18:40:32"/>
    <d v="2018-09-01T17:46:00"/>
    <n v="3272.0000004395843"/>
    <n v="54.533333340659738"/>
    <n v="54.533333340659738"/>
    <n v="1"/>
    <s v="D524878"/>
    <s v="Closed"/>
  </r>
  <r>
    <x v="0"/>
    <x v="2"/>
    <x v="5"/>
    <s v="FS.501"/>
    <n v="123"/>
    <x v="12"/>
    <x v="0"/>
    <d v="2018-09-01T20:47:43"/>
    <d v="2018-09-01T19:54:00"/>
    <n v="3222.9999996721745"/>
    <n v="53.716666661202908"/>
    <n v="6607.1499993279576"/>
    <n v="1"/>
    <s v="D524915"/>
    <s v="Closed"/>
  </r>
  <r>
    <x v="0"/>
    <x v="7"/>
    <x v="17"/>
    <s v="REC.1753"/>
    <n v="165"/>
    <x v="12"/>
    <x v="0"/>
    <d v="2018-09-01T22:17:03"/>
    <d v="2018-09-01T19:59:00"/>
    <n v="8283.0000000307336"/>
    <n v="138.05000000051223"/>
    <n v="22778.250000084518"/>
    <n v="1"/>
    <s v="D524972"/>
    <s v="Closed"/>
  </r>
  <r>
    <x v="0"/>
    <x v="0"/>
    <x v="1"/>
    <s v="FS.647"/>
    <n v="35"/>
    <x v="12"/>
    <x v="0"/>
    <d v="2018-09-01T21:41:17"/>
    <d v="2018-09-01T20:09:00"/>
    <n v="5536.9999999646097"/>
    <n v="92.283333332743496"/>
    <n v="3229.9166666460223"/>
    <n v="1"/>
    <s v="D524936"/>
    <s v="Closed"/>
  </r>
  <r>
    <x v="0"/>
    <x v="2"/>
    <x v="10"/>
    <s v="FS.184"/>
    <n v="7"/>
    <x v="12"/>
    <x v="0"/>
    <d v="2018-09-02T00:43:31"/>
    <d v="2018-09-01T20:21:00"/>
    <n v="15751.000000024214"/>
    <n v="262.51666666707024"/>
    <n v="1837.6166666694917"/>
    <n v="1"/>
    <s v="D524974"/>
    <s v="Closed"/>
  </r>
  <r>
    <x v="0"/>
    <x v="0"/>
    <x v="1"/>
    <s v="FS.794"/>
    <n v="9"/>
    <x v="12"/>
    <x v="0"/>
    <d v="2018-09-01T23:39:56"/>
    <d v="2018-09-01T21:08:00"/>
    <n v="9115.9999998752028"/>
    <n v="151.93333333125338"/>
    <n v="1367.3999999812804"/>
    <n v="1"/>
    <s v="D524976"/>
    <s v="Closed"/>
  </r>
  <r>
    <x v="0"/>
    <x v="2"/>
    <x v="5"/>
    <s v="FS.753"/>
    <n v="3"/>
    <x v="12"/>
    <x v="0"/>
    <d v="2018-09-03T03:34:00"/>
    <d v="2018-09-02T18:59:00"/>
    <n v="30899.999999511056"/>
    <n v="514.99999999185093"/>
    <n v="1544.9999999755528"/>
    <n v="1"/>
    <s v="D525168"/>
    <s v="Closed"/>
  </r>
  <r>
    <x v="0"/>
    <x v="0"/>
    <x v="0"/>
    <s v="TR.36687"/>
    <n v="2"/>
    <x v="12"/>
    <x v="0"/>
    <d v="2018-09-03T02:45:19"/>
    <d v="2018-09-02T19:00:00"/>
    <n v="27919.000000460073"/>
    <n v="465.31666667433456"/>
    <n v="930.63333334866911"/>
    <n v="1"/>
    <s v="D525194"/>
    <s v="Closed"/>
  </r>
  <r>
    <x v="0"/>
    <x v="0"/>
    <x v="3"/>
    <s v="REC.720"/>
    <n v="30"/>
    <x v="12"/>
    <x v="0"/>
    <d v="2018-09-03T05:30:25"/>
    <d v="2018-09-02T19:01:00"/>
    <n v="37764.999999990687"/>
    <n v="629.41666666651145"/>
    <n v="18882.499999995343"/>
    <n v="1"/>
    <s v="D525200"/>
    <s v="Closed"/>
  </r>
  <r>
    <x v="0"/>
    <x v="0"/>
    <x v="4"/>
    <s v="REC.1319"/>
    <n v="35"/>
    <x v="12"/>
    <x v="0"/>
    <d v="2018-09-03T00:44:23"/>
    <d v="2018-09-02T19:02:00"/>
    <n v="20542.999999970198"/>
    <n v="342.38333333283663"/>
    <n v="11983.416666649282"/>
    <n v="1"/>
    <s v="D525167"/>
    <s v="Closed"/>
  </r>
  <r>
    <x v="0"/>
    <x v="0"/>
    <x v="4"/>
    <s v="REC.1082"/>
    <n v="18"/>
    <x v="12"/>
    <x v="0"/>
    <d v="2018-09-03T07:15:22"/>
    <d v="2018-09-02T19:04:00"/>
    <n v="43881.999999750406"/>
    <n v="731.36666666250676"/>
    <n v="13164.599999925122"/>
    <n v="1"/>
    <s v="D525035"/>
    <s v="Closed"/>
  </r>
  <r>
    <x v="0"/>
    <x v="0"/>
    <x v="4"/>
    <s v="REC.1318"/>
    <n v="72"/>
    <x v="12"/>
    <x v="0"/>
    <d v="2018-09-02T21:05:07"/>
    <d v="2018-09-02T19:06:00"/>
    <n v="7147.0000003930181"/>
    <n v="119.11666667321697"/>
    <n v="8576.4000004716218"/>
    <n v="1"/>
    <s v="D525030"/>
    <s v="Closed"/>
  </r>
  <r>
    <x v="0"/>
    <x v="0"/>
    <x v="4"/>
    <s v="FS.1169"/>
    <n v="2"/>
    <x v="12"/>
    <x v="0"/>
    <d v="2018-09-03T01:20:28"/>
    <d v="2018-09-02T19:10:00"/>
    <n v="22228.000000328757"/>
    <n v="370.46666667214595"/>
    <n v="740.9333333442919"/>
    <n v="1"/>
    <s v="D525186"/>
    <s v="Closed"/>
  </r>
  <r>
    <x v="0"/>
    <x v="0"/>
    <x v="3"/>
    <s v="REC.593"/>
    <n v="223"/>
    <x v="12"/>
    <x v="0"/>
    <d v="2018-09-02T23:00:26"/>
    <d v="2018-09-02T19:12:00"/>
    <n v="13705.999999749474"/>
    <n v="228.4333333291579"/>
    <n v="50940.633332402213"/>
    <n v="1"/>
    <s v="D525004"/>
    <s v="Closed"/>
  </r>
  <r>
    <x v="0"/>
    <x v="0"/>
    <x v="1"/>
    <s v="FS.812"/>
    <n v="36"/>
    <x v="12"/>
    <x v="0"/>
    <d v="2018-09-02T22:20:06"/>
    <d v="2018-09-02T19:19:00"/>
    <n v="10866.000000340864"/>
    <n v="181.10000000568107"/>
    <n v="6519.6000002045184"/>
    <n v="1"/>
    <s v="D525163"/>
    <s v="Closed"/>
  </r>
  <r>
    <x v="0"/>
    <x v="0"/>
    <x v="1"/>
    <s v="FS.647"/>
    <n v="35"/>
    <x v="12"/>
    <x v="0"/>
    <d v="2018-09-02T21:50:40"/>
    <d v="2018-09-02T19:21:00"/>
    <n v="8980.000000144355"/>
    <n v="149.66666666907258"/>
    <n v="5238.3333334175404"/>
    <n v="1"/>
    <s v="D525159"/>
    <s v="Closed"/>
  </r>
  <r>
    <x v="0"/>
    <x v="0"/>
    <x v="0"/>
    <s v="FS.1565"/>
    <n v="14"/>
    <x v="12"/>
    <x v="0"/>
    <d v="2018-09-02T22:45:19"/>
    <d v="2018-09-02T19:25:00"/>
    <n v="12018.999999552034"/>
    <n v="200.31666665920056"/>
    <n v="2804.4333332288079"/>
    <n v="1"/>
    <s v="D525181"/>
    <s v="Closed"/>
  </r>
  <r>
    <x v="0"/>
    <x v="2"/>
    <x v="5"/>
    <s v="FS.504"/>
    <n v="12"/>
    <x v="12"/>
    <x v="0"/>
    <d v="2018-09-02T23:05:31"/>
    <d v="2018-09-02T19:28:00"/>
    <n v="13051.000000024214"/>
    <n v="217.51666666707024"/>
    <n v="2610.2000000048429"/>
    <n v="1"/>
    <s v="D525179"/>
    <s v="Closed"/>
  </r>
  <r>
    <x v="0"/>
    <x v="2"/>
    <x v="10"/>
    <s v="FS.126"/>
    <n v="11"/>
    <x v="12"/>
    <x v="0"/>
    <d v="2018-09-03T00:50:10"/>
    <d v="2018-09-02T19:37:00"/>
    <n v="18790.000000060536"/>
    <n v="313.1666666676756"/>
    <n v="3444.8333333444316"/>
    <n v="1"/>
    <s v="D525174"/>
    <s v="Closed"/>
  </r>
  <r>
    <x v="0"/>
    <x v="2"/>
    <x v="16"/>
    <s v="FS.389"/>
    <n v="16"/>
    <x v="12"/>
    <x v="0"/>
    <d v="2018-09-03T00:35:10"/>
    <d v="2018-09-02T19:41:00"/>
    <n v="17649.999999487773"/>
    <n v="294.16666665812954"/>
    <n v="4706.6666665300727"/>
    <n v="1"/>
    <s v="D525176"/>
    <s v="Closed"/>
  </r>
  <r>
    <x v="0"/>
    <x v="2"/>
    <x v="5"/>
    <s v="FS.858"/>
    <n v="2"/>
    <x v="12"/>
    <x v="0"/>
    <d v="2018-09-03T02:30:25"/>
    <d v="2018-09-02T19:42:00"/>
    <n v="24505.000000144355"/>
    <n v="408.41666666907258"/>
    <n v="816.83333333814517"/>
    <n v="1"/>
    <s v="D525171"/>
    <s v="Closed"/>
  </r>
  <r>
    <x v="0"/>
    <x v="2"/>
    <x v="10"/>
    <s v="REC.185"/>
    <n v="19"/>
    <x v="12"/>
    <x v="0"/>
    <d v="2018-09-03T00:22:38"/>
    <d v="2018-09-02T19:44:00"/>
    <n v="16717.99999976065"/>
    <n v="278.63333332934417"/>
    <n v="5294.0333332575392"/>
    <n v="1"/>
    <s v="D525184"/>
    <s v="Closed"/>
  </r>
  <r>
    <x v="0"/>
    <x v="2"/>
    <x v="10"/>
    <s v="MTR.56742"/>
    <n v="1"/>
    <x v="12"/>
    <x v="0"/>
    <d v="2018-09-03T06:45:35"/>
    <d v="2018-09-02T19:45:00"/>
    <n v="39635.000000218861"/>
    <n v="660.58333333698101"/>
    <n v="660.58333333698101"/>
    <n v="1"/>
    <s v="C525036"/>
    <s v="Closed"/>
  </r>
  <r>
    <x v="0"/>
    <x v="2"/>
    <x v="16"/>
    <s v="FS.538"/>
    <n v="44"/>
    <x v="12"/>
    <x v="0"/>
    <d v="2018-09-02T23:45:57"/>
    <d v="2018-09-02T19:46:00"/>
    <n v="14396.999999717809"/>
    <n v="239.94999999529682"/>
    <n v="10557.79999979306"/>
    <n v="1"/>
    <s v="D525177"/>
    <s v="Closed"/>
  </r>
  <r>
    <x v="0"/>
    <x v="0"/>
    <x v="0"/>
    <s v="FS.1191"/>
    <n v="13"/>
    <x v="12"/>
    <x v="0"/>
    <d v="2018-09-02T23:50:58"/>
    <d v="2018-09-02T19:50:00"/>
    <n v="14458.000000147149"/>
    <n v="240.96666666911915"/>
    <n v="3132.5666666985489"/>
    <n v="1"/>
    <s v="D525183"/>
    <s v="Closed"/>
  </r>
  <r>
    <x v="0"/>
    <x v="0"/>
    <x v="0"/>
    <s v="FS.1420"/>
    <n v="6"/>
    <x v="12"/>
    <x v="0"/>
    <d v="2018-09-02T23:10:42"/>
    <d v="2018-09-02T19:56:00"/>
    <n v="11681.999999983236"/>
    <n v="194.6999999997206"/>
    <n v="1168.1999999983236"/>
    <n v="1"/>
    <s v="D525182"/>
    <s v="Closed"/>
  </r>
  <r>
    <x v="0"/>
    <x v="0"/>
    <x v="4"/>
    <s v="FS.940"/>
    <n v="10"/>
    <x v="12"/>
    <x v="0"/>
    <d v="2018-09-02T22:52:38"/>
    <d v="2018-09-02T20:00:00"/>
    <n v="10357.99999977462"/>
    <n v="172.633333329577"/>
    <n v="1726.33333329577"/>
    <n v="1"/>
    <s v="D525166"/>
    <s v="Closed"/>
  </r>
  <r>
    <x v="0"/>
    <x v="0"/>
    <x v="0"/>
    <s v="TR.36402"/>
    <n v="1"/>
    <x v="12"/>
    <x v="0"/>
    <d v="2018-09-03T04:15:06"/>
    <d v="2018-09-02T20:28:00"/>
    <n v="28025.999999698251"/>
    <n v="467.09999999497086"/>
    <n v="467.09999999497086"/>
    <n v="1"/>
    <s v="D525195"/>
    <s v="Closed"/>
  </r>
  <r>
    <x v="0"/>
    <x v="2"/>
    <x v="5"/>
    <s v="TR.34634"/>
    <n v="1"/>
    <x v="12"/>
    <x v="0"/>
    <d v="2018-09-03T04:25:03"/>
    <d v="2018-09-02T20:36:00"/>
    <n v="28143.000000016764"/>
    <n v="469.0500000002794"/>
    <n v="469.0500000002794"/>
    <n v="1"/>
    <s v="D525197"/>
    <s v="Closed"/>
  </r>
  <r>
    <x v="0"/>
    <x v="0"/>
    <x v="1"/>
    <s v="MTR.23426"/>
    <n v="1"/>
    <x v="12"/>
    <x v="0"/>
    <d v="2018-09-02T22:00:00"/>
    <d v="2018-09-02T20:38:00"/>
    <n v="4919.9999996926636"/>
    <n v="81.999999994877726"/>
    <n v="81.999999994877726"/>
    <n v="1"/>
    <s v="C525102"/>
    <s v="Closed"/>
  </r>
  <r>
    <x v="0"/>
    <x v="0"/>
    <x v="3"/>
    <s v="REC.472"/>
    <n v="12"/>
    <x v="12"/>
    <x v="0"/>
    <d v="2018-09-03T03:35:16"/>
    <d v="2018-09-02T21:09:00"/>
    <n v="23176.000000024214"/>
    <n v="386.26666666707024"/>
    <n v="4635.2000000048429"/>
    <n v="1"/>
    <s v="D525193"/>
    <s v="Closed"/>
  </r>
  <r>
    <x v="0"/>
    <x v="0"/>
    <x v="1"/>
    <s v="MTR.23180"/>
    <n v="1"/>
    <x v="12"/>
    <x v="0"/>
    <d v="2018-09-03T05:42:59"/>
    <d v="2018-09-02T23:14:00"/>
    <n v="23339.000000408851"/>
    <n v="388.98333334014751"/>
    <n v="388.98333334014751"/>
    <n v="1"/>
    <s v="C525190"/>
    <s v="Closed"/>
  </r>
  <r>
    <x v="0"/>
    <x v="0"/>
    <x v="3"/>
    <s v="TR.34002"/>
    <n v="3"/>
    <x v="12"/>
    <x v="0"/>
    <d v="2018-09-03T04:35:39"/>
    <d v="2018-09-02T23:33:00"/>
    <n v="18159.000000287779"/>
    <n v="302.65000000479631"/>
    <n v="907.95000001438893"/>
    <n v="1"/>
    <s v="D525198"/>
    <s v="Closed"/>
  </r>
  <r>
    <x v="0"/>
    <x v="0"/>
    <x v="1"/>
    <s v="MTR.22327"/>
    <n v="1"/>
    <x v="12"/>
    <x v="0"/>
    <d v="2018-09-03T06:40:30"/>
    <d v="2018-09-03T03:10:00"/>
    <n v="12629.999999678694"/>
    <n v="210.4999999946449"/>
    <n v="210.4999999946449"/>
    <n v="1"/>
    <s v="C525196"/>
    <s v="Closed"/>
  </r>
  <r>
    <x v="0"/>
    <x v="7"/>
    <x v="17"/>
    <s v="MTR.15422"/>
    <n v="1"/>
    <x v="12"/>
    <x v="0"/>
    <d v="2018-09-03T09:13:45"/>
    <d v="2018-09-03T08:02:00"/>
    <n v="4304.9999998882413"/>
    <n v="71.749999998137355"/>
    <n v="71.749999998137355"/>
    <n v="1"/>
    <s v="C525201"/>
    <s v="Closed"/>
  </r>
  <r>
    <x v="0"/>
    <x v="2"/>
    <x v="5"/>
    <s v="FS.29186"/>
    <n v="1"/>
    <x v="12"/>
    <x v="0"/>
    <d v="2018-09-03T10:47:27"/>
    <d v="2018-09-03T08:06:00"/>
    <n v="9687.0000000810251"/>
    <n v="161.45000000135042"/>
    <n v="161.45000000135042"/>
    <n v="1"/>
    <s v="D525208"/>
    <s v="Closed"/>
  </r>
  <r>
    <x v="0"/>
    <x v="0"/>
    <x v="1"/>
    <s v="FS.760"/>
    <n v="14"/>
    <x v="12"/>
    <x v="0"/>
    <d v="2018-09-03T11:50:32"/>
    <d v="2018-09-03T11:38:00"/>
    <n v="751.999999769032"/>
    <n v="12.533333329483867"/>
    <n v="175.46666661277413"/>
    <n v="1"/>
    <s v="D525211"/>
    <s v="Closed"/>
  </r>
  <r>
    <x v="0"/>
    <x v="4"/>
    <x v="9"/>
    <s v="FS.1609"/>
    <n v="5"/>
    <x v="12"/>
    <x v="0"/>
    <d v="2018-09-03T16:46:44"/>
    <d v="2018-09-03T15:19:00"/>
    <n v="5264.0000002691522"/>
    <n v="87.733333337819204"/>
    <n v="438.66666668909602"/>
    <n v="1"/>
    <s v="D525220"/>
    <s v="Closed"/>
  </r>
  <r>
    <x v="0"/>
    <x v="0"/>
    <x v="0"/>
    <s v="FS.1284"/>
    <n v="33"/>
    <x v="12"/>
    <x v="0"/>
    <d v="2018-09-03T18:50:19"/>
    <d v="2018-09-03T17:33:00"/>
    <n v="4639.0000000130385"/>
    <n v="77.316666666883975"/>
    <n v="2551.4500000071712"/>
    <n v="1"/>
    <s v="D525262"/>
    <s v="Closed"/>
  </r>
  <r>
    <x v="0"/>
    <x v="0"/>
    <x v="0"/>
    <s v="FS.1312"/>
    <n v="10"/>
    <x v="12"/>
    <x v="0"/>
    <d v="2018-09-03T18:42:00"/>
    <d v="2018-09-03T17:34:00"/>
    <n v="4080.0000000977889"/>
    <n v="68.000000001629815"/>
    <n v="680.00000001629815"/>
    <n v="1"/>
    <s v="D525256"/>
    <s v="Closed"/>
  </r>
  <r>
    <x v="0"/>
    <x v="0"/>
    <x v="0"/>
    <s v="FS.1312"/>
    <n v="10"/>
    <x v="12"/>
    <x v="0"/>
    <d v="2018-09-03T19:20:59"/>
    <d v="2018-09-03T17:42:00"/>
    <n v="5938.9999996405095"/>
    <n v="98.983333327341825"/>
    <n v="989.83333327341825"/>
    <n v="1"/>
    <s v="D525263"/>
    <s v="Closed"/>
  </r>
  <r>
    <x v="0"/>
    <x v="0"/>
    <x v="3"/>
    <s v="FS.761"/>
    <n v="16"/>
    <x v="12"/>
    <x v="0"/>
    <d v="2018-09-03T20:30:06"/>
    <d v="2018-09-03T17:47:00"/>
    <n v="9785.9999999636784"/>
    <n v="163.09999999939464"/>
    <n v="2609.5999999903142"/>
    <n v="1"/>
    <s v="D525265"/>
    <s v="Closed"/>
  </r>
  <r>
    <x v="0"/>
    <x v="0"/>
    <x v="3"/>
    <s v="MTR.27220"/>
    <n v="1"/>
    <x v="12"/>
    <x v="0"/>
    <d v="2018-09-03T21:22:47"/>
    <d v="2018-09-03T17:47:00"/>
    <n v="12947.000000230037"/>
    <n v="215.78333333716728"/>
    <n v="215.78333333716728"/>
    <n v="1"/>
    <s v="C525233"/>
    <s v="Closed"/>
  </r>
  <r>
    <x v="0"/>
    <x v="2"/>
    <x v="5"/>
    <s v="MTR.18113"/>
    <n v="1"/>
    <x v="12"/>
    <x v="0"/>
    <d v="2018-09-03T21:37:01"/>
    <d v="2018-09-03T17:49:00"/>
    <n v="13681.000000191852"/>
    <n v="228.01666666986421"/>
    <n v="228.01666666986421"/>
    <n v="1"/>
    <s v="C525234"/>
    <s v="Closed"/>
  </r>
  <r>
    <x v="0"/>
    <x v="0"/>
    <x v="0"/>
    <s v="MTR.24016"/>
    <n v="1"/>
    <x v="12"/>
    <x v="0"/>
    <d v="2018-09-03T22:45:04"/>
    <d v="2018-09-03T17:56:00"/>
    <n v="17344.000000250526"/>
    <n v="289.0666666708421"/>
    <n v="289.0666666708421"/>
    <n v="1"/>
    <s v="C525237"/>
    <s v="Closed"/>
  </r>
  <r>
    <x v="0"/>
    <x v="4"/>
    <x v="8"/>
    <s v="FS.1146"/>
    <n v="18"/>
    <x v="12"/>
    <x v="0"/>
    <d v="2018-09-03T18:55:38"/>
    <d v="2018-09-03T17:59:00"/>
    <n v="3398.0000003473833"/>
    <n v="56.633333339123055"/>
    <n v="1019.400000104215"/>
    <n v="1"/>
    <s v="D525249"/>
    <s v="Closed"/>
  </r>
  <r>
    <x v="0"/>
    <x v="0"/>
    <x v="4"/>
    <s v="MTR.19936"/>
    <n v="1"/>
    <x v="12"/>
    <x v="0"/>
    <d v="2018-09-03T23:24:54"/>
    <d v="2018-09-03T19:03:00"/>
    <n v="15714.00000017602"/>
    <n v="261.90000000293367"/>
    <n v="261.90000000293367"/>
    <n v="1"/>
    <s v="C525257"/>
    <s v="Closed"/>
  </r>
  <r>
    <x v="0"/>
    <x v="0"/>
    <x v="1"/>
    <s v="BLANK"/>
    <n v="1"/>
    <x v="12"/>
    <x v="0"/>
    <d v="2018-09-03T20:46:00"/>
    <d v="2018-09-03T19:13:00"/>
    <n v="5579.9999999580905"/>
    <n v="92.999999999301508"/>
    <n v="92.999999999301508"/>
    <n v="1"/>
    <s v="C525259"/>
    <s v="Closed"/>
  </r>
  <r>
    <x v="0"/>
    <x v="4"/>
    <x v="8"/>
    <s v="FS.1146"/>
    <n v="18"/>
    <x v="12"/>
    <x v="0"/>
    <d v="2018-09-03T20:08:38"/>
    <d v="2018-09-03T19:32:00"/>
    <n v="2198.0000002076849"/>
    <n v="36.633333336794749"/>
    <n v="659.40000006230548"/>
    <n v="1"/>
    <s v="D525264"/>
    <s v="Closed"/>
  </r>
  <r>
    <x v="0"/>
    <x v="3"/>
    <x v="7"/>
    <s v="TR.37971"/>
    <n v="2"/>
    <x v="12"/>
    <x v="0"/>
    <d v="2018-09-04T08:26:07"/>
    <d v="2018-09-04T07:19:00"/>
    <n v="4027.0000002812594"/>
    <n v="67.116666671354324"/>
    <n v="134.23333334270865"/>
    <n v="1"/>
    <s v="D525273"/>
    <s v="Closed"/>
  </r>
  <r>
    <x v="0"/>
    <x v="3"/>
    <x v="6"/>
    <s v="MTR.16147"/>
    <n v="1"/>
    <x v="12"/>
    <x v="0"/>
    <d v="2018-09-04T10:26:19"/>
    <d v="2018-09-04T09:12:00"/>
    <n v="4459.000000054948"/>
    <n v="74.316666667582467"/>
    <n v="74.316666667582467"/>
    <n v="1"/>
    <s v="C525275"/>
    <s v="Closed"/>
  </r>
  <r>
    <x v="0"/>
    <x v="2"/>
    <x v="5"/>
    <s v="REC.651"/>
    <n v="384"/>
    <x v="12"/>
    <x v="0"/>
    <d v="2018-09-05T09:50:18"/>
    <d v="2018-09-05T08:08:00"/>
    <n v="6138.0000002682209"/>
    <n v="102.30000000447035"/>
    <n v="39283.200001716614"/>
    <n v="1"/>
    <s v="D525308"/>
    <s v="Closed"/>
  </r>
  <r>
    <x v="0"/>
    <x v="7"/>
    <x v="17"/>
    <s v="MTR.15434"/>
    <n v="1"/>
    <x v="12"/>
    <x v="0"/>
    <d v="2018-09-05T10:39:16"/>
    <d v="2018-09-05T09:43:00"/>
    <n v="3375.9999996051192"/>
    <n v="56.26666666008532"/>
    <n v="56.26666666008532"/>
    <n v="1"/>
    <s v="C525329"/>
    <s v="Closed"/>
  </r>
  <r>
    <x v="0"/>
    <x v="0"/>
    <x v="3"/>
    <s v="FS.1058"/>
    <n v="4"/>
    <x v="12"/>
    <x v="0"/>
    <d v="2018-09-05T16:41:07"/>
    <d v="2018-09-05T16:04:00"/>
    <n v="2227.0000000717118"/>
    <n v="37.116666667861864"/>
    <n v="148.46666667144746"/>
    <n v="1"/>
    <s v="D525338"/>
    <s v="Closed"/>
  </r>
  <r>
    <x v="0"/>
    <x v="0"/>
    <x v="1"/>
    <s v="TR.34506"/>
    <n v="6"/>
    <x v="2"/>
    <x v="0"/>
    <d v="2018-01-06T11:29:14"/>
    <d v="2018-01-06T10:41:00"/>
    <n v="2893.9999994589016"/>
    <n v="48.233333324315026"/>
    <n v="289.39999994589016"/>
    <n v="1"/>
    <s v="D518437"/>
    <s v="Closed"/>
  </r>
  <r>
    <x v="0"/>
    <x v="3"/>
    <x v="7"/>
    <s v="MTR.16994"/>
    <n v="1"/>
    <x v="5"/>
    <x v="0"/>
    <d v="2018-09-07T09:05:22"/>
    <d v="2018-09-07T08:18:00"/>
    <n v="2841.9999998761341"/>
    <n v="47.366666664602235"/>
    <n v="47.366666664602235"/>
    <n v="1"/>
    <s v="C525342"/>
    <s v="Closed"/>
  </r>
  <r>
    <x v="0"/>
    <x v="2"/>
    <x v="16"/>
    <s v="FS.397"/>
    <n v="117"/>
    <x v="2"/>
    <x v="0"/>
    <d v="2018-01-09T14:52:22"/>
    <d v="2018-01-09T13:57:15"/>
    <n v="3306.9999998202547"/>
    <n v="55.116666663670912"/>
    <n v="6448.6499996494967"/>
    <n v="1"/>
    <s v="D518460"/>
    <s v="Closed"/>
  </r>
  <r>
    <x v="0"/>
    <x v="0"/>
    <x v="1"/>
    <s v="FS.637"/>
    <n v="71"/>
    <x v="1"/>
    <x v="0"/>
    <d v="2018-09-08T18:57:42"/>
    <d v="2018-09-08T17:28:00"/>
    <n v="5382.0000001927838"/>
    <n v="89.700000003213063"/>
    <n v="6368.7000002281275"/>
    <n v="1"/>
    <s v="D525360"/>
    <s v="Closed"/>
  </r>
  <r>
    <x v="0"/>
    <x v="0"/>
    <x v="1"/>
    <s v="SL.7167"/>
    <n v="2"/>
    <x v="1"/>
    <x v="0"/>
    <d v="2018-09-08T20:01:36"/>
    <d v="2018-09-08T18:59:00"/>
    <n v="3755.9999997960404"/>
    <n v="62.599999996600673"/>
    <n v="125.19999999320135"/>
    <n v="1"/>
    <s v="D525361"/>
    <s v="Closed"/>
  </r>
  <r>
    <x v="0"/>
    <x v="2"/>
    <x v="15"/>
    <s v="TR.33106"/>
    <n v="3"/>
    <x v="5"/>
    <x v="0"/>
    <d v="2018-09-10T08:44:32"/>
    <d v="2018-09-10T08:12:00"/>
    <n v="1951.9999999087304"/>
    <n v="32.533333331812173"/>
    <n v="97.599999995436519"/>
    <n v="1"/>
    <s v="D525365"/>
    <s v="Closed"/>
  </r>
  <r>
    <x v="1"/>
    <x v="6"/>
    <x v="35"/>
    <s v="MTR.4468"/>
    <n v="1"/>
    <x v="1"/>
    <x v="0"/>
    <d v="2018-09-10T12:31:54"/>
    <d v="2018-09-10T11:14:00"/>
    <n v="4674.0000000223517"/>
    <n v="77.900000000372529"/>
    <n v="77.900000000372529"/>
    <n v="1"/>
    <s v="C525367"/>
    <s v="Closed"/>
  </r>
  <r>
    <x v="0"/>
    <x v="4"/>
    <x v="9"/>
    <s v="FS.1559"/>
    <n v="10"/>
    <x v="1"/>
    <x v="0"/>
    <d v="2018-09-10T16:00:17"/>
    <d v="2018-09-10T15:05:00"/>
    <n v="3317.0000002719462"/>
    <n v="55.28333333786577"/>
    <n v="552.8333333786577"/>
    <n v="1"/>
    <s v="D525373"/>
    <s v="Closed"/>
  </r>
  <r>
    <x v="1"/>
    <x v="6"/>
    <x v="18"/>
    <s v="FS.1941"/>
    <n v="7"/>
    <x v="5"/>
    <x v="0"/>
    <d v="2018-09-10T18:30:47"/>
    <d v="2018-09-10T17:20:00"/>
    <n v="4247.0000001601875"/>
    <n v="70.783333336003125"/>
    <n v="495.48333335202187"/>
    <n v="1"/>
    <s v="D525377"/>
    <s v="Closed"/>
  </r>
  <r>
    <x v="0"/>
    <x v="0"/>
    <x v="0"/>
    <s v="FS.1565"/>
    <n v="14"/>
    <x v="6"/>
    <x v="0"/>
    <d v="2018-09-11T13:47:48"/>
    <d v="2018-09-11T12:28:00"/>
    <n v="4788.0000002682209"/>
    <n v="79.800000004470348"/>
    <n v="1117.2000000625849"/>
    <n v="1"/>
    <s v="D525382"/>
    <s v="Closed"/>
  </r>
  <r>
    <x v="0"/>
    <x v="2"/>
    <x v="10"/>
    <s v="FS.85"/>
    <n v="38"/>
    <x v="0"/>
    <x v="0"/>
    <d v="2018-09-12T13:55:47"/>
    <d v="2018-09-12T13:04:00"/>
    <n v="3107.0000002160668"/>
    <n v="51.783333336934447"/>
    <n v="1967.766666803509"/>
    <n v="1"/>
    <s v="D525389"/>
    <s v="Closed"/>
  </r>
  <r>
    <x v="0"/>
    <x v="0"/>
    <x v="4"/>
    <s v="REC.1114"/>
    <n v="43"/>
    <x v="1"/>
    <x v="0"/>
    <d v="2018-09-12T22:55:04"/>
    <d v="2018-09-12T21:54:00"/>
    <n v="3664.0000002924353"/>
    <n v="61.066666671540588"/>
    <n v="2625.8666668762453"/>
    <n v="1"/>
    <s v="D525410"/>
    <s v="Closed"/>
  </r>
  <r>
    <x v="0"/>
    <x v="7"/>
    <x v="17"/>
    <s v="MTR.15825"/>
    <n v="1"/>
    <x v="5"/>
    <x v="0"/>
    <d v="2018-09-13T22:04:35"/>
    <d v="2018-09-13T17:20:00"/>
    <n v="17075.000000232831"/>
    <n v="284.58333333721384"/>
    <n v="284.58333333721384"/>
    <n v="1"/>
    <s v="C525417"/>
    <s v="Closed"/>
  </r>
  <r>
    <x v="0"/>
    <x v="7"/>
    <x v="17"/>
    <s v="MTR.15425"/>
    <n v="1"/>
    <x v="5"/>
    <x v="0"/>
    <d v="2018-09-13T21:14:58"/>
    <d v="2018-09-13T18:33:00"/>
    <n v="9717.9999997839332"/>
    <n v="161.96666666306555"/>
    <n v="161.96666666306555"/>
    <n v="1"/>
    <s v="C525418"/>
    <s v="Closed"/>
  </r>
  <r>
    <x v="0"/>
    <x v="2"/>
    <x v="10"/>
    <s v="FS.32788"/>
    <n v="14"/>
    <x v="6"/>
    <x v="0"/>
    <d v="2018-09-14T09:34:29"/>
    <d v="2018-09-14T08:12:00"/>
    <n v="4949.0000001853332"/>
    <n v="82.48333333642222"/>
    <n v="1154.7666667099111"/>
    <n v="1"/>
    <s v="D525421"/>
    <s v="Closed"/>
  </r>
  <r>
    <x v="0"/>
    <x v="4"/>
    <x v="9"/>
    <s v="TR.37229"/>
    <n v="2"/>
    <x v="1"/>
    <x v="0"/>
    <d v="2018-09-14T10:56:44"/>
    <d v="2018-09-14T09:33:00"/>
    <n v="5024.000000115484"/>
    <n v="83.733333335258067"/>
    <n v="167.46666667051613"/>
    <n v="1"/>
    <s v="D525425"/>
    <s v="Closed"/>
  </r>
  <r>
    <x v="0"/>
    <x v="0"/>
    <x v="1"/>
    <s v="FS.629"/>
    <n v="30"/>
    <x v="2"/>
    <x v="0"/>
    <d v="2018-01-12T19:04:52"/>
    <d v="2018-01-12T17:43:00"/>
    <n v="4912.0000003371388"/>
    <n v="81.866666672285646"/>
    <n v="2456.0000001685694"/>
    <n v="1"/>
    <s v="D518519"/>
    <s v="Closed"/>
  </r>
  <r>
    <x v="0"/>
    <x v="2"/>
    <x v="5"/>
    <s v="TR.32751"/>
    <n v="1"/>
    <x v="2"/>
    <x v="0"/>
    <d v="2018-01-27T16:04:11"/>
    <d v="2018-01-27T15:01:00"/>
    <n v="3790.9999998053536"/>
    <n v="63.183333330089226"/>
    <n v="63.183333330089226"/>
    <n v="1"/>
    <s v="D518709"/>
    <s v="Closed"/>
  </r>
  <r>
    <x v="0"/>
    <x v="0"/>
    <x v="3"/>
    <s v="TR.35455"/>
    <n v="2"/>
    <x v="5"/>
    <x v="0"/>
    <d v="2018-09-14T19:33:00"/>
    <d v="2018-09-14T18:32:00"/>
    <n v="3659.9999999860302"/>
    <n v="60.999999999767169"/>
    <n v="121.99999999953434"/>
    <n v="1"/>
    <s v="D525455"/>
    <s v="Closed"/>
  </r>
  <r>
    <x v="1"/>
    <x v="6"/>
    <x v="13"/>
    <s v="MTR.153570"/>
    <n v="1"/>
    <x v="1"/>
    <x v="0"/>
    <d v="2018-09-15T09:41:45"/>
    <d v="2018-09-15T07:33:00"/>
    <n v="7725.000000349246"/>
    <n v="128.75000000582077"/>
    <n v="128.75000000582077"/>
    <n v="1"/>
    <s v="C525456"/>
    <s v="Closed"/>
  </r>
  <r>
    <x v="0"/>
    <x v="0"/>
    <x v="0"/>
    <s v="TR.35696"/>
    <n v="3"/>
    <x v="5"/>
    <x v="0"/>
    <d v="2018-09-15T09:28:27"/>
    <d v="2018-09-15T08:49:00"/>
    <n v="2367.0000001089647"/>
    <n v="39.450000001816079"/>
    <n v="118.35000000544824"/>
    <n v="1"/>
    <s v="D525458"/>
    <s v="Closed"/>
  </r>
  <r>
    <x v="0"/>
    <x v="2"/>
    <x v="5"/>
    <s v="TR.33527"/>
    <n v="6"/>
    <x v="4"/>
    <x v="0"/>
    <d v="2018-09-15T13:31:40"/>
    <d v="2018-09-15T12:33:00"/>
    <n v="3519.9999999487773"/>
    <n v="58.666666665812954"/>
    <n v="351.99999999487773"/>
    <n v="1"/>
    <s v="D525460"/>
    <s v="Closed"/>
  </r>
  <r>
    <x v="0"/>
    <x v="0"/>
    <x v="1"/>
    <s v="FS.833"/>
    <n v="1"/>
    <x v="4"/>
    <x v="0"/>
    <d v="2018-09-16T00:17:31"/>
    <d v="2018-09-15T22:37:00"/>
    <n v="6030.9999997727573"/>
    <n v="100.51666666287929"/>
    <n v="100.51666666287929"/>
    <n v="1"/>
    <s v="D525465"/>
    <s v="Closed"/>
  </r>
  <r>
    <x v="1"/>
    <x v="6"/>
    <x v="35"/>
    <s v="MTR.2686"/>
    <n v="1"/>
    <x v="1"/>
    <x v="0"/>
    <d v="2018-09-16T11:11:00"/>
    <d v="2018-09-16T09:16:00"/>
    <n v="6899.9999998603016"/>
    <n v="114.99999999767169"/>
    <n v="114.99999999767169"/>
    <n v="1"/>
    <s v="C525466"/>
    <s v="Closed"/>
  </r>
  <r>
    <x v="0"/>
    <x v="2"/>
    <x v="5"/>
    <s v="FS.654"/>
    <n v="59"/>
    <x v="1"/>
    <x v="0"/>
    <d v="2018-09-16T16:14:44"/>
    <d v="2018-09-16T15:04:00"/>
    <n v="4244.0000000875443"/>
    <n v="70.733333334792405"/>
    <n v="4173.2666667527519"/>
    <n v="1"/>
    <s v="D525478"/>
    <s v="Closed"/>
  </r>
  <r>
    <x v="0"/>
    <x v="2"/>
    <x v="15"/>
    <s v="PL.93098"/>
    <n v="8"/>
    <x v="1"/>
    <x v="0"/>
    <d v="2018-09-16T19:39:00"/>
    <d v="2018-09-16T16:50:00"/>
    <n v="10139.999999734573"/>
    <n v="168.99999999557622"/>
    <n v="1351.9999999646097"/>
    <n v="1"/>
    <s v="D525516"/>
    <s v="Closed"/>
  </r>
  <r>
    <x v="0"/>
    <x v="0"/>
    <x v="1"/>
    <s v="TR.34893"/>
    <n v="2"/>
    <x v="4"/>
    <x v="0"/>
    <d v="2018-09-16T20:18:38"/>
    <d v="2018-09-16T18:22:00"/>
    <n v="6998.0000001378357"/>
    <n v="116.6333333356306"/>
    <n v="233.26666667126119"/>
    <n v="1"/>
    <s v="D525487"/>
    <s v="Closed"/>
  </r>
  <r>
    <x v="0"/>
    <x v="4"/>
    <x v="26"/>
    <s v="FS.1238"/>
    <n v="3"/>
    <x v="1"/>
    <x v="0"/>
    <d v="2018-09-17T00:51:55"/>
    <d v="2018-09-16T23:09:00"/>
    <n v="6175.0000001164153"/>
    <n v="102.91666666860692"/>
    <n v="308.75000000582077"/>
    <n v="1"/>
    <s v="D525490"/>
    <s v="Closed"/>
  </r>
  <r>
    <x v="1"/>
    <x v="5"/>
    <x v="14"/>
    <s v="MTR.121143"/>
    <n v="1"/>
    <x v="5"/>
    <x v="1"/>
    <d v="2018-09-17T10:36:08"/>
    <d v="2018-09-17T10:05:00"/>
    <n v="1867.9999997606501"/>
    <n v="31.133333329344168"/>
    <n v="31.133333329344168"/>
    <n v="1"/>
    <s v="C525491"/>
    <s v="Closed"/>
  </r>
  <r>
    <x v="0"/>
    <x v="2"/>
    <x v="15"/>
    <s v="MTR.20014"/>
    <n v="1"/>
    <x v="7"/>
    <x v="0"/>
    <d v="2018-09-17T13:51:00"/>
    <d v="2018-09-17T13:07:00"/>
    <n v="2639.9999998044223"/>
    <n v="43.999999996740371"/>
    <n v="43.999999996740371"/>
    <n v="1"/>
    <s v="C525496"/>
    <s v="Closed"/>
  </r>
  <r>
    <x v="0"/>
    <x v="2"/>
    <x v="5"/>
    <s v="TR.35248"/>
    <n v="4"/>
    <x v="1"/>
    <x v="0"/>
    <d v="2018-09-17T14:16:38"/>
    <d v="2018-09-17T13:49:00"/>
    <n v="1658.0000003334135"/>
    <n v="27.633333338890225"/>
    <n v="110.5333333555609"/>
    <n v="1"/>
    <s v="D525498"/>
    <s v="Closed"/>
  </r>
  <r>
    <x v="0"/>
    <x v="0"/>
    <x v="1"/>
    <s v="MTR.22103"/>
    <n v="1"/>
    <x v="7"/>
    <x v="0"/>
    <d v="2018-09-17T14:48:00"/>
    <d v="2018-09-17T14:22:00"/>
    <n v="1560.0000000558794"/>
    <n v="26.000000000931323"/>
    <n v="26.000000000931323"/>
    <n v="1"/>
    <s v="C525499"/>
    <s v="Closed"/>
  </r>
  <r>
    <x v="0"/>
    <x v="0"/>
    <x v="4"/>
    <s v="FS.1007"/>
    <n v="1"/>
    <x v="3"/>
    <x v="0"/>
    <d v="2018-09-17T14:54:27"/>
    <d v="2018-09-17T14:24:00"/>
    <n v="1827.0000002346933"/>
    <n v="30.450000003911555"/>
    <n v="30.450000003911555"/>
    <n v="1"/>
    <s v="D525501"/>
    <s v="Closed"/>
  </r>
  <r>
    <x v="0"/>
    <x v="2"/>
    <x v="15"/>
    <s v="BLANK"/>
    <n v="1"/>
    <x v="7"/>
    <x v="0"/>
    <d v="2018-09-17T15:29:00"/>
    <d v="2018-09-17T14:48:00"/>
    <n v="2459.9999998463318"/>
    <n v="40.999999997438863"/>
    <n v="40.999999997438863"/>
    <n v="1"/>
    <s v="C525502"/>
    <s v="Closed"/>
  </r>
  <r>
    <x v="0"/>
    <x v="0"/>
    <x v="3"/>
    <s v="TR.34524"/>
    <n v="1"/>
    <x v="5"/>
    <x v="0"/>
    <d v="2018-09-17T19:19:19"/>
    <d v="2018-09-17T18:27:00"/>
    <n v="3138.9999995240942"/>
    <n v="52.316666658734903"/>
    <n v="52.316666658734903"/>
    <n v="1"/>
    <s v="D525504"/>
    <s v="Closed"/>
  </r>
  <r>
    <x v="0"/>
    <x v="7"/>
    <x v="17"/>
    <s v="TR.39159"/>
    <n v="2"/>
    <x v="1"/>
    <x v="0"/>
    <d v="2018-09-17T21:15:00"/>
    <d v="2018-09-17T19:43:00"/>
    <n v="5519.9999997625127"/>
    <n v="91.999999996041879"/>
    <n v="183.99999999208376"/>
    <n v="1"/>
    <s v="D525506"/>
    <s v="Closed"/>
  </r>
  <r>
    <x v="0"/>
    <x v="0"/>
    <x v="4"/>
    <s v="FS.2900"/>
    <n v="6"/>
    <x v="4"/>
    <x v="0"/>
    <d v="2018-09-18T09:18:00"/>
    <d v="2018-09-18T07:57:00"/>
    <n v="4859.9999994970858"/>
    <n v="80.999999991618097"/>
    <n v="485.99999994970858"/>
    <n v="1"/>
    <s v="D525509"/>
    <s v="Closed"/>
  </r>
  <r>
    <x v="0"/>
    <x v="7"/>
    <x v="17"/>
    <s v="TR.39024"/>
    <n v="2"/>
    <x v="5"/>
    <x v="0"/>
    <d v="2018-09-18T10:12:07"/>
    <d v="2018-09-18T08:54:00"/>
    <n v="4686.9999999180436"/>
    <n v="78.116666665300727"/>
    <n v="156.23333333060145"/>
    <n v="1"/>
    <s v="D525512"/>
    <s v="Closed"/>
  </r>
  <r>
    <x v="0"/>
    <x v="2"/>
    <x v="5"/>
    <s v="TR.32756"/>
    <n v="1"/>
    <x v="2"/>
    <x v="0"/>
    <d v="2018-01-29T10:38:30"/>
    <d v="2018-01-29T09:50:00"/>
    <n v="2910.0000000558794"/>
    <n v="48.500000000931323"/>
    <n v="48.500000000931323"/>
    <n v="1"/>
    <s v="D518732"/>
    <s v="Closed"/>
  </r>
  <r>
    <x v="0"/>
    <x v="4"/>
    <x v="9"/>
    <s v="TR.37387"/>
    <n v="2"/>
    <x v="5"/>
    <x v="0"/>
    <d v="2018-09-18T10:15:15"/>
    <d v="2018-09-18T09:21:00"/>
    <n v="3255.0000002374873"/>
    <n v="54.250000003958121"/>
    <n v="108.50000000791624"/>
    <n v="1"/>
    <s v="D525513"/>
    <s v="Closed"/>
  </r>
  <r>
    <x v="0"/>
    <x v="0"/>
    <x v="4"/>
    <s v="TR.37592"/>
    <n v="3"/>
    <x v="5"/>
    <x v="0"/>
    <d v="2018-09-18T11:13:56"/>
    <d v="2018-09-18T10:22:00"/>
    <n v="3116.0000004339963"/>
    <n v="51.933333340566605"/>
    <n v="155.80000002169982"/>
    <n v="1"/>
    <s v="D525515"/>
    <s v="Closed"/>
  </r>
  <r>
    <x v="0"/>
    <x v="2"/>
    <x v="5"/>
    <s v="FS.682"/>
    <n v="1"/>
    <x v="1"/>
    <x v="0"/>
    <d v="2018-09-18T16:39:00"/>
    <d v="2018-09-18T15:34:00"/>
    <n v="3900.0000001396984"/>
    <n v="65.000000002328306"/>
    <n v="65.000000002328306"/>
    <n v="1"/>
    <s v="D525520"/>
    <s v="Closed"/>
  </r>
  <r>
    <x v="0"/>
    <x v="4"/>
    <x v="9"/>
    <s v="TR.37688"/>
    <n v="3"/>
    <x v="5"/>
    <x v="0"/>
    <d v="2018-09-18T19:16:17"/>
    <d v="2018-09-18T18:37:00"/>
    <n v="2357.000000285916"/>
    <n v="39.283333338098601"/>
    <n v="117.8500000142958"/>
    <n v="1"/>
    <s v="D525522"/>
    <s v="Closed"/>
  </r>
  <r>
    <x v="0"/>
    <x v="0"/>
    <x v="4"/>
    <s v="FS.1417"/>
    <n v="1"/>
    <x v="1"/>
    <x v="0"/>
    <d v="2018-09-18T22:08:57"/>
    <d v="2018-09-18T19:03:00"/>
    <n v="11157.000000472181"/>
    <n v="185.95000000786968"/>
    <n v="185.95000000786968"/>
    <n v="1"/>
    <s v="D525524"/>
    <s v="Closed"/>
  </r>
  <r>
    <x v="0"/>
    <x v="2"/>
    <x v="10"/>
    <s v="REC.29"/>
    <n v="31"/>
    <x v="1"/>
    <x v="0"/>
    <d v="2018-09-18T23:49:57"/>
    <d v="2018-09-18T22:34:00"/>
    <n v="4556.9999997038394"/>
    <n v="75.94999999506399"/>
    <n v="2354.4499998469837"/>
    <n v="1"/>
    <s v="D525548"/>
    <s v="Closed"/>
  </r>
  <r>
    <x v="0"/>
    <x v="7"/>
    <x v="17"/>
    <s v="REC.1753"/>
    <n v="69"/>
    <x v="1"/>
    <x v="0"/>
    <d v="2018-09-19T00:16:17"/>
    <d v="2018-09-18T22:57:00"/>
    <n v="4756.9999999366701"/>
    <n v="79.283333332277834"/>
    <n v="5470.5499999271706"/>
    <n v="1"/>
    <s v="D525555"/>
    <s v="Closed"/>
  </r>
  <r>
    <x v="0"/>
    <x v="7"/>
    <x v="17"/>
    <s v="FS.1798"/>
    <n v="15"/>
    <x v="1"/>
    <x v="0"/>
    <d v="2018-09-19T15:53:39"/>
    <d v="2018-09-19T14:24:00"/>
    <n v="5379.0000001201406"/>
    <n v="89.650000002002344"/>
    <n v="1344.7500000300352"/>
    <n v="1"/>
    <s v="D525560"/>
    <s v="Closed"/>
  </r>
  <r>
    <x v="0"/>
    <x v="2"/>
    <x v="16"/>
    <s v="TR.33372"/>
    <n v="1"/>
    <x v="5"/>
    <x v="0"/>
    <d v="2018-09-19T15:43:49"/>
    <d v="2018-09-19T15:09:00"/>
    <n v="2088.9999998733401"/>
    <n v="34.816666664555669"/>
    <n v="34.816666664555669"/>
    <n v="1"/>
    <s v="D525563"/>
    <s v="Closed"/>
  </r>
  <r>
    <x v="0"/>
    <x v="0"/>
    <x v="4"/>
    <s v="TR.36260"/>
    <n v="2"/>
    <x v="1"/>
    <x v="0"/>
    <d v="2018-09-19T18:21:59"/>
    <d v="2018-09-19T16:50:00"/>
    <n v="5519.0000001573935"/>
    <n v="91.983333335956559"/>
    <n v="183.96666667191312"/>
    <n v="1"/>
    <s v="D525565"/>
    <s v="Closed"/>
  </r>
  <r>
    <x v="0"/>
    <x v="0"/>
    <x v="4"/>
    <s v="TR.35934"/>
    <n v="2"/>
    <x v="7"/>
    <x v="0"/>
    <d v="2018-09-20T09:41:53"/>
    <d v="2018-09-20T08:52:00"/>
    <n v="2993.0000005988404"/>
    <n v="49.883333343314007"/>
    <n v="99.766666686628014"/>
    <n v="1"/>
    <s v="D525568"/>
    <s v="Closed"/>
  </r>
  <r>
    <x v="0"/>
    <x v="2"/>
    <x v="10"/>
    <s v="FS.26"/>
    <n v="17"/>
    <x v="10"/>
    <x v="0"/>
    <d v="2018-09-20T14:02:54"/>
    <d v="2018-09-20T12:31:00"/>
    <n v="5514.0000002458692"/>
    <n v="91.900000004097819"/>
    <n v="1562.3000000696629"/>
    <n v="1"/>
    <s v="D525573"/>
    <s v="Closed"/>
  </r>
  <r>
    <x v="0"/>
    <x v="7"/>
    <x v="17"/>
    <s v="TR.38957"/>
    <n v="3"/>
    <x v="1"/>
    <x v="0"/>
    <d v="2018-09-20T18:37:09"/>
    <d v="2018-09-20T17:13:00"/>
    <n v="5048.9999996731058"/>
    <n v="84.149999994551763"/>
    <n v="252.44999998365529"/>
    <n v="1"/>
    <s v="D525579"/>
    <s v="Closed"/>
  </r>
  <r>
    <x v="1"/>
    <x v="6"/>
    <x v="13"/>
    <s v="MTR.5019"/>
    <n v="1"/>
    <x v="5"/>
    <x v="0"/>
    <d v="2018-09-21T19:36:00"/>
    <d v="2018-09-21T18:57:00"/>
    <n v="2340.000000083819"/>
    <n v="39.000000001396984"/>
    <n v="39.000000001396984"/>
    <n v="1"/>
    <s v="C525582"/>
    <s v="Closed"/>
  </r>
  <r>
    <x v="0"/>
    <x v="0"/>
    <x v="1"/>
    <s v="TR.34697"/>
    <n v="5"/>
    <x v="5"/>
    <x v="0"/>
    <d v="2018-09-21T20:54:54"/>
    <d v="2018-09-21T19:36:00"/>
    <n v="4734.0000002179295"/>
    <n v="78.900000003632158"/>
    <n v="394.50000001816079"/>
    <n v="1"/>
    <s v="D525584"/>
    <s v="Closed"/>
  </r>
  <r>
    <x v="0"/>
    <x v="2"/>
    <x v="15"/>
    <s v="FS.382"/>
    <n v="14"/>
    <x v="1"/>
    <x v="0"/>
    <d v="2018-09-22T10:12:27"/>
    <d v="2018-09-22T08:56:00"/>
    <n v="4587.000000430271"/>
    <n v="76.450000007171184"/>
    <n v="1070.3000001003966"/>
    <n v="1"/>
    <s v="D525588"/>
    <s v="Closed"/>
  </r>
  <r>
    <x v="0"/>
    <x v="7"/>
    <x v="17"/>
    <s v="MTR.15301"/>
    <n v="1"/>
    <x v="5"/>
    <x v="0"/>
    <d v="2018-09-23T11:05:20"/>
    <d v="2018-09-23T10:47:00"/>
    <n v="1100.0000000232831"/>
    <n v="18.333333333721384"/>
    <n v="18.333333333721384"/>
    <n v="1"/>
    <s v="C525591"/>
    <s v="Closed"/>
  </r>
  <r>
    <x v="0"/>
    <x v="7"/>
    <x v="17"/>
    <s v="TR.39024"/>
    <n v="2"/>
    <x v="5"/>
    <x v="0"/>
    <d v="2018-09-23T12:06:43"/>
    <d v="2018-09-23T11:06:00"/>
    <n v="3642.9999997839332"/>
    <n v="60.716666663065553"/>
    <n v="121.43333332613111"/>
    <n v="1"/>
    <s v="D525592"/>
    <s v="Closed"/>
  </r>
  <r>
    <x v="0"/>
    <x v="0"/>
    <x v="0"/>
    <s v="REC.1433"/>
    <n v="59"/>
    <x v="1"/>
    <x v="0"/>
    <d v="2018-09-23T14:19:24"/>
    <d v="2018-09-23T13:24:00"/>
    <n v="3324.0000000223517"/>
    <n v="55.400000000372529"/>
    <n v="3268.6000000219792"/>
    <n v="1"/>
    <s v="D525609"/>
    <s v="Closed"/>
  </r>
  <r>
    <x v="1"/>
    <x v="1"/>
    <x v="11"/>
    <s v="FS.2122"/>
    <n v="108"/>
    <x v="6"/>
    <x v="0"/>
    <d v="2018-09-23T17:33:20"/>
    <d v="2018-09-23T15:21:00"/>
    <n v="7940.0000003166497"/>
    <n v="132.33333333861083"/>
    <n v="14292.000000569969"/>
    <n v="1"/>
    <s v="D525642"/>
    <s v="Closed"/>
  </r>
  <r>
    <x v="0"/>
    <x v="2"/>
    <x v="15"/>
    <s v="FS.418"/>
    <n v="37"/>
    <x v="1"/>
    <x v="0"/>
    <d v="2018-09-24T02:01:45"/>
    <d v="2018-09-24T00:34:00"/>
    <n v="5265.0000005029142"/>
    <n v="87.750000008381903"/>
    <n v="3246.7500003101304"/>
    <n v="1"/>
    <s v="D525648"/>
    <s v="Closed"/>
  </r>
  <r>
    <x v="0"/>
    <x v="0"/>
    <x v="3"/>
    <s v="TR.34016"/>
    <n v="3"/>
    <x v="0"/>
    <x v="0"/>
    <d v="2018-09-24T10:50:56"/>
    <d v="2018-09-24T09:52:00"/>
    <n v="3535.9999999171123"/>
    <n v="58.933333331951872"/>
    <n v="176.79999999585561"/>
    <n v="1"/>
    <s v="D525649"/>
    <s v="Closed"/>
  </r>
  <r>
    <x v="0"/>
    <x v="2"/>
    <x v="15"/>
    <s v="MTR.20018"/>
    <n v="1"/>
    <x v="1"/>
    <x v="0"/>
    <d v="2018-09-25T08:54:46"/>
    <d v="2018-09-25T07:29:00"/>
    <n v="5146.0000003455207"/>
    <n v="85.766666672425345"/>
    <n v="85.766666672425345"/>
    <n v="1"/>
    <s v="C525655"/>
    <s v="Closed"/>
  </r>
  <r>
    <x v="0"/>
    <x v="3"/>
    <x v="7"/>
    <s v="TR.38123"/>
    <n v="1"/>
    <x v="7"/>
    <x v="0"/>
    <d v="2018-09-25T15:47:00"/>
    <d v="2018-09-25T15:01:00"/>
    <n v="2759.999999566935"/>
    <n v="45.99999999278225"/>
    <n v="45.99999999278225"/>
    <n v="1"/>
    <s v="D525677"/>
    <s v="Closed"/>
  </r>
  <r>
    <x v="0"/>
    <x v="0"/>
    <x v="1"/>
    <s v="MTR.21962"/>
    <n v="1"/>
    <x v="3"/>
    <x v="0"/>
    <d v="2018-09-25T16:06:00"/>
    <d v="2018-09-25T15:09:00"/>
    <n v="3419.9999998323619"/>
    <n v="56.999999997206032"/>
    <n v="56.999999997206032"/>
    <n v="1"/>
    <s v="C525659"/>
    <s v="Closed"/>
  </r>
  <r>
    <x v="0"/>
    <x v="2"/>
    <x v="5"/>
    <s v="FS.506"/>
    <n v="23"/>
    <x v="3"/>
    <x v="0"/>
    <d v="2018-09-25T15:39:00"/>
    <d v="2018-09-25T15:13:00"/>
    <n v="1560.0000000558794"/>
    <n v="26.000000000931323"/>
    <n v="598.00000002142042"/>
    <n v="1"/>
    <s v="D525676"/>
    <s v="Closed"/>
  </r>
  <r>
    <x v="0"/>
    <x v="2"/>
    <x v="16"/>
    <s v="FS.269"/>
    <n v="3"/>
    <x v="3"/>
    <x v="0"/>
    <d v="2018-09-25T16:23:00"/>
    <d v="2018-09-25T15:22:00"/>
    <n v="3659.9999999860302"/>
    <n v="60.999999999767169"/>
    <n v="182.99999999930151"/>
    <n v="1"/>
    <s v="D525681"/>
    <s v="Closed"/>
  </r>
  <r>
    <x v="0"/>
    <x v="2"/>
    <x v="16"/>
    <s v="REC.421"/>
    <n v="101"/>
    <x v="7"/>
    <x v="0"/>
    <d v="2018-09-25T15:53:00"/>
    <d v="2018-09-25T15:24:00"/>
    <n v="1740.0000000139698"/>
    <n v="29.000000000232831"/>
    <n v="2929.0000000235159"/>
    <n v="1"/>
    <s v="D525675"/>
    <s v="Closed"/>
  </r>
  <r>
    <x v="0"/>
    <x v="2"/>
    <x v="10"/>
    <s v="FS.176"/>
    <n v="9"/>
    <x v="3"/>
    <x v="0"/>
    <d v="2018-09-25T16:01:00"/>
    <d v="2018-09-25T15:25:00"/>
    <n v="2160.0000001257285"/>
    <n v="36.000000002095476"/>
    <n v="324.00000001885928"/>
    <n v="1"/>
    <s v="D525679"/>
    <s v="Closed"/>
  </r>
  <r>
    <x v="0"/>
    <x v="2"/>
    <x v="10"/>
    <s v="TR.31545"/>
    <n v="1"/>
    <x v="7"/>
    <x v="0"/>
    <d v="2018-09-25T16:39:00"/>
    <d v="2018-09-25T15:49:00"/>
    <n v="2999.9999997206032"/>
    <n v="49.999999995343387"/>
    <n v="49.999999995343387"/>
    <n v="1"/>
    <s v="D525684"/>
    <s v="Closed"/>
  </r>
  <r>
    <x v="0"/>
    <x v="2"/>
    <x v="10"/>
    <s v="MTR.26989"/>
    <n v="1"/>
    <x v="2"/>
    <x v="0"/>
    <d v="2018-02-07T22:44:01"/>
    <d v="2018-02-07T22:23:00"/>
    <n v="1260.9999999403954"/>
    <n v="21.016666665673256"/>
    <n v="21.016666665673256"/>
    <n v="1"/>
    <s v="C518918"/>
    <s v="Closed"/>
  </r>
  <r>
    <x v="0"/>
    <x v="2"/>
    <x v="16"/>
    <s v="FS.430"/>
    <n v="3"/>
    <x v="7"/>
    <x v="0"/>
    <d v="2018-09-25T16:53:18"/>
    <d v="2018-09-25T16:28:00"/>
    <n v="1517.9999996675178"/>
    <n v="25.299999994458631"/>
    <n v="75.899999983375892"/>
    <n v="1"/>
    <s v="D525686"/>
    <s v="Closed"/>
  </r>
  <r>
    <x v="0"/>
    <x v="2"/>
    <x v="10"/>
    <s v="FS.215"/>
    <n v="63"/>
    <x v="1"/>
    <x v="0"/>
    <d v="2018-09-25T19:32:00"/>
    <d v="2018-09-25T17:53:00"/>
    <n v="5939.9999998742715"/>
    <n v="98.999999997904524"/>
    <n v="6236.999999867985"/>
    <n v="1"/>
    <s v="D525699"/>
    <s v="Closed"/>
  </r>
  <r>
    <x v="0"/>
    <x v="4"/>
    <x v="8"/>
    <s v="PL.102234"/>
    <n v="1"/>
    <x v="7"/>
    <x v="0"/>
    <d v="2018-09-26T20:46:21"/>
    <d v="2018-09-26T18:12:00"/>
    <n v="9261.0000004526228"/>
    <n v="154.35000000754371"/>
    <n v="154.35000000754371"/>
    <n v="1"/>
    <s v="D525725"/>
    <s v="Closed"/>
  </r>
  <r>
    <x v="0"/>
    <x v="4"/>
    <x v="8"/>
    <s v="FS.1094"/>
    <n v="28"/>
    <x v="7"/>
    <x v="0"/>
    <d v="2018-09-26T19:27:16"/>
    <d v="2018-09-26T18:15:00"/>
    <n v="4336.0000002197921"/>
    <n v="72.266666670329869"/>
    <n v="2023.4666667692363"/>
    <n v="1"/>
    <s v="D525721"/>
    <s v="Closed"/>
  </r>
  <r>
    <x v="0"/>
    <x v="0"/>
    <x v="0"/>
    <s v="FS.1024"/>
    <n v="26"/>
    <x v="1"/>
    <x v="0"/>
    <d v="2018-09-26T20:18:52"/>
    <d v="2018-09-26T18:28:00"/>
    <n v="6652.0000003511086"/>
    <n v="110.86666667251848"/>
    <n v="2882.5333334854804"/>
    <n v="1"/>
    <s v="D525722"/>
    <s v="Closed"/>
  </r>
  <r>
    <x v="0"/>
    <x v="4"/>
    <x v="8"/>
    <s v="FS.1012"/>
    <n v="1"/>
    <x v="7"/>
    <x v="0"/>
    <d v="2018-09-26T19:55:53"/>
    <d v="2018-09-26T18:58:00"/>
    <n v="3473.0000002775341"/>
    <n v="57.883333337958902"/>
    <n v="57.883333337958902"/>
    <n v="1"/>
    <s v="D525723"/>
    <s v="Closed"/>
  </r>
  <r>
    <x v="0"/>
    <x v="0"/>
    <x v="3"/>
    <s v="FS.1021"/>
    <n v="3"/>
    <x v="7"/>
    <x v="0"/>
    <d v="2018-09-26T20:16:05"/>
    <d v="2018-09-26T19:15:00"/>
    <n v="3664.9999998975545"/>
    <n v="61.083333331625909"/>
    <n v="183.24999999487773"/>
    <n v="1"/>
    <s v="D525724"/>
    <s v="Closed"/>
  </r>
  <r>
    <x v="0"/>
    <x v="4"/>
    <x v="8"/>
    <s v="FS.1146"/>
    <n v="18"/>
    <x v="10"/>
    <x v="0"/>
    <d v="2018-09-27T14:28:38"/>
    <d v="2018-09-27T13:55:00"/>
    <n v="2018.0000002495944"/>
    <n v="33.633333337493241"/>
    <n v="605.40000007487833"/>
    <n v="1"/>
    <s v="D525730"/>
    <s v="Closed"/>
  </r>
  <r>
    <x v="0"/>
    <x v="4"/>
    <x v="8"/>
    <s v="TR.35777"/>
    <n v="2"/>
    <x v="2"/>
    <x v="0"/>
    <d v="2018-02-16T16:10:00"/>
    <d v="2018-02-16T14:52:00"/>
    <n v="4680.0000001676381"/>
    <n v="78.000000002793968"/>
    <n v="156.00000000558794"/>
    <n v="1"/>
    <s v="D519034"/>
    <s v="Closed"/>
  </r>
  <r>
    <x v="0"/>
    <x v="2"/>
    <x v="10"/>
    <s v="FS.176"/>
    <n v="9"/>
    <x v="1"/>
    <x v="0"/>
    <d v="2018-09-28T14:48:47"/>
    <d v="2018-09-28T13:36:00"/>
    <n v="4366.9999999227002"/>
    <n v="72.783333332045004"/>
    <n v="655.04999998840503"/>
    <n v="1"/>
    <s v="D525736"/>
    <s v="Closed"/>
  </r>
  <r>
    <x v="0"/>
    <x v="3"/>
    <x v="7"/>
    <s v="FS.1574"/>
    <n v="9"/>
    <x v="7"/>
    <x v="0"/>
    <d v="2018-09-28T15:34:19"/>
    <d v="2018-09-28T14:55:00"/>
    <n v="2358.9999994961545"/>
    <n v="39.316666658269241"/>
    <n v="353.84999992442317"/>
    <n v="1"/>
    <s v="D525738"/>
    <s v="Closed"/>
  </r>
  <r>
    <x v="0"/>
    <x v="2"/>
    <x v="16"/>
    <s v="TR.32448"/>
    <n v="1"/>
    <x v="1"/>
    <x v="0"/>
    <d v="2018-09-29T09:46:35"/>
    <d v="2018-09-29T08:33:00"/>
    <n v="4415.0000004563481"/>
    <n v="73.583333340939134"/>
    <n v="73.583333340939134"/>
    <n v="1"/>
    <s v="D525742"/>
    <s v="Closed"/>
  </r>
  <r>
    <x v="0"/>
    <x v="0"/>
    <x v="0"/>
    <s v="FS.1565"/>
    <n v="14"/>
    <x v="1"/>
    <x v="0"/>
    <d v="2018-09-29T19:35:06"/>
    <d v="2018-09-29T17:55:00"/>
    <n v="6005.9999995864928"/>
    <n v="100.09999999310821"/>
    <n v="1401.399999903515"/>
    <n v="1"/>
    <s v="D525748"/>
    <s v="Closed"/>
  </r>
  <r>
    <x v="0"/>
    <x v="0"/>
    <x v="3"/>
    <s v="FS.921"/>
    <n v="3"/>
    <x v="1"/>
    <x v="0"/>
    <d v="2018-09-29T19:49:16"/>
    <d v="2018-09-29T19:12:00"/>
    <n v="2235.9999996609986"/>
    <n v="37.266666661016643"/>
    <n v="111.79999998304993"/>
    <n v="1"/>
    <s v="D525750"/>
    <s v="Closed"/>
  </r>
  <r>
    <x v="1"/>
    <x v="6"/>
    <x v="13"/>
    <s v="MTR.4792"/>
    <n v="1"/>
    <x v="6"/>
    <x v="0"/>
    <d v="2018-09-30T14:25:00"/>
    <d v="2018-09-30T10:05:00"/>
    <n v="15599.999999930151"/>
    <n v="259.99999999883585"/>
    <n v="259.99999999883585"/>
    <n v="1"/>
    <s v="C525752"/>
    <s v="Closed"/>
  </r>
  <r>
    <x v="0"/>
    <x v="0"/>
    <x v="1"/>
    <s v="TR.34591"/>
    <n v="4"/>
    <x v="2"/>
    <x v="0"/>
    <d v="2018-02-16T16:10:00"/>
    <d v="2018-02-16T15:15:00"/>
    <n v="3300.0000000698492"/>
    <n v="55.000000001164153"/>
    <n v="220.00000000465661"/>
    <n v="1"/>
    <s v="D519035"/>
    <s v="Closed"/>
  </r>
  <r>
    <x v="1"/>
    <x v="6"/>
    <x v="13"/>
    <s v="MTR.5078"/>
    <n v="1"/>
    <x v="1"/>
    <x v="0"/>
    <d v="2018-09-30T16:23:00"/>
    <d v="2018-09-30T15:29:00"/>
    <n v="3239.9999998742715"/>
    <n v="53.999999997904524"/>
    <n v="53.999999997904524"/>
    <n v="1"/>
    <s v="C525754"/>
    <s v="Closed"/>
  </r>
  <r>
    <x v="0"/>
    <x v="4"/>
    <x v="9"/>
    <s v="TR.37618"/>
    <n v="3"/>
    <x v="1"/>
    <x v="0"/>
    <d v="2018-09-30T18:01:50"/>
    <d v="2018-09-30T17:17:00"/>
    <n v="2690.0000001769513"/>
    <n v="44.833333336282521"/>
    <n v="134.50000000884756"/>
    <n v="1"/>
    <s v="D525757"/>
    <s v="Closed"/>
  </r>
  <r>
    <x v="0"/>
    <x v="0"/>
    <x v="1"/>
    <s v="FS.662"/>
    <n v="4"/>
    <x v="2"/>
    <x v="0"/>
    <d v="2018-02-19T12:25:39"/>
    <d v="2018-02-19T08:35:00"/>
    <n v="13839.000000036322"/>
    <n v="230.65000000060536"/>
    <n v="922.60000000242144"/>
    <n v="1"/>
    <s v="D519057"/>
    <s v="Closed"/>
  </r>
  <r>
    <x v="1"/>
    <x v="5"/>
    <x v="24"/>
    <s v="FS.1883"/>
    <n v="38"/>
    <x v="1"/>
    <x v="0"/>
    <d v="2018-10-01T00:15:51"/>
    <d v="2018-09-30T23:01:00"/>
    <n v="4490.9999999916181"/>
    <n v="74.849999999860302"/>
    <n v="2844.2999999946915"/>
    <n v="1"/>
    <s v="D525769"/>
    <s v="Closed"/>
  </r>
  <r>
    <x v="0"/>
    <x v="0"/>
    <x v="0"/>
    <s v="FS.1191"/>
    <n v="13"/>
    <x v="1"/>
    <x v="0"/>
    <d v="2018-10-01T18:08:56"/>
    <d v="2018-10-01T17:10:00"/>
    <n v="3535.9999999171123"/>
    <n v="58.933333331951872"/>
    <n v="766.13333331537433"/>
    <n v="1"/>
    <s v="D525779"/>
    <s v="Closed"/>
  </r>
  <r>
    <x v="0"/>
    <x v="3"/>
    <x v="7"/>
    <s v="FS.1712"/>
    <n v="5"/>
    <x v="0"/>
    <x v="0"/>
    <d v="2018-10-02T11:57:00"/>
    <d v="2018-10-02T10:42:00"/>
    <n v="4500.0000002095476"/>
    <n v="75.00000000349246"/>
    <n v="375.0000000174623"/>
    <n v="1"/>
    <s v="D525781"/>
    <s v="Closed"/>
  </r>
  <r>
    <x v="0"/>
    <x v="3"/>
    <x v="7"/>
    <s v="TR.38556"/>
    <n v="2"/>
    <x v="0"/>
    <x v="0"/>
    <d v="2018-10-02T16:52:05"/>
    <d v="2018-10-02T12:00:00"/>
    <n v="17524.999999813735"/>
    <n v="292.08333333022892"/>
    <n v="584.16666666045785"/>
    <n v="1"/>
    <s v="D525782"/>
    <s v="Closed"/>
  </r>
  <r>
    <x v="0"/>
    <x v="0"/>
    <x v="3"/>
    <s v="TR.35596"/>
    <n v="1"/>
    <x v="2"/>
    <x v="0"/>
    <d v="2018-02-21T02:18:00"/>
    <d v="2018-02-21T00:37:00"/>
    <n v="6060.0000002654269"/>
    <n v="101.00000000442378"/>
    <n v="101.00000000442378"/>
    <n v="1"/>
    <s v="D519076"/>
    <s v="Closed"/>
  </r>
  <r>
    <x v="0"/>
    <x v="0"/>
    <x v="4"/>
    <s v="MTR.17490"/>
    <n v="1"/>
    <x v="5"/>
    <x v="0"/>
    <d v="2018-10-03T18:24:56"/>
    <d v="2018-10-03T17:32:00"/>
    <n v="3176.0000000009313"/>
    <n v="52.933333333348855"/>
    <n v="52.933333333348855"/>
    <n v="1"/>
    <s v="C525789"/>
    <s v="Closed"/>
  </r>
  <r>
    <x v="0"/>
    <x v="0"/>
    <x v="3"/>
    <s v="FS.804"/>
    <n v="1"/>
    <x v="2"/>
    <x v="0"/>
    <d v="2018-02-25T10:30:00"/>
    <d v="2018-02-25T09:52:00"/>
    <n v="2279.9999998882413"/>
    <n v="37.999999998137355"/>
    <n v="37.999999998137355"/>
    <n v="1"/>
    <s v="D519097"/>
    <s v="Closed"/>
  </r>
  <r>
    <x v="0"/>
    <x v="2"/>
    <x v="5"/>
    <s v="FS.531"/>
    <n v="99"/>
    <x v="12"/>
    <x v="0"/>
    <d v="2018-11-03T19:12:08"/>
    <d v="2018-10-03T19:12:00"/>
    <n v="2678407.9999999842"/>
    <n v="44640.133333333069"/>
    <n v="4419373.1999999741"/>
    <n v="1"/>
    <s v="D531956"/>
    <s v="Closed"/>
  </r>
  <r>
    <x v="0"/>
    <x v="2"/>
    <x v="10"/>
    <s v="FS.100"/>
    <n v="1"/>
    <x v="5"/>
    <x v="0"/>
    <d v="2018-10-04T10:21:12"/>
    <d v="2018-10-04T09:53:00"/>
    <n v="1691.999999480322"/>
    <n v="28.1999999913387"/>
    <n v="28.1999999913387"/>
    <n v="1"/>
    <s v="D525794"/>
    <s v="Closed"/>
  </r>
  <r>
    <x v="0"/>
    <x v="2"/>
    <x v="16"/>
    <s v="TR.33244"/>
    <n v="1"/>
    <x v="0"/>
    <x v="0"/>
    <d v="2018-10-04T13:43:15"/>
    <d v="2018-10-04T11:32:00"/>
    <n v="7874.9999995809048"/>
    <n v="131.24999999301508"/>
    <n v="131.24999999301508"/>
    <n v="1"/>
    <s v="D525796"/>
    <s v="Closed"/>
  </r>
  <r>
    <x v="0"/>
    <x v="0"/>
    <x v="3"/>
    <s v="TR.35287"/>
    <n v="1"/>
    <x v="2"/>
    <x v="0"/>
    <d v="2018-03-20T13:01:12"/>
    <d v="2018-03-20T09:58:00"/>
    <n v="10992.000000248663"/>
    <n v="183.20000000414439"/>
    <n v="183.20000000414439"/>
    <n v="1"/>
    <s v="D519329"/>
    <s v="Closed"/>
  </r>
  <r>
    <x v="0"/>
    <x v="0"/>
    <x v="0"/>
    <s v="FS.1184"/>
    <n v="2"/>
    <x v="2"/>
    <x v="0"/>
    <d v="2018-03-25T05:48:14"/>
    <d v="2018-03-25T03:41:00"/>
    <n v="7634.0000004507601"/>
    <n v="127.233333340846"/>
    <n v="254.466666681692"/>
    <n v="1"/>
    <s v="D519414"/>
    <s v="Closed"/>
  </r>
  <r>
    <x v="0"/>
    <x v="3"/>
    <x v="7"/>
    <s v="TR.38199"/>
    <n v="2"/>
    <x v="5"/>
    <x v="0"/>
    <d v="2018-10-06T12:39:07"/>
    <d v="2018-10-06T12:22:52"/>
    <n v="974.99999972060323"/>
    <n v="16.249999995343387"/>
    <n v="32.499999990686774"/>
    <n v="1"/>
    <s v="D525809"/>
    <s v="Closed"/>
  </r>
  <r>
    <x v="0"/>
    <x v="4"/>
    <x v="26"/>
    <s v="FDR.8371"/>
    <n v="51"/>
    <x v="2"/>
    <x v="0"/>
    <d v="2018-03-25T15:13:30"/>
    <d v="2018-03-25T12:48:00"/>
    <n v="8730.0000001676381"/>
    <n v="145.50000000279397"/>
    <n v="7420.5000001424924"/>
    <n v="1"/>
    <s v="D519423"/>
    <s v="Closed"/>
  </r>
  <r>
    <x v="0"/>
    <x v="0"/>
    <x v="4"/>
    <s v="TR.36527"/>
    <n v="5"/>
    <x v="10"/>
    <x v="0"/>
    <d v="2018-10-07T00:15:56"/>
    <d v="2018-10-06T23:23:00"/>
    <n v="3176.0000000009313"/>
    <n v="52.933333333348855"/>
    <n v="264.66666666674428"/>
    <n v="1"/>
    <s v="D525814"/>
    <s v="Closed"/>
  </r>
  <r>
    <x v="0"/>
    <x v="7"/>
    <x v="17"/>
    <s v="MTR.15127"/>
    <n v="1"/>
    <x v="5"/>
    <x v="0"/>
    <d v="2018-10-07T13:41:04"/>
    <d v="2018-10-07T13:05:00"/>
    <n v="2163.9999998034909"/>
    <n v="36.066666663391516"/>
    <n v="36.066666663391516"/>
    <n v="1"/>
    <s v="C525815"/>
    <s v="Closed"/>
  </r>
  <r>
    <x v="0"/>
    <x v="7"/>
    <x v="17"/>
    <s v="MTR.15773"/>
    <n v="1"/>
    <x v="2"/>
    <x v="1"/>
    <d v="2018-03-29T19:48:36"/>
    <d v="2018-03-29T16:45:00"/>
    <n v="11016.000000201166"/>
    <n v="183.60000000335276"/>
    <n v="183.60000000335276"/>
    <n v="1"/>
    <s v="C519459"/>
    <s v="Closed"/>
  </r>
  <r>
    <x v="1"/>
    <x v="5"/>
    <x v="24"/>
    <s v="FS.2017"/>
    <n v="43"/>
    <x v="1"/>
    <x v="0"/>
    <d v="2018-10-08T05:15:00"/>
    <d v="2018-10-08T04:09:00"/>
    <n v="3959.9999997066334"/>
    <n v="65.999999995110556"/>
    <n v="2837.9999997897539"/>
    <n v="1"/>
    <s v="D525818"/>
    <s v="Closed"/>
  </r>
  <r>
    <x v="1"/>
    <x v="6"/>
    <x v="13"/>
    <s v="MTR.4294"/>
    <n v="1"/>
    <x v="1"/>
    <x v="0"/>
    <d v="2018-10-08T06:41:00"/>
    <d v="2018-10-08T05:43:00"/>
    <n v="3480.0000000279397"/>
    <n v="58.000000000465661"/>
    <n v="58.000000000465661"/>
    <n v="1"/>
    <s v="C525820"/>
    <s v="Closed"/>
  </r>
  <r>
    <x v="0"/>
    <x v="2"/>
    <x v="16"/>
    <s v="MTR.23507"/>
    <n v="1"/>
    <x v="12"/>
    <x v="0"/>
    <d v="2018-10-10T09:10:30"/>
    <d v="2018-10-10T08:00:12"/>
    <n v="4218.0000002961606"/>
    <n v="70.30000000493601"/>
    <n v="70.30000000493601"/>
    <n v="1"/>
    <s v="C525833"/>
    <s v="Closed"/>
  </r>
  <r>
    <x v="0"/>
    <x v="2"/>
    <x v="16"/>
    <s v="MTR.23500"/>
    <n v="1"/>
    <x v="12"/>
    <x v="0"/>
    <d v="2018-10-10T09:11:21"/>
    <d v="2018-10-10T08:22:21"/>
    <n v="2940.0000001536682"/>
    <n v="49.000000002561137"/>
    <n v="49.000000002561137"/>
    <n v="1"/>
    <s v="C525836"/>
    <s v="Closed"/>
  </r>
  <r>
    <x v="0"/>
    <x v="0"/>
    <x v="0"/>
    <s v="FS.1284"/>
    <n v="33"/>
    <x v="12"/>
    <x v="0"/>
    <d v="2018-10-10T09:28:23"/>
    <d v="2018-10-10T08:34:08"/>
    <n v="3255.0000002374873"/>
    <n v="54.250000003958121"/>
    <n v="1790.250000130618"/>
    <n v="1"/>
    <s v="D525838"/>
    <s v="Closed"/>
  </r>
  <r>
    <x v="0"/>
    <x v="2"/>
    <x v="5"/>
    <s v="MTR.18865"/>
    <n v="1"/>
    <x v="12"/>
    <x v="0"/>
    <d v="2018-10-10T09:43:28"/>
    <d v="2018-10-10T08:35:29"/>
    <n v="4078.9999998640269"/>
    <n v="67.983333331067115"/>
    <n v="67.983333331067115"/>
    <n v="1"/>
    <s v="C525839"/>
    <s v="Closed"/>
  </r>
  <r>
    <x v="0"/>
    <x v="2"/>
    <x v="10"/>
    <s v="MTR.22182"/>
    <n v="1"/>
    <x v="12"/>
    <x v="0"/>
    <d v="2018-10-10T09:42:44"/>
    <d v="2018-10-10T08:45:29"/>
    <n v="3435.0000001955777"/>
    <n v="57.250000003259629"/>
    <n v="57.250000003259629"/>
    <n v="1"/>
    <s v="C525841"/>
    <s v="Closed"/>
  </r>
  <r>
    <x v="0"/>
    <x v="0"/>
    <x v="1"/>
    <s v="MTR.24453"/>
    <n v="1"/>
    <x v="12"/>
    <x v="0"/>
    <d v="2018-10-10T10:29:26"/>
    <d v="2018-10-10T09:07:29"/>
    <n v="4917.0000002486631"/>
    <n v="81.950000004144385"/>
    <n v="81.950000004144385"/>
    <n v="1"/>
    <s v="C525844"/>
    <s v="Closed"/>
  </r>
  <r>
    <x v="1"/>
    <x v="1"/>
    <x v="20"/>
    <s v="FS.2799"/>
    <n v="3"/>
    <x v="1"/>
    <x v="0"/>
    <d v="2018-10-10T10:05:25"/>
    <d v="2018-10-10T09:23:00"/>
    <n v="2544.9999995995313"/>
    <n v="42.416666659992188"/>
    <n v="127.24999997997656"/>
    <n v="1"/>
    <s v="D525858"/>
    <s v="Closed"/>
  </r>
  <r>
    <x v="0"/>
    <x v="2"/>
    <x v="10"/>
    <s v="TR.31543"/>
    <n v="3"/>
    <x v="2"/>
    <x v="0"/>
    <d v="2018-04-16T13:39:00"/>
    <d v="2018-04-16T12:11:00"/>
    <n v="5279.9999996088445"/>
    <n v="87.999999993480742"/>
    <n v="263.99999998044223"/>
    <n v="1"/>
    <s v="D519698"/>
    <s v="Closed"/>
  </r>
  <r>
    <x v="0"/>
    <x v="0"/>
    <x v="4"/>
    <s v="FS.967"/>
    <n v="2"/>
    <x v="12"/>
    <x v="0"/>
    <d v="2018-10-17T05:14:20"/>
    <d v="2018-10-10T17:00:00"/>
    <n v="562459.99999986961"/>
    <n v="9374.3333333311602"/>
    <n v="18748.66666666232"/>
    <n v="1"/>
    <s v="D526894"/>
    <s v="Closed"/>
  </r>
  <r>
    <x v="0"/>
    <x v="0"/>
    <x v="4"/>
    <s v="TR.36207"/>
    <n v="1"/>
    <x v="12"/>
    <x v="0"/>
    <d v="2018-10-18T07:31:26"/>
    <d v="2018-10-10T17:00:00"/>
    <n v="657085.99999977741"/>
    <n v="10951.433333329624"/>
    <n v="10951.433333329624"/>
    <n v="1"/>
    <s v="D527743"/>
    <s v="Closed"/>
  </r>
  <r>
    <x v="0"/>
    <x v="4"/>
    <x v="8"/>
    <s v="FS.1048"/>
    <n v="3"/>
    <x v="12"/>
    <x v="0"/>
    <d v="2018-10-21T07:32:00"/>
    <d v="2018-10-10T17:00:00"/>
    <n v="916319.99999955297"/>
    <n v="15271.999999992549"/>
    <n v="45815.999999977648"/>
    <n v="1"/>
    <s v="D528827_A"/>
    <s v="Closed"/>
  </r>
  <r>
    <x v="0"/>
    <x v="4"/>
    <x v="8"/>
    <s v="FS.25186"/>
    <n v="3"/>
    <x v="12"/>
    <x v="0"/>
    <d v="2018-10-21T07:41:47"/>
    <d v="2018-10-10T17:00:00"/>
    <n v="916906.99999972712"/>
    <n v="15281.783333328785"/>
    <n v="45845.349999986356"/>
    <n v="1"/>
    <s v="D528828_A"/>
    <s v="Closed"/>
  </r>
  <r>
    <x v="0"/>
    <x v="2"/>
    <x v="10"/>
    <s v="FS.268"/>
    <n v="1"/>
    <x v="12"/>
    <x v="0"/>
    <d v="2018-10-21T08:06:53"/>
    <d v="2018-10-10T17:00:00"/>
    <n v="918412.99999973271"/>
    <n v="15306.883333328879"/>
    <n v="15306.883333328879"/>
    <n v="1"/>
    <s v="D528300"/>
    <s v="Closed"/>
  </r>
  <r>
    <x v="0"/>
    <x v="0"/>
    <x v="1"/>
    <s v="PL.97608"/>
    <n v="6"/>
    <x v="12"/>
    <x v="0"/>
    <d v="2018-10-22T08:07:47"/>
    <d v="2018-10-10T17:00:00"/>
    <n v="1004866.999999783"/>
    <n v="16747.783333329717"/>
    <n v="100486.6999999783"/>
    <n v="1"/>
    <s v="D528772"/>
    <s v="Closed"/>
  </r>
  <r>
    <x v="0"/>
    <x v="0"/>
    <x v="1"/>
    <s v="FS.838"/>
    <n v="14"/>
    <x v="12"/>
    <x v="0"/>
    <d v="2018-10-22T08:09:25"/>
    <d v="2018-10-10T17:00:00"/>
    <n v="1004965.0000000605"/>
    <n v="16749.416666667676"/>
    <n v="234491.83333334746"/>
    <n v="1"/>
    <s v="D527579"/>
    <s v="Closed"/>
  </r>
  <r>
    <x v="0"/>
    <x v="0"/>
    <x v="1"/>
    <s v="FS.824"/>
    <n v="2"/>
    <x v="12"/>
    <x v="0"/>
    <d v="2018-10-22T08:11:02"/>
    <d v="2018-10-10T17:00:00"/>
    <n v="1005062.0000001043"/>
    <n v="16751.033333335072"/>
    <n v="33502.066666670144"/>
    <n v="1"/>
    <s v="D527583_A"/>
    <s v="Closed"/>
  </r>
  <r>
    <x v="0"/>
    <x v="2"/>
    <x v="10"/>
    <s v="TR.32609"/>
    <n v="1"/>
    <x v="12"/>
    <x v="0"/>
    <d v="2018-10-21T08:13:10"/>
    <d v="2018-10-10T17:00:00"/>
    <n v="918789.99999985099"/>
    <n v="15313.166666664183"/>
    <n v="15313.166666664183"/>
    <n v="1"/>
    <s v="D528296"/>
    <s v="Closed"/>
  </r>
  <r>
    <x v="0"/>
    <x v="2"/>
    <x v="10"/>
    <s v="TR.32512"/>
    <n v="1"/>
    <x v="12"/>
    <x v="0"/>
    <d v="2018-10-21T08:17:10"/>
    <d v="2018-10-10T17:00:00"/>
    <n v="919030.00000000466"/>
    <n v="15317.166666666744"/>
    <n v="15317.166666666744"/>
    <n v="1"/>
    <s v="D528290"/>
    <s v="Closed"/>
  </r>
  <r>
    <x v="0"/>
    <x v="2"/>
    <x v="10"/>
    <s v="FS.244"/>
    <n v="2"/>
    <x v="12"/>
    <x v="0"/>
    <d v="2018-10-21T08:18:00"/>
    <d v="2018-10-10T17:00:00"/>
    <n v="919079.99999974854"/>
    <n v="15317.999999995809"/>
    <n v="30635.999999991618"/>
    <n v="1"/>
    <s v="D528284"/>
    <s v="Closed"/>
  </r>
  <r>
    <x v="0"/>
    <x v="2"/>
    <x v="10"/>
    <s v="FS.245"/>
    <n v="1"/>
    <x v="12"/>
    <x v="0"/>
    <d v="2018-10-21T08:19:24"/>
    <d v="2018-10-10T17:00:00"/>
    <n v="919163.99999989662"/>
    <n v="15319.399999998277"/>
    <n v="15319.399999998277"/>
    <n v="1"/>
    <s v="D528285"/>
    <s v="Closed"/>
  </r>
  <r>
    <x v="0"/>
    <x v="2"/>
    <x v="10"/>
    <s v="FS.60"/>
    <n v="6"/>
    <x v="12"/>
    <x v="0"/>
    <d v="2018-10-23T08:20:31"/>
    <d v="2018-10-10T17:00:00"/>
    <n v="1092030.9999998426"/>
    <n v="18200.516666664043"/>
    <n v="109203.09999998426"/>
    <n v="1"/>
    <s v="D529257_A"/>
    <s v="Closed"/>
  </r>
  <r>
    <x v="0"/>
    <x v="0"/>
    <x v="1"/>
    <s v="PL.97457"/>
    <n v="27"/>
    <x v="12"/>
    <x v="0"/>
    <d v="2018-10-22T08:35:01"/>
    <d v="2018-10-10T17:00:00"/>
    <n v="1006500.9999995353"/>
    <n v="16775.016666658921"/>
    <n v="452925.44999979087"/>
    <n v="1"/>
    <s v="D528480"/>
    <s v="Closed"/>
  </r>
  <r>
    <x v="0"/>
    <x v="0"/>
    <x v="1"/>
    <s v="FS.829"/>
    <n v="1"/>
    <x v="12"/>
    <x v="0"/>
    <d v="2018-10-22T08:36:08"/>
    <d v="2018-10-10T17:00:00"/>
    <n v="1006567.9999994813"/>
    <n v="16776.133333324688"/>
    <n v="16776.133333324688"/>
    <n v="1"/>
    <s v="D527569"/>
    <s v="Closed"/>
  </r>
  <r>
    <x v="0"/>
    <x v="0"/>
    <x v="1"/>
    <s v="FS.831"/>
    <n v="1"/>
    <x v="12"/>
    <x v="0"/>
    <d v="2018-10-22T08:36:40"/>
    <d v="2018-10-10T17:00:00"/>
    <n v="1006600.0000000466"/>
    <n v="16776.666666667443"/>
    <n v="16776.666666667443"/>
    <n v="1"/>
    <s v="D527570"/>
    <s v="Closed"/>
  </r>
  <r>
    <x v="0"/>
    <x v="2"/>
    <x v="10"/>
    <s v="FS.240"/>
    <n v="1"/>
    <x v="12"/>
    <x v="0"/>
    <d v="2018-10-21T08:37:04"/>
    <d v="2018-10-10T17:00:00"/>
    <n v="920223.99999999907"/>
    <n v="15337.066666666651"/>
    <n v="15337.066666666651"/>
    <n v="1"/>
    <s v="D528283"/>
    <s v="Closed"/>
  </r>
  <r>
    <x v="0"/>
    <x v="2"/>
    <x v="10"/>
    <s v="TR.32473"/>
    <n v="1"/>
    <x v="12"/>
    <x v="0"/>
    <d v="2018-10-21T08:38:51"/>
    <d v="2018-10-10T17:00:00"/>
    <n v="920330.99999986589"/>
    <n v="15338.849999997765"/>
    <n v="15338.849999997765"/>
    <n v="1"/>
    <s v="D528289"/>
    <s v="Closed"/>
  </r>
  <r>
    <x v="0"/>
    <x v="0"/>
    <x v="1"/>
    <s v="FS.767"/>
    <n v="2"/>
    <x v="12"/>
    <x v="0"/>
    <d v="2018-10-22T08:39:42"/>
    <d v="2018-10-10T17:00:00"/>
    <n v="1006781.9999998435"/>
    <n v="16779.699999997392"/>
    <n v="33559.399999994785"/>
    <n v="1"/>
    <s v="D527555"/>
    <s v="Closed"/>
  </r>
  <r>
    <x v="0"/>
    <x v="0"/>
    <x v="4"/>
    <s v="FS.1175"/>
    <n v="1"/>
    <x v="12"/>
    <x v="0"/>
    <d v="2018-10-18T09:14:23"/>
    <d v="2018-10-10T17:00:00"/>
    <n v="663262.99999973271"/>
    <n v="11054.383333328879"/>
    <n v="11054.383333328879"/>
    <n v="1"/>
    <s v="D527774"/>
    <s v="Closed"/>
  </r>
  <r>
    <x v="0"/>
    <x v="0"/>
    <x v="4"/>
    <s v="FS.940"/>
    <n v="10"/>
    <x v="12"/>
    <x v="0"/>
    <d v="2018-10-17T09:16:48"/>
    <d v="2018-10-10T17:00:00"/>
    <n v="577007.99999968149"/>
    <n v="9616.7999999946915"/>
    <n v="96167.999999946915"/>
    <n v="1"/>
    <s v="D526884"/>
    <s v="Closed"/>
  </r>
  <r>
    <x v="0"/>
    <x v="0"/>
    <x v="4"/>
    <s v="TR.114486"/>
    <n v="1"/>
    <x v="12"/>
    <x v="0"/>
    <d v="2018-11-14T11:49:01"/>
    <d v="2018-10-10T17:00:00"/>
    <n v="3005340.9999997588"/>
    <n v="50089.016666662646"/>
    <n v="50089.016666662646"/>
    <n v="1"/>
    <s v="D527801_B"/>
    <s v="Closed"/>
  </r>
  <r>
    <x v="0"/>
    <x v="0"/>
    <x v="4"/>
    <s v="FS.1102"/>
    <n v="1"/>
    <x v="12"/>
    <x v="0"/>
    <d v="2018-10-18T09:42:58"/>
    <d v="2018-10-10T17:00:00"/>
    <n v="664977.99999956042"/>
    <n v="11082.96666665934"/>
    <n v="11082.96666665934"/>
    <n v="1"/>
    <s v="D527764"/>
    <s v="Closed"/>
  </r>
  <r>
    <x v="0"/>
    <x v="0"/>
    <x v="4"/>
    <s v="FS.1099"/>
    <n v="1"/>
    <x v="12"/>
    <x v="0"/>
    <d v="2018-10-18T09:42:35"/>
    <d v="2018-10-10T17:00:00"/>
    <n v="664954.99999984168"/>
    <n v="11082.583333330695"/>
    <n v="11082.583333330695"/>
    <n v="1"/>
    <s v="D527763"/>
    <s v="Closed"/>
  </r>
  <r>
    <x v="0"/>
    <x v="0"/>
    <x v="4"/>
    <s v="FS.1116"/>
    <n v="15"/>
    <x v="12"/>
    <x v="0"/>
    <d v="2018-10-18T09:43:27"/>
    <d v="2018-10-10T17:00:00"/>
    <n v="665007.00000005309"/>
    <n v="11083.450000000885"/>
    <n v="166251.75000001327"/>
    <n v="1"/>
    <s v="D527765"/>
    <s v="Closed"/>
  </r>
  <r>
    <x v="0"/>
    <x v="0"/>
    <x v="4"/>
    <s v="FS.1152"/>
    <n v="1"/>
    <x v="12"/>
    <x v="0"/>
    <d v="2018-10-18T09:44:07"/>
    <d v="2018-10-10T17:00:00"/>
    <n v="665046.99999997392"/>
    <n v="11084.116666666232"/>
    <n v="11084.116666666232"/>
    <n v="1"/>
    <s v="D527771"/>
    <s v="Closed"/>
  </r>
  <r>
    <x v="0"/>
    <x v="2"/>
    <x v="29"/>
    <s v="FDR.8363"/>
    <n v="23"/>
    <x v="12"/>
    <x v="0"/>
    <d v="2018-10-17T10:09:30"/>
    <d v="2018-10-10T17:00:00"/>
    <n v="580169.99999955297"/>
    <n v="9669.4999999925494"/>
    <n v="222398.49999982864"/>
    <n v="1"/>
    <s v="D526478"/>
    <s v="Closed"/>
  </r>
  <r>
    <x v="0"/>
    <x v="2"/>
    <x v="16"/>
    <s v="FS.558"/>
    <n v="23"/>
    <x v="12"/>
    <x v="0"/>
    <d v="2018-10-19T10:11:48"/>
    <d v="2018-10-10T17:00:00"/>
    <n v="753107.99999975134"/>
    <n v="12551.799999995856"/>
    <n v="288691.39999990468"/>
    <n v="1"/>
    <s v="D526517"/>
    <s v="Closed"/>
  </r>
  <r>
    <x v="0"/>
    <x v="0"/>
    <x v="3"/>
    <s v="FS.612"/>
    <n v="2"/>
    <x v="12"/>
    <x v="0"/>
    <d v="2018-10-22T10:30:51"/>
    <d v="2018-10-10T17:00:00"/>
    <n v="1013450.9999997681"/>
    <n v="16890.849999996135"/>
    <n v="33781.69999999227"/>
    <n v="1"/>
    <s v="D527611_A"/>
    <s v="Closed"/>
  </r>
  <r>
    <x v="0"/>
    <x v="0"/>
    <x v="3"/>
    <s v="PL.95730"/>
    <n v="5"/>
    <x v="12"/>
    <x v="0"/>
    <d v="2018-10-22T10:30:51"/>
    <d v="2018-10-10T17:00:00"/>
    <n v="1013450.9999997681"/>
    <n v="16890.849999996135"/>
    <n v="84454.249999980675"/>
    <n v="1"/>
    <s v="D529799_A"/>
    <s v="Closed"/>
  </r>
  <r>
    <x v="0"/>
    <x v="0"/>
    <x v="3"/>
    <s v="PL.95690"/>
    <n v="8"/>
    <x v="12"/>
    <x v="0"/>
    <d v="2018-10-22T10:30:51"/>
    <d v="2018-10-10T17:00:00"/>
    <n v="1013450.9999997681"/>
    <n v="16890.849999996135"/>
    <n v="135126.79999996908"/>
    <n v="1"/>
    <s v="D529798_A"/>
    <s v="Closed"/>
  </r>
  <r>
    <x v="0"/>
    <x v="2"/>
    <x v="29"/>
    <s v="FS.278"/>
    <n v="1"/>
    <x v="12"/>
    <x v="0"/>
    <d v="2018-10-19T10:39:47"/>
    <d v="2018-10-10T17:00:00"/>
    <n v="754786.99999996461"/>
    <n v="12579.783333332743"/>
    <n v="12579.783333332743"/>
    <n v="1"/>
    <s v="D526969"/>
    <s v="Closed"/>
  </r>
  <r>
    <x v="0"/>
    <x v="2"/>
    <x v="15"/>
    <s v="TR.33187"/>
    <n v="2"/>
    <x v="12"/>
    <x v="0"/>
    <d v="2018-10-17T10:43:00"/>
    <d v="2018-10-10T17:00:00"/>
    <n v="582179.99999981839"/>
    <n v="9702.9999999969732"/>
    <n v="19405.999999993946"/>
    <n v="1"/>
    <s v="D527705_A"/>
    <s v="Closed"/>
  </r>
  <r>
    <x v="0"/>
    <x v="2"/>
    <x v="15"/>
    <s v="TR.33230"/>
    <n v="1"/>
    <x v="12"/>
    <x v="0"/>
    <d v="2018-10-17T10:43:00"/>
    <d v="2018-10-10T17:00:00"/>
    <n v="582179.99999981839"/>
    <n v="9702.9999999969732"/>
    <n v="9702.9999999969732"/>
    <n v="1"/>
    <s v="D527706_A"/>
    <s v="Closed"/>
  </r>
  <r>
    <x v="0"/>
    <x v="2"/>
    <x v="15"/>
    <s v="TR.33310"/>
    <n v="1"/>
    <x v="12"/>
    <x v="0"/>
    <d v="2018-10-17T10:44:00"/>
    <d v="2018-10-10T17:00:00"/>
    <n v="582240.00000001397"/>
    <n v="9704.0000000002328"/>
    <n v="9704.0000000002328"/>
    <n v="1"/>
    <s v="D527708_A"/>
    <s v="Closed"/>
  </r>
  <r>
    <x v="0"/>
    <x v="2"/>
    <x v="15"/>
    <s v="TR.33267"/>
    <n v="2"/>
    <x v="12"/>
    <x v="0"/>
    <d v="2018-10-17T10:44:00"/>
    <d v="2018-10-10T17:00:00"/>
    <n v="582240.00000001397"/>
    <n v="9704.0000000002328"/>
    <n v="19408.000000000466"/>
    <n v="1"/>
    <s v="D527707_A"/>
    <s v="Closed"/>
  </r>
  <r>
    <x v="0"/>
    <x v="2"/>
    <x v="16"/>
    <s v="FS.526"/>
    <n v="2"/>
    <x v="12"/>
    <x v="0"/>
    <d v="2018-10-20T11:23:30"/>
    <d v="2018-10-10T17:00:00"/>
    <n v="843809.99999956694"/>
    <n v="14063.499999992782"/>
    <n v="28126.999999985565"/>
    <n v="1"/>
    <s v="D526524"/>
    <s v="Closed"/>
  </r>
  <r>
    <x v="0"/>
    <x v="2"/>
    <x v="16"/>
    <s v="FS.515"/>
    <n v="1"/>
    <x v="12"/>
    <x v="0"/>
    <d v="2018-10-20T11:23:16"/>
    <d v="2018-10-10T17:00:00"/>
    <n v="843796.00000006612"/>
    <n v="14063.266666667769"/>
    <n v="14063.266666667769"/>
    <n v="1"/>
    <s v="D526523"/>
    <s v="Closed"/>
  </r>
  <r>
    <x v="0"/>
    <x v="2"/>
    <x v="16"/>
    <s v="FS.499"/>
    <n v="32"/>
    <x v="12"/>
    <x v="0"/>
    <d v="2018-10-20T11:24:11"/>
    <d v="2018-10-10T17:00:00"/>
    <n v="843850.99999972153"/>
    <n v="14064.183333328692"/>
    <n v="450053.86666651815"/>
    <n v="1"/>
    <s v="D526508"/>
    <s v="Closed"/>
  </r>
  <r>
    <x v="0"/>
    <x v="2"/>
    <x v="15"/>
    <s v="FS.375"/>
    <n v="3"/>
    <x v="12"/>
    <x v="0"/>
    <d v="2018-10-23T11:31:37"/>
    <d v="2018-10-10T17:00:00"/>
    <n v="1103496.9999996247"/>
    <n v="18391.616666660411"/>
    <n v="55174.849999981234"/>
    <n v="1"/>
    <s v="D527677"/>
    <s v="Closed"/>
  </r>
  <r>
    <x v="0"/>
    <x v="2"/>
    <x v="15"/>
    <s v="FS.351"/>
    <n v="3"/>
    <x v="12"/>
    <x v="0"/>
    <d v="2018-10-23T11:31:06"/>
    <d v="2018-10-10T17:00:00"/>
    <n v="1103465.9999999218"/>
    <n v="18391.099999998696"/>
    <n v="55173.299999996088"/>
    <n v="1"/>
    <s v="D527676"/>
    <s v="Closed"/>
  </r>
  <r>
    <x v="0"/>
    <x v="0"/>
    <x v="4"/>
    <s v="FS.1163"/>
    <n v="2"/>
    <x v="12"/>
    <x v="0"/>
    <d v="2018-10-18T11:32:50"/>
    <d v="2018-10-10T17:00:00"/>
    <n v="671569.99999971595"/>
    <n v="11192.833333328599"/>
    <n v="22385.666666657198"/>
    <n v="1"/>
    <s v="D527738"/>
    <s v="Closed"/>
  </r>
  <r>
    <x v="0"/>
    <x v="0"/>
    <x v="4"/>
    <s v="FS.1164"/>
    <n v="6"/>
    <x v="12"/>
    <x v="0"/>
    <d v="2018-10-18T11:33:15"/>
    <d v="2018-10-10T17:00:00"/>
    <n v="671594.99999990221"/>
    <n v="11193.24999999837"/>
    <n v="67159.499999990221"/>
    <n v="1"/>
    <s v="D527739"/>
    <s v="Closed"/>
  </r>
  <r>
    <x v="0"/>
    <x v="0"/>
    <x v="4"/>
    <s v="FS.1167"/>
    <n v="1"/>
    <x v="12"/>
    <x v="0"/>
    <d v="2018-10-18T11:33:38"/>
    <d v="2018-10-10T17:00:00"/>
    <n v="671617.99999962095"/>
    <n v="11193.633333327016"/>
    <n v="11193.633333327016"/>
    <n v="1"/>
    <s v="D527741"/>
    <s v="Closed"/>
  </r>
  <r>
    <x v="0"/>
    <x v="0"/>
    <x v="4"/>
    <s v="FS.1089"/>
    <n v="1"/>
    <x v="12"/>
    <x v="0"/>
    <d v="2018-10-18T11:34:30"/>
    <d v="2018-10-10T17:00:00"/>
    <n v="671669.99999983236"/>
    <n v="11194.499999997206"/>
    <n v="11194.499999997206"/>
    <n v="1"/>
    <s v="D527761"/>
    <s v="Closed"/>
  </r>
  <r>
    <x v="0"/>
    <x v="2"/>
    <x v="5"/>
    <s v="PL.94825"/>
    <n v="71"/>
    <x v="12"/>
    <x v="0"/>
    <d v="2018-10-20T11:40:00"/>
    <d v="2018-10-10T17:00:00"/>
    <n v="844799.99999965075"/>
    <n v="14079.999999994179"/>
    <n v="999679.99999958673"/>
    <n v="1"/>
    <s v="D528541_B"/>
    <s v="Closed"/>
  </r>
  <r>
    <x v="0"/>
    <x v="0"/>
    <x v="1"/>
    <s v="SW.681"/>
    <n v="94"/>
    <x v="12"/>
    <x v="0"/>
    <d v="2018-10-20T11:42:52"/>
    <d v="2018-10-10T17:00:00"/>
    <n v="844971.99999962468"/>
    <n v="14082.866666660411"/>
    <n v="1323789.4666660787"/>
    <n v="1"/>
    <s v="D528494"/>
    <s v="Closed"/>
  </r>
  <r>
    <x v="0"/>
    <x v="2"/>
    <x v="16"/>
    <s v="FS.538"/>
    <n v="82"/>
    <x v="12"/>
    <x v="0"/>
    <d v="2018-10-23T11:47:57"/>
    <d v="2018-10-10T17:00:00"/>
    <n v="1104476.9999998854"/>
    <n v="18407.949999998091"/>
    <n v="1509451.8999998434"/>
    <n v="1"/>
    <s v="D526515"/>
    <s v="Closed"/>
  </r>
  <r>
    <x v="0"/>
    <x v="2"/>
    <x v="16"/>
    <s v="FS.8902"/>
    <n v="2"/>
    <x v="12"/>
    <x v="0"/>
    <d v="2018-10-23T11:50:00"/>
    <d v="2018-10-10T17:00:00"/>
    <n v="1104599.9999997206"/>
    <n v="18409.999999995343"/>
    <n v="36819.999999990687"/>
    <n v="1"/>
    <s v="D526520_A"/>
    <s v="Closed"/>
  </r>
  <r>
    <x v="0"/>
    <x v="2"/>
    <x v="16"/>
    <s v="FS.571"/>
    <n v="36"/>
    <x v="12"/>
    <x v="0"/>
    <d v="2018-10-23T11:50:00"/>
    <d v="2018-10-10T17:00:00"/>
    <n v="1104599.9999997206"/>
    <n v="18409.999999995343"/>
    <n v="662759.99999983236"/>
    <n v="1"/>
    <s v="D529338_A"/>
    <s v="Closed"/>
  </r>
  <r>
    <x v="0"/>
    <x v="2"/>
    <x v="16"/>
    <s v="TR.33628"/>
    <n v="8"/>
    <x v="12"/>
    <x v="0"/>
    <d v="2018-10-23T11:50:00"/>
    <d v="2018-10-10T17:00:00"/>
    <n v="1104599.9999997206"/>
    <n v="18409.999999995343"/>
    <n v="147279.99999996275"/>
    <n v="1"/>
    <s v="D527099_A"/>
    <s v="Closed"/>
  </r>
  <r>
    <x v="0"/>
    <x v="2"/>
    <x v="16"/>
    <s v="FS.559"/>
    <n v="1"/>
    <x v="12"/>
    <x v="0"/>
    <d v="2018-10-23T11:50:00"/>
    <d v="2018-10-10T17:00:00"/>
    <n v="1104599.9999997206"/>
    <n v="18409.999999995343"/>
    <n v="18409.999999995343"/>
    <n v="1"/>
    <s v="D526519_A"/>
    <s v="Closed"/>
  </r>
  <r>
    <x v="0"/>
    <x v="2"/>
    <x v="16"/>
    <s v="SL.5603"/>
    <n v="1"/>
    <x v="12"/>
    <x v="0"/>
    <d v="2018-10-23T11:50:00"/>
    <d v="2018-10-10T17:00:00"/>
    <n v="1104599.9999997206"/>
    <n v="18409.999999995343"/>
    <n v="18409.999999995343"/>
    <n v="1"/>
    <s v="D527480_A"/>
    <s v="Closed"/>
  </r>
  <r>
    <x v="0"/>
    <x v="2"/>
    <x v="16"/>
    <s v="FS.557"/>
    <n v="7"/>
    <x v="12"/>
    <x v="0"/>
    <d v="2018-10-23T11:50:00"/>
    <d v="2018-10-10T17:00:00"/>
    <n v="1104599.9999997206"/>
    <n v="18409.999999995343"/>
    <n v="128869.9999999674"/>
    <n v="1"/>
    <s v="D526518_A"/>
    <s v="Closed"/>
  </r>
  <r>
    <x v="0"/>
    <x v="2"/>
    <x v="5"/>
    <s v="FS.498"/>
    <n v="50"/>
    <x v="12"/>
    <x v="0"/>
    <d v="2018-10-19T12:01:11"/>
    <d v="2018-10-10T17:00:00"/>
    <n v="759671.00000004284"/>
    <n v="12661.183333334047"/>
    <n v="633059.16666670237"/>
    <n v="1"/>
    <s v="D527671"/>
    <s v="Closed"/>
  </r>
  <r>
    <x v="0"/>
    <x v="2"/>
    <x v="5"/>
    <s v="TR.81686"/>
    <n v="2"/>
    <x v="12"/>
    <x v="0"/>
    <d v="2018-10-19T12:12:00"/>
    <d v="2018-10-10T17:00:00"/>
    <n v="760319.99999962281"/>
    <n v="12671.999999993714"/>
    <n v="25343.999999987427"/>
    <n v="1"/>
    <s v="D528543_A"/>
    <s v="Closed"/>
  </r>
  <r>
    <x v="0"/>
    <x v="2"/>
    <x v="5"/>
    <s v="FS.500"/>
    <n v="99"/>
    <x v="12"/>
    <x v="0"/>
    <d v="2018-10-19T12:12:00"/>
    <d v="2018-10-10T17:00:00"/>
    <n v="760319.99999962281"/>
    <n v="12671.999999993714"/>
    <n v="1254527.9999993776"/>
    <n v="1"/>
    <s v="D527645_A"/>
    <s v="Closed"/>
  </r>
  <r>
    <x v="0"/>
    <x v="0"/>
    <x v="3"/>
    <s v="SW.909"/>
    <n v="233"/>
    <x v="12"/>
    <x v="0"/>
    <d v="2018-10-20T12:23:53"/>
    <d v="2018-10-10T17:00:00"/>
    <n v="847432.99999970477"/>
    <n v="14123.883333328413"/>
    <n v="3290864.81666552"/>
    <n v="1"/>
    <s v="D528674"/>
    <s v="Closed"/>
  </r>
  <r>
    <x v="0"/>
    <x v="0"/>
    <x v="3"/>
    <s v="FS.721"/>
    <n v="1"/>
    <x v="12"/>
    <x v="0"/>
    <d v="2018-10-20T12:28:00"/>
    <d v="2018-10-10T17:00:00"/>
    <n v="847679.99999960884"/>
    <n v="14127.999999993481"/>
    <n v="14127.999999993481"/>
    <n v="1"/>
    <s v="D528737_A"/>
    <s v="Closed"/>
  </r>
  <r>
    <x v="0"/>
    <x v="0"/>
    <x v="3"/>
    <s v="FS.573"/>
    <n v="10"/>
    <x v="12"/>
    <x v="0"/>
    <d v="2018-10-20T12:30:00"/>
    <d v="2018-10-10T17:00:00"/>
    <n v="847800"/>
    <n v="14130"/>
    <n v="141300"/>
    <n v="1"/>
    <s v="D528738_A"/>
    <s v="Closed"/>
  </r>
  <r>
    <x v="0"/>
    <x v="0"/>
    <x v="3"/>
    <s v="FS.658"/>
    <n v="7"/>
    <x v="12"/>
    <x v="0"/>
    <d v="2018-10-20T12:30:00"/>
    <d v="2018-10-10T17:00:00"/>
    <n v="847800"/>
    <n v="14130"/>
    <n v="98910"/>
    <n v="1"/>
    <s v="D528740_A"/>
    <s v="Closed"/>
  </r>
  <r>
    <x v="0"/>
    <x v="0"/>
    <x v="4"/>
    <s v="FS.1130"/>
    <n v="3"/>
    <x v="12"/>
    <x v="0"/>
    <d v="2018-10-19T12:43:34"/>
    <d v="2018-10-10T17:00:00"/>
    <n v="762213.99999980349"/>
    <n v="12703.566666663392"/>
    <n v="38110.699999990175"/>
    <n v="1"/>
    <s v="D527766"/>
    <s v="Closed"/>
  </r>
  <r>
    <x v="0"/>
    <x v="0"/>
    <x v="4"/>
    <s v="FS.1156"/>
    <n v="1"/>
    <x v="12"/>
    <x v="0"/>
    <d v="2018-10-19T12:49:17"/>
    <d v="2018-10-10T17:00:00"/>
    <n v="762556.99999951757"/>
    <n v="12709.283333325293"/>
    <n v="12709.283333325293"/>
    <n v="1"/>
    <s v="D527773"/>
    <s v="Closed"/>
  </r>
  <r>
    <x v="0"/>
    <x v="0"/>
    <x v="3"/>
    <s v="FS.789"/>
    <n v="2"/>
    <x v="12"/>
    <x v="0"/>
    <d v="2018-10-20T12:51:10"/>
    <d v="2018-10-10T17:00:00"/>
    <n v="849069.99999952968"/>
    <n v="14151.166666658828"/>
    <n v="28302.333333317656"/>
    <n v="1"/>
    <s v="D528616_A"/>
    <s v="Closed"/>
  </r>
  <r>
    <x v="0"/>
    <x v="0"/>
    <x v="4"/>
    <s v="FS.1155"/>
    <n v="1"/>
    <x v="12"/>
    <x v="0"/>
    <d v="2018-10-19T12:53:48"/>
    <d v="2018-10-10T17:00:00"/>
    <n v="762828.00000000279"/>
    <n v="12713.800000000047"/>
    <n v="12713.800000000047"/>
    <n v="1"/>
    <s v="D527772"/>
    <s v="Closed"/>
  </r>
  <r>
    <x v="0"/>
    <x v="0"/>
    <x v="3"/>
    <s v="FS.607"/>
    <n v="19"/>
    <x v="12"/>
    <x v="0"/>
    <d v="2018-10-20T12:53:19"/>
    <d v="2018-10-10T17:00:00"/>
    <n v="849198.99999951012"/>
    <n v="14153.316666658502"/>
    <n v="268913.01666651154"/>
    <n v="1"/>
    <s v="D527620_A"/>
    <s v="Closed"/>
  </r>
  <r>
    <x v="0"/>
    <x v="0"/>
    <x v="3"/>
    <s v="FS.589"/>
    <n v="10"/>
    <x v="12"/>
    <x v="0"/>
    <d v="2018-10-20T12:53:19"/>
    <d v="2018-10-10T17:00:00"/>
    <n v="849198.99999951012"/>
    <n v="14153.316666658502"/>
    <n v="141533.16666658502"/>
    <n v="1"/>
    <s v="D527619_A"/>
    <s v="Closed"/>
  </r>
  <r>
    <x v="0"/>
    <x v="0"/>
    <x v="3"/>
    <s v="TR.34045"/>
    <n v="2"/>
    <x v="12"/>
    <x v="0"/>
    <d v="2018-10-20T12:53:19"/>
    <d v="2018-10-10T17:00:00"/>
    <n v="849198.99999951012"/>
    <n v="14153.316666658502"/>
    <n v="28306.633333317004"/>
    <n v="1"/>
    <s v="D528705_A"/>
    <s v="Closed"/>
  </r>
  <r>
    <x v="0"/>
    <x v="0"/>
    <x v="3"/>
    <s v="FS.587"/>
    <n v="5"/>
    <x v="12"/>
    <x v="0"/>
    <d v="2018-10-20T12:53:19"/>
    <d v="2018-10-10T17:00:00"/>
    <n v="849198.99999951012"/>
    <n v="14153.316666658502"/>
    <n v="70766.58333329251"/>
    <n v="1"/>
    <s v="D527618_A"/>
    <s v="Closed"/>
  </r>
  <r>
    <x v="0"/>
    <x v="0"/>
    <x v="3"/>
    <s v="FS.704"/>
    <n v="8"/>
    <x v="12"/>
    <x v="0"/>
    <d v="2018-10-20T12:53:19"/>
    <d v="2018-10-10T17:00:00"/>
    <n v="849198.99999951012"/>
    <n v="14153.316666658502"/>
    <n v="113226.53333326802"/>
    <n v="1"/>
    <s v="D527622_A"/>
    <s v="Closed"/>
  </r>
  <r>
    <x v="0"/>
    <x v="0"/>
    <x v="3"/>
    <s v="FS.585"/>
    <n v="12"/>
    <x v="12"/>
    <x v="0"/>
    <d v="2018-10-20T12:53:19"/>
    <d v="2018-10-10T17:00:00"/>
    <n v="849198.99999951012"/>
    <n v="14153.316666658502"/>
    <n v="169839.79999990202"/>
    <n v="1"/>
    <s v="D527617_A"/>
    <s v="Closed"/>
  </r>
  <r>
    <x v="0"/>
    <x v="0"/>
    <x v="3"/>
    <s v="FS.703"/>
    <n v="36"/>
    <x v="12"/>
    <x v="0"/>
    <d v="2018-10-20T12:53:19"/>
    <d v="2018-10-10T17:00:00"/>
    <n v="849198.99999951012"/>
    <n v="14153.316666658502"/>
    <n v="509519.39999970607"/>
    <n v="1"/>
    <s v="D527621_A"/>
    <s v="Closed"/>
  </r>
  <r>
    <x v="0"/>
    <x v="0"/>
    <x v="4"/>
    <s v="FS.1182"/>
    <n v="2"/>
    <x v="12"/>
    <x v="0"/>
    <d v="2018-10-19T12:56:07"/>
    <d v="2018-10-10T17:00:00"/>
    <n v="762966.99999980628"/>
    <n v="12716.116666663438"/>
    <n v="25432.233333326876"/>
    <n v="1"/>
    <s v="D527786"/>
    <s v="Closed"/>
  </r>
  <r>
    <x v="0"/>
    <x v="0"/>
    <x v="4"/>
    <s v="FS.1151"/>
    <n v="4"/>
    <x v="12"/>
    <x v="0"/>
    <d v="2018-10-19T12:56:46"/>
    <d v="2018-10-10T17:00:00"/>
    <n v="763005.99999949336"/>
    <n v="12716.766666658223"/>
    <n v="50867.066666632891"/>
    <n v="1"/>
    <s v="D527770"/>
    <s v="Closed"/>
  </r>
  <r>
    <x v="0"/>
    <x v="0"/>
    <x v="4"/>
    <s v="FS.1170"/>
    <n v="1"/>
    <x v="12"/>
    <x v="0"/>
    <d v="2018-10-19T13:05:52"/>
    <d v="2018-10-10T17:00:00"/>
    <n v="763551.99999951292"/>
    <n v="12725.866666658549"/>
    <n v="12725.866666658549"/>
    <n v="1"/>
    <s v="D527784"/>
    <s v="Closed"/>
  </r>
  <r>
    <x v="0"/>
    <x v="0"/>
    <x v="4"/>
    <s v="FS.1149"/>
    <n v="2"/>
    <x v="12"/>
    <x v="0"/>
    <d v="2018-10-19T13:08:54"/>
    <d v="2018-10-10T17:00:00"/>
    <n v="763733.99999993853"/>
    <n v="12728.899999998976"/>
    <n v="25457.799999997951"/>
    <n v="1"/>
    <s v="D527781"/>
    <s v="Closed"/>
  </r>
  <r>
    <x v="0"/>
    <x v="0"/>
    <x v="4"/>
    <s v="FS.1137"/>
    <n v="2"/>
    <x v="12"/>
    <x v="0"/>
    <d v="2018-10-19T13:10:13"/>
    <d v="2018-10-10T17:00:00"/>
    <n v="763812.99999954645"/>
    <n v="12730.216666659107"/>
    <n v="25460.433333318215"/>
    <n v="1"/>
    <s v="D527779"/>
    <s v="Closed"/>
  </r>
  <r>
    <x v="0"/>
    <x v="0"/>
    <x v="4"/>
    <s v="FS.1127"/>
    <n v="2"/>
    <x v="12"/>
    <x v="0"/>
    <d v="2018-10-19T13:11:13"/>
    <d v="2018-10-10T17:00:00"/>
    <n v="763872.99999974202"/>
    <n v="12731.216666662367"/>
    <n v="25462.433333324734"/>
    <n v="1"/>
    <s v="D527778"/>
    <s v="Closed"/>
  </r>
  <r>
    <x v="0"/>
    <x v="0"/>
    <x v="4"/>
    <s v="FS.1123"/>
    <n v="5"/>
    <x v="12"/>
    <x v="0"/>
    <d v="2018-10-19T13:12:36"/>
    <d v="2018-10-10T17:00:00"/>
    <n v="763955.99999965634"/>
    <n v="12732.599999994272"/>
    <n v="63662.999999971362"/>
    <n v="1"/>
    <s v="D527777"/>
    <s v="Closed"/>
  </r>
  <r>
    <x v="0"/>
    <x v="0"/>
    <x v="4"/>
    <s v="FS.1160"/>
    <n v="2"/>
    <x v="12"/>
    <x v="0"/>
    <d v="2018-10-19T13:13:45"/>
    <d v="2018-10-10T17:00:00"/>
    <n v="764025.00000006985"/>
    <n v="12733.750000001164"/>
    <n v="25467.500000002328"/>
    <n v="1"/>
    <s v="D527782"/>
    <s v="Closed"/>
  </r>
  <r>
    <x v="0"/>
    <x v="0"/>
    <x v="4"/>
    <s v="FS.2882"/>
    <n v="1"/>
    <x v="12"/>
    <x v="0"/>
    <d v="2018-10-19T13:14:37"/>
    <d v="2018-10-10T17:00:00"/>
    <n v="764076.99999965262"/>
    <n v="12734.616666660877"/>
    <n v="12734.616666660877"/>
    <n v="1"/>
    <s v="D527787"/>
    <s v="Closed"/>
  </r>
  <r>
    <x v="0"/>
    <x v="0"/>
    <x v="4"/>
    <s v="TR.36175"/>
    <n v="1"/>
    <x v="12"/>
    <x v="0"/>
    <d v="2018-10-19T13:16:18"/>
    <d v="2018-10-10T17:00:00"/>
    <n v="764178.00000000279"/>
    <n v="12736.300000000047"/>
    <n v="12736.300000000047"/>
    <n v="1"/>
    <s v="D527757"/>
    <s v="Closed"/>
  </r>
  <r>
    <x v="0"/>
    <x v="0"/>
    <x v="4"/>
    <s v="TR.36177"/>
    <n v="1"/>
    <x v="12"/>
    <x v="0"/>
    <d v="2018-10-19T13:20:14"/>
    <d v="2018-10-10T17:00:00"/>
    <n v="764413.99999985006"/>
    <n v="12740.233333330834"/>
    <n v="12740.233333330834"/>
    <n v="1"/>
    <s v="D527754"/>
    <s v="Closed"/>
  </r>
  <r>
    <x v="0"/>
    <x v="0"/>
    <x v="4"/>
    <s v="FS.1143"/>
    <n v="1"/>
    <x v="12"/>
    <x v="0"/>
    <d v="2018-10-19T13:24:23"/>
    <d v="2018-10-10T17:00:00"/>
    <n v="764662.99999959301"/>
    <n v="12744.38333332655"/>
    <n v="12744.38333332655"/>
    <n v="1"/>
    <s v="D527769"/>
    <s v="Closed"/>
  </r>
  <r>
    <x v="0"/>
    <x v="0"/>
    <x v="4"/>
    <s v="FS.1141"/>
    <n v="1"/>
    <x v="12"/>
    <x v="0"/>
    <d v="2018-10-19T13:25:32"/>
    <d v="2018-10-10T17:00:00"/>
    <n v="764732.00000000652"/>
    <n v="12745.533333333442"/>
    <n v="12745.533333333442"/>
    <n v="1"/>
    <s v="D527768"/>
    <s v="Closed"/>
  </r>
  <r>
    <x v="0"/>
    <x v="4"/>
    <x v="9"/>
    <s v="FS.1346"/>
    <n v="4"/>
    <x v="12"/>
    <x v="0"/>
    <d v="2018-10-23T13:47:46"/>
    <d v="2018-10-10T17:00:00"/>
    <n v="1111666.0000000382"/>
    <n v="18527.766666667303"/>
    <n v="74111.066666669212"/>
    <n v="1"/>
    <s v="D529283"/>
    <s v="Closed"/>
  </r>
  <r>
    <x v="0"/>
    <x v="4"/>
    <x v="9"/>
    <s v="FS.1357"/>
    <n v="1"/>
    <x v="12"/>
    <x v="0"/>
    <d v="2018-10-23T13:50:41"/>
    <d v="2018-10-10T17:00:00"/>
    <n v="1111841.0000000848"/>
    <n v="18530.683333334746"/>
    <n v="18530.683333334746"/>
    <n v="1"/>
    <s v="D529288"/>
    <s v="Closed"/>
  </r>
  <r>
    <x v="0"/>
    <x v="2"/>
    <x v="10"/>
    <s v="TR.32692"/>
    <n v="3"/>
    <x v="12"/>
    <x v="0"/>
    <d v="2018-10-23T13:52:11"/>
    <d v="2018-10-10T17:00:00"/>
    <n v="1111930.9999997495"/>
    <n v="18532.183333329158"/>
    <n v="55596.549999987474"/>
    <n v="1"/>
    <s v="D528411"/>
    <s v="Closed"/>
  </r>
  <r>
    <x v="0"/>
    <x v="2"/>
    <x v="10"/>
    <s v="FS.282"/>
    <n v="5"/>
    <x v="12"/>
    <x v="0"/>
    <d v="2018-10-23T13:56:57"/>
    <d v="2018-10-10T17:00:00"/>
    <n v="1112216.9999999693"/>
    <n v="18536.949999999488"/>
    <n v="92684.749999997439"/>
    <n v="1"/>
    <s v="D527688"/>
    <s v="Closed"/>
  </r>
  <r>
    <x v="0"/>
    <x v="2"/>
    <x v="10"/>
    <s v="FS.277"/>
    <n v="1"/>
    <x v="12"/>
    <x v="0"/>
    <d v="2018-10-23T14:01:37"/>
    <d v="2018-10-10T17:00:00"/>
    <n v="1112497.0000000438"/>
    <n v="18541.616666667396"/>
    <n v="18541.616666667396"/>
    <n v="1"/>
    <s v="D527687"/>
    <s v="Closed"/>
  </r>
  <r>
    <x v="0"/>
    <x v="2"/>
    <x v="10"/>
    <s v="FS.274"/>
    <n v="3"/>
    <x v="12"/>
    <x v="0"/>
    <d v="2018-10-23T14:04:50"/>
    <d v="2018-10-10T17:00:00"/>
    <n v="1112689.9999998976"/>
    <n v="18544.833333331626"/>
    <n v="55634.499999994878"/>
    <n v="1"/>
    <s v="D527686"/>
    <s v="Closed"/>
  </r>
  <r>
    <x v="0"/>
    <x v="2"/>
    <x v="10"/>
    <s v="TR.32648"/>
    <n v="1"/>
    <x v="12"/>
    <x v="0"/>
    <d v="2018-10-23T14:08:03"/>
    <d v="2018-10-10T17:00:00"/>
    <n v="1112882.9999997513"/>
    <n v="18548.049999995856"/>
    <n v="18548.049999995856"/>
    <n v="1"/>
    <s v="D528323"/>
    <s v="Closed"/>
  </r>
  <r>
    <x v="0"/>
    <x v="2"/>
    <x v="15"/>
    <s v="MTR.24164"/>
    <n v="1"/>
    <x v="12"/>
    <x v="0"/>
    <d v="2018-10-23T11:22:00"/>
    <d v="2018-10-10T17:00:00"/>
    <n v="1102919.9999999022"/>
    <n v="18381.99999999837"/>
    <n v="18381.99999999837"/>
    <n v="1"/>
    <s v="C529119"/>
    <s v="Closed"/>
  </r>
  <r>
    <x v="0"/>
    <x v="2"/>
    <x v="10"/>
    <s v="TR.32628"/>
    <n v="1"/>
    <x v="12"/>
    <x v="0"/>
    <d v="2018-10-23T14:11:56"/>
    <d v="2018-10-10T17:00:00"/>
    <n v="1113115.999999526"/>
    <n v="18551.933333325433"/>
    <n v="18551.933333325433"/>
    <n v="1"/>
    <s v="D528297"/>
    <s v="Closed"/>
  </r>
  <r>
    <x v="0"/>
    <x v="2"/>
    <x v="10"/>
    <s v="TR.32522"/>
    <n v="1"/>
    <x v="12"/>
    <x v="0"/>
    <d v="2018-10-23T14:20:58"/>
    <d v="2018-10-10T17:00:00"/>
    <n v="1113657.9999998678"/>
    <n v="18560.966666664463"/>
    <n v="18560.966666664463"/>
    <n v="1"/>
    <s v="D528291"/>
    <s v="Closed"/>
  </r>
  <r>
    <x v="0"/>
    <x v="2"/>
    <x v="10"/>
    <s v="FS.222"/>
    <n v="7"/>
    <x v="12"/>
    <x v="0"/>
    <d v="2018-10-23T14:24:20"/>
    <d v="2018-10-10T17:00:00"/>
    <n v="1113859.9999999395"/>
    <n v="18564.333333332324"/>
    <n v="129950.33333332627"/>
    <n v="1"/>
    <s v="D528281"/>
    <s v="Closed"/>
  </r>
  <r>
    <x v="0"/>
    <x v="2"/>
    <x v="10"/>
    <s v="TR.61287"/>
    <n v="1"/>
    <x v="12"/>
    <x v="0"/>
    <d v="2018-10-23T14:26:16"/>
    <d v="2018-10-10T17:00:00"/>
    <n v="1113976.0000000242"/>
    <n v="18566.26666666707"/>
    <n v="18566.26666666707"/>
    <n v="1"/>
    <s v="D528294"/>
    <s v="Closed"/>
  </r>
  <r>
    <x v="0"/>
    <x v="2"/>
    <x v="10"/>
    <s v="TR.32406"/>
    <n v="1"/>
    <x v="12"/>
    <x v="0"/>
    <d v="2018-10-23T14:28:23"/>
    <d v="2018-10-10T17:00:00"/>
    <n v="1114102.9999995371"/>
    <n v="18568.383333325619"/>
    <n v="18568.383333325619"/>
    <n v="1"/>
    <s v="D528288"/>
    <s v="Closed"/>
  </r>
  <r>
    <x v="0"/>
    <x v="2"/>
    <x v="10"/>
    <s v="FS.214"/>
    <n v="1"/>
    <x v="12"/>
    <x v="0"/>
    <d v="2018-10-23T14:30:00"/>
    <d v="2018-10-10T17:00:00"/>
    <n v="1114199.9999995809"/>
    <n v="18569.999999993015"/>
    <n v="18569.999999993015"/>
    <n v="1"/>
    <s v="D528278"/>
    <s v="Closed"/>
  </r>
  <r>
    <x v="0"/>
    <x v="3"/>
    <x v="7"/>
    <s v="FS.1574"/>
    <n v="9"/>
    <x v="12"/>
    <x v="0"/>
    <d v="2018-10-23T14:41:06"/>
    <d v="2018-10-10T17:00:00"/>
    <n v="1114865.9999999916"/>
    <n v="18581.09999999986"/>
    <n v="167229.89999999874"/>
    <n v="1"/>
    <s v="D527963"/>
    <s v="Closed"/>
  </r>
  <r>
    <x v="0"/>
    <x v="2"/>
    <x v="10"/>
    <s v="FS.201"/>
    <n v="4"/>
    <x v="12"/>
    <x v="0"/>
    <d v="2018-10-23T14:44:21"/>
    <d v="2018-10-10T17:00:00"/>
    <n v="1115060.9999996843"/>
    <n v="18584.349999994738"/>
    <n v="74337.399999978952"/>
    <n v="1"/>
    <s v="D528239"/>
    <s v="Closed"/>
  </r>
  <r>
    <x v="0"/>
    <x v="0"/>
    <x v="1"/>
    <s v="FS.849"/>
    <n v="2"/>
    <x v="12"/>
    <x v="0"/>
    <d v="2018-10-20T14:45:49"/>
    <d v="2018-10-10T17:00:00"/>
    <n v="855948.99999951012"/>
    <n v="14265.816666658502"/>
    <n v="28531.633333317004"/>
    <n v="1"/>
    <s v="D527580"/>
    <s v="Closed"/>
  </r>
  <r>
    <x v="0"/>
    <x v="2"/>
    <x v="10"/>
    <s v="TR.32350"/>
    <n v="1"/>
    <x v="12"/>
    <x v="0"/>
    <d v="2018-10-23T14:45:25"/>
    <d v="2018-10-10T17:00:00"/>
    <n v="1115124.9999995576"/>
    <n v="18585.416666659294"/>
    <n v="18585.416666659294"/>
    <n v="1"/>
    <s v="D528320"/>
    <s v="Closed"/>
  </r>
  <r>
    <x v="0"/>
    <x v="2"/>
    <x v="10"/>
    <s v="FS.200"/>
    <n v="2"/>
    <x v="12"/>
    <x v="0"/>
    <d v="2018-10-23T14:46:22"/>
    <d v="2018-10-10T17:00:00"/>
    <n v="1115181.9999996806"/>
    <n v="18586.366666661343"/>
    <n v="37172.733333322685"/>
    <n v="1"/>
    <s v="D528238"/>
    <s v="Closed"/>
  </r>
  <r>
    <x v="0"/>
    <x v="2"/>
    <x v="10"/>
    <s v="FS.199"/>
    <n v="2"/>
    <x v="12"/>
    <x v="0"/>
    <d v="2018-10-23T14:48:27"/>
    <d v="2018-10-10T17:00:00"/>
    <n v="1115306.9999999832"/>
    <n v="18588.449999999721"/>
    <n v="37176.899999999441"/>
    <n v="1"/>
    <s v="D528237"/>
    <s v="Closed"/>
  </r>
  <r>
    <x v="0"/>
    <x v="2"/>
    <x v="10"/>
    <s v="TR.32342"/>
    <n v="1"/>
    <x v="12"/>
    <x v="0"/>
    <d v="2018-10-23T14:49:18"/>
    <d v="2018-10-10T17:00:00"/>
    <n v="1115357.9999999609"/>
    <n v="18589.299999999348"/>
    <n v="18589.299999999348"/>
    <n v="1"/>
    <s v="D528319"/>
    <s v="Closed"/>
  </r>
  <r>
    <x v="0"/>
    <x v="2"/>
    <x v="10"/>
    <s v="FS.195"/>
    <n v="2"/>
    <x v="12"/>
    <x v="0"/>
    <d v="2018-10-23T14:51:43"/>
    <d v="2018-10-10T17:00:00"/>
    <n v="1115502.9999999097"/>
    <n v="18591.716666665161"/>
    <n v="37183.433333330322"/>
    <n v="1"/>
    <s v="D528236"/>
    <s v="Closed"/>
  </r>
  <r>
    <x v="0"/>
    <x v="3"/>
    <x v="7"/>
    <s v="FS.39587"/>
    <n v="13"/>
    <x v="12"/>
    <x v="0"/>
    <d v="2018-10-23T14:51:00"/>
    <d v="2018-10-10T17:00:00"/>
    <n v="1115459.9999999162"/>
    <n v="18590.999999998603"/>
    <n v="241682.99999998184"/>
    <n v="1"/>
    <s v="D527988"/>
    <s v="Closed"/>
  </r>
  <r>
    <x v="0"/>
    <x v="3"/>
    <x v="7"/>
    <s v="REC.1630"/>
    <n v="22"/>
    <x v="12"/>
    <x v="0"/>
    <d v="2018-10-23T14:52:16"/>
    <d v="2018-10-10T17:00:00"/>
    <n v="1115536.0000000801"/>
    <n v="18592.266666668002"/>
    <n v="409029.86666669603"/>
    <n v="1"/>
    <s v="D527959"/>
    <s v="Closed"/>
  </r>
  <r>
    <x v="0"/>
    <x v="3"/>
    <x v="7"/>
    <s v="FS.1624"/>
    <n v="2"/>
    <x v="12"/>
    <x v="0"/>
    <d v="2018-10-23T14:52:29"/>
    <d v="2018-10-10T17:00:00"/>
    <n v="1115548.9999999758"/>
    <n v="18592.48333333293"/>
    <n v="37184.96666666586"/>
    <n v="1"/>
    <s v="D527968"/>
    <s v="Closed"/>
  </r>
  <r>
    <x v="0"/>
    <x v="0"/>
    <x v="4"/>
    <s v="FS.1033"/>
    <n v="12"/>
    <x v="12"/>
    <x v="0"/>
    <d v="2018-10-17T14:53:00"/>
    <d v="2018-10-10T17:00:00"/>
    <n v="597179.99999967869"/>
    <n v="9952.9999999946449"/>
    <n v="119435.99999993574"/>
    <n v="1"/>
    <s v="D527819_A"/>
    <s v="Closed"/>
  </r>
  <r>
    <x v="0"/>
    <x v="3"/>
    <x v="7"/>
    <s v="FS.1633"/>
    <n v="5"/>
    <x v="12"/>
    <x v="0"/>
    <d v="2018-10-23T14:54:31"/>
    <d v="2018-10-10T17:00:00"/>
    <n v="1115670.9999995772"/>
    <n v="18594.51666665962"/>
    <n v="92972.583333298098"/>
    <n v="1"/>
    <s v="D527975"/>
    <s v="Closed"/>
  </r>
  <r>
    <x v="0"/>
    <x v="2"/>
    <x v="10"/>
    <s v="TR.32328"/>
    <n v="1"/>
    <x v="12"/>
    <x v="0"/>
    <d v="2018-10-23T14:55:54"/>
    <d v="2018-10-10T17:00:00"/>
    <n v="1115753.9999994915"/>
    <n v="18595.899999991525"/>
    <n v="18595.899999991525"/>
    <n v="1"/>
    <s v="D528318"/>
    <s v="Closed"/>
  </r>
  <r>
    <x v="0"/>
    <x v="3"/>
    <x v="7"/>
    <s v="FS.1627"/>
    <n v="20"/>
    <x v="12"/>
    <x v="0"/>
    <d v="2018-10-23T14:57:36"/>
    <d v="2018-10-10T17:00:00"/>
    <n v="1115856.0000000754"/>
    <n v="18597.600000001257"/>
    <n v="371952.00000002515"/>
    <n v="1"/>
    <s v="D527971"/>
    <s v="Closed"/>
  </r>
  <r>
    <x v="0"/>
    <x v="2"/>
    <x v="10"/>
    <s v="FS.188"/>
    <n v="1"/>
    <x v="12"/>
    <x v="0"/>
    <d v="2018-10-23T14:59:21"/>
    <d v="2018-10-10T17:00:00"/>
    <n v="1115961.0000001034"/>
    <n v="18599.350000001723"/>
    <n v="18599.350000001723"/>
    <n v="1"/>
    <s v="D528233"/>
    <s v="Closed"/>
  </r>
  <r>
    <x v="0"/>
    <x v="3"/>
    <x v="7"/>
    <s v="FS.1636"/>
    <n v="6"/>
    <x v="12"/>
    <x v="0"/>
    <d v="2018-10-23T15:00:52"/>
    <d v="2018-10-10T17:00:00"/>
    <n v="1116052.0000000019"/>
    <n v="18600.866666666698"/>
    <n v="111605.20000000019"/>
    <n v="1"/>
    <s v="D527979"/>
    <s v="Closed"/>
  </r>
  <r>
    <x v="0"/>
    <x v="0"/>
    <x v="4"/>
    <s v="FS.1018"/>
    <n v="1"/>
    <x v="12"/>
    <x v="0"/>
    <d v="2018-10-17T15:00:00"/>
    <d v="2018-10-10T17:00:00"/>
    <n v="597599.99999979045"/>
    <n v="9959.9999999965075"/>
    <n v="9959.9999999965075"/>
    <n v="1"/>
    <s v="D527827_A"/>
    <s v="Closed"/>
  </r>
  <r>
    <x v="0"/>
    <x v="3"/>
    <x v="7"/>
    <s v="FS.8882"/>
    <n v="14"/>
    <x v="12"/>
    <x v="0"/>
    <d v="2018-10-23T15:00:18"/>
    <d v="2018-10-10T17:00:00"/>
    <n v="1116017.9999995977"/>
    <n v="18600.299999993294"/>
    <n v="260404.19999990612"/>
    <n v="1"/>
    <s v="D527985"/>
    <s v="Closed"/>
  </r>
  <r>
    <x v="0"/>
    <x v="0"/>
    <x v="4"/>
    <s v="FS.1028"/>
    <n v="2"/>
    <x v="12"/>
    <x v="0"/>
    <d v="2018-10-17T15:00:00"/>
    <d v="2018-10-10T17:00:00"/>
    <n v="597599.99999979045"/>
    <n v="9959.9999999965075"/>
    <n v="19919.999999993015"/>
    <n v="1"/>
    <s v="D527828_A"/>
    <s v="Closed"/>
  </r>
  <r>
    <x v="0"/>
    <x v="3"/>
    <x v="7"/>
    <s v="FS.35587"/>
    <n v="1"/>
    <x v="12"/>
    <x v="0"/>
    <d v="2018-10-23T15:01:36"/>
    <d v="2018-10-10T17:00:00"/>
    <n v="1116095.9999996005"/>
    <n v="18601.599999993341"/>
    <n v="18601.599999993341"/>
    <n v="1"/>
    <s v="D527987"/>
    <s v="Closed"/>
  </r>
  <r>
    <x v="0"/>
    <x v="0"/>
    <x v="1"/>
    <s v="FS.716"/>
    <n v="1"/>
    <x v="12"/>
    <x v="0"/>
    <d v="2018-10-19T15:01:38"/>
    <d v="2018-10-10T17:00:00"/>
    <n v="770498.00000006799"/>
    <n v="12841.633333334466"/>
    <n v="12841.633333334466"/>
    <n v="1"/>
    <s v="D527633_A"/>
    <s v="Closed"/>
  </r>
  <r>
    <x v="0"/>
    <x v="2"/>
    <x v="10"/>
    <s v="TR.32297"/>
    <n v="1"/>
    <x v="12"/>
    <x v="0"/>
    <d v="2018-10-23T15:05:18"/>
    <d v="2018-10-10T17:00:00"/>
    <n v="1116317.9999999469"/>
    <n v="18605.299999999115"/>
    <n v="18605.299999999115"/>
    <n v="1"/>
    <s v="D528321"/>
    <s v="Closed"/>
  </r>
  <r>
    <x v="0"/>
    <x v="2"/>
    <x v="10"/>
    <s v="FS.184"/>
    <n v="7"/>
    <x v="12"/>
    <x v="0"/>
    <d v="2018-10-23T15:07:10"/>
    <d v="2018-10-10T17:00:00"/>
    <n v="1116429.9999997253"/>
    <n v="18607.166666662088"/>
    <n v="130250.16666663461"/>
    <n v="1"/>
    <s v="D528229"/>
    <s v="Closed"/>
  </r>
  <r>
    <x v="0"/>
    <x v="3"/>
    <x v="7"/>
    <s v="FS.1649"/>
    <n v="2"/>
    <x v="12"/>
    <x v="0"/>
    <d v="2018-10-23T15:09:46"/>
    <d v="2018-10-10T17:00:00"/>
    <n v="1116585.9999997308"/>
    <n v="18609.766666662181"/>
    <n v="37219.533333324362"/>
    <n v="1"/>
    <s v="D527984_B"/>
    <s v="Closed"/>
  </r>
  <r>
    <x v="0"/>
    <x v="2"/>
    <x v="10"/>
    <s v="FS.183"/>
    <n v="2"/>
    <x v="12"/>
    <x v="0"/>
    <d v="2018-10-23T15:09:01"/>
    <d v="2018-10-10T17:00:00"/>
    <n v="1116540.9999998985"/>
    <n v="18609.016666664975"/>
    <n v="37218.03333332995"/>
    <n v="1"/>
    <s v="D528228"/>
    <s v="Closed"/>
  </r>
  <r>
    <x v="0"/>
    <x v="2"/>
    <x v="10"/>
    <s v="FS.182"/>
    <n v="2"/>
    <x v="12"/>
    <x v="0"/>
    <d v="2018-10-23T15:10:02"/>
    <d v="2018-10-10T17:00:00"/>
    <n v="1116601.9999996992"/>
    <n v="18610.03333332832"/>
    <n v="37220.066666656639"/>
    <n v="1"/>
    <s v="D528227"/>
    <s v="Closed"/>
  </r>
  <r>
    <x v="0"/>
    <x v="3"/>
    <x v="7"/>
    <s v="FS.1647"/>
    <n v="1"/>
    <x v="12"/>
    <x v="0"/>
    <d v="2018-10-23T15:11:00"/>
    <d v="2018-10-10T17:00:00"/>
    <n v="1116660.0000000559"/>
    <n v="18611.000000000931"/>
    <n v="18611.000000000931"/>
    <n v="1"/>
    <s v="D527983_B"/>
    <s v="Closed"/>
  </r>
  <r>
    <x v="0"/>
    <x v="2"/>
    <x v="10"/>
    <s v="TR.32263"/>
    <n v="1"/>
    <x v="12"/>
    <x v="0"/>
    <d v="2018-10-23T15:14:38"/>
    <d v="2018-10-10T17:00:00"/>
    <n v="1116878.0000000959"/>
    <n v="18614.633333334932"/>
    <n v="18614.633333334932"/>
    <n v="1"/>
    <s v="D528222"/>
    <s v="Closed"/>
  </r>
  <r>
    <x v="0"/>
    <x v="3"/>
    <x v="7"/>
    <s v="FS.1645"/>
    <n v="1"/>
    <x v="12"/>
    <x v="0"/>
    <d v="2018-10-23T15:15:48"/>
    <d v="2018-10-10T17:00:00"/>
    <n v="1116947.9999994859"/>
    <n v="18615.799999991432"/>
    <n v="18615.799999991432"/>
    <n v="1"/>
    <s v="D527982"/>
    <s v="Closed"/>
  </r>
  <r>
    <x v="0"/>
    <x v="3"/>
    <x v="7"/>
    <s v="FS.1637"/>
    <n v="1"/>
    <x v="12"/>
    <x v="0"/>
    <d v="2018-10-23T15:15:23"/>
    <d v="2018-10-10T17:00:00"/>
    <n v="1116922.9999999283"/>
    <n v="18615.383333332138"/>
    <n v="18615.383333332138"/>
    <n v="1"/>
    <s v="D527981"/>
    <s v="Closed"/>
  </r>
  <r>
    <x v="0"/>
    <x v="2"/>
    <x v="10"/>
    <s v="TR.32261"/>
    <n v="2"/>
    <x v="12"/>
    <x v="0"/>
    <d v="2018-10-23T15:16:27"/>
    <d v="2018-10-10T17:00:00"/>
    <n v="1116986.9999998016"/>
    <n v="18616.449999996694"/>
    <n v="37232.899999993388"/>
    <n v="1"/>
    <s v="D528221"/>
    <s v="Closed"/>
  </r>
  <r>
    <x v="0"/>
    <x v="0"/>
    <x v="1"/>
    <s v="FS.700"/>
    <n v="7"/>
    <x v="12"/>
    <x v="0"/>
    <d v="2018-10-19T15:16:43"/>
    <d v="2018-10-10T17:00:00"/>
    <n v="771402.99999976996"/>
    <n v="12856.716666662833"/>
    <n v="89997.016666639829"/>
    <n v="1"/>
    <s v="D527632"/>
    <s v="Closed"/>
  </r>
  <r>
    <x v="0"/>
    <x v="0"/>
    <x v="4"/>
    <s v="FS.1178"/>
    <n v="6"/>
    <x v="12"/>
    <x v="0"/>
    <d v="2018-10-17T15:16:00"/>
    <d v="2018-10-10T17:00:00"/>
    <n v="598559.99999977648"/>
    <n v="9975.9999999962747"/>
    <n v="59855.999999977648"/>
    <n v="1"/>
    <s v="D527837_A"/>
    <s v="Closed"/>
  </r>
  <r>
    <x v="0"/>
    <x v="2"/>
    <x v="10"/>
    <s v="FS.32787"/>
    <n v="2"/>
    <x v="12"/>
    <x v="0"/>
    <d v="2018-10-23T15:17:56"/>
    <d v="2018-10-10T17:00:00"/>
    <n v="1117075.9999998612"/>
    <n v="18617.933333331021"/>
    <n v="37235.866666662041"/>
    <n v="1"/>
    <s v="D528230"/>
    <s v="Closed"/>
  </r>
  <r>
    <x v="0"/>
    <x v="0"/>
    <x v="4"/>
    <s v="FS.1231"/>
    <n v="2"/>
    <x v="12"/>
    <x v="0"/>
    <d v="2018-10-17T15:18:00"/>
    <d v="2018-10-10T17:00:00"/>
    <n v="598679.999999539"/>
    <n v="9977.9999999923166"/>
    <n v="19955.999999984633"/>
    <n v="1"/>
    <s v="D527841_A"/>
    <s v="Closed"/>
  </r>
  <r>
    <x v="0"/>
    <x v="2"/>
    <x v="10"/>
    <s v="TR.32257"/>
    <n v="2"/>
    <x v="12"/>
    <x v="0"/>
    <d v="2018-10-23T15:18:40"/>
    <d v="2018-10-10T17:00:00"/>
    <n v="1117120.0000000885"/>
    <n v="18618.666666668141"/>
    <n v="37237.333333336283"/>
    <n v="1"/>
    <s v="D528219"/>
    <s v="Closed"/>
  </r>
  <r>
    <x v="0"/>
    <x v="3"/>
    <x v="7"/>
    <s v="FS.1632"/>
    <n v="1"/>
    <x v="12"/>
    <x v="0"/>
    <d v="2018-10-23T15:18:44"/>
    <d v="2018-10-10T17:00:00"/>
    <n v="1117123.9999997662"/>
    <n v="18618.733333329437"/>
    <n v="18618.733333329437"/>
    <n v="1"/>
    <s v="D527974"/>
    <s v="Closed"/>
  </r>
  <r>
    <x v="0"/>
    <x v="3"/>
    <x v="7"/>
    <s v="FS.1619"/>
    <n v="15"/>
    <x v="12"/>
    <x v="0"/>
    <d v="2018-10-23T15:20:17"/>
    <d v="2018-10-10T17:00:00"/>
    <n v="1117216.9999995036"/>
    <n v="18620.28333332506"/>
    <n v="279304.2499998759"/>
    <n v="1"/>
    <s v="D527952"/>
    <s v="Closed"/>
  </r>
  <r>
    <x v="0"/>
    <x v="2"/>
    <x v="10"/>
    <s v="TR.32239"/>
    <n v="1"/>
    <x v="12"/>
    <x v="0"/>
    <d v="2018-10-23T15:21:27"/>
    <d v="2018-10-10T17:00:00"/>
    <n v="1117286.9999995222"/>
    <n v="18621.449999992037"/>
    <n v="18621.449999992037"/>
    <n v="1"/>
    <s v="D528218"/>
    <s v="Closed"/>
  </r>
  <r>
    <x v="0"/>
    <x v="3"/>
    <x v="7"/>
    <s v="FS.1623"/>
    <n v="3"/>
    <x v="12"/>
    <x v="0"/>
    <d v="2018-10-23T15:24:01"/>
    <d v="2018-10-10T17:00:00"/>
    <n v="1117440.9999996889"/>
    <n v="18624.016666661482"/>
    <n v="55872.049999984447"/>
    <n v="1"/>
    <s v="D527953"/>
    <s v="Closed"/>
  </r>
  <r>
    <x v="0"/>
    <x v="0"/>
    <x v="4"/>
    <s v="FS.1403"/>
    <n v="1"/>
    <x v="12"/>
    <x v="0"/>
    <d v="2018-10-17T15:24:00"/>
    <d v="2018-10-10T17:00:00"/>
    <n v="599040.00000008382"/>
    <n v="9984.000000001397"/>
    <n v="9984.000000001397"/>
    <n v="1"/>
    <s v="D527854_A"/>
    <s v="Closed"/>
  </r>
  <r>
    <x v="0"/>
    <x v="2"/>
    <x v="10"/>
    <s v="TR.32230"/>
    <n v="2"/>
    <x v="12"/>
    <x v="0"/>
    <d v="2018-10-23T15:25:57"/>
    <d v="2018-10-10T17:00:00"/>
    <n v="1117556.9999997737"/>
    <n v="18625.949999996228"/>
    <n v="37251.899999992456"/>
    <n v="1"/>
    <s v="D528208"/>
    <s v="Closed"/>
  </r>
  <r>
    <x v="0"/>
    <x v="0"/>
    <x v="4"/>
    <s v="FS.1417"/>
    <n v="1"/>
    <x v="12"/>
    <x v="0"/>
    <d v="2018-10-17T15:26:00"/>
    <d v="2018-10-10T17:00:00"/>
    <n v="599159.99999984633"/>
    <n v="9985.9999999974389"/>
    <n v="9985.9999999974389"/>
    <n v="1"/>
    <s v="D527856_A"/>
    <s v="Closed"/>
  </r>
  <r>
    <x v="0"/>
    <x v="0"/>
    <x v="4"/>
    <s v="FS.1405"/>
    <n v="2"/>
    <x v="12"/>
    <x v="0"/>
    <d v="2018-10-17T15:26:00"/>
    <d v="2018-10-10T17:00:00"/>
    <n v="599159.99999984633"/>
    <n v="9985.9999999974389"/>
    <n v="19971.999999994878"/>
    <n v="1"/>
    <s v="D527855_A"/>
    <s v="Closed"/>
  </r>
  <r>
    <x v="0"/>
    <x v="0"/>
    <x v="4"/>
    <s v="FS.1548"/>
    <n v="2"/>
    <x v="12"/>
    <x v="0"/>
    <d v="2018-10-17T15:28:00"/>
    <d v="2018-10-10T17:00:00"/>
    <n v="599279.99999960884"/>
    <n v="9987.9999999934807"/>
    <n v="19975.999999986961"/>
    <n v="1"/>
    <s v="D527859_A"/>
    <s v="Closed"/>
  </r>
  <r>
    <x v="0"/>
    <x v="2"/>
    <x v="10"/>
    <s v="TR.32218"/>
    <n v="1"/>
    <x v="12"/>
    <x v="0"/>
    <d v="2018-10-23T15:28:01"/>
    <d v="2018-10-10T17:00:00"/>
    <n v="1117680.9999998426"/>
    <n v="18628.016666664043"/>
    <n v="18628.016666664043"/>
    <n v="1"/>
    <s v="D528206"/>
    <s v="Closed"/>
  </r>
  <r>
    <x v="0"/>
    <x v="2"/>
    <x v="10"/>
    <s v="TR.32214"/>
    <n v="1"/>
    <x v="12"/>
    <x v="0"/>
    <d v="2018-10-23T15:29:15"/>
    <d v="2018-10-10T17:00:00"/>
    <n v="1117754.999999539"/>
    <n v="18629.249999992317"/>
    <n v="18629.249999992317"/>
    <n v="1"/>
    <s v="D528205"/>
    <s v="Closed"/>
  </r>
  <r>
    <x v="0"/>
    <x v="2"/>
    <x v="10"/>
    <s v="FS.168"/>
    <n v="1"/>
    <x v="12"/>
    <x v="0"/>
    <d v="2018-10-23T15:30:26"/>
    <d v="2018-10-10T17:00:00"/>
    <n v="1117825.9999997914"/>
    <n v="18630.433333329856"/>
    <n v="18630.433333329856"/>
    <n v="1"/>
    <s v="D528212"/>
    <s v="Closed"/>
  </r>
  <r>
    <x v="0"/>
    <x v="3"/>
    <x v="7"/>
    <s v="FS.1610"/>
    <n v="24"/>
    <x v="12"/>
    <x v="0"/>
    <d v="2018-10-23T15:31:20"/>
    <d v="2018-10-10T17:00:00"/>
    <n v="1117879.9999998417"/>
    <n v="18631.333333330695"/>
    <n v="447151.99999993667"/>
    <n v="1"/>
    <s v="D527951"/>
    <s v="Closed"/>
  </r>
  <r>
    <x v="0"/>
    <x v="2"/>
    <x v="10"/>
    <s v="FS.160"/>
    <n v="2"/>
    <x v="12"/>
    <x v="0"/>
    <d v="2018-10-23T15:34:59"/>
    <d v="2018-10-10T17:00:00"/>
    <n v="1118098.9999994868"/>
    <n v="18634.983333324781"/>
    <n v="37269.966666649561"/>
    <n v="1"/>
    <s v="D528190"/>
    <s v="Closed"/>
  </r>
  <r>
    <x v="0"/>
    <x v="2"/>
    <x v="10"/>
    <s v="TR.32177"/>
    <n v="1"/>
    <x v="12"/>
    <x v="0"/>
    <d v="2018-10-23T15:36:10"/>
    <d v="2018-10-10T17:00:00"/>
    <n v="1118169.9999997392"/>
    <n v="18636.16666666232"/>
    <n v="18636.16666666232"/>
    <n v="1"/>
    <s v="D528200"/>
    <s v="Closed"/>
  </r>
  <r>
    <x v="0"/>
    <x v="2"/>
    <x v="10"/>
    <s v="TR.32184"/>
    <n v="2"/>
    <x v="12"/>
    <x v="0"/>
    <d v="2018-10-23T15:37:11"/>
    <d v="2018-10-10T17:00:00"/>
    <n v="1118230.9999995399"/>
    <n v="18637.183333325665"/>
    <n v="37274.366666651331"/>
    <n v="1"/>
    <s v="D528202"/>
    <s v="Closed"/>
  </r>
  <r>
    <x v="0"/>
    <x v="0"/>
    <x v="4"/>
    <s v="FS.1498"/>
    <n v="3"/>
    <x v="12"/>
    <x v="0"/>
    <d v="2018-10-17T15:38:00"/>
    <d v="2018-10-10T17:00:00"/>
    <n v="599879.99999967869"/>
    <n v="9997.9999999946449"/>
    <n v="29993.999999983935"/>
    <n v="1"/>
    <s v="D527866_A"/>
    <s v="Closed"/>
  </r>
  <r>
    <x v="0"/>
    <x v="0"/>
    <x v="4"/>
    <s v="FS.1537"/>
    <n v="2"/>
    <x v="12"/>
    <x v="0"/>
    <d v="2018-10-17T15:38:00"/>
    <d v="2018-10-10T17:00:00"/>
    <n v="599879.99999967869"/>
    <n v="9997.9999999946449"/>
    <n v="19995.99999998929"/>
    <n v="1"/>
    <s v="D527867_A"/>
    <s v="Closed"/>
  </r>
  <r>
    <x v="0"/>
    <x v="0"/>
    <x v="1"/>
    <s v="MTR.22420"/>
    <n v="1"/>
    <x v="12"/>
    <x v="0"/>
    <d v="2018-10-24T09:50:00"/>
    <d v="2018-10-10T17:00:00"/>
    <n v="1183799.9999995111"/>
    <n v="19729.999999991851"/>
    <n v="19729.999999991851"/>
    <n v="1"/>
    <s v="C529463"/>
    <s v="Closed"/>
  </r>
  <r>
    <x v="0"/>
    <x v="0"/>
    <x v="4"/>
    <s v="FS.1547"/>
    <n v="1"/>
    <x v="12"/>
    <x v="0"/>
    <d v="2018-10-17T15:39:00"/>
    <d v="2018-10-10T17:00:00"/>
    <n v="599939.99999987427"/>
    <n v="9998.9999999979045"/>
    <n v="9998.9999999979045"/>
    <n v="1"/>
    <s v="D527869_A"/>
    <s v="Closed"/>
  </r>
  <r>
    <x v="0"/>
    <x v="0"/>
    <x v="4"/>
    <s v="FS.1551"/>
    <n v="1"/>
    <x v="12"/>
    <x v="0"/>
    <d v="2018-10-17T15:40:00"/>
    <d v="2018-10-10T17:00:00"/>
    <n v="600000.00000006985"/>
    <n v="10000.000000001164"/>
    <n v="10000.000000001164"/>
    <n v="1"/>
    <s v="D527870_A"/>
    <s v="Closed"/>
  </r>
  <r>
    <x v="0"/>
    <x v="0"/>
    <x v="4"/>
    <s v="FS.1563"/>
    <n v="1"/>
    <x v="12"/>
    <x v="0"/>
    <d v="2018-10-17T15:40:00"/>
    <d v="2018-10-10T17:00:00"/>
    <n v="600000.00000006985"/>
    <n v="10000.000000001164"/>
    <n v="10000.000000001164"/>
    <n v="1"/>
    <s v="D527871_A"/>
    <s v="Closed"/>
  </r>
  <r>
    <x v="0"/>
    <x v="0"/>
    <x v="4"/>
    <s v="FS.1568"/>
    <n v="2"/>
    <x v="12"/>
    <x v="0"/>
    <d v="2018-10-17T15:40:00"/>
    <d v="2018-10-10T17:00:00"/>
    <n v="600000.00000006985"/>
    <n v="10000.000000001164"/>
    <n v="20000.000000002328"/>
    <n v="1"/>
    <s v="D527873_A"/>
    <s v="Closed"/>
  </r>
  <r>
    <x v="0"/>
    <x v="0"/>
    <x v="4"/>
    <s v="FS.1575"/>
    <n v="8"/>
    <x v="12"/>
    <x v="0"/>
    <d v="2018-10-17T15:41:00"/>
    <d v="2018-10-10T17:00:00"/>
    <n v="600059.99999963678"/>
    <n v="10000.999999993946"/>
    <n v="80007.999999951571"/>
    <n v="1"/>
    <s v="D527874_A"/>
    <s v="Closed"/>
  </r>
  <r>
    <x v="0"/>
    <x v="0"/>
    <x v="4"/>
    <s v="FS.1595"/>
    <n v="1"/>
    <x v="12"/>
    <x v="0"/>
    <d v="2018-10-17T15:41:00"/>
    <d v="2018-10-10T17:00:00"/>
    <n v="600059.99999963678"/>
    <n v="10000.999999993946"/>
    <n v="10000.999999993946"/>
    <n v="1"/>
    <s v="D527876_A"/>
    <s v="Closed"/>
  </r>
  <r>
    <x v="0"/>
    <x v="0"/>
    <x v="4"/>
    <s v="FS.1587"/>
    <n v="2"/>
    <x v="12"/>
    <x v="0"/>
    <d v="2018-10-17T15:41:00"/>
    <d v="2018-10-10T17:00:00"/>
    <n v="600059.99999963678"/>
    <n v="10000.999999993946"/>
    <n v="20001.999999987893"/>
    <n v="1"/>
    <s v="D527875_A"/>
    <s v="Closed"/>
  </r>
  <r>
    <x v="0"/>
    <x v="0"/>
    <x v="4"/>
    <s v="FS.1604"/>
    <n v="7"/>
    <x v="12"/>
    <x v="0"/>
    <d v="2018-10-17T15:42:00"/>
    <d v="2018-10-10T17:00:00"/>
    <n v="600119.99999983236"/>
    <n v="10001.999999997206"/>
    <n v="70013.999999980442"/>
    <n v="1"/>
    <s v="D527878_A"/>
    <s v="Closed"/>
  </r>
  <r>
    <x v="0"/>
    <x v="2"/>
    <x v="10"/>
    <s v="TR.32165"/>
    <n v="1"/>
    <x v="12"/>
    <x v="0"/>
    <d v="2018-10-23T15:42:55"/>
    <d v="2018-10-10T17:00:00"/>
    <n v="1118574.9999994878"/>
    <n v="18642.91666665813"/>
    <n v="18642.91666665813"/>
    <n v="1"/>
    <s v="D528198"/>
    <s v="Closed"/>
  </r>
  <r>
    <x v="0"/>
    <x v="0"/>
    <x v="4"/>
    <s v="FS.1603"/>
    <n v="3"/>
    <x v="12"/>
    <x v="0"/>
    <d v="2018-10-17T15:42:00"/>
    <d v="2018-10-10T17:00:00"/>
    <n v="600119.99999983236"/>
    <n v="10001.999999997206"/>
    <n v="30005.999999991618"/>
    <n v="1"/>
    <s v="D527877_A"/>
    <s v="Closed"/>
  </r>
  <r>
    <x v="0"/>
    <x v="0"/>
    <x v="4"/>
    <s v="FS.1631"/>
    <n v="3"/>
    <x v="12"/>
    <x v="0"/>
    <d v="2018-10-17T15:43:00"/>
    <d v="2018-10-10T17:00:00"/>
    <n v="600180.00000002794"/>
    <n v="10003.000000000466"/>
    <n v="30009.000000001397"/>
    <n v="1"/>
    <s v="D527881_A"/>
    <s v="Closed"/>
  </r>
  <r>
    <x v="0"/>
    <x v="0"/>
    <x v="4"/>
    <s v="FS.1612"/>
    <n v="1"/>
    <x v="12"/>
    <x v="0"/>
    <d v="2018-10-17T15:43:00"/>
    <d v="2018-10-10T17:00:00"/>
    <n v="600180.00000002794"/>
    <n v="10003.000000000466"/>
    <n v="10003.000000000466"/>
    <n v="1"/>
    <s v="D527880_A"/>
    <s v="Closed"/>
  </r>
  <r>
    <x v="0"/>
    <x v="2"/>
    <x v="10"/>
    <s v="TR.32172"/>
    <n v="2"/>
    <x v="12"/>
    <x v="0"/>
    <d v="2018-10-23T15:43:58"/>
    <d v="2018-10-10T17:00:00"/>
    <n v="1118637.999999756"/>
    <n v="18643.9666666626"/>
    <n v="37287.9333333252"/>
    <n v="1"/>
    <s v="D528199"/>
    <s v="Closed"/>
  </r>
  <r>
    <x v="0"/>
    <x v="0"/>
    <x v="4"/>
    <s v="FS.31187"/>
    <n v="1"/>
    <x v="12"/>
    <x v="0"/>
    <d v="2018-10-17T15:44:00"/>
    <d v="2018-10-10T17:00:00"/>
    <n v="600239.99999959487"/>
    <n v="10003.999999993248"/>
    <n v="10003.999999993248"/>
    <n v="1"/>
    <s v="D527882_A"/>
    <s v="Closed"/>
  </r>
  <r>
    <x v="0"/>
    <x v="2"/>
    <x v="10"/>
    <s v="TR.32161"/>
    <n v="1"/>
    <x v="12"/>
    <x v="0"/>
    <d v="2018-10-23T15:46:20"/>
    <d v="2018-10-10T17:00:00"/>
    <n v="1118779.9999996321"/>
    <n v="18646.333333327202"/>
    <n v="18646.333333327202"/>
    <n v="1"/>
    <s v="D528197"/>
    <s v="Closed"/>
  </r>
  <r>
    <x v="0"/>
    <x v="2"/>
    <x v="10"/>
    <s v="FS.155"/>
    <n v="2"/>
    <x v="12"/>
    <x v="0"/>
    <d v="2018-10-23T15:54:36"/>
    <d v="2018-10-10T17:00:00"/>
    <n v="1119275.9999999078"/>
    <n v="18654.599999998463"/>
    <n v="37309.199999996927"/>
    <n v="1"/>
    <s v="D528185"/>
    <s v="Closed"/>
  </r>
  <r>
    <x v="0"/>
    <x v="2"/>
    <x v="10"/>
    <s v="FS.154"/>
    <n v="1"/>
    <x v="12"/>
    <x v="0"/>
    <d v="2018-10-23T15:57:01"/>
    <d v="2018-10-10T17:00:00"/>
    <n v="1119420.9999998566"/>
    <n v="18657.016666664276"/>
    <n v="18657.016666664276"/>
    <n v="1"/>
    <s v="D528184"/>
    <s v="Closed"/>
  </r>
  <r>
    <x v="0"/>
    <x v="2"/>
    <x v="10"/>
    <s v="FS.152"/>
    <n v="2"/>
    <x v="12"/>
    <x v="0"/>
    <d v="2018-10-23T15:59:23"/>
    <d v="2018-10-10T17:00:00"/>
    <n v="1119562.9999997327"/>
    <n v="18659.383333328879"/>
    <n v="37318.766666657757"/>
    <n v="1"/>
    <s v="D528182"/>
    <s v="Closed"/>
  </r>
  <r>
    <x v="0"/>
    <x v="2"/>
    <x v="10"/>
    <s v="TR.32138"/>
    <n v="1"/>
    <x v="12"/>
    <x v="0"/>
    <d v="2018-10-23T16:01:06"/>
    <d v="2018-10-10T17:00:00"/>
    <n v="1119665.9999999218"/>
    <n v="18661.099999998696"/>
    <n v="18661.099999998696"/>
    <n v="1"/>
    <s v="D528174"/>
    <s v="Closed"/>
  </r>
  <r>
    <x v="0"/>
    <x v="2"/>
    <x v="10"/>
    <s v="TR.32134"/>
    <n v="1"/>
    <x v="12"/>
    <x v="0"/>
    <d v="2018-10-23T16:02:07"/>
    <d v="2018-10-10T17:00:00"/>
    <n v="1119726.9999997225"/>
    <n v="18662.116666662041"/>
    <n v="18662.116666662041"/>
    <n v="1"/>
    <s v="D528173"/>
    <s v="Closed"/>
  </r>
  <r>
    <x v="0"/>
    <x v="2"/>
    <x v="10"/>
    <s v="TR.32133"/>
    <n v="1"/>
    <x v="12"/>
    <x v="0"/>
    <d v="2018-10-23T16:03:26"/>
    <d v="2018-10-10T17:00:00"/>
    <n v="1119805.999999959"/>
    <n v="18663.43333333265"/>
    <n v="18663.43333333265"/>
    <n v="1"/>
    <s v="D528172"/>
    <s v="Closed"/>
  </r>
  <r>
    <x v="0"/>
    <x v="0"/>
    <x v="0"/>
    <s v="TR.35577"/>
    <n v="6"/>
    <x v="12"/>
    <x v="0"/>
    <d v="2018-10-21T12:06:05"/>
    <d v="2018-10-10T17:00:00"/>
    <n v="932764.99999961816"/>
    <n v="15546.083333326969"/>
    <n v="93276.499999961816"/>
    <n v="1"/>
    <s v="D528771_A"/>
    <s v="Closed"/>
  </r>
  <r>
    <x v="0"/>
    <x v="2"/>
    <x v="10"/>
    <s v="FS.144"/>
    <n v="6"/>
    <x v="12"/>
    <x v="0"/>
    <d v="2018-10-23T16:06:21"/>
    <d v="2018-10-10T17:00:00"/>
    <n v="1119981.0000000056"/>
    <n v="18666.350000000093"/>
    <n v="111998.10000000056"/>
    <n v="1"/>
    <s v="D528177"/>
    <s v="Closed"/>
  </r>
  <r>
    <x v="0"/>
    <x v="2"/>
    <x v="10"/>
    <s v="FS.131"/>
    <n v="3"/>
    <x v="12"/>
    <x v="0"/>
    <d v="2018-10-23T16:09:37"/>
    <d v="2018-10-10T17:00:00"/>
    <n v="1120176.999999932"/>
    <n v="18669.616666665534"/>
    <n v="56008.849999996601"/>
    <n v="1"/>
    <s v="D528160"/>
    <s v="Closed"/>
  </r>
  <r>
    <x v="0"/>
    <x v="0"/>
    <x v="1"/>
    <s v="MTR.23191"/>
    <n v="1"/>
    <x v="12"/>
    <x v="0"/>
    <d v="2018-10-25T02:52:00"/>
    <d v="2018-10-10T17:00:00"/>
    <n v="1245119.9999994831"/>
    <n v="20751.999999991385"/>
    <n v="20751.999999991385"/>
    <n v="1"/>
    <s v="C529158"/>
    <s v="Closed"/>
  </r>
  <r>
    <x v="0"/>
    <x v="2"/>
    <x v="10"/>
    <s v="FS.130"/>
    <n v="1"/>
    <x v="12"/>
    <x v="0"/>
    <d v="2018-10-23T16:09:12"/>
    <d v="2018-10-10T17:00:00"/>
    <n v="1120151.9999997457"/>
    <n v="18669.199999995762"/>
    <n v="18669.199999995762"/>
    <n v="1"/>
    <s v="D528159"/>
    <s v="Closed"/>
  </r>
  <r>
    <x v="0"/>
    <x v="2"/>
    <x v="5"/>
    <s v="FS.500"/>
    <n v="97"/>
    <x v="12"/>
    <x v="0"/>
    <d v="2018-10-26T10:49:10"/>
    <d v="2018-10-10T17:00:00"/>
    <n v="1360149.9999995576"/>
    <n v="22669.166666659294"/>
    <n v="2198909.1666659517"/>
    <n v="1"/>
    <s v="D530110_A"/>
    <s v="Closed"/>
  </r>
  <r>
    <x v="0"/>
    <x v="0"/>
    <x v="0"/>
    <s v="FS.1411"/>
    <n v="48"/>
    <x v="12"/>
    <x v="0"/>
    <d v="2018-10-21T16:26:31"/>
    <d v="2018-10-10T17:00:00"/>
    <n v="948390.99999996834"/>
    <n v="15806.516666666139"/>
    <n v="758712.79999997467"/>
    <n v="1"/>
    <s v="D528870_A"/>
    <s v="Closed"/>
  </r>
  <r>
    <x v="0"/>
    <x v="0"/>
    <x v="4"/>
    <s v="FS.1077"/>
    <n v="1"/>
    <x v="12"/>
    <x v="0"/>
    <d v="2018-10-21T16:43:11"/>
    <d v="2018-10-10T17:00:00"/>
    <n v="949390.9999998752"/>
    <n v="15823.183333331253"/>
    <n v="15823.183333331253"/>
    <n v="1"/>
    <s v="D526927"/>
    <s v="Closed"/>
  </r>
  <r>
    <x v="0"/>
    <x v="2"/>
    <x v="5"/>
    <s v="SL.4955"/>
    <n v="1"/>
    <x v="12"/>
    <x v="0"/>
    <d v="2018-10-22T16:43:49"/>
    <d v="2018-10-10T17:00:00"/>
    <n v="1035828.9999999572"/>
    <n v="17263.816666665953"/>
    <n v="17263.816666665953"/>
    <n v="1"/>
    <s v="D528745"/>
    <s v="Closed"/>
  </r>
  <r>
    <x v="0"/>
    <x v="0"/>
    <x v="1"/>
    <s v="FS.845"/>
    <n v="9"/>
    <x v="12"/>
    <x v="0"/>
    <d v="2018-10-19T16:45:14"/>
    <d v="2018-10-10T17:00:00"/>
    <n v="776713.99999971036"/>
    <n v="12945.233333328506"/>
    <n v="116507.09999995655"/>
    <n v="1"/>
    <s v="D527489"/>
    <s v="Closed"/>
  </r>
  <r>
    <x v="0"/>
    <x v="0"/>
    <x v="1"/>
    <s v="MTR.23618"/>
    <n v="1"/>
    <x v="12"/>
    <x v="0"/>
    <d v="2018-10-28T08:09:00"/>
    <d v="2018-10-10T17:00:00"/>
    <n v="1523339.9999998743"/>
    <n v="25388.999999997905"/>
    <n v="25388.999999997905"/>
    <n v="1"/>
    <s v="C530480"/>
    <s v="Closed"/>
  </r>
  <r>
    <x v="0"/>
    <x v="0"/>
    <x v="1"/>
    <s v="MTR.22676"/>
    <n v="1"/>
    <x v="12"/>
    <x v="0"/>
    <d v="2018-10-28T08:04:00"/>
    <d v="2018-10-10T17:00:00"/>
    <n v="1523039.999999525"/>
    <n v="25383.999999992084"/>
    <n v="25383.999999992084"/>
    <n v="1"/>
    <s v="C530463"/>
    <s v="Closed"/>
  </r>
  <r>
    <x v="0"/>
    <x v="0"/>
    <x v="0"/>
    <s v="PLUG.10867"/>
    <n v="26"/>
    <x v="12"/>
    <x v="0"/>
    <d v="2018-10-21T12:03:51"/>
    <d v="2018-10-10T17:00:00"/>
    <n v="932630.99999972619"/>
    <n v="15543.849999995437"/>
    <n v="404140.09999988135"/>
    <n v="1"/>
    <s v="D528850_A"/>
    <s v="Closed"/>
  </r>
  <r>
    <x v="0"/>
    <x v="2"/>
    <x v="15"/>
    <s v="MTR.24344"/>
    <n v="1"/>
    <x v="12"/>
    <x v="0"/>
    <d v="2018-10-28T13:32:00"/>
    <d v="2018-10-10T17:00:00"/>
    <n v="1542719.999999553"/>
    <n v="25711.999999992549"/>
    <n v="25711.999999992549"/>
    <n v="1"/>
    <s v="C530497"/>
    <s v="Closed"/>
  </r>
  <r>
    <x v="0"/>
    <x v="0"/>
    <x v="3"/>
    <s v="MTR.25849"/>
    <n v="1"/>
    <x v="12"/>
    <x v="0"/>
    <d v="2018-10-28T09:09:00"/>
    <d v="2018-10-10T17:00:00"/>
    <n v="1526939.9999996647"/>
    <n v="25448.999999994412"/>
    <n v="25448.999999994412"/>
    <n v="1"/>
    <s v="C530500"/>
    <s v="Closed"/>
  </r>
  <r>
    <x v="0"/>
    <x v="0"/>
    <x v="0"/>
    <s v="FS.1001"/>
    <n v="19"/>
    <x v="12"/>
    <x v="0"/>
    <d v="2018-10-19T17:36:00"/>
    <d v="2018-10-10T17:00:00"/>
    <n v="779759.99999949709"/>
    <n v="12995.999999991618"/>
    <n v="246923.99999984074"/>
    <n v="1"/>
    <s v="D532478_A"/>
    <s v="Closed"/>
  </r>
  <r>
    <x v="0"/>
    <x v="0"/>
    <x v="4"/>
    <s v="FS.1502"/>
    <n v="3"/>
    <x v="12"/>
    <x v="0"/>
    <d v="2018-10-31T17:45:56"/>
    <d v="2018-10-10T17:00:00"/>
    <n v="1817155.9999998892"/>
    <n v="30285.933333331486"/>
    <n v="90857.799999994459"/>
    <n v="1"/>
    <s v="D526948_B"/>
    <s v="Closed"/>
  </r>
  <r>
    <x v="0"/>
    <x v="2"/>
    <x v="5"/>
    <s v="FS.762"/>
    <n v="54"/>
    <x v="12"/>
    <x v="0"/>
    <d v="2018-10-31T13:59:40"/>
    <d v="2018-10-10T17:00:00"/>
    <n v="1803579.9999997253"/>
    <n v="30059.666666662088"/>
    <n v="1623221.9999997527"/>
    <n v="1"/>
    <s v="D526742"/>
    <s v="Closed"/>
  </r>
  <r>
    <x v="0"/>
    <x v="2"/>
    <x v="5"/>
    <s v="FS.523"/>
    <n v="4"/>
    <x v="12"/>
    <x v="0"/>
    <d v="2018-11-01T16:06:07"/>
    <d v="2018-10-10T17:00:00"/>
    <n v="1897566.9999998761"/>
    <n v="31626.116666664602"/>
    <n v="126504.46666665841"/>
    <n v="1"/>
    <s v="D526834"/>
    <s v="Closed"/>
  </r>
  <r>
    <x v="0"/>
    <x v="2"/>
    <x v="5"/>
    <s v="TR.33477"/>
    <n v="5"/>
    <x v="12"/>
    <x v="0"/>
    <d v="2018-10-21T18:11:52"/>
    <d v="2018-10-10T17:00:00"/>
    <n v="954711.99999963865"/>
    <n v="15911.866666660644"/>
    <n v="79559.333333303221"/>
    <n v="1"/>
    <s v="D528548"/>
    <s v="Closed"/>
  </r>
  <r>
    <x v="0"/>
    <x v="2"/>
    <x v="5"/>
    <s v="TR.33402"/>
    <n v="4"/>
    <x v="12"/>
    <x v="0"/>
    <d v="2018-10-21T18:16:49"/>
    <d v="2018-10-10T17:00:00"/>
    <n v="955008.99999991525"/>
    <n v="15916.816666665254"/>
    <n v="63667.266666661017"/>
    <n v="1"/>
    <s v="D528554"/>
    <s v="Closed"/>
  </r>
  <r>
    <x v="0"/>
    <x v="2"/>
    <x v="5"/>
    <s v="TR.33355"/>
    <n v="3"/>
    <x v="12"/>
    <x v="0"/>
    <d v="2018-10-21T18:18:26"/>
    <d v="2018-10-10T17:00:00"/>
    <n v="955105.99999995902"/>
    <n v="15918.43333333265"/>
    <n v="47755.299999997951"/>
    <n v="1"/>
    <s v="D528555"/>
    <s v="Closed"/>
  </r>
  <r>
    <x v="0"/>
    <x v="2"/>
    <x v="5"/>
    <s v="TR.33358"/>
    <n v="1"/>
    <x v="12"/>
    <x v="0"/>
    <d v="2018-10-21T18:21:44"/>
    <d v="2018-10-10T17:00:00"/>
    <n v="955303.99999972433"/>
    <n v="15921.733333328739"/>
    <n v="15921.733333328739"/>
    <n v="1"/>
    <s v="D528542_B"/>
    <s v="Closed"/>
  </r>
  <r>
    <x v="0"/>
    <x v="2"/>
    <x v="5"/>
    <s v="TR.33358"/>
    <n v="1"/>
    <x v="12"/>
    <x v="0"/>
    <d v="2018-10-21T18:24:11"/>
    <d v="2018-10-10T17:00:00"/>
    <n v="955450.99999951199"/>
    <n v="15924.1833333252"/>
    <n v="15924.1833333252"/>
    <n v="1"/>
    <s v="D528925"/>
    <s v="Closed"/>
  </r>
  <r>
    <x v="0"/>
    <x v="2"/>
    <x v="5"/>
    <s v="TR.33308"/>
    <n v="2"/>
    <x v="12"/>
    <x v="0"/>
    <d v="2018-10-21T18:29:29"/>
    <d v="2018-10-10T17:00:00"/>
    <n v="955768.99999966845"/>
    <n v="15929.483333327807"/>
    <n v="31858.966666655615"/>
    <n v="1"/>
    <s v="D528545_B"/>
    <s v="Closed"/>
  </r>
  <r>
    <x v="0"/>
    <x v="0"/>
    <x v="4"/>
    <s v="FS.1132"/>
    <n v="5"/>
    <x v="12"/>
    <x v="0"/>
    <d v="2018-10-17T18:29:00"/>
    <d v="2018-10-10T17:00:00"/>
    <n v="610139.99999980442"/>
    <n v="10168.99999999674"/>
    <n v="50844.999999983702"/>
    <n v="1"/>
    <s v="D527737"/>
    <s v="Closed"/>
  </r>
  <r>
    <x v="0"/>
    <x v="2"/>
    <x v="5"/>
    <s v="TR.33296"/>
    <n v="3"/>
    <x v="12"/>
    <x v="0"/>
    <d v="2018-10-21T18:35:53"/>
    <d v="2018-10-10T17:00:00"/>
    <n v="956152.99999953713"/>
    <n v="15935.883333325619"/>
    <n v="47807.649999976857"/>
    <n v="1"/>
    <s v="D528557"/>
    <s v="Closed"/>
  </r>
  <r>
    <x v="0"/>
    <x v="2"/>
    <x v="5"/>
    <s v="TR.33314"/>
    <n v="2"/>
    <x v="12"/>
    <x v="0"/>
    <d v="2018-10-21T18:35:01"/>
    <d v="2018-10-10T17:00:00"/>
    <n v="956100.99999995437"/>
    <n v="15935.016666665906"/>
    <n v="31870.033333331812"/>
    <n v="1"/>
    <s v="D528556"/>
    <s v="Closed"/>
  </r>
  <r>
    <x v="0"/>
    <x v="2"/>
    <x v="5"/>
    <s v="TR.33358"/>
    <n v="1"/>
    <x v="12"/>
    <x v="0"/>
    <d v="2018-10-19T18:40:00"/>
    <d v="2018-10-10T17:00:00"/>
    <n v="783600.00000006985"/>
    <n v="13060.000000001164"/>
    <n v="13060.000000001164"/>
    <n v="1"/>
    <s v="D528542_A"/>
    <s v="Closed"/>
  </r>
  <r>
    <x v="0"/>
    <x v="2"/>
    <x v="5"/>
    <s v="TR.33308"/>
    <n v="2"/>
    <x v="12"/>
    <x v="0"/>
    <d v="2018-10-19T18:43:00"/>
    <d v="2018-10-10T17:00:00"/>
    <n v="783780.00000002794"/>
    <n v="13063.000000000466"/>
    <n v="26126.000000000931"/>
    <n v="1"/>
    <s v="D528545_A"/>
    <s v="Closed"/>
  </r>
  <r>
    <x v="0"/>
    <x v="2"/>
    <x v="5"/>
    <s v="TR.33392"/>
    <n v="7"/>
    <x v="12"/>
    <x v="0"/>
    <d v="2018-10-21T18:44:49"/>
    <d v="2018-10-10T17:00:00"/>
    <n v="956688.99999973364"/>
    <n v="15944.816666662227"/>
    <n v="111613.71666663559"/>
    <n v="1"/>
    <s v="D528550"/>
    <s v="Closed"/>
  </r>
  <r>
    <x v="0"/>
    <x v="2"/>
    <x v="16"/>
    <s v="MTR.29237"/>
    <n v="1"/>
    <x v="12"/>
    <x v="0"/>
    <d v="2018-10-28T12:52:00"/>
    <d v="2018-10-10T17:00:00"/>
    <n v="1540319.9999999022"/>
    <n v="25671.99999999837"/>
    <n v="25671.99999999837"/>
    <n v="1"/>
    <s v="C530503"/>
    <s v="Closed"/>
  </r>
  <r>
    <x v="0"/>
    <x v="2"/>
    <x v="5"/>
    <s v="SL.4629"/>
    <n v="1"/>
    <x v="12"/>
    <x v="0"/>
    <d v="2018-10-21T18:46:00"/>
    <d v="2018-10-10T17:00:00"/>
    <n v="956759.99999998603"/>
    <n v="15945.999999999767"/>
    <n v="15945.999999999767"/>
    <n v="1"/>
    <s v="D528935_A"/>
    <s v="Closed"/>
  </r>
  <r>
    <x v="0"/>
    <x v="0"/>
    <x v="0"/>
    <s v="FS.1553"/>
    <n v="10"/>
    <x v="12"/>
    <x v="0"/>
    <d v="2018-11-02T19:43:29"/>
    <d v="2018-10-10T17:00:00"/>
    <n v="1997008.9999996824"/>
    <n v="33283.48333332804"/>
    <n v="332834.8333332804"/>
    <n v="1"/>
    <s v="D530694"/>
    <s v="Closed"/>
  </r>
  <r>
    <x v="0"/>
    <x v="2"/>
    <x v="5"/>
    <s v="TR.33392"/>
    <n v="7"/>
    <x v="12"/>
    <x v="0"/>
    <d v="2018-10-21T18:47:21"/>
    <d v="2018-10-10T17:00:00"/>
    <n v="956841.00000006147"/>
    <n v="15947.350000001024"/>
    <n v="111631.45000000717"/>
    <n v="1"/>
    <s v="D528936"/>
    <s v="Closed"/>
  </r>
  <r>
    <x v="0"/>
    <x v="2"/>
    <x v="5"/>
    <s v="SL.4629"/>
    <n v="1"/>
    <x v="12"/>
    <x v="0"/>
    <d v="2018-10-21T18:49:12"/>
    <d v="2018-10-10T17:00:00"/>
    <n v="956951.99999960605"/>
    <n v="15949.199999993434"/>
    <n v="15949.199999993434"/>
    <n v="1"/>
    <s v="D528935_B"/>
    <s v="Closed"/>
  </r>
  <r>
    <x v="0"/>
    <x v="2"/>
    <x v="5"/>
    <s v="FS.8377"/>
    <n v="43"/>
    <x v="12"/>
    <x v="0"/>
    <d v="2018-10-19T18:52:53"/>
    <d v="2018-10-10T17:00:00"/>
    <n v="784372.99999971874"/>
    <n v="13072.883333328646"/>
    <n v="562133.98333313176"/>
    <n v="1"/>
    <s v="D527651_A"/>
    <s v="Closed"/>
  </r>
  <r>
    <x v="0"/>
    <x v="2"/>
    <x v="5"/>
    <s v="PL.94825"/>
    <n v="71"/>
    <x v="12"/>
    <x v="0"/>
    <d v="2018-10-19T18:52:53"/>
    <d v="2018-10-10T17:00:00"/>
    <n v="784372.99999971874"/>
    <n v="13072.883333328646"/>
    <n v="928174.71666633384"/>
    <n v="1"/>
    <s v="D528541_A"/>
    <s v="Closed"/>
  </r>
  <r>
    <x v="0"/>
    <x v="2"/>
    <x v="5"/>
    <s v="FS.491"/>
    <n v="51"/>
    <x v="12"/>
    <x v="0"/>
    <d v="2018-10-19T18:52:53"/>
    <d v="2018-10-10T17:00:00"/>
    <n v="784372.99999971874"/>
    <n v="13072.883333328646"/>
    <n v="666717.04999976093"/>
    <n v="1"/>
    <s v="D527644_A"/>
    <s v="Closed"/>
  </r>
  <r>
    <x v="0"/>
    <x v="0"/>
    <x v="4"/>
    <s v="FS.1396"/>
    <n v="1"/>
    <x v="12"/>
    <x v="0"/>
    <d v="2018-10-28T18:53:35"/>
    <d v="2018-10-10T17:00:00"/>
    <n v="1562014.9999994785"/>
    <n v="26033.583333324641"/>
    <n v="26033.583333324641"/>
    <n v="1"/>
    <s v="D527853_B"/>
    <s v="Closed"/>
  </r>
  <r>
    <x v="0"/>
    <x v="2"/>
    <x v="5"/>
    <s v="FS.29186"/>
    <n v="1"/>
    <x v="12"/>
    <x v="0"/>
    <d v="2018-11-02T15:02:35"/>
    <d v="2018-10-10T17:00:00"/>
    <n v="1980154.9999995623"/>
    <n v="33002.583333326038"/>
    <n v="33002.583333326038"/>
    <n v="1"/>
    <s v="D526846"/>
    <s v="Closed"/>
  </r>
  <r>
    <x v="0"/>
    <x v="2"/>
    <x v="5"/>
    <s v="FS.443"/>
    <n v="8"/>
    <x v="12"/>
    <x v="0"/>
    <d v="2018-11-02T15:03:09"/>
    <d v="2018-10-10T17:00:00"/>
    <n v="1980188.9999999665"/>
    <n v="33003.149999999441"/>
    <n v="264025.19999999553"/>
    <n v="1"/>
    <s v="D526861"/>
    <s v="Closed"/>
  </r>
  <r>
    <x v="0"/>
    <x v="2"/>
    <x v="5"/>
    <s v="FS.655"/>
    <n v="11"/>
    <x v="12"/>
    <x v="0"/>
    <d v="2018-10-31T19:03:00"/>
    <d v="2018-10-10T17:00:00"/>
    <n v="1821779.999999539"/>
    <n v="30362.999999992317"/>
    <n v="333992.99999991548"/>
    <n v="1"/>
    <s v="D531277"/>
    <s v="Closed"/>
  </r>
  <r>
    <x v="0"/>
    <x v="2"/>
    <x v="5"/>
    <s v="FS.521"/>
    <n v="3"/>
    <x v="12"/>
    <x v="0"/>
    <d v="2018-11-01T16:05:44"/>
    <d v="2018-10-10T17:00:00"/>
    <n v="1897543.9999995288"/>
    <n v="31625.733333325479"/>
    <n v="94877.199999976438"/>
    <n v="1"/>
    <s v="D526833"/>
    <s v="Closed"/>
  </r>
  <r>
    <x v="0"/>
    <x v="2"/>
    <x v="5"/>
    <s v="FS.539"/>
    <n v="2"/>
    <x v="12"/>
    <x v="0"/>
    <d v="2018-11-03T19:05:13"/>
    <d v="2018-10-10T17:00:00"/>
    <n v="2081112.9999998258"/>
    <n v="34685.216666663764"/>
    <n v="69370.433333327528"/>
    <n v="1"/>
    <s v="D526820"/>
    <s v="Closed"/>
  </r>
  <r>
    <x v="0"/>
    <x v="2"/>
    <x v="5"/>
    <s v="FS.37987"/>
    <n v="19"/>
    <x v="12"/>
    <x v="0"/>
    <d v="2018-11-01T16:05:03"/>
    <d v="2018-10-10T17:00:00"/>
    <n v="1897503.0000000028"/>
    <n v="31625.050000000047"/>
    <n v="600875.95000000088"/>
    <n v="1"/>
    <s v="D526841"/>
    <s v="Closed"/>
  </r>
  <r>
    <x v="0"/>
    <x v="2"/>
    <x v="5"/>
    <s v="FS.516"/>
    <n v="4"/>
    <x v="12"/>
    <x v="0"/>
    <d v="2018-11-01T16:06:27"/>
    <d v="2018-10-10T17:00:00"/>
    <n v="1897586.9999995222"/>
    <n v="31626.449999992037"/>
    <n v="126505.79999996815"/>
    <n v="1"/>
    <s v="D526830"/>
    <s v="Closed"/>
  </r>
  <r>
    <x v="0"/>
    <x v="2"/>
    <x v="5"/>
    <s v="FS.517"/>
    <n v="3"/>
    <x v="12"/>
    <x v="0"/>
    <d v="2018-11-01T16:06:18"/>
    <d v="2018-10-10T17:00:00"/>
    <n v="1897577.9999999329"/>
    <n v="31626.299999998882"/>
    <n v="94878.899999996647"/>
    <n v="1"/>
    <s v="D526831"/>
    <s v="Closed"/>
  </r>
  <r>
    <x v="0"/>
    <x v="2"/>
    <x v="5"/>
    <s v="FS.519"/>
    <n v="2"/>
    <x v="12"/>
    <x v="0"/>
    <d v="2018-11-01T16:07:06"/>
    <d v="2018-10-10T17:00:00"/>
    <n v="1897625.9999998379"/>
    <n v="31627.099999997299"/>
    <n v="63254.199999994598"/>
    <n v="1"/>
    <s v="D526832"/>
    <s v="Closed"/>
  </r>
  <r>
    <x v="0"/>
    <x v="2"/>
    <x v="5"/>
    <s v="FS.252"/>
    <n v="3"/>
    <x v="12"/>
    <x v="0"/>
    <d v="2018-11-01T16:08:17"/>
    <d v="2018-10-10T17:00:00"/>
    <n v="1897697.0000000903"/>
    <n v="31628.283333334839"/>
    <n v="94884.850000004517"/>
    <n v="1"/>
    <s v="D526864_B"/>
    <s v="Closed"/>
  </r>
  <r>
    <x v="0"/>
    <x v="2"/>
    <x v="5"/>
    <s v="FS.255"/>
    <n v="1"/>
    <x v="12"/>
    <x v="0"/>
    <d v="2018-11-01T16:08:56"/>
    <d v="2018-10-10T17:00:00"/>
    <n v="1897735.9999997774"/>
    <n v="31628.933333329624"/>
    <n v="31628.933333329624"/>
    <n v="1"/>
    <s v="D526865_B"/>
    <s v="Closed"/>
  </r>
  <r>
    <x v="0"/>
    <x v="3"/>
    <x v="7"/>
    <s v="FS.1588"/>
    <n v="1"/>
    <x v="12"/>
    <x v="0"/>
    <d v="2018-10-22T19:13:45"/>
    <d v="2018-10-10T17:00:00"/>
    <n v="1044825.0000000698"/>
    <n v="17413.750000001164"/>
    <n v="17413.750000001164"/>
    <n v="1"/>
    <s v="D527945_A"/>
    <s v="Closed"/>
  </r>
  <r>
    <x v="0"/>
    <x v="3"/>
    <x v="7"/>
    <s v="FS.1591"/>
    <n v="2"/>
    <x v="12"/>
    <x v="0"/>
    <d v="2018-10-22T19:13:45"/>
    <d v="2018-10-10T17:00:00"/>
    <n v="1044825.0000000698"/>
    <n v="17413.750000001164"/>
    <n v="34827.500000002328"/>
    <n v="1"/>
    <s v="D527947_A"/>
    <s v="Closed"/>
  </r>
  <r>
    <x v="0"/>
    <x v="7"/>
    <x v="17"/>
    <s v="MTR.15546"/>
    <n v="1"/>
    <x v="12"/>
    <x v="0"/>
    <d v="2018-10-30T15:53:00"/>
    <d v="2018-10-10T17:00:00"/>
    <n v="1723980.0000000978"/>
    <n v="28733.00000000163"/>
    <n v="28733.00000000163"/>
    <n v="1"/>
    <s v="C530862"/>
    <s v="Closed"/>
  </r>
  <r>
    <x v="0"/>
    <x v="0"/>
    <x v="4"/>
    <s v="FS.1140"/>
    <n v="8"/>
    <x v="12"/>
    <x v="0"/>
    <d v="2018-10-19T19:16:25"/>
    <d v="2018-10-10T17:00:00"/>
    <n v="785784.9999997532"/>
    <n v="13096.416666662553"/>
    <n v="104771.33333330043"/>
    <n v="1"/>
    <s v="D527767"/>
    <s v="Closed"/>
  </r>
  <r>
    <x v="0"/>
    <x v="0"/>
    <x v="4"/>
    <s v="FS.27186"/>
    <n v="22"/>
    <x v="12"/>
    <x v="0"/>
    <d v="2018-10-19T19:23:25"/>
    <d v="2018-10-10T17:00:00"/>
    <n v="786204.99999986496"/>
    <n v="13103.416666664416"/>
    <n v="288275.16666661715"/>
    <n v="1"/>
    <s v="D528119"/>
    <s v="Closed"/>
  </r>
  <r>
    <x v="0"/>
    <x v="0"/>
    <x v="4"/>
    <s v="TR.35479"/>
    <n v="1"/>
    <x v="12"/>
    <x v="0"/>
    <d v="2018-10-19T19:26:58"/>
    <d v="2018-10-10T17:00:00"/>
    <n v="786417.99999999348"/>
    <n v="13106.966666666558"/>
    <n v="13106.966666666558"/>
    <n v="1"/>
    <s v="D526896"/>
    <s v="Closed"/>
  </r>
  <r>
    <x v="0"/>
    <x v="0"/>
    <x v="4"/>
    <s v="REC.1114"/>
    <n v="43"/>
    <x v="12"/>
    <x v="0"/>
    <d v="2018-10-21T19:27:11"/>
    <d v="2018-10-10T17:00:00"/>
    <n v="959230.99999988917"/>
    <n v="15987.183333331486"/>
    <n v="687448.88333325391"/>
    <n v="1"/>
    <s v="D526500"/>
    <s v="Closed"/>
  </r>
  <r>
    <x v="0"/>
    <x v="0"/>
    <x v="4"/>
    <s v="TR.35496"/>
    <n v="1"/>
    <x v="12"/>
    <x v="0"/>
    <d v="2018-10-19T19:27:15"/>
    <d v="2018-10-10T17:00:00"/>
    <n v="786434.99999956694"/>
    <n v="13107.249999992782"/>
    <n v="13107.249999992782"/>
    <n v="1"/>
    <s v="D527013"/>
    <s v="Closed"/>
  </r>
  <r>
    <x v="0"/>
    <x v="0"/>
    <x v="4"/>
    <s v="FS.972"/>
    <n v="1"/>
    <x v="12"/>
    <x v="0"/>
    <d v="2018-10-19T19:28:01"/>
    <d v="2018-10-10T17:00:00"/>
    <n v="786480.99999963306"/>
    <n v="13108.016666660551"/>
    <n v="13108.016666660551"/>
    <n v="1"/>
    <s v="D526895"/>
    <s v="Closed"/>
  </r>
  <r>
    <x v="0"/>
    <x v="2"/>
    <x v="5"/>
    <s v="FS.746"/>
    <n v="3"/>
    <x v="12"/>
    <x v="0"/>
    <d v="2018-11-02T15:29:26"/>
    <d v="2018-10-10T17:00:00"/>
    <n v="1981765.9999995958"/>
    <n v="33029.433333326597"/>
    <n v="99088.29999997979"/>
    <n v="1"/>
    <s v="D527675"/>
    <s v="Closed"/>
  </r>
  <r>
    <x v="0"/>
    <x v="2"/>
    <x v="10"/>
    <s v="TR.31976"/>
    <n v="2"/>
    <x v="12"/>
    <x v="0"/>
    <d v="2018-10-28T19:43:42"/>
    <d v="2018-10-10T17:00:00"/>
    <n v="1565021.9999995781"/>
    <n v="26083.699999992969"/>
    <n v="52167.399999985937"/>
    <n v="1"/>
    <s v="D528164"/>
    <s v="Closed"/>
  </r>
  <r>
    <x v="0"/>
    <x v="2"/>
    <x v="10"/>
    <s v="TR.32150"/>
    <n v="1"/>
    <x v="12"/>
    <x v="0"/>
    <d v="2018-10-28T19:45:04"/>
    <d v="2018-10-10T17:00:00"/>
    <n v="1565103.9999998873"/>
    <n v="26085.066666664788"/>
    <n v="26085.066666664788"/>
    <n v="1"/>
    <s v="D529483"/>
    <s v="Closed"/>
  </r>
  <r>
    <x v="0"/>
    <x v="2"/>
    <x v="10"/>
    <s v="TR.32126"/>
    <n v="1"/>
    <x v="12"/>
    <x v="0"/>
    <d v="2018-10-28T19:44:35"/>
    <d v="2018-10-10T17:00:00"/>
    <n v="1565075.0000000233"/>
    <n v="26084.583333333721"/>
    <n v="26084.583333333721"/>
    <n v="1"/>
    <s v="D528171"/>
    <s v="Closed"/>
  </r>
  <r>
    <x v="0"/>
    <x v="2"/>
    <x v="10"/>
    <s v="FS.163"/>
    <n v="1"/>
    <x v="12"/>
    <x v="0"/>
    <d v="2018-10-28T19:45:59"/>
    <d v="2018-10-10T17:00:00"/>
    <n v="1565158.9999995427"/>
    <n v="26085.983333325712"/>
    <n v="26085.983333325712"/>
    <n v="1"/>
    <s v="D528192"/>
    <s v="Closed"/>
  </r>
  <r>
    <x v="0"/>
    <x v="0"/>
    <x v="0"/>
    <s v="FS.1024"/>
    <n v="26"/>
    <x v="12"/>
    <x v="0"/>
    <d v="2018-10-21T19:32:57"/>
    <d v="2018-10-10T17:00:00"/>
    <n v="959576.9999996759"/>
    <n v="15992.949999994598"/>
    <n v="415816.69999985956"/>
    <n v="1"/>
    <s v="D528117"/>
    <s v="Closed"/>
  </r>
  <r>
    <x v="0"/>
    <x v="2"/>
    <x v="10"/>
    <s v="FS.175"/>
    <n v="1"/>
    <x v="12"/>
    <x v="0"/>
    <d v="2018-10-28T20:42:02"/>
    <d v="2018-10-10T17:00:00"/>
    <n v="1568521.9999998808"/>
    <n v="26142.033333331347"/>
    <n v="26142.033333331347"/>
    <n v="1"/>
    <s v="D528223"/>
    <s v="Closed"/>
  </r>
  <r>
    <x v="0"/>
    <x v="2"/>
    <x v="10"/>
    <s v="TR.32148"/>
    <n v="1"/>
    <x v="12"/>
    <x v="0"/>
    <d v="2018-10-28T19:44:56"/>
    <d v="2018-10-10T17:00:00"/>
    <n v="1565095.9999999031"/>
    <n v="26084.933333331719"/>
    <n v="26084.933333331719"/>
    <n v="1"/>
    <s v="D528175"/>
    <s v="Closed"/>
  </r>
  <r>
    <x v="0"/>
    <x v="2"/>
    <x v="10"/>
    <s v="FS.164"/>
    <n v="1"/>
    <x v="12"/>
    <x v="0"/>
    <d v="2018-10-28T19:46:09"/>
    <d v="2018-10-10T17:00:00"/>
    <n v="1565168.9999999944"/>
    <n v="26086.149999999907"/>
    <n v="26086.149999999907"/>
    <n v="1"/>
    <s v="D528193"/>
    <s v="Closed"/>
  </r>
  <r>
    <x v="0"/>
    <x v="2"/>
    <x v="10"/>
    <s v="TR.31806"/>
    <n v="1"/>
    <x v="12"/>
    <x v="0"/>
    <d v="2018-10-28T19:37:13"/>
    <d v="2018-10-10T17:00:00"/>
    <n v="1564632.9999997979"/>
    <n v="26077.216666663298"/>
    <n v="26077.216666663298"/>
    <n v="1"/>
    <s v="D529508"/>
    <s v="Closed"/>
  </r>
  <r>
    <x v="0"/>
    <x v="2"/>
    <x v="10"/>
    <s v="TR.31854"/>
    <n v="1"/>
    <x v="12"/>
    <x v="0"/>
    <d v="2018-10-28T19:36:35"/>
    <d v="2018-10-10T17:00:00"/>
    <n v="1564594.9999997159"/>
    <n v="26076.583333328599"/>
    <n v="26076.583333328599"/>
    <n v="1"/>
    <s v="D529507"/>
    <s v="Closed"/>
  </r>
  <r>
    <x v="0"/>
    <x v="2"/>
    <x v="10"/>
    <s v="TR.31997"/>
    <n v="1"/>
    <x v="12"/>
    <x v="0"/>
    <d v="2018-10-28T19:44:02"/>
    <d v="2018-10-10T17:00:00"/>
    <n v="1565041.9999998529"/>
    <n v="26084.033333330881"/>
    <n v="26084.033333330881"/>
    <n v="1"/>
    <s v="D528166"/>
    <s v="Closed"/>
  </r>
  <r>
    <x v="0"/>
    <x v="0"/>
    <x v="0"/>
    <s v="FS.1022"/>
    <n v="5"/>
    <x v="12"/>
    <x v="0"/>
    <d v="2018-10-21T19:32:02"/>
    <d v="2018-10-10T17:00:00"/>
    <n v="959522.00000002049"/>
    <n v="15992.033333333675"/>
    <n v="79960.166666668374"/>
    <n v="1"/>
    <s v="D528116"/>
    <s v="Closed"/>
  </r>
  <r>
    <x v="0"/>
    <x v="2"/>
    <x v="5"/>
    <s v="MTR.20064"/>
    <n v="1"/>
    <x v="12"/>
    <x v="0"/>
    <d v="2018-11-04T10:31:00"/>
    <d v="2018-10-10T17:00:00"/>
    <n v="2136659.999999986"/>
    <n v="35610.999999999767"/>
    <n v="35610.999999999767"/>
    <n v="1"/>
    <s v="C531957"/>
    <s v="Closed"/>
  </r>
  <r>
    <x v="0"/>
    <x v="0"/>
    <x v="4"/>
    <s v="FS.987"/>
    <n v="3"/>
    <x v="12"/>
    <x v="0"/>
    <d v="2018-11-01T16:23:00"/>
    <d v="2018-10-10T17:00:00"/>
    <n v="1898579.9999996787"/>
    <n v="31642.999999994645"/>
    <n v="94928.999999983935"/>
    <n v="1"/>
    <s v="D527825_C"/>
    <s v="Closed"/>
  </r>
  <r>
    <x v="0"/>
    <x v="2"/>
    <x v="5"/>
    <s v="FS.500"/>
    <n v="99"/>
    <x v="12"/>
    <x v="0"/>
    <d v="2018-10-19T19:34:20"/>
    <d v="2018-10-10T17:00:00"/>
    <n v="786859.99999959022"/>
    <n v="13114.333333326504"/>
    <n v="1298318.9999993239"/>
    <n v="1"/>
    <s v="D527645_B"/>
    <s v="Closed"/>
  </r>
  <r>
    <x v="0"/>
    <x v="0"/>
    <x v="0"/>
    <s v="FS.1011"/>
    <n v="5"/>
    <x v="12"/>
    <x v="0"/>
    <d v="2018-10-21T19:35:16"/>
    <d v="2018-10-10T17:00:00"/>
    <n v="959715.99999947939"/>
    <n v="15995.26666665799"/>
    <n v="79976.333333289949"/>
    <n v="1"/>
    <s v="D528115"/>
    <s v="Closed"/>
  </r>
  <r>
    <x v="0"/>
    <x v="0"/>
    <x v="0"/>
    <s v="FS.992"/>
    <n v="3"/>
    <x v="12"/>
    <x v="0"/>
    <d v="2018-10-21T19:36:14"/>
    <d v="2018-10-10T17:00:00"/>
    <n v="959773.99999983609"/>
    <n v="15996.233333330601"/>
    <n v="47988.699999991804"/>
    <n v="1"/>
    <s v="D528112"/>
    <s v="Closed"/>
  </r>
  <r>
    <x v="0"/>
    <x v="0"/>
    <x v="4"/>
    <s v="FS.1093"/>
    <n v="1"/>
    <x v="12"/>
    <x v="0"/>
    <d v="2018-10-18T19:40:58"/>
    <d v="2018-10-10T17:00:00"/>
    <n v="700857.99999958836"/>
    <n v="11680.966666659806"/>
    <n v="11680.966666659806"/>
    <n v="1"/>
    <s v="D527762"/>
    <s v="Closed"/>
  </r>
  <r>
    <x v="0"/>
    <x v="4"/>
    <x v="26"/>
    <s v="FDR.8371"/>
    <n v="52"/>
    <x v="12"/>
    <x v="0"/>
    <d v="2018-10-14T19:40:00"/>
    <d v="2018-10-10T17:00:00"/>
    <n v="355199.9999998603"/>
    <n v="5919.9999999976717"/>
    <n v="307839.99999987893"/>
    <n v="1"/>
    <s v="D526467"/>
    <s v="Closed"/>
  </r>
  <r>
    <x v="0"/>
    <x v="0"/>
    <x v="0"/>
    <s v="FS.1206"/>
    <n v="1"/>
    <x v="12"/>
    <x v="0"/>
    <d v="2018-11-02T19:45:52"/>
    <d v="2018-10-10T17:00:00"/>
    <n v="1997151.9999997923"/>
    <n v="33285.866666663205"/>
    <n v="33285.866666663205"/>
    <n v="1"/>
    <s v="D530513"/>
    <s v="Closed"/>
  </r>
  <r>
    <x v="0"/>
    <x v="0"/>
    <x v="0"/>
    <s v="FS.1227"/>
    <n v="1"/>
    <x v="12"/>
    <x v="0"/>
    <d v="2018-11-02T19:46:10"/>
    <d v="2018-10-10T17:00:00"/>
    <n v="1997169.9999995995"/>
    <n v="33286.166666659992"/>
    <n v="33286.166666659992"/>
    <n v="1"/>
    <s v="D530514"/>
    <s v="Closed"/>
  </r>
  <r>
    <x v="0"/>
    <x v="0"/>
    <x v="0"/>
    <s v="FS.1273"/>
    <n v="1"/>
    <x v="12"/>
    <x v="0"/>
    <d v="2018-11-02T19:46:26"/>
    <d v="2018-10-10T17:00:00"/>
    <n v="1997185.9999995679"/>
    <n v="33286.433333326131"/>
    <n v="33286.433333326131"/>
    <n v="1"/>
    <s v="D530518"/>
    <s v="Closed"/>
  </r>
  <r>
    <x v="0"/>
    <x v="0"/>
    <x v="0"/>
    <s v="FS.1262"/>
    <n v="1"/>
    <x v="12"/>
    <x v="0"/>
    <d v="2018-11-02T19:46:49"/>
    <d v="2018-10-10T17:00:00"/>
    <n v="1997208.9999999152"/>
    <n v="33286.816666665254"/>
    <n v="33286.816666665254"/>
    <n v="1"/>
    <s v="D530516"/>
    <s v="Closed"/>
  </r>
  <r>
    <x v="0"/>
    <x v="0"/>
    <x v="0"/>
    <s v="FS.1298"/>
    <n v="1"/>
    <x v="12"/>
    <x v="0"/>
    <d v="2018-11-02T19:47:07"/>
    <d v="2018-10-10T17:00:00"/>
    <n v="1997226.9999997225"/>
    <n v="33287.116666662041"/>
    <n v="33287.116666662041"/>
    <n v="1"/>
    <s v="D530511"/>
    <s v="Closed"/>
  </r>
  <r>
    <x v="0"/>
    <x v="2"/>
    <x v="5"/>
    <s v="FS.858"/>
    <n v="2"/>
    <x v="12"/>
    <x v="0"/>
    <d v="2018-11-02T19:49:43"/>
    <d v="2018-10-10T17:00:00"/>
    <n v="1997382.9999997281"/>
    <n v="33289.716666662134"/>
    <n v="66579.433333324268"/>
    <n v="1"/>
    <s v="D526847"/>
    <s v="Closed"/>
  </r>
  <r>
    <x v="0"/>
    <x v="2"/>
    <x v="5"/>
    <s v="FS.963"/>
    <n v="3"/>
    <x v="12"/>
    <x v="0"/>
    <d v="2018-11-02T19:49:19"/>
    <d v="2018-10-10T17:00:00"/>
    <n v="1997358.9999997756"/>
    <n v="33289.316666662926"/>
    <n v="99867.949999988778"/>
    <n v="1"/>
    <s v="D526850"/>
    <s v="Closed"/>
  </r>
  <r>
    <x v="0"/>
    <x v="0"/>
    <x v="3"/>
    <s v="FS.960"/>
    <n v="10"/>
    <x v="12"/>
    <x v="0"/>
    <d v="2018-10-20T19:50:45"/>
    <d v="2018-10-10T17:00:00"/>
    <n v="874244.99999976251"/>
    <n v="14570.749999996042"/>
    <n v="145707.49999996042"/>
    <n v="1"/>
    <s v="D528661"/>
    <s v="Closed"/>
  </r>
  <r>
    <x v="0"/>
    <x v="2"/>
    <x v="16"/>
    <s v="REC.58405"/>
    <n v="164"/>
    <x v="12"/>
    <x v="0"/>
    <d v="2018-11-02T19:50:31"/>
    <d v="2018-10-10T17:00:00"/>
    <n v="1997430.9999996331"/>
    <n v="33290.516666660551"/>
    <n v="5459644.7333323304"/>
    <n v="1"/>
    <s v="D531866"/>
    <s v="Closed"/>
  </r>
  <r>
    <x v="0"/>
    <x v="3"/>
    <x v="7"/>
    <s v="REC.1616"/>
    <n v="86"/>
    <x v="12"/>
    <x v="0"/>
    <d v="2018-10-22T19:50:34"/>
    <d v="2018-10-10T17:00:00"/>
    <n v="1047033.9999997057"/>
    <n v="17450.566666661762"/>
    <n v="1500748.7333329115"/>
    <n v="1"/>
    <s v="D527958"/>
    <s v="Closed"/>
  </r>
  <r>
    <x v="0"/>
    <x v="2"/>
    <x v="5"/>
    <s v="FS.622"/>
    <n v="3"/>
    <x v="12"/>
    <x v="0"/>
    <d v="2018-11-02T19:50:06"/>
    <d v="2018-10-10T17:00:00"/>
    <n v="1997406.0000000754"/>
    <n v="33290.100000001257"/>
    <n v="99870.300000003772"/>
    <n v="1"/>
    <s v="D526840"/>
    <s v="Closed"/>
  </r>
  <r>
    <x v="0"/>
    <x v="0"/>
    <x v="0"/>
    <s v="FS.1377"/>
    <n v="2"/>
    <x v="12"/>
    <x v="0"/>
    <d v="2018-11-02T19:45:33"/>
    <d v="2018-10-10T17:00:00"/>
    <n v="1997132.9999997513"/>
    <n v="33285.549999995856"/>
    <n v="66571.099999991711"/>
    <n v="1"/>
    <s v="D528136"/>
    <s v="Closed"/>
  </r>
  <r>
    <x v="0"/>
    <x v="2"/>
    <x v="5"/>
    <s v="FS.392"/>
    <n v="2"/>
    <x v="12"/>
    <x v="0"/>
    <d v="2018-11-03T10:51:29"/>
    <d v="2018-10-10T17:00:00"/>
    <n v="2051488.9999999898"/>
    <n v="34191.483333333163"/>
    <n v="68382.966666666325"/>
    <n v="1"/>
    <s v="D526854"/>
    <s v="Closed"/>
  </r>
  <r>
    <x v="0"/>
    <x v="3"/>
    <x v="7"/>
    <s v="FS.1579"/>
    <n v="25"/>
    <x v="12"/>
    <x v="0"/>
    <d v="2018-10-22T19:52:46"/>
    <d v="2018-10-10T17:00:00"/>
    <n v="1047165.9999997588"/>
    <n v="17452.766666662646"/>
    <n v="436319.16666656616"/>
    <n v="1"/>
    <s v="D527964"/>
    <s v="Closed"/>
  </r>
  <r>
    <x v="0"/>
    <x v="2"/>
    <x v="5"/>
    <s v="TR.34407"/>
    <n v="2"/>
    <x v="12"/>
    <x v="0"/>
    <d v="2018-11-07T09:54:01"/>
    <d v="2018-10-10T17:00:00"/>
    <n v="2393640.9999998985"/>
    <n v="39894.016666664975"/>
    <n v="79788.03333332995"/>
    <n v="1"/>
    <s v="D529714"/>
    <s v="Closed"/>
  </r>
  <r>
    <x v="0"/>
    <x v="0"/>
    <x v="3"/>
    <s v="FS.975"/>
    <n v="1"/>
    <x v="12"/>
    <x v="0"/>
    <d v="2018-10-20T19:55:29"/>
    <d v="2018-10-10T17:00:00"/>
    <n v="874528.99999951478"/>
    <n v="14575.483333325246"/>
    <n v="14575.483333325246"/>
    <n v="1"/>
    <s v="D528664"/>
    <s v="Closed"/>
  </r>
  <r>
    <x v="0"/>
    <x v="2"/>
    <x v="5"/>
    <s v="FS.552"/>
    <n v="1"/>
    <x v="12"/>
    <x v="0"/>
    <d v="2018-10-26T16:52:35"/>
    <d v="2018-10-10T17:00:00"/>
    <n v="1381954.999999702"/>
    <n v="23032.583333328366"/>
    <n v="23032.583333328366"/>
    <n v="1"/>
    <s v="D527663"/>
    <s v="Closed"/>
  </r>
  <r>
    <x v="0"/>
    <x v="2"/>
    <x v="16"/>
    <s v="FS.300"/>
    <n v="12"/>
    <x v="12"/>
    <x v="0"/>
    <d v="2018-10-21T19:59:48"/>
    <d v="2018-10-10T17:00:00"/>
    <n v="961187.99999970943"/>
    <n v="16019.799999995157"/>
    <n v="192237.59999994189"/>
    <n v="1"/>
    <s v="D526484"/>
    <s v="Closed"/>
  </r>
  <r>
    <x v="0"/>
    <x v="0"/>
    <x v="0"/>
    <s v="FS.1029"/>
    <n v="4"/>
    <x v="12"/>
    <x v="0"/>
    <d v="2018-10-19T20:00:50"/>
    <d v="2018-10-10T17:00:00"/>
    <n v="788449.99999974389"/>
    <n v="13140.833333329065"/>
    <n v="52563.333333316259"/>
    <n v="1"/>
    <s v="D528118"/>
    <s v="Closed"/>
  </r>
  <r>
    <x v="0"/>
    <x v="2"/>
    <x v="5"/>
    <s v="FS.532"/>
    <n v="17"/>
    <x v="12"/>
    <x v="0"/>
    <d v="2018-11-01T16:04:15"/>
    <d v="2018-10-10T17:00:00"/>
    <n v="1897455.0000000978"/>
    <n v="31624.25000000163"/>
    <n v="537612.25000002771"/>
    <n v="1"/>
    <s v="D526819"/>
    <s v="Closed"/>
  </r>
  <r>
    <x v="0"/>
    <x v="4"/>
    <x v="27"/>
    <s v="MTR.27689"/>
    <n v="1"/>
    <x v="12"/>
    <x v="0"/>
    <d v="2018-10-25T04:37:00"/>
    <d v="2018-10-10T17:00:00"/>
    <n v="1251419.9999999022"/>
    <n v="20856.99999999837"/>
    <n v="20856.99999999837"/>
    <n v="1"/>
    <s v="C529804"/>
    <s v="Closed"/>
  </r>
  <r>
    <x v="0"/>
    <x v="2"/>
    <x v="5"/>
    <s v="FS.529"/>
    <n v="2"/>
    <x v="12"/>
    <x v="0"/>
    <d v="2018-11-01T16:06:39"/>
    <d v="2018-10-10T17:00:00"/>
    <n v="1897598.9999998128"/>
    <n v="31626.64999999688"/>
    <n v="63253.29999999376"/>
    <n v="1"/>
    <s v="D526835"/>
    <s v="Closed"/>
  </r>
  <r>
    <x v="0"/>
    <x v="2"/>
    <x v="5"/>
    <s v="FS.530"/>
    <n v="1"/>
    <x v="12"/>
    <x v="0"/>
    <d v="2018-11-01T16:07:36"/>
    <d v="2018-10-10T17:00:00"/>
    <n v="1897655.9999999357"/>
    <n v="31627.599999998929"/>
    <n v="31627.599999998929"/>
    <n v="1"/>
    <s v="D526817"/>
    <s v="Closed"/>
  </r>
  <r>
    <x v="0"/>
    <x v="2"/>
    <x v="5"/>
    <s v="FS.524"/>
    <n v="1"/>
    <x v="12"/>
    <x v="0"/>
    <d v="2018-11-01T16:07:22"/>
    <d v="2018-10-10T17:00:00"/>
    <n v="1897641.9999998063"/>
    <n v="31627.366666663438"/>
    <n v="31627.366666663438"/>
    <n v="1"/>
    <s v="D526815"/>
    <s v="Closed"/>
  </r>
  <r>
    <x v="0"/>
    <x v="0"/>
    <x v="4"/>
    <s v="FS.997"/>
    <n v="5"/>
    <x v="12"/>
    <x v="0"/>
    <d v="2018-10-27T10:10:37"/>
    <d v="2018-10-10T17:00:00"/>
    <n v="1444236.9999994989"/>
    <n v="24070.616666658316"/>
    <n v="120353.08333329158"/>
    <n v="1"/>
    <s v="D527826_B"/>
    <s v="Closed"/>
  </r>
  <r>
    <x v="0"/>
    <x v="0"/>
    <x v="0"/>
    <s v="FS.1301"/>
    <n v="1"/>
    <x v="12"/>
    <x v="0"/>
    <d v="2018-10-30T20:11:46"/>
    <d v="2018-10-10T17:00:00"/>
    <n v="1739505.9999997029"/>
    <n v="28991.766666661715"/>
    <n v="28991.766666661715"/>
    <n v="1"/>
    <s v="D530530"/>
    <s v="Closed"/>
  </r>
  <r>
    <x v="0"/>
    <x v="0"/>
    <x v="0"/>
    <s v="FS.1271"/>
    <n v="2"/>
    <x v="12"/>
    <x v="0"/>
    <d v="2018-10-30T20:11:16"/>
    <d v="2018-10-10T17:00:00"/>
    <n v="1739475.9999996051"/>
    <n v="28991.266666660085"/>
    <n v="57982.533333320171"/>
    <n v="1"/>
    <s v="D530527"/>
    <s v="Closed"/>
  </r>
  <r>
    <x v="0"/>
    <x v="0"/>
    <x v="0"/>
    <s v="FS.1281"/>
    <n v="1"/>
    <x v="12"/>
    <x v="0"/>
    <d v="2018-10-30T20:11:37"/>
    <d v="2018-10-10T17:00:00"/>
    <n v="1739496.999999485"/>
    <n v="28991.616666658083"/>
    <n v="28991.616666658083"/>
    <n v="1"/>
    <s v="D530529"/>
    <s v="Closed"/>
  </r>
  <r>
    <x v="0"/>
    <x v="0"/>
    <x v="0"/>
    <s v="FS.1279"/>
    <n v="1"/>
    <x v="12"/>
    <x v="0"/>
    <d v="2018-10-30T20:11:29"/>
    <d v="2018-10-10T17:00:00"/>
    <n v="1739488.9999995008"/>
    <n v="28991.483333325014"/>
    <n v="28991.483333325014"/>
    <n v="1"/>
    <s v="D530528"/>
    <s v="Closed"/>
  </r>
  <r>
    <x v="0"/>
    <x v="0"/>
    <x v="0"/>
    <s v="FS.1245"/>
    <n v="1"/>
    <x v="12"/>
    <x v="0"/>
    <d v="2018-10-30T20:12:29"/>
    <d v="2018-10-10T17:00:00"/>
    <n v="1739548.9999996964"/>
    <n v="28992.483333328273"/>
    <n v="28992.483333328273"/>
    <n v="1"/>
    <s v="D528140"/>
    <s v="Closed"/>
  </r>
  <r>
    <x v="0"/>
    <x v="2"/>
    <x v="5"/>
    <s v="FS.1035"/>
    <n v="2"/>
    <x v="12"/>
    <x v="0"/>
    <d v="2018-11-01T16:12:33"/>
    <d v="2018-10-10T17:00:00"/>
    <n v="1897952.9999995837"/>
    <n v="31632.549999993062"/>
    <n v="63265.099999986123"/>
    <n v="1"/>
    <s v="D526813"/>
    <s v="Closed"/>
  </r>
  <r>
    <x v="0"/>
    <x v="0"/>
    <x v="0"/>
    <s v="PL.101332"/>
    <n v="16"/>
    <x v="12"/>
    <x v="0"/>
    <d v="2018-10-30T20:13:33"/>
    <d v="2018-10-10T17:00:00"/>
    <n v="1739612.9999995697"/>
    <n v="28993.549999992829"/>
    <n v="463896.79999988526"/>
    <n v="1"/>
    <s v="D530510"/>
    <s v="Closed"/>
  </r>
  <r>
    <x v="0"/>
    <x v="2"/>
    <x v="5"/>
    <s v="FS.640"/>
    <n v="11"/>
    <x v="12"/>
    <x v="0"/>
    <d v="2018-11-01T16:13:40"/>
    <d v="2018-10-10T17:00:00"/>
    <n v="1898019.9999995297"/>
    <n v="31633.666666658828"/>
    <n v="347970.33333324711"/>
    <n v="1"/>
    <s v="D526785"/>
    <s v="Closed"/>
  </r>
  <r>
    <x v="0"/>
    <x v="2"/>
    <x v="5"/>
    <s v="FS.643"/>
    <n v="5"/>
    <x v="12"/>
    <x v="0"/>
    <d v="2018-11-01T16:13:51"/>
    <d v="2018-10-10T17:00:00"/>
    <n v="1898030.9999995865"/>
    <n v="31633.849999993108"/>
    <n v="158169.24999996554"/>
    <n v="1"/>
    <s v="D526786"/>
    <s v="Closed"/>
  </r>
  <r>
    <x v="0"/>
    <x v="2"/>
    <x v="5"/>
    <s v="FS.904"/>
    <n v="1"/>
    <x v="12"/>
    <x v="0"/>
    <d v="2018-11-01T16:14:14"/>
    <d v="2018-10-10T17:00:00"/>
    <n v="1898053.9999999339"/>
    <n v="31634.233333332231"/>
    <n v="31634.233333332231"/>
    <n v="1"/>
    <s v="D526780"/>
    <s v="Closed"/>
  </r>
  <r>
    <x v="0"/>
    <x v="2"/>
    <x v="5"/>
    <s v="FS.915"/>
    <n v="2"/>
    <x v="12"/>
    <x v="0"/>
    <d v="2018-11-01T16:14:23"/>
    <d v="2018-10-10T17:00:00"/>
    <n v="1898062.9999995232"/>
    <n v="31634.383333325386"/>
    <n v="63268.766666650772"/>
    <n v="1"/>
    <s v="D526781"/>
    <s v="Closed"/>
  </r>
  <r>
    <x v="0"/>
    <x v="2"/>
    <x v="5"/>
    <s v="FS.649"/>
    <n v="2"/>
    <x v="12"/>
    <x v="0"/>
    <d v="2018-11-01T16:15:20"/>
    <d v="2018-10-10T17:00:00"/>
    <n v="1898119.9999996461"/>
    <n v="31635.333333327435"/>
    <n v="63270.66666665487"/>
    <n v="1"/>
    <s v="D526730"/>
    <s v="Closed"/>
  </r>
  <r>
    <x v="0"/>
    <x v="0"/>
    <x v="1"/>
    <s v="TR.35465"/>
    <n v="3"/>
    <x v="12"/>
    <x v="0"/>
    <d v="2018-10-29T16:45:30"/>
    <d v="2018-10-10T17:00:00"/>
    <n v="1640729.9999996787"/>
    <n v="27345.499999994645"/>
    <n v="82036.499999983935"/>
    <n v="1"/>
    <s v="D527485"/>
    <s v="Closed"/>
  </r>
  <r>
    <x v="0"/>
    <x v="2"/>
    <x v="5"/>
    <s v="FS.574"/>
    <n v="1"/>
    <x v="12"/>
    <x v="0"/>
    <d v="2018-11-05T11:19:09"/>
    <d v="2018-10-10T17:00:00"/>
    <n v="2225948.9999995334"/>
    <n v="37099.149999992223"/>
    <n v="37099.149999992223"/>
    <n v="1"/>
    <s v="D526837"/>
    <s v="Closed"/>
  </r>
  <r>
    <x v="0"/>
    <x v="0"/>
    <x v="0"/>
    <s v="FS.1265"/>
    <n v="1"/>
    <x v="12"/>
    <x v="0"/>
    <d v="2018-10-30T20:12:50"/>
    <d v="2018-10-10T17:00:00"/>
    <n v="1739569.9999995762"/>
    <n v="28992.833333326271"/>
    <n v="28992.833333326271"/>
    <n v="1"/>
    <s v="D528142"/>
    <s v="Closed"/>
  </r>
  <r>
    <x v="0"/>
    <x v="2"/>
    <x v="5"/>
    <s v="FS.445"/>
    <n v="1"/>
    <x v="12"/>
    <x v="0"/>
    <d v="2018-11-05T11:29:37"/>
    <d v="2018-10-10T17:00:00"/>
    <n v="2226576.9999998622"/>
    <n v="37109.616666664369"/>
    <n v="37109.616666664369"/>
    <n v="1"/>
    <s v="D526826"/>
    <s v="Closed"/>
  </r>
  <r>
    <x v="0"/>
    <x v="0"/>
    <x v="0"/>
    <s v="FS.1486"/>
    <n v="2"/>
    <x v="12"/>
    <x v="0"/>
    <d v="2018-10-21T18:24:57"/>
    <d v="2018-10-10T17:00:00"/>
    <n v="955496.99999957811"/>
    <n v="15924.949999992969"/>
    <n v="31849.899999985937"/>
    <n v="1"/>
    <s v="D528926"/>
    <s v="Closed"/>
  </r>
  <r>
    <x v="0"/>
    <x v="2"/>
    <x v="5"/>
    <s v="FS.447"/>
    <n v="2"/>
    <x v="12"/>
    <x v="0"/>
    <d v="2018-11-05T11:34:36"/>
    <d v="2018-10-10T17:00:00"/>
    <n v="2226875.9999999776"/>
    <n v="37114.599999999627"/>
    <n v="74229.199999999255"/>
    <n v="1"/>
    <s v="D526828"/>
    <s v="Closed"/>
  </r>
  <r>
    <x v="0"/>
    <x v="0"/>
    <x v="4"/>
    <s v="TR.114486"/>
    <n v="1"/>
    <x v="12"/>
    <x v="0"/>
    <d v="2018-10-27T09:36:04"/>
    <d v="2018-10-10T17:00:00"/>
    <n v="1442163.9999995939"/>
    <n v="24036.066666659899"/>
    <n v="24036.066666659899"/>
    <n v="1"/>
    <s v="D527801_A"/>
    <s v="Closed"/>
  </r>
  <r>
    <x v="0"/>
    <x v="2"/>
    <x v="5"/>
    <s v="FS.561"/>
    <n v="5"/>
    <x v="12"/>
    <x v="0"/>
    <d v="2018-11-02T08:42:41"/>
    <d v="2018-10-10T17:00:00"/>
    <n v="1957360.9999995679"/>
    <n v="32622.683333326131"/>
    <n v="163113.41666663066"/>
    <n v="1"/>
    <s v="D526823"/>
    <s v="Closed"/>
  </r>
  <r>
    <x v="0"/>
    <x v="2"/>
    <x v="5"/>
    <s v="TR.34412"/>
    <n v="2"/>
    <x v="12"/>
    <x v="0"/>
    <d v="2018-11-03T20:49:00"/>
    <d v="2018-10-10T17:00:00"/>
    <n v="2087339.999999525"/>
    <n v="34788.999999992084"/>
    <n v="69577.999999984168"/>
    <n v="1"/>
    <s v="D529705"/>
    <s v="Closed"/>
  </r>
  <r>
    <x v="0"/>
    <x v="2"/>
    <x v="5"/>
    <s v="FS.427"/>
    <n v="2"/>
    <x v="12"/>
    <x v="0"/>
    <d v="2018-11-03T10:50:58"/>
    <d v="2018-10-10T17:00:00"/>
    <n v="2051457.9999996582"/>
    <n v="34190.96666666097"/>
    <n v="68381.93333332194"/>
    <n v="1"/>
    <s v="D526858"/>
    <s v="Closed"/>
  </r>
  <r>
    <x v="0"/>
    <x v="2"/>
    <x v="5"/>
    <s v="TR.34410"/>
    <n v="2"/>
    <x v="12"/>
    <x v="0"/>
    <d v="2018-11-03T20:52:08"/>
    <d v="2018-10-10T17:00:00"/>
    <n v="2087528.0000000959"/>
    <n v="34792.133333334932"/>
    <n v="69584.266666669864"/>
    <n v="1"/>
    <s v="D529706"/>
    <s v="Closed"/>
  </r>
  <r>
    <x v="0"/>
    <x v="0"/>
    <x v="0"/>
    <s v="FS.1284"/>
    <n v="33"/>
    <x v="12"/>
    <x v="0"/>
    <d v="2018-11-02T14:54:30"/>
    <d v="2018-10-10T17:00:00"/>
    <n v="1979669.9999999721"/>
    <n v="32994.499999999534"/>
    <n v="1088818.4999999846"/>
    <n v="1"/>
    <s v="D530525"/>
    <s v="Closed"/>
  </r>
  <r>
    <x v="0"/>
    <x v="0"/>
    <x v="0"/>
    <s v="REC.1274"/>
    <n v="18"/>
    <x v="12"/>
    <x v="0"/>
    <d v="2018-11-02T14:55:31"/>
    <d v="2018-10-10T17:00:00"/>
    <n v="1979730.9999997728"/>
    <n v="32995.516666662879"/>
    <n v="593919.29999993183"/>
    <n v="1"/>
    <s v="D530512"/>
    <s v="Closed"/>
  </r>
  <r>
    <x v="0"/>
    <x v="2"/>
    <x v="5"/>
    <s v="FS.677"/>
    <n v="4"/>
    <x v="12"/>
    <x v="0"/>
    <d v="2018-11-03T20:55:24"/>
    <d v="2018-10-10T17:00:00"/>
    <n v="2087724.0000000224"/>
    <n v="34795.400000000373"/>
    <n v="139181.60000000149"/>
    <n v="1"/>
    <s v="D526624"/>
    <s v="Closed"/>
  </r>
  <r>
    <x v="0"/>
    <x v="2"/>
    <x v="5"/>
    <s v="TR.34397"/>
    <n v="1"/>
    <x v="12"/>
    <x v="0"/>
    <d v="2018-11-03T20:56:19"/>
    <d v="2018-10-10T17:00:00"/>
    <n v="2087778.9999996778"/>
    <n v="34796.316666661296"/>
    <n v="34796.316666661296"/>
    <n v="1"/>
    <s v="D529710"/>
    <s v="Closed"/>
  </r>
  <r>
    <x v="0"/>
    <x v="2"/>
    <x v="5"/>
    <s v="TR.34406"/>
    <n v="1"/>
    <x v="12"/>
    <x v="0"/>
    <d v="2018-11-03T20:57:56"/>
    <d v="2018-10-10T17:00:00"/>
    <n v="2087875.9999997215"/>
    <n v="34797.933333328692"/>
    <n v="34797.933333328692"/>
    <n v="1"/>
    <s v="D529708"/>
    <s v="Closed"/>
  </r>
  <r>
    <x v="0"/>
    <x v="2"/>
    <x v="16"/>
    <s v="TR.33418"/>
    <n v="4"/>
    <x v="12"/>
    <x v="0"/>
    <d v="2018-10-29T16:28:58"/>
    <d v="2018-10-10T17:00:00"/>
    <n v="1639737.999999756"/>
    <n v="27328.9666666626"/>
    <n v="109315.8666666504"/>
    <n v="1"/>
    <s v="D527466"/>
    <s v="Closed"/>
  </r>
  <r>
    <x v="0"/>
    <x v="2"/>
    <x v="10"/>
    <s v="FS.246"/>
    <n v="27"/>
    <x v="12"/>
    <x v="0"/>
    <d v="2018-10-21T21:01:50"/>
    <d v="2018-10-10T17:00:00"/>
    <n v="964909.99999972992"/>
    <n v="16081.833333328832"/>
    <n v="434209.49999987846"/>
    <n v="1"/>
    <s v="D528286"/>
    <s v="Closed"/>
  </r>
  <r>
    <x v="0"/>
    <x v="2"/>
    <x v="5"/>
    <s v="FS.442"/>
    <n v="2"/>
    <x v="12"/>
    <x v="0"/>
    <d v="2018-11-02T15:03:24"/>
    <d v="2018-10-10T17:00:00"/>
    <n v="1980203.999999701"/>
    <n v="33003.399999995017"/>
    <n v="66006.799999990035"/>
    <n v="1"/>
    <s v="D526860"/>
    <s v="Closed"/>
  </r>
  <r>
    <x v="0"/>
    <x v="0"/>
    <x v="4"/>
    <s v="FS.1169"/>
    <n v="2"/>
    <x v="12"/>
    <x v="0"/>
    <d v="2018-10-19T21:05:36"/>
    <d v="2018-10-10T17:00:00"/>
    <n v="792335.99999975413"/>
    <n v="13205.599999995902"/>
    <n v="26411.199999991804"/>
    <n v="1"/>
    <s v="D527783"/>
    <s v="Closed"/>
  </r>
  <r>
    <x v="0"/>
    <x v="2"/>
    <x v="10"/>
    <s v="REC.2858"/>
    <n v="322"/>
    <x v="12"/>
    <x v="0"/>
    <d v="2018-10-21T21:08:16"/>
    <d v="2018-10-10T17:00:00"/>
    <n v="965296.00000006612"/>
    <n v="16088.266666667769"/>
    <n v="5180421.8666670211"/>
    <n v="1"/>
    <s v="D528951"/>
    <s v="Closed"/>
  </r>
  <r>
    <x v="0"/>
    <x v="2"/>
    <x v="5"/>
    <s v="FS.977"/>
    <n v="3"/>
    <x v="12"/>
    <x v="0"/>
    <d v="2018-11-05T11:08:16"/>
    <d v="2018-10-10T17:00:00"/>
    <n v="2225295.999999647"/>
    <n v="37088.266666660784"/>
    <n v="111264.79999998235"/>
    <n v="1"/>
    <s v="D526851"/>
    <s v="Closed"/>
  </r>
  <r>
    <x v="0"/>
    <x v="2"/>
    <x v="5"/>
    <s v="FS.819"/>
    <n v="15"/>
    <x v="12"/>
    <x v="0"/>
    <d v="2018-11-01T16:10:04"/>
    <d v="2018-10-10T17:00:00"/>
    <n v="1897803.9999999572"/>
    <n v="31630.066666665953"/>
    <n v="474450.99999998929"/>
    <n v="1"/>
    <s v="D526845"/>
    <s v="Closed"/>
  </r>
  <r>
    <x v="0"/>
    <x v="2"/>
    <x v="5"/>
    <s v="FS.887"/>
    <n v="1"/>
    <x v="12"/>
    <x v="0"/>
    <d v="2018-11-05T11:12:36"/>
    <d v="2018-10-10T17:00:00"/>
    <n v="2225556.0000000754"/>
    <n v="37092.600000001257"/>
    <n v="37092.600000001257"/>
    <n v="1"/>
    <s v="D526849"/>
    <s v="Closed"/>
  </r>
  <r>
    <x v="0"/>
    <x v="2"/>
    <x v="5"/>
    <s v="FS.841"/>
    <n v="9"/>
    <x v="12"/>
    <x v="0"/>
    <d v="2018-11-01T16:13:05"/>
    <d v="2018-10-10T17:00:00"/>
    <n v="1897984.9999995204"/>
    <n v="31633.083333325339"/>
    <n v="284697.74999992806"/>
    <n v="1"/>
    <s v="D526809"/>
    <s v="Closed"/>
  </r>
  <r>
    <x v="0"/>
    <x v="7"/>
    <x v="17"/>
    <s v="MTR.15355"/>
    <n v="1"/>
    <x v="12"/>
    <x v="0"/>
    <d v="2018-10-30T15:51:00"/>
    <d v="2018-10-10T17:00:00"/>
    <n v="1723859.9999997066"/>
    <n v="28730.999999995111"/>
    <n v="28730.999999995111"/>
    <n v="1"/>
    <s v="C530825"/>
    <s v="Closed"/>
  </r>
  <r>
    <x v="0"/>
    <x v="2"/>
    <x v="5"/>
    <s v="FS.660"/>
    <n v="1"/>
    <x v="12"/>
    <x v="0"/>
    <d v="2018-11-01T16:15:02"/>
    <d v="2018-10-10T17:00:00"/>
    <n v="1898101.9999998389"/>
    <n v="31635.033333330648"/>
    <n v="31635.033333330648"/>
    <n v="1"/>
    <s v="D526734"/>
    <s v="Closed"/>
  </r>
  <r>
    <x v="0"/>
    <x v="2"/>
    <x v="5"/>
    <s v="FS.745"/>
    <n v="1"/>
    <x v="12"/>
    <x v="0"/>
    <d v="2018-11-05T11:16:16"/>
    <d v="2018-10-10T17:00:00"/>
    <n v="2225775.9999999544"/>
    <n v="37096.266666665906"/>
    <n v="37096.266666665906"/>
    <n v="1"/>
    <s v="D526843"/>
    <s v="Closed"/>
  </r>
  <r>
    <x v="0"/>
    <x v="2"/>
    <x v="5"/>
    <s v="FS.531"/>
    <n v="48"/>
    <x v="12"/>
    <x v="0"/>
    <d v="2018-11-11T17:16:00"/>
    <d v="2018-10-10T17:00:00"/>
    <n v="2765759.999999986"/>
    <n v="46095.999999999767"/>
    <n v="2212607.9999999888"/>
    <n v="1"/>
    <s v="D532877"/>
    <s v="Closed"/>
  </r>
  <r>
    <x v="0"/>
    <x v="2"/>
    <x v="5"/>
    <s v="PL.95669"/>
    <n v="2"/>
    <x v="12"/>
    <x v="0"/>
    <d v="2018-11-03T14:17:00"/>
    <d v="2018-10-10T17:00:00"/>
    <n v="2063819.999999553"/>
    <n v="34396.999999992549"/>
    <n v="68793.999999985099"/>
    <n v="1"/>
    <s v="D530028"/>
    <s v="Closed"/>
  </r>
  <r>
    <x v="0"/>
    <x v="2"/>
    <x v="16"/>
    <s v="TR.32718"/>
    <n v="2"/>
    <x v="12"/>
    <x v="0"/>
    <d v="2018-10-26T21:17:04"/>
    <d v="2018-10-10T17:00:00"/>
    <n v="1397823.9999996498"/>
    <n v="23297.06666666083"/>
    <n v="46594.133333321661"/>
    <n v="1"/>
    <s v="D527368"/>
    <s v="Closed"/>
  </r>
  <r>
    <x v="0"/>
    <x v="0"/>
    <x v="0"/>
    <s v="FS.1312"/>
    <n v="10"/>
    <x v="12"/>
    <x v="0"/>
    <d v="2018-10-30T21:24:04"/>
    <d v="2018-10-10T17:00:00"/>
    <n v="1743843.9999997616"/>
    <n v="29064.066666662693"/>
    <n v="290640.66666662693"/>
    <n v="1"/>
    <s v="D528135"/>
    <s v="Closed"/>
  </r>
  <r>
    <x v="0"/>
    <x v="0"/>
    <x v="3"/>
    <s v="MTR.25614"/>
    <n v="1"/>
    <x v="12"/>
    <x v="0"/>
    <d v="2018-11-09T14:37:00"/>
    <d v="2018-10-10T17:00:00"/>
    <n v="2583419.9999996927"/>
    <n v="43056.999999994878"/>
    <n v="43056.999999994878"/>
    <n v="1"/>
    <s v="C531099"/>
    <s v="Closed"/>
  </r>
  <r>
    <x v="0"/>
    <x v="2"/>
    <x v="5"/>
    <s v="FS.446"/>
    <n v="1"/>
    <x v="12"/>
    <x v="0"/>
    <d v="2018-11-05T11:29:17"/>
    <d v="2018-10-10T17:00:00"/>
    <n v="2226556.9999995874"/>
    <n v="37109.283333326457"/>
    <n v="37109.283333326457"/>
    <n v="1"/>
    <s v="D526827"/>
    <s v="Closed"/>
  </r>
  <r>
    <x v="0"/>
    <x v="4"/>
    <x v="8"/>
    <s v="FDR.8370"/>
    <n v="304"/>
    <x v="12"/>
    <x v="0"/>
    <d v="2018-10-16T21:30:00"/>
    <d v="2018-10-10T17:00:00"/>
    <n v="534600"/>
    <n v="8910"/>
    <n v="2708640"/>
    <n v="1"/>
    <s v="D530659_A"/>
    <s v="Closed"/>
  </r>
  <r>
    <x v="0"/>
    <x v="0"/>
    <x v="0"/>
    <s v="FS.1263"/>
    <n v="1"/>
    <x v="12"/>
    <x v="0"/>
    <d v="2018-11-02T15:30:08"/>
    <d v="2018-10-10T17:00:00"/>
    <n v="1981807.9999999842"/>
    <n v="33030.133333333069"/>
    <n v="33030.133333333069"/>
    <n v="1"/>
    <s v="D530517"/>
    <s v="Closed"/>
  </r>
  <r>
    <x v="0"/>
    <x v="2"/>
    <x v="10"/>
    <s v="FS.167"/>
    <n v="2"/>
    <x v="12"/>
    <x v="0"/>
    <d v="2018-10-26T21:27:06"/>
    <d v="2018-10-10T17:00:00"/>
    <n v="1398425.9999995586"/>
    <n v="23307.099999992643"/>
    <n v="46614.199999985285"/>
    <n v="1"/>
    <s v="D528211"/>
    <s v="Closed"/>
  </r>
  <r>
    <x v="0"/>
    <x v="0"/>
    <x v="4"/>
    <s v="FS.997"/>
    <n v="5"/>
    <x v="12"/>
    <x v="0"/>
    <d v="2018-11-01T16:23:00"/>
    <d v="2018-10-10T17:00:00"/>
    <n v="1898579.9999996787"/>
    <n v="31642.999999994645"/>
    <n v="158214.99999997322"/>
    <n v="1"/>
    <s v="D527826_C"/>
    <s v="Closed"/>
  </r>
  <r>
    <x v="0"/>
    <x v="2"/>
    <x v="5"/>
    <s v="FS.448"/>
    <n v="2"/>
    <x v="12"/>
    <x v="0"/>
    <d v="2018-11-05T11:34:21"/>
    <d v="2018-10-10T17:00:00"/>
    <n v="2226860.9999996144"/>
    <n v="37114.349999993574"/>
    <n v="74228.699999987148"/>
    <n v="1"/>
    <s v="D526829"/>
    <s v="Closed"/>
  </r>
  <r>
    <x v="0"/>
    <x v="0"/>
    <x v="4"/>
    <s v="TR.35555"/>
    <n v="2"/>
    <x v="12"/>
    <x v="0"/>
    <d v="2018-11-14T12:45:08"/>
    <d v="2018-10-10T17:00:00"/>
    <n v="3008707.9999997746"/>
    <n v="50145.133333329577"/>
    <n v="100290.26666665915"/>
    <n v="1"/>
    <s v="D528347"/>
    <s v="Closed"/>
  </r>
  <r>
    <x v="0"/>
    <x v="2"/>
    <x v="10"/>
    <s v="FS.176"/>
    <n v="9"/>
    <x v="12"/>
    <x v="0"/>
    <d v="2018-10-26T21:24:47"/>
    <d v="2018-10-10T17:00:00"/>
    <n v="1398286.9999997551"/>
    <n v="23304.783333329251"/>
    <n v="209743.04999996326"/>
    <n v="1"/>
    <s v="D528224"/>
    <s v="Closed"/>
  </r>
  <r>
    <x v="0"/>
    <x v="2"/>
    <x v="16"/>
    <s v="FS.389"/>
    <n v="15"/>
    <x v="12"/>
    <x v="0"/>
    <d v="2018-10-27T18:40:09"/>
    <d v="2018-10-10T17:00:00"/>
    <n v="1474808.9999996591"/>
    <n v="24580.149999994319"/>
    <n v="368702.24999991478"/>
    <n v="1"/>
    <s v="D527215"/>
    <s v="Closed"/>
  </r>
  <r>
    <x v="0"/>
    <x v="2"/>
    <x v="5"/>
    <s v="FS.781"/>
    <n v="2"/>
    <x v="12"/>
    <x v="0"/>
    <d v="2018-11-02T08:41:44"/>
    <d v="2018-10-10T17:00:00"/>
    <n v="1957304.0000000736"/>
    <n v="32621.73333333456"/>
    <n v="65243.466666669119"/>
    <n v="1"/>
    <s v="D526744"/>
    <s v="Closed"/>
  </r>
  <r>
    <x v="0"/>
    <x v="2"/>
    <x v="5"/>
    <s v="FS.738"/>
    <n v="7"/>
    <x v="12"/>
    <x v="0"/>
    <d v="2018-11-06T14:42:36"/>
    <d v="2018-10-10T17:00:00"/>
    <n v="2324555.9999996563"/>
    <n v="38742.599999994272"/>
    <n v="271198.19999995991"/>
    <n v="1"/>
    <s v="D526740"/>
    <s v="Closed"/>
  </r>
  <r>
    <x v="0"/>
    <x v="2"/>
    <x v="10"/>
    <s v="FS.36"/>
    <n v="1"/>
    <x v="12"/>
    <x v="0"/>
    <d v="2018-10-26T21:46:34"/>
    <d v="2018-10-10T17:00:00"/>
    <n v="1399593.9999997616"/>
    <n v="23326.566666662693"/>
    <n v="23326.566666662693"/>
    <n v="1"/>
    <s v="D528952"/>
    <s v="Closed"/>
  </r>
  <r>
    <x v="0"/>
    <x v="2"/>
    <x v="15"/>
    <s v="FS.418"/>
    <n v="37"/>
    <x v="12"/>
    <x v="0"/>
    <d v="2018-10-17T21:51:29"/>
    <d v="2018-10-10T17:00:00"/>
    <n v="622288.99999957066"/>
    <n v="10371.483333326178"/>
    <n v="383744.88333306857"/>
    <n v="1"/>
    <s v="D527332_A"/>
    <s v="Closed"/>
  </r>
  <r>
    <x v="0"/>
    <x v="2"/>
    <x v="5"/>
    <s v="FS.395"/>
    <n v="2"/>
    <x v="12"/>
    <x v="0"/>
    <d v="2018-11-03T10:51:45"/>
    <d v="2018-10-10T17:00:00"/>
    <n v="2051504.9999999581"/>
    <n v="34191.749999999302"/>
    <n v="68383.499999998603"/>
    <n v="1"/>
    <s v="D526856"/>
    <s v="Closed"/>
  </r>
  <r>
    <x v="0"/>
    <x v="2"/>
    <x v="5"/>
    <s v="FS.440"/>
    <n v="2"/>
    <x v="12"/>
    <x v="0"/>
    <d v="2018-11-03T10:52:12"/>
    <d v="2018-10-10T17:00:00"/>
    <n v="2051531.9999999832"/>
    <n v="34192.199999999721"/>
    <n v="68384.399999999441"/>
    <n v="1"/>
    <s v="D526859"/>
    <s v="Closed"/>
  </r>
  <r>
    <x v="0"/>
    <x v="2"/>
    <x v="5"/>
    <s v="FS.283"/>
    <n v="1"/>
    <x v="12"/>
    <x v="0"/>
    <d v="2018-11-03T10:53:10"/>
    <d v="2018-10-10T17:00:00"/>
    <n v="2051589.9999997113"/>
    <n v="34193.166666661855"/>
    <n v="34193.166666661855"/>
    <n v="1"/>
    <s v="D526875_B"/>
    <s v="Closed"/>
  </r>
  <r>
    <x v="0"/>
    <x v="2"/>
    <x v="5"/>
    <s v="FS.529"/>
    <n v="2"/>
    <x v="12"/>
    <x v="0"/>
    <d v="2018-11-07T09:56:25"/>
    <d v="2018-10-10T17:00:00"/>
    <n v="2393784.9999996135"/>
    <n v="39896.416666660225"/>
    <n v="79792.83333332045"/>
    <n v="1"/>
    <s v="D532089"/>
    <s v="Closed"/>
  </r>
  <r>
    <x v="0"/>
    <x v="2"/>
    <x v="10"/>
    <s v="FS.65"/>
    <n v="7"/>
    <x v="12"/>
    <x v="0"/>
    <d v="2018-10-19T22:02:59"/>
    <d v="2018-10-10T17:00:00"/>
    <n v="795778.99999993388"/>
    <n v="13262.983333332231"/>
    <n v="92840.883333325619"/>
    <n v="1"/>
    <s v="D528513"/>
    <s v="Closed"/>
  </r>
  <r>
    <x v="0"/>
    <x v="0"/>
    <x v="4"/>
    <s v="FS.1275"/>
    <n v="2"/>
    <x v="12"/>
    <x v="0"/>
    <d v="2018-10-17T22:02:10"/>
    <d v="2018-10-10T17:00:00"/>
    <n v="622929.99999979511"/>
    <n v="10382.166666663252"/>
    <n v="20764.333333326504"/>
    <n v="1"/>
    <s v="D526935_A"/>
    <s v="Closed"/>
  </r>
  <r>
    <x v="0"/>
    <x v="2"/>
    <x v="10"/>
    <s v="FS.69"/>
    <n v="1"/>
    <x v="12"/>
    <x v="0"/>
    <d v="2018-10-19T22:03:51"/>
    <d v="2018-10-10T17:00:00"/>
    <n v="795830.99999951664"/>
    <n v="13263.849999991944"/>
    <n v="13263.849999991944"/>
    <n v="1"/>
    <s v="D528514"/>
    <s v="Closed"/>
  </r>
  <r>
    <x v="0"/>
    <x v="0"/>
    <x v="0"/>
    <s v="MTR.26116"/>
    <n v="1"/>
    <x v="12"/>
    <x v="0"/>
    <d v="2018-11-09T15:23:00"/>
    <d v="2018-10-10T17:00:00"/>
    <n v="2586179.9999998882"/>
    <n v="43102.999999998137"/>
    <n v="43102.999999998137"/>
    <n v="1"/>
    <s v="C531134"/>
    <s v="Closed"/>
  </r>
  <r>
    <x v="0"/>
    <x v="2"/>
    <x v="5"/>
    <s v="MTR.21959"/>
    <n v="1"/>
    <x v="12"/>
    <x v="0"/>
    <d v="2018-10-24T10:53:00"/>
    <d v="2018-10-10T17:00:00"/>
    <n v="1187579.9999998882"/>
    <n v="19792.999999998137"/>
    <n v="19792.999999998137"/>
    <n v="1"/>
    <s v="C529541"/>
    <s v="Closed"/>
  </r>
  <r>
    <x v="0"/>
    <x v="2"/>
    <x v="5"/>
    <s v="FS.8894"/>
    <n v="2"/>
    <x v="12"/>
    <x v="0"/>
    <d v="2018-11-01T16:09:06"/>
    <d v="2018-10-10T17:00:00"/>
    <n v="1897745.9999996005"/>
    <n v="31629.099999993341"/>
    <n v="63258.199999986682"/>
    <n v="1"/>
    <s v="D526874_B"/>
    <s v="Closed"/>
  </r>
  <r>
    <x v="0"/>
    <x v="2"/>
    <x v="5"/>
    <s v="FS.8780"/>
    <n v="2"/>
    <x v="12"/>
    <x v="0"/>
    <d v="2018-11-03T14:15:11"/>
    <d v="2018-10-10T17:00:00"/>
    <n v="2063710.9999998473"/>
    <n v="34395.183333330788"/>
    <n v="68790.366666661575"/>
    <n v="1"/>
    <s v="D526619"/>
    <s v="Closed"/>
  </r>
  <r>
    <x v="0"/>
    <x v="7"/>
    <x v="17"/>
    <s v="MTR.15739"/>
    <n v="1"/>
    <x v="12"/>
    <x v="0"/>
    <d v="2018-10-21T18:59:00"/>
    <d v="2018-10-10T17:00:00"/>
    <n v="957540.00000001397"/>
    <n v="15959.000000000233"/>
    <n v="15959.000000000233"/>
    <n v="1"/>
    <s v="C528865"/>
    <s v="Closed"/>
  </r>
  <r>
    <x v="0"/>
    <x v="2"/>
    <x v="5"/>
    <s v="FS.38387"/>
    <n v="1"/>
    <x v="12"/>
    <x v="0"/>
    <d v="2018-11-05T11:20:34"/>
    <d v="2018-10-10T17:00:00"/>
    <n v="2226033.9999999152"/>
    <n v="37100.566666665254"/>
    <n v="37100.566666665254"/>
    <n v="1"/>
    <s v="D526842"/>
    <s v="Closed"/>
  </r>
  <r>
    <x v="0"/>
    <x v="2"/>
    <x v="5"/>
    <s v="FS.536"/>
    <n v="1"/>
    <x v="12"/>
    <x v="0"/>
    <d v="2018-11-05T11:21:19"/>
    <d v="2018-10-10T17:00:00"/>
    <n v="2226078.9999997476"/>
    <n v="37101.31666666246"/>
    <n v="37101.31666666246"/>
    <n v="1"/>
    <s v="D526836"/>
    <s v="Closed"/>
  </r>
  <r>
    <x v="0"/>
    <x v="0"/>
    <x v="4"/>
    <s v="TR.35531"/>
    <n v="4"/>
    <x v="12"/>
    <x v="0"/>
    <d v="2018-11-09T07:29:42"/>
    <d v="2018-10-10T17:00:00"/>
    <n v="2557781.9999999832"/>
    <n v="42629.699999999721"/>
    <n v="170518.79999999888"/>
    <n v="1"/>
    <s v="D529528"/>
    <s v="Closed"/>
  </r>
  <r>
    <x v="0"/>
    <x v="0"/>
    <x v="4"/>
    <s v="FS.987"/>
    <n v="3"/>
    <x v="12"/>
    <x v="0"/>
    <d v="2018-10-27T09:36:04"/>
    <d v="2018-10-10T17:00:00"/>
    <n v="1442163.9999995939"/>
    <n v="24036.066666659899"/>
    <n v="72108.199999979697"/>
    <n v="1"/>
    <s v="D527825_A"/>
    <s v="Closed"/>
  </r>
  <r>
    <x v="0"/>
    <x v="2"/>
    <x v="5"/>
    <s v="FS.393"/>
    <n v="1"/>
    <x v="12"/>
    <x v="0"/>
    <d v="2018-11-03T10:51:37"/>
    <d v="2018-10-10T17:00:00"/>
    <n v="2051496.9999999739"/>
    <n v="34191.616666666232"/>
    <n v="34191.616666666232"/>
    <n v="1"/>
    <s v="D526855"/>
    <s v="Closed"/>
  </r>
  <r>
    <x v="0"/>
    <x v="2"/>
    <x v="5"/>
    <s v="FS.551"/>
    <n v="1"/>
    <x v="12"/>
    <x v="0"/>
    <d v="2018-11-06T13:59:44"/>
    <d v="2018-10-10T17:00:00"/>
    <n v="2321984.0000000317"/>
    <n v="38699.733333333861"/>
    <n v="38699.733333333861"/>
    <n v="1"/>
    <s v="D526822"/>
    <s v="Closed"/>
  </r>
  <r>
    <x v="0"/>
    <x v="0"/>
    <x v="4"/>
    <s v="FS.987"/>
    <n v="3"/>
    <x v="12"/>
    <x v="0"/>
    <d v="2018-10-27T10:10:37"/>
    <d v="2018-10-10T17:00:00"/>
    <n v="1444236.9999994989"/>
    <n v="24070.616666658316"/>
    <n v="72211.849999974947"/>
    <n v="1"/>
    <s v="D527825_B"/>
    <s v="Closed"/>
  </r>
  <r>
    <x v="0"/>
    <x v="2"/>
    <x v="16"/>
    <s v="REC.421"/>
    <n v="103"/>
    <x v="12"/>
    <x v="0"/>
    <d v="2018-11-02T01:11:32"/>
    <d v="2018-10-10T17:00:00"/>
    <n v="1930291.999999783"/>
    <n v="32171.533333329717"/>
    <n v="3313667.9333329611"/>
    <n v="1"/>
    <s v="D531730"/>
    <s v="Closed"/>
  </r>
  <r>
    <x v="0"/>
    <x v="0"/>
    <x v="1"/>
    <s v="TR.34768"/>
    <n v="2"/>
    <x v="12"/>
    <x v="0"/>
    <d v="2018-10-29T16:47:29"/>
    <d v="2018-10-10T17:00:00"/>
    <n v="1640848.9999998361"/>
    <n v="27347.483333330601"/>
    <n v="54694.966666661203"/>
    <n v="1"/>
    <s v="D528484"/>
    <s v="Closed"/>
  </r>
  <r>
    <x v="0"/>
    <x v="0"/>
    <x v="1"/>
    <s v="FS.716"/>
    <n v="1"/>
    <x v="12"/>
    <x v="0"/>
    <d v="2018-11-11T11:04:11"/>
    <d v="2018-10-10T17:00:00"/>
    <n v="2743450.9999995818"/>
    <n v="45724.183333326364"/>
    <n v="45724.183333326364"/>
    <n v="1"/>
    <s v="D532672"/>
    <s v="Closed"/>
  </r>
  <r>
    <x v="0"/>
    <x v="0"/>
    <x v="3"/>
    <s v="FS.882"/>
    <n v="3"/>
    <x v="12"/>
    <x v="0"/>
    <d v="2018-11-02T08:25:00"/>
    <d v="2018-10-10T17:00:00"/>
    <n v="1956299.9999998603"/>
    <n v="32604.999999997672"/>
    <n v="97814.999999993015"/>
    <n v="1"/>
    <s v="D531700"/>
    <s v="Closed"/>
  </r>
  <r>
    <x v="0"/>
    <x v="0"/>
    <x v="4"/>
    <s v="FS.997"/>
    <n v="5"/>
    <x v="12"/>
    <x v="0"/>
    <d v="2018-10-27T09:36:04"/>
    <d v="2018-10-10T17:00:00"/>
    <n v="1442163.9999995939"/>
    <n v="24036.066666659899"/>
    <n v="120180.3333332995"/>
    <n v="1"/>
    <s v="D527826_A"/>
    <s v="Closed"/>
  </r>
  <r>
    <x v="0"/>
    <x v="0"/>
    <x v="3"/>
    <s v="FS.886"/>
    <n v="1"/>
    <x v="12"/>
    <x v="0"/>
    <d v="2018-11-09T16:54:42"/>
    <d v="2018-10-10T17:00:00"/>
    <n v="2591681.9999998435"/>
    <n v="43194.699999997392"/>
    <n v="43194.699999997392"/>
    <n v="1"/>
    <s v="D528682"/>
    <s v="Closed"/>
  </r>
  <r>
    <x v="0"/>
    <x v="0"/>
    <x v="3"/>
    <s v="FS.933"/>
    <n v="9"/>
    <x v="12"/>
    <x v="0"/>
    <d v="2018-10-30T07:54:15"/>
    <d v="2018-10-10T17:00:00"/>
    <n v="1695254.9999998184"/>
    <n v="28254.249999996973"/>
    <n v="254288.24999997276"/>
    <n v="1"/>
    <s v="D528675"/>
    <s v="Closed"/>
  </r>
  <r>
    <x v="0"/>
    <x v="2"/>
    <x v="5"/>
    <s v="FS.788"/>
    <n v="3"/>
    <x v="12"/>
    <x v="0"/>
    <d v="2018-11-05T11:49:45"/>
    <d v="2018-10-10T17:00:00"/>
    <n v="2227784.999999986"/>
    <n v="37129.749999999767"/>
    <n v="111389.2499999993"/>
    <n v="1"/>
    <s v="D526824"/>
    <s v="Closed"/>
  </r>
  <r>
    <x v="0"/>
    <x v="2"/>
    <x v="5"/>
    <s v="FS.280"/>
    <n v="4"/>
    <x v="12"/>
    <x v="0"/>
    <d v="2018-10-30T05:30:30"/>
    <d v="2018-10-10T17:00:00"/>
    <n v="1686629.9999996787"/>
    <n v="28110.499999994645"/>
    <n v="112441.99999997858"/>
    <n v="1"/>
    <s v="D526867"/>
    <s v="Closed"/>
  </r>
  <r>
    <x v="0"/>
    <x v="2"/>
    <x v="5"/>
    <s v="FS.279"/>
    <n v="17"/>
    <x v="12"/>
    <x v="0"/>
    <d v="2018-10-30T05:30:14"/>
    <d v="2018-10-10T17:00:00"/>
    <n v="1686613.9999997104"/>
    <n v="28110.233333328506"/>
    <n v="477873.9666665846"/>
    <n v="1"/>
    <s v="D526866"/>
    <s v="Closed"/>
  </r>
  <r>
    <x v="0"/>
    <x v="2"/>
    <x v="5"/>
    <s v="FS.284"/>
    <n v="1"/>
    <x v="12"/>
    <x v="0"/>
    <d v="2018-10-30T05:31:24"/>
    <d v="2018-10-10T17:00:00"/>
    <n v="1686683.999999729"/>
    <n v="28111.399999995483"/>
    <n v="28111.399999995483"/>
    <n v="1"/>
    <s v="D526868"/>
    <s v="Closed"/>
  </r>
  <r>
    <x v="0"/>
    <x v="2"/>
    <x v="5"/>
    <s v="FS.299"/>
    <n v="2"/>
    <x v="12"/>
    <x v="0"/>
    <d v="2018-10-30T05:34:01"/>
    <d v="2018-10-10T17:00:00"/>
    <n v="1686840.9999999683"/>
    <n v="28114.016666666139"/>
    <n v="56228.033333332278"/>
    <n v="1"/>
    <s v="D526869"/>
    <s v="Closed"/>
  </r>
  <r>
    <x v="0"/>
    <x v="2"/>
    <x v="5"/>
    <s v="FS.314"/>
    <n v="12"/>
    <x v="12"/>
    <x v="0"/>
    <d v="2018-10-30T05:35:41"/>
    <d v="2018-10-10T17:00:00"/>
    <n v="1686941.0000000848"/>
    <n v="28115.683333334746"/>
    <n v="337388.20000001695"/>
    <n v="1"/>
    <s v="D526870"/>
    <s v="Closed"/>
  </r>
  <r>
    <x v="0"/>
    <x v="2"/>
    <x v="5"/>
    <s v="FS.356"/>
    <n v="1"/>
    <x v="12"/>
    <x v="0"/>
    <d v="2018-10-30T05:37:37"/>
    <d v="2018-10-10T17:00:00"/>
    <n v="1687056.9999995409"/>
    <n v="28117.616666659014"/>
    <n v="28117.616666659014"/>
    <n v="1"/>
    <s v="D526871"/>
    <s v="Closed"/>
  </r>
  <r>
    <x v="0"/>
    <x v="2"/>
    <x v="5"/>
    <s v="REC.449"/>
    <n v="34"/>
    <x v="12"/>
    <x v="0"/>
    <d v="2018-10-30T05:39:58"/>
    <d v="2018-10-10T17:00:00"/>
    <n v="1687197.9999998119"/>
    <n v="28119.966666663531"/>
    <n v="956078.86666656006"/>
    <n v="1"/>
    <s v="D526862"/>
    <s v="Closed"/>
  </r>
  <r>
    <x v="0"/>
    <x v="2"/>
    <x v="5"/>
    <s v="FS.505"/>
    <n v="1"/>
    <x v="12"/>
    <x v="0"/>
    <d v="2018-10-30T05:42:25"/>
    <d v="2018-10-10T17:00:00"/>
    <n v="1687344.9999995995"/>
    <n v="28122.416666659992"/>
    <n v="28122.416666659992"/>
    <n v="1"/>
    <s v="D526814"/>
    <s v="Closed"/>
  </r>
  <r>
    <x v="0"/>
    <x v="2"/>
    <x v="5"/>
    <s v="REC.598"/>
    <n v="57"/>
    <x v="12"/>
    <x v="0"/>
    <d v="2018-10-30T05:48:58"/>
    <d v="2018-10-10T17:00:00"/>
    <n v="1687737.9999996861"/>
    <n v="28128.966666661436"/>
    <n v="1603351.0999997018"/>
    <n v="1"/>
    <s v="D526803"/>
    <s v="Closed"/>
  </r>
  <r>
    <x v="0"/>
    <x v="2"/>
    <x v="5"/>
    <s v="FS.623"/>
    <n v="1"/>
    <x v="12"/>
    <x v="0"/>
    <d v="2018-10-30T05:50:09"/>
    <d v="2018-10-10T17:00:00"/>
    <n v="1687808.9999999385"/>
    <n v="28130.149999998976"/>
    <n v="28130.149999998976"/>
    <n v="1"/>
    <s v="D526804"/>
    <s v="Closed"/>
  </r>
  <r>
    <x v="0"/>
    <x v="2"/>
    <x v="5"/>
    <s v="FS.734"/>
    <n v="6"/>
    <x v="12"/>
    <x v="0"/>
    <d v="2018-10-30T05:51:45"/>
    <d v="2018-10-10T17:00:00"/>
    <n v="1687904.9999997485"/>
    <n v="28131.749999995809"/>
    <n v="168790.49999997485"/>
    <n v="1"/>
    <s v="D526805"/>
    <s v="Closed"/>
  </r>
  <r>
    <x v="0"/>
    <x v="2"/>
    <x v="5"/>
    <s v="FS.806"/>
    <n v="5"/>
    <x v="12"/>
    <x v="0"/>
    <d v="2018-10-30T05:54:42"/>
    <d v="2018-10-10T17:00:00"/>
    <n v="1688081.999999634"/>
    <n v="28134.6999999939"/>
    <n v="140673.4999999695"/>
    <n v="1"/>
    <s v="D526807"/>
    <s v="Closed"/>
  </r>
  <r>
    <x v="0"/>
    <x v="2"/>
    <x v="5"/>
    <s v="FS.835"/>
    <n v="4"/>
    <x v="12"/>
    <x v="0"/>
    <d v="2018-10-30T05:56:06"/>
    <d v="2018-10-10T17:00:00"/>
    <n v="1688165.9999997821"/>
    <n v="28136.099999996368"/>
    <n v="112544.39999998547"/>
    <n v="1"/>
    <s v="D526808"/>
    <s v="Closed"/>
  </r>
  <r>
    <x v="0"/>
    <x v="2"/>
    <x v="5"/>
    <s v="FS.895"/>
    <n v="1"/>
    <x v="12"/>
    <x v="0"/>
    <d v="2018-10-30T05:58:24"/>
    <d v="2018-10-10T17:00:00"/>
    <n v="1688303.9999999804"/>
    <n v="28138.399999999674"/>
    <n v="28138.399999999674"/>
    <n v="1"/>
    <s v="D526811"/>
    <s v="Closed"/>
  </r>
  <r>
    <x v="0"/>
    <x v="2"/>
    <x v="5"/>
    <s v="FS.931"/>
    <n v="19"/>
    <x v="12"/>
    <x v="0"/>
    <d v="2018-10-30T06:00:20"/>
    <d v="2018-10-10T17:00:00"/>
    <n v="1688420.0000000652"/>
    <n v="28140.33333333442"/>
    <n v="534666.33333335398"/>
    <n v="1"/>
    <s v="D526812"/>
    <s v="Closed"/>
  </r>
  <r>
    <x v="0"/>
    <x v="2"/>
    <x v="5"/>
    <s v="FS.613"/>
    <n v="8"/>
    <x v="12"/>
    <x v="0"/>
    <d v="2018-10-30T06:07:57"/>
    <d v="2018-10-10T17:00:00"/>
    <n v="1688877.0000000251"/>
    <n v="28147.950000000419"/>
    <n v="225183.60000000335"/>
    <n v="1"/>
    <s v="D526791"/>
    <s v="Closed"/>
  </r>
  <r>
    <x v="0"/>
    <x v="2"/>
    <x v="5"/>
    <s v="FS.52390"/>
    <n v="1"/>
    <x v="12"/>
    <x v="0"/>
    <d v="2018-10-30T06:08:16"/>
    <d v="2018-10-10T17:00:00"/>
    <n v="1688896.0000000661"/>
    <n v="28148.266666667769"/>
    <n v="28148.266666667769"/>
    <n v="1"/>
    <s v="D526802"/>
    <s v="Closed"/>
  </r>
  <r>
    <x v="0"/>
    <x v="2"/>
    <x v="5"/>
    <s v="FS.628"/>
    <n v="2"/>
    <x v="12"/>
    <x v="0"/>
    <d v="2018-10-30T06:10:01"/>
    <d v="2018-10-10T17:00:00"/>
    <n v="1689001.0000000941"/>
    <n v="28150.016666668234"/>
    <n v="56300.033333336469"/>
    <n v="1"/>
    <s v="D526792"/>
    <s v="Closed"/>
  </r>
  <r>
    <x v="0"/>
    <x v="2"/>
    <x v="5"/>
    <s v="FS.636"/>
    <n v="6"/>
    <x v="12"/>
    <x v="0"/>
    <d v="2018-10-30T06:10:41"/>
    <d v="2018-10-10T17:00:00"/>
    <n v="1689041.0000000149"/>
    <n v="28150.683333333582"/>
    <n v="168904.10000000149"/>
    <n v="1"/>
    <s v="D526796"/>
    <s v="Closed"/>
  </r>
  <r>
    <x v="0"/>
    <x v="2"/>
    <x v="5"/>
    <s v="FS.635"/>
    <n v="18"/>
    <x v="12"/>
    <x v="0"/>
    <d v="2018-10-30T06:11:56"/>
    <d v="2018-10-10T17:00:00"/>
    <n v="1689115.9999999451"/>
    <n v="28151.933333332418"/>
    <n v="506734.79999998352"/>
    <n v="1"/>
    <s v="D526795"/>
    <s v="Closed"/>
  </r>
  <r>
    <x v="0"/>
    <x v="2"/>
    <x v="5"/>
    <s v="FS.634"/>
    <n v="7"/>
    <x v="12"/>
    <x v="0"/>
    <d v="2018-10-30T06:11:39"/>
    <d v="2018-10-10T17:00:00"/>
    <n v="1689098.999999743"/>
    <n v="28151.649999995716"/>
    <n v="197061.54999997001"/>
    <n v="1"/>
    <s v="D526794"/>
    <s v="Closed"/>
  </r>
  <r>
    <x v="0"/>
    <x v="2"/>
    <x v="5"/>
    <s v="FS.642"/>
    <n v="20"/>
    <x v="12"/>
    <x v="0"/>
    <d v="2018-10-30T06:13:14"/>
    <d v="2018-10-10T17:00:00"/>
    <n v="1689193.9999999478"/>
    <n v="28153.233333332464"/>
    <n v="563064.66666664928"/>
    <n v="1"/>
    <s v="D526797"/>
    <s v="Closed"/>
  </r>
  <r>
    <x v="0"/>
    <x v="2"/>
    <x v="5"/>
    <s v="FS.842"/>
    <n v="2"/>
    <x v="12"/>
    <x v="0"/>
    <d v="2018-10-30T06:18:23"/>
    <d v="2018-10-10T17:00:00"/>
    <n v="1689502.9999998864"/>
    <n v="28158.38333333144"/>
    <n v="56316.766666662879"/>
    <n v="1"/>
    <s v="D526801"/>
    <s v="Closed"/>
  </r>
  <r>
    <x v="0"/>
    <x v="2"/>
    <x v="5"/>
    <s v="FS.646"/>
    <n v="2"/>
    <x v="12"/>
    <x v="0"/>
    <d v="2018-10-30T06:25:09"/>
    <d v="2018-10-10T17:00:00"/>
    <n v="1689908.9999998687"/>
    <n v="28165.149999997811"/>
    <n v="56330.299999995623"/>
    <n v="1"/>
    <s v="D526799"/>
    <s v="Closed"/>
  </r>
  <r>
    <x v="0"/>
    <x v="2"/>
    <x v="5"/>
    <s v="FS.678"/>
    <n v="11"/>
    <x v="12"/>
    <x v="0"/>
    <d v="2018-10-30T06:27:33"/>
    <d v="2018-10-10T17:00:00"/>
    <n v="1690052.9999995837"/>
    <n v="28167.549999993062"/>
    <n v="309843.04999992368"/>
    <n v="1"/>
    <s v="D526790"/>
    <s v="Closed"/>
  </r>
  <r>
    <x v="0"/>
    <x v="2"/>
    <x v="5"/>
    <s v="FS.648"/>
    <n v="1"/>
    <x v="12"/>
    <x v="0"/>
    <d v="2018-10-30T06:30:47"/>
    <d v="2018-10-10T17:00:00"/>
    <n v="1690246.9999996712"/>
    <n v="28170.783333327854"/>
    <n v="28170.783333327854"/>
    <n v="1"/>
    <s v="D526787"/>
    <s v="Closed"/>
  </r>
  <r>
    <x v="0"/>
    <x v="2"/>
    <x v="5"/>
    <s v="FS.652"/>
    <n v="3"/>
    <x v="12"/>
    <x v="0"/>
    <d v="2018-10-30T06:32:12"/>
    <d v="2018-10-10T17:00:00"/>
    <n v="1690332.0000000531"/>
    <n v="28172.200000000885"/>
    <n v="84516.600000002654"/>
    <n v="1"/>
    <s v="D526789"/>
    <s v="Closed"/>
  </r>
  <r>
    <x v="0"/>
    <x v="2"/>
    <x v="5"/>
    <s v="FS.650"/>
    <n v="1"/>
    <x v="12"/>
    <x v="0"/>
    <d v="2018-10-30T06:33:08"/>
    <d v="2018-10-10T17:00:00"/>
    <n v="1690387.9999999423"/>
    <n v="28173.133333332371"/>
    <n v="28173.133333332371"/>
    <n v="1"/>
    <s v="D526788"/>
    <s v="Closed"/>
  </r>
  <r>
    <x v="0"/>
    <x v="2"/>
    <x v="5"/>
    <s v="FS.363"/>
    <n v="35"/>
    <x v="12"/>
    <x v="0"/>
    <d v="2018-10-30T06:37:36"/>
    <d v="2018-10-10T17:00:00"/>
    <n v="1690655.9999997262"/>
    <n v="28177.599999995437"/>
    <n v="986215.99999984028"/>
    <n v="1"/>
    <s v="D526756"/>
    <s v="Closed"/>
  </r>
  <r>
    <x v="0"/>
    <x v="2"/>
    <x v="5"/>
    <s v="REC.227"/>
    <n v="38"/>
    <x v="12"/>
    <x v="0"/>
    <d v="2018-10-30T06:40:55"/>
    <d v="2018-10-10T17:00:00"/>
    <n v="1690854.9999997253"/>
    <n v="28180.916666662088"/>
    <n v="1070874.8333331593"/>
    <n v="1"/>
    <s v="D526764_A"/>
    <s v="Closed"/>
  </r>
  <r>
    <x v="0"/>
    <x v="2"/>
    <x v="5"/>
    <s v="FS.234"/>
    <n v="5"/>
    <x v="12"/>
    <x v="0"/>
    <d v="2018-10-30T06:40:55"/>
    <d v="2018-10-10T17:00:00"/>
    <n v="1690854.9999997253"/>
    <n v="28180.916666662088"/>
    <n v="140904.58333331044"/>
    <n v="1"/>
    <s v="D526766_A"/>
    <s v="Closed"/>
  </r>
  <r>
    <x v="0"/>
    <x v="2"/>
    <x v="5"/>
    <s v="PL.136590"/>
    <n v="90"/>
    <x v="12"/>
    <x v="0"/>
    <d v="2018-10-30T06:40:55"/>
    <d v="2018-10-10T17:00:00"/>
    <n v="1690854.9999997253"/>
    <n v="28180.916666662088"/>
    <n v="2536282.4999995879"/>
    <n v="1"/>
    <s v="D530665"/>
    <s v="Closed"/>
  </r>
  <r>
    <x v="0"/>
    <x v="2"/>
    <x v="5"/>
    <s v="FS.254"/>
    <n v="5"/>
    <x v="12"/>
    <x v="0"/>
    <d v="2018-10-30T06:40:55"/>
    <d v="2018-10-10T17:00:00"/>
    <n v="1690854.9999997253"/>
    <n v="28180.916666662088"/>
    <n v="140904.58333331044"/>
    <n v="1"/>
    <s v="D526763_A"/>
    <s v="Closed"/>
  </r>
  <r>
    <x v="0"/>
    <x v="2"/>
    <x v="5"/>
    <s v="FS.225"/>
    <n v="2"/>
    <x v="12"/>
    <x v="0"/>
    <d v="2018-10-30T06:40:55"/>
    <d v="2018-10-10T17:00:00"/>
    <n v="1690854.9999997253"/>
    <n v="28180.916666662088"/>
    <n v="56361.833333324175"/>
    <n v="1"/>
    <s v="D526767_A"/>
    <s v="Closed"/>
  </r>
  <r>
    <x v="0"/>
    <x v="2"/>
    <x v="5"/>
    <s v="FS.211"/>
    <n v="11"/>
    <x v="12"/>
    <x v="0"/>
    <d v="2018-10-30T06:40:55"/>
    <d v="2018-10-10T17:00:00"/>
    <n v="1690854.9999997253"/>
    <n v="28180.916666662088"/>
    <n v="309990.08333328296"/>
    <n v="1"/>
    <s v="D526769_A"/>
    <s v="Closed"/>
  </r>
  <r>
    <x v="0"/>
    <x v="2"/>
    <x v="5"/>
    <s v="FS.226"/>
    <n v="2"/>
    <x v="12"/>
    <x v="0"/>
    <d v="2018-10-30T06:40:55"/>
    <d v="2018-10-10T17:00:00"/>
    <n v="1690854.9999997253"/>
    <n v="28180.916666662088"/>
    <n v="56361.833333324175"/>
    <n v="1"/>
    <s v="D526765_A"/>
    <s v="Closed"/>
  </r>
  <r>
    <x v="0"/>
    <x v="2"/>
    <x v="5"/>
    <s v="REC.207"/>
    <n v="9"/>
    <x v="12"/>
    <x v="0"/>
    <d v="2018-10-30T06:40:55"/>
    <d v="2018-10-10T17:00:00"/>
    <n v="1690854.9999997253"/>
    <n v="28180.916666662088"/>
    <n v="253628.24999995879"/>
    <n v="1"/>
    <s v="D526770_A"/>
    <s v="Closed"/>
  </r>
  <r>
    <x v="0"/>
    <x v="2"/>
    <x v="5"/>
    <s v="FS.364"/>
    <n v="6"/>
    <x v="12"/>
    <x v="0"/>
    <d v="2018-10-30T06:41:28"/>
    <d v="2018-10-10T17:00:00"/>
    <n v="1690887.9999998957"/>
    <n v="28181.466666664928"/>
    <n v="169088.79999998957"/>
    <n v="1"/>
    <s v="D526758"/>
    <s v="Closed"/>
  </r>
  <r>
    <x v="0"/>
    <x v="2"/>
    <x v="5"/>
    <s v="REC.361"/>
    <n v="78"/>
    <x v="12"/>
    <x v="0"/>
    <d v="2018-10-30T06:41:53"/>
    <d v="2018-10-10T17:00:00"/>
    <n v="1690913.000000082"/>
    <n v="28181.883333334699"/>
    <n v="2198186.9000001065"/>
    <n v="1"/>
    <s v="D526757"/>
    <s v="Closed"/>
  </r>
  <r>
    <x v="0"/>
    <x v="2"/>
    <x v="5"/>
    <s v="FS.318"/>
    <n v="1"/>
    <x v="12"/>
    <x v="0"/>
    <d v="2018-10-30T06:44:59"/>
    <d v="2018-10-10T17:00:00"/>
    <n v="1691098.9999995567"/>
    <n v="28184.983333325945"/>
    <n v="28184.983333325945"/>
    <n v="1"/>
    <s v="D526760"/>
    <s v="Closed"/>
  </r>
  <r>
    <x v="0"/>
    <x v="2"/>
    <x v="5"/>
    <s v="FS.317"/>
    <n v="2"/>
    <x v="12"/>
    <x v="0"/>
    <d v="2018-10-30T06:45:19"/>
    <d v="2018-10-10T17:00:00"/>
    <n v="1691118.9999998314"/>
    <n v="28185.316666663857"/>
    <n v="56370.633333327714"/>
    <n v="1"/>
    <s v="D526759"/>
    <s v="Closed"/>
  </r>
  <r>
    <x v="0"/>
    <x v="2"/>
    <x v="5"/>
    <s v="FS.291"/>
    <n v="4"/>
    <x v="12"/>
    <x v="0"/>
    <d v="2018-10-30T06:47:50"/>
    <d v="2018-10-10T17:00:00"/>
    <n v="1691269.9999999255"/>
    <n v="28187.833333332092"/>
    <n v="112751.33333332837"/>
    <n v="1"/>
    <s v="D526761"/>
    <s v="Closed"/>
  </r>
  <r>
    <x v="0"/>
    <x v="2"/>
    <x v="5"/>
    <s v="FS.251"/>
    <n v="8"/>
    <x v="12"/>
    <x v="0"/>
    <d v="2018-10-30T06:53:12"/>
    <d v="2018-10-10T17:00:00"/>
    <n v="1691591.9999997597"/>
    <n v="28193.199999995995"/>
    <n v="225545.59999996796"/>
    <n v="1"/>
    <s v="D526762"/>
    <s v="Closed"/>
  </r>
  <r>
    <x v="0"/>
    <x v="2"/>
    <x v="5"/>
    <s v="REC.227"/>
    <n v="38"/>
    <x v="12"/>
    <x v="0"/>
    <d v="2018-10-31T08:43:33"/>
    <d v="2018-10-10T17:00:00"/>
    <n v="1784612.9999997793"/>
    <n v="29743.549999996321"/>
    <n v="1130254.8999998602"/>
    <n v="1"/>
    <s v="D526764_B"/>
    <s v="Closed"/>
  </r>
  <r>
    <x v="0"/>
    <x v="2"/>
    <x v="5"/>
    <s v="REC.207"/>
    <n v="9"/>
    <x v="12"/>
    <x v="0"/>
    <d v="2018-10-31T08:44:02"/>
    <d v="2018-10-10T17:00:00"/>
    <n v="1784641.9999996433"/>
    <n v="29744.033333327388"/>
    <n v="267696.2999999465"/>
    <n v="1"/>
    <s v="D526770_B"/>
    <s v="Closed"/>
  </r>
  <r>
    <x v="0"/>
    <x v="2"/>
    <x v="5"/>
    <s v="FS.226"/>
    <n v="2"/>
    <x v="12"/>
    <x v="0"/>
    <d v="2018-10-31T08:46:56"/>
    <d v="2018-10-10T17:00:00"/>
    <n v="1784816.0000000848"/>
    <n v="29746.933333334746"/>
    <n v="59493.866666669492"/>
    <n v="1"/>
    <s v="D526765_B"/>
    <s v="Closed"/>
  </r>
  <r>
    <x v="0"/>
    <x v="2"/>
    <x v="5"/>
    <s v="FS.234"/>
    <n v="5"/>
    <x v="12"/>
    <x v="0"/>
    <d v="2018-10-31T08:46:44"/>
    <d v="2018-10-10T17:00:00"/>
    <n v="1784803.9999997942"/>
    <n v="29746.733333329903"/>
    <n v="148733.66666664951"/>
    <n v="1"/>
    <s v="D526766_B"/>
    <s v="Closed"/>
  </r>
  <r>
    <x v="0"/>
    <x v="2"/>
    <x v="5"/>
    <s v="FS.225"/>
    <n v="2"/>
    <x v="12"/>
    <x v="0"/>
    <d v="2018-10-31T08:47:11"/>
    <d v="2018-10-10T17:00:00"/>
    <n v="1784830.9999998193"/>
    <n v="29747.183333330322"/>
    <n v="59494.366666660644"/>
    <n v="1"/>
    <s v="D526767_B"/>
    <s v="Closed"/>
  </r>
  <r>
    <x v="0"/>
    <x v="2"/>
    <x v="5"/>
    <s v="FS.211"/>
    <n v="11"/>
    <x v="12"/>
    <x v="0"/>
    <d v="2018-10-31T08:47:31"/>
    <d v="2018-10-10T17:00:00"/>
    <n v="1784851.0000000941"/>
    <n v="29747.516666668234"/>
    <n v="327222.68333335058"/>
    <n v="1"/>
    <s v="D526769_B"/>
    <s v="Closed"/>
  </r>
  <r>
    <x v="0"/>
    <x v="0"/>
    <x v="4"/>
    <s v="FS.1333"/>
    <n v="2"/>
    <x v="12"/>
    <x v="0"/>
    <d v="2018-10-30T10:13:38"/>
    <d v="2018-10-10T17:00:00"/>
    <n v="1703617.9999996908"/>
    <n v="28393.63333332818"/>
    <n v="56787.26666665636"/>
    <n v="1"/>
    <s v="D526954"/>
    <s v="Closed"/>
  </r>
  <r>
    <x v="0"/>
    <x v="0"/>
    <x v="0"/>
    <s v="TR.35871"/>
    <n v="1"/>
    <x v="12"/>
    <x v="0"/>
    <d v="2018-10-30T10:46:02"/>
    <d v="2018-10-10T17:00:00"/>
    <n v="1705561.9999996154"/>
    <n v="28426.033333326923"/>
    <n v="28426.033333326923"/>
    <n v="1"/>
    <s v="D529813"/>
    <s v="Closed"/>
  </r>
  <r>
    <x v="0"/>
    <x v="2"/>
    <x v="5"/>
    <s v="FS.254"/>
    <n v="5"/>
    <x v="12"/>
    <x v="0"/>
    <d v="2018-10-31T11:00:31"/>
    <d v="2018-10-10T17:00:00"/>
    <n v="1792830.9999997029"/>
    <n v="29880.516666661715"/>
    <n v="149402.58333330858"/>
    <n v="1"/>
    <s v="D526763_B"/>
    <s v="Closed"/>
  </r>
  <r>
    <x v="0"/>
    <x v="2"/>
    <x v="5"/>
    <s v="FS.357"/>
    <n v="4"/>
    <x v="12"/>
    <x v="0"/>
    <d v="2018-10-31T11:05:37"/>
    <d v="2018-10-10T17:00:00"/>
    <n v="1793136.9999995688"/>
    <n v="29885.61666665948"/>
    <n v="119542.46666663792"/>
    <n v="1"/>
    <s v="D526755"/>
    <s v="Closed"/>
  </r>
  <r>
    <x v="0"/>
    <x v="0"/>
    <x v="0"/>
    <s v="PL.100409"/>
    <n v="1"/>
    <x v="12"/>
    <x v="0"/>
    <d v="2018-10-30T11:35:52"/>
    <d v="2018-10-10T17:00:00"/>
    <n v="1708551.9999995129"/>
    <n v="28475.866666658549"/>
    <n v="28475.866666658549"/>
    <n v="1"/>
    <s v="D530369"/>
    <s v="Closed"/>
  </r>
  <r>
    <x v="0"/>
    <x v="2"/>
    <x v="5"/>
    <s v="FS.742"/>
    <n v="16"/>
    <x v="12"/>
    <x v="0"/>
    <d v="2018-10-31T13:59:25"/>
    <d v="2018-10-10T17:00:00"/>
    <n v="1803564.9999999907"/>
    <n v="30059.416666666511"/>
    <n v="480950.66666666418"/>
    <n v="1"/>
    <s v="D526741"/>
    <s v="Closed"/>
  </r>
  <r>
    <x v="0"/>
    <x v="2"/>
    <x v="5"/>
    <s v="FS.730"/>
    <n v="40"/>
    <x v="12"/>
    <x v="0"/>
    <d v="2018-10-31T13:59:03"/>
    <d v="2018-10-10T17:00:00"/>
    <n v="1803542.9999998771"/>
    <n v="30059.049999997951"/>
    <n v="1202361.999999918"/>
    <n v="1"/>
    <s v="D526739"/>
    <s v="Closed"/>
  </r>
  <r>
    <x v="0"/>
    <x v="0"/>
    <x v="0"/>
    <s v="FS.1256"/>
    <n v="2"/>
    <x v="12"/>
    <x v="0"/>
    <d v="2018-10-30T20:12:40"/>
    <d v="2018-10-10T17:00:00"/>
    <n v="1739559.9999997532"/>
    <n v="28992.666666662553"/>
    <n v="57985.333333325107"/>
    <n v="1"/>
    <s v="D528141"/>
    <s v="Closed"/>
  </r>
  <r>
    <x v="0"/>
    <x v="2"/>
    <x v="5"/>
    <s v="MTR.18179"/>
    <n v="1"/>
    <x v="12"/>
    <x v="0"/>
    <d v="2018-11-01T21:15:00"/>
    <d v="2018-10-10T17:00:00"/>
    <n v="1916099.9999995809"/>
    <n v="31934.999999993015"/>
    <n v="31934.999999993015"/>
    <n v="1"/>
    <s v="C531268"/>
    <s v="Closed"/>
  </r>
  <r>
    <x v="0"/>
    <x v="2"/>
    <x v="5"/>
    <s v="FS.438"/>
    <n v="40"/>
    <x v="12"/>
    <x v="0"/>
    <d v="2018-10-29T21:41:20"/>
    <d v="2018-10-10T17:00:00"/>
    <n v="1658479.9999999115"/>
    <n v="27641.333333331859"/>
    <n v="1105653.3333332743"/>
    <n v="1"/>
    <s v="D526873"/>
    <s v="Closed"/>
  </r>
  <r>
    <x v="0"/>
    <x v="2"/>
    <x v="5"/>
    <s v="FS.8894"/>
    <n v="2"/>
    <x v="12"/>
    <x v="0"/>
    <d v="2018-10-29T21:41:20"/>
    <d v="2018-10-10T17:00:00"/>
    <n v="1658479.9999999115"/>
    <n v="27641.333333331859"/>
    <n v="55282.666666663717"/>
    <n v="1"/>
    <s v="D526874_A"/>
    <s v="Closed"/>
  </r>
  <r>
    <x v="0"/>
    <x v="2"/>
    <x v="5"/>
    <s v="TR.34380"/>
    <n v="1"/>
    <x v="12"/>
    <x v="0"/>
    <d v="2018-11-04T11:15:09"/>
    <d v="2018-10-10T17:00:00"/>
    <n v="2139309.0000000084"/>
    <n v="35655.15000000014"/>
    <n v="35655.15000000014"/>
    <n v="1"/>
    <s v="D529719"/>
    <s v="Closed"/>
  </r>
  <r>
    <x v="0"/>
    <x v="0"/>
    <x v="1"/>
    <s v="FDR.8366"/>
    <n v="972"/>
    <x v="12"/>
    <x v="0"/>
    <d v="2018-10-16T17:43:48"/>
    <d v="2018-10-10T17:00:00"/>
    <n v="521027.99999951385"/>
    <n v="8683.7999999918975"/>
    <n v="8440653.5999921244"/>
    <n v="1"/>
    <s v="D526472"/>
    <s v="Closed"/>
  </r>
  <r>
    <x v="0"/>
    <x v="0"/>
    <x v="4"/>
    <s v="FS.1396"/>
    <n v="1"/>
    <x v="12"/>
    <x v="0"/>
    <d v="2018-10-28T18:53:39"/>
    <d v="2018-10-10T17:00:00"/>
    <n v="1562018.9999997849"/>
    <n v="26033.649999996414"/>
    <n v="26033.649999996414"/>
    <n v="1"/>
    <s v="D527853_C"/>
    <s v="Closed"/>
  </r>
  <r>
    <x v="0"/>
    <x v="0"/>
    <x v="3"/>
    <s v="FS.15584"/>
    <n v="1"/>
    <x v="12"/>
    <x v="0"/>
    <d v="2018-10-31T19:49:23"/>
    <d v="2018-10-10T17:00:00"/>
    <n v="1824563.000000082"/>
    <n v="30409.383333334699"/>
    <n v="30409.383333334699"/>
    <n v="1"/>
    <s v="D528734_B"/>
    <s v="Closed"/>
  </r>
  <r>
    <x v="0"/>
    <x v="0"/>
    <x v="3"/>
    <s v="FS.907"/>
    <n v="2"/>
    <x v="12"/>
    <x v="0"/>
    <d v="2018-10-29T11:09:22"/>
    <d v="2018-10-10T17:00:00"/>
    <n v="1620561.9999999879"/>
    <n v="27009.366666666465"/>
    <n v="54018.73333333293"/>
    <n v="1"/>
    <s v="D528631_B"/>
    <s v="Closed"/>
  </r>
  <r>
    <x v="0"/>
    <x v="0"/>
    <x v="0"/>
    <s v="REC.1105"/>
    <n v="333"/>
    <x v="12"/>
    <x v="0"/>
    <d v="2018-10-25T10:04:59"/>
    <d v="2018-10-10T17:00:00"/>
    <n v="1271098.9999996964"/>
    <n v="21184.983333328273"/>
    <n v="7054599.4499983154"/>
    <n v="1"/>
    <s v="D526483"/>
    <s v="Closed"/>
  </r>
  <r>
    <x v="0"/>
    <x v="0"/>
    <x v="3"/>
    <s v="FS.918"/>
    <n v="68"/>
    <x v="12"/>
    <x v="0"/>
    <d v="2018-10-24T08:07:05"/>
    <d v="2018-10-10T17:00:00"/>
    <n v="1177625.0000000233"/>
    <n v="19627.083333333721"/>
    <n v="1334641.6666666931"/>
    <n v="1"/>
    <s v="D527543_B"/>
    <s v="Closed"/>
  </r>
  <r>
    <x v="0"/>
    <x v="0"/>
    <x v="3"/>
    <s v="FS.747"/>
    <n v="15"/>
    <x v="12"/>
    <x v="0"/>
    <d v="2018-10-30T08:04:02"/>
    <d v="2018-10-10T17:00:00"/>
    <n v="1695841.9999999925"/>
    <n v="28264.033333333209"/>
    <n v="423960.49999999814"/>
    <n v="1"/>
    <s v="D528611_B"/>
    <s v="Closed"/>
  </r>
  <r>
    <x v="0"/>
    <x v="7"/>
    <x v="17"/>
    <s v="SL.16514"/>
    <n v="1"/>
    <x v="12"/>
    <x v="0"/>
    <d v="2018-10-21T14:59:33"/>
    <d v="2018-10-10T17:00:00"/>
    <n v="943172.99999976531"/>
    <n v="15719.549999996088"/>
    <n v="15719.549999996088"/>
    <n v="1"/>
    <s v="D528526_B"/>
    <s v="Closed"/>
  </r>
  <r>
    <x v="0"/>
    <x v="7"/>
    <x v="17"/>
    <s v="TR.39002"/>
    <n v="1"/>
    <x v="12"/>
    <x v="0"/>
    <d v="2018-10-22T16:23:11"/>
    <d v="2018-10-10T17:00:00"/>
    <n v="1034590.9999997355"/>
    <n v="17243.183333328925"/>
    <n v="17243.183333328925"/>
    <n v="1"/>
    <s v="D528399_B"/>
    <s v="Closed"/>
  </r>
  <r>
    <x v="0"/>
    <x v="7"/>
    <x v="17"/>
    <s v="FDR.8355"/>
    <n v="1047"/>
    <x v="12"/>
    <x v="0"/>
    <d v="2018-10-17T19:18:00"/>
    <d v="2018-10-10T17:00:00"/>
    <n v="613079.99999995809"/>
    <n v="10217.999999999302"/>
    <n v="10698245.999999268"/>
    <n v="1"/>
    <s v="D526482"/>
    <s v="Closed"/>
  </r>
  <r>
    <x v="0"/>
    <x v="0"/>
    <x v="3"/>
    <s v="FDR.2873"/>
    <n v="1189"/>
    <x v="12"/>
    <x v="0"/>
    <d v="2018-10-15T16:44:44"/>
    <d v="2018-10-10T17:00:00"/>
    <n v="431083.99999961257"/>
    <n v="7184.7333333268762"/>
    <n v="8542647.9333256558"/>
    <n v="1"/>
    <s v="D526470"/>
    <s v="Closed"/>
  </r>
  <r>
    <x v="0"/>
    <x v="2"/>
    <x v="15"/>
    <s v="FS.441"/>
    <n v="4"/>
    <x v="12"/>
    <x v="0"/>
    <d v="2018-10-16T10:52:44"/>
    <d v="2018-10-10T17:00:00"/>
    <n v="496363.99999991991"/>
    <n v="8272.7333333319984"/>
    <n v="33090.933333327994"/>
    <n v="1"/>
    <s v="D527291_B"/>
    <s v="Closed"/>
  </r>
  <r>
    <x v="0"/>
    <x v="2"/>
    <x v="5"/>
    <s v="FS.500"/>
    <n v="97"/>
    <x v="12"/>
    <x v="0"/>
    <d v="2018-10-19T12:12:00"/>
    <d v="2018-10-10T17:00:00"/>
    <n v="760319.99999962281"/>
    <n v="12671.999999993714"/>
    <n v="1229183.9999993902"/>
    <n v="1"/>
    <s v="D530110_B"/>
    <s v="Closed"/>
  </r>
  <r>
    <x v="0"/>
    <x v="2"/>
    <x v="5"/>
    <s v="FS.481"/>
    <n v="3"/>
    <x v="12"/>
    <x v="0"/>
    <d v="2018-10-19T12:12:00"/>
    <d v="2018-10-10T17:00:00"/>
    <n v="760319.99999962281"/>
    <n v="12671.999999993714"/>
    <n v="38015.999999981141"/>
    <n v="1"/>
    <s v="D527643_D"/>
    <s v="Closed"/>
  </r>
  <r>
    <x v="0"/>
    <x v="2"/>
    <x v="5"/>
    <s v="FS.481"/>
    <n v="3"/>
    <x v="12"/>
    <x v="0"/>
    <d v="2018-10-19T12:12:00"/>
    <d v="2018-10-10T17:00:00"/>
    <n v="760319.99999962281"/>
    <n v="12671.999999993714"/>
    <n v="38015.999999981141"/>
    <n v="1"/>
    <s v="D527643_C"/>
    <s v="Closed"/>
  </r>
  <r>
    <x v="0"/>
    <x v="0"/>
    <x v="4"/>
    <s v="FS.1139"/>
    <n v="5"/>
    <x v="12"/>
    <x v="0"/>
    <d v="2018-10-19T13:11:58"/>
    <d v="2018-10-10T17:00:00"/>
    <n v="763917.99999957439"/>
    <n v="12731.966666659573"/>
    <n v="63659.833333297865"/>
    <n v="1"/>
    <s v="D527780"/>
    <s v="Closed"/>
  </r>
  <r>
    <x v="0"/>
    <x v="0"/>
    <x v="1"/>
    <s v="FS.795"/>
    <n v="2"/>
    <x v="12"/>
    <x v="0"/>
    <d v="2018-10-19T14:16:36"/>
    <d v="2018-10-10T17:00:00"/>
    <n v="767795.99999960046"/>
    <n v="12796.599999993341"/>
    <n v="25593.199999986682"/>
    <n v="1"/>
    <s v="D527560_B"/>
    <s v="Closed"/>
  </r>
  <r>
    <x v="0"/>
    <x v="0"/>
    <x v="1"/>
    <s v="FS.794"/>
    <n v="9"/>
    <x v="12"/>
    <x v="0"/>
    <d v="2018-10-19T14:18:17"/>
    <d v="2018-10-10T17:00:00"/>
    <n v="767896.99999995064"/>
    <n v="12798.283333332511"/>
    <n v="115184.5499999926"/>
    <n v="1"/>
    <s v="D527559_B"/>
    <s v="Closed"/>
  </r>
  <r>
    <x v="0"/>
    <x v="0"/>
    <x v="1"/>
    <s v="FS.801"/>
    <n v="3"/>
    <x v="12"/>
    <x v="0"/>
    <d v="2018-10-19T14:45:32"/>
    <d v="2018-10-10T17:00:00"/>
    <n v="769531.99999993667"/>
    <n v="12825.533333332278"/>
    <n v="38476.599999996834"/>
    <n v="1"/>
    <s v="D527561_B"/>
    <s v="Closed"/>
  </r>
  <r>
    <x v="0"/>
    <x v="0"/>
    <x v="0"/>
    <s v="FS.1001"/>
    <n v="84"/>
    <x v="12"/>
    <x v="0"/>
    <d v="2018-10-19T17:37:47"/>
    <d v="2018-10-10T17:00:00"/>
    <n v="779866.99999999255"/>
    <n v="12997.783333333209"/>
    <n v="1091813.7999999896"/>
    <n v="1"/>
    <s v="D528114_B"/>
    <s v="Closed"/>
  </r>
  <r>
    <x v="0"/>
    <x v="0"/>
    <x v="4"/>
    <s v="PL.98652"/>
    <n v="536"/>
    <x v="12"/>
    <x v="0"/>
    <d v="2018-10-19T17:41:48"/>
    <d v="2018-10-10T17:00:00"/>
    <n v="780107.99999975134"/>
    <n v="13001.799999995856"/>
    <n v="6968964.7999977786"/>
    <n v="1"/>
    <s v="D528533_B"/>
    <s v="Closed"/>
  </r>
  <r>
    <x v="0"/>
    <x v="0"/>
    <x v="4"/>
    <s v="FS.996"/>
    <n v="2"/>
    <x v="12"/>
    <x v="0"/>
    <d v="2018-10-19T19:50:21"/>
    <d v="2018-10-10T17:00:00"/>
    <n v="787820.99999981001"/>
    <n v="13130.349999996834"/>
    <n v="26260.699999993667"/>
    <n v="1"/>
    <s v="D528113_B"/>
    <s v="Closed"/>
  </r>
  <r>
    <x v="0"/>
    <x v="0"/>
    <x v="4"/>
    <s v="FS.1177"/>
    <n v="1"/>
    <x v="12"/>
    <x v="0"/>
    <d v="2018-10-19T19:55:08"/>
    <d v="2018-10-10T17:00:00"/>
    <n v="788107.99999963492"/>
    <n v="13135.133333327249"/>
    <n v="13135.133333327249"/>
    <n v="1"/>
    <s v="D528123_B"/>
    <s v="Closed"/>
  </r>
  <r>
    <x v="0"/>
    <x v="0"/>
    <x v="4"/>
    <s v="FS.1204"/>
    <n v="1"/>
    <x v="12"/>
    <x v="0"/>
    <d v="2018-10-19T19:55:25"/>
    <d v="2018-10-10T17:00:00"/>
    <n v="788124.99999983702"/>
    <n v="13135.41666666395"/>
    <n v="13135.41666666395"/>
    <n v="1"/>
    <s v="D528124_B"/>
    <s v="Closed"/>
  </r>
  <r>
    <x v="0"/>
    <x v="0"/>
    <x v="4"/>
    <s v="FS.1283"/>
    <n v="3"/>
    <x v="12"/>
    <x v="0"/>
    <d v="2018-10-19T19:55:39"/>
    <d v="2018-10-10T17:00:00"/>
    <n v="788138.99999996647"/>
    <n v="13135.649999999441"/>
    <n v="39406.949999998324"/>
    <n v="1"/>
    <s v="D528125_B"/>
    <s v="Closed"/>
  </r>
  <r>
    <x v="0"/>
    <x v="0"/>
    <x v="0"/>
    <s v="FS.1411"/>
    <n v="48"/>
    <x v="12"/>
    <x v="0"/>
    <d v="2018-10-19T20:00:17"/>
    <d v="2018-10-10T17:00:00"/>
    <n v="788416.99999957345"/>
    <n v="13140.283333326224"/>
    <n v="630733.59999965876"/>
    <n v="1"/>
    <s v="D528870_B"/>
    <s v="Closed"/>
  </r>
  <r>
    <x v="0"/>
    <x v="0"/>
    <x v="0"/>
    <s v="PL.101601"/>
    <n v="21"/>
    <x v="12"/>
    <x v="0"/>
    <d v="2018-10-19T20:00:17"/>
    <d v="2018-10-10T17:00:00"/>
    <n v="788416.99999957345"/>
    <n v="13140.283333326224"/>
    <n v="275945.94999985071"/>
    <n v="1"/>
    <s v="D528897_B"/>
    <s v="Closed"/>
  </r>
  <r>
    <x v="0"/>
    <x v="0"/>
    <x v="0"/>
    <s v="FS.41587"/>
    <n v="4"/>
    <x v="12"/>
    <x v="0"/>
    <d v="2018-10-19T20:00:17"/>
    <d v="2018-10-10T17:00:00"/>
    <n v="788416.99999957345"/>
    <n v="13140.283333326224"/>
    <n v="52561.133333304897"/>
    <n v="1"/>
    <s v="D528924_B"/>
    <s v="Closed"/>
  </r>
  <r>
    <x v="0"/>
    <x v="0"/>
    <x v="0"/>
    <s v="FS.1486"/>
    <n v="2"/>
    <x v="12"/>
    <x v="0"/>
    <d v="2018-10-19T20:00:17"/>
    <d v="2018-10-10T17:00:00"/>
    <n v="788416.99999957345"/>
    <n v="13140.283333326224"/>
    <n v="26280.566666652448"/>
    <n v="1"/>
    <s v="D528871_B"/>
    <s v="Closed"/>
  </r>
  <r>
    <x v="0"/>
    <x v="0"/>
    <x v="0"/>
    <s v="FS.41587"/>
    <n v="4"/>
    <x v="12"/>
    <x v="0"/>
    <d v="2018-10-19T20:00:17"/>
    <d v="2018-10-10T17:00:00"/>
    <n v="788416.99999957345"/>
    <n v="13140.283333326224"/>
    <n v="52561.133333304897"/>
    <n v="1"/>
    <s v="D528872_B"/>
    <s v="Closed"/>
  </r>
  <r>
    <x v="0"/>
    <x v="0"/>
    <x v="0"/>
    <s v="PLUG.10867"/>
    <n v="26"/>
    <x v="12"/>
    <x v="0"/>
    <d v="2018-10-19T20:00:17"/>
    <d v="2018-10-10T17:00:00"/>
    <n v="788416.99999957345"/>
    <n v="13140.283333326224"/>
    <n v="341647.36666648183"/>
    <n v="1"/>
    <s v="D528850_B"/>
    <s v="Closed"/>
  </r>
  <r>
    <x v="0"/>
    <x v="0"/>
    <x v="0"/>
    <s v="FS.41587"/>
    <n v="4"/>
    <x v="12"/>
    <x v="0"/>
    <d v="2018-10-19T20:00:17"/>
    <d v="2018-10-10T17:00:00"/>
    <n v="788416.99999957345"/>
    <n v="13140.283333326224"/>
    <n v="52561.133333304897"/>
    <n v="1"/>
    <s v="D528923_B"/>
    <s v="Closed"/>
  </r>
  <r>
    <x v="0"/>
    <x v="0"/>
    <x v="3"/>
    <s v="FS.590"/>
    <n v="67"/>
    <x v="12"/>
    <x v="0"/>
    <d v="2018-10-20T12:53:19"/>
    <d v="2018-10-10T17:00:00"/>
    <n v="849198.99999951012"/>
    <n v="14153.316666658502"/>
    <n v="948272.21666611964"/>
    <n v="1"/>
    <s v="D527623_A"/>
    <s v="Closed"/>
  </r>
  <r>
    <x v="0"/>
    <x v="0"/>
    <x v="1"/>
    <s v="TR.35104"/>
    <n v="2"/>
    <x v="12"/>
    <x v="0"/>
    <d v="2018-10-20T15:14:48"/>
    <d v="2018-10-10T17:00:00"/>
    <n v="857687.99999991897"/>
    <n v="14294.79999999865"/>
    <n v="28589.599999997299"/>
    <n v="1"/>
    <s v="D528778"/>
    <s v="Closed"/>
  </r>
  <r>
    <x v="0"/>
    <x v="2"/>
    <x v="15"/>
    <s v="FS.358"/>
    <n v="6"/>
    <x v="12"/>
    <x v="0"/>
    <d v="2018-10-20T15:18:16"/>
    <d v="2018-10-10T17:00:00"/>
    <n v="857895.99999950733"/>
    <n v="14298.266666658456"/>
    <n v="85789.599999950733"/>
    <n v="1"/>
    <s v="D527453"/>
    <s v="Closed"/>
  </r>
  <r>
    <x v="0"/>
    <x v="0"/>
    <x v="0"/>
    <s v="FS.1320"/>
    <n v="1"/>
    <x v="12"/>
    <x v="0"/>
    <d v="2018-10-21T09:45:24"/>
    <d v="2018-10-10T17:00:00"/>
    <n v="924323.99999974295"/>
    <n v="15405.399999995716"/>
    <n v="15405.399999995716"/>
    <n v="1"/>
    <s v="D528126_B"/>
    <s v="Closed"/>
  </r>
  <r>
    <x v="0"/>
    <x v="0"/>
    <x v="0"/>
    <s v="FS.1327"/>
    <n v="20"/>
    <x v="12"/>
    <x v="0"/>
    <d v="2018-10-21T10:51:43"/>
    <d v="2018-10-10T17:00:00"/>
    <n v="928302.99999949057"/>
    <n v="15471.716666658176"/>
    <n v="309434.33333316352"/>
    <n v="1"/>
    <s v="D528128_B"/>
    <s v="Closed"/>
  </r>
  <r>
    <x v="0"/>
    <x v="0"/>
    <x v="0"/>
    <s v="FS.1325"/>
    <n v="1"/>
    <x v="12"/>
    <x v="0"/>
    <d v="2018-10-21T10:52:02"/>
    <d v="2018-10-10T17:00:00"/>
    <n v="928321.99999953154"/>
    <n v="15472.033333325526"/>
    <n v="15472.033333325526"/>
    <n v="1"/>
    <s v="D528127_B"/>
    <s v="Closed"/>
  </r>
  <r>
    <x v="0"/>
    <x v="0"/>
    <x v="0"/>
    <s v="FS.1328"/>
    <n v="4"/>
    <x v="12"/>
    <x v="0"/>
    <d v="2018-10-21T10:52:21"/>
    <d v="2018-10-10T17:00:00"/>
    <n v="928340.99999957252"/>
    <n v="15472.349999992875"/>
    <n v="61889.399999971502"/>
    <n v="1"/>
    <s v="D528129_B"/>
    <s v="Closed"/>
  </r>
  <r>
    <x v="0"/>
    <x v="0"/>
    <x v="0"/>
    <s v="REC.1336"/>
    <n v="29"/>
    <x v="12"/>
    <x v="0"/>
    <d v="2018-10-21T11:52:41"/>
    <d v="2018-10-10T17:00:00"/>
    <n v="931960.99999963772"/>
    <n v="15532.683333327295"/>
    <n v="450447.81666649156"/>
    <n v="1"/>
    <s v="D528131_B"/>
    <s v="Closed"/>
  </r>
  <r>
    <x v="0"/>
    <x v="0"/>
    <x v="0"/>
    <s v="PLUG.10867"/>
    <n v="26"/>
    <x v="12"/>
    <x v="0"/>
    <d v="2018-10-21T12:03:41"/>
    <d v="2018-10-10T17:00:00"/>
    <n v="932620.99999990314"/>
    <n v="15543.683333331719"/>
    <n v="404135.7666666247"/>
    <n v="1"/>
    <s v="D528850_C"/>
    <s v="Closed"/>
  </r>
  <r>
    <x v="0"/>
    <x v="0"/>
    <x v="0"/>
    <s v="TR.35577"/>
    <n v="6"/>
    <x v="12"/>
    <x v="0"/>
    <d v="2018-10-21T12:04:05"/>
    <d v="2018-10-10T17:00:00"/>
    <n v="932644.99999985565"/>
    <n v="15544.083333330927"/>
    <n v="93264.499999985565"/>
    <n v="1"/>
    <s v="D528771_B"/>
    <s v="Closed"/>
  </r>
  <r>
    <x v="0"/>
    <x v="0"/>
    <x v="0"/>
    <s v="FS.1379"/>
    <n v="34"/>
    <x v="12"/>
    <x v="0"/>
    <d v="2018-10-21T12:38:33"/>
    <d v="2018-10-10T17:00:00"/>
    <n v="934712.99999984913"/>
    <n v="15578.549999997485"/>
    <n v="529670.6999999145"/>
    <n v="1"/>
    <s v="D528138_B"/>
    <s v="Closed"/>
  </r>
  <r>
    <x v="0"/>
    <x v="0"/>
    <x v="0"/>
    <s v="FS.48789"/>
    <n v="54"/>
    <x v="12"/>
    <x v="0"/>
    <d v="2018-10-21T15:57:32"/>
    <d v="2018-10-10T17:00:00"/>
    <n v="946651.99999955948"/>
    <n v="15777.533333325991"/>
    <n v="851986.79999960354"/>
    <n v="1"/>
    <s v="D528134_B"/>
    <s v="Closed"/>
  </r>
  <r>
    <x v="0"/>
    <x v="0"/>
    <x v="0"/>
    <s v="FS.1411"/>
    <n v="48"/>
    <x v="12"/>
    <x v="0"/>
    <d v="2018-10-21T16:26:25"/>
    <d v="2018-10-10T17:00:00"/>
    <n v="948384.99999982305"/>
    <n v="15806.416666663717"/>
    <n v="758707.99999985844"/>
    <n v="1"/>
    <s v="D528870_C"/>
    <s v="Closed"/>
  </r>
  <r>
    <x v="0"/>
    <x v="0"/>
    <x v="0"/>
    <s v="FS.41587"/>
    <n v="4"/>
    <x v="12"/>
    <x v="0"/>
    <d v="2018-10-21T18:20:30"/>
    <d v="2018-10-10T17:00:00"/>
    <n v="955230.00000002794"/>
    <n v="15920.500000000466"/>
    <n v="63682.000000001863"/>
    <n v="1"/>
    <s v="D528872_C"/>
    <s v="Closed"/>
  </r>
  <r>
    <x v="0"/>
    <x v="0"/>
    <x v="0"/>
    <s v="FS.1486"/>
    <n v="2"/>
    <x v="12"/>
    <x v="0"/>
    <d v="2018-10-21T18:20:52"/>
    <d v="2018-10-10T17:00:00"/>
    <n v="955251.99999951292"/>
    <n v="15920.866666658549"/>
    <n v="31841.733333317097"/>
    <n v="1"/>
    <s v="D528871_C"/>
    <s v="Closed"/>
  </r>
  <r>
    <x v="0"/>
    <x v="0"/>
    <x v="0"/>
    <s v="PL.101601"/>
    <n v="21"/>
    <x v="12"/>
    <x v="0"/>
    <d v="2018-10-21T18:21:21"/>
    <d v="2018-10-10T17:00:00"/>
    <n v="955281.00000000559"/>
    <n v="15921.350000000093"/>
    <n v="334348.35000000196"/>
    <n v="1"/>
    <s v="D528897_C"/>
    <s v="Closed"/>
  </r>
  <r>
    <x v="0"/>
    <x v="0"/>
    <x v="0"/>
    <s v="FS.41587"/>
    <n v="4"/>
    <x v="12"/>
    <x v="0"/>
    <d v="2018-10-21T18:21:53"/>
    <d v="2018-10-10T17:00:00"/>
    <n v="955312.99999994226"/>
    <n v="15921.883333332371"/>
    <n v="63687.533333329484"/>
    <n v="1"/>
    <s v="D528923_C"/>
    <s v="Closed"/>
  </r>
  <r>
    <x v="0"/>
    <x v="0"/>
    <x v="0"/>
    <s v="FS.41587"/>
    <n v="4"/>
    <x v="12"/>
    <x v="0"/>
    <d v="2018-10-21T18:22:32"/>
    <d v="2018-10-10T17:00:00"/>
    <n v="955351.99999962933"/>
    <n v="15922.533333327156"/>
    <n v="63690.133333308622"/>
    <n v="1"/>
    <s v="D528924_C"/>
    <s v="Closed"/>
  </r>
  <r>
    <x v="0"/>
    <x v="0"/>
    <x v="1"/>
    <s v="FS.844"/>
    <n v="2"/>
    <x v="12"/>
    <x v="0"/>
    <d v="2018-10-22T08:11:40"/>
    <d v="2018-10-10T17:00:00"/>
    <n v="1005099.9999995576"/>
    <n v="16751.666666659294"/>
    <n v="33503.333333318587"/>
    <n v="1"/>
    <s v="D527584_B"/>
    <s v="Closed"/>
  </r>
  <r>
    <x v="0"/>
    <x v="2"/>
    <x v="5"/>
    <s v="TR.33445"/>
    <n v="3"/>
    <x v="12"/>
    <x v="0"/>
    <d v="2018-10-22T16:53:03"/>
    <d v="2018-10-10T17:00:00"/>
    <n v="1036382.9999999609"/>
    <n v="17273.049999999348"/>
    <n v="51819.149999998044"/>
    <n v="1"/>
    <s v="D528551_A"/>
    <s v="Closed"/>
  </r>
  <r>
    <x v="0"/>
    <x v="2"/>
    <x v="5"/>
    <s v="FS.491"/>
    <n v="51"/>
    <x v="12"/>
    <x v="0"/>
    <d v="2018-10-22T16:54:27"/>
    <d v="2018-10-10T17:00:00"/>
    <n v="1036466.9999994803"/>
    <n v="17274.449999991339"/>
    <n v="880996.94999955827"/>
    <n v="1"/>
    <s v="D529168"/>
    <s v="Closed"/>
  </r>
  <r>
    <x v="0"/>
    <x v="2"/>
    <x v="16"/>
    <s v="FS.575"/>
    <n v="10"/>
    <x v="12"/>
    <x v="0"/>
    <d v="2018-10-23T11:49:00"/>
    <d v="2018-10-10T17:00:00"/>
    <n v="1104539.999999525"/>
    <n v="18408.999999992084"/>
    <n v="184089.99999992084"/>
    <n v="1"/>
    <s v="D526522_A"/>
    <s v="Closed"/>
  </r>
  <r>
    <x v="0"/>
    <x v="3"/>
    <x v="7"/>
    <s v="FS.1626"/>
    <n v="13"/>
    <x v="12"/>
    <x v="0"/>
    <d v="2018-10-23T14:57:00"/>
    <d v="2018-10-10T17:00:00"/>
    <n v="1115819.9999998324"/>
    <n v="18596.999999997206"/>
    <n v="241760.99999996368"/>
    <n v="1"/>
    <s v="D527970_B"/>
    <s v="Closed"/>
  </r>
  <r>
    <x v="0"/>
    <x v="2"/>
    <x v="10"/>
    <s v="FS.135"/>
    <n v="16"/>
    <x v="12"/>
    <x v="0"/>
    <d v="2018-10-23T16:11:01"/>
    <d v="2018-10-10T17:00:00"/>
    <n v="1120261.0000000801"/>
    <n v="18671.016666668002"/>
    <n v="298736.26666668802"/>
    <n v="1"/>
    <s v="D528161"/>
    <s v="Closed"/>
  </r>
  <r>
    <x v="0"/>
    <x v="2"/>
    <x v="10"/>
    <s v="FS.136"/>
    <n v="15"/>
    <x v="12"/>
    <x v="0"/>
    <d v="2018-10-23T16:11:21"/>
    <d v="2018-10-10T17:00:00"/>
    <n v="1120280.9999997262"/>
    <n v="18671.349999995437"/>
    <n v="280070.24999993155"/>
    <n v="1"/>
    <s v="D528186"/>
    <s v="Closed"/>
  </r>
  <r>
    <x v="0"/>
    <x v="2"/>
    <x v="10"/>
    <s v="TR.32120"/>
    <n v="1"/>
    <x v="12"/>
    <x v="0"/>
    <d v="2018-10-23T16:14:25"/>
    <d v="2018-10-10T17:00:00"/>
    <n v="1120464.9999999907"/>
    <n v="18674.416666666511"/>
    <n v="18674.416666666511"/>
    <n v="1"/>
    <s v="D528170"/>
    <s v="Closed"/>
  </r>
  <r>
    <x v="0"/>
    <x v="2"/>
    <x v="10"/>
    <s v="FS.147"/>
    <n v="1"/>
    <x v="12"/>
    <x v="0"/>
    <d v="2018-10-23T16:15:14"/>
    <d v="2018-10-10T17:00:00"/>
    <n v="1120513.9999995008"/>
    <n v="18675.233333325014"/>
    <n v="18675.233333325014"/>
    <n v="1"/>
    <s v="D528178"/>
    <s v="Closed"/>
  </r>
  <r>
    <x v="0"/>
    <x v="2"/>
    <x v="10"/>
    <s v="FS.126"/>
    <n v="24"/>
    <x v="12"/>
    <x v="0"/>
    <d v="2018-10-23T16:18:22"/>
    <d v="2018-10-10T17:00:00"/>
    <n v="1120702.0000000717"/>
    <n v="18678.366666667862"/>
    <n v="448280.80000002868"/>
    <n v="1"/>
    <s v="D528156"/>
    <s v="Closed"/>
  </r>
  <r>
    <x v="0"/>
    <x v="2"/>
    <x v="10"/>
    <s v="FS.121"/>
    <n v="44"/>
    <x v="12"/>
    <x v="0"/>
    <d v="2018-10-23T16:19:01"/>
    <d v="2018-10-10T17:00:00"/>
    <n v="1120740.9999997588"/>
    <n v="18679.016666662646"/>
    <n v="821876.73333315644"/>
    <n v="1"/>
    <s v="D528155"/>
    <s v="Closed"/>
  </r>
  <r>
    <x v="0"/>
    <x v="2"/>
    <x v="10"/>
    <s v="TR.32037"/>
    <n v="1"/>
    <x v="12"/>
    <x v="0"/>
    <d v="2018-10-23T16:19:37"/>
    <d v="2018-10-10T17:00:00"/>
    <n v="1120777.0000000019"/>
    <n v="18679.616666666698"/>
    <n v="18679.616666666698"/>
    <n v="1"/>
    <s v="D528169"/>
    <s v="Closed"/>
  </r>
  <r>
    <x v="0"/>
    <x v="2"/>
    <x v="10"/>
    <s v="FS.32788"/>
    <n v="14"/>
    <x v="12"/>
    <x v="0"/>
    <d v="2018-10-23T16:20:29"/>
    <d v="2018-10-10T17:00:00"/>
    <n v="1120828.9999995846"/>
    <n v="18680.483333326411"/>
    <n v="261526.76666656975"/>
    <n v="1"/>
    <s v="D528157"/>
    <s v="Closed"/>
  </r>
  <r>
    <x v="0"/>
    <x v="2"/>
    <x v="10"/>
    <s v="TR.32013"/>
    <n v="2"/>
    <x v="12"/>
    <x v="0"/>
    <d v="2018-10-23T16:21:13"/>
    <d v="2018-10-10T17:00:00"/>
    <n v="1120872.9999998119"/>
    <n v="18681.216666663531"/>
    <n v="37362.433333327062"/>
    <n v="1"/>
    <s v="D528168"/>
    <s v="Closed"/>
  </r>
  <r>
    <x v="0"/>
    <x v="2"/>
    <x v="10"/>
    <s v="TR.32003"/>
    <n v="1"/>
    <x v="12"/>
    <x v="0"/>
    <d v="2018-10-23T16:22:14"/>
    <d v="2018-10-10T17:00:00"/>
    <n v="1120933.9999996126"/>
    <n v="18682.233333326876"/>
    <n v="18682.233333326876"/>
    <n v="1"/>
    <s v="D528167"/>
    <s v="Closed"/>
  </r>
  <r>
    <x v="0"/>
    <x v="2"/>
    <x v="10"/>
    <s v="TR.31986"/>
    <n v="4"/>
    <x v="12"/>
    <x v="0"/>
    <d v="2018-10-23T16:23:11"/>
    <d v="2018-10-10T17:00:00"/>
    <n v="1120990.9999997355"/>
    <n v="18683.183333328925"/>
    <n v="74732.7333333157"/>
    <n v="1"/>
    <s v="D528165"/>
    <s v="Closed"/>
  </r>
  <r>
    <x v="0"/>
    <x v="2"/>
    <x v="10"/>
    <s v="FS.116"/>
    <n v="28"/>
    <x v="12"/>
    <x v="0"/>
    <d v="2018-10-23T16:24:31"/>
    <d v="2018-10-10T17:00:00"/>
    <n v="1121070.9999995772"/>
    <n v="18684.51666665962"/>
    <n v="523166.46666646935"/>
    <n v="1"/>
    <s v="D528152"/>
    <s v="Closed"/>
  </r>
  <r>
    <x v="0"/>
    <x v="2"/>
    <x v="10"/>
    <s v="FS.114"/>
    <n v="1"/>
    <x v="12"/>
    <x v="0"/>
    <d v="2018-10-23T16:25:13"/>
    <d v="2018-10-10T17:00:00"/>
    <n v="1121112.9999999655"/>
    <n v="18685.216666666092"/>
    <n v="18685.216666666092"/>
    <n v="1"/>
    <s v="D528150"/>
    <s v="Closed"/>
  </r>
  <r>
    <x v="0"/>
    <x v="2"/>
    <x v="10"/>
    <s v="TR.31939"/>
    <n v="1"/>
    <x v="12"/>
    <x v="0"/>
    <d v="2018-10-23T16:28:40"/>
    <d v="2018-10-10T17:00:00"/>
    <n v="1121319.9999999488"/>
    <n v="18688.666666665813"/>
    <n v="18688.666666665813"/>
    <n v="1"/>
    <s v="D528162"/>
    <s v="Closed"/>
  </r>
  <r>
    <x v="0"/>
    <x v="2"/>
    <x v="10"/>
    <s v="FS.104"/>
    <n v="1"/>
    <x v="12"/>
    <x v="0"/>
    <d v="2018-10-23T16:29:28"/>
    <d v="2018-10-10T17:00:00"/>
    <n v="1121367.9999998538"/>
    <n v="18689.46666666423"/>
    <n v="18689.46666666423"/>
    <n v="1"/>
    <s v="D528148"/>
    <s v="Closed"/>
  </r>
  <r>
    <x v="0"/>
    <x v="2"/>
    <x v="10"/>
    <s v="FS.16784"/>
    <n v="1"/>
    <x v="12"/>
    <x v="0"/>
    <d v="2018-10-23T16:30:13"/>
    <d v="2018-10-10T17:00:00"/>
    <n v="1121412.9999996861"/>
    <n v="18690.216666661436"/>
    <n v="18690.216666661436"/>
    <n v="1"/>
    <s v="D528149"/>
    <s v="Closed"/>
  </r>
  <r>
    <x v="0"/>
    <x v="2"/>
    <x v="10"/>
    <s v="FS.95"/>
    <n v="8"/>
    <x v="12"/>
    <x v="0"/>
    <d v="2018-10-23T16:32:10"/>
    <d v="2018-10-10T17:00:00"/>
    <n v="1121530.0000000047"/>
    <n v="18692.166666666744"/>
    <n v="149537.33333333395"/>
    <n v="1"/>
    <s v="D528909"/>
    <s v="Closed"/>
  </r>
  <r>
    <x v="0"/>
    <x v="2"/>
    <x v="10"/>
    <s v="FS.87"/>
    <n v="2"/>
    <x v="12"/>
    <x v="0"/>
    <d v="2018-10-23T16:33:26"/>
    <d v="2018-10-10T17:00:00"/>
    <n v="1121605.9999995399"/>
    <n v="18693.433333325665"/>
    <n v="37386.866666651331"/>
    <n v="1"/>
    <s v="D528596"/>
    <s v="Closed"/>
  </r>
  <r>
    <x v="0"/>
    <x v="2"/>
    <x v="10"/>
    <s v="FS.81"/>
    <n v="2"/>
    <x v="12"/>
    <x v="0"/>
    <d v="2018-10-23T16:34:21"/>
    <d v="2018-10-10T17:00:00"/>
    <n v="1121660.999999824"/>
    <n v="18694.349999997066"/>
    <n v="37388.699999994133"/>
    <n v="1"/>
    <s v="D528517"/>
    <s v="Closed"/>
  </r>
  <r>
    <x v="0"/>
    <x v="2"/>
    <x v="10"/>
    <s v="FS.97"/>
    <n v="1"/>
    <x v="12"/>
    <x v="0"/>
    <d v="2018-10-23T16:42:31"/>
    <d v="2018-10-10T17:00:00"/>
    <n v="1122150.9999999544"/>
    <n v="18702.516666665906"/>
    <n v="18702.516666665906"/>
    <n v="1"/>
    <s v="D528910"/>
    <s v="Closed"/>
  </r>
  <r>
    <x v="0"/>
    <x v="2"/>
    <x v="10"/>
    <s v="FS.99"/>
    <n v="3"/>
    <x v="12"/>
    <x v="0"/>
    <d v="2018-10-23T16:47:39"/>
    <d v="2018-10-10T17:00:00"/>
    <n v="1122458.9999996591"/>
    <n v="18707.649999994319"/>
    <n v="56122.949999982957"/>
    <n v="1"/>
    <s v="D528911"/>
    <s v="Closed"/>
  </r>
  <r>
    <x v="0"/>
    <x v="2"/>
    <x v="10"/>
    <s v="FS.102"/>
    <n v="49"/>
    <x v="12"/>
    <x v="0"/>
    <d v="2018-10-23T16:49:14"/>
    <d v="2018-10-10T17:00:00"/>
    <n v="1122553.999999864"/>
    <n v="18709.233333331067"/>
    <n v="916752.43333322229"/>
    <n v="1"/>
    <s v="D528899"/>
    <s v="Closed"/>
  </r>
  <r>
    <x v="0"/>
    <x v="2"/>
    <x v="10"/>
    <s v="FS.109"/>
    <n v="5"/>
    <x v="12"/>
    <x v="0"/>
    <d v="2018-10-23T16:50:23"/>
    <d v="2018-10-10T17:00:00"/>
    <n v="1122622.9999996489"/>
    <n v="18710.383333327482"/>
    <n v="93551.916666637408"/>
    <n v="1"/>
    <s v="D528903"/>
    <s v="Closed"/>
  </r>
  <r>
    <x v="0"/>
    <x v="2"/>
    <x v="10"/>
    <s v="FS.13584"/>
    <n v="6"/>
    <x v="12"/>
    <x v="0"/>
    <d v="2018-10-23T16:55:27"/>
    <d v="2018-10-10T17:00:00"/>
    <n v="1122926.9999996759"/>
    <n v="18715.449999994598"/>
    <n v="112292.69999996759"/>
    <n v="1"/>
    <s v="D528904"/>
    <s v="Closed"/>
  </r>
  <r>
    <x v="0"/>
    <x v="2"/>
    <x v="10"/>
    <s v="FS.94"/>
    <n v="4"/>
    <x v="12"/>
    <x v="0"/>
    <d v="2018-10-23T16:58:19"/>
    <d v="2018-10-10T17:00:00"/>
    <n v="1123098.9999996498"/>
    <n v="18718.31666666083"/>
    <n v="74873.266666643322"/>
    <n v="1"/>
    <s v="D528898"/>
    <s v="Closed"/>
  </r>
  <r>
    <x v="0"/>
    <x v="2"/>
    <x v="10"/>
    <s v="FS.98"/>
    <n v="42"/>
    <x v="12"/>
    <x v="0"/>
    <d v="2018-10-23T16:59:45"/>
    <d v="2018-10-10T17:00:00"/>
    <n v="1123184.9999996368"/>
    <n v="18719.749999993946"/>
    <n v="786229.49999974575"/>
    <n v="1"/>
    <s v="D528890"/>
    <s v="Closed"/>
  </r>
  <r>
    <x v="0"/>
    <x v="2"/>
    <x v="10"/>
    <s v="FS.96"/>
    <n v="5"/>
    <x v="12"/>
    <x v="0"/>
    <d v="2018-10-23T17:02:10"/>
    <d v="2018-10-10T17:00:00"/>
    <n v="1123329.9999995856"/>
    <n v="18722.166666659759"/>
    <n v="93610.833333298797"/>
    <n v="1"/>
    <s v="D528889"/>
    <s v="Closed"/>
  </r>
  <r>
    <x v="0"/>
    <x v="2"/>
    <x v="10"/>
    <s v="FS.101"/>
    <n v="6"/>
    <x v="12"/>
    <x v="0"/>
    <d v="2018-10-23T17:02:58"/>
    <d v="2018-10-10T17:00:00"/>
    <n v="1123377.9999994906"/>
    <n v="18722.966666658176"/>
    <n v="112337.79999994906"/>
    <n v="1"/>
    <s v="D528891"/>
    <s v="Closed"/>
  </r>
  <r>
    <x v="0"/>
    <x v="2"/>
    <x v="10"/>
    <s v="FS.83"/>
    <n v="3"/>
    <x v="12"/>
    <x v="0"/>
    <d v="2018-10-23T17:05:00"/>
    <d v="2018-10-10T17:00:00"/>
    <n v="1123499.9999997206"/>
    <n v="18724.999999995343"/>
    <n v="56174.99999998603"/>
    <n v="1"/>
    <s v="D528883"/>
    <s v="Closed"/>
  </r>
  <r>
    <x v="0"/>
    <x v="2"/>
    <x v="10"/>
    <s v="FS.86"/>
    <n v="3"/>
    <x v="12"/>
    <x v="0"/>
    <d v="2018-10-23T17:05:40"/>
    <d v="2018-10-10T17:00:00"/>
    <n v="1123539.9999996414"/>
    <n v="18725.666666660691"/>
    <n v="56176.999999982072"/>
    <n v="1"/>
    <s v="D528885"/>
    <s v="Closed"/>
  </r>
  <r>
    <x v="0"/>
    <x v="2"/>
    <x v="10"/>
    <s v="FS.89"/>
    <n v="7"/>
    <x v="12"/>
    <x v="0"/>
    <d v="2018-10-23T17:06:31"/>
    <d v="2018-10-10T17:00:00"/>
    <n v="1123590.9999996191"/>
    <n v="18726.516666660318"/>
    <n v="131085.61666662223"/>
    <n v="1"/>
    <s v="D528887"/>
    <s v="Closed"/>
  </r>
  <r>
    <x v="0"/>
    <x v="2"/>
    <x v="10"/>
    <s v="FS.88"/>
    <n v="11"/>
    <x v="12"/>
    <x v="0"/>
    <d v="2018-10-23T17:07:35"/>
    <d v="2018-10-10T17:00:00"/>
    <n v="1123654.9999994924"/>
    <n v="18727.583333324874"/>
    <n v="206003.41666657361"/>
    <n v="1"/>
    <s v="D528886"/>
    <s v="Closed"/>
  </r>
  <r>
    <x v="0"/>
    <x v="2"/>
    <x v="10"/>
    <s v="FS.82"/>
    <n v="2"/>
    <x v="12"/>
    <x v="0"/>
    <d v="2018-10-23T17:10:42"/>
    <d v="2018-10-10T17:00:00"/>
    <n v="1123841.9999998296"/>
    <n v="18730.699999997159"/>
    <n v="37461.399999994319"/>
    <n v="1"/>
    <s v="D528882"/>
    <s v="Closed"/>
  </r>
  <r>
    <x v="0"/>
    <x v="2"/>
    <x v="10"/>
    <s v="FS.85"/>
    <n v="39"/>
    <x v="12"/>
    <x v="0"/>
    <d v="2018-10-23T17:12:15"/>
    <d v="2018-10-10T17:00:00"/>
    <n v="1123934.9999995669"/>
    <n v="18732.249999992782"/>
    <n v="730557.74999971851"/>
    <n v="1"/>
    <s v="D528884"/>
    <s v="Closed"/>
  </r>
  <r>
    <x v="0"/>
    <x v="2"/>
    <x v="10"/>
    <s v="FS.79"/>
    <n v="19"/>
    <x v="12"/>
    <x v="0"/>
    <d v="2018-10-23T17:14:46"/>
    <d v="2018-10-10T17:00:00"/>
    <n v="1124085.999999661"/>
    <n v="18734.766666661017"/>
    <n v="355960.56666655932"/>
    <n v="1"/>
    <s v="D528888"/>
    <s v="Closed"/>
  </r>
  <r>
    <x v="0"/>
    <x v="2"/>
    <x v="10"/>
    <s v="FS.61"/>
    <n v="46"/>
    <x v="12"/>
    <x v="0"/>
    <d v="2018-10-23T17:17:49"/>
    <d v="2018-10-10T17:00:00"/>
    <n v="1124268.9999996917"/>
    <n v="18737.816666661529"/>
    <n v="861939.56666643033"/>
    <n v="1"/>
    <s v="D528894"/>
    <s v="Closed"/>
  </r>
  <r>
    <x v="0"/>
    <x v="2"/>
    <x v="10"/>
    <s v="FS.54"/>
    <n v="20"/>
    <x v="12"/>
    <x v="0"/>
    <d v="2018-10-23T17:18:46"/>
    <d v="2018-10-10T17:00:00"/>
    <n v="1124325.9999998147"/>
    <n v="18738.766666663578"/>
    <n v="374775.33333327156"/>
    <n v="1"/>
    <s v="D528892"/>
    <s v="Closed"/>
  </r>
  <r>
    <x v="0"/>
    <x v="2"/>
    <x v="10"/>
    <s v="FS.55"/>
    <n v="3"/>
    <x v="12"/>
    <x v="0"/>
    <d v="2018-10-23T17:21:40"/>
    <d v="2018-10-10T17:00:00"/>
    <n v="1124499.9999996275"/>
    <n v="18741.666666660458"/>
    <n v="56224.999999981374"/>
    <n v="1"/>
    <s v="D528893"/>
    <s v="Closed"/>
  </r>
  <r>
    <x v="0"/>
    <x v="2"/>
    <x v="10"/>
    <s v="FS.63"/>
    <n v="6"/>
    <x v="12"/>
    <x v="0"/>
    <d v="2018-10-23T17:22:55"/>
    <d v="2018-10-10T17:00:00"/>
    <n v="1124574.9999995576"/>
    <n v="18742.916666659294"/>
    <n v="112457.49999995576"/>
    <n v="1"/>
    <s v="D528895"/>
    <s v="Closed"/>
  </r>
  <r>
    <x v="0"/>
    <x v="2"/>
    <x v="10"/>
    <s v="FS.62"/>
    <n v="21"/>
    <x v="12"/>
    <x v="0"/>
    <d v="2018-10-23T17:26:44"/>
    <d v="2018-10-10T17:00:00"/>
    <n v="1124803.9999996545"/>
    <n v="18746.733333327575"/>
    <n v="393681.39999987907"/>
    <n v="1"/>
    <s v="D528881"/>
    <s v="Closed"/>
  </r>
  <r>
    <x v="0"/>
    <x v="2"/>
    <x v="10"/>
    <s v="FS.90"/>
    <n v="2"/>
    <x v="12"/>
    <x v="0"/>
    <d v="2018-10-23T17:33:41"/>
    <d v="2018-10-10T17:00:00"/>
    <n v="1125220.9999996936"/>
    <n v="18753.683333328227"/>
    <n v="37507.366666656453"/>
    <n v="1"/>
    <s v="D528597"/>
    <s v="Closed"/>
  </r>
  <r>
    <x v="0"/>
    <x v="2"/>
    <x v="10"/>
    <s v="FS.106"/>
    <n v="1"/>
    <x v="12"/>
    <x v="0"/>
    <d v="2018-10-23T17:35:45"/>
    <d v="2018-10-10T17:00:00"/>
    <n v="1125344.9999997625"/>
    <n v="18755.749999996042"/>
    <n v="18755.749999996042"/>
    <n v="1"/>
    <s v="D528591"/>
    <s v="Closed"/>
  </r>
  <r>
    <x v="0"/>
    <x v="2"/>
    <x v="10"/>
    <s v="FS.100"/>
    <n v="1"/>
    <x v="12"/>
    <x v="0"/>
    <d v="2018-10-23T17:38:28"/>
    <d v="2018-10-10T17:00:00"/>
    <n v="1125507.9999995185"/>
    <n v="18758.466666658642"/>
    <n v="18758.466666658642"/>
    <n v="1"/>
    <s v="D528590"/>
    <s v="Closed"/>
  </r>
  <r>
    <x v="0"/>
    <x v="2"/>
    <x v="10"/>
    <s v="FS.74"/>
    <n v="1"/>
    <x v="12"/>
    <x v="0"/>
    <d v="2018-10-23T17:43:16"/>
    <d v="2018-10-10T17:00:00"/>
    <n v="1125795.9999995772"/>
    <n v="18763.26666665962"/>
    <n v="18763.26666665962"/>
    <n v="1"/>
    <s v="D528585"/>
    <s v="Closed"/>
  </r>
  <r>
    <x v="0"/>
    <x v="2"/>
    <x v="10"/>
    <s v="FS.64"/>
    <n v="1"/>
    <x v="12"/>
    <x v="0"/>
    <d v="2018-10-23T17:45:09"/>
    <d v="2018-10-10T17:00:00"/>
    <n v="1125908.9999995893"/>
    <n v="18765.149999993155"/>
    <n v="18765.149999993155"/>
    <n v="1"/>
    <s v="D528583"/>
    <s v="Closed"/>
  </r>
  <r>
    <x v="0"/>
    <x v="2"/>
    <x v="10"/>
    <s v="FS.67"/>
    <n v="3"/>
    <x v="12"/>
    <x v="0"/>
    <d v="2018-10-23T17:45:39"/>
    <d v="2018-10-10T17:00:00"/>
    <n v="1125938.9999996871"/>
    <n v="18765.649999994785"/>
    <n v="56296.949999984354"/>
    <n v="1"/>
    <s v="D528584"/>
    <s v="Closed"/>
  </r>
  <r>
    <x v="0"/>
    <x v="2"/>
    <x v="10"/>
    <s v="FS.56"/>
    <n v="1"/>
    <x v="12"/>
    <x v="0"/>
    <d v="2018-10-23T17:47:09"/>
    <d v="2018-10-10T17:00:00"/>
    <n v="1126028.9999999804"/>
    <n v="18767.149999999674"/>
    <n v="18767.149999999674"/>
    <n v="1"/>
    <s v="D528582"/>
    <s v="Closed"/>
  </r>
  <r>
    <x v="0"/>
    <x v="2"/>
    <x v="10"/>
    <s v="FS.45"/>
    <n v="26"/>
    <x v="12"/>
    <x v="0"/>
    <d v="2018-10-23T17:53:55"/>
    <d v="2018-10-10T17:00:00"/>
    <n v="1126434.9999999627"/>
    <n v="18773.916666666046"/>
    <n v="488121.83333331719"/>
    <n v="1"/>
    <s v="D529221"/>
    <s v="Closed"/>
  </r>
  <r>
    <x v="0"/>
    <x v="2"/>
    <x v="10"/>
    <s v="FS.38"/>
    <n v="2"/>
    <x v="12"/>
    <x v="0"/>
    <d v="2018-10-23T17:58:53"/>
    <d v="2018-10-10T17:00:00"/>
    <n v="1126732.9999998445"/>
    <n v="18778.883333330741"/>
    <n v="37557.766666661482"/>
    <n v="1"/>
    <s v="D529224"/>
    <s v="Closed"/>
  </r>
  <r>
    <x v="0"/>
    <x v="0"/>
    <x v="0"/>
    <s v="FS.984"/>
    <n v="28"/>
    <x v="12"/>
    <x v="0"/>
    <d v="2018-10-23T18:00:56"/>
    <d v="2018-10-10T17:00:00"/>
    <n v="1126855.9999996796"/>
    <n v="18780.933333327994"/>
    <n v="525866.13333318383"/>
    <n v="1"/>
    <s v="D528111"/>
    <s v="Closed"/>
  </r>
  <r>
    <x v="0"/>
    <x v="2"/>
    <x v="10"/>
    <s v="FS.31"/>
    <n v="1"/>
    <x v="12"/>
    <x v="0"/>
    <d v="2018-10-23T18:01:56"/>
    <d v="2018-10-10T17:00:00"/>
    <n v="1126915.9999998752"/>
    <n v="18781.933333331253"/>
    <n v="18781.933333331253"/>
    <n v="1"/>
    <s v="D529226"/>
    <s v="Closed"/>
  </r>
  <r>
    <x v="0"/>
    <x v="0"/>
    <x v="0"/>
    <s v="PL.99223"/>
    <n v="69"/>
    <x v="12"/>
    <x v="0"/>
    <d v="2018-10-23T18:02:49"/>
    <d v="2018-10-10T17:00:00"/>
    <n v="1126968.9999996917"/>
    <n v="18782.816666661529"/>
    <n v="1296014.3499996455"/>
    <n v="1"/>
    <s v="D528529"/>
    <s v="Closed"/>
  </r>
  <r>
    <x v="0"/>
    <x v="2"/>
    <x v="10"/>
    <s v="FS.23"/>
    <n v="1"/>
    <x v="12"/>
    <x v="0"/>
    <d v="2018-10-23T18:04:38"/>
    <d v="2018-10-10T17:00:00"/>
    <n v="1127078.0000000261"/>
    <n v="18784.633333333768"/>
    <n v="18784.633333333768"/>
    <n v="1"/>
    <s v="D529242"/>
    <s v="Closed"/>
  </r>
  <r>
    <x v="0"/>
    <x v="2"/>
    <x v="10"/>
    <s v="FS.21"/>
    <n v="3"/>
    <x v="12"/>
    <x v="0"/>
    <d v="2018-10-23T18:05:24"/>
    <d v="2018-10-10T17:00:00"/>
    <n v="1127124.0000000922"/>
    <n v="18785.400000001537"/>
    <n v="56356.20000000461"/>
    <n v="1"/>
    <s v="D529241"/>
    <s v="Closed"/>
  </r>
  <r>
    <x v="0"/>
    <x v="2"/>
    <x v="10"/>
    <s v="FS.15"/>
    <n v="2"/>
    <x v="12"/>
    <x v="0"/>
    <d v="2018-10-23T18:06:09"/>
    <d v="2018-10-10T17:00:00"/>
    <n v="1127168.9999999246"/>
    <n v="18786.149999998743"/>
    <n v="37572.299999997485"/>
    <n v="1"/>
    <s v="D529239"/>
    <s v="Closed"/>
  </r>
  <r>
    <x v="0"/>
    <x v="2"/>
    <x v="10"/>
    <s v="FS.16"/>
    <n v="1"/>
    <x v="12"/>
    <x v="0"/>
    <d v="2018-10-23T18:06:26"/>
    <d v="2018-10-10T17:00:00"/>
    <n v="1127185.999999498"/>
    <n v="18786.433333324967"/>
    <n v="18786.433333324967"/>
    <n v="1"/>
    <s v="D529240"/>
    <s v="Closed"/>
  </r>
  <r>
    <x v="0"/>
    <x v="2"/>
    <x v="10"/>
    <s v="FS.14"/>
    <n v="1"/>
    <x v="12"/>
    <x v="0"/>
    <d v="2018-10-23T18:07:13"/>
    <d v="2018-10-10T17:00:00"/>
    <n v="1127232.9999997979"/>
    <n v="18787.216666663298"/>
    <n v="18787.216666663298"/>
    <n v="1"/>
    <s v="D529238"/>
    <s v="Closed"/>
  </r>
  <r>
    <x v="0"/>
    <x v="2"/>
    <x v="10"/>
    <s v="FS.13"/>
    <n v="24"/>
    <x v="12"/>
    <x v="0"/>
    <d v="2018-10-23T18:08:14"/>
    <d v="2018-10-10T17:00:00"/>
    <n v="1127293.9999995986"/>
    <n v="18788.233333326643"/>
    <n v="450917.59999983944"/>
    <n v="1"/>
    <s v="D529237"/>
    <s v="Closed"/>
  </r>
  <r>
    <x v="0"/>
    <x v="2"/>
    <x v="10"/>
    <s v="FS.8"/>
    <n v="1"/>
    <x v="12"/>
    <x v="0"/>
    <d v="2018-10-23T18:09:00"/>
    <d v="2018-10-10T17:00:00"/>
    <n v="1127339.9999996647"/>
    <n v="18788.999999994412"/>
    <n v="18788.999999994412"/>
    <n v="1"/>
    <s v="D529234"/>
    <s v="Closed"/>
  </r>
  <r>
    <x v="0"/>
    <x v="2"/>
    <x v="10"/>
    <s v="FS.5"/>
    <n v="18"/>
    <x v="12"/>
    <x v="0"/>
    <d v="2018-10-23T18:09:53"/>
    <d v="2018-10-10T17:00:00"/>
    <n v="1127392.9999994813"/>
    <n v="18789.883333324688"/>
    <n v="338217.89999984438"/>
    <n v="1"/>
    <s v="D529233"/>
    <s v="Closed"/>
  </r>
  <r>
    <x v="0"/>
    <x v="2"/>
    <x v="10"/>
    <s v="FS.2"/>
    <n v="13"/>
    <x v="12"/>
    <x v="0"/>
    <d v="2018-10-23T18:10:55"/>
    <d v="2018-10-10T17:00:00"/>
    <n v="1127454.9999995157"/>
    <n v="18790.916666658595"/>
    <n v="244281.91666656174"/>
    <n v="1"/>
    <s v="D529232"/>
    <s v="Closed"/>
  </r>
  <r>
    <x v="0"/>
    <x v="2"/>
    <x v="10"/>
    <s v="REC.29"/>
    <n v="50"/>
    <x v="12"/>
    <x v="0"/>
    <d v="2018-10-23T18:13:45"/>
    <d v="2018-10-10T17:00:00"/>
    <n v="1127624.9999996508"/>
    <n v="18793.749999994179"/>
    <n v="939687.49999970896"/>
    <n v="1"/>
    <s v="D529228"/>
    <s v="Closed"/>
  </r>
  <r>
    <x v="0"/>
    <x v="2"/>
    <x v="10"/>
    <s v="FS.22784"/>
    <n v="2"/>
    <x v="12"/>
    <x v="0"/>
    <d v="2018-10-23T18:15:45"/>
    <d v="2018-10-10T17:00:00"/>
    <n v="1127745.0000000419"/>
    <n v="18795.750000000698"/>
    <n v="37591.500000001397"/>
    <n v="1"/>
    <s v="D529231"/>
    <s v="Closed"/>
  </r>
  <r>
    <x v="0"/>
    <x v="2"/>
    <x v="10"/>
    <s v="REC.32"/>
    <n v="44"/>
    <x v="12"/>
    <x v="0"/>
    <d v="2018-10-23T18:20:03"/>
    <d v="2018-10-10T17:00:00"/>
    <n v="1128003.0000000028"/>
    <n v="18800.050000000047"/>
    <n v="827202.20000000205"/>
    <n v="1"/>
    <s v="D529229"/>
    <s v="Closed"/>
  </r>
  <r>
    <x v="0"/>
    <x v="2"/>
    <x v="10"/>
    <s v="FS.42"/>
    <n v="6"/>
    <x v="12"/>
    <x v="0"/>
    <d v="2018-10-23T18:22:56"/>
    <d v="2018-10-10T17:00:00"/>
    <n v="1128175.9999995818"/>
    <n v="18802.933333326364"/>
    <n v="112817.59999995818"/>
    <n v="1"/>
    <s v="D529251"/>
    <s v="Closed"/>
  </r>
  <r>
    <x v="0"/>
    <x v="2"/>
    <x v="10"/>
    <s v="FS.43"/>
    <n v="11"/>
    <x v="12"/>
    <x v="0"/>
    <d v="2018-10-23T18:26:24"/>
    <d v="2018-10-10T17:00:00"/>
    <n v="1128383.9999997988"/>
    <n v="18806.399999996647"/>
    <n v="206870.39999996312"/>
    <n v="1"/>
    <s v="D529252"/>
    <s v="Closed"/>
  </r>
  <r>
    <x v="0"/>
    <x v="2"/>
    <x v="5"/>
    <s v="TR.33357"/>
    <n v="1"/>
    <x v="12"/>
    <x v="0"/>
    <d v="2018-10-23T18:33:21"/>
    <d v="2018-10-10T17:00:00"/>
    <n v="1128800.9999998379"/>
    <n v="18813.349999997299"/>
    <n v="18813.349999997299"/>
    <n v="1"/>
    <s v="D528558"/>
    <s v="Closed"/>
  </r>
  <r>
    <x v="0"/>
    <x v="0"/>
    <x v="1"/>
    <s v="FS.799"/>
    <n v="7"/>
    <x v="12"/>
    <x v="0"/>
    <d v="2018-10-23T20:08:55"/>
    <d v="2018-10-10T17:00:00"/>
    <n v="1134534.9999999627"/>
    <n v="18908.916666666046"/>
    <n v="132362.41666666232"/>
    <n v="1"/>
    <s v="D527581"/>
    <s v="Closed"/>
  </r>
  <r>
    <x v="0"/>
    <x v="2"/>
    <x v="16"/>
    <s v="FS.378"/>
    <n v="5"/>
    <x v="12"/>
    <x v="0"/>
    <d v="2018-10-23T20:20:17"/>
    <d v="2018-10-10T17:00:00"/>
    <n v="1135216.9999997132"/>
    <n v="18920.283333328553"/>
    <n v="94601.416666642763"/>
    <n v="1"/>
    <s v="D527213"/>
    <s v="Closed"/>
  </r>
  <r>
    <x v="0"/>
    <x v="2"/>
    <x v="16"/>
    <s v="TR.33098"/>
    <n v="2"/>
    <x v="12"/>
    <x v="0"/>
    <d v="2018-10-23T20:22:46"/>
    <d v="2018-10-10T17:00:00"/>
    <n v="1135365.9999999683"/>
    <n v="18922.766666666139"/>
    <n v="37845.533333332278"/>
    <n v="1"/>
    <s v="D527240"/>
    <s v="Closed"/>
  </r>
  <r>
    <x v="0"/>
    <x v="0"/>
    <x v="0"/>
    <s v="FS.55194"/>
    <n v="19"/>
    <x v="12"/>
    <x v="0"/>
    <d v="2018-10-23T20:47:16"/>
    <d v="2018-10-10T17:00:00"/>
    <n v="1136835.9999997308"/>
    <n v="18947.266666662181"/>
    <n v="359998.06666658144"/>
    <n v="1"/>
    <s v="D528122"/>
    <s v="Closed"/>
  </r>
  <r>
    <x v="0"/>
    <x v="0"/>
    <x v="0"/>
    <s v="FS.1038"/>
    <n v="3"/>
    <x v="12"/>
    <x v="0"/>
    <d v="2018-10-23T20:47:41"/>
    <d v="2018-10-10T17:00:00"/>
    <n v="1136860.9999999171"/>
    <n v="18947.683333331952"/>
    <n v="56843.049999995856"/>
    <n v="1"/>
    <s v="D528120"/>
    <s v="Closed"/>
  </r>
  <r>
    <x v="0"/>
    <x v="0"/>
    <x v="0"/>
    <s v="FS.980"/>
    <n v="4"/>
    <x v="12"/>
    <x v="0"/>
    <d v="2018-10-23T20:48:12"/>
    <d v="2018-10-10T17:00:00"/>
    <n v="1136891.99999962"/>
    <n v="18948.199999993667"/>
    <n v="75792.799999974668"/>
    <n v="1"/>
    <s v="D528110"/>
    <s v="Closed"/>
  </r>
  <r>
    <x v="0"/>
    <x v="0"/>
    <x v="4"/>
    <s v="FS.1055"/>
    <n v="139"/>
    <x v="12"/>
    <x v="0"/>
    <d v="2018-10-23T20:49:01"/>
    <d v="2018-10-10T17:00:00"/>
    <n v="1136940.9999997588"/>
    <n v="18949.016666662646"/>
    <n v="2633913.3166661076"/>
    <n v="1"/>
    <s v="D526911"/>
    <s v="Closed"/>
  </r>
  <r>
    <x v="0"/>
    <x v="0"/>
    <x v="4"/>
    <s v="FS.989"/>
    <n v="1"/>
    <x v="12"/>
    <x v="0"/>
    <d v="2018-10-23T20:50:03"/>
    <d v="2018-10-10T17:00:00"/>
    <n v="1137002.9999997932"/>
    <n v="18950.049999996554"/>
    <n v="18950.049999996554"/>
    <n v="1"/>
    <s v="D526897"/>
    <s v="Closed"/>
  </r>
  <r>
    <x v="0"/>
    <x v="0"/>
    <x v="4"/>
    <s v="FS.1009"/>
    <n v="25"/>
    <x v="12"/>
    <x v="0"/>
    <d v="2018-10-23T20:54:44"/>
    <d v="2018-10-10T17:00:00"/>
    <n v="1137284.0000001015"/>
    <n v="18954.733333335025"/>
    <n v="473868.33333337563"/>
    <n v="1"/>
    <s v="D526902"/>
    <s v="Closed"/>
  </r>
  <r>
    <x v="0"/>
    <x v="0"/>
    <x v="4"/>
    <s v="FS.1020"/>
    <n v="5"/>
    <x v="12"/>
    <x v="0"/>
    <d v="2018-10-23T20:55:11"/>
    <d v="2018-10-10T17:00:00"/>
    <n v="1137310.999999498"/>
    <n v="18955.183333324967"/>
    <n v="94775.916666624835"/>
    <n v="1"/>
    <s v="D526905"/>
    <s v="Closed"/>
  </r>
  <r>
    <x v="0"/>
    <x v="0"/>
    <x v="0"/>
    <s v="FS.37587"/>
    <n v="31"/>
    <x v="12"/>
    <x v="0"/>
    <d v="2018-10-23T20:55:38"/>
    <d v="2018-10-10T17:00:00"/>
    <n v="1137337.9999995232"/>
    <n v="18955.633333325386"/>
    <n v="587624.63333308697"/>
    <n v="1"/>
    <s v="D528121"/>
    <s v="Closed"/>
  </r>
  <r>
    <x v="0"/>
    <x v="0"/>
    <x v="4"/>
    <s v="FS.1124"/>
    <n v="1"/>
    <x v="12"/>
    <x v="0"/>
    <d v="2018-10-23T20:56:56"/>
    <d v="2018-10-10T17:00:00"/>
    <n v="1137415.999999526"/>
    <n v="18956.933333325433"/>
    <n v="18956.933333325433"/>
    <n v="1"/>
    <s v="D526961"/>
    <s v="Closed"/>
  </r>
  <r>
    <x v="0"/>
    <x v="0"/>
    <x v="4"/>
    <s v="TR.36149"/>
    <n v="1"/>
    <x v="12"/>
    <x v="0"/>
    <d v="2018-10-23T20:57:13"/>
    <d v="2018-10-10T17:00:00"/>
    <n v="1137432.9999997281"/>
    <n v="18957.216666662134"/>
    <n v="18957.216666662134"/>
    <n v="1"/>
    <s v="D527750"/>
    <s v="Closed"/>
  </r>
  <r>
    <x v="0"/>
    <x v="0"/>
    <x v="4"/>
    <s v="TR.36193"/>
    <n v="1"/>
    <x v="12"/>
    <x v="0"/>
    <d v="2018-10-23T21:00:20"/>
    <d v="2018-10-10T17:00:00"/>
    <n v="1137620.0000000652"/>
    <n v="18960.33333333442"/>
    <n v="18960.33333333442"/>
    <n v="1"/>
    <s v="D527759"/>
    <s v="Closed"/>
  </r>
  <r>
    <x v="0"/>
    <x v="3"/>
    <x v="7"/>
    <s v="FS.1620"/>
    <n v="1"/>
    <x v="12"/>
    <x v="0"/>
    <d v="2018-10-23T21:03:41"/>
    <d v="2018-10-10T17:00:00"/>
    <n v="1137820.9999999031"/>
    <n v="18963.683333331719"/>
    <n v="18963.683333331719"/>
    <n v="1"/>
    <s v="D528000"/>
    <s v="Closed"/>
  </r>
  <r>
    <x v="0"/>
    <x v="3"/>
    <x v="7"/>
    <s v="FS.1639"/>
    <n v="1"/>
    <x v="12"/>
    <x v="0"/>
    <d v="2018-10-23T21:03:53"/>
    <d v="2018-10-10T17:00:00"/>
    <n v="1137832.9999995651"/>
    <n v="18963.883333326085"/>
    <n v="18963.883333326085"/>
    <n v="1"/>
    <s v="D528001"/>
    <s v="Closed"/>
  </r>
  <r>
    <x v="0"/>
    <x v="3"/>
    <x v="7"/>
    <s v="FS.1590"/>
    <n v="3"/>
    <x v="12"/>
    <x v="0"/>
    <d v="2018-10-23T21:04:35"/>
    <d v="2018-10-10T17:00:00"/>
    <n v="1137874.9999999534"/>
    <n v="18964.583333332557"/>
    <n v="56893.749999997672"/>
    <n v="1"/>
    <s v="D527997"/>
    <s v="Closed"/>
  </r>
  <r>
    <x v="0"/>
    <x v="3"/>
    <x v="7"/>
    <s v="FS.1594"/>
    <n v="1"/>
    <x v="12"/>
    <x v="0"/>
    <d v="2018-10-23T21:04:52"/>
    <d v="2018-10-10T17:00:00"/>
    <n v="1137891.9999995269"/>
    <n v="18964.866666658781"/>
    <n v="18964.866666658781"/>
    <n v="1"/>
    <s v="D527998"/>
    <s v="Closed"/>
  </r>
  <r>
    <x v="0"/>
    <x v="3"/>
    <x v="7"/>
    <s v="FS.1607"/>
    <n v="1"/>
    <x v="12"/>
    <x v="0"/>
    <d v="2018-10-23T21:05:07"/>
    <d v="2018-10-10T17:00:00"/>
    <n v="1137906.9999998901"/>
    <n v="18965.116666664835"/>
    <n v="18965.116666664835"/>
    <n v="1"/>
    <s v="D527999"/>
    <s v="Closed"/>
  </r>
  <r>
    <x v="0"/>
    <x v="3"/>
    <x v="7"/>
    <s v="FS.1592"/>
    <n v="4"/>
    <x v="12"/>
    <x v="0"/>
    <d v="2018-10-23T21:06:09"/>
    <d v="2018-10-10T17:00:00"/>
    <n v="1137968.9999999246"/>
    <n v="18966.149999998743"/>
    <n v="75864.599999994971"/>
    <n v="1"/>
    <s v="D527989"/>
    <s v="Closed"/>
  </r>
  <r>
    <x v="0"/>
    <x v="3"/>
    <x v="7"/>
    <s v="FS.57202"/>
    <n v="2"/>
    <x v="12"/>
    <x v="0"/>
    <d v="2018-10-23T21:06:21"/>
    <d v="2018-10-10T17:00:00"/>
    <n v="1137980.9999995865"/>
    <n v="18966.349999993108"/>
    <n v="37932.699999986216"/>
    <n v="1"/>
    <s v="D527996"/>
    <s v="Closed"/>
  </r>
  <r>
    <x v="0"/>
    <x v="3"/>
    <x v="7"/>
    <s v="FS.1601"/>
    <n v="1"/>
    <x v="12"/>
    <x v="0"/>
    <d v="2018-10-23T21:07:14"/>
    <d v="2018-10-10T17:00:00"/>
    <n v="1138034.0000000317"/>
    <n v="18967.233333333861"/>
    <n v="18967.233333333861"/>
    <n v="1"/>
    <s v="D527990"/>
    <s v="Closed"/>
  </r>
  <r>
    <x v="0"/>
    <x v="3"/>
    <x v="7"/>
    <s v="FS.1608"/>
    <n v="3"/>
    <x v="12"/>
    <x v="0"/>
    <d v="2018-10-23T21:07:29"/>
    <d v="2018-10-10T17:00:00"/>
    <n v="1138048.9999997662"/>
    <n v="18967.483333329437"/>
    <n v="56902.449999988312"/>
    <n v="1"/>
    <s v="D527991"/>
    <s v="Closed"/>
  </r>
  <r>
    <x v="0"/>
    <x v="3"/>
    <x v="7"/>
    <s v="FS.1613"/>
    <n v="1"/>
    <x v="12"/>
    <x v="0"/>
    <d v="2018-10-23T21:07:48"/>
    <d v="2018-10-10T17:00:00"/>
    <n v="1138067.9999998072"/>
    <n v="18967.799999996787"/>
    <n v="18967.799999996787"/>
    <n v="1"/>
    <s v="D527992"/>
    <s v="Closed"/>
  </r>
  <r>
    <x v="0"/>
    <x v="3"/>
    <x v="7"/>
    <s v="FS.1615"/>
    <n v="1"/>
    <x v="12"/>
    <x v="0"/>
    <d v="2018-10-23T21:08:02"/>
    <d v="2018-10-10T17:00:00"/>
    <n v="1138081.9999999367"/>
    <n v="18968.033333332278"/>
    <n v="18968.033333332278"/>
    <n v="1"/>
    <s v="D527993"/>
    <s v="Closed"/>
  </r>
  <r>
    <x v="0"/>
    <x v="3"/>
    <x v="7"/>
    <s v="FS.1617"/>
    <n v="1"/>
    <x v="12"/>
    <x v="0"/>
    <d v="2018-10-23T21:08:12"/>
    <d v="2018-10-10T17:00:00"/>
    <n v="1138091.9999997597"/>
    <n v="18968.199999995995"/>
    <n v="18968.199999995995"/>
    <n v="1"/>
    <s v="D527994"/>
    <s v="Closed"/>
  </r>
  <r>
    <x v="0"/>
    <x v="3"/>
    <x v="7"/>
    <s v="FS.1618"/>
    <n v="7"/>
    <x v="12"/>
    <x v="0"/>
    <d v="2018-10-23T21:08:28"/>
    <d v="2018-10-10T17:00:00"/>
    <n v="1138107.9999997281"/>
    <n v="18968.466666662134"/>
    <n v="132779.26666663494"/>
    <n v="1"/>
    <s v="D527995"/>
    <s v="Closed"/>
  </r>
  <r>
    <x v="0"/>
    <x v="3"/>
    <x v="7"/>
    <s v="FS.1622"/>
    <n v="1"/>
    <x v="12"/>
    <x v="0"/>
    <d v="2018-10-23T21:08:44"/>
    <d v="2018-10-10T17:00:00"/>
    <n v="1138123.9999996964"/>
    <n v="18968.733333328273"/>
    <n v="18968.733333328273"/>
    <n v="1"/>
    <s v="D527966"/>
    <s v="Closed"/>
  </r>
  <r>
    <x v="0"/>
    <x v="3"/>
    <x v="7"/>
    <s v="FS.1625"/>
    <n v="3"/>
    <x v="12"/>
    <x v="0"/>
    <d v="2018-10-23T21:08:55"/>
    <d v="2018-10-10T17:00:00"/>
    <n v="1138134.9999997532"/>
    <n v="18968.916666662553"/>
    <n v="56906.74999998766"/>
    <n v="1"/>
    <s v="D527969"/>
    <s v="Closed"/>
  </r>
  <r>
    <x v="0"/>
    <x v="2"/>
    <x v="10"/>
    <s v="FS.19"/>
    <n v="14"/>
    <x v="12"/>
    <x v="0"/>
    <d v="2018-10-23T21:19:47"/>
    <d v="2018-10-10T17:00:00"/>
    <n v="1138787.0000000345"/>
    <n v="18979.783333333908"/>
    <n v="265716.96666667471"/>
    <n v="1"/>
    <s v="D529247"/>
    <s v="Closed"/>
  </r>
  <r>
    <x v="0"/>
    <x v="2"/>
    <x v="10"/>
    <s v="FS.20"/>
    <n v="3"/>
    <x v="12"/>
    <x v="0"/>
    <d v="2018-10-23T21:19:59"/>
    <d v="2018-10-10T17:00:00"/>
    <n v="1138798.9999996964"/>
    <n v="18979.983333328273"/>
    <n v="56939.949999984819"/>
    <n v="1"/>
    <s v="D529248"/>
    <s v="Closed"/>
  </r>
  <r>
    <x v="0"/>
    <x v="2"/>
    <x v="10"/>
    <s v="FS.24"/>
    <n v="69"/>
    <x v="12"/>
    <x v="0"/>
    <d v="2018-10-23T21:20:08"/>
    <d v="2018-10-10T17:00:00"/>
    <n v="1138807.9999999143"/>
    <n v="18980.133333331905"/>
    <n v="1309629.1999999015"/>
    <n v="1"/>
    <s v="D529249"/>
    <s v="Closed"/>
  </r>
  <r>
    <x v="0"/>
    <x v="2"/>
    <x v="10"/>
    <s v="FS.28"/>
    <n v="10"/>
    <x v="12"/>
    <x v="0"/>
    <d v="2018-10-23T21:20:18"/>
    <d v="2018-10-10T17:00:00"/>
    <n v="1138817.9999997374"/>
    <n v="18980.299999995623"/>
    <n v="189802.99999995623"/>
    <n v="1"/>
    <s v="D529230"/>
    <s v="Closed"/>
  </r>
  <r>
    <x v="0"/>
    <x v="2"/>
    <x v="10"/>
    <s v="FS.12"/>
    <n v="12"/>
    <x v="12"/>
    <x v="0"/>
    <d v="2018-10-23T21:21:13"/>
    <d v="2018-10-10T17:00:00"/>
    <n v="1138873.0000000214"/>
    <n v="18981.216666667024"/>
    <n v="227774.60000000428"/>
    <n v="1"/>
    <s v="D529246"/>
    <s v="Closed"/>
  </r>
  <r>
    <x v="0"/>
    <x v="2"/>
    <x v="10"/>
    <s v="FS.1"/>
    <n v="8"/>
    <x v="12"/>
    <x v="0"/>
    <d v="2018-10-23T21:22:58"/>
    <d v="2018-10-10T17:00:00"/>
    <n v="1138978.0000000494"/>
    <n v="18982.966666667489"/>
    <n v="151863.73333333991"/>
    <n v="1"/>
    <s v="D529243"/>
    <s v="Closed"/>
  </r>
  <r>
    <x v="0"/>
    <x v="2"/>
    <x v="10"/>
    <s v="FS.3"/>
    <n v="9"/>
    <x v="12"/>
    <x v="0"/>
    <d v="2018-10-23T21:23:10"/>
    <d v="2018-10-10T17:00:00"/>
    <n v="1138989.9999997113"/>
    <n v="18983.166666661855"/>
    <n v="170848.49999995669"/>
    <n v="1"/>
    <s v="D529244"/>
    <s v="Closed"/>
  </r>
  <r>
    <x v="0"/>
    <x v="2"/>
    <x v="10"/>
    <s v="FS.7"/>
    <n v="12"/>
    <x v="12"/>
    <x v="0"/>
    <d v="2018-10-23T21:23:22"/>
    <d v="2018-10-10T17:00:00"/>
    <n v="1139002.0000000019"/>
    <n v="18983.366666666698"/>
    <n v="227800.40000000037"/>
    <n v="1"/>
    <s v="D529245"/>
    <s v="Closed"/>
  </r>
  <r>
    <x v="0"/>
    <x v="2"/>
    <x v="10"/>
    <s v="FS.30"/>
    <n v="18"/>
    <x v="12"/>
    <x v="0"/>
    <d v="2018-10-23T21:24:41"/>
    <d v="2018-10-10T17:00:00"/>
    <n v="1139080.9999996098"/>
    <n v="18984.68333332683"/>
    <n v="341724.29999988293"/>
    <n v="1"/>
    <s v="D528956"/>
    <s v="Closed"/>
  </r>
  <r>
    <x v="0"/>
    <x v="2"/>
    <x v="10"/>
    <s v="FS.33"/>
    <n v="1"/>
    <x v="12"/>
    <x v="0"/>
    <d v="2018-10-23T21:24:50"/>
    <d v="2018-10-10T17:00:00"/>
    <n v="1139089.9999998277"/>
    <n v="18984.833333330462"/>
    <n v="18984.833333330462"/>
    <n v="1"/>
    <s v="D528954"/>
    <s v="Closed"/>
  </r>
  <r>
    <x v="0"/>
    <x v="2"/>
    <x v="10"/>
    <s v="FS.103"/>
    <n v="2"/>
    <x v="12"/>
    <x v="0"/>
    <d v="2018-10-23T21:27:30"/>
    <d v="2018-10-10T17:00:00"/>
    <n v="1139249.9999995111"/>
    <n v="18987.499999991851"/>
    <n v="37974.999999983702"/>
    <n v="1"/>
    <s v="D528901"/>
    <s v="Closed"/>
  </r>
  <r>
    <x v="0"/>
    <x v="2"/>
    <x v="10"/>
    <s v="FS.105"/>
    <n v="8"/>
    <x v="12"/>
    <x v="0"/>
    <d v="2018-10-23T21:27:39"/>
    <d v="2018-10-10T17:00:00"/>
    <n v="1139258.999999729"/>
    <n v="18987.649999995483"/>
    <n v="151901.19999996386"/>
    <n v="1"/>
    <s v="D528902"/>
    <s v="Closed"/>
  </r>
  <r>
    <x v="0"/>
    <x v="2"/>
    <x v="10"/>
    <s v="FS.75"/>
    <n v="18"/>
    <x v="12"/>
    <x v="0"/>
    <d v="2018-10-23T21:28:15"/>
    <d v="2018-10-10T17:00:00"/>
    <n v="1139294.9999999721"/>
    <n v="18988.249999999534"/>
    <n v="341788.49999999162"/>
    <n v="1"/>
    <s v="D528515_B"/>
    <s v="Closed"/>
  </r>
  <r>
    <x v="0"/>
    <x v="2"/>
    <x v="10"/>
    <s v="FS.151"/>
    <n v="1"/>
    <x v="12"/>
    <x v="0"/>
    <d v="2018-10-23T21:30:04"/>
    <d v="2018-10-10T17:00:00"/>
    <n v="1139403.9999996778"/>
    <n v="18990.066666661296"/>
    <n v="18990.066666661296"/>
    <n v="1"/>
    <s v="D528187"/>
    <s v="Closed"/>
  </r>
  <r>
    <x v="0"/>
    <x v="4"/>
    <x v="9"/>
    <s v="FS.1353"/>
    <n v="2"/>
    <x v="12"/>
    <x v="0"/>
    <d v="2018-10-24T09:02:32"/>
    <d v="2018-10-10T17:00:00"/>
    <n v="1180951.9999994896"/>
    <n v="19682.533333324827"/>
    <n v="39365.066666649655"/>
    <n v="1"/>
    <s v="D529285"/>
    <s v="Closed"/>
  </r>
  <r>
    <x v="0"/>
    <x v="3"/>
    <x v="7"/>
    <s v="FS.1628"/>
    <n v="4"/>
    <x v="12"/>
    <x v="0"/>
    <d v="2018-10-24T10:26:00"/>
    <d v="2018-10-10T17:00:00"/>
    <n v="1185959.9999996368"/>
    <n v="19765.999999993946"/>
    <n v="79063.999999975786"/>
    <n v="1"/>
    <s v="D527972"/>
    <s v="Closed"/>
  </r>
  <r>
    <x v="0"/>
    <x v="3"/>
    <x v="7"/>
    <s v="TR.37975"/>
    <n v="1"/>
    <x v="12"/>
    <x v="0"/>
    <d v="2018-10-24T10:26:00"/>
    <d v="2018-10-10T17:00:00"/>
    <n v="1185959.9999996368"/>
    <n v="19765.999999993946"/>
    <n v="19765.999999993946"/>
    <n v="1"/>
    <s v="D529450_A"/>
    <s v="Closed"/>
  </r>
  <r>
    <x v="0"/>
    <x v="3"/>
    <x v="7"/>
    <s v="FS.1591"/>
    <n v="2"/>
    <x v="12"/>
    <x v="0"/>
    <d v="2018-10-24T10:26:00"/>
    <d v="2018-10-10T17:00:00"/>
    <n v="1185959.9999996368"/>
    <n v="19765.999999993946"/>
    <n v="39531.999999987893"/>
    <n v="1"/>
    <s v="D527947_B"/>
    <s v="Closed"/>
  </r>
  <r>
    <x v="0"/>
    <x v="3"/>
    <x v="7"/>
    <s v="PL.130982"/>
    <n v="270"/>
    <x v="12"/>
    <x v="0"/>
    <d v="2018-10-24T10:26:00"/>
    <d v="2018-10-10T17:00:00"/>
    <n v="1185959.9999996368"/>
    <n v="19765.999999993946"/>
    <n v="5336819.9999983655"/>
    <n v="1"/>
    <s v="D529199"/>
    <s v="Closed"/>
  </r>
  <r>
    <x v="0"/>
    <x v="3"/>
    <x v="7"/>
    <s v="TR.38190"/>
    <n v="3"/>
    <x v="12"/>
    <x v="0"/>
    <d v="2018-10-24T10:26:00"/>
    <d v="2018-10-10T17:00:00"/>
    <n v="1185959.9999996368"/>
    <n v="19765.999999993946"/>
    <n v="59297.999999981839"/>
    <n v="1"/>
    <s v="D529438_A"/>
    <s v="Closed"/>
  </r>
  <r>
    <x v="0"/>
    <x v="3"/>
    <x v="7"/>
    <s v="TR.38208"/>
    <n v="2"/>
    <x v="12"/>
    <x v="0"/>
    <d v="2018-10-24T10:26:00"/>
    <d v="2018-10-10T17:00:00"/>
    <n v="1185959.9999996368"/>
    <n v="19765.999999993946"/>
    <n v="39531.999999987893"/>
    <n v="1"/>
    <s v="D529439_A"/>
    <s v="Closed"/>
  </r>
  <r>
    <x v="0"/>
    <x v="3"/>
    <x v="7"/>
    <s v="TR.38098"/>
    <n v="1"/>
    <x v="12"/>
    <x v="0"/>
    <d v="2018-10-24T10:26:00"/>
    <d v="2018-10-10T17:00:00"/>
    <n v="1185959.9999996368"/>
    <n v="19765.999999993946"/>
    <n v="19765.999999993946"/>
    <n v="1"/>
    <s v="D529447_A"/>
    <s v="Closed"/>
  </r>
  <r>
    <x v="0"/>
    <x v="3"/>
    <x v="7"/>
    <s v="FS.1588"/>
    <n v="1"/>
    <x v="12"/>
    <x v="0"/>
    <d v="2018-10-24T10:26:00"/>
    <d v="2018-10-10T17:00:00"/>
    <n v="1185959.9999996368"/>
    <n v="19765.999999993946"/>
    <n v="19765.999999993946"/>
    <n v="1"/>
    <s v="D527945_B"/>
    <s v="Closed"/>
  </r>
  <r>
    <x v="0"/>
    <x v="3"/>
    <x v="7"/>
    <s v="FS.1629"/>
    <n v="17"/>
    <x v="12"/>
    <x v="0"/>
    <d v="2018-10-24T10:26:00"/>
    <d v="2018-10-10T17:00:00"/>
    <n v="1185959.9999996368"/>
    <n v="19765.999999993946"/>
    <n v="336021.99999989709"/>
    <n v="1"/>
    <s v="D527973"/>
    <s v="Closed"/>
  </r>
  <r>
    <x v="0"/>
    <x v="3"/>
    <x v="7"/>
    <s v="TR.38191"/>
    <n v="2"/>
    <x v="12"/>
    <x v="0"/>
    <d v="2018-10-24T10:26:00"/>
    <d v="2018-10-10T17:00:00"/>
    <n v="1185959.9999996368"/>
    <n v="19765.999999993946"/>
    <n v="39531.999999987893"/>
    <n v="1"/>
    <s v="D529424_A"/>
    <s v="Closed"/>
  </r>
  <r>
    <x v="0"/>
    <x v="3"/>
    <x v="7"/>
    <s v="FS.1605"/>
    <n v="1"/>
    <x v="12"/>
    <x v="0"/>
    <d v="2018-10-24T10:26:00"/>
    <d v="2018-10-10T17:00:00"/>
    <n v="1185959.9999996368"/>
    <n v="19765.999999993946"/>
    <n v="19765.999999993946"/>
    <n v="1"/>
    <s v="D527950_A"/>
    <s v="Closed"/>
  </r>
  <r>
    <x v="0"/>
    <x v="3"/>
    <x v="7"/>
    <s v="TR.38125"/>
    <n v="1"/>
    <x v="12"/>
    <x v="0"/>
    <d v="2018-10-24T10:26:00"/>
    <d v="2018-10-10T17:00:00"/>
    <n v="1185959.9999996368"/>
    <n v="19765.999999993946"/>
    <n v="19765.999999993946"/>
    <n v="1"/>
    <s v="D529446_A"/>
    <s v="Closed"/>
  </r>
  <r>
    <x v="0"/>
    <x v="3"/>
    <x v="7"/>
    <s v="FS.1634"/>
    <n v="1"/>
    <x v="12"/>
    <x v="0"/>
    <d v="2018-10-24T10:26:00"/>
    <d v="2018-10-10T17:00:00"/>
    <n v="1185959.9999996368"/>
    <n v="19765.999999993946"/>
    <n v="19765.999999993946"/>
    <n v="1"/>
    <s v="D527977_A"/>
    <s v="Closed"/>
  </r>
  <r>
    <x v="0"/>
    <x v="2"/>
    <x v="5"/>
    <s v="TR.33015"/>
    <n v="4"/>
    <x v="12"/>
    <x v="0"/>
    <d v="2018-10-24T11:11:11"/>
    <d v="2018-10-10T17:00:00"/>
    <n v="1188670.9999996936"/>
    <n v="19811.183333328227"/>
    <n v="79244.733333312906"/>
    <n v="1"/>
    <s v="D527702"/>
    <s v="Closed"/>
  </r>
  <r>
    <x v="0"/>
    <x v="2"/>
    <x v="5"/>
    <s v="PL.94865"/>
    <n v="8"/>
    <x v="12"/>
    <x v="0"/>
    <d v="2018-10-24T12:12:00"/>
    <d v="2018-10-10T17:00:00"/>
    <n v="1192319.9999996228"/>
    <n v="19871.999999993714"/>
    <n v="158975.99999994971"/>
    <n v="1"/>
    <s v="D529169_A"/>
    <s v="Closed"/>
  </r>
  <r>
    <x v="0"/>
    <x v="2"/>
    <x v="5"/>
    <s v="FS.481"/>
    <n v="3"/>
    <x v="12"/>
    <x v="0"/>
    <d v="2018-10-24T12:12:00"/>
    <d v="2018-10-10T17:00:00"/>
    <n v="1192319.9999996228"/>
    <n v="19871.999999993714"/>
    <n v="59615.999999981141"/>
    <n v="1"/>
    <s v="D527643_E"/>
    <s v="Closed"/>
  </r>
  <r>
    <x v="0"/>
    <x v="2"/>
    <x v="5"/>
    <s v="SL.23266"/>
    <n v="1"/>
    <x v="12"/>
    <x v="0"/>
    <d v="2018-10-24T12:12:00"/>
    <d v="2018-10-10T17:00:00"/>
    <n v="1192319.9999996228"/>
    <n v="19871.999999993714"/>
    <n v="19871.999999993714"/>
    <n v="1"/>
    <s v="D528920_A"/>
    <s v="Closed"/>
  </r>
  <r>
    <x v="0"/>
    <x v="2"/>
    <x v="5"/>
    <s v="TR.33531"/>
    <n v="1"/>
    <x v="12"/>
    <x v="0"/>
    <d v="2018-10-24T12:12:00"/>
    <d v="2018-10-10T17:00:00"/>
    <n v="1192319.9999996228"/>
    <n v="19871.999999993714"/>
    <n v="19871.999999993714"/>
    <n v="1"/>
    <s v="D528539_A"/>
    <s v="Closed"/>
  </r>
  <r>
    <x v="0"/>
    <x v="2"/>
    <x v="5"/>
    <s v="TR.81686"/>
    <n v="2"/>
    <x v="12"/>
    <x v="0"/>
    <d v="2018-10-24T12:12:00"/>
    <d v="2018-10-10T17:00:00"/>
    <n v="1192319.9999996228"/>
    <n v="19871.999999993714"/>
    <n v="39743.999999987427"/>
    <n v="1"/>
    <s v="D528543_B"/>
    <s v="Closed"/>
  </r>
  <r>
    <x v="0"/>
    <x v="2"/>
    <x v="5"/>
    <s v="SL.23182"/>
    <n v="1"/>
    <x v="12"/>
    <x v="0"/>
    <d v="2018-10-24T12:12:00"/>
    <d v="2018-10-10T17:00:00"/>
    <n v="1192319.9999996228"/>
    <n v="19871.999999993714"/>
    <n v="19871.999999993714"/>
    <n v="1"/>
    <s v="D528933_A"/>
    <s v="Closed"/>
  </r>
  <r>
    <x v="0"/>
    <x v="2"/>
    <x v="5"/>
    <s v="FS.686"/>
    <n v="3"/>
    <x v="12"/>
    <x v="0"/>
    <d v="2018-10-24T15:15:03"/>
    <d v="2018-10-10T17:00:00"/>
    <n v="1203302.9999996535"/>
    <n v="20055.049999994226"/>
    <n v="60165.149999982677"/>
    <n v="1"/>
    <s v="D526627"/>
    <s v="Closed"/>
  </r>
  <r>
    <x v="0"/>
    <x v="2"/>
    <x v="5"/>
    <s v="FS.679"/>
    <n v="24"/>
    <x v="12"/>
    <x v="0"/>
    <d v="2018-10-24T15:15:22"/>
    <d v="2018-10-10T17:00:00"/>
    <n v="1203321.9999996945"/>
    <n v="20055.366666661575"/>
    <n v="481328.79999987781"/>
    <n v="1"/>
    <s v="D526625"/>
    <s v="Closed"/>
  </r>
  <r>
    <x v="0"/>
    <x v="2"/>
    <x v="5"/>
    <s v="FS.687"/>
    <n v="1"/>
    <x v="12"/>
    <x v="0"/>
    <d v="2018-10-24T15:16:14"/>
    <d v="2018-10-10T17:00:00"/>
    <n v="1203373.9999999059"/>
    <n v="20056.233333331766"/>
    <n v="20056.233333331766"/>
    <n v="1"/>
    <s v="D526628"/>
    <s v="Closed"/>
  </r>
  <r>
    <x v="0"/>
    <x v="2"/>
    <x v="5"/>
    <s v="FS.675"/>
    <n v="27"/>
    <x v="12"/>
    <x v="0"/>
    <d v="2018-10-24T15:30:54"/>
    <d v="2018-10-10T17:00:00"/>
    <n v="1204254.0000000503"/>
    <n v="20070.900000000838"/>
    <n v="541914.30000002263"/>
    <n v="1"/>
    <s v="D526635"/>
    <s v="Closed"/>
  </r>
  <r>
    <x v="0"/>
    <x v="2"/>
    <x v="5"/>
    <s v="FS.680"/>
    <n v="3"/>
    <x v="12"/>
    <x v="0"/>
    <d v="2018-10-24T15:36:23"/>
    <d v="2018-10-10T17:00:00"/>
    <n v="1204582.9999996349"/>
    <n v="20076.383333327249"/>
    <n v="60229.149999981746"/>
    <n v="1"/>
    <s v="D526638"/>
    <s v="Closed"/>
  </r>
  <r>
    <x v="0"/>
    <x v="2"/>
    <x v="5"/>
    <s v="FS.8892"/>
    <n v="4"/>
    <x v="12"/>
    <x v="0"/>
    <d v="2018-10-24T15:38:09"/>
    <d v="2018-10-10T17:00:00"/>
    <n v="1204688.9999998966"/>
    <n v="20078.149999998277"/>
    <n v="80312.599999993108"/>
    <n v="1"/>
    <s v="D526692"/>
    <s v="Closed"/>
  </r>
  <r>
    <x v="0"/>
    <x v="2"/>
    <x v="10"/>
    <s v="FS.260"/>
    <n v="4"/>
    <x v="12"/>
    <x v="0"/>
    <d v="2018-10-24T16:23:01"/>
    <d v="2018-10-10T17:00:00"/>
    <n v="1207380.9999999125"/>
    <n v="20123.016666665208"/>
    <n v="80492.06666666083"/>
    <n v="1"/>
    <s v="D528299"/>
    <s v="Closed"/>
  </r>
  <r>
    <x v="0"/>
    <x v="2"/>
    <x v="10"/>
    <s v="FS.57"/>
    <n v="7"/>
    <x v="12"/>
    <x v="0"/>
    <d v="2018-10-24T16:32:36"/>
    <d v="2018-10-10T17:00:00"/>
    <n v="1207955.999999796"/>
    <n v="20132.599999996601"/>
    <n v="140928.1999999762"/>
    <n v="1"/>
    <s v="D529254"/>
    <s v="Closed"/>
  </r>
  <r>
    <x v="0"/>
    <x v="2"/>
    <x v="10"/>
    <s v="TR.31919"/>
    <n v="4"/>
    <x v="12"/>
    <x v="0"/>
    <d v="2018-10-24T16:36:57"/>
    <d v="2018-10-10T17:00:00"/>
    <n v="1208216.9999998296"/>
    <n v="20136.949999997159"/>
    <n v="80547.799999988638"/>
    <n v="1"/>
    <s v="D529500"/>
    <s v="Closed"/>
  </r>
  <r>
    <x v="0"/>
    <x v="2"/>
    <x v="10"/>
    <s v="FS.190"/>
    <n v="21"/>
    <x v="12"/>
    <x v="0"/>
    <d v="2018-10-24T16:40:58"/>
    <d v="2018-10-10T17:00:00"/>
    <n v="1208457.9999995884"/>
    <n v="20140.966666659806"/>
    <n v="422960.29999985592"/>
    <n v="1"/>
    <s v="D528234"/>
    <s v="Closed"/>
  </r>
  <r>
    <x v="0"/>
    <x v="2"/>
    <x v="10"/>
    <s v="FS.149"/>
    <n v="1"/>
    <x v="12"/>
    <x v="0"/>
    <d v="2018-10-24T16:48:28"/>
    <d v="2018-10-10T17:00:00"/>
    <n v="1208907.9999997979"/>
    <n v="20148.466666663298"/>
    <n v="20148.466666663298"/>
    <n v="1"/>
    <s v="D528180"/>
    <s v="Closed"/>
  </r>
  <r>
    <x v="0"/>
    <x v="0"/>
    <x v="4"/>
    <s v="REC.1120"/>
    <n v="174"/>
    <x v="12"/>
    <x v="0"/>
    <d v="2018-10-24T19:35:27"/>
    <d v="2018-10-10T17:00:00"/>
    <n v="1218926.9999995362"/>
    <n v="20315.44999999227"/>
    <n v="3534888.299998655"/>
    <n v="1"/>
    <s v="D526933"/>
    <s v="Closed"/>
  </r>
  <r>
    <x v="0"/>
    <x v="0"/>
    <x v="4"/>
    <s v="FS.1226"/>
    <n v="17"/>
    <x v="12"/>
    <x v="0"/>
    <d v="2018-10-24T19:39:08"/>
    <d v="2018-10-10T17:00:00"/>
    <n v="1219147.9999996489"/>
    <n v="20319.133333327482"/>
    <n v="345425.26666656719"/>
    <n v="1"/>
    <s v="D526939"/>
    <s v="Closed"/>
  </r>
  <r>
    <x v="0"/>
    <x v="0"/>
    <x v="4"/>
    <s v="FS.9583"/>
    <n v="3"/>
    <x v="12"/>
    <x v="0"/>
    <d v="2018-10-24T19:40:20"/>
    <d v="2018-10-10T17:00:00"/>
    <n v="1219219.9999995064"/>
    <n v="20320.333333325107"/>
    <n v="60960.99999997532"/>
    <n v="1"/>
    <s v="D526941"/>
    <s v="Closed"/>
  </r>
  <r>
    <x v="0"/>
    <x v="2"/>
    <x v="10"/>
    <s v="FS.125"/>
    <n v="24"/>
    <x v="12"/>
    <x v="0"/>
    <d v="2018-10-24T20:57:24"/>
    <d v="2018-10-10T17:00:00"/>
    <n v="1223843.9999997849"/>
    <n v="20397.399999996414"/>
    <n v="489537.59999991395"/>
    <n v="1"/>
    <s v="D528908_B"/>
    <s v="Closed"/>
  </r>
  <r>
    <x v="0"/>
    <x v="2"/>
    <x v="10"/>
    <s v="FS.115"/>
    <n v="11"/>
    <x v="12"/>
    <x v="0"/>
    <d v="2018-10-24T20:58:53"/>
    <d v="2018-10-10T17:00:00"/>
    <n v="1223932.9999998445"/>
    <n v="20398.883333330741"/>
    <n v="224387.71666663815"/>
    <n v="1"/>
    <s v="D528151"/>
    <s v="Closed"/>
  </r>
  <r>
    <x v="0"/>
    <x v="2"/>
    <x v="10"/>
    <s v="FS.120"/>
    <n v="7"/>
    <x v="12"/>
    <x v="0"/>
    <d v="2018-10-24T21:00:12"/>
    <d v="2018-10-10T17:00:00"/>
    <n v="1224012.000000081"/>
    <n v="20400.20000000135"/>
    <n v="142801.40000000945"/>
    <n v="1"/>
    <s v="D528154"/>
    <s v="Closed"/>
  </r>
  <r>
    <x v="0"/>
    <x v="2"/>
    <x v="10"/>
    <s v="REC.185"/>
    <n v="18"/>
    <x v="12"/>
    <x v="0"/>
    <d v="2018-10-24T21:03:28"/>
    <d v="2018-10-10T17:00:00"/>
    <n v="1224208.0000000075"/>
    <n v="20403.466666666791"/>
    <n v="367262.40000000224"/>
    <n v="1"/>
    <s v="D528232"/>
    <s v="Closed"/>
  </r>
  <r>
    <x v="0"/>
    <x v="2"/>
    <x v="16"/>
    <s v="FS.457"/>
    <n v="1"/>
    <x v="12"/>
    <x v="0"/>
    <d v="2018-10-25T01:19:36"/>
    <d v="2018-10-10T17:00:00"/>
    <n v="1239575.9999997681"/>
    <n v="20659.599999996135"/>
    <n v="20659.599999996135"/>
    <n v="1"/>
    <s v="D526506"/>
    <s v="Closed"/>
  </r>
  <r>
    <x v="0"/>
    <x v="2"/>
    <x v="16"/>
    <s v="TR.33806"/>
    <n v="6"/>
    <x v="12"/>
    <x v="0"/>
    <d v="2018-10-25T01:29:06"/>
    <d v="2018-10-10T17:00:00"/>
    <n v="1240145.9999997402"/>
    <n v="20669.099999995669"/>
    <n v="124014.59999997402"/>
    <n v="1"/>
    <s v="D527478"/>
    <s v="Closed"/>
  </r>
  <r>
    <x v="0"/>
    <x v="2"/>
    <x v="16"/>
    <s v="TR.33836"/>
    <n v="1"/>
    <x v="12"/>
    <x v="0"/>
    <d v="2018-10-25T01:29:31"/>
    <d v="2018-10-10T17:00:00"/>
    <n v="1240170.9999999264"/>
    <n v="20669.51666666544"/>
    <n v="20669.51666666544"/>
    <n v="1"/>
    <s v="D527479"/>
    <s v="Closed"/>
  </r>
  <r>
    <x v="0"/>
    <x v="2"/>
    <x v="16"/>
    <s v="FS.397"/>
    <n v="135"/>
    <x v="12"/>
    <x v="0"/>
    <d v="2018-10-25T02:44:45"/>
    <d v="2018-10-10T17:00:00"/>
    <n v="1244684.9999996368"/>
    <n v="20744.749999993946"/>
    <n v="2800541.2499991828"/>
    <n v="1"/>
    <s v="D526487"/>
    <s v="Closed"/>
  </r>
  <r>
    <x v="0"/>
    <x v="2"/>
    <x v="16"/>
    <s v="PL.92561"/>
    <n v="110"/>
    <x v="12"/>
    <x v="0"/>
    <d v="2018-10-25T02:49:26"/>
    <d v="2018-10-10T17:00:00"/>
    <n v="1244965.9999999451"/>
    <n v="20749.433333332418"/>
    <n v="2282437.6666665659"/>
    <n v="1"/>
    <s v="D529072"/>
    <s v="Closed"/>
  </r>
  <r>
    <x v="0"/>
    <x v="4"/>
    <x v="9"/>
    <s v="FDR.8369"/>
    <n v="1153"/>
    <x v="12"/>
    <x v="0"/>
    <d v="2018-10-22T10:08:55"/>
    <d v="2018-10-10T17:00:00"/>
    <n v="1012134.9999995437"/>
    <n v="16868.916666659061"/>
    <n v="19449860.916657899"/>
    <n v="1"/>
    <s v="D526466"/>
    <s v="Closed"/>
  </r>
  <r>
    <x v="0"/>
    <x v="0"/>
    <x v="4"/>
    <s v="FS.941"/>
    <n v="2"/>
    <x v="12"/>
    <x v="0"/>
    <d v="2018-10-17T01:42:19"/>
    <d v="2018-10-10T17:00:00"/>
    <n v="549738.99999966379"/>
    <n v="9162.3166666610632"/>
    <n v="18324.633333322126"/>
    <n v="1"/>
    <s v="D527571"/>
    <s v="Closed"/>
  </r>
  <r>
    <x v="0"/>
    <x v="3"/>
    <x v="7"/>
    <s v="REC.1616"/>
    <n v="85"/>
    <x v="12"/>
    <x v="0"/>
    <d v="2018-10-23T14:42:00"/>
    <d v="2018-10-10T17:00:00"/>
    <n v="1114920.0000000419"/>
    <n v="18582.000000000698"/>
    <n v="1579470.0000000594"/>
    <n v="1"/>
    <s v="D532774_A"/>
    <s v="Closed"/>
  </r>
  <r>
    <x v="0"/>
    <x v="3"/>
    <x v="7"/>
    <s v="FDR.8357"/>
    <n v="653"/>
    <x v="12"/>
    <x v="0"/>
    <d v="2018-10-23T14:42:00"/>
    <d v="2018-10-10T17:00:00"/>
    <n v="1114920.0000000419"/>
    <n v="18582.000000000698"/>
    <n v="12134046.000000456"/>
    <n v="1"/>
    <s v="D531553_A"/>
    <s v="Closed"/>
  </r>
  <r>
    <x v="0"/>
    <x v="2"/>
    <x v="15"/>
    <s v="TR.33216"/>
    <n v="4"/>
    <x v="12"/>
    <x v="0"/>
    <d v="2018-10-28T08:49:14"/>
    <d v="2018-10-10T17:41:48"/>
    <n v="1523245.9999999031"/>
    <n v="25387.433333331719"/>
    <n v="101549.73333332688"/>
    <n v="1"/>
    <s v="D530586_A"/>
    <s v="Closed"/>
  </r>
  <r>
    <x v="0"/>
    <x v="3"/>
    <x v="7"/>
    <s v="TR.38196"/>
    <n v="3"/>
    <x v="2"/>
    <x v="0"/>
    <d v="2018-04-19T09:08:01"/>
    <d v="2018-04-19T08:56:00"/>
    <n v="721.0000000661239"/>
    <n v="12.016666667768732"/>
    <n v="36.050000003306195"/>
    <n v="1"/>
    <s v="D519726"/>
    <s v="Closed"/>
  </r>
  <r>
    <x v="0"/>
    <x v="0"/>
    <x v="0"/>
    <s v="FS.41587"/>
    <n v="4"/>
    <x v="12"/>
    <x v="0"/>
    <d v="2018-10-21T18:21:59"/>
    <d v="2018-10-10T18:21:41"/>
    <n v="950418.00000043586"/>
    <n v="15840.300000007264"/>
    <n v="63361.200000029057"/>
    <n v="1"/>
    <s v="D528923_A"/>
    <s v="Closed"/>
  </r>
  <r>
    <x v="0"/>
    <x v="0"/>
    <x v="0"/>
    <s v="FS.41587"/>
    <n v="4"/>
    <x v="12"/>
    <x v="0"/>
    <d v="2018-10-21T18:22:59"/>
    <d v="2018-10-10T18:21:41"/>
    <n v="950478.00000000279"/>
    <n v="15841.300000000047"/>
    <n v="63365.200000000186"/>
    <n v="1"/>
    <s v="D528924_A"/>
    <s v="Closed"/>
  </r>
  <r>
    <x v="1"/>
    <x v="5"/>
    <x v="14"/>
    <s v="MTR.6582"/>
    <n v="1"/>
    <x v="1"/>
    <x v="1"/>
    <d v="2018-10-11T09:45:39"/>
    <d v="2018-10-11T08:36:00"/>
    <n v="4178.9999999804422"/>
    <n v="69.649999999674037"/>
    <n v="69.649999999674037"/>
    <n v="1"/>
    <s v="C526396"/>
    <s v="Closed"/>
  </r>
  <r>
    <x v="0"/>
    <x v="0"/>
    <x v="3"/>
    <s v="FS.896"/>
    <n v="1"/>
    <x v="12"/>
    <x v="0"/>
    <d v="2018-11-09T16:54:33"/>
    <d v="2018-10-11T16:06:00"/>
    <n v="2508513.0000001285"/>
    <n v="41808.550000002142"/>
    <n v="41808.550000002142"/>
    <n v="1"/>
    <s v="D528683"/>
    <s v="Closed"/>
  </r>
  <r>
    <x v="0"/>
    <x v="0"/>
    <x v="3"/>
    <s v="MTR.26953"/>
    <n v="1"/>
    <x v="12"/>
    <x v="0"/>
    <d v="2018-11-02T14:27:00"/>
    <d v="2018-10-11T17:02:00"/>
    <n v="1891499.9999998603"/>
    <n v="31524.999999997672"/>
    <n v="31524.999999997672"/>
    <n v="1"/>
    <s v="C526448"/>
    <s v="Closed"/>
  </r>
  <r>
    <x v="0"/>
    <x v="2"/>
    <x v="16"/>
    <s v="FS.301"/>
    <n v="4"/>
    <x v="12"/>
    <x v="0"/>
    <d v="2018-10-26T21:16:48"/>
    <d v="2018-10-11T20:34:19"/>
    <n v="1298548.9999999059"/>
    <n v="21642.483333331766"/>
    <n v="86569.933333327062"/>
    <n v="1"/>
    <s v="D526485"/>
    <s v="Closed"/>
  </r>
  <r>
    <x v="0"/>
    <x v="2"/>
    <x v="16"/>
    <s v="FS.452"/>
    <n v="6"/>
    <x v="12"/>
    <x v="0"/>
    <d v="2018-10-27T18:45:18"/>
    <d v="2018-10-11T20:40:27"/>
    <n v="1375490.9999999218"/>
    <n v="22924.849999998696"/>
    <n v="137549.09999999218"/>
    <n v="1"/>
    <s v="D526488"/>
    <s v="Closed"/>
  </r>
  <r>
    <x v="0"/>
    <x v="2"/>
    <x v="16"/>
    <s v="FS.43187"/>
    <n v="2"/>
    <x v="12"/>
    <x v="0"/>
    <d v="2018-10-29T16:03:17"/>
    <d v="2018-10-12T07:48:18"/>
    <n v="1498498.9999997662"/>
    <n v="24974.983333329437"/>
    <n v="49949.966666658875"/>
    <n v="1"/>
    <s v="D526513"/>
    <s v="Closed"/>
  </r>
  <r>
    <x v="0"/>
    <x v="2"/>
    <x v="16"/>
    <s v="FS.540"/>
    <n v="7"/>
    <x v="12"/>
    <x v="0"/>
    <d v="2018-10-26T00:45:13"/>
    <d v="2018-10-12T07:50:53"/>
    <n v="1184059.9999999395"/>
    <n v="19734.333333332324"/>
    <n v="138140.33333332627"/>
    <n v="1"/>
    <s v="D526516"/>
    <s v="Closed"/>
  </r>
  <r>
    <x v="0"/>
    <x v="2"/>
    <x v="16"/>
    <s v="FS.557"/>
    <n v="7"/>
    <x v="12"/>
    <x v="0"/>
    <d v="2018-10-26T00:49:13"/>
    <d v="2018-10-12T07:54:07"/>
    <n v="1184106.0000000056"/>
    <n v="19735.100000000093"/>
    <n v="138145.70000000065"/>
    <n v="1"/>
    <s v="D526518_B"/>
    <s v="Closed"/>
  </r>
  <r>
    <x v="0"/>
    <x v="2"/>
    <x v="16"/>
    <s v="FS.559"/>
    <n v="1"/>
    <x v="12"/>
    <x v="0"/>
    <d v="2018-10-26T00:49:27"/>
    <d v="2018-10-12T07:55:05"/>
    <n v="1184062.000000407"/>
    <n v="19734.36666667345"/>
    <n v="19734.36666667345"/>
    <n v="1"/>
    <s v="D526519_B"/>
    <s v="Closed"/>
  </r>
  <r>
    <x v="0"/>
    <x v="2"/>
    <x v="16"/>
    <s v="FS.8902"/>
    <n v="2"/>
    <x v="12"/>
    <x v="0"/>
    <d v="2018-10-26T00:50:29"/>
    <d v="2018-10-12T07:55:55"/>
    <n v="1184074.0000000689"/>
    <n v="19734.566666667815"/>
    <n v="39469.133333335631"/>
    <n v="1"/>
    <s v="D526520_B"/>
    <s v="Closed"/>
  </r>
  <r>
    <x v="0"/>
    <x v="2"/>
    <x v="16"/>
    <s v="FS.575"/>
    <n v="10"/>
    <x v="12"/>
    <x v="0"/>
    <d v="2018-10-26T00:50:13"/>
    <d v="2018-10-12T07:57:42"/>
    <n v="1183951.0000002338"/>
    <n v="19732.516666670563"/>
    <n v="197325.16666670563"/>
    <n v="1"/>
    <s v="D526522_B"/>
    <s v="Closed"/>
  </r>
  <r>
    <x v="0"/>
    <x v="2"/>
    <x v="16"/>
    <s v="FS.527"/>
    <n v="1"/>
    <x v="12"/>
    <x v="0"/>
    <d v="2018-10-26T00:45:00"/>
    <d v="2018-10-12T08:01:56"/>
    <n v="1183383.9999997057"/>
    <n v="19723.066666661762"/>
    <n v="19723.066666661762"/>
    <n v="1"/>
    <s v="D526525"/>
    <s v="Closed"/>
  </r>
  <r>
    <x v="0"/>
    <x v="2"/>
    <x v="16"/>
    <s v="FS.321"/>
    <n v="2"/>
    <x v="12"/>
    <x v="0"/>
    <d v="2018-10-25T15:02:00"/>
    <d v="2018-10-12T09:11:08"/>
    <n v="1144251.9999995129"/>
    <n v="19070.866666658549"/>
    <n v="38141.733333317097"/>
    <n v="1"/>
    <s v="D526582"/>
    <s v="Closed"/>
  </r>
  <r>
    <x v="0"/>
    <x v="2"/>
    <x v="16"/>
    <s v="FS.327"/>
    <n v="6"/>
    <x v="12"/>
    <x v="0"/>
    <d v="2018-10-25T03:01:42"/>
    <d v="2018-10-12T09:11:39"/>
    <n v="1101003.0000000028"/>
    <n v="18350.050000000047"/>
    <n v="110100.30000000028"/>
    <n v="1"/>
    <s v="D526583"/>
    <s v="Closed"/>
  </r>
  <r>
    <x v="0"/>
    <x v="2"/>
    <x v="16"/>
    <s v="FS.331"/>
    <n v="1"/>
    <x v="12"/>
    <x v="0"/>
    <d v="2018-10-29T16:04:43"/>
    <d v="2018-10-12T09:12:26"/>
    <n v="1493536.9999996852"/>
    <n v="24892.283333328087"/>
    <n v="24892.283333328087"/>
    <n v="1"/>
    <s v="D526584"/>
    <s v="Closed"/>
  </r>
  <r>
    <x v="0"/>
    <x v="2"/>
    <x v="16"/>
    <s v="FS.293"/>
    <n v="1"/>
    <x v="12"/>
    <x v="0"/>
    <d v="2018-10-25T03:02:47"/>
    <d v="2018-10-12T09:13:52"/>
    <n v="1100934.999999823"/>
    <n v="18348.916666663717"/>
    <n v="18348.916666663717"/>
    <n v="1"/>
    <s v="D526586"/>
    <s v="Closed"/>
  </r>
  <r>
    <x v="0"/>
    <x v="2"/>
    <x v="16"/>
    <s v="FS.298"/>
    <n v="21"/>
    <x v="12"/>
    <x v="0"/>
    <d v="2018-10-25T03:03:02"/>
    <d v="2018-10-12T09:14:22"/>
    <n v="1100920.0000000885"/>
    <n v="18348.666666668141"/>
    <n v="385322.00000003097"/>
    <n v="1"/>
    <s v="D526587"/>
    <s v="Closed"/>
  </r>
  <r>
    <x v="0"/>
    <x v="2"/>
    <x v="16"/>
    <s v="FS.259"/>
    <n v="1"/>
    <x v="12"/>
    <x v="0"/>
    <d v="2018-10-25T03:06:01"/>
    <d v="2018-10-12T09:15:19"/>
    <n v="1101042.0000003185"/>
    <n v="18350.700000005309"/>
    <n v="18350.700000005309"/>
    <n v="1"/>
    <s v="D526588"/>
    <s v="Closed"/>
  </r>
  <r>
    <x v="0"/>
    <x v="2"/>
    <x v="16"/>
    <s v="FS.266"/>
    <n v="25"/>
    <x v="12"/>
    <x v="0"/>
    <d v="2018-10-25T03:05:07"/>
    <d v="2018-10-12T09:15:50"/>
    <n v="1100956.9999999367"/>
    <n v="18349.283333332278"/>
    <n v="458732.08333330695"/>
    <n v="1"/>
    <s v="D526589"/>
    <s v="Closed"/>
  </r>
  <r>
    <x v="0"/>
    <x v="2"/>
    <x v="16"/>
    <s v="FS.267"/>
    <n v="17"/>
    <x v="12"/>
    <x v="0"/>
    <d v="2018-10-25T14:34:28"/>
    <d v="2018-10-12T09:16:38"/>
    <n v="1142270.000000135"/>
    <n v="19037.833333335584"/>
    <n v="323643.16666670493"/>
    <n v="1"/>
    <s v="D526590"/>
    <s v="Closed"/>
  </r>
  <r>
    <x v="0"/>
    <x v="2"/>
    <x v="16"/>
    <s v="FS.249"/>
    <n v="15"/>
    <x v="12"/>
    <x v="0"/>
    <d v="2018-10-25T03:07:35"/>
    <d v="2018-10-12T09:17:49"/>
    <n v="1100986.0000004293"/>
    <n v="18349.766666673822"/>
    <n v="275246.50000010733"/>
    <n v="1"/>
    <s v="D526591"/>
    <s v="Closed"/>
  </r>
  <r>
    <x v="0"/>
    <x v="2"/>
    <x v="16"/>
    <s v="FS.220"/>
    <n v="1"/>
    <x v="12"/>
    <x v="0"/>
    <d v="2018-10-29T07:39:19"/>
    <d v="2018-10-12T09:18:40"/>
    <n v="1462838.9999996172"/>
    <n v="24380.64999999362"/>
    <n v="24380.64999999362"/>
    <n v="1"/>
    <s v="D526592"/>
    <s v="Closed"/>
  </r>
  <r>
    <x v="0"/>
    <x v="2"/>
    <x v="16"/>
    <s v="FS.236"/>
    <n v="8"/>
    <x v="12"/>
    <x v="0"/>
    <d v="2018-10-27T18:39:22"/>
    <d v="2018-10-12T09:19:14"/>
    <n v="1329608.0000001239"/>
    <n v="22160.133333335398"/>
    <n v="177281.06666668318"/>
    <n v="1"/>
    <s v="D526593"/>
    <s v="Closed"/>
  </r>
  <r>
    <x v="0"/>
    <x v="2"/>
    <x v="16"/>
    <s v="FS.237"/>
    <n v="25"/>
    <x v="12"/>
    <x v="0"/>
    <d v="2018-10-27T18:39:07"/>
    <d v="2018-10-12T09:19:49"/>
    <n v="1329557.9999997513"/>
    <n v="22159.299999995856"/>
    <n v="553982.49999989639"/>
    <n v="1"/>
    <s v="D526594"/>
    <s v="Closed"/>
  </r>
  <r>
    <x v="0"/>
    <x v="2"/>
    <x v="16"/>
    <s v="REC.204"/>
    <n v="35"/>
    <x v="12"/>
    <x v="0"/>
    <d v="2018-10-25T14:34:49"/>
    <d v="2018-10-12T09:21:04"/>
    <n v="1142025.0000000698"/>
    <n v="19033.750000001164"/>
    <n v="666181.25000004075"/>
    <n v="1"/>
    <s v="D526595"/>
    <s v="Closed"/>
  </r>
  <r>
    <x v="0"/>
    <x v="2"/>
    <x v="16"/>
    <s v="FS.206"/>
    <n v="3"/>
    <x v="12"/>
    <x v="0"/>
    <d v="2018-10-25T14:35:18"/>
    <d v="2018-10-12T09:21:43"/>
    <n v="1142015.0000002468"/>
    <n v="19033.583333337447"/>
    <n v="57100.75000001234"/>
    <n v="1"/>
    <s v="D526596"/>
    <s v="Closed"/>
  </r>
  <r>
    <x v="0"/>
    <x v="2"/>
    <x v="16"/>
    <s v="FS.209"/>
    <n v="3"/>
    <x v="12"/>
    <x v="0"/>
    <d v="2018-10-27T18:49:05"/>
    <d v="2018-10-12T09:22:31"/>
    <n v="1329993.9999998314"/>
    <n v="22166.566666663857"/>
    <n v="66499.699999991572"/>
    <n v="1"/>
    <s v="D526597"/>
    <s v="Closed"/>
  </r>
  <r>
    <x v="0"/>
    <x v="2"/>
    <x v="16"/>
    <s v="FS.193"/>
    <n v="14"/>
    <x v="12"/>
    <x v="0"/>
    <d v="2018-10-27T18:48:39"/>
    <d v="2018-10-12T09:23:59"/>
    <n v="1329880.0000002142"/>
    <n v="22164.666666670237"/>
    <n v="310305.33333338331"/>
    <n v="1"/>
    <s v="D526598"/>
    <s v="Closed"/>
  </r>
  <r>
    <x v="0"/>
    <x v="2"/>
    <x v="16"/>
    <s v="FS.198"/>
    <n v="3"/>
    <x v="12"/>
    <x v="0"/>
    <d v="2018-10-29T16:03:55"/>
    <d v="2018-10-12T09:24:34"/>
    <n v="1492760.9999999637"/>
    <n v="24879.349999999395"/>
    <n v="74638.049999998184"/>
    <n v="1"/>
    <s v="D526599"/>
    <s v="Closed"/>
  </r>
  <r>
    <x v="0"/>
    <x v="7"/>
    <x v="17"/>
    <s v="TR.38700"/>
    <n v="1"/>
    <x v="12"/>
    <x v="0"/>
    <d v="2018-10-29T21:02:57"/>
    <d v="2018-10-12T09:24:34"/>
    <n v="1510702.9999998165"/>
    <n v="25178.383333330275"/>
    <n v="25178.383333330275"/>
    <n v="1"/>
    <s v="D530558"/>
    <s v="Closed"/>
  </r>
  <r>
    <x v="0"/>
    <x v="2"/>
    <x v="16"/>
    <s v="FS.57602"/>
    <n v="1"/>
    <x v="12"/>
    <x v="0"/>
    <d v="2018-10-29T11:21:29"/>
    <d v="2018-10-12T09:25:22"/>
    <n v="1475766.9999998063"/>
    <n v="24596.116666663438"/>
    <n v="24596.116666663438"/>
    <n v="1"/>
    <s v="D526601"/>
    <s v="Closed"/>
  </r>
  <r>
    <x v="0"/>
    <x v="2"/>
    <x v="16"/>
    <s v="FS.186"/>
    <n v="1"/>
    <x v="12"/>
    <x v="0"/>
    <d v="2018-10-26T01:03:25"/>
    <d v="2018-10-12T09:26:36"/>
    <n v="1179408.9999996359"/>
    <n v="19656.816666660598"/>
    <n v="19656.816666660598"/>
    <n v="1"/>
    <s v="D526603"/>
    <s v="Closed"/>
  </r>
  <r>
    <x v="0"/>
    <x v="2"/>
    <x v="16"/>
    <s v="FS.187"/>
    <n v="6"/>
    <x v="12"/>
    <x v="0"/>
    <d v="2018-10-26T01:03:40"/>
    <d v="2018-10-12T09:27:12"/>
    <n v="1179388.0000003846"/>
    <n v="19656.466666673077"/>
    <n v="117938.80000003846"/>
    <n v="1"/>
    <s v="D526604"/>
    <s v="Closed"/>
  </r>
  <r>
    <x v="0"/>
    <x v="2"/>
    <x v="16"/>
    <s v="FS.189"/>
    <n v="1"/>
    <x v="12"/>
    <x v="0"/>
    <d v="2018-10-26T01:03:52"/>
    <d v="2018-10-12T09:27:53"/>
    <n v="1179358.999999892"/>
    <n v="19655.983333331533"/>
    <n v="19655.983333331533"/>
    <n v="1"/>
    <s v="D526605"/>
    <s v="Closed"/>
  </r>
  <r>
    <x v="0"/>
    <x v="0"/>
    <x v="0"/>
    <s v="PL.99015"/>
    <n v="3"/>
    <x v="12"/>
    <x v="0"/>
    <d v="2018-10-26T07:31:00"/>
    <d v="2018-10-12T09:27:53"/>
    <n v="1202587.0000001276"/>
    <n v="20043.116666668793"/>
    <n v="60129.35000000638"/>
    <n v="1"/>
    <s v="D530062_A"/>
    <s v="Closed"/>
  </r>
  <r>
    <x v="0"/>
    <x v="2"/>
    <x v="5"/>
    <s v="FS.688"/>
    <n v="8"/>
    <x v="12"/>
    <x v="0"/>
    <d v="2018-10-27T17:47:29"/>
    <d v="2018-10-12T10:15:51"/>
    <n v="1323097.9999996489"/>
    <n v="22051.633333327482"/>
    <n v="176413.06666661985"/>
    <n v="1"/>
    <s v="D526617"/>
    <s v="Closed"/>
  </r>
  <r>
    <x v="0"/>
    <x v="2"/>
    <x v="5"/>
    <s v="FS.690"/>
    <n v="23"/>
    <x v="12"/>
    <x v="0"/>
    <d v="2018-10-25T23:51:21"/>
    <d v="2018-10-12T10:16:34"/>
    <n v="1172086.9999998249"/>
    <n v="19534.783333330415"/>
    <n v="449300.01666659955"/>
    <n v="1"/>
    <s v="D526618"/>
    <s v="Closed"/>
  </r>
  <r>
    <x v="0"/>
    <x v="2"/>
    <x v="5"/>
    <s v="PL.96489"/>
    <n v="4"/>
    <x v="12"/>
    <x v="0"/>
    <d v="2018-10-25T23:53:42"/>
    <d v="2018-10-12T10:20:03"/>
    <n v="1172019.0000002738"/>
    <n v="19533.650000004563"/>
    <n v="78134.600000018254"/>
    <n v="1"/>
    <s v="D526621"/>
    <s v="Closed"/>
  </r>
  <r>
    <x v="0"/>
    <x v="2"/>
    <x v="5"/>
    <s v="FS.683"/>
    <n v="1"/>
    <x v="12"/>
    <x v="0"/>
    <d v="2018-10-27T17:50:58"/>
    <d v="2018-10-12T10:27:57"/>
    <n v="1322581.000000122"/>
    <n v="22043.0166666687"/>
    <n v="22043.0166666687"/>
    <n v="1"/>
    <s v="D526626"/>
    <s v="Closed"/>
  </r>
  <r>
    <x v="0"/>
    <x v="2"/>
    <x v="5"/>
    <s v="FS.674"/>
    <n v="2"/>
    <x v="12"/>
    <x v="0"/>
    <d v="2018-10-27T17:51:43"/>
    <d v="2018-10-12T10:30:28"/>
    <n v="1322474.9999998603"/>
    <n v="22041.249999997672"/>
    <n v="44082.499999995343"/>
    <n v="1"/>
    <s v="D526629"/>
    <s v="Closed"/>
  </r>
  <r>
    <x v="0"/>
    <x v="2"/>
    <x v="5"/>
    <s v="FS.682"/>
    <n v="1"/>
    <x v="12"/>
    <x v="0"/>
    <d v="2018-10-25T23:56:51"/>
    <d v="2018-10-12T10:31:01"/>
    <n v="1171550.0000000233"/>
    <n v="19525.833333333721"/>
    <n v="19525.833333333721"/>
    <n v="1"/>
    <s v="D526630"/>
    <s v="Closed"/>
  </r>
  <r>
    <x v="0"/>
    <x v="2"/>
    <x v="5"/>
    <s v="FS.655"/>
    <n v="11"/>
    <x v="12"/>
    <x v="0"/>
    <d v="2018-10-29T09:26:08"/>
    <d v="2018-10-13T07:43:20"/>
    <n v="1388567.9999997374"/>
    <n v="23142.799999995623"/>
    <n v="254570.79999995185"/>
    <n v="1"/>
    <s v="D526689"/>
    <s v="Closed"/>
  </r>
  <r>
    <x v="0"/>
    <x v="2"/>
    <x v="5"/>
    <s v="FS.8893"/>
    <n v="7"/>
    <x v="12"/>
    <x v="0"/>
    <d v="2018-10-27T17:55:44"/>
    <d v="2018-10-13T07:51:27"/>
    <n v="1245857.0000001462"/>
    <n v="20764.28333333577"/>
    <n v="145349.98333335039"/>
    <n v="1"/>
    <s v="D526693"/>
    <s v="Closed"/>
  </r>
  <r>
    <x v="0"/>
    <x v="2"/>
    <x v="5"/>
    <s v="FS.856"/>
    <n v="2"/>
    <x v="12"/>
    <x v="0"/>
    <d v="2018-11-10T09:27:23"/>
    <d v="2018-10-13T10:27:00"/>
    <n v="2415622.9999999283"/>
    <n v="40260.383333332138"/>
    <n v="80520.766666664276"/>
    <n v="1"/>
    <s v="D526810"/>
    <s v="Closed"/>
  </r>
  <r>
    <x v="0"/>
    <x v="2"/>
    <x v="5"/>
    <s v="FS.708"/>
    <n v="1"/>
    <x v="12"/>
    <x v="0"/>
    <d v="2018-10-27T17:54:27"/>
    <d v="2018-10-13T20:40:59"/>
    <n v="1199608.0000002868"/>
    <n v="19993.466666671447"/>
    <n v="19993.466666671447"/>
    <n v="1"/>
    <s v="D526735"/>
    <s v="Closed"/>
  </r>
  <r>
    <x v="0"/>
    <x v="2"/>
    <x v="5"/>
    <s v="FS.710"/>
    <n v="1"/>
    <x v="12"/>
    <x v="0"/>
    <d v="2018-10-27T17:54:09"/>
    <d v="2018-10-13T20:42:27"/>
    <n v="1199502.0000000251"/>
    <n v="19991.700000000419"/>
    <n v="19991.700000000419"/>
    <n v="1"/>
    <s v="D526736"/>
    <s v="Closed"/>
  </r>
  <r>
    <x v="0"/>
    <x v="2"/>
    <x v="5"/>
    <s v="FS.706"/>
    <n v="1"/>
    <x v="12"/>
    <x v="0"/>
    <d v="2018-10-27T17:53:46"/>
    <d v="2018-10-13T20:43:43"/>
    <n v="1199403.0000001425"/>
    <n v="19990.050000002375"/>
    <n v="19990.050000002375"/>
    <n v="1"/>
    <s v="D526737"/>
    <s v="Closed"/>
  </r>
  <r>
    <x v="0"/>
    <x v="2"/>
    <x v="5"/>
    <s v="FS.707"/>
    <n v="1"/>
    <x v="12"/>
    <x v="0"/>
    <d v="2018-10-27T17:53:13"/>
    <d v="2018-10-13T20:45:03"/>
    <n v="1199289.9999995017"/>
    <n v="19988.166666658362"/>
    <n v="19988.166666658362"/>
    <n v="1"/>
    <s v="D526738"/>
    <s v="Closed"/>
  </r>
  <r>
    <x v="0"/>
    <x v="0"/>
    <x v="0"/>
    <s v="TR.36346"/>
    <n v="3"/>
    <x v="12"/>
    <x v="0"/>
    <d v="2018-10-28T22:08:06"/>
    <d v="2018-10-13T21:19:32"/>
    <n v="1298914.0000003623"/>
    <n v="21648.566666672705"/>
    <n v="64945.700000018114"/>
    <n v="1"/>
    <s v="D530660"/>
    <s v="Closed"/>
  </r>
  <r>
    <x v="0"/>
    <x v="2"/>
    <x v="5"/>
    <s v="FS.784"/>
    <n v="2"/>
    <x v="12"/>
    <x v="0"/>
    <d v="2018-10-28T21:55:37"/>
    <d v="2018-10-13T21:23:56"/>
    <n v="1297900.9999999311"/>
    <n v="21631.683333332185"/>
    <n v="43263.366666664369"/>
    <n v="1"/>
    <s v="D526745"/>
    <s v="Closed"/>
  </r>
  <r>
    <x v="0"/>
    <x v="2"/>
    <x v="5"/>
    <s v="FS.545"/>
    <n v="2"/>
    <x v="12"/>
    <x v="0"/>
    <d v="2018-10-29T07:35:28"/>
    <d v="2018-10-13T21:38:55"/>
    <n v="1331792.9999998072"/>
    <n v="22196.549999996787"/>
    <n v="44393.099999993574"/>
    <n v="1"/>
    <s v="D526748"/>
    <s v="Closed"/>
  </r>
  <r>
    <x v="0"/>
    <x v="2"/>
    <x v="5"/>
    <s v="FS.600"/>
    <n v="4"/>
    <x v="12"/>
    <x v="0"/>
    <d v="2018-10-29T07:35:50"/>
    <d v="2018-10-13T21:39:36"/>
    <n v="1331774.0000003949"/>
    <n v="22196.233333339915"/>
    <n v="88784.933333359659"/>
    <n v="1"/>
    <s v="D526749"/>
    <s v="Closed"/>
  </r>
  <r>
    <x v="0"/>
    <x v="2"/>
    <x v="5"/>
    <s v="FS.401"/>
    <n v="1"/>
    <x v="12"/>
    <x v="0"/>
    <d v="2018-10-29T07:34:16"/>
    <d v="2018-10-13T21:41:24"/>
    <n v="1331572.0000003232"/>
    <n v="22192.866666672053"/>
    <n v="22192.866666672053"/>
    <n v="1"/>
    <s v="D526750"/>
    <s v="Closed"/>
  </r>
  <r>
    <x v="0"/>
    <x v="2"/>
    <x v="5"/>
    <s v="FS.403"/>
    <n v="4"/>
    <x v="12"/>
    <x v="0"/>
    <d v="2018-10-29T07:34:26"/>
    <d v="2018-10-13T21:42:16"/>
    <n v="1331529.9999999348"/>
    <n v="22192.16666666558"/>
    <n v="88768.66666666232"/>
    <n v="1"/>
    <s v="D526751"/>
    <s v="Closed"/>
  </r>
  <r>
    <x v="0"/>
    <x v="2"/>
    <x v="5"/>
    <s v="FS.414"/>
    <n v="2"/>
    <x v="12"/>
    <x v="0"/>
    <d v="2018-10-29T07:34:36"/>
    <d v="2018-10-13T21:43:04"/>
    <n v="1331491.9999998529"/>
    <n v="22191.533333330881"/>
    <n v="44383.066666661762"/>
    <n v="1"/>
    <s v="D526752"/>
    <s v="Closed"/>
  </r>
  <r>
    <x v="0"/>
    <x v="2"/>
    <x v="5"/>
    <s v="FS.434"/>
    <n v="1"/>
    <x v="12"/>
    <x v="0"/>
    <d v="2018-10-29T07:34:47"/>
    <d v="2018-10-13T21:43:44"/>
    <n v="1331462.9999999888"/>
    <n v="22191.049999999814"/>
    <n v="22191.049999999814"/>
    <n v="1"/>
    <s v="D526753"/>
    <s v="Closed"/>
  </r>
  <r>
    <x v="0"/>
    <x v="2"/>
    <x v="5"/>
    <s v="FS.453"/>
    <n v="1"/>
    <x v="12"/>
    <x v="0"/>
    <d v="2018-10-29T07:34:57"/>
    <d v="2018-10-13T21:44:49"/>
    <n v="1331408.0000003334"/>
    <n v="22190.13333333889"/>
    <n v="22190.13333333889"/>
    <n v="1"/>
    <s v="D526754"/>
    <s v="Closed"/>
  </r>
  <r>
    <x v="0"/>
    <x v="2"/>
    <x v="5"/>
    <s v="FS.689"/>
    <n v="1"/>
    <x v="12"/>
    <x v="0"/>
    <d v="2018-10-28T18:44:48"/>
    <d v="2018-10-13T22:27:59"/>
    <n v="1282608.9999997057"/>
    <n v="21376.816666661762"/>
    <n v="21376.816666661762"/>
    <n v="1"/>
    <s v="D526771"/>
    <s v="Closed"/>
  </r>
  <r>
    <x v="0"/>
    <x v="2"/>
    <x v="5"/>
    <s v="FS.693"/>
    <n v="2"/>
    <x v="12"/>
    <x v="0"/>
    <d v="2018-10-28T18:44:17"/>
    <d v="2018-10-13T22:28:46"/>
    <n v="1282530.9999997029"/>
    <n v="21375.516666661715"/>
    <n v="42751.03333332343"/>
    <n v="1"/>
    <s v="D526772"/>
    <s v="Closed"/>
  </r>
  <r>
    <x v="0"/>
    <x v="2"/>
    <x v="5"/>
    <s v="FS.728"/>
    <n v="2"/>
    <x v="12"/>
    <x v="0"/>
    <d v="2018-10-28T18:45:41"/>
    <d v="2018-10-13T22:29:44"/>
    <n v="1282557.0000001229"/>
    <n v="21375.950000002049"/>
    <n v="42751.900000004098"/>
    <n v="1"/>
    <s v="D526773"/>
    <s v="Closed"/>
  </r>
  <r>
    <x v="0"/>
    <x v="2"/>
    <x v="5"/>
    <s v="FS.782"/>
    <n v="5"/>
    <x v="12"/>
    <x v="0"/>
    <d v="2018-10-28T18:47:40"/>
    <d v="2018-10-13T22:30:43"/>
    <n v="1282617.0000003185"/>
    <n v="21376.950000005309"/>
    <n v="106884.75000002654"/>
    <n v="1"/>
    <s v="D526774"/>
    <s v="Closed"/>
  </r>
  <r>
    <x v="0"/>
    <x v="2"/>
    <x v="5"/>
    <s v="FS.807"/>
    <n v="1"/>
    <x v="12"/>
    <x v="0"/>
    <d v="2018-10-28T18:51:53"/>
    <d v="2018-10-13T22:31:27"/>
    <n v="1282825.999999512"/>
    <n v="21380.4333333252"/>
    <n v="21380.4333333252"/>
    <n v="1"/>
    <s v="D526775"/>
    <s v="Closed"/>
  </r>
  <r>
    <x v="0"/>
    <x v="2"/>
    <x v="5"/>
    <s v="FS.836"/>
    <n v="5"/>
    <x v="12"/>
    <x v="0"/>
    <d v="2018-10-28T18:52:06"/>
    <d v="2018-10-13T22:32:14"/>
    <n v="1282792.0000003651"/>
    <n v="21379.866666672751"/>
    <n v="106899.33333336376"/>
    <n v="1"/>
    <s v="D526776"/>
    <s v="Closed"/>
  </r>
  <r>
    <x v="0"/>
    <x v="2"/>
    <x v="5"/>
    <s v="FS.877"/>
    <n v="5"/>
    <x v="12"/>
    <x v="0"/>
    <d v="2018-10-28T18:52:48"/>
    <d v="2018-10-13T22:33:40"/>
    <n v="1282748.0000001378"/>
    <n v="21379.133333335631"/>
    <n v="106895.66666667815"/>
    <n v="1"/>
    <s v="D526778"/>
    <s v="Closed"/>
  </r>
  <r>
    <x v="0"/>
    <x v="2"/>
    <x v="5"/>
    <s v="FS.8903"/>
    <n v="2"/>
    <x v="12"/>
    <x v="0"/>
    <d v="2018-10-28T18:44:35"/>
    <d v="2018-10-13T22:34:34"/>
    <n v="1282200.9999998845"/>
    <n v="21370.016666664742"/>
    <n v="42740.033333329484"/>
    <n v="1"/>
    <s v="D526779"/>
    <s v="Closed"/>
  </r>
  <r>
    <x v="0"/>
    <x v="2"/>
    <x v="5"/>
    <s v="FS.818"/>
    <n v="4"/>
    <x v="12"/>
    <x v="0"/>
    <d v="2018-10-28T21:57:42"/>
    <d v="2018-10-13T22:39:32"/>
    <n v="1293490.0000004098"/>
    <n v="21558.166666673496"/>
    <n v="86232.666666693985"/>
    <n v="1"/>
    <s v="D526783"/>
    <s v="Closed"/>
  </r>
  <r>
    <x v="0"/>
    <x v="2"/>
    <x v="5"/>
    <s v="FS.834"/>
    <n v="1"/>
    <x v="12"/>
    <x v="0"/>
    <d v="2018-10-28T21:58:06"/>
    <d v="2018-10-13T22:40:49"/>
    <n v="1293436.9999999646"/>
    <n v="21557.283333332743"/>
    <n v="21557.283333332743"/>
    <n v="1"/>
    <s v="D526784"/>
    <s v="Closed"/>
  </r>
  <r>
    <x v="0"/>
    <x v="2"/>
    <x v="5"/>
    <s v="FS.630"/>
    <n v="2"/>
    <x v="12"/>
    <x v="0"/>
    <d v="2018-10-30T06:10:14"/>
    <d v="2018-10-13T22:48:49"/>
    <n v="1408885.000000312"/>
    <n v="23481.416666671867"/>
    <n v="46962.833333343733"/>
    <n v="1"/>
    <s v="D526793"/>
    <s v="Closed"/>
  </r>
  <r>
    <x v="0"/>
    <x v="2"/>
    <x v="5"/>
    <s v="FS.528"/>
    <n v="1"/>
    <x v="12"/>
    <x v="0"/>
    <d v="2018-10-26T08:24:33"/>
    <d v="2018-10-13T23:20:06"/>
    <n v="1069467.0000001788"/>
    <n v="17824.45000000298"/>
    <n v="17824.45000000298"/>
    <n v="1"/>
    <s v="D526816"/>
    <s v="Closed"/>
  </r>
  <r>
    <x v="0"/>
    <x v="2"/>
    <x v="5"/>
    <s v="FS.549"/>
    <n v="1"/>
    <x v="12"/>
    <x v="0"/>
    <d v="2018-11-08T07:29:52"/>
    <d v="2018-10-13T23:29:00"/>
    <n v="2188851.9999997923"/>
    <n v="36480.866666663205"/>
    <n v="36480.866666663205"/>
    <n v="1"/>
    <s v="D526821"/>
    <s v="Closed"/>
  </r>
  <r>
    <x v="0"/>
    <x v="2"/>
    <x v="5"/>
    <s v="FS.749"/>
    <n v="3"/>
    <x v="12"/>
    <x v="0"/>
    <d v="2018-11-02T15:02:01"/>
    <d v="2018-10-13T23:59:47"/>
    <n v="1695733.999999892"/>
    <n v="28262.233333331533"/>
    <n v="84786.699999994598"/>
    <n v="1"/>
    <s v="D526844"/>
    <s v="Closed"/>
  </r>
  <r>
    <x v="0"/>
    <x v="2"/>
    <x v="5"/>
    <s v="FS.884"/>
    <n v="16"/>
    <x v="12"/>
    <x v="0"/>
    <d v="2018-10-29T19:52:34"/>
    <d v="2018-10-14T00:03:44"/>
    <n v="1367330.0000001211"/>
    <n v="22788.833333335351"/>
    <n v="364621.33333336562"/>
    <n v="1"/>
    <s v="D526848"/>
    <s v="Closed"/>
  </r>
  <r>
    <x v="0"/>
    <x v="2"/>
    <x v="5"/>
    <s v="FS.11984"/>
    <n v="1"/>
    <x v="12"/>
    <x v="0"/>
    <d v="2018-10-29T19:53:15"/>
    <d v="2018-10-14T00:07:31"/>
    <n v="1367144.0000000177"/>
    <n v="22785.733333333628"/>
    <n v="22785.733333333628"/>
    <n v="1"/>
    <s v="D526853"/>
    <s v="Closed"/>
  </r>
  <r>
    <x v="0"/>
    <x v="2"/>
    <x v="5"/>
    <s v="FS.252"/>
    <n v="3"/>
    <x v="12"/>
    <x v="0"/>
    <d v="2018-11-01T16:08:24"/>
    <d v="2018-10-14T00:23:38"/>
    <n v="1611885.9999998705"/>
    <n v="26864.766666664509"/>
    <n v="80594.299999993527"/>
    <n v="1"/>
    <s v="D526864_A"/>
    <s v="Closed"/>
  </r>
  <r>
    <x v="0"/>
    <x v="2"/>
    <x v="5"/>
    <s v="FS.255"/>
    <n v="1"/>
    <x v="12"/>
    <x v="0"/>
    <d v="2018-11-01T16:09:00"/>
    <d v="2018-10-14T00:24:24"/>
    <n v="1611876.0000000475"/>
    <n v="26864.600000000792"/>
    <n v="26864.600000000792"/>
    <n v="1"/>
    <s v="D526865_A"/>
    <s v="Closed"/>
  </r>
  <r>
    <x v="0"/>
    <x v="2"/>
    <x v="5"/>
    <s v="FS.386"/>
    <n v="3"/>
    <x v="12"/>
    <x v="0"/>
    <d v="2018-10-29T21:41:10"/>
    <d v="2018-10-14T00:30:21"/>
    <n v="1372249.0000002086"/>
    <n v="22870.816666670144"/>
    <n v="68612.450000010431"/>
    <n v="1"/>
    <s v="D526872"/>
    <s v="Closed"/>
  </r>
  <r>
    <x v="0"/>
    <x v="2"/>
    <x v="5"/>
    <s v="FS.283"/>
    <n v="1"/>
    <x v="12"/>
    <x v="0"/>
    <d v="2018-11-03T10:53:38"/>
    <d v="2018-10-14T00:33:39"/>
    <n v="1765199.000000325"/>
    <n v="29419.983333338751"/>
    <n v="29419.983333338751"/>
    <n v="1"/>
    <s v="D526875_A"/>
    <s v="Closed"/>
  </r>
  <r>
    <x v="0"/>
    <x v="0"/>
    <x v="1"/>
    <s v="FS.948"/>
    <n v="2"/>
    <x v="12"/>
    <x v="0"/>
    <d v="2018-10-28T06:41:48"/>
    <d v="2018-10-14T01:41:53"/>
    <n v="1227594.9999996694"/>
    <n v="20459.916666661156"/>
    <n v="40919.833333322313"/>
    <n v="1"/>
    <s v="D526879"/>
    <s v="Closed"/>
  </r>
  <r>
    <x v="0"/>
    <x v="0"/>
    <x v="1"/>
    <s v="FS.961"/>
    <n v="7"/>
    <x v="12"/>
    <x v="0"/>
    <d v="2018-10-28T06:41:31"/>
    <d v="2018-10-14T01:42:39"/>
    <n v="1227532.0000000298"/>
    <n v="20458.866666667163"/>
    <n v="143212.06666667014"/>
    <n v="1"/>
    <s v="D526880"/>
    <s v="Closed"/>
  </r>
  <r>
    <x v="0"/>
    <x v="0"/>
    <x v="4"/>
    <s v="FS.1371"/>
    <n v="6"/>
    <x v="12"/>
    <x v="0"/>
    <d v="2018-10-30T10:17:06"/>
    <d v="2018-10-14T06:47:09"/>
    <n v="1394997.0000001369"/>
    <n v="23249.950000002282"/>
    <n v="139499.70000001369"/>
    <n v="1"/>
    <s v="D526943"/>
    <s v="Closed"/>
  </r>
  <r>
    <x v="0"/>
    <x v="0"/>
    <x v="4"/>
    <s v="FS.1385"/>
    <n v="5"/>
    <x v="12"/>
    <x v="0"/>
    <d v="2018-10-30T10:18:41"/>
    <d v="2018-10-14T06:48:26"/>
    <n v="1395014.9999999441"/>
    <n v="23250.249999999069"/>
    <n v="116251.24999999534"/>
    <n v="1"/>
    <s v="D526944"/>
    <s v="Closed"/>
  </r>
  <r>
    <x v="0"/>
    <x v="0"/>
    <x v="4"/>
    <s v="FS.1503"/>
    <n v="3"/>
    <x v="12"/>
    <x v="0"/>
    <d v="2018-10-31T17:46:59"/>
    <d v="2018-10-14T07:03:26"/>
    <n v="1507412.9999995697"/>
    <n v="25123.549999992829"/>
    <n v="75370.649999978486"/>
    <n v="1"/>
    <s v="D526945_A"/>
    <s v="Closed"/>
  </r>
  <r>
    <x v="0"/>
    <x v="0"/>
    <x v="4"/>
    <s v="FS.1503"/>
    <n v="3"/>
    <x v="12"/>
    <x v="0"/>
    <d v="2018-10-31T17:46:49"/>
    <d v="2018-10-14T07:03:26"/>
    <n v="1507402.9999997467"/>
    <n v="25123.383333329111"/>
    <n v="75370.149999987334"/>
    <n v="1"/>
    <s v="D526945_B"/>
    <s v="Closed"/>
  </r>
  <r>
    <x v="0"/>
    <x v="0"/>
    <x v="4"/>
    <s v="FS.1515"/>
    <n v="14"/>
    <x v="12"/>
    <x v="0"/>
    <d v="2018-11-01T16:30:30"/>
    <d v="2018-10-14T07:04:42"/>
    <n v="1589148.0000003939"/>
    <n v="26485.800000006566"/>
    <n v="370801.20000009192"/>
    <n v="1"/>
    <s v="D526946_A"/>
    <s v="Closed"/>
  </r>
  <r>
    <x v="0"/>
    <x v="0"/>
    <x v="4"/>
    <s v="FS.53990"/>
    <n v="1"/>
    <x v="12"/>
    <x v="0"/>
    <d v="2018-10-30T10:19:33"/>
    <d v="2018-10-14T07:05:33"/>
    <n v="1394039.9999995949"/>
    <n v="23233.999999993248"/>
    <n v="23233.999999993248"/>
    <n v="1"/>
    <s v="D526947"/>
    <s v="Closed"/>
  </r>
  <r>
    <x v="0"/>
    <x v="0"/>
    <x v="4"/>
    <s v="FS.1502"/>
    <n v="3"/>
    <x v="12"/>
    <x v="0"/>
    <d v="2018-11-02T19:47:36"/>
    <d v="2018-10-14T07:08:05"/>
    <n v="1687170.9999997867"/>
    <n v="28119.516666663112"/>
    <n v="84358.549999989336"/>
    <n v="1"/>
    <s v="D526948_A"/>
    <s v="Closed"/>
  </r>
  <r>
    <x v="0"/>
    <x v="0"/>
    <x v="4"/>
    <s v="FS.1508"/>
    <n v="2"/>
    <x v="12"/>
    <x v="0"/>
    <d v="2018-11-01T16:31:08"/>
    <d v="2018-10-14T07:09:03"/>
    <n v="1588925.0000004424"/>
    <n v="26482.083333340706"/>
    <n v="52964.166666681413"/>
    <n v="1"/>
    <s v="D526949_A"/>
    <s v="Closed"/>
  </r>
  <r>
    <x v="0"/>
    <x v="0"/>
    <x v="4"/>
    <s v="FS.1508"/>
    <n v="2"/>
    <x v="12"/>
    <x v="0"/>
    <d v="2018-11-01T16:31:03"/>
    <d v="2018-10-14T07:09:03"/>
    <n v="1588920.0000005309"/>
    <n v="26482.000000008848"/>
    <n v="52964.000000017695"/>
    <n v="1"/>
    <s v="D526949_B"/>
    <s v="Closed"/>
  </r>
  <r>
    <x v="0"/>
    <x v="0"/>
    <x v="4"/>
    <s v="FS.1511"/>
    <n v="2"/>
    <x v="12"/>
    <x v="0"/>
    <d v="2018-11-01T16:31:22"/>
    <d v="2018-10-14T07:09:55"/>
    <n v="1588887.0000003604"/>
    <n v="26481.450000006007"/>
    <n v="52962.900000012014"/>
    <n v="1"/>
    <s v="D526950_A"/>
    <s v="Closed"/>
  </r>
  <r>
    <x v="0"/>
    <x v="0"/>
    <x v="4"/>
    <s v="FS.1511"/>
    <n v="2"/>
    <x v="12"/>
    <x v="0"/>
    <d v="2018-11-01T16:31:13"/>
    <d v="2018-10-14T07:09:55"/>
    <n v="1588878.0000001425"/>
    <n v="26481.300000002375"/>
    <n v="52962.60000000475"/>
    <n v="1"/>
    <s v="D526950_B"/>
    <s v="Closed"/>
  </r>
  <r>
    <x v="0"/>
    <x v="0"/>
    <x v="3"/>
    <s v="FS.888"/>
    <n v="6"/>
    <x v="12"/>
    <x v="0"/>
    <d v="2018-11-02T08:23:44"/>
    <d v="2018-10-14T07:09:55"/>
    <n v="1646028.9999999572"/>
    <n v="27433.816666665953"/>
    <n v="164602.89999999572"/>
    <n v="1"/>
    <s v="D531699"/>
    <s v="Closed"/>
  </r>
  <r>
    <x v="0"/>
    <x v="0"/>
    <x v="3"/>
    <s v="FS.882"/>
    <n v="3"/>
    <x v="12"/>
    <x v="0"/>
    <d v="2018-11-02T08:26:00"/>
    <d v="2018-10-14T07:09:55"/>
    <n v="1646165.0000003166"/>
    <n v="27436.083333338611"/>
    <n v="82308.250000015832"/>
    <n v="1"/>
    <s v="D531701"/>
    <s v="Closed"/>
  </r>
  <r>
    <x v="0"/>
    <x v="0"/>
    <x v="4"/>
    <s v="FS.1527"/>
    <n v="13"/>
    <x v="12"/>
    <x v="0"/>
    <d v="2018-11-02T15:30:34"/>
    <d v="2018-10-14T07:11:34"/>
    <n v="1671540.0000001537"/>
    <n v="27859.000000002561"/>
    <n v="362167.00000003329"/>
    <n v="1"/>
    <s v="D526951_A"/>
    <s v="Closed"/>
  </r>
  <r>
    <x v="0"/>
    <x v="0"/>
    <x v="4"/>
    <s v="FS.1545"/>
    <n v="1"/>
    <x v="12"/>
    <x v="0"/>
    <d v="2018-11-01T16:30:48"/>
    <d v="2018-10-14T07:12:55"/>
    <n v="1588672.9999999981"/>
    <n v="26477.883333333302"/>
    <n v="26477.883333333302"/>
    <n v="1"/>
    <s v="D526952_A"/>
    <s v="Closed"/>
  </r>
  <r>
    <x v="0"/>
    <x v="0"/>
    <x v="4"/>
    <s v="FS.1558"/>
    <n v="1"/>
    <x v="12"/>
    <x v="0"/>
    <d v="2018-11-02T15:31:00"/>
    <d v="2018-10-14T07:13:36"/>
    <n v="1671443.999999715"/>
    <n v="27857.39999999525"/>
    <n v="27857.39999999525"/>
    <n v="1"/>
    <s v="D526953_A"/>
    <s v="Closed"/>
  </r>
  <r>
    <x v="0"/>
    <x v="0"/>
    <x v="4"/>
    <s v="FS.1266"/>
    <n v="4"/>
    <x v="12"/>
    <x v="0"/>
    <d v="2018-11-02T15:31:22"/>
    <d v="2018-10-14T07:17:50"/>
    <n v="1671212.0000001742"/>
    <n v="27853.533333336236"/>
    <n v="111414.13333334494"/>
    <n v="1"/>
    <s v="D526956_A"/>
    <s v="Closed"/>
  </r>
  <r>
    <x v="0"/>
    <x v="2"/>
    <x v="15"/>
    <s v="FS.281"/>
    <n v="3"/>
    <x v="12"/>
    <x v="0"/>
    <d v="2018-10-26T21:18:53"/>
    <d v="2018-10-14T08:58:20"/>
    <n v="1081233.0000003101"/>
    <n v="18020.550000005169"/>
    <n v="54061.650000015507"/>
    <n v="1"/>
    <s v="D526973"/>
    <s v="Closed"/>
  </r>
  <r>
    <x v="0"/>
    <x v="2"/>
    <x v="15"/>
    <s v="TR.32672"/>
    <n v="4"/>
    <x v="12"/>
    <x v="0"/>
    <d v="2018-10-26T21:19:34"/>
    <d v="2018-10-14T08:58:20"/>
    <n v="1081273.9999998361"/>
    <n v="18021.233333330601"/>
    <n v="72084.933333322406"/>
    <n v="1"/>
    <s v="D527180"/>
    <s v="Closed"/>
  </r>
  <r>
    <x v="0"/>
    <x v="2"/>
    <x v="15"/>
    <s v="FS.288"/>
    <n v="1"/>
    <x v="12"/>
    <x v="0"/>
    <d v="2018-10-26T21:19:04"/>
    <d v="2018-10-14T08:59:01"/>
    <n v="1081203.0000002123"/>
    <n v="18020.050000003539"/>
    <n v="18020.050000003539"/>
    <n v="1"/>
    <s v="D526975"/>
    <s v="Closed"/>
  </r>
  <r>
    <x v="1"/>
    <x v="5"/>
    <x v="24"/>
    <s v="MTR.14420"/>
    <n v="1"/>
    <x v="5"/>
    <x v="0"/>
    <d v="2018-10-14T13:13:00"/>
    <d v="2018-10-14T12:36:00"/>
    <n v="2219.9999996926636"/>
    <n v="36.999999994877726"/>
    <n v="36.999999994877726"/>
    <n v="1"/>
    <s v="C526985"/>
    <s v="Closed"/>
  </r>
  <r>
    <x v="0"/>
    <x v="0"/>
    <x v="3"/>
    <s v="TR.34576"/>
    <n v="1"/>
    <x v="2"/>
    <x v="0"/>
    <d v="2018-04-23T17:18:51"/>
    <d v="2018-04-23T16:17:00"/>
    <n v="3710.9999999636784"/>
    <n v="61.84999999939464"/>
    <n v="61.84999999939464"/>
    <n v="1"/>
    <s v="D519799"/>
    <s v="Closed"/>
  </r>
  <r>
    <x v="0"/>
    <x v="0"/>
    <x v="1"/>
    <s v="MTR.21962"/>
    <n v="1"/>
    <x v="2"/>
    <x v="0"/>
    <d v="2018-04-30T10:17:57"/>
    <d v="2018-04-30T09:37:19"/>
    <n v="2438.0000003613532"/>
    <n v="40.633333339355886"/>
    <n v="40.633333339355886"/>
    <n v="1"/>
    <s v="C519884"/>
    <s v="Closed"/>
  </r>
  <r>
    <x v="0"/>
    <x v="4"/>
    <x v="27"/>
    <s v="FDR.8368"/>
    <n v="44"/>
    <x v="12"/>
    <x v="0"/>
    <d v="2018-10-22T19:16:49"/>
    <d v="2018-10-14T20:43:32"/>
    <n v="685997.00000016019"/>
    <n v="11433.283333336003"/>
    <n v="503064.46666678414"/>
    <n v="1"/>
    <s v="D526465"/>
    <s v="Closed"/>
  </r>
  <r>
    <x v="0"/>
    <x v="4"/>
    <x v="26"/>
    <s v="FS.1237"/>
    <n v="3"/>
    <x v="12"/>
    <x v="0"/>
    <d v="2018-10-21T07:45:12"/>
    <d v="2018-10-14T21:51:50"/>
    <n v="554001.99999979232"/>
    <n v="9233.3666666632053"/>
    <n v="27700.099999989616"/>
    <n v="1"/>
    <s v="D527008_A"/>
    <s v="Closed"/>
  </r>
  <r>
    <x v="0"/>
    <x v="4"/>
    <x v="26"/>
    <s v="FS.1238"/>
    <n v="3"/>
    <x v="12"/>
    <x v="0"/>
    <d v="2018-10-21T07:45:12"/>
    <d v="2018-10-14T21:52:51"/>
    <n v="553940.99999999162"/>
    <n v="9232.3499999998603"/>
    <n v="27697.049999999581"/>
    <n v="1"/>
    <s v="D527009_A"/>
    <s v="Closed"/>
  </r>
  <r>
    <x v="0"/>
    <x v="4"/>
    <x v="26"/>
    <s v="SW.1239"/>
    <n v="3"/>
    <x v="12"/>
    <x v="0"/>
    <d v="2018-10-21T07:45:12"/>
    <d v="2018-10-15T00:15:45"/>
    <n v="545366.99999982957"/>
    <n v="9089.4499999971595"/>
    <n v="27268.349999991478"/>
    <n v="1"/>
    <s v="D527011_A"/>
    <s v="Closed"/>
  </r>
  <r>
    <x v="0"/>
    <x v="4"/>
    <x v="26"/>
    <s v="TR.36208"/>
    <n v="1"/>
    <x v="12"/>
    <x v="0"/>
    <d v="2018-10-21T07:45:12"/>
    <d v="2018-10-15T00:44:12"/>
    <n v="543659.99999998603"/>
    <n v="9060.9999999997672"/>
    <n v="9060.9999999997672"/>
    <n v="1"/>
    <s v="D527012_A"/>
    <s v="Closed"/>
  </r>
  <r>
    <x v="0"/>
    <x v="4"/>
    <x v="26"/>
    <s v="PL.101237"/>
    <n v="52"/>
    <x v="12"/>
    <x v="0"/>
    <d v="2018-10-21T07:45:20"/>
    <d v="2018-10-15T00:44:12"/>
    <n v="543667.9999999702"/>
    <n v="9061.1333333328366"/>
    <n v="471178.9333333075"/>
    <n v="1"/>
    <s v="D528832"/>
    <s v="Closed"/>
  </r>
  <r>
    <x v="0"/>
    <x v="4"/>
    <x v="26"/>
    <s v="FS.1100"/>
    <n v="6"/>
    <x v="12"/>
    <x v="0"/>
    <d v="2018-10-21T07:45:12"/>
    <d v="2018-10-15T02:02:27"/>
    <n v="538965.00000008382"/>
    <n v="8982.750000001397"/>
    <n v="53896.500000008382"/>
    <n v="1"/>
    <s v="D527016_A"/>
    <s v="Closed"/>
  </r>
  <r>
    <x v="0"/>
    <x v="2"/>
    <x v="15"/>
    <s v="TR.33216"/>
    <n v="4"/>
    <x v="12"/>
    <x v="0"/>
    <d v="2018-10-28T08:49:02"/>
    <d v="2018-10-15T15:21:36"/>
    <n v="1099646.0000002524"/>
    <n v="18327.43333333754"/>
    <n v="73309.733333350159"/>
    <n v="1"/>
    <s v="D530586_B"/>
    <s v="Closed"/>
  </r>
  <r>
    <x v="0"/>
    <x v="2"/>
    <x v="15"/>
    <s v="TR.33067"/>
    <n v="1"/>
    <x v="12"/>
    <x v="0"/>
    <d v="2018-10-16T09:45:13"/>
    <d v="2018-10-15T15:21:36"/>
    <n v="66216.999999945983"/>
    <n v="1103.6166666657664"/>
    <n v="1103.6166666657664"/>
    <n v="1"/>
    <s v="D527230_B"/>
    <s v="Closed"/>
  </r>
  <r>
    <x v="0"/>
    <x v="2"/>
    <x v="29"/>
    <s v="FDR.8363"/>
    <n v="23"/>
    <x v="12"/>
    <x v="0"/>
    <d v="2018-10-19T19:09:06"/>
    <d v="2018-10-15T15:21:36"/>
    <n v="359249.9999998603"/>
    <n v="5987.4999999976717"/>
    <n v="137712.49999994645"/>
    <n v="1"/>
    <s v="D528521"/>
    <s v="Closed"/>
  </r>
  <r>
    <x v="0"/>
    <x v="2"/>
    <x v="15"/>
    <s v="FS.358"/>
    <n v="6"/>
    <x v="12"/>
    <x v="0"/>
    <d v="2018-10-15T15:32:29"/>
    <d v="2018-10-15T15:21:36"/>
    <n v="652.99999988637865"/>
    <n v="10.883333331439644"/>
    <n v="65.299999988637865"/>
    <n v="1"/>
    <s v="D531916_B"/>
    <s v="Closed"/>
  </r>
  <r>
    <x v="0"/>
    <x v="2"/>
    <x v="15"/>
    <s v="FS.345"/>
    <n v="2"/>
    <x v="12"/>
    <x v="0"/>
    <d v="2018-10-15T15:34:00"/>
    <d v="2018-10-15T15:21:36"/>
    <n v="743.99999978486449"/>
    <n v="12.399999996414408"/>
    <n v="24.799999992828816"/>
    <n v="1"/>
    <s v="D527711_B"/>
    <s v="Closed"/>
  </r>
  <r>
    <x v="0"/>
    <x v="2"/>
    <x v="15"/>
    <s v="TR.32941"/>
    <n v="2"/>
    <x v="12"/>
    <x v="0"/>
    <d v="2018-10-24T21:05:20"/>
    <d v="2018-10-15T15:21:36"/>
    <n v="798224.00000004563"/>
    <n v="13303.733333334094"/>
    <n v="26607.466666668188"/>
    <n v="1"/>
    <s v="D527208_B"/>
    <s v="Closed"/>
  </r>
  <r>
    <x v="0"/>
    <x v="2"/>
    <x v="15"/>
    <s v="TR.33145"/>
    <n v="2"/>
    <x v="12"/>
    <x v="0"/>
    <d v="2018-10-16T09:59:41"/>
    <d v="2018-10-15T15:21:36"/>
    <n v="67084.999999799766"/>
    <n v="1118.0833333299961"/>
    <n v="2236.1666666599922"/>
    <n v="1"/>
    <s v="D527247_B"/>
    <s v="Closed"/>
  </r>
  <r>
    <x v="0"/>
    <x v="2"/>
    <x v="15"/>
    <s v="FS.369"/>
    <n v="2"/>
    <x v="12"/>
    <x v="0"/>
    <d v="2018-10-16T09:38:30"/>
    <d v="2018-10-15T15:21:36"/>
    <n v="65814.000000036322"/>
    <n v="1096.9000000006054"/>
    <n v="2193.8000000012107"/>
    <n v="1"/>
    <s v="D527211_B"/>
    <s v="Closed"/>
  </r>
  <r>
    <x v="0"/>
    <x v="2"/>
    <x v="15"/>
    <s v="TR.32970"/>
    <n v="1"/>
    <x v="12"/>
    <x v="0"/>
    <d v="2018-10-16T09:35:35"/>
    <d v="2018-10-15T15:21:36"/>
    <n v="65638.999999989755"/>
    <n v="1093.9833333331626"/>
    <n v="1093.9833333331626"/>
    <n v="1"/>
    <s v="D527209_B"/>
    <s v="Closed"/>
  </r>
  <r>
    <x v="0"/>
    <x v="2"/>
    <x v="15"/>
    <s v="FS.310"/>
    <n v="1"/>
    <x v="12"/>
    <x v="0"/>
    <d v="2018-10-28T19:54:01"/>
    <d v="2018-10-15T15:32:29"/>
    <n v="1138892.0000000624"/>
    <n v="18981.533333334373"/>
    <n v="18981.533333334373"/>
    <n v="1"/>
    <s v="D526977"/>
    <s v="Closed"/>
  </r>
  <r>
    <x v="0"/>
    <x v="2"/>
    <x v="15"/>
    <s v="FS.11584"/>
    <n v="86"/>
    <x v="12"/>
    <x v="0"/>
    <d v="2018-10-16T11:24:08"/>
    <d v="2018-10-15T15:32:29"/>
    <n v="71499.000000022352"/>
    <n v="1191.6500000003725"/>
    <n v="102481.90000003204"/>
    <n v="1"/>
    <s v="D527341"/>
    <s v="Closed"/>
  </r>
  <r>
    <x v="0"/>
    <x v="2"/>
    <x v="15"/>
    <s v="FS.312"/>
    <n v="2"/>
    <x v="12"/>
    <x v="0"/>
    <d v="2018-10-28T11:07:46"/>
    <d v="2018-10-15T15:32:29"/>
    <n v="1107316.9999999227"/>
    <n v="18455.283333332045"/>
    <n v="36910.56666666409"/>
    <n v="1"/>
    <s v="D526978"/>
    <s v="Closed"/>
  </r>
  <r>
    <x v="0"/>
    <x v="2"/>
    <x v="15"/>
    <s v="FS.296"/>
    <n v="3"/>
    <x v="12"/>
    <x v="0"/>
    <d v="2018-10-28T11:06:43"/>
    <d v="2018-10-15T15:32:29"/>
    <n v="1107254.0000002831"/>
    <n v="18454.233333338052"/>
    <n v="55362.700000014156"/>
    <n v="1"/>
    <s v="D526976"/>
    <s v="Closed"/>
  </r>
  <r>
    <x v="0"/>
    <x v="2"/>
    <x v="15"/>
    <s v="REC.2863"/>
    <n v="219"/>
    <x v="12"/>
    <x v="0"/>
    <d v="2018-10-17T21:51:29"/>
    <d v="2018-10-15T15:32:29"/>
    <n v="195539.99999994412"/>
    <n v="3258.9999999990687"/>
    <n v="713720.99999979604"/>
    <n v="1"/>
    <s v="D527421"/>
    <s v="Closed"/>
  </r>
  <r>
    <x v="0"/>
    <x v="2"/>
    <x v="15"/>
    <s v="PL.93129"/>
    <n v="8"/>
    <x v="12"/>
    <x v="0"/>
    <d v="2018-10-26T21:17:52"/>
    <d v="2018-10-15T15:32:29"/>
    <n v="971122.99999992829"/>
    <n v="16185.383333332138"/>
    <n v="129483.06666665711"/>
    <n v="1"/>
    <s v="D527376"/>
    <s v="Closed"/>
  </r>
  <r>
    <x v="0"/>
    <x v="2"/>
    <x v="15"/>
    <s v="SW.348"/>
    <n v="193"/>
    <x v="12"/>
    <x v="0"/>
    <d v="2018-10-20T20:42:00"/>
    <d v="2018-10-15T15:34:00"/>
    <n v="450480.00000051688"/>
    <n v="7508.0000000086147"/>
    <n v="1449044.0000016626"/>
    <n v="1"/>
    <s v="D527065"/>
    <s v="Closed"/>
  </r>
  <r>
    <x v="0"/>
    <x v="2"/>
    <x v="15"/>
    <s v="FS.352"/>
    <n v="1"/>
    <x v="12"/>
    <x v="0"/>
    <d v="2018-10-28T19:56:04"/>
    <d v="2018-10-15T15:38:00"/>
    <n v="1138683.9999998454"/>
    <n v="18978.06666666409"/>
    <n v="18978.06666666409"/>
    <n v="1"/>
    <s v="D527066"/>
    <s v="Closed"/>
  </r>
  <r>
    <x v="0"/>
    <x v="2"/>
    <x v="15"/>
    <s v="FS.455"/>
    <n v="7"/>
    <x v="12"/>
    <x v="0"/>
    <d v="2018-10-17T05:01:17"/>
    <d v="2018-10-15T15:43:00"/>
    <n v="134296.99999974109"/>
    <n v="2238.2833333290182"/>
    <n v="15667.983333303127"/>
    <n v="1"/>
    <s v="D527070"/>
    <s v="Closed"/>
  </r>
  <r>
    <x v="0"/>
    <x v="2"/>
    <x v="15"/>
    <s v="TR.33261"/>
    <n v="4"/>
    <x v="12"/>
    <x v="0"/>
    <d v="2018-10-17T04:58:03"/>
    <d v="2018-10-15T21:12:00"/>
    <n v="114363.00000005867"/>
    <n v="1906.0500000009779"/>
    <n v="7624.2000000039116"/>
    <n v="1"/>
    <s v="D527097"/>
    <s v="Closed"/>
  </r>
  <r>
    <x v="0"/>
    <x v="2"/>
    <x v="16"/>
    <s v="TR.33628"/>
    <n v="8"/>
    <x v="12"/>
    <x v="0"/>
    <d v="2018-10-27T22:19:28"/>
    <d v="2018-10-15T21:26:13"/>
    <n v="1039995.0000000419"/>
    <n v="17333.250000000698"/>
    <n v="138666.00000000559"/>
    <n v="1"/>
    <s v="D527099_B"/>
    <s v="Closed"/>
  </r>
  <r>
    <x v="0"/>
    <x v="2"/>
    <x v="5"/>
    <s v="FS.669"/>
    <n v="9"/>
    <x v="2"/>
    <x v="0"/>
    <d v="2018-05-03T11:47:20"/>
    <d v="2018-05-03T11:25:00"/>
    <n v="1340.0000001769513"/>
    <n v="22.333333336282521"/>
    <n v="201.00000002654269"/>
    <n v="1"/>
    <s v="D519949"/>
    <s v="Closed"/>
  </r>
  <r>
    <x v="0"/>
    <x v="2"/>
    <x v="15"/>
    <s v="TR.32719"/>
    <n v="1"/>
    <x v="12"/>
    <x v="0"/>
    <d v="2018-10-28T19:52:23"/>
    <d v="2018-10-16T07:57:00"/>
    <n v="1079722.9999999981"/>
    <n v="17995.383333333302"/>
    <n v="17995.383333333302"/>
    <n v="1"/>
    <s v="D527184"/>
    <s v="Closed"/>
  </r>
  <r>
    <x v="0"/>
    <x v="2"/>
    <x v="15"/>
    <s v="TR.32729"/>
    <n v="2"/>
    <x v="12"/>
    <x v="0"/>
    <d v="2018-10-28T19:52:48"/>
    <d v="2018-10-16T07:58:00"/>
    <n v="1079687.9999999888"/>
    <n v="17994.799999999814"/>
    <n v="35989.599999999627"/>
    <n v="1"/>
    <s v="D527187"/>
    <s v="Closed"/>
  </r>
  <r>
    <x v="0"/>
    <x v="2"/>
    <x v="15"/>
    <s v="TR.32738"/>
    <n v="2"/>
    <x v="12"/>
    <x v="0"/>
    <d v="2018-10-28T19:53:10"/>
    <d v="2018-10-16T07:59:00"/>
    <n v="1079649.9999999069"/>
    <n v="17994.166666665114"/>
    <n v="35988.333333330229"/>
    <n v="1"/>
    <s v="D527190"/>
    <s v="Closed"/>
  </r>
  <r>
    <x v="0"/>
    <x v="2"/>
    <x v="15"/>
    <s v="TR.32797"/>
    <n v="2"/>
    <x v="12"/>
    <x v="0"/>
    <d v="2018-10-28T19:55:13"/>
    <d v="2018-10-16T08:00:00"/>
    <n v="1079712.9999995464"/>
    <n v="17995.216666659107"/>
    <n v="35990.433333318215"/>
    <n v="1"/>
    <s v="D527194"/>
    <s v="Closed"/>
  </r>
  <r>
    <x v="0"/>
    <x v="2"/>
    <x v="15"/>
    <s v="TR.32775"/>
    <n v="4"/>
    <x v="12"/>
    <x v="0"/>
    <d v="2018-10-28T11:08:11"/>
    <d v="2018-10-16T08:00:00"/>
    <n v="1048090.9999997355"/>
    <n v="17468.183333328925"/>
    <n v="69872.7333333157"/>
    <n v="1"/>
    <s v="D527192"/>
    <s v="Closed"/>
  </r>
  <r>
    <x v="0"/>
    <x v="2"/>
    <x v="15"/>
    <s v="TR.32743"/>
    <n v="1"/>
    <x v="12"/>
    <x v="0"/>
    <d v="2018-10-28T19:53:39"/>
    <d v="2018-10-16T08:00:00"/>
    <n v="1079618.9999995753"/>
    <n v="17993.649999992922"/>
    <n v="17993.649999992922"/>
    <n v="1"/>
    <s v="D527191"/>
    <s v="Closed"/>
  </r>
  <r>
    <x v="0"/>
    <x v="2"/>
    <x v="15"/>
    <s v="TR.32817"/>
    <n v="5"/>
    <x v="12"/>
    <x v="0"/>
    <d v="2018-10-28T19:55:31"/>
    <d v="2018-10-16T08:03:00"/>
    <n v="1079551.0000000242"/>
    <n v="17992.51666666707"/>
    <n v="89962.583333335351"/>
    <n v="1"/>
    <s v="D527197"/>
    <s v="Closed"/>
  </r>
  <r>
    <x v="0"/>
    <x v="2"/>
    <x v="15"/>
    <s v="TR.32826"/>
    <n v="3"/>
    <x v="12"/>
    <x v="0"/>
    <d v="2018-10-28T21:28:43"/>
    <d v="2018-10-16T08:04:00"/>
    <n v="1085083.0000000773"/>
    <n v="18084.716666667955"/>
    <n v="54254.150000003865"/>
    <n v="1"/>
    <s v="D527198"/>
    <s v="Closed"/>
  </r>
  <r>
    <x v="0"/>
    <x v="2"/>
    <x v="15"/>
    <s v="FS.319"/>
    <n v="1"/>
    <x v="12"/>
    <x v="0"/>
    <d v="2018-10-28T19:54:23"/>
    <d v="2018-10-16T08:07:00"/>
    <n v="1079243.0000003194"/>
    <n v="17987.383333338657"/>
    <n v="17987.383333338657"/>
    <n v="1"/>
    <s v="D527200"/>
    <s v="Closed"/>
  </r>
  <r>
    <x v="0"/>
    <x v="2"/>
    <x v="15"/>
    <s v="FS.328"/>
    <n v="2"/>
    <x v="12"/>
    <x v="0"/>
    <d v="2018-10-28T19:54:48"/>
    <d v="2018-10-16T08:08:00"/>
    <n v="1079208.0000003101"/>
    <n v="17986.800000005169"/>
    <n v="35973.600000010338"/>
    <n v="1"/>
    <s v="D527202"/>
    <s v="Closed"/>
  </r>
  <r>
    <x v="0"/>
    <x v="2"/>
    <x v="15"/>
    <s v="FS.329"/>
    <n v="3"/>
    <x v="12"/>
    <x v="0"/>
    <d v="2018-10-28T21:28:01"/>
    <d v="2018-10-16T08:08:58"/>
    <n v="1084742.9999998072"/>
    <n v="18079.049999996787"/>
    <n v="54237.149999990361"/>
    <n v="1"/>
    <s v="D527203"/>
    <s v="Closed"/>
  </r>
  <r>
    <x v="0"/>
    <x v="2"/>
    <x v="15"/>
    <s v="TR.32853"/>
    <n v="2"/>
    <x v="12"/>
    <x v="0"/>
    <d v="2018-10-16T09:15:11"/>
    <d v="2018-10-16T08:09:00"/>
    <n v="3970.9999997634441"/>
    <n v="66.183333329390734"/>
    <n v="132.36666665878147"/>
    <n v="1"/>
    <s v="D527206"/>
    <s v="Closed"/>
  </r>
  <r>
    <x v="0"/>
    <x v="2"/>
    <x v="15"/>
    <s v="TR.32941"/>
    <n v="2"/>
    <x v="12"/>
    <x v="0"/>
    <d v="2018-10-24T21:05:29"/>
    <d v="2018-10-16T08:11:26"/>
    <n v="737642.99999994691"/>
    <n v="12294.049999999115"/>
    <n v="24588.09999999823"/>
    <n v="1"/>
    <s v="D527208_A"/>
    <s v="Closed"/>
  </r>
  <r>
    <x v="0"/>
    <x v="2"/>
    <x v="15"/>
    <s v="TR.32970"/>
    <n v="1"/>
    <x v="12"/>
    <x v="0"/>
    <d v="2018-10-16T09:35:56"/>
    <d v="2018-10-16T08:11:49"/>
    <n v="5046.9999998342246"/>
    <n v="84.116666663903743"/>
    <n v="84.116666663903743"/>
    <n v="1"/>
    <s v="D527209_A"/>
    <s v="Closed"/>
  </r>
  <r>
    <x v="0"/>
    <x v="2"/>
    <x v="15"/>
    <s v="FS.369"/>
    <n v="2"/>
    <x v="12"/>
    <x v="0"/>
    <d v="2018-10-16T09:38:58"/>
    <d v="2018-10-16T08:12:44"/>
    <n v="5173.9999999757856"/>
    <n v="86.23333333292976"/>
    <n v="172.46666666585952"/>
    <n v="1"/>
    <s v="D527211_A"/>
    <s v="Closed"/>
  </r>
  <r>
    <x v="0"/>
    <x v="2"/>
    <x v="15"/>
    <s v="FS.379"/>
    <n v="9"/>
    <x v="12"/>
    <x v="0"/>
    <d v="2018-10-23T20:20:31"/>
    <d v="2018-10-16T08:13:00"/>
    <n v="648450.99999981467"/>
    <n v="10807.516666663578"/>
    <n v="97267.6499999722"/>
    <n v="1"/>
    <s v="D527214"/>
    <s v="Closed"/>
  </r>
  <r>
    <x v="0"/>
    <x v="2"/>
    <x v="15"/>
    <s v="TR.33050"/>
    <n v="1"/>
    <x v="12"/>
    <x v="0"/>
    <d v="2018-10-28T19:56:43"/>
    <d v="2018-10-16T08:18:00"/>
    <n v="1078723.0000000913"/>
    <n v="17978.716666668188"/>
    <n v="17978.716666668188"/>
    <n v="1"/>
    <s v="D527228"/>
    <s v="Closed"/>
  </r>
  <r>
    <x v="0"/>
    <x v="2"/>
    <x v="15"/>
    <s v="TR.33067"/>
    <n v="1"/>
    <x v="12"/>
    <x v="0"/>
    <d v="2018-10-16T09:45:24"/>
    <d v="2018-10-16T08:19:17"/>
    <n v="5167.0000002253801"/>
    <n v="86.116666670423001"/>
    <n v="86.116666670423001"/>
    <n v="1"/>
    <s v="D527230_A"/>
    <s v="Closed"/>
  </r>
  <r>
    <x v="0"/>
    <x v="2"/>
    <x v="15"/>
    <s v="FS.399"/>
    <n v="3"/>
    <x v="12"/>
    <x v="0"/>
    <d v="2018-10-23T20:21:26"/>
    <d v="2018-10-16T08:22:00"/>
    <n v="647965.99999959581"/>
    <n v="10799.433333326597"/>
    <n v="32398.29999997979"/>
    <n v="1"/>
    <s v="D527250"/>
    <s v="Closed"/>
  </r>
  <r>
    <x v="0"/>
    <x v="2"/>
    <x v="15"/>
    <s v="TR.33145"/>
    <n v="2"/>
    <x v="12"/>
    <x v="0"/>
    <d v="2018-10-16T10:00:02"/>
    <d v="2018-10-16T08:22:08"/>
    <n v="5874.0000001620501"/>
    <n v="97.900000002700835"/>
    <n v="195.80000000540167"/>
    <n v="1"/>
    <s v="D527247_A"/>
    <s v="Closed"/>
  </r>
  <r>
    <x v="0"/>
    <x v="2"/>
    <x v="15"/>
    <s v="FS.441"/>
    <n v="4"/>
    <x v="12"/>
    <x v="0"/>
    <d v="2018-10-16T10:53:06"/>
    <d v="2018-10-16T08:29:19"/>
    <n v="8626.9999999785796"/>
    <n v="143.78333333297633"/>
    <n v="575.13333333190531"/>
    <n v="1"/>
    <s v="D527291_A"/>
    <s v="Closed"/>
  </r>
  <r>
    <x v="1"/>
    <x v="1"/>
    <x v="11"/>
    <s v="MTR.9433"/>
    <n v="1"/>
    <x v="4"/>
    <x v="0"/>
    <d v="2018-10-16T15:49:43"/>
    <d v="2018-10-16T09:26:00"/>
    <n v="23023.00000009127"/>
    <n v="383.71666666818783"/>
    <n v="383.71666666818783"/>
    <n v="1"/>
    <s v="C527411"/>
    <s v="Closed"/>
  </r>
  <r>
    <x v="0"/>
    <x v="2"/>
    <x v="15"/>
    <s v="REC.460"/>
    <n v="82"/>
    <x v="12"/>
    <x v="0"/>
    <d v="2018-10-23T20:24:08"/>
    <d v="2018-10-16T11:24:08"/>
    <n v="637200"/>
    <n v="10620"/>
    <n v="870840"/>
    <n v="1"/>
    <s v="D527424"/>
    <s v="Closed"/>
  </r>
  <r>
    <x v="0"/>
    <x v="2"/>
    <x v="15"/>
    <s v="TR.33326"/>
    <n v="1"/>
    <x v="12"/>
    <x v="0"/>
    <d v="2018-10-23T20:25:38"/>
    <d v="2018-10-16T11:26:00"/>
    <n v="637177.99999988638"/>
    <n v="10619.63333333144"/>
    <n v="10619.63333333144"/>
    <n v="1"/>
    <s v="D527426"/>
    <s v="Closed"/>
  </r>
  <r>
    <x v="0"/>
    <x v="2"/>
    <x v="15"/>
    <s v="TR.33385"/>
    <n v="1"/>
    <x v="12"/>
    <x v="0"/>
    <d v="2018-10-19T10:24:35"/>
    <d v="2018-10-16T11:32:00"/>
    <n v="255154.99999991152"/>
    <n v="4252.5833333318587"/>
    <n v="4252.5833333318587"/>
    <n v="1"/>
    <s v="D527428"/>
    <s v="Closed"/>
  </r>
  <r>
    <x v="0"/>
    <x v="2"/>
    <x v="15"/>
    <s v="TR.33697"/>
    <n v="2"/>
    <x v="12"/>
    <x v="0"/>
    <d v="2018-10-28T21:31:38"/>
    <d v="2018-10-16T11:44:00"/>
    <n v="1072057.9999998445"/>
    <n v="17867.633333330741"/>
    <n v="35735.266666661482"/>
    <n v="1"/>
    <s v="D527429"/>
    <s v="Closed"/>
  </r>
  <r>
    <x v="0"/>
    <x v="2"/>
    <x v="15"/>
    <s v="TR.33767"/>
    <n v="5"/>
    <x v="12"/>
    <x v="0"/>
    <d v="2018-10-28T19:58:31"/>
    <d v="2018-10-16T11:45:00"/>
    <n v="1066410.9999999404"/>
    <n v="17773.516666665673"/>
    <n v="88867.583333328366"/>
    <n v="1"/>
    <s v="D527430"/>
    <s v="Closed"/>
  </r>
  <r>
    <x v="0"/>
    <x v="2"/>
    <x v="15"/>
    <s v="TR.33779"/>
    <n v="1"/>
    <x v="12"/>
    <x v="0"/>
    <d v="2018-10-28T19:58:16"/>
    <d v="2018-10-16T11:46:00"/>
    <n v="1066336.0000000102"/>
    <n v="17772.266666666837"/>
    <n v="17772.266666666837"/>
    <n v="1"/>
    <s v="D527431"/>
    <s v="Closed"/>
  </r>
  <r>
    <x v="0"/>
    <x v="2"/>
    <x v="15"/>
    <s v="TR.33822"/>
    <n v="3"/>
    <x v="12"/>
    <x v="0"/>
    <d v="2018-10-28T19:57:59"/>
    <d v="2018-10-16T11:48:00"/>
    <n v="1066199.0000000456"/>
    <n v="17769.983333334094"/>
    <n v="53309.950000002282"/>
    <n v="1"/>
    <s v="D527432"/>
    <s v="Closed"/>
  </r>
  <r>
    <x v="0"/>
    <x v="2"/>
    <x v="15"/>
    <s v="TR.33916"/>
    <n v="1"/>
    <x v="12"/>
    <x v="0"/>
    <d v="2018-10-28T19:57:42"/>
    <d v="2018-10-16T11:50:00"/>
    <n v="1066062.000000081"/>
    <n v="17767.70000000135"/>
    <n v="17767.70000000135"/>
    <n v="1"/>
    <s v="D527433"/>
    <s v="Closed"/>
  </r>
  <r>
    <x v="0"/>
    <x v="0"/>
    <x v="1"/>
    <s v="FS.833"/>
    <n v="1"/>
    <x v="12"/>
    <x v="0"/>
    <d v="2018-10-28T08:17:24"/>
    <d v="2018-10-16T16:43:49"/>
    <n v="1006414.9999995483"/>
    <n v="16773.583333325805"/>
    <n v="16773.583333325805"/>
    <n v="1"/>
    <s v="D527490"/>
    <s v="Closed"/>
  </r>
  <r>
    <x v="0"/>
    <x v="0"/>
    <x v="1"/>
    <s v="FS.816"/>
    <n v="7"/>
    <x v="12"/>
    <x v="0"/>
    <d v="2018-10-27T18:26:00"/>
    <d v="2018-10-16T17:41:54"/>
    <n v="953045.99999994971"/>
    <n v="15884.099999999162"/>
    <n v="111188.69999999413"/>
    <n v="1"/>
    <s v="D527499"/>
    <s v="Closed"/>
  </r>
  <r>
    <x v="0"/>
    <x v="0"/>
    <x v="1"/>
    <s v="PL.97523"/>
    <n v="178"/>
    <x v="12"/>
    <x v="0"/>
    <d v="2018-10-22T08:11:02"/>
    <d v="2018-10-16T17:43:48"/>
    <n v="484034.00000059046"/>
    <n v="8067.2333333431743"/>
    <n v="1435967.533335085"/>
    <n v="1"/>
    <s v="D528782"/>
    <s v="Closed"/>
  </r>
  <r>
    <x v="0"/>
    <x v="0"/>
    <x v="1"/>
    <s v="FS.812"/>
    <n v="36"/>
    <x v="12"/>
    <x v="0"/>
    <d v="2018-10-22T08:12:16"/>
    <d v="2018-10-16T17:43:48"/>
    <n v="484108.00000028685"/>
    <n v="8068.4666666714475"/>
    <n v="290464.80000017211"/>
    <n v="1"/>
    <s v="D527582"/>
    <s v="Closed"/>
  </r>
  <r>
    <x v="0"/>
    <x v="0"/>
    <x v="1"/>
    <s v="FS.758"/>
    <n v="81"/>
    <x v="12"/>
    <x v="0"/>
    <d v="2018-10-22T08:25:46"/>
    <d v="2018-10-16T17:43:48"/>
    <n v="484918.00000041258"/>
    <n v="8081.9666666735429"/>
    <n v="654639.30000055698"/>
    <n v="1"/>
    <s v="D527592"/>
    <s v="Closed"/>
  </r>
  <r>
    <x v="0"/>
    <x v="0"/>
    <x v="1"/>
    <s v="FS.724"/>
    <n v="70"/>
    <x v="12"/>
    <x v="0"/>
    <d v="2018-10-22T08:27:22"/>
    <d v="2018-10-16T17:43:48"/>
    <n v="485014.00000022259"/>
    <n v="8083.5666666703764"/>
    <n v="565849.66666692635"/>
    <n v="1"/>
    <s v="D527588"/>
    <s v="Closed"/>
  </r>
  <r>
    <x v="0"/>
    <x v="0"/>
    <x v="1"/>
    <s v="FS.629"/>
    <n v="35"/>
    <x v="12"/>
    <x v="0"/>
    <d v="2018-10-22T08:29:55"/>
    <d v="2018-10-16T17:43:48"/>
    <n v="485167.00000015553"/>
    <n v="8086.1166666692588"/>
    <n v="283014.08333342406"/>
    <n v="1"/>
    <s v="D527594"/>
    <s v="Closed"/>
  </r>
  <r>
    <x v="0"/>
    <x v="0"/>
    <x v="1"/>
    <s v="REC.2868"/>
    <n v="350"/>
    <x v="12"/>
    <x v="0"/>
    <d v="2018-10-22T08:30:48"/>
    <d v="2018-10-16T17:43:48"/>
    <n v="485219.99999997206"/>
    <n v="8086.9999999995343"/>
    <n v="2830449.999999837"/>
    <n v="1"/>
    <s v="D527498"/>
    <s v="Closed"/>
  </r>
  <r>
    <x v="0"/>
    <x v="0"/>
    <x v="1"/>
    <s v="FS.765"/>
    <n v="15"/>
    <x v="12"/>
    <x v="0"/>
    <d v="2018-10-19T14:34:17"/>
    <d v="2018-10-16T17:43:48"/>
    <n v="247829.00000042282"/>
    <n v="4130.4833333403803"/>
    <n v="61957.250000105705"/>
    <n v="1"/>
    <s v="D527554"/>
    <s v="Closed"/>
  </r>
  <r>
    <x v="0"/>
    <x v="0"/>
    <x v="1"/>
    <s v="REC.811"/>
    <n v="43"/>
    <x v="12"/>
    <x v="0"/>
    <d v="2018-10-20T14:47:37"/>
    <d v="2018-10-16T17:43:48"/>
    <n v="335029.00000009686"/>
    <n v="5583.816666668281"/>
    <n v="240104.11666673608"/>
    <n v="1"/>
    <s v="D527574"/>
    <s v="Closed"/>
  </r>
  <r>
    <x v="0"/>
    <x v="0"/>
    <x v="1"/>
    <s v="REC.2869"/>
    <n v="268"/>
    <x v="12"/>
    <x v="0"/>
    <d v="2018-10-19T14:49:18"/>
    <d v="2018-10-16T17:43:48"/>
    <n v="248730.00000044703"/>
    <n v="4145.5000000074506"/>
    <n v="1110994.0000019968"/>
    <n v="1"/>
    <s v="D527492"/>
    <s v="Closed"/>
  </r>
  <r>
    <x v="0"/>
    <x v="0"/>
    <x v="1"/>
    <s v="SW.755"/>
    <n v="141"/>
    <x v="12"/>
    <x v="0"/>
    <d v="2018-10-19T15:01:38"/>
    <d v="2018-10-16T17:43:48"/>
    <n v="249470.00000055414"/>
    <n v="4157.8333333425689"/>
    <n v="586254.50000130222"/>
    <n v="1"/>
    <s v="D528078"/>
    <s v="Closed"/>
  </r>
  <r>
    <x v="0"/>
    <x v="0"/>
    <x v="1"/>
    <s v="REC.2870"/>
    <n v="277"/>
    <x v="12"/>
    <x v="0"/>
    <d v="2018-10-20T15:06:09"/>
    <d v="2018-10-16T17:43:48"/>
    <n v="336141.00000041071"/>
    <n v="5602.3500000068452"/>
    <n v="1551850.9500018961"/>
    <n v="1"/>
    <s v="D527497"/>
    <s v="Closed"/>
  </r>
  <r>
    <x v="0"/>
    <x v="0"/>
    <x v="3"/>
    <s v="FS.981"/>
    <n v="3"/>
    <x v="12"/>
    <x v="0"/>
    <d v="2018-10-28T09:47:00"/>
    <d v="2018-10-16T17:49:00"/>
    <n v="1007880.0000000279"/>
    <n v="16798.000000000466"/>
    <n v="50394.000000001397"/>
    <n v="1"/>
    <s v="D527501"/>
    <s v="Closed"/>
  </r>
  <r>
    <x v="0"/>
    <x v="0"/>
    <x v="3"/>
    <s v="FS.979"/>
    <n v="1"/>
    <x v="12"/>
    <x v="0"/>
    <d v="2018-10-28T09:48:33"/>
    <d v="2018-10-16T18:16:00"/>
    <n v="1006353.0000001425"/>
    <n v="16772.550000002375"/>
    <n v="16772.550000002375"/>
    <n v="1"/>
    <s v="D527506"/>
    <s v="Closed"/>
  </r>
  <r>
    <x v="0"/>
    <x v="0"/>
    <x v="4"/>
    <s v="MTR.21019"/>
    <n v="1"/>
    <x v="12"/>
    <x v="0"/>
    <d v="2018-10-17T01:43:00"/>
    <d v="2018-10-16T18:18:00"/>
    <n v="26700.000000279397"/>
    <n v="445.00000000465661"/>
    <n v="445.00000000465661"/>
    <n v="1"/>
    <s v="C527507"/>
    <s v="Closed"/>
  </r>
  <r>
    <x v="0"/>
    <x v="0"/>
    <x v="3"/>
    <s v="FS.986"/>
    <n v="3"/>
    <x v="12"/>
    <x v="0"/>
    <d v="2018-10-28T09:47:22"/>
    <d v="2018-10-16T18:18:00"/>
    <n v="1006162.0000001276"/>
    <n v="16769.366666668793"/>
    <n v="50308.10000000638"/>
    <n v="1"/>
    <s v="D527508"/>
    <s v="Closed"/>
  </r>
  <r>
    <x v="0"/>
    <x v="4"/>
    <x v="8"/>
    <s v="SW.1228"/>
    <n v="250"/>
    <x v="12"/>
    <x v="0"/>
    <d v="2018-10-21T07:41:47"/>
    <d v="2018-10-16T18:20:00"/>
    <n v="393706.99999979697"/>
    <n v="6561.7833333299495"/>
    <n v="1640445.8333324874"/>
    <n v="1"/>
    <s v="D528833_B"/>
    <s v="Closed"/>
  </r>
  <r>
    <x v="0"/>
    <x v="0"/>
    <x v="3"/>
    <s v="TR.35619"/>
    <n v="3"/>
    <x v="12"/>
    <x v="0"/>
    <d v="2018-11-04T17:42:24"/>
    <d v="2018-10-16T18:23:00"/>
    <n v="1639164.0000001062"/>
    <n v="27319.40000000177"/>
    <n v="81958.200000005309"/>
    <n v="1"/>
    <s v="D527512"/>
    <s v="Closed"/>
  </r>
  <r>
    <x v="0"/>
    <x v="0"/>
    <x v="3"/>
    <s v="FS.1008"/>
    <n v="1"/>
    <x v="12"/>
    <x v="0"/>
    <d v="2018-10-28T09:49:31"/>
    <d v="2018-10-16T18:26:00"/>
    <n v="1005810.9999998007"/>
    <n v="16763.516666663345"/>
    <n v="16763.516666663345"/>
    <n v="1"/>
    <s v="D527513"/>
    <s v="Closed"/>
  </r>
  <r>
    <x v="0"/>
    <x v="0"/>
    <x v="3"/>
    <s v="FS.1010"/>
    <n v="3"/>
    <x v="12"/>
    <x v="0"/>
    <d v="2018-10-24T08:13:08"/>
    <d v="2018-10-16T18:28:00"/>
    <n v="654308.00000040326"/>
    <n v="10905.133333340054"/>
    <n v="32715.400000020163"/>
    <n v="1"/>
    <s v="D527514"/>
    <s v="Closed"/>
  </r>
  <r>
    <x v="0"/>
    <x v="0"/>
    <x v="3"/>
    <s v="FS.1013"/>
    <n v="2"/>
    <x v="12"/>
    <x v="0"/>
    <d v="2018-10-24T08:12:41"/>
    <d v="2018-10-16T18:28:00"/>
    <n v="654281.00000037812"/>
    <n v="10904.683333339635"/>
    <n v="21809.366666679271"/>
    <n v="1"/>
    <s v="D527515"/>
    <s v="Closed"/>
  </r>
  <r>
    <x v="0"/>
    <x v="0"/>
    <x v="3"/>
    <s v="TR.35537"/>
    <n v="2"/>
    <x v="12"/>
    <x v="0"/>
    <d v="2018-11-04T18:30:24"/>
    <d v="2018-10-16T21:25:00"/>
    <n v="1631124.0000003017"/>
    <n v="27185.400000005029"/>
    <n v="54370.800000010058"/>
    <n v="1"/>
    <s v="D527519"/>
    <s v="Closed"/>
  </r>
  <r>
    <x v="0"/>
    <x v="4"/>
    <x v="8"/>
    <s v="PL.99359"/>
    <n v="25"/>
    <x v="12"/>
    <x v="0"/>
    <d v="2018-10-21T07:50:21"/>
    <d v="2018-10-16T21:30:00"/>
    <n v="382820.99999981001"/>
    <n v="6380.3499999968335"/>
    <n v="159508.74999992084"/>
    <n v="1"/>
    <s v="D528826"/>
    <s v="Closed"/>
  </r>
  <r>
    <x v="0"/>
    <x v="4"/>
    <x v="8"/>
    <s v="TR.35665"/>
    <n v="1"/>
    <x v="12"/>
    <x v="0"/>
    <d v="2018-10-17T09:14:46"/>
    <d v="2018-10-16T21:30:00"/>
    <n v="42286.000000080094"/>
    <n v="704.76666666800156"/>
    <n v="704.76666666800156"/>
    <n v="1"/>
    <s v="D527523"/>
    <s v="Closed"/>
  </r>
  <r>
    <x v="0"/>
    <x v="4"/>
    <x v="8"/>
    <s v="PL.99359"/>
    <n v="25"/>
    <x v="12"/>
    <x v="0"/>
    <d v="2018-10-22T09:44:42"/>
    <d v="2018-10-16T21:30:00"/>
    <n v="476081.99999998324"/>
    <n v="7934.6999999997206"/>
    <n v="198367.49999999302"/>
    <n v="1"/>
    <s v="D528838_B"/>
    <s v="Closed"/>
  </r>
  <r>
    <x v="0"/>
    <x v="4"/>
    <x v="8"/>
    <s v="TR.61372"/>
    <n v="2"/>
    <x v="12"/>
    <x v="0"/>
    <d v="2018-11-04T17:43:34"/>
    <d v="2018-10-16T21:30:00"/>
    <n v="1628014.000000013"/>
    <n v="27133.566666666884"/>
    <n v="54267.133333333768"/>
    <n v="1"/>
    <s v="D527521_C"/>
    <s v="Closed"/>
  </r>
  <r>
    <x v="0"/>
    <x v="4"/>
    <x v="8"/>
    <s v="TR.61372"/>
    <n v="2"/>
    <x v="12"/>
    <x v="0"/>
    <d v="2018-11-04T17:43:34"/>
    <d v="2018-10-16T21:30:33"/>
    <n v="1627981.0000004712"/>
    <n v="27133.016666674521"/>
    <n v="54266.033333349042"/>
    <n v="1"/>
    <s v="D527521_A"/>
    <s v="Closed"/>
  </r>
  <r>
    <x v="0"/>
    <x v="4"/>
    <x v="8"/>
    <s v="TR.35621"/>
    <n v="1"/>
    <x v="12"/>
    <x v="0"/>
    <d v="2018-11-04T17:43:26"/>
    <d v="2018-10-16T21:31:00"/>
    <n v="1627946.0000004619"/>
    <n v="27132.433333341032"/>
    <n v="27132.433333341032"/>
    <n v="1"/>
    <s v="D527522_C"/>
    <s v="Closed"/>
  </r>
  <r>
    <x v="0"/>
    <x v="4"/>
    <x v="8"/>
    <s v="TR.35621"/>
    <n v="1"/>
    <x v="12"/>
    <x v="0"/>
    <d v="2018-11-04T17:43:26"/>
    <d v="2018-10-16T21:31:24"/>
    <n v="1627922.0000005094"/>
    <n v="27132.033333341824"/>
    <n v="27132.033333341824"/>
    <n v="1"/>
    <s v="D527522_A"/>
    <s v="Closed"/>
  </r>
  <r>
    <x v="0"/>
    <x v="0"/>
    <x v="3"/>
    <s v="PL.99043"/>
    <n v="2"/>
    <x v="12"/>
    <x v="0"/>
    <d v="2018-10-24T08:14:52"/>
    <d v="2018-10-16T21:32:00"/>
    <n v="643372.00000004377"/>
    <n v="10722.866666667396"/>
    <n v="21445.733333334792"/>
    <n v="1"/>
    <s v="D527524"/>
    <s v="Closed"/>
  </r>
  <r>
    <x v="0"/>
    <x v="4"/>
    <x v="8"/>
    <s v="FS.1012"/>
    <n v="1"/>
    <x v="12"/>
    <x v="0"/>
    <d v="2018-10-28T09:50:13"/>
    <d v="2018-10-16T21:33:37"/>
    <n v="994596.00000022911"/>
    <n v="16576.600000003818"/>
    <n v="16576.600000003818"/>
    <n v="1"/>
    <s v="D527525_B"/>
    <s v="Closed"/>
  </r>
  <r>
    <x v="0"/>
    <x v="0"/>
    <x v="3"/>
    <s v="FS.1021"/>
    <n v="2"/>
    <x v="12"/>
    <x v="0"/>
    <d v="2018-10-24T08:11:42"/>
    <d v="2018-10-16T21:34:00"/>
    <n v="643062.00000050012"/>
    <n v="10717.700000008335"/>
    <n v="21435.400000016671"/>
    <n v="1"/>
    <s v="D527526"/>
    <s v="Closed"/>
  </r>
  <r>
    <x v="0"/>
    <x v="0"/>
    <x v="3"/>
    <s v="TR.35694"/>
    <n v="2"/>
    <x v="12"/>
    <x v="0"/>
    <d v="2018-10-24T08:11:24"/>
    <d v="2018-10-16T21:34:00"/>
    <n v="643044.00000006426"/>
    <n v="10717.400000001071"/>
    <n v="21434.800000002142"/>
    <n v="1"/>
    <s v="D527527"/>
    <s v="Closed"/>
  </r>
  <r>
    <x v="0"/>
    <x v="0"/>
    <x v="3"/>
    <s v="FS.918"/>
    <n v="68"/>
    <x v="12"/>
    <x v="0"/>
    <d v="2018-10-24T08:07:05"/>
    <d v="2018-10-16T21:52:04"/>
    <n v="641701.00000044331"/>
    <n v="10695.016666674055"/>
    <n v="727261.13333383575"/>
    <n v="1"/>
    <s v="D527543_A"/>
    <s v="Closed"/>
  </r>
  <r>
    <x v="0"/>
    <x v="0"/>
    <x v="3"/>
    <s v="FS.1017"/>
    <n v="2"/>
    <x v="12"/>
    <x v="0"/>
    <d v="2018-10-24T08:17:52"/>
    <d v="2018-10-16T22:09:09"/>
    <n v="641323.00000009127"/>
    <n v="10688.716666668188"/>
    <n v="21377.433333336376"/>
    <n v="1"/>
    <s v="D527534"/>
    <s v="Closed"/>
  </r>
  <r>
    <x v="0"/>
    <x v="0"/>
    <x v="3"/>
    <s v="TR.35310"/>
    <n v="1"/>
    <x v="12"/>
    <x v="0"/>
    <d v="2018-10-24T08:21:13"/>
    <d v="2018-10-16T22:09:09"/>
    <n v="641523.99999992922"/>
    <n v="10692.066666665487"/>
    <n v="10692.066666665487"/>
    <n v="1"/>
    <s v="D527547"/>
    <s v="Closed"/>
  </r>
  <r>
    <x v="0"/>
    <x v="0"/>
    <x v="3"/>
    <s v="TR.35497"/>
    <n v="3"/>
    <x v="12"/>
    <x v="0"/>
    <d v="2018-10-24T08:20:18"/>
    <d v="2018-10-16T22:09:09"/>
    <n v="641469.00000027381"/>
    <n v="10691.150000004563"/>
    <n v="32073.45000001369"/>
    <n v="1"/>
    <s v="D527542"/>
    <s v="Closed"/>
  </r>
  <r>
    <x v="0"/>
    <x v="0"/>
    <x v="3"/>
    <s v="FS.945"/>
    <n v="1"/>
    <x v="12"/>
    <x v="0"/>
    <d v="2018-10-28T09:51:16"/>
    <d v="2018-10-16T22:09:09"/>
    <n v="992527.00000000186"/>
    <n v="16542.116666666698"/>
    <n v="16542.116666666698"/>
    <n v="1"/>
    <s v="D527544"/>
    <s v="Closed"/>
  </r>
  <r>
    <x v="0"/>
    <x v="0"/>
    <x v="3"/>
    <s v="TR.35160"/>
    <n v="4"/>
    <x v="12"/>
    <x v="0"/>
    <d v="2018-10-24T08:22:35"/>
    <d v="2018-10-16T22:09:09"/>
    <n v="641606.00000023842"/>
    <n v="10693.433333337307"/>
    <n v="42773.733333349228"/>
    <n v="1"/>
    <s v="D527550"/>
    <s v="Closed"/>
  </r>
  <r>
    <x v="0"/>
    <x v="0"/>
    <x v="3"/>
    <s v="FS.918"/>
    <n v="68"/>
    <x v="12"/>
    <x v="0"/>
    <d v="2018-10-24T08:06:56"/>
    <d v="2018-10-16T22:09:09"/>
    <n v="640667.00000013225"/>
    <n v="10677.783333335537"/>
    <n v="726089.26666681655"/>
    <n v="1"/>
    <s v="D527543_C"/>
    <s v="Closed"/>
  </r>
  <r>
    <x v="0"/>
    <x v="0"/>
    <x v="3"/>
    <s v="TR.35349"/>
    <n v="1"/>
    <x v="12"/>
    <x v="0"/>
    <d v="2018-10-24T08:20:53"/>
    <d v="2018-10-16T22:09:09"/>
    <n v="641504.00000028312"/>
    <n v="10691.733333338052"/>
    <n v="10691.733333338052"/>
    <n v="1"/>
    <s v="D527548"/>
    <s v="Closed"/>
  </r>
  <r>
    <x v="0"/>
    <x v="0"/>
    <x v="3"/>
    <s v="PL.98954"/>
    <n v="9"/>
    <x v="12"/>
    <x v="0"/>
    <d v="2018-10-24T08:18:51"/>
    <d v="2018-10-16T22:09:09"/>
    <n v="641382.00000005309"/>
    <n v="10689.700000000885"/>
    <n v="96207.300000007963"/>
    <n v="1"/>
    <s v="D527537"/>
    <s v="Closed"/>
  </r>
  <r>
    <x v="0"/>
    <x v="0"/>
    <x v="3"/>
    <s v="FS.30387"/>
    <n v="1"/>
    <x v="12"/>
    <x v="0"/>
    <d v="2018-10-28T09:51:32"/>
    <d v="2018-10-16T22:09:09"/>
    <n v="992542.9999999702"/>
    <n v="16542.383333332837"/>
    <n v="16542.383333332837"/>
    <n v="1"/>
    <s v="D527539"/>
    <s v="Closed"/>
  </r>
  <r>
    <x v="0"/>
    <x v="0"/>
    <x v="3"/>
    <s v="TR.35545"/>
    <n v="3"/>
    <x v="12"/>
    <x v="0"/>
    <d v="2018-10-24T08:19:53"/>
    <d v="2018-10-16T22:09:09"/>
    <n v="641444.00000008754"/>
    <n v="10690.733333334792"/>
    <n v="32072.200000004377"/>
    <n v="1"/>
    <s v="D527531"/>
    <s v="Closed"/>
  </r>
  <r>
    <x v="0"/>
    <x v="0"/>
    <x v="3"/>
    <s v="TR.35422"/>
    <n v="2"/>
    <x v="12"/>
    <x v="0"/>
    <d v="2018-10-24T08:20:34"/>
    <d v="2018-10-16T22:09:09"/>
    <n v="641485.00000024214"/>
    <n v="10691.416666670702"/>
    <n v="21382.833333341405"/>
    <n v="1"/>
    <s v="D527541"/>
    <s v="Closed"/>
  </r>
  <r>
    <x v="0"/>
    <x v="0"/>
    <x v="3"/>
    <s v="PL.98917"/>
    <n v="8"/>
    <x v="12"/>
    <x v="0"/>
    <d v="2018-10-24T08:19:16"/>
    <d v="2018-10-16T22:09:09"/>
    <n v="641407.00000023935"/>
    <n v="10690.116666670656"/>
    <n v="85520.933333365247"/>
    <n v="1"/>
    <s v="D527536"/>
    <s v="Closed"/>
  </r>
  <r>
    <x v="0"/>
    <x v="0"/>
    <x v="3"/>
    <s v="TR.35599"/>
    <n v="2"/>
    <x v="12"/>
    <x v="0"/>
    <d v="2018-10-24T08:19:38"/>
    <d v="2018-10-16T22:09:09"/>
    <n v="641429.00000035297"/>
    <n v="10690.483333339216"/>
    <n v="21380.966666678432"/>
    <n v="1"/>
    <s v="D527532"/>
    <s v="Closed"/>
  </r>
  <r>
    <x v="0"/>
    <x v="0"/>
    <x v="3"/>
    <s v="TR.35277"/>
    <n v="3"/>
    <x v="12"/>
    <x v="0"/>
    <d v="2018-10-24T08:21:36"/>
    <d v="2018-10-16T22:09:09"/>
    <n v="641547.0000002766"/>
    <n v="10692.45000000461"/>
    <n v="32077.35000001383"/>
    <n v="1"/>
    <s v="D527546"/>
    <s v="Closed"/>
  </r>
  <r>
    <x v="0"/>
    <x v="0"/>
    <x v="3"/>
    <s v="TR.35399"/>
    <n v="3"/>
    <x v="12"/>
    <x v="0"/>
    <d v="2018-10-24T08:22:58"/>
    <d v="2018-10-16T22:09:09"/>
    <n v="641628.99999995716"/>
    <n v="10693.816666665953"/>
    <n v="32081.449999997858"/>
    <n v="1"/>
    <s v="D527549"/>
    <s v="Closed"/>
  </r>
  <r>
    <x v="0"/>
    <x v="0"/>
    <x v="3"/>
    <s v="TR.35732"/>
    <n v="2"/>
    <x v="12"/>
    <x v="0"/>
    <d v="2018-10-24T08:16:54"/>
    <d v="2018-10-16T22:09:09"/>
    <n v="641265.00000036322"/>
    <n v="10687.750000006054"/>
    <n v="21375.500000012107"/>
    <n v="1"/>
    <s v="D527530"/>
    <s v="Closed"/>
  </r>
  <r>
    <x v="0"/>
    <x v="0"/>
    <x v="3"/>
    <s v="FS.998"/>
    <n v="20"/>
    <x v="12"/>
    <x v="0"/>
    <d v="2018-10-24T08:05:23"/>
    <d v="2018-10-16T22:09:09"/>
    <n v="640574.00000039488"/>
    <n v="10676.233333339915"/>
    <n v="213524.66666679829"/>
    <n v="1"/>
    <s v="D527538"/>
    <s v="Closed"/>
  </r>
  <r>
    <x v="0"/>
    <x v="0"/>
    <x v="3"/>
    <s v="TR.35723"/>
    <n v="2"/>
    <x v="12"/>
    <x v="0"/>
    <d v="2018-10-24T08:17:09"/>
    <d v="2018-10-16T22:09:09"/>
    <n v="641280.00000009779"/>
    <n v="10688.00000000163"/>
    <n v="21376.00000000326"/>
    <n v="1"/>
    <s v="D527529"/>
    <s v="Closed"/>
  </r>
  <r>
    <x v="0"/>
    <x v="0"/>
    <x v="3"/>
    <s v="FS.1026"/>
    <n v="2"/>
    <x v="12"/>
    <x v="0"/>
    <d v="2018-10-24T08:17:30"/>
    <d v="2018-10-16T22:09:09"/>
    <n v="641300.99999997765"/>
    <n v="10688.349999999627"/>
    <n v="21376.699999999255"/>
    <n v="1"/>
    <s v="D527535"/>
    <s v="Closed"/>
  </r>
  <r>
    <x v="0"/>
    <x v="0"/>
    <x v="3"/>
    <s v="TR.35627"/>
    <n v="2"/>
    <x v="12"/>
    <x v="0"/>
    <d v="2018-10-24T08:18:17"/>
    <d v="2018-10-16T22:09:09"/>
    <n v="641348.00000027753"/>
    <n v="10689.133333337959"/>
    <n v="21378.266666675918"/>
    <n v="1"/>
    <s v="D527533"/>
    <s v="Closed"/>
  </r>
  <r>
    <x v="0"/>
    <x v="0"/>
    <x v="3"/>
    <s v="FS.969"/>
    <n v="1"/>
    <x v="12"/>
    <x v="0"/>
    <d v="2018-10-24T08:23:22"/>
    <d v="2018-10-16T22:09:09"/>
    <n v="641652.99999990966"/>
    <n v="10694.216666665161"/>
    <n v="10694.216666665161"/>
    <n v="1"/>
    <s v="D527540"/>
    <s v="Closed"/>
  </r>
  <r>
    <x v="0"/>
    <x v="0"/>
    <x v="3"/>
    <s v="TR.35262"/>
    <n v="1"/>
    <x v="12"/>
    <x v="0"/>
    <d v="2018-10-24T08:21:58"/>
    <d v="2018-10-16T22:09:09"/>
    <n v="641569.00000039022"/>
    <n v="10692.81666667317"/>
    <n v="10692.81666667317"/>
    <n v="1"/>
    <s v="D527545"/>
    <s v="Closed"/>
  </r>
  <r>
    <x v="0"/>
    <x v="0"/>
    <x v="3"/>
    <s v="TR.35228"/>
    <n v="1"/>
    <x v="12"/>
    <x v="0"/>
    <d v="2018-10-24T08:22:11"/>
    <d v="2018-10-16T22:09:09"/>
    <n v="641582.00000028592"/>
    <n v="10693.033333338099"/>
    <n v="10693.033333338099"/>
    <n v="1"/>
    <s v="D527551"/>
    <s v="Closed"/>
  </r>
  <r>
    <x v="0"/>
    <x v="0"/>
    <x v="1"/>
    <s v="FS.768"/>
    <n v="14"/>
    <x v="12"/>
    <x v="0"/>
    <d v="2018-10-19T14:39:50"/>
    <d v="2018-10-16T22:44:51"/>
    <n v="230098.99999983609"/>
    <n v="3834.9833333306015"/>
    <n v="53689.76666662842"/>
    <n v="1"/>
    <s v="D527556_A"/>
    <s v="Closed"/>
  </r>
  <r>
    <x v="0"/>
    <x v="0"/>
    <x v="1"/>
    <s v="FS.783"/>
    <n v="4"/>
    <x v="12"/>
    <x v="0"/>
    <d v="2018-10-27T18:25:33"/>
    <d v="2018-10-16T22:45:11"/>
    <n v="934822.00000018347"/>
    <n v="15580.366666669725"/>
    <n v="62321.466666678898"/>
    <n v="1"/>
    <s v="D527557"/>
    <s v="Closed"/>
  </r>
  <r>
    <x v="0"/>
    <x v="0"/>
    <x v="1"/>
    <s v="FS.794"/>
    <n v="9"/>
    <x v="12"/>
    <x v="0"/>
    <d v="2018-10-19T14:18:30"/>
    <d v="2018-10-16T22:45:54"/>
    <n v="228756.00000021514"/>
    <n v="3812.6000000035856"/>
    <n v="34313.40000003227"/>
    <n v="1"/>
    <s v="D527559_A"/>
    <s v="Closed"/>
  </r>
  <r>
    <x v="0"/>
    <x v="0"/>
    <x v="1"/>
    <s v="FS.795"/>
    <n v="2"/>
    <x v="12"/>
    <x v="0"/>
    <d v="2018-10-19T14:17:00"/>
    <d v="2018-10-16T22:46:15"/>
    <n v="228645.00000004191"/>
    <n v="3810.7500000006985"/>
    <n v="7621.500000001397"/>
    <n v="1"/>
    <s v="D527560_A"/>
    <s v="Closed"/>
  </r>
  <r>
    <x v="0"/>
    <x v="0"/>
    <x v="1"/>
    <s v="FS.801"/>
    <n v="3"/>
    <x v="12"/>
    <x v="0"/>
    <d v="2018-10-19T14:45:46"/>
    <d v="2018-10-16T22:46:34"/>
    <n v="230352.00000051409"/>
    <n v="3839.2000000085682"/>
    <n v="11517.600000025705"/>
    <n v="1"/>
    <s v="D527561_A"/>
    <s v="Closed"/>
  </r>
  <r>
    <x v="0"/>
    <x v="0"/>
    <x v="1"/>
    <s v="FS.790"/>
    <n v="8"/>
    <x v="12"/>
    <x v="0"/>
    <d v="2018-10-27T18:29:00"/>
    <d v="2018-10-16T22:53:01"/>
    <n v="934559.00000031106"/>
    <n v="15575.983333338518"/>
    <n v="124607.86666670814"/>
    <n v="1"/>
    <s v="D527562"/>
    <s v="Closed"/>
  </r>
  <r>
    <x v="0"/>
    <x v="0"/>
    <x v="1"/>
    <s v="FS.791"/>
    <n v="46"/>
    <x v="12"/>
    <x v="0"/>
    <d v="2018-10-19T14:20:42"/>
    <d v="2018-10-16T22:53:22"/>
    <n v="228439.99999989755"/>
    <n v="3807.3333333316259"/>
    <n v="175137.33333325479"/>
    <n v="1"/>
    <s v="D527563_A"/>
    <s v="Closed"/>
  </r>
  <r>
    <x v="0"/>
    <x v="0"/>
    <x v="1"/>
    <s v="FS.798"/>
    <n v="2"/>
    <x v="12"/>
    <x v="0"/>
    <d v="2018-10-27T18:28:19"/>
    <d v="2018-10-16T22:53:42"/>
    <n v="934477.00000000186"/>
    <n v="15574.616666666698"/>
    <n v="31149.233333333395"/>
    <n v="1"/>
    <s v="D527565"/>
    <s v="Closed"/>
  </r>
  <r>
    <x v="0"/>
    <x v="0"/>
    <x v="1"/>
    <s v="FS.825"/>
    <n v="1"/>
    <x v="12"/>
    <x v="0"/>
    <d v="2018-10-27T21:29:00"/>
    <d v="2018-10-16T22:54:07"/>
    <n v="945292.9999999702"/>
    <n v="15754.883333332837"/>
    <n v="15754.883333332837"/>
    <n v="1"/>
    <s v="D527566"/>
    <s v="Closed"/>
  </r>
  <r>
    <x v="0"/>
    <x v="0"/>
    <x v="1"/>
    <s v="FS.826"/>
    <n v="9"/>
    <x v="12"/>
    <x v="0"/>
    <d v="2018-10-27T18:26:30"/>
    <d v="2018-10-16T22:54:33"/>
    <n v="934317.00000031851"/>
    <n v="15571.950000005309"/>
    <n v="140147.55000004778"/>
    <n v="1"/>
    <s v="D527567"/>
    <s v="Closed"/>
  </r>
  <r>
    <x v="0"/>
    <x v="0"/>
    <x v="1"/>
    <s v="FS.827"/>
    <n v="3"/>
    <x v="12"/>
    <x v="0"/>
    <d v="2018-10-27T18:27:04"/>
    <d v="2018-10-16T22:54:52"/>
    <n v="934332.00000005309"/>
    <n v="15572.200000000885"/>
    <n v="46716.600000002654"/>
    <n v="1"/>
    <s v="D527568"/>
    <s v="Closed"/>
  </r>
  <r>
    <x v="0"/>
    <x v="2"/>
    <x v="15"/>
    <s v="SL.23116"/>
    <n v="2"/>
    <x v="12"/>
    <x v="0"/>
    <d v="2018-11-14T11:46:32"/>
    <d v="2018-10-17T04:58:03"/>
    <n v="2443708.9999998221"/>
    <n v="40728.483333330369"/>
    <n v="81456.966666660737"/>
    <n v="1"/>
    <s v="D527573"/>
    <s v="Closed"/>
  </r>
  <r>
    <x v="0"/>
    <x v="0"/>
    <x v="1"/>
    <s v="FS.808"/>
    <n v="10"/>
    <x v="12"/>
    <x v="0"/>
    <d v="2018-10-25T14:16:35"/>
    <d v="2018-10-17T07:34:18"/>
    <n v="715337.00000024401"/>
    <n v="11922.2833333374"/>
    <n v="119222.833333374"/>
    <n v="1"/>
    <s v="D527575"/>
    <s v="Closed"/>
  </r>
  <r>
    <x v="0"/>
    <x v="0"/>
    <x v="1"/>
    <s v="FS.809"/>
    <n v="23"/>
    <x v="12"/>
    <x v="0"/>
    <d v="2018-10-25T14:18:18"/>
    <d v="2018-10-17T07:34:54"/>
    <n v="715403.99999956135"/>
    <n v="11923.399999992689"/>
    <n v="274238.19999983185"/>
    <n v="1"/>
    <s v="D527576"/>
    <s v="Closed"/>
  </r>
  <r>
    <x v="0"/>
    <x v="0"/>
    <x v="1"/>
    <s v="FS.813"/>
    <n v="10"/>
    <x v="12"/>
    <x v="0"/>
    <d v="2018-10-25T14:17:56"/>
    <d v="2018-10-17T07:35:20"/>
    <n v="715356.00000028498"/>
    <n v="11922.60000000475"/>
    <n v="119226.0000000475"/>
    <n v="1"/>
    <s v="D527577"/>
    <s v="Closed"/>
  </r>
  <r>
    <x v="0"/>
    <x v="0"/>
    <x v="1"/>
    <s v="FS.837"/>
    <n v="6"/>
    <x v="12"/>
    <x v="0"/>
    <d v="2018-10-27T18:11:03"/>
    <d v="2018-10-17T07:35:49"/>
    <n v="902113.99999985006"/>
    <n v="15035.233333330834"/>
    <n v="90211.399999985006"/>
    <n v="1"/>
    <s v="D527578"/>
    <s v="Closed"/>
  </r>
  <r>
    <x v="0"/>
    <x v="0"/>
    <x v="1"/>
    <s v="FS.844"/>
    <n v="2"/>
    <x v="12"/>
    <x v="0"/>
    <d v="2018-10-22T08:11:45"/>
    <d v="2018-10-17T07:39:00"/>
    <n v="433965.00000043306"/>
    <n v="7232.7500000072177"/>
    <n v="14465.500000014435"/>
    <n v="1"/>
    <s v="D527584_A"/>
    <s v="Closed"/>
  </r>
  <r>
    <x v="0"/>
    <x v="0"/>
    <x v="1"/>
    <s v="FS.701"/>
    <n v="3"/>
    <x v="12"/>
    <x v="0"/>
    <d v="2018-10-27T18:12:17"/>
    <d v="2018-10-17T07:43:37"/>
    <n v="901720.00000015832"/>
    <n v="15028.666666669305"/>
    <n v="45086.000000007916"/>
    <n v="1"/>
    <s v="D527585"/>
    <s v="Closed"/>
  </r>
  <r>
    <x v="0"/>
    <x v="0"/>
    <x v="1"/>
    <s v="FS.714"/>
    <n v="1"/>
    <x v="12"/>
    <x v="0"/>
    <d v="2018-10-27T19:26:00"/>
    <d v="2018-10-17T07:44:13"/>
    <n v="906106.99999972712"/>
    <n v="15101.783333328785"/>
    <n v="15101.783333328785"/>
    <n v="1"/>
    <s v="D527586"/>
    <s v="Closed"/>
  </r>
  <r>
    <x v="0"/>
    <x v="0"/>
    <x v="1"/>
    <s v="FS.719"/>
    <n v="2"/>
    <x v="12"/>
    <x v="0"/>
    <d v="2018-10-27T18:13:02"/>
    <d v="2018-10-17T07:44:55"/>
    <n v="901686.99999998789"/>
    <n v="15028.116666666465"/>
    <n v="30056.23333333293"/>
    <n v="1"/>
    <s v="D527587"/>
    <s v="Closed"/>
  </r>
  <r>
    <x v="0"/>
    <x v="0"/>
    <x v="1"/>
    <s v="FS.725"/>
    <n v="53"/>
    <x v="12"/>
    <x v="0"/>
    <d v="2018-10-25T13:52:59"/>
    <d v="2018-10-17T07:45:42"/>
    <n v="713236.99999968521"/>
    <n v="11887.283333328087"/>
    <n v="630026.0166663886"/>
    <n v="1"/>
    <s v="D527589"/>
    <s v="Closed"/>
  </r>
  <r>
    <x v="0"/>
    <x v="0"/>
    <x v="1"/>
    <s v="FS.752"/>
    <n v="9"/>
    <x v="12"/>
    <x v="0"/>
    <d v="2018-10-25T14:16:01"/>
    <d v="2018-10-17T07:46:06"/>
    <n v="714594.99999966938"/>
    <n v="11909.916666661156"/>
    <n v="107189.24999995041"/>
    <n v="1"/>
    <s v="D527590"/>
    <s v="Closed"/>
  </r>
  <r>
    <x v="0"/>
    <x v="0"/>
    <x v="1"/>
    <s v="FS.756"/>
    <n v="26"/>
    <x v="12"/>
    <x v="0"/>
    <d v="2018-10-25T14:15:26"/>
    <d v="2018-10-17T07:46:38"/>
    <n v="714527.9999997234"/>
    <n v="11908.79999999539"/>
    <n v="309628.79999988014"/>
    <n v="1"/>
    <s v="D527591"/>
    <s v="Closed"/>
  </r>
  <r>
    <x v="0"/>
    <x v="0"/>
    <x v="1"/>
    <s v="FS.759"/>
    <n v="17"/>
    <x v="12"/>
    <x v="0"/>
    <d v="2018-10-25T14:17:04"/>
    <d v="2018-10-17T07:47:28"/>
    <n v="714576.00000025705"/>
    <n v="11909.600000004284"/>
    <n v="202463.20000007283"/>
    <n v="1"/>
    <s v="D527593"/>
    <s v="Closed"/>
  </r>
  <r>
    <x v="0"/>
    <x v="0"/>
    <x v="1"/>
    <s v="FS.637"/>
    <n v="69"/>
    <x v="12"/>
    <x v="0"/>
    <d v="2018-10-25T13:50:24"/>
    <d v="2018-10-17T07:49:37"/>
    <n v="712847.00000029989"/>
    <n v="11880.783333338331"/>
    <n v="819774.05000034487"/>
    <n v="1"/>
    <s v="D527595"/>
    <s v="Closed"/>
  </r>
  <r>
    <x v="0"/>
    <x v="0"/>
    <x v="1"/>
    <s v="FS.639"/>
    <n v="12"/>
    <x v="12"/>
    <x v="0"/>
    <d v="2018-10-25T13:53:58"/>
    <d v="2018-10-17T07:50:05"/>
    <n v="713032.99999977462"/>
    <n v="11883.883333329577"/>
    <n v="142606.59999995492"/>
    <n v="1"/>
    <s v="D527596"/>
    <s v="Closed"/>
  </r>
  <r>
    <x v="0"/>
    <x v="0"/>
    <x v="1"/>
    <s v="FS.647"/>
    <n v="35"/>
    <x v="12"/>
    <x v="0"/>
    <d v="2018-10-25T13:53:31"/>
    <d v="2018-10-17T07:50:38"/>
    <n v="712972.99999957904"/>
    <n v="11882.883333326317"/>
    <n v="415900.91666642111"/>
    <n v="1"/>
    <s v="D527597"/>
    <s v="Closed"/>
  </r>
  <r>
    <x v="0"/>
    <x v="0"/>
    <x v="1"/>
    <s v="FS.662"/>
    <n v="4"/>
    <x v="12"/>
    <x v="0"/>
    <d v="2018-10-27T18:14:39"/>
    <d v="2018-10-17T07:51:22"/>
    <n v="901397.00000009034"/>
    <n v="15023.283333334839"/>
    <n v="60093.133333339356"/>
    <n v="1"/>
    <s v="D527599"/>
    <s v="Closed"/>
  </r>
  <r>
    <x v="0"/>
    <x v="0"/>
    <x v="1"/>
    <s v="FS.671"/>
    <n v="2"/>
    <x v="12"/>
    <x v="0"/>
    <d v="2018-10-27T18:15:06"/>
    <d v="2018-10-17T07:51:51"/>
    <n v="901394.99999962281"/>
    <n v="15023.249999993714"/>
    <n v="30046.499999987427"/>
    <n v="1"/>
    <s v="D527600"/>
    <s v="Closed"/>
  </r>
  <r>
    <x v="0"/>
    <x v="0"/>
    <x v="1"/>
    <s v="FS.8864"/>
    <n v="2"/>
    <x v="12"/>
    <x v="0"/>
    <d v="2018-10-27T18:14:16"/>
    <d v="2018-10-17T07:52:13"/>
    <n v="901323.00000039395"/>
    <n v="15022.050000006566"/>
    <n v="30044.100000013132"/>
    <n v="1"/>
    <s v="D527601"/>
    <s v="Closed"/>
  </r>
  <r>
    <x v="0"/>
    <x v="0"/>
    <x v="1"/>
    <s v="FS.17584"/>
    <n v="8"/>
    <x v="12"/>
    <x v="0"/>
    <d v="2018-10-27T18:13:55"/>
    <d v="2018-10-17T07:52:31"/>
    <n v="901284.00000007823"/>
    <n v="15021.400000001304"/>
    <n v="120171.20000001043"/>
    <n v="1"/>
    <s v="D527602"/>
    <s v="Closed"/>
  </r>
  <r>
    <x v="0"/>
    <x v="0"/>
    <x v="3"/>
    <s v="FS.585"/>
    <n v="12"/>
    <x v="12"/>
    <x v="0"/>
    <d v="2018-10-29T09:01:11"/>
    <d v="2018-10-17T08:59:25"/>
    <n v="1036906.0000002617"/>
    <n v="17281.766666671028"/>
    <n v="207381.20000005234"/>
    <n v="1"/>
    <s v="D527617_B"/>
    <s v="Closed"/>
  </r>
  <r>
    <x v="0"/>
    <x v="0"/>
    <x v="3"/>
    <s v="FS.587"/>
    <n v="5"/>
    <x v="12"/>
    <x v="0"/>
    <d v="2018-10-29T08:58:53"/>
    <d v="2018-10-17T08:59:54"/>
    <n v="1036739.0000001993"/>
    <n v="17278.983333336655"/>
    <n v="86394.916666683275"/>
    <n v="1"/>
    <s v="D527618_B"/>
    <s v="Closed"/>
  </r>
  <r>
    <x v="0"/>
    <x v="0"/>
    <x v="3"/>
    <s v="FS.589"/>
    <n v="10"/>
    <x v="12"/>
    <x v="0"/>
    <d v="2018-10-29T08:59:44"/>
    <d v="2018-10-17T09:00:51"/>
    <n v="1036733.000000054"/>
    <n v="17278.883333334234"/>
    <n v="172788.83333334234"/>
    <n v="1"/>
    <s v="D527619_B"/>
    <s v="Closed"/>
  </r>
  <r>
    <x v="0"/>
    <x v="0"/>
    <x v="1"/>
    <s v="FS.659"/>
    <n v="1"/>
    <x v="12"/>
    <x v="0"/>
    <d v="2018-10-27T18:18:40"/>
    <d v="2018-10-17T09:08:25"/>
    <n v="897015.00000043306"/>
    <n v="14950.250000007218"/>
    <n v="14950.250000007218"/>
    <n v="1"/>
    <s v="D527626"/>
    <s v="Closed"/>
  </r>
  <r>
    <x v="0"/>
    <x v="0"/>
    <x v="1"/>
    <s v="FS.664"/>
    <n v="10"/>
    <x v="12"/>
    <x v="0"/>
    <d v="2018-10-27T18:17:44"/>
    <d v="2018-10-17T09:08:51"/>
    <n v="896932.99999949522"/>
    <n v="14948.88333332492"/>
    <n v="149488.8333332492"/>
    <n v="1"/>
    <s v="D527629"/>
    <s v="Closed"/>
  </r>
  <r>
    <x v="0"/>
    <x v="0"/>
    <x v="1"/>
    <s v="FS.670"/>
    <n v="3"/>
    <x v="12"/>
    <x v="0"/>
    <d v="2018-10-27T18:17:02"/>
    <d v="2018-10-17T09:09:19"/>
    <n v="896863.00000010524"/>
    <n v="14947.716666668421"/>
    <n v="44843.150000005262"/>
    <n v="1"/>
    <s v="D527630"/>
    <s v="Closed"/>
  </r>
  <r>
    <x v="0"/>
    <x v="0"/>
    <x v="1"/>
    <s v="FS.673"/>
    <n v="3"/>
    <x v="12"/>
    <x v="0"/>
    <d v="2018-10-27T18:16:16"/>
    <d v="2018-10-17T09:09:46"/>
    <n v="896790.00000001397"/>
    <n v="14946.500000000233"/>
    <n v="44839.500000000698"/>
    <n v="1"/>
    <s v="D527631"/>
    <s v="Closed"/>
  </r>
  <r>
    <x v="0"/>
    <x v="0"/>
    <x v="1"/>
    <s v="FS.718"/>
    <n v="21"/>
    <x v="12"/>
    <x v="0"/>
    <d v="2018-10-26T18:34:51"/>
    <d v="2018-10-17T09:10:52"/>
    <n v="811438.99999943096"/>
    <n v="13523.983333323849"/>
    <n v="284003.64999980084"/>
    <n v="1"/>
    <s v="D527634"/>
    <s v="Closed"/>
  </r>
  <r>
    <x v="0"/>
    <x v="0"/>
    <x v="1"/>
    <s v="FS.595"/>
    <n v="7"/>
    <x v="12"/>
    <x v="0"/>
    <d v="2018-10-27T18:20:14"/>
    <d v="2018-10-17T09:12:37"/>
    <n v="896856.99999995995"/>
    <n v="14947.616666665999"/>
    <n v="104633.31666666199"/>
    <n v="1"/>
    <s v="D527636"/>
    <s v="Closed"/>
  </r>
  <r>
    <x v="0"/>
    <x v="0"/>
    <x v="1"/>
    <s v="FS.596"/>
    <n v="8"/>
    <x v="12"/>
    <x v="0"/>
    <d v="2018-10-27T18:19:08"/>
    <d v="2018-10-17T09:13:06"/>
    <n v="896761.99999975506"/>
    <n v="14946.033333329251"/>
    <n v="119568.26666663401"/>
    <n v="1"/>
    <s v="D527638"/>
    <s v="Closed"/>
  </r>
  <r>
    <x v="0"/>
    <x v="2"/>
    <x v="5"/>
    <s v="FS.481"/>
    <n v="3"/>
    <x v="12"/>
    <x v="0"/>
    <d v="2018-10-26T10:48:28"/>
    <d v="2018-10-17T09:34:04"/>
    <n v="782063.99999996647"/>
    <n v="13034.399999999441"/>
    <n v="39103.199999998324"/>
    <n v="1"/>
    <s v="D527643_A"/>
    <s v="Closed"/>
  </r>
  <r>
    <x v="0"/>
    <x v="2"/>
    <x v="5"/>
    <s v="FS.481"/>
    <n v="3"/>
    <x v="12"/>
    <x v="0"/>
    <d v="2018-10-26T10:48:28"/>
    <d v="2018-10-17T09:34:04"/>
    <n v="782063.99999996647"/>
    <n v="13034.399999999441"/>
    <n v="39103.199999998324"/>
    <n v="1"/>
    <s v="D527643_B"/>
    <s v="Closed"/>
  </r>
  <r>
    <x v="0"/>
    <x v="2"/>
    <x v="5"/>
    <s v="FS.504"/>
    <n v="13"/>
    <x v="12"/>
    <x v="0"/>
    <d v="2018-10-19T18:31:18"/>
    <d v="2018-10-17T09:37:30"/>
    <n v="204828.00000042189"/>
    <n v="3413.8000000070315"/>
    <n v="44379.400000091409"/>
    <n v="1"/>
    <s v="D527646_A"/>
    <s v="Closed"/>
  </r>
  <r>
    <x v="0"/>
    <x v="2"/>
    <x v="5"/>
    <s v="FS.504"/>
    <n v="13"/>
    <x v="12"/>
    <x v="0"/>
    <d v="2018-10-19T12:12:00"/>
    <d v="2018-10-17T09:37:30"/>
    <n v="182070.00000004191"/>
    <n v="3034.5000000006985"/>
    <n v="39448.50000000908"/>
    <n v="1"/>
    <s v="D527646_B"/>
    <s v="Closed"/>
  </r>
  <r>
    <x v="0"/>
    <x v="2"/>
    <x v="5"/>
    <s v="FS.506"/>
    <n v="71"/>
    <x v="12"/>
    <x v="0"/>
    <d v="2018-10-19T12:12:00"/>
    <d v="2018-10-17T09:37:54"/>
    <n v="182046.00000008941"/>
    <n v="3034.1000000014901"/>
    <n v="215421.1000001058"/>
    <n v="1"/>
    <s v="D527647_A"/>
    <s v="Closed"/>
  </r>
  <r>
    <x v="0"/>
    <x v="2"/>
    <x v="5"/>
    <s v="FS.508"/>
    <n v="13"/>
    <x v="12"/>
    <x v="0"/>
    <d v="2018-10-19T12:12:00"/>
    <d v="2018-10-17T09:38:13"/>
    <n v="182027.00000004843"/>
    <n v="3033.7833333341405"/>
    <n v="39439.183333343826"/>
    <n v="1"/>
    <s v="D527648_A"/>
    <s v="Closed"/>
  </r>
  <r>
    <x v="0"/>
    <x v="0"/>
    <x v="3"/>
    <s v="SW.19584"/>
    <n v="152"/>
    <x v="12"/>
    <x v="0"/>
    <d v="2018-10-20T10:51:29"/>
    <d v="2018-10-17T09:38:13"/>
    <n v="263596.00000041537"/>
    <n v="4393.2666666735895"/>
    <n v="667776.5333343856"/>
    <n v="1"/>
    <s v="D528692"/>
    <s v="Closed"/>
  </r>
  <r>
    <x v="0"/>
    <x v="0"/>
    <x v="3"/>
    <s v="REC.2872"/>
    <n v="155"/>
    <x v="12"/>
    <x v="0"/>
    <d v="2018-10-20T12:25:52"/>
    <d v="2018-10-17T09:38:13"/>
    <n v="269259.00000028778"/>
    <n v="4487.6500000047963"/>
    <n v="695585.75000074343"/>
    <n v="1"/>
    <s v="D528667"/>
    <s v="Closed"/>
  </r>
  <r>
    <x v="0"/>
    <x v="2"/>
    <x v="5"/>
    <s v="FS.511"/>
    <n v="9"/>
    <x v="12"/>
    <x v="0"/>
    <d v="2018-10-19T12:12:00"/>
    <d v="2018-10-17T09:38:39"/>
    <n v="182000.9999996284"/>
    <n v="3033.3499999938067"/>
    <n v="27300.14999994426"/>
    <n v="1"/>
    <s v="D527649_A"/>
    <s v="Closed"/>
  </r>
  <r>
    <x v="0"/>
    <x v="2"/>
    <x v="5"/>
    <s v="FS.54393"/>
    <n v="21"/>
    <x v="12"/>
    <x v="0"/>
    <d v="2018-10-19T12:12:00"/>
    <d v="2018-10-17T09:39:45"/>
    <n v="181934.99999991618"/>
    <n v="3032.249999998603"/>
    <n v="63677.249999970663"/>
    <n v="1"/>
    <s v="D527653_A"/>
    <s v="Closed"/>
  </r>
  <r>
    <x v="0"/>
    <x v="2"/>
    <x v="5"/>
    <s v="FS.490"/>
    <n v="1"/>
    <x v="12"/>
    <x v="0"/>
    <d v="2018-10-21T08:06:39"/>
    <d v="2018-10-17T09:51:46"/>
    <n v="339292.9999998305"/>
    <n v="5654.8833333305083"/>
    <n v="5654.8833333305083"/>
    <n v="1"/>
    <s v="D527658"/>
    <s v="Closed"/>
  </r>
  <r>
    <x v="0"/>
    <x v="2"/>
    <x v="5"/>
    <s v="SL.23316"/>
    <n v="1"/>
    <x v="12"/>
    <x v="0"/>
    <d v="2018-10-21T08:07:14"/>
    <d v="2018-10-17T09:51:46"/>
    <n v="339327.99999983981"/>
    <n v="5655.4666666639969"/>
    <n v="5655.4666666639969"/>
    <n v="1"/>
    <s v="D528559"/>
    <s v="Closed"/>
  </r>
  <r>
    <x v="0"/>
    <x v="2"/>
    <x v="5"/>
    <s v="FS.305"/>
    <n v="1"/>
    <x v="12"/>
    <x v="0"/>
    <d v="2018-10-21T11:06:06"/>
    <d v="2018-10-17T09:51:46"/>
    <n v="350060.00000028871"/>
    <n v="5834.3333333381452"/>
    <n v="5834.3333333381452"/>
    <n v="1"/>
    <s v="D528848"/>
    <s v="Closed"/>
  </r>
  <r>
    <x v="0"/>
    <x v="2"/>
    <x v="5"/>
    <s v="FS.495"/>
    <n v="11"/>
    <x v="12"/>
    <x v="0"/>
    <d v="2018-10-25T21:21:18"/>
    <d v="2018-10-17T09:53:54"/>
    <n v="732444.00000041351"/>
    <n v="12207.400000006892"/>
    <n v="134281.40000007581"/>
    <n v="1"/>
    <s v="D527659"/>
    <s v="Closed"/>
  </r>
  <r>
    <x v="0"/>
    <x v="2"/>
    <x v="10"/>
    <s v="TR.31533"/>
    <n v="3"/>
    <x v="12"/>
    <x v="0"/>
    <d v="2018-10-25T22:05:50"/>
    <d v="2018-10-17T09:53:54"/>
    <n v="735116.0000001546"/>
    <n v="12251.93333333591"/>
    <n v="36755.80000000773"/>
    <n v="1"/>
    <s v="D530018"/>
    <s v="Closed"/>
  </r>
  <r>
    <x v="0"/>
    <x v="2"/>
    <x v="5"/>
    <s v="FS.550"/>
    <n v="2"/>
    <x v="12"/>
    <x v="0"/>
    <d v="2018-10-26T16:52:58"/>
    <d v="2018-10-17T09:55:04"/>
    <n v="802674.0000005113"/>
    <n v="13377.900000008522"/>
    <n v="26755.800000017043"/>
    <n v="1"/>
    <s v="D527662_A"/>
    <s v="Closed"/>
  </r>
  <r>
    <x v="0"/>
    <x v="2"/>
    <x v="5"/>
    <s v="FS.620"/>
    <n v="17"/>
    <x v="12"/>
    <x v="0"/>
    <d v="2018-10-25T23:44:18"/>
    <d v="2018-10-17T09:55:43"/>
    <n v="740914.99999975786"/>
    <n v="12348.583333329298"/>
    <n v="209925.91666659806"/>
    <n v="1"/>
    <s v="D527664"/>
    <s v="Closed"/>
  </r>
  <r>
    <x v="0"/>
    <x v="2"/>
    <x v="5"/>
    <s v="FS.632"/>
    <n v="26"/>
    <x v="12"/>
    <x v="0"/>
    <d v="2018-10-25T23:44:33"/>
    <d v="2018-10-17T09:56:21"/>
    <n v="740892.00000003912"/>
    <n v="12348.200000000652"/>
    <n v="321053.20000001695"/>
    <n v="1"/>
    <s v="D527666"/>
    <s v="Closed"/>
  </r>
  <r>
    <x v="0"/>
    <x v="2"/>
    <x v="5"/>
    <s v="FS.8896"/>
    <n v="8"/>
    <x v="12"/>
    <x v="0"/>
    <d v="2018-10-25T23:47:25"/>
    <d v="2018-10-17T09:59:38"/>
    <n v="740866.99999985285"/>
    <n v="12347.783333330881"/>
    <n v="98782.266666647047"/>
    <n v="1"/>
    <s v="D527672"/>
    <s v="Closed"/>
  </r>
  <r>
    <x v="0"/>
    <x v="2"/>
    <x v="5"/>
    <s v="FS.8897"/>
    <n v="7"/>
    <x v="12"/>
    <x v="0"/>
    <d v="2018-10-27T17:50:03"/>
    <d v="2018-10-17T09:59:57"/>
    <n v="892206.00000028498"/>
    <n v="14870.10000000475"/>
    <n v="104090.70000003325"/>
    <n v="1"/>
    <s v="D527673"/>
    <s v="Closed"/>
  </r>
  <r>
    <x v="0"/>
    <x v="2"/>
    <x v="5"/>
    <s v="FS.722"/>
    <n v="20"/>
    <x v="12"/>
    <x v="0"/>
    <d v="2018-10-25T23:55:37"/>
    <d v="2018-10-17T10:00:41"/>
    <n v="741296.00000018254"/>
    <n v="12354.933333336376"/>
    <n v="247098.66666672751"/>
    <n v="1"/>
    <s v="D527674"/>
    <s v="Closed"/>
  </r>
  <r>
    <x v="0"/>
    <x v="2"/>
    <x v="15"/>
    <s v="FS.345"/>
    <n v="2"/>
    <x v="12"/>
    <x v="0"/>
    <d v="2018-10-23T20:33:56"/>
    <d v="2018-10-17T11:01:48"/>
    <n v="552727.99999995623"/>
    <n v="9212.1333333326038"/>
    <n v="18424.266666665208"/>
    <n v="1"/>
    <s v="D527711_A"/>
    <s v="Closed"/>
  </r>
  <r>
    <x v="0"/>
    <x v="0"/>
    <x v="4"/>
    <s v="FS.1134"/>
    <n v="1"/>
    <x v="12"/>
    <x v="0"/>
    <d v="2018-10-30T09:41:24"/>
    <d v="2018-10-17T12:46:58"/>
    <n v="1112065.9999998752"/>
    <n v="18534.433333331253"/>
    <n v="18534.433333331253"/>
    <n v="1"/>
    <s v="D527788_A"/>
    <s v="Closed"/>
  </r>
  <r>
    <x v="0"/>
    <x v="0"/>
    <x v="4"/>
    <s v="FS.1153"/>
    <n v="2"/>
    <x v="12"/>
    <x v="0"/>
    <d v="2018-10-28T08:13:17"/>
    <d v="2018-10-17T12:48:02"/>
    <n v="933915.00000001397"/>
    <n v="15565.250000000233"/>
    <n v="31130.500000000466"/>
    <n v="1"/>
    <s v="D527792_A"/>
    <s v="Closed"/>
  </r>
  <r>
    <x v="0"/>
    <x v="0"/>
    <x v="4"/>
    <s v="FS.1157"/>
    <n v="3"/>
    <x v="12"/>
    <x v="0"/>
    <d v="2018-10-27T09:36:04"/>
    <d v="2018-10-17T12:48:21"/>
    <n v="852462.99999996554"/>
    <n v="14207.716666666092"/>
    <n v="42623.149999998277"/>
    <n v="1"/>
    <s v="D527793_A"/>
    <s v="Closed"/>
  </r>
  <r>
    <x v="0"/>
    <x v="0"/>
    <x v="4"/>
    <s v="FS.1186"/>
    <n v="1"/>
    <x v="12"/>
    <x v="0"/>
    <d v="2018-10-28T08:16:11"/>
    <d v="2018-10-17T12:49:01"/>
    <n v="934030.0000004936"/>
    <n v="15567.166666674893"/>
    <n v="15567.166666674893"/>
    <n v="1"/>
    <s v="D527795"/>
    <s v="Closed"/>
  </r>
  <r>
    <x v="0"/>
    <x v="0"/>
    <x v="4"/>
    <s v="TR.36204"/>
    <n v="1"/>
    <x v="12"/>
    <x v="0"/>
    <d v="2018-10-30T09:45:46"/>
    <d v="2018-10-17T12:49:59"/>
    <n v="1112146.9999999506"/>
    <n v="18535.783333332511"/>
    <n v="18535.783333332511"/>
    <n v="1"/>
    <s v="D527796_A"/>
    <s v="Closed"/>
  </r>
  <r>
    <x v="0"/>
    <x v="0"/>
    <x v="4"/>
    <s v="TR.36205"/>
    <n v="1"/>
    <x v="12"/>
    <x v="0"/>
    <d v="2018-10-30T09:47:12"/>
    <d v="2018-10-17T12:50:17"/>
    <n v="1112215.0000001304"/>
    <n v="18536.91666666884"/>
    <n v="18536.91666666884"/>
    <n v="1"/>
    <s v="D527797_A"/>
    <s v="Closed"/>
  </r>
  <r>
    <x v="0"/>
    <x v="0"/>
    <x v="4"/>
    <s v="TR.36210"/>
    <n v="1"/>
    <x v="12"/>
    <x v="0"/>
    <d v="2018-10-30T09:47:50"/>
    <d v="2018-10-17T12:50:57"/>
    <n v="1112213.0000002915"/>
    <n v="18536.883333338192"/>
    <n v="18536.883333338192"/>
    <n v="1"/>
    <s v="D527799_A"/>
    <s v="Closed"/>
  </r>
  <r>
    <x v="0"/>
    <x v="0"/>
    <x v="4"/>
    <s v="TR.36216"/>
    <n v="2"/>
    <x v="12"/>
    <x v="0"/>
    <d v="2018-10-30T09:41:56"/>
    <d v="2018-10-17T12:51:33"/>
    <n v="1111822.9999996489"/>
    <n v="18530.383333327482"/>
    <n v="37060.766666654963"/>
    <n v="1"/>
    <s v="D527800_A"/>
    <s v="Closed"/>
  </r>
  <r>
    <x v="0"/>
    <x v="0"/>
    <x v="1"/>
    <s v="SL.6924"/>
    <n v="2"/>
    <x v="12"/>
    <x v="0"/>
    <d v="2018-10-27T06:00:49"/>
    <d v="2018-10-17T12:53:00"/>
    <n v="839268.99999983143"/>
    <n v="13987.816666663857"/>
    <n v="27975.633333327714"/>
    <n v="1"/>
    <s v="D530412"/>
    <s v="Closed"/>
  </r>
  <r>
    <x v="0"/>
    <x v="0"/>
    <x v="4"/>
    <s v="FS.1055"/>
    <n v="138"/>
    <x v="12"/>
    <x v="0"/>
    <d v="2018-10-27T01:14:41"/>
    <d v="2018-10-17T12:53:00"/>
    <n v="822100.99999986123"/>
    <n v="13701.683333331021"/>
    <n v="1890832.2999996808"/>
    <n v="1"/>
    <s v="D530410"/>
    <s v="Closed"/>
  </r>
  <r>
    <x v="0"/>
    <x v="0"/>
    <x v="4"/>
    <s v="FS.1098"/>
    <n v="26"/>
    <x v="12"/>
    <x v="0"/>
    <d v="2018-10-30T08:34:24"/>
    <d v="2018-10-17T14:54:07"/>
    <n v="1100417.0000000624"/>
    <n v="18340.283333334373"/>
    <n v="476847.36666669371"/>
    <n v="1"/>
    <s v="D527820_A"/>
    <s v="Closed"/>
  </r>
  <r>
    <x v="0"/>
    <x v="0"/>
    <x v="4"/>
    <s v="FS.1101"/>
    <n v="7"/>
    <x v="12"/>
    <x v="0"/>
    <d v="2018-10-30T08:34:06"/>
    <d v="2018-10-17T14:54:30"/>
    <n v="1100375.9999999078"/>
    <n v="18339.599999998463"/>
    <n v="128377.19999998924"/>
    <n v="1"/>
    <s v="D527821_A"/>
    <s v="Closed"/>
  </r>
  <r>
    <x v="0"/>
    <x v="0"/>
    <x v="4"/>
    <s v="FS.1018"/>
    <n v="1"/>
    <x v="12"/>
    <x v="0"/>
    <d v="2018-10-30T09:36:22"/>
    <d v="2018-10-17T15:00:55"/>
    <n v="1103726.9999999553"/>
    <n v="18395.449999999255"/>
    <n v="18395.449999999255"/>
    <n v="1"/>
    <s v="D527827_B"/>
    <s v="Closed"/>
  </r>
  <r>
    <x v="0"/>
    <x v="0"/>
    <x v="4"/>
    <s v="FS.1018"/>
    <n v="1"/>
    <x v="12"/>
    <x v="0"/>
    <d v="2018-10-30T09:36:10"/>
    <d v="2018-10-17T15:00:55"/>
    <n v="1103714.9999996647"/>
    <n v="18395.249999994412"/>
    <n v="18395.249999994412"/>
    <n v="1"/>
    <s v="D527827_C"/>
    <s v="Closed"/>
  </r>
  <r>
    <x v="0"/>
    <x v="0"/>
    <x v="4"/>
    <s v="FS.1028"/>
    <n v="2"/>
    <x v="12"/>
    <x v="0"/>
    <d v="2018-10-30T09:34:32"/>
    <d v="2018-10-17T15:01:17"/>
    <n v="1103595.0000005309"/>
    <n v="18393.250000008848"/>
    <n v="36786.500000017695"/>
    <n v="1"/>
    <s v="D527828_B"/>
    <s v="Closed"/>
  </r>
  <r>
    <x v="0"/>
    <x v="0"/>
    <x v="4"/>
    <s v="FS.1028"/>
    <n v="2"/>
    <x v="12"/>
    <x v="0"/>
    <d v="2018-10-30T09:34:19"/>
    <d v="2018-10-17T15:01:17"/>
    <n v="1103582.0000000065"/>
    <n v="18393.033333333442"/>
    <n v="36786.066666666884"/>
    <n v="1"/>
    <s v="D527828_C"/>
    <s v="Closed"/>
  </r>
  <r>
    <x v="0"/>
    <x v="0"/>
    <x v="4"/>
    <s v="FS.1135"/>
    <n v="6"/>
    <x v="12"/>
    <x v="0"/>
    <d v="2018-10-28T19:13:02"/>
    <d v="2018-10-17T15:03:02"/>
    <n v="965400.00000048894"/>
    <n v="16090.000000008149"/>
    <n v="96540.000000048894"/>
    <n v="1"/>
    <s v="D527829_A"/>
    <s v="Closed"/>
  </r>
  <r>
    <x v="0"/>
    <x v="0"/>
    <x v="4"/>
    <s v="FS.1135"/>
    <n v="6"/>
    <x v="12"/>
    <x v="0"/>
    <d v="2018-10-28T19:12:41"/>
    <d v="2018-10-17T15:03:02"/>
    <n v="965378.99999998044"/>
    <n v="16089.649999999674"/>
    <n v="96537.899999998044"/>
    <n v="1"/>
    <s v="D527829_B"/>
    <s v="Closed"/>
  </r>
  <r>
    <x v="0"/>
    <x v="0"/>
    <x v="4"/>
    <s v="FS.1136"/>
    <n v="23"/>
    <x v="12"/>
    <x v="0"/>
    <d v="2018-10-27T09:36:04"/>
    <d v="2018-10-17T15:03:24"/>
    <n v="844359.9999998929"/>
    <n v="14072.666666664882"/>
    <n v="323671.33333329228"/>
    <n v="1"/>
    <s v="D527830_A"/>
    <s v="Closed"/>
  </r>
  <r>
    <x v="0"/>
    <x v="0"/>
    <x v="4"/>
    <s v="FS.1136"/>
    <n v="23"/>
    <x v="12"/>
    <x v="0"/>
    <d v="2018-10-28T19:11:49"/>
    <d v="2018-10-17T15:03:24"/>
    <n v="965305.00000028405"/>
    <n v="16088.416666671401"/>
    <n v="370033.58333344222"/>
    <n v="1"/>
    <s v="D527830_B"/>
    <s v="Closed"/>
  </r>
  <r>
    <x v="0"/>
    <x v="0"/>
    <x v="4"/>
    <s v="FS.1150"/>
    <n v="2"/>
    <x v="12"/>
    <x v="0"/>
    <d v="2018-10-27T09:36:04"/>
    <d v="2018-10-17T15:14:47"/>
    <n v="843676.99999990873"/>
    <n v="14061.283333331812"/>
    <n v="28122.566666663624"/>
    <n v="1"/>
    <s v="D527832_A"/>
    <s v="Closed"/>
  </r>
  <r>
    <x v="0"/>
    <x v="0"/>
    <x v="4"/>
    <s v="FS.1150"/>
    <n v="2"/>
    <x v="12"/>
    <x v="0"/>
    <d v="2018-10-28T19:11:17"/>
    <d v="2018-10-17T15:14:47"/>
    <n v="964590.00000036322"/>
    <n v="16076.500000006054"/>
    <n v="32153.000000012107"/>
    <n v="1"/>
    <s v="D527832_B"/>
    <s v="Closed"/>
  </r>
  <r>
    <x v="0"/>
    <x v="0"/>
    <x v="4"/>
    <s v="FS.1154"/>
    <n v="5"/>
    <x v="12"/>
    <x v="0"/>
    <d v="2018-10-28T19:14:52"/>
    <d v="2018-10-17T15:15:24"/>
    <n v="964768.00000048243"/>
    <n v="16079.466666674707"/>
    <n v="80397.333333373535"/>
    <n v="1"/>
    <s v="D527833_A"/>
    <s v="Closed"/>
  </r>
  <r>
    <x v="0"/>
    <x v="0"/>
    <x v="4"/>
    <s v="FS.1154"/>
    <n v="5"/>
    <x v="12"/>
    <x v="0"/>
    <d v="2018-10-28T19:14:41"/>
    <d v="2018-10-17T15:15:24"/>
    <n v="964757.00000042561"/>
    <n v="16079.283333340427"/>
    <n v="80396.416666702135"/>
    <n v="1"/>
    <s v="D527833_B"/>
    <s v="Closed"/>
  </r>
  <r>
    <x v="0"/>
    <x v="0"/>
    <x v="4"/>
    <s v="FS.1158"/>
    <n v="9"/>
    <x v="12"/>
    <x v="0"/>
    <d v="2018-10-28T19:12:18"/>
    <d v="2018-10-17T15:15:54"/>
    <n v="964584.00000021793"/>
    <n v="16076.400000003632"/>
    <n v="144687.60000003269"/>
    <n v="1"/>
    <s v="D527834_A"/>
    <s v="Closed"/>
  </r>
  <r>
    <x v="0"/>
    <x v="0"/>
    <x v="4"/>
    <s v="FS.1158"/>
    <n v="9"/>
    <x v="12"/>
    <x v="0"/>
    <d v="2018-10-28T19:12:09"/>
    <d v="2018-10-17T15:15:54"/>
    <n v="964575"/>
    <n v="16076.25"/>
    <n v="144686.25"/>
    <n v="1"/>
    <s v="D527834_B"/>
    <s v="Closed"/>
  </r>
  <r>
    <x v="0"/>
    <x v="0"/>
    <x v="4"/>
    <s v="FS.1159"/>
    <n v="15"/>
    <x v="12"/>
    <x v="0"/>
    <d v="2018-10-27T09:36:04"/>
    <d v="2018-10-17T15:16:22"/>
    <n v="843581.99999970384"/>
    <n v="14059.699999995064"/>
    <n v="210895.49999992596"/>
    <n v="1"/>
    <s v="D527835_A"/>
    <s v="Closed"/>
  </r>
  <r>
    <x v="0"/>
    <x v="0"/>
    <x v="4"/>
    <s v="FS.1159"/>
    <n v="15"/>
    <x v="12"/>
    <x v="0"/>
    <d v="2018-10-28T19:14:22"/>
    <d v="2018-10-17T15:16:22"/>
    <n v="964680.00000002794"/>
    <n v="16078.000000000466"/>
    <n v="241170.00000000698"/>
    <n v="1"/>
    <s v="D527835_B"/>
    <s v="Closed"/>
  </r>
  <r>
    <x v="0"/>
    <x v="0"/>
    <x v="4"/>
    <s v="FS.1162"/>
    <n v="2"/>
    <x v="12"/>
    <x v="0"/>
    <d v="2018-10-28T19:24:12"/>
    <d v="2018-10-17T15:16:44"/>
    <n v="965247.99999953248"/>
    <n v="16087.466666658875"/>
    <n v="32174.933333317749"/>
    <n v="1"/>
    <s v="D527836_A"/>
    <s v="Closed"/>
  </r>
  <r>
    <x v="0"/>
    <x v="0"/>
    <x v="4"/>
    <s v="FS.1162"/>
    <n v="2"/>
    <x v="12"/>
    <x v="0"/>
    <d v="2018-10-28T19:24:02"/>
    <d v="2018-10-17T15:16:44"/>
    <n v="965237.99999970943"/>
    <n v="16087.299999995157"/>
    <n v="32174.599999990314"/>
    <n v="1"/>
    <s v="D527836_B"/>
    <s v="Closed"/>
  </r>
  <r>
    <x v="0"/>
    <x v="0"/>
    <x v="4"/>
    <s v="FS.1178"/>
    <n v="6"/>
    <x v="12"/>
    <x v="0"/>
    <d v="2018-10-28T19:06:33"/>
    <d v="2018-10-17T15:17:02"/>
    <n v="964170.99999985658"/>
    <n v="16069.516666664276"/>
    <n v="96417.099999985658"/>
    <n v="1"/>
    <s v="D527837_B"/>
    <s v="Closed"/>
  </r>
  <r>
    <x v="0"/>
    <x v="0"/>
    <x v="4"/>
    <s v="FS.1192"/>
    <n v="5"/>
    <x v="12"/>
    <x v="0"/>
    <d v="2018-10-28T19:10:00"/>
    <d v="2018-10-17T15:17:22"/>
    <n v="964357.99999956507"/>
    <n v="16072.633333326085"/>
    <n v="80363.166666630423"/>
    <n v="1"/>
    <s v="D527838_A"/>
    <s v="Closed"/>
  </r>
  <r>
    <x v="0"/>
    <x v="0"/>
    <x v="4"/>
    <s v="FS.1192"/>
    <n v="5"/>
    <x v="12"/>
    <x v="0"/>
    <d v="2018-10-28T19:07:13"/>
    <d v="2018-10-17T15:17:22"/>
    <n v="964190.99999950267"/>
    <n v="16069.849999991711"/>
    <n v="80349.249999958556"/>
    <n v="1"/>
    <s v="D527838_B"/>
    <s v="Closed"/>
  </r>
  <r>
    <x v="0"/>
    <x v="0"/>
    <x v="4"/>
    <s v="FS.1193"/>
    <n v="4"/>
    <x v="12"/>
    <x v="0"/>
    <d v="2018-10-28T19:17:30"/>
    <d v="2018-10-17T15:17:44"/>
    <n v="964786.00000028964"/>
    <n v="16079.766666671494"/>
    <n v="64319.066666685976"/>
    <n v="1"/>
    <s v="D527839_A"/>
    <s v="Closed"/>
  </r>
  <r>
    <x v="0"/>
    <x v="0"/>
    <x v="4"/>
    <s v="FS.1193"/>
    <n v="4"/>
    <x v="12"/>
    <x v="0"/>
    <d v="2018-10-28T19:17:20"/>
    <d v="2018-10-17T15:17:44"/>
    <n v="964776.00000046659"/>
    <n v="16079.600000007777"/>
    <n v="64318.400000031106"/>
    <n v="1"/>
    <s v="D527839_B"/>
    <s v="Closed"/>
  </r>
  <r>
    <x v="0"/>
    <x v="0"/>
    <x v="4"/>
    <s v="FS.1212"/>
    <n v="3"/>
    <x v="12"/>
    <x v="0"/>
    <d v="2018-10-28T19:18:04"/>
    <d v="2018-10-17T15:18:05"/>
    <n v="964798.99999955669"/>
    <n v="16079.983333325945"/>
    <n v="48239.949999977835"/>
    <n v="1"/>
    <s v="D527840_A"/>
    <s v="Closed"/>
  </r>
  <r>
    <x v="0"/>
    <x v="0"/>
    <x v="4"/>
    <s v="FS.1212"/>
    <n v="3"/>
    <x v="12"/>
    <x v="0"/>
    <d v="2018-10-28T19:17:46"/>
    <d v="2018-10-17T15:18:05"/>
    <n v="964780.99999974947"/>
    <n v="16079.683333329158"/>
    <n v="48239.049999987474"/>
    <n v="1"/>
    <s v="D527840_B"/>
    <s v="Closed"/>
  </r>
  <r>
    <x v="0"/>
    <x v="0"/>
    <x v="4"/>
    <s v="FS.1231"/>
    <n v="2"/>
    <x v="12"/>
    <x v="0"/>
    <d v="2018-10-28T19:10:24"/>
    <d v="2018-10-17T15:18:27"/>
    <n v="964317.00000003912"/>
    <n v="16071.950000000652"/>
    <n v="32143.900000001304"/>
    <n v="1"/>
    <s v="D527841_B"/>
    <s v="Closed"/>
  </r>
  <r>
    <x v="0"/>
    <x v="0"/>
    <x v="4"/>
    <s v="FS.8886"/>
    <n v="20"/>
    <x v="12"/>
    <x v="0"/>
    <d v="2018-10-28T19:06:10"/>
    <d v="2018-10-17T15:18:50"/>
    <n v="964040.00000003725"/>
    <n v="16067.333333333954"/>
    <n v="321346.66666667908"/>
    <n v="1"/>
    <s v="D527842_A"/>
    <s v="Closed"/>
  </r>
  <r>
    <x v="0"/>
    <x v="0"/>
    <x v="4"/>
    <s v="FS.8886"/>
    <n v="20"/>
    <x v="12"/>
    <x v="0"/>
    <d v="2018-10-28T19:05:56"/>
    <d v="2018-10-17T15:18:50"/>
    <n v="964025.9999999078"/>
    <n v="16067.099999998463"/>
    <n v="321341.99999996927"/>
    <n v="1"/>
    <s v="D527842_B"/>
    <s v="Closed"/>
  </r>
  <r>
    <x v="0"/>
    <x v="0"/>
    <x v="4"/>
    <s v="REC.1319"/>
    <n v="35"/>
    <x v="12"/>
    <x v="0"/>
    <d v="2018-10-28T18:38:52"/>
    <d v="2018-10-17T15:20:44"/>
    <n v="962288.00000036135"/>
    <n v="16038.133333339356"/>
    <n v="561334.66666687746"/>
    <n v="1"/>
    <s v="D527843_A"/>
    <s v="Closed"/>
  </r>
  <r>
    <x v="0"/>
    <x v="0"/>
    <x v="4"/>
    <s v="REC.1319"/>
    <n v="35"/>
    <x v="12"/>
    <x v="0"/>
    <d v="2018-10-28T18:38:40"/>
    <d v="2018-10-17T15:20:44"/>
    <n v="962276.00000007078"/>
    <n v="16037.933333334513"/>
    <n v="561327.66666670796"/>
    <n v="1"/>
    <s v="D527843_B"/>
    <s v="Closed"/>
  </r>
  <r>
    <x v="0"/>
    <x v="0"/>
    <x v="4"/>
    <s v="FS.1229"/>
    <n v="12"/>
    <x v="12"/>
    <x v="0"/>
    <d v="2018-10-28T19:25:20"/>
    <d v="2018-10-17T15:21:07"/>
    <n v="965052.99999983981"/>
    <n v="16084.216666663997"/>
    <n v="193010.59999996796"/>
    <n v="1"/>
    <s v="D527844_A"/>
    <s v="Closed"/>
  </r>
  <r>
    <x v="0"/>
    <x v="0"/>
    <x v="4"/>
    <s v="FS.1229"/>
    <n v="12"/>
    <x v="12"/>
    <x v="0"/>
    <d v="2018-10-28T19:25:09"/>
    <d v="2018-10-17T15:21:07"/>
    <n v="965041.999999783"/>
    <n v="16084.033333329717"/>
    <n v="193008.3999999566"/>
    <n v="1"/>
    <s v="D527844_B"/>
    <s v="Closed"/>
  </r>
  <r>
    <x v="0"/>
    <x v="0"/>
    <x v="4"/>
    <s v="FS.1257"/>
    <n v="5"/>
    <x v="12"/>
    <x v="0"/>
    <d v="2018-10-28T19:24:54"/>
    <d v="2018-10-17T15:21:28"/>
    <n v="965006.00000016857"/>
    <n v="16083.433333336143"/>
    <n v="80417.166666680714"/>
    <n v="1"/>
    <s v="D527845_A"/>
    <s v="Closed"/>
  </r>
  <r>
    <x v="0"/>
    <x v="0"/>
    <x v="4"/>
    <s v="FS.1257"/>
    <n v="5"/>
    <x v="12"/>
    <x v="0"/>
    <d v="2018-10-28T19:24:45"/>
    <d v="2018-10-17T15:21:28"/>
    <n v="964996.99999995064"/>
    <n v="16083.283333332511"/>
    <n v="80416.416666662553"/>
    <n v="1"/>
    <s v="D527845_B"/>
    <s v="Closed"/>
  </r>
  <r>
    <x v="0"/>
    <x v="0"/>
    <x v="4"/>
    <s v="FS.1258"/>
    <n v="3"/>
    <x v="12"/>
    <x v="0"/>
    <d v="2018-10-27T09:36:04"/>
    <d v="2018-10-17T15:21:46"/>
    <n v="843258.00000003073"/>
    <n v="14054.300000000512"/>
    <n v="42162.900000001537"/>
    <n v="1"/>
    <s v="D527846_A"/>
    <s v="Closed"/>
  </r>
  <r>
    <x v="0"/>
    <x v="0"/>
    <x v="4"/>
    <s v="FS.1258"/>
    <n v="3"/>
    <x v="12"/>
    <x v="0"/>
    <d v="2018-10-28T19:18:33"/>
    <d v="2018-10-17T15:21:46"/>
    <n v="964606.99999993667"/>
    <n v="16076.783333332278"/>
    <n v="48230.349999996834"/>
    <n v="1"/>
    <s v="D527846_B"/>
    <s v="Closed"/>
  </r>
  <r>
    <x v="0"/>
    <x v="0"/>
    <x v="4"/>
    <s v="FS.1288"/>
    <n v="25"/>
    <x v="12"/>
    <x v="0"/>
    <d v="2018-10-28T19:20:26"/>
    <d v="2018-10-17T15:22:06"/>
    <n v="964699.99999967404"/>
    <n v="16078.333333327901"/>
    <n v="401958.33333319752"/>
    <n v="1"/>
    <s v="D527847_A"/>
    <s v="Closed"/>
  </r>
  <r>
    <x v="0"/>
    <x v="0"/>
    <x v="4"/>
    <s v="FS.1288"/>
    <n v="25"/>
    <x v="12"/>
    <x v="0"/>
    <d v="2018-10-28T19:20:08"/>
    <d v="2018-10-17T15:22:06"/>
    <n v="964681.99999986682"/>
    <n v="16078.033333331114"/>
    <n v="401950.83333327784"/>
    <n v="1"/>
    <s v="D527847_B"/>
    <s v="Closed"/>
  </r>
  <r>
    <x v="0"/>
    <x v="0"/>
    <x v="4"/>
    <s v="FS.1300"/>
    <n v="1"/>
    <x v="12"/>
    <x v="0"/>
    <d v="2018-10-28T19:25:36"/>
    <d v="2018-10-17T15:22:27"/>
    <n v="964988.99999996647"/>
    <n v="16083.149999999441"/>
    <n v="16083.149999999441"/>
    <n v="1"/>
    <s v="D527848_A"/>
    <s v="Closed"/>
  </r>
  <r>
    <x v="0"/>
    <x v="0"/>
    <x v="4"/>
    <s v="FS.1300"/>
    <n v="1"/>
    <x v="12"/>
    <x v="0"/>
    <d v="2018-10-28T19:25:28"/>
    <d v="2018-10-17T15:22:27"/>
    <n v="964980.9999999823"/>
    <n v="16083.016666666372"/>
    <n v="16083.016666666372"/>
    <n v="1"/>
    <s v="D527848_B"/>
    <s v="Closed"/>
  </r>
  <r>
    <x v="0"/>
    <x v="0"/>
    <x v="4"/>
    <s v="FS.1323"/>
    <n v="4"/>
    <x v="12"/>
    <x v="0"/>
    <d v="2018-10-28T19:26:00"/>
    <d v="2018-10-17T15:23:04"/>
    <n v="964976.00000007078"/>
    <n v="16082.933333334513"/>
    <n v="64331.733333338052"/>
    <n v="1"/>
    <s v="D527849_A"/>
    <s v="Closed"/>
  </r>
  <r>
    <x v="0"/>
    <x v="0"/>
    <x v="4"/>
    <s v="FS.1323"/>
    <n v="4"/>
    <x v="12"/>
    <x v="0"/>
    <d v="2018-10-28T19:25:52"/>
    <d v="2018-10-17T15:23:04"/>
    <n v="964968.00000008661"/>
    <n v="16082.800000001444"/>
    <n v="64331.200000005774"/>
    <n v="1"/>
    <s v="D527849_B"/>
    <s v="Closed"/>
  </r>
  <r>
    <x v="0"/>
    <x v="0"/>
    <x v="4"/>
    <s v="FS.1396"/>
    <n v="1"/>
    <x v="12"/>
    <x v="0"/>
    <d v="2018-10-28T18:53:39"/>
    <d v="2018-10-17T15:25:00"/>
    <n v="962919.00000013411"/>
    <n v="16048.650000002235"/>
    <n v="16048.650000002235"/>
    <n v="1"/>
    <s v="D527853_D"/>
    <s v="Closed"/>
  </r>
  <r>
    <x v="0"/>
    <x v="0"/>
    <x v="4"/>
    <s v="FS.1396"/>
    <n v="1"/>
    <x v="12"/>
    <x v="0"/>
    <d v="2018-10-28T18:53:39"/>
    <d v="2018-10-17T15:25:44"/>
    <n v="962874.99999990687"/>
    <n v="16047.916666665114"/>
    <n v="16047.916666665114"/>
    <n v="1"/>
    <s v="D527853_A"/>
    <s v="Closed"/>
  </r>
  <r>
    <x v="0"/>
    <x v="0"/>
    <x v="4"/>
    <s v="FS.1403"/>
    <n v="1"/>
    <x v="12"/>
    <x v="0"/>
    <d v="2018-10-28T19:01:55"/>
    <d v="2018-10-17T15:26:04"/>
    <n v="963351.00000053644"/>
    <n v="16055.850000008941"/>
    <n v="16055.850000008941"/>
    <n v="1"/>
    <s v="D527854_B"/>
    <s v="Closed"/>
  </r>
  <r>
    <x v="0"/>
    <x v="0"/>
    <x v="4"/>
    <s v="FS.1405"/>
    <n v="2"/>
    <x v="12"/>
    <x v="0"/>
    <d v="2018-10-28T19:01:37"/>
    <d v="2018-10-17T15:26:49"/>
    <n v="963287.99999963958"/>
    <n v="16054.799999993993"/>
    <n v="32109.599999987986"/>
    <n v="1"/>
    <s v="D527855_B"/>
    <s v="Closed"/>
  </r>
  <r>
    <x v="0"/>
    <x v="0"/>
    <x v="4"/>
    <s v="FS.1417"/>
    <n v="1"/>
    <x v="12"/>
    <x v="0"/>
    <d v="2018-10-28T19:03:20"/>
    <d v="2018-10-17T15:27:11"/>
    <n v="963368.99999971502"/>
    <n v="16056.14999999525"/>
    <n v="16056.14999999525"/>
    <n v="1"/>
    <s v="D527856_B"/>
    <s v="Closed"/>
  </r>
  <r>
    <x v="0"/>
    <x v="0"/>
    <x v="4"/>
    <s v="FS.1428"/>
    <n v="29"/>
    <x v="12"/>
    <x v="0"/>
    <d v="2018-10-28T19:03:47"/>
    <d v="2018-10-17T15:27:32"/>
    <n v="963374.9999998603"/>
    <n v="16056.249999997672"/>
    <n v="465631.24999993248"/>
    <n v="1"/>
    <s v="D527857_A"/>
    <s v="Closed"/>
  </r>
  <r>
    <x v="0"/>
    <x v="0"/>
    <x v="4"/>
    <s v="FS.1428"/>
    <n v="29"/>
    <x v="12"/>
    <x v="0"/>
    <d v="2018-10-28T19:03:37"/>
    <d v="2018-10-17T15:27:32"/>
    <n v="963365.00000003725"/>
    <n v="16056.083333333954"/>
    <n v="465626.41666668467"/>
    <n v="1"/>
    <s v="D527857_B"/>
    <s v="Closed"/>
  </r>
  <r>
    <x v="0"/>
    <x v="0"/>
    <x v="4"/>
    <s v="FS.1521"/>
    <n v="18"/>
    <x v="12"/>
    <x v="0"/>
    <d v="2018-10-28T19:04:44"/>
    <d v="2018-10-17T15:27:55"/>
    <n v="963409.0000002645"/>
    <n v="16056.816666671075"/>
    <n v="289022.70000007935"/>
    <n v="1"/>
    <s v="D527858_A"/>
    <s v="Closed"/>
  </r>
  <r>
    <x v="0"/>
    <x v="0"/>
    <x v="4"/>
    <s v="FS.1521"/>
    <n v="18"/>
    <x v="12"/>
    <x v="0"/>
    <d v="2018-10-28T19:04:31"/>
    <d v="2018-10-17T15:27:55"/>
    <n v="963396.0000003688"/>
    <n v="16056.600000006147"/>
    <n v="289018.80000011064"/>
    <n v="1"/>
    <s v="D527858_B"/>
    <s v="Closed"/>
  </r>
  <r>
    <x v="0"/>
    <x v="0"/>
    <x v="4"/>
    <s v="FS.1548"/>
    <n v="2"/>
    <x v="12"/>
    <x v="0"/>
    <d v="2018-10-28T19:04:56"/>
    <d v="2018-10-17T15:28:23"/>
    <n v="963392.99999966752"/>
    <n v="16056.549999994459"/>
    <n v="32113.099999988917"/>
    <n v="1"/>
    <s v="D527859_B"/>
    <s v="Closed"/>
  </r>
  <r>
    <x v="0"/>
    <x v="0"/>
    <x v="4"/>
    <s v="FS.53190"/>
    <n v="2"/>
    <x v="12"/>
    <x v="0"/>
    <d v="2018-10-28T19:19:20"/>
    <d v="2018-10-17T15:28:47"/>
    <n v="964232.99999989104"/>
    <n v="16070.549999998184"/>
    <n v="32141.099999996368"/>
    <n v="1"/>
    <s v="D527860_A"/>
    <s v="Closed"/>
  </r>
  <r>
    <x v="0"/>
    <x v="0"/>
    <x v="4"/>
    <s v="FS.53190"/>
    <n v="2"/>
    <x v="12"/>
    <x v="0"/>
    <d v="2018-10-28T19:19:05"/>
    <d v="2018-10-17T15:28:47"/>
    <n v="964218.00000015646"/>
    <n v="16070.300000002608"/>
    <n v="32140.600000005215"/>
    <n v="1"/>
    <s v="D527860_B"/>
    <s v="Closed"/>
  </r>
  <r>
    <x v="0"/>
    <x v="0"/>
    <x v="4"/>
    <s v="REC.1445"/>
    <n v="53"/>
    <x v="12"/>
    <x v="0"/>
    <d v="2018-10-28T19:26:36"/>
    <d v="2018-10-17T15:36:53"/>
    <n v="964183.00000014715"/>
    <n v="16069.716666669119"/>
    <n v="851694.98333346331"/>
    <n v="1"/>
    <s v="D527861_A"/>
    <s v="Closed"/>
  </r>
  <r>
    <x v="0"/>
    <x v="0"/>
    <x v="4"/>
    <s v="REC.1445"/>
    <n v="53"/>
    <x v="12"/>
    <x v="0"/>
    <d v="2018-10-28T19:26:30"/>
    <d v="2018-10-17T15:36:53"/>
    <n v="964177.00000000186"/>
    <n v="16069.616666666698"/>
    <n v="851689.68333333498"/>
    <n v="1"/>
    <s v="D527861_B"/>
    <s v="Closed"/>
  </r>
  <r>
    <x v="0"/>
    <x v="0"/>
    <x v="4"/>
    <s v="FS.1375"/>
    <n v="6"/>
    <x v="12"/>
    <x v="0"/>
    <d v="2018-11-13T08:30:58"/>
    <d v="2018-10-17T15:37:16"/>
    <n v="2307221.9999998575"/>
    <n v="38453.699999997625"/>
    <n v="230722.19999998575"/>
    <n v="1"/>
    <s v="D527862_A"/>
    <s v="Closed"/>
  </r>
  <r>
    <x v="0"/>
    <x v="0"/>
    <x v="4"/>
    <s v="FS.1413"/>
    <n v="1"/>
    <x v="12"/>
    <x v="0"/>
    <d v="2018-10-28T19:26:20"/>
    <d v="2018-10-17T15:37:36"/>
    <n v="964124.00000018533"/>
    <n v="16068.733333336422"/>
    <n v="16068.733333336422"/>
    <n v="1"/>
    <s v="D527863_A"/>
    <s v="Closed"/>
  </r>
  <r>
    <x v="0"/>
    <x v="0"/>
    <x v="4"/>
    <s v="FS.1413"/>
    <n v="1"/>
    <x v="12"/>
    <x v="0"/>
    <d v="2018-10-28T19:26:11"/>
    <d v="2018-10-17T15:37:36"/>
    <n v="964114.9999999674"/>
    <n v="16068.58333333279"/>
    <n v="16068.58333333279"/>
    <n v="1"/>
    <s v="D527863_B"/>
    <s v="Closed"/>
  </r>
  <r>
    <x v="0"/>
    <x v="0"/>
    <x v="4"/>
    <s v="FS.1455"/>
    <n v="1"/>
    <x v="12"/>
    <x v="0"/>
    <d v="2018-10-27T09:36:04"/>
    <d v="2018-10-17T15:37:58"/>
    <n v="842285.99999975413"/>
    <n v="14038.099999995902"/>
    <n v="14038.099999995902"/>
    <n v="1"/>
    <s v="D527864_A"/>
    <s v="Closed"/>
  </r>
  <r>
    <x v="0"/>
    <x v="0"/>
    <x v="4"/>
    <s v="FS.1455"/>
    <n v="1"/>
    <x v="12"/>
    <x v="0"/>
    <d v="2018-10-28T19:32:10"/>
    <d v="2018-10-17T15:37:58"/>
    <n v="964452.00000016484"/>
    <n v="16074.200000002747"/>
    <n v="16074.200000002747"/>
    <n v="1"/>
    <s v="D527864_B"/>
    <s v="Closed"/>
  </r>
  <r>
    <x v="0"/>
    <x v="0"/>
    <x v="4"/>
    <s v="FS.1456"/>
    <n v="2"/>
    <x v="12"/>
    <x v="0"/>
    <d v="2018-10-28T19:32:34"/>
    <d v="2018-10-17T15:38:20"/>
    <n v="964454.00000000373"/>
    <n v="16074.233333333395"/>
    <n v="32148.466666666791"/>
    <n v="1"/>
    <s v="D527865_A"/>
    <s v="Closed"/>
  </r>
  <r>
    <x v="0"/>
    <x v="0"/>
    <x v="4"/>
    <s v="FS.1456"/>
    <n v="2"/>
    <x v="12"/>
    <x v="0"/>
    <d v="2018-10-28T19:32:26"/>
    <d v="2018-10-17T15:38:20"/>
    <n v="964446.00000001956"/>
    <n v="16074.100000000326"/>
    <n v="32148.200000000652"/>
    <n v="1"/>
    <s v="D527865_B"/>
    <s v="Closed"/>
  </r>
  <r>
    <x v="0"/>
    <x v="0"/>
    <x v="4"/>
    <s v="FS.1498"/>
    <n v="3"/>
    <x v="12"/>
    <x v="0"/>
    <d v="2018-10-28T19:26:47"/>
    <d v="2018-10-17T15:38:43"/>
    <n v="964084.0000002645"/>
    <n v="16068.066666671075"/>
    <n v="48204.200000013225"/>
    <n v="1"/>
    <s v="D527866_B"/>
    <s v="Closed"/>
  </r>
  <r>
    <x v="0"/>
    <x v="0"/>
    <x v="4"/>
    <s v="FS.1537"/>
    <n v="2"/>
    <x v="12"/>
    <x v="0"/>
    <d v="2018-10-28T19:27:25"/>
    <d v="2018-10-17T15:39:08"/>
    <n v="964097.00000016019"/>
    <n v="16068.283333336003"/>
    <n v="32136.566666672006"/>
    <n v="1"/>
    <s v="D527867_B"/>
    <s v="Closed"/>
  </r>
  <r>
    <x v="0"/>
    <x v="0"/>
    <x v="4"/>
    <s v="FS.1546"/>
    <n v="8"/>
    <x v="12"/>
    <x v="0"/>
    <d v="2018-10-28T19:27:12"/>
    <d v="2018-10-17T15:39:30"/>
    <n v="964061.99999952223"/>
    <n v="16067.699999992037"/>
    <n v="128541.5999999363"/>
    <n v="1"/>
    <s v="D527868_A"/>
    <s v="Closed"/>
  </r>
  <r>
    <x v="0"/>
    <x v="0"/>
    <x v="4"/>
    <s v="FS.1546"/>
    <n v="8"/>
    <x v="12"/>
    <x v="0"/>
    <d v="2018-10-28T19:27:04"/>
    <d v="2018-10-17T15:39:30"/>
    <n v="964053.99999953806"/>
    <n v="16067.566666658968"/>
    <n v="128540.53333327174"/>
    <n v="1"/>
    <s v="D527868_B"/>
    <s v="Closed"/>
  </r>
  <r>
    <x v="0"/>
    <x v="0"/>
    <x v="4"/>
    <s v="FS.1547"/>
    <n v="1"/>
    <x v="12"/>
    <x v="0"/>
    <d v="2018-10-28T19:28:14"/>
    <d v="2018-10-17T15:39:49"/>
    <n v="964104.99999951571"/>
    <n v="16068.416666658595"/>
    <n v="16068.416666658595"/>
    <n v="1"/>
    <s v="D527869_B"/>
    <s v="Closed"/>
  </r>
  <r>
    <x v="0"/>
    <x v="0"/>
    <x v="4"/>
    <s v="FS.1551"/>
    <n v="1"/>
    <x v="12"/>
    <x v="0"/>
    <d v="2018-10-28T19:28:54"/>
    <d v="2018-10-17T15:40:14"/>
    <n v="964120.00000050757"/>
    <n v="16068.666666675126"/>
    <n v="16068.666666675126"/>
    <n v="1"/>
    <s v="D527870_B"/>
    <s v="Closed"/>
  </r>
  <r>
    <x v="0"/>
    <x v="0"/>
    <x v="4"/>
    <s v="FS.1563"/>
    <n v="1"/>
    <x v="12"/>
    <x v="0"/>
    <d v="2018-10-28T19:29:11"/>
    <d v="2018-10-17T15:40:39"/>
    <n v="964111.99999989476"/>
    <n v="16068.533333331579"/>
    <n v="16068.533333331579"/>
    <n v="1"/>
    <s v="D527871_B"/>
    <s v="Closed"/>
  </r>
  <r>
    <x v="0"/>
    <x v="0"/>
    <x v="4"/>
    <s v="FS.1568"/>
    <n v="2"/>
    <x v="12"/>
    <x v="0"/>
    <d v="2018-10-28T19:30:00"/>
    <d v="2018-10-17T15:40:58"/>
    <n v="964141.99999999255"/>
    <n v="16069.033333333209"/>
    <n v="32138.066666666418"/>
    <n v="1"/>
    <s v="D527873_B"/>
    <s v="Closed"/>
  </r>
  <r>
    <x v="0"/>
    <x v="0"/>
    <x v="4"/>
    <s v="FS.1575"/>
    <n v="8"/>
    <x v="12"/>
    <x v="0"/>
    <d v="2018-10-28T19:27:57"/>
    <d v="2018-10-17T15:41:18"/>
    <n v="963998.99999988265"/>
    <n v="16066.649999998044"/>
    <n v="128533.19999998435"/>
    <n v="1"/>
    <s v="D527874_B"/>
    <s v="Closed"/>
  </r>
  <r>
    <x v="0"/>
    <x v="0"/>
    <x v="4"/>
    <s v="FS.1587"/>
    <n v="2"/>
    <x v="12"/>
    <x v="0"/>
    <d v="2018-10-28T19:30:16"/>
    <d v="2018-10-17T15:41:37"/>
    <n v="964119.00000027381"/>
    <n v="16068.650000004563"/>
    <n v="32137.300000009127"/>
    <n v="1"/>
    <s v="D527875_B"/>
    <s v="Closed"/>
  </r>
  <r>
    <x v="0"/>
    <x v="0"/>
    <x v="4"/>
    <s v="FS.1595"/>
    <n v="1"/>
    <x v="12"/>
    <x v="0"/>
    <d v="2018-10-28T19:30:32"/>
    <d v="2018-10-17T15:41:56"/>
    <n v="964116.00000020117"/>
    <n v="16068.600000003353"/>
    <n v="16068.600000003353"/>
    <n v="1"/>
    <s v="D527876_B"/>
    <s v="Closed"/>
  </r>
  <r>
    <x v="0"/>
    <x v="0"/>
    <x v="4"/>
    <s v="FS.1603"/>
    <n v="3"/>
    <x v="12"/>
    <x v="0"/>
    <d v="2018-10-28T19:31:25"/>
    <d v="2018-10-17T15:42:14"/>
    <n v="964150.99999958184"/>
    <n v="16069.183333326364"/>
    <n v="48207.549999979092"/>
    <n v="1"/>
    <s v="D527877_B"/>
    <s v="Closed"/>
  </r>
  <r>
    <x v="0"/>
    <x v="0"/>
    <x v="4"/>
    <s v="FS.1604"/>
    <n v="7"/>
    <x v="12"/>
    <x v="0"/>
    <d v="2018-10-28T19:30:48"/>
    <d v="2018-10-17T15:42:38"/>
    <n v="964089.99999978114"/>
    <n v="16068.166666663019"/>
    <n v="112477.16666664113"/>
    <n v="1"/>
    <s v="D527878_B"/>
    <s v="Closed"/>
  </r>
  <r>
    <x v="0"/>
    <x v="0"/>
    <x v="4"/>
    <s v="FS.1612"/>
    <n v="1"/>
    <x v="12"/>
    <x v="0"/>
    <d v="2018-10-28T19:31:40"/>
    <d v="2018-10-17T15:43:35"/>
    <n v="964084.99999986961"/>
    <n v="16068.08333333116"/>
    <n v="16068.08333333116"/>
    <n v="1"/>
    <s v="D527880_B"/>
    <s v="Closed"/>
  </r>
  <r>
    <x v="0"/>
    <x v="0"/>
    <x v="4"/>
    <s v="FS.1631"/>
    <n v="3"/>
    <x v="12"/>
    <x v="0"/>
    <d v="2018-10-28T19:31:54"/>
    <d v="2018-10-17T15:44:16"/>
    <n v="964058.00000047311"/>
    <n v="16067.633333341219"/>
    <n v="48202.900000023656"/>
    <n v="1"/>
    <s v="D527881_B"/>
    <s v="Closed"/>
  </r>
  <r>
    <x v="0"/>
    <x v="0"/>
    <x v="4"/>
    <s v="FS.31187"/>
    <n v="1"/>
    <x v="12"/>
    <x v="0"/>
    <d v="2018-10-28T19:28:34"/>
    <d v="2018-10-17T15:44:35"/>
    <n v="963839.0000001993"/>
    <n v="16063.983333336655"/>
    <n v="16063.983333336655"/>
    <n v="1"/>
    <s v="D527882_B"/>
    <s v="Closed"/>
  </r>
  <r>
    <x v="0"/>
    <x v="0"/>
    <x v="4"/>
    <s v="FS.1478"/>
    <n v="1"/>
    <x v="12"/>
    <x v="0"/>
    <d v="2018-10-28T19:45:02"/>
    <d v="2018-10-17T15:56:17"/>
    <n v="964125.0000004191"/>
    <n v="16068.750000006985"/>
    <n v="16068.750000006985"/>
    <n v="1"/>
    <s v="D527883_A"/>
    <s v="Closed"/>
  </r>
  <r>
    <x v="0"/>
    <x v="0"/>
    <x v="4"/>
    <s v="FS.1478"/>
    <n v="1"/>
    <x v="12"/>
    <x v="0"/>
    <d v="2018-10-28T19:44:11"/>
    <d v="2018-10-17T15:56:17"/>
    <n v="964074.00000044145"/>
    <n v="16067.900000007357"/>
    <n v="16067.900000007357"/>
    <n v="1"/>
    <s v="D527883_B"/>
    <s v="Closed"/>
  </r>
  <r>
    <x v="0"/>
    <x v="0"/>
    <x v="4"/>
    <s v="FS.1483"/>
    <n v="2"/>
    <x v="12"/>
    <x v="0"/>
    <d v="2018-10-28T19:32:54"/>
    <d v="2018-10-17T15:56:47"/>
    <n v="963366.99999987613"/>
    <n v="16056.116666664602"/>
    <n v="32112.233333329204"/>
    <n v="1"/>
    <s v="D527884_A"/>
    <s v="Closed"/>
  </r>
  <r>
    <x v="0"/>
    <x v="0"/>
    <x v="4"/>
    <s v="FS.1483"/>
    <n v="2"/>
    <x v="12"/>
    <x v="0"/>
    <d v="2018-10-28T19:32:42"/>
    <d v="2018-10-17T15:56:47"/>
    <n v="963355.0000002142"/>
    <n v="16055.916666670237"/>
    <n v="32111.833333340473"/>
    <n v="1"/>
    <s v="D527884_B"/>
    <s v="Closed"/>
  </r>
  <r>
    <x v="0"/>
    <x v="0"/>
    <x v="4"/>
    <s v="FS.1484"/>
    <n v="3"/>
    <x v="12"/>
    <x v="0"/>
    <d v="2018-10-28T19:33:18"/>
    <d v="2018-10-17T15:57:13"/>
    <n v="963365.00000003725"/>
    <n v="16056.083333333954"/>
    <n v="48168.250000001863"/>
    <n v="1"/>
    <s v="D527885_A"/>
    <s v="Closed"/>
  </r>
  <r>
    <x v="0"/>
    <x v="0"/>
    <x v="4"/>
    <s v="FS.1484"/>
    <n v="3"/>
    <x v="12"/>
    <x v="0"/>
    <d v="2018-10-28T19:33:09"/>
    <d v="2018-10-17T15:57:13"/>
    <n v="963356.00000044797"/>
    <n v="16055.933333340799"/>
    <n v="48167.800000022398"/>
    <n v="1"/>
    <s v="D527885_B"/>
    <s v="Closed"/>
  </r>
  <r>
    <x v="0"/>
    <x v="0"/>
    <x v="4"/>
    <s v="FS.1487"/>
    <n v="8"/>
    <x v="12"/>
    <x v="0"/>
    <d v="2018-10-28T19:43:52"/>
    <d v="2018-10-17T15:57:32"/>
    <n v="963980.00000047032"/>
    <n v="16066.333333341172"/>
    <n v="128530.66666672938"/>
    <n v="1"/>
    <s v="D527886_A"/>
    <s v="Closed"/>
  </r>
  <r>
    <x v="0"/>
    <x v="0"/>
    <x v="4"/>
    <s v="FS.1487"/>
    <n v="8"/>
    <x v="12"/>
    <x v="0"/>
    <d v="2018-10-28T19:43:44"/>
    <d v="2018-10-17T15:57:32"/>
    <n v="963972.00000048615"/>
    <n v="16066.200000008103"/>
    <n v="128529.60000006482"/>
    <n v="1"/>
    <s v="D527886_B"/>
    <s v="Closed"/>
  </r>
  <r>
    <x v="0"/>
    <x v="0"/>
    <x v="4"/>
    <s v="FS.2900"/>
    <n v="7"/>
    <x v="12"/>
    <x v="0"/>
    <d v="2018-11-13T08:29:52"/>
    <d v="2018-10-17T16:04:39"/>
    <n v="2305512.9999995464"/>
    <n v="38425.216666659107"/>
    <n v="268976.51666661375"/>
    <n v="1"/>
    <s v="D527905_A"/>
    <s v="Closed"/>
  </r>
  <r>
    <x v="0"/>
    <x v="7"/>
    <x v="17"/>
    <s v="MTR.15862"/>
    <n v="1"/>
    <x v="12"/>
    <x v="0"/>
    <d v="2018-10-21T08:26:00"/>
    <d v="2018-10-17T17:37:00"/>
    <n v="312540.00000036322"/>
    <n v="5209.0000000060536"/>
    <n v="5209.0000000060536"/>
    <n v="1"/>
    <s v="C528005"/>
    <s v="Closed"/>
  </r>
  <r>
    <x v="0"/>
    <x v="3"/>
    <x v="6"/>
    <s v="FS.1659"/>
    <n v="1"/>
    <x v="12"/>
    <x v="0"/>
    <d v="2018-10-26T22:40:59"/>
    <d v="2018-10-17T19:06:45"/>
    <n v="790453.99999986403"/>
    <n v="13174.233333331067"/>
    <n v="13174.233333331067"/>
    <n v="1"/>
    <s v="D528015"/>
    <s v="Closed"/>
  </r>
  <r>
    <x v="0"/>
    <x v="3"/>
    <x v="6"/>
    <s v="FS.1681"/>
    <n v="3"/>
    <x v="12"/>
    <x v="0"/>
    <d v="2018-10-26T22:41:12"/>
    <d v="2018-10-17T19:09:12"/>
    <n v="790319.99999997206"/>
    <n v="13171.999999999534"/>
    <n v="39515.999999998603"/>
    <n v="1"/>
    <s v="D528021"/>
    <s v="Closed"/>
  </r>
  <r>
    <x v="0"/>
    <x v="3"/>
    <x v="6"/>
    <s v="FS.1682"/>
    <n v="3"/>
    <x v="12"/>
    <x v="0"/>
    <d v="2018-10-26T22:41:31"/>
    <d v="2018-10-17T19:09:52"/>
    <n v="790299.0000000922"/>
    <n v="13171.650000001537"/>
    <n v="39514.95000000461"/>
    <n v="1"/>
    <s v="D528022"/>
    <s v="Closed"/>
  </r>
  <r>
    <x v="0"/>
    <x v="3"/>
    <x v="6"/>
    <s v="FS.1683"/>
    <n v="2"/>
    <x v="12"/>
    <x v="0"/>
    <d v="2018-10-26T22:41:51"/>
    <d v="2018-10-17T19:10:16"/>
    <n v="790295.00000041444"/>
    <n v="13171.583333340241"/>
    <n v="26343.166666680481"/>
    <n v="1"/>
    <s v="D528023"/>
    <s v="Closed"/>
  </r>
  <r>
    <x v="0"/>
    <x v="2"/>
    <x v="16"/>
    <s v="TR.33505"/>
    <n v="45"/>
    <x v="12"/>
    <x v="0"/>
    <d v="2018-10-26T23:14:12"/>
    <d v="2018-10-17T19:10:16"/>
    <n v="792236.00000026636"/>
    <n v="13203.933333337773"/>
    <n v="594177.00000019977"/>
    <n v="1"/>
    <s v="D530380"/>
    <s v="Closed"/>
  </r>
  <r>
    <x v="0"/>
    <x v="3"/>
    <x v="6"/>
    <s v="FS.1686"/>
    <n v="3"/>
    <x v="12"/>
    <x v="0"/>
    <d v="2018-10-26T22:46:12"/>
    <d v="2018-10-17T19:11:08"/>
    <n v="790504.00000023656"/>
    <n v="13175.066666670609"/>
    <n v="39525.200000011828"/>
    <n v="1"/>
    <s v="D528025"/>
    <s v="Closed"/>
  </r>
  <r>
    <x v="0"/>
    <x v="3"/>
    <x v="6"/>
    <s v="FS.1696"/>
    <n v="3"/>
    <x v="12"/>
    <x v="0"/>
    <d v="2018-11-07T10:45:05"/>
    <d v="2018-10-17T19:17:50"/>
    <n v="1783634.999999986"/>
    <n v="29727.249999999767"/>
    <n v="89181.749999999302"/>
    <n v="1"/>
    <s v="D528029_A"/>
    <s v="Closed"/>
  </r>
  <r>
    <x v="0"/>
    <x v="7"/>
    <x v="17"/>
    <s v="FS.1708"/>
    <n v="2"/>
    <x v="12"/>
    <x v="0"/>
    <d v="2018-10-29T21:23:16"/>
    <d v="2018-10-17T19:18:38"/>
    <n v="1044277.9999998165"/>
    <n v="17404.633333330275"/>
    <n v="34809.266666660551"/>
    <n v="1"/>
    <s v="D528031"/>
    <s v="Closed"/>
  </r>
  <r>
    <x v="0"/>
    <x v="7"/>
    <x v="17"/>
    <s v="FS.1697"/>
    <n v="1"/>
    <x v="12"/>
    <x v="0"/>
    <d v="2018-10-29T21:21:40"/>
    <d v="2018-10-17T19:30:34"/>
    <n v="1043466.0000004806"/>
    <n v="17391.100000008009"/>
    <n v="17391.100000008009"/>
    <n v="1"/>
    <s v="D528035"/>
    <s v="Closed"/>
  </r>
  <r>
    <x v="0"/>
    <x v="7"/>
    <x v="17"/>
    <s v="FS.1705"/>
    <n v="2"/>
    <x v="12"/>
    <x v="0"/>
    <d v="2018-10-29T21:21:58"/>
    <d v="2018-10-17T19:31:00"/>
    <n v="1043457.9999998678"/>
    <n v="17390.966666664463"/>
    <n v="34781.933333328925"/>
    <n v="1"/>
    <s v="D528036"/>
    <s v="Closed"/>
  </r>
  <r>
    <x v="0"/>
    <x v="7"/>
    <x v="17"/>
    <s v="FS.1709"/>
    <n v="3"/>
    <x v="12"/>
    <x v="0"/>
    <d v="2018-10-29T21:22:18"/>
    <d v="2018-10-17T19:37:28"/>
    <n v="1043089.9999999674"/>
    <n v="17384.83333333279"/>
    <n v="52154.49999999837"/>
    <n v="1"/>
    <s v="D528037"/>
    <s v="Closed"/>
  </r>
  <r>
    <x v="0"/>
    <x v="7"/>
    <x v="17"/>
    <s v="FS.1710"/>
    <n v="2"/>
    <x v="12"/>
    <x v="0"/>
    <d v="2018-10-29T21:22:31"/>
    <d v="2018-10-17T19:37:50"/>
    <n v="1043081.0000003781"/>
    <n v="17384.683333339635"/>
    <n v="34769.366666679271"/>
    <n v="1"/>
    <s v="D528038"/>
    <s v="Closed"/>
  </r>
  <r>
    <x v="0"/>
    <x v="3"/>
    <x v="6"/>
    <s v="FS.1737"/>
    <n v="3"/>
    <x v="12"/>
    <x v="0"/>
    <d v="2018-10-26T22:32:02"/>
    <d v="2018-10-17T19:38:09"/>
    <n v="788033.00000033341"/>
    <n v="13133.88333333889"/>
    <n v="39401.650000016671"/>
    <n v="1"/>
    <s v="D528039"/>
    <s v="Closed"/>
  </r>
  <r>
    <x v="0"/>
    <x v="3"/>
    <x v="6"/>
    <s v="FS.1741"/>
    <n v="19"/>
    <x v="12"/>
    <x v="0"/>
    <d v="2018-10-26T22:06:32"/>
    <d v="2018-10-17T19:38:54"/>
    <n v="786458.00000054296"/>
    <n v="13107.633333342383"/>
    <n v="249045.03333350527"/>
    <n v="1"/>
    <s v="D528041"/>
    <s v="Closed"/>
  </r>
  <r>
    <x v="0"/>
    <x v="7"/>
    <x v="17"/>
    <s v="FS.1689"/>
    <n v="1"/>
    <x v="12"/>
    <x v="0"/>
    <d v="2018-10-29T21:19:43"/>
    <d v="2018-10-17T19:40:59"/>
    <n v="1042723.9999999059"/>
    <n v="17378.733333331766"/>
    <n v="17378.733333331766"/>
    <n v="1"/>
    <s v="D528044"/>
    <s v="Closed"/>
  </r>
  <r>
    <x v="0"/>
    <x v="7"/>
    <x v="17"/>
    <s v="FS.1694"/>
    <n v="10"/>
    <x v="12"/>
    <x v="0"/>
    <d v="2018-10-29T21:20:02"/>
    <d v="2018-10-17T19:41:19"/>
    <n v="1042722.9999996722"/>
    <n v="17378.716666661203"/>
    <n v="173787.16666661203"/>
    <n v="1"/>
    <s v="D528045"/>
    <s v="Closed"/>
  </r>
  <r>
    <x v="0"/>
    <x v="7"/>
    <x v="17"/>
    <s v="FS.1722"/>
    <n v="3"/>
    <x v="12"/>
    <x v="0"/>
    <d v="2018-10-29T21:18:14"/>
    <d v="2018-10-17T19:45:24"/>
    <n v="1042370.000000135"/>
    <n v="17372.833333335584"/>
    <n v="52118.500000006752"/>
    <n v="1"/>
    <s v="D528052"/>
    <s v="Closed"/>
  </r>
  <r>
    <x v="0"/>
    <x v="7"/>
    <x v="17"/>
    <s v="FS.1729"/>
    <n v="1"/>
    <x v="12"/>
    <x v="0"/>
    <d v="2018-10-29T21:09:55"/>
    <d v="2018-10-17T19:53:33"/>
    <n v="1041381.9999998901"/>
    <n v="17356.366666664835"/>
    <n v="17356.366666664835"/>
    <n v="1"/>
    <s v="D528056"/>
    <s v="Closed"/>
  </r>
  <r>
    <x v="0"/>
    <x v="7"/>
    <x v="17"/>
    <s v="FS.1730"/>
    <n v="2"/>
    <x v="12"/>
    <x v="0"/>
    <d v="2018-10-29T21:10:07"/>
    <d v="2018-10-17T19:54:11"/>
    <n v="1041356.0000000987"/>
    <n v="17355.933333334979"/>
    <n v="34711.866666669957"/>
    <n v="1"/>
    <s v="D528057"/>
    <s v="Closed"/>
  </r>
  <r>
    <x v="0"/>
    <x v="7"/>
    <x v="17"/>
    <s v="FS.1731"/>
    <n v="4"/>
    <x v="12"/>
    <x v="0"/>
    <d v="2018-10-29T21:10:19"/>
    <d v="2018-10-17T19:58:12"/>
    <n v="1041127.0000000019"/>
    <n v="17352.116666666698"/>
    <n v="69408.466666666791"/>
    <n v="1"/>
    <s v="D528058"/>
    <s v="Closed"/>
  </r>
  <r>
    <x v="0"/>
    <x v="7"/>
    <x v="17"/>
    <s v="FS.1733"/>
    <n v="2"/>
    <x v="12"/>
    <x v="0"/>
    <d v="2018-10-29T21:10:34"/>
    <d v="2018-10-17T20:01:13"/>
    <n v="1040960.9999995446"/>
    <n v="17349.34999999241"/>
    <n v="34698.699999984819"/>
    <n v="1"/>
    <s v="D528060"/>
    <s v="Closed"/>
  </r>
  <r>
    <x v="0"/>
    <x v="7"/>
    <x v="17"/>
    <s v="FS.1736"/>
    <n v="1"/>
    <x v="12"/>
    <x v="0"/>
    <d v="2018-10-29T21:10:53"/>
    <d v="2018-10-17T20:02:45"/>
    <n v="1040888.000000082"/>
    <n v="17348.133333334699"/>
    <n v="17348.133333334699"/>
    <n v="1"/>
    <s v="D528061"/>
    <s v="Closed"/>
  </r>
  <r>
    <x v="0"/>
    <x v="7"/>
    <x v="17"/>
    <s v="FS.1738"/>
    <n v="3"/>
    <x v="12"/>
    <x v="0"/>
    <d v="2018-10-29T21:06:13"/>
    <d v="2018-10-17T20:04:37"/>
    <n v="1040495.9999996005"/>
    <n v="17341.599999993341"/>
    <n v="52024.799999980023"/>
    <n v="1"/>
    <s v="D528062"/>
    <s v="Closed"/>
  </r>
  <r>
    <x v="0"/>
    <x v="7"/>
    <x v="17"/>
    <s v="REC.1740"/>
    <n v="90"/>
    <x v="12"/>
    <x v="0"/>
    <d v="2018-10-29T21:05:59"/>
    <d v="2018-10-17T20:07:40"/>
    <n v="1040299.0000000689"/>
    <n v="17338.316666667815"/>
    <n v="1560448.5000001034"/>
    <n v="1"/>
    <s v="D528063"/>
    <s v="Closed"/>
  </r>
  <r>
    <x v="0"/>
    <x v="7"/>
    <x v="17"/>
    <s v="FS.1743"/>
    <n v="2"/>
    <x v="12"/>
    <x v="0"/>
    <d v="2018-10-29T21:06:24"/>
    <d v="2018-10-17T20:08:48"/>
    <n v="1040256.0000000754"/>
    <n v="17337.600000001257"/>
    <n v="34675.200000002515"/>
    <n v="1"/>
    <s v="D528064"/>
    <s v="Closed"/>
  </r>
  <r>
    <x v="0"/>
    <x v="7"/>
    <x v="17"/>
    <s v="FS.1744"/>
    <n v="2"/>
    <x v="12"/>
    <x v="0"/>
    <d v="2018-10-29T21:06:36"/>
    <d v="2018-10-17T20:09:25"/>
    <n v="1040230.9999998892"/>
    <n v="17337.183333331486"/>
    <n v="34674.366666662972"/>
    <n v="1"/>
    <s v="D528065"/>
    <s v="Closed"/>
  </r>
  <r>
    <x v="0"/>
    <x v="7"/>
    <x v="17"/>
    <s v="FS.1745"/>
    <n v="9"/>
    <x v="12"/>
    <x v="0"/>
    <d v="2018-10-29T21:06:52"/>
    <d v="2018-10-17T20:10:23"/>
    <n v="1040189.0000001295"/>
    <n v="17336.483333335491"/>
    <n v="156028.35000001942"/>
    <n v="1"/>
    <s v="D528066"/>
    <s v="Closed"/>
  </r>
  <r>
    <x v="0"/>
    <x v="7"/>
    <x v="17"/>
    <s v="FS.1748"/>
    <n v="7"/>
    <x v="12"/>
    <x v="0"/>
    <d v="2018-10-29T21:07:06"/>
    <d v="2018-10-17T20:11:00"/>
    <n v="1040166.0000004107"/>
    <n v="17336.100000006845"/>
    <n v="121352.70000004792"/>
    <n v="1"/>
    <s v="D528067"/>
    <s v="Closed"/>
  </r>
  <r>
    <x v="0"/>
    <x v="7"/>
    <x v="17"/>
    <s v="FS.1749"/>
    <n v="1"/>
    <x v="12"/>
    <x v="0"/>
    <d v="2018-10-29T21:04:19"/>
    <d v="2018-10-17T20:11:21"/>
    <n v="1039978.0000004685"/>
    <n v="17332.966666674474"/>
    <n v="17332.966666674474"/>
    <n v="1"/>
    <s v="D528068"/>
    <s v="Closed"/>
  </r>
  <r>
    <x v="0"/>
    <x v="7"/>
    <x v="17"/>
    <s v="FS.1750"/>
    <n v="1"/>
    <x v="12"/>
    <x v="0"/>
    <d v="2018-10-29T21:04:40"/>
    <d v="2018-10-17T20:11:47"/>
    <n v="1039972.9999999283"/>
    <n v="17332.883333332138"/>
    <n v="17332.883333332138"/>
    <n v="1"/>
    <s v="D528069"/>
    <s v="Closed"/>
  </r>
  <r>
    <x v="0"/>
    <x v="7"/>
    <x v="17"/>
    <s v="REC.1752"/>
    <n v="32"/>
    <x v="12"/>
    <x v="0"/>
    <d v="2018-10-29T21:03:52"/>
    <d v="2018-10-17T20:12:53"/>
    <n v="1039859.0000003111"/>
    <n v="17330.983333338518"/>
    <n v="554591.46666683257"/>
    <n v="1"/>
    <s v="D528070"/>
    <s v="Closed"/>
  </r>
  <r>
    <x v="0"/>
    <x v="7"/>
    <x v="17"/>
    <s v="REC.1753"/>
    <n v="234"/>
    <x v="12"/>
    <x v="0"/>
    <d v="2018-10-27T22:52:49"/>
    <d v="2018-10-17T20:13:22"/>
    <n v="873567.00000031851"/>
    <n v="14559.450000005309"/>
    <n v="3406911.3000012422"/>
    <n v="1"/>
    <s v="D528071"/>
    <s v="Closed"/>
  </r>
  <r>
    <x v="0"/>
    <x v="7"/>
    <x v="17"/>
    <s v="FS.1751"/>
    <n v="4"/>
    <x v="12"/>
    <x v="0"/>
    <d v="2018-10-29T21:04:53"/>
    <d v="2018-10-17T20:14:26"/>
    <n v="1039826.9999997457"/>
    <n v="17330.449999995762"/>
    <n v="69321.79999998305"/>
    <n v="1"/>
    <s v="D528073"/>
    <s v="Closed"/>
  </r>
  <r>
    <x v="0"/>
    <x v="7"/>
    <x v="17"/>
    <s v="FS.1755"/>
    <n v="1"/>
    <x v="12"/>
    <x v="0"/>
    <d v="2018-10-18T22:16:42"/>
    <d v="2018-10-17T20:14:53"/>
    <n v="93708.99999991525"/>
    <n v="1561.8166666652542"/>
    <n v="1561.8166666652542"/>
    <n v="1"/>
    <s v="D528075"/>
    <s v="Closed"/>
  </r>
  <r>
    <x v="0"/>
    <x v="2"/>
    <x v="15"/>
    <s v="FS.388"/>
    <n v="2"/>
    <x v="12"/>
    <x v="0"/>
    <d v="2018-10-24T11:18:48"/>
    <d v="2018-10-17T21:51:29"/>
    <n v="566839.00000008289"/>
    <n v="9447.3166666680481"/>
    <n v="18894.633333336096"/>
    <n v="1"/>
    <s v="D528081"/>
    <s v="Closed"/>
  </r>
  <r>
    <x v="0"/>
    <x v="2"/>
    <x v="15"/>
    <s v="TR.33034"/>
    <n v="2"/>
    <x v="12"/>
    <x v="0"/>
    <d v="2018-10-24T11:22:02"/>
    <d v="2018-10-17T21:51:29"/>
    <n v="567033.00000017043"/>
    <n v="9450.5500000028405"/>
    <n v="18901.100000005681"/>
    <n v="1"/>
    <s v="D528089"/>
    <s v="Closed"/>
  </r>
  <r>
    <x v="0"/>
    <x v="2"/>
    <x v="15"/>
    <s v="TR.33011"/>
    <n v="2"/>
    <x v="12"/>
    <x v="0"/>
    <d v="2018-10-24T11:24:43"/>
    <d v="2018-10-17T21:51:29"/>
    <n v="567194.00000008754"/>
    <n v="9453.2333333347924"/>
    <n v="18906.466666669585"/>
    <n v="1"/>
    <s v="D528092"/>
    <s v="Closed"/>
  </r>
  <r>
    <x v="0"/>
    <x v="2"/>
    <x v="15"/>
    <s v="TR.32698"/>
    <n v="1"/>
    <x v="12"/>
    <x v="0"/>
    <d v="2018-10-23T12:00:32"/>
    <d v="2018-10-17T21:51:29"/>
    <n v="482943.00000015646"/>
    <n v="8049.0500000026077"/>
    <n v="8049.0500000026077"/>
    <n v="1"/>
    <s v="D528102"/>
    <s v="Closed"/>
  </r>
  <r>
    <x v="0"/>
    <x v="2"/>
    <x v="15"/>
    <s v="FS.396"/>
    <n v="6"/>
    <x v="12"/>
    <x v="0"/>
    <d v="2018-10-25T11:40:38"/>
    <d v="2018-10-17T21:51:29"/>
    <n v="654549.00000016205"/>
    <n v="10909.150000002701"/>
    <n v="65454.900000016205"/>
    <n v="1"/>
    <s v="D527334"/>
    <s v="Closed"/>
  </r>
  <r>
    <x v="0"/>
    <x v="2"/>
    <x v="15"/>
    <s v="FS.343"/>
    <n v="1"/>
    <x v="12"/>
    <x v="0"/>
    <d v="2018-10-23T11:41:29"/>
    <d v="2018-10-17T21:51:29"/>
    <n v="481800.0000001397"/>
    <n v="8030.0000000023283"/>
    <n v="8030.0000000023283"/>
    <n v="1"/>
    <s v="D527454"/>
    <s v="Closed"/>
  </r>
  <r>
    <x v="0"/>
    <x v="2"/>
    <x v="15"/>
    <s v="TR.33142"/>
    <n v="4"/>
    <x v="12"/>
    <x v="0"/>
    <d v="2018-10-18T10:24:34"/>
    <d v="2018-10-17T21:51:29"/>
    <n v="45185.000000079162"/>
    <n v="753.08333333465271"/>
    <n v="3012.3333333386108"/>
    <n v="1"/>
    <s v="D528083"/>
    <s v="Closed"/>
  </r>
  <r>
    <x v="0"/>
    <x v="2"/>
    <x v="15"/>
    <s v="FS.385"/>
    <n v="5"/>
    <x v="12"/>
    <x v="0"/>
    <d v="2018-10-22T19:07:17"/>
    <d v="2018-10-17T21:51:29"/>
    <n v="422148.0000003241"/>
    <n v="7035.8000000054017"/>
    <n v="35179.000000027008"/>
    <n v="1"/>
    <s v="D528080"/>
    <s v="Closed"/>
  </r>
  <r>
    <x v="0"/>
    <x v="2"/>
    <x v="15"/>
    <s v="FS.304"/>
    <n v="1"/>
    <x v="12"/>
    <x v="0"/>
    <d v="2018-10-24T16:27:45"/>
    <d v="2018-10-17T21:51:29"/>
    <n v="585376.00000009406"/>
    <n v="9756.2666666682344"/>
    <n v="9756.2666666682344"/>
    <n v="1"/>
    <s v="D527458"/>
    <s v="Closed"/>
  </r>
  <r>
    <x v="0"/>
    <x v="2"/>
    <x v="15"/>
    <s v="FS.382"/>
    <n v="27"/>
    <x v="12"/>
    <x v="0"/>
    <d v="2018-10-21T20:55:32"/>
    <d v="2018-10-17T21:51:29"/>
    <n v="342243.00000043586"/>
    <n v="5704.0500000072643"/>
    <n v="154009.35000019614"/>
    <n v="1"/>
    <s v="D527438"/>
    <s v="Closed"/>
  </r>
  <r>
    <x v="0"/>
    <x v="2"/>
    <x v="15"/>
    <s v="TR.32844"/>
    <n v="1"/>
    <x v="12"/>
    <x v="0"/>
    <d v="2018-10-28T20:13:33"/>
    <d v="2018-10-17T21:51:29"/>
    <n v="944523.99999999907"/>
    <n v="15742.066666666651"/>
    <n v="15742.066666666651"/>
    <n v="1"/>
    <s v="D528098"/>
    <s v="Closed"/>
  </r>
  <r>
    <x v="0"/>
    <x v="2"/>
    <x v="15"/>
    <s v="FS.302"/>
    <n v="4"/>
    <x v="12"/>
    <x v="0"/>
    <d v="2018-10-28T20:14:13"/>
    <d v="2018-10-17T21:51:29"/>
    <n v="944563.99999991991"/>
    <n v="15742.733333331998"/>
    <n v="62970.933333327994"/>
    <n v="1"/>
    <s v="D528101"/>
    <s v="Closed"/>
  </r>
  <r>
    <x v="0"/>
    <x v="2"/>
    <x v="15"/>
    <s v="FS.417"/>
    <n v="5"/>
    <x v="12"/>
    <x v="0"/>
    <d v="2018-10-23T20:21:49"/>
    <d v="2018-10-17T21:51:29"/>
    <n v="513020.00000027474"/>
    <n v="8550.3333333379123"/>
    <n v="42751.666666689562"/>
    <n v="1"/>
    <s v="D527288"/>
    <s v="Closed"/>
  </r>
  <r>
    <x v="0"/>
    <x v="2"/>
    <x v="15"/>
    <s v="TR.32703"/>
    <n v="1"/>
    <x v="12"/>
    <x v="0"/>
    <d v="2018-10-23T12:01:05"/>
    <d v="2018-10-17T21:51:29"/>
    <n v="482976.00000032689"/>
    <n v="8049.6000000054482"/>
    <n v="8049.6000000054482"/>
    <n v="1"/>
    <s v="D528103"/>
    <s v="Closed"/>
  </r>
  <r>
    <x v="0"/>
    <x v="2"/>
    <x v="15"/>
    <s v="TR.32975"/>
    <n v="1"/>
    <x v="12"/>
    <x v="0"/>
    <d v="2018-10-28T20:12:00"/>
    <d v="2018-10-17T21:51:29"/>
    <n v="944431.0000002617"/>
    <n v="15740.516666671028"/>
    <n v="15740.516666671028"/>
    <n v="1"/>
    <s v="D528096"/>
    <s v="Closed"/>
  </r>
  <r>
    <x v="0"/>
    <x v="2"/>
    <x v="15"/>
    <s v="REC.325"/>
    <n v="54"/>
    <x v="12"/>
    <x v="0"/>
    <d v="2018-10-23T11:32:06"/>
    <d v="2018-10-17T21:51:29"/>
    <n v="481236.99999991804"/>
    <n v="8020.6166666653007"/>
    <n v="433113.29999992624"/>
    <n v="1"/>
    <s v="D527456"/>
    <s v="Closed"/>
  </r>
  <r>
    <x v="0"/>
    <x v="2"/>
    <x v="15"/>
    <s v="TR.33157"/>
    <n v="6"/>
    <x v="12"/>
    <x v="0"/>
    <d v="2018-10-18T09:55:13"/>
    <d v="2018-10-17T21:51:29"/>
    <n v="43424.000000185333"/>
    <n v="723.73333333642222"/>
    <n v="4342.4000000185333"/>
    <n v="1"/>
    <s v="D528084"/>
    <s v="Closed"/>
  </r>
  <r>
    <x v="0"/>
    <x v="2"/>
    <x v="15"/>
    <s v="TR.32765"/>
    <n v="1"/>
    <x v="12"/>
    <x v="0"/>
    <d v="2018-10-18T09:11:32"/>
    <d v="2018-10-17T21:51:29"/>
    <n v="40803.000000421889"/>
    <n v="680.05000000703149"/>
    <n v="680.05000000703149"/>
    <n v="1"/>
    <s v="D527457"/>
    <s v="Closed"/>
  </r>
  <r>
    <x v="0"/>
    <x v="2"/>
    <x v="15"/>
    <s v="TR.32946"/>
    <n v="1"/>
    <x v="12"/>
    <x v="0"/>
    <d v="2018-10-28T20:12:17"/>
    <d v="2018-10-17T21:51:29"/>
    <n v="944448.0000004638"/>
    <n v="15740.80000000773"/>
    <n v="15740.80000000773"/>
    <n v="1"/>
    <s v="D528097"/>
    <s v="Closed"/>
  </r>
  <r>
    <x v="0"/>
    <x v="2"/>
    <x v="15"/>
    <s v="TR.33169"/>
    <n v="1"/>
    <x v="12"/>
    <x v="0"/>
    <d v="2018-10-25T00:53:10"/>
    <d v="2018-10-17T21:51:29"/>
    <n v="615701.00000035018"/>
    <n v="10261.68333333917"/>
    <n v="10261.68333333917"/>
    <n v="1"/>
    <s v="D528085"/>
    <s v="Closed"/>
  </r>
  <r>
    <x v="0"/>
    <x v="2"/>
    <x v="15"/>
    <s v="TR.32872"/>
    <n v="1"/>
    <x v="12"/>
    <x v="0"/>
    <d v="2018-10-28T20:13:16"/>
    <d v="2018-10-17T21:51:29"/>
    <n v="944507.00000042561"/>
    <n v="15741.783333340427"/>
    <n v="15741.783333340427"/>
    <n v="1"/>
    <s v="D528099"/>
    <s v="Closed"/>
  </r>
  <r>
    <x v="0"/>
    <x v="2"/>
    <x v="15"/>
    <s v="FS.358"/>
    <n v="6"/>
    <x v="12"/>
    <x v="0"/>
    <d v="2018-11-03T12:12:00"/>
    <d v="2018-10-17T21:51:29"/>
    <n v="1434031.0000000522"/>
    <n v="23900.516666667536"/>
    <n v="143403.10000000522"/>
    <n v="1"/>
    <s v="D531916_C"/>
    <s v="Closed"/>
  </r>
  <r>
    <x v="0"/>
    <x v="2"/>
    <x v="15"/>
    <s v="TR.32684"/>
    <n v="1"/>
    <x v="12"/>
    <x v="0"/>
    <d v="2018-10-23T11:59:47"/>
    <d v="2018-10-17T21:51:29"/>
    <n v="482898.0000003241"/>
    <n v="8048.3000000054017"/>
    <n v="8048.3000000054017"/>
    <n v="1"/>
    <s v="D528104"/>
    <s v="Closed"/>
  </r>
  <r>
    <x v="0"/>
    <x v="2"/>
    <x v="15"/>
    <s v="FS.276"/>
    <n v="2"/>
    <x v="12"/>
    <x v="0"/>
    <d v="2018-10-28T20:14:30"/>
    <d v="2018-10-17T21:51:29"/>
    <n v="944581.000000122"/>
    <n v="15743.0166666687"/>
    <n v="31486.0333333374"/>
    <n v="1"/>
    <s v="D526968"/>
    <s v="Closed"/>
  </r>
  <r>
    <x v="0"/>
    <x v="2"/>
    <x v="15"/>
    <s v="TR.33175"/>
    <n v="2"/>
    <x v="12"/>
    <x v="0"/>
    <d v="2018-10-28T20:20:01"/>
    <d v="2018-10-17T21:51:29"/>
    <n v="944912.00000017416"/>
    <n v="15748.533333336236"/>
    <n v="31497.066666672472"/>
    <n v="1"/>
    <s v="D528086"/>
    <s v="Closed"/>
  </r>
  <r>
    <x v="0"/>
    <x v="2"/>
    <x v="15"/>
    <s v="TR.32877"/>
    <n v="2"/>
    <x v="12"/>
    <x v="0"/>
    <d v="2018-10-28T20:12:56"/>
    <d v="2018-10-17T21:51:29"/>
    <n v="944487.00000015087"/>
    <n v="15741.450000002515"/>
    <n v="31482.900000005029"/>
    <n v="1"/>
    <s v="D527455"/>
    <s v="Closed"/>
  </r>
  <r>
    <x v="0"/>
    <x v="2"/>
    <x v="15"/>
    <s v="FS.297"/>
    <n v="2"/>
    <x v="12"/>
    <x v="0"/>
    <d v="2018-10-23T11:43:19"/>
    <d v="2018-10-17T21:51:29"/>
    <n v="481910.00000007916"/>
    <n v="8031.8333333346527"/>
    <n v="16063.666666669305"/>
    <n v="1"/>
    <s v="D526970"/>
    <s v="Closed"/>
  </r>
  <r>
    <x v="0"/>
    <x v="2"/>
    <x v="15"/>
    <s v="FS.372"/>
    <n v="1"/>
    <x v="12"/>
    <x v="0"/>
    <d v="2018-10-28T20:09:17"/>
    <d v="2018-10-17T21:51:29"/>
    <n v="944268.00000050571"/>
    <n v="15737.800000008428"/>
    <n v="15737.800000008428"/>
    <n v="1"/>
    <s v="D528079"/>
    <s v="Closed"/>
  </r>
  <r>
    <x v="0"/>
    <x v="2"/>
    <x v="15"/>
    <s v="FS.390"/>
    <n v="4"/>
    <x v="12"/>
    <x v="0"/>
    <d v="2018-10-18T09:08:00"/>
    <d v="2018-10-17T21:51:29"/>
    <n v="40591.000000527129"/>
    <n v="676.51666667545214"/>
    <n v="2706.0666667018086"/>
    <n v="1"/>
    <s v="D528082"/>
    <s v="Closed"/>
  </r>
  <r>
    <x v="0"/>
    <x v="2"/>
    <x v="15"/>
    <s v="FS.400"/>
    <n v="44"/>
    <x v="12"/>
    <x v="0"/>
    <d v="2018-10-21T20:54:14"/>
    <d v="2018-10-17T21:51:29"/>
    <n v="342165.00000043306"/>
    <n v="5702.7500000072177"/>
    <n v="250921.00000031758"/>
    <n v="1"/>
    <s v="D527335"/>
    <s v="Closed"/>
  </r>
  <r>
    <x v="0"/>
    <x v="0"/>
    <x v="4"/>
    <s v="FS.1244"/>
    <n v="1"/>
    <x v="12"/>
    <x v="0"/>
    <d v="2018-10-29T21:33:25"/>
    <d v="2018-10-17T22:11:37"/>
    <n v="1034507.9999998212"/>
    <n v="17241.79999999702"/>
    <n v="17241.79999999702"/>
    <n v="1"/>
    <s v="D528106_A"/>
    <s v="Closed"/>
  </r>
  <r>
    <x v="0"/>
    <x v="0"/>
    <x v="4"/>
    <s v="FS.996"/>
    <n v="2"/>
    <x v="12"/>
    <x v="0"/>
    <d v="2018-10-19T19:50:56"/>
    <d v="2018-10-17T22:17:16"/>
    <n v="164020.00000008848"/>
    <n v="2733.6666666681413"/>
    <n v="5467.3333333362825"/>
    <n v="1"/>
    <s v="D528113_A"/>
    <s v="Closed"/>
  </r>
  <r>
    <x v="0"/>
    <x v="0"/>
    <x v="0"/>
    <s v="FS.1001"/>
    <n v="84"/>
    <x v="12"/>
    <x v="0"/>
    <d v="2018-10-19T17:38:00"/>
    <d v="2018-10-17T22:17:42"/>
    <n v="156018.00000036601"/>
    <n v="2600.3000000061002"/>
    <n v="218425.20000051241"/>
    <n v="1"/>
    <s v="D528114_A"/>
    <s v="Closed"/>
  </r>
  <r>
    <x v="0"/>
    <x v="0"/>
    <x v="4"/>
    <s v="FS.1177"/>
    <n v="1"/>
    <x v="12"/>
    <x v="0"/>
    <d v="2018-10-19T19:55:14"/>
    <d v="2018-10-17T22:23:44"/>
    <n v="163889.99999987427"/>
    <n v="2731.4999999979045"/>
    <n v="2731.4999999979045"/>
    <n v="1"/>
    <s v="D528123_A"/>
    <s v="Closed"/>
  </r>
  <r>
    <x v="0"/>
    <x v="0"/>
    <x v="4"/>
    <s v="FS.1204"/>
    <n v="1"/>
    <x v="12"/>
    <x v="0"/>
    <d v="2018-10-19T19:55:34"/>
    <d v="2018-10-17T22:24:08"/>
    <n v="163886.00000019651"/>
    <n v="2731.4333333366085"/>
    <n v="2731.4333333366085"/>
    <n v="1"/>
    <s v="D528124_A"/>
    <s v="Closed"/>
  </r>
  <r>
    <x v="0"/>
    <x v="0"/>
    <x v="4"/>
    <s v="FS.1283"/>
    <n v="3"/>
    <x v="12"/>
    <x v="0"/>
    <d v="2018-10-19T19:55:46"/>
    <d v="2018-10-17T22:24:27"/>
    <n v="163878.99999981746"/>
    <n v="2731.3166666636243"/>
    <n v="8193.949999990873"/>
    <n v="1"/>
    <s v="D528125_A"/>
    <s v="Closed"/>
  </r>
  <r>
    <x v="0"/>
    <x v="0"/>
    <x v="0"/>
    <s v="FS.1320"/>
    <n v="1"/>
    <x v="12"/>
    <x v="0"/>
    <d v="2018-10-21T09:45:37"/>
    <d v="2018-10-17T22:24:52"/>
    <n v="300044.99999955297"/>
    <n v="5000.7499999925494"/>
    <n v="5000.7499999925494"/>
    <n v="1"/>
    <s v="D528126_A"/>
    <s v="Closed"/>
  </r>
  <r>
    <x v="0"/>
    <x v="0"/>
    <x v="0"/>
    <s v="FS.1325"/>
    <n v="1"/>
    <x v="12"/>
    <x v="0"/>
    <d v="2018-10-21T10:52:07"/>
    <d v="2018-10-17T22:25:14"/>
    <n v="304013.00000050105"/>
    <n v="5066.8833333416842"/>
    <n v="5066.8833333416842"/>
    <n v="1"/>
    <s v="D528127_A"/>
    <s v="Closed"/>
  </r>
  <r>
    <x v="0"/>
    <x v="0"/>
    <x v="0"/>
    <s v="FS.1327"/>
    <n v="20"/>
    <x v="12"/>
    <x v="0"/>
    <d v="2018-10-21T10:51:49"/>
    <d v="2018-10-17T22:25:42"/>
    <n v="303966.99999980628"/>
    <n v="5066.1166666634381"/>
    <n v="101322.33333326876"/>
    <n v="1"/>
    <s v="D528128_A"/>
    <s v="Closed"/>
  </r>
  <r>
    <x v="0"/>
    <x v="0"/>
    <x v="0"/>
    <s v="FS.1328"/>
    <n v="4"/>
    <x v="12"/>
    <x v="0"/>
    <d v="2018-10-21T10:52:25"/>
    <d v="2018-10-17T22:26:04"/>
    <n v="303980.99999993574"/>
    <n v="5066.349999998929"/>
    <n v="20265.399999995716"/>
    <n v="1"/>
    <s v="D528129_A"/>
    <s v="Closed"/>
  </r>
  <r>
    <x v="0"/>
    <x v="0"/>
    <x v="0"/>
    <s v="REC.1336"/>
    <n v="29"/>
    <x v="12"/>
    <x v="0"/>
    <d v="2018-10-21T11:52:51"/>
    <d v="2018-10-17T22:28:24"/>
    <n v="307467.00000010896"/>
    <n v="5124.4500000018161"/>
    <n v="148609.05000005267"/>
    <n v="1"/>
    <s v="D528131_A"/>
    <s v="Closed"/>
  </r>
  <r>
    <x v="0"/>
    <x v="0"/>
    <x v="0"/>
    <s v="FS.1338"/>
    <n v="129"/>
    <x v="12"/>
    <x v="0"/>
    <d v="2018-10-27T20:06:12"/>
    <d v="2018-10-17T22:32:08"/>
    <n v="855244.00000004098"/>
    <n v="14254.06666666735"/>
    <n v="1838774.6000000881"/>
    <n v="1"/>
    <s v="D528133"/>
    <s v="Closed"/>
  </r>
  <r>
    <x v="0"/>
    <x v="0"/>
    <x v="0"/>
    <s v="FS.48789"/>
    <n v="54"/>
    <x v="12"/>
    <x v="0"/>
    <d v="2018-10-21T15:57:37"/>
    <d v="2018-10-17T22:33:20"/>
    <n v="321857.00000007637"/>
    <n v="5364.2833333346061"/>
    <n v="289671.30000006873"/>
    <n v="1"/>
    <s v="D528134_A"/>
    <s v="Closed"/>
  </r>
  <r>
    <x v="0"/>
    <x v="0"/>
    <x v="0"/>
    <s v="FS.1378"/>
    <n v="37"/>
    <x v="12"/>
    <x v="0"/>
    <d v="2018-10-27T19:51:12"/>
    <d v="2018-10-17T22:35:20"/>
    <n v="854152.00000000186"/>
    <n v="14235.866666666698"/>
    <n v="526727.06666666782"/>
    <n v="1"/>
    <s v="D528137"/>
    <s v="Closed"/>
  </r>
  <r>
    <x v="0"/>
    <x v="0"/>
    <x v="0"/>
    <s v="FS.1379"/>
    <n v="34"/>
    <x v="12"/>
    <x v="0"/>
    <d v="2018-10-21T12:38:39"/>
    <d v="2018-10-17T22:35:42"/>
    <n v="309777.00000009499"/>
    <n v="5162.9500000015832"/>
    <n v="175540.30000005383"/>
    <n v="1"/>
    <s v="D528138_A"/>
    <s v="Closed"/>
  </r>
  <r>
    <x v="0"/>
    <x v="2"/>
    <x v="10"/>
    <s v="FS.119"/>
    <n v="1"/>
    <x v="12"/>
    <x v="0"/>
    <d v="2018-10-26T21:30:42"/>
    <d v="2018-10-18T07:50:42"/>
    <n v="740400.00000006985"/>
    <n v="12340.000000001164"/>
    <n v="12340.000000001164"/>
    <n v="1"/>
    <s v="D528153"/>
    <s v="Closed"/>
  </r>
  <r>
    <x v="0"/>
    <x v="2"/>
    <x v="10"/>
    <s v="REC.162"/>
    <n v="32"/>
    <x v="12"/>
    <x v="0"/>
    <d v="2018-10-26T21:27:49"/>
    <d v="2018-10-18T08:31:49"/>
    <n v="737759.99999963678"/>
    <n v="12295.999999993946"/>
    <n v="393471.99999980628"/>
    <n v="1"/>
    <s v="D528188"/>
    <s v="Closed"/>
  </r>
  <r>
    <x v="0"/>
    <x v="2"/>
    <x v="10"/>
    <s v="FS.157"/>
    <n v="1"/>
    <x v="12"/>
    <x v="0"/>
    <d v="2018-10-26T21:28:25"/>
    <d v="2018-10-18T08:32:08"/>
    <n v="737776.99999983888"/>
    <n v="12296.283333330648"/>
    <n v="12296.283333330648"/>
    <n v="1"/>
    <s v="D528189"/>
    <s v="Closed"/>
  </r>
  <r>
    <x v="0"/>
    <x v="2"/>
    <x v="10"/>
    <s v="FS.161"/>
    <n v="1"/>
    <x v="12"/>
    <x v="0"/>
    <d v="2018-10-26T21:28:41"/>
    <d v="2018-10-18T08:32:46"/>
    <n v="737754.99999972526"/>
    <n v="12295.916666662088"/>
    <n v="12295.916666662088"/>
    <n v="1"/>
    <s v="D528191"/>
    <s v="Closed"/>
  </r>
  <r>
    <x v="0"/>
    <x v="2"/>
    <x v="10"/>
    <s v="FS.166"/>
    <n v="2"/>
    <x v="12"/>
    <x v="0"/>
    <d v="2018-10-25T15:05:13"/>
    <d v="2018-10-18T08:33:55"/>
    <n v="628278.00000021234"/>
    <n v="10471.300000003539"/>
    <n v="20942.600000007078"/>
    <n v="1"/>
    <s v="D528196"/>
    <s v="Closed"/>
  </r>
  <r>
    <x v="0"/>
    <x v="2"/>
    <x v="10"/>
    <s v="FS.171"/>
    <n v="10"/>
    <x v="12"/>
    <x v="0"/>
    <d v="2018-10-28T11:30:59"/>
    <d v="2018-10-18T08:50:57"/>
    <n v="873601.99999969918"/>
    <n v="14560.03333332832"/>
    <n v="145600.3333332832"/>
    <n v="1"/>
    <s v="D528215"/>
    <s v="Closed"/>
  </r>
  <r>
    <x v="0"/>
    <x v="2"/>
    <x v="10"/>
    <s v="FS.173"/>
    <n v="9"/>
    <x v="12"/>
    <x v="0"/>
    <d v="2018-10-28T11:31:34"/>
    <d v="2018-10-18T08:51:16"/>
    <n v="873617.99999966752"/>
    <n v="14560.299999994459"/>
    <n v="131042.69999995013"/>
    <n v="1"/>
    <s v="D528216"/>
    <s v="Closed"/>
  </r>
  <r>
    <x v="0"/>
    <x v="2"/>
    <x v="10"/>
    <s v="FS.174"/>
    <n v="14"/>
    <x v="12"/>
    <x v="0"/>
    <d v="2018-10-26T07:39:13"/>
    <d v="2018-10-18T08:51:38"/>
    <n v="686854.99999956228"/>
    <n v="11447.583333326038"/>
    <n v="160266.16666656453"/>
    <n v="1"/>
    <s v="D528217"/>
    <s v="Closed"/>
  </r>
  <r>
    <x v="0"/>
    <x v="2"/>
    <x v="15"/>
    <s v="FS.390"/>
    <n v="4"/>
    <x v="12"/>
    <x v="0"/>
    <d v="2018-10-22T19:05:08"/>
    <d v="2018-10-18T09:08:00"/>
    <n v="381427.99999981653"/>
    <n v="6357.1333333302755"/>
    <n v="25428.533333321102"/>
    <n v="1"/>
    <s v="D528454"/>
    <s v="Closed"/>
  </r>
  <r>
    <x v="0"/>
    <x v="2"/>
    <x v="15"/>
    <s v="SL.4089"/>
    <n v="3"/>
    <x v="12"/>
    <x v="0"/>
    <d v="2018-10-25T00:57:30"/>
    <d v="2018-10-18T10:23:00"/>
    <n v="570870.00000004191"/>
    <n v="9514.5000000006985"/>
    <n v="28543.500000002095"/>
    <n v="1"/>
    <s v="D528249"/>
    <s v="Closed"/>
  </r>
  <r>
    <x v="0"/>
    <x v="2"/>
    <x v="10"/>
    <s v="REC.216"/>
    <n v="52"/>
    <x v="12"/>
    <x v="0"/>
    <d v="2018-10-25T10:42:08"/>
    <d v="2018-10-18T14:33:20"/>
    <n v="590927.99999979325"/>
    <n v="9848.7999999965541"/>
    <n v="512137.59999982081"/>
    <n v="1"/>
    <s v="D528301"/>
    <s v="Closed"/>
  </r>
  <r>
    <x v="0"/>
    <x v="2"/>
    <x v="10"/>
    <s v="FS.212"/>
    <n v="1"/>
    <x v="12"/>
    <x v="0"/>
    <d v="2018-10-25T10:43:13"/>
    <d v="2018-10-18T14:34:27"/>
    <n v="590925.99999995437"/>
    <n v="9848.7666666659061"/>
    <n v="9848.7666666659061"/>
    <n v="1"/>
    <s v="D528303"/>
    <s v="Closed"/>
  </r>
  <r>
    <x v="0"/>
    <x v="2"/>
    <x v="10"/>
    <s v="FS.213"/>
    <n v="4"/>
    <x v="12"/>
    <x v="0"/>
    <d v="2018-10-25T10:43:26"/>
    <d v="2018-10-18T14:34:50"/>
    <n v="590916.00000013132"/>
    <n v="9848.6000000021886"/>
    <n v="39394.400000008754"/>
    <n v="1"/>
    <s v="D528305"/>
    <s v="Closed"/>
  </r>
  <r>
    <x v="0"/>
    <x v="2"/>
    <x v="10"/>
    <s v="FS.219"/>
    <n v="1"/>
    <x v="12"/>
    <x v="0"/>
    <d v="2018-10-25T10:48:33"/>
    <d v="2018-10-18T14:35:37"/>
    <n v="591175.99999993108"/>
    <n v="9852.9333333321847"/>
    <n v="9852.9333333321847"/>
    <n v="1"/>
    <s v="D528307_A"/>
    <s v="Closed"/>
  </r>
  <r>
    <x v="0"/>
    <x v="2"/>
    <x v="10"/>
    <s v="FS.219"/>
    <n v="1"/>
    <x v="12"/>
    <x v="0"/>
    <d v="2018-10-25T10:48:18"/>
    <d v="2018-10-18T14:35:37"/>
    <n v="591161.00000019651"/>
    <n v="9852.6833333366085"/>
    <n v="9852.6833333366085"/>
    <n v="1"/>
    <s v="D528307_B"/>
    <s v="Closed"/>
  </r>
  <r>
    <x v="0"/>
    <x v="2"/>
    <x v="10"/>
    <s v="FS.221"/>
    <n v="2"/>
    <x v="12"/>
    <x v="0"/>
    <d v="2018-10-25T10:48:37"/>
    <d v="2018-10-18T14:36:01"/>
    <n v="591156.00000028498"/>
    <n v="9852.6000000047497"/>
    <n v="19705.200000009499"/>
    <n v="1"/>
    <s v="D528308"/>
    <s v="Closed"/>
  </r>
  <r>
    <x v="0"/>
    <x v="2"/>
    <x v="10"/>
    <s v="FS.230"/>
    <n v="1"/>
    <x v="12"/>
    <x v="0"/>
    <d v="2018-10-25T10:43:36"/>
    <d v="2018-10-18T14:36:25"/>
    <n v="590831.00000037812"/>
    <n v="9847.1833333396353"/>
    <n v="9847.1833333396353"/>
    <n v="1"/>
    <s v="D528309"/>
    <s v="Closed"/>
  </r>
  <r>
    <x v="0"/>
    <x v="2"/>
    <x v="10"/>
    <s v="FS.233"/>
    <n v="1"/>
    <x v="12"/>
    <x v="0"/>
    <d v="2018-10-25T10:43:49"/>
    <d v="2018-10-18T14:36:46"/>
    <n v="590823.00000039395"/>
    <n v="9847.0500000065658"/>
    <n v="9847.0500000065658"/>
    <n v="1"/>
    <s v="D528310"/>
    <s v="Closed"/>
  </r>
  <r>
    <x v="0"/>
    <x v="2"/>
    <x v="10"/>
    <s v="FS.235"/>
    <n v="13"/>
    <x v="12"/>
    <x v="0"/>
    <d v="2018-10-25T10:44:06"/>
    <d v="2018-10-18T14:37:07"/>
    <n v="590818.9999994589"/>
    <n v="9846.983333324315"/>
    <n v="128010.7833332161"/>
    <n v="1"/>
    <s v="D528311"/>
    <s v="Closed"/>
  </r>
  <r>
    <x v="0"/>
    <x v="2"/>
    <x v="10"/>
    <s v="FS.35187"/>
    <n v="2"/>
    <x v="12"/>
    <x v="0"/>
    <d v="2018-10-25T10:44:18"/>
    <d v="2018-10-18T14:37:26"/>
    <n v="590812.00000033714"/>
    <n v="9846.8666666722856"/>
    <n v="19693.733333344571"/>
    <n v="1"/>
    <s v="D528312"/>
    <s v="Closed"/>
  </r>
  <r>
    <x v="0"/>
    <x v="2"/>
    <x v="10"/>
    <s v="FS.231"/>
    <n v="9"/>
    <x v="12"/>
    <x v="0"/>
    <d v="2018-10-25T10:44:47"/>
    <d v="2018-10-18T14:38:28"/>
    <n v="590779.00000016671"/>
    <n v="9846.3166666694451"/>
    <n v="88616.850000025006"/>
    <n v="1"/>
    <s v="D528314"/>
    <s v="Closed"/>
  </r>
  <r>
    <x v="0"/>
    <x v="2"/>
    <x v="10"/>
    <s v="FS.232"/>
    <n v="1"/>
    <x v="12"/>
    <x v="0"/>
    <d v="2018-10-25T10:45:07"/>
    <d v="2018-10-18T14:38:51"/>
    <n v="590776.00000009406"/>
    <n v="9846.2666666682344"/>
    <n v="9846.2666666682344"/>
    <n v="1"/>
    <s v="D528315"/>
    <s v="Closed"/>
  </r>
  <r>
    <x v="0"/>
    <x v="2"/>
    <x v="5"/>
    <s v="TR.33885"/>
    <n v="4"/>
    <x v="12"/>
    <x v="0"/>
    <d v="2018-10-27T19:34:44"/>
    <d v="2018-10-18T21:22:56"/>
    <n v="771107.99999996088"/>
    <n v="12851.799999999348"/>
    <n v="51407.199999997392"/>
    <n v="1"/>
    <s v="D528373_A"/>
    <s v="Closed"/>
  </r>
  <r>
    <x v="0"/>
    <x v="2"/>
    <x v="5"/>
    <s v="TR.33793"/>
    <n v="3"/>
    <x v="12"/>
    <x v="0"/>
    <d v="2018-10-27T19:34:30"/>
    <d v="2018-10-18T21:25:29"/>
    <n v="770941.00000052713"/>
    <n v="12849.016666675452"/>
    <n v="38547.050000026356"/>
    <n v="1"/>
    <s v="D528378_A"/>
    <s v="Closed"/>
  </r>
  <r>
    <x v="0"/>
    <x v="7"/>
    <x v="17"/>
    <s v="FS.8891"/>
    <n v="12"/>
    <x v="12"/>
    <x v="0"/>
    <d v="2018-10-19T20:20:13"/>
    <d v="2018-10-18T21:40:33"/>
    <n v="81580.000000423752"/>
    <n v="1359.6666666737292"/>
    <n v="16316.00000008475"/>
    <n v="1"/>
    <s v="D528385"/>
    <s v="Closed"/>
  </r>
  <r>
    <x v="0"/>
    <x v="7"/>
    <x v="17"/>
    <s v="PL.106322"/>
    <n v="20"/>
    <x v="12"/>
    <x v="0"/>
    <d v="2018-10-19T20:18:10"/>
    <d v="2018-10-18T21:45:00"/>
    <n v="81189.999999781139"/>
    <n v="1353.166666663019"/>
    <n v="27063.33333326038"/>
    <n v="1"/>
    <s v="D528387"/>
    <s v="Closed"/>
  </r>
  <r>
    <x v="0"/>
    <x v="7"/>
    <x v="17"/>
    <s v="TR.39002"/>
    <n v="1"/>
    <x v="12"/>
    <x v="0"/>
    <d v="2018-10-22T16:23:11"/>
    <d v="2018-10-18T22:11:11"/>
    <n v="324719.99999983236"/>
    <n v="5411.999999997206"/>
    <n v="5411.999999997206"/>
    <n v="1"/>
    <s v="D528399_A"/>
    <s v="Closed"/>
  </r>
  <r>
    <x v="0"/>
    <x v="7"/>
    <x v="17"/>
    <s v="FS.1756"/>
    <n v="7"/>
    <x v="12"/>
    <x v="0"/>
    <d v="2018-10-29T21:00:29"/>
    <d v="2018-10-18T22:14:00"/>
    <n v="945988.99999985006"/>
    <n v="15766.483333330834"/>
    <n v="110365.38333331584"/>
    <n v="1"/>
    <s v="D528076"/>
    <s v="Closed"/>
  </r>
  <r>
    <x v="0"/>
    <x v="7"/>
    <x v="17"/>
    <s v="REC.1753"/>
    <n v="234"/>
    <x v="12"/>
    <x v="0"/>
    <d v="2018-10-29T21:01:11"/>
    <d v="2018-10-18T22:14:00"/>
    <n v="946031.00000023842"/>
    <n v="15767.183333337307"/>
    <n v="3689520.9000009298"/>
    <n v="1"/>
    <s v="D530640"/>
    <s v="Closed"/>
  </r>
  <r>
    <x v="0"/>
    <x v="7"/>
    <x v="17"/>
    <s v="PL.106263"/>
    <n v="32"/>
    <x v="12"/>
    <x v="0"/>
    <d v="2018-10-19T20:25:43"/>
    <d v="2018-10-18T22:14:50"/>
    <n v="79853.000000305474"/>
    <n v="1330.8833333384246"/>
    <n v="42588.266666829586"/>
    <n v="1"/>
    <s v="D528384"/>
    <s v="Closed"/>
  </r>
  <r>
    <x v="0"/>
    <x v="7"/>
    <x v="17"/>
    <s v="SW.1787"/>
    <n v="166"/>
    <x v="12"/>
    <x v="0"/>
    <d v="2018-10-19T10:28:29"/>
    <d v="2018-10-18T22:14:50"/>
    <n v="44019.000000343658"/>
    <n v="733.65000000572763"/>
    <n v="121785.90000095079"/>
    <n v="1"/>
    <s v="D528364"/>
    <s v="Closed"/>
  </r>
  <r>
    <x v="0"/>
    <x v="7"/>
    <x v="17"/>
    <s v="FS.1773"/>
    <n v="4"/>
    <x v="12"/>
    <x v="0"/>
    <d v="2018-10-21T08:29:14"/>
    <d v="2018-10-18T22:14:50"/>
    <n v="209663.99999996647"/>
    <n v="3494.3999999994412"/>
    <n v="13977.599999997765"/>
    <n v="1"/>
    <s v="D528383"/>
    <s v="Closed"/>
  </r>
  <r>
    <x v="0"/>
    <x v="7"/>
    <x v="17"/>
    <s v="PL.106701"/>
    <n v="8"/>
    <x v="12"/>
    <x v="0"/>
    <d v="2018-10-20T11:02:01"/>
    <d v="2018-10-18T22:14:50"/>
    <n v="132431.00000044797"/>
    <n v="2207.1833333407994"/>
    <n v="17657.466666726395"/>
    <n v="1"/>
    <s v="D528393"/>
    <s v="Closed"/>
  </r>
  <r>
    <x v="0"/>
    <x v="7"/>
    <x v="17"/>
    <s v="TR.39002"/>
    <n v="1"/>
    <x v="12"/>
    <x v="0"/>
    <d v="2018-10-22T16:23:03"/>
    <d v="2018-10-18T22:14:50"/>
    <n v="324493.00000020303"/>
    <n v="5408.2166666700505"/>
    <n v="5408.2166666700505"/>
    <n v="1"/>
    <s v="D528399_C"/>
    <s v="Closed"/>
  </r>
  <r>
    <x v="0"/>
    <x v="7"/>
    <x v="17"/>
    <s v="FS.1834"/>
    <n v="3"/>
    <x v="12"/>
    <x v="0"/>
    <d v="2018-10-19T20:00:54"/>
    <d v="2018-10-18T22:14:50"/>
    <n v="78364.000000501983"/>
    <n v="1306.066666675033"/>
    <n v="3918.2000000250991"/>
    <n v="1"/>
    <s v="D528390"/>
    <s v="Closed"/>
  </r>
  <r>
    <x v="0"/>
    <x v="7"/>
    <x v="17"/>
    <s v="FS.1833"/>
    <n v="23"/>
    <x v="12"/>
    <x v="0"/>
    <d v="2018-10-20T11:06:59"/>
    <d v="2018-10-18T22:14:50"/>
    <n v="132729.00000032969"/>
    <n v="2212.1500000054948"/>
    <n v="50879.45000012638"/>
    <n v="1"/>
    <s v="D528391"/>
    <s v="Closed"/>
  </r>
  <r>
    <x v="0"/>
    <x v="7"/>
    <x v="17"/>
    <s v="PL.106692"/>
    <n v="5"/>
    <x v="12"/>
    <x v="0"/>
    <d v="2018-10-20T15:30:45"/>
    <d v="2018-10-18T22:14:50"/>
    <n v="148555.00000028405"/>
    <n v="2475.9166666714009"/>
    <n v="12379.583333357004"/>
    <n v="1"/>
    <s v="D528394"/>
    <s v="Closed"/>
  </r>
  <r>
    <x v="0"/>
    <x v="7"/>
    <x v="17"/>
    <s v="TR.61359"/>
    <n v="1"/>
    <x v="12"/>
    <x v="0"/>
    <d v="2018-10-22T09:00:24"/>
    <d v="2018-10-18T22:14:50"/>
    <n v="297934.00000019465"/>
    <n v="4965.5666666699108"/>
    <n v="4965.5666666699108"/>
    <n v="1"/>
    <s v="D528396"/>
    <s v="Closed"/>
  </r>
  <r>
    <x v="0"/>
    <x v="7"/>
    <x v="17"/>
    <s v="FS.1768"/>
    <n v="2"/>
    <x v="12"/>
    <x v="0"/>
    <d v="2018-10-21T08:28:29"/>
    <d v="2018-10-18T22:14:50"/>
    <n v="209619.00000013411"/>
    <n v="3493.6500000022352"/>
    <n v="6987.3000000044703"/>
    <n v="1"/>
    <s v="D528382"/>
    <s v="Closed"/>
  </r>
  <r>
    <x v="0"/>
    <x v="7"/>
    <x v="17"/>
    <s v="FS.1821"/>
    <n v="52"/>
    <x v="12"/>
    <x v="0"/>
    <d v="2018-10-21T18:55:16"/>
    <d v="2018-10-18T22:14:50"/>
    <n v="247226.00000028033"/>
    <n v="4120.4333333380055"/>
    <n v="214262.53333357628"/>
    <n v="1"/>
    <s v="D528927_C"/>
    <s v="Closed"/>
  </r>
  <r>
    <x v="0"/>
    <x v="7"/>
    <x v="17"/>
    <s v="REC.1819"/>
    <n v="39"/>
    <x v="12"/>
    <x v="0"/>
    <d v="2018-10-20T11:05:51"/>
    <d v="2018-10-18T22:14:50"/>
    <n v="132661.00000014994"/>
    <n v="2211.0166666691657"/>
    <n v="86229.650000097463"/>
    <n v="1"/>
    <s v="D528702"/>
    <s v="Closed"/>
  </r>
  <r>
    <x v="0"/>
    <x v="7"/>
    <x v="17"/>
    <s v="FS.1758"/>
    <n v="18"/>
    <x v="12"/>
    <x v="0"/>
    <d v="2018-10-29T20:59:52"/>
    <d v="2018-10-18T22:14:50"/>
    <n v="945902.00000025798"/>
    <n v="15765.033333337633"/>
    <n v="283770.60000007739"/>
    <n v="1"/>
    <s v="D528077"/>
    <s v="Closed"/>
  </r>
  <r>
    <x v="0"/>
    <x v="7"/>
    <x v="17"/>
    <s v="FS.1759"/>
    <n v="1"/>
    <x v="12"/>
    <x v="0"/>
    <d v="2018-10-27T07:30:00"/>
    <d v="2018-10-18T22:14:50"/>
    <n v="724510.00000024214"/>
    <n v="12075.166666670702"/>
    <n v="12075.166666670702"/>
    <n v="1"/>
    <s v="D528381"/>
    <s v="Closed"/>
  </r>
  <r>
    <x v="0"/>
    <x v="7"/>
    <x v="17"/>
    <s v="REC.1814"/>
    <n v="101"/>
    <x v="12"/>
    <x v="0"/>
    <d v="2018-10-19T20:12:19"/>
    <d v="2018-10-18T22:14:50"/>
    <n v="79049.000000325032"/>
    <n v="1317.4833333387505"/>
    <n v="133065.8166672138"/>
    <n v="1"/>
    <s v="D528505"/>
    <s v="Closed"/>
  </r>
  <r>
    <x v="0"/>
    <x v="7"/>
    <x v="17"/>
    <s v="PL.106684"/>
    <n v="114"/>
    <x v="12"/>
    <x v="0"/>
    <d v="2018-10-20T20:35:13"/>
    <d v="2018-10-18T22:14:50"/>
    <n v="166823.00000027753"/>
    <n v="2780.3833333379589"/>
    <n v="316963.70000052731"/>
    <n v="1"/>
    <s v="D528392"/>
    <s v="Closed"/>
  </r>
  <r>
    <x v="0"/>
    <x v="2"/>
    <x v="5"/>
    <s v="TR.33133"/>
    <n v="1"/>
    <x v="12"/>
    <x v="0"/>
    <d v="2018-10-29T19:48:49"/>
    <d v="2018-10-18T22:26:25"/>
    <n v="940943.99999985471"/>
    <n v="15682.399999997579"/>
    <n v="15682.399999997579"/>
    <n v="1"/>
    <s v="D528407_A"/>
    <s v="Closed"/>
  </r>
  <r>
    <x v="0"/>
    <x v="2"/>
    <x v="5"/>
    <s v="TR.34688"/>
    <n v="4"/>
    <x v="12"/>
    <x v="0"/>
    <d v="2018-11-13T08:25:50"/>
    <d v="2018-10-18T22:29:48"/>
    <n v="2195762.0000001043"/>
    <n v="36596.033333335072"/>
    <n v="146384.13333334029"/>
    <n v="1"/>
    <s v="D528353"/>
    <s v="Closed"/>
  </r>
  <r>
    <x v="0"/>
    <x v="2"/>
    <x v="5"/>
    <s v="FS.311"/>
    <n v="1"/>
    <x v="12"/>
    <x v="0"/>
    <d v="2018-10-19T12:35:52"/>
    <d v="2018-10-18T22:29:48"/>
    <n v="50764.000000432134"/>
    <n v="846.06666667386889"/>
    <n v="846.06666667386889"/>
    <n v="1"/>
    <s v="D526568"/>
    <s v="Closed"/>
  </r>
  <r>
    <x v="0"/>
    <x v="2"/>
    <x v="5"/>
    <s v="TR.33048"/>
    <n v="1"/>
    <x v="12"/>
    <x v="0"/>
    <d v="2018-10-24T11:12:16"/>
    <d v="2018-10-18T22:29:48"/>
    <n v="477748.00000030082"/>
    <n v="7962.4666666716803"/>
    <n v="7962.4666666716803"/>
    <n v="1"/>
    <s v="D527703"/>
    <s v="Closed"/>
  </r>
  <r>
    <x v="0"/>
    <x v="2"/>
    <x v="5"/>
    <s v="TR.32730"/>
    <n v="2"/>
    <x v="12"/>
    <x v="0"/>
    <d v="2018-10-28T11:09:11"/>
    <d v="2018-10-18T22:29:48"/>
    <n v="823163.0000004312"/>
    <n v="13719.38333334052"/>
    <n v="27438.76666668104"/>
    <n v="1"/>
    <s v="D527689"/>
    <s v="Closed"/>
  </r>
  <r>
    <x v="0"/>
    <x v="2"/>
    <x v="5"/>
    <s v="FS.306"/>
    <n v="2"/>
    <x v="12"/>
    <x v="0"/>
    <d v="2018-10-24T11:04:59"/>
    <d v="2018-10-18T22:29:48"/>
    <n v="477310.99999998696"/>
    <n v="7955.183333333116"/>
    <n v="15910.366666666232"/>
    <n v="1"/>
    <s v="D526577"/>
    <s v="Closed"/>
  </r>
  <r>
    <x v="0"/>
    <x v="2"/>
    <x v="5"/>
    <s v="FS.384"/>
    <n v="1"/>
    <x v="12"/>
    <x v="0"/>
    <d v="2018-11-03T14:13:33"/>
    <d v="2018-10-18T22:29:48"/>
    <n v="1352625.0000000698"/>
    <n v="22543.750000001164"/>
    <n v="22543.750000001164"/>
    <n v="1"/>
    <s v="D526555"/>
    <s v="Closed"/>
  </r>
  <r>
    <x v="0"/>
    <x v="2"/>
    <x v="5"/>
    <s v="TR.33133"/>
    <n v="1"/>
    <x v="12"/>
    <x v="0"/>
    <d v="2018-10-29T19:48:43"/>
    <d v="2018-10-18T22:29:48"/>
    <n v="940735.0000000326"/>
    <n v="15678.91666666721"/>
    <n v="15678.91666666721"/>
    <n v="1"/>
    <s v="D528407_B"/>
    <s v="Closed"/>
  </r>
  <r>
    <x v="0"/>
    <x v="2"/>
    <x v="5"/>
    <s v="FS.307"/>
    <n v="3"/>
    <x v="12"/>
    <x v="0"/>
    <d v="2018-11-07T19:29:49"/>
    <d v="2018-10-18T22:29:48"/>
    <n v="1717201.0000002338"/>
    <n v="28620.016666670563"/>
    <n v="85860.050000011688"/>
    <n v="1"/>
    <s v="D526578"/>
    <s v="Closed"/>
  </r>
  <r>
    <x v="0"/>
    <x v="2"/>
    <x v="5"/>
    <s v="FS.31987"/>
    <n v="2"/>
    <x v="12"/>
    <x v="0"/>
    <d v="2018-10-20T17:39:23"/>
    <d v="2018-10-18T22:29:48"/>
    <n v="155375.00000030268"/>
    <n v="2589.583333338378"/>
    <n v="5179.166666676756"/>
    <n v="1"/>
    <s v="D526550"/>
    <s v="Closed"/>
  </r>
  <r>
    <x v="0"/>
    <x v="2"/>
    <x v="5"/>
    <s v="TR.32983"/>
    <n v="2"/>
    <x v="12"/>
    <x v="0"/>
    <d v="2018-11-10T09:35:24"/>
    <d v="2018-10-18T22:29:48"/>
    <n v="1940736.0000001732"/>
    <n v="32345.600000002887"/>
    <n v="64691.200000005774"/>
    <n v="1"/>
    <s v="D527701"/>
    <s v="Closed"/>
  </r>
  <r>
    <x v="0"/>
    <x v="2"/>
    <x v="5"/>
    <s v="TR.34059"/>
    <n v="2"/>
    <x v="12"/>
    <x v="0"/>
    <d v="2018-11-06T15:58:24"/>
    <d v="2018-10-18T22:29:48"/>
    <n v="1618116.000000271"/>
    <n v="26968.600000004517"/>
    <n v="53937.200000009034"/>
    <n v="1"/>
    <s v="D528365"/>
    <s v="Closed"/>
  </r>
  <r>
    <x v="0"/>
    <x v="2"/>
    <x v="5"/>
    <s v="TR.33683"/>
    <n v="2"/>
    <x v="12"/>
    <x v="0"/>
    <d v="2018-10-21T19:01:20"/>
    <d v="2018-10-18T22:29:48"/>
    <n v="246692.00000055134"/>
    <n v="4111.5333333425224"/>
    <n v="8223.0666666850448"/>
    <n v="1"/>
    <s v="D528376"/>
    <s v="Closed"/>
  </r>
  <r>
    <x v="0"/>
    <x v="2"/>
    <x v="5"/>
    <s v="TR.34147"/>
    <n v="3"/>
    <x v="12"/>
    <x v="0"/>
    <d v="2018-11-04T19:27:52"/>
    <d v="2018-10-18T22:29:48"/>
    <n v="1457884.0000005439"/>
    <n v="24298.066666675732"/>
    <n v="72894.200000027195"/>
    <n v="1"/>
    <s v="D528367"/>
    <s v="Closed"/>
  </r>
  <r>
    <x v="0"/>
    <x v="2"/>
    <x v="5"/>
    <s v="FS.584"/>
    <n v="1"/>
    <x v="12"/>
    <x v="0"/>
    <d v="2018-11-04T19:33:22"/>
    <d v="2018-10-18T22:29:48"/>
    <n v="1458214.0000003623"/>
    <n v="24303.566666672705"/>
    <n v="24303.566666672705"/>
    <n v="1"/>
    <s v="D526541"/>
    <s v="Closed"/>
  </r>
  <r>
    <x v="0"/>
    <x v="2"/>
    <x v="5"/>
    <s v="TR.34642"/>
    <n v="1"/>
    <x v="12"/>
    <x v="0"/>
    <d v="2018-10-20T10:06:01"/>
    <d v="2018-10-18T22:29:48"/>
    <n v="128173.00000023097"/>
    <n v="2136.2166666705161"/>
    <n v="2136.2166666705161"/>
    <n v="1"/>
    <s v="D528355"/>
    <s v="Closed"/>
  </r>
  <r>
    <x v="0"/>
    <x v="2"/>
    <x v="5"/>
    <s v="TR.34522"/>
    <n v="3"/>
    <x v="12"/>
    <x v="0"/>
    <d v="2018-10-24T12:05:41"/>
    <d v="2018-10-18T22:29:48"/>
    <n v="480953.00000016578"/>
    <n v="8015.8833333360963"/>
    <n v="24047.650000008289"/>
    <n v="1"/>
    <s v="D528370"/>
    <s v="Closed"/>
  </r>
  <r>
    <x v="0"/>
    <x v="2"/>
    <x v="5"/>
    <s v="TR.32991"/>
    <n v="1"/>
    <x v="12"/>
    <x v="0"/>
    <d v="2018-10-19T13:07:36"/>
    <d v="2018-10-18T22:29:48"/>
    <n v="52668.000000435859"/>
    <n v="877.80000000726432"/>
    <n v="877.80000000726432"/>
    <n v="1"/>
    <s v="D528095"/>
    <s v="Closed"/>
  </r>
  <r>
    <x v="0"/>
    <x v="2"/>
    <x v="5"/>
    <s v="FS.376"/>
    <n v="4"/>
    <x v="12"/>
    <x v="0"/>
    <d v="2018-11-10T09:36:03"/>
    <d v="2018-10-18T22:29:48"/>
    <n v="1940775.0000004889"/>
    <n v="32346.250000008149"/>
    <n v="129385.0000000326"/>
    <n v="1"/>
    <s v="D526562"/>
    <s v="Closed"/>
  </r>
  <r>
    <x v="0"/>
    <x v="2"/>
    <x v="5"/>
    <s v="TR.33013"/>
    <n v="1"/>
    <x v="12"/>
    <x v="0"/>
    <d v="2018-11-10T09:47:47"/>
    <d v="2018-10-18T22:29:48"/>
    <n v="1941479.000000353"/>
    <n v="32357.983333339216"/>
    <n v="32357.983333339216"/>
    <n v="1"/>
    <s v="D528408"/>
    <s v="Closed"/>
  </r>
  <r>
    <x v="0"/>
    <x v="2"/>
    <x v="5"/>
    <s v="TR.32846"/>
    <n v="3"/>
    <x v="12"/>
    <x v="0"/>
    <d v="2018-10-24T11:08:55"/>
    <d v="2018-10-18T22:29:48"/>
    <n v="477547.00000046287"/>
    <n v="7959.1166666743811"/>
    <n v="23877.350000023143"/>
    <n v="1"/>
    <s v="D527697"/>
    <s v="Closed"/>
  </r>
  <r>
    <x v="0"/>
    <x v="2"/>
    <x v="5"/>
    <s v="FS.474"/>
    <n v="1"/>
    <x v="12"/>
    <x v="0"/>
    <d v="2018-10-27T19:31:34"/>
    <d v="2018-10-18T22:29:48"/>
    <n v="766906.0000002617"/>
    <n v="12781.766666671028"/>
    <n v="12781.766666671028"/>
    <n v="1"/>
    <s v="D526549"/>
    <s v="Closed"/>
  </r>
  <r>
    <x v="0"/>
    <x v="2"/>
    <x v="5"/>
    <s v="FS.733"/>
    <n v="11"/>
    <x v="12"/>
    <x v="0"/>
    <d v="2018-10-30T17:32:25"/>
    <d v="2018-10-18T22:29:48"/>
    <n v="1018957.0000000298"/>
    <n v="16982.616666667163"/>
    <n v="186808.7833333388"/>
    <n v="1"/>
    <s v="D526536"/>
    <s v="Closed"/>
  </r>
  <r>
    <x v="0"/>
    <x v="2"/>
    <x v="5"/>
    <s v="TR.33289"/>
    <n v="1"/>
    <x v="12"/>
    <x v="0"/>
    <d v="2018-11-07T17:09:02"/>
    <d v="2018-10-18T22:29:48"/>
    <n v="1708754.0000002133"/>
    <n v="28479.233333336888"/>
    <n v="28479.233333336888"/>
    <n v="1"/>
    <s v="D528403"/>
    <s v="Closed"/>
  </r>
  <r>
    <x v="0"/>
    <x v="2"/>
    <x v="5"/>
    <s v="TR.33885"/>
    <n v="4"/>
    <x v="12"/>
    <x v="0"/>
    <d v="2018-10-27T19:34:40"/>
    <d v="2018-10-18T22:29:48"/>
    <n v="767092.00000036508"/>
    <n v="12784.866666672751"/>
    <n v="51139.466666691005"/>
    <n v="1"/>
    <s v="D528373_B"/>
    <s v="Closed"/>
  </r>
  <r>
    <x v="0"/>
    <x v="2"/>
    <x v="5"/>
    <s v="TR.32795"/>
    <n v="2"/>
    <x v="12"/>
    <x v="0"/>
    <d v="2018-10-20T09:40:59"/>
    <d v="2018-10-18T22:29:48"/>
    <n v="126671.00000053179"/>
    <n v="2111.1833333421964"/>
    <n v="4222.3666666843928"/>
    <n v="1"/>
    <s v="D527693"/>
    <s v="Closed"/>
  </r>
  <r>
    <x v="0"/>
    <x v="2"/>
    <x v="5"/>
    <s v="TR.32785"/>
    <n v="1"/>
    <x v="12"/>
    <x v="0"/>
    <d v="2018-11-03T20:17:19"/>
    <d v="2018-10-18T22:29:48"/>
    <n v="1374451.0000000941"/>
    <n v="22907.516666668234"/>
    <n v="22907.516666668234"/>
    <n v="1"/>
    <s v="D527692"/>
    <s v="Closed"/>
  </r>
  <r>
    <x v="0"/>
    <x v="2"/>
    <x v="5"/>
    <s v="TR.34646"/>
    <n v="2"/>
    <x v="12"/>
    <x v="0"/>
    <d v="2018-10-22T16:36:28"/>
    <d v="2018-10-18T22:29:48"/>
    <n v="324400.00000046566"/>
    <n v="5406.6666666744277"/>
    <n v="10813.333333348855"/>
    <n v="1"/>
    <s v="D528356"/>
    <s v="Closed"/>
  </r>
  <r>
    <x v="0"/>
    <x v="2"/>
    <x v="5"/>
    <s v="TR.34103"/>
    <n v="5"/>
    <x v="12"/>
    <x v="0"/>
    <d v="2018-11-10T14:48:00"/>
    <d v="2018-10-18T22:29:48"/>
    <n v="1959492.0000004582"/>
    <n v="32658.200000007637"/>
    <n v="163291.00000003818"/>
    <n v="1"/>
    <s v="D528366"/>
    <s v="Closed"/>
  </r>
  <r>
    <x v="0"/>
    <x v="2"/>
    <x v="5"/>
    <s v="FS.566"/>
    <n v="2"/>
    <x v="12"/>
    <x v="0"/>
    <d v="2018-10-27T19:31:07"/>
    <d v="2018-10-18T22:29:48"/>
    <n v="766879.00000023656"/>
    <n v="12781.316666670609"/>
    <n v="25562.633333341219"/>
    <n v="1"/>
    <s v="D526540"/>
    <s v="Closed"/>
  </r>
  <r>
    <x v="0"/>
    <x v="2"/>
    <x v="5"/>
    <s v="FS.355"/>
    <n v="1"/>
    <x v="12"/>
    <x v="0"/>
    <d v="2018-11-02T14:16:31"/>
    <d v="2018-10-18T22:29:48"/>
    <n v="1266403.0000001891"/>
    <n v="21106.716666669818"/>
    <n v="21106.716666669818"/>
    <n v="1"/>
    <s v="D526565"/>
    <s v="Closed"/>
  </r>
  <r>
    <x v="0"/>
    <x v="2"/>
    <x v="5"/>
    <s v="FS.316"/>
    <n v="1"/>
    <x v="12"/>
    <x v="0"/>
    <d v="2018-11-03T20:21:16"/>
    <d v="2018-10-18T22:29:48"/>
    <n v="1374688.0000001751"/>
    <n v="22911.466666669585"/>
    <n v="22911.466666669585"/>
    <n v="1"/>
    <s v="D526575"/>
    <s v="Closed"/>
  </r>
  <r>
    <x v="0"/>
    <x v="2"/>
    <x v="5"/>
    <s v="FS.732"/>
    <n v="1"/>
    <x v="12"/>
    <x v="0"/>
    <d v="2018-10-20T10:07:00"/>
    <d v="2018-10-18T22:29:48"/>
    <n v="128232.00000019278"/>
    <n v="2137.2000000032131"/>
    <n v="2137.2000000032131"/>
    <n v="1"/>
    <s v="D526535"/>
    <s v="Closed"/>
  </r>
  <r>
    <x v="0"/>
    <x v="2"/>
    <x v="5"/>
    <s v="FS.342"/>
    <n v="3"/>
    <x v="12"/>
    <x v="0"/>
    <d v="2018-10-25T21:57:39"/>
    <d v="2018-10-18T22:29:48"/>
    <n v="602871.00000043865"/>
    <n v="10047.850000007311"/>
    <n v="30143.550000021933"/>
    <n v="1"/>
    <s v="D526566"/>
    <s v="Closed"/>
  </r>
  <r>
    <x v="0"/>
    <x v="2"/>
    <x v="5"/>
    <s v="FS.713"/>
    <n v="7"/>
    <x v="12"/>
    <x v="0"/>
    <d v="2018-10-27T19:32:15"/>
    <d v="2018-10-18T22:29:48"/>
    <n v="766947.0000004163"/>
    <n v="12782.450000006938"/>
    <n v="89477.150000048568"/>
    <n v="1"/>
    <s v="D526531"/>
    <s v="Closed"/>
  </r>
  <r>
    <x v="0"/>
    <x v="2"/>
    <x v="5"/>
    <s v="FS.326"/>
    <n v="25"/>
    <x v="12"/>
    <x v="0"/>
    <d v="2018-10-25T17:06:23"/>
    <d v="2018-10-18T22:29:48"/>
    <n v="585395.00000013504"/>
    <n v="9756.583333335584"/>
    <n v="243914.5833333896"/>
    <n v="1"/>
    <s v="D526567"/>
    <s v="Closed"/>
  </r>
  <r>
    <x v="0"/>
    <x v="2"/>
    <x v="5"/>
    <s v="FS.373"/>
    <n v="7"/>
    <x v="12"/>
    <x v="0"/>
    <d v="2018-10-29T19:46:00"/>
    <d v="2018-10-18T22:29:48"/>
    <n v="940572.0000002766"/>
    <n v="15676.20000000461"/>
    <n v="109733.40000003227"/>
    <n v="1"/>
    <s v="D526559"/>
    <s v="Closed"/>
  </r>
  <r>
    <x v="0"/>
    <x v="2"/>
    <x v="5"/>
    <s v="TR.32914"/>
    <n v="3"/>
    <x v="12"/>
    <x v="0"/>
    <d v="2018-10-19T12:38:21"/>
    <d v="2018-10-18T22:29:48"/>
    <n v="50913.000000058673"/>
    <n v="848.55000000097789"/>
    <n v="2545.6500000029337"/>
    <n v="1"/>
    <s v="D527699"/>
    <s v="Closed"/>
  </r>
  <r>
    <x v="0"/>
    <x v="2"/>
    <x v="5"/>
    <s v="TR.34395"/>
    <n v="1"/>
    <x v="12"/>
    <x v="0"/>
    <d v="2018-11-08T17:58:32"/>
    <d v="2018-10-18T22:29:48"/>
    <n v="1798124.0000004647"/>
    <n v="29968.733333341079"/>
    <n v="29968.733333341079"/>
    <n v="1"/>
    <s v="D528371"/>
    <s v="Closed"/>
  </r>
  <r>
    <x v="0"/>
    <x v="2"/>
    <x v="5"/>
    <s v="FS.407"/>
    <n v="1"/>
    <x v="12"/>
    <x v="0"/>
    <d v="2018-10-19T17:19:29"/>
    <d v="2018-10-18T22:29:48"/>
    <n v="67781.000000308268"/>
    <n v="1129.6833333384711"/>
    <n v="1129.6833333384711"/>
    <n v="1"/>
    <s v="D526551"/>
    <s v="Closed"/>
  </r>
  <r>
    <x v="0"/>
    <x v="2"/>
    <x v="5"/>
    <s v="TR.33235"/>
    <n v="1"/>
    <x v="12"/>
    <x v="0"/>
    <d v="2018-10-19T17:17:58"/>
    <d v="2018-10-18T22:29:48"/>
    <n v="67690.000000409782"/>
    <n v="1128.1666666734964"/>
    <n v="1128.1666666734964"/>
    <n v="1"/>
    <s v="D528405"/>
    <s v="Closed"/>
  </r>
  <r>
    <x v="0"/>
    <x v="2"/>
    <x v="5"/>
    <s v="TR.33049"/>
    <n v="2"/>
    <x v="12"/>
    <x v="0"/>
    <d v="2018-10-22T14:20:16"/>
    <d v="2018-10-18T22:29:48"/>
    <n v="316227.99999997951"/>
    <n v="5270.4666666663252"/>
    <n v="10540.93333333265"/>
    <n v="1"/>
    <s v="D528088"/>
    <s v="Closed"/>
  </r>
  <r>
    <x v="0"/>
    <x v="2"/>
    <x v="5"/>
    <s v="TR.33014"/>
    <n v="1"/>
    <x v="12"/>
    <x v="0"/>
    <d v="2018-11-10T09:43:54"/>
    <d v="2018-10-18T22:29:48"/>
    <n v="1941246.0000005784"/>
    <n v="32354.100000009639"/>
    <n v="32354.100000009639"/>
    <n v="1"/>
    <s v="D528093"/>
    <s v="Closed"/>
  </r>
  <r>
    <x v="0"/>
    <x v="2"/>
    <x v="5"/>
    <s v="FS.305"/>
    <n v="1"/>
    <x v="12"/>
    <x v="0"/>
    <d v="2018-10-21T11:02:25"/>
    <d v="2018-10-18T22:29:48"/>
    <n v="217957.0000004489"/>
    <n v="3632.6166666741483"/>
    <n v="3632.6166666741483"/>
    <n v="1"/>
    <s v="D526576"/>
    <s v="Closed"/>
  </r>
  <r>
    <x v="0"/>
    <x v="2"/>
    <x v="5"/>
    <s v="TR.33044"/>
    <n v="1"/>
    <x v="12"/>
    <x v="0"/>
    <d v="2018-10-21T15:40:53"/>
    <d v="2018-10-18T22:29:48"/>
    <n v="234665.0000003865"/>
    <n v="3911.083333339775"/>
    <n v="3911.083333339775"/>
    <n v="1"/>
    <s v="D528090"/>
    <s v="Closed"/>
  </r>
  <r>
    <x v="0"/>
    <x v="2"/>
    <x v="5"/>
    <s v="TR.33793"/>
    <n v="3"/>
    <x v="12"/>
    <x v="0"/>
    <d v="2018-10-27T19:34:23"/>
    <d v="2018-10-18T22:29:48"/>
    <n v="767075.00000016298"/>
    <n v="12784.58333333605"/>
    <n v="38353.750000008149"/>
    <n v="1"/>
    <s v="D528378_B"/>
    <s v="Closed"/>
  </r>
  <r>
    <x v="0"/>
    <x v="2"/>
    <x v="5"/>
    <s v="FS.313"/>
    <n v="4"/>
    <x v="12"/>
    <x v="0"/>
    <d v="2018-11-10T09:20:38"/>
    <d v="2018-10-18T22:29:48"/>
    <n v="1939850.0000005122"/>
    <n v="32330.83333334187"/>
    <n v="129323.33333336748"/>
    <n v="1"/>
    <s v="D526571"/>
    <s v="Closed"/>
  </r>
  <r>
    <x v="0"/>
    <x v="2"/>
    <x v="5"/>
    <s v="TR.32830"/>
    <n v="3"/>
    <x v="12"/>
    <x v="0"/>
    <d v="2018-11-03T20:14:11"/>
    <d v="2018-10-18T22:29:48"/>
    <n v="1374263.0000001518"/>
    <n v="22904.383333335863"/>
    <n v="68713.15000000759"/>
    <n v="1"/>
    <s v="D527696"/>
    <s v="Closed"/>
  </r>
  <r>
    <x v="0"/>
    <x v="2"/>
    <x v="5"/>
    <s v="FS.368"/>
    <n v="1"/>
    <x v="12"/>
    <x v="0"/>
    <d v="2018-11-12T11:17:47"/>
    <d v="2018-10-18T22:29:48"/>
    <n v="2119679.000000353"/>
    <n v="35327.983333339216"/>
    <n v="35327.983333339216"/>
    <n v="1"/>
    <s v="D526558"/>
    <s v="Closed"/>
  </r>
  <r>
    <x v="0"/>
    <x v="2"/>
    <x v="5"/>
    <s v="TR.33082"/>
    <n v="2"/>
    <x v="12"/>
    <x v="0"/>
    <d v="2018-10-24T11:14:54"/>
    <d v="2018-10-18T22:29:48"/>
    <n v="477906.00000014529"/>
    <n v="7965.1000000024214"/>
    <n v="15930.200000004843"/>
    <n v="1"/>
    <s v="D528087"/>
    <s v="Closed"/>
  </r>
  <r>
    <x v="0"/>
    <x v="2"/>
    <x v="5"/>
    <s v="FS.309"/>
    <n v="13"/>
    <x v="12"/>
    <x v="0"/>
    <d v="2018-10-24T11:05:41"/>
    <d v="2018-10-18T22:29:48"/>
    <n v="477353.00000037532"/>
    <n v="7955.8833333395887"/>
    <n v="103426.48333341465"/>
    <n v="1"/>
    <s v="D526579"/>
    <s v="Closed"/>
  </r>
  <r>
    <x v="0"/>
    <x v="2"/>
    <x v="5"/>
    <s v="TR.34641"/>
    <n v="2"/>
    <x v="12"/>
    <x v="0"/>
    <d v="2018-11-04T16:39:04"/>
    <d v="2018-10-18T22:29:48"/>
    <n v="1447756.0000004712"/>
    <n v="24129.266666674521"/>
    <n v="48258.533333349042"/>
    <n v="1"/>
    <s v="D528351"/>
    <s v="Closed"/>
  </r>
  <r>
    <x v="0"/>
    <x v="2"/>
    <x v="5"/>
    <s v="TR.34640"/>
    <n v="2"/>
    <x v="12"/>
    <x v="0"/>
    <d v="2018-10-21T17:38:11"/>
    <d v="2018-10-18T22:29:48"/>
    <n v="241703.00000044517"/>
    <n v="4028.3833333407529"/>
    <n v="8056.7666666815057"/>
    <n v="1"/>
    <s v="D528354"/>
    <s v="Closed"/>
  </r>
  <r>
    <x v="0"/>
    <x v="2"/>
    <x v="5"/>
    <s v="TR.32734"/>
    <n v="1"/>
    <x v="12"/>
    <x v="0"/>
    <d v="2018-11-10T09:17:45"/>
    <d v="2018-10-18T22:29:48"/>
    <n v="1939677.0000003045"/>
    <n v="32327.950000005076"/>
    <n v="32327.950000005076"/>
    <n v="1"/>
    <s v="D527690"/>
    <s v="Closed"/>
  </r>
  <r>
    <x v="0"/>
    <x v="2"/>
    <x v="5"/>
    <s v="TR.32810"/>
    <n v="1"/>
    <x v="12"/>
    <x v="0"/>
    <d v="2018-11-03T20:15:37"/>
    <d v="2018-10-18T22:29:48"/>
    <n v="1374349.0000001388"/>
    <n v="22905.816666668979"/>
    <n v="22905.816666668979"/>
    <n v="1"/>
    <s v="D527694"/>
    <s v="Closed"/>
  </r>
  <r>
    <x v="0"/>
    <x v="2"/>
    <x v="5"/>
    <s v="FS.544"/>
    <n v="32"/>
    <x v="12"/>
    <x v="0"/>
    <d v="2018-10-19T11:58:17"/>
    <d v="2018-10-18T22:29:48"/>
    <n v="48509.000000101514"/>
    <n v="808.48333333502524"/>
    <n v="25871.466666720808"/>
    <n v="1"/>
    <s v="D528379"/>
    <s v="Closed"/>
  </r>
  <r>
    <x v="0"/>
    <x v="2"/>
    <x v="5"/>
    <s v="REC.465"/>
    <n v="44"/>
    <x v="12"/>
    <x v="0"/>
    <d v="2018-10-23T18:47:24"/>
    <d v="2018-10-18T22:29:48"/>
    <n v="418656.00000000559"/>
    <n v="6977.6000000000931"/>
    <n v="307014.4000000041"/>
    <n v="1"/>
    <s v="D526548"/>
    <s v="Closed"/>
  </r>
  <r>
    <x v="0"/>
    <x v="2"/>
    <x v="5"/>
    <s v="FS.696"/>
    <n v="6"/>
    <x v="12"/>
    <x v="0"/>
    <d v="2018-10-27T19:32:51"/>
    <d v="2018-10-18T22:29:48"/>
    <n v="766983.00000003073"/>
    <n v="12783.050000000512"/>
    <n v="76698.300000003073"/>
    <n v="1"/>
    <s v="D526530"/>
    <s v="Closed"/>
  </r>
  <r>
    <x v="0"/>
    <x v="2"/>
    <x v="5"/>
    <s v="FS.424"/>
    <n v="1"/>
    <x v="12"/>
    <x v="0"/>
    <d v="2018-10-21T16:16:10"/>
    <d v="2018-10-18T22:29:48"/>
    <n v="236782.00000051875"/>
    <n v="3946.3666666753124"/>
    <n v="3946.3666666753124"/>
    <n v="1"/>
    <s v="D526553"/>
    <s v="Closed"/>
  </r>
  <r>
    <x v="0"/>
    <x v="2"/>
    <x v="5"/>
    <s v="TR.34799"/>
    <n v="1"/>
    <x v="12"/>
    <x v="0"/>
    <d v="2018-10-19T19:18:29"/>
    <d v="2018-10-18T22:29:48"/>
    <n v="74921.000000322238"/>
    <n v="1248.683333338704"/>
    <n v="1248.683333338704"/>
    <n v="1"/>
    <s v="D528410"/>
    <s v="Closed"/>
  </r>
  <r>
    <x v="0"/>
    <x v="2"/>
    <x v="5"/>
    <s v="TR.33003"/>
    <n v="1"/>
    <x v="12"/>
    <x v="0"/>
    <d v="2018-10-24T11:23:40"/>
    <d v="2018-10-18T22:29:48"/>
    <n v="478432.00000051875"/>
    <n v="7973.8666666753124"/>
    <n v="7973.8666666753124"/>
    <n v="1"/>
    <s v="D528091"/>
    <s v="Closed"/>
  </r>
  <r>
    <x v="0"/>
    <x v="2"/>
    <x v="5"/>
    <s v="TR.33001"/>
    <n v="3"/>
    <x v="12"/>
    <x v="0"/>
    <d v="2018-10-24T11:26:09"/>
    <d v="2018-10-18T22:29:48"/>
    <n v="478581.00000014529"/>
    <n v="7976.3500000024214"/>
    <n v="23929.050000007264"/>
    <n v="1"/>
    <s v="D528094"/>
    <s v="Closed"/>
  </r>
  <r>
    <x v="0"/>
    <x v="2"/>
    <x v="5"/>
    <s v="TR.34439"/>
    <n v="1"/>
    <x v="12"/>
    <x v="0"/>
    <d v="2018-11-10T14:52:04"/>
    <d v="2018-10-18T22:29:48"/>
    <n v="1959736.0000002896"/>
    <n v="32662.266666671494"/>
    <n v="32662.266666671494"/>
    <n v="1"/>
    <s v="D528350"/>
    <s v="Closed"/>
  </r>
  <r>
    <x v="0"/>
    <x v="2"/>
    <x v="5"/>
    <s v="TR.33074"/>
    <n v="1"/>
    <x v="12"/>
    <x v="0"/>
    <d v="2018-10-19T13:05:12"/>
    <d v="2018-10-18T22:29:48"/>
    <n v="52524.000000092201"/>
    <n v="875.40000000153668"/>
    <n v="875.40000000153668"/>
    <n v="1"/>
    <s v="D527704"/>
    <s v="Closed"/>
  </r>
  <r>
    <x v="0"/>
    <x v="2"/>
    <x v="5"/>
    <s v="TR.33344"/>
    <n v="1"/>
    <x v="12"/>
    <x v="0"/>
    <d v="2018-10-20T16:35:04"/>
    <d v="2018-10-18T22:29:48"/>
    <n v="151516.00000031758"/>
    <n v="2525.2666666719597"/>
    <n v="2525.2666666719597"/>
    <n v="1"/>
    <s v="D528404"/>
    <s v="Closed"/>
  </r>
  <r>
    <x v="0"/>
    <x v="2"/>
    <x v="5"/>
    <s v="TR.32824"/>
    <n v="3"/>
    <x v="12"/>
    <x v="0"/>
    <d v="2018-10-19T12:08:46"/>
    <d v="2018-10-18T22:29:48"/>
    <n v="49138.00000003539"/>
    <n v="818.9666666672565"/>
    <n v="2456.9000000017695"/>
    <n v="1"/>
    <s v="D527695"/>
    <s v="Closed"/>
  </r>
  <r>
    <x v="0"/>
    <x v="2"/>
    <x v="5"/>
    <s v="TR.61317"/>
    <n v="1"/>
    <x v="12"/>
    <x v="0"/>
    <d v="2018-10-21T16:17:45"/>
    <d v="2018-10-18T22:29:48"/>
    <n v="236877.00000009499"/>
    <n v="3947.9500000015832"/>
    <n v="3947.9500000015832"/>
    <n v="1"/>
    <s v="D528406"/>
    <s v="Closed"/>
  </r>
  <r>
    <x v="0"/>
    <x v="2"/>
    <x v="5"/>
    <s v="TR.34222"/>
    <n v="3"/>
    <x v="12"/>
    <x v="0"/>
    <d v="2018-11-10T14:48:42"/>
    <d v="2018-10-18T22:29:48"/>
    <n v="1959534.0000002179"/>
    <n v="32658.900000003632"/>
    <n v="97976.700000010896"/>
    <n v="1"/>
    <s v="D528368"/>
    <s v="Closed"/>
  </r>
  <r>
    <x v="0"/>
    <x v="2"/>
    <x v="5"/>
    <s v="FS.416"/>
    <n v="7"/>
    <x v="12"/>
    <x v="0"/>
    <d v="2018-10-21T11:44:36"/>
    <d v="2018-10-18T22:29:48"/>
    <n v="220488.00000054762"/>
    <n v="3674.800000009127"/>
    <n v="25723.600000063889"/>
    <n v="1"/>
    <s v="D526552"/>
    <s v="Closed"/>
  </r>
  <r>
    <x v="0"/>
    <x v="2"/>
    <x v="5"/>
    <s v="FS.12384"/>
    <n v="1"/>
    <x v="12"/>
    <x v="0"/>
    <d v="2018-10-21T16:17:00"/>
    <d v="2018-10-18T22:29:48"/>
    <n v="236832.00000026263"/>
    <n v="3947.2000000043772"/>
    <n v="3947.2000000043772"/>
    <n v="1"/>
    <s v="D526554"/>
    <s v="Closed"/>
  </r>
  <r>
    <x v="0"/>
    <x v="2"/>
    <x v="5"/>
    <s v="FS.315"/>
    <n v="16"/>
    <x v="12"/>
    <x v="0"/>
    <d v="2018-10-24T11:06:43"/>
    <d v="2018-10-18T22:29:48"/>
    <n v="477415.00000040978"/>
    <n v="7956.9166666734964"/>
    <n v="127310.66666677594"/>
    <n v="1"/>
    <s v="D526573"/>
    <s v="Closed"/>
  </r>
  <r>
    <x v="0"/>
    <x v="2"/>
    <x v="5"/>
    <s v="FS.374"/>
    <n v="5"/>
    <x v="12"/>
    <x v="0"/>
    <d v="2018-10-22T19:09:46"/>
    <d v="2018-10-18T22:29:48"/>
    <n v="333598.00000002142"/>
    <n v="5559.9666666670237"/>
    <n v="27799.833333335118"/>
    <n v="1"/>
    <s v="D526560"/>
    <s v="Closed"/>
  </r>
  <r>
    <x v="0"/>
    <x v="2"/>
    <x v="5"/>
    <s v="TR.33446"/>
    <n v="1"/>
    <x v="12"/>
    <x v="0"/>
    <d v="2018-10-21T16:40:32"/>
    <d v="2018-10-18T22:29:48"/>
    <n v="238244.00000029709"/>
    <n v="3970.7333333382849"/>
    <n v="3970.7333333382849"/>
    <n v="1"/>
    <s v="D528401"/>
    <s v="Closed"/>
  </r>
  <r>
    <x v="0"/>
    <x v="2"/>
    <x v="5"/>
    <s v="FS.556"/>
    <n v="1"/>
    <x v="12"/>
    <x v="0"/>
    <d v="2018-10-27T19:33:55"/>
    <d v="2018-10-18T22:29:48"/>
    <n v="767047.00000053272"/>
    <n v="12784.116666675545"/>
    <n v="12784.116666675545"/>
    <n v="1"/>
    <s v="D526539"/>
    <s v="Closed"/>
  </r>
  <r>
    <x v="0"/>
    <x v="2"/>
    <x v="5"/>
    <s v="TR.32945"/>
    <n v="2"/>
    <x v="12"/>
    <x v="0"/>
    <d v="2018-11-10T09:30:20"/>
    <d v="2018-10-18T22:29:48"/>
    <n v="1940432.0000001462"/>
    <n v="32340.53333333577"/>
    <n v="64681.066666671541"/>
    <n v="1"/>
    <s v="D527700"/>
    <s v="Closed"/>
  </r>
  <r>
    <x v="0"/>
    <x v="2"/>
    <x v="5"/>
    <s v="FS.377"/>
    <n v="4"/>
    <x v="12"/>
    <x v="0"/>
    <d v="2018-11-08T18:31:24"/>
    <d v="2018-10-18T22:29:48"/>
    <n v="1800096.0000000196"/>
    <n v="30001.600000000326"/>
    <n v="120006.4000000013"/>
    <n v="1"/>
    <s v="D526563"/>
    <s v="Closed"/>
  </r>
  <r>
    <x v="0"/>
    <x v="2"/>
    <x v="5"/>
    <s v="FS.391"/>
    <n v="4"/>
    <x v="12"/>
    <x v="0"/>
    <d v="2018-10-27T17:45:02"/>
    <d v="2018-10-18T22:29:48"/>
    <n v="760514.000000339"/>
    <n v="12675.233333338983"/>
    <n v="50700.933333355933"/>
    <n v="1"/>
    <s v="D526547"/>
    <s v="Closed"/>
  </r>
  <r>
    <x v="0"/>
    <x v="2"/>
    <x v="5"/>
    <s v="FS.555"/>
    <n v="1"/>
    <x v="12"/>
    <x v="0"/>
    <d v="2018-10-27T19:30:34"/>
    <d v="2018-10-18T22:29:48"/>
    <n v="766846.00000006612"/>
    <n v="12780.766666667769"/>
    <n v="12780.766666667769"/>
    <n v="1"/>
    <s v="D526537"/>
    <s v="Closed"/>
  </r>
  <r>
    <x v="0"/>
    <x v="2"/>
    <x v="5"/>
    <s v="PL.93961"/>
    <n v="4"/>
    <x v="12"/>
    <x v="0"/>
    <d v="2018-10-21T16:21:15"/>
    <d v="2018-10-18T22:29:48"/>
    <n v="237087.00000015087"/>
    <n v="3951.4500000025146"/>
    <n v="15805.800000010058"/>
    <n v="1"/>
    <s v="D526561"/>
    <s v="Closed"/>
  </r>
  <r>
    <x v="0"/>
    <x v="2"/>
    <x v="5"/>
    <s v="TR.33999"/>
    <n v="2"/>
    <x v="12"/>
    <x v="0"/>
    <d v="2018-11-10T14:46:26"/>
    <d v="2018-10-18T22:29:48"/>
    <n v="1959398.0000004871"/>
    <n v="32656.633333341451"/>
    <n v="65313.266666682903"/>
    <n v="1"/>
    <s v="D528374"/>
    <s v="Closed"/>
  </r>
  <r>
    <x v="0"/>
    <x v="2"/>
    <x v="5"/>
    <s v="PL.93858"/>
    <n v="2"/>
    <x v="12"/>
    <x v="0"/>
    <d v="2018-10-22T18:53:54"/>
    <d v="2018-10-18T22:29:48"/>
    <n v="332646.00000001956"/>
    <n v="5544.100000000326"/>
    <n v="11088.200000000652"/>
    <n v="1"/>
    <s v="D526557"/>
    <s v="Closed"/>
  </r>
  <r>
    <x v="0"/>
    <x v="2"/>
    <x v="5"/>
    <s v="TR.34437"/>
    <n v="4"/>
    <x v="12"/>
    <x v="0"/>
    <d v="2018-11-08T19:12:18"/>
    <d v="2018-10-18T22:29:48"/>
    <n v="1802550.0000003492"/>
    <n v="30042.500000005821"/>
    <n v="120170.00000002328"/>
    <n v="1"/>
    <s v="D528348"/>
    <s v="Closed"/>
  </r>
  <r>
    <x v="0"/>
    <x v="2"/>
    <x v="5"/>
    <s v="FS.676"/>
    <n v="1"/>
    <x v="12"/>
    <x v="0"/>
    <d v="2018-11-06T13:53:07"/>
    <d v="2018-10-18T22:29:48"/>
    <n v="1610599.0000001388"/>
    <n v="26843.316666668979"/>
    <n v="26843.316666668979"/>
    <n v="1"/>
    <s v="D526528"/>
    <s v="Closed"/>
  </r>
  <r>
    <x v="0"/>
    <x v="2"/>
    <x v="5"/>
    <s v="FS.535"/>
    <n v="24"/>
    <x v="12"/>
    <x v="0"/>
    <d v="2018-10-21T19:44:16"/>
    <d v="2018-10-18T22:29:48"/>
    <n v="249268.00000048243"/>
    <n v="4154.4666666747071"/>
    <n v="99707.20000019297"/>
    <n v="1"/>
    <s v="D526544"/>
    <s v="Closed"/>
  </r>
  <r>
    <x v="0"/>
    <x v="2"/>
    <x v="5"/>
    <s v="TR.33725"/>
    <n v="1"/>
    <x v="12"/>
    <x v="0"/>
    <d v="2018-10-22T09:17:21"/>
    <d v="2018-10-18T22:29:48"/>
    <n v="298053.00000035204"/>
    <n v="4967.5500000058673"/>
    <n v="4967.5500000058673"/>
    <n v="1"/>
    <s v="D528377"/>
    <s v="Closed"/>
  </r>
  <r>
    <x v="0"/>
    <x v="2"/>
    <x v="5"/>
    <s v="TR.34293"/>
    <n v="1"/>
    <x v="12"/>
    <x v="0"/>
    <d v="2018-11-11T16:44:16"/>
    <d v="2018-10-18T22:29:48"/>
    <n v="2052868.0000004824"/>
    <n v="34214.466666674707"/>
    <n v="34214.466666674707"/>
    <n v="1"/>
    <s v="D528369"/>
    <s v="Closed"/>
  </r>
  <r>
    <x v="0"/>
    <x v="2"/>
    <x v="5"/>
    <s v="FS.518"/>
    <n v="7"/>
    <x v="12"/>
    <x v="0"/>
    <d v="2018-10-20T08:56:53"/>
    <d v="2018-10-18T22:29:48"/>
    <n v="124025.00000058208"/>
    <n v="2067.0833333430346"/>
    <n v="14469.583333401242"/>
    <n v="1"/>
    <s v="D526543"/>
    <s v="Closed"/>
  </r>
  <r>
    <x v="0"/>
    <x v="2"/>
    <x v="5"/>
    <s v="TR.33501"/>
    <n v="3"/>
    <x v="12"/>
    <x v="0"/>
    <d v="2018-10-21T16:32:09"/>
    <d v="2018-10-18T22:29:48"/>
    <n v="237741.00000027101"/>
    <n v="3962.3500000045169"/>
    <n v="11887.050000013551"/>
    <n v="1"/>
    <s v="D528402"/>
    <s v="Closed"/>
  </r>
  <r>
    <x v="0"/>
    <x v="2"/>
    <x v="5"/>
    <s v="FS.723"/>
    <n v="7"/>
    <x v="12"/>
    <x v="0"/>
    <d v="2018-10-27T19:33:14"/>
    <d v="2018-10-18T22:29:48"/>
    <n v="767006.00000037812"/>
    <n v="12783.433333339635"/>
    <n v="89484.033333377447"/>
    <n v="1"/>
    <s v="D526534"/>
    <s v="Closed"/>
  </r>
  <r>
    <x v="0"/>
    <x v="2"/>
    <x v="5"/>
    <s v="TR.34645"/>
    <n v="3"/>
    <x v="12"/>
    <x v="0"/>
    <d v="2018-11-13T08:38:34"/>
    <d v="2018-10-18T22:29:48"/>
    <n v="2196526.0000001639"/>
    <n v="36608.766666669399"/>
    <n v="109826.3000000082"/>
    <n v="1"/>
    <s v="D528352"/>
    <s v="Closed"/>
  </r>
  <r>
    <x v="0"/>
    <x v="2"/>
    <x v="5"/>
    <s v="TR.32858"/>
    <n v="1"/>
    <x v="12"/>
    <x v="0"/>
    <d v="2018-11-03T20:16:27"/>
    <d v="2018-10-18T22:29:48"/>
    <n v="1374399.0000005113"/>
    <n v="22906.650000008522"/>
    <n v="22906.650000008522"/>
    <n v="1"/>
    <s v="D527698"/>
    <s v="Closed"/>
  </r>
  <r>
    <x v="0"/>
    <x v="0"/>
    <x v="4"/>
    <s v="TR.36247"/>
    <n v="1"/>
    <x v="2"/>
    <x v="0"/>
    <d v="2018-05-17T16:05:53"/>
    <d v="2018-05-17T14:43:00"/>
    <n v="4973.0000001378357"/>
    <n v="82.883333335630596"/>
    <n v="82.883333335630596"/>
    <n v="1"/>
    <s v="D520314"/>
    <s v="Closed"/>
  </r>
  <r>
    <x v="0"/>
    <x v="0"/>
    <x v="3"/>
    <s v="FS.537"/>
    <n v="3"/>
    <x v="12"/>
    <x v="0"/>
    <d v="2018-10-25T14:46:16"/>
    <d v="2018-10-19T10:01:51"/>
    <n v="535464.99999978114"/>
    <n v="8924.416666663019"/>
    <n v="26773.249999989057"/>
    <n v="1"/>
    <s v="D528424"/>
    <s v="Closed"/>
  </r>
  <r>
    <x v="0"/>
    <x v="0"/>
    <x v="3"/>
    <s v="FS.541"/>
    <n v="6"/>
    <x v="12"/>
    <x v="0"/>
    <d v="2018-10-25T14:46:48"/>
    <d v="2018-10-19T10:02:36"/>
    <n v="535452.00000051409"/>
    <n v="8924.2000000085682"/>
    <n v="53545.200000051409"/>
    <n v="1"/>
    <s v="D528425"/>
    <s v="Closed"/>
  </r>
  <r>
    <x v="0"/>
    <x v="0"/>
    <x v="3"/>
    <s v="TR.33748"/>
    <n v="2"/>
    <x v="12"/>
    <x v="0"/>
    <d v="2018-10-25T14:42:03"/>
    <d v="2018-10-19T10:05:24"/>
    <n v="534998.99999960326"/>
    <n v="8916.6499999933876"/>
    <n v="17833.299999986775"/>
    <n v="1"/>
    <s v="D528427_A"/>
    <s v="Closed"/>
  </r>
  <r>
    <x v="0"/>
    <x v="7"/>
    <x v="17"/>
    <s v="TR.39137"/>
    <n v="1"/>
    <x v="12"/>
    <x v="0"/>
    <d v="2018-10-20T11:10:07"/>
    <d v="2018-10-19T10:23:00"/>
    <n v="89227.000000141561"/>
    <n v="1487.116666669026"/>
    <n v="1487.116666669026"/>
    <n v="1"/>
    <s v="D528449"/>
    <s v="Closed"/>
  </r>
  <r>
    <x v="0"/>
    <x v="7"/>
    <x v="17"/>
    <s v="SL.16514"/>
    <n v="1"/>
    <x v="12"/>
    <x v="0"/>
    <d v="2018-10-21T14:59:23"/>
    <d v="2018-10-19T10:28:29"/>
    <n v="189054.00000005029"/>
    <n v="3150.9000000008382"/>
    <n v="3150.9000000008382"/>
    <n v="1"/>
    <s v="D528526_C"/>
    <s v="Closed"/>
  </r>
  <r>
    <x v="0"/>
    <x v="2"/>
    <x v="5"/>
    <s v="REC.497"/>
    <n v="73"/>
    <x v="12"/>
    <x v="0"/>
    <d v="2018-10-20T08:36:14"/>
    <d v="2018-10-19T12:06:35"/>
    <n v="73778.999999910593"/>
    <n v="1229.6499999985099"/>
    <n v="89764.449999891222"/>
    <n v="1"/>
    <s v="D527667"/>
    <s v="Closed"/>
  </r>
  <r>
    <x v="0"/>
    <x v="2"/>
    <x v="5"/>
    <s v="REC.560"/>
    <n v="313"/>
    <x v="12"/>
    <x v="0"/>
    <d v="2018-10-19T18:52:53"/>
    <d v="2018-10-19T12:12:00"/>
    <n v="24053.000000095926"/>
    <n v="400.8833333349321"/>
    <n v="125476.48333383375"/>
    <n v="1"/>
    <s v="D528463"/>
    <s v="Closed"/>
  </r>
  <r>
    <x v="0"/>
    <x v="7"/>
    <x v="17"/>
    <s v="MTR.15423"/>
    <n v="1"/>
    <x v="12"/>
    <x v="0"/>
    <d v="2018-10-19T16:27:34"/>
    <d v="2018-10-19T12:52:15"/>
    <n v="12918.999999971129"/>
    <n v="215.31666666618548"/>
    <n v="215.31666666618548"/>
    <n v="1"/>
    <s v="C528467"/>
    <s v="Closed"/>
  </r>
  <r>
    <x v="0"/>
    <x v="2"/>
    <x v="10"/>
    <s v="FS.75"/>
    <n v="18"/>
    <x v="12"/>
    <x v="0"/>
    <d v="2018-10-23T21:28:20"/>
    <d v="2018-10-19T16:42:38"/>
    <n v="362742.00000017881"/>
    <n v="6045.7000000029802"/>
    <n v="108822.60000005364"/>
    <n v="1"/>
    <s v="D528515_A"/>
    <s v="Closed"/>
  </r>
  <r>
    <x v="0"/>
    <x v="7"/>
    <x v="17"/>
    <s v="TR.39130"/>
    <n v="2"/>
    <x v="12"/>
    <x v="0"/>
    <d v="2018-10-20T11:11:52"/>
    <d v="2018-10-19T16:55:00"/>
    <n v="65812.00000019744"/>
    <n v="1096.8666666699573"/>
    <n v="2193.7333333399147"/>
    <n v="1"/>
    <s v="D528704"/>
    <s v="Closed"/>
  </r>
  <r>
    <x v="0"/>
    <x v="7"/>
    <x v="17"/>
    <s v="SL.16514"/>
    <n v="1"/>
    <x v="12"/>
    <x v="0"/>
    <d v="2018-10-21T14:59:33"/>
    <d v="2018-10-19T17:06:22"/>
    <n v="165190.9999997355"/>
    <n v="2753.1833333289251"/>
    <n v="2753.1833333289251"/>
    <n v="1"/>
    <s v="D528526_A"/>
    <s v="Closed"/>
  </r>
  <r>
    <x v="0"/>
    <x v="2"/>
    <x v="5"/>
    <s v="FS.508"/>
    <n v="13"/>
    <x v="12"/>
    <x v="0"/>
    <d v="2018-10-22T17:09:10"/>
    <d v="2018-10-19T18:52:53"/>
    <n v="252976.99999997858"/>
    <n v="4216.2833333329763"/>
    <n v="54811.683333328692"/>
    <n v="1"/>
    <s v="D527648_B"/>
    <s v="Closed"/>
  </r>
  <r>
    <x v="0"/>
    <x v="2"/>
    <x v="5"/>
    <s v="PL.94986"/>
    <n v="5"/>
    <x v="12"/>
    <x v="0"/>
    <d v="2018-10-31T14:00:55"/>
    <d v="2018-10-19T18:52:53"/>
    <n v="1019281.9999999367"/>
    <n v="16988.033333332278"/>
    <n v="84940.166666661389"/>
    <n v="1"/>
    <s v="D528546"/>
    <s v="Closed"/>
  </r>
  <r>
    <x v="0"/>
    <x v="2"/>
    <x v="5"/>
    <s v="FS.511"/>
    <n v="9"/>
    <x v="12"/>
    <x v="0"/>
    <d v="2018-10-31T19:01:09"/>
    <d v="2018-10-19T18:52:53"/>
    <n v="1037296.0000002757"/>
    <n v="17288.266666671261"/>
    <n v="155594.40000004135"/>
    <n v="1"/>
    <s v="D527649_B"/>
    <s v="Closed"/>
  </r>
  <r>
    <x v="0"/>
    <x v="2"/>
    <x v="5"/>
    <s v="TR.33526"/>
    <n v="2"/>
    <x v="12"/>
    <x v="0"/>
    <d v="2018-11-08T11:24:00"/>
    <d v="2018-10-19T18:52:53"/>
    <n v="1701066.999999946"/>
    <n v="28351.116666665766"/>
    <n v="56702.233333331533"/>
    <n v="1"/>
    <s v="D528537_A"/>
    <s v="Closed"/>
  </r>
  <r>
    <x v="0"/>
    <x v="2"/>
    <x v="5"/>
    <s v="FS.506"/>
    <n v="71"/>
    <x v="12"/>
    <x v="0"/>
    <d v="2018-10-23T13:42:44"/>
    <d v="2018-10-19T18:52:53"/>
    <n v="326991.00000013132"/>
    <n v="5449.8500000021886"/>
    <n v="386939.35000015539"/>
    <n v="1"/>
    <s v="D527647_B"/>
    <s v="Closed"/>
  </r>
  <r>
    <x v="0"/>
    <x v="2"/>
    <x v="5"/>
    <s v="FS.54393"/>
    <n v="21"/>
    <x v="12"/>
    <x v="0"/>
    <d v="2018-10-19T20:06:51"/>
    <d v="2018-10-19T18:52:53"/>
    <n v="4438.0000001750886"/>
    <n v="73.966666669584811"/>
    <n v="1553.300000061281"/>
    <n v="1"/>
    <s v="D527653_B"/>
    <s v="Closed"/>
  </r>
  <r>
    <x v="0"/>
    <x v="2"/>
    <x v="5"/>
    <s v="TR.33496"/>
    <n v="4"/>
    <x v="12"/>
    <x v="0"/>
    <d v="2018-11-08T11:24:00"/>
    <d v="2018-10-19T18:52:53"/>
    <n v="1701066.999999946"/>
    <n v="28351.116666665766"/>
    <n v="113404.46666666307"/>
    <n v="1"/>
    <s v="D528538_A"/>
    <s v="Closed"/>
  </r>
  <r>
    <x v="0"/>
    <x v="2"/>
    <x v="29"/>
    <s v="TR.32679"/>
    <n v="1"/>
    <x v="12"/>
    <x v="0"/>
    <d v="2018-10-28T20:48:26"/>
    <d v="2018-10-19T19:09:06"/>
    <n v="783560.00000014901"/>
    <n v="13059.333333335817"/>
    <n v="13059.333333335817"/>
    <n v="1"/>
    <s v="D527679"/>
    <s v="Closed"/>
  </r>
  <r>
    <x v="0"/>
    <x v="2"/>
    <x v="29"/>
    <s v="FS.262"/>
    <n v="1"/>
    <x v="12"/>
    <x v="0"/>
    <d v="2018-10-28T20:14:43"/>
    <d v="2018-10-19T19:09:06"/>
    <n v="781536.99999998789"/>
    <n v="13025.616666666465"/>
    <n v="13025.616666666465"/>
    <n v="1"/>
    <s v="D526967"/>
    <s v="Closed"/>
  </r>
  <r>
    <x v="0"/>
    <x v="2"/>
    <x v="29"/>
    <s v="FS.261"/>
    <n v="2"/>
    <x v="12"/>
    <x v="0"/>
    <d v="2018-10-25T21:58:56"/>
    <d v="2018-10-19T19:09:06"/>
    <n v="528590.0000001071"/>
    <n v="8809.8333333351184"/>
    <n v="17619.666666670237"/>
    <n v="1"/>
    <s v="D526966"/>
    <s v="Closed"/>
  </r>
  <r>
    <x v="0"/>
    <x v="2"/>
    <x v="29"/>
    <s v="FS.263"/>
    <n v="1"/>
    <x v="12"/>
    <x v="0"/>
    <d v="2018-11-20T18:30:28"/>
    <d v="2018-10-19T19:09:06"/>
    <n v="2762482.0000000298"/>
    <n v="46041.366666667163"/>
    <n v="46041.366666667163"/>
    <n v="1"/>
    <s v="D526964"/>
    <s v="Closed"/>
  </r>
  <r>
    <x v="0"/>
    <x v="2"/>
    <x v="29"/>
    <s v="TR.32622"/>
    <n v="1"/>
    <x v="12"/>
    <x v="0"/>
    <d v="2018-10-28T21:25:33"/>
    <d v="2018-10-19T19:09:06"/>
    <n v="785787.00000022072"/>
    <n v="13096.450000003679"/>
    <n v="13096.450000003679"/>
    <n v="1"/>
    <s v="D527460"/>
    <s v="Closed"/>
  </r>
  <r>
    <x v="0"/>
    <x v="2"/>
    <x v="5"/>
    <s v="TR.33553"/>
    <n v="1"/>
    <x v="12"/>
    <x v="0"/>
    <d v="2018-10-21T07:47:32"/>
    <d v="2018-10-19T19:49:00"/>
    <n v="129512.00000017416"/>
    <n v="2158.533333336236"/>
    <n v="2158.533333336236"/>
    <n v="1"/>
    <s v="D528564"/>
    <s v="Closed"/>
  </r>
  <r>
    <x v="0"/>
    <x v="0"/>
    <x v="0"/>
    <s v="TR.36955"/>
    <n v="2"/>
    <x v="12"/>
    <x v="0"/>
    <d v="2018-10-27T19:52:22"/>
    <d v="2018-10-19T19:57:21"/>
    <n v="690900.99999988452"/>
    <n v="11515.016666664742"/>
    <n v="23030.033333329484"/>
    <n v="1"/>
    <s v="D528567"/>
    <s v="Closed"/>
  </r>
  <r>
    <x v="0"/>
    <x v="0"/>
    <x v="0"/>
    <s v="TR.36979"/>
    <n v="2"/>
    <x v="12"/>
    <x v="0"/>
    <d v="2018-10-27T19:52:28"/>
    <d v="2018-10-19T19:57:44"/>
    <n v="690884.00000031106"/>
    <n v="11514.733333338518"/>
    <n v="23029.466666677035"/>
    <n v="1"/>
    <s v="D528568"/>
    <s v="Closed"/>
  </r>
  <r>
    <x v="0"/>
    <x v="0"/>
    <x v="0"/>
    <s v="TR.37001"/>
    <n v="2"/>
    <x v="12"/>
    <x v="0"/>
    <d v="2018-10-27T19:52:37"/>
    <d v="2018-10-19T19:58:07"/>
    <n v="690869.99999955297"/>
    <n v="11514.499999992549"/>
    <n v="23028.999999985099"/>
    <n v="1"/>
    <s v="D528569"/>
    <s v="Closed"/>
  </r>
  <r>
    <x v="0"/>
    <x v="0"/>
    <x v="0"/>
    <s v="TR.37063"/>
    <n v="2"/>
    <x v="12"/>
    <x v="0"/>
    <d v="2018-10-27T19:52:47"/>
    <d v="2018-10-19T19:58:31"/>
    <n v="690856.00000005215"/>
    <n v="11514.266666667536"/>
    <n v="23028.533333335072"/>
    <n v="1"/>
    <s v="D528570"/>
    <s v="Closed"/>
  </r>
  <r>
    <x v="0"/>
    <x v="7"/>
    <x v="17"/>
    <s v="FS.1816"/>
    <n v="23"/>
    <x v="12"/>
    <x v="0"/>
    <d v="2018-10-20T11:08:16"/>
    <d v="2018-10-19T20:15:00"/>
    <n v="53595.999999856576"/>
    <n v="893.26666666427627"/>
    <n v="20545.133333278354"/>
    <n v="1"/>
    <s v="D528573"/>
    <s v="Closed"/>
  </r>
  <r>
    <x v="0"/>
    <x v="2"/>
    <x v="10"/>
    <s v="FS.52"/>
    <n v="2"/>
    <x v="12"/>
    <x v="0"/>
    <d v="2018-10-26T21:41:03"/>
    <d v="2018-10-19T21:53:28"/>
    <n v="604054.99999998137"/>
    <n v="10067.583333333023"/>
    <n v="20135.166666666046"/>
    <n v="1"/>
    <s v="D528580"/>
    <s v="Closed"/>
  </r>
  <r>
    <x v="0"/>
    <x v="2"/>
    <x v="10"/>
    <s v="FS.53"/>
    <n v="1"/>
    <x v="12"/>
    <x v="0"/>
    <d v="2018-10-26T21:40:42"/>
    <d v="2018-10-19T21:54:01"/>
    <n v="604000.99999993108"/>
    <n v="10066.683333332185"/>
    <n v="10066.683333332185"/>
    <n v="1"/>
    <s v="D528581"/>
    <s v="Closed"/>
  </r>
  <r>
    <x v="0"/>
    <x v="2"/>
    <x v="10"/>
    <s v="FS.80"/>
    <n v="59"/>
    <x v="12"/>
    <x v="0"/>
    <d v="2018-10-25T12:23:00"/>
    <d v="2018-10-19T21:57:51"/>
    <n v="483909.00000028778"/>
    <n v="8065.1500000047963"/>
    <n v="475843.85000028298"/>
    <n v="1"/>
    <s v="D528587"/>
    <s v="Closed"/>
  </r>
  <r>
    <x v="0"/>
    <x v="2"/>
    <x v="10"/>
    <s v="FS.92"/>
    <n v="2"/>
    <x v="12"/>
    <x v="0"/>
    <d v="2018-10-28T19:36:17"/>
    <d v="2018-10-19T21:58:44"/>
    <n v="769052.9999998631"/>
    <n v="12817.549999997718"/>
    <n v="25635.099999995437"/>
    <n v="1"/>
    <s v="D528589"/>
    <s v="Closed"/>
  </r>
  <r>
    <x v="0"/>
    <x v="2"/>
    <x v="10"/>
    <s v="FS.107"/>
    <n v="1"/>
    <x v="12"/>
    <x v="0"/>
    <d v="2018-10-26T21:38:50"/>
    <d v="2018-10-19T21:59:46"/>
    <n v="603543.99999997113"/>
    <n v="10059.066666666185"/>
    <n v="10059.066666666185"/>
    <n v="1"/>
    <s v="D528592"/>
    <s v="Closed"/>
  </r>
  <r>
    <x v="0"/>
    <x v="2"/>
    <x v="10"/>
    <s v="FS.108"/>
    <n v="5"/>
    <x v="12"/>
    <x v="0"/>
    <d v="2018-10-26T21:37:01"/>
    <d v="2018-10-19T22:00:09"/>
    <n v="603411.99999991804"/>
    <n v="10056.866666665301"/>
    <n v="50284.333333326504"/>
    <n v="1"/>
    <s v="D528593"/>
    <s v="Closed"/>
  </r>
  <r>
    <x v="0"/>
    <x v="2"/>
    <x v="10"/>
    <s v="FS.110"/>
    <n v="1"/>
    <x v="12"/>
    <x v="0"/>
    <d v="2018-10-26T21:37:56"/>
    <d v="2018-10-19T22:00:28"/>
    <n v="603448.00000016112"/>
    <n v="10057.466666669352"/>
    <n v="10057.466666669352"/>
    <n v="1"/>
    <s v="D528594"/>
    <s v="Closed"/>
  </r>
  <r>
    <x v="0"/>
    <x v="2"/>
    <x v="10"/>
    <s v="FS.111"/>
    <n v="2"/>
    <x v="12"/>
    <x v="0"/>
    <d v="2018-10-28T19:33:58"/>
    <d v="2018-10-19T22:00:51"/>
    <n v="768786.99999991804"/>
    <n v="12813.116666665301"/>
    <n v="25626.233333330601"/>
    <n v="1"/>
    <s v="D528595"/>
    <s v="Closed"/>
  </r>
  <r>
    <x v="0"/>
    <x v="2"/>
    <x v="16"/>
    <s v="PL.92250"/>
    <n v="65"/>
    <x v="12"/>
    <x v="0"/>
    <d v="2018-10-25T14:36:12"/>
    <d v="2018-10-19T22:14:35"/>
    <n v="490896.99999997392"/>
    <n v="8181.616666666232"/>
    <n v="531805.08333330508"/>
    <n v="1"/>
    <s v="D529802"/>
    <s v="Closed"/>
  </r>
  <r>
    <x v="0"/>
    <x v="0"/>
    <x v="3"/>
    <s v="FS.562"/>
    <n v="4"/>
    <x v="12"/>
    <x v="0"/>
    <d v="2018-10-25T14:40:22"/>
    <d v="2018-10-19T22:14:35"/>
    <n v="491146.99999995064"/>
    <n v="8185.7833333325107"/>
    <n v="32743.133333330043"/>
    <n v="1"/>
    <s v="D528599"/>
    <s v="Closed"/>
  </r>
  <r>
    <x v="0"/>
    <x v="0"/>
    <x v="3"/>
    <s v="FS.567"/>
    <n v="23"/>
    <x v="12"/>
    <x v="0"/>
    <d v="2018-10-25T14:45:49"/>
    <d v="2018-10-19T22:15:01"/>
    <n v="491447.99999990501"/>
    <n v="8190.7999999984168"/>
    <n v="188388.39999996359"/>
    <n v="1"/>
    <s v="D528600"/>
    <s v="Closed"/>
  </r>
  <r>
    <x v="0"/>
    <x v="0"/>
    <x v="3"/>
    <s v="FS.568"/>
    <n v="3"/>
    <x v="12"/>
    <x v="0"/>
    <d v="2018-10-25T14:48:10"/>
    <d v="2018-10-19T22:15:29"/>
    <n v="491560.99999991711"/>
    <n v="8192.6833333319519"/>
    <n v="24578.049999995856"/>
    <n v="1"/>
    <s v="D528601"/>
    <s v="Closed"/>
  </r>
  <r>
    <x v="0"/>
    <x v="0"/>
    <x v="3"/>
    <s v="FS.577"/>
    <n v="27"/>
    <x v="12"/>
    <x v="0"/>
    <d v="2018-10-25T14:47:47"/>
    <d v="2018-10-19T22:15:53"/>
    <n v="491514.00000024587"/>
    <n v="8191.9000000040978"/>
    <n v="221181.30000011064"/>
    <n v="1"/>
    <s v="D528602"/>
    <s v="Closed"/>
  </r>
  <r>
    <x v="0"/>
    <x v="0"/>
    <x v="3"/>
    <s v="FS.583"/>
    <n v="5"/>
    <x v="12"/>
    <x v="0"/>
    <d v="2018-10-25T14:48:25"/>
    <d v="2018-10-19T22:16:14"/>
    <n v="491530.99999981932"/>
    <n v="8192.1833333303221"/>
    <n v="40960.91666665161"/>
    <n v="1"/>
    <s v="D528603"/>
    <s v="Closed"/>
  </r>
  <r>
    <x v="0"/>
    <x v="0"/>
    <x v="3"/>
    <s v="FS.597"/>
    <n v="7"/>
    <x v="12"/>
    <x v="0"/>
    <d v="2018-10-25T14:49:10"/>
    <d v="2018-10-19T22:16:39"/>
    <n v="491551.00000009406"/>
    <n v="8192.5166666682344"/>
    <n v="57347.616666677641"/>
    <n v="1"/>
    <s v="D528604"/>
    <s v="Closed"/>
  </r>
  <r>
    <x v="0"/>
    <x v="0"/>
    <x v="3"/>
    <s v="FS.747"/>
    <n v="15"/>
    <x v="12"/>
    <x v="0"/>
    <d v="2018-10-30T08:04:02"/>
    <d v="2018-10-19T22:23:04"/>
    <n v="898858.00000000745"/>
    <n v="14980.966666666791"/>
    <n v="224714.50000000186"/>
    <n v="1"/>
    <s v="D528611_A"/>
    <s v="Closed"/>
  </r>
  <r>
    <x v="0"/>
    <x v="0"/>
    <x v="3"/>
    <s v="FS.907"/>
    <n v="2"/>
    <x v="12"/>
    <x v="0"/>
    <d v="2018-10-29T11:09:22"/>
    <d v="2018-10-19T22:53:48"/>
    <n v="821734.00000019465"/>
    <n v="13695.566666669911"/>
    <n v="27391.133333339822"/>
    <n v="1"/>
    <s v="D528631_A"/>
    <s v="Closed"/>
  </r>
  <r>
    <x v="0"/>
    <x v="0"/>
    <x v="3"/>
    <s v="SW.908"/>
    <n v="310"/>
    <x v="12"/>
    <x v="0"/>
    <d v="2018-10-20T12:24:35"/>
    <d v="2018-10-19T22:55:22"/>
    <n v="48553.000000328757"/>
    <n v="809.21666667214595"/>
    <n v="250857.16666836524"/>
    <n v="1"/>
    <s v="D528632"/>
    <s v="Closed"/>
  </r>
  <r>
    <x v="0"/>
    <x v="0"/>
    <x v="3"/>
    <s v="REC.20384"/>
    <n v="153"/>
    <x v="12"/>
    <x v="0"/>
    <d v="2018-10-20T10:49:50"/>
    <d v="2018-10-19T22:55:22"/>
    <n v="42867.999999714084"/>
    <n v="714.4666666619014"/>
    <n v="109313.39999927091"/>
    <n v="1"/>
    <s v="D528618"/>
    <s v="Closed"/>
  </r>
  <r>
    <x v="0"/>
    <x v="0"/>
    <x v="3"/>
    <s v="FS.846"/>
    <n v="2"/>
    <x v="12"/>
    <x v="0"/>
    <d v="2018-10-24T08:08:58"/>
    <d v="2018-10-19T22:55:22"/>
    <n v="378816.00000027101"/>
    <n v="6313.6000000045169"/>
    <n v="12627.200000009034"/>
    <n v="1"/>
    <s v="D528622"/>
    <s v="Closed"/>
  </r>
  <r>
    <x v="0"/>
    <x v="0"/>
    <x v="3"/>
    <s v="FS.869"/>
    <n v="4"/>
    <x v="12"/>
    <x v="0"/>
    <d v="2018-10-29T11:07:30"/>
    <d v="2018-10-19T22:55:22"/>
    <n v="821527.99999981653"/>
    <n v="13692.133333330275"/>
    <n v="54768.533333321102"/>
    <n v="1"/>
    <s v="D528627"/>
    <s v="Closed"/>
  </r>
  <r>
    <x v="0"/>
    <x v="0"/>
    <x v="3"/>
    <s v="FS.861"/>
    <n v="14"/>
    <x v="12"/>
    <x v="0"/>
    <d v="2018-11-06T15:31:11"/>
    <d v="2018-10-19T22:55:22"/>
    <n v="1528548.9999998594"/>
    <n v="25475.816666664323"/>
    <n v="356661.43333330052"/>
    <n v="1"/>
    <s v="D528625"/>
    <s v="Closed"/>
  </r>
  <r>
    <x v="0"/>
    <x v="0"/>
    <x v="3"/>
    <s v="FS.907"/>
    <n v="2"/>
    <x v="12"/>
    <x v="0"/>
    <d v="2018-10-29T11:09:04"/>
    <d v="2018-10-19T22:55:22"/>
    <n v="821621.99999978766"/>
    <n v="13693.699999996461"/>
    <n v="27387.399999992922"/>
    <n v="1"/>
    <s v="D528631_C"/>
    <s v="Closed"/>
  </r>
  <r>
    <x v="0"/>
    <x v="0"/>
    <x v="3"/>
    <s v="SW.771"/>
    <n v="474"/>
    <x v="12"/>
    <x v="0"/>
    <d v="2018-10-20T12:51:10"/>
    <d v="2018-10-19T22:55:22"/>
    <n v="50147.999999765307"/>
    <n v="835.79999999608845"/>
    <n v="396169.19999814592"/>
    <n v="1"/>
    <s v="D528619"/>
    <s v="Closed"/>
  </r>
  <r>
    <x v="0"/>
    <x v="0"/>
    <x v="3"/>
    <s v="FS.867"/>
    <n v="2"/>
    <x v="12"/>
    <x v="0"/>
    <d v="2018-10-28T11:02:14"/>
    <d v="2018-10-19T22:55:22"/>
    <n v="734812.00000012759"/>
    <n v="12246.866666668793"/>
    <n v="24493.733333337586"/>
    <n v="1"/>
    <s v="D528626"/>
    <s v="Closed"/>
  </r>
  <r>
    <x v="0"/>
    <x v="0"/>
    <x v="3"/>
    <s v="FS.870"/>
    <n v="6"/>
    <x v="12"/>
    <x v="0"/>
    <d v="2018-10-28T09:55:01"/>
    <d v="2018-10-19T22:55:22"/>
    <n v="730779.00000032969"/>
    <n v="12179.650000005495"/>
    <n v="73077.900000032969"/>
    <n v="1"/>
    <s v="D528628"/>
    <s v="Closed"/>
  </r>
  <r>
    <x v="0"/>
    <x v="0"/>
    <x v="3"/>
    <s v="FS.871"/>
    <n v="9"/>
    <x v="12"/>
    <x v="0"/>
    <d v="2018-10-29T11:08:28"/>
    <d v="2018-10-19T22:55:22"/>
    <n v="821586.00000017323"/>
    <n v="13693.100000002887"/>
    <n v="123237.90000002598"/>
    <n v="1"/>
    <s v="D528629"/>
    <s v="Closed"/>
  </r>
  <r>
    <x v="0"/>
    <x v="0"/>
    <x v="3"/>
    <s v="FS.876"/>
    <n v="2"/>
    <x v="12"/>
    <x v="0"/>
    <d v="2018-10-29T11:07:51"/>
    <d v="2018-10-19T22:55:22"/>
    <n v="821549.00000032503"/>
    <n v="13692.483333338751"/>
    <n v="27384.966666677501"/>
    <n v="1"/>
    <s v="D528630"/>
    <s v="Closed"/>
  </r>
  <r>
    <x v="0"/>
    <x v="0"/>
    <x v="3"/>
    <s v="REC.859"/>
    <n v="22"/>
    <x v="12"/>
    <x v="0"/>
    <d v="2018-10-28T09:53:27"/>
    <d v="2018-10-19T22:55:22"/>
    <n v="730684.99999972992"/>
    <n v="12178.083333328832"/>
    <n v="267917.8333332343"/>
    <n v="1"/>
    <s v="D528624"/>
    <s v="Closed"/>
  </r>
  <r>
    <x v="0"/>
    <x v="0"/>
    <x v="3"/>
    <s v="FS.847"/>
    <n v="7"/>
    <x v="12"/>
    <x v="0"/>
    <d v="2018-10-24T08:09:41"/>
    <d v="2018-10-19T22:55:22"/>
    <n v="378859.0000002645"/>
    <n v="6314.3166666710749"/>
    <n v="44200.216666697524"/>
    <n v="1"/>
    <s v="D528623"/>
    <s v="Closed"/>
  </r>
  <r>
    <x v="1"/>
    <x v="5"/>
    <x v="14"/>
    <s v="MTR.9101"/>
    <n v="1"/>
    <x v="4"/>
    <x v="0"/>
    <d v="2018-10-20T07:36:00"/>
    <d v="2018-10-20T05:30:00"/>
    <n v="7560.0000001257285"/>
    <n v="126.00000000209548"/>
    <n v="126.00000000209548"/>
    <n v="1"/>
    <s v="C528637"/>
    <s v="Closed"/>
  </r>
  <r>
    <x v="0"/>
    <x v="0"/>
    <x v="3"/>
    <s v="FS.46787"/>
    <n v="17"/>
    <x v="2"/>
    <x v="0"/>
    <d v="2018-05-19T15:29:24"/>
    <d v="2018-05-19T14:24:00"/>
    <n v="3924.0000000922009"/>
    <n v="65.400000001536682"/>
    <n v="1111.8000000261236"/>
    <n v="1"/>
    <s v="D520346"/>
    <s v="Closed"/>
  </r>
  <r>
    <x v="0"/>
    <x v="0"/>
    <x v="0"/>
    <s v="MTR.20719"/>
    <n v="1"/>
    <x v="2"/>
    <x v="0"/>
    <d v="2018-05-21T14:37:00"/>
    <d v="2018-05-21T13:25:00"/>
    <n v="4319.9999996228144"/>
    <n v="71.999999993713573"/>
    <n v="71.999999993713573"/>
    <n v="1"/>
    <s v="C520397"/>
    <s v="Closed"/>
  </r>
  <r>
    <x v="0"/>
    <x v="0"/>
    <x v="0"/>
    <s v="TR.37496"/>
    <n v="3"/>
    <x v="2"/>
    <x v="0"/>
    <d v="2018-06-02T17:18:18"/>
    <d v="2018-06-02T15:31:00"/>
    <n v="6437.9999999888241"/>
    <n v="107.29999999981374"/>
    <n v="321.89999999944121"/>
    <n v="1"/>
    <s v="D521128"/>
    <s v="Closed"/>
  </r>
  <r>
    <x v="0"/>
    <x v="2"/>
    <x v="5"/>
    <s v="PL.94876"/>
    <n v="12"/>
    <x v="12"/>
    <x v="0"/>
    <d v="2018-10-21T08:04:34"/>
    <d v="2018-10-20T08:36:14"/>
    <n v="84500.00000030268"/>
    <n v="1408.333333338378"/>
    <n v="16900.000000060536"/>
    <n v="1"/>
    <s v="D528644"/>
    <s v="Closed"/>
  </r>
  <r>
    <x v="0"/>
    <x v="2"/>
    <x v="5"/>
    <s v="FS.502"/>
    <n v="37"/>
    <x v="12"/>
    <x v="0"/>
    <d v="2018-10-22T12:17:48"/>
    <d v="2018-10-20T08:36:14"/>
    <n v="186094.00000025053"/>
    <n v="3101.5666666708421"/>
    <n v="114757.96666682116"/>
    <n v="1"/>
    <s v="D527661"/>
    <s v="Closed"/>
  </r>
  <r>
    <x v="0"/>
    <x v="2"/>
    <x v="5"/>
    <s v="PL.94988"/>
    <n v="2"/>
    <x v="12"/>
    <x v="0"/>
    <d v="2018-10-22T17:41:25"/>
    <d v="2018-10-20T08:36:14"/>
    <n v="205511.00000040606"/>
    <n v="3425.1833333401009"/>
    <n v="6850.3666666802019"/>
    <n v="1"/>
    <s v="D528560"/>
    <s v="Closed"/>
  </r>
  <r>
    <x v="0"/>
    <x v="2"/>
    <x v="5"/>
    <s v="PL.94896"/>
    <n v="2"/>
    <x v="12"/>
    <x v="0"/>
    <d v="2018-10-22T17:30:50"/>
    <d v="2018-10-20T08:36:14"/>
    <n v="204876.00000032689"/>
    <n v="3414.6000000054482"/>
    <n v="6829.2000000108965"/>
    <n v="1"/>
    <s v="D528561"/>
    <s v="Closed"/>
  </r>
  <r>
    <x v="0"/>
    <x v="2"/>
    <x v="5"/>
    <s v="PL.94924"/>
    <n v="3"/>
    <x v="12"/>
    <x v="0"/>
    <d v="2018-10-23T18:53:12"/>
    <d v="2018-10-20T08:36:14"/>
    <n v="296218.00000013318"/>
    <n v="4936.9666666688863"/>
    <n v="14810.900000006659"/>
    <n v="1"/>
    <s v="D528562"/>
    <s v="Closed"/>
  </r>
  <r>
    <x v="0"/>
    <x v="2"/>
    <x v="5"/>
    <s v="FS.496"/>
    <n v="7"/>
    <x v="12"/>
    <x v="0"/>
    <d v="2018-10-21T08:34:06"/>
    <d v="2018-10-20T08:36:14"/>
    <n v="86272.00000025332"/>
    <n v="1437.8666666708887"/>
    <n v="10065.066666696221"/>
    <n v="1"/>
    <s v="D527660"/>
    <s v="Closed"/>
  </r>
  <r>
    <x v="0"/>
    <x v="2"/>
    <x v="5"/>
    <s v="TR.33543"/>
    <n v="3"/>
    <x v="12"/>
    <x v="0"/>
    <d v="2018-10-26T15:23:17"/>
    <d v="2018-10-20T08:36:14"/>
    <n v="542823.0000004638"/>
    <n v="9047.05000000773"/>
    <n v="27141.15000002319"/>
    <n v="1"/>
    <s v="D528566_A"/>
    <s v="Closed"/>
  </r>
  <r>
    <x v="0"/>
    <x v="2"/>
    <x v="5"/>
    <s v="TR.33554"/>
    <n v="2"/>
    <x v="12"/>
    <x v="0"/>
    <d v="2018-10-23T18:51:58"/>
    <d v="2018-10-20T08:36:14"/>
    <n v="296144.00000043679"/>
    <n v="4935.7333333406132"/>
    <n v="9871.4666666812263"/>
    <n v="1"/>
    <s v="D528563"/>
    <s v="Closed"/>
  </r>
  <r>
    <x v="0"/>
    <x v="0"/>
    <x v="3"/>
    <s v="FS.937"/>
    <n v="3"/>
    <x v="12"/>
    <x v="0"/>
    <d v="2018-10-27T22:59:14"/>
    <d v="2018-10-20T10:17:38"/>
    <n v="650496.00000008941"/>
    <n v="10841.60000000149"/>
    <n v="32524.80000000447"/>
    <n v="1"/>
    <s v="D528676_A"/>
    <s v="Closed"/>
  </r>
  <r>
    <x v="0"/>
    <x v="0"/>
    <x v="3"/>
    <s v="FS.937"/>
    <n v="3"/>
    <x v="12"/>
    <x v="0"/>
    <d v="2018-10-27T22:59:05"/>
    <d v="2018-10-20T10:17:38"/>
    <n v="650486.99999987148"/>
    <n v="10841.449999997858"/>
    <n v="32524.349999993574"/>
    <n v="1"/>
    <s v="D528676_B"/>
    <s v="Closed"/>
  </r>
  <r>
    <x v="0"/>
    <x v="0"/>
    <x v="3"/>
    <s v="FS.938"/>
    <n v="8"/>
    <x v="12"/>
    <x v="0"/>
    <d v="2018-10-27T22:59:18"/>
    <d v="2018-10-20T10:17:56"/>
    <n v="650481.99999995995"/>
    <n v="10841.366666665999"/>
    <n v="86730.933333327994"/>
    <n v="1"/>
    <s v="D528677"/>
    <s v="Closed"/>
  </r>
  <r>
    <x v="0"/>
    <x v="0"/>
    <x v="3"/>
    <s v="FS.744"/>
    <n v="2"/>
    <x v="12"/>
    <x v="0"/>
    <d v="2018-11-11T09:07:11"/>
    <d v="2018-10-20T10:51:29"/>
    <n v="1894541.9999999693"/>
    <n v="31575.699999999488"/>
    <n v="63151.399999998976"/>
    <n v="1"/>
    <s v="D528690"/>
    <s v="Closed"/>
  </r>
  <r>
    <x v="0"/>
    <x v="0"/>
    <x v="3"/>
    <s v="FS.731"/>
    <n v="1"/>
    <x v="12"/>
    <x v="0"/>
    <d v="2018-11-03T19:29:49"/>
    <d v="2018-10-20T10:51:29"/>
    <n v="1240699.9999997439"/>
    <n v="20678.333333329065"/>
    <n v="20678.333333329065"/>
    <n v="1"/>
    <s v="D528689"/>
    <s v="Closed"/>
  </r>
  <r>
    <x v="0"/>
    <x v="0"/>
    <x v="3"/>
    <s v="FS.616"/>
    <n v="81"/>
    <x v="12"/>
    <x v="0"/>
    <d v="2018-10-30T12:42:08"/>
    <d v="2018-10-20T10:51:29"/>
    <n v="870638.99999982677"/>
    <n v="14510.649999997113"/>
    <n v="1175362.6499997661"/>
    <n v="1"/>
    <s v="D528694"/>
    <s v="Closed"/>
  </r>
  <r>
    <x v="0"/>
    <x v="0"/>
    <x v="3"/>
    <s v="FS.615"/>
    <n v="63"/>
    <x v="12"/>
    <x v="0"/>
    <d v="2018-10-22T10:30:51"/>
    <d v="2018-10-20T10:51:29"/>
    <n v="171561.99999977835"/>
    <n v="2859.3666666629724"/>
    <n v="180140.09999976726"/>
    <n v="1"/>
    <s v="D528693"/>
    <s v="Closed"/>
  </r>
  <r>
    <x v="0"/>
    <x v="2"/>
    <x v="16"/>
    <s v="PL.95203"/>
    <n v="21"/>
    <x v="12"/>
    <x v="0"/>
    <d v="2018-10-26T00:46:12"/>
    <d v="2018-10-20T11:22:48"/>
    <n v="480203.99999984074"/>
    <n v="8003.3999999973457"/>
    <n v="168071.39999994426"/>
    <n v="1"/>
    <s v="D528708"/>
    <s v="Closed"/>
  </r>
  <r>
    <x v="0"/>
    <x v="0"/>
    <x v="3"/>
    <s v="TR.33929"/>
    <n v="4"/>
    <x v="12"/>
    <x v="0"/>
    <d v="2018-10-25T14:42:03"/>
    <d v="2018-10-20T11:26:54"/>
    <n v="443709.00000000838"/>
    <n v="7395.1500000001397"/>
    <n v="29580.600000000559"/>
    <n v="1"/>
    <s v="D528710_A"/>
    <s v="Closed"/>
  </r>
  <r>
    <x v="0"/>
    <x v="0"/>
    <x v="3"/>
    <s v="TR.33994"/>
    <n v="6"/>
    <x v="12"/>
    <x v="0"/>
    <d v="2018-10-25T14:42:03"/>
    <d v="2018-10-20T11:27:16"/>
    <n v="443686.99999989476"/>
    <n v="7394.7833333315793"/>
    <n v="44368.699999989476"/>
    <n v="1"/>
    <s v="D528711_A"/>
    <s v="Closed"/>
  </r>
  <r>
    <x v="0"/>
    <x v="2"/>
    <x v="5"/>
    <s v="TR.33607"/>
    <n v="1"/>
    <x v="12"/>
    <x v="0"/>
    <d v="2018-10-21T19:26:31"/>
    <d v="2018-10-20T11:36:00"/>
    <n v="114631.00000047125"/>
    <n v="1910.5166666745208"/>
    <n v="1910.5166666745208"/>
    <n v="1"/>
    <s v="D528743"/>
    <s v="Closed"/>
  </r>
  <r>
    <x v="0"/>
    <x v="0"/>
    <x v="3"/>
    <s v="FS.854"/>
    <n v="4"/>
    <x v="12"/>
    <x v="0"/>
    <d v="2018-10-28T21:35:08"/>
    <d v="2018-10-20T12:15:05"/>
    <n v="724803.00000021234"/>
    <n v="12080.050000003539"/>
    <n v="48320.200000014156"/>
    <n v="1"/>
    <s v="D528723"/>
    <s v="Closed"/>
  </r>
  <r>
    <x v="0"/>
    <x v="0"/>
    <x v="3"/>
    <s v="FS.15584"/>
    <n v="1"/>
    <x v="12"/>
    <x v="0"/>
    <d v="2018-10-31T19:49:23"/>
    <d v="2018-10-20T12:21:14"/>
    <n v="977289.00000045542"/>
    <n v="16288.15000000759"/>
    <n v="16288.15000000759"/>
    <n v="1"/>
    <s v="D528734_A"/>
    <s v="Closed"/>
  </r>
  <r>
    <x v="0"/>
    <x v="0"/>
    <x v="3"/>
    <s v="FS.8885"/>
    <n v="23"/>
    <x v="12"/>
    <x v="0"/>
    <d v="2018-10-20T19:47:09"/>
    <d v="2018-10-20T12:24:35"/>
    <n v="26553.999999468215"/>
    <n v="442.56666665780358"/>
    <n v="10179.033333129482"/>
    <n v="1"/>
    <s v="D528673"/>
    <s v="Closed"/>
  </r>
  <r>
    <x v="0"/>
    <x v="0"/>
    <x v="3"/>
    <s v="SW.929"/>
    <n v="38"/>
    <x v="12"/>
    <x v="0"/>
    <d v="2018-10-20T19:57:54"/>
    <d v="2018-10-20T12:24:35"/>
    <n v="27198.999999999069"/>
    <n v="453.31666666665114"/>
    <n v="17226.033333332743"/>
    <n v="1"/>
    <s v="D528666"/>
    <s v="Closed"/>
  </r>
  <r>
    <x v="0"/>
    <x v="0"/>
    <x v="3"/>
    <s v="REC.925"/>
    <n v="30"/>
    <x v="12"/>
    <x v="0"/>
    <d v="2018-10-28T09:53:52"/>
    <d v="2018-10-20T12:24:35"/>
    <n v="682156.99999958742"/>
    <n v="11369.283333326457"/>
    <n v="341078.49999979371"/>
    <n v="1"/>
    <s v="D528655"/>
    <s v="Closed"/>
  </r>
  <r>
    <x v="0"/>
    <x v="0"/>
    <x v="3"/>
    <s v="FS.919"/>
    <n v="4"/>
    <x v="12"/>
    <x v="0"/>
    <d v="2018-10-29T11:12:49"/>
    <d v="2018-10-20T12:24:35"/>
    <n v="773293.999999878"/>
    <n v="12888.2333333313"/>
    <n v="51552.9333333252"/>
    <n v="1"/>
    <s v="D528656"/>
    <s v="Closed"/>
  </r>
  <r>
    <x v="0"/>
    <x v="0"/>
    <x v="3"/>
    <s v="FS.8884"/>
    <n v="23"/>
    <x v="12"/>
    <x v="0"/>
    <d v="2018-10-20T19:46:15"/>
    <d v="2018-10-20T12:24:35"/>
    <n v="26499.999999417923"/>
    <n v="441.66666665696539"/>
    <n v="10158.333333110204"/>
    <n v="1"/>
    <s v="D528672"/>
    <s v="Closed"/>
  </r>
  <r>
    <x v="0"/>
    <x v="0"/>
    <x v="3"/>
    <s v="FS.901"/>
    <n v="10"/>
    <x v="12"/>
    <x v="0"/>
    <d v="2018-10-20T19:44:19"/>
    <d v="2018-10-20T12:24:35"/>
    <n v="26383.999999961816"/>
    <n v="439.73333333269693"/>
    <n v="4397.3333333269693"/>
    <n v="1"/>
    <s v="D528668"/>
    <s v="Closed"/>
  </r>
  <r>
    <x v="0"/>
    <x v="0"/>
    <x v="3"/>
    <s v="FS.927"/>
    <n v="1"/>
    <x v="12"/>
    <x v="0"/>
    <d v="2018-10-29T11:15:22"/>
    <d v="2018-10-20T12:24:35"/>
    <n v="773446.99999981094"/>
    <n v="12890.783333330182"/>
    <n v="12890.783333330182"/>
    <n v="1"/>
    <s v="D528671"/>
    <s v="Closed"/>
  </r>
  <r>
    <x v="0"/>
    <x v="0"/>
    <x v="3"/>
    <s v="FS.922"/>
    <n v="1"/>
    <x v="12"/>
    <x v="0"/>
    <d v="2018-10-28T11:02:50"/>
    <d v="2018-10-20T12:24:35"/>
    <n v="686294.99999941327"/>
    <n v="11438.249999990221"/>
    <n v="11438.249999990221"/>
    <n v="1"/>
    <s v="D528658"/>
    <s v="Closed"/>
  </r>
  <r>
    <x v="0"/>
    <x v="0"/>
    <x v="3"/>
    <s v="FS.921"/>
    <n v="3"/>
    <x v="12"/>
    <x v="0"/>
    <d v="2018-10-29T11:13:03"/>
    <d v="2018-10-20T12:24:35"/>
    <n v="773308.00000000745"/>
    <n v="12888.466666666791"/>
    <n v="38665.400000000373"/>
    <n v="1"/>
    <s v="D528657"/>
    <s v="Closed"/>
  </r>
  <r>
    <x v="0"/>
    <x v="0"/>
    <x v="3"/>
    <s v="FS.911"/>
    <n v="17"/>
    <x v="12"/>
    <x v="0"/>
    <d v="2018-10-20T19:45:16"/>
    <d v="2018-10-20T12:24:35"/>
    <n v="26440.999999456108"/>
    <n v="440.68333332426846"/>
    <n v="7491.6166665125638"/>
    <n v="1"/>
    <s v="D528670"/>
    <s v="Closed"/>
  </r>
  <r>
    <x v="0"/>
    <x v="0"/>
    <x v="3"/>
    <s v="REC.2872"/>
    <n v="154"/>
    <x v="12"/>
    <x v="0"/>
    <d v="2018-10-27T23:46:42"/>
    <d v="2018-10-20T12:25:52"/>
    <n v="645650.00000009313"/>
    <n v="10760.833333334886"/>
    <n v="1657168.3333335724"/>
    <n v="1"/>
    <s v="D529823"/>
    <s v="Closed"/>
  </r>
  <r>
    <x v="0"/>
    <x v="0"/>
    <x v="3"/>
    <s v="REC.720"/>
    <n v="28"/>
    <x v="12"/>
    <x v="0"/>
    <d v="2018-10-30T20:36:33"/>
    <d v="2018-10-20T12:28:51"/>
    <n v="893262.00000008103"/>
    <n v="14887.70000000135"/>
    <n v="416855.60000003781"/>
    <n v="1"/>
    <s v="D528736_A"/>
    <s v="Closed"/>
  </r>
  <r>
    <x v="0"/>
    <x v="0"/>
    <x v="3"/>
    <s v="FS.573"/>
    <n v="10"/>
    <x v="12"/>
    <x v="0"/>
    <d v="2018-10-30T20:36:48"/>
    <d v="2018-10-20T12:30:32"/>
    <n v="893176.00000009406"/>
    <n v="14886.266666668234"/>
    <n v="148862.66666668234"/>
    <n v="1"/>
    <s v="D528738_B"/>
    <s v="Closed"/>
  </r>
  <r>
    <x v="0"/>
    <x v="0"/>
    <x v="3"/>
    <s v="FS.656"/>
    <n v="6"/>
    <x v="12"/>
    <x v="0"/>
    <d v="2018-11-02T15:38:44"/>
    <d v="2018-10-20T12:31:10"/>
    <n v="1134453.9999998873"/>
    <n v="18907.566666664788"/>
    <n v="113445.39999998873"/>
    <n v="1"/>
    <s v="D528739_A"/>
    <s v="Closed"/>
  </r>
  <r>
    <x v="0"/>
    <x v="0"/>
    <x v="3"/>
    <s v="FS.656"/>
    <n v="6"/>
    <x v="12"/>
    <x v="0"/>
    <d v="2018-11-02T15:38:40"/>
    <d v="2018-10-20T12:31:10"/>
    <n v="1134449.9999995809"/>
    <n v="18907.499999993015"/>
    <n v="113444.99999995809"/>
    <n v="1"/>
    <s v="D528739_B"/>
    <s v="Closed"/>
  </r>
  <r>
    <x v="0"/>
    <x v="0"/>
    <x v="3"/>
    <s v="FS.711"/>
    <n v="7"/>
    <x v="12"/>
    <x v="0"/>
    <d v="2018-11-02T19:42:18"/>
    <d v="2018-10-20T12:32:19"/>
    <n v="1148999.0000002552"/>
    <n v="19149.983333337586"/>
    <n v="134049.8833333631"/>
    <n v="1"/>
    <s v="D528741_A"/>
    <s v="Closed"/>
  </r>
  <r>
    <x v="0"/>
    <x v="0"/>
    <x v="3"/>
    <s v="FS.761"/>
    <n v="18"/>
    <x v="12"/>
    <x v="0"/>
    <d v="2018-10-25T14:52:57"/>
    <d v="2018-10-20T12:51:10"/>
    <n v="439307.00000007637"/>
    <n v="7321.7833333346061"/>
    <n v="131792.10000002291"/>
    <n v="1"/>
    <s v="D528621"/>
    <s v="Closed"/>
  </r>
  <r>
    <x v="0"/>
    <x v="0"/>
    <x v="3"/>
    <s v="FS.751"/>
    <n v="7"/>
    <x v="12"/>
    <x v="0"/>
    <d v="2018-10-30T08:03:11"/>
    <d v="2018-10-20T12:51:10"/>
    <n v="846721.00000048522"/>
    <n v="14112.016666674754"/>
    <n v="98784.116666723276"/>
    <n v="1"/>
    <s v="D528613"/>
    <s v="Closed"/>
  </r>
  <r>
    <x v="0"/>
    <x v="0"/>
    <x v="3"/>
    <s v="FS.741"/>
    <n v="1"/>
    <x v="12"/>
    <x v="0"/>
    <d v="2018-11-11T08:55:56"/>
    <d v="2018-10-20T12:51:10"/>
    <n v="1886686.0000004293"/>
    <n v="31444.766666673822"/>
    <n v="31444.766666673822"/>
    <n v="1"/>
    <s v="D528750"/>
    <s v="Closed"/>
  </r>
  <r>
    <x v="0"/>
    <x v="0"/>
    <x v="3"/>
    <s v="TR.34710"/>
    <n v="1"/>
    <x v="12"/>
    <x v="0"/>
    <d v="2018-11-11T08:57:33"/>
    <d v="2018-10-20T12:51:10"/>
    <n v="1886783.0000004731"/>
    <n v="31446.383333341219"/>
    <n v="31446.383333341219"/>
    <n v="1"/>
    <s v="D528755"/>
    <s v="Closed"/>
  </r>
  <r>
    <x v="0"/>
    <x v="0"/>
    <x v="3"/>
    <s v="FS.748"/>
    <n v="18"/>
    <x v="12"/>
    <x v="0"/>
    <d v="2018-10-30T08:03:38"/>
    <d v="2018-10-20T12:51:10"/>
    <n v="846748.00000051036"/>
    <n v="14112.466666675173"/>
    <n v="254024.40000015311"/>
    <n v="1"/>
    <s v="D528612"/>
    <s v="Closed"/>
  </r>
  <r>
    <x v="0"/>
    <x v="0"/>
    <x v="3"/>
    <s v="FS.757"/>
    <n v="7"/>
    <x v="12"/>
    <x v="0"/>
    <d v="2018-10-30T08:02:49"/>
    <d v="2018-10-20T12:51:10"/>
    <n v="846699.0000003716"/>
    <n v="14111.650000006193"/>
    <n v="98781.550000043353"/>
    <n v="1"/>
    <s v="D528614"/>
    <s v="Closed"/>
  </r>
  <r>
    <x v="0"/>
    <x v="0"/>
    <x v="3"/>
    <s v="FS.763"/>
    <n v="1"/>
    <x v="12"/>
    <x v="0"/>
    <d v="2018-10-30T08:02:21"/>
    <d v="2018-10-20T12:51:10"/>
    <n v="846671.00000011269"/>
    <n v="14111.183333335212"/>
    <n v="14111.183333335212"/>
    <n v="1"/>
    <s v="D528615"/>
    <s v="Closed"/>
  </r>
  <r>
    <x v="0"/>
    <x v="0"/>
    <x v="3"/>
    <s v="FS.747"/>
    <n v="15"/>
    <x v="12"/>
    <x v="0"/>
    <d v="2018-10-30T08:03:57"/>
    <d v="2018-10-20T12:51:10"/>
    <n v="846767.00000055134"/>
    <n v="14112.783333342522"/>
    <n v="211691.75000013784"/>
    <n v="1"/>
    <s v="D528611_C"/>
    <s v="Closed"/>
  </r>
  <r>
    <x v="0"/>
    <x v="0"/>
    <x v="3"/>
    <s v="FS.8776"/>
    <n v="6"/>
    <x v="12"/>
    <x v="0"/>
    <d v="2018-11-11T08:54:19"/>
    <d v="2018-10-20T12:53:19"/>
    <n v="1886460.0000004051"/>
    <n v="31441.000000006752"/>
    <n v="188646.00000004051"/>
    <n v="1"/>
    <s v="D528751"/>
    <s v="Closed"/>
  </r>
  <r>
    <x v="0"/>
    <x v="0"/>
    <x v="3"/>
    <s v="FS.736"/>
    <n v="10"/>
    <x v="12"/>
    <x v="0"/>
    <d v="2018-10-29T09:20:40"/>
    <d v="2018-10-20T12:53:19"/>
    <n v="764841.00000034086"/>
    <n v="12747.350000005681"/>
    <n v="127473.50000005681"/>
    <n v="1"/>
    <s v="D528610"/>
    <s v="Closed"/>
  </r>
  <r>
    <x v="0"/>
    <x v="0"/>
    <x v="3"/>
    <s v="TR.34169"/>
    <n v="3"/>
    <x v="12"/>
    <x v="0"/>
    <d v="2018-11-11T09:39:59"/>
    <d v="2018-10-20T12:53:19"/>
    <n v="1889200.000000326"/>
    <n v="31486.666666672099"/>
    <n v="94460.000000016298"/>
    <n v="1"/>
    <s v="D528696"/>
    <s v="Closed"/>
  </r>
  <r>
    <x v="0"/>
    <x v="0"/>
    <x v="3"/>
    <s v="REC.593"/>
    <n v="225"/>
    <x v="12"/>
    <x v="0"/>
    <d v="2018-10-27T16:42:30"/>
    <d v="2018-10-20T12:53:19"/>
    <n v="618551.00000021048"/>
    <n v="10309.183333336841"/>
    <n v="2319566.2500007893"/>
    <n v="1"/>
    <s v="D527607"/>
    <s v="Closed"/>
  </r>
  <r>
    <x v="0"/>
    <x v="0"/>
    <x v="3"/>
    <s v="FS.702"/>
    <n v="2"/>
    <x v="12"/>
    <x v="0"/>
    <d v="2018-10-29T09:12:31"/>
    <d v="2018-10-20T12:53:19"/>
    <n v="764352.00000044424"/>
    <n v="12739.200000007404"/>
    <n v="25478.400000014808"/>
    <n v="1"/>
    <s v="D527615"/>
    <s v="Closed"/>
  </r>
  <r>
    <x v="0"/>
    <x v="0"/>
    <x v="3"/>
    <s v="FS.581"/>
    <n v="5"/>
    <x v="12"/>
    <x v="0"/>
    <d v="2018-11-11T08:53:24"/>
    <d v="2018-10-20T12:53:19"/>
    <n v="1886405.0000001211"/>
    <n v="31440.083333335351"/>
    <n v="157200.41666667676"/>
    <n v="1"/>
    <s v="D527609"/>
    <s v="Closed"/>
  </r>
  <r>
    <x v="0"/>
    <x v="0"/>
    <x v="3"/>
    <s v="FS.712"/>
    <n v="1"/>
    <x v="12"/>
    <x v="0"/>
    <d v="2018-10-29T09:21:06"/>
    <d v="2018-10-20T12:53:19"/>
    <n v="764867.00000013225"/>
    <n v="12747.783333335537"/>
    <n v="12747.783333335537"/>
    <n v="1"/>
    <s v="D527616"/>
    <s v="Closed"/>
  </r>
  <r>
    <x v="0"/>
    <x v="0"/>
    <x v="3"/>
    <s v="FS.626"/>
    <n v="6"/>
    <x v="12"/>
    <x v="0"/>
    <d v="2018-10-27T18:32:21"/>
    <d v="2018-10-20T12:53:19"/>
    <n v="625142.00000013225"/>
    <n v="10419.033333335537"/>
    <n v="62514.200000013225"/>
    <n v="1"/>
    <s v="D527613"/>
    <s v="Closed"/>
  </r>
  <r>
    <x v="0"/>
    <x v="0"/>
    <x v="3"/>
    <s v="TR.33937"/>
    <n v="3"/>
    <x v="12"/>
    <x v="0"/>
    <d v="2018-11-03T12:18:44"/>
    <d v="2018-10-20T12:53:19"/>
    <n v="1207525.0000002561"/>
    <n v="20125.416666670935"/>
    <n v="60376.250000012806"/>
    <n v="1"/>
    <s v="D528697"/>
    <s v="Closed"/>
  </r>
  <r>
    <x v="0"/>
    <x v="0"/>
    <x v="3"/>
    <s v="TR.34138"/>
    <n v="3"/>
    <x v="12"/>
    <x v="0"/>
    <d v="2018-11-11T09:39:04"/>
    <d v="2018-10-20T12:53:19"/>
    <n v="1889145.0000000419"/>
    <n v="31485.750000000698"/>
    <n v="94457.250000002095"/>
    <n v="1"/>
    <s v="D528695"/>
    <s v="Closed"/>
  </r>
  <r>
    <x v="0"/>
    <x v="0"/>
    <x v="3"/>
    <s v="FS.570"/>
    <n v="6"/>
    <x v="12"/>
    <x v="0"/>
    <d v="2018-10-26T00:27:56"/>
    <d v="2018-10-20T12:53:19"/>
    <n v="473677.00000042096"/>
    <n v="7894.6166666736826"/>
    <n v="47367.700000042096"/>
    <n v="1"/>
    <s v="D528609"/>
    <s v="Closed"/>
  </r>
  <r>
    <x v="0"/>
    <x v="0"/>
    <x v="3"/>
    <s v="FS.737"/>
    <n v="3"/>
    <x v="12"/>
    <x v="0"/>
    <d v="2018-11-11T08:54:48"/>
    <d v="2018-10-20T12:53:19"/>
    <n v="1886489.0000002692"/>
    <n v="31441.483333337819"/>
    <n v="94324.450000013458"/>
    <n v="1"/>
    <s v="D528749"/>
    <s v="Closed"/>
  </r>
  <r>
    <x v="0"/>
    <x v="0"/>
    <x v="3"/>
    <s v="FS.653"/>
    <n v="1"/>
    <x v="12"/>
    <x v="0"/>
    <d v="2018-10-29T09:12:53"/>
    <d v="2018-10-20T12:53:19"/>
    <n v="764374.00000055786"/>
    <n v="12739.566666675964"/>
    <n v="12739.566666675964"/>
    <n v="1"/>
    <s v="D527614"/>
    <s v="Closed"/>
  </r>
  <r>
    <x v="0"/>
    <x v="0"/>
    <x v="3"/>
    <s v="FS.579"/>
    <n v="4"/>
    <x v="12"/>
    <x v="0"/>
    <d v="2018-10-27T18:35:25"/>
    <d v="2018-10-20T12:53:19"/>
    <n v="625326.00000039674"/>
    <n v="10422.100000006612"/>
    <n v="41688.40000002645"/>
    <n v="1"/>
    <s v="D527608"/>
    <s v="Closed"/>
  </r>
  <r>
    <x v="0"/>
    <x v="0"/>
    <x v="3"/>
    <s v="PL.95597"/>
    <n v="63"/>
    <x v="12"/>
    <x v="0"/>
    <d v="2018-10-25T14:42:03"/>
    <d v="2018-10-20T12:53:19"/>
    <n v="438523.99999997579"/>
    <n v="7308.7333333329298"/>
    <n v="460450.19999997457"/>
    <n v="1"/>
    <s v="D529061"/>
    <s v="Closed"/>
  </r>
  <r>
    <x v="0"/>
    <x v="0"/>
    <x v="3"/>
    <s v="FS.594"/>
    <n v="11"/>
    <x v="12"/>
    <x v="0"/>
    <d v="2018-10-27T18:32:58"/>
    <d v="2018-10-20T12:53:19"/>
    <n v="625178.99999998044"/>
    <n v="10419.649999999674"/>
    <n v="114616.14999999641"/>
    <n v="1"/>
    <s v="D527610"/>
    <s v="Closed"/>
  </r>
  <r>
    <x v="0"/>
    <x v="2"/>
    <x v="10"/>
    <s v="MTR.28340"/>
    <n v="1"/>
    <x v="12"/>
    <x v="0"/>
    <d v="2018-10-21T08:57:46"/>
    <d v="2018-10-20T17:42:00"/>
    <n v="54945.999999856576"/>
    <n v="915.76666666427627"/>
    <n v="915.76666666427627"/>
    <n v="1"/>
    <s v="C528793"/>
    <s v="Closed"/>
  </r>
  <r>
    <x v="0"/>
    <x v="0"/>
    <x v="3"/>
    <s v="FS.8375"/>
    <n v="2"/>
    <x v="12"/>
    <x v="0"/>
    <d v="2018-10-28T11:36:19"/>
    <d v="2018-10-20T19:57:54"/>
    <n v="661104.99999944586"/>
    <n v="11018.416666657431"/>
    <n v="22036.833333314862"/>
    <n v="1"/>
    <s v="D528665"/>
    <s v="Closed"/>
  </r>
  <r>
    <x v="0"/>
    <x v="0"/>
    <x v="3"/>
    <s v="FS.950"/>
    <n v="11"/>
    <x v="12"/>
    <x v="0"/>
    <d v="2018-10-28T09:54:21"/>
    <d v="2018-10-20T19:57:54"/>
    <n v="654986.99999945238"/>
    <n v="10916.449999990873"/>
    <n v="120080.9499998996"/>
    <n v="1"/>
    <s v="D528660"/>
    <s v="Closed"/>
  </r>
  <r>
    <x v="0"/>
    <x v="0"/>
    <x v="3"/>
    <s v="FS.966"/>
    <n v="2"/>
    <x v="12"/>
    <x v="0"/>
    <d v="2018-10-29T11:11:50"/>
    <d v="2018-10-20T19:57:54"/>
    <n v="746035.99999991711"/>
    <n v="12433.933333331952"/>
    <n v="24867.866666663904"/>
    <n v="1"/>
    <s v="D528662"/>
    <s v="Closed"/>
  </r>
  <r>
    <x v="0"/>
    <x v="0"/>
    <x v="3"/>
    <s v="FS.944"/>
    <n v="1"/>
    <x v="12"/>
    <x v="0"/>
    <d v="2018-10-29T11:09:51"/>
    <d v="2018-10-20T19:57:54"/>
    <n v="745916.99999975972"/>
    <n v="12431.949999995995"/>
    <n v="12431.949999995995"/>
    <n v="1"/>
    <s v="D528659"/>
    <s v="Closed"/>
  </r>
  <r>
    <x v="0"/>
    <x v="0"/>
    <x v="3"/>
    <s v="FS.971"/>
    <n v="4"/>
    <x v="12"/>
    <x v="0"/>
    <d v="2018-10-28T11:35:39"/>
    <d v="2018-10-20T19:57:54"/>
    <n v="661064.99999952503"/>
    <n v="11017.749999992084"/>
    <n v="44070.999999968335"/>
    <n v="1"/>
    <s v="D528663"/>
    <s v="Closed"/>
  </r>
  <r>
    <x v="0"/>
    <x v="7"/>
    <x v="17"/>
    <s v="FS.1847"/>
    <n v="72"/>
    <x v="12"/>
    <x v="0"/>
    <d v="2018-10-22T18:12:42"/>
    <d v="2018-10-20T20:35:13"/>
    <n v="164249.00000018533"/>
    <n v="2737.4833333364222"/>
    <n v="197098.8000002224"/>
    <n v="1"/>
    <s v="D529159_C"/>
    <s v="Closed"/>
  </r>
  <r>
    <x v="0"/>
    <x v="2"/>
    <x v="15"/>
    <s v="FS.345"/>
    <n v="2"/>
    <x v="12"/>
    <x v="0"/>
    <d v="2018-10-23T20:33:45"/>
    <d v="2018-10-20T20:42:00"/>
    <n v="258704.99999995809"/>
    <n v="4311.7499999993015"/>
    <n v="8623.499999998603"/>
    <n v="1"/>
    <s v="D527711_C"/>
    <s v="Closed"/>
  </r>
  <r>
    <x v="0"/>
    <x v="2"/>
    <x v="15"/>
    <s v="FS.347"/>
    <n v="84"/>
    <x v="12"/>
    <x v="0"/>
    <d v="2018-10-21T17:09:54"/>
    <d v="2018-10-20T20:42:00"/>
    <n v="73673.999999882653"/>
    <n v="1227.8999999980442"/>
    <n v="103143.59999983571"/>
    <n v="1"/>
    <s v="D527713"/>
    <s v="Closed"/>
  </r>
  <r>
    <x v="0"/>
    <x v="2"/>
    <x v="15"/>
    <s v="FS.346"/>
    <n v="6"/>
    <x v="12"/>
    <x v="0"/>
    <d v="2018-10-23T20:33:59"/>
    <d v="2018-10-20T20:42:00"/>
    <n v="258718.9999994589"/>
    <n v="4311.983333324315"/>
    <n v="25871.89999994589"/>
    <n v="1"/>
    <s v="D527712"/>
    <s v="Closed"/>
  </r>
  <r>
    <x v="0"/>
    <x v="2"/>
    <x v="15"/>
    <s v="FS.344"/>
    <n v="12"/>
    <x v="12"/>
    <x v="0"/>
    <d v="2018-10-23T20:27:20"/>
    <d v="2018-10-20T20:42:00"/>
    <n v="258319.99999985565"/>
    <n v="4305.3333333309274"/>
    <n v="51663.999999971129"/>
    <n v="1"/>
    <s v="D527710"/>
    <s v="Closed"/>
  </r>
  <r>
    <x v="0"/>
    <x v="2"/>
    <x v="15"/>
    <s v="FS.349"/>
    <n v="67"/>
    <x v="12"/>
    <x v="0"/>
    <d v="2018-10-21T20:51:04"/>
    <d v="2018-10-20T20:42:00"/>
    <n v="86943.999999552034"/>
    <n v="1449.0666666592006"/>
    <n v="97087.466666166438"/>
    <n v="1"/>
    <s v="D527714"/>
    <s v="Closed"/>
  </r>
  <r>
    <x v="0"/>
    <x v="4"/>
    <x v="8"/>
    <s v="FS.1048"/>
    <n v="3"/>
    <x v="12"/>
    <x v="0"/>
    <d v="2018-10-28T11:35:07"/>
    <d v="2018-10-21T07:32:52"/>
    <n v="619334.99999991618"/>
    <n v="10322.249999998603"/>
    <n v="30966.749999995809"/>
    <n v="1"/>
    <s v="D528827_B"/>
    <s v="Closed"/>
  </r>
  <r>
    <x v="0"/>
    <x v="4"/>
    <x v="8"/>
    <s v="FS.25186"/>
    <n v="3"/>
    <x v="12"/>
    <x v="0"/>
    <d v="2018-10-28T11:34:50"/>
    <d v="2018-10-21T07:33:27"/>
    <n v="619282.99999970477"/>
    <n v="10321.383333328413"/>
    <n v="30964.149999985239"/>
    <n v="1"/>
    <s v="D528828_B"/>
    <s v="Closed"/>
  </r>
  <r>
    <x v="0"/>
    <x v="4"/>
    <x v="8"/>
    <s v="FDR.8370"/>
    <n v="306"/>
    <x v="12"/>
    <x v="0"/>
    <d v="2018-10-22T09:34:15"/>
    <d v="2018-10-21T07:41:47"/>
    <n v="93148.000000161119"/>
    <n v="1552.466666669352"/>
    <n v="475054.80000082171"/>
    <n v="1"/>
    <s v="D526468"/>
    <s v="Closed"/>
  </r>
  <r>
    <x v="0"/>
    <x v="4"/>
    <x v="26"/>
    <s v="FS.1100"/>
    <n v="6"/>
    <x v="12"/>
    <x v="0"/>
    <d v="2018-10-28T19:46:37"/>
    <d v="2018-10-21T07:45:20"/>
    <n v="648076.99999976903"/>
    <n v="10801.283333329484"/>
    <n v="64807.699999976903"/>
    <n v="1"/>
    <s v="D527016_B"/>
    <s v="Closed"/>
  </r>
  <r>
    <x v="0"/>
    <x v="4"/>
    <x v="26"/>
    <s v="TR.36208"/>
    <n v="1"/>
    <x v="12"/>
    <x v="0"/>
    <d v="2018-10-28T19:48:08"/>
    <d v="2018-10-21T07:45:20"/>
    <n v="648167.99999966752"/>
    <n v="10802.799999994459"/>
    <n v="10802.799999994459"/>
    <n v="1"/>
    <s v="D527012_B"/>
    <s v="Closed"/>
  </r>
  <r>
    <x v="0"/>
    <x v="4"/>
    <x v="26"/>
    <s v="SW.1239"/>
    <n v="3"/>
    <x v="12"/>
    <x v="0"/>
    <d v="2018-10-28T19:47:06"/>
    <d v="2018-10-21T07:45:20"/>
    <n v="648105.99999963306"/>
    <n v="10801.766666660551"/>
    <n v="32405.299999981653"/>
    <n v="1"/>
    <s v="D527011_B"/>
    <s v="Closed"/>
  </r>
  <r>
    <x v="0"/>
    <x v="4"/>
    <x v="26"/>
    <s v="FS.1238"/>
    <n v="3"/>
    <x v="12"/>
    <x v="0"/>
    <d v="2018-10-28T19:47:22"/>
    <d v="2018-10-21T07:45:20"/>
    <n v="648122.00000023004"/>
    <n v="10802.033333337167"/>
    <n v="32406.100000011502"/>
    <n v="1"/>
    <s v="D527009_B"/>
    <s v="Closed"/>
  </r>
  <r>
    <x v="0"/>
    <x v="4"/>
    <x v="26"/>
    <s v="FS.1237"/>
    <n v="3"/>
    <x v="12"/>
    <x v="0"/>
    <d v="2018-10-28T19:47:42"/>
    <d v="2018-10-21T07:45:20"/>
    <n v="648141.99999987613"/>
    <n v="10802.366666664602"/>
    <n v="32407.099999993807"/>
    <n v="1"/>
    <s v="D527008_B"/>
    <s v="Closed"/>
  </r>
  <r>
    <x v="0"/>
    <x v="4"/>
    <x v="8"/>
    <s v="FS.991"/>
    <n v="4"/>
    <x v="12"/>
    <x v="0"/>
    <d v="2018-10-28T09:49:00"/>
    <d v="2018-10-21T07:50:21"/>
    <n v="611919.00000013411"/>
    <n v="10198.650000002235"/>
    <n v="40794.600000008941"/>
    <n v="1"/>
    <s v="D527509_B"/>
    <s v="Closed"/>
  </r>
  <r>
    <x v="0"/>
    <x v="4"/>
    <x v="8"/>
    <s v="FS.1003"/>
    <n v="8"/>
    <x v="12"/>
    <x v="0"/>
    <d v="2018-10-28T09:45:12"/>
    <d v="2018-10-21T07:50:21"/>
    <n v="611691.00000027101"/>
    <n v="10194.850000004517"/>
    <n v="81558.800000036135"/>
    <n v="1"/>
    <s v="D527510_B"/>
    <s v="Closed"/>
  </r>
  <r>
    <x v="0"/>
    <x v="2"/>
    <x v="5"/>
    <s v="TR.33475"/>
    <n v="1"/>
    <x v="12"/>
    <x v="0"/>
    <d v="2018-10-23T18:50:36"/>
    <d v="2018-10-21T08:34:06"/>
    <n v="209789.99999987427"/>
    <n v="3496.4999999979045"/>
    <n v="3496.4999999979045"/>
    <n v="1"/>
    <s v="D528842"/>
    <s v="Closed"/>
  </r>
  <r>
    <x v="0"/>
    <x v="7"/>
    <x v="17"/>
    <s v="TR.39028"/>
    <n v="3"/>
    <x v="12"/>
    <x v="0"/>
    <d v="2018-10-21T16:32:34"/>
    <d v="2018-10-21T13:45:00"/>
    <n v="10054.000000376254"/>
    <n v="167.56666667293757"/>
    <n v="502.70000001881272"/>
    <n v="1"/>
    <s v="D528880"/>
    <s v="Closed"/>
  </r>
  <r>
    <x v="0"/>
    <x v="0"/>
    <x v="4"/>
    <s v="MTR.18590"/>
    <n v="1"/>
    <x v="12"/>
    <x v="0"/>
    <d v="2018-10-21T15:05:30"/>
    <d v="2018-10-21T14:33:00"/>
    <n v="1950.0000000698492"/>
    <n v="32.500000001164153"/>
    <n v="32.500000001164153"/>
    <n v="1"/>
    <s v="C528867"/>
    <s v="Closed"/>
  </r>
  <r>
    <x v="0"/>
    <x v="0"/>
    <x v="0"/>
    <s v="FS.1486"/>
    <n v="2"/>
    <x v="12"/>
    <x v="0"/>
    <d v="2018-10-21T18:20:59"/>
    <d v="2018-10-21T14:52:13"/>
    <n v="12525.999999884516"/>
    <n v="208.76666666474193"/>
    <n v="417.53333332948387"/>
    <n v="1"/>
    <s v="D528871_A"/>
    <s v="Closed"/>
  </r>
  <r>
    <x v="0"/>
    <x v="0"/>
    <x v="0"/>
    <s v="FS.41587"/>
    <n v="4"/>
    <x v="12"/>
    <x v="0"/>
    <d v="2018-10-21T18:20:37"/>
    <d v="2018-10-21T14:52:28"/>
    <n v="12489.000000036322"/>
    <n v="208.15000000060536"/>
    <n v="832.60000000242144"/>
    <n v="1"/>
    <s v="D528872_A"/>
    <s v="Closed"/>
  </r>
  <r>
    <x v="0"/>
    <x v="7"/>
    <x v="17"/>
    <s v="MTR.16092"/>
    <n v="1"/>
    <x v="12"/>
    <x v="0"/>
    <d v="2018-10-21T15:29:00"/>
    <d v="2018-10-21T14:56:00"/>
    <n v="1980.0000001676381"/>
    <n v="33.000000002793968"/>
    <n v="33.000000002793968"/>
    <n v="1"/>
    <s v="C528874"/>
    <s v="Closed"/>
  </r>
  <r>
    <x v="0"/>
    <x v="2"/>
    <x v="5"/>
    <s v="TR.33044"/>
    <n v="1"/>
    <x v="12"/>
    <x v="0"/>
    <d v="2018-10-24T11:21:14"/>
    <d v="2018-10-21T16:18:00"/>
    <n v="241393.999999878"/>
    <n v="4023.2333333312999"/>
    <n v="4023.2333333312999"/>
    <n v="1"/>
    <s v="D528878"/>
    <s v="Closed"/>
  </r>
  <r>
    <x v="0"/>
    <x v="0"/>
    <x v="0"/>
    <s v="PL.101601"/>
    <n v="21"/>
    <x v="12"/>
    <x v="0"/>
    <d v="2018-10-21T18:21:25"/>
    <d v="2018-10-21T16:59:05"/>
    <n v="4939.9999999674037"/>
    <n v="82.333333332790062"/>
    <n v="1728.9999999885913"/>
    <n v="1"/>
    <s v="D528897_A"/>
    <s v="Closed"/>
  </r>
  <r>
    <x v="0"/>
    <x v="2"/>
    <x v="5"/>
    <s v="SL.23300"/>
    <n v="2"/>
    <x v="12"/>
    <x v="0"/>
    <d v="2018-11-07T17:07:48"/>
    <d v="2018-10-21T17:06:00"/>
    <n v="1468908.0000001006"/>
    <n v="24481.800000001676"/>
    <n v="48963.600000003353"/>
    <n v="1"/>
    <s v="D528906"/>
    <s v="Closed"/>
  </r>
  <r>
    <x v="0"/>
    <x v="7"/>
    <x v="17"/>
    <s v="MTR.15831"/>
    <n v="1"/>
    <x v="12"/>
    <x v="0"/>
    <d v="2018-10-21T19:01:18"/>
    <d v="2018-10-21T17:07:00"/>
    <n v="6858.0000001005828"/>
    <n v="114.30000000167638"/>
    <n v="114.30000000167638"/>
    <n v="1"/>
    <s v="C528912"/>
    <s v="Closed"/>
  </r>
  <r>
    <x v="1"/>
    <x v="5"/>
    <x v="14"/>
    <s v="FS.2759"/>
    <n v="84"/>
    <x v="4"/>
    <x v="0"/>
    <d v="2018-10-21T18:23:46"/>
    <d v="2018-10-21T17:39:00"/>
    <n v="2685.9999998705462"/>
    <n v="44.766666664509103"/>
    <n v="3760.3999998187646"/>
    <n v="1"/>
    <s v="D528966"/>
    <s v="Closed"/>
  </r>
  <r>
    <x v="0"/>
    <x v="7"/>
    <x v="17"/>
    <s v="FS.1821"/>
    <n v="52"/>
    <x v="12"/>
    <x v="0"/>
    <d v="2018-10-21T18:55:39"/>
    <d v="2018-10-21T18:25:25"/>
    <n v="1813.9999997103587"/>
    <n v="30.233333328505978"/>
    <n v="1572.1333330823109"/>
    <n v="1"/>
    <s v="D528927_A"/>
    <s v="Closed"/>
  </r>
  <r>
    <x v="0"/>
    <x v="2"/>
    <x v="5"/>
    <s v="SL.23182"/>
    <n v="1"/>
    <x v="12"/>
    <x v="0"/>
    <d v="2018-11-10T11:40:28"/>
    <d v="2018-10-21T18:39:40"/>
    <n v="1702848.0000001146"/>
    <n v="28380.800000001909"/>
    <n v="28380.800000001909"/>
    <n v="1"/>
    <s v="D528933_B"/>
    <s v="Closed"/>
  </r>
  <r>
    <x v="0"/>
    <x v="2"/>
    <x v="5"/>
    <s v="SL.5514"/>
    <n v="1"/>
    <x v="12"/>
    <x v="0"/>
    <d v="2018-11-10T07:53:58"/>
    <d v="2018-10-21T19:03:00"/>
    <n v="1687858.0000000773"/>
    <n v="28130.966666667955"/>
    <n v="28130.966666667955"/>
    <n v="1"/>
    <s v="D528941"/>
    <s v="Closed"/>
  </r>
  <r>
    <x v="0"/>
    <x v="2"/>
    <x v="5"/>
    <s v="SL.5679"/>
    <n v="1"/>
    <x v="12"/>
    <x v="0"/>
    <d v="2018-11-06T16:15:42"/>
    <d v="2018-10-21T19:44:16"/>
    <n v="1369885.9999997774"/>
    <n v="22831.433333329624"/>
    <n v="22831.433333329624"/>
    <n v="1"/>
    <s v="D528918"/>
    <s v="Closed"/>
  </r>
  <r>
    <x v="0"/>
    <x v="2"/>
    <x v="15"/>
    <s v="TR.33230"/>
    <n v="1"/>
    <x v="12"/>
    <x v="0"/>
    <d v="2018-10-28T20:01:48"/>
    <d v="2018-10-21T20:54:14"/>
    <n v="601654.00000009686"/>
    <n v="10027.566666668281"/>
    <n v="10027.566666668281"/>
    <n v="1"/>
    <s v="D527706_B"/>
    <s v="Closed"/>
  </r>
  <r>
    <x v="0"/>
    <x v="2"/>
    <x v="15"/>
    <s v="FS.418"/>
    <n v="37"/>
    <x v="12"/>
    <x v="0"/>
    <d v="2018-10-23T20:35:08"/>
    <d v="2018-10-21T20:54:14"/>
    <n v="171653.99999991059"/>
    <n v="2860.8999999985099"/>
    <n v="105853.29999994487"/>
    <n v="1"/>
    <s v="D527332_B"/>
    <s v="Closed"/>
  </r>
  <r>
    <x v="0"/>
    <x v="2"/>
    <x v="15"/>
    <s v="TR.33267"/>
    <n v="2"/>
    <x v="12"/>
    <x v="0"/>
    <d v="2018-10-28T20:02:05"/>
    <d v="2018-10-21T20:54:14"/>
    <n v="601670.99999967031"/>
    <n v="10027.849999994505"/>
    <n v="20055.69999998901"/>
    <n v="1"/>
    <s v="D527707_B"/>
    <s v="Closed"/>
  </r>
  <r>
    <x v="0"/>
    <x v="2"/>
    <x v="15"/>
    <s v="TR.33310"/>
    <n v="1"/>
    <x v="12"/>
    <x v="0"/>
    <d v="2018-10-28T20:02:22"/>
    <d v="2018-10-21T20:54:14"/>
    <n v="601687.99999987241"/>
    <n v="10028.133333331207"/>
    <n v="10028.133333331207"/>
    <n v="1"/>
    <s v="D527708_B"/>
    <s v="Closed"/>
  </r>
  <r>
    <x v="0"/>
    <x v="2"/>
    <x v="15"/>
    <s v="TR.33187"/>
    <n v="2"/>
    <x v="12"/>
    <x v="0"/>
    <d v="2018-10-28T20:01:31"/>
    <d v="2018-10-21T20:54:14"/>
    <n v="601636.99999989476"/>
    <n v="10027.283333331579"/>
    <n v="20054.566666663159"/>
    <n v="1"/>
    <s v="D527705_B"/>
    <s v="Closed"/>
  </r>
  <r>
    <x v="0"/>
    <x v="2"/>
    <x v="10"/>
    <s v="FS.37"/>
    <n v="3"/>
    <x v="12"/>
    <x v="0"/>
    <d v="2018-10-25T18:50:07"/>
    <d v="2018-10-21T21:11:10"/>
    <n v="337137.00000001118"/>
    <n v="5618.9500000001863"/>
    <n v="16856.850000000559"/>
    <n v="1"/>
    <s v="D528953"/>
    <s v="Closed"/>
  </r>
  <r>
    <x v="0"/>
    <x v="2"/>
    <x v="10"/>
    <s v="FS.34"/>
    <n v="7"/>
    <x v="12"/>
    <x v="0"/>
    <d v="2018-10-28T19:38:51"/>
    <d v="2018-10-21T21:24:36"/>
    <n v="598455.00000037719"/>
    <n v="9974.2500000062864"/>
    <n v="69819.750000044005"/>
    <n v="1"/>
    <s v="D528955"/>
    <s v="Closed"/>
  </r>
  <r>
    <x v="0"/>
    <x v="2"/>
    <x v="10"/>
    <s v="FS.40"/>
    <n v="41"/>
    <x v="12"/>
    <x v="0"/>
    <d v="2018-10-25T18:52:40"/>
    <d v="2018-10-21T21:26:16"/>
    <n v="336384.00000000838"/>
    <n v="5606.4000000001397"/>
    <n v="229862.40000000573"/>
    <n v="1"/>
    <s v="D528957"/>
    <s v="Closed"/>
  </r>
  <r>
    <x v="0"/>
    <x v="0"/>
    <x v="1"/>
    <s v="PL.96368"/>
    <n v="4"/>
    <x v="12"/>
    <x v="0"/>
    <d v="2018-10-27T18:15:33"/>
    <d v="2018-10-22T08:29:17"/>
    <n v="467176.00000016391"/>
    <n v="7786.2666666693985"/>
    <n v="31145.066666677594"/>
    <n v="1"/>
    <s v="D528969"/>
    <s v="Closed"/>
  </r>
  <r>
    <x v="0"/>
    <x v="0"/>
    <x v="1"/>
    <s v="PL.96827"/>
    <n v="60"/>
    <x v="12"/>
    <x v="0"/>
    <d v="2018-10-25T13:51:34"/>
    <d v="2018-10-22T08:32:10"/>
    <n v="278364.00000010617"/>
    <n v="4639.4000000017695"/>
    <n v="278364.00000010617"/>
    <n v="1"/>
    <s v="D528970"/>
    <s v="Closed"/>
  </r>
  <r>
    <x v="0"/>
    <x v="7"/>
    <x v="17"/>
    <s v="SL.17363"/>
    <n v="1"/>
    <x v="12"/>
    <x v="0"/>
    <d v="2018-10-22T17:28:28"/>
    <d v="2018-10-22T09:01:00"/>
    <n v="30448.00000009127"/>
    <n v="507.46666666818783"/>
    <n v="507.46666666818783"/>
    <n v="1"/>
    <s v="D528974"/>
    <s v="Closed"/>
  </r>
  <r>
    <x v="0"/>
    <x v="7"/>
    <x v="17"/>
    <s v="SL.25285"/>
    <n v="1"/>
    <x v="12"/>
    <x v="0"/>
    <d v="2018-11-14T13:03:09"/>
    <d v="2018-10-22T09:04:00"/>
    <n v="2001548.9999998128"/>
    <n v="33359.14999999688"/>
    <n v="33359.14999999688"/>
    <n v="1"/>
    <s v="D528977"/>
    <s v="Closed"/>
  </r>
  <r>
    <x v="0"/>
    <x v="0"/>
    <x v="3"/>
    <s v="PL.95529"/>
    <n v="4"/>
    <x v="12"/>
    <x v="0"/>
    <d v="2018-10-25T14:41:35"/>
    <d v="2018-10-22T09:15:00"/>
    <n v="278795.00000027474"/>
    <n v="4646.5833333379123"/>
    <n v="18586.333333351649"/>
    <n v="1"/>
    <s v="D529060"/>
    <s v="Closed"/>
  </r>
  <r>
    <x v="0"/>
    <x v="2"/>
    <x v="5"/>
    <s v="SL.4563"/>
    <n v="1"/>
    <x v="12"/>
    <x v="0"/>
    <d v="2018-11-10T09:53:22"/>
    <d v="2018-10-22T09:20:00"/>
    <n v="1643601.9999996526"/>
    <n v="27393.366666660877"/>
    <n v="27393.366666660877"/>
    <n v="1"/>
    <s v="D529124"/>
    <s v="Closed"/>
  </r>
  <r>
    <x v="0"/>
    <x v="4"/>
    <x v="8"/>
    <s v="SW.1042"/>
    <n v="24"/>
    <x v="12"/>
    <x v="0"/>
    <d v="2018-10-28T09:50:43"/>
    <d v="2018-10-22T09:35:49"/>
    <n v="519293.99999964517"/>
    <n v="8654.8999999940861"/>
    <n v="207717.59999985807"/>
    <n v="1"/>
    <s v="D528996_B"/>
    <s v="Closed"/>
  </r>
  <r>
    <x v="0"/>
    <x v="4"/>
    <x v="8"/>
    <s v="FS.1094"/>
    <n v="28"/>
    <x v="12"/>
    <x v="0"/>
    <d v="2018-10-28T09:24:25"/>
    <d v="2018-10-22T09:37:01"/>
    <n v="517643.99999992456"/>
    <n v="8627.3999999987427"/>
    <n v="241567.1999999648"/>
    <n v="1"/>
    <s v="D528998"/>
    <s v="Closed"/>
  </r>
  <r>
    <x v="0"/>
    <x v="4"/>
    <x v="8"/>
    <s v="FS.1128"/>
    <n v="16"/>
    <x v="12"/>
    <x v="0"/>
    <d v="2018-10-28T09:23:47"/>
    <d v="2018-10-22T09:37:25"/>
    <n v="517581.9999998901"/>
    <n v="8626.3666666648351"/>
    <n v="138021.86666663736"/>
    <n v="1"/>
    <s v="D528999"/>
    <s v="Closed"/>
  </r>
  <r>
    <x v="0"/>
    <x v="4"/>
    <x v="8"/>
    <s v="FS.1179"/>
    <n v="12"/>
    <x v="12"/>
    <x v="0"/>
    <d v="2018-10-28T09:42:04"/>
    <d v="2018-10-22T09:37:53"/>
    <n v="518650.99999958184"/>
    <n v="8644.1833333263639"/>
    <n v="103730.19999991637"/>
    <n v="1"/>
    <s v="D529000"/>
    <s v="Closed"/>
  </r>
  <r>
    <x v="0"/>
    <x v="4"/>
    <x v="8"/>
    <s v="FS.1189"/>
    <n v="12"/>
    <x v="12"/>
    <x v="0"/>
    <d v="2018-10-28T09:38:39"/>
    <d v="2018-10-22T09:38:13"/>
    <n v="518426.00000042003"/>
    <n v="8640.4333333403338"/>
    <n v="103685.20000008401"/>
    <n v="1"/>
    <s v="D529001"/>
    <s v="Closed"/>
  </r>
  <r>
    <x v="0"/>
    <x v="4"/>
    <x v="8"/>
    <s v="FS.1208"/>
    <n v="1"/>
    <x v="12"/>
    <x v="0"/>
    <d v="2018-10-28T21:39:44"/>
    <d v="2018-10-22T09:38:28"/>
    <n v="561676.00000016391"/>
    <n v="9361.2666666693985"/>
    <n v="9361.2666666693985"/>
    <n v="1"/>
    <s v="D529002"/>
    <s v="Closed"/>
  </r>
  <r>
    <x v="0"/>
    <x v="4"/>
    <x v="8"/>
    <s v="FS.1213"/>
    <n v="2"/>
    <x v="12"/>
    <x v="0"/>
    <d v="2018-10-28T21:40:02"/>
    <d v="2018-10-22T09:38:50"/>
    <n v="561671.99999985751"/>
    <n v="9361.1999999976251"/>
    <n v="18722.39999999525"/>
    <n v="1"/>
    <s v="D529003"/>
    <s v="Closed"/>
  </r>
  <r>
    <x v="0"/>
    <x v="4"/>
    <x v="8"/>
    <s v="FS.1146"/>
    <n v="18"/>
    <x v="12"/>
    <x v="0"/>
    <d v="2018-10-28T09:41:26"/>
    <d v="2018-10-22T09:39:08"/>
    <n v="518538.00000019837"/>
    <n v="8642.3000000033062"/>
    <n v="155561.40000005951"/>
    <n v="1"/>
    <s v="D529004"/>
    <s v="Closed"/>
  </r>
  <r>
    <x v="0"/>
    <x v="4"/>
    <x v="8"/>
    <s v="FS.1065"/>
    <n v="3"/>
    <x v="12"/>
    <x v="0"/>
    <d v="2018-10-28T09:42:47"/>
    <d v="2018-10-22T09:39:54"/>
    <n v="518572.99999957904"/>
    <n v="8642.8833333263174"/>
    <n v="25928.649999978952"/>
    <n v="1"/>
    <s v="D529005"/>
    <s v="Closed"/>
  </r>
  <r>
    <x v="0"/>
    <x v="4"/>
    <x v="8"/>
    <s v="FS.1068"/>
    <n v="3"/>
    <x v="12"/>
    <x v="0"/>
    <d v="2018-10-28T09:43:53"/>
    <d v="2018-10-22T09:40:14"/>
    <n v="518619.00000027381"/>
    <n v="8643.6500000045635"/>
    <n v="25930.95000001369"/>
    <n v="1"/>
    <s v="D529006"/>
    <s v="Closed"/>
  </r>
  <r>
    <x v="0"/>
    <x v="4"/>
    <x v="8"/>
    <s v="FS.1071"/>
    <n v="7"/>
    <x v="12"/>
    <x v="0"/>
    <d v="2018-10-28T09:25:19"/>
    <d v="2018-10-22T09:40:31"/>
    <n v="517487.99999991897"/>
    <n v="8624.7999999986496"/>
    <n v="60373.599999990547"/>
    <n v="1"/>
    <s v="D529007"/>
    <s v="Closed"/>
  </r>
  <r>
    <x v="0"/>
    <x v="4"/>
    <x v="8"/>
    <s v="FS.1075"/>
    <n v="1"/>
    <x v="12"/>
    <x v="0"/>
    <d v="2018-10-28T09:40:49"/>
    <d v="2018-10-22T09:40:47"/>
    <n v="518401.99999983888"/>
    <n v="8640.033333330648"/>
    <n v="8640.033333330648"/>
    <n v="1"/>
    <s v="D529008"/>
    <s v="Closed"/>
  </r>
  <r>
    <x v="0"/>
    <x v="4"/>
    <x v="8"/>
    <s v="FS.1043"/>
    <n v="10"/>
    <x v="12"/>
    <x v="0"/>
    <d v="2018-10-28T09:43:36"/>
    <d v="2018-10-22T09:41:17"/>
    <n v="518538.99999980349"/>
    <n v="8642.3166666633915"/>
    <n v="86423.166666633915"/>
    <n v="1"/>
    <s v="D529009"/>
    <s v="Closed"/>
  </r>
  <r>
    <x v="0"/>
    <x v="4"/>
    <x v="8"/>
    <s v="FS.1044"/>
    <n v="9"/>
    <x v="12"/>
    <x v="0"/>
    <d v="2018-10-28T09:52:08"/>
    <d v="2018-10-22T09:41:38"/>
    <n v="519030.00000016764"/>
    <n v="8650.500000002794"/>
    <n v="77854.500000025146"/>
    <n v="1"/>
    <s v="D529010"/>
    <s v="Closed"/>
  </r>
  <r>
    <x v="0"/>
    <x v="4"/>
    <x v="8"/>
    <s v="FS.1047"/>
    <n v="2"/>
    <x v="12"/>
    <x v="0"/>
    <d v="2018-10-28T09:52:40"/>
    <d v="2018-10-22T09:41:55"/>
    <n v="519044.99999990221"/>
    <n v="8650.7499999983702"/>
    <n v="17301.49999999674"/>
    <n v="1"/>
    <s v="D529011"/>
    <s v="Closed"/>
  </r>
  <r>
    <x v="0"/>
    <x v="4"/>
    <x v="8"/>
    <s v="FS.1049"/>
    <n v="44"/>
    <x v="12"/>
    <x v="0"/>
    <d v="2018-10-25T10:55:06"/>
    <d v="2018-10-22T09:42:15"/>
    <n v="263571.00000022911"/>
    <n v="4392.8500000038184"/>
    <n v="193285.40000016801"/>
    <n v="1"/>
    <s v="D529012"/>
    <s v="Closed"/>
  </r>
  <r>
    <x v="0"/>
    <x v="4"/>
    <x v="8"/>
    <s v="FS.1086"/>
    <n v="1"/>
    <x v="12"/>
    <x v="0"/>
    <d v="2018-10-28T09:40:17"/>
    <d v="2018-10-22T09:42:52"/>
    <n v="518244.99999959953"/>
    <n v="8637.4166666599922"/>
    <n v="8637.4166666599922"/>
    <n v="1"/>
    <s v="D529013"/>
    <s v="Closed"/>
  </r>
  <r>
    <x v="0"/>
    <x v="2"/>
    <x v="5"/>
    <s v="TR.34080"/>
    <n v="1"/>
    <x v="12"/>
    <x v="0"/>
    <d v="2018-10-30T12:55:51"/>
    <d v="2018-10-22T10:02:18"/>
    <n v="701613.00000005867"/>
    <n v="11693.550000000978"/>
    <n v="11693.550000000978"/>
    <n v="1"/>
    <s v="D529027"/>
    <s v="Closed"/>
  </r>
  <r>
    <x v="0"/>
    <x v="0"/>
    <x v="3"/>
    <s v="FS.614"/>
    <n v="8"/>
    <x v="12"/>
    <x v="0"/>
    <d v="2018-10-30T12:42:58"/>
    <d v="2018-10-22T10:25:46"/>
    <n v="699432.00000005309"/>
    <n v="11657.200000000885"/>
    <n v="93257.600000007078"/>
    <n v="1"/>
    <s v="D529041"/>
    <s v="Closed"/>
  </r>
  <r>
    <x v="0"/>
    <x v="0"/>
    <x v="4"/>
    <s v="MTR.20996"/>
    <n v="1"/>
    <x v="12"/>
    <x v="0"/>
    <d v="2018-10-22T22:55:00"/>
    <d v="2018-10-22T10:26:00"/>
    <n v="44940.00000001397"/>
    <n v="749.00000000023283"/>
    <n v="749.00000000023283"/>
    <n v="1"/>
    <s v="C529048"/>
    <s v="Closed"/>
  </r>
  <r>
    <x v="0"/>
    <x v="0"/>
    <x v="3"/>
    <s v="FS.618"/>
    <n v="15"/>
    <x v="12"/>
    <x v="0"/>
    <d v="2018-10-30T12:43:59"/>
    <d v="2018-10-22T10:26:09"/>
    <n v="699470.00000013504"/>
    <n v="11657.833333335584"/>
    <n v="174867.50000003376"/>
    <n v="1"/>
    <s v="D529043"/>
    <s v="Closed"/>
  </r>
  <r>
    <x v="0"/>
    <x v="0"/>
    <x v="3"/>
    <s v="FS.8913"/>
    <n v="18"/>
    <x v="12"/>
    <x v="0"/>
    <d v="2018-10-30T12:47:47"/>
    <d v="2018-10-22T10:26:42"/>
    <n v="699664.99999982771"/>
    <n v="11661.083333330462"/>
    <n v="209899.49999994831"/>
    <n v="1"/>
    <s v="D529044"/>
    <s v="Closed"/>
  </r>
  <r>
    <x v="0"/>
    <x v="0"/>
    <x v="3"/>
    <s v="FS.46787"/>
    <n v="16"/>
    <x v="12"/>
    <x v="0"/>
    <d v="2018-10-31T09:25:33"/>
    <d v="2018-10-22T10:27:29"/>
    <n v="773884.0000001248"/>
    <n v="12898.066666668747"/>
    <n v="206369.06666669995"/>
    <n v="1"/>
    <s v="D529046"/>
    <s v="Closed"/>
  </r>
  <r>
    <x v="0"/>
    <x v="0"/>
    <x v="3"/>
    <s v="FS.578"/>
    <n v="1"/>
    <x v="12"/>
    <x v="0"/>
    <d v="2018-10-31T09:29:05"/>
    <d v="2018-10-22T10:28:26"/>
    <n v="774038.99999989662"/>
    <n v="12900.649999998277"/>
    <n v="12900.649999998277"/>
    <n v="1"/>
    <s v="D529049"/>
    <s v="Closed"/>
  </r>
  <r>
    <x v="0"/>
    <x v="0"/>
    <x v="3"/>
    <s v="FS.610"/>
    <n v="11"/>
    <x v="12"/>
    <x v="0"/>
    <d v="2018-10-25T14:52:26"/>
    <d v="2018-10-22T10:30:51"/>
    <n v="274895.00000013504"/>
    <n v="4581.583333335584"/>
    <n v="50397.416666691424"/>
    <n v="1"/>
    <s v="D528607"/>
    <s v="Closed"/>
  </r>
  <r>
    <x v="0"/>
    <x v="0"/>
    <x v="3"/>
    <s v="FS.608"/>
    <n v="15"/>
    <x v="12"/>
    <x v="0"/>
    <d v="2018-10-25T01:46:52"/>
    <d v="2018-10-22T10:30:51"/>
    <n v="227761.00000021979"/>
    <n v="3796.0166666703299"/>
    <n v="56940.250000054948"/>
    <n v="1"/>
    <s v="D528606"/>
    <s v="Closed"/>
  </r>
  <r>
    <x v="0"/>
    <x v="0"/>
    <x v="3"/>
    <s v="PL.95658"/>
    <n v="12"/>
    <x v="12"/>
    <x v="0"/>
    <d v="2018-10-29T18:44:50"/>
    <d v="2018-10-22T10:30:51"/>
    <n v="634439.0000001993"/>
    <n v="10573.983333336655"/>
    <n v="126887.80000003986"/>
    <n v="1"/>
    <s v="D529050"/>
    <s v="Closed"/>
  </r>
  <r>
    <x v="0"/>
    <x v="0"/>
    <x v="3"/>
    <s v="FS.604"/>
    <n v="4"/>
    <x v="12"/>
    <x v="0"/>
    <d v="2018-11-08T14:58:00"/>
    <d v="2018-10-22T10:30:51"/>
    <n v="1484829.0000002598"/>
    <n v="24747.150000004331"/>
    <n v="98988.600000017323"/>
    <n v="1"/>
    <s v="D528605"/>
    <s v="Closed"/>
  </r>
  <r>
    <x v="1"/>
    <x v="6"/>
    <x v="13"/>
    <s v="TR.42120"/>
    <n v="6"/>
    <x v="5"/>
    <x v="0"/>
    <d v="2018-10-22T12:54:41"/>
    <d v="2018-10-22T12:16:00"/>
    <n v="2321.0000000428408"/>
    <n v="38.683333334047347"/>
    <n v="232.10000000428408"/>
    <n v="1"/>
    <s v="D529092"/>
    <s v="Closed"/>
  </r>
  <r>
    <x v="0"/>
    <x v="2"/>
    <x v="10"/>
    <s v="MTR.24422"/>
    <n v="1"/>
    <x v="12"/>
    <x v="0"/>
    <d v="2018-11-02T19:27:00"/>
    <d v="2018-10-22T12:20:00"/>
    <n v="976019.99999990221"/>
    <n v="16266.99999999837"/>
    <n v="16266.99999999837"/>
    <n v="1"/>
    <s v="C529086"/>
    <s v="Closed"/>
  </r>
  <r>
    <x v="0"/>
    <x v="2"/>
    <x v="15"/>
    <s v="SL.3518"/>
    <n v="1"/>
    <x v="12"/>
    <x v="0"/>
    <d v="2018-10-28T20:18:49"/>
    <d v="2018-10-22T13:08:00"/>
    <n v="544248.99999999907"/>
    <n v="9070.8166666666511"/>
    <n v="9070.8166666666511"/>
    <n v="1"/>
    <s v="D529127"/>
    <s v="Closed"/>
  </r>
  <r>
    <x v="0"/>
    <x v="2"/>
    <x v="15"/>
    <s v="SL.23017"/>
    <n v="1"/>
    <x v="12"/>
    <x v="0"/>
    <d v="2018-10-28T20:17:36"/>
    <d v="2018-10-22T13:09:00"/>
    <n v="544115.99999971222"/>
    <n v="9068.5999999952037"/>
    <n v="9068.5999999952037"/>
    <n v="1"/>
    <s v="D529131"/>
    <s v="Closed"/>
  </r>
  <r>
    <x v="0"/>
    <x v="7"/>
    <x v="17"/>
    <s v="FS.1833"/>
    <n v="23"/>
    <x v="12"/>
    <x v="0"/>
    <d v="2018-10-22T15:48:52"/>
    <d v="2018-10-22T14:19:00"/>
    <n v="5392.0000000158325"/>
    <n v="89.866666666930541"/>
    <n v="2066.9333333394025"/>
    <n v="1"/>
    <s v="D529147"/>
    <s v="Closed"/>
  </r>
  <r>
    <x v="0"/>
    <x v="7"/>
    <x v="17"/>
    <s v="FS.1847"/>
    <n v="72"/>
    <x v="12"/>
    <x v="0"/>
    <d v="2018-10-22T18:13:03"/>
    <d v="2018-10-22T16:18:29"/>
    <n v="6874.0000000689179"/>
    <n v="114.5666666678153"/>
    <n v="8248.8000000827014"/>
    <n v="1"/>
    <s v="D529159_A"/>
    <s v="Closed"/>
  </r>
  <r>
    <x v="0"/>
    <x v="7"/>
    <x v="17"/>
    <s v="TR.39146"/>
    <n v="1"/>
    <x v="12"/>
    <x v="0"/>
    <d v="2018-10-23T10:52:07"/>
    <d v="2018-10-22T16:35:00"/>
    <n v="65827.000000560656"/>
    <n v="1097.1166666760109"/>
    <n v="1097.1166666760109"/>
    <n v="1"/>
    <s v="D529164"/>
    <s v="Closed"/>
  </r>
  <r>
    <x v="0"/>
    <x v="2"/>
    <x v="15"/>
    <s v="TR.33085"/>
    <n v="2"/>
    <x v="12"/>
    <x v="0"/>
    <d v="2018-10-28T20:03:13"/>
    <d v="2018-10-22T16:43:00"/>
    <n v="530413.00000003539"/>
    <n v="8840.2166666672565"/>
    <n v="17680.433333334513"/>
    <n v="1"/>
    <s v="D529176"/>
    <s v="Closed"/>
  </r>
  <r>
    <x v="0"/>
    <x v="3"/>
    <x v="6"/>
    <s v="FDR.8356"/>
    <n v="201"/>
    <x v="12"/>
    <x v="0"/>
    <d v="2018-10-23T21:02:29"/>
    <d v="2018-10-22T18:19:31"/>
    <n v="96177.999999979511"/>
    <n v="1602.9666666663252"/>
    <n v="322196.29999993136"/>
    <n v="1"/>
    <s v="D526480"/>
    <s v="Closed"/>
  </r>
  <r>
    <x v="0"/>
    <x v="2"/>
    <x v="15"/>
    <s v="SL.3856"/>
    <n v="1"/>
    <x v="12"/>
    <x v="0"/>
    <d v="2018-11-14T12:43:49"/>
    <d v="2018-10-22T19:05:08"/>
    <n v="1964320.9999996237"/>
    <n v="32738.683333327062"/>
    <n v="32738.683333327062"/>
    <n v="1"/>
    <s v="D528240"/>
    <s v="Closed"/>
  </r>
  <r>
    <x v="0"/>
    <x v="2"/>
    <x v="15"/>
    <s v="SL.23065"/>
    <n v="1"/>
    <x v="12"/>
    <x v="0"/>
    <d v="2018-11-10T09:41:41"/>
    <d v="2018-10-22T19:06:00"/>
    <n v="1607741.0000002943"/>
    <n v="26795.683333338238"/>
    <n v="26795.683333338238"/>
    <n v="1"/>
    <s v="D529198"/>
    <s v="Closed"/>
  </r>
  <r>
    <x v="0"/>
    <x v="4"/>
    <x v="9"/>
    <s v="REC.1402"/>
    <n v="165"/>
    <x v="12"/>
    <x v="0"/>
    <d v="2018-10-29T19:55:22"/>
    <d v="2018-10-22T19:24:12"/>
    <n v="606670.00000022817"/>
    <n v="10111.16666667047"/>
    <n v="1668342.5000006275"/>
    <n v="1"/>
    <s v="D529203"/>
    <s v="Closed"/>
  </r>
  <r>
    <x v="0"/>
    <x v="4"/>
    <x v="27"/>
    <s v="FDR.8368"/>
    <n v="44"/>
    <x v="12"/>
    <x v="0"/>
    <d v="2018-10-23T13:45:49"/>
    <d v="2018-10-22T19:26:00"/>
    <n v="65989.000000082888"/>
    <n v="1099.8166666680481"/>
    <n v="48391.933333394118"/>
    <n v="1"/>
    <s v="D529262"/>
    <s v="Closed"/>
  </r>
  <r>
    <x v="0"/>
    <x v="4"/>
    <x v="9"/>
    <s v="REC.2901"/>
    <n v="678"/>
    <x v="12"/>
    <x v="0"/>
    <d v="2018-10-27T08:18:58"/>
    <d v="2018-10-22T19:26:36"/>
    <n v="391941.99999959674"/>
    <n v="6532.3666666599456"/>
    <n v="4428944.5999954436"/>
    <n v="1"/>
    <s v="D529205"/>
    <s v="Closed"/>
  </r>
  <r>
    <x v="0"/>
    <x v="2"/>
    <x v="10"/>
    <s v="FS.44"/>
    <n v="2"/>
    <x v="12"/>
    <x v="0"/>
    <d v="2018-10-28T19:37:59"/>
    <d v="2018-10-23T07:54:06"/>
    <n v="474233.00000026356"/>
    <n v="7903.8833333377261"/>
    <n v="15807.766666675452"/>
    <n v="1"/>
    <s v="D529220"/>
    <s v="Closed"/>
  </r>
  <r>
    <x v="0"/>
    <x v="2"/>
    <x v="10"/>
    <s v="FS.46"/>
    <n v="1"/>
    <x v="12"/>
    <x v="0"/>
    <d v="2018-10-28T19:38:16"/>
    <d v="2018-10-23T07:54:53"/>
    <n v="474203.00000016578"/>
    <n v="7903.3833333360963"/>
    <n v="7903.3833333360963"/>
    <n v="1"/>
    <s v="D529222"/>
    <s v="Closed"/>
  </r>
  <r>
    <x v="0"/>
    <x v="2"/>
    <x v="10"/>
    <s v="FS.49"/>
    <n v="2"/>
    <x v="12"/>
    <x v="0"/>
    <d v="2018-10-26T21:41:49"/>
    <d v="2018-10-23T07:55:18"/>
    <n v="308790.99999968894"/>
    <n v="5146.5166666614823"/>
    <n v="10293.033333322965"/>
    <n v="1"/>
    <s v="D529223"/>
    <s v="Closed"/>
  </r>
  <r>
    <x v="0"/>
    <x v="2"/>
    <x v="10"/>
    <s v="FS.39"/>
    <n v="2"/>
    <x v="12"/>
    <x v="0"/>
    <d v="2018-10-26T21:47:16"/>
    <d v="2018-10-23T07:56:42"/>
    <n v="309033.99999991525"/>
    <n v="5150.5666666652542"/>
    <n v="10301.133333330508"/>
    <n v="1"/>
    <s v="D529225"/>
    <s v="Closed"/>
  </r>
  <r>
    <x v="0"/>
    <x v="2"/>
    <x v="10"/>
    <s v="FS.58"/>
    <n v="3"/>
    <x v="12"/>
    <x v="0"/>
    <d v="2018-10-26T21:42:41"/>
    <d v="2018-10-23T08:22:54"/>
    <n v="307187.00000003446"/>
    <n v="5119.7833333339076"/>
    <n v="15359.350000001723"/>
    <n v="1"/>
    <s v="D529255"/>
    <s v="Closed"/>
  </r>
  <r>
    <x v="0"/>
    <x v="2"/>
    <x v="10"/>
    <s v="FS.59"/>
    <n v="9"/>
    <x v="12"/>
    <x v="0"/>
    <d v="2018-10-25T18:51:40"/>
    <d v="2018-10-23T08:23:15"/>
    <n v="210504.99999979511"/>
    <n v="3508.4166666632518"/>
    <n v="31575.749999969266"/>
    <n v="1"/>
    <s v="D529256"/>
    <s v="Closed"/>
  </r>
  <r>
    <x v="0"/>
    <x v="2"/>
    <x v="10"/>
    <s v="FS.60"/>
    <n v="6"/>
    <x v="12"/>
    <x v="0"/>
    <d v="2018-10-26T21:44:10"/>
    <d v="2018-10-23T08:23:39"/>
    <n v="307231.0000002617"/>
    <n v="5120.5166666710284"/>
    <n v="30723.10000002617"/>
    <n v="1"/>
    <s v="D529257_B"/>
    <s v="Closed"/>
  </r>
  <r>
    <x v="0"/>
    <x v="2"/>
    <x v="10"/>
    <s v="FS.68"/>
    <n v="1"/>
    <x v="12"/>
    <x v="0"/>
    <d v="2018-10-26T21:42:57"/>
    <d v="2018-10-23T08:23:59"/>
    <n v="307137.99999989569"/>
    <n v="5118.9666666649282"/>
    <n v="5118.9666666649282"/>
    <n v="1"/>
    <s v="D529259"/>
    <s v="Closed"/>
  </r>
  <r>
    <x v="0"/>
    <x v="2"/>
    <x v="10"/>
    <s v="FS.78"/>
    <n v="2"/>
    <x v="12"/>
    <x v="0"/>
    <d v="2018-10-26T21:44:19"/>
    <d v="2018-10-23T08:24:28"/>
    <n v="307190.99999971222"/>
    <n v="5119.8499999952037"/>
    <n v="10239.699999990407"/>
    <n v="1"/>
    <s v="D529260"/>
    <s v="Closed"/>
  </r>
  <r>
    <x v="0"/>
    <x v="4"/>
    <x v="9"/>
    <s v="REC.1365"/>
    <n v="33"/>
    <x v="12"/>
    <x v="0"/>
    <d v="2018-10-29T09:42:38"/>
    <d v="2018-10-23T09:59:55"/>
    <n v="517363.00000024494"/>
    <n v="8622.716666670749"/>
    <n v="284549.65000013472"/>
    <n v="1"/>
    <s v="D529290"/>
    <s v="Closed"/>
  </r>
  <r>
    <x v="0"/>
    <x v="4"/>
    <x v="9"/>
    <s v="FS.1370"/>
    <n v="13"/>
    <x v="12"/>
    <x v="0"/>
    <d v="2018-10-27T10:41:24"/>
    <d v="2018-10-23T10:00:35"/>
    <n v="348049.00000041816"/>
    <n v="5800.8166666736361"/>
    <n v="75410.616666757269"/>
    <n v="1"/>
    <s v="D529292"/>
    <s v="Closed"/>
  </r>
  <r>
    <x v="0"/>
    <x v="4"/>
    <x v="9"/>
    <s v="FS.1374"/>
    <n v="10"/>
    <x v="12"/>
    <x v="0"/>
    <d v="2018-10-29T09:44:21"/>
    <d v="2018-10-23T10:01:17"/>
    <n v="517384.0000001248"/>
    <n v="8623.0666666687466"/>
    <n v="86230.666666687466"/>
    <n v="1"/>
    <s v="D529294"/>
    <s v="Closed"/>
  </r>
  <r>
    <x v="0"/>
    <x v="4"/>
    <x v="9"/>
    <s v="FS.8910"/>
    <n v="5"/>
    <x v="12"/>
    <x v="0"/>
    <d v="2018-10-29T09:43:22"/>
    <d v="2018-10-23T10:02:36"/>
    <n v="517245.99999992643"/>
    <n v="8620.7666666654404"/>
    <n v="43103.833333327202"/>
    <n v="1"/>
    <s v="D529298"/>
    <s v="Closed"/>
  </r>
  <r>
    <x v="0"/>
    <x v="4"/>
    <x v="9"/>
    <s v="FS.1388"/>
    <n v="9"/>
    <x v="12"/>
    <x v="0"/>
    <d v="2018-10-29T21:27:43"/>
    <d v="2018-10-23T10:03:21"/>
    <n v="559461.99999998789"/>
    <n v="9324.3666666664649"/>
    <n v="83919.299999998184"/>
    <n v="1"/>
    <s v="D529299"/>
    <s v="Closed"/>
  </r>
  <r>
    <x v="0"/>
    <x v="4"/>
    <x v="9"/>
    <s v="FDR.8369"/>
    <n v="1144"/>
    <x v="12"/>
    <x v="0"/>
    <d v="2018-11-01T15:38:29"/>
    <d v="2018-10-23T10:08:55"/>
    <n v="797373.99999999907"/>
    <n v="13289.566666666651"/>
    <n v="15203264.266666649"/>
    <n v="1"/>
    <s v="D531475"/>
    <s v="Closed"/>
  </r>
  <r>
    <x v="0"/>
    <x v="4"/>
    <x v="9"/>
    <s v="MTR.28073"/>
    <n v="1"/>
    <x v="12"/>
    <x v="0"/>
    <d v="2018-11-07T09:51:00"/>
    <d v="2018-10-23T10:11:00"/>
    <n v="1294799.9999998603"/>
    <n v="21579.999999997672"/>
    <n v="21579.999999997672"/>
    <n v="1"/>
    <s v="C529314"/>
    <s v="Closed"/>
  </r>
  <r>
    <x v="0"/>
    <x v="2"/>
    <x v="15"/>
    <s v="MTR.24360"/>
    <n v="1"/>
    <x v="12"/>
    <x v="0"/>
    <d v="2018-10-28T08:44:00"/>
    <d v="2018-10-23T11:13:00"/>
    <n v="423059.99999977648"/>
    <n v="7050.9999999962747"/>
    <n v="7050.9999999962747"/>
    <n v="1"/>
    <s v="C529329"/>
    <s v="Closed"/>
  </r>
  <r>
    <x v="0"/>
    <x v="7"/>
    <x v="17"/>
    <s v="MTR.15577"/>
    <n v="1"/>
    <x v="12"/>
    <x v="0"/>
    <d v="2018-10-23T19:02:00"/>
    <d v="2018-10-23T11:16:49"/>
    <n v="27911.000000475906"/>
    <n v="465.1833333412651"/>
    <n v="465.1833333412651"/>
    <n v="1"/>
    <s v="C529330"/>
    <s v="Closed"/>
  </r>
  <r>
    <x v="0"/>
    <x v="2"/>
    <x v="16"/>
    <s v="FS.571"/>
    <n v="36"/>
    <x v="12"/>
    <x v="0"/>
    <d v="2018-10-26T00:49:40"/>
    <d v="2018-10-23T11:49:23"/>
    <n v="219616.99999999255"/>
    <n v="3660.2833333332092"/>
    <n v="131770.19999999553"/>
    <n v="1"/>
    <s v="D529338_B"/>
    <s v="Closed"/>
  </r>
  <r>
    <x v="0"/>
    <x v="2"/>
    <x v="16"/>
    <s v="REC.58405"/>
    <n v="164"/>
    <x v="12"/>
    <x v="0"/>
    <d v="2018-10-26T00:40:56"/>
    <d v="2018-10-23T11:50:00"/>
    <n v="219056.00000023842"/>
    <n v="3650.933333337307"/>
    <n v="598753.06666731834"/>
    <n v="1"/>
    <s v="D526509"/>
    <s v="Closed"/>
  </r>
  <r>
    <x v="0"/>
    <x v="2"/>
    <x v="16"/>
    <s v="FS.483"/>
    <n v="95"/>
    <x v="12"/>
    <x v="0"/>
    <d v="2018-10-26T00:41:08"/>
    <d v="2018-10-23T11:50:00"/>
    <n v="219067.99999990035"/>
    <n v="3651.1333333316725"/>
    <n v="346857.66666650889"/>
    <n v="1"/>
    <s v="D526510"/>
    <s v="Closed"/>
  </r>
  <r>
    <x v="0"/>
    <x v="2"/>
    <x v="16"/>
    <s v="FS.478"/>
    <n v="55"/>
    <x v="12"/>
    <x v="0"/>
    <d v="2018-10-26T00:40:17"/>
    <d v="2018-10-23T11:50:00"/>
    <n v="219016.9999999227"/>
    <n v="3650.283333332045"/>
    <n v="200765.58333326248"/>
    <n v="1"/>
    <s v="D526511"/>
    <s v="Closed"/>
  </r>
  <r>
    <x v="0"/>
    <x v="2"/>
    <x v="16"/>
    <s v="FS.538"/>
    <n v="82"/>
    <x v="12"/>
    <x v="0"/>
    <d v="2018-10-26T00:47:26"/>
    <d v="2018-10-23T11:50:26"/>
    <n v="219420.000000461"/>
    <n v="3657.0000000076834"/>
    <n v="299874.00000063004"/>
    <n v="1"/>
    <s v="D529339"/>
    <s v="Closed"/>
  </r>
  <r>
    <x v="0"/>
    <x v="2"/>
    <x v="5"/>
    <s v="FS.8377"/>
    <n v="43"/>
    <x v="12"/>
    <x v="0"/>
    <d v="2018-10-24T19:21:48"/>
    <d v="2018-10-23T13:42:44"/>
    <n v="106743.99999997113"/>
    <n v="1779.0666666661855"/>
    <n v="76499.866666645976"/>
    <n v="1"/>
    <s v="D527651_B"/>
    <s v="Closed"/>
  </r>
  <r>
    <x v="0"/>
    <x v="2"/>
    <x v="5"/>
    <s v="FS.565"/>
    <n v="4"/>
    <x v="12"/>
    <x v="0"/>
    <d v="2018-10-23T18:18:43"/>
    <d v="2018-10-23T13:42:44"/>
    <n v="16558.999999682419"/>
    <n v="275.98333332804032"/>
    <n v="1103.9333333121613"/>
    <n v="1"/>
    <s v="D527650"/>
    <s v="Closed"/>
  </r>
  <r>
    <x v="0"/>
    <x v="2"/>
    <x v="5"/>
    <s v="TR.33819"/>
    <n v="1"/>
    <x v="12"/>
    <x v="0"/>
    <d v="2018-10-23T18:20:01"/>
    <d v="2018-10-23T13:44:00"/>
    <n v="16560.9999995213"/>
    <n v="276.01666665868834"/>
    <n v="276.01666665868834"/>
    <n v="1"/>
    <s v="D529363"/>
    <s v="Closed"/>
  </r>
  <r>
    <x v="0"/>
    <x v="4"/>
    <x v="27"/>
    <s v="FS.42787"/>
    <n v="1"/>
    <x v="12"/>
    <x v="0"/>
    <d v="2018-10-24T09:01:31"/>
    <d v="2018-10-23T13:45:49"/>
    <n v="69341.999999969266"/>
    <n v="1155.6999999994878"/>
    <n v="1155.6999999994878"/>
    <n v="1"/>
    <s v="D529282"/>
    <s v="Closed"/>
  </r>
  <r>
    <x v="0"/>
    <x v="4"/>
    <x v="9"/>
    <s v="FS.1439"/>
    <n v="5"/>
    <x v="12"/>
    <x v="0"/>
    <d v="2018-10-27T10:55:38"/>
    <d v="2018-10-23T13:58:18"/>
    <n v="334639.99999968801"/>
    <n v="5577.3333333281334"/>
    <n v="27886.666666640667"/>
    <n v="1"/>
    <s v="D529370"/>
    <s v="Closed"/>
  </r>
  <r>
    <x v="0"/>
    <x v="4"/>
    <x v="9"/>
    <s v="FS.1441"/>
    <n v="15"/>
    <x v="12"/>
    <x v="0"/>
    <d v="2018-10-27T10:57:04"/>
    <d v="2018-10-23T14:00:17"/>
    <n v="334607.00000014622"/>
    <n v="5576.7833333357703"/>
    <n v="83651.750000036554"/>
    <n v="1"/>
    <s v="D529373"/>
    <s v="Closed"/>
  </r>
  <r>
    <x v="0"/>
    <x v="4"/>
    <x v="9"/>
    <s v="PL.102427"/>
    <n v="3"/>
    <x v="12"/>
    <x v="0"/>
    <d v="2018-11-01T08:24:00"/>
    <d v="2018-10-23T14:00:39"/>
    <n v="757400.99999997765"/>
    <n v="12623.349999999627"/>
    <n v="37870.049999998882"/>
    <n v="1"/>
    <s v="D530462"/>
    <s v="Closed"/>
  </r>
  <r>
    <x v="0"/>
    <x v="4"/>
    <x v="9"/>
    <s v="FS.1450"/>
    <n v="3"/>
    <x v="12"/>
    <x v="0"/>
    <d v="2018-10-30T19:34:45"/>
    <d v="2018-10-23T14:00:39"/>
    <n v="624846.00000008941"/>
    <n v="10414.10000000149"/>
    <n v="31242.30000000447"/>
    <n v="1"/>
    <s v="D530404_B"/>
    <s v="Closed"/>
  </r>
  <r>
    <x v="0"/>
    <x v="4"/>
    <x v="9"/>
    <s v="FS.1250"/>
    <n v="6"/>
    <x v="12"/>
    <x v="0"/>
    <d v="2018-10-31T19:47:24"/>
    <d v="2018-10-23T14:00:39"/>
    <n v="712005.00000023749"/>
    <n v="11866.750000003958"/>
    <n v="71200.500000023749"/>
    <n v="1"/>
    <s v="D530392_B"/>
    <s v="Closed"/>
  </r>
  <r>
    <x v="0"/>
    <x v="4"/>
    <x v="9"/>
    <s v="FS.1196"/>
    <n v="1"/>
    <x v="12"/>
    <x v="0"/>
    <d v="2018-10-31T19:47:35"/>
    <d v="2018-10-23T14:00:39"/>
    <n v="712016.0000002943"/>
    <n v="11866.933333338238"/>
    <n v="11866.933333338238"/>
    <n v="1"/>
    <s v="D530397_B"/>
    <s v="Closed"/>
  </r>
  <r>
    <x v="0"/>
    <x v="4"/>
    <x v="9"/>
    <s v="FS.1185"/>
    <n v="1"/>
    <x v="12"/>
    <x v="0"/>
    <d v="2018-10-31T19:47:45"/>
    <d v="2018-10-23T14:00:39"/>
    <n v="712026.00000011735"/>
    <n v="11867.100000001956"/>
    <n v="11867.100000001956"/>
    <n v="1"/>
    <s v="D530396_B"/>
    <s v="Closed"/>
  </r>
  <r>
    <x v="0"/>
    <x v="4"/>
    <x v="9"/>
    <s v="PL.103200"/>
    <n v="4"/>
    <x v="12"/>
    <x v="0"/>
    <d v="2018-11-01T08:13:36"/>
    <d v="2018-10-23T14:00:39"/>
    <n v="756776.9999999553"/>
    <n v="12612.949999999255"/>
    <n v="50451.79999999702"/>
    <n v="1"/>
    <s v="D530905"/>
    <s v="Closed"/>
  </r>
  <r>
    <x v="0"/>
    <x v="4"/>
    <x v="9"/>
    <s v="FS.1395"/>
    <n v="10"/>
    <x v="12"/>
    <x v="0"/>
    <d v="2018-10-30T20:40:08"/>
    <d v="2018-10-23T14:00:39"/>
    <n v="628768.99999994785"/>
    <n v="10479.483333332464"/>
    <n v="104794.83333332464"/>
    <n v="1"/>
    <s v="D530384_B"/>
    <s v="Closed"/>
  </r>
  <r>
    <x v="0"/>
    <x v="4"/>
    <x v="9"/>
    <s v="FS.1350"/>
    <n v="3"/>
    <x v="12"/>
    <x v="0"/>
    <d v="2018-10-30T20:41:01"/>
    <d v="2018-10-23T14:00:39"/>
    <n v="628822.00000039302"/>
    <n v="10480.366666673217"/>
    <n v="31441.100000019651"/>
    <n v="1"/>
    <s v="D530389_B"/>
    <s v="Closed"/>
  </r>
  <r>
    <x v="0"/>
    <x v="4"/>
    <x v="9"/>
    <s v="FS.1644"/>
    <n v="11"/>
    <x v="12"/>
    <x v="0"/>
    <d v="2018-11-01T08:17:16"/>
    <d v="2018-10-23T14:00:39"/>
    <n v="756996.99999983422"/>
    <n v="12616.616666663904"/>
    <n v="138782.78333330294"/>
    <n v="1"/>
    <s v="D530845"/>
    <s v="Closed"/>
  </r>
  <r>
    <x v="0"/>
    <x v="4"/>
    <x v="9"/>
    <s v="FS.1611"/>
    <n v="1"/>
    <x v="12"/>
    <x v="0"/>
    <d v="2018-11-01T08:18:11"/>
    <d v="2018-10-23T14:00:39"/>
    <n v="757052.00000011828"/>
    <n v="12617.533333335305"/>
    <n v="12617.533333335305"/>
    <n v="1"/>
    <s v="D530843"/>
    <s v="Closed"/>
  </r>
  <r>
    <x v="0"/>
    <x v="4"/>
    <x v="9"/>
    <s v="FS.1609"/>
    <n v="5"/>
    <x v="12"/>
    <x v="0"/>
    <d v="2018-11-01T08:18:26"/>
    <d v="2018-10-23T14:00:39"/>
    <n v="757066.99999985285"/>
    <n v="12617.783333330881"/>
    <n v="63088.916666654404"/>
    <n v="1"/>
    <s v="D530842"/>
    <s v="Closed"/>
  </r>
  <r>
    <x v="0"/>
    <x v="4"/>
    <x v="9"/>
    <s v="FS.1359"/>
    <n v="13"/>
    <x v="12"/>
    <x v="0"/>
    <d v="2018-10-30T11:00:23"/>
    <d v="2018-10-23T14:00:39"/>
    <n v="593984.00000003166"/>
    <n v="9899.7333333338611"/>
    <n v="128696.53333334019"/>
    <n v="1"/>
    <s v="D529312"/>
    <s v="Closed"/>
  </r>
  <r>
    <x v="0"/>
    <x v="4"/>
    <x v="9"/>
    <s v="FS.1348"/>
    <n v="1"/>
    <x v="12"/>
    <x v="0"/>
    <d v="2018-10-30T11:17:10"/>
    <d v="2018-10-23T14:00:39"/>
    <n v="594991.00000031758"/>
    <n v="9916.5166666719597"/>
    <n v="9916.5166666719597"/>
    <n v="1"/>
    <s v="D530388_B"/>
    <s v="Closed"/>
  </r>
  <r>
    <x v="0"/>
    <x v="4"/>
    <x v="9"/>
    <s v="FS.1264"/>
    <n v="2"/>
    <x v="12"/>
    <x v="0"/>
    <d v="2018-10-30T11:21:18"/>
    <d v="2018-10-23T14:00:39"/>
    <n v="595238.99999982677"/>
    <n v="9920.6499999971129"/>
    <n v="19841.299999994226"/>
    <n v="1"/>
    <s v="D530393_B"/>
    <s v="Closed"/>
  </r>
  <r>
    <x v="0"/>
    <x v="4"/>
    <x v="9"/>
    <s v="FS.1459"/>
    <n v="9"/>
    <x v="12"/>
    <x v="0"/>
    <d v="2018-10-30T11:28:14"/>
    <d v="2018-10-23T14:00:39"/>
    <n v="595655.00000026077"/>
    <n v="9927.5833333376795"/>
    <n v="89348.250000039116"/>
    <n v="1"/>
    <s v="D529377"/>
    <s v="Closed"/>
  </r>
  <r>
    <x v="0"/>
    <x v="4"/>
    <x v="9"/>
    <s v="FS.1466"/>
    <n v="1"/>
    <x v="12"/>
    <x v="0"/>
    <d v="2018-10-30T11:32:26"/>
    <d v="2018-10-23T14:00:39"/>
    <n v="595907.00000007637"/>
    <n v="9931.7833333346061"/>
    <n v="9931.7833333346061"/>
    <n v="1"/>
    <s v="D530420"/>
    <s v="Closed"/>
  </r>
  <r>
    <x v="0"/>
    <x v="4"/>
    <x v="9"/>
    <s v="FS.1509"/>
    <n v="12"/>
    <x v="12"/>
    <x v="0"/>
    <d v="2018-10-30T11:39:09"/>
    <d v="2018-10-23T14:00:39"/>
    <n v="596309.99999998603"/>
    <n v="9938.4999999997672"/>
    <n v="119261.99999999721"/>
    <n v="1"/>
    <s v="D530431"/>
    <s v="Closed"/>
  </r>
  <r>
    <x v="0"/>
    <x v="4"/>
    <x v="9"/>
    <s v="FS.1516"/>
    <n v="3"/>
    <x v="12"/>
    <x v="0"/>
    <d v="2018-10-30T11:41:12"/>
    <d v="2018-10-23T14:00:39"/>
    <n v="596432.99999982119"/>
    <n v="9940.5499999970198"/>
    <n v="29821.649999991059"/>
    <n v="1"/>
    <s v="D530837"/>
    <s v="Closed"/>
  </r>
  <r>
    <x v="0"/>
    <x v="4"/>
    <x v="9"/>
    <s v="FS.1543"/>
    <n v="1"/>
    <x v="12"/>
    <x v="0"/>
    <d v="2018-10-30T11:42:19"/>
    <d v="2018-10-23T14:00:39"/>
    <n v="596500.00000039581"/>
    <n v="9941.6666666732635"/>
    <n v="9941.6666666732635"/>
    <n v="1"/>
    <s v="D530838"/>
    <s v="Closed"/>
  </r>
  <r>
    <x v="0"/>
    <x v="4"/>
    <x v="9"/>
    <s v="FS.1596"/>
    <n v="1"/>
    <x v="12"/>
    <x v="0"/>
    <d v="2018-10-30T11:46:10"/>
    <d v="2018-10-23T14:00:39"/>
    <n v="596731.00000033155"/>
    <n v="9945.5166666721925"/>
    <n v="9945.5166666721925"/>
    <n v="1"/>
    <s v="D530840"/>
    <s v="Closed"/>
  </r>
  <r>
    <x v="0"/>
    <x v="4"/>
    <x v="9"/>
    <s v="FS.1640"/>
    <n v="3"/>
    <x v="12"/>
    <x v="0"/>
    <d v="2018-10-30T11:47:24"/>
    <d v="2018-10-23T14:00:39"/>
    <n v="596805.00000002794"/>
    <n v="9946.7500000004657"/>
    <n v="29840.250000001397"/>
    <n v="1"/>
    <s v="D530844_B"/>
    <s v="Closed"/>
  </r>
  <r>
    <x v="0"/>
    <x v="4"/>
    <x v="9"/>
    <s v="FS.1652"/>
    <n v="1"/>
    <x v="12"/>
    <x v="0"/>
    <d v="2018-10-30T11:48:44"/>
    <d v="2018-10-23T14:00:39"/>
    <n v="596884.99999986961"/>
    <n v="9948.0833333311602"/>
    <n v="9948.0833333311602"/>
    <n v="1"/>
    <s v="D530848"/>
    <s v="Closed"/>
  </r>
  <r>
    <x v="0"/>
    <x v="4"/>
    <x v="9"/>
    <s v="PL.102337"/>
    <n v="13"/>
    <x v="12"/>
    <x v="0"/>
    <d v="2018-10-30T12:02:18"/>
    <d v="2018-10-23T14:00:39"/>
    <n v="597699.00000030175"/>
    <n v="9961.6500000050291"/>
    <n v="129501.45000006538"/>
    <n v="1"/>
    <s v="D530464"/>
    <s v="Closed"/>
  </r>
  <r>
    <x v="0"/>
    <x v="4"/>
    <x v="9"/>
    <s v="PL.102314"/>
    <n v="18"/>
    <x v="12"/>
    <x v="0"/>
    <d v="2018-10-30T12:04:55"/>
    <d v="2018-10-23T14:00:39"/>
    <n v="597855.99999991246"/>
    <n v="9964.2666666652076"/>
    <n v="179356.79999997374"/>
    <n v="1"/>
    <s v="D530465_B"/>
    <s v="Closed"/>
  </r>
  <r>
    <x v="0"/>
    <x v="4"/>
    <x v="9"/>
    <s v="FS.1562"/>
    <n v="6"/>
    <x v="12"/>
    <x v="0"/>
    <d v="2018-10-30T21:37:25"/>
    <d v="2018-10-23T14:00:39"/>
    <n v="632205.9999999823"/>
    <n v="10536.766666666372"/>
    <n v="63220.59999999823"/>
    <n v="1"/>
    <s v="D530403_B"/>
    <s v="Closed"/>
  </r>
  <r>
    <x v="0"/>
    <x v="4"/>
    <x v="9"/>
    <s v="FS.1314"/>
    <n v="2"/>
    <x v="12"/>
    <x v="0"/>
    <d v="2018-10-24T09:00:56"/>
    <d v="2018-10-23T14:00:39"/>
    <n v="68416.999999992549"/>
    <n v="1140.2833333332092"/>
    <n v="2280.5666666664183"/>
    <n v="1"/>
    <s v="D529281"/>
    <s v="Closed"/>
  </r>
  <r>
    <x v="0"/>
    <x v="4"/>
    <x v="9"/>
    <s v="FS.1447"/>
    <n v="5"/>
    <x v="12"/>
    <x v="0"/>
    <d v="2018-10-24T09:07:03"/>
    <d v="2018-10-23T14:00:39"/>
    <n v="68784.000000287779"/>
    <n v="1146.4000000047963"/>
    <n v="5732.0000000239816"/>
    <n v="1"/>
    <s v="D529297"/>
    <s v="Closed"/>
  </r>
  <r>
    <x v="0"/>
    <x v="4"/>
    <x v="9"/>
    <s v="FS.1427"/>
    <n v="1"/>
    <x v="12"/>
    <x v="0"/>
    <d v="2018-10-24T09:16:53"/>
    <d v="2018-10-23T14:00:39"/>
    <n v="69373.999999905936"/>
    <n v="1156.2333333317656"/>
    <n v="1156.2333333317656"/>
    <n v="1"/>
    <s v="D529367"/>
    <s v="Closed"/>
  </r>
  <r>
    <x v="0"/>
    <x v="4"/>
    <x v="9"/>
    <s v="FS.13184"/>
    <n v="3"/>
    <x v="12"/>
    <x v="0"/>
    <d v="2018-10-24T09:21:42"/>
    <d v="2018-10-23T14:00:39"/>
    <n v="69663.000000198372"/>
    <n v="1161.0500000033062"/>
    <n v="3483.1500000099186"/>
    <n v="1"/>
    <s v="D529368"/>
    <s v="Closed"/>
  </r>
  <r>
    <x v="0"/>
    <x v="4"/>
    <x v="9"/>
    <s v="FS.1355"/>
    <n v="3"/>
    <x v="12"/>
    <x v="0"/>
    <d v="2018-10-24T10:04:08"/>
    <d v="2018-10-23T14:00:39"/>
    <n v="72209.000000031665"/>
    <n v="1203.4833333338611"/>
    <n v="3610.4500000015832"/>
    <n v="1"/>
    <s v="D529287"/>
    <s v="Closed"/>
  </r>
  <r>
    <x v="0"/>
    <x v="4"/>
    <x v="9"/>
    <s v="FS.1393"/>
    <n v="7"/>
    <x v="12"/>
    <x v="0"/>
    <d v="2018-10-24T11:47:44"/>
    <d v="2018-10-23T14:00:39"/>
    <n v="78425.00000030268"/>
    <n v="1307.083333338378"/>
    <n v="9149.583333368646"/>
    <n v="1"/>
    <s v="D529300"/>
    <s v="Closed"/>
  </r>
  <r>
    <x v="0"/>
    <x v="4"/>
    <x v="9"/>
    <s v="FS.1376"/>
    <n v="1"/>
    <x v="12"/>
    <x v="0"/>
    <d v="2018-10-24T12:25:08"/>
    <d v="2018-10-23T14:00:39"/>
    <n v="80668.999999947846"/>
    <n v="1344.4833333324641"/>
    <n v="1344.4833333324641"/>
    <n v="1"/>
    <s v="D529295"/>
    <s v="Closed"/>
  </r>
  <r>
    <x v="0"/>
    <x v="4"/>
    <x v="9"/>
    <s v="FS.1373"/>
    <n v="1"/>
    <x v="12"/>
    <x v="0"/>
    <d v="2018-10-24T12:25:40"/>
    <d v="2018-10-23T14:00:39"/>
    <n v="80700.999999884516"/>
    <n v="1345.0166666647419"/>
    <n v="1345.0166666647419"/>
    <n v="1"/>
    <s v="D529293"/>
    <s v="Closed"/>
  </r>
  <r>
    <x v="0"/>
    <x v="4"/>
    <x v="9"/>
    <s v="FS.1442"/>
    <n v="10"/>
    <x v="12"/>
    <x v="0"/>
    <d v="2018-10-27T10:56:42"/>
    <d v="2018-10-23T14:00:39"/>
    <n v="334562.99999991897"/>
    <n v="5576.0499999986496"/>
    <n v="55760.499999986496"/>
    <n v="1"/>
    <s v="D529374"/>
    <s v="Closed"/>
  </r>
  <r>
    <x v="0"/>
    <x v="2"/>
    <x v="10"/>
    <s v="FDR.8358"/>
    <n v="1462"/>
    <x v="12"/>
    <x v="0"/>
    <d v="2018-10-28T19:32:30"/>
    <d v="2018-10-23T14:01:37"/>
    <n v="451852.99999960698"/>
    <n v="7530.883333326783"/>
    <n v="11010151.433323756"/>
    <n v="1"/>
    <s v="D530653"/>
    <s v="Closed"/>
  </r>
  <r>
    <x v="0"/>
    <x v="4"/>
    <x v="9"/>
    <s v="FS.1458"/>
    <n v="5"/>
    <x v="12"/>
    <x v="0"/>
    <d v="2018-10-27T10:59:26"/>
    <d v="2018-10-23T14:01:47"/>
    <n v="334658.99999972899"/>
    <n v="5577.6499999954831"/>
    <n v="27888.249999977415"/>
    <n v="1"/>
    <s v="D529376"/>
    <s v="Closed"/>
  </r>
  <r>
    <x v="0"/>
    <x v="4"/>
    <x v="9"/>
    <s v="MTR.28330"/>
    <n v="1"/>
    <x v="12"/>
    <x v="0"/>
    <d v="2018-11-06T09:24:00"/>
    <d v="2018-10-23T14:04:00"/>
    <n v="1192800.0000005588"/>
    <n v="19880.000000009313"/>
    <n v="19880.000000009313"/>
    <n v="1"/>
    <s v="C529378"/>
    <s v="Closed"/>
  </r>
  <r>
    <x v="0"/>
    <x v="3"/>
    <x v="7"/>
    <s v="FS.1578"/>
    <n v="1"/>
    <x v="12"/>
    <x v="0"/>
    <d v="2018-10-25T08:48:00"/>
    <d v="2018-10-23T14:51:58"/>
    <n v="150962.00000031386"/>
    <n v="2516.0333333385643"/>
    <n v="2516.0333333385643"/>
    <n v="1"/>
    <s v="D527941"/>
    <s v="Closed"/>
  </r>
  <r>
    <x v="0"/>
    <x v="3"/>
    <x v="7"/>
    <s v="FS.1580"/>
    <n v="3"/>
    <x v="12"/>
    <x v="0"/>
    <d v="2018-10-25T08:47:35"/>
    <d v="2018-10-23T14:51:58"/>
    <n v="150937.00000012759"/>
    <n v="2515.6166666687932"/>
    <n v="7546.8500000063796"/>
    <n v="1"/>
    <s v="D527942"/>
    <s v="Closed"/>
  </r>
  <r>
    <x v="0"/>
    <x v="3"/>
    <x v="7"/>
    <s v="FS.1583"/>
    <n v="2"/>
    <x v="12"/>
    <x v="0"/>
    <d v="2018-10-25T08:47:19"/>
    <d v="2018-10-23T14:51:58"/>
    <n v="150921.00000015926"/>
    <n v="2515.3500000026543"/>
    <n v="5030.7000000053085"/>
    <n v="1"/>
    <s v="D527943"/>
    <s v="Closed"/>
  </r>
  <r>
    <x v="0"/>
    <x v="3"/>
    <x v="7"/>
    <s v="FS.1586"/>
    <n v="2"/>
    <x v="12"/>
    <x v="0"/>
    <d v="2018-10-25T08:47:02"/>
    <d v="2018-10-23T14:51:58"/>
    <n v="150903.99999995716"/>
    <n v="2515.0666666659527"/>
    <n v="5030.1333333319053"/>
    <n v="1"/>
    <s v="D527944"/>
    <s v="Closed"/>
  </r>
  <r>
    <x v="0"/>
    <x v="3"/>
    <x v="7"/>
    <s v="FS.1588"/>
    <n v="1"/>
    <x v="12"/>
    <x v="0"/>
    <d v="2018-10-28T19:41:45"/>
    <d v="2018-10-23T14:51:58"/>
    <n v="449387.00000024401"/>
    <n v="7489.7833333374001"/>
    <n v="7489.7833333374001"/>
    <n v="1"/>
    <s v="D527945_C"/>
    <s v="Closed"/>
  </r>
  <r>
    <x v="0"/>
    <x v="3"/>
    <x v="7"/>
    <s v="FS.1589"/>
    <n v="2"/>
    <x v="12"/>
    <x v="0"/>
    <d v="2018-10-25T08:43:49"/>
    <d v="2018-10-23T14:51:58"/>
    <n v="150711.00000010338"/>
    <n v="2511.8500000017229"/>
    <n v="5023.7000000034459"/>
    <n v="1"/>
    <s v="D527946"/>
    <s v="Closed"/>
  </r>
  <r>
    <x v="0"/>
    <x v="3"/>
    <x v="7"/>
    <s v="FS.1591"/>
    <n v="2"/>
    <x v="12"/>
    <x v="0"/>
    <d v="2018-10-28T19:41:59"/>
    <d v="2018-10-23T14:51:58"/>
    <n v="449401.00000037346"/>
    <n v="7490.016666672891"/>
    <n v="14980.033333345782"/>
    <n v="1"/>
    <s v="D527947_C"/>
    <s v="Closed"/>
  </r>
  <r>
    <x v="0"/>
    <x v="3"/>
    <x v="7"/>
    <s v="FS.1597"/>
    <n v="5"/>
    <x v="12"/>
    <x v="0"/>
    <d v="2018-10-25T08:43:11"/>
    <d v="2018-10-23T14:51:58"/>
    <n v="150673.00000002142"/>
    <n v="2511.2166666670237"/>
    <n v="12556.083333335118"/>
    <n v="1"/>
    <s v="D527948"/>
    <s v="Closed"/>
  </r>
  <r>
    <x v="0"/>
    <x v="3"/>
    <x v="7"/>
    <s v="FS.1605"/>
    <n v="1"/>
    <x v="12"/>
    <x v="0"/>
    <d v="2018-10-28T19:42:17"/>
    <d v="2018-10-23T14:51:58"/>
    <n v="449419.00000018068"/>
    <n v="7490.3166666696779"/>
    <n v="7490.3166666696779"/>
    <n v="1"/>
    <s v="D527950_B"/>
    <s v="Closed"/>
  </r>
  <r>
    <x v="0"/>
    <x v="3"/>
    <x v="7"/>
    <s v="FS.8881"/>
    <n v="1"/>
    <x v="12"/>
    <x v="0"/>
    <d v="2018-10-25T08:43:30"/>
    <d v="2018-10-23T14:51:58"/>
    <n v="150692.0000000624"/>
    <n v="2511.5333333343733"/>
    <n v="2511.5333333343733"/>
    <n v="1"/>
    <s v="D527954"/>
    <s v="Closed"/>
  </r>
  <r>
    <x v="0"/>
    <x v="3"/>
    <x v="7"/>
    <s v="FS.1626"/>
    <n v="13"/>
    <x v="12"/>
    <x v="0"/>
    <d v="2018-10-23T14:57:10"/>
    <d v="2018-10-23T14:51:58"/>
    <n v="312.00000001117587"/>
    <n v="5.2000000001862645"/>
    <n v="67.600000002421439"/>
    <n v="1"/>
    <s v="D527970_A"/>
    <s v="Closed"/>
  </r>
  <r>
    <x v="0"/>
    <x v="3"/>
    <x v="7"/>
    <s v="FS.1634"/>
    <n v="1"/>
    <x v="12"/>
    <x v="0"/>
    <d v="2018-10-28T19:39:27"/>
    <d v="2018-10-23T14:51:58"/>
    <n v="449249.00000004563"/>
    <n v="7487.4833333340939"/>
    <n v="7487.4833333340939"/>
    <n v="1"/>
    <s v="D527977_B"/>
    <s v="Closed"/>
  </r>
  <r>
    <x v="0"/>
    <x v="3"/>
    <x v="7"/>
    <s v="TR.38191"/>
    <n v="2"/>
    <x v="12"/>
    <x v="0"/>
    <d v="2018-10-28T19:38:49"/>
    <d v="2018-10-23T14:51:58"/>
    <n v="449210.99999996368"/>
    <n v="7486.8499999993946"/>
    <n v="14973.699999998789"/>
    <n v="1"/>
    <s v="D529424_B"/>
    <s v="Closed"/>
  </r>
  <r>
    <x v="0"/>
    <x v="3"/>
    <x v="7"/>
    <s v="TR.38190"/>
    <n v="3"/>
    <x v="12"/>
    <x v="0"/>
    <d v="2018-10-28T19:40:19"/>
    <d v="2018-10-23T15:12:16"/>
    <n v="448083.00000031013"/>
    <n v="7468.0500000051688"/>
    <n v="22404.150000015507"/>
    <n v="1"/>
    <s v="D529438_B"/>
    <s v="Closed"/>
  </r>
  <r>
    <x v="0"/>
    <x v="3"/>
    <x v="7"/>
    <s v="TR.38208"/>
    <n v="2"/>
    <x v="12"/>
    <x v="0"/>
    <d v="2018-10-28T19:40:33"/>
    <d v="2018-10-23T15:12:48"/>
    <n v="448065.00000050291"/>
    <n v="7467.7500000083819"/>
    <n v="14935.500000016764"/>
    <n v="1"/>
    <s v="D529439_B"/>
    <s v="Closed"/>
  </r>
  <r>
    <x v="0"/>
    <x v="3"/>
    <x v="7"/>
    <s v="TR.38125"/>
    <n v="1"/>
    <x v="12"/>
    <x v="0"/>
    <d v="2018-10-28T19:41:26"/>
    <d v="2018-10-23T15:21:44"/>
    <n v="447582.00000012293"/>
    <n v="7459.7000000020489"/>
    <n v="7459.7000000020489"/>
    <n v="1"/>
    <s v="D529446_B"/>
    <s v="Closed"/>
  </r>
  <r>
    <x v="0"/>
    <x v="3"/>
    <x v="7"/>
    <s v="TR.38098"/>
    <n v="1"/>
    <x v="12"/>
    <x v="0"/>
    <d v="2018-10-28T19:41:12"/>
    <d v="2018-10-23T15:22:30"/>
    <n v="447521.99999992736"/>
    <n v="7458.6999999987893"/>
    <n v="7458.6999999987893"/>
    <n v="1"/>
    <s v="D529447_B"/>
    <s v="Closed"/>
  </r>
  <r>
    <x v="0"/>
    <x v="3"/>
    <x v="7"/>
    <s v="TR.37975"/>
    <n v="1"/>
    <x v="12"/>
    <x v="0"/>
    <d v="2018-10-28T19:40:57"/>
    <d v="2018-10-23T15:26:50"/>
    <n v="447247.00000039302"/>
    <n v="7454.116666673217"/>
    <n v="7454.116666673217"/>
    <n v="1"/>
    <s v="D529450_B"/>
    <s v="Closed"/>
  </r>
  <r>
    <x v="1"/>
    <x v="6"/>
    <x v="13"/>
    <s v="TR.42195"/>
    <n v="5"/>
    <x v="1"/>
    <x v="0"/>
    <d v="2018-10-23T18:30:17"/>
    <d v="2018-10-23T16:37:00"/>
    <n v="6796.9999996712431"/>
    <n v="113.28333332785405"/>
    <n v="566.41666663927026"/>
    <n v="1"/>
    <s v="D529509"/>
    <s v="Closed"/>
  </r>
  <r>
    <x v="0"/>
    <x v="2"/>
    <x v="10"/>
    <s v="TR.31765"/>
    <n v="2"/>
    <x v="12"/>
    <x v="0"/>
    <d v="2018-10-28T19:41:11"/>
    <d v="2018-10-23T17:23:45"/>
    <n v="440245.9999995539"/>
    <n v="7337.4333333258983"/>
    <n v="14674.866666651797"/>
    <n v="1"/>
    <s v="D529503"/>
    <s v="Closed"/>
  </r>
  <r>
    <x v="0"/>
    <x v="2"/>
    <x v="10"/>
    <s v="FS.38"/>
    <n v="2"/>
    <x v="12"/>
    <x v="0"/>
    <d v="2018-10-26T21:46:45"/>
    <d v="2018-10-23T18:35:17"/>
    <n v="270687.99999989569"/>
    <n v="4511.4666666649282"/>
    <n v="9022.9333333298564"/>
    <n v="1"/>
    <s v="D529513"/>
    <s v="Closed"/>
  </r>
  <r>
    <x v="0"/>
    <x v="2"/>
    <x v="5"/>
    <s v="FS.462"/>
    <n v="1"/>
    <x v="12"/>
    <x v="0"/>
    <d v="2018-10-24T08:38:05"/>
    <d v="2018-10-23T18:47:24"/>
    <n v="49841.000000294298"/>
    <n v="830.6833333382383"/>
    <n v="830.6833333382383"/>
    <n v="1"/>
    <s v="D527657"/>
    <s v="Closed"/>
  </r>
  <r>
    <x v="0"/>
    <x v="2"/>
    <x v="5"/>
    <s v="FS.466"/>
    <n v="1"/>
    <x v="12"/>
    <x v="0"/>
    <d v="2018-10-24T08:34:22"/>
    <d v="2018-10-23T18:47:24"/>
    <n v="49618.000000342727"/>
    <n v="826.96666667237878"/>
    <n v="826.96666667237878"/>
    <n v="1"/>
    <s v="D527670"/>
    <s v="Closed"/>
  </r>
  <r>
    <x v="0"/>
    <x v="2"/>
    <x v="5"/>
    <s v="REC.461"/>
    <n v="23"/>
    <x v="12"/>
    <x v="0"/>
    <d v="2018-10-25T21:21:49"/>
    <d v="2018-10-23T18:47:24"/>
    <n v="182065.00000013039"/>
    <n v="3034.4166666688398"/>
    <n v="69791.583333383314"/>
    <n v="1"/>
    <s v="D527656"/>
    <s v="Closed"/>
  </r>
  <r>
    <x v="0"/>
    <x v="3"/>
    <x v="6"/>
    <s v="FS.1696"/>
    <n v="3"/>
    <x v="12"/>
    <x v="0"/>
    <d v="2018-11-07T10:44:56"/>
    <d v="2018-10-23T21:02:29"/>
    <n v="1258946.9999998575"/>
    <n v="20982.449999997625"/>
    <n v="62947.349999992875"/>
    <n v="1"/>
    <s v="D528029_B"/>
    <s v="Closed"/>
  </r>
  <r>
    <x v="0"/>
    <x v="3"/>
    <x v="6"/>
    <s v="FS.1648"/>
    <n v="2"/>
    <x v="12"/>
    <x v="0"/>
    <d v="2018-10-26T22:49:06"/>
    <d v="2018-10-23T21:02:29"/>
    <n v="265596.99999983422"/>
    <n v="4426.6166666639037"/>
    <n v="8853.2333333278075"/>
    <n v="1"/>
    <s v="D528010"/>
    <s v="Closed"/>
  </r>
  <r>
    <x v="0"/>
    <x v="3"/>
    <x v="6"/>
    <s v="FS.1747"/>
    <n v="1"/>
    <x v="12"/>
    <x v="0"/>
    <d v="2018-10-26T22:08:01"/>
    <d v="2018-10-23T21:02:29"/>
    <n v="263131.99999944773"/>
    <n v="4385.5333333241288"/>
    <n v="4385.5333333241288"/>
    <n v="1"/>
    <s v="D528043"/>
    <s v="Closed"/>
  </r>
  <r>
    <x v="0"/>
    <x v="3"/>
    <x v="6"/>
    <s v="FS.1672"/>
    <n v="27"/>
    <x v="12"/>
    <x v="0"/>
    <d v="2018-10-26T22:44:42"/>
    <d v="2018-10-23T21:02:29"/>
    <n v="265332.99999972805"/>
    <n v="4422.2166666621342"/>
    <n v="119399.84999987762"/>
    <n v="1"/>
    <s v="D528016"/>
    <s v="Closed"/>
  </r>
  <r>
    <x v="0"/>
    <x v="3"/>
    <x v="6"/>
    <s v="FS.1679"/>
    <n v="3"/>
    <x v="12"/>
    <x v="0"/>
    <d v="2018-10-26T22:45:17"/>
    <d v="2018-10-23T21:02:29"/>
    <n v="265367.99999973737"/>
    <n v="4422.7999999956228"/>
    <n v="13268.399999986868"/>
    <n v="1"/>
    <s v="D528018"/>
    <s v="Closed"/>
  </r>
  <r>
    <x v="0"/>
    <x v="3"/>
    <x v="6"/>
    <s v="FS.1651"/>
    <n v="1"/>
    <x v="12"/>
    <x v="0"/>
    <d v="2018-10-26T22:47:21"/>
    <d v="2018-10-23T21:02:29"/>
    <n v="265491.99999980628"/>
    <n v="4424.8666666634381"/>
    <n v="4424.8666666634381"/>
    <n v="1"/>
    <s v="D528011"/>
    <s v="Closed"/>
  </r>
  <r>
    <x v="0"/>
    <x v="3"/>
    <x v="6"/>
    <s v="FS.1655"/>
    <n v="4"/>
    <x v="12"/>
    <x v="0"/>
    <d v="2018-10-26T22:47:59"/>
    <d v="2018-10-23T21:02:29"/>
    <n v="265529.99999988824"/>
    <n v="4425.4999999981374"/>
    <n v="17701.999999992549"/>
    <n v="1"/>
    <s v="D528013"/>
    <s v="Closed"/>
  </r>
  <r>
    <x v="0"/>
    <x v="3"/>
    <x v="6"/>
    <s v="FS.1656"/>
    <n v="7"/>
    <x v="12"/>
    <x v="0"/>
    <d v="2018-10-26T22:48:23"/>
    <d v="2018-10-23T21:02:29"/>
    <n v="265553.99999984074"/>
    <n v="4425.8999999973457"/>
    <n v="30981.29999998142"/>
    <n v="1"/>
    <s v="D528014"/>
    <s v="Closed"/>
  </r>
  <r>
    <x v="0"/>
    <x v="3"/>
    <x v="6"/>
    <s v="FS.1701"/>
    <n v="8"/>
    <x v="12"/>
    <x v="0"/>
    <d v="2018-10-26T22:38:50"/>
    <d v="2018-10-23T21:02:29"/>
    <n v="264980.99999979604"/>
    <n v="4416.3499999966007"/>
    <n v="35330.799999972805"/>
    <n v="1"/>
    <s v="D528030"/>
    <s v="Closed"/>
  </r>
  <r>
    <x v="0"/>
    <x v="3"/>
    <x v="6"/>
    <s v="FS.1687"/>
    <n v="2"/>
    <x v="12"/>
    <x v="0"/>
    <d v="2018-10-26T22:40:08"/>
    <d v="2018-10-23T21:02:29"/>
    <n v="265058.99999979883"/>
    <n v="4417.6499999966472"/>
    <n v="8835.2999999932945"/>
    <n v="1"/>
    <s v="D528027"/>
    <s v="Closed"/>
  </r>
  <r>
    <x v="0"/>
    <x v="3"/>
    <x v="6"/>
    <s v="FS.1716"/>
    <n v="1"/>
    <x v="12"/>
    <x v="0"/>
    <d v="2018-10-26T22:33:50"/>
    <d v="2018-10-23T21:02:29"/>
    <n v="264680.99999944679"/>
    <n v="4411.3499999907799"/>
    <n v="4411.3499999907799"/>
    <n v="1"/>
    <s v="D528032"/>
    <s v="Closed"/>
  </r>
  <r>
    <x v="0"/>
    <x v="3"/>
    <x v="6"/>
    <s v="FS.1688"/>
    <n v="10"/>
    <x v="12"/>
    <x v="0"/>
    <d v="2018-10-26T22:39:45"/>
    <d v="2018-10-23T21:02:29"/>
    <n v="265035.99999945145"/>
    <n v="4417.2666666575242"/>
    <n v="44172.666666575242"/>
    <n v="1"/>
    <s v="D528028"/>
    <s v="Closed"/>
  </r>
  <r>
    <x v="0"/>
    <x v="3"/>
    <x v="6"/>
    <s v="FS.1680"/>
    <n v="2"/>
    <x v="12"/>
    <x v="0"/>
    <d v="2018-10-26T22:45:36"/>
    <d v="2018-10-23T21:02:29"/>
    <n v="265386.99999977835"/>
    <n v="4423.1166666629724"/>
    <n v="8846.2333333259448"/>
    <n v="1"/>
    <s v="D528019"/>
    <s v="Closed"/>
  </r>
  <r>
    <x v="0"/>
    <x v="3"/>
    <x v="6"/>
    <s v="FS.1685"/>
    <n v="15"/>
    <x v="12"/>
    <x v="0"/>
    <d v="2018-10-26T22:42:10"/>
    <d v="2018-10-23T21:02:29"/>
    <n v="265181.00000002887"/>
    <n v="4419.6833333338145"/>
    <n v="66295.250000007218"/>
    <n v="1"/>
    <s v="D528024"/>
    <s v="Closed"/>
  </r>
  <r>
    <x v="0"/>
    <x v="3"/>
    <x v="6"/>
    <s v="FS.1742"/>
    <n v="62"/>
    <x v="12"/>
    <x v="0"/>
    <d v="2018-10-26T22:05:42"/>
    <d v="2018-10-23T21:02:29"/>
    <n v="262992.99999964423"/>
    <n v="4383.2166666607372"/>
    <n v="271759.43333296571"/>
    <n v="1"/>
    <s v="D528042"/>
    <s v="Closed"/>
  </r>
  <r>
    <x v="0"/>
    <x v="3"/>
    <x v="6"/>
    <s v="FS.1678"/>
    <n v="2"/>
    <x v="12"/>
    <x v="0"/>
    <d v="2018-10-26T22:45:01"/>
    <d v="2018-10-23T21:02:29"/>
    <n v="265351.99999976903"/>
    <n v="4422.5333333294839"/>
    <n v="8845.0666666589677"/>
    <n v="1"/>
    <s v="D528017"/>
    <s v="Closed"/>
  </r>
  <r>
    <x v="0"/>
    <x v="3"/>
    <x v="6"/>
    <s v="FS.1654"/>
    <n v="21"/>
    <x v="12"/>
    <x v="0"/>
    <d v="2018-10-26T22:47:41"/>
    <d v="2018-10-23T21:02:29"/>
    <n v="265511.99999945238"/>
    <n v="4425.199999990873"/>
    <n v="92929.199999808334"/>
    <n v="1"/>
    <s v="D528012"/>
    <s v="Closed"/>
  </r>
  <r>
    <x v="0"/>
    <x v="3"/>
    <x v="6"/>
    <s v="FS.1727"/>
    <n v="1"/>
    <x v="12"/>
    <x v="0"/>
    <d v="2018-10-26T22:32:55"/>
    <d v="2018-10-23T21:02:29"/>
    <n v="264625.99999979138"/>
    <n v="4410.4333333298564"/>
    <n v="4410.4333333298564"/>
    <n v="1"/>
    <s v="D528033"/>
    <s v="Closed"/>
  </r>
  <r>
    <x v="0"/>
    <x v="2"/>
    <x v="15"/>
    <s v="TR.33302"/>
    <n v="6"/>
    <x v="12"/>
    <x v="0"/>
    <d v="2018-10-28T19:59:32"/>
    <d v="2018-10-23T21:48:00"/>
    <n v="425491.99999999255"/>
    <n v="7091.5333333332092"/>
    <n v="42549.199999999255"/>
    <n v="1"/>
    <s v="D529810"/>
    <s v="Closed"/>
  </r>
  <r>
    <x v="0"/>
    <x v="0"/>
    <x v="3"/>
    <s v="FS.912"/>
    <n v="1"/>
    <x v="12"/>
    <x v="0"/>
    <d v="2018-10-29T11:05:32"/>
    <d v="2018-10-24T08:06:56"/>
    <n v="442715.99999985192"/>
    <n v="7378.599999997532"/>
    <n v="7378.599999997532"/>
    <n v="1"/>
    <s v="D529572"/>
    <s v="Closed"/>
  </r>
  <r>
    <x v="0"/>
    <x v="3"/>
    <x v="7"/>
    <s v="FS.1488"/>
    <n v="4"/>
    <x v="12"/>
    <x v="0"/>
    <d v="2018-10-25T09:02:26"/>
    <d v="2018-10-24T10:26:00"/>
    <n v="81386.000000336207"/>
    <n v="1356.4333333389368"/>
    <n v="5425.7333333557472"/>
    <n v="1"/>
    <s v="D527887"/>
    <s v="Closed"/>
  </r>
  <r>
    <x v="0"/>
    <x v="3"/>
    <x v="7"/>
    <s v="FS.1489"/>
    <n v="7"/>
    <x v="12"/>
    <x v="0"/>
    <d v="2018-10-25T09:02:43"/>
    <d v="2018-10-24T10:26:00"/>
    <n v="81402.999999909662"/>
    <n v="1356.716666665161"/>
    <n v="9497.0166666561272"/>
    <n v="1"/>
    <s v="D527888"/>
    <s v="Closed"/>
  </r>
  <r>
    <x v="0"/>
    <x v="3"/>
    <x v="7"/>
    <s v="FS.1491"/>
    <n v="6"/>
    <x v="12"/>
    <x v="0"/>
    <d v="2018-10-25T09:01:53"/>
    <d v="2018-10-24T10:26:00"/>
    <n v="81353.000000165775"/>
    <n v="1355.8833333360963"/>
    <n v="8135.3000000165775"/>
    <n v="1"/>
    <s v="D527889"/>
    <s v="Closed"/>
  </r>
  <r>
    <x v="0"/>
    <x v="3"/>
    <x v="7"/>
    <s v="FS.1495"/>
    <n v="3"/>
    <x v="12"/>
    <x v="0"/>
    <d v="2018-10-25T09:01:00"/>
    <d v="2018-10-24T10:26:00"/>
    <n v="81300.000000349246"/>
    <n v="1355.0000000058208"/>
    <n v="4065.0000000174623"/>
    <n v="1"/>
    <s v="D527890"/>
    <s v="Closed"/>
  </r>
  <r>
    <x v="0"/>
    <x v="3"/>
    <x v="7"/>
    <s v="FS.1497"/>
    <n v="1"/>
    <x v="12"/>
    <x v="0"/>
    <d v="2018-10-25T09:01:35"/>
    <d v="2018-10-24T10:26:00"/>
    <n v="81335.000000358559"/>
    <n v="1355.5833333393093"/>
    <n v="1355.5833333393093"/>
    <n v="1"/>
    <s v="D527892"/>
    <s v="Closed"/>
  </r>
  <r>
    <x v="0"/>
    <x v="3"/>
    <x v="7"/>
    <s v="FS.1506"/>
    <n v="2"/>
    <x v="12"/>
    <x v="0"/>
    <d v="2018-10-25T08:59:59"/>
    <d v="2018-10-24T10:26:00"/>
    <n v="81238.999999919906"/>
    <n v="1353.9833333319984"/>
    <n v="2707.9666666639969"/>
    <n v="1"/>
    <s v="D527893"/>
    <s v="Closed"/>
  </r>
  <r>
    <x v="0"/>
    <x v="3"/>
    <x v="7"/>
    <s v="FS.1507"/>
    <n v="2"/>
    <x v="12"/>
    <x v="0"/>
    <d v="2018-10-25T08:59:45"/>
    <d v="2018-10-24T10:26:00"/>
    <n v="81225.000000419095"/>
    <n v="1353.7500000069849"/>
    <n v="2707.5000000139698"/>
    <n v="1"/>
    <s v="D527894"/>
    <s v="Closed"/>
  </r>
  <r>
    <x v="0"/>
    <x v="3"/>
    <x v="7"/>
    <s v="FS.1510"/>
    <n v="1"/>
    <x v="12"/>
    <x v="0"/>
    <d v="2018-10-25T08:59:29"/>
    <d v="2018-10-24T10:26:00"/>
    <n v="81209.00000045076"/>
    <n v="1353.483333340846"/>
    <n v="1353.483333340846"/>
    <n v="1"/>
    <s v="D527895"/>
    <s v="Closed"/>
  </r>
  <r>
    <x v="0"/>
    <x v="3"/>
    <x v="7"/>
    <s v="FS.1513"/>
    <n v="8"/>
    <x v="12"/>
    <x v="0"/>
    <d v="2018-10-25T08:55:05"/>
    <d v="2018-10-24T10:26:00"/>
    <n v="80945.000000344589"/>
    <n v="1349.0833333390765"/>
    <n v="10792.666666712612"/>
    <n v="1"/>
    <s v="D527896"/>
    <s v="Closed"/>
  </r>
  <r>
    <x v="0"/>
    <x v="3"/>
    <x v="7"/>
    <s v="FS.1518"/>
    <n v="46"/>
    <x v="12"/>
    <x v="0"/>
    <d v="2018-10-25T08:54:47"/>
    <d v="2018-10-24T10:26:00"/>
    <n v="80926.99999990873"/>
    <n v="1348.7833333318122"/>
    <n v="62044.03333326336"/>
    <n v="1"/>
    <s v="D527897"/>
    <s v="Closed"/>
  </r>
  <r>
    <x v="0"/>
    <x v="3"/>
    <x v="7"/>
    <s v="FS.1519"/>
    <n v="3"/>
    <x v="12"/>
    <x v="0"/>
    <d v="2018-10-25T08:54:32"/>
    <d v="2018-10-24T10:26:00"/>
    <n v="80912.000000174157"/>
    <n v="1348.533333336236"/>
    <n v="4045.6000000087079"/>
    <n v="1"/>
    <s v="D527898"/>
    <s v="Closed"/>
  </r>
  <r>
    <x v="0"/>
    <x v="3"/>
    <x v="7"/>
    <s v="FS.1522"/>
    <n v="1"/>
    <x v="12"/>
    <x v="0"/>
    <d v="2018-10-25T08:54:18"/>
    <d v="2018-10-24T10:26:00"/>
    <n v="80898.000000044703"/>
    <n v="1348.3000000007451"/>
    <n v="1348.3000000007451"/>
    <n v="1"/>
    <s v="D527899"/>
    <s v="Closed"/>
  </r>
  <r>
    <x v="0"/>
    <x v="3"/>
    <x v="7"/>
    <s v="FS.1544"/>
    <n v="2"/>
    <x v="12"/>
    <x v="0"/>
    <d v="2018-10-25T08:55:24"/>
    <d v="2018-10-24T10:26:00"/>
    <n v="80964.000000385568"/>
    <n v="1349.4000000064261"/>
    <n v="2698.8000000128523"/>
    <n v="1"/>
    <s v="D527900"/>
    <s v="Closed"/>
  </r>
  <r>
    <x v="0"/>
    <x v="3"/>
    <x v="7"/>
    <s v="FS.1557"/>
    <n v="2"/>
    <x v="12"/>
    <x v="0"/>
    <d v="2018-10-25T08:58:36"/>
    <d v="2018-10-24T10:26:00"/>
    <n v="81156.000000005588"/>
    <n v="1352.6000000000931"/>
    <n v="2705.2000000001863"/>
    <n v="1"/>
    <s v="D527901"/>
    <s v="Closed"/>
  </r>
  <r>
    <x v="0"/>
    <x v="3"/>
    <x v="7"/>
    <s v="FS.1564"/>
    <n v="1"/>
    <x v="12"/>
    <x v="0"/>
    <d v="2018-10-25T03:14:37"/>
    <d v="2018-10-24T10:26:00"/>
    <n v="60517.00000022538"/>
    <n v="1008.616666670423"/>
    <n v="1008.616666670423"/>
    <n v="1"/>
    <s v="D527902"/>
    <s v="Closed"/>
  </r>
  <r>
    <x v="0"/>
    <x v="3"/>
    <x v="7"/>
    <s v="FS.1569"/>
    <n v="3"/>
    <x v="12"/>
    <x v="0"/>
    <d v="2018-10-25T08:58:55"/>
    <d v="2018-10-24T10:26:00"/>
    <n v="81175.000000046566"/>
    <n v="1352.9166666674428"/>
    <n v="4058.7500000023283"/>
    <n v="1"/>
    <s v="D527903"/>
    <s v="Closed"/>
  </r>
  <r>
    <x v="0"/>
    <x v="3"/>
    <x v="7"/>
    <s v="FS.1581"/>
    <n v="2"/>
    <x v="12"/>
    <x v="0"/>
    <d v="2018-10-25T09:03:18"/>
    <d v="2018-10-24T10:26:00"/>
    <n v="81437.999999918975"/>
    <n v="1357.2999999986496"/>
    <n v="2714.5999999972992"/>
    <n v="1"/>
    <s v="D527904"/>
    <s v="Closed"/>
  </r>
  <r>
    <x v="0"/>
    <x v="3"/>
    <x v="7"/>
    <s v="FS.8817"/>
    <n v="1"/>
    <x v="12"/>
    <x v="0"/>
    <d v="2018-10-25T09:00:43"/>
    <d v="2018-10-24T10:26:00"/>
    <n v="81283.000000147149"/>
    <n v="1354.7166666691191"/>
    <n v="1354.7166666691191"/>
    <n v="1"/>
    <s v="D527906"/>
    <s v="Closed"/>
  </r>
  <r>
    <x v="0"/>
    <x v="3"/>
    <x v="7"/>
    <s v="FS.1528"/>
    <n v="1"/>
    <x v="12"/>
    <x v="0"/>
    <d v="2018-10-25T08:50:43"/>
    <d v="2018-10-24T10:26:00"/>
    <n v="80683.0000000773"/>
    <n v="1344.716666667955"/>
    <n v="1344.716666667955"/>
    <n v="1"/>
    <s v="D527907"/>
    <s v="Closed"/>
  </r>
  <r>
    <x v="0"/>
    <x v="3"/>
    <x v="7"/>
    <s v="FS.1530"/>
    <n v="3"/>
    <x v="12"/>
    <x v="0"/>
    <d v="2018-10-25T08:53:46"/>
    <d v="2018-10-24T10:26:00"/>
    <n v="80866.000000108033"/>
    <n v="1347.7666666684672"/>
    <n v="4043.3000000054017"/>
    <n v="1"/>
    <s v="D527908"/>
    <s v="Closed"/>
  </r>
  <r>
    <x v="0"/>
    <x v="3"/>
    <x v="7"/>
    <s v="FS.1533"/>
    <n v="2"/>
    <x v="12"/>
    <x v="0"/>
    <d v="2018-10-25T08:53:30"/>
    <d v="2018-10-24T10:26:00"/>
    <n v="80850.000000139698"/>
    <n v="1347.5000000023283"/>
    <n v="2695.0000000046566"/>
    <n v="1"/>
    <s v="D527909"/>
    <s v="Closed"/>
  </r>
  <r>
    <x v="0"/>
    <x v="3"/>
    <x v="7"/>
    <s v="FS.1534"/>
    <n v="1"/>
    <x v="12"/>
    <x v="0"/>
    <d v="2018-10-25T08:53:16"/>
    <d v="2018-10-24T10:26:00"/>
    <n v="80836.000000010245"/>
    <n v="1347.2666666668374"/>
    <n v="1347.2666666668374"/>
    <n v="1"/>
    <s v="D527910"/>
    <s v="Closed"/>
  </r>
  <r>
    <x v="0"/>
    <x v="3"/>
    <x v="7"/>
    <s v="FS.1536"/>
    <n v="1"/>
    <x v="12"/>
    <x v="0"/>
    <d v="2018-10-25T08:52:44"/>
    <d v="2018-10-24T10:26:00"/>
    <n v="80804.000000073574"/>
    <n v="1346.7333333345596"/>
    <n v="1346.7333333345596"/>
    <n v="1"/>
    <s v="D527911"/>
    <s v="Closed"/>
  </r>
  <r>
    <x v="0"/>
    <x v="3"/>
    <x v="7"/>
    <s v="FS.1538"/>
    <n v="4"/>
    <x v="12"/>
    <x v="0"/>
    <d v="2018-10-25T08:52:04"/>
    <d v="2018-10-24T10:26:00"/>
    <n v="80764.000000152737"/>
    <n v="1346.0666666692123"/>
    <n v="5384.2666666768491"/>
    <n v="1"/>
    <s v="D527912"/>
    <s v="Closed"/>
  </r>
  <r>
    <x v="0"/>
    <x v="3"/>
    <x v="7"/>
    <s v="FS.1539"/>
    <n v="1"/>
    <x v="12"/>
    <x v="0"/>
    <d v="2018-10-25T08:52:29"/>
    <d v="2018-10-24T10:26:00"/>
    <n v="80789.000000339001"/>
    <n v="1346.4833333389834"/>
    <n v="1346.4833333389834"/>
    <n v="1"/>
    <s v="D527913"/>
    <s v="Closed"/>
  </r>
  <r>
    <x v="0"/>
    <x v="3"/>
    <x v="7"/>
    <s v="FS.1540"/>
    <n v="2"/>
    <x v="12"/>
    <x v="0"/>
    <d v="2018-10-25T08:51:49"/>
    <d v="2018-10-24T10:26:00"/>
    <n v="80749.000000418164"/>
    <n v="1345.8166666736361"/>
    <n v="2691.6333333472721"/>
    <n v="1"/>
    <s v="D527914"/>
    <s v="Closed"/>
  </r>
  <r>
    <x v="0"/>
    <x v="3"/>
    <x v="7"/>
    <s v="FS.1570"/>
    <n v="1"/>
    <x v="12"/>
    <x v="0"/>
    <d v="2018-10-25T08:51:20"/>
    <d v="2018-10-24T10:26:00"/>
    <n v="80719.999999925494"/>
    <n v="1345.3333333320916"/>
    <n v="1345.3333333320916"/>
    <n v="1"/>
    <s v="D527916"/>
    <s v="Closed"/>
  </r>
  <r>
    <x v="0"/>
    <x v="3"/>
    <x v="7"/>
    <s v="FS.1571"/>
    <n v="2"/>
    <x v="12"/>
    <x v="0"/>
    <d v="2018-10-25T08:51:03"/>
    <d v="2018-10-24T10:26:00"/>
    <n v="80703.00000035204"/>
    <n v="1345.0500000058673"/>
    <n v="2690.1000000117347"/>
    <n v="1"/>
    <s v="D527917"/>
    <s v="Closed"/>
  </r>
  <r>
    <x v="0"/>
    <x v="3"/>
    <x v="7"/>
    <s v="FS.1577"/>
    <n v="9"/>
    <x v="12"/>
    <x v="0"/>
    <d v="2018-10-25T08:50:00"/>
    <d v="2018-10-24T10:26:00"/>
    <n v="80640.000000083819"/>
    <n v="1344.000000001397"/>
    <n v="12096.000000012573"/>
    <n v="1"/>
    <s v="D527918"/>
    <s v="Closed"/>
  </r>
  <r>
    <x v="0"/>
    <x v="3"/>
    <x v="7"/>
    <s v="FS.1598"/>
    <n v="5"/>
    <x v="12"/>
    <x v="0"/>
    <d v="2018-10-25T09:04:34"/>
    <d v="2018-10-24T10:26:00"/>
    <n v="81514.000000082888"/>
    <n v="1358.5666666680481"/>
    <n v="6792.8333333402406"/>
    <n v="1"/>
    <s v="D527919"/>
    <s v="Closed"/>
  </r>
  <r>
    <x v="0"/>
    <x v="3"/>
    <x v="7"/>
    <s v="FS.1671"/>
    <n v="6"/>
    <x v="12"/>
    <x v="0"/>
    <d v="2018-10-25T09:37:05"/>
    <d v="2018-10-24T10:26:00"/>
    <n v="83465.000000386499"/>
    <n v="1391.083333339775"/>
    <n v="8346.5000000386499"/>
    <n v="1"/>
    <s v="D527920"/>
    <s v="Closed"/>
  </r>
  <r>
    <x v="0"/>
    <x v="3"/>
    <x v="7"/>
    <s v="FS.1674"/>
    <n v="2"/>
    <x v="12"/>
    <x v="0"/>
    <d v="2018-10-25T09:36:41"/>
    <d v="2018-10-24T10:26:00"/>
    <n v="83441.000000433996"/>
    <n v="1390.6833333405666"/>
    <n v="2781.3666666811332"/>
    <n v="1"/>
    <s v="D527921"/>
    <s v="Closed"/>
  </r>
  <r>
    <x v="0"/>
    <x v="3"/>
    <x v="7"/>
    <s v="FS.1675"/>
    <n v="80"/>
    <x v="12"/>
    <x v="0"/>
    <d v="2018-10-25T09:06:40"/>
    <d v="2018-10-24T10:26:00"/>
    <n v="81639.999999990687"/>
    <n v="1360.6666666665114"/>
    <n v="108853.33333332092"/>
    <n v="1"/>
    <s v="D527922"/>
    <s v="Closed"/>
  </r>
  <r>
    <x v="0"/>
    <x v="3"/>
    <x v="7"/>
    <s v="FS.1676"/>
    <n v="3"/>
    <x v="12"/>
    <x v="0"/>
    <d v="2018-10-25T09:05:51"/>
    <d v="2018-10-24T10:26:00"/>
    <n v="81590.99999985192"/>
    <n v="1359.849999997532"/>
    <n v="4079.549999992596"/>
    <n v="1"/>
    <s v="D527923"/>
    <s v="Closed"/>
  </r>
  <r>
    <x v="0"/>
    <x v="3"/>
    <x v="7"/>
    <s v="FS.1677"/>
    <n v="77"/>
    <x v="12"/>
    <x v="0"/>
    <d v="2018-10-25T09:35:49"/>
    <d v="2018-10-24T10:26:00"/>
    <n v="83389.000000222586"/>
    <n v="1389.8166666703764"/>
    <n v="107015.88333361899"/>
    <n v="1"/>
    <s v="D527924"/>
    <s v="Closed"/>
  </r>
  <r>
    <x v="0"/>
    <x v="3"/>
    <x v="7"/>
    <s v="FS.8895"/>
    <n v="2"/>
    <x v="12"/>
    <x v="0"/>
    <d v="2018-10-25T09:05:15"/>
    <d v="2018-10-24T10:26:00"/>
    <n v="81555.000000237487"/>
    <n v="1359.2500000039581"/>
    <n v="2718.5000000079162"/>
    <n v="1"/>
    <s v="D527925"/>
    <s v="Closed"/>
  </r>
  <r>
    <x v="0"/>
    <x v="3"/>
    <x v="7"/>
    <s v="FS.9183"/>
    <n v="1"/>
    <x v="12"/>
    <x v="0"/>
    <d v="2018-10-25T08:50:17"/>
    <d v="2018-10-24T10:26:00"/>
    <n v="80657.000000285916"/>
    <n v="1344.2833333380986"/>
    <n v="1344.2833333380986"/>
    <n v="1"/>
    <s v="D527926"/>
    <s v="Closed"/>
  </r>
  <r>
    <x v="0"/>
    <x v="3"/>
    <x v="7"/>
    <s v="FS.28786"/>
    <n v="1"/>
    <x v="12"/>
    <x v="0"/>
    <d v="2018-10-25T08:54:01"/>
    <d v="2018-10-24T10:26:00"/>
    <n v="80880.999999842606"/>
    <n v="1348.0166666640434"/>
    <n v="1348.0166666640434"/>
    <n v="1"/>
    <s v="D527927"/>
    <s v="Closed"/>
  </r>
  <r>
    <x v="0"/>
    <x v="3"/>
    <x v="7"/>
    <s v="FS.47987"/>
    <n v="1"/>
    <x v="12"/>
    <x v="0"/>
    <d v="2018-10-25T09:36:25"/>
    <d v="2018-10-24T10:26:00"/>
    <n v="83425.000000465661"/>
    <n v="1390.4166666744277"/>
    <n v="1390.4166666744277"/>
    <n v="1"/>
    <s v="D527928"/>
    <s v="Closed"/>
  </r>
  <r>
    <x v="0"/>
    <x v="3"/>
    <x v="7"/>
    <s v="REC.1684"/>
    <n v="28"/>
    <x v="12"/>
    <x v="0"/>
    <d v="2018-10-25T09:36:04"/>
    <d v="2018-10-24T10:26:00"/>
    <n v="83403.999999957159"/>
    <n v="1390.0666666659527"/>
    <n v="38921.866666646674"/>
    <n v="1"/>
    <s v="D527929"/>
    <s v="Closed"/>
  </r>
  <r>
    <x v="0"/>
    <x v="3"/>
    <x v="7"/>
    <s v="REC.1692"/>
    <n v="27"/>
    <x v="12"/>
    <x v="0"/>
    <d v="2018-10-25T09:38:16"/>
    <d v="2018-10-24T10:26:00"/>
    <n v="83536.000000010245"/>
    <n v="1392.2666666668374"/>
    <n v="37591.20000000461"/>
    <n v="1"/>
    <s v="D527930"/>
    <s v="Closed"/>
  </r>
  <r>
    <x v="0"/>
    <x v="3"/>
    <x v="7"/>
    <s v="FS.1690"/>
    <n v="3"/>
    <x v="12"/>
    <x v="0"/>
    <d v="2018-10-25T09:37:42"/>
    <d v="2018-10-24T10:26:00"/>
    <n v="83502.000000234693"/>
    <n v="1391.7000000039116"/>
    <n v="4175.1000000117347"/>
    <n v="1"/>
    <s v="D527931"/>
    <s v="Closed"/>
  </r>
  <r>
    <x v="0"/>
    <x v="3"/>
    <x v="7"/>
    <s v="FS.1691"/>
    <n v="1"/>
    <x v="12"/>
    <x v="0"/>
    <d v="2018-10-25T09:38:00"/>
    <d v="2018-10-24T10:26:00"/>
    <n v="83520.00000004191"/>
    <n v="1392.0000000006985"/>
    <n v="1392.0000000006985"/>
    <n v="1"/>
    <s v="D527932"/>
    <s v="Closed"/>
  </r>
  <r>
    <x v="0"/>
    <x v="3"/>
    <x v="7"/>
    <s v="FS.1695"/>
    <n v="4"/>
    <x v="12"/>
    <x v="0"/>
    <d v="2018-10-25T09:38:32"/>
    <d v="2018-10-24T10:26:00"/>
    <n v="83551.99999997858"/>
    <n v="1392.5333333329763"/>
    <n v="5570.1333333319053"/>
    <n v="1"/>
    <s v="D527933"/>
    <s v="Closed"/>
  </r>
  <r>
    <x v="0"/>
    <x v="3"/>
    <x v="7"/>
    <s v="FS.1698"/>
    <n v="1"/>
    <x v="12"/>
    <x v="0"/>
    <d v="2018-10-25T09:38:45"/>
    <d v="2018-10-24T10:26:00"/>
    <n v="83564.999999874271"/>
    <n v="1392.7499999979045"/>
    <n v="1392.7499999979045"/>
    <n v="1"/>
    <s v="D527934"/>
    <s v="Closed"/>
  </r>
  <r>
    <x v="0"/>
    <x v="3"/>
    <x v="7"/>
    <s v="FS.1702"/>
    <n v="1"/>
    <x v="12"/>
    <x v="0"/>
    <d v="2018-10-25T09:38:58"/>
    <d v="2018-10-24T10:26:00"/>
    <n v="83578.000000398606"/>
    <n v="1392.9666666733101"/>
    <n v="1392.9666666733101"/>
    <n v="1"/>
    <s v="D527935"/>
    <s v="Closed"/>
  </r>
  <r>
    <x v="0"/>
    <x v="3"/>
    <x v="7"/>
    <s v="FS.1712"/>
    <n v="5"/>
    <x v="12"/>
    <x v="0"/>
    <d v="2018-10-25T09:39:28"/>
    <d v="2018-10-24T10:26:00"/>
    <n v="83607.999999867752"/>
    <n v="1393.4666666644625"/>
    <n v="6967.3333333223127"/>
    <n v="1"/>
    <s v="D527936"/>
    <s v="Closed"/>
  </r>
  <r>
    <x v="0"/>
    <x v="3"/>
    <x v="7"/>
    <s v="FS.1718"/>
    <n v="11"/>
    <x v="12"/>
    <x v="0"/>
    <d v="2018-10-25T09:39:42"/>
    <d v="2018-10-24T10:26:00"/>
    <n v="83621.999999997206"/>
    <n v="1393.6999999999534"/>
    <n v="15330.699999999488"/>
    <n v="1"/>
    <s v="D527937"/>
    <s v="Closed"/>
  </r>
  <r>
    <x v="0"/>
    <x v="3"/>
    <x v="7"/>
    <s v="FS.8899"/>
    <n v="1"/>
    <x v="12"/>
    <x v="0"/>
    <d v="2018-10-25T09:37:28"/>
    <d v="2018-10-24T10:26:00"/>
    <n v="83488.000000105239"/>
    <n v="1391.4666666684207"/>
    <n v="1391.4666666684207"/>
    <n v="1"/>
    <s v="D527938"/>
    <s v="Closed"/>
  </r>
  <r>
    <x v="0"/>
    <x v="3"/>
    <x v="7"/>
    <s v="FS.1719"/>
    <n v="1"/>
    <x v="12"/>
    <x v="0"/>
    <d v="2018-10-25T09:39:56"/>
    <d v="2018-10-24T10:26:00"/>
    <n v="83636.00000012666"/>
    <n v="1393.9333333354443"/>
    <n v="1393.9333333354443"/>
    <n v="1"/>
    <s v="D527939"/>
    <s v="Closed"/>
  </r>
  <r>
    <x v="0"/>
    <x v="3"/>
    <x v="7"/>
    <s v="REC.1599"/>
    <n v="104"/>
    <x v="12"/>
    <x v="0"/>
    <d v="2018-10-25T08:44:08"/>
    <d v="2018-10-24T10:26:00"/>
    <n v="80288.000000151806"/>
    <n v="1338.1333333358634"/>
    <n v="139165.8666669298"/>
    <n v="1"/>
    <s v="D527940"/>
    <s v="Closed"/>
  </r>
  <r>
    <x v="0"/>
    <x v="2"/>
    <x v="5"/>
    <s v="TR.32782"/>
    <n v="3"/>
    <x v="12"/>
    <x v="0"/>
    <d v="2018-11-03T20:18:50"/>
    <d v="2018-10-24T11:06:43"/>
    <n v="897126.99999958277"/>
    <n v="14952.116666659713"/>
    <n v="44856.349999979138"/>
    <n v="1"/>
    <s v="D529120"/>
    <s v="Closed"/>
  </r>
  <r>
    <x v="0"/>
    <x v="2"/>
    <x v="5"/>
    <s v="TR.33082"/>
    <n v="2"/>
    <x v="12"/>
    <x v="0"/>
    <d v="2018-11-10T09:37:33"/>
    <d v="2018-10-24T11:15:00"/>
    <n v="1462952.9999998631"/>
    <n v="24382.549999997718"/>
    <n v="48765.099999995437"/>
    <n v="1"/>
    <s v="D529642"/>
    <s v="Closed"/>
  </r>
  <r>
    <x v="0"/>
    <x v="2"/>
    <x v="5"/>
    <s v="TR.33061"/>
    <n v="1"/>
    <x v="12"/>
    <x v="0"/>
    <d v="2018-11-04T11:17:03"/>
    <d v="2018-10-24T11:16:00"/>
    <n v="950462.99999963958"/>
    <n v="15841.049999993993"/>
    <n v="15841.049999993993"/>
    <n v="1"/>
    <s v="D529643"/>
    <s v="Closed"/>
  </r>
  <r>
    <x v="0"/>
    <x v="2"/>
    <x v="10"/>
    <s v="MTR.18575"/>
    <n v="1"/>
    <x v="2"/>
    <x v="1"/>
    <d v="2018-06-05T18:02:00"/>
    <d v="2018-06-05T15:23:00"/>
    <n v="9539.9999996647239"/>
    <n v="158.99999999441206"/>
    <n v="158.99999999441206"/>
    <n v="1"/>
    <s v="C521219"/>
    <s v="Closed"/>
  </r>
  <r>
    <x v="0"/>
    <x v="2"/>
    <x v="5"/>
    <s v="TR.34438"/>
    <n v="2"/>
    <x v="12"/>
    <x v="0"/>
    <d v="2018-11-10T14:56:07"/>
    <d v="2018-10-24T12:01:00"/>
    <n v="1479307.0000000298"/>
    <n v="24655.116666667163"/>
    <n v="49310.233333334327"/>
    <n v="1"/>
    <s v="D529654"/>
    <s v="Closed"/>
  </r>
  <r>
    <x v="0"/>
    <x v="2"/>
    <x v="16"/>
    <s v="MTR.22548"/>
    <n v="1"/>
    <x v="12"/>
    <x v="0"/>
    <d v="2018-10-28T07:58:00"/>
    <d v="2018-10-24T12:09:00"/>
    <n v="330539.99999994412"/>
    <n v="5508.9999999990687"/>
    <n v="5508.9999999990687"/>
    <n v="1"/>
    <s v="C529661"/>
    <s v="Closed"/>
  </r>
  <r>
    <x v="0"/>
    <x v="2"/>
    <x v="5"/>
    <s v="REC.2867"/>
    <n v="1148"/>
    <x v="12"/>
    <x v="0"/>
    <d v="2018-11-07T15:08:11"/>
    <d v="2018-10-24T14:24:09"/>
    <n v="1212241.9999996433"/>
    <n v="20204.033333327388"/>
    <n v="23194230.266659841"/>
    <n v="1"/>
    <s v="D532450"/>
    <s v="Closed"/>
  </r>
  <r>
    <x v="0"/>
    <x v="2"/>
    <x v="5"/>
    <s v="TR.34400"/>
    <n v="1"/>
    <x v="12"/>
    <x v="0"/>
    <d v="2018-11-10T15:13:08"/>
    <d v="2018-10-24T15:30:09"/>
    <n v="1467779.0000002133"/>
    <n v="24462.983333336888"/>
    <n v="24462.983333336888"/>
    <n v="1"/>
    <s v="D529715_A"/>
    <s v="Closed"/>
  </r>
  <r>
    <x v="0"/>
    <x v="2"/>
    <x v="5"/>
    <s v="PL.95465"/>
    <n v="14"/>
    <x v="12"/>
    <x v="0"/>
    <d v="2018-10-31T14:03:58"/>
    <d v="2018-10-24T19:23:00"/>
    <n v="585658.00000000745"/>
    <n v="9760.9666666667908"/>
    <n v="136653.53333333507"/>
    <n v="1"/>
    <s v="D529769"/>
    <s v="Closed"/>
  </r>
  <r>
    <x v="0"/>
    <x v="0"/>
    <x v="3"/>
    <s v="PL.95730"/>
    <n v="5"/>
    <x v="12"/>
    <x v="0"/>
    <d v="2018-10-25T14:51:20"/>
    <d v="2018-10-25T01:46:52"/>
    <n v="47067.999999574386"/>
    <n v="784.46666665957309"/>
    <n v="3922.3333332978655"/>
    <n v="1"/>
    <s v="D529799_B"/>
    <s v="Closed"/>
  </r>
  <r>
    <x v="0"/>
    <x v="0"/>
    <x v="3"/>
    <s v="PL.95690"/>
    <n v="8"/>
    <x v="12"/>
    <x v="0"/>
    <d v="2018-10-25T14:50:59"/>
    <d v="2018-10-25T01:46:52"/>
    <n v="47046.999999694526"/>
    <n v="784.11666666157544"/>
    <n v="6272.9333332926035"/>
    <n v="1"/>
    <s v="D529798_B"/>
    <s v="Closed"/>
  </r>
  <r>
    <x v="0"/>
    <x v="0"/>
    <x v="3"/>
    <s v="TR.34088"/>
    <n v="1"/>
    <x v="12"/>
    <x v="0"/>
    <d v="2018-11-11T09:12:14"/>
    <d v="2018-10-25T01:46:52"/>
    <n v="1495521.9999997644"/>
    <n v="24925.36666666274"/>
    <n v="24925.36666666274"/>
    <n v="1"/>
    <s v="D529800"/>
    <s v="Closed"/>
  </r>
  <r>
    <x v="0"/>
    <x v="4"/>
    <x v="9"/>
    <s v="MTR.27894"/>
    <n v="1"/>
    <x v="12"/>
    <x v="0"/>
    <d v="2018-10-25T04:36:21"/>
    <d v="2018-10-25T03:01:00"/>
    <n v="5720.9999996004626"/>
    <n v="95.349999993341044"/>
    <n v="95.349999993341044"/>
    <n v="1"/>
    <s v="C529803"/>
    <s v="Closed"/>
  </r>
  <r>
    <x v="0"/>
    <x v="3"/>
    <x v="7"/>
    <s v="TR.38016"/>
    <n v="1"/>
    <x v="12"/>
    <x v="0"/>
    <d v="2018-10-28T19:36:28"/>
    <d v="2018-10-25T04:45:37"/>
    <n v="312650.9999999078"/>
    <n v="5210.8499999984633"/>
    <n v="5210.8499999984633"/>
    <n v="1"/>
    <s v="D529807_A"/>
    <s v="Closed"/>
  </r>
  <r>
    <x v="0"/>
    <x v="3"/>
    <x v="7"/>
    <s v="TR.38016"/>
    <n v="1"/>
    <x v="12"/>
    <x v="0"/>
    <d v="2018-10-28T19:36:21"/>
    <d v="2018-10-25T04:45:37"/>
    <n v="312643.99999952875"/>
    <n v="5210.7333333254792"/>
    <n v="5210.7333333254792"/>
    <n v="1"/>
    <s v="D529807_B"/>
    <s v="Closed"/>
  </r>
  <r>
    <x v="0"/>
    <x v="3"/>
    <x v="7"/>
    <s v="FS.1617"/>
    <n v="1"/>
    <x v="12"/>
    <x v="0"/>
    <d v="2018-10-28T19:38:22"/>
    <d v="2018-10-25T04:49:07"/>
    <n v="312555.00000009779"/>
    <n v="5209.2500000016298"/>
    <n v="5209.2500000016298"/>
    <n v="1"/>
    <s v="D529808_A"/>
    <s v="Closed"/>
  </r>
  <r>
    <x v="0"/>
    <x v="3"/>
    <x v="7"/>
    <s v="FS.1617"/>
    <n v="1"/>
    <x v="12"/>
    <x v="0"/>
    <d v="2018-10-28T19:38:16"/>
    <d v="2018-10-25T04:49:07"/>
    <n v="312549.00000058115"/>
    <n v="5209.1500000096858"/>
    <n v="5209.1500000096858"/>
    <n v="1"/>
    <s v="D529808_B"/>
    <s v="Closed"/>
  </r>
  <r>
    <x v="0"/>
    <x v="2"/>
    <x v="10"/>
    <s v="TR.31798"/>
    <n v="5"/>
    <x v="12"/>
    <x v="0"/>
    <d v="2018-10-28T19:41:26"/>
    <d v="2018-10-25T05:37:46"/>
    <n v="309820.00000008848"/>
    <n v="5163.6666666681413"/>
    <n v="25818.333333340706"/>
    <n v="1"/>
    <s v="D529811"/>
    <s v="Closed"/>
  </r>
  <r>
    <x v="0"/>
    <x v="2"/>
    <x v="10"/>
    <s v="TR.31725"/>
    <n v="3"/>
    <x v="12"/>
    <x v="0"/>
    <d v="2018-10-28T19:40:06"/>
    <d v="2018-10-25T05:39:45"/>
    <n v="309621.00000008941"/>
    <n v="5160.3500000014901"/>
    <n v="15481.05000000447"/>
    <n v="1"/>
    <s v="D529812"/>
    <s v="Closed"/>
  </r>
  <r>
    <x v="0"/>
    <x v="2"/>
    <x v="10"/>
    <s v="FS.113"/>
    <n v="3"/>
    <x v="12"/>
    <x v="0"/>
    <d v="2018-10-28T19:39:38"/>
    <d v="2018-10-25T05:49:20"/>
    <n v="309017.99999994691"/>
    <n v="5150.2999999991152"/>
    <n v="15450.899999997346"/>
    <n v="1"/>
    <s v="D529814"/>
    <s v="Closed"/>
  </r>
  <r>
    <x v="1"/>
    <x v="5"/>
    <x v="24"/>
    <s v="FS.1856"/>
    <n v="21"/>
    <x v="4"/>
    <x v="0"/>
    <d v="2018-10-25T08:29:24"/>
    <d v="2018-10-25T07:30:00"/>
    <n v="3564.00000017602"/>
    <n v="59.400000002933666"/>
    <n v="1247.400000061607"/>
    <n v="1"/>
    <s v="D529828"/>
    <s v="Closed"/>
  </r>
  <r>
    <x v="0"/>
    <x v="2"/>
    <x v="10"/>
    <s v="MTR.27165"/>
    <n v="1"/>
    <x v="12"/>
    <x v="0"/>
    <d v="2018-10-25T21:46:00"/>
    <d v="2018-10-25T08:16:00"/>
    <n v="48600"/>
    <n v="810"/>
    <n v="810"/>
    <n v="1"/>
    <s v="C529825"/>
    <s v="Closed"/>
  </r>
  <r>
    <x v="0"/>
    <x v="0"/>
    <x v="0"/>
    <s v="TR.35697"/>
    <n v="1"/>
    <x v="12"/>
    <x v="0"/>
    <d v="2018-11-09T21:56:20"/>
    <d v="2018-10-25T08:16:00"/>
    <n v="1345219.9999997159"/>
    <n v="22420.333333328599"/>
    <n v="22420.333333328599"/>
    <n v="1"/>
    <s v="D529826_C"/>
    <s v="Closed"/>
  </r>
  <r>
    <x v="0"/>
    <x v="0"/>
    <x v="0"/>
    <s v="TR.35697"/>
    <n v="1"/>
    <x v="12"/>
    <x v="0"/>
    <d v="2018-11-09T21:56:20"/>
    <d v="2018-10-25T08:16:46"/>
    <n v="1345173.9999996498"/>
    <n v="22419.56666666083"/>
    <n v="22419.56666666083"/>
    <n v="1"/>
    <s v="D529826_A"/>
    <s v="Closed"/>
  </r>
  <r>
    <x v="0"/>
    <x v="2"/>
    <x v="15"/>
    <s v="TR.33095"/>
    <n v="2"/>
    <x v="12"/>
    <x v="0"/>
    <d v="2018-10-27T05:55:11"/>
    <d v="2018-10-25T08:45:00"/>
    <n v="162610.99999949802"/>
    <n v="2710.183333324967"/>
    <n v="5420.3666666499339"/>
    <n v="1"/>
    <s v="D530411"/>
    <s v="Closed"/>
  </r>
  <r>
    <x v="0"/>
    <x v="4"/>
    <x v="9"/>
    <s v="PL.102314"/>
    <n v="18"/>
    <x v="12"/>
    <x v="0"/>
    <d v="2018-10-30T12:05:12"/>
    <d v="2018-10-25T10:00:00"/>
    <n v="439512.00000022072"/>
    <n v="7325.2000000036787"/>
    <n v="131853.60000006622"/>
    <n v="1"/>
    <s v="D530465_A"/>
    <s v="Closed"/>
  </r>
  <r>
    <x v="0"/>
    <x v="4"/>
    <x v="9"/>
    <s v="REC.1418"/>
    <n v="55"/>
    <x v="12"/>
    <x v="0"/>
    <d v="2018-10-27T11:26:52"/>
    <d v="2018-10-25T10:00:00"/>
    <n v="178012.00000005774"/>
    <n v="2966.866666667629"/>
    <n v="163177.6666667196"/>
    <n v="1"/>
    <s v="D530440_A"/>
    <s v="Closed"/>
  </r>
  <r>
    <x v="0"/>
    <x v="0"/>
    <x v="0"/>
    <s v="PL.117506"/>
    <n v="536"/>
    <x v="12"/>
    <x v="0"/>
    <d v="2018-10-30T20:00:18"/>
    <d v="2018-10-25T10:04:59"/>
    <n v="467719.00000011083"/>
    <n v="7795.3166666685138"/>
    <n v="4178289.7333343234"/>
    <n v="1"/>
    <s v="D528571_A"/>
    <s v="Closed"/>
  </r>
  <r>
    <x v="0"/>
    <x v="0"/>
    <x v="0"/>
    <s v="PL.101819"/>
    <n v="246"/>
    <x v="12"/>
    <x v="0"/>
    <d v="2018-10-29T09:31:56"/>
    <d v="2018-10-25T10:06:42"/>
    <n v="343514.0000001993"/>
    <n v="5725.2333333366551"/>
    <n v="1408407.4000008171"/>
    <n v="1"/>
    <s v="D529849"/>
    <s v="Closed"/>
  </r>
  <r>
    <x v="0"/>
    <x v="0"/>
    <x v="0"/>
    <s v="FS.1191"/>
    <n v="13"/>
    <x v="12"/>
    <x v="0"/>
    <d v="2018-10-26T21:01:03"/>
    <d v="2018-10-25T10:22:37"/>
    <n v="124706.00000009872"/>
    <n v="2078.4333333349787"/>
    <n v="27019.633333354723"/>
    <n v="1"/>
    <s v="D529862"/>
    <s v="Closed"/>
  </r>
  <r>
    <x v="0"/>
    <x v="2"/>
    <x v="10"/>
    <s v="FS.138"/>
    <n v="17"/>
    <x v="12"/>
    <x v="0"/>
    <d v="2018-10-28T11:32:41"/>
    <d v="2018-10-25T12:24:06"/>
    <n v="256114.99999989755"/>
    <n v="4268.5833333316259"/>
    <n v="72565.91666663764"/>
    <n v="1"/>
    <s v="D529890"/>
    <s v="Closed"/>
  </r>
  <r>
    <x v="0"/>
    <x v="2"/>
    <x v="16"/>
    <s v="FS.206"/>
    <n v="3"/>
    <x v="12"/>
    <x v="0"/>
    <d v="2018-10-29T07:39:12"/>
    <d v="2018-10-25T14:36:59"/>
    <n v="320532.99999986775"/>
    <n v="5342.2166666644625"/>
    <n v="16026.649999993388"/>
    <n v="1"/>
    <s v="D529910_A"/>
    <s v="Closed"/>
  </r>
  <r>
    <x v="0"/>
    <x v="2"/>
    <x v="16"/>
    <s v="FS.206"/>
    <n v="3"/>
    <x v="12"/>
    <x v="0"/>
    <d v="2018-10-29T07:39:03"/>
    <d v="2018-10-25T14:36:59"/>
    <n v="320523.99999964982"/>
    <n v="5342.0666666608304"/>
    <n v="16026.199999982491"/>
    <n v="1"/>
    <s v="D529910_B"/>
    <s v="Closed"/>
  </r>
  <r>
    <x v="0"/>
    <x v="0"/>
    <x v="3"/>
    <s v="TR.33901"/>
    <n v="5"/>
    <x v="12"/>
    <x v="0"/>
    <d v="2018-11-11T09:16:32"/>
    <d v="2018-10-25T14:42:03"/>
    <n v="1449269.0000002272"/>
    <n v="24154.483333337121"/>
    <n v="120772.4166666856"/>
    <n v="1"/>
    <s v="D528709"/>
    <s v="Closed"/>
  </r>
  <r>
    <x v="0"/>
    <x v="0"/>
    <x v="3"/>
    <s v="TR.33748"/>
    <n v="2"/>
    <x v="12"/>
    <x v="0"/>
    <d v="2018-10-29T20:53:05"/>
    <d v="2018-10-25T14:45:49"/>
    <n v="367636.00000008009"/>
    <n v="6127.2666666680016"/>
    <n v="12254.533333336003"/>
    <n v="1"/>
    <s v="D528427_B"/>
    <s v="Closed"/>
  </r>
  <r>
    <x v="0"/>
    <x v="0"/>
    <x v="3"/>
    <s v="TR.33994"/>
    <n v="6"/>
    <x v="12"/>
    <x v="0"/>
    <d v="2018-10-30T20:53:54"/>
    <d v="2018-10-25T14:47:47"/>
    <n v="453966.99999966659"/>
    <n v="7566.1166666611098"/>
    <n v="45396.699999966659"/>
    <n v="1"/>
    <s v="D528711_B"/>
    <s v="Closed"/>
  </r>
  <r>
    <x v="0"/>
    <x v="0"/>
    <x v="3"/>
    <s v="TR.33929"/>
    <n v="4"/>
    <x v="12"/>
    <x v="0"/>
    <d v="2018-11-10T14:28:11"/>
    <d v="2018-10-25T14:47:47"/>
    <n v="1381223.9999998128"/>
    <n v="23020.39999999688"/>
    <n v="92081.59999998752"/>
    <n v="1"/>
    <s v="D528710_B"/>
    <s v="Closed"/>
  </r>
  <r>
    <x v="0"/>
    <x v="0"/>
    <x v="3"/>
    <s v="FS.612"/>
    <n v="2"/>
    <x v="12"/>
    <x v="0"/>
    <d v="2018-10-27T18:36:04"/>
    <d v="2018-10-25T14:52:26"/>
    <n v="186217.9999996908"/>
    <n v="3103.63333332818"/>
    <n v="6207.26666665636"/>
    <n v="1"/>
    <s v="D527611_B"/>
    <s v="Closed"/>
  </r>
  <r>
    <x v="0"/>
    <x v="0"/>
    <x v="3"/>
    <s v="FS.727"/>
    <n v="5"/>
    <x v="12"/>
    <x v="0"/>
    <d v="2018-10-30T11:52:43"/>
    <d v="2018-10-25T14:52:57"/>
    <n v="421185.99999987055"/>
    <n v="7019.7666666645091"/>
    <n v="35098.833333322546"/>
    <n v="1"/>
    <s v="D528620"/>
    <s v="Closed"/>
  </r>
  <r>
    <x v="0"/>
    <x v="0"/>
    <x v="1"/>
    <s v="FS.775"/>
    <n v="69"/>
    <x v="12"/>
    <x v="0"/>
    <d v="2018-10-26T19:29:13"/>
    <d v="2018-10-25T16:46:14"/>
    <n v="96178.99999958463"/>
    <n v="1602.9833333264105"/>
    <n v="110605.84999952232"/>
    <n v="1"/>
    <s v="D529965"/>
    <s v="Closed"/>
  </r>
  <r>
    <x v="0"/>
    <x v="2"/>
    <x v="15"/>
    <s v="MTR.23815"/>
    <n v="1"/>
    <x v="12"/>
    <x v="0"/>
    <d v="2018-10-28T20:17:00"/>
    <d v="2018-10-25T17:32:00"/>
    <n v="269099.9999995809"/>
    <n v="4484.9999999930151"/>
    <n v="4484.9999999930151"/>
    <n v="1"/>
    <s v="C529986"/>
    <s v="Closed"/>
  </r>
  <r>
    <x v="0"/>
    <x v="2"/>
    <x v="15"/>
    <s v="MTR.23627"/>
    <n v="1"/>
    <x v="12"/>
    <x v="0"/>
    <d v="2018-10-27T10:59:47"/>
    <d v="2018-10-25T18:09:00"/>
    <n v="147047.00000043958"/>
    <n v="2450.7833333406597"/>
    <n v="2450.7833333406597"/>
    <n v="1"/>
    <s v="C529996"/>
    <s v="Closed"/>
  </r>
  <r>
    <x v="0"/>
    <x v="2"/>
    <x v="10"/>
    <s v="PL.91371"/>
    <n v="9"/>
    <x v="12"/>
    <x v="0"/>
    <d v="2018-10-26T21:44:42"/>
    <d v="2018-10-25T18:53:36"/>
    <n v="96666.000000271015"/>
    <n v="1611.1000000045169"/>
    <n v="14499.900000040652"/>
    <n v="1"/>
    <s v="D530004"/>
    <s v="Closed"/>
  </r>
  <r>
    <x v="0"/>
    <x v="7"/>
    <x v="17"/>
    <s v="FS.1783"/>
    <n v="13"/>
    <x v="12"/>
    <x v="0"/>
    <d v="2018-10-26T00:53:24"/>
    <d v="2018-10-25T19:14:00"/>
    <n v="20364.000000245869"/>
    <n v="339.40000000409782"/>
    <n v="4412.2000000532717"/>
    <n v="1"/>
    <s v="D530016"/>
    <s v="Closed"/>
  </r>
  <r>
    <x v="0"/>
    <x v="7"/>
    <x v="17"/>
    <s v="FS.1816"/>
    <n v="23"/>
    <x v="12"/>
    <x v="0"/>
    <d v="2018-10-26T08:23:27"/>
    <d v="2018-10-25T19:26:00"/>
    <n v="46646.999999857508"/>
    <n v="777.44999999762513"/>
    <n v="17881.349999945378"/>
    <n v="1"/>
    <s v="D530066"/>
    <s v="Closed"/>
  </r>
  <r>
    <x v="0"/>
    <x v="4"/>
    <x v="27"/>
    <s v="MTR.27544"/>
    <n v="1"/>
    <x v="12"/>
    <x v="0"/>
    <d v="2018-10-28T19:49:00"/>
    <d v="2018-10-25T20:48:00"/>
    <n v="255659.99999977648"/>
    <n v="4260.9999999962747"/>
    <n v="4260.9999999962747"/>
    <n v="1"/>
    <s v="C530015"/>
    <s v="Closed"/>
  </r>
  <r>
    <x v="0"/>
    <x v="2"/>
    <x v="5"/>
    <s v="FS.550"/>
    <n v="2"/>
    <x v="12"/>
    <x v="0"/>
    <d v="2018-10-26T16:52:03"/>
    <d v="2018-10-25T21:21:49"/>
    <n v="70214.000000129454"/>
    <n v="1170.2333333354909"/>
    <n v="2340.4666666709818"/>
    <n v="1"/>
    <s v="D527662_B"/>
    <s v="Closed"/>
  </r>
  <r>
    <x v="0"/>
    <x v="2"/>
    <x v="5"/>
    <s v="TR.32893"/>
    <n v="1"/>
    <x v="12"/>
    <x v="0"/>
    <d v="2018-11-10T09:33:17"/>
    <d v="2018-10-25T21:57:39"/>
    <n v="1337737.999999593"/>
    <n v="22295.63333332655"/>
    <n v="22295.63333332655"/>
    <n v="1"/>
    <s v="D530017"/>
    <s v="Closed"/>
  </r>
  <r>
    <x v="0"/>
    <x v="0"/>
    <x v="3"/>
    <s v="PL.95844"/>
    <n v="1"/>
    <x v="12"/>
    <x v="0"/>
    <d v="2018-10-27T18:36:43"/>
    <d v="2018-10-26T00:27:56"/>
    <n v="151726.99999997858"/>
    <n v="2528.7833333329763"/>
    <n v="2528.7833333329763"/>
    <n v="1"/>
    <s v="D530029"/>
    <s v="Closed"/>
  </r>
  <r>
    <x v="0"/>
    <x v="2"/>
    <x v="16"/>
    <s v="PL.94775"/>
    <n v="50"/>
    <x v="12"/>
    <x v="0"/>
    <d v="2018-10-27T18:41:35"/>
    <d v="2018-10-26T00:39:57"/>
    <n v="151297.99999964889"/>
    <n v="2521.6333333274815"/>
    <n v="126081.66666637408"/>
    <n v="1"/>
    <s v="D530031"/>
    <s v="Closed"/>
  </r>
  <r>
    <x v="0"/>
    <x v="7"/>
    <x v="17"/>
    <s v="TR.39037"/>
    <n v="3"/>
    <x v="12"/>
    <x v="0"/>
    <d v="2018-10-26T09:35:20"/>
    <d v="2018-10-26T02:10:00"/>
    <n v="26719.999999925494"/>
    <n v="445.33333333209157"/>
    <n v="1335.9999999962747"/>
    <n v="1"/>
    <s v="D530068"/>
    <s v="Closed"/>
  </r>
  <r>
    <x v="0"/>
    <x v="0"/>
    <x v="0"/>
    <s v="REC.1336"/>
    <n v="29"/>
    <x v="12"/>
    <x v="0"/>
    <d v="2018-10-27T19:51:40"/>
    <d v="2018-10-26T07:34:10"/>
    <n v="130650.0000002794"/>
    <n v="2177.5000000046566"/>
    <n v="63147.500000135042"/>
    <n v="1"/>
    <s v="D530063"/>
    <s v="Closed"/>
  </r>
  <r>
    <x v="0"/>
    <x v="7"/>
    <x v="17"/>
    <s v="TR.39015"/>
    <n v="1"/>
    <x v="12"/>
    <x v="0"/>
    <d v="2018-10-26T10:49:26"/>
    <d v="2018-10-26T09:03:00"/>
    <n v="6385.9999997774139"/>
    <n v="106.43333332962357"/>
    <n v="106.43333332962357"/>
    <n v="1"/>
    <s v="D530109"/>
    <s v="Closed"/>
  </r>
  <r>
    <x v="0"/>
    <x v="0"/>
    <x v="4"/>
    <s v="PL.98785"/>
    <n v="1672"/>
    <x v="12"/>
    <x v="0"/>
    <d v="2018-10-27T09:36:04"/>
    <d v="2018-10-26T10:26:00"/>
    <n v="83403.999999957159"/>
    <n v="1390.0666666659527"/>
    <n v="2324191.4666654728"/>
    <n v="1"/>
    <s v="D530452"/>
    <s v="Closed"/>
  </r>
  <r>
    <x v="0"/>
    <x v="2"/>
    <x v="5"/>
    <s v="PL.94936"/>
    <n v="5"/>
    <x v="12"/>
    <x v="0"/>
    <d v="2018-11-10T10:13:14"/>
    <d v="2018-10-26T10:45:00"/>
    <n v="1294094.0000001574"/>
    <n v="21568.233333335957"/>
    <n v="107841.16666667978"/>
    <n v="1"/>
    <s v="D530108"/>
    <s v="Closed"/>
  </r>
  <r>
    <x v="0"/>
    <x v="2"/>
    <x v="5"/>
    <s v="TR.81686"/>
    <n v="2"/>
    <x v="12"/>
    <x v="0"/>
    <d v="2018-11-10T11:37:18"/>
    <d v="2018-10-26T10:48:16"/>
    <n v="1298941.9999999925"/>
    <n v="21649.033333333209"/>
    <n v="43298.066666666418"/>
    <n v="1"/>
    <s v="D528543_C"/>
    <s v="Closed"/>
  </r>
  <r>
    <x v="0"/>
    <x v="2"/>
    <x v="5"/>
    <s v="TR.33531"/>
    <n v="1"/>
    <x v="12"/>
    <x v="0"/>
    <d v="2018-11-10T11:29:10"/>
    <d v="2018-10-26T10:48:16"/>
    <n v="1298454.0000003297"/>
    <n v="21640.900000005495"/>
    <n v="21640.900000005495"/>
    <n v="1"/>
    <s v="D528539_B"/>
    <s v="Closed"/>
  </r>
  <r>
    <x v="0"/>
    <x v="2"/>
    <x v="5"/>
    <s v="TR.33445"/>
    <n v="3"/>
    <x v="12"/>
    <x v="0"/>
    <d v="2018-11-08T14:51:22"/>
    <d v="2018-10-26T10:48:16"/>
    <n v="1137786.0000005225"/>
    <n v="18963.100000008708"/>
    <n v="56889.300000026124"/>
    <n v="1"/>
    <s v="D528551_B"/>
    <s v="Closed"/>
  </r>
  <r>
    <x v="0"/>
    <x v="2"/>
    <x v="5"/>
    <s v="SL.23266"/>
    <n v="1"/>
    <x v="12"/>
    <x v="0"/>
    <d v="2018-11-14T12:45:52"/>
    <d v="2018-10-26T10:48:16"/>
    <n v="1648656.0000004945"/>
    <n v="27477.600000008242"/>
    <n v="27477.600000008242"/>
    <n v="1"/>
    <s v="D528920_B"/>
    <s v="Closed"/>
  </r>
  <r>
    <x v="0"/>
    <x v="2"/>
    <x v="5"/>
    <s v="PL.94865"/>
    <n v="8"/>
    <x v="12"/>
    <x v="0"/>
    <d v="2018-10-31T14:02:43"/>
    <d v="2018-10-26T10:48:16"/>
    <n v="443667.00000024866"/>
    <n v="7394.4500000041444"/>
    <n v="59155.600000033155"/>
    <n v="1"/>
    <s v="D529169_B"/>
    <s v="Closed"/>
  </r>
  <r>
    <x v="0"/>
    <x v="2"/>
    <x v="5"/>
    <s v="SL.4801"/>
    <n v="1"/>
    <x v="12"/>
    <x v="0"/>
    <d v="2018-11-10T12:12:51"/>
    <d v="2018-10-26T10:48:16"/>
    <n v="1301075.0000000931"/>
    <n v="21684.583333334886"/>
    <n v="21684.583333334886"/>
    <n v="1"/>
    <s v="D529817"/>
    <s v="Closed"/>
  </r>
  <r>
    <x v="0"/>
    <x v="2"/>
    <x v="5"/>
    <s v="SL.4835"/>
    <n v="1"/>
    <x v="12"/>
    <x v="0"/>
    <d v="2018-11-10T12:11:32"/>
    <d v="2018-10-26T10:48:16"/>
    <n v="1300996.0000004852"/>
    <n v="21683.266666674754"/>
    <n v="21683.266666674754"/>
    <n v="1"/>
    <s v="D529816"/>
    <s v="Closed"/>
  </r>
  <r>
    <x v="0"/>
    <x v="7"/>
    <x v="17"/>
    <s v="MTR.15990"/>
    <n v="1"/>
    <x v="12"/>
    <x v="0"/>
    <d v="2018-10-26T21:58:00"/>
    <d v="2018-10-26T13:20:38"/>
    <n v="31042.000000015832"/>
    <n v="517.36666666693054"/>
    <n v="517.36666666693054"/>
    <n v="1"/>
    <s v="C530176"/>
    <s v="Closed"/>
  </r>
  <r>
    <x v="0"/>
    <x v="2"/>
    <x v="5"/>
    <s v="MTR.20085"/>
    <n v="1"/>
    <x v="2"/>
    <x v="0"/>
    <d v="2018-06-20T19:54:23"/>
    <d v="2018-06-20T18:34:00"/>
    <n v="4823.0000002775341"/>
    <n v="80.383333337958902"/>
    <n v="80.383333337958902"/>
    <n v="1"/>
    <s v="C521769"/>
    <s v="Closed"/>
  </r>
  <r>
    <x v="0"/>
    <x v="2"/>
    <x v="15"/>
    <s v="MTR.19455"/>
    <n v="1"/>
    <x v="12"/>
    <x v="0"/>
    <d v="2018-10-28T20:15:00"/>
    <d v="2018-10-26T15:15:00"/>
    <n v="190800.00000020955"/>
    <n v="3180.0000000034925"/>
    <n v="3180.0000000034925"/>
    <n v="1"/>
    <s v="C530303"/>
    <s v="Closed"/>
  </r>
  <r>
    <x v="0"/>
    <x v="2"/>
    <x v="5"/>
    <s v="REC.497"/>
    <n v="72"/>
    <x v="12"/>
    <x v="0"/>
    <d v="2018-10-26T16:38:07"/>
    <d v="2018-10-26T15:23:17"/>
    <n v="4489.9999997578561"/>
    <n v="74.833333329297602"/>
    <n v="5387.9999997094274"/>
    <n v="1"/>
    <s v="D530323"/>
    <s v="Closed"/>
  </r>
  <r>
    <x v="0"/>
    <x v="4"/>
    <x v="8"/>
    <s v="FS.1189"/>
    <n v="12"/>
    <x v="2"/>
    <x v="0"/>
    <d v="2018-06-23T12:08:21"/>
    <d v="2018-06-23T11:07:00"/>
    <n v="3681.0000004945323"/>
    <n v="61.350000008242205"/>
    <n v="736.20000009890646"/>
    <n v="1"/>
    <s v="D521805"/>
    <s v="Closed"/>
  </r>
  <r>
    <x v="0"/>
    <x v="2"/>
    <x v="5"/>
    <s v="TR.33543"/>
    <n v="3"/>
    <x v="12"/>
    <x v="0"/>
    <d v="2018-11-10T10:25:51"/>
    <d v="2018-10-26T16:38:07"/>
    <n v="1273664.0000001993"/>
    <n v="21227.733333336655"/>
    <n v="63683.200000009965"/>
    <n v="1"/>
    <s v="D528566_B"/>
    <s v="Closed"/>
  </r>
  <r>
    <x v="0"/>
    <x v="0"/>
    <x v="0"/>
    <s v="FS.1554"/>
    <n v="1"/>
    <x v="12"/>
    <x v="0"/>
    <d v="2018-10-29T09:39:46"/>
    <d v="2018-10-26T21:08:50"/>
    <n v="217856.00000009872"/>
    <n v="3630.9333333349787"/>
    <n v="3630.9333333349787"/>
    <n v="1"/>
    <s v="D530372"/>
    <s v="Closed"/>
  </r>
  <r>
    <x v="0"/>
    <x v="7"/>
    <x v="17"/>
    <s v="FS.1821"/>
    <n v="52"/>
    <x v="12"/>
    <x v="0"/>
    <d v="2018-10-26T21:56:47"/>
    <d v="2018-10-26T21:29:00"/>
    <n v="1666.9999999227002"/>
    <n v="27.783333332045004"/>
    <n v="1444.7333332663402"/>
    <n v="1"/>
    <s v="D530378"/>
    <s v="Closed"/>
  </r>
  <r>
    <x v="0"/>
    <x v="3"/>
    <x v="6"/>
    <s v="FS.1739"/>
    <n v="6"/>
    <x v="12"/>
    <x v="0"/>
    <d v="2018-10-26T22:32:16"/>
    <d v="2018-10-26T22:05:42"/>
    <n v="1593.9999998314306"/>
    <n v="26.566666663857177"/>
    <n v="159.39999998314306"/>
    <n v="1"/>
    <s v="D528040"/>
    <s v="Closed"/>
  </r>
  <r>
    <x v="0"/>
    <x v="4"/>
    <x v="9"/>
    <s v="FS.1348"/>
    <n v="1"/>
    <x v="12"/>
    <x v="0"/>
    <d v="2018-10-30T11:17:48"/>
    <d v="2018-10-26T23:41:00"/>
    <n v="301008.00000024028"/>
    <n v="5016.8000000040047"/>
    <n v="5016.8000000040047"/>
    <n v="1"/>
    <s v="D530388_A"/>
    <s v="Closed"/>
  </r>
  <r>
    <x v="0"/>
    <x v="4"/>
    <x v="9"/>
    <s v="FS.1350"/>
    <n v="3"/>
    <x v="12"/>
    <x v="0"/>
    <d v="2018-10-30T20:41:05"/>
    <d v="2018-10-26T23:41:00"/>
    <n v="334804.99999991152"/>
    <n v="5580.0833333318587"/>
    <n v="16740.249999995576"/>
    <n v="1"/>
    <s v="D530389_A"/>
    <s v="Closed"/>
  </r>
  <r>
    <x v="0"/>
    <x v="4"/>
    <x v="9"/>
    <s v="FS.1398"/>
    <n v="53"/>
    <x v="12"/>
    <x v="0"/>
    <d v="2018-10-29T19:56:25"/>
    <d v="2018-10-26T23:42:57"/>
    <n v="245608.00000049639"/>
    <n v="4093.4666666749399"/>
    <n v="216953.73333377182"/>
    <n v="1"/>
    <s v="D530391_B"/>
    <s v="Closed"/>
  </r>
  <r>
    <x v="0"/>
    <x v="4"/>
    <x v="9"/>
    <s v="FS.1264"/>
    <n v="2"/>
    <x v="12"/>
    <x v="0"/>
    <d v="2018-10-30T11:21:28"/>
    <d v="2018-10-26T23:44:00"/>
    <n v="301048.00000016112"/>
    <n v="5017.466666669352"/>
    <n v="10034.933333338704"/>
    <n v="1"/>
    <s v="D530393_A"/>
    <s v="Closed"/>
  </r>
  <r>
    <x v="0"/>
    <x v="4"/>
    <x v="9"/>
    <s v="FS.13184"/>
    <n v="3"/>
    <x v="12"/>
    <x v="0"/>
    <d v="2018-10-27T10:54:34"/>
    <d v="2018-10-26T23:47:04"/>
    <n v="40049.999999790452"/>
    <n v="667.49999999650754"/>
    <n v="2002.4999999895226"/>
    <n v="1"/>
    <s v="D530398"/>
    <s v="Closed"/>
  </r>
  <r>
    <x v="0"/>
    <x v="4"/>
    <x v="9"/>
    <s v="FS.1562"/>
    <n v="6"/>
    <x v="12"/>
    <x v="0"/>
    <d v="2018-10-30T21:37:35"/>
    <d v="2018-10-26T23:49:00"/>
    <n v="337714.9999999674"/>
    <n v="5628.5833333327901"/>
    <n v="33771.49999999674"/>
    <n v="1"/>
    <s v="D530403_A"/>
    <s v="Closed"/>
  </r>
  <r>
    <x v="0"/>
    <x v="4"/>
    <x v="9"/>
    <s v="FS.1450"/>
    <n v="3"/>
    <x v="12"/>
    <x v="0"/>
    <d v="2018-10-30T19:34:59"/>
    <d v="2018-10-26T23:50:00"/>
    <n v="330299.00000018533"/>
    <n v="5504.9833333364222"/>
    <n v="16514.950000009267"/>
    <n v="1"/>
    <s v="D530404_A"/>
    <s v="Closed"/>
  </r>
  <r>
    <x v="0"/>
    <x v="4"/>
    <x v="9"/>
    <s v="FS.1460"/>
    <n v="1"/>
    <x v="12"/>
    <x v="0"/>
    <d v="2018-10-27T11:00:12"/>
    <d v="2018-10-26T23:51:00"/>
    <n v="40151.999999745749"/>
    <n v="669.19999999576248"/>
    <n v="669.19999999576248"/>
    <n v="1"/>
    <s v="D530405_A"/>
    <s v="Closed"/>
  </r>
  <r>
    <x v="0"/>
    <x v="4"/>
    <x v="9"/>
    <s v="FS.1460"/>
    <n v="1"/>
    <x v="12"/>
    <x v="0"/>
    <d v="2018-10-27T11:00:06"/>
    <d v="2018-10-26T23:51:27"/>
    <n v="40118.999999575317"/>
    <n v="668.64999999292195"/>
    <n v="668.64999999292195"/>
    <n v="1"/>
    <s v="D530405_B"/>
    <s v="Closed"/>
  </r>
  <r>
    <x v="0"/>
    <x v="4"/>
    <x v="9"/>
    <s v="FS.1465"/>
    <n v="1"/>
    <x v="12"/>
    <x v="0"/>
    <d v="2018-10-27T11:00:32"/>
    <d v="2018-10-26T23:53:00"/>
    <n v="40052.000000257976"/>
    <n v="667.53333333763294"/>
    <n v="667.53333333763294"/>
    <n v="1"/>
    <s v="D530409_A"/>
    <s v="Closed"/>
  </r>
  <r>
    <x v="0"/>
    <x v="4"/>
    <x v="9"/>
    <s v="FS.1464"/>
    <n v="1"/>
    <x v="12"/>
    <x v="0"/>
    <d v="2018-10-27T11:00:00"/>
    <d v="2018-10-26T23:53:00"/>
    <n v="40020.000000321306"/>
    <n v="667.0000000053551"/>
    <n v="667.0000000053551"/>
    <n v="1"/>
    <s v="D530408_A"/>
    <s v="Closed"/>
  </r>
  <r>
    <x v="0"/>
    <x v="4"/>
    <x v="9"/>
    <s v="FS.1464"/>
    <n v="1"/>
    <x v="12"/>
    <x v="0"/>
    <d v="2018-10-27T10:59:54"/>
    <d v="2018-10-26T23:53:55"/>
    <n v="39958.999999891967"/>
    <n v="665.98333333153278"/>
    <n v="665.98333333153278"/>
    <n v="1"/>
    <s v="D530408_B"/>
    <s v="Closed"/>
  </r>
  <r>
    <x v="0"/>
    <x v="4"/>
    <x v="9"/>
    <s v="FS.1465"/>
    <n v="1"/>
    <x v="12"/>
    <x v="0"/>
    <d v="2018-10-27T11:00:20"/>
    <d v="2018-10-26T23:54:18"/>
    <n v="39961.99999996461"/>
    <n v="666.0333333327435"/>
    <n v="666.0333333327435"/>
    <n v="1"/>
    <s v="D530409_B"/>
    <s v="Closed"/>
  </r>
  <r>
    <x v="0"/>
    <x v="4"/>
    <x v="9"/>
    <s v="FS.8898"/>
    <n v="53"/>
    <x v="12"/>
    <x v="0"/>
    <d v="2018-10-30T20:40:26"/>
    <d v="2018-10-26T23:55:01"/>
    <n v="333925.00000039581"/>
    <n v="5565.4166666732635"/>
    <n v="294967.08333368297"/>
    <n v="1"/>
    <s v="D530386_A"/>
    <s v="Closed"/>
  </r>
  <r>
    <x v="0"/>
    <x v="4"/>
    <x v="9"/>
    <s v="FS.1250"/>
    <n v="6"/>
    <x v="12"/>
    <x v="0"/>
    <d v="2018-10-31T19:47:29"/>
    <d v="2018-10-26T23:55:01"/>
    <n v="417148.00000016112"/>
    <n v="6952.466666669352"/>
    <n v="41714.800000016112"/>
    <n v="1"/>
    <s v="D530392_A"/>
    <s v="Closed"/>
  </r>
  <r>
    <x v="0"/>
    <x v="4"/>
    <x v="9"/>
    <s v="FS.1372"/>
    <n v="28"/>
    <x v="12"/>
    <x v="0"/>
    <d v="2018-10-30T11:13:18"/>
    <d v="2018-10-26T23:55:01"/>
    <n v="299897.00000016019"/>
    <n v="4998.2833333360031"/>
    <n v="139951.93333340809"/>
    <n v="1"/>
    <s v="D530815_C"/>
    <s v="Closed"/>
  </r>
  <r>
    <x v="0"/>
    <x v="4"/>
    <x v="9"/>
    <s v="FS.1398"/>
    <n v="53"/>
    <x v="12"/>
    <x v="0"/>
    <d v="2018-10-29T19:56:33"/>
    <d v="2018-10-26T23:55:01"/>
    <n v="244892.0000003418"/>
    <n v="4081.5333333390299"/>
    <n v="216321.26666696859"/>
    <n v="1"/>
    <s v="D530391_A"/>
    <s v="Closed"/>
  </r>
  <r>
    <x v="0"/>
    <x v="4"/>
    <x v="9"/>
    <s v="FS.1395"/>
    <n v="10"/>
    <x v="12"/>
    <x v="0"/>
    <d v="2018-10-30T20:40:15"/>
    <d v="2018-10-26T23:55:01"/>
    <n v="333914.000000339"/>
    <n v="5565.2333333389834"/>
    <n v="55652.333333389834"/>
    <n v="1"/>
    <s v="D530384_A"/>
    <s v="Closed"/>
  </r>
  <r>
    <x v="0"/>
    <x v="4"/>
    <x v="9"/>
    <s v="PL.104755"/>
    <n v="93"/>
    <x v="12"/>
    <x v="0"/>
    <d v="2018-10-30T20:44:41"/>
    <d v="2018-10-26T23:55:01"/>
    <n v="334180.00000028405"/>
    <n v="5569.6666666714009"/>
    <n v="517979.00000044028"/>
    <n v="1"/>
    <s v="D530836_A"/>
    <s v="Closed"/>
  </r>
  <r>
    <x v="0"/>
    <x v="4"/>
    <x v="9"/>
    <s v="REC.1437"/>
    <n v="156"/>
    <x v="12"/>
    <x v="0"/>
    <d v="2018-10-30T07:39:24"/>
    <d v="2018-10-26T23:55:01"/>
    <n v="287062.99999994226"/>
    <n v="4784.383333332371"/>
    <n v="746363.79999984987"/>
    <n v="1"/>
    <s v="D529888_A"/>
    <s v="Closed"/>
  </r>
  <r>
    <x v="0"/>
    <x v="4"/>
    <x v="9"/>
    <s v="FS.1185"/>
    <n v="1"/>
    <x v="12"/>
    <x v="0"/>
    <d v="2018-10-31T19:47:51"/>
    <d v="2018-10-26T23:55:01"/>
    <n v="417170.00000027474"/>
    <n v="6952.8333333379123"/>
    <n v="6952.8333333379123"/>
    <n v="1"/>
    <s v="D530396_A"/>
    <s v="Closed"/>
  </r>
  <r>
    <x v="0"/>
    <x v="4"/>
    <x v="9"/>
    <s v="FS.1196"/>
    <n v="1"/>
    <x v="12"/>
    <x v="0"/>
    <d v="2018-10-31T19:47:39"/>
    <d v="2018-10-26T23:55:01"/>
    <n v="417157.99999998417"/>
    <n v="6952.6333333330695"/>
    <n v="6952.6333333330695"/>
    <n v="1"/>
    <s v="D530397_A"/>
    <s v="Closed"/>
  </r>
  <r>
    <x v="0"/>
    <x v="4"/>
    <x v="9"/>
    <s v="FS.1436"/>
    <n v="6"/>
    <x v="12"/>
    <x v="0"/>
    <d v="2018-10-27T11:22:52"/>
    <d v="2018-10-26T23:55:01"/>
    <n v="41270.99999981001"/>
    <n v="687.8499999968335"/>
    <n v="4127.099999981001"/>
    <n v="1"/>
    <s v="D530439_A"/>
    <s v="Closed"/>
  </r>
  <r>
    <x v="0"/>
    <x v="4"/>
    <x v="9"/>
    <s v="FS.1640"/>
    <n v="3"/>
    <x v="12"/>
    <x v="0"/>
    <d v="2018-10-30T11:47:30"/>
    <d v="2018-10-26T23:55:01"/>
    <n v="301949.00000018533"/>
    <n v="5032.4833333364222"/>
    <n v="15097.450000009267"/>
    <n v="1"/>
    <s v="D530844_A"/>
    <s v="Closed"/>
  </r>
  <r>
    <x v="0"/>
    <x v="4"/>
    <x v="9"/>
    <s v="FS.1463"/>
    <n v="18"/>
    <x v="12"/>
    <x v="0"/>
    <d v="2018-10-27T11:01:18"/>
    <d v="2018-10-26T23:55:01"/>
    <n v="39977.000000327826"/>
    <n v="666.28333333879709"/>
    <n v="11993.100000098348"/>
    <n v="1"/>
    <s v="D530419_A"/>
    <s v="Closed"/>
  </r>
  <r>
    <x v="0"/>
    <x v="4"/>
    <x v="9"/>
    <s v="FS.1397"/>
    <n v="66"/>
    <x v="12"/>
    <x v="0"/>
    <d v="2018-10-30T20:38:37"/>
    <d v="2018-10-26T23:55:01"/>
    <n v="333816.00000006147"/>
    <n v="5563.6000000010245"/>
    <n v="367197.60000006761"/>
    <n v="1"/>
    <s v="D530390_A"/>
    <s v="Closed"/>
  </r>
  <r>
    <x v="0"/>
    <x v="4"/>
    <x v="9"/>
    <s v="FS.1259"/>
    <n v="1"/>
    <x v="12"/>
    <x v="0"/>
    <d v="2018-11-09T09:28:58"/>
    <d v="2018-10-27T06:29:00"/>
    <n v="1133998.0000001611"/>
    <n v="18899.966666669352"/>
    <n v="18899.966666669352"/>
    <n v="1"/>
    <s v="D530414_A"/>
    <s v="Closed"/>
  </r>
  <r>
    <x v="0"/>
    <x v="4"/>
    <x v="9"/>
    <s v="FS.1426"/>
    <n v="2"/>
    <x v="12"/>
    <x v="0"/>
    <d v="2018-11-03T10:00:39"/>
    <d v="2018-10-27T06:35:05"/>
    <n v="617134.0000002645"/>
    <n v="10285.566666671075"/>
    <n v="20571.13333334215"/>
    <n v="1"/>
    <s v="D530417"/>
    <s v="Closed"/>
  </r>
  <r>
    <x v="0"/>
    <x v="4"/>
    <x v="9"/>
    <s v="FS.1463"/>
    <n v="18"/>
    <x v="12"/>
    <x v="0"/>
    <d v="2018-10-27T11:01:07"/>
    <d v="2018-10-27T06:35:48"/>
    <n v="15919.000000320375"/>
    <n v="265.31666667200625"/>
    <n v="4775.7000000961125"/>
    <n v="1"/>
    <s v="D530419_B"/>
    <s v="Closed"/>
  </r>
  <r>
    <x v="0"/>
    <x v="4"/>
    <x v="9"/>
    <s v="FS.1471"/>
    <n v="2"/>
    <x v="12"/>
    <x v="0"/>
    <d v="2018-10-27T11:02:26"/>
    <d v="2018-10-27T06:47:59"/>
    <n v="15267.000000039116"/>
    <n v="254.45000000065193"/>
    <n v="508.90000000130385"/>
    <n v="1"/>
    <s v="D530423"/>
    <s v="Closed"/>
  </r>
  <r>
    <x v="0"/>
    <x v="4"/>
    <x v="9"/>
    <s v="FS.8912"/>
    <n v="1"/>
    <x v="12"/>
    <x v="0"/>
    <d v="2018-10-27T11:01:54"/>
    <d v="2018-10-27T06:49:11"/>
    <n v="15162.999999616295"/>
    <n v="252.71666666027158"/>
    <n v="252.71666666027158"/>
    <n v="1"/>
    <s v="D530425"/>
    <s v="Closed"/>
  </r>
  <r>
    <x v="0"/>
    <x v="4"/>
    <x v="9"/>
    <s v="FS.1479"/>
    <n v="3"/>
    <x v="12"/>
    <x v="0"/>
    <d v="2018-10-27T11:04:30"/>
    <d v="2018-10-27T06:51:05"/>
    <n v="15205.000000004657"/>
    <n v="253.41666666674428"/>
    <n v="760.25000000023283"/>
    <n v="1"/>
    <s v="D530428"/>
    <s v="Closed"/>
  </r>
  <r>
    <x v="0"/>
    <x v="4"/>
    <x v="9"/>
    <s v="FS.1473"/>
    <n v="2"/>
    <x v="12"/>
    <x v="0"/>
    <d v="2018-10-27T11:05:08"/>
    <d v="2018-10-27T06:51:38"/>
    <n v="15209.999999916181"/>
    <n v="253.49999999860302"/>
    <n v="506.99999999720603"/>
    <n v="1"/>
    <s v="D530429"/>
    <s v="Closed"/>
  </r>
  <r>
    <x v="0"/>
    <x v="4"/>
    <x v="9"/>
    <s v="FS.1410"/>
    <n v="4"/>
    <x v="12"/>
    <x v="0"/>
    <d v="2018-10-27T11:06:32"/>
    <d v="2018-10-27T08:13:41"/>
    <n v="10371.000000298955"/>
    <n v="172.85000000498258"/>
    <n v="691.4000000199303"/>
    <n v="1"/>
    <s v="D530432"/>
    <s v="Closed"/>
  </r>
  <r>
    <x v="0"/>
    <x v="4"/>
    <x v="9"/>
    <s v="FS.1414"/>
    <n v="1"/>
    <x v="12"/>
    <x v="0"/>
    <d v="2018-10-27T11:21:37"/>
    <d v="2018-10-27T08:14:16"/>
    <n v="11240.999999991618"/>
    <n v="187.3499999998603"/>
    <n v="187.3499999998603"/>
    <n v="1"/>
    <s v="D530433"/>
    <s v="Closed"/>
  </r>
  <r>
    <x v="0"/>
    <x v="4"/>
    <x v="9"/>
    <s v="FS.1425"/>
    <n v="1"/>
    <x v="12"/>
    <x v="0"/>
    <d v="2018-10-27T11:21:08"/>
    <d v="2018-10-27T08:14:41"/>
    <n v="11186.999999941327"/>
    <n v="186.44999999902211"/>
    <n v="186.44999999902211"/>
    <n v="1"/>
    <s v="D530434"/>
    <s v="Closed"/>
  </r>
  <r>
    <x v="0"/>
    <x v="4"/>
    <x v="9"/>
    <s v="FS.1422"/>
    <n v="1"/>
    <x v="12"/>
    <x v="0"/>
    <d v="2018-10-27T11:20:54"/>
    <d v="2018-10-27T08:15:10"/>
    <n v="11143.999999947846"/>
    <n v="185.7333333324641"/>
    <n v="185.7333333324641"/>
    <n v="1"/>
    <s v="D530435"/>
    <s v="Closed"/>
  </r>
  <r>
    <x v="0"/>
    <x v="4"/>
    <x v="9"/>
    <s v="FS.1429"/>
    <n v="2"/>
    <x v="12"/>
    <x v="0"/>
    <d v="2018-10-27T11:21:59"/>
    <d v="2018-10-27T08:15:49"/>
    <n v="11169.99999973923"/>
    <n v="186.16666666232049"/>
    <n v="372.33333332464099"/>
    <n v="1"/>
    <s v="D530436"/>
    <s v="Closed"/>
  </r>
  <r>
    <x v="0"/>
    <x v="4"/>
    <x v="9"/>
    <s v="FS.1430"/>
    <n v="1"/>
    <x v="12"/>
    <x v="0"/>
    <d v="2018-10-27T11:22:21"/>
    <d v="2018-10-27T08:16:05"/>
    <n v="11175.999999884516"/>
    <n v="186.26666666474193"/>
    <n v="186.26666666474193"/>
    <n v="1"/>
    <s v="D530437"/>
    <s v="Closed"/>
  </r>
  <r>
    <x v="0"/>
    <x v="4"/>
    <x v="9"/>
    <s v="FS.1431"/>
    <n v="3"/>
    <x v="12"/>
    <x v="0"/>
    <d v="2018-10-27T11:22:36"/>
    <d v="2018-10-27T08:16:22"/>
    <n v="11173.999999416992"/>
    <n v="186.23333332361653"/>
    <n v="558.6999999708496"/>
    <n v="1"/>
    <s v="D530438"/>
    <s v="Closed"/>
  </r>
  <r>
    <x v="0"/>
    <x v="4"/>
    <x v="9"/>
    <s v="FS.1436"/>
    <n v="6"/>
    <x v="12"/>
    <x v="0"/>
    <d v="2018-10-27T11:22:46"/>
    <d v="2018-10-27T08:16:42"/>
    <n v="11164.000000222586"/>
    <n v="186.06666667037643"/>
    <n v="1116.4000000222586"/>
    <n v="1"/>
    <s v="D530439_B"/>
    <s v="Closed"/>
  </r>
  <r>
    <x v="0"/>
    <x v="4"/>
    <x v="9"/>
    <s v="REC.1418"/>
    <n v="55"/>
    <x v="12"/>
    <x v="0"/>
    <d v="2018-10-27T11:26:41"/>
    <d v="2018-10-27T08:17:16"/>
    <n v="11365.000000060536"/>
    <n v="189.4166666676756"/>
    <n v="10417.916666722158"/>
    <n v="1"/>
    <s v="D530440_B"/>
    <s v="Closed"/>
  </r>
  <r>
    <x v="0"/>
    <x v="0"/>
    <x v="1"/>
    <s v="FDR.8366"/>
    <n v="962"/>
    <x v="12"/>
    <x v="0"/>
    <d v="2018-10-29T16:15:23"/>
    <d v="2018-10-27T08:30:48"/>
    <n v="200675.00000023283"/>
    <n v="3344.5833333372138"/>
    <n v="3217489.1666703997"/>
    <n v="1"/>
    <s v="D530775"/>
    <s v="Closed"/>
  </r>
  <r>
    <x v="0"/>
    <x v="0"/>
    <x v="4"/>
    <s v="FS.1129"/>
    <n v="3"/>
    <x v="12"/>
    <x v="0"/>
    <d v="2018-10-27T10:32:41"/>
    <d v="2018-10-27T09:36:04"/>
    <n v="3397.0000001136214"/>
    <n v="56.616666668560356"/>
    <n v="169.85000000568107"/>
    <n v="1"/>
    <s v="D526919"/>
    <s v="Closed"/>
  </r>
  <r>
    <x v="0"/>
    <x v="0"/>
    <x v="4"/>
    <s v="FS.1090"/>
    <n v="3"/>
    <x v="12"/>
    <x v="0"/>
    <d v="2018-10-30T10:24:19"/>
    <d v="2018-10-27T09:36:04"/>
    <n v="262095.00000032131"/>
    <n v="4368.2500000053551"/>
    <n v="13104.750000016065"/>
    <n v="1"/>
    <s v="D526929"/>
    <s v="Closed"/>
  </r>
  <r>
    <x v="0"/>
    <x v="0"/>
    <x v="4"/>
    <s v="FS.962"/>
    <n v="1"/>
    <x v="12"/>
    <x v="0"/>
    <d v="2018-10-27T10:36:48"/>
    <d v="2018-10-27T09:36:04"/>
    <n v="3644.0000000176951"/>
    <n v="60.733333333628252"/>
    <n v="60.733333333628252"/>
    <n v="1"/>
    <s v="D526892"/>
    <s v="Closed"/>
  </r>
  <r>
    <x v="0"/>
    <x v="0"/>
    <x v="4"/>
    <s v="TR.36130"/>
    <n v="1"/>
    <x v="12"/>
    <x v="0"/>
    <d v="2018-10-30T09:59:35"/>
    <d v="2018-10-27T09:36:04"/>
    <n v="260611.00000042934"/>
    <n v="4343.5166666738223"/>
    <n v="4343.5166666738223"/>
    <n v="1"/>
    <s v="D527747"/>
    <s v="Closed"/>
  </r>
  <r>
    <x v="0"/>
    <x v="0"/>
    <x v="4"/>
    <s v="PL.100731"/>
    <n v="124"/>
    <x v="12"/>
    <x v="0"/>
    <d v="2018-10-28T20:38:18"/>
    <d v="2018-10-27T09:36:04"/>
    <n v="126134.00000010151"/>
    <n v="2102.2333333350252"/>
    <n v="260676.93333354313"/>
    <n v="1"/>
    <s v="D529771"/>
    <s v="Closed"/>
  </r>
  <r>
    <x v="0"/>
    <x v="0"/>
    <x v="4"/>
    <s v="FS.1016"/>
    <n v="2"/>
    <x v="12"/>
    <x v="0"/>
    <d v="2018-11-02T08:58:15"/>
    <d v="2018-10-27T09:36:04"/>
    <n v="516131.00000016857"/>
    <n v="8602.1833333361428"/>
    <n v="17204.366666672286"/>
    <n v="1"/>
    <s v="D526904"/>
    <s v="Closed"/>
  </r>
  <r>
    <x v="0"/>
    <x v="0"/>
    <x v="4"/>
    <s v="FS.1174"/>
    <n v="1"/>
    <x v="12"/>
    <x v="0"/>
    <d v="2018-11-14T19:11:10"/>
    <d v="2018-10-27T09:36:04"/>
    <n v="1589706.0000000754"/>
    <n v="26495.100000001257"/>
    <n v="26495.100000001257"/>
    <n v="1"/>
    <s v="D527785"/>
    <s v="Closed"/>
  </r>
  <r>
    <x v="0"/>
    <x v="0"/>
    <x v="4"/>
    <s v="TR.154494"/>
    <n v="3"/>
    <x v="12"/>
    <x v="0"/>
    <d v="2018-10-30T10:00:09"/>
    <d v="2018-10-27T09:36:04"/>
    <n v="260645.00000020489"/>
    <n v="4344.0833333367482"/>
    <n v="13032.250000010245"/>
    <n v="1"/>
    <s v="D527749"/>
    <s v="Closed"/>
  </r>
  <r>
    <x v="0"/>
    <x v="0"/>
    <x v="4"/>
    <s v="FS.1216"/>
    <n v="1"/>
    <x v="12"/>
    <x v="0"/>
    <d v="2018-10-27T10:32:10"/>
    <d v="2018-10-27T09:36:04"/>
    <n v="3366.0000004107133"/>
    <n v="56.100000006845221"/>
    <n v="56.100000006845221"/>
    <n v="1"/>
    <s v="D526925"/>
    <s v="Closed"/>
  </r>
  <r>
    <x v="0"/>
    <x v="0"/>
    <x v="4"/>
    <s v="FS.1121"/>
    <n v="2"/>
    <x v="12"/>
    <x v="0"/>
    <d v="2018-10-27T10:26:14"/>
    <d v="2018-10-27T09:36:04"/>
    <n v="3010.0000001722947"/>
    <n v="50.166666669538245"/>
    <n v="100.33333333907649"/>
    <n v="1"/>
    <s v="D526960"/>
    <s v="Closed"/>
  </r>
  <r>
    <x v="0"/>
    <x v="0"/>
    <x v="4"/>
    <s v="FS.993"/>
    <n v="1"/>
    <x v="12"/>
    <x v="0"/>
    <d v="2018-11-01T07:54:52"/>
    <d v="2018-10-27T09:36:04"/>
    <n v="425928.00000007264"/>
    <n v="7098.8000000012107"/>
    <n v="7098.8000000012107"/>
    <n v="1"/>
    <s v="D526900"/>
    <s v="Closed"/>
  </r>
  <r>
    <x v="0"/>
    <x v="0"/>
    <x v="4"/>
    <s v="FS.1062"/>
    <n v="7"/>
    <x v="12"/>
    <x v="0"/>
    <d v="2018-10-27T10:29:33"/>
    <d v="2018-10-27T09:36:04"/>
    <n v="3209.0000001713634"/>
    <n v="53.483333336189389"/>
    <n v="374.38333335332572"/>
    <n v="1"/>
    <s v="D526913"/>
    <s v="Closed"/>
  </r>
  <r>
    <x v="0"/>
    <x v="0"/>
    <x v="4"/>
    <s v="TR.36190"/>
    <n v="1"/>
    <x v="12"/>
    <x v="0"/>
    <d v="2018-10-30T09:53:43"/>
    <d v="2018-10-27T09:36:04"/>
    <n v="260259.00000049733"/>
    <n v="4337.6500000082888"/>
    <n v="4337.6500000082888"/>
    <n v="1"/>
    <s v="D527758"/>
    <s v="Closed"/>
  </r>
  <r>
    <x v="0"/>
    <x v="0"/>
    <x v="4"/>
    <s v="FS.1092"/>
    <n v="15"/>
    <x v="12"/>
    <x v="0"/>
    <d v="2018-10-29T08:58:51"/>
    <d v="2018-10-27T09:36:04"/>
    <n v="170567.00000041164"/>
    <n v="2842.7833333401941"/>
    <n v="42641.750000102911"/>
    <n v="1"/>
    <s v="D526930"/>
    <s v="Closed"/>
  </r>
  <r>
    <x v="0"/>
    <x v="0"/>
    <x v="4"/>
    <s v="FS.1207"/>
    <n v="1"/>
    <x v="12"/>
    <x v="0"/>
    <d v="2018-11-10T10:06:11"/>
    <d v="2018-10-27T09:36:04"/>
    <n v="1211406.99999996"/>
    <n v="20190.116666665999"/>
    <n v="20190.116666665999"/>
    <n v="1"/>
    <s v="D526938"/>
    <s v="Closed"/>
  </r>
  <r>
    <x v="0"/>
    <x v="0"/>
    <x v="4"/>
    <s v="FS.868"/>
    <n v="1"/>
    <x v="12"/>
    <x v="0"/>
    <d v="2018-11-03T20:26:18"/>
    <d v="2018-10-27T09:36:04"/>
    <n v="643814.00000026915"/>
    <n v="10730.233333337819"/>
    <n v="10730.233333337819"/>
    <n v="1"/>
    <s v="D526877"/>
    <s v="Closed"/>
  </r>
  <r>
    <x v="0"/>
    <x v="0"/>
    <x v="4"/>
    <s v="FS.1165"/>
    <n v="3"/>
    <x v="12"/>
    <x v="0"/>
    <d v="2018-10-27T10:32:27"/>
    <d v="2018-10-27T09:36:04"/>
    <n v="3382.9999999841675"/>
    <n v="56.383333333069459"/>
    <n v="169.14999999920838"/>
    <n v="1"/>
    <s v="D526920"/>
    <s v="Closed"/>
  </r>
  <r>
    <x v="0"/>
    <x v="0"/>
    <x v="4"/>
    <s v="FS.1117"/>
    <n v="1"/>
    <x v="12"/>
    <x v="0"/>
    <d v="2018-10-30T10:05:09"/>
    <d v="2018-10-27T09:36:04"/>
    <n v="260944.99999992549"/>
    <n v="4349.0833333320916"/>
    <n v="4349.0833333320916"/>
    <n v="1"/>
    <s v="D526959"/>
    <s v="Closed"/>
  </r>
  <r>
    <x v="0"/>
    <x v="0"/>
    <x v="4"/>
    <s v="REC.1082"/>
    <n v="18"/>
    <x v="12"/>
    <x v="0"/>
    <d v="2018-10-29T08:58:25"/>
    <d v="2018-10-27T09:36:04"/>
    <n v="170540.99999999162"/>
    <n v="2842.3499999998603"/>
    <n v="51162.299999997485"/>
    <n v="1"/>
    <s v="D526926"/>
    <s v="Closed"/>
  </r>
  <r>
    <x v="0"/>
    <x v="0"/>
    <x v="4"/>
    <s v="FS.1223"/>
    <n v="1"/>
    <x v="12"/>
    <x v="0"/>
    <d v="2018-11-06T08:44:19"/>
    <d v="2018-10-27T09:36:04"/>
    <n v="860895.00000025146"/>
    <n v="14348.250000004191"/>
    <n v="14348.250000004191"/>
    <n v="1"/>
    <s v="D526922"/>
    <s v="Closed"/>
  </r>
  <r>
    <x v="0"/>
    <x v="0"/>
    <x v="4"/>
    <s v="FS.1125"/>
    <n v="3"/>
    <x v="12"/>
    <x v="0"/>
    <d v="2018-10-30T09:58:59"/>
    <d v="2018-10-27T09:36:04"/>
    <n v="260575.00000018626"/>
    <n v="4342.9166666697711"/>
    <n v="13028.750000009313"/>
    <n v="1"/>
    <s v="D526962"/>
    <s v="Closed"/>
  </r>
  <r>
    <x v="0"/>
    <x v="0"/>
    <x v="4"/>
    <s v="TR.36191"/>
    <n v="1"/>
    <x v="12"/>
    <x v="0"/>
    <d v="2018-10-30T09:56:53"/>
    <d v="2018-10-27T09:36:04"/>
    <n v="260449.00000027847"/>
    <n v="4340.8166666713078"/>
    <n v="4340.8166666713078"/>
    <n v="1"/>
    <s v="D527755"/>
    <s v="Closed"/>
  </r>
  <r>
    <x v="0"/>
    <x v="0"/>
    <x v="4"/>
    <s v="FS.935"/>
    <n v="9"/>
    <x v="12"/>
    <x v="0"/>
    <d v="2018-10-27T10:37:19"/>
    <d v="2018-10-27T09:36:04"/>
    <n v="3675.000000349246"/>
    <n v="61.250000005820766"/>
    <n v="551.25000005238689"/>
    <n v="1"/>
    <s v="D526886"/>
    <s v="Closed"/>
  </r>
  <r>
    <x v="0"/>
    <x v="0"/>
    <x v="4"/>
    <s v="FS.1104"/>
    <n v="1"/>
    <x v="12"/>
    <x v="0"/>
    <d v="2018-11-10T11:46:51"/>
    <d v="2018-10-27T09:36:04"/>
    <n v="1217446.9999999506"/>
    <n v="20290.783333332511"/>
    <n v="20290.783333332511"/>
    <n v="1"/>
    <s v="D526931"/>
    <s v="Closed"/>
  </r>
  <r>
    <x v="0"/>
    <x v="0"/>
    <x v="4"/>
    <s v="FS.19184"/>
    <n v="13"/>
    <x v="12"/>
    <x v="0"/>
    <d v="2018-10-27T10:33:01"/>
    <d v="2018-10-27T09:36:04"/>
    <n v="3417.0000003883615"/>
    <n v="56.950000006472692"/>
    <n v="740.35000008414499"/>
    <n v="1"/>
    <s v="D526924"/>
    <s v="Closed"/>
  </r>
  <r>
    <x v="0"/>
    <x v="0"/>
    <x v="4"/>
    <s v="FS.1007"/>
    <n v="1"/>
    <x v="12"/>
    <x v="0"/>
    <d v="2018-11-01T07:55:13"/>
    <d v="2018-10-27T09:36:04"/>
    <n v="425948.9999999525"/>
    <n v="7099.1499999992084"/>
    <n v="7099.1499999992084"/>
    <n v="1"/>
    <s v="D526901"/>
    <s v="Closed"/>
  </r>
  <r>
    <x v="0"/>
    <x v="0"/>
    <x v="4"/>
    <s v="TR.35547"/>
    <n v="5"/>
    <x v="12"/>
    <x v="0"/>
    <d v="2018-11-09T07:30:11"/>
    <d v="2018-10-27T09:36:04"/>
    <n v="1115647.0000002533"/>
    <n v="18594.116666670889"/>
    <n v="92970.583333354443"/>
    <n v="1"/>
    <s v="D529529"/>
    <s v="Closed"/>
  </r>
  <r>
    <x v="0"/>
    <x v="0"/>
    <x v="4"/>
    <s v="FS.1056"/>
    <n v="24"/>
    <x v="12"/>
    <x v="0"/>
    <d v="2018-10-30T10:27:14"/>
    <d v="2018-10-27T09:36:04"/>
    <n v="262270.00000036787"/>
    <n v="4371.1666666727979"/>
    <n v="104908.00000014715"/>
    <n v="1"/>
    <s v="D526912"/>
    <s v="Closed"/>
  </r>
  <r>
    <x v="0"/>
    <x v="0"/>
    <x v="4"/>
    <s v="FS.1036"/>
    <n v="1"/>
    <x v="12"/>
    <x v="0"/>
    <d v="2018-10-27T10:34:01"/>
    <d v="2018-10-27T09:36:04"/>
    <n v="3476.9999999552965"/>
    <n v="57.949999999254942"/>
    <n v="57.949999999254942"/>
    <n v="1"/>
    <s v="D526909"/>
    <s v="Closed"/>
  </r>
  <r>
    <x v="0"/>
    <x v="0"/>
    <x v="4"/>
    <s v="TR.35833"/>
    <n v="1"/>
    <x v="12"/>
    <x v="0"/>
    <d v="2018-11-13T18:01:40"/>
    <d v="2018-10-27T09:36:04"/>
    <n v="1499136.0000003129"/>
    <n v="24985.600000005215"/>
    <n v="24985.600000005215"/>
    <n v="1"/>
    <s v="D527014"/>
    <s v="Closed"/>
  </r>
  <r>
    <x v="0"/>
    <x v="0"/>
    <x v="4"/>
    <s v="FS.1275"/>
    <n v="2"/>
    <x v="12"/>
    <x v="0"/>
    <d v="2018-10-27T10:11:55"/>
    <d v="2018-10-27T09:36:04"/>
    <n v="2150.9999999077991"/>
    <n v="35.849999998463318"/>
    <n v="71.699999996926636"/>
    <n v="1"/>
    <s v="D526935_B"/>
    <s v="Closed"/>
  </r>
  <r>
    <x v="0"/>
    <x v="0"/>
    <x v="4"/>
    <s v="FS.1166"/>
    <n v="2"/>
    <x v="12"/>
    <x v="0"/>
    <d v="2018-11-11T08:50:07"/>
    <d v="2018-10-27T09:36:04"/>
    <n v="1293243.0000005057"/>
    <n v="21554.050000008428"/>
    <n v="43108.100000016857"/>
    <n v="1"/>
    <s v="D526936"/>
    <s v="Closed"/>
  </r>
  <r>
    <x v="0"/>
    <x v="0"/>
    <x v="4"/>
    <s v="FS.1180"/>
    <n v="24"/>
    <x v="12"/>
    <x v="0"/>
    <d v="2018-10-28T08:15:31"/>
    <d v="2018-10-27T09:36:04"/>
    <n v="81566.999999899417"/>
    <n v="1359.4499999983236"/>
    <n v="32626.799999959767"/>
    <n v="1"/>
    <s v="D527775"/>
    <s v="Closed"/>
  </r>
  <r>
    <x v="0"/>
    <x v="0"/>
    <x v="4"/>
    <s v="TR.36138"/>
    <n v="3"/>
    <x v="12"/>
    <x v="0"/>
    <d v="2018-10-30T10:02:23"/>
    <d v="2018-10-27T09:36:04"/>
    <n v="260779.00000009686"/>
    <n v="4346.316666668281"/>
    <n v="13038.950000004843"/>
    <n v="1"/>
    <s v="D527748"/>
    <s v="Closed"/>
  </r>
  <r>
    <x v="0"/>
    <x v="0"/>
    <x v="4"/>
    <s v="TR.36102"/>
    <n v="1"/>
    <x v="12"/>
    <x v="0"/>
    <d v="2018-10-30T10:02:43"/>
    <d v="2018-10-27T09:36:04"/>
    <n v="260799.0000003716"/>
    <n v="4346.6500000061933"/>
    <n v="4346.6500000061933"/>
    <n v="1"/>
    <s v="D527745"/>
    <s v="Closed"/>
  </r>
  <r>
    <x v="0"/>
    <x v="0"/>
    <x v="4"/>
    <s v="FS.1061"/>
    <n v="8"/>
    <x v="12"/>
    <x v="0"/>
    <d v="2018-10-27T10:30:14"/>
    <d v="2018-10-27T09:36:04"/>
    <n v="3250.0000003259629"/>
    <n v="54.166666672099382"/>
    <n v="433.33333337679505"/>
    <n v="1"/>
    <s v="D526915"/>
    <s v="Closed"/>
  </r>
  <r>
    <x v="0"/>
    <x v="0"/>
    <x v="4"/>
    <s v="FS.1195"/>
    <n v="22"/>
    <x v="12"/>
    <x v="0"/>
    <d v="2018-10-30T10:08:49"/>
    <d v="2018-10-27T09:36:04"/>
    <n v="261165.00000043306"/>
    <n v="4352.7500000072177"/>
    <n v="95760.50000015879"/>
    <n v="1"/>
    <s v="D526937"/>
    <s v="Closed"/>
  </r>
  <r>
    <x v="0"/>
    <x v="0"/>
    <x v="4"/>
    <s v="PL.101295"/>
    <n v="5"/>
    <x v="12"/>
    <x v="0"/>
    <d v="2018-10-27T10:12:11"/>
    <d v="2018-10-27T09:36:04"/>
    <n v="2167.0000005047768"/>
    <n v="36.116666675079614"/>
    <n v="180.58333337539807"/>
    <n v="1"/>
    <s v="D528959"/>
    <s v="Closed"/>
  </r>
  <r>
    <x v="0"/>
    <x v="0"/>
    <x v="4"/>
    <s v="TR.36000"/>
    <n v="1"/>
    <x v="12"/>
    <x v="0"/>
    <d v="2018-10-30T10:24:54"/>
    <d v="2018-10-27T09:36:04"/>
    <n v="262130.00000033062"/>
    <n v="4368.8333333388437"/>
    <n v="4368.8333333388437"/>
    <n v="1"/>
    <s v="D527017"/>
    <s v="Closed"/>
  </r>
  <r>
    <x v="0"/>
    <x v="0"/>
    <x v="4"/>
    <s v="FS.974"/>
    <n v="2"/>
    <x v="12"/>
    <x v="0"/>
    <d v="2018-10-31T15:45:22"/>
    <d v="2018-10-27T09:36:04"/>
    <n v="367758.00000031013"/>
    <n v="6129.3000000051688"/>
    <n v="12258.600000010338"/>
    <n v="1"/>
    <s v="D529527"/>
    <s v="Closed"/>
  </r>
  <r>
    <x v="0"/>
    <x v="0"/>
    <x v="4"/>
    <s v="FS.1209"/>
    <n v="1"/>
    <x v="12"/>
    <x v="0"/>
    <d v="2018-10-27T10:31:51"/>
    <d v="2018-10-27T09:36:04"/>
    <n v="3347.0000003697351"/>
    <n v="55.783333339495584"/>
    <n v="55.783333339495584"/>
    <n v="1"/>
    <s v="D526921"/>
    <s v="Closed"/>
  </r>
  <r>
    <x v="0"/>
    <x v="0"/>
    <x v="4"/>
    <s v="FS.1076"/>
    <n v="9"/>
    <x v="12"/>
    <x v="0"/>
    <d v="2018-10-27T10:31:06"/>
    <d v="2018-10-27T09:36:04"/>
    <n v="3301.9999999087304"/>
    <n v="55.033333331812173"/>
    <n v="495.29999998630956"/>
    <n v="1"/>
    <s v="D526918"/>
    <s v="Closed"/>
  </r>
  <r>
    <x v="0"/>
    <x v="0"/>
    <x v="4"/>
    <s v="FS.1030"/>
    <n v="2"/>
    <x v="12"/>
    <x v="0"/>
    <d v="2018-10-27T10:34:27"/>
    <d v="2018-10-27T09:36:04"/>
    <n v="3503.000000375323"/>
    <n v="58.383333339588717"/>
    <n v="116.76666667917743"/>
    <n v="1"/>
    <s v="D526907"/>
    <s v="Closed"/>
  </r>
  <r>
    <x v="0"/>
    <x v="0"/>
    <x v="4"/>
    <s v="FS.1074"/>
    <n v="11"/>
    <x v="12"/>
    <x v="0"/>
    <d v="2018-11-02T08:40:40"/>
    <d v="2018-10-27T09:36:04"/>
    <n v="515075.99999997765"/>
    <n v="8584.5999999996275"/>
    <n v="94430.599999995902"/>
    <n v="1"/>
    <s v="D526917"/>
    <s v="Closed"/>
  </r>
  <r>
    <x v="0"/>
    <x v="0"/>
    <x v="4"/>
    <s v="TR.36115"/>
    <n v="2"/>
    <x v="12"/>
    <x v="0"/>
    <d v="2018-10-30T10:04:47"/>
    <d v="2018-10-27T09:36:04"/>
    <n v="260923.00000044052"/>
    <n v="4348.7166666740086"/>
    <n v="8697.4333333480172"/>
    <n v="1"/>
    <s v="D527746"/>
    <s v="Closed"/>
  </r>
  <r>
    <x v="0"/>
    <x v="0"/>
    <x v="4"/>
    <s v="FS.1069"/>
    <n v="23"/>
    <x v="12"/>
    <x v="0"/>
    <d v="2018-10-30T09:17:47"/>
    <d v="2018-10-27T09:36:04"/>
    <n v="258103.00000004936"/>
    <n v="4301.7166666674893"/>
    <n v="98939.483333352255"/>
    <n v="1"/>
    <s v="D526916"/>
    <s v="Closed"/>
  </r>
  <r>
    <x v="0"/>
    <x v="0"/>
    <x v="4"/>
    <s v="FS.1224"/>
    <n v="2"/>
    <x v="12"/>
    <x v="0"/>
    <d v="2018-11-14T11:38:24"/>
    <d v="2018-10-27T09:36:04"/>
    <n v="1562540.0000002468"/>
    <n v="26042.333333337447"/>
    <n v="52084.666666674893"/>
    <n v="1"/>
    <s v="D526923"/>
    <s v="Closed"/>
  </r>
  <r>
    <x v="0"/>
    <x v="0"/>
    <x v="4"/>
    <s v="TR.36072"/>
    <n v="3"/>
    <x v="12"/>
    <x v="0"/>
    <d v="2018-10-30T10:06:43"/>
    <d v="2018-10-27T09:36:04"/>
    <n v="261038.99999989662"/>
    <n v="4350.6499999982771"/>
    <n v="13051.949999994831"/>
    <n v="1"/>
    <s v="D527752"/>
    <s v="Closed"/>
  </r>
  <r>
    <x v="0"/>
    <x v="3"/>
    <x v="7"/>
    <s v="FDR.8357"/>
    <n v="659"/>
    <x v="12"/>
    <x v="0"/>
    <d v="2018-10-28T19:35:33"/>
    <d v="2018-10-27T09:39:18"/>
    <n v="122175"/>
    <n v="2036.25"/>
    <n v="1341888.75"/>
    <n v="1"/>
    <s v="D530654_B"/>
    <s v="Closed"/>
  </r>
  <r>
    <x v="0"/>
    <x v="0"/>
    <x v="4"/>
    <s v="TR.36216"/>
    <n v="2"/>
    <x v="12"/>
    <x v="0"/>
    <d v="2018-10-30T09:41:40"/>
    <d v="2018-10-27T09:39:18"/>
    <n v="259341.99999987613"/>
    <n v="4322.3666666646022"/>
    <n v="8644.7333333292045"/>
    <n v="1"/>
    <s v="D527800_B"/>
    <s v="Closed"/>
  </r>
  <r>
    <x v="0"/>
    <x v="0"/>
    <x v="4"/>
    <s v="FS.1153"/>
    <n v="2"/>
    <x v="12"/>
    <x v="0"/>
    <d v="2018-10-28T08:13:02"/>
    <d v="2018-10-27T09:39:18"/>
    <n v="81224.000000185333"/>
    <n v="1353.7333333364222"/>
    <n v="2707.4666666728444"/>
    <n v="1"/>
    <s v="D527792_B"/>
    <s v="Closed"/>
  </r>
  <r>
    <x v="0"/>
    <x v="0"/>
    <x v="4"/>
    <s v="TR.36210"/>
    <n v="1"/>
    <x v="12"/>
    <x v="0"/>
    <d v="2018-10-30T09:47:38"/>
    <d v="2018-10-27T09:39:18"/>
    <n v="259699.99999995343"/>
    <n v="4328.3333333325572"/>
    <n v="4328.3333333325572"/>
    <n v="1"/>
    <s v="D527799_B"/>
    <s v="Closed"/>
  </r>
  <r>
    <x v="0"/>
    <x v="0"/>
    <x v="4"/>
    <s v="TR.36204"/>
    <n v="1"/>
    <x v="12"/>
    <x v="0"/>
    <d v="2018-10-30T09:45:30"/>
    <d v="2018-10-27T09:39:18"/>
    <n v="259572.00000020675"/>
    <n v="4326.2000000034459"/>
    <n v="4326.2000000034459"/>
    <n v="1"/>
    <s v="D527796_B"/>
    <s v="Closed"/>
  </r>
  <r>
    <x v="0"/>
    <x v="0"/>
    <x v="4"/>
    <s v="TR.36205"/>
    <n v="1"/>
    <x v="12"/>
    <x v="0"/>
    <d v="2018-10-30T09:46:59"/>
    <d v="2018-10-27T09:39:18"/>
    <n v="259661.00000026636"/>
    <n v="4327.6833333377726"/>
    <n v="4327.6833333377726"/>
    <n v="1"/>
    <s v="D527797_B"/>
    <s v="Closed"/>
  </r>
  <r>
    <x v="0"/>
    <x v="0"/>
    <x v="4"/>
    <s v="FS.1157"/>
    <n v="3"/>
    <x v="12"/>
    <x v="0"/>
    <d v="2018-10-28T08:12:04"/>
    <d v="2018-10-27T09:39:18"/>
    <n v="81165.999999828637"/>
    <n v="1352.7666666638106"/>
    <n v="4058.2999999914318"/>
    <n v="1"/>
    <s v="D527793_B"/>
    <s v="Closed"/>
  </r>
  <r>
    <x v="0"/>
    <x v="0"/>
    <x v="4"/>
    <s v="FS.1134"/>
    <n v="1"/>
    <x v="12"/>
    <x v="0"/>
    <d v="2018-10-30T09:41:11"/>
    <d v="2018-10-27T09:39:18"/>
    <n v="259313.00000001211"/>
    <n v="4321.8833333335351"/>
    <n v="4321.8833333335351"/>
    <n v="1"/>
    <s v="D527788_B"/>
    <s v="Closed"/>
  </r>
  <r>
    <x v="0"/>
    <x v="0"/>
    <x v="4"/>
    <s v="FS.1133"/>
    <n v="38"/>
    <x v="12"/>
    <x v="0"/>
    <d v="2018-10-27T10:10:37"/>
    <d v="2018-10-27T09:44:25"/>
    <n v="1571.9999997178093"/>
    <n v="26.199999995296821"/>
    <n v="995.5999998212792"/>
    <n v="1"/>
    <s v="D527822"/>
    <s v="Closed"/>
  </r>
  <r>
    <x v="0"/>
    <x v="0"/>
    <x v="4"/>
    <s v="FS.1148"/>
    <n v="3"/>
    <x v="12"/>
    <x v="0"/>
    <d v="2018-10-27T10:10:14"/>
    <d v="2018-10-27T09:44:25"/>
    <n v="1548.9999999990687"/>
    <n v="25.816666666651145"/>
    <n v="77.449999999953434"/>
    <n v="1"/>
    <s v="D527823"/>
    <s v="Closed"/>
  </r>
  <r>
    <x v="0"/>
    <x v="0"/>
    <x v="4"/>
    <s v="PL.100116"/>
    <n v="267"/>
    <x v="12"/>
    <x v="0"/>
    <d v="2018-11-01T16:25:14"/>
    <d v="2018-10-27T09:44:25"/>
    <n v="456048.99999978952"/>
    <n v="7600.8166666631587"/>
    <n v="2029418.0499990634"/>
    <n v="1"/>
    <s v="D531570_B"/>
    <s v="Closed"/>
  </r>
  <r>
    <x v="0"/>
    <x v="0"/>
    <x v="4"/>
    <s v="FS.1098"/>
    <n v="26"/>
    <x v="12"/>
    <x v="0"/>
    <d v="2018-10-30T08:34:12"/>
    <d v="2018-10-27T10:10:37"/>
    <n v="253415.0000005262"/>
    <n v="4223.5833333421033"/>
    <n v="109813.16666689469"/>
    <n v="1"/>
    <s v="D527820_B"/>
    <s v="Closed"/>
  </r>
  <r>
    <x v="0"/>
    <x v="0"/>
    <x v="4"/>
    <s v="FS.1101"/>
    <n v="7"/>
    <x v="12"/>
    <x v="0"/>
    <d v="2018-10-30T08:33:55"/>
    <d v="2018-10-27T10:10:37"/>
    <n v="253398.0000003241"/>
    <n v="4223.3000000054017"/>
    <n v="29563.100000037812"/>
    <n v="1"/>
    <s v="D527821_B"/>
    <s v="Closed"/>
  </r>
  <r>
    <x v="0"/>
    <x v="0"/>
    <x v="3"/>
    <s v="FS.607"/>
    <n v="19"/>
    <x v="12"/>
    <x v="0"/>
    <d v="2018-10-29T09:07:39"/>
    <d v="2018-10-27T16:42:30"/>
    <n v="145508.99999986868"/>
    <n v="2425.1499999978114"/>
    <n v="46077.849999958416"/>
    <n v="1"/>
    <s v="D527620_B"/>
    <s v="Closed"/>
  </r>
  <r>
    <x v="0"/>
    <x v="0"/>
    <x v="3"/>
    <s v="FS.703"/>
    <n v="36"/>
    <x v="12"/>
    <x v="0"/>
    <d v="2018-10-29T09:10:19"/>
    <d v="2018-10-27T16:42:30"/>
    <n v="145669.00000018068"/>
    <n v="2427.8166666696779"/>
    <n v="87401.400000108406"/>
    <n v="1"/>
    <s v="D527621_B"/>
    <s v="Closed"/>
  </r>
  <r>
    <x v="0"/>
    <x v="0"/>
    <x v="3"/>
    <s v="FS.704"/>
    <n v="8"/>
    <x v="12"/>
    <x v="0"/>
    <d v="2018-10-29T09:09:56"/>
    <d v="2018-10-27T16:42:30"/>
    <n v="145645.99999983329"/>
    <n v="2427.4333333305549"/>
    <n v="19419.466666644439"/>
    <n v="1"/>
    <s v="D527622_B"/>
    <s v="Closed"/>
  </r>
  <r>
    <x v="0"/>
    <x v="0"/>
    <x v="3"/>
    <s v="FS.590"/>
    <n v="67"/>
    <x v="12"/>
    <x v="0"/>
    <d v="2018-10-29T08:57:45"/>
    <d v="2018-10-27T16:42:30"/>
    <n v="144914.99999994412"/>
    <n v="2415.2499999990687"/>
    <n v="161821.7499999376"/>
    <n v="1"/>
    <s v="D527623_B"/>
    <s v="Closed"/>
  </r>
  <r>
    <x v="0"/>
    <x v="0"/>
    <x v="3"/>
    <s v="TR.34045"/>
    <n v="2"/>
    <x v="12"/>
    <x v="0"/>
    <d v="2018-11-11T09:30:55"/>
    <d v="2018-10-27T18:32:58"/>
    <n v="1263477.0000001648"/>
    <n v="21057.950000002747"/>
    <n v="42115.900000005495"/>
    <n v="1"/>
    <s v="D528705_B"/>
    <s v="Closed"/>
  </r>
  <r>
    <x v="0"/>
    <x v="0"/>
    <x v="3"/>
    <s v="MTR.25872"/>
    <n v="1"/>
    <x v="12"/>
    <x v="0"/>
    <d v="2018-11-02T19:35:00"/>
    <d v="2018-10-27T19:12:00"/>
    <n v="519779.99999946915"/>
    <n v="8662.9999999911524"/>
    <n v="8662.9999999911524"/>
    <n v="1"/>
    <s v="C530507"/>
    <s v="Closed"/>
  </r>
  <r>
    <x v="0"/>
    <x v="2"/>
    <x v="5"/>
    <s v="SL.7657"/>
    <n v="2"/>
    <x v="12"/>
    <x v="0"/>
    <d v="2018-11-11T16:31:07"/>
    <d v="2018-10-27T19:32:51"/>
    <n v="1285096.0000002058"/>
    <n v="21418.266666670097"/>
    <n v="42836.533333340194"/>
    <n v="1"/>
    <s v="D529020"/>
    <s v="Closed"/>
  </r>
  <r>
    <x v="0"/>
    <x v="0"/>
    <x v="0"/>
    <s v="FS.1294"/>
    <n v="48"/>
    <x v="12"/>
    <x v="0"/>
    <d v="2018-10-28T20:36:40"/>
    <d v="2018-10-27T20:00:16"/>
    <n v="88584.000000078231"/>
    <n v="1476.4000000013039"/>
    <n v="70867.200000062585"/>
    <n v="1"/>
    <s v="D530519"/>
    <s v="Closed"/>
  </r>
  <r>
    <x v="0"/>
    <x v="0"/>
    <x v="0"/>
    <s v="FS.1309"/>
    <n v="2"/>
    <x v="12"/>
    <x v="0"/>
    <d v="2018-10-28T20:35:43"/>
    <d v="2018-10-27T20:00:46"/>
    <n v="88496.999999857508"/>
    <n v="1474.9499999976251"/>
    <n v="2949.8999999952503"/>
    <n v="1"/>
    <s v="D530520"/>
    <s v="Closed"/>
  </r>
  <r>
    <x v="0"/>
    <x v="0"/>
    <x v="0"/>
    <s v="FS.1332"/>
    <n v="15"/>
    <x v="12"/>
    <x v="0"/>
    <d v="2018-10-28T20:35:54"/>
    <d v="2018-10-27T20:01:11"/>
    <n v="88483.000000356697"/>
    <n v="1474.7166666726116"/>
    <n v="22120.750000089174"/>
    <n v="1"/>
    <s v="D530521"/>
    <s v="Closed"/>
  </r>
  <r>
    <x v="0"/>
    <x v="0"/>
    <x v="0"/>
    <s v="FS.1335"/>
    <n v="24"/>
    <x v="12"/>
    <x v="0"/>
    <d v="2018-10-28T20:36:06"/>
    <d v="2018-10-27T20:01:33"/>
    <n v="88472.999999905005"/>
    <n v="1474.5499999984168"/>
    <n v="35389.199999962002"/>
    <n v="1"/>
    <s v="D530522"/>
    <s v="Closed"/>
  </r>
  <r>
    <x v="0"/>
    <x v="0"/>
    <x v="0"/>
    <s v="FS.1356"/>
    <n v="1"/>
    <x v="12"/>
    <x v="0"/>
    <d v="2018-10-28T20:36:18"/>
    <d v="2018-10-27T20:01:58"/>
    <n v="88460.000000009313"/>
    <n v="1474.3333333334886"/>
    <n v="1474.3333333334886"/>
    <n v="1"/>
    <s v="D530524"/>
    <s v="Closed"/>
  </r>
  <r>
    <x v="0"/>
    <x v="0"/>
    <x v="0"/>
    <s v="FS.1303"/>
    <n v="2"/>
    <x v="12"/>
    <x v="0"/>
    <d v="2018-10-28T20:37:21"/>
    <d v="2018-10-27T20:03:19"/>
    <n v="88441.999999573454"/>
    <n v="1474.0333333262242"/>
    <n v="2948.0666666524485"/>
    <n v="1"/>
    <s v="D530526"/>
    <s v="Closed"/>
  </r>
  <r>
    <x v="0"/>
    <x v="7"/>
    <x v="17"/>
    <s v="TR.38658"/>
    <n v="1"/>
    <x v="12"/>
    <x v="0"/>
    <d v="2018-10-29T21:08:25"/>
    <d v="2018-10-27T22:42:57"/>
    <n v="167127.99999990966"/>
    <n v="2785.466666665161"/>
    <n v="2785.466666665161"/>
    <n v="1"/>
    <s v="D530550"/>
    <s v="Closed"/>
  </r>
  <r>
    <x v="0"/>
    <x v="7"/>
    <x v="17"/>
    <s v="TR.38650"/>
    <n v="1"/>
    <x v="12"/>
    <x v="0"/>
    <d v="2018-10-29T21:08:00"/>
    <d v="2018-10-27T22:43:32"/>
    <n v="167068.00000034273"/>
    <n v="2784.4666666723788"/>
    <n v="2784.4666666723788"/>
    <n v="1"/>
    <s v="D530551"/>
    <s v="Closed"/>
  </r>
  <r>
    <x v="0"/>
    <x v="7"/>
    <x v="17"/>
    <s v="TR.38664"/>
    <n v="2"/>
    <x v="12"/>
    <x v="0"/>
    <d v="2018-10-29T21:08:58"/>
    <d v="2018-10-27T22:44:59"/>
    <n v="167038.99999985006"/>
    <n v="2783.9833333308343"/>
    <n v="5567.9666666616686"/>
    <n v="1"/>
    <s v="D530553"/>
    <s v="Closed"/>
  </r>
  <r>
    <x v="0"/>
    <x v="7"/>
    <x v="17"/>
    <s v="TR.38666"/>
    <n v="4"/>
    <x v="12"/>
    <x v="0"/>
    <d v="2018-10-29T21:09:16"/>
    <d v="2018-10-27T22:45:32"/>
    <n v="167024.00000011548"/>
    <n v="2783.7333333352581"/>
    <n v="11134.933333341032"/>
    <n v="1"/>
    <s v="D530554"/>
    <s v="Closed"/>
  </r>
  <r>
    <x v="0"/>
    <x v="7"/>
    <x v="17"/>
    <s v="TR.38685"/>
    <n v="1"/>
    <x v="12"/>
    <x v="0"/>
    <d v="2018-10-29T21:01:49"/>
    <d v="2018-10-27T22:46:57"/>
    <n v="166491.99999959674"/>
    <n v="2774.8666666599456"/>
    <n v="2774.8666666599456"/>
    <n v="1"/>
    <s v="D530555"/>
    <s v="Closed"/>
  </r>
  <r>
    <x v="0"/>
    <x v="7"/>
    <x v="17"/>
    <s v="TR.38689"/>
    <n v="2"/>
    <x v="12"/>
    <x v="0"/>
    <d v="2018-10-29T21:02:20"/>
    <d v="2018-10-27T22:47:18"/>
    <n v="166502.00000004843"/>
    <n v="2775.0333333341405"/>
    <n v="5550.066666668281"/>
    <n v="1"/>
    <s v="D530556"/>
    <s v="Closed"/>
  </r>
  <r>
    <x v="0"/>
    <x v="7"/>
    <x v="17"/>
    <s v="TR.38695"/>
    <n v="1"/>
    <x v="12"/>
    <x v="0"/>
    <d v="2018-10-29T21:02:36"/>
    <d v="2018-10-27T22:47:54"/>
    <n v="166481.99999977369"/>
    <n v="2774.6999999962281"/>
    <n v="2774.6999999962281"/>
    <n v="1"/>
    <s v="D530557"/>
    <s v="Closed"/>
  </r>
  <r>
    <x v="0"/>
    <x v="0"/>
    <x v="3"/>
    <s v="TR.35244"/>
    <n v="1"/>
    <x v="12"/>
    <x v="0"/>
    <d v="2018-10-30T07:47:32"/>
    <d v="2018-10-27T23:46:42"/>
    <n v="201649.99999995343"/>
    <n v="3360.8333333325572"/>
    <n v="3360.8333333325572"/>
    <n v="1"/>
    <s v="D530574"/>
    <s v="Closed"/>
  </r>
  <r>
    <x v="0"/>
    <x v="0"/>
    <x v="3"/>
    <s v="FS.874"/>
    <n v="1"/>
    <x v="12"/>
    <x v="0"/>
    <d v="2018-10-30T07:44:31"/>
    <d v="2018-10-27T23:46:42"/>
    <n v="201468.99999976158"/>
    <n v="3357.816666662693"/>
    <n v="3357.816666662693"/>
    <n v="1"/>
    <s v="D528719"/>
    <s v="Closed"/>
  </r>
  <r>
    <x v="0"/>
    <x v="0"/>
    <x v="3"/>
    <s v="FS.946"/>
    <n v="3"/>
    <x v="12"/>
    <x v="0"/>
    <d v="2018-10-31T19:31:04"/>
    <d v="2018-10-27T23:46:42"/>
    <n v="330261.9999997085"/>
    <n v="5504.3666666618083"/>
    <n v="16513.099999985425"/>
    <n v="1"/>
    <s v="D528679"/>
    <s v="Closed"/>
  </r>
  <r>
    <x v="0"/>
    <x v="0"/>
    <x v="3"/>
    <s v="TR.35212"/>
    <n v="1"/>
    <x v="12"/>
    <x v="0"/>
    <d v="2018-10-30T07:49:43"/>
    <d v="2018-10-27T23:46:42"/>
    <n v="201780.99999977276"/>
    <n v="3363.0166666628793"/>
    <n v="3363.0166666628793"/>
    <n v="1"/>
    <s v="D530569"/>
    <s v="Closed"/>
  </r>
  <r>
    <x v="0"/>
    <x v="0"/>
    <x v="3"/>
    <s v="FS.894"/>
    <n v="3"/>
    <x v="12"/>
    <x v="0"/>
    <d v="2018-10-30T07:43:38"/>
    <d v="2018-10-27T23:46:42"/>
    <n v="201415.99999994505"/>
    <n v="3356.9333333324175"/>
    <n v="10070.799999997253"/>
    <n v="1"/>
    <s v="D528727"/>
    <s v="Closed"/>
  </r>
  <r>
    <x v="0"/>
    <x v="0"/>
    <x v="3"/>
    <s v="SW.880"/>
    <n v="40"/>
    <x v="12"/>
    <x v="0"/>
    <d v="2018-10-28T21:34:15"/>
    <d v="2018-10-27T23:46:42"/>
    <n v="78452.999999932945"/>
    <n v="1307.5499999988824"/>
    <n v="52301.999999955297"/>
    <n v="1"/>
    <s v="D528728"/>
    <s v="Closed"/>
  </r>
  <r>
    <x v="0"/>
    <x v="0"/>
    <x v="3"/>
    <s v="FS.949"/>
    <n v="1"/>
    <x v="12"/>
    <x v="0"/>
    <d v="2018-10-30T07:53:25"/>
    <d v="2018-10-27T23:46:42"/>
    <n v="202003.00000011921"/>
    <n v="3366.7166666686535"/>
    <n v="3366.7166666686535"/>
    <n v="1"/>
    <s v="D528680"/>
    <s v="Closed"/>
  </r>
  <r>
    <x v="0"/>
    <x v="0"/>
    <x v="3"/>
    <s v="FS.872"/>
    <n v="1"/>
    <x v="12"/>
    <x v="0"/>
    <d v="2018-10-30T07:49:15"/>
    <d v="2018-10-27T23:46:42"/>
    <n v="201753.00000014249"/>
    <n v="3362.5500000023749"/>
    <n v="3362.5500000023749"/>
    <n v="1"/>
    <s v="D528717"/>
    <s v="Closed"/>
  </r>
  <r>
    <x v="0"/>
    <x v="0"/>
    <x v="3"/>
    <s v="FS.879"/>
    <n v="1"/>
    <x v="12"/>
    <x v="0"/>
    <d v="2018-10-30T07:48:46"/>
    <d v="2018-10-27T23:46:42"/>
    <n v="201723.99999964982"/>
    <n v="3362.0666666608304"/>
    <n v="3362.0666666608304"/>
    <n v="1"/>
    <s v="D528720"/>
    <s v="Closed"/>
  </r>
  <r>
    <x v="0"/>
    <x v="0"/>
    <x v="3"/>
    <s v="FS.985"/>
    <n v="1"/>
    <x v="12"/>
    <x v="0"/>
    <d v="2018-10-31T19:49:54"/>
    <d v="2018-10-27T23:46:42"/>
    <n v="331391.99999982957"/>
    <n v="5523.1999999971595"/>
    <n v="5523.1999999971595"/>
    <n v="1"/>
    <s v="D528730"/>
    <s v="Closed"/>
  </r>
  <r>
    <x v="0"/>
    <x v="0"/>
    <x v="3"/>
    <s v="TR.35341"/>
    <n v="1"/>
    <x v="12"/>
    <x v="0"/>
    <d v="2018-10-30T07:52:45"/>
    <d v="2018-10-27T23:46:42"/>
    <n v="201962.99999956973"/>
    <n v="3366.0499999928288"/>
    <n v="3366.0499999928288"/>
    <n v="1"/>
    <s v="D530562"/>
    <s v="Closed"/>
  </r>
  <r>
    <x v="0"/>
    <x v="0"/>
    <x v="3"/>
    <s v="TR.35290"/>
    <n v="1"/>
    <x v="12"/>
    <x v="0"/>
    <d v="2018-11-09T09:02:33"/>
    <d v="2018-10-27T23:46:42"/>
    <n v="1070150.9999997681"/>
    <n v="17835.849999996135"/>
    <n v="17835.849999996135"/>
    <n v="1"/>
    <s v="D530575"/>
    <s v="Closed"/>
  </r>
  <r>
    <x v="0"/>
    <x v="0"/>
    <x v="3"/>
    <s v="TR.35306"/>
    <n v="1"/>
    <x v="12"/>
    <x v="0"/>
    <d v="2018-10-30T07:52:20"/>
    <d v="2018-10-27T23:46:42"/>
    <n v="201938.00000001211"/>
    <n v="3365.6333333335351"/>
    <n v="3365.6333333335351"/>
    <n v="1"/>
    <s v="D530565"/>
    <s v="Closed"/>
  </r>
  <r>
    <x v="0"/>
    <x v="0"/>
    <x v="3"/>
    <s v="TR.35250"/>
    <n v="1"/>
    <x v="12"/>
    <x v="0"/>
    <d v="2018-10-30T07:47:11"/>
    <d v="2018-10-27T23:46:42"/>
    <n v="201629.00000007357"/>
    <n v="3360.4833333345596"/>
    <n v="3360.4833333345596"/>
    <n v="1"/>
    <s v="D529189"/>
    <s v="Closed"/>
  </r>
  <r>
    <x v="0"/>
    <x v="0"/>
    <x v="3"/>
    <s v="FS.15584"/>
    <n v="1"/>
    <x v="12"/>
    <x v="0"/>
    <d v="2018-10-31T19:49:14"/>
    <d v="2018-10-27T23:46:42"/>
    <n v="331351.99999990873"/>
    <n v="5522.5333333318122"/>
    <n v="5522.5333333318122"/>
    <n v="1"/>
    <s v="D528734_C"/>
    <s v="Closed"/>
  </r>
  <r>
    <x v="0"/>
    <x v="0"/>
    <x v="3"/>
    <s v="FS.900"/>
    <n v="1"/>
    <x v="12"/>
    <x v="0"/>
    <d v="2018-11-09T16:53:54"/>
    <d v="2018-10-27T23:46:42"/>
    <n v="1098431.9999999832"/>
    <n v="18307.199999999721"/>
    <n v="18307.199999999721"/>
    <n v="1"/>
    <s v="D528686"/>
    <s v="Closed"/>
  </r>
  <r>
    <x v="0"/>
    <x v="0"/>
    <x v="3"/>
    <s v="FS.973"/>
    <n v="1"/>
    <x v="12"/>
    <x v="0"/>
    <d v="2018-10-31T19:50:05"/>
    <d v="2018-10-27T23:46:42"/>
    <n v="331402.99999988638"/>
    <n v="5523.3833333314396"/>
    <n v="5523.3833333314396"/>
    <n v="1"/>
    <s v="D528729"/>
    <s v="Closed"/>
  </r>
  <r>
    <x v="0"/>
    <x v="0"/>
    <x v="3"/>
    <s v="FS.943"/>
    <n v="2"/>
    <x v="12"/>
    <x v="0"/>
    <d v="2018-10-31T19:30:54"/>
    <d v="2018-10-27T23:46:42"/>
    <n v="330251.99999988545"/>
    <n v="5504.1999999980908"/>
    <n v="11008.399999996182"/>
    <n v="1"/>
    <s v="D528678"/>
    <s v="Closed"/>
  </r>
  <r>
    <x v="0"/>
    <x v="0"/>
    <x v="3"/>
    <s v="TR.35382"/>
    <n v="1"/>
    <x v="12"/>
    <x v="0"/>
    <d v="2018-11-09T09:02:48"/>
    <d v="2018-10-27T23:46:42"/>
    <n v="1070166.0000001313"/>
    <n v="17836.100000002189"/>
    <n v="17836.100000002189"/>
    <n v="1"/>
    <s v="D530576"/>
    <s v="Closed"/>
  </r>
  <r>
    <x v="0"/>
    <x v="0"/>
    <x v="3"/>
    <s v="FS.891"/>
    <n v="7"/>
    <x v="12"/>
    <x v="0"/>
    <d v="2018-10-30T07:42:42"/>
    <d v="2018-10-27T23:46:42"/>
    <n v="201360.00000005588"/>
    <n v="3356.0000000009313"/>
    <n v="23492.000000006519"/>
    <n v="1"/>
    <s v="D528725"/>
    <s v="Closed"/>
  </r>
  <r>
    <x v="0"/>
    <x v="0"/>
    <x v="3"/>
    <s v="FS.881"/>
    <n v="1"/>
    <x v="12"/>
    <x v="0"/>
    <d v="2018-10-30T07:48:59"/>
    <d v="2018-10-27T23:46:42"/>
    <n v="201736.99999954551"/>
    <n v="3362.2833333257586"/>
    <n v="3362.2833333257586"/>
    <n v="1"/>
    <s v="D528721"/>
    <s v="Closed"/>
  </r>
  <r>
    <x v="0"/>
    <x v="0"/>
    <x v="3"/>
    <s v="TR.35272"/>
    <n v="1"/>
    <x v="12"/>
    <x v="0"/>
    <d v="2018-11-09T17:02:01"/>
    <d v="2018-10-27T23:46:42"/>
    <n v="1098919.000000041"/>
    <n v="18315.31666666735"/>
    <n v="18315.31666666735"/>
    <n v="1"/>
    <s v="D530568"/>
    <s v="Closed"/>
  </r>
  <r>
    <x v="0"/>
    <x v="0"/>
    <x v="3"/>
    <s v="FS.888"/>
    <n v="8"/>
    <x v="12"/>
    <x v="0"/>
    <d v="2018-11-02T08:21:19"/>
    <d v="2018-10-27T23:46:42"/>
    <n v="462876.99999979232"/>
    <n v="7714.6166666632053"/>
    <n v="61716.933333305642"/>
    <n v="1"/>
    <s v="D528722"/>
    <s v="Closed"/>
  </r>
  <r>
    <x v="0"/>
    <x v="0"/>
    <x v="3"/>
    <s v="TR.35256"/>
    <n v="1"/>
    <x v="12"/>
    <x v="0"/>
    <d v="2018-10-30T07:51:34"/>
    <d v="2018-10-27T23:46:42"/>
    <n v="201891.99999994598"/>
    <n v="3364.8666666657664"/>
    <n v="3364.8666666657664"/>
    <n v="1"/>
    <s v="D530566"/>
    <s v="Closed"/>
  </r>
  <r>
    <x v="0"/>
    <x v="0"/>
    <x v="3"/>
    <s v="FS.892"/>
    <n v="6"/>
    <x v="12"/>
    <x v="0"/>
    <d v="2018-10-30T07:43:01"/>
    <d v="2018-10-27T23:46:42"/>
    <n v="201379.00000009686"/>
    <n v="3356.316666668281"/>
    <n v="20137.900000009686"/>
    <n v="1"/>
    <s v="D528726"/>
    <s v="Closed"/>
  </r>
  <r>
    <x v="0"/>
    <x v="0"/>
    <x v="3"/>
    <s v="TR.35372"/>
    <n v="1"/>
    <x v="12"/>
    <x v="0"/>
    <d v="2018-10-30T07:52:58"/>
    <d v="2018-10-27T23:46:42"/>
    <n v="201976.00000009406"/>
    <n v="3366.2666666682344"/>
    <n v="3366.2666666682344"/>
    <n v="1"/>
    <s v="D530560"/>
    <s v="Closed"/>
  </r>
  <r>
    <x v="0"/>
    <x v="0"/>
    <x v="3"/>
    <s v="TR.35230"/>
    <n v="1"/>
    <x v="12"/>
    <x v="0"/>
    <d v="2018-10-30T07:47:57"/>
    <d v="2018-10-27T23:46:42"/>
    <n v="201675.0000001397"/>
    <n v="3361.2500000023283"/>
    <n v="3361.2500000023283"/>
    <n v="1"/>
    <s v="D530573"/>
    <s v="Closed"/>
  </r>
  <r>
    <x v="0"/>
    <x v="0"/>
    <x v="3"/>
    <s v="TR.35225"/>
    <n v="1"/>
    <x v="12"/>
    <x v="0"/>
    <d v="2018-10-30T07:48:20"/>
    <d v="2018-10-27T23:46:42"/>
    <n v="201697.99999985844"/>
    <n v="3361.633333330974"/>
    <n v="3361.633333330974"/>
    <n v="1"/>
    <s v="D530572"/>
    <s v="Closed"/>
  </r>
  <r>
    <x v="0"/>
    <x v="0"/>
    <x v="3"/>
    <s v="FS.882"/>
    <n v="3"/>
    <x v="12"/>
    <x v="0"/>
    <d v="2018-11-02T08:24:40"/>
    <d v="2018-10-27T23:46:42"/>
    <n v="463077.99999963026"/>
    <n v="7717.9666666605044"/>
    <n v="23153.899999981513"/>
    <n v="1"/>
    <s v="D528681"/>
    <s v="Closed"/>
  </r>
  <r>
    <x v="0"/>
    <x v="0"/>
    <x v="3"/>
    <s v="FS.1072"/>
    <n v="3"/>
    <x v="12"/>
    <x v="0"/>
    <d v="2018-10-31T19:48:46"/>
    <d v="2018-10-27T23:46:42"/>
    <n v="331323.99999964982"/>
    <n v="5522.0666666608304"/>
    <n v="16566.199999982491"/>
    <n v="1"/>
    <s v="D528733"/>
    <s v="Closed"/>
  </r>
  <r>
    <x v="0"/>
    <x v="0"/>
    <x v="3"/>
    <s v="FS.873"/>
    <n v="1"/>
    <x v="12"/>
    <x v="0"/>
    <d v="2018-10-30T07:44:16"/>
    <d v="2018-10-27T23:46:42"/>
    <n v="201454.00000002701"/>
    <n v="3357.5666666671168"/>
    <n v="3357.5666666671168"/>
    <n v="1"/>
    <s v="D528718"/>
    <s v="Closed"/>
  </r>
  <r>
    <x v="0"/>
    <x v="0"/>
    <x v="3"/>
    <s v="TR.35217"/>
    <n v="1"/>
    <x v="12"/>
    <x v="0"/>
    <d v="2018-10-30T07:49:56"/>
    <d v="2018-10-27T23:46:42"/>
    <n v="201793.99999966845"/>
    <n v="3363.2333333278075"/>
    <n v="3363.2333333278075"/>
    <n v="1"/>
    <s v="D530570"/>
    <s v="Closed"/>
  </r>
  <r>
    <x v="0"/>
    <x v="0"/>
    <x v="3"/>
    <s v="TR.35279"/>
    <n v="1"/>
    <x v="12"/>
    <x v="0"/>
    <d v="2018-10-30T07:51:47"/>
    <d v="2018-10-27T23:46:42"/>
    <n v="201904.99999984168"/>
    <n v="3365.0833333306946"/>
    <n v="3365.0833333306946"/>
    <n v="1"/>
    <s v="D530563"/>
    <s v="Closed"/>
  </r>
  <r>
    <x v="0"/>
    <x v="0"/>
    <x v="3"/>
    <s v="FS.1119"/>
    <n v="5"/>
    <x v="12"/>
    <x v="0"/>
    <d v="2018-10-31T19:48:16"/>
    <d v="2018-10-27T23:46:42"/>
    <n v="331293.99999955203"/>
    <n v="5521.5666666592006"/>
    <n v="27607.833333296003"/>
    <n v="1"/>
    <s v="D528735"/>
    <s v="Closed"/>
  </r>
  <r>
    <x v="0"/>
    <x v="0"/>
    <x v="3"/>
    <s v="TR.35226"/>
    <n v="1"/>
    <x v="12"/>
    <x v="0"/>
    <d v="2018-10-30T07:51:21"/>
    <d v="2018-10-27T23:46:42"/>
    <n v="201879.00000005029"/>
    <n v="3364.6500000008382"/>
    <n v="3364.6500000008382"/>
    <n v="1"/>
    <s v="D530567"/>
    <s v="Closed"/>
  </r>
  <r>
    <x v="0"/>
    <x v="0"/>
    <x v="3"/>
    <s v="FS.885"/>
    <n v="8"/>
    <x v="12"/>
    <x v="0"/>
    <d v="2018-10-31T19:50:21"/>
    <d v="2018-10-27T23:46:42"/>
    <n v="331418.99999985471"/>
    <n v="5523.6499999975786"/>
    <n v="44189.199999980628"/>
    <n v="1"/>
    <s v="D528724"/>
    <s v="Closed"/>
  </r>
  <r>
    <x v="0"/>
    <x v="0"/>
    <x v="3"/>
    <s v="TR.152894"/>
    <n v="1"/>
    <x v="12"/>
    <x v="0"/>
    <d v="2018-10-30T07:49:31"/>
    <d v="2018-10-27T23:46:42"/>
    <n v="201769.00000011083"/>
    <n v="3362.8166666685138"/>
    <n v="3362.8166666685138"/>
    <n v="1"/>
    <s v="D530571"/>
    <s v="Closed"/>
  </r>
  <r>
    <x v="0"/>
    <x v="0"/>
    <x v="3"/>
    <s v="TR.35407"/>
    <n v="2"/>
    <x v="12"/>
    <x v="0"/>
    <d v="2018-10-30T07:53:52"/>
    <d v="2018-10-27T23:46:42"/>
    <n v="202030.00000014435"/>
    <n v="3367.1666666690726"/>
    <n v="6734.3333333381452"/>
    <n v="1"/>
    <s v="D530559"/>
    <s v="Closed"/>
  </r>
  <r>
    <x v="0"/>
    <x v="0"/>
    <x v="3"/>
    <s v="TR.35510"/>
    <n v="1"/>
    <x v="12"/>
    <x v="0"/>
    <d v="2018-11-09T09:02:59"/>
    <d v="2018-10-27T23:46:42"/>
    <n v="1070176.9999995595"/>
    <n v="17836.283333325991"/>
    <n v="17836.283333325991"/>
    <n v="1"/>
    <s v="D530577"/>
    <s v="Closed"/>
  </r>
  <r>
    <x v="0"/>
    <x v="0"/>
    <x v="3"/>
    <s v="FS.1058"/>
    <n v="4"/>
    <x v="12"/>
    <x v="0"/>
    <d v="2018-10-31T19:49:03"/>
    <d v="2018-10-27T23:46:42"/>
    <n v="331340.99999985192"/>
    <n v="5522.349999997532"/>
    <n v="22089.399999990128"/>
    <n v="1"/>
    <s v="D528732"/>
    <s v="Closed"/>
  </r>
  <r>
    <x v="0"/>
    <x v="0"/>
    <x v="3"/>
    <s v="TR.35320"/>
    <n v="1"/>
    <x v="12"/>
    <x v="0"/>
    <d v="2018-10-30T07:52:32"/>
    <d v="2018-10-27T23:46:42"/>
    <n v="201949.99999967404"/>
    <n v="3365.8333333279006"/>
    <n v="3365.8333333279006"/>
    <n v="1"/>
    <s v="D530561"/>
    <s v="Closed"/>
  </r>
  <r>
    <x v="0"/>
    <x v="0"/>
    <x v="3"/>
    <s v="FS.1037"/>
    <n v="1"/>
    <x v="12"/>
    <x v="0"/>
    <d v="2018-10-31T19:49:41"/>
    <d v="2018-10-27T23:46:42"/>
    <n v="331378.99999993388"/>
    <n v="5522.9833333322313"/>
    <n v="5522.9833333322313"/>
    <n v="1"/>
    <s v="D528731"/>
    <s v="Closed"/>
  </r>
  <r>
    <x v="0"/>
    <x v="0"/>
    <x v="3"/>
    <s v="FS.920"/>
    <n v="5"/>
    <x v="12"/>
    <x v="0"/>
    <d v="2018-10-30T07:50:49"/>
    <d v="2018-10-27T23:46:42"/>
    <n v="201847.00000011362"/>
    <n v="3364.1166666685604"/>
    <n v="16820.583333342802"/>
    <n v="1"/>
    <s v="D528687"/>
    <s v="Closed"/>
  </r>
  <r>
    <x v="0"/>
    <x v="2"/>
    <x v="10"/>
    <s v="TR.32059"/>
    <n v="2"/>
    <x v="12"/>
    <x v="0"/>
    <d v="2018-10-28T01:55:00"/>
    <d v="2018-10-28T00:55:07"/>
    <n v="3593.0000000400469"/>
    <n v="59.883333334000781"/>
    <n v="119.76666666800156"/>
    <n v="1"/>
    <s v="D530581"/>
    <s v="Closed"/>
  </r>
  <r>
    <x v="0"/>
    <x v="0"/>
    <x v="4"/>
    <s v="FS.1181"/>
    <n v="1"/>
    <x v="12"/>
    <x v="0"/>
    <d v="2018-10-28T08:38:30"/>
    <d v="2018-10-28T08:12:04"/>
    <n v="1586.0000004759058"/>
    <n v="26.433333341265097"/>
    <n v="26.433333341265097"/>
    <n v="1"/>
    <s v="D527794"/>
    <s v="Closed"/>
  </r>
  <r>
    <x v="0"/>
    <x v="0"/>
    <x v="4"/>
    <s v="PL.100834"/>
    <n v="12"/>
    <x v="12"/>
    <x v="0"/>
    <d v="2018-10-30T08:30:32"/>
    <d v="2018-10-28T08:15:08"/>
    <n v="173723.99999974295"/>
    <n v="2895.3999999957159"/>
    <n v="34744.799999948591"/>
    <n v="1"/>
    <s v="D530584_A"/>
    <s v="Closed"/>
  </r>
  <r>
    <x v="0"/>
    <x v="0"/>
    <x v="4"/>
    <s v="PL.100834"/>
    <n v="12"/>
    <x v="12"/>
    <x v="0"/>
    <d v="2018-10-30T08:30:19"/>
    <d v="2018-10-28T08:15:31"/>
    <n v="173688.00000012852"/>
    <n v="2894.800000002142"/>
    <n v="34737.600000025705"/>
    <n v="1"/>
    <s v="D530584_B"/>
    <s v="Closed"/>
  </r>
  <r>
    <x v="0"/>
    <x v="0"/>
    <x v="4"/>
    <s v="FS.1244"/>
    <n v="1"/>
    <x v="12"/>
    <x v="0"/>
    <d v="2018-10-29T21:33:10"/>
    <d v="2018-10-28T08:15:31"/>
    <n v="134259.00000028778"/>
    <n v="2237.6500000047963"/>
    <n v="2237.6500000047963"/>
    <n v="1"/>
    <s v="D528106_B"/>
    <s v="Closed"/>
  </r>
  <r>
    <x v="0"/>
    <x v="0"/>
    <x v="4"/>
    <s v="MTR.19054"/>
    <n v="1"/>
    <x v="12"/>
    <x v="0"/>
    <d v="2018-10-28T12:16:31"/>
    <d v="2018-10-28T09:44:00"/>
    <n v="9150.999999884516"/>
    <n v="152.51666666474193"/>
    <n v="152.51666666474193"/>
    <n v="1"/>
    <s v="C530592"/>
    <s v="Closed"/>
  </r>
  <r>
    <x v="0"/>
    <x v="2"/>
    <x v="5"/>
    <s v="SL.3037"/>
    <n v="1"/>
    <x v="12"/>
    <x v="0"/>
    <d v="2018-11-10T09:16:08"/>
    <d v="2018-10-28T11:10:00"/>
    <n v="1116367.9999996908"/>
    <n v="18606.13333332818"/>
    <n v="18606.13333332818"/>
    <n v="1"/>
    <s v="D530599"/>
    <s v="Closed"/>
  </r>
  <r>
    <x v="0"/>
    <x v="2"/>
    <x v="5"/>
    <s v="SL.3034"/>
    <n v="1"/>
    <x v="12"/>
    <x v="0"/>
    <d v="2018-11-10T09:16:58"/>
    <d v="2018-10-28T11:10:00"/>
    <n v="1116417.9999994347"/>
    <n v="18606.966666657245"/>
    <n v="18606.966666657245"/>
    <n v="1"/>
    <s v="D530602"/>
    <s v="Closed"/>
  </r>
  <r>
    <x v="0"/>
    <x v="0"/>
    <x v="3"/>
    <s v="FS.583"/>
    <n v="5"/>
    <x v="12"/>
    <x v="0"/>
    <d v="2018-10-31T01:03:05"/>
    <d v="2018-10-28T15:01:00"/>
    <n v="208925.00000009313"/>
    <n v="3482.0833333348855"/>
    <n v="17410.416666674428"/>
    <n v="1"/>
    <s v="D531086"/>
    <s v="Closed"/>
  </r>
  <r>
    <x v="0"/>
    <x v="4"/>
    <x v="9"/>
    <s v="FS.1425"/>
    <n v="1"/>
    <x v="2"/>
    <x v="1"/>
    <d v="2018-06-27T12:36:46"/>
    <d v="2018-06-27T08:26:00"/>
    <n v="15045.999999926426"/>
    <n v="250.76666666544043"/>
    <n v="250.76666666544043"/>
    <n v="1"/>
    <s v="D521989"/>
    <s v="Closed"/>
  </r>
  <r>
    <x v="0"/>
    <x v="2"/>
    <x v="10"/>
    <s v="TR.32532"/>
    <n v="2"/>
    <x v="12"/>
    <x v="0"/>
    <d v="2018-10-28T20:46:49"/>
    <d v="2018-10-28T19:32:30"/>
    <n v="4459.000000054948"/>
    <n v="74.316666667582467"/>
    <n v="148.63333333516493"/>
    <n v="1"/>
    <s v="D528292"/>
    <s v="Closed"/>
  </r>
  <r>
    <x v="0"/>
    <x v="2"/>
    <x v="10"/>
    <s v="FS.256"/>
    <n v="1"/>
    <x v="12"/>
    <x v="0"/>
    <d v="2018-10-28T20:46:06"/>
    <d v="2018-10-28T19:32:30"/>
    <n v="4416.0000000614673"/>
    <n v="73.600000001024455"/>
    <n v="73.600000001024455"/>
    <n v="1"/>
    <s v="D528298"/>
    <s v="Closed"/>
  </r>
  <r>
    <x v="0"/>
    <x v="2"/>
    <x v="10"/>
    <s v="FS.191"/>
    <n v="2"/>
    <x v="12"/>
    <x v="0"/>
    <d v="2018-10-28T20:44:11"/>
    <d v="2018-10-28T19:32:30"/>
    <n v="4301.0000002104789"/>
    <n v="71.683333336841315"/>
    <n v="143.36666667368263"/>
    <n v="1"/>
    <s v="D528235"/>
    <s v="Closed"/>
  </r>
  <r>
    <x v="0"/>
    <x v="2"/>
    <x v="10"/>
    <s v="TR.32219"/>
    <n v="1"/>
    <x v="12"/>
    <x v="0"/>
    <d v="2018-10-28T19:47:49"/>
    <d v="2018-10-28T19:32:30"/>
    <n v="918.99999983143061"/>
    <n v="15.316666663857177"/>
    <n v="15.316666663857177"/>
    <n v="1"/>
    <s v="D528207"/>
    <s v="Closed"/>
  </r>
  <r>
    <x v="0"/>
    <x v="2"/>
    <x v="10"/>
    <s v="TR.32260"/>
    <n v="2"/>
    <x v="12"/>
    <x v="0"/>
    <d v="2018-10-28T20:40:28"/>
    <d v="2018-10-28T19:32:30"/>
    <n v="4078.0000002589077"/>
    <n v="67.966666670981795"/>
    <n v="135.93333334196359"/>
    <n v="1"/>
    <s v="D528220"/>
    <s v="Closed"/>
  </r>
  <r>
    <x v="0"/>
    <x v="2"/>
    <x v="10"/>
    <s v="FS.170"/>
    <n v="1"/>
    <x v="12"/>
    <x v="0"/>
    <d v="2018-10-28T19:48:28"/>
    <d v="2018-10-28T19:32:30"/>
    <n v="958.00000014714897"/>
    <n v="15.966666669119149"/>
    <n v="15.966666669119149"/>
    <n v="1"/>
    <s v="D528214"/>
    <s v="Closed"/>
  </r>
  <r>
    <x v="0"/>
    <x v="2"/>
    <x v="10"/>
    <s v="FS.275"/>
    <n v="2"/>
    <x v="12"/>
    <x v="0"/>
    <d v="2018-10-28T21:12:20"/>
    <d v="2018-10-28T19:32:30"/>
    <n v="5990.0000002468005"/>
    <n v="99.833333337446675"/>
    <n v="199.66666667489335"/>
    <n v="1"/>
    <s v="D527684"/>
    <s v="Closed"/>
  </r>
  <r>
    <x v="0"/>
    <x v="2"/>
    <x v="10"/>
    <s v="FS.268"/>
    <n v="1"/>
    <x v="12"/>
    <x v="0"/>
    <d v="2018-10-28T20:45:40"/>
    <d v="2018-10-28T19:32:30"/>
    <n v="4390.0000002700835"/>
    <n v="73.166666671168059"/>
    <n v="73.166666671168059"/>
    <n v="1"/>
    <s v="D529381"/>
    <s v="Closed"/>
  </r>
  <r>
    <x v="0"/>
    <x v="2"/>
    <x v="10"/>
    <s v="FS.177"/>
    <n v="1"/>
    <x v="12"/>
    <x v="0"/>
    <d v="2018-10-28T20:42:18"/>
    <d v="2018-10-28T19:32:30"/>
    <n v="4188.0000001983717"/>
    <n v="69.800000003306195"/>
    <n v="69.800000003306195"/>
    <n v="1"/>
    <s v="D528225"/>
    <s v="Closed"/>
  </r>
  <r>
    <x v="0"/>
    <x v="2"/>
    <x v="10"/>
    <s v="TR.32210"/>
    <n v="1"/>
    <x v="12"/>
    <x v="0"/>
    <d v="2018-10-28T19:47:09"/>
    <d v="2018-10-28T19:32:30"/>
    <n v="878.99999991059303"/>
    <n v="14.649999998509884"/>
    <n v="14.649999998509884"/>
    <n v="1"/>
    <s v="D528203"/>
    <s v="Closed"/>
  </r>
  <r>
    <x v="0"/>
    <x v="2"/>
    <x v="10"/>
    <s v="FS.205"/>
    <n v="1"/>
    <x v="12"/>
    <x v="0"/>
    <d v="2018-10-28T20:44:39"/>
    <d v="2018-10-28T19:32:30"/>
    <n v="4328.9999998407438"/>
    <n v="72.149999997345731"/>
    <n v="72.149999997345731"/>
    <n v="1"/>
    <s v="D528274"/>
    <s v="Closed"/>
  </r>
  <r>
    <x v="0"/>
    <x v="2"/>
    <x v="10"/>
    <s v="TR.105686"/>
    <n v="1"/>
    <x v="12"/>
    <x v="0"/>
    <d v="2018-10-28T20:43:44"/>
    <d v="2018-10-28T19:32:30"/>
    <n v="4274.0000001853332"/>
    <n v="71.23333333642222"/>
    <n v="71.23333333642222"/>
    <n v="1"/>
    <s v="D528322"/>
    <s v="Closed"/>
  </r>
  <r>
    <x v="0"/>
    <x v="2"/>
    <x v="10"/>
    <s v="FS.210"/>
    <n v="1"/>
    <x v="12"/>
    <x v="0"/>
    <d v="2018-10-28T20:45:01"/>
    <d v="2018-10-28T19:32:30"/>
    <n v="4350.9999999543652"/>
    <n v="72.516666665906087"/>
    <n v="72.516666665906087"/>
    <n v="1"/>
    <s v="D528277"/>
    <s v="Closed"/>
  </r>
  <r>
    <x v="0"/>
    <x v="2"/>
    <x v="10"/>
    <s v="FS.181"/>
    <n v="1"/>
    <x v="12"/>
    <x v="0"/>
    <d v="2018-10-28T20:43:09"/>
    <d v="2018-10-28T19:32:30"/>
    <n v="4239.00000017602"/>
    <n v="70.650000002933666"/>
    <n v="70.650000002933666"/>
    <n v="1"/>
    <s v="D528226"/>
    <s v="Closed"/>
  </r>
  <r>
    <x v="0"/>
    <x v="2"/>
    <x v="10"/>
    <s v="FS.169"/>
    <n v="1"/>
    <x v="12"/>
    <x v="0"/>
    <d v="2018-10-28T19:48:13"/>
    <d v="2018-10-28T19:32:30"/>
    <n v="943.0000004125759"/>
    <n v="15.716666673542932"/>
    <n v="15.716666673542932"/>
    <n v="1"/>
    <s v="D528213"/>
    <s v="Closed"/>
  </r>
  <r>
    <x v="0"/>
    <x v="3"/>
    <x v="7"/>
    <s v="FDR.8357"/>
    <n v="653"/>
    <x v="12"/>
    <x v="0"/>
    <d v="2018-11-01T16:02:00"/>
    <d v="2018-10-28T19:35:33"/>
    <n v="332787.00000029057"/>
    <n v="5546.4500000048429"/>
    <n v="3621831.8500031624"/>
    <n v="1"/>
    <s v="D531553_B"/>
    <s v="Closed"/>
  </r>
  <r>
    <x v="0"/>
    <x v="2"/>
    <x v="10"/>
    <s v="TR.32207"/>
    <n v="1"/>
    <x v="12"/>
    <x v="0"/>
    <d v="2018-10-28T23:42:52"/>
    <d v="2018-10-28T20:00:00"/>
    <n v="13371.999999624677"/>
    <n v="222.86666666041128"/>
    <n v="222.86666666041128"/>
    <n v="1"/>
    <s v="D530663"/>
    <s v="Closed"/>
  </r>
  <r>
    <x v="0"/>
    <x v="0"/>
    <x v="4"/>
    <s v="REC.1318"/>
    <n v="71"/>
    <x v="12"/>
    <x v="0"/>
    <d v="2018-10-30T10:14:50"/>
    <d v="2018-10-28T20:38:18"/>
    <n v="135391.99999985285"/>
    <n v="2256.5333333308809"/>
    <n v="160213.86666649254"/>
    <n v="1"/>
    <s v="D526942_B"/>
    <s v="Closed"/>
  </r>
  <r>
    <x v="0"/>
    <x v="0"/>
    <x v="4"/>
    <s v="FS.1266"/>
    <n v="4"/>
    <x v="12"/>
    <x v="0"/>
    <d v="2018-11-02T15:31:13"/>
    <d v="2018-10-28T20:38:18"/>
    <n v="413575.00000039581"/>
    <n v="6892.9166666732635"/>
    <n v="27571.666666693054"/>
    <n v="1"/>
    <s v="D526956_B"/>
    <s v="Closed"/>
  </r>
  <r>
    <x v="0"/>
    <x v="0"/>
    <x v="4"/>
    <s v="FS.1232"/>
    <n v="32"/>
    <x v="12"/>
    <x v="0"/>
    <d v="2018-11-04T16:11:12"/>
    <d v="2018-10-28T20:38:18"/>
    <n v="588773.9999998128"/>
    <n v="9812.8999999968801"/>
    <n v="314012.79999990016"/>
    <n v="1"/>
    <s v="D526940_B"/>
    <s v="Closed"/>
  </r>
  <r>
    <x v="0"/>
    <x v="0"/>
    <x v="3"/>
    <s v="REC.720"/>
    <n v="28"/>
    <x v="12"/>
    <x v="0"/>
    <d v="2018-10-30T20:36:23"/>
    <d v="2018-10-28T21:34:15"/>
    <n v="169327.99999995623"/>
    <n v="2822.1333333326038"/>
    <n v="79019.733333312906"/>
    <n v="1"/>
    <s v="D528736_B"/>
    <s v="Closed"/>
  </r>
  <r>
    <x v="0"/>
    <x v="0"/>
    <x v="3"/>
    <s v="FS.721"/>
    <n v="1"/>
    <x v="12"/>
    <x v="0"/>
    <d v="2018-10-31T19:51:10"/>
    <d v="2018-10-28T21:34:15"/>
    <n v="253015.00000006054"/>
    <n v="4216.9166666676756"/>
    <n v="4216.9166666676756"/>
    <n v="1"/>
    <s v="D528737_B"/>
    <s v="Closed"/>
  </r>
  <r>
    <x v="0"/>
    <x v="4"/>
    <x v="8"/>
    <s v="FDR.8370"/>
    <n v="303"/>
    <x v="12"/>
    <x v="0"/>
    <d v="2018-11-01T15:41:31"/>
    <d v="2018-10-28T21:37:36"/>
    <n v="324235.00000024214"/>
    <n v="5403.9166666707024"/>
    <n v="1637386.7500012228"/>
    <n v="1"/>
    <s v="D531478_B"/>
    <s v="Closed"/>
  </r>
  <r>
    <x v="0"/>
    <x v="0"/>
    <x v="4"/>
    <s v="FS.1123"/>
    <n v="5"/>
    <x v="12"/>
    <x v="0"/>
    <d v="2018-10-29T10:21:16"/>
    <d v="2018-10-29T09:47:00"/>
    <n v="2056.0000003315508"/>
    <n v="34.266666672192514"/>
    <n v="171.33333336096257"/>
    <n v="1"/>
    <s v="D530852"/>
    <s v="Closed"/>
  </r>
  <r>
    <x v="0"/>
    <x v="0"/>
    <x v="4"/>
    <s v="MTR.18184"/>
    <n v="1"/>
    <x v="12"/>
    <x v="0"/>
    <d v="2018-10-29T17:10:19"/>
    <d v="2018-10-29T11:00:00"/>
    <n v="22218.999999482185"/>
    <n v="370.31666665803641"/>
    <n v="370.31666665803641"/>
    <n v="1"/>
    <s v="C530711"/>
    <s v="Closed"/>
  </r>
  <r>
    <x v="0"/>
    <x v="2"/>
    <x v="10"/>
    <s v="MTR.17912"/>
    <n v="1"/>
    <x v="12"/>
    <x v="0"/>
    <d v="2018-10-29T19:34:00"/>
    <d v="2018-10-29T11:39:00"/>
    <n v="28499.999999860302"/>
    <n v="474.99999999767169"/>
    <n v="474.99999999767169"/>
    <n v="1"/>
    <s v="C530720"/>
    <s v="Closed"/>
  </r>
  <r>
    <x v="0"/>
    <x v="7"/>
    <x v="17"/>
    <s v="FS.1855"/>
    <n v="56"/>
    <x v="12"/>
    <x v="0"/>
    <d v="2018-10-29T14:18:17"/>
    <d v="2018-10-29T13:56:00"/>
    <n v="1337.0000001043081"/>
    <n v="22.283333335071802"/>
    <n v="1247.8666667640209"/>
    <n v="1"/>
    <s v="D530744"/>
    <s v="Closed"/>
  </r>
  <r>
    <x v="0"/>
    <x v="2"/>
    <x v="10"/>
    <s v="MTR.19340"/>
    <n v="1"/>
    <x v="12"/>
    <x v="0"/>
    <d v="2018-11-08T19:36:51"/>
    <d v="2018-10-29T14:25:01"/>
    <n v="882709.99999959022"/>
    <n v="14711.833333326504"/>
    <n v="14711.833333326504"/>
    <n v="1"/>
    <s v="C530746"/>
    <s v="Closed"/>
  </r>
  <r>
    <x v="0"/>
    <x v="0"/>
    <x v="3"/>
    <s v="MTR.61142"/>
    <n v="1"/>
    <x v="12"/>
    <x v="0"/>
    <d v="2018-10-29T18:51:00"/>
    <d v="2018-10-29T15:34:00"/>
    <n v="11820.000000181608"/>
    <n v="197.0000000030268"/>
    <n v="197.0000000030268"/>
    <n v="1"/>
    <s v="C530766"/>
    <s v="Closed"/>
  </r>
  <r>
    <x v="0"/>
    <x v="2"/>
    <x v="15"/>
    <s v="MTR.24456"/>
    <n v="1"/>
    <x v="12"/>
    <x v="0"/>
    <d v="2018-11-04T16:41:00"/>
    <d v="2018-10-29T15:54:00"/>
    <n v="521220.00000039116"/>
    <n v="8687.0000000065193"/>
    <n v="8687.0000000065193"/>
    <n v="1"/>
    <s v="C530771"/>
    <s v="Closed"/>
  </r>
  <r>
    <x v="0"/>
    <x v="2"/>
    <x v="16"/>
    <s v="TR.33741"/>
    <n v="2"/>
    <x v="12"/>
    <x v="0"/>
    <d v="2018-10-29T16:25:31"/>
    <d v="2018-10-29T15:59:09"/>
    <n v="1582.0000001695007"/>
    <n v="26.366666669491678"/>
    <n v="52.733333338983357"/>
    <n v="1"/>
    <s v="D528428"/>
    <s v="Closed"/>
  </r>
  <r>
    <x v="0"/>
    <x v="2"/>
    <x v="16"/>
    <s v="TR.33754"/>
    <n v="1"/>
    <x v="12"/>
    <x v="0"/>
    <d v="2018-10-29T16:30:43"/>
    <d v="2018-10-29T15:59:09"/>
    <n v="1894.0000001806766"/>
    <n v="31.566666669677943"/>
    <n v="31.566666669677943"/>
    <n v="1"/>
    <s v="D528431"/>
    <s v="Closed"/>
  </r>
  <r>
    <x v="0"/>
    <x v="2"/>
    <x v="16"/>
    <s v="TR.33851"/>
    <n v="7"/>
    <x v="12"/>
    <x v="0"/>
    <d v="2018-10-29T16:31:05"/>
    <d v="2018-10-29T15:59:09"/>
    <n v="1916.0000002942979"/>
    <n v="31.933333338238299"/>
    <n v="223.53333336766809"/>
    <n v="1"/>
    <s v="D528699"/>
    <s v="Closed"/>
  </r>
  <r>
    <x v="0"/>
    <x v="2"/>
    <x v="16"/>
    <s v="TR.33520"/>
    <n v="2"/>
    <x v="12"/>
    <x v="0"/>
    <d v="2018-10-29T16:29:17"/>
    <d v="2018-10-29T15:59:09"/>
    <n v="1808.0000001937151"/>
    <n v="30.133333336561918"/>
    <n v="60.266666673123837"/>
    <n v="1"/>
    <s v="D527470"/>
    <s v="Closed"/>
  </r>
  <r>
    <x v="0"/>
    <x v="2"/>
    <x v="16"/>
    <s v="FS.37187"/>
    <n v="2"/>
    <x v="12"/>
    <x v="0"/>
    <d v="2018-10-29T16:28:39"/>
    <d v="2018-10-29T15:59:09"/>
    <n v="1770.0000001117587"/>
    <n v="29.500000001862645"/>
    <n v="59.00000000372529"/>
    <n v="1"/>
    <s v="D526512"/>
    <s v="Closed"/>
  </r>
  <r>
    <x v="0"/>
    <x v="2"/>
    <x v="16"/>
    <s v="TR.33713"/>
    <n v="3"/>
    <x v="12"/>
    <x v="0"/>
    <d v="2018-10-29T16:26:17"/>
    <d v="2018-10-29T15:59:09"/>
    <n v="1628.0000002356246"/>
    <n v="27.13333333726041"/>
    <n v="81.400000011781231"/>
    <n v="1"/>
    <s v="D527477"/>
    <s v="Closed"/>
  </r>
  <r>
    <x v="0"/>
    <x v="2"/>
    <x v="16"/>
    <s v="TR.33616"/>
    <n v="8"/>
    <x v="12"/>
    <x v="0"/>
    <d v="2018-10-29T16:32:14"/>
    <d v="2018-10-29T15:59:09"/>
    <n v="1985.0000000791624"/>
    <n v="33.083333334652707"/>
    <n v="264.66666667722166"/>
    <n v="1"/>
    <s v="D527474"/>
    <s v="Closed"/>
  </r>
  <r>
    <x v="0"/>
    <x v="2"/>
    <x v="16"/>
    <s v="TR.33328"/>
    <n v="3"/>
    <x v="12"/>
    <x v="0"/>
    <d v="2018-10-29T16:35:09"/>
    <d v="2018-10-29T15:59:09"/>
    <n v="2160.0000001257285"/>
    <n v="36.000000002095476"/>
    <n v="108.00000000628643"/>
    <n v="1"/>
    <s v="D527098"/>
    <s v="Closed"/>
  </r>
  <r>
    <x v="0"/>
    <x v="2"/>
    <x v="16"/>
    <s v="TR.33579"/>
    <n v="1"/>
    <x v="12"/>
    <x v="0"/>
    <d v="2018-10-29T16:36:05"/>
    <d v="2018-10-29T15:59:09"/>
    <n v="2216.0000000149012"/>
    <n v="36.933333333581686"/>
    <n v="36.933333333581686"/>
    <n v="1"/>
    <s v="D528706"/>
    <s v="Closed"/>
  </r>
  <r>
    <x v="0"/>
    <x v="2"/>
    <x v="16"/>
    <s v="TR.33660"/>
    <n v="6"/>
    <x v="12"/>
    <x v="0"/>
    <d v="2018-10-29T16:36:22"/>
    <d v="2018-10-29T15:59:09"/>
    <n v="2233.0000002169982"/>
    <n v="37.216666670283303"/>
    <n v="223.30000002169982"/>
    <n v="1"/>
    <s v="D527475"/>
    <s v="Closed"/>
  </r>
  <r>
    <x v="0"/>
    <x v="2"/>
    <x v="16"/>
    <s v="TR.33090"/>
    <n v="1"/>
    <x v="12"/>
    <x v="0"/>
    <d v="2018-10-29T16:31:27"/>
    <d v="2018-10-29T15:59:09"/>
    <n v="1938.0000004079193"/>
    <n v="32.300000006798655"/>
    <n v="32.300000006798655"/>
    <n v="1"/>
    <s v="D527410"/>
    <s v="Closed"/>
  </r>
  <r>
    <x v="0"/>
    <x v="2"/>
    <x v="16"/>
    <s v="TR.33694"/>
    <n v="6"/>
    <x v="12"/>
    <x v="0"/>
    <d v="2018-10-29T16:33:49"/>
    <d v="2018-10-29T15:59:09"/>
    <n v="2080.0000002840534"/>
    <n v="34.66666667140089"/>
    <n v="208.00000002840534"/>
    <n v="1"/>
    <s v="D527476"/>
    <s v="Closed"/>
  </r>
  <r>
    <x v="0"/>
    <x v="2"/>
    <x v="16"/>
    <s v="TR.32722"/>
    <n v="3"/>
    <x v="12"/>
    <x v="0"/>
    <d v="2018-10-29T16:27:31"/>
    <d v="2018-10-29T15:59:09"/>
    <n v="1701.9999999320135"/>
    <n v="28.366666665533558"/>
    <n v="85.099999996600673"/>
    <n v="1"/>
    <s v="D527186"/>
    <s v="Closed"/>
  </r>
  <r>
    <x v="0"/>
    <x v="2"/>
    <x v="16"/>
    <s v="TR.33521"/>
    <n v="4"/>
    <x v="12"/>
    <x v="0"/>
    <d v="2018-10-29T16:37:57"/>
    <d v="2018-10-29T15:59:09"/>
    <n v="2328.0000004218891"/>
    <n v="38.800000007031485"/>
    <n v="155.20000002812594"/>
    <n v="1"/>
    <s v="D527471"/>
    <s v="Closed"/>
  </r>
  <r>
    <x v="0"/>
    <x v="2"/>
    <x v="16"/>
    <s v="TR.33657"/>
    <n v="5"/>
    <x v="12"/>
    <x v="0"/>
    <d v="2018-10-29T16:33:19"/>
    <d v="2018-10-29T15:59:09"/>
    <n v="2050.0000001862645"/>
    <n v="34.166666669771075"/>
    <n v="170.83333334885538"/>
    <n v="1"/>
    <s v="D528700"/>
    <s v="Closed"/>
  </r>
  <r>
    <x v="0"/>
    <x v="2"/>
    <x v="16"/>
    <s v="TR.33746"/>
    <n v="4"/>
    <x v="12"/>
    <x v="0"/>
    <d v="2018-10-29T16:37:06"/>
    <d v="2018-10-29T15:59:09"/>
    <n v="2277.0000004442409"/>
    <n v="37.950000007404014"/>
    <n v="151.80000002961606"/>
    <n v="1"/>
    <s v="D528429"/>
    <s v="Closed"/>
  </r>
  <r>
    <x v="0"/>
    <x v="2"/>
    <x v="16"/>
    <s v="TR.33621"/>
    <n v="1"/>
    <x v="12"/>
    <x v="0"/>
    <d v="2018-10-29T16:36:51"/>
    <d v="2018-10-29T15:59:09"/>
    <n v="2262.0000000810251"/>
    <n v="37.700000001350418"/>
    <n v="37.700000001350418"/>
    <n v="1"/>
    <s v="D528707"/>
    <s v="Closed"/>
  </r>
  <r>
    <x v="0"/>
    <x v="2"/>
    <x v="16"/>
    <s v="TR.33584"/>
    <n v="1"/>
    <x v="12"/>
    <x v="0"/>
    <d v="2018-10-29T16:35:43"/>
    <d v="2018-10-29T15:59:09"/>
    <n v="2193.9999999012798"/>
    <n v="36.56666666502133"/>
    <n v="36.56666666502133"/>
    <n v="1"/>
    <s v="D527473"/>
    <s v="Closed"/>
  </r>
  <r>
    <x v="0"/>
    <x v="2"/>
    <x v="16"/>
    <s v="SL.5603"/>
    <n v="1"/>
    <x v="12"/>
    <x v="0"/>
    <d v="2018-10-29T16:32:34"/>
    <d v="2018-10-29T15:59:09"/>
    <n v="2005.0000003539026"/>
    <n v="33.416666672565043"/>
    <n v="33.416666672565043"/>
    <n v="1"/>
    <s v="D527480_B"/>
    <s v="Closed"/>
  </r>
  <r>
    <x v="0"/>
    <x v="2"/>
    <x v="16"/>
    <s v="TR.33393"/>
    <n v="2"/>
    <x v="12"/>
    <x v="0"/>
    <d v="2018-10-29T16:32:55"/>
    <d v="2018-10-29T15:59:09"/>
    <n v="2026.000000233762"/>
    <n v="33.766666670562699"/>
    <n v="67.533333341125399"/>
    <n v="1"/>
    <s v="D527464"/>
    <s v="Closed"/>
  </r>
  <r>
    <x v="0"/>
    <x v="2"/>
    <x v="16"/>
    <s v="TR.32712"/>
    <n v="1"/>
    <x v="12"/>
    <x v="0"/>
    <d v="2018-10-29T16:34:30"/>
    <d v="2018-10-29T15:59:09"/>
    <n v="2121.0000004386529"/>
    <n v="35.350000007310882"/>
    <n v="35.350000007310882"/>
    <n v="1"/>
    <s v="D529635"/>
    <s v="Closed"/>
  </r>
  <r>
    <x v="0"/>
    <x v="2"/>
    <x v="16"/>
    <s v="FS.196"/>
    <n v="1"/>
    <x v="12"/>
    <x v="0"/>
    <d v="2018-10-29T16:37:27"/>
    <d v="2018-10-29T15:59:09"/>
    <n v="2298.0000003241003"/>
    <n v="38.300000005401671"/>
    <n v="38.300000005401671"/>
    <n v="1"/>
    <s v="D530714"/>
    <s v="Closed"/>
  </r>
  <r>
    <x v="0"/>
    <x v="2"/>
    <x v="16"/>
    <s v="TR.33807"/>
    <n v="7"/>
    <x v="12"/>
    <x v="0"/>
    <d v="2018-10-29T16:34:10"/>
    <d v="2018-10-29T15:59:09"/>
    <n v="2101.0000001639128"/>
    <n v="35.016666669398546"/>
    <n v="245.11666668578982"/>
    <n v="1"/>
    <s v="D528432"/>
    <s v="Closed"/>
  </r>
  <r>
    <x v="0"/>
    <x v="2"/>
    <x v="16"/>
    <s v="TR.33490"/>
    <n v="2"/>
    <x v="12"/>
    <x v="0"/>
    <d v="2018-10-29T16:29:55"/>
    <d v="2018-10-29T15:59:09"/>
    <n v="1846.0000002756715"/>
    <n v="30.766666671261191"/>
    <n v="61.533333342522383"/>
    <n v="1"/>
    <s v="D527467"/>
    <s v="Closed"/>
  </r>
  <r>
    <x v="0"/>
    <x v="2"/>
    <x v="16"/>
    <s v="FS.338"/>
    <n v="1"/>
    <x v="12"/>
    <x v="0"/>
    <d v="2018-10-29T16:29:39"/>
    <d v="2018-10-29T15:59:09"/>
    <n v="1830.0000003073364"/>
    <n v="30.500000005122274"/>
    <n v="30.500000005122274"/>
    <n v="1"/>
    <s v="D526585"/>
    <s v="Closed"/>
  </r>
  <r>
    <x v="0"/>
    <x v="0"/>
    <x v="1"/>
    <s v="TR.34508"/>
    <n v="1"/>
    <x v="12"/>
    <x v="0"/>
    <d v="2018-10-29T16:48:17"/>
    <d v="2018-10-29T16:15:23"/>
    <n v="1974.0000000223517"/>
    <n v="32.900000000372529"/>
    <n v="32.900000000372529"/>
    <n v="1"/>
    <s v="D528495"/>
    <s v="Closed"/>
  </r>
  <r>
    <x v="0"/>
    <x v="0"/>
    <x v="1"/>
    <s v="FS.576"/>
    <n v="24"/>
    <x v="12"/>
    <x v="0"/>
    <d v="2018-10-29T16:44:37"/>
    <d v="2018-10-29T16:15:23"/>
    <n v="1754.0000001434237"/>
    <n v="29.233333335723728"/>
    <n v="701.60000005736947"/>
    <n v="1"/>
    <s v="D527635"/>
    <s v="Closed"/>
  </r>
  <r>
    <x v="0"/>
    <x v="0"/>
    <x v="1"/>
    <s v="TR.35362"/>
    <n v="1"/>
    <x v="12"/>
    <x v="0"/>
    <d v="2018-10-29T16:45:59"/>
    <d v="2018-10-29T16:15:23"/>
    <n v="1835.99999982398"/>
    <n v="30.599999997066334"/>
    <n v="30.599999997066334"/>
    <n v="1"/>
    <s v="D527486"/>
    <s v="Closed"/>
  </r>
  <r>
    <x v="0"/>
    <x v="0"/>
    <x v="1"/>
    <s v="FS.611"/>
    <n v="3"/>
    <x v="12"/>
    <x v="0"/>
    <d v="2018-10-29T16:46:37"/>
    <d v="2018-10-29T16:15:23"/>
    <n v="1873.9999999059364"/>
    <n v="31.233333331765607"/>
    <n v="93.699999995296821"/>
    <n v="1"/>
    <s v="D527639"/>
    <s v="Closed"/>
  </r>
  <r>
    <x v="0"/>
    <x v="0"/>
    <x v="1"/>
    <s v="TR.34787"/>
    <n v="3"/>
    <x v="12"/>
    <x v="0"/>
    <d v="2018-10-29T16:45:06"/>
    <d v="2018-10-29T16:15:23"/>
    <n v="1783.0000000074506"/>
    <n v="29.716666666790843"/>
    <n v="89.150000000372529"/>
    <n v="1"/>
    <s v="D529522"/>
    <s v="Closed"/>
  </r>
  <r>
    <x v="0"/>
    <x v="0"/>
    <x v="1"/>
    <s v="TR.34774"/>
    <n v="2"/>
    <x v="12"/>
    <x v="0"/>
    <d v="2018-10-29T16:49:11"/>
    <d v="2018-10-29T16:15:23"/>
    <n v="2028.0000000726432"/>
    <n v="33.800000001210719"/>
    <n v="67.600000002421439"/>
    <n v="1"/>
    <s v="D528485"/>
    <s v="Closed"/>
  </r>
  <r>
    <x v="0"/>
    <x v="0"/>
    <x v="1"/>
    <s v="TR.34822"/>
    <n v="2"/>
    <x v="12"/>
    <x v="0"/>
    <d v="2018-10-29T16:52:29"/>
    <d v="2018-10-29T16:15:23"/>
    <n v="2225.9999998379499"/>
    <n v="37.099999997299165"/>
    <n v="74.199999994598329"/>
    <n v="1"/>
    <s v="D528487"/>
    <s v="Closed"/>
  </r>
  <r>
    <x v="0"/>
    <x v="0"/>
    <x v="1"/>
    <s v="TR.35065"/>
    <n v="2"/>
    <x v="12"/>
    <x v="0"/>
    <d v="2018-10-29T16:38:39"/>
    <d v="2018-10-29T16:15:23"/>
    <n v="1396.0000000661239"/>
    <n v="23.266666667768732"/>
    <n v="46.533333335537463"/>
    <n v="1"/>
    <s v="D529521"/>
    <s v="Closed"/>
  </r>
  <r>
    <x v="0"/>
    <x v="0"/>
    <x v="1"/>
    <s v="FS.792"/>
    <n v="7"/>
    <x v="12"/>
    <x v="0"/>
    <d v="2018-10-29T16:50:26"/>
    <d v="2018-10-29T16:15:23"/>
    <n v="2103.000000002794"/>
    <n v="35.050000000046566"/>
    <n v="245.35000000032596"/>
    <n v="1"/>
    <s v="D527558"/>
    <s v="Closed"/>
  </r>
  <r>
    <x v="0"/>
    <x v="0"/>
    <x v="1"/>
    <s v="FS.716"/>
    <n v="1"/>
    <x v="12"/>
    <x v="0"/>
    <d v="2018-10-29T16:50:58"/>
    <d v="2018-10-29T16:15:23"/>
    <n v="2134.999999939464"/>
    <n v="35.583333332324401"/>
    <n v="35.583333332324401"/>
    <n v="1"/>
    <s v="D527633_B"/>
    <s v="Closed"/>
  </r>
  <r>
    <x v="0"/>
    <x v="0"/>
    <x v="1"/>
    <s v="TR.115286"/>
    <n v="3"/>
    <x v="12"/>
    <x v="0"/>
    <d v="2018-10-29T16:43:24"/>
    <d v="2018-10-29T16:15:23"/>
    <n v="1681.0000000521541"/>
    <n v="28.016666667535901"/>
    <n v="84.050000002607703"/>
    <n v="1"/>
    <s v="D528776"/>
    <s v="Closed"/>
  </r>
  <r>
    <x v="0"/>
    <x v="0"/>
    <x v="1"/>
    <s v="TR.35092"/>
    <n v="3"/>
    <x v="12"/>
    <x v="0"/>
    <d v="2018-10-29T16:44:54"/>
    <d v="2018-10-29T16:15:23"/>
    <n v="1771.0000003455207"/>
    <n v="29.516666672425345"/>
    <n v="88.550000017276034"/>
    <n v="1"/>
    <s v="D528775"/>
    <s v="Closed"/>
  </r>
  <r>
    <x v="0"/>
    <x v="0"/>
    <x v="1"/>
    <s v="TR.35044"/>
    <n v="1"/>
    <x v="12"/>
    <x v="0"/>
    <d v="2018-10-29T16:44:07"/>
    <d v="2018-10-29T16:15:23"/>
    <n v="1724.0000000456348"/>
    <n v="28.733333334093913"/>
    <n v="28.733333334093913"/>
    <n v="1"/>
    <s v="D529520"/>
    <s v="Closed"/>
  </r>
  <r>
    <x v="0"/>
    <x v="0"/>
    <x v="1"/>
    <s v="TR.35123"/>
    <n v="1"/>
    <x v="12"/>
    <x v="0"/>
    <d v="2018-10-29T16:51:13"/>
    <d v="2018-10-29T16:15:23"/>
    <n v="2150.0000003026798"/>
    <n v="35.833333338377997"/>
    <n v="35.833333338377997"/>
    <n v="1"/>
    <s v="D528781"/>
    <s v="Closed"/>
  </r>
  <r>
    <x v="0"/>
    <x v="0"/>
    <x v="1"/>
    <s v="TR.35059"/>
    <n v="5"/>
    <x v="12"/>
    <x v="0"/>
    <d v="2018-10-29T16:40:19"/>
    <d v="2018-10-29T16:15:23"/>
    <n v="1496.0000001825392"/>
    <n v="24.933333336375654"/>
    <n v="124.66666668187827"/>
    <n v="1"/>
    <s v="D529519"/>
    <s v="Closed"/>
  </r>
  <r>
    <x v="0"/>
    <x v="0"/>
    <x v="1"/>
    <s v="TR.35066"/>
    <n v="1"/>
    <x v="12"/>
    <x v="0"/>
    <d v="2018-10-29T16:45:17"/>
    <d v="2018-10-29T16:15:23"/>
    <n v="1794.0000000642613"/>
    <n v="29.900000001071021"/>
    <n v="29.900000001071021"/>
    <n v="1"/>
    <s v="D528774"/>
    <s v="Closed"/>
  </r>
  <r>
    <x v="0"/>
    <x v="0"/>
    <x v="1"/>
    <s v="TR.33962"/>
    <n v="9"/>
    <x v="12"/>
    <x v="0"/>
    <d v="2018-10-29T16:45:46"/>
    <d v="2018-10-29T16:15:23"/>
    <n v="1822.9999999282882"/>
    <n v="30.383333332138136"/>
    <n v="273.44999998924322"/>
    <n v="1"/>
    <s v="D528715"/>
    <s v="Closed"/>
  </r>
  <r>
    <x v="0"/>
    <x v="0"/>
    <x v="1"/>
    <s v="TR.34998"/>
    <n v="1"/>
    <x v="12"/>
    <x v="0"/>
    <d v="2018-10-29T16:52:16"/>
    <d v="2018-10-29T16:15:23"/>
    <n v="2212.999999942258"/>
    <n v="36.883333332370967"/>
    <n v="36.883333332370967"/>
    <n v="1"/>
    <s v="D527491"/>
    <s v="Closed"/>
  </r>
  <r>
    <x v="0"/>
    <x v="0"/>
    <x v="1"/>
    <s v="TR.35083"/>
    <n v="4"/>
    <x v="12"/>
    <x v="0"/>
    <d v="2018-10-29T16:44:22"/>
    <d v="2018-10-29T16:15:23"/>
    <n v="1738.9999997802079"/>
    <n v="28.983333329670131"/>
    <n v="115.93333331868052"/>
    <n v="1"/>
    <s v="D529518"/>
    <s v="Closed"/>
  </r>
  <r>
    <x v="0"/>
    <x v="0"/>
    <x v="1"/>
    <s v="TR.34794"/>
    <n v="3"/>
    <x v="12"/>
    <x v="0"/>
    <d v="2018-10-29T16:48:05"/>
    <d v="2018-10-29T16:15:23"/>
    <n v="1962.0000003604218"/>
    <n v="32.700000006007031"/>
    <n v="98.100000018021092"/>
    <n v="1"/>
    <s v="D529038"/>
    <s v="Closed"/>
  </r>
  <r>
    <x v="0"/>
    <x v="0"/>
    <x v="1"/>
    <s v="TR.34917"/>
    <n v="2"/>
    <x v="12"/>
    <x v="0"/>
    <d v="2018-10-29T16:47:16"/>
    <d v="2018-10-29T16:15:23"/>
    <n v="1913.0000002216548"/>
    <n v="31.88333333702758"/>
    <n v="63.766666674055159"/>
    <n v="1"/>
    <s v="D529524"/>
    <s v="Closed"/>
  </r>
  <r>
    <x v="0"/>
    <x v="0"/>
    <x v="1"/>
    <s v="TR.35485"/>
    <n v="1"/>
    <x v="12"/>
    <x v="0"/>
    <d v="2018-10-29T16:46:11"/>
    <d v="2018-10-29T16:15:23"/>
    <n v="1848.0000001145527"/>
    <n v="30.800000001909211"/>
    <n v="30.800000001909211"/>
    <n v="1"/>
    <s v="D527484"/>
    <s v="Closed"/>
  </r>
  <r>
    <x v="0"/>
    <x v="0"/>
    <x v="1"/>
    <s v="FS.824"/>
    <n v="2"/>
    <x v="12"/>
    <x v="0"/>
    <d v="2018-10-29T16:50:45"/>
    <d v="2018-10-29T16:15:23"/>
    <n v="2122.0000000437722"/>
    <n v="35.366666667396203"/>
    <n v="70.733333334792405"/>
    <n v="1"/>
    <s v="D527583_B"/>
    <s v="Closed"/>
  </r>
  <r>
    <x v="0"/>
    <x v="0"/>
    <x v="1"/>
    <s v="FS.661"/>
    <n v="1"/>
    <x v="12"/>
    <x v="0"/>
    <d v="2018-10-29T16:49:33"/>
    <d v="2018-10-29T16:15:23"/>
    <n v="2050.0000001862645"/>
    <n v="34.166666669771075"/>
    <n v="34.166666669771075"/>
    <n v="1"/>
    <s v="D527598"/>
    <s v="Closed"/>
  </r>
  <r>
    <x v="0"/>
    <x v="0"/>
    <x v="1"/>
    <s v="TR.34888"/>
    <n v="2"/>
    <x v="12"/>
    <x v="0"/>
    <d v="2018-10-29T16:46:24"/>
    <d v="2018-10-29T16:15:23"/>
    <n v="1861.0000000102445"/>
    <n v="31.016666666837409"/>
    <n v="62.033333333674818"/>
    <n v="1"/>
    <s v="D529523"/>
    <s v="Closed"/>
  </r>
  <r>
    <x v="0"/>
    <x v="0"/>
    <x v="1"/>
    <s v="FS.866"/>
    <n v="1"/>
    <x v="12"/>
    <x v="0"/>
    <d v="2018-10-29T16:48:52"/>
    <d v="2018-10-29T16:15:23"/>
    <n v="2009.000000031665"/>
    <n v="33.483333333861083"/>
    <n v="33.483333333861083"/>
    <n v="1"/>
    <s v="D526876"/>
    <s v="Closed"/>
  </r>
  <r>
    <x v="0"/>
    <x v="0"/>
    <x v="1"/>
    <s v="TR.35110"/>
    <n v="2"/>
    <x v="12"/>
    <x v="0"/>
    <d v="2018-10-29T16:50:08"/>
    <d v="2018-10-29T16:15:23"/>
    <n v="2085.0000001955777"/>
    <n v="34.750000003259629"/>
    <n v="69.500000006519258"/>
    <n v="1"/>
    <s v="D528779"/>
    <s v="Closed"/>
  </r>
  <r>
    <x v="0"/>
    <x v="2"/>
    <x v="16"/>
    <s v="MTR.24592"/>
    <n v="1"/>
    <x v="12"/>
    <x v="0"/>
    <d v="2018-11-06T14:01:00"/>
    <d v="2018-10-29T16:40:00"/>
    <n v="681659.99999970663"/>
    <n v="11360.999999995111"/>
    <n v="11360.999999995111"/>
    <n v="1"/>
    <s v="C530779"/>
    <s v="Closed"/>
  </r>
  <r>
    <x v="0"/>
    <x v="0"/>
    <x v="1"/>
    <s v="MTR.22158"/>
    <n v="1"/>
    <x v="12"/>
    <x v="0"/>
    <d v="2018-11-09T10:05:00"/>
    <d v="2018-10-29T16:48:00"/>
    <n v="926220.00000039116"/>
    <n v="15437.000000006519"/>
    <n v="15437.000000006519"/>
    <n v="1"/>
    <s v="C530781"/>
    <s v="Closed"/>
  </r>
  <r>
    <x v="0"/>
    <x v="2"/>
    <x v="16"/>
    <s v="FS.397"/>
    <n v="115"/>
    <x v="12"/>
    <x v="0"/>
    <d v="2018-10-30T11:55:00"/>
    <d v="2018-10-29T17:25:00"/>
    <n v="66600.000000209548"/>
    <n v="1110.0000000034925"/>
    <n v="127650.00000040163"/>
    <n v="1"/>
    <s v="D531438"/>
    <s v="Closed"/>
  </r>
  <r>
    <x v="0"/>
    <x v="0"/>
    <x v="3"/>
    <s v="MTR.24694"/>
    <n v="1"/>
    <x v="12"/>
    <x v="0"/>
    <d v="2018-11-02T14:21:00"/>
    <d v="2018-10-29T17:53:00"/>
    <n v="332880.00000002794"/>
    <n v="5548.0000000004657"/>
    <n v="5548.0000000004657"/>
    <n v="1"/>
    <s v="C530793"/>
    <s v="Closed"/>
  </r>
  <r>
    <x v="0"/>
    <x v="0"/>
    <x v="3"/>
    <s v="MTR.23868"/>
    <n v="1"/>
    <x v="12"/>
    <x v="0"/>
    <d v="2018-11-09T14:44:00"/>
    <d v="2018-10-29T19:22:00"/>
    <n v="933720.00000032131"/>
    <n v="15562.000000005355"/>
    <n v="15562.000000005355"/>
    <n v="1"/>
    <s v="C530813"/>
    <s v="Closed"/>
  </r>
  <r>
    <x v="0"/>
    <x v="2"/>
    <x v="16"/>
    <s v="MTR.23500"/>
    <n v="1"/>
    <x v="12"/>
    <x v="0"/>
    <d v="2018-11-06T09:23:00"/>
    <d v="2018-10-29T19:55:00"/>
    <n v="653280.00000023749"/>
    <n v="10888.000000003958"/>
    <n v="10888.000000003958"/>
    <n v="1"/>
    <s v="C530816"/>
    <s v="Closed"/>
  </r>
  <r>
    <x v="0"/>
    <x v="4"/>
    <x v="9"/>
    <s v="FS.1372"/>
    <n v="28"/>
    <x v="12"/>
    <x v="0"/>
    <d v="2018-10-30T11:13:18"/>
    <d v="2018-10-29T19:56:16"/>
    <n v="55022.000000020489"/>
    <n v="917.03333333367482"/>
    <n v="25676.933333342895"/>
    <n v="1"/>
    <s v="D530815_B"/>
    <s v="Closed"/>
  </r>
  <r>
    <x v="0"/>
    <x v="4"/>
    <x v="9"/>
    <s v="FS.1372"/>
    <n v="28"/>
    <x v="12"/>
    <x v="0"/>
    <d v="2018-10-30T11:13:18"/>
    <d v="2018-10-29T19:56:16"/>
    <n v="55022.000000020489"/>
    <n v="917.03333333367482"/>
    <n v="25676.933333342895"/>
    <n v="1"/>
    <s v="D530815_A"/>
    <s v="Closed"/>
  </r>
  <r>
    <x v="0"/>
    <x v="4"/>
    <x v="9"/>
    <s v="FS.1372"/>
    <n v="28"/>
    <x v="12"/>
    <x v="0"/>
    <d v="2018-10-30T11:13:02"/>
    <d v="2018-10-29T19:56:16"/>
    <n v="55006.000000052154"/>
    <n v="916.7666666675359"/>
    <n v="25669.466666691005"/>
    <n v="1"/>
    <s v="D530815_D"/>
    <s v="Closed"/>
  </r>
  <r>
    <x v="0"/>
    <x v="4"/>
    <x v="8"/>
    <s v="FS.1049"/>
    <n v="44"/>
    <x v="12"/>
    <x v="0"/>
    <d v="2018-10-29T20:45:24"/>
    <d v="2018-10-29T20:05:32"/>
    <n v="2392.0000002952293"/>
    <n v="39.866666671587154"/>
    <n v="1754.1333335498348"/>
    <n v="1"/>
    <s v="D530818"/>
    <s v="Closed"/>
  </r>
  <r>
    <x v="0"/>
    <x v="7"/>
    <x v="17"/>
    <s v="FS.1720"/>
    <n v="2"/>
    <x v="12"/>
    <x v="0"/>
    <d v="2018-10-29T21:13:41"/>
    <d v="2018-10-29T21:01:11"/>
    <n v="749.99999993015081"/>
    <n v="12.499999998835847"/>
    <n v="24.999999997671694"/>
    <n v="1"/>
    <s v="D528050"/>
    <s v="Closed"/>
  </r>
  <r>
    <x v="0"/>
    <x v="7"/>
    <x v="17"/>
    <s v="TR.38536"/>
    <n v="1"/>
    <x v="12"/>
    <x v="0"/>
    <d v="2018-10-29T21:16:02"/>
    <d v="2018-10-29T21:01:11"/>
    <n v="890.99999957252294"/>
    <n v="14.849999992875382"/>
    <n v="14.849999992875382"/>
    <n v="1"/>
    <s v="D530545"/>
    <s v="Closed"/>
  </r>
  <r>
    <x v="0"/>
    <x v="7"/>
    <x v="17"/>
    <s v="FS.1726"/>
    <n v="9"/>
    <x v="12"/>
    <x v="0"/>
    <d v="2018-10-29T21:14:39"/>
    <d v="2018-10-29T21:01:11"/>
    <n v="807.99999965820462"/>
    <n v="13.466666660970077"/>
    <n v="121.19999994873069"/>
    <n v="1"/>
    <s v="D528055"/>
    <s v="Closed"/>
  </r>
  <r>
    <x v="0"/>
    <x v="7"/>
    <x v="17"/>
    <s v="FS.1721"/>
    <n v="1"/>
    <x v="12"/>
    <x v="0"/>
    <d v="2018-10-29T21:13:58"/>
    <d v="2018-10-29T21:01:11"/>
    <n v="766.99999950360507"/>
    <n v="12.783333325060084"/>
    <n v="12.783333325060084"/>
    <n v="1"/>
    <s v="D528051"/>
    <s v="Closed"/>
  </r>
  <r>
    <x v="0"/>
    <x v="7"/>
    <x v="17"/>
    <s v="FS.1704"/>
    <n v="13"/>
    <x v="12"/>
    <x v="0"/>
    <d v="2018-10-29T21:20:16"/>
    <d v="2018-10-29T21:01:11"/>
    <n v="1144.999999855645"/>
    <n v="19.083333330927417"/>
    <n v="248.08333330205642"/>
    <n v="1"/>
    <s v="D528047"/>
    <s v="Closed"/>
  </r>
  <r>
    <x v="0"/>
    <x v="7"/>
    <x v="17"/>
    <s v="FS.1703"/>
    <n v="1"/>
    <x v="12"/>
    <x v="0"/>
    <d v="2018-10-29T21:12:46"/>
    <d v="2018-10-29T21:01:11"/>
    <n v="694.99999964609742"/>
    <n v="11.583333327434957"/>
    <n v="11.583333327434957"/>
    <n v="1"/>
    <s v="D528046"/>
    <s v="Closed"/>
  </r>
  <r>
    <x v="0"/>
    <x v="7"/>
    <x v="17"/>
    <s v="TR.145686"/>
    <n v="1"/>
    <x v="12"/>
    <x v="0"/>
    <d v="2018-10-29T21:16:26"/>
    <d v="2018-10-29T21:01:11"/>
    <n v="914.99999952502549"/>
    <n v="15.249999992083758"/>
    <n v="15.249999992083758"/>
    <n v="1"/>
    <s v="D530547"/>
    <s v="Closed"/>
  </r>
  <r>
    <x v="0"/>
    <x v="7"/>
    <x v="17"/>
    <s v="FS.1714"/>
    <n v="1"/>
    <x v="12"/>
    <x v="0"/>
    <d v="2018-10-29T21:13:09"/>
    <d v="2018-10-29T21:01:11"/>
    <n v="717.99999999348074"/>
    <n v="11.966666666558012"/>
    <n v="11.966666666558012"/>
    <n v="1"/>
    <s v="D528048"/>
    <s v="Closed"/>
  </r>
  <r>
    <x v="0"/>
    <x v="7"/>
    <x v="17"/>
    <s v="FS.1724"/>
    <n v="2"/>
    <x v="12"/>
    <x v="0"/>
    <d v="2018-10-29T21:14:22"/>
    <d v="2018-10-29T21:01:11"/>
    <n v="790.99999945610762"/>
    <n v="13.18333332426846"/>
    <n v="26.366666648536921"/>
    <n v="1"/>
    <s v="D528054"/>
    <s v="Closed"/>
  </r>
  <r>
    <x v="0"/>
    <x v="7"/>
    <x v="17"/>
    <s v="TR.38532"/>
    <n v="2"/>
    <x v="12"/>
    <x v="0"/>
    <d v="2018-10-29T21:15:53"/>
    <d v="2018-10-29T21:01:11"/>
    <n v="881.99999998323619"/>
    <n v="14.699999999720603"/>
    <n v="29.399999999441206"/>
    <n v="1"/>
    <s v="D530546"/>
    <s v="Closed"/>
  </r>
  <r>
    <x v="0"/>
    <x v="7"/>
    <x v="17"/>
    <s v="FS.1717"/>
    <n v="18"/>
    <x v="12"/>
    <x v="0"/>
    <d v="2018-10-29T21:13:21"/>
    <d v="2018-10-29T21:01:11"/>
    <n v="729.99999965541065"/>
    <n v="12.166666660923511"/>
    <n v="218.99999989662319"/>
    <n v="1"/>
    <s v="D528049"/>
    <s v="Closed"/>
  </r>
  <r>
    <x v="0"/>
    <x v="7"/>
    <x v="17"/>
    <s v="PL.105346"/>
    <n v="10"/>
    <x v="12"/>
    <x v="0"/>
    <d v="2018-10-29T21:21:06"/>
    <d v="2018-10-29T21:01:11"/>
    <n v="1194.9999995995313"/>
    <n v="19.916666659992188"/>
    <n v="199.16666659992188"/>
    <n v="1"/>
    <s v="D530505"/>
    <s v="Closed"/>
  </r>
  <r>
    <x v="0"/>
    <x v="7"/>
    <x v="17"/>
    <s v="TR.38539"/>
    <n v="1"/>
    <x v="12"/>
    <x v="0"/>
    <d v="2018-10-29T21:17:54"/>
    <d v="2018-10-29T21:01:11"/>
    <n v="1002.9999999795109"/>
    <n v="16.716666666325182"/>
    <n v="16.716666666325182"/>
    <n v="1"/>
    <s v="D530543"/>
    <s v="Closed"/>
  </r>
  <r>
    <x v="0"/>
    <x v="7"/>
    <x v="17"/>
    <s v="TR.38498"/>
    <n v="2"/>
    <x v="12"/>
    <x v="0"/>
    <d v="2018-10-29T21:24:38"/>
    <d v="2018-10-29T21:01:11"/>
    <n v="1406.9999994942918"/>
    <n v="23.449999991571531"/>
    <n v="46.899999983143061"/>
    <n v="1"/>
    <s v="D530541"/>
    <s v="Closed"/>
  </r>
  <r>
    <x v="0"/>
    <x v="7"/>
    <x v="17"/>
    <s v="TR.38530"/>
    <n v="1"/>
    <x v="12"/>
    <x v="0"/>
    <d v="2018-10-29T21:15:32"/>
    <d v="2018-10-29T21:01:11"/>
    <n v="860.99999947473407"/>
    <n v="14.349999991245568"/>
    <n v="14.349999991245568"/>
    <n v="1"/>
    <s v="D530544"/>
    <s v="Closed"/>
  </r>
  <r>
    <x v="0"/>
    <x v="7"/>
    <x v="17"/>
    <s v="TR.38499"/>
    <n v="1"/>
    <x v="12"/>
    <x v="0"/>
    <d v="2018-10-29T21:24:52"/>
    <d v="2018-10-29T21:01:11"/>
    <n v="1420.9999996237457"/>
    <n v="23.683333327062428"/>
    <n v="23.683333327062428"/>
    <n v="1"/>
    <s v="D530542"/>
    <s v="Closed"/>
  </r>
  <r>
    <x v="0"/>
    <x v="7"/>
    <x v="17"/>
    <s v="MTR.15436"/>
    <n v="1"/>
    <x v="12"/>
    <x v="0"/>
    <d v="2018-10-31T18:59:00"/>
    <d v="2018-10-29T21:04:00"/>
    <n v="165300.00000006985"/>
    <n v="2755.0000000011642"/>
    <n v="2755.0000000011642"/>
    <n v="1"/>
    <s v="C530822"/>
    <s v="Closed"/>
  </r>
  <r>
    <x v="0"/>
    <x v="0"/>
    <x v="3"/>
    <s v="MTR.27492"/>
    <n v="1"/>
    <x v="12"/>
    <x v="0"/>
    <d v="2018-11-09T14:55:06"/>
    <d v="2018-10-29T21:35:00"/>
    <n v="926405.99999986589"/>
    <n v="15440.099999997765"/>
    <n v="15440.099999997765"/>
    <n v="1"/>
    <s v="C530826"/>
    <s v="Closed"/>
  </r>
  <r>
    <x v="0"/>
    <x v="7"/>
    <x v="17"/>
    <s v="MTR.15297"/>
    <n v="1"/>
    <x v="12"/>
    <x v="0"/>
    <d v="2018-10-30T18:57:00"/>
    <d v="2018-10-29T21:48:00"/>
    <n v="76139.999999874271"/>
    <n v="1268.9999999979045"/>
    <n v="1268.9999999979045"/>
    <n v="1"/>
    <s v="C530828"/>
    <s v="Closed"/>
  </r>
  <r>
    <x v="0"/>
    <x v="0"/>
    <x v="4"/>
    <s v="PL.100064"/>
    <n v="23"/>
    <x v="12"/>
    <x v="0"/>
    <d v="2018-10-30T08:21:00"/>
    <d v="2018-10-30T07:10:26"/>
    <n v="4233.9999996358529"/>
    <n v="70.566666660597548"/>
    <n v="1623.0333331937436"/>
    <n v="1"/>
    <s v="D530835"/>
    <s v="Closed"/>
  </r>
  <r>
    <x v="0"/>
    <x v="2"/>
    <x v="5"/>
    <s v="MTR.18401"/>
    <n v="1"/>
    <x v="12"/>
    <x v="0"/>
    <d v="2018-11-06T08:48:00"/>
    <d v="2018-10-30T07:50:00"/>
    <n v="608280.00000002794"/>
    <n v="10138.000000000466"/>
    <n v="10138.000000000466"/>
    <n v="1"/>
    <s v="C530849"/>
    <s v="Closed"/>
  </r>
  <r>
    <x v="0"/>
    <x v="0"/>
    <x v="3"/>
    <s v="FS.789"/>
    <n v="2"/>
    <x v="12"/>
    <x v="0"/>
    <d v="2018-11-11T09:03:51"/>
    <d v="2018-10-30T08:02:49"/>
    <n v="1040461.9999998249"/>
    <n v="17341.033333330415"/>
    <n v="34682.06666666083"/>
    <n v="1"/>
    <s v="D528616_B"/>
    <s v="Closed"/>
  </r>
  <r>
    <x v="0"/>
    <x v="0"/>
    <x v="4"/>
    <s v="FS.1033"/>
    <n v="12"/>
    <x v="12"/>
    <x v="0"/>
    <d v="2018-10-30T09:30:39"/>
    <d v="2018-10-30T08:34:12"/>
    <n v="3386.9999996619299"/>
    <n v="56.449999994365498"/>
    <n v="677.39999993238598"/>
    <n v="1"/>
    <s v="D527819_B"/>
    <s v="Closed"/>
  </r>
  <r>
    <x v="0"/>
    <x v="0"/>
    <x v="1"/>
    <s v="MTR.23403"/>
    <n v="1"/>
    <x v="12"/>
    <x v="0"/>
    <d v="2018-11-07T10:43:00"/>
    <d v="2018-10-30T09:09:58"/>
    <n v="696781.99999979697"/>
    <n v="11613.03333332995"/>
    <n v="11613.03333332995"/>
    <n v="1"/>
    <s v="C530857"/>
    <s v="Closed"/>
  </r>
  <r>
    <x v="0"/>
    <x v="0"/>
    <x v="1"/>
    <s v="MTR.22397"/>
    <n v="1"/>
    <x v="12"/>
    <x v="0"/>
    <d v="2018-11-06T08:54:00"/>
    <d v="2018-10-30T09:34:00"/>
    <n v="602400.00000034925"/>
    <n v="10040.000000005821"/>
    <n v="10040.000000005821"/>
    <n v="1"/>
    <s v="C530864"/>
    <s v="Closed"/>
  </r>
  <r>
    <x v="0"/>
    <x v="0"/>
    <x v="4"/>
    <s v="FS.1141"/>
    <n v="1"/>
    <x v="12"/>
    <x v="0"/>
    <d v="2018-11-20T18:30:38"/>
    <d v="2018-10-30T09:55:00"/>
    <n v="1845338.0000002217"/>
    <n v="30755.633333337028"/>
    <n v="30755.633333337028"/>
    <n v="1"/>
    <s v="D530871"/>
    <s v="Closed"/>
  </r>
  <r>
    <x v="0"/>
    <x v="0"/>
    <x v="4"/>
    <s v="PL.102320"/>
    <n v="51"/>
    <x v="12"/>
    <x v="0"/>
    <d v="2018-10-31T17:45:56"/>
    <d v="2018-10-30T10:14:50"/>
    <n v="113466.00000034086"/>
    <n v="1891.1000000056811"/>
    <n v="96446.100000289734"/>
    <n v="1"/>
    <s v="D530877_B"/>
    <s v="Closed"/>
  </r>
  <r>
    <x v="0"/>
    <x v="0"/>
    <x v="4"/>
    <s v="PL.102320"/>
    <n v="51"/>
    <x v="12"/>
    <x v="0"/>
    <d v="2018-10-31T17:46:09"/>
    <d v="2018-10-30T10:20:22"/>
    <n v="113146.99999995064"/>
    <n v="1885.7833333325107"/>
    <n v="96174.949999958044"/>
    <n v="1"/>
    <s v="D530877_A"/>
    <s v="Closed"/>
  </r>
  <r>
    <x v="0"/>
    <x v="2"/>
    <x v="5"/>
    <s v="MTR.23862"/>
    <n v="1"/>
    <x v="12"/>
    <x v="0"/>
    <d v="2018-11-10T09:23:00"/>
    <d v="2018-10-30T10:31:11"/>
    <n v="946308.9999998454"/>
    <n v="15771.81666666409"/>
    <n v="15771.81666666409"/>
    <n v="1"/>
    <s v="C530882"/>
    <s v="Closed"/>
  </r>
  <r>
    <x v="0"/>
    <x v="7"/>
    <x v="17"/>
    <s v="REC.1753"/>
    <n v="161"/>
    <x v="12"/>
    <x v="0"/>
    <d v="2018-11-01T14:39:46"/>
    <d v="2018-10-30T11:01:00"/>
    <n v="185925.99999995437"/>
    <n v="3098.7666666659061"/>
    <n v="498901.43333321088"/>
    <n v="1"/>
    <s v="D531442"/>
    <s v="Closed"/>
  </r>
  <r>
    <x v="0"/>
    <x v="7"/>
    <x v="17"/>
    <s v="FS.1833"/>
    <n v="23"/>
    <x v="12"/>
    <x v="0"/>
    <d v="2018-10-30T12:11:23"/>
    <d v="2018-10-30T11:25:00"/>
    <n v="2782.9999999143183"/>
    <n v="46.383333331905305"/>
    <n v="1066.816666633822"/>
    <n v="1"/>
    <s v="D530901"/>
    <s v="Closed"/>
  </r>
  <r>
    <x v="0"/>
    <x v="0"/>
    <x v="1"/>
    <s v="MTR.22469"/>
    <n v="1"/>
    <x v="12"/>
    <x v="0"/>
    <d v="2018-11-04T20:16:03"/>
    <d v="2018-10-30T11:33:00"/>
    <n v="463383.00000051968"/>
    <n v="7723.0500000086613"/>
    <n v="7723.0500000086613"/>
    <n v="1"/>
    <s v="C530903"/>
    <s v="Closed"/>
  </r>
  <r>
    <x v="0"/>
    <x v="2"/>
    <x v="16"/>
    <s v="FDR.8360"/>
    <n v="798"/>
    <x v="12"/>
    <x v="0"/>
    <d v="2018-11-07T12:10:11"/>
    <d v="2018-10-30T11:55:00"/>
    <n v="692110.99999984726"/>
    <n v="11535.183333330788"/>
    <n v="9205076.2999979686"/>
    <n v="1"/>
    <s v="D532300"/>
    <s v="Closed"/>
  </r>
  <r>
    <x v="0"/>
    <x v="7"/>
    <x v="17"/>
    <s v="MTR.15409"/>
    <n v="1"/>
    <x v="12"/>
    <x v="0"/>
    <d v="2018-10-30T15:51:00"/>
    <d v="2018-10-30T12:00:00"/>
    <n v="13859.999999916181"/>
    <n v="230.99999999860302"/>
    <n v="230.99999999860302"/>
    <n v="1"/>
    <s v="C530912"/>
    <s v="Closed"/>
  </r>
  <r>
    <x v="0"/>
    <x v="0"/>
    <x v="3"/>
    <s v="FS.599"/>
    <n v="35"/>
    <x v="12"/>
    <x v="0"/>
    <d v="2018-10-31T09:24:39"/>
    <d v="2018-10-30T12:42:08"/>
    <n v="74550.999999954365"/>
    <n v="1242.5166666659061"/>
    <n v="43488.083333306713"/>
    <n v="1"/>
    <s v="D529039"/>
    <s v="Closed"/>
  </r>
  <r>
    <x v="0"/>
    <x v="0"/>
    <x v="3"/>
    <s v="PL.95528"/>
    <n v="11"/>
    <x v="12"/>
    <x v="0"/>
    <d v="2018-10-31T10:36:04"/>
    <d v="2018-10-30T12:50:00"/>
    <n v="78364.000000501983"/>
    <n v="1306.066666675033"/>
    <n v="14366.733333425364"/>
    <n v="1"/>
    <s v="D530918"/>
    <s v="Closed"/>
  </r>
  <r>
    <x v="0"/>
    <x v="0"/>
    <x v="1"/>
    <s v="TR.34773"/>
    <n v="8"/>
    <x v="12"/>
    <x v="1"/>
    <d v="2018-11-04T19:09:10"/>
    <d v="2018-10-30T13:48:00"/>
    <n v="451270.00000036787"/>
    <n v="7521.1666666727979"/>
    <n v="60169.333333382383"/>
    <n v="1"/>
    <s v="D532004"/>
    <s v="Closed"/>
  </r>
  <r>
    <x v="0"/>
    <x v="0"/>
    <x v="4"/>
    <s v="MTR.19691"/>
    <n v="1"/>
    <x v="12"/>
    <x v="0"/>
    <d v="2018-11-05T17:53:00"/>
    <d v="2018-10-30T14:16:00"/>
    <n v="531419.99999969266"/>
    <n v="8856.9999999948777"/>
    <n v="8856.9999999948777"/>
    <n v="1"/>
    <s v="C530940"/>
    <s v="Closed"/>
  </r>
  <r>
    <x v="0"/>
    <x v="0"/>
    <x v="1"/>
    <s v="MTR.22405"/>
    <n v="1"/>
    <x v="12"/>
    <x v="0"/>
    <d v="2018-11-06T08:50:00"/>
    <d v="2018-10-30T14:33:19"/>
    <n v="584201.00000014063"/>
    <n v="9736.6833333356772"/>
    <n v="9736.6833333356772"/>
    <n v="1"/>
    <s v="C530970"/>
    <s v="Closed"/>
  </r>
  <r>
    <x v="0"/>
    <x v="7"/>
    <x v="17"/>
    <s v="MTR.15487"/>
    <n v="1"/>
    <x v="12"/>
    <x v="0"/>
    <d v="2018-11-01T09:57:00"/>
    <d v="2018-10-30T15:02:54"/>
    <n v="154446.00000001956"/>
    <n v="2574.100000000326"/>
    <n v="2574.100000000326"/>
    <n v="1"/>
    <s v="C530994"/>
    <s v="Closed"/>
  </r>
  <r>
    <x v="0"/>
    <x v="0"/>
    <x v="0"/>
    <s v="FS.1122"/>
    <n v="3"/>
    <x v="12"/>
    <x v="0"/>
    <d v="2018-11-06T14:08:28"/>
    <d v="2018-10-30T15:35:50"/>
    <n v="599557.99999984447"/>
    <n v="9992.6333333307412"/>
    <n v="29977.899999992223"/>
    <n v="1"/>
    <s v="D530368"/>
    <s v="Closed"/>
  </r>
  <r>
    <x v="0"/>
    <x v="0"/>
    <x v="0"/>
    <s v="PL.100029"/>
    <n v="4"/>
    <x v="12"/>
    <x v="0"/>
    <d v="2018-11-06T08:58:13"/>
    <d v="2018-10-30T15:35:50"/>
    <n v="580942.9999998305"/>
    <n v="9682.3833333305083"/>
    <n v="38729.533333322033"/>
    <n v="1"/>
    <s v="D530367"/>
    <s v="Closed"/>
  </r>
  <r>
    <x v="0"/>
    <x v="0"/>
    <x v="0"/>
    <s v="REC.1105"/>
    <n v="333"/>
    <x v="12"/>
    <x v="0"/>
    <d v="2018-10-30T18:46:45"/>
    <d v="2018-10-30T15:35:50"/>
    <n v="11454.99999972526"/>
    <n v="190.91666666208766"/>
    <n v="63575.249998475192"/>
    <n v="1"/>
    <s v="D531042"/>
    <s v="Closed"/>
  </r>
  <r>
    <x v="0"/>
    <x v="0"/>
    <x v="0"/>
    <s v="REC.1040"/>
    <n v="338"/>
    <x v="12"/>
    <x v="0"/>
    <d v="2018-11-05T11:23:25"/>
    <d v="2018-10-30T15:35:50"/>
    <n v="503254.99999956228"/>
    <n v="8387.583333326038"/>
    <n v="2835003.1666642008"/>
    <n v="1"/>
    <s v="D532090"/>
    <s v="Closed"/>
  </r>
  <r>
    <x v="0"/>
    <x v="0"/>
    <x v="0"/>
    <s v="PL.98820"/>
    <n v="108"/>
    <x v="12"/>
    <x v="0"/>
    <d v="2018-10-30T18:53:34"/>
    <d v="2018-10-30T15:35:50"/>
    <n v="11863.999999780208"/>
    <n v="197.73333332967013"/>
    <n v="21355.199999604374"/>
    <n v="1"/>
    <s v="D531011"/>
    <s v="Closed"/>
  </r>
  <r>
    <x v="0"/>
    <x v="0"/>
    <x v="0"/>
    <s v="MTR.23174"/>
    <n v="1"/>
    <x v="12"/>
    <x v="0"/>
    <d v="2018-10-30T17:43:57"/>
    <d v="2018-10-30T15:45:00"/>
    <n v="7136.9999999413267"/>
    <n v="118.94999999902211"/>
    <n v="118.94999999902211"/>
    <n v="1"/>
    <s v="C531019"/>
    <s v="Closed"/>
  </r>
  <r>
    <x v="0"/>
    <x v="2"/>
    <x v="10"/>
    <s v="FS.62"/>
    <n v="21"/>
    <x v="12"/>
    <x v="0"/>
    <d v="2018-10-31T15:28:26"/>
    <d v="2018-10-30T17:03:00"/>
    <n v="80726.000000070781"/>
    <n v="1345.433333334513"/>
    <n v="28254.100000024773"/>
    <n v="1"/>
    <s v="D531206"/>
    <s v="Closed"/>
  </r>
  <r>
    <x v="0"/>
    <x v="0"/>
    <x v="3"/>
    <s v="FS.704"/>
    <n v="8"/>
    <x v="12"/>
    <x v="0"/>
    <d v="2018-10-30T19:21:36"/>
    <d v="2018-10-30T18:37:00"/>
    <n v="2676.0000000474975"/>
    <n v="44.600000000791624"/>
    <n v="356.80000000633299"/>
    <n v="1"/>
    <s v="D531065"/>
    <s v="Closed"/>
  </r>
  <r>
    <x v="0"/>
    <x v="0"/>
    <x v="0"/>
    <s v="PL.103747"/>
    <n v="16"/>
    <x v="12"/>
    <x v="0"/>
    <d v="2018-10-31T14:21:00"/>
    <d v="2018-10-30T18:46:45"/>
    <n v="70454.999999888241"/>
    <n v="1174.2499999981374"/>
    <n v="18787.999999970198"/>
    <n v="1"/>
    <s v="D530686"/>
    <s v="Closed"/>
  </r>
  <r>
    <x v="0"/>
    <x v="0"/>
    <x v="0"/>
    <s v="FS.1532"/>
    <n v="14"/>
    <x v="12"/>
    <x v="0"/>
    <d v="2018-11-11T08:36:39"/>
    <d v="2018-10-30T18:46:45"/>
    <n v="1000193.9999999944"/>
    <n v="16669.899999999907"/>
    <n v="233378.5999999987"/>
    <n v="1"/>
    <s v="D530696"/>
    <s v="Closed"/>
  </r>
  <r>
    <x v="0"/>
    <x v="0"/>
    <x v="0"/>
    <s v="PL.102507"/>
    <n v="16"/>
    <x v="12"/>
    <x v="0"/>
    <d v="2018-10-30T21:30:08"/>
    <d v="2018-10-30T18:46:45"/>
    <n v="9803.0000001657754"/>
    <n v="163.38333333609626"/>
    <n v="2614.1333333775401"/>
    <n v="1"/>
    <s v="D530692"/>
    <s v="Closed"/>
  </r>
  <r>
    <x v="0"/>
    <x v="0"/>
    <x v="0"/>
    <s v="REC.1360"/>
    <n v="74"/>
    <x v="12"/>
    <x v="0"/>
    <d v="2018-11-01T16:33:33"/>
    <d v="2018-10-30T18:46:45"/>
    <n v="164808.00000010058"/>
    <n v="2746.8000000016764"/>
    <n v="203263.20000012405"/>
    <n v="1"/>
    <s v="D530370"/>
    <s v="Closed"/>
  </r>
  <r>
    <x v="0"/>
    <x v="0"/>
    <x v="0"/>
    <s v="FS.1541"/>
    <n v="1"/>
    <x v="12"/>
    <x v="0"/>
    <d v="2018-11-11T08:37:35"/>
    <d v="2018-10-30T18:46:45"/>
    <n v="1000249.9999998836"/>
    <n v="16670.833333331393"/>
    <n v="16670.833333331393"/>
    <n v="1"/>
    <s v="D530695"/>
    <s v="Closed"/>
  </r>
  <r>
    <x v="0"/>
    <x v="0"/>
    <x v="0"/>
    <s v="FS.1420"/>
    <n v="6"/>
    <x v="12"/>
    <x v="0"/>
    <d v="2018-11-01T16:34:52"/>
    <d v="2018-10-30T18:46:45"/>
    <n v="164886.9999997085"/>
    <n v="2748.1166666618083"/>
    <n v="16488.69999997085"/>
    <n v="1"/>
    <s v="D530689"/>
    <s v="Closed"/>
  </r>
  <r>
    <x v="0"/>
    <x v="0"/>
    <x v="0"/>
    <s v="PL.99015"/>
    <n v="3"/>
    <x v="12"/>
    <x v="0"/>
    <d v="2018-11-08T15:01:04"/>
    <d v="2018-10-30T18:53:34"/>
    <n v="763649.99999979045"/>
    <n v="12727.499999996508"/>
    <n v="38182.499999989523"/>
    <n v="1"/>
    <s v="D530062_B"/>
    <s v="Closed"/>
  </r>
  <r>
    <x v="0"/>
    <x v="0"/>
    <x v="0"/>
    <s v="FS.1001"/>
    <n v="19"/>
    <x v="12"/>
    <x v="0"/>
    <d v="2018-11-07T15:20:16"/>
    <d v="2018-10-30T18:53:34"/>
    <n v="678402.00000002515"/>
    <n v="11306.700000000419"/>
    <n v="214827.30000000796"/>
    <n v="1"/>
    <s v="D532478_B"/>
    <s v="Closed"/>
  </r>
  <r>
    <x v="0"/>
    <x v="0"/>
    <x v="0"/>
    <s v="TR.35697"/>
    <n v="1"/>
    <x v="12"/>
    <x v="0"/>
    <d v="2018-11-09T21:55:06"/>
    <d v="2018-10-30T18:53:34"/>
    <n v="874892.00000013225"/>
    <n v="14581.533333335537"/>
    <n v="14581.533333335537"/>
    <n v="1"/>
    <s v="D529826_B"/>
    <s v="Closed"/>
  </r>
  <r>
    <x v="0"/>
    <x v="0"/>
    <x v="3"/>
    <s v="MTR.28313"/>
    <n v="1"/>
    <x v="12"/>
    <x v="0"/>
    <d v="2018-11-06T07:32:00"/>
    <d v="2018-10-30T20:32:00"/>
    <n v="557999.9999995809"/>
    <n v="9299.9999999930151"/>
    <n v="9299.9999999930151"/>
    <n v="1"/>
    <s v="C531072"/>
    <s v="Closed"/>
  </r>
  <r>
    <x v="0"/>
    <x v="0"/>
    <x v="3"/>
    <s v="FS.711"/>
    <n v="7"/>
    <x v="12"/>
    <x v="0"/>
    <d v="2018-11-02T19:42:08"/>
    <d v="2018-10-30T20:36:23"/>
    <n v="255944.99999976251"/>
    <n v="4265.7499999960419"/>
    <n v="29860.249999972293"/>
    <n v="1"/>
    <s v="D528741_B"/>
    <s v="Closed"/>
  </r>
  <r>
    <x v="0"/>
    <x v="0"/>
    <x v="3"/>
    <s v="FS.658"/>
    <n v="7"/>
    <x v="12"/>
    <x v="0"/>
    <d v="2018-11-02T15:38:21"/>
    <d v="2018-10-30T20:36:23"/>
    <n v="241317.99999971408"/>
    <n v="4021.9666666619014"/>
    <n v="28153.76666663331"/>
    <n v="1"/>
    <s v="D528740_B"/>
    <s v="Closed"/>
  </r>
  <r>
    <x v="0"/>
    <x v="0"/>
    <x v="0"/>
    <s v="PL.102734"/>
    <n v="13"/>
    <x v="12"/>
    <x v="0"/>
    <d v="2018-11-01T16:34:14"/>
    <d v="2018-10-30T21:30:08"/>
    <n v="155046.00000008941"/>
    <n v="2584.1000000014901"/>
    <n v="33593.300000019372"/>
    <n v="1"/>
    <s v="D531080"/>
    <s v="Closed"/>
  </r>
  <r>
    <x v="0"/>
    <x v="2"/>
    <x v="5"/>
    <s v="TR.33527"/>
    <n v="6"/>
    <x v="12"/>
    <x v="0"/>
    <d v="2018-11-10T09:54:57"/>
    <d v="2018-10-30T22:02:00"/>
    <n v="906776.9999998156"/>
    <n v="15112.949999996927"/>
    <n v="90677.69999998156"/>
    <n v="1"/>
    <s v="D532718"/>
    <s v="Closed"/>
  </r>
  <r>
    <x v="0"/>
    <x v="2"/>
    <x v="15"/>
    <s v="MTR.21795"/>
    <n v="1"/>
    <x v="12"/>
    <x v="0"/>
    <d v="2018-11-02T14:24:00"/>
    <d v="2018-10-30T22:03:00"/>
    <n v="231660.00000012573"/>
    <n v="3861.0000000020955"/>
    <n v="3861.0000000020955"/>
    <n v="1"/>
    <s v="C531084"/>
    <s v="Closed"/>
  </r>
  <r>
    <x v="0"/>
    <x v="0"/>
    <x v="3"/>
    <s v="MTR.25550"/>
    <n v="1"/>
    <x v="12"/>
    <x v="0"/>
    <d v="2018-10-31T00:34:00"/>
    <d v="2018-10-30T22:46:00"/>
    <n v="6479.9999997485429"/>
    <n v="107.99999999580905"/>
    <n v="107.99999999580905"/>
    <n v="1"/>
    <s v="C531085"/>
    <s v="Closed"/>
  </r>
  <r>
    <x v="0"/>
    <x v="0"/>
    <x v="3"/>
    <s v="MTR.26565"/>
    <n v="1"/>
    <x v="12"/>
    <x v="0"/>
    <d v="2018-11-05T16:00:00"/>
    <d v="2018-10-31T09:03:00"/>
    <n v="457019.99999983236"/>
    <n v="7616.999999997206"/>
    <n v="7616.999999997206"/>
    <n v="1"/>
    <s v="C531090"/>
    <s v="Closed"/>
  </r>
  <r>
    <x v="0"/>
    <x v="0"/>
    <x v="0"/>
    <s v="MTR.24651"/>
    <n v="1"/>
    <x v="12"/>
    <x v="0"/>
    <d v="2018-11-09T15:39:00"/>
    <d v="2018-10-31T09:08:00"/>
    <n v="801059.99999977648"/>
    <n v="13350.999999996275"/>
    <n v="13350.999999996275"/>
    <n v="1"/>
    <s v="C531094"/>
    <s v="Closed"/>
  </r>
  <r>
    <x v="0"/>
    <x v="0"/>
    <x v="3"/>
    <s v="REC.472"/>
    <n v="12"/>
    <x v="12"/>
    <x v="0"/>
    <d v="2018-11-12T10:54:01"/>
    <d v="2018-10-31T09:24:39"/>
    <n v="1042161.999999918"/>
    <n v="17369.366666665301"/>
    <n v="208432.39999998361"/>
    <n v="1"/>
    <s v="D529047"/>
    <s v="Closed"/>
  </r>
  <r>
    <x v="0"/>
    <x v="0"/>
    <x v="3"/>
    <s v="FS.591"/>
    <n v="2"/>
    <x v="12"/>
    <x v="0"/>
    <d v="2018-10-31T09:40:42"/>
    <d v="2018-10-31T09:24:39"/>
    <n v="963.00000005867332"/>
    <n v="16.050000000977889"/>
    <n v="32.100000001955777"/>
    <n v="1"/>
    <s v="D529045"/>
    <s v="Closed"/>
  </r>
  <r>
    <x v="0"/>
    <x v="2"/>
    <x v="16"/>
    <s v="MTR.25059"/>
    <n v="1"/>
    <x v="12"/>
    <x v="0"/>
    <d v="2018-11-06T14:07:00"/>
    <d v="2018-10-31T09:39:00"/>
    <n v="534479.99999960884"/>
    <n v="8907.9999999934807"/>
    <n v="8907.9999999934807"/>
    <n v="1"/>
    <s v="C531101"/>
    <s v="Closed"/>
  </r>
  <r>
    <x v="0"/>
    <x v="0"/>
    <x v="0"/>
    <s v="MTR.24343"/>
    <n v="1"/>
    <x v="12"/>
    <x v="0"/>
    <d v="2018-11-02T19:30:00"/>
    <d v="2018-10-31T10:04:00"/>
    <n v="206760.00000005588"/>
    <n v="3446.0000000009313"/>
    <n v="3446.0000000009313"/>
    <n v="1"/>
    <s v="C531104"/>
    <s v="Closed"/>
  </r>
  <r>
    <x v="0"/>
    <x v="0"/>
    <x v="0"/>
    <s v="MTR.22827"/>
    <n v="1"/>
    <x v="12"/>
    <x v="0"/>
    <d v="2018-11-05T18:41:00"/>
    <d v="2018-10-31T10:21:00"/>
    <n v="461999.9999997206"/>
    <n v="7699.9999999953434"/>
    <n v="7699.9999999953434"/>
    <n v="1"/>
    <s v="C531108"/>
    <s v="Closed"/>
  </r>
  <r>
    <x v="0"/>
    <x v="0"/>
    <x v="1"/>
    <s v="MTR.23586"/>
    <n v="1"/>
    <x v="12"/>
    <x v="0"/>
    <d v="2018-11-09T11:04:00"/>
    <d v="2018-10-31T11:20:00"/>
    <n v="776640.00000001397"/>
    <n v="12944.000000000233"/>
    <n v="12944.000000000233"/>
    <n v="1"/>
    <s v="C531126"/>
    <s v="Closed"/>
  </r>
  <r>
    <x v="0"/>
    <x v="2"/>
    <x v="15"/>
    <s v="MTR.24611"/>
    <n v="1"/>
    <x v="12"/>
    <x v="0"/>
    <d v="2018-11-05T18:42:00"/>
    <d v="2018-10-31T11:24:00"/>
    <n v="458280.00000016764"/>
    <n v="7638.000000002794"/>
    <n v="7638.000000002794"/>
    <n v="1"/>
    <s v="C531127"/>
    <s v="Closed"/>
  </r>
  <r>
    <x v="0"/>
    <x v="7"/>
    <x v="17"/>
    <s v="MTR.15511"/>
    <n v="1"/>
    <x v="12"/>
    <x v="0"/>
    <d v="2018-11-01T09:58:00"/>
    <d v="2018-10-31T12:55:38"/>
    <n v="75741.999999876134"/>
    <n v="1262.3666666646022"/>
    <n v="1262.3666666646022"/>
    <n v="1"/>
    <s v="C531144"/>
    <s v="Closed"/>
  </r>
  <r>
    <x v="0"/>
    <x v="0"/>
    <x v="4"/>
    <s v="MTR.19857"/>
    <n v="1"/>
    <x v="12"/>
    <x v="0"/>
    <d v="2018-11-09T16:13:00"/>
    <d v="2018-10-31T13:03:00"/>
    <n v="789000.00000006985"/>
    <n v="13150.000000001164"/>
    <n v="13150.000000001164"/>
    <n v="1"/>
    <s v="C531146"/>
    <s v="Closed"/>
  </r>
  <r>
    <x v="0"/>
    <x v="0"/>
    <x v="0"/>
    <s v="FS.1565"/>
    <n v="20"/>
    <x v="12"/>
    <x v="0"/>
    <d v="2018-11-06T10:14:26"/>
    <d v="2018-10-31T14:21:00"/>
    <n v="503605.99999988917"/>
    <n v="8393.4333333314862"/>
    <n v="167868.66666662972"/>
    <n v="1"/>
    <s v="D532184"/>
    <s v="Closed"/>
  </r>
  <r>
    <x v="0"/>
    <x v="0"/>
    <x v="0"/>
    <s v="MTR.25523"/>
    <n v="1"/>
    <x v="12"/>
    <x v="0"/>
    <d v="2018-11-09T15:03:00"/>
    <d v="2018-10-31T14:33:00"/>
    <n v="779400.00000020955"/>
    <n v="12990.000000003492"/>
    <n v="12990.000000003492"/>
    <n v="1"/>
    <s v="C531185"/>
    <s v="Closed"/>
  </r>
  <r>
    <x v="0"/>
    <x v="0"/>
    <x v="0"/>
    <s v="MTR.23832"/>
    <n v="1"/>
    <x v="12"/>
    <x v="0"/>
    <d v="2018-11-09T16:26:00"/>
    <d v="2018-10-31T14:36:00"/>
    <n v="784200.0000001397"/>
    <n v="13070.000000002328"/>
    <n v="13070.000000002328"/>
    <n v="1"/>
    <s v="C531186"/>
    <s v="Closed"/>
  </r>
  <r>
    <x v="0"/>
    <x v="2"/>
    <x v="5"/>
    <s v="MTR.20530"/>
    <n v="1"/>
    <x v="12"/>
    <x v="0"/>
    <d v="2018-11-08T08:18:00"/>
    <d v="2018-10-31T15:19:58"/>
    <n v="665881.99999965727"/>
    <n v="11098.033333327621"/>
    <n v="11098.033333327621"/>
    <n v="1"/>
    <s v="C531201"/>
    <s v="Closed"/>
  </r>
  <r>
    <x v="0"/>
    <x v="0"/>
    <x v="0"/>
    <s v="MTR.20378"/>
    <n v="1"/>
    <x v="12"/>
    <x v="0"/>
    <d v="2018-11-06T09:35:00"/>
    <d v="2018-10-31T15:20:22"/>
    <n v="497677.99999967683"/>
    <n v="8294.6333333279472"/>
    <n v="8294.6333333279472"/>
    <n v="1"/>
    <s v="C531202"/>
    <s v="Closed"/>
  </r>
  <r>
    <x v="0"/>
    <x v="0"/>
    <x v="0"/>
    <s v="FS.1191"/>
    <n v="13"/>
    <x v="12"/>
    <x v="0"/>
    <d v="2018-10-31T23:02:00"/>
    <d v="2018-10-31T15:59:25"/>
    <n v="25355.000000190921"/>
    <n v="422.58333333651535"/>
    <n v="5493.5833333746996"/>
    <n v="1"/>
    <s v="D531280"/>
    <s v="Closed"/>
  </r>
  <r>
    <x v="0"/>
    <x v="0"/>
    <x v="0"/>
    <s v="MTR.25218"/>
    <n v="1"/>
    <x v="12"/>
    <x v="0"/>
    <d v="2018-11-09T16:26:00"/>
    <d v="2018-10-31T16:05:00"/>
    <n v="778859.99999970663"/>
    <n v="12980.999999995111"/>
    <n v="12980.999999995111"/>
    <n v="1"/>
    <s v="C531223"/>
    <s v="Closed"/>
  </r>
  <r>
    <x v="0"/>
    <x v="0"/>
    <x v="1"/>
    <s v="MTR.23422"/>
    <n v="1"/>
    <x v="12"/>
    <x v="0"/>
    <d v="2018-11-06T13:58:00"/>
    <d v="2018-10-31T16:08:00"/>
    <n v="510599.9999997206"/>
    <n v="8509.9999999953434"/>
    <n v="8509.9999999953434"/>
    <n v="1"/>
    <s v="C531225"/>
    <s v="Closed"/>
  </r>
  <r>
    <x v="0"/>
    <x v="2"/>
    <x v="10"/>
    <s v="FS.85"/>
    <n v="38"/>
    <x v="12"/>
    <x v="0"/>
    <d v="2018-11-04T05:13:51"/>
    <d v="2018-10-31T16:12:00"/>
    <n v="306110.99999996368"/>
    <n v="5101.8499999993946"/>
    <n v="193870.299999977"/>
    <n v="1"/>
    <s v="D531968"/>
    <s v="Closed"/>
  </r>
  <r>
    <x v="0"/>
    <x v="0"/>
    <x v="0"/>
    <s v="MTR.21946"/>
    <n v="1"/>
    <x v="12"/>
    <x v="0"/>
    <d v="2018-11-09T15:58:00"/>
    <d v="2018-10-31T17:07:00"/>
    <n v="773460.00000033528"/>
    <n v="12891.000000005588"/>
    <n v="12891.000000005588"/>
    <n v="1"/>
    <s v="C531248"/>
    <s v="Closed"/>
  </r>
  <r>
    <x v="0"/>
    <x v="0"/>
    <x v="0"/>
    <s v="MTR.21927"/>
    <n v="1"/>
    <x v="12"/>
    <x v="0"/>
    <d v="2018-11-09T15:59:00"/>
    <d v="2018-10-31T17:09:00"/>
    <n v="773400.0000001397"/>
    <n v="12890.000000002328"/>
    <n v="12890.000000002328"/>
    <n v="1"/>
    <s v="C531249"/>
    <s v="Closed"/>
  </r>
  <r>
    <x v="0"/>
    <x v="0"/>
    <x v="1"/>
    <s v="MTR.21568"/>
    <n v="1"/>
    <x v="12"/>
    <x v="0"/>
    <d v="2018-11-09T16:58:00"/>
    <d v="2018-10-31T17:29:00"/>
    <n v="775739.99999959487"/>
    <n v="12928.999999993248"/>
    <n v="12928.999999993248"/>
    <n v="1"/>
    <s v="C531253"/>
    <s v="Closed"/>
  </r>
  <r>
    <x v="0"/>
    <x v="2"/>
    <x v="5"/>
    <s v="MTR.20248"/>
    <n v="1"/>
    <x v="12"/>
    <x v="0"/>
    <d v="2018-11-05T15:09:00"/>
    <d v="2018-10-31T17:38:00"/>
    <n v="423059.99999977648"/>
    <n v="7050.9999999962747"/>
    <n v="7050.9999999962747"/>
    <n v="1"/>
    <s v="C531258"/>
    <s v="Closed"/>
  </r>
  <r>
    <x v="0"/>
    <x v="0"/>
    <x v="4"/>
    <s v="FS.1515"/>
    <n v="14"/>
    <x v="12"/>
    <x v="0"/>
    <d v="2018-11-01T16:30:25"/>
    <d v="2018-10-31T17:45:56"/>
    <n v="81869.000000087544"/>
    <n v="1364.4833333347924"/>
    <n v="19102.766666687094"/>
    <n v="1"/>
    <s v="D526946_B"/>
    <s v="Closed"/>
  </r>
  <r>
    <x v="0"/>
    <x v="0"/>
    <x v="4"/>
    <s v="FS.1545"/>
    <n v="1"/>
    <x v="12"/>
    <x v="0"/>
    <d v="2018-11-01T16:30:43"/>
    <d v="2018-10-31T17:45:56"/>
    <n v="81886.999999894761"/>
    <n v="1364.7833333315793"/>
    <n v="1364.7833333315793"/>
    <n v="1"/>
    <s v="D526952_B"/>
    <s v="Closed"/>
  </r>
  <r>
    <x v="0"/>
    <x v="0"/>
    <x v="4"/>
    <s v="FS.1527"/>
    <n v="13"/>
    <x v="12"/>
    <x v="0"/>
    <d v="2018-11-02T15:30:30"/>
    <d v="2018-10-31T17:45:56"/>
    <n v="164674.00000020862"/>
    <n v="2744.5666666701436"/>
    <n v="35679.366666711867"/>
    <n v="1"/>
    <s v="D526951_B"/>
    <s v="Closed"/>
  </r>
  <r>
    <x v="0"/>
    <x v="0"/>
    <x v="4"/>
    <s v="FS.1558"/>
    <n v="1"/>
    <x v="12"/>
    <x v="0"/>
    <d v="2018-11-02T15:30:44"/>
    <d v="2018-10-31T17:45:56"/>
    <n v="164687.99999970943"/>
    <n v="2744.7999999951571"/>
    <n v="2744.7999999951571"/>
    <n v="1"/>
    <s v="D526953_B"/>
    <s v="Closed"/>
  </r>
  <r>
    <x v="0"/>
    <x v="0"/>
    <x v="4"/>
    <s v="FS.1503"/>
    <n v="3"/>
    <x v="12"/>
    <x v="0"/>
    <d v="2018-11-08T14:54:08"/>
    <d v="2018-10-31T18:51:00"/>
    <n v="676988.00000015181"/>
    <n v="11283.133333335863"/>
    <n v="33849.40000000759"/>
    <n v="1"/>
    <s v="D532591"/>
    <s v="Closed"/>
  </r>
  <r>
    <x v="0"/>
    <x v="2"/>
    <x v="16"/>
    <s v="FS.336"/>
    <n v="3"/>
    <x v="12"/>
    <x v="0"/>
    <d v="2018-11-01T02:26:00"/>
    <d v="2018-11-01T00:26:12"/>
    <n v="7188.0000005476177"/>
    <n v="119.80000000912696"/>
    <n v="359.40000002738088"/>
    <n v="1"/>
    <s v="D531281"/>
    <s v="Closed"/>
  </r>
  <r>
    <x v="0"/>
    <x v="0"/>
    <x v="3"/>
    <s v="FS.921"/>
    <n v="3"/>
    <x v="12"/>
    <x v="0"/>
    <d v="2018-11-05T16:31:06"/>
    <d v="2018-11-01T09:01:00"/>
    <n v="372605.99999951664"/>
    <n v="6210.0999999919441"/>
    <n v="18630.299999975832"/>
    <n v="1"/>
    <s v="D532145"/>
    <s v="Closed"/>
  </r>
  <r>
    <x v="0"/>
    <x v="2"/>
    <x v="10"/>
    <s v="FS.126"/>
    <n v="24"/>
    <x v="12"/>
    <x v="0"/>
    <d v="2018-11-03T11:21:24"/>
    <d v="2018-11-01T09:13:00"/>
    <n v="180503.99999984074"/>
    <n v="3008.3999999973457"/>
    <n v="72201.599999936298"/>
    <n v="1"/>
    <s v="D531908"/>
    <s v="Closed"/>
  </r>
  <r>
    <x v="0"/>
    <x v="2"/>
    <x v="5"/>
    <s v="MTR.20730"/>
    <n v="1"/>
    <x v="12"/>
    <x v="0"/>
    <d v="2018-11-10T14:54:00"/>
    <d v="2018-11-01T09:14:00"/>
    <n v="797999.9999998603"/>
    <n v="13299.999999997672"/>
    <n v="13299.999999997672"/>
    <n v="1"/>
    <s v="C531294"/>
    <s v="Closed"/>
  </r>
  <r>
    <x v="0"/>
    <x v="0"/>
    <x v="4"/>
    <s v="MTR.20879"/>
    <n v="1"/>
    <x v="12"/>
    <x v="0"/>
    <d v="2018-11-09T16:57:00"/>
    <d v="2018-11-01T09:52:00"/>
    <n v="716700.0000001397"/>
    <n v="11945.000000002328"/>
    <n v="11945.000000002328"/>
    <n v="1"/>
    <s v="C531307"/>
    <s v="Closed"/>
  </r>
  <r>
    <x v="0"/>
    <x v="0"/>
    <x v="0"/>
    <s v="MTR.23896"/>
    <n v="1"/>
    <x v="12"/>
    <x v="0"/>
    <d v="2018-11-06T09:39:00"/>
    <d v="2018-11-01T09:55:00"/>
    <n v="431040.00000001397"/>
    <n v="7184.0000000002328"/>
    <n v="7184.0000000002328"/>
    <n v="1"/>
    <s v="C531309"/>
    <s v="Closed"/>
  </r>
  <r>
    <x v="0"/>
    <x v="0"/>
    <x v="0"/>
    <s v="MTR.23942"/>
    <n v="1"/>
    <x v="12"/>
    <x v="0"/>
    <d v="2018-11-09T15:31:00"/>
    <d v="2018-11-01T10:13:00"/>
    <n v="710279.99999995809"/>
    <n v="11837.999999999302"/>
    <n v="11837.999999999302"/>
    <n v="1"/>
    <s v="C531317"/>
    <s v="Closed"/>
  </r>
  <r>
    <x v="0"/>
    <x v="0"/>
    <x v="1"/>
    <s v="MTR.22403"/>
    <n v="1"/>
    <x v="12"/>
    <x v="0"/>
    <d v="2018-11-06T08:52:00"/>
    <d v="2018-11-01T10:14:00"/>
    <n v="427079.99999967869"/>
    <n v="7117.9999999946449"/>
    <n v="7117.9999999946449"/>
    <n v="1"/>
    <s v="C531318"/>
    <s v="Closed"/>
  </r>
  <r>
    <x v="0"/>
    <x v="0"/>
    <x v="1"/>
    <s v="MTR.21703"/>
    <n v="1"/>
    <x v="12"/>
    <x v="0"/>
    <d v="2018-11-10T08:05:00"/>
    <d v="2018-11-01T10:19:00"/>
    <n v="769560.00000019558"/>
    <n v="12826.00000000326"/>
    <n v="12826.00000000326"/>
    <n v="1"/>
    <s v="C531319"/>
    <s v="Closed"/>
  </r>
  <r>
    <x v="0"/>
    <x v="2"/>
    <x v="15"/>
    <s v="MTR.23316"/>
    <n v="1"/>
    <x v="12"/>
    <x v="0"/>
    <d v="2018-11-10T10:49:00"/>
    <d v="2018-11-01T10:53:00"/>
    <n v="777359.99999984633"/>
    <n v="12955.999999997439"/>
    <n v="12955.999999997439"/>
    <n v="1"/>
    <s v="C531327"/>
    <s v="Closed"/>
  </r>
  <r>
    <x v="0"/>
    <x v="0"/>
    <x v="3"/>
    <s v="MTR.27844"/>
    <n v="1"/>
    <x v="12"/>
    <x v="0"/>
    <d v="2018-11-09T15:33:00"/>
    <d v="2018-11-01T11:03:00"/>
    <n v="707400"/>
    <n v="11790"/>
    <n v="11790"/>
    <n v="1"/>
    <s v="C531331"/>
    <s v="Closed"/>
  </r>
  <r>
    <x v="0"/>
    <x v="2"/>
    <x v="10"/>
    <s v="REC.2857"/>
    <n v="560"/>
    <x v="12"/>
    <x v="0"/>
    <d v="2018-11-10T10:51:00"/>
    <d v="2018-11-01T11:23:00"/>
    <n v="775679.9999993993"/>
    <n v="12927.999999989988"/>
    <n v="7239679.9999943934"/>
    <n v="1"/>
    <s v="D532771"/>
    <s v="Closed"/>
  </r>
  <r>
    <x v="0"/>
    <x v="0"/>
    <x v="0"/>
    <s v="MTR.25220"/>
    <n v="1"/>
    <x v="12"/>
    <x v="0"/>
    <d v="2018-11-09T17:15:00"/>
    <d v="2018-11-01T11:25:00"/>
    <n v="712199.99999993015"/>
    <n v="11869.999999998836"/>
    <n v="11869.999999998836"/>
    <n v="1"/>
    <s v="C531343"/>
    <s v="Closed"/>
  </r>
  <r>
    <x v="0"/>
    <x v="2"/>
    <x v="10"/>
    <s v="MTR.131544"/>
    <n v="1"/>
    <x v="12"/>
    <x v="0"/>
    <d v="2018-11-08T18:34:00"/>
    <d v="2018-11-01T11:25:00"/>
    <n v="630539.99999966472"/>
    <n v="10508.999999994412"/>
    <n v="10508.999999994412"/>
    <n v="1"/>
    <s v="C531342"/>
    <s v="Closed"/>
  </r>
  <r>
    <x v="0"/>
    <x v="2"/>
    <x v="10"/>
    <s v="MTR.66342"/>
    <n v="1"/>
    <x v="12"/>
    <x v="0"/>
    <d v="2018-11-10T08:08:00"/>
    <d v="2018-11-01T11:26:00"/>
    <n v="765719.99999962281"/>
    <n v="12761.999999993714"/>
    <n v="12761.999999993714"/>
    <n v="1"/>
    <s v="C531345"/>
    <s v="Closed"/>
  </r>
  <r>
    <x v="0"/>
    <x v="2"/>
    <x v="15"/>
    <s v="MTR.65943"/>
    <n v="1"/>
    <x v="12"/>
    <x v="0"/>
    <d v="2018-11-10T08:48:00"/>
    <d v="2018-11-01T11:27:00"/>
    <n v="768060.00000033528"/>
    <n v="12801.000000005588"/>
    <n v="12801.000000005588"/>
    <n v="1"/>
    <s v="C531346"/>
    <s v="Closed"/>
  </r>
  <r>
    <x v="0"/>
    <x v="2"/>
    <x v="5"/>
    <s v="MTR.22416"/>
    <n v="1"/>
    <x v="12"/>
    <x v="0"/>
    <d v="2018-11-06T14:05:00"/>
    <d v="2018-11-01T11:36:00"/>
    <n v="440940.00000022352"/>
    <n v="7349.0000000037253"/>
    <n v="7349.0000000037253"/>
    <n v="1"/>
    <s v="C531351"/>
    <s v="Closed"/>
  </r>
  <r>
    <x v="0"/>
    <x v="2"/>
    <x v="15"/>
    <s v="MTR.77943"/>
    <n v="1"/>
    <x v="12"/>
    <x v="0"/>
    <d v="2018-11-09T08:35:00"/>
    <d v="2018-11-01T11:46:00"/>
    <n v="679740.00000036322"/>
    <n v="11329.000000006054"/>
    <n v="11329.000000006054"/>
    <n v="1"/>
    <s v="C531354"/>
    <s v="Closed"/>
  </r>
  <r>
    <x v="0"/>
    <x v="2"/>
    <x v="10"/>
    <s v="FS.116"/>
    <n v="14"/>
    <x v="12"/>
    <x v="0"/>
    <d v="2018-11-02T19:39:04"/>
    <d v="2018-11-01T12:18:00"/>
    <n v="112864.00000043213"/>
    <n v="1881.0666666738689"/>
    <n v="26334.933333434165"/>
    <n v="1"/>
    <s v="D531864"/>
    <s v="Closed"/>
  </r>
  <r>
    <x v="0"/>
    <x v="0"/>
    <x v="3"/>
    <s v="MTR.27030"/>
    <n v="1"/>
    <x v="12"/>
    <x v="1"/>
    <d v="2018-11-06T18:54:00"/>
    <d v="2018-11-01T12:54:35"/>
    <n v="453564.99999999069"/>
    <n v="7559.4166666665114"/>
    <n v="7559.4166666665114"/>
    <n v="1"/>
    <s v="C531387"/>
    <s v="Closed"/>
  </r>
  <r>
    <x v="1"/>
    <x v="5"/>
    <x v="24"/>
    <s v="FS.1856"/>
    <n v="21"/>
    <x v="6"/>
    <x v="0"/>
    <d v="2018-11-01T13:50:21"/>
    <d v="2018-11-01T12:58:00"/>
    <n v="3140.9999999916181"/>
    <n v="52.349999999860302"/>
    <n v="1099.3499999970663"/>
    <n v="1"/>
    <s v="D531432"/>
    <s v="Closed"/>
  </r>
  <r>
    <x v="0"/>
    <x v="0"/>
    <x v="0"/>
    <s v="MTR.25432"/>
    <n v="1"/>
    <x v="12"/>
    <x v="0"/>
    <d v="2018-11-09T15:19:00"/>
    <d v="2018-11-01T13:09:00"/>
    <n v="698999.99999965075"/>
    <n v="11649.999999994179"/>
    <n v="11649.999999994179"/>
    <n v="1"/>
    <s v="C531398"/>
    <s v="Closed"/>
  </r>
  <r>
    <x v="0"/>
    <x v="2"/>
    <x v="5"/>
    <s v="MTR.22279"/>
    <n v="1"/>
    <x v="12"/>
    <x v="0"/>
    <d v="2018-11-06T09:31:00"/>
    <d v="2018-11-01T14:37:00"/>
    <n v="413639.99999987427"/>
    <n v="6893.9999999979045"/>
    <n v="6893.9999999979045"/>
    <n v="1"/>
    <s v="C531440"/>
    <s v="Closed"/>
  </r>
  <r>
    <x v="0"/>
    <x v="0"/>
    <x v="1"/>
    <s v="MTR.22845"/>
    <n v="1"/>
    <x v="12"/>
    <x v="0"/>
    <d v="2018-11-11T15:18:00"/>
    <d v="2018-11-01T15:00:00"/>
    <n v="865079.99999974854"/>
    <n v="14417.999999995809"/>
    <n v="14417.999999995809"/>
    <n v="1"/>
    <s v="C531467"/>
    <s v="Closed"/>
  </r>
  <r>
    <x v="0"/>
    <x v="4"/>
    <x v="8"/>
    <s v="FDR.8370"/>
    <n v="303"/>
    <x v="12"/>
    <x v="0"/>
    <d v="2018-11-01T15:42:09"/>
    <d v="2018-11-01T15:06:45"/>
    <n v="2124.0000005112961"/>
    <n v="35.400000008521602"/>
    <n v="10726.200002582045"/>
    <n v="1"/>
    <s v="D531478_A"/>
    <s v="Closed"/>
  </r>
  <r>
    <x v="0"/>
    <x v="2"/>
    <x v="5"/>
    <s v="MTR.29490"/>
    <n v="1"/>
    <x v="12"/>
    <x v="0"/>
    <d v="2018-11-05T18:33:00"/>
    <d v="2018-11-01T15:27:00"/>
    <n v="356759.99999991618"/>
    <n v="5945.999999998603"/>
    <n v="5945.999999998603"/>
    <n v="1"/>
    <s v="C531540"/>
    <s v="Closed"/>
  </r>
  <r>
    <x v="0"/>
    <x v="4"/>
    <x v="9"/>
    <s v="FS.1409"/>
    <n v="2"/>
    <x v="12"/>
    <x v="0"/>
    <d v="2018-11-09T10:20:28"/>
    <d v="2018-11-01T15:38:29"/>
    <n v="672119.00000043679"/>
    <n v="11201.983333340613"/>
    <n v="22403.966666681226"/>
    <n v="1"/>
    <s v="D529304"/>
    <s v="Closed"/>
  </r>
  <r>
    <x v="0"/>
    <x v="4"/>
    <x v="9"/>
    <s v="REC.1477"/>
    <n v="76"/>
    <x v="12"/>
    <x v="0"/>
    <d v="2018-11-02T19:23:44"/>
    <d v="2018-11-01T15:38:29"/>
    <n v="99915.000000363216"/>
    <n v="1665.2500000060536"/>
    <n v="126559.00000046007"/>
    <n v="1"/>
    <s v="D530441"/>
    <s v="Closed"/>
  </r>
  <r>
    <x v="0"/>
    <x v="4"/>
    <x v="9"/>
    <s v="TR.37202"/>
    <n v="2"/>
    <x v="12"/>
    <x v="0"/>
    <d v="2018-11-09T08:29:57"/>
    <d v="2018-11-01T15:38:29"/>
    <n v="665487.99999996554"/>
    <n v="11091.466666666092"/>
    <n v="22182.933333332185"/>
    <n v="1"/>
    <s v="D529591"/>
    <s v="Closed"/>
  </r>
  <r>
    <x v="0"/>
    <x v="4"/>
    <x v="9"/>
    <s v="TR.37324"/>
    <n v="2"/>
    <x v="12"/>
    <x v="0"/>
    <d v="2018-11-07T10:35:40"/>
    <d v="2018-11-01T15:38:29"/>
    <n v="500231.00000051782"/>
    <n v="8337.1833333419636"/>
    <n v="16674.366666683927"/>
    <n v="1"/>
    <s v="D529599"/>
    <s v="Closed"/>
  </r>
  <r>
    <x v="0"/>
    <x v="4"/>
    <x v="9"/>
    <s v="FS.1535"/>
    <n v="1"/>
    <x v="12"/>
    <x v="0"/>
    <d v="2018-11-01T19:53:00"/>
    <d v="2018-11-01T15:38:29"/>
    <n v="15271.000000345521"/>
    <n v="254.51666667242534"/>
    <n v="254.51666667242534"/>
    <n v="1"/>
    <s v="D530401"/>
    <s v="Closed"/>
  </r>
  <r>
    <x v="0"/>
    <x v="4"/>
    <x v="9"/>
    <s v="FS.1334"/>
    <n v="1"/>
    <x v="12"/>
    <x v="0"/>
    <d v="2018-11-09T08:59:00"/>
    <d v="2018-11-01T15:38:29"/>
    <n v="667231.00000005215"/>
    <n v="11120.516666667536"/>
    <n v="11120.516666667536"/>
    <n v="1"/>
    <s v="D530387"/>
    <s v="Closed"/>
  </r>
  <r>
    <x v="0"/>
    <x v="4"/>
    <x v="9"/>
    <s v="FS.1446"/>
    <n v="2"/>
    <x v="12"/>
    <x v="0"/>
    <d v="2018-11-03T10:30:59"/>
    <d v="2018-11-01T15:38:29"/>
    <n v="154350.00000020955"/>
    <n v="2572.5000000034925"/>
    <n v="5145.0000000069849"/>
    <n v="1"/>
    <s v="D529371"/>
    <s v="Closed"/>
  </r>
  <r>
    <x v="0"/>
    <x v="4"/>
    <x v="9"/>
    <s v="FS.1408"/>
    <n v="3"/>
    <x v="12"/>
    <x v="0"/>
    <d v="2018-11-09T08:28:50"/>
    <d v="2018-11-01T15:38:29"/>
    <n v="665421.00000001956"/>
    <n v="11090.350000000326"/>
    <n v="33271.050000000978"/>
    <n v="1"/>
    <s v="D529303"/>
    <s v="Closed"/>
  </r>
  <r>
    <x v="0"/>
    <x v="4"/>
    <x v="9"/>
    <s v="FS.1287"/>
    <n v="4"/>
    <x v="12"/>
    <x v="0"/>
    <d v="2018-11-08T09:41:37"/>
    <d v="2018-11-01T15:38:29"/>
    <n v="583387.99999994226"/>
    <n v="9723.133333332371"/>
    <n v="38892.533333329484"/>
    <n v="1"/>
    <s v="D530415"/>
    <s v="Closed"/>
  </r>
  <r>
    <x v="0"/>
    <x v="4"/>
    <x v="9"/>
    <s v="FS.1453"/>
    <n v="2"/>
    <x v="12"/>
    <x v="0"/>
    <d v="2018-11-03T10:31:07"/>
    <d v="2018-11-01T15:38:29"/>
    <n v="154358.00000019372"/>
    <n v="2572.6333333365619"/>
    <n v="5145.2666666731238"/>
    <n v="1"/>
    <s v="D529372"/>
    <s v="Closed"/>
  </r>
  <r>
    <x v="0"/>
    <x v="4"/>
    <x v="9"/>
    <s v="FS.1600"/>
    <n v="1"/>
    <x v="12"/>
    <x v="0"/>
    <d v="2018-11-09T08:36:42"/>
    <d v="2018-11-01T15:38:29"/>
    <n v="665893.00000034273"/>
    <n v="11098.216666672379"/>
    <n v="11098.216666672379"/>
    <n v="1"/>
    <s v="D530841"/>
    <s v="Closed"/>
  </r>
  <r>
    <x v="0"/>
    <x v="4"/>
    <x v="9"/>
    <s v="FS.1427"/>
    <n v="1"/>
    <x v="12"/>
    <x v="0"/>
    <d v="2018-11-08T17:57:10"/>
    <d v="2018-11-01T15:38:29"/>
    <n v="613121.00000011269"/>
    <n v="10218.683333335212"/>
    <n v="10218.683333335212"/>
    <n v="1"/>
    <s v="D530385"/>
    <s v="Closed"/>
  </r>
  <r>
    <x v="0"/>
    <x v="4"/>
    <x v="9"/>
    <s v="FS.1467"/>
    <n v="7"/>
    <x v="12"/>
    <x v="0"/>
    <d v="2018-11-03T10:28:46"/>
    <d v="2018-11-01T15:38:29"/>
    <n v="154217.00000055134"/>
    <n v="2570.2833333425224"/>
    <n v="17991.983333397657"/>
    <n v="1"/>
    <s v="D530421"/>
    <s v="Closed"/>
  </r>
  <r>
    <x v="0"/>
    <x v="4"/>
    <x v="9"/>
    <s v="FS.39987"/>
    <n v="2"/>
    <x v="12"/>
    <x v="0"/>
    <d v="2018-11-09T10:20:40"/>
    <d v="2018-11-01T15:38:29"/>
    <n v="672131.00000009872"/>
    <n v="11202.183333334979"/>
    <n v="22404.366666669957"/>
    <n v="1"/>
    <s v="D529309"/>
    <s v="Closed"/>
  </r>
  <r>
    <x v="0"/>
    <x v="4"/>
    <x v="9"/>
    <s v="FS.8880"/>
    <n v="2"/>
    <x v="12"/>
    <x v="0"/>
    <d v="2018-11-03T10:28:59"/>
    <d v="2018-11-01T15:38:29"/>
    <n v="154230.00000044703"/>
    <n v="2570.5000000074506"/>
    <n v="5141.0000000149012"/>
    <n v="1"/>
    <s v="D530442"/>
    <s v="Closed"/>
  </r>
  <r>
    <x v="0"/>
    <x v="4"/>
    <x v="9"/>
    <s v="FS.1404"/>
    <n v="2"/>
    <x v="12"/>
    <x v="0"/>
    <d v="2018-11-09T08:33:19"/>
    <d v="2018-11-01T15:38:29"/>
    <n v="665690.00000003725"/>
    <n v="11094.833333333954"/>
    <n v="22189.666666667908"/>
    <n v="1"/>
    <s v="D529301"/>
    <s v="Closed"/>
  </r>
  <r>
    <x v="0"/>
    <x v="4"/>
    <x v="9"/>
    <s v="FS.1643"/>
    <n v="1"/>
    <x v="12"/>
    <x v="0"/>
    <d v="2018-11-03T10:26:47"/>
    <d v="2018-11-01T15:38:29"/>
    <n v="154098.00000039395"/>
    <n v="2568.3000000065658"/>
    <n v="2568.3000000065658"/>
    <n v="1"/>
    <s v="D530846"/>
    <s v="Closed"/>
  </r>
  <r>
    <x v="0"/>
    <x v="4"/>
    <x v="9"/>
    <s v="FS.1653"/>
    <n v="3"/>
    <x v="12"/>
    <x v="0"/>
    <d v="2018-11-02T15:34:12"/>
    <d v="2018-11-01T15:38:29"/>
    <n v="86143.000000272878"/>
    <n v="1435.7166666712146"/>
    <n v="4307.1500000136439"/>
    <n v="1"/>
    <s v="D530847"/>
    <s v="Closed"/>
  </r>
  <r>
    <x v="0"/>
    <x v="4"/>
    <x v="9"/>
    <s v="PL.104782"/>
    <n v="43"/>
    <x v="12"/>
    <x v="0"/>
    <d v="2018-11-03T10:25:56"/>
    <d v="2018-11-01T15:38:29"/>
    <n v="154047.0000004163"/>
    <n v="2567.4500000069384"/>
    <n v="110400.35000029835"/>
    <n v="1"/>
    <s v="D531076"/>
    <s v="Closed"/>
  </r>
  <r>
    <x v="0"/>
    <x v="4"/>
    <x v="9"/>
    <s v="TR.37340"/>
    <n v="2"/>
    <x v="12"/>
    <x v="0"/>
    <d v="2018-11-07T09:57:24"/>
    <d v="2018-11-01T15:38:29"/>
    <n v="497935.0000000326"/>
    <n v="8298.9166666672099"/>
    <n v="16597.83333333442"/>
    <n v="1"/>
    <s v="D529602"/>
    <s v="Closed"/>
  </r>
  <r>
    <x v="0"/>
    <x v="4"/>
    <x v="9"/>
    <s v="FS.1462"/>
    <n v="1"/>
    <x v="12"/>
    <x v="0"/>
    <d v="2018-11-03T10:29:47"/>
    <d v="2018-11-01T15:38:29"/>
    <n v="154278.00000035204"/>
    <n v="2571.3000000058673"/>
    <n v="2571.3000000058673"/>
    <n v="1"/>
    <s v="D530407"/>
    <s v="Closed"/>
  </r>
  <r>
    <x v="0"/>
    <x v="4"/>
    <x v="9"/>
    <s v="FS.1470"/>
    <n v="2"/>
    <x v="12"/>
    <x v="0"/>
    <d v="2018-11-03T10:28:03"/>
    <d v="2018-11-01T15:38:29"/>
    <n v="154174.00000055786"/>
    <n v="2569.5666666759644"/>
    <n v="5139.1333333519287"/>
    <n v="1"/>
    <s v="D530422"/>
    <s v="Closed"/>
  </r>
  <r>
    <x v="0"/>
    <x v="4"/>
    <x v="9"/>
    <s v="FS.1492"/>
    <n v="1"/>
    <x v="12"/>
    <x v="0"/>
    <d v="2018-11-01T19:53:00"/>
    <d v="2018-11-01T15:38:29"/>
    <n v="15271.000000345521"/>
    <n v="254.51666667242534"/>
    <n v="254.51666667242534"/>
    <n v="1"/>
    <s v="D530399"/>
    <s v="Closed"/>
  </r>
  <r>
    <x v="0"/>
    <x v="4"/>
    <x v="9"/>
    <s v="FS.1349"/>
    <n v="1"/>
    <x v="12"/>
    <x v="0"/>
    <d v="2018-11-09T10:18:11"/>
    <d v="2018-11-01T15:38:29"/>
    <n v="671982.00000047218"/>
    <n v="11199.70000000787"/>
    <n v="11199.70000000787"/>
    <n v="1"/>
    <s v="D529284"/>
    <s v="Closed"/>
  </r>
  <r>
    <x v="0"/>
    <x v="4"/>
    <x v="9"/>
    <s v="FS.1472"/>
    <n v="5"/>
    <x v="12"/>
    <x v="0"/>
    <d v="2018-11-03T10:00:07"/>
    <d v="2018-11-01T15:38:29"/>
    <n v="152498.00000041723"/>
    <n v="2541.6333333402872"/>
    <n v="12708.166666701436"/>
    <n v="1"/>
    <s v="D530426"/>
    <s v="Closed"/>
  </r>
  <r>
    <x v="0"/>
    <x v="4"/>
    <x v="9"/>
    <s v="FS.1494"/>
    <n v="1"/>
    <x v="12"/>
    <x v="0"/>
    <d v="2018-11-03T09:59:52"/>
    <d v="2018-11-01T15:38:29"/>
    <n v="152483.00000005402"/>
    <n v="2541.3833333342336"/>
    <n v="2541.3833333342336"/>
    <n v="1"/>
    <s v="D530430"/>
    <s v="Closed"/>
  </r>
  <r>
    <x v="0"/>
    <x v="4"/>
    <x v="9"/>
    <s v="FS.1358"/>
    <n v="1"/>
    <x v="12"/>
    <x v="0"/>
    <d v="2018-11-09T10:18:01"/>
    <d v="2018-11-01T15:38:29"/>
    <n v="671972.00000002049"/>
    <n v="11199.533333333675"/>
    <n v="11199.533333333675"/>
    <n v="1"/>
    <s v="D529289"/>
    <s v="Closed"/>
  </r>
  <r>
    <x v="0"/>
    <x v="4"/>
    <x v="9"/>
    <s v="FS.1438"/>
    <n v="3"/>
    <x v="12"/>
    <x v="0"/>
    <d v="2018-11-03T10:32:09"/>
    <d v="2018-11-01T15:38:29"/>
    <n v="154420.00000022817"/>
    <n v="2573.6666666704696"/>
    <n v="7721.0000000114087"/>
    <n v="1"/>
    <s v="D529369"/>
    <s v="Closed"/>
  </r>
  <r>
    <x v="0"/>
    <x v="4"/>
    <x v="9"/>
    <s v="FS.1416"/>
    <n v="1"/>
    <x v="12"/>
    <x v="0"/>
    <d v="2018-11-08T09:20:35"/>
    <d v="2018-11-01T15:38:29"/>
    <n v="582126.00000039674"/>
    <n v="9702.1000000066124"/>
    <n v="9702.1000000066124"/>
    <n v="1"/>
    <s v="D529306"/>
    <s v="Closed"/>
  </r>
  <r>
    <x v="0"/>
    <x v="4"/>
    <x v="9"/>
    <s v="FS.1311"/>
    <n v="7"/>
    <x v="12"/>
    <x v="0"/>
    <d v="2018-11-09T10:17:26"/>
    <d v="2018-11-01T15:38:29"/>
    <n v="671937.00000001118"/>
    <n v="11198.950000000186"/>
    <n v="78392.650000001304"/>
    <n v="1"/>
    <s v="D529277"/>
    <s v="Closed"/>
  </r>
  <r>
    <x v="0"/>
    <x v="4"/>
    <x v="9"/>
    <s v="FS.1424"/>
    <n v="2"/>
    <x v="12"/>
    <x v="0"/>
    <d v="2018-11-08T17:57:36"/>
    <d v="2018-11-01T15:38:29"/>
    <n v="613147.00000053272"/>
    <n v="10219.116666675545"/>
    <n v="20438.233333351091"/>
    <n v="1"/>
    <s v="D529308"/>
    <s v="Closed"/>
  </r>
  <r>
    <x v="0"/>
    <x v="4"/>
    <x v="9"/>
    <s v="TR.37270"/>
    <n v="1"/>
    <x v="12"/>
    <x v="0"/>
    <d v="2018-11-07T09:52:44"/>
    <d v="2018-11-01T15:38:29"/>
    <n v="497654.99999995809"/>
    <n v="8294.2499999993015"/>
    <n v="8294.2499999993015"/>
    <n v="1"/>
    <s v="D529379"/>
    <s v="Closed"/>
  </r>
  <r>
    <x v="0"/>
    <x v="4"/>
    <x v="9"/>
    <s v="FS.1211"/>
    <n v="1"/>
    <x v="12"/>
    <x v="0"/>
    <d v="2018-11-11T12:41:58"/>
    <d v="2018-11-01T15:38:29"/>
    <n v="853409.00000045076"/>
    <n v="14223.483333340846"/>
    <n v="14223.483333340846"/>
    <n v="1"/>
    <s v="D530413"/>
    <s v="Closed"/>
  </r>
  <r>
    <x v="0"/>
    <x v="4"/>
    <x v="9"/>
    <s v="FS.1415"/>
    <n v="2"/>
    <x v="12"/>
    <x v="0"/>
    <d v="2018-11-08T09:19:49"/>
    <d v="2018-11-01T15:38:29"/>
    <n v="582080.00000033062"/>
    <n v="9701.3333333388437"/>
    <n v="19402.666666677687"/>
    <n v="1"/>
    <s v="D529305"/>
    <s v="Closed"/>
  </r>
  <r>
    <x v="0"/>
    <x v="4"/>
    <x v="9"/>
    <s v="TR.37268"/>
    <n v="4"/>
    <x v="12"/>
    <x v="0"/>
    <d v="2018-11-09T08:30:54"/>
    <d v="2018-11-01T15:38:29"/>
    <n v="665545.00000008848"/>
    <n v="11092.416666668141"/>
    <n v="44369.666666672565"/>
    <n v="1"/>
    <s v="D529598"/>
    <s v="Closed"/>
  </r>
  <r>
    <x v="0"/>
    <x v="4"/>
    <x v="9"/>
    <s v="PL.104803"/>
    <n v="15"/>
    <x v="12"/>
    <x v="0"/>
    <d v="2018-11-03T10:26:18"/>
    <d v="2018-11-01T15:38:29"/>
    <n v="154069.00000052992"/>
    <n v="2567.8166666754987"/>
    <n v="38517.250000132481"/>
    <n v="1"/>
    <s v="D531074"/>
    <s v="Closed"/>
  </r>
  <r>
    <x v="0"/>
    <x v="4"/>
    <x v="9"/>
    <s v="FS.1289"/>
    <n v="1"/>
    <x v="12"/>
    <x v="0"/>
    <d v="2018-11-09T08:59:39"/>
    <d v="2018-11-01T15:38:29"/>
    <n v="667270.00000036787"/>
    <n v="11121.166666672798"/>
    <n v="11121.166666672798"/>
    <n v="1"/>
    <s v="D530394"/>
    <s v="Closed"/>
  </r>
  <r>
    <x v="0"/>
    <x v="4"/>
    <x v="9"/>
    <s v="FS.1475"/>
    <n v="1"/>
    <x v="12"/>
    <x v="0"/>
    <d v="2018-11-03T10:01:09"/>
    <d v="2018-11-01T15:38:29"/>
    <n v="152560.00000045169"/>
    <n v="2542.6666666741949"/>
    <n v="2542.6666666741949"/>
    <n v="1"/>
    <s v="D530424"/>
    <s v="Closed"/>
  </r>
  <r>
    <x v="0"/>
    <x v="4"/>
    <x v="9"/>
    <s v="FS.1306"/>
    <n v="2"/>
    <x v="12"/>
    <x v="0"/>
    <d v="2018-11-09T09:21:51"/>
    <d v="2018-11-01T15:38:29"/>
    <n v="668602.00000056066"/>
    <n v="11143.366666676011"/>
    <n v="22286.733333352022"/>
    <n v="1"/>
    <s v="D530395"/>
    <s v="Closed"/>
  </r>
  <r>
    <x v="0"/>
    <x v="4"/>
    <x v="9"/>
    <s v="TR.37392"/>
    <n v="1"/>
    <x v="12"/>
    <x v="0"/>
    <d v="2018-11-09T09:51:48"/>
    <d v="2018-11-01T15:38:29"/>
    <n v="670399.00000006892"/>
    <n v="11173.316666667815"/>
    <n v="11173.316666667815"/>
    <n v="1"/>
    <s v="D529380"/>
    <s v="Closed"/>
  </r>
  <r>
    <x v="0"/>
    <x v="4"/>
    <x v="9"/>
    <s v="TR.37342"/>
    <n v="3"/>
    <x v="12"/>
    <x v="0"/>
    <d v="2018-11-07T09:58:58"/>
    <d v="2018-11-01T15:38:29"/>
    <n v="498029.00000000373"/>
    <n v="8300.4833333333954"/>
    <n v="24901.450000000186"/>
    <n v="1"/>
    <s v="D529601"/>
    <s v="Closed"/>
  </r>
  <r>
    <x v="0"/>
    <x v="4"/>
    <x v="9"/>
    <s v="FS.1461"/>
    <n v="3"/>
    <x v="12"/>
    <x v="0"/>
    <d v="2018-11-02T08:53:12"/>
    <d v="2018-11-01T15:38:29"/>
    <n v="62083.000000426546"/>
    <n v="1034.7166666737758"/>
    <n v="3104.1500000213273"/>
    <n v="1"/>
    <s v="D530406"/>
    <s v="Closed"/>
  </r>
  <r>
    <x v="0"/>
    <x v="4"/>
    <x v="9"/>
    <s v="FS.1394"/>
    <n v="5"/>
    <x v="12"/>
    <x v="0"/>
    <d v="2018-11-08T18:19:31"/>
    <d v="2018-11-01T15:38:29"/>
    <n v="614462.0000005234"/>
    <n v="10241.033333342057"/>
    <n v="51205.166666710284"/>
    <n v="1"/>
    <s v="D529296"/>
    <s v="Closed"/>
  </r>
  <r>
    <x v="0"/>
    <x v="4"/>
    <x v="9"/>
    <s v="FS.1307"/>
    <n v="3"/>
    <x v="12"/>
    <x v="0"/>
    <d v="2018-11-09T08:47:08"/>
    <d v="2018-11-01T15:38:29"/>
    <n v="666519.00000020396"/>
    <n v="11108.650000003399"/>
    <n v="33325.950000010198"/>
    <n v="1"/>
    <s v="D530416"/>
    <s v="Closed"/>
  </r>
  <r>
    <x v="0"/>
    <x v="4"/>
    <x v="8"/>
    <s v="TR.35818"/>
    <n v="1"/>
    <x v="12"/>
    <x v="0"/>
    <d v="2018-11-09T17:01:15"/>
    <d v="2018-11-01T15:41:31"/>
    <n v="695983.99999996182"/>
    <n v="11599.733333332697"/>
    <n v="11599.733333332697"/>
    <n v="1"/>
    <s v="D529184"/>
    <s v="Closed"/>
  </r>
  <r>
    <x v="0"/>
    <x v="4"/>
    <x v="8"/>
    <s v="TR.35621"/>
    <n v="1"/>
    <x v="12"/>
    <x v="0"/>
    <d v="2018-11-04T17:43:20"/>
    <d v="2018-11-01T15:41:31"/>
    <n v="266508.99999991525"/>
    <n v="4441.8166666652542"/>
    <n v="4441.8166666652542"/>
    <n v="1"/>
    <s v="D527522_B"/>
    <s v="Closed"/>
  </r>
  <r>
    <x v="0"/>
    <x v="4"/>
    <x v="8"/>
    <s v="TR.61372"/>
    <n v="2"/>
    <x v="12"/>
    <x v="0"/>
    <d v="2018-11-04T17:43:29"/>
    <d v="2018-11-01T15:41:31"/>
    <n v="266518.00000013318"/>
    <n v="4441.9666666688863"/>
    <n v="8883.9333333377726"/>
    <n v="1"/>
    <s v="D527521_B"/>
    <s v="Closed"/>
  </r>
  <r>
    <x v="0"/>
    <x v="4"/>
    <x v="8"/>
    <s v="TR.35742"/>
    <n v="3"/>
    <x v="12"/>
    <x v="0"/>
    <d v="2018-11-09T17:49:38"/>
    <d v="2018-11-01T15:41:31"/>
    <n v="698886.99999963865"/>
    <n v="11648.116666660644"/>
    <n v="34944.349999981932"/>
    <n v="1"/>
    <s v="D527528_B"/>
    <s v="Closed"/>
  </r>
  <r>
    <x v="0"/>
    <x v="0"/>
    <x v="3"/>
    <s v="MTR.28134"/>
    <n v="1"/>
    <x v="12"/>
    <x v="0"/>
    <d v="2018-11-08T08:13:00"/>
    <d v="2018-11-01T15:43:00"/>
    <n v="577800"/>
    <n v="9630"/>
    <n v="9630"/>
    <n v="1"/>
    <s v="C531567"/>
    <s v="Closed"/>
  </r>
  <r>
    <x v="0"/>
    <x v="4"/>
    <x v="8"/>
    <s v="MTR.26895"/>
    <n v="1"/>
    <x v="12"/>
    <x v="0"/>
    <d v="2018-11-07T10:45:00"/>
    <d v="2018-11-01T15:44:00"/>
    <n v="500459.99999998603"/>
    <n v="8340.9999999997672"/>
    <n v="8340.9999999997672"/>
    <n v="1"/>
    <s v="C531565"/>
    <s v="Closed"/>
  </r>
  <r>
    <x v="0"/>
    <x v="0"/>
    <x v="4"/>
    <s v="PL.100116"/>
    <n v="267"/>
    <x v="12"/>
    <x v="0"/>
    <d v="2018-11-01T16:25:30"/>
    <d v="2018-11-01T15:47:41"/>
    <n v="2268.9999998314306"/>
    <n v="37.816666663857177"/>
    <n v="10097.049999249866"/>
    <n v="1"/>
    <s v="D531570_A"/>
    <s v="Closed"/>
  </r>
  <r>
    <x v="0"/>
    <x v="4"/>
    <x v="9"/>
    <s v="FS.1474"/>
    <n v="238"/>
    <x v="12"/>
    <x v="0"/>
    <d v="2018-11-03T16:22:00"/>
    <d v="2018-11-01T15:52:00"/>
    <n v="174599.9999995809"/>
    <n v="2909.9999999930151"/>
    <n v="692579.99999833759"/>
    <n v="1"/>
    <s v="D531943"/>
    <s v="Closed"/>
  </r>
  <r>
    <x v="0"/>
    <x v="3"/>
    <x v="7"/>
    <s v="REC.1616"/>
    <n v="85"/>
    <x v="12"/>
    <x v="0"/>
    <d v="2018-11-10T12:41:27"/>
    <d v="2018-11-01T16:02:00"/>
    <n v="765566.99999968987"/>
    <n v="12759.449999994831"/>
    <n v="1084553.2499995606"/>
    <n v="1"/>
    <s v="D532774_B"/>
    <s v="Closed"/>
  </r>
  <r>
    <x v="0"/>
    <x v="4"/>
    <x v="9"/>
    <s v="MTR.28108"/>
    <n v="1"/>
    <x v="12"/>
    <x v="0"/>
    <d v="2018-11-09T09:00:00"/>
    <d v="2018-11-01T16:08:00"/>
    <n v="665519.99999990221"/>
    <n v="11091.99999999837"/>
    <n v="11091.99999999837"/>
    <n v="1"/>
    <s v="C531584"/>
    <s v="Closed"/>
  </r>
  <r>
    <x v="0"/>
    <x v="4"/>
    <x v="9"/>
    <s v="PL.104801"/>
    <n v="35"/>
    <x v="12"/>
    <x v="0"/>
    <d v="2018-11-02T17:01:10"/>
    <d v="2018-11-01T16:09:00"/>
    <n v="89529.999999934807"/>
    <n v="1492.1666666655801"/>
    <n v="52225.833333295304"/>
    <n v="1"/>
    <s v="D531835"/>
    <s v="Closed"/>
  </r>
  <r>
    <x v="0"/>
    <x v="7"/>
    <x v="17"/>
    <s v="FS.1846"/>
    <n v="5"/>
    <x v="12"/>
    <x v="0"/>
    <d v="2018-11-03T15:49:36"/>
    <d v="2018-11-01T16:09:00"/>
    <n v="171635.99999947473"/>
    <n v="2860.5999999912456"/>
    <n v="14302.999999956228"/>
    <n v="1"/>
    <s v="D531939"/>
    <s v="Closed"/>
  </r>
  <r>
    <x v="0"/>
    <x v="0"/>
    <x v="4"/>
    <s v="FS.1133"/>
    <n v="30"/>
    <x v="12"/>
    <x v="0"/>
    <d v="2018-11-02T20:50:00"/>
    <d v="2018-11-01T16:23:00"/>
    <n v="102420.00000004191"/>
    <n v="1707.0000000006985"/>
    <n v="51210.000000020955"/>
    <n v="1"/>
    <s v="D531899"/>
    <s v="Closed"/>
  </r>
  <r>
    <x v="0"/>
    <x v="0"/>
    <x v="4"/>
    <s v="FS.1375"/>
    <n v="6"/>
    <x v="12"/>
    <x v="0"/>
    <d v="2018-11-13T08:30:41"/>
    <d v="2018-11-01T16:25:14"/>
    <n v="1008327.0000001648"/>
    <n v="16805.450000002747"/>
    <n v="100832.70000001648"/>
    <n v="1"/>
    <s v="D527862_B"/>
    <s v="Closed"/>
  </r>
  <r>
    <x v="0"/>
    <x v="0"/>
    <x v="4"/>
    <s v="FS.2900"/>
    <n v="7"/>
    <x v="12"/>
    <x v="0"/>
    <d v="2018-11-13T08:29:39"/>
    <d v="2018-11-01T16:25:14"/>
    <n v="1008265.0000001304"/>
    <n v="16804.41666666884"/>
    <n v="117630.91666668188"/>
    <n v="1"/>
    <s v="D527905_B"/>
    <s v="Closed"/>
  </r>
  <r>
    <x v="0"/>
    <x v="0"/>
    <x v="3"/>
    <s v="MTR.23958"/>
    <n v="1"/>
    <x v="12"/>
    <x v="0"/>
    <d v="2018-11-01T17:49:00"/>
    <d v="2018-11-01T16:26:00"/>
    <n v="4979.9999998882413"/>
    <n v="82.999999998137355"/>
    <n v="82.999999998137355"/>
    <n v="1"/>
    <s v="C531601"/>
    <s v="Closed"/>
  </r>
  <r>
    <x v="0"/>
    <x v="7"/>
    <x v="17"/>
    <s v="REC.1740"/>
    <n v="27"/>
    <x v="12"/>
    <x v="0"/>
    <d v="2018-11-01T18:59:55"/>
    <d v="2018-11-01T16:30:00"/>
    <n v="8994.9999998789281"/>
    <n v="149.9166666646488"/>
    <n v="4047.7499999455176"/>
    <n v="1"/>
    <s v="D531615"/>
    <s v="Closed"/>
  </r>
  <r>
    <x v="0"/>
    <x v="0"/>
    <x v="4"/>
    <s v="FS.1502"/>
    <n v="3"/>
    <x v="12"/>
    <x v="0"/>
    <d v="2018-11-02T19:47:30"/>
    <d v="2018-11-01T16:30:25"/>
    <n v="98225.000000093132"/>
    <n v="1637.0833333348855"/>
    <n v="4911.2500000046566"/>
    <n v="1"/>
    <s v="D526948_C"/>
    <s v="Closed"/>
  </r>
  <r>
    <x v="0"/>
    <x v="0"/>
    <x v="0"/>
    <s v="MTR.21828"/>
    <n v="1"/>
    <x v="12"/>
    <x v="0"/>
    <d v="2018-11-01T19:44:00"/>
    <d v="2018-11-01T16:42:00"/>
    <n v="10920.000000391155"/>
    <n v="182.00000000651926"/>
    <n v="182.00000000651926"/>
    <n v="1"/>
    <s v="C531610"/>
    <s v="Closed"/>
  </r>
  <r>
    <x v="0"/>
    <x v="2"/>
    <x v="10"/>
    <s v="TR.32410"/>
    <n v="1"/>
    <x v="2"/>
    <x v="1"/>
    <d v="2018-06-29T12:27:00"/>
    <d v="2018-06-29T08:13:00"/>
    <n v="15240.00000001397"/>
    <n v="254.00000000023283"/>
    <n v="254.00000000023283"/>
    <n v="1"/>
    <s v="D522271"/>
    <s v="Closed"/>
  </r>
  <r>
    <x v="0"/>
    <x v="4"/>
    <x v="9"/>
    <s v="MTR.28642"/>
    <n v="1"/>
    <x v="12"/>
    <x v="0"/>
    <d v="2018-11-06T09:04:00"/>
    <d v="2018-11-01T17:13:00"/>
    <n v="402659.99999991618"/>
    <n v="6710.999999998603"/>
    <n v="6710.999999998603"/>
    <n v="1"/>
    <s v="C531617"/>
    <s v="Closed"/>
  </r>
  <r>
    <x v="0"/>
    <x v="4"/>
    <x v="9"/>
    <s v="MTR.28637"/>
    <n v="1"/>
    <x v="12"/>
    <x v="0"/>
    <d v="2018-11-06T14:01:00"/>
    <d v="2018-11-01T17:15:00"/>
    <n v="420359.99999977648"/>
    <n v="7005.9999999962747"/>
    <n v="7005.9999999962747"/>
    <n v="1"/>
    <s v="C531620"/>
    <s v="Closed"/>
  </r>
  <r>
    <x v="0"/>
    <x v="4"/>
    <x v="9"/>
    <s v="MTR.28506"/>
    <n v="1"/>
    <x v="12"/>
    <x v="0"/>
    <d v="2018-11-02T10:55:00"/>
    <d v="2018-11-01T17:21:00"/>
    <n v="63239.999999944121"/>
    <n v="1053.9999999990687"/>
    <n v="1053.9999999990687"/>
    <n v="1"/>
    <s v="C531624"/>
    <s v="Closed"/>
  </r>
  <r>
    <x v="0"/>
    <x v="2"/>
    <x v="16"/>
    <s v="MTR.29237"/>
    <n v="1"/>
    <x v="12"/>
    <x v="0"/>
    <d v="2018-11-02T19:44:55"/>
    <d v="2018-11-01T17:53:00"/>
    <n v="93114.999999990687"/>
    <n v="1551.9166666665114"/>
    <n v="1551.9166666665114"/>
    <n v="1"/>
    <s v="C531632"/>
    <s v="Closed"/>
  </r>
  <r>
    <x v="0"/>
    <x v="0"/>
    <x v="4"/>
    <s v="MTR.16828"/>
    <n v="1"/>
    <x v="12"/>
    <x v="0"/>
    <d v="2018-11-10T07:56:00"/>
    <d v="2018-11-01T18:00:00"/>
    <n v="741360.00000005588"/>
    <n v="12356.000000000931"/>
    <n v="12356.000000000931"/>
    <n v="1"/>
    <s v="C531638"/>
    <s v="Closed"/>
  </r>
  <r>
    <x v="0"/>
    <x v="4"/>
    <x v="9"/>
    <s v="MTR.28210"/>
    <n v="1"/>
    <x v="12"/>
    <x v="0"/>
    <d v="2018-11-06T09:02:00"/>
    <d v="2018-11-01T18:00:00"/>
    <n v="399719.99999976251"/>
    <n v="6661.9999999960419"/>
    <n v="6661.9999999960419"/>
    <n v="1"/>
    <s v="C531639"/>
    <s v="Closed"/>
  </r>
  <r>
    <x v="0"/>
    <x v="0"/>
    <x v="1"/>
    <s v="MTR.23031"/>
    <n v="1"/>
    <x v="12"/>
    <x v="0"/>
    <d v="2018-11-11T11:43:00"/>
    <d v="2018-11-01T18:14:00"/>
    <n v="840539.99999959487"/>
    <n v="14008.999999993248"/>
    <n v="14008.999999993248"/>
    <n v="1"/>
    <s v="C531641"/>
    <s v="Closed"/>
  </r>
  <r>
    <x v="0"/>
    <x v="4"/>
    <x v="9"/>
    <s v="PL.102874"/>
    <n v="6"/>
    <x v="12"/>
    <x v="0"/>
    <d v="2018-11-07T15:52:27"/>
    <d v="2018-11-01T18:36:00"/>
    <n v="508587.00000001118"/>
    <n v="8476.4500000001863"/>
    <n v="50858.700000001118"/>
    <n v="1"/>
    <s v="D532484"/>
    <s v="Closed"/>
  </r>
  <r>
    <x v="0"/>
    <x v="0"/>
    <x v="4"/>
    <s v="MTR.16830"/>
    <n v="1"/>
    <x v="12"/>
    <x v="0"/>
    <d v="2018-11-06T17:31:00"/>
    <d v="2018-11-01T18:41:00"/>
    <n v="427800.0000001397"/>
    <n v="7130.0000000023283"/>
    <n v="7130.0000000023283"/>
    <n v="1"/>
    <s v="C531651"/>
    <s v="Closed"/>
  </r>
  <r>
    <x v="0"/>
    <x v="2"/>
    <x v="15"/>
    <s v="MTR.21672"/>
    <n v="1"/>
    <x v="12"/>
    <x v="0"/>
    <d v="2018-11-11T11:43:00"/>
    <d v="2018-11-01T19:28:00"/>
    <n v="836099.9999995809"/>
    <n v="13934.999999993015"/>
    <n v="13934.999999993015"/>
    <n v="1"/>
    <s v="C531663"/>
    <s v="Closed"/>
  </r>
  <r>
    <x v="0"/>
    <x v="4"/>
    <x v="9"/>
    <s v="FS.1440"/>
    <n v="40"/>
    <x v="12"/>
    <x v="0"/>
    <d v="2018-11-06T16:04:06"/>
    <d v="2018-11-01T19:53:00"/>
    <n v="418265.99999999162"/>
    <n v="6971.0999999998603"/>
    <n v="278843.99999999441"/>
    <n v="1"/>
    <s v="D532233"/>
    <s v="Closed"/>
  </r>
  <r>
    <x v="0"/>
    <x v="0"/>
    <x v="0"/>
    <s v="MTR.209607"/>
    <n v="1"/>
    <x v="12"/>
    <x v="0"/>
    <d v="2018-11-02T19:28:00"/>
    <d v="2018-11-01T20:05:00"/>
    <n v="84180.000000307336"/>
    <n v="1403.0000000051223"/>
    <n v="1403.0000000051223"/>
    <n v="1"/>
    <s v="C531675"/>
    <s v="Closed"/>
  </r>
  <r>
    <x v="0"/>
    <x v="0"/>
    <x v="0"/>
    <s v="MTR.24078"/>
    <n v="1"/>
    <x v="12"/>
    <x v="0"/>
    <d v="2018-11-09T15:08:47"/>
    <d v="2018-11-02T00:16:00"/>
    <n v="658366.99999999255"/>
    <n v="10972.783333333209"/>
    <n v="10972.783333333209"/>
    <n v="1"/>
    <s v="C531687"/>
    <s v="Closed"/>
  </r>
  <r>
    <x v="0"/>
    <x v="4"/>
    <x v="9"/>
    <s v="FS.8910"/>
    <n v="5"/>
    <x v="12"/>
    <x v="0"/>
    <d v="2018-11-02T09:03:00"/>
    <d v="2018-11-02T06:53:00"/>
    <n v="7799.999999650754"/>
    <n v="129.99999999417923"/>
    <n v="649.99999997089617"/>
    <n v="1"/>
    <s v="D532000"/>
    <s v="Closed"/>
  </r>
  <r>
    <x v="0"/>
    <x v="0"/>
    <x v="1"/>
    <s v="MTR.23615"/>
    <n v="1"/>
    <x v="12"/>
    <x v="0"/>
    <d v="2018-11-09T11:03:00"/>
    <d v="2018-11-02T09:28:00"/>
    <n v="610500.00000034925"/>
    <n v="10175.000000005821"/>
    <n v="10175.000000005821"/>
    <n v="1"/>
    <s v="C531709"/>
    <s v="Closed"/>
  </r>
  <r>
    <x v="0"/>
    <x v="4"/>
    <x v="9"/>
    <s v="FS.1355"/>
    <n v="3"/>
    <x v="2"/>
    <x v="0"/>
    <d v="2018-06-29T10:34:32"/>
    <d v="2018-06-29T08:24:00"/>
    <n v="7832.0000002160668"/>
    <n v="130.53333333693445"/>
    <n v="391.60000001080334"/>
    <n v="1"/>
    <s v="D522267"/>
    <s v="Closed"/>
  </r>
  <r>
    <x v="0"/>
    <x v="0"/>
    <x v="3"/>
    <s v="MTR.25367"/>
    <n v="1"/>
    <x v="12"/>
    <x v="0"/>
    <d v="2018-11-07T07:42:00"/>
    <d v="2018-11-02T10:11:00"/>
    <n v="423059.99999977648"/>
    <n v="7050.9999999962747"/>
    <n v="7050.9999999962747"/>
    <n v="1"/>
    <s v="C531717"/>
    <s v="Closed"/>
  </r>
  <r>
    <x v="0"/>
    <x v="0"/>
    <x v="0"/>
    <s v="MTR.25216"/>
    <n v="1"/>
    <x v="12"/>
    <x v="0"/>
    <d v="2018-11-06T09:37:00"/>
    <d v="2018-11-02T10:14:00"/>
    <n v="343379.99999967869"/>
    <n v="5722.9999999946449"/>
    <n v="5722.9999999946449"/>
    <n v="1"/>
    <s v="C531716"/>
    <s v="Closed"/>
  </r>
  <r>
    <x v="0"/>
    <x v="2"/>
    <x v="16"/>
    <s v="MTR.24627"/>
    <n v="1"/>
    <x v="12"/>
    <x v="0"/>
    <d v="2018-11-06T09:12:00"/>
    <d v="2018-11-02T11:07:00"/>
    <n v="338700.0000001397"/>
    <n v="5645.0000000023283"/>
    <n v="5645.0000000023283"/>
    <n v="1"/>
    <s v="C531729"/>
    <s v="Closed"/>
  </r>
  <r>
    <x v="0"/>
    <x v="4"/>
    <x v="9"/>
    <s v="MTR.28490"/>
    <n v="1"/>
    <x v="12"/>
    <x v="0"/>
    <d v="2018-11-07T10:37:00"/>
    <d v="2018-11-02T11:15:00"/>
    <n v="429720.00000011176"/>
    <n v="7162.0000000018626"/>
    <n v="7162.0000000018626"/>
    <n v="1"/>
    <s v="C531732"/>
    <s v="Closed"/>
  </r>
  <r>
    <x v="0"/>
    <x v="2"/>
    <x v="5"/>
    <s v="MTR.21885"/>
    <n v="1"/>
    <x v="12"/>
    <x v="0"/>
    <d v="2018-11-10T11:34:00"/>
    <d v="2018-11-02T11:33:00"/>
    <n v="691260.00000019558"/>
    <n v="11521.00000000326"/>
    <n v="11521.00000000326"/>
    <n v="1"/>
    <s v="C531735"/>
    <s v="Closed"/>
  </r>
  <r>
    <x v="0"/>
    <x v="0"/>
    <x v="1"/>
    <s v="MTR.22309"/>
    <n v="1"/>
    <x v="12"/>
    <x v="0"/>
    <d v="2018-11-06T08:53:00"/>
    <d v="2018-11-02T12:00:00"/>
    <n v="334379.99999988824"/>
    <n v="5572.9999999981374"/>
    <n v="5572.9999999981374"/>
    <n v="1"/>
    <s v="C531738"/>
    <s v="Closed"/>
  </r>
  <r>
    <x v="0"/>
    <x v="4"/>
    <x v="9"/>
    <s v="MTR.28546"/>
    <n v="1"/>
    <x v="12"/>
    <x v="0"/>
    <d v="2018-11-07T15:53:00"/>
    <d v="2018-11-02T12:50:00"/>
    <n v="442980.00000058673"/>
    <n v="7383.0000000097789"/>
    <n v="7383.0000000097789"/>
    <n v="1"/>
    <s v="C531748"/>
    <s v="Closed"/>
  </r>
  <r>
    <x v="0"/>
    <x v="4"/>
    <x v="9"/>
    <s v="MTR.28317"/>
    <n v="1"/>
    <x v="12"/>
    <x v="0"/>
    <d v="2018-11-09T09:52:00"/>
    <d v="2018-11-02T13:02:00"/>
    <n v="593399.99999993015"/>
    <n v="9889.9999999988358"/>
    <n v="9889.9999999988358"/>
    <n v="1"/>
    <s v="C531749"/>
    <s v="Closed"/>
  </r>
  <r>
    <x v="0"/>
    <x v="2"/>
    <x v="10"/>
    <s v="MTR.26563"/>
    <n v="1"/>
    <x v="12"/>
    <x v="0"/>
    <d v="2018-11-08T14:40:00"/>
    <d v="2018-11-02T13:08:00"/>
    <n v="523919.99999976251"/>
    <n v="8731.9999999960419"/>
    <n v="8731.9999999960419"/>
    <n v="1"/>
    <s v="C531752"/>
    <s v="Closed"/>
  </r>
  <r>
    <x v="0"/>
    <x v="0"/>
    <x v="1"/>
    <s v="MTR.23498"/>
    <n v="1"/>
    <x v="12"/>
    <x v="0"/>
    <d v="2018-11-09T10:59:00"/>
    <d v="2018-11-02T14:33:09"/>
    <n v="591951.0000000475"/>
    <n v="9865.8500000007916"/>
    <n v="9865.8500000007916"/>
    <n v="1"/>
    <s v="C531768"/>
    <s v="Closed"/>
  </r>
  <r>
    <x v="0"/>
    <x v="0"/>
    <x v="0"/>
    <s v="MTR.25882"/>
    <n v="1"/>
    <x v="12"/>
    <x v="0"/>
    <d v="2018-11-05T18:30:00"/>
    <d v="2018-11-02T14:49:00"/>
    <n v="272460.00000047497"/>
    <n v="4541.0000000079162"/>
    <n v="4541.0000000079162"/>
    <n v="1"/>
    <s v="C531773"/>
    <s v="Closed"/>
  </r>
  <r>
    <x v="0"/>
    <x v="0"/>
    <x v="4"/>
    <s v="MTR.18895"/>
    <n v="1"/>
    <x v="12"/>
    <x v="0"/>
    <d v="2018-11-06T16:19:00"/>
    <d v="2018-11-02T14:50:03"/>
    <n v="350936.99999973178"/>
    <n v="5848.9499999955297"/>
    <n v="5848.9499999955297"/>
    <n v="1"/>
    <s v="C531772"/>
    <s v="Closed"/>
  </r>
  <r>
    <x v="0"/>
    <x v="2"/>
    <x v="16"/>
    <s v="MTR.27489"/>
    <n v="1"/>
    <x v="12"/>
    <x v="0"/>
    <d v="2018-11-06T09:13:00"/>
    <d v="2018-11-02T15:04:28"/>
    <n v="324512.00000024401"/>
    <n v="5408.5333333374001"/>
    <n v="5408.5333333374001"/>
    <n v="1"/>
    <s v="C531780"/>
    <s v="Closed"/>
  </r>
  <r>
    <x v="0"/>
    <x v="0"/>
    <x v="4"/>
    <s v="FS.1527"/>
    <n v="13"/>
    <x v="12"/>
    <x v="0"/>
    <d v="2018-11-04T17:22:00"/>
    <d v="2018-11-02T15:33:00"/>
    <n v="179339.99999994412"/>
    <n v="2988.9999999990687"/>
    <n v="38856.999999987893"/>
    <n v="1"/>
    <s v="D531997"/>
    <s v="Closed"/>
  </r>
  <r>
    <x v="0"/>
    <x v="0"/>
    <x v="4"/>
    <s v="MTR.20497"/>
    <n v="1"/>
    <x v="12"/>
    <x v="0"/>
    <d v="2018-11-10T08:03:00"/>
    <d v="2018-11-02T15:49:00"/>
    <n v="663240.00000001397"/>
    <n v="11054.000000000233"/>
    <n v="11054.000000000233"/>
    <n v="1"/>
    <s v="C531787"/>
    <s v="Closed"/>
  </r>
  <r>
    <x v="1"/>
    <x v="1"/>
    <x v="11"/>
    <s v="FS.2122"/>
    <n v="108"/>
    <x v="1"/>
    <x v="0"/>
    <d v="2018-11-02T16:32:32"/>
    <d v="2018-11-02T15:49:00"/>
    <n v="2611.9999995455146"/>
    <n v="43.533333325758576"/>
    <n v="4701.5999991819263"/>
    <n v="1"/>
    <s v="D531810"/>
    <s v="Closed"/>
  </r>
  <r>
    <x v="1"/>
    <x v="6"/>
    <x v="13"/>
    <s v="FS.2541"/>
    <n v="189"/>
    <x v="7"/>
    <x v="0"/>
    <d v="2018-11-02T16:17:52"/>
    <d v="2018-11-02T15:50:00"/>
    <n v="1672.0000004628673"/>
    <n v="27.866666674381122"/>
    <n v="5266.8000014580321"/>
    <n v="1"/>
    <s v="D531818"/>
    <s v="Closed"/>
  </r>
  <r>
    <x v="1"/>
    <x v="6"/>
    <x v="18"/>
    <s v="FS.1941"/>
    <n v="7"/>
    <x v="7"/>
    <x v="0"/>
    <d v="2018-11-02T16:50:52"/>
    <d v="2018-11-02T15:50:00"/>
    <n v="3652.0000000018626"/>
    <n v="60.866666666697711"/>
    <n v="426.06666666688398"/>
    <n v="1"/>
    <s v="D531831"/>
    <s v="Closed"/>
  </r>
  <r>
    <x v="1"/>
    <x v="6"/>
    <x v="18"/>
    <s v="FS.1943"/>
    <n v="10"/>
    <x v="7"/>
    <x v="0"/>
    <d v="2018-11-02T16:56:46"/>
    <d v="2018-11-02T16:04:00"/>
    <n v="3166.0000001778826"/>
    <n v="52.766666669631377"/>
    <n v="527.66666669631377"/>
    <n v="1"/>
    <s v="D531834"/>
    <s v="Closed"/>
  </r>
  <r>
    <x v="0"/>
    <x v="4"/>
    <x v="9"/>
    <s v="MTR.27807"/>
    <n v="1"/>
    <x v="12"/>
    <x v="0"/>
    <d v="2018-11-06T16:13:00"/>
    <d v="2018-11-02T16:05:00"/>
    <n v="346079.99999967869"/>
    <n v="5767.9999999946449"/>
    <n v="5767.9999999946449"/>
    <n v="1"/>
    <s v="C531812"/>
    <s v="Closed"/>
  </r>
  <r>
    <x v="1"/>
    <x v="5"/>
    <x v="14"/>
    <s v="MTR.14755"/>
    <n v="1"/>
    <x v="7"/>
    <x v="0"/>
    <d v="2018-11-02T16:44:48"/>
    <d v="2018-11-02T16:11:00"/>
    <n v="2028.0000000726432"/>
    <n v="33.800000001210719"/>
    <n v="33.800000001210719"/>
    <n v="1"/>
    <s v="C531816"/>
    <s v="Closed"/>
  </r>
  <r>
    <x v="0"/>
    <x v="0"/>
    <x v="0"/>
    <s v="MTR.22923"/>
    <n v="1"/>
    <x v="12"/>
    <x v="0"/>
    <d v="2018-11-06T09:03:00"/>
    <d v="2018-11-02T16:18:00"/>
    <n v="319499.99999979045"/>
    <n v="5324.9999999965075"/>
    <n v="5324.9999999965075"/>
    <n v="1"/>
    <s v="C531819"/>
    <s v="Closed"/>
  </r>
  <r>
    <x v="0"/>
    <x v="4"/>
    <x v="9"/>
    <s v="MTR.28641"/>
    <n v="1"/>
    <x v="12"/>
    <x v="0"/>
    <d v="2018-11-06T14:02:00"/>
    <d v="2018-11-02T16:33:00"/>
    <n v="336540.00000001397"/>
    <n v="5609.0000000002328"/>
    <n v="5609.0000000002328"/>
    <n v="1"/>
    <s v="C531827"/>
    <s v="Closed"/>
  </r>
  <r>
    <x v="0"/>
    <x v="0"/>
    <x v="0"/>
    <s v="MTR.25109"/>
    <n v="1"/>
    <x v="12"/>
    <x v="0"/>
    <d v="2018-11-05T18:16:00"/>
    <d v="2018-11-02T16:41:00"/>
    <n v="264899.9999997206"/>
    <n v="4414.9999999953434"/>
    <n v="4414.9999999953434"/>
    <n v="1"/>
    <s v="C531828"/>
    <s v="Closed"/>
  </r>
  <r>
    <x v="0"/>
    <x v="4"/>
    <x v="9"/>
    <s v="MTR.28604"/>
    <n v="1"/>
    <x v="12"/>
    <x v="0"/>
    <d v="2018-11-06T09:08:00"/>
    <d v="2018-11-02T16:47:00"/>
    <n v="318060.00000012573"/>
    <n v="5301.0000000020955"/>
    <n v="5301.0000000020955"/>
    <n v="1"/>
    <s v="C531830"/>
    <s v="Closed"/>
  </r>
  <r>
    <x v="0"/>
    <x v="3"/>
    <x v="7"/>
    <s v="MTR.16968"/>
    <n v="1"/>
    <x v="12"/>
    <x v="0"/>
    <d v="2018-11-02T19:25:00"/>
    <d v="2018-11-02T16:52:00"/>
    <n v="9180.0000003771856"/>
    <n v="153.00000000628643"/>
    <n v="153.00000000628643"/>
    <n v="1"/>
    <s v="C531833"/>
    <s v="Closed"/>
  </r>
  <r>
    <x v="0"/>
    <x v="4"/>
    <x v="9"/>
    <s v="MTR.28109"/>
    <n v="1"/>
    <x v="12"/>
    <x v="0"/>
    <d v="2018-11-07T10:34:00"/>
    <d v="2018-11-02T17:32:00"/>
    <n v="406919.99999997206"/>
    <n v="6781.9999999995343"/>
    <n v="6781.9999999995343"/>
    <n v="1"/>
    <s v="C531839"/>
    <s v="Closed"/>
  </r>
  <r>
    <x v="0"/>
    <x v="4"/>
    <x v="9"/>
    <s v="MTR.29077"/>
    <n v="1"/>
    <x v="12"/>
    <x v="0"/>
    <d v="2018-11-06T09:41:00"/>
    <d v="2018-11-02T17:34:00"/>
    <n v="317219.99999990221"/>
    <n v="5286.9999999983702"/>
    <n v="5286.9999999983702"/>
    <n v="1"/>
    <s v="C531840"/>
    <s v="Closed"/>
  </r>
  <r>
    <x v="0"/>
    <x v="0"/>
    <x v="0"/>
    <s v="MTR.23973"/>
    <n v="1"/>
    <x v="12"/>
    <x v="0"/>
    <d v="2018-11-05T18:15:00"/>
    <d v="2018-11-02T18:21:00"/>
    <n v="258840.00000008382"/>
    <n v="4314.000000001397"/>
    <n v="4314.000000001397"/>
    <n v="1"/>
    <s v="C531847"/>
    <s v="Closed"/>
  </r>
  <r>
    <x v="1"/>
    <x v="6"/>
    <x v="35"/>
    <s v="MTR.1292"/>
    <n v="1"/>
    <x v="1"/>
    <x v="0"/>
    <d v="2018-11-02T21:52:27"/>
    <d v="2018-11-02T19:05:00"/>
    <n v="10046.999999997206"/>
    <n v="167.44999999995343"/>
    <n v="167.44999999995343"/>
    <n v="1"/>
    <s v="C531858"/>
    <s v="Closed"/>
  </r>
  <r>
    <x v="0"/>
    <x v="0"/>
    <x v="1"/>
    <s v="MTR.23214"/>
    <n v="1"/>
    <x v="12"/>
    <x v="0"/>
    <d v="2018-11-06T17:29:00"/>
    <d v="2018-11-02T20:10:00"/>
    <n v="335939.99999994412"/>
    <n v="5598.9999999990687"/>
    <n v="5598.9999999990687"/>
    <n v="1"/>
    <s v="C531868"/>
    <s v="Closed"/>
  </r>
  <r>
    <x v="0"/>
    <x v="2"/>
    <x v="5"/>
    <s v="FS.654"/>
    <n v="59"/>
    <x v="12"/>
    <x v="0"/>
    <d v="2018-11-02T23:33:00"/>
    <d v="2018-11-02T21:33:42"/>
    <n v="7157.9999998211861"/>
    <n v="119.29999999701977"/>
    <n v="7038.6999998241663"/>
    <n v="1"/>
    <s v="D531872"/>
    <s v="Closed"/>
  </r>
  <r>
    <x v="0"/>
    <x v="4"/>
    <x v="9"/>
    <s v="MTR.28493"/>
    <n v="1"/>
    <x v="12"/>
    <x v="0"/>
    <d v="2018-11-08T09:18:00"/>
    <d v="2018-11-02T22:59:00"/>
    <n v="469139.99999973457"/>
    <n v="7818.9999999955762"/>
    <n v="7818.9999999955762"/>
    <n v="1"/>
    <s v="C531890"/>
    <s v="Closed"/>
  </r>
  <r>
    <x v="0"/>
    <x v="4"/>
    <x v="9"/>
    <s v="MTR.28622"/>
    <n v="1"/>
    <x v="12"/>
    <x v="0"/>
    <d v="2018-11-06T09:43:00"/>
    <d v="2018-11-03T07:17:00"/>
    <n v="267960.00000026543"/>
    <n v="4466.0000000044238"/>
    <n v="4466.0000000044238"/>
    <n v="1"/>
    <s v="C531895"/>
    <s v="Closed"/>
  </r>
  <r>
    <x v="0"/>
    <x v="4"/>
    <x v="9"/>
    <s v="FS.1397"/>
    <n v="67"/>
    <x v="2"/>
    <x v="0"/>
    <d v="2018-07-07T10:37:00"/>
    <d v="2018-07-07T07:44:00"/>
    <n v="10379.999999888241"/>
    <n v="172.99999999813735"/>
    <n v="11590.999999875203"/>
    <n v="1"/>
    <s v="D522629"/>
    <s v="Closed"/>
  </r>
  <r>
    <x v="0"/>
    <x v="2"/>
    <x v="5"/>
    <s v="MTR.29557"/>
    <n v="1"/>
    <x v="12"/>
    <x v="0"/>
    <d v="2018-11-03T10:49:00"/>
    <d v="2018-11-03T08:00:00"/>
    <n v="10139.999999734573"/>
    <n v="168.99999999557622"/>
    <n v="168.99999999557622"/>
    <n v="1"/>
    <s v="C531897"/>
    <s v="Closed"/>
  </r>
  <r>
    <x v="0"/>
    <x v="7"/>
    <x v="17"/>
    <s v="MTR.15561"/>
    <n v="1"/>
    <x v="12"/>
    <x v="0"/>
    <d v="2018-11-06T09:18:00"/>
    <d v="2018-11-03T09:59:00"/>
    <n v="256739.99999952503"/>
    <n v="4278.9999999920838"/>
    <n v="4278.9999999920838"/>
    <n v="1"/>
    <s v="C531904"/>
    <s v="Closed"/>
  </r>
  <r>
    <x v="0"/>
    <x v="4"/>
    <x v="9"/>
    <s v="FS.1461"/>
    <n v="3"/>
    <x v="12"/>
    <x v="0"/>
    <d v="2018-11-08T12:07:30"/>
    <d v="2018-11-03T10:14:00"/>
    <n v="438810.00000019558"/>
    <n v="7313.5000000032596"/>
    <n v="21940.500000009779"/>
    <n v="1"/>
    <s v="D532574"/>
    <s v="Closed"/>
  </r>
  <r>
    <x v="0"/>
    <x v="4"/>
    <x v="9"/>
    <s v="FS.1467"/>
    <n v="7"/>
    <x v="12"/>
    <x v="0"/>
    <d v="2018-11-05T17:42:03"/>
    <d v="2018-11-03T11:13:00"/>
    <n v="196142.99999945797"/>
    <n v="3269.0499999909662"/>
    <n v="22883.349999936763"/>
    <n v="1"/>
    <s v="D532154"/>
    <s v="Closed"/>
  </r>
  <r>
    <x v="0"/>
    <x v="3"/>
    <x v="7"/>
    <s v="MTR.16518"/>
    <n v="1"/>
    <x v="12"/>
    <x v="0"/>
    <d v="2018-11-06T09:16:00"/>
    <d v="2018-11-03T11:48:00"/>
    <n v="250079.99999981839"/>
    <n v="4167.9999999969732"/>
    <n v="4167.9999999969732"/>
    <n v="1"/>
    <s v="C531913"/>
    <s v="Closed"/>
  </r>
  <r>
    <x v="0"/>
    <x v="4"/>
    <x v="9"/>
    <s v="MTR.28394"/>
    <n v="1"/>
    <x v="12"/>
    <x v="0"/>
    <d v="2018-11-06T09:03:00"/>
    <d v="2018-11-03T11:58:00"/>
    <n v="248699.9999997206"/>
    <n v="4144.9999999953434"/>
    <n v="4144.9999999953434"/>
    <n v="1"/>
    <s v="C531914"/>
    <s v="Closed"/>
  </r>
  <r>
    <x v="0"/>
    <x v="2"/>
    <x v="15"/>
    <s v="FS.358"/>
    <n v="6"/>
    <x v="12"/>
    <x v="0"/>
    <d v="2018-11-03T14:13:14"/>
    <d v="2018-11-03T12:12:59"/>
    <n v="7214.9999999441206"/>
    <n v="120.24999999906868"/>
    <n v="721.49999999441206"/>
    <n v="1"/>
    <s v="D531916_A"/>
    <s v="Closed"/>
  </r>
  <r>
    <x v="0"/>
    <x v="0"/>
    <x v="4"/>
    <s v="MTR.17405"/>
    <n v="1"/>
    <x v="12"/>
    <x v="0"/>
    <d v="2018-11-07T12:24:00"/>
    <d v="2018-11-03T12:29:00"/>
    <n v="345300.0000002794"/>
    <n v="5755.0000000046566"/>
    <n v="5755.0000000046566"/>
    <n v="1"/>
    <s v="C531920"/>
    <s v="Closed"/>
  </r>
  <r>
    <x v="0"/>
    <x v="0"/>
    <x v="0"/>
    <s v="MTR.25428"/>
    <n v="1"/>
    <x v="12"/>
    <x v="0"/>
    <d v="2018-11-06T08:41:00"/>
    <d v="2018-11-03T13:16:00"/>
    <n v="242700.0000002794"/>
    <n v="4045.0000000046566"/>
    <n v="4045.0000000046566"/>
    <n v="1"/>
    <s v="C531925"/>
    <s v="Closed"/>
  </r>
  <r>
    <x v="0"/>
    <x v="4"/>
    <x v="9"/>
    <s v="MTR.29108"/>
    <n v="1"/>
    <x v="12"/>
    <x v="0"/>
    <d v="2018-11-06T09:41:00"/>
    <d v="2018-11-03T13:28:00"/>
    <n v="245579.99999960884"/>
    <n v="4092.9999999934807"/>
    <n v="4092.9999999934807"/>
    <n v="1"/>
    <s v="C531927"/>
    <s v="Closed"/>
  </r>
  <r>
    <x v="0"/>
    <x v="0"/>
    <x v="3"/>
    <s v="MTR.27324"/>
    <n v="1"/>
    <x v="12"/>
    <x v="0"/>
    <d v="2018-11-06T09:14:00"/>
    <d v="2018-11-03T14:02:00"/>
    <n v="241920.00000025146"/>
    <n v="4032.000000004191"/>
    <n v="4032.000000004191"/>
    <n v="1"/>
    <s v="C531930"/>
    <s v="Closed"/>
  </r>
  <r>
    <x v="0"/>
    <x v="0"/>
    <x v="3"/>
    <s v="MTR.27325"/>
    <n v="1"/>
    <x v="12"/>
    <x v="0"/>
    <d v="2018-11-06T09:27:00"/>
    <d v="2018-11-03T14:04:00"/>
    <n v="242580.00000051688"/>
    <n v="4043.0000000086147"/>
    <n v="4043.0000000086147"/>
    <n v="1"/>
    <s v="C531931"/>
    <s v="Closed"/>
  </r>
  <r>
    <x v="0"/>
    <x v="2"/>
    <x v="16"/>
    <s v="MTR.24634"/>
    <n v="1"/>
    <x v="12"/>
    <x v="0"/>
    <d v="2018-11-06T14:03:00"/>
    <d v="2018-11-03T14:20:00"/>
    <n v="258180.00000044703"/>
    <n v="4303.0000000074506"/>
    <n v="4303.0000000074506"/>
    <n v="1"/>
    <s v="C531932"/>
    <s v="Closed"/>
  </r>
  <r>
    <x v="0"/>
    <x v="3"/>
    <x v="6"/>
    <s v="MTR.16354"/>
    <n v="1"/>
    <x v="12"/>
    <x v="0"/>
    <d v="2018-11-06T09:43:00"/>
    <d v="2018-11-03T14:29:00"/>
    <n v="242040.00000001397"/>
    <n v="4034.0000000002328"/>
    <n v="4034.0000000002328"/>
    <n v="1"/>
    <s v="C531933"/>
    <s v="Closed"/>
  </r>
  <r>
    <x v="0"/>
    <x v="0"/>
    <x v="3"/>
    <s v="TR.33894"/>
    <n v="2"/>
    <x v="12"/>
    <x v="0"/>
    <d v="2018-11-14T16:51:17"/>
    <d v="2018-11-03T14:51:00"/>
    <n v="957616.999999783"/>
    <n v="15960.283333329717"/>
    <n v="31920.566666659433"/>
    <n v="1"/>
    <s v="D532826"/>
    <s v="Closed"/>
  </r>
  <r>
    <x v="0"/>
    <x v="2"/>
    <x v="10"/>
    <s v="MTR.25368"/>
    <n v="1"/>
    <x v="12"/>
    <x v="0"/>
    <d v="2018-11-08T11:29:00"/>
    <d v="2018-11-03T15:32:00"/>
    <n v="417420.00000025146"/>
    <n v="6957.000000004191"/>
    <n v="6957.000000004191"/>
    <n v="1"/>
    <s v="C531938"/>
    <s v="Closed"/>
  </r>
  <r>
    <x v="0"/>
    <x v="0"/>
    <x v="1"/>
    <s v="MTR.23707"/>
    <n v="1"/>
    <x v="12"/>
    <x v="0"/>
    <d v="2018-11-06T09:36:00"/>
    <d v="2018-11-03T16:40:00"/>
    <n v="233760.00000005588"/>
    <n v="3896.0000000009313"/>
    <n v="3896.0000000009313"/>
    <n v="1"/>
    <s v="C531941"/>
    <s v="Closed"/>
  </r>
  <r>
    <x v="0"/>
    <x v="4"/>
    <x v="9"/>
    <s v="PL.102558"/>
    <n v="7"/>
    <x v="12"/>
    <x v="0"/>
    <d v="2018-11-04T16:23:30"/>
    <d v="2018-11-03T16:44:00"/>
    <n v="85169.999999762513"/>
    <n v="1419.4999999960419"/>
    <n v="9936.4999999722932"/>
    <n v="1"/>
    <s v="D531942"/>
    <s v="Closed"/>
  </r>
  <r>
    <x v="0"/>
    <x v="2"/>
    <x v="10"/>
    <s v="MTR.25870"/>
    <n v="1"/>
    <x v="12"/>
    <x v="0"/>
    <d v="2018-11-05T18:31:00"/>
    <d v="2018-11-03T18:41:00"/>
    <n v="172199.99999993015"/>
    <n v="2869.9999999988358"/>
    <n v="2869.9999999988358"/>
    <n v="1"/>
    <s v="C531954"/>
    <s v="Closed"/>
  </r>
  <r>
    <x v="0"/>
    <x v="4"/>
    <x v="9"/>
    <s v="MTR.28528"/>
    <n v="1"/>
    <x v="12"/>
    <x v="0"/>
    <d v="2018-11-08T11:31:00"/>
    <d v="2018-11-03T20:27:00"/>
    <n v="399840.00000015367"/>
    <n v="6664.0000000025611"/>
    <n v="6664.0000000025611"/>
    <n v="1"/>
    <s v="C531958"/>
    <s v="Closed"/>
  </r>
  <r>
    <x v="0"/>
    <x v="2"/>
    <x v="5"/>
    <s v="MTR.22411"/>
    <n v="1"/>
    <x v="12"/>
    <x v="0"/>
    <d v="2018-11-06T09:28:00"/>
    <d v="2018-11-03T21:51:00"/>
    <n v="214619.99999990221"/>
    <n v="3576.9999999983702"/>
    <n v="3576.9999999983702"/>
    <n v="1"/>
    <s v="C531960"/>
    <s v="Closed"/>
  </r>
  <r>
    <x v="0"/>
    <x v="4"/>
    <x v="9"/>
    <s v="FS.1470"/>
    <n v="2"/>
    <x v="12"/>
    <x v="0"/>
    <d v="2018-11-05T17:43:45"/>
    <d v="2018-11-04T01:57:00"/>
    <n v="143205.00000002794"/>
    <n v="2386.7500000004657"/>
    <n v="4773.5000000009313"/>
    <n v="1"/>
    <s v="D532155"/>
    <s v="Closed"/>
  </r>
  <r>
    <x v="0"/>
    <x v="3"/>
    <x v="7"/>
    <s v="FS.1489"/>
    <n v="6"/>
    <x v="12"/>
    <x v="0"/>
    <d v="2018-11-04T06:37:01"/>
    <d v="2018-11-04T04:28:00"/>
    <n v="7740.9999996889383"/>
    <n v="129.0166666614823"/>
    <n v="774.09999996889383"/>
    <n v="1"/>
    <s v="D531971"/>
    <s v="Closed"/>
  </r>
  <r>
    <x v="0"/>
    <x v="4"/>
    <x v="9"/>
    <s v="MTR.28934"/>
    <n v="1"/>
    <x v="12"/>
    <x v="0"/>
    <d v="2018-11-04T18:20:00"/>
    <d v="2018-11-04T09:26:00"/>
    <n v="32040.000000083819"/>
    <n v="534.00000000139698"/>
    <n v="534.00000000139698"/>
    <n v="1"/>
    <s v="C531974"/>
    <s v="Closed"/>
  </r>
  <r>
    <x v="0"/>
    <x v="7"/>
    <x v="17"/>
    <s v="MTR.15357"/>
    <n v="1"/>
    <x v="12"/>
    <x v="0"/>
    <d v="2018-11-04T12:03:00"/>
    <d v="2018-11-04T09:33:00"/>
    <n v="8999.9999997904524"/>
    <n v="149.99999999650754"/>
    <n v="149.99999999650754"/>
    <n v="1"/>
    <s v="C531975"/>
    <s v="Closed"/>
  </r>
  <r>
    <x v="0"/>
    <x v="2"/>
    <x v="5"/>
    <s v="MTR.19033"/>
    <n v="1"/>
    <x v="12"/>
    <x v="0"/>
    <d v="2018-11-06T08:46:00"/>
    <d v="2018-11-04T11:59:00"/>
    <n v="161219.99999997206"/>
    <n v="2686.9999999995343"/>
    <n v="2686.9999999995343"/>
    <n v="1"/>
    <s v="C531980"/>
    <s v="Closed"/>
  </r>
  <r>
    <x v="0"/>
    <x v="0"/>
    <x v="0"/>
    <s v="MTR.25078"/>
    <n v="1"/>
    <x v="12"/>
    <x v="0"/>
    <d v="2018-11-06T08:45:00"/>
    <d v="2018-11-04T12:08:00"/>
    <n v="160619.99999990221"/>
    <n v="2676.9999999983702"/>
    <n v="2676.9999999983702"/>
    <n v="1"/>
    <s v="C531981"/>
    <s v="Closed"/>
  </r>
  <r>
    <x v="0"/>
    <x v="4"/>
    <x v="9"/>
    <s v="MTR.28889"/>
    <n v="1"/>
    <x v="12"/>
    <x v="0"/>
    <d v="2018-11-04T15:06:05"/>
    <d v="2018-11-04T12:48:00"/>
    <n v="8284.9999998696148"/>
    <n v="138.08333333116025"/>
    <n v="138.08333333116025"/>
    <n v="1"/>
    <s v="C531982"/>
    <s v="Closed"/>
  </r>
  <r>
    <x v="0"/>
    <x v="0"/>
    <x v="0"/>
    <s v="MTR.25439"/>
    <n v="1"/>
    <x v="12"/>
    <x v="0"/>
    <d v="2018-11-05T15:56:00"/>
    <d v="2018-11-04T14:00:00"/>
    <n v="93360.000000055879"/>
    <n v="1556.0000000009313"/>
    <n v="1556.0000000009313"/>
    <n v="1"/>
    <s v="C531984"/>
    <s v="Closed"/>
  </r>
  <r>
    <x v="0"/>
    <x v="4"/>
    <x v="9"/>
    <s v="FS.1593"/>
    <n v="15"/>
    <x v="12"/>
    <x v="0"/>
    <d v="2018-11-05T17:09:35"/>
    <d v="2018-11-04T14:32:00"/>
    <n v="95854.999999911524"/>
    <n v="1597.5833333318587"/>
    <n v="23963.749999977881"/>
    <n v="1"/>
    <s v="D531992"/>
    <s v="Closed"/>
  </r>
  <r>
    <x v="0"/>
    <x v="3"/>
    <x v="7"/>
    <s v="FS.1702"/>
    <n v="1"/>
    <x v="12"/>
    <x v="0"/>
    <d v="2018-11-04T16:58:18"/>
    <d v="2018-11-04T14:45:00"/>
    <n v="7998.0000000447035"/>
    <n v="133.30000000074506"/>
    <n v="133.30000000074506"/>
    <n v="1"/>
    <s v="D531995"/>
    <s v="Closed"/>
  </r>
  <r>
    <x v="0"/>
    <x v="4"/>
    <x v="9"/>
    <s v="MTR.28693"/>
    <n v="1"/>
    <x v="12"/>
    <x v="0"/>
    <d v="2018-11-06T13:53:00"/>
    <d v="2018-11-04T15:31:00"/>
    <n v="166920.00000032131"/>
    <n v="2782.0000000053551"/>
    <n v="2782.0000000053551"/>
    <n v="1"/>
    <s v="C531993"/>
    <s v="Closed"/>
  </r>
  <r>
    <x v="0"/>
    <x v="4"/>
    <x v="9"/>
    <s v="MTR.28796"/>
    <n v="1"/>
    <x v="12"/>
    <x v="0"/>
    <d v="2018-11-06T09:25:00"/>
    <d v="2018-11-04T15:46:00"/>
    <n v="149939.99999966472"/>
    <n v="2498.9999999944121"/>
    <n v="2498.9999999944121"/>
    <n v="1"/>
    <s v="C531994"/>
    <s v="Closed"/>
  </r>
  <r>
    <x v="0"/>
    <x v="2"/>
    <x v="5"/>
    <s v="FS.434"/>
    <n v="1"/>
    <x v="12"/>
    <x v="0"/>
    <d v="2018-11-04T18:45:00"/>
    <d v="2018-11-04T17:02:32"/>
    <n v="6148.0000000912696"/>
    <n v="102.46666666818783"/>
    <n v="102.46666666818783"/>
    <n v="1"/>
    <s v="D531996"/>
    <s v="Closed"/>
  </r>
  <r>
    <x v="0"/>
    <x v="0"/>
    <x v="4"/>
    <s v="MTR.19343"/>
    <n v="1"/>
    <x v="12"/>
    <x v="0"/>
    <d v="2018-11-05T15:57:00"/>
    <d v="2018-11-04T17:40:00"/>
    <n v="80219.99999997206"/>
    <n v="1336.9999999995343"/>
    <n v="1336.9999999995343"/>
    <n v="1"/>
    <s v="C531999"/>
    <s v="Closed"/>
  </r>
  <r>
    <x v="0"/>
    <x v="4"/>
    <x v="9"/>
    <s v="MTR.28803"/>
    <n v="1"/>
    <x v="12"/>
    <x v="0"/>
    <d v="2018-11-06T17:14:00"/>
    <d v="2018-11-04T18:34:00"/>
    <n v="168000.00000006985"/>
    <n v="2800.0000000011642"/>
    <n v="2800.0000000011642"/>
    <n v="1"/>
    <s v="C532002"/>
    <s v="Closed"/>
  </r>
  <r>
    <x v="0"/>
    <x v="4"/>
    <x v="9"/>
    <s v="MTR.28791"/>
    <n v="1"/>
    <x v="12"/>
    <x v="0"/>
    <d v="2018-11-06T17:07:00"/>
    <d v="2018-11-04T19:06:00"/>
    <n v="165659.99999998603"/>
    <n v="2760.9999999997672"/>
    <n v="2760.9999999997672"/>
    <n v="1"/>
    <s v="C532003"/>
    <s v="Closed"/>
  </r>
  <r>
    <x v="1"/>
    <x v="6"/>
    <x v="18"/>
    <s v="FS.1913"/>
    <n v="13"/>
    <x v="1"/>
    <x v="0"/>
    <d v="2018-11-05T00:30:30"/>
    <d v="2018-11-04T22:13:00"/>
    <n v="8250.0000004889444"/>
    <n v="137.50000000814907"/>
    <n v="1787.5000001059379"/>
    <n v="1"/>
    <s v="D532018"/>
    <s v="Closed"/>
  </r>
  <r>
    <x v="0"/>
    <x v="4"/>
    <x v="9"/>
    <s v="MTR.28707"/>
    <n v="1"/>
    <x v="12"/>
    <x v="0"/>
    <d v="2018-11-06T14:00:00"/>
    <d v="2018-11-05T05:06:00"/>
    <n v="118440.00000008382"/>
    <n v="1974.000000001397"/>
    <n v="1974.000000001397"/>
    <n v="1"/>
    <s v="C532019"/>
    <s v="Closed"/>
  </r>
  <r>
    <x v="0"/>
    <x v="0"/>
    <x v="1"/>
    <s v="FS.664"/>
    <n v="10"/>
    <x v="12"/>
    <x v="0"/>
    <d v="2018-11-06T16:19:00"/>
    <d v="2018-11-05T06:51:00"/>
    <n v="120479.99999981839"/>
    <n v="2007.9999999969732"/>
    <n v="20079.999999969732"/>
    <n v="1"/>
    <s v="D532243"/>
    <s v="Closed"/>
  </r>
  <r>
    <x v="0"/>
    <x v="4"/>
    <x v="9"/>
    <s v="MTR.28494"/>
    <n v="1"/>
    <x v="12"/>
    <x v="0"/>
    <d v="2018-11-07T10:39:00"/>
    <d v="2018-11-05T07:30:00"/>
    <n v="184139.99999987427"/>
    <n v="3068.9999999979045"/>
    <n v="3068.9999999979045"/>
    <n v="1"/>
    <s v="C532022"/>
    <s v="Closed"/>
  </r>
  <r>
    <x v="0"/>
    <x v="4"/>
    <x v="9"/>
    <s v="MTR.29023"/>
    <n v="1"/>
    <x v="12"/>
    <x v="0"/>
    <d v="2018-11-06T09:26:00"/>
    <d v="2018-11-05T08:43:00"/>
    <n v="88980.000000237487"/>
    <n v="1483.0000000039581"/>
    <n v="1483.0000000039581"/>
    <n v="1"/>
    <s v="C532026"/>
    <s v="Closed"/>
  </r>
  <r>
    <x v="0"/>
    <x v="2"/>
    <x v="5"/>
    <s v="MTR.21402"/>
    <n v="1"/>
    <x v="12"/>
    <x v="0"/>
    <d v="2018-11-10T11:22:00"/>
    <d v="2018-11-05T08:44:00"/>
    <n v="441480.00000009779"/>
    <n v="7358.0000000016298"/>
    <n v="7358.0000000016298"/>
    <n v="1"/>
    <s v="C532025"/>
    <s v="Closed"/>
  </r>
  <r>
    <x v="0"/>
    <x v="0"/>
    <x v="4"/>
    <s v="MTR.18951"/>
    <n v="1"/>
    <x v="12"/>
    <x v="0"/>
    <d v="2018-11-06T08:58:00"/>
    <d v="2018-11-05T09:22:00"/>
    <n v="84960.000000335276"/>
    <n v="1416.0000000055879"/>
    <n v="1416.0000000055879"/>
    <n v="1"/>
    <s v="C532030"/>
    <s v="Closed"/>
  </r>
  <r>
    <x v="0"/>
    <x v="0"/>
    <x v="0"/>
    <s v="MTR.23411"/>
    <n v="1"/>
    <x v="12"/>
    <x v="0"/>
    <d v="2018-11-06T13:54:00"/>
    <d v="2018-11-05T09:43:00"/>
    <n v="101460.00000005588"/>
    <n v="1691.0000000009313"/>
    <n v="1691.0000000009313"/>
    <n v="1"/>
    <s v="C532033"/>
    <s v="Closed"/>
  </r>
  <r>
    <x v="0"/>
    <x v="7"/>
    <x v="17"/>
    <s v="MTR.15450"/>
    <n v="1"/>
    <x v="12"/>
    <x v="0"/>
    <d v="2018-11-07T09:42:00"/>
    <d v="2018-11-05T09:57:00"/>
    <n v="171900.00000020955"/>
    <n v="2865.0000000034925"/>
    <n v="2865.0000000034925"/>
    <n v="1"/>
    <s v="C532039"/>
    <s v="Closed"/>
  </r>
  <r>
    <x v="0"/>
    <x v="7"/>
    <x v="17"/>
    <s v="MTR.16089"/>
    <n v="1"/>
    <x v="12"/>
    <x v="0"/>
    <d v="2018-11-05T16:33:00"/>
    <d v="2018-11-05T10:02:00"/>
    <n v="23459.999999776483"/>
    <n v="390.99999999627471"/>
    <n v="390.99999999627471"/>
    <n v="1"/>
    <s v="C532048"/>
    <s v="Closed"/>
  </r>
  <r>
    <x v="0"/>
    <x v="4"/>
    <x v="9"/>
    <s v="MTR.28697"/>
    <n v="1"/>
    <x v="12"/>
    <x v="0"/>
    <d v="2018-11-06T13:59:00"/>
    <d v="2018-11-05T10:34:00"/>
    <n v="98699.999999860302"/>
    <n v="1644.9999999976717"/>
    <n v="1644.9999999976717"/>
    <n v="1"/>
    <s v="C532066"/>
    <s v="Closed"/>
  </r>
  <r>
    <x v="0"/>
    <x v="2"/>
    <x v="16"/>
    <s v="MTR.25002"/>
    <n v="1"/>
    <x v="12"/>
    <x v="0"/>
    <d v="2018-11-06T08:59:00"/>
    <d v="2018-11-05T10:36:00"/>
    <n v="80579.999999888241"/>
    <n v="1342.9999999981374"/>
    <n v="1342.9999999981374"/>
    <n v="1"/>
    <s v="C532067"/>
    <s v="Closed"/>
  </r>
  <r>
    <x v="0"/>
    <x v="2"/>
    <x v="16"/>
    <s v="MTR.24809"/>
    <n v="1"/>
    <x v="12"/>
    <x v="0"/>
    <d v="2018-11-07T08:13:00"/>
    <d v="2018-11-05T10:57:00"/>
    <n v="162959.99999998603"/>
    <n v="2715.9999999997672"/>
    <n v="2715.9999999997672"/>
    <n v="1"/>
    <s v="C531156"/>
    <s v="Closed"/>
  </r>
  <r>
    <x v="0"/>
    <x v="0"/>
    <x v="0"/>
    <s v="MTR.20629"/>
    <n v="1"/>
    <x v="12"/>
    <x v="0"/>
    <d v="2018-11-08T11:34:00"/>
    <d v="2018-11-05T10:58:00"/>
    <n v="261360.00000012573"/>
    <n v="4356.0000000020955"/>
    <n v="4356.0000000020955"/>
    <n v="1"/>
    <s v="C531330"/>
    <s v="Closed"/>
  </r>
  <r>
    <x v="0"/>
    <x v="4"/>
    <x v="9"/>
    <s v="PL.103570"/>
    <n v="3"/>
    <x v="12"/>
    <x v="0"/>
    <d v="2018-11-08T19:05:11"/>
    <d v="2018-11-05T11:04:00"/>
    <n v="288071.00000046194"/>
    <n v="4801.1833333410323"/>
    <n v="14403.550000023097"/>
    <n v="1"/>
    <s v="D532573"/>
    <s v="Closed"/>
  </r>
  <r>
    <x v="0"/>
    <x v="4"/>
    <x v="9"/>
    <s v="TR.37041"/>
    <n v="2"/>
    <x v="12"/>
    <x v="0"/>
    <d v="2018-11-07T10:39:09"/>
    <d v="2018-11-05T11:15:00"/>
    <n v="170649.0000000922"/>
    <n v="2844.1500000015367"/>
    <n v="5688.3000000030734"/>
    <n v="1"/>
    <s v="D532269"/>
    <s v="Closed"/>
  </r>
  <r>
    <x v="0"/>
    <x v="2"/>
    <x v="16"/>
    <s v="FS.239"/>
    <n v="5"/>
    <x v="12"/>
    <x v="0"/>
    <d v="2018-11-05T12:44:00"/>
    <d v="2018-11-05T11:16:09"/>
    <n v="5271.0000000195578"/>
    <n v="87.850000000325963"/>
    <n v="439.25000000162981"/>
    <n v="1"/>
    <s v="D532082"/>
    <s v="Closed"/>
  </r>
  <r>
    <x v="0"/>
    <x v="4"/>
    <x v="9"/>
    <s v="MTR.28857"/>
    <n v="1"/>
    <x v="12"/>
    <x v="0"/>
    <d v="2018-11-08T12:00:00"/>
    <d v="2018-11-05T11:16:45"/>
    <n v="261794.99999997206"/>
    <n v="4363.2499999995343"/>
    <n v="4363.2499999995343"/>
    <n v="1"/>
    <s v="C532083"/>
    <s v="Closed"/>
  </r>
  <r>
    <x v="0"/>
    <x v="0"/>
    <x v="1"/>
    <s v="MTR.21442"/>
    <n v="1"/>
    <x v="12"/>
    <x v="0"/>
    <d v="2018-11-09T13:45:00"/>
    <d v="2018-11-05T11:18:00"/>
    <n v="354419.99999983236"/>
    <n v="5906.999999997206"/>
    <n v="5906.999999997206"/>
    <n v="1"/>
    <s v="C532085"/>
    <s v="Closed"/>
  </r>
  <r>
    <x v="0"/>
    <x v="0"/>
    <x v="1"/>
    <s v="MTR.22197"/>
    <n v="1"/>
    <x v="12"/>
    <x v="1"/>
    <d v="2018-11-09T08:48:00"/>
    <d v="2018-11-05T11:22:00"/>
    <n v="336360.00000005588"/>
    <n v="5606.0000000009313"/>
    <n v="5606.0000000009313"/>
    <n v="1"/>
    <s v="C532088"/>
    <s v="Closed"/>
  </r>
  <r>
    <x v="0"/>
    <x v="0"/>
    <x v="0"/>
    <s v="FS.1054"/>
    <n v="1"/>
    <x v="12"/>
    <x v="0"/>
    <d v="2018-11-11T16:56:07"/>
    <d v="2018-11-05T11:23:25"/>
    <n v="538361.99999994133"/>
    <n v="8972.6999999990221"/>
    <n v="8972.6999999990221"/>
    <n v="1"/>
    <s v="D528109"/>
    <s v="Closed"/>
  </r>
  <r>
    <x v="0"/>
    <x v="0"/>
    <x v="1"/>
    <s v="MTR.22194"/>
    <n v="1"/>
    <x v="12"/>
    <x v="1"/>
    <d v="2018-11-08T10:21:00"/>
    <d v="2018-11-05T11:27:00"/>
    <n v="255240.00000029337"/>
    <n v="4254.0000000048894"/>
    <n v="4254.0000000048894"/>
    <n v="1"/>
    <s v="C532095"/>
    <s v="Closed"/>
  </r>
  <r>
    <x v="0"/>
    <x v="2"/>
    <x v="16"/>
    <s v="MTR.23913"/>
    <n v="1"/>
    <x v="12"/>
    <x v="0"/>
    <d v="2018-11-06T17:39:00"/>
    <d v="2018-11-05T11:29:00"/>
    <n v="108600.00000006985"/>
    <n v="1810.0000000011642"/>
    <n v="1810.0000000011642"/>
    <n v="1"/>
    <s v="C532097"/>
    <s v="Closed"/>
  </r>
  <r>
    <x v="0"/>
    <x v="0"/>
    <x v="4"/>
    <s v="FS.1266"/>
    <n v="4"/>
    <x v="12"/>
    <x v="0"/>
    <d v="2018-11-10T08:00:09"/>
    <d v="2018-11-05T11:34:00"/>
    <n v="419168.99999985471"/>
    <n v="6986.1499999975786"/>
    <n v="27944.599999990314"/>
    <n v="1"/>
    <s v="D532266"/>
    <s v="Closed"/>
  </r>
  <r>
    <x v="0"/>
    <x v="0"/>
    <x v="4"/>
    <s v="MTR.18142"/>
    <n v="1"/>
    <x v="12"/>
    <x v="0"/>
    <d v="2018-11-07T10:43:00"/>
    <d v="2018-11-05T11:41:00"/>
    <n v="169319.99999997206"/>
    <n v="2821.9999999995343"/>
    <n v="2821.9999999995343"/>
    <n v="1"/>
    <s v="C532099"/>
    <s v="Closed"/>
  </r>
  <r>
    <x v="0"/>
    <x v="2"/>
    <x v="15"/>
    <s v="FS.329"/>
    <n v="3"/>
    <x v="12"/>
    <x v="0"/>
    <d v="2018-11-07T08:50:44"/>
    <d v="2018-11-05T11:45:00"/>
    <n v="162343.99999994785"/>
    <n v="2705.7333333324641"/>
    <n v="8117.1999999973923"/>
    <n v="1"/>
    <s v="D532258"/>
    <s v="Closed"/>
  </r>
  <r>
    <x v="0"/>
    <x v="2"/>
    <x v="16"/>
    <s v="MTR.24391"/>
    <n v="1"/>
    <x v="12"/>
    <x v="0"/>
    <d v="2018-11-07T07:38:00"/>
    <d v="2018-11-05T11:49:00"/>
    <n v="157740.00000057276"/>
    <n v="2629.0000000095461"/>
    <n v="2629.0000000095461"/>
    <n v="1"/>
    <s v="C532102"/>
    <s v="Closed"/>
  </r>
  <r>
    <x v="0"/>
    <x v="2"/>
    <x v="5"/>
    <s v="MTR.29487"/>
    <n v="1"/>
    <x v="12"/>
    <x v="0"/>
    <d v="2018-11-06T16:14:00"/>
    <d v="2018-11-05T11:51:00"/>
    <n v="102179.99999988824"/>
    <n v="1702.9999999981374"/>
    <n v="1702.9999999981374"/>
    <n v="1"/>
    <s v="C532103"/>
    <s v="Closed"/>
  </r>
  <r>
    <x v="0"/>
    <x v="0"/>
    <x v="4"/>
    <s v="MTR.17744"/>
    <n v="1"/>
    <x v="12"/>
    <x v="0"/>
    <d v="2018-11-07T12:22:00"/>
    <d v="2018-11-05T11:56:00"/>
    <n v="174360.00000005588"/>
    <n v="2906.0000000009313"/>
    <n v="2906.0000000009313"/>
    <n v="1"/>
    <s v="C532104"/>
    <s v="Closed"/>
  </r>
  <r>
    <x v="0"/>
    <x v="2"/>
    <x v="16"/>
    <s v="MTR.24801"/>
    <n v="1"/>
    <x v="12"/>
    <x v="0"/>
    <d v="2018-11-06T08:56:00"/>
    <d v="2018-11-05T12:07:00"/>
    <n v="74939.999999734573"/>
    <n v="1248.9999999955762"/>
    <n v="1248.9999999955762"/>
    <n v="1"/>
    <s v="C532107"/>
    <s v="Closed"/>
  </r>
  <r>
    <x v="0"/>
    <x v="0"/>
    <x v="0"/>
    <s v="MTR.20736"/>
    <n v="1"/>
    <x v="12"/>
    <x v="0"/>
    <d v="2018-11-05T16:11:39"/>
    <d v="2018-11-05T13:07:00"/>
    <n v="11078.999999840744"/>
    <n v="184.64999999734573"/>
    <n v="184.64999999734573"/>
    <n v="1"/>
    <s v="C532110"/>
    <s v="Closed"/>
  </r>
  <r>
    <x v="0"/>
    <x v="4"/>
    <x v="9"/>
    <s v="MTR.28794"/>
    <n v="1"/>
    <x v="12"/>
    <x v="0"/>
    <d v="2018-11-06T17:08:00"/>
    <d v="2018-11-05T13:27:00"/>
    <n v="99659.999999846332"/>
    <n v="1660.9999999974389"/>
    <n v="1660.9999999974389"/>
    <n v="1"/>
    <s v="C532111"/>
    <s v="Closed"/>
  </r>
  <r>
    <x v="0"/>
    <x v="0"/>
    <x v="0"/>
    <s v="MTR.20461"/>
    <n v="1"/>
    <x v="12"/>
    <x v="0"/>
    <d v="2018-11-06T13:57:00"/>
    <d v="2018-11-05T13:44:00"/>
    <n v="87180.00000002794"/>
    <n v="1453.0000000004657"/>
    <n v="1453.0000000004657"/>
    <n v="1"/>
    <s v="C532116"/>
    <s v="Closed"/>
  </r>
  <r>
    <x v="0"/>
    <x v="2"/>
    <x v="16"/>
    <s v="MTR.24808"/>
    <n v="1"/>
    <x v="12"/>
    <x v="0"/>
    <d v="2018-11-07T08:15:00"/>
    <d v="2018-11-05T14:38:00"/>
    <n v="149819.99999990221"/>
    <n v="2496.9999999983702"/>
    <n v="2496.9999999983702"/>
    <n v="1"/>
    <s v="C532123"/>
    <s v="Closed"/>
  </r>
  <r>
    <x v="0"/>
    <x v="4"/>
    <x v="9"/>
    <s v="MTR.27743"/>
    <n v="1"/>
    <x v="12"/>
    <x v="0"/>
    <d v="2018-11-09T10:21:00"/>
    <d v="2018-11-05T14:59:00"/>
    <n v="328920.00000032131"/>
    <n v="5482.0000000053551"/>
    <n v="5482.0000000053551"/>
    <n v="1"/>
    <s v="C532127"/>
    <s v="Closed"/>
  </r>
  <r>
    <x v="0"/>
    <x v="2"/>
    <x v="16"/>
    <s v="MTR.27666"/>
    <n v="1"/>
    <x v="12"/>
    <x v="0"/>
    <d v="2018-11-06T17:30:00"/>
    <d v="2018-11-05T15:17:00"/>
    <n v="94379.999999608845"/>
    <n v="1572.9999999934807"/>
    <n v="1572.9999999934807"/>
    <n v="1"/>
    <s v="C532130"/>
    <s v="Closed"/>
  </r>
  <r>
    <x v="0"/>
    <x v="0"/>
    <x v="3"/>
    <s v="FS.871"/>
    <n v="9"/>
    <x v="12"/>
    <x v="0"/>
    <d v="2018-11-05T16:32:33"/>
    <d v="2018-11-05T15:19:00"/>
    <n v="4412.9999999888241"/>
    <n v="73.549999999813735"/>
    <n v="661.94999999832362"/>
    <n v="1"/>
    <s v="D532146"/>
    <s v="Closed"/>
  </r>
  <r>
    <x v="0"/>
    <x v="4"/>
    <x v="9"/>
    <s v="MTR.28486"/>
    <n v="1"/>
    <x v="12"/>
    <x v="0"/>
    <d v="2018-11-08T12:05:00"/>
    <d v="2018-11-05T15:31:00"/>
    <n v="246839.99999994412"/>
    <n v="4113.9999999990687"/>
    <n v="4113.9999999990687"/>
    <n v="1"/>
    <s v="C532135"/>
    <s v="Closed"/>
  </r>
  <r>
    <x v="0"/>
    <x v="2"/>
    <x v="10"/>
    <s v="MTR.26646"/>
    <n v="1"/>
    <x v="12"/>
    <x v="0"/>
    <d v="2018-11-09T15:06:52"/>
    <d v="2018-11-05T16:03:00"/>
    <n v="342232.00000037905"/>
    <n v="5703.8666666729841"/>
    <n v="5703.8666666729841"/>
    <n v="1"/>
    <s v="C532142"/>
    <s v="Closed"/>
  </r>
  <r>
    <x v="0"/>
    <x v="2"/>
    <x v="10"/>
    <s v="MTR.18678"/>
    <n v="1"/>
    <x v="12"/>
    <x v="0"/>
    <d v="2018-11-06T17:40:00"/>
    <d v="2018-11-05T16:24:00"/>
    <n v="90959.999999776483"/>
    <n v="1515.9999999962747"/>
    <n v="1515.9999999962747"/>
    <n v="1"/>
    <s v="C532144"/>
    <s v="Closed"/>
  </r>
  <r>
    <x v="0"/>
    <x v="4"/>
    <x v="9"/>
    <s v="MTR.28867"/>
    <n v="1"/>
    <x v="12"/>
    <x v="0"/>
    <d v="2018-11-08T09:21:00"/>
    <d v="2018-11-05T16:52:00"/>
    <n v="232139.99999980442"/>
    <n v="3868.9999999967404"/>
    <n v="3868.9999999967404"/>
    <n v="1"/>
    <s v="C532149"/>
    <s v="Closed"/>
  </r>
  <r>
    <x v="0"/>
    <x v="0"/>
    <x v="4"/>
    <s v="MTR.19194"/>
    <n v="1"/>
    <x v="12"/>
    <x v="0"/>
    <d v="2018-11-09T09:31:00"/>
    <d v="2018-11-05T18:32:00"/>
    <n v="313139.99999980442"/>
    <n v="5218.9999999967404"/>
    <n v="5218.9999999967404"/>
    <n v="1"/>
    <s v="C532156"/>
    <s v="Closed"/>
  </r>
  <r>
    <x v="0"/>
    <x v="4"/>
    <x v="9"/>
    <s v="FS.8910"/>
    <n v="5"/>
    <x v="12"/>
    <x v="0"/>
    <d v="2018-11-05T21:28:33"/>
    <d v="2018-11-05T18:33:00"/>
    <n v="10532.999999821186"/>
    <n v="175.54999999701977"/>
    <n v="877.74999998509884"/>
    <n v="1"/>
    <s v="D532164"/>
    <s v="Closed"/>
  </r>
  <r>
    <x v="0"/>
    <x v="3"/>
    <x v="7"/>
    <s v="TR.38441"/>
    <n v="2"/>
    <x v="12"/>
    <x v="0"/>
    <d v="2018-11-06T13:41:00"/>
    <d v="2018-11-05T20:48:00"/>
    <n v="60780.000000097789"/>
    <n v="1013.0000000016298"/>
    <n v="2026.0000000032596"/>
    <n v="1"/>
    <s v="D532232"/>
    <s v="Closed"/>
  </r>
  <r>
    <x v="0"/>
    <x v="2"/>
    <x v="10"/>
    <s v="MTR.29538"/>
    <n v="1"/>
    <x v="12"/>
    <x v="0"/>
    <d v="2018-11-08T18:01:00"/>
    <d v="2018-11-05T22:33:00"/>
    <n v="242880.00000023749"/>
    <n v="4048.0000000039581"/>
    <n v="4048.0000000039581"/>
    <n v="1"/>
    <s v="C532165"/>
    <s v="Closed"/>
  </r>
  <r>
    <x v="0"/>
    <x v="2"/>
    <x v="15"/>
    <s v="MTR.19468"/>
    <n v="1"/>
    <x v="12"/>
    <x v="0"/>
    <d v="2018-11-10T10:12:00"/>
    <d v="2018-11-06T07:22:00"/>
    <n v="355800.00000055879"/>
    <n v="5930.0000000093132"/>
    <n v="5930.0000000093132"/>
    <n v="1"/>
    <s v="C532166"/>
    <s v="Closed"/>
  </r>
  <r>
    <x v="0"/>
    <x v="2"/>
    <x v="15"/>
    <s v="MTR.20014"/>
    <n v="1"/>
    <x v="12"/>
    <x v="0"/>
    <d v="2018-11-08T14:55:00"/>
    <d v="2018-11-06T09:09:00"/>
    <n v="193560.00000040513"/>
    <n v="3226.0000000067521"/>
    <n v="3226.0000000067521"/>
    <n v="1"/>
    <s v="C532173"/>
    <s v="Closed"/>
  </r>
  <r>
    <x v="0"/>
    <x v="4"/>
    <x v="9"/>
    <s v="FS.8910"/>
    <n v="5"/>
    <x v="12"/>
    <x v="0"/>
    <d v="2018-11-08T18:14:25"/>
    <d v="2018-11-06T09:12:00"/>
    <n v="205344.99999994878"/>
    <n v="3422.416666665813"/>
    <n v="17112.083333329065"/>
    <n v="1"/>
    <s v="D532602"/>
    <s v="Closed"/>
  </r>
  <r>
    <x v="0"/>
    <x v="4"/>
    <x v="9"/>
    <s v="MTR.28797"/>
    <n v="1"/>
    <x v="12"/>
    <x v="0"/>
    <d v="2018-11-06T17:11:00"/>
    <d v="2018-11-06T09:31:00"/>
    <n v="27600.000000069849"/>
    <n v="460.00000000116415"/>
    <n v="460.00000000116415"/>
    <n v="1"/>
    <s v="C532180"/>
    <s v="Closed"/>
  </r>
  <r>
    <x v="0"/>
    <x v="4"/>
    <x v="9"/>
    <s v="MTR.28673"/>
    <n v="1"/>
    <x v="12"/>
    <x v="0"/>
    <d v="2018-11-07T09:41:00"/>
    <d v="2018-11-06T09:42:00"/>
    <n v="86339.999999804422"/>
    <n v="1438.9999999967404"/>
    <n v="1438.9999999967404"/>
    <n v="1"/>
    <s v="C532181"/>
    <s v="Closed"/>
  </r>
  <r>
    <x v="0"/>
    <x v="4"/>
    <x v="9"/>
    <s v="MTR.28855"/>
    <n v="1"/>
    <x v="12"/>
    <x v="0"/>
    <d v="2018-11-08T13:29:00"/>
    <d v="2018-11-06T10:10:00"/>
    <n v="184739.99999994412"/>
    <n v="3078.9999999990687"/>
    <n v="3078.9999999990687"/>
    <n v="1"/>
    <s v="C532183"/>
    <s v="Closed"/>
  </r>
  <r>
    <x v="0"/>
    <x v="0"/>
    <x v="4"/>
    <s v="MTR.17636"/>
    <n v="1"/>
    <x v="12"/>
    <x v="0"/>
    <d v="2018-11-08T07:31:00"/>
    <d v="2018-11-06T10:24:00"/>
    <n v="162420.00000011176"/>
    <n v="2707.0000000018626"/>
    <n v="2707.0000000018626"/>
    <n v="1"/>
    <s v="C532186"/>
    <s v="Closed"/>
  </r>
  <r>
    <x v="0"/>
    <x v="2"/>
    <x v="15"/>
    <s v="MTR.24543"/>
    <n v="1"/>
    <x v="12"/>
    <x v="0"/>
    <d v="2018-11-11T11:11:00"/>
    <d v="2018-11-06T10:31:00"/>
    <n v="434399.99999965075"/>
    <n v="7239.9999999941792"/>
    <n v="7239.9999999941792"/>
    <n v="1"/>
    <s v="C532187"/>
    <s v="Closed"/>
  </r>
  <r>
    <x v="0"/>
    <x v="2"/>
    <x v="15"/>
    <s v="MTR.19671"/>
    <n v="1"/>
    <x v="12"/>
    <x v="0"/>
    <d v="2018-11-07T12:27:00"/>
    <d v="2018-11-06T10:41:00"/>
    <n v="92759.99999998603"/>
    <n v="1545.9999999997672"/>
    <n v="1545.9999999997672"/>
    <n v="1"/>
    <s v="C532189"/>
    <s v="Closed"/>
  </r>
  <r>
    <x v="0"/>
    <x v="0"/>
    <x v="0"/>
    <s v="FS.1284"/>
    <n v="33"/>
    <x v="12"/>
    <x v="0"/>
    <d v="2018-11-06T13:39:00"/>
    <d v="2018-11-06T11:03:00"/>
    <n v="9359.9999997066334"/>
    <n v="155.99999999511056"/>
    <n v="5147.9999998386484"/>
    <n v="1"/>
    <s v="D532220"/>
    <s v="Closed"/>
  </r>
  <r>
    <x v="0"/>
    <x v="0"/>
    <x v="3"/>
    <s v="MTR.25099"/>
    <n v="1"/>
    <x v="12"/>
    <x v="0"/>
    <d v="2018-11-07T16:01:00"/>
    <d v="2018-11-06T11:13:31"/>
    <n v="103649.00000004563"/>
    <n v="1727.4833333340939"/>
    <n v="1727.4833333340939"/>
    <n v="1"/>
    <s v="C532193"/>
    <s v="Closed"/>
  </r>
  <r>
    <x v="0"/>
    <x v="4"/>
    <x v="9"/>
    <s v="FS.1559"/>
    <n v="10"/>
    <x v="12"/>
    <x v="0"/>
    <d v="2018-11-08T18:58:33"/>
    <d v="2018-11-06T11:18:00"/>
    <n v="200433.00000024028"/>
    <n v="3340.5500000040047"/>
    <n v="33405.500000040047"/>
    <n v="1"/>
    <s v="D532603"/>
    <s v="Closed"/>
  </r>
  <r>
    <x v="0"/>
    <x v="0"/>
    <x v="4"/>
    <s v="MTR.19185"/>
    <n v="1"/>
    <x v="12"/>
    <x v="0"/>
    <d v="2018-11-14T17:26:00"/>
    <d v="2018-11-06T11:24:00"/>
    <n v="712920.00000039116"/>
    <n v="11882.000000006519"/>
    <n v="11882.000000006519"/>
    <n v="1"/>
    <s v="C532199"/>
    <s v="Closed"/>
  </r>
  <r>
    <x v="0"/>
    <x v="4"/>
    <x v="9"/>
    <s v="MTR.28704"/>
    <n v="1"/>
    <x v="12"/>
    <x v="0"/>
    <d v="2018-11-06T14:00:00"/>
    <d v="2018-11-06T11:28:00"/>
    <n v="9120.0000001816079"/>
    <n v="152.0000000030268"/>
    <n v="152.0000000030268"/>
    <n v="1"/>
    <s v="C532209"/>
    <s v="Closed"/>
  </r>
  <r>
    <x v="0"/>
    <x v="0"/>
    <x v="0"/>
    <s v="MTR.21151"/>
    <n v="1"/>
    <x v="12"/>
    <x v="0"/>
    <d v="2018-11-08T14:45:00"/>
    <d v="2018-11-06T12:01:00"/>
    <n v="182640.00000001397"/>
    <n v="3044.0000000002328"/>
    <n v="3044.0000000002328"/>
    <n v="1"/>
    <s v="C532206"/>
    <s v="Closed"/>
  </r>
  <r>
    <x v="0"/>
    <x v="4"/>
    <x v="9"/>
    <s v="MTR.28556"/>
    <n v="1"/>
    <x v="12"/>
    <x v="0"/>
    <d v="2018-11-08T17:12:00"/>
    <d v="2018-11-06T12:37:00"/>
    <n v="189300.00000034925"/>
    <n v="3155.0000000058208"/>
    <n v="3155.0000000058208"/>
    <n v="1"/>
    <s v="C532212"/>
    <s v="Closed"/>
  </r>
  <r>
    <x v="0"/>
    <x v="0"/>
    <x v="4"/>
    <s v="MTR.18078"/>
    <n v="1"/>
    <x v="12"/>
    <x v="0"/>
    <d v="2018-11-13T10:45:54"/>
    <d v="2018-11-06T12:47:00"/>
    <n v="597534.00000007823"/>
    <n v="9958.9000000013039"/>
    <n v="9958.9000000013039"/>
    <n v="1"/>
    <s v="C532213"/>
    <s v="Closed"/>
  </r>
  <r>
    <x v="0"/>
    <x v="0"/>
    <x v="4"/>
    <s v="MTR.18077"/>
    <n v="1"/>
    <x v="12"/>
    <x v="0"/>
    <d v="2018-11-13T07:56:24"/>
    <d v="2018-11-06T12:47:00"/>
    <n v="587364.00000024587"/>
    <n v="9789.4000000040978"/>
    <n v="9789.4000000040978"/>
    <n v="1"/>
    <s v="C532214"/>
    <s v="Closed"/>
  </r>
  <r>
    <x v="0"/>
    <x v="0"/>
    <x v="1"/>
    <s v="MTR.23158"/>
    <n v="1"/>
    <x v="12"/>
    <x v="0"/>
    <d v="2018-11-08T14:57:00"/>
    <d v="2018-11-06T13:57:00"/>
    <n v="176399.99999979045"/>
    <n v="2939.9999999965075"/>
    <n v="2939.9999999965075"/>
    <n v="1"/>
    <s v="C532222"/>
    <s v="Closed"/>
  </r>
  <r>
    <x v="0"/>
    <x v="4"/>
    <x v="9"/>
    <s v="MTR.28898"/>
    <n v="1"/>
    <x v="12"/>
    <x v="0"/>
    <d v="2018-11-06T20:47:00"/>
    <d v="2018-11-06T14:30:00"/>
    <n v="22620.000000181608"/>
    <n v="377.0000000030268"/>
    <n v="377.0000000030268"/>
    <n v="1"/>
    <s v="C532225"/>
    <s v="Closed"/>
  </r>
  <r>
    <x v="0"/>
    <x v="0"/>
    <x v="3"/>
    <s v="FS.857"/>
    <n v="11"/>
    <x v="12"/>
    <x v="0"/>
    <d v="2018-11-12T10:55:32"/>
    <d v="2018-11-06T15:31:11"/>
    <n v="501860.99999996368"/>
    <n v="8364.3499999993946"/>
    <n v="92007.849999993341"/>
    <n v="1"/>
    <s v="D532229"/>
    <s v="Closed"/>
  </r>
  <r>
    <x v="0"/>
    <x v="0"/>
    <x v="3"/>
    <s v="MTR.24698"/>
    <n v="1"/>
    <x v="12"/>
    <x v="0"/>
    <d v="2018-11-09T11:44:00"/>
    <d v="2018-11-06T16:33:00"/>
    <n v="241860.00000005588"/>
    <n v="4031.0000000009313"/>
    <n v="4031.0000000009313"/>
    <n v="1"/>
    <s v="C532238"/>
    <s v="Closed"/>
  </r>
  <r>
    <x v="0"/>
    <x v="2"/>
    <x v="5"/>
    <s v="FS.539"/>
    <n v="2"/>
    <x v="12"/>
    <x v="0"/>
    <d v="2018-11-06T18:56:55"/>
    <d v="2018-11-06T18:02:00"/>
    <n v="3295.0000001583248"/>
    <n v="54.916666669305414"/>
    <n v="109.83333333861083"/>
    <n v="1"/>
    <s v="D532245"/>
    <s v="Closed"/>
  </r>
  <r>
    <x v="0"/>
    <x v="0"/>
    <x v="3"/>
    <s v="FS.888"/>
    <n v="8"/>
    <x v="12"/>
    <x v="0"/>
    <d v="2018-11-07T04:48:43"/>
    <d v="2018-11-07T01:19:00"/>
    <n v="12583.000000007451"/>
    <n v="209.71666666679084"/>
    <n v="1677.7333333343267"/>
    <n v="1"/>
    <s v="D532251"/>
    <s v="Closed"/>
  </r>
  <r>
    <x v="0"/>
    <x v="2"/>
    <x v="5"/>
    <s v="FS.561"/>
    <n v="5"/>
    <x v="12"/>
    <x v="0"/>
    <d v="2018-11-07T05:55:37"/>
    <d v="2018-11-07T05:17:00"/>
    <n v="2317.0000003650784"/>
    <n v="38.616666672751307"/>
    <n v="193.08333336375654"/>
    <n v="1"/>
    <s v="D532253"/>
    <s v="Closed"/>
  </r>
  <r>
    <x v="0"/>
    <x v="0"/>
    <x v="4"/>
    <s v="PL.101124"/>
    <n v="2"/>
    <x v="12"/>
    <x v="0"/>
    <d v="2018-11-10T07:58:46"/>
    <d v="2018-11-07T09:09:00"/>
    <n v="254986.00000001024"/>
    <n v="4249.7666666668374"/>
    <n v="8499.5333333336748"/>
    <n v="1"/>
    <s v="D532267"/>
    <s v="Closed"/>
  </r>
  <r>
    <x v="0"/>
    <x v="0"/>
    <x v="1"/>
    <s v="MTR.22161"/>
    <n v="1"/>
    <x v="12"/>
    <x v="0"/>
    <d v="2018-11-07T15:50:00"/>
    <d v="2018-11-07T11:32:00"/>
    <n v="15479.999999538995"/>
    <n v="257.99999999231659"/>
    <n v="257.99999999231659"/>
    <n v="1"/>
    <s v="C532282"/>
    <s v="Closed"/>
  </r>
  <r>
    <x v="0"/>
    <x v="0"/>
    <x v="4"/>
    <s v="MTR.19308"/>
    <n v="1"/>
    <x v="12"/>
    <x v="0"/>
    <d v="2018-11-12T10:46:00"/>
    <d v="2018-11-07T12:47:44"/>
    <n v="424695.99999999627"/>
    <n v="7078.2666666666046"/>
    <n v="7078.2666666666046"/>
    <n v="1"/>
    <s v="C532325"/>
    <s v="Closed"/>
  </r>
  <r>
    <x v="0"/>
    <x v="0"/>
    <x v="3"/>
    <s v="MTR.24571"/>
    <n v="1"/>
    <x v="12"/>
    <x v="0"/>
    <d v="2018-11-09T08:31:00"/>
    <d v="2018-11-07T13:23:57"/>
    <n v="155222.99999997485"/>
    <n v="2587.0499999995809"/>
    <n v="2587.0499999995809"/>
    <n v="1"/>
    <s v="C532331"/>
    <s v="Closed"/>
  </r>
  <r>
    <x v="0"/>
    <x v="2"/>
    <x v="16"/>
    <s v="MTR.24529"/>
    <n v="1"/>
    <x v="12"/>
    <x v="0"/>
    <d v="2018-11-08T18:02:00"/>
    <d v="2018-11-07T13:47:00"/>
    <n v="101699.9999995809"/>
    <n v="1694.9999999930151"/>
    <n v="1694.9999999930151"/>
    <n v="1"/>
    <s v="C532403"/>
    <s v="Closed"/>
  </r>
  <r>
    <x v="0"/>
    <x v="4"/>
    <x v="27"/>
    <s v="MTR.28003"/>
    <n v="1"/>
    <x v="12"/>
    <x v="0"/>
    <d v="2018-11-08T18:23:00"/>
    <d v="2018-11-07T13:52:00"/>
    <n v="102660.00000019558"/>
    <n v="1711.0000000032596"/>
    <n v="1711.0000000032596"/>
    <n v="1"/>
    <s v="C532383"/>
    <s v="Closed"/>
  </r>
  <r>
    <x v="0"/>
    <x v="2"/>
    <x v="10"/>
    <s v="MTR.28340"/>
    <n v="1"/>
    <x v="12"/>
    <x v="0"/>
    <d v="2018-11-08T18:35:00"/>
    <d v="2018-11-07T14:24:00"/>
    <n v="101460.00000005588"/>
    <n v="1691.0000000009313"/>
    <n v="1691.0000000009313"/>
    <n v="1"/>
    <s v="C532445"/>
    <s v="Closed"/>
  </r>
  <r>
    <x v="0"/>
    <x v="2"/>
    <x v="5"/>
    <s v="MTR.21104"/>
    <n v="1"/>
    <x v="12"/>
    <x v="0"/>
    <d v="2018-11-08T08:17:00"/>
    <d v="2018-11-07T14:59:00"/>
    <n v="62279.99999995809"/>
    <n v="1037.9999999993015"/>
    <n v="1037.9999999993015"/>
    <n v="1"/>
    <s v="C532475"/>
    <s v="Closed"/>
  </r>
  <r>
    <x v="0"/>
    <x v="2"/>
    <x v="5"/>
    <s v="TR.34354"/>
    <n v="2"/>
    <x v="12"/>
    <x v="0"/>
    <d v="2018-11-10T15:15:39"/>
    <d v="2018-11-07T15:08:11"/>
    <n v="259648.00000037067"/>
    <n v="4327.4666666728444"/>
    <n v="8654.9333333456889"/>
    <n v="1"/>
    <s v="D529724"/>
    <s v="Closed"/>
  </r>
  <r>
    <x v="0"/>
    <x v="2"/>
    <x v="5"/>
    <s v="TR.34365"/>
    <n v="2"/>
    <x v="12"/>
    <x v="0"/>
    <d v="2018-11-10T15:22:33"/>
    <d v="2018-11-07T15:08:11"/>
    <n v="260062.00000033714"/>
    <n v="4334.3666666722856"/>
    <n v="8668.7333333445713"/>
    <n v="1"/>
    <s v="D529728"/>
    <s v="Closed"/>
  </r>
  <r>
    <x v="0"/>
    <x v="2"/>
    <x v="5"/>
    <s v="TR.34413"/>
    <n v="4"/>
    <x v="12"/>
    <x v="0"/>
    <d v="2018-11-10T14:59:48"/>
    <d v="2018-11-07T15:08:11"/>
    <n v="258696.99999997392"/>
    <n v="4311.616666666232"/>
    <n v="17246.466666664928"/>
    <n v="1"/>
    <s v="D529704"/>
    <s v="Closed"/>
  </r>
  <r>
    <x v="0"/>
    <x v="2"/>
    <x v="5"/>
    <s v="TR.34401"/>
    <n v="3"/>
    <x v="12"/>
    <x v="0"/>
    <d v="2018-11-10T15:01:04"/>
    <d v="2018-11-07T15:08:11"/>
    <n v="258773.00000013784"/>
    <n v="4312.8833333356306"/>
    <n v="12938.650000006892"/>
    <n v="1"/>
    <s v="D529707"/>
    <s v="Closed"/>
  </r>
  <r>
    <x v="0"/>
    <x v="2"/>
    <x v="5"/>
    <s v="TR.34353"/>
    <n v="1"/>
    <x v="12"/>
    <x v="0"/>
    <d v="2018-11-10T09:50:58"/>
    <d v="2018-11-07T15:08:11"/>
    <n v="240167.0000003418"/>
    <n v="4002.7833333390299"/>
    <n v="4002.7833333390299"/>
    <n v="1"/>
    <s v="D529722"/>
    <s v="Closed"/>
  </r>
  <r>
    <x v="0"/>
    <x v="2"/>
    <x v="5"/>
    <s v="FS.851"/>
    <n v="1"/>
    <x v="12"/>
    <x v="0"/>
    <d v="2018-11-10T16:35:26"/>
    <d v="2018-11-07T15:08:11"/>
    <n v="264435.00000040513"/>
    <n v="4407.2500000067521"/>
    <n v="4407.2500000067521"/>
    <n v="1"/>
    <s v="D526746"/>
    <s v="Closed"/>
  </r>
  <r>
    <x v="0"/>
    <x v="2"/>
    <x v="5"/>
    <s v="PL.96396"/>
    <n v="2"/>
    <x v="12"/>
    <x v="0"/>
    <d v="2018-11-10T15:20:54"/>
    <d v="2018-11-07T15:08:11"/>
    <n v="259963.00000045449"/>
    <n v="4332.7166666742414"/>
    <n v="8665.4333333484828"/>
    <n v="1"/>
    <s v="D529726"/>
    <s v="Closed"/>
  </r>
  <r>
    <x v="0"/>
    <x v="2"/>
    <x v="5"/>
    <s v="TR.34382"/>
    <n v="2"/>
    <x v="12"/>
    <x v="0"/>
    <d v="2018-11-10T15:23:37"/>
    <d v="2018-11-07T15:08:11"/>
    <n v="260126.00000021048"/>
    <n v="4335.4333333368413"/>
    <n v="8670.8666666736826"/>
    <n v="1"/>
    <s v="D529729"/>
    <s v="Closed"/>
  </r>
  <r>
    <x v="0"/>
    <x v="2"/>
    <x v="5"/>
    <s v="FS.684"/>
    <n v="1"/>
    <x v="12"/>
    <x v="0"/>
    <d v="2018-11-10T15:08:35"/>
    <d v="2018-11-07T15:08:11"/>
    <n v="259223.9999999525"/>
    <n v="4320.3999999992084"/>
    <n v="4320.3999999992084"/>
    <n v="1"/>
    <s v="D526633"/>
    <s v="Closed"/>
  </r>
  <r>
    <x v="0"/>
    <x v="2"/>
    <x v="5"/>
    <s v="FS.669"/>
    <n v="10"/>
    <x v="12"/>
    <x v="0"/>
    <d v="2018-11-10T15:07:22"/>
    <d v="2018-11-07T15:08:11"/>
    <n v="259151.00000048988"/>
    <n v="4319.1833333414979"/>
    <n v="43191.833333414979"/>
    <n v="1"/>
    <s v="D526632"/>
    <s v="Closed"/>
  </r>
  <r>
    <x v="0"/>
    <x v="2"/>
    <x v="5"/>
    <s v="FS.666"/>
    <n v="2"/>
    <x v="12"/>
    <x v="0"/>
    <d v="2018-11-10T15:16:28"/>
    <d v="2018-11-07T15:08:11"/>
    <n v="259697.00000050943"/>
    <n v="4328.2833333418239"/>
    <n v="8656.5666666836478"/>
    <n v="1"/>
    <s v="D526691"/>
    <s v="Closed"/>
  </r>
  <r>
    <x v="0"/>
    <x v="2"/>
    <x v="5"/>
    <s v="FS.672"/>
    <n v="1"/>
    <x v="12"/>
    <x v="0"/>
    <d v="2018-11-10T08:31:12"/>
    <d v="2018-11-07T15:08:11"/>
    <n v="235381.0000005411"/>
    <n v="3923.016666675685"/>
    <n v="3923.016666675685"/>
    <n v="1"/>
    <s v="D526634"/>
    <s v="Closed"/>
  </r>
  <r>
    <x v="0"/>
    <x v="2"/>
    <x v="5"/>
    <s v="FS.665"/>
    <n v="1"/>
    <x v="12"/>
    <x v="0"/>
    <d v="2018-11-10T15:16:57"/>
    <d v="2018-11-07T15:08:11"/>
    <n v="259726.00000037346"/>
    <n v="4328.766666672891"/>
    <n v="4328.766666672891"/>
    <n v="1"/>
    <s v="D526690"/>
    <s v="Closed"/>
  </r>
  <r>
    <x v="0"/>
    <x v="2"/>
    <x v="5"/>
    <s v="TR.34400"/>
    <n v="1"/>
    <x v="12"/>
    <x v="0"/>
    <d v="2018-11-10T15:12:21"/>
    <d v="2018-11-07T15:08:11"/>
    <n v="259449.99999997672"/>
    <n v="4324.1666666662786"/>
    <n v="4324.1666666662786"/>
    <n v="1"/>
    <s v="D529715_B"/>
    <s v="Closed"/>
  </r>
  <r>
    <x v="0"/>
    <x v="2"/>
    <x v="5"/>
    <s v="FS.692"/>
    <n v="1"/>
    <x v="12"/>
    <x v="0"/>
    <d v="2018-11-08T11:30:21"/>
    <d v="2018-11-07T15:08:11"/>
    <n v="73330.00000056345"/>
    <n v="1222.1666666760575"/>
    <n v="1222.1666666760575"/>
    <n v="1"/>
    <s v="D526623"/>
    <s v="Closed"/>
  </r>
  <r>
    <x v="0"/>
    <x v="2"/>
    <x v="5"/>
    <s v="TR.34394"/>
    <n v="3"/>
    <x v="12"/>
    <x v="0"/>
    <d v="2018-11-07T15:58:34"/>
    <d v="2018-11-07T15:08:11"/>
    <n v="3023.0000000679865"/>
    <n v="50.383333334466442"/>
    <n v="151.15000000339933"/>
    <n v="1"/>
    <s v="D529717"/>
    <s v="Closed"/>
  </r>
  <r>
    <x v="0"/>
    <x v="2"/>
    <x v="5"/>
    <s v="TR.61318"/>
    <n v="1"/>
    <x v="12"/>
    <x v="0"/>
    <d v="2018-11-08T15:02:29"/>
    <d v="2018-11-07T15:08:11"/>
    <n v="86058.000000519678"/>
    <n v="1434.3000000086613"/>
    <n v="1434.3000000086613"/>
    <n v="1"/>
    <s v="D529711"/>
    <s v="Closed"/>
  </r>
  <r>
    <x v="0"/>
    <x v="2"/>
    <x v="5"/>
    <s v="TR.34411"/>
    <n v="2"/>
    <x v="12"/>
    <x v="0"/>
    <d v="2018-11-10T14:59:08"/>
    <d v="2018-11-07T15:08:11"/>
    <n v="258657.00000005309"/>
    <n v="4310.9500000008848"/>
    <n v="8621.9000000017695"/>
    <n v="1"/>
    <s v="D529703"/>
    <s v="Closed"/>
  </r>
  <r>
    <x v="0"/>
    <x v="2"/>
    <x v="5"/>
    <s v="TR.34408"/>
    <n v="2"/>
    <x v="12"/>
    <x v="0"/>
    <d v="2018-11-10T15:11:20"/>
    <d v="2018-11-07T15:08:11"/>
    <n v="259389.00000017602"/>
    <n v="4323.1500000029337"/>
    <n v="8646.3000000058673"/>
    <n v="1"/>
    <s v="D529713"/>
    <s v="Closed"/>
  </r>
  <r>
    <x v="0"/>
    <x v="2"/>
    <x v="5"/>
    <s v="TR.34391"/>
    <n v="1"/>
    <x v="12"/>
    <x v="0"/>
    <d v="2018-11-10T15:06:43"/>
    <d v="2018-11-07T15:08:11"/>
    <n v="259112.00000017416"/>
    <n v="4318.533333336236"/>
    <n v="4318.533333336236"/>
    <n v="1"/>
    <s v="D529712"/>
    <s v="Closed"/>
  </r>
  <r>
    <x v="0"/>
    <x v="2"/>
    <x v="5"/>
    <s v="FS.817"/>
    <n v="7"/>
    <x v="12"/>
    <x v="0"/>
    <d v="2018-11-10T16:33:58"/>
    <d v="2018-11-07T15:08:11"/>
    <n v="264346.99999995064"/>
    <n v="4405.7833333325107"/>
    <n v="30840.483333327575"/>
    <n v="1"/>
    <s v="D526782"/>
    <s v="Closed"/>
  </r>
  <r>
    <x v="0"/>
    <x v="2"/>
    <x v="5"/>
    <s v="TR.34160"/>
    <n v="2"/>
    <x v="12"/>
    <x v="0"/>
    <d v="2018-11-07T16:36:55"/>
    <d v="2018-11-07T15:36:00"/>
    <n v="3655.0000000745058"/>
    <n v="60.91666666790843"/>
    <n v="121.83333333581686"/>
    <n v="1"/>
    <s v="D532491"/>
    <s v="Closed"/>
  </r>
  <r>
    <x v="0"/>
    <x v="0"/>
    <x v="3"/>
    <s v="MTR.24435"/>
    <n v="1"/>
    <x v="12"/>
    <x v="0"/>
    <d v="2018-11-10T08:04:00"/>
    <d v="2018-11-07T15:36:54"/>
    <n v="232025.99999955855"/>
    <n v="3867.0999999926426"/>
    <n v="3867.0999999926426"/>
    <n v="1"/>
    <s v="C532481"/>
    <s v="Closed"/>
  </r>
  <r>
    <x v="0"/>
    <x v="0"/>
    <x v="0"/>
    <s v="MTR.21031"/>
    <n v="1"/>
    <x v="12"/>
    <x v="0"/>
    <d v="2018-11-08T11:24:00"/>
    <d v="2018-11-07T15:57:00"/>
    <n v="70020.00000004191"/>
    <n v="1167.0000000006985"/>
    <n v="1167.0000000006985"/>
    <n v="1"/>
    <s v="C532486"/>
    <s v="Closed"/>
  </r>
  <r>
    <x v="0"/>
    <x v="2"/>
    <x v="10"/>
    <s v="MTR.25457"/>
    <n v="1"/>
    <x v="12"/>
    <x v="0"/>
    <d v="2018-11-08T18:33:00"/>
    <d v="2018-11-07T16:23:00"/>
    <n v="94200.000000279397"/>
    <n v="1570.0000000046566"/>
    <n v="1570.0000000046566"/>
    <n v="1"/>
    <s v="C532488"/>
    <s v="Closed"/>
  </r>
  <r>
    <x v="0"/>
    <x v="2"/>
    <x v="16"/>
    <s v="TR.33754"/>
    <n v="1"/>
    <x v="12"/>
    <x v="0"/>
    <d v="2018-11-13T18:11:41"/>
    <d v="2018-11-07T16:44:00"/>
    <n v="523660.99999956787"/>
    <n v="8727.6833333261311"/>
    <n v="8727.6833333261311"/>
    <n v="1"/>
    <s v="D532824"/>
    <s v="Closed"/>
  </r>
  <r>
    <x v="0"/>
    <x v="2"/>
    <x v="5"/>
    <s v="MTR.17835"/>
    <n v="1"/>
    <x v="12"/>
    <x v="0"/>
    <d v="2018-11-08T00:52:00"/>
    <d v="2018-11-07T21:21:00"/>
    <n v="12660.000000405125"/>
    <n v="211.00000000675209"/>
    <n v="211.00000000675209"/>
    <n v="1"/>
    <s v="C532507"/>
    <s v="Closed"/>
  </r>
  <r>
    <x v="0"/>
    <x v="0"/>
    <x v="4"/>
    <s v="PL.103243"/>
    <n v="11"/>
    <x v="2"/>
    <x v="0"/>
    <d v="2018-07-14T11:45:28"/>
    <d v="2018-07-14T10:11:00"/>
    <n v="5667.9999997839332"/>
    <n v="94.466666663065553"/>
    <n v="1039.1333332937211"/>
    <n v="1"/>
    <s v="D522778"/>
    <s v="Closed"/>
  </r>
  <r>
    <x v="0"/>
    <x v="0"/>
    <x v="4"/>
    <s v="MTR.18248"/>
    <n v="1"/>
    <x v="12"/>
    <x v="1"/>
    <d v="2018-11-08T18:35:00"/>
    <d v="2018-11-07T22:05:00"/>
    <n v="73799.999999790452"/>
    <n v="1229.9999999965075"/>
    <n v="1229.9999999965075"/>
    <n v="1"/>
    <s v="C532512"/>
    <s v="Closed"/>
  </r>
  <r>
    <x v="0"/>
    <x v="7"/>
    <x v="17"/>
    <s v="REC.1753"/>
    <n v="233"/>
    <x v="12"/>
    <x v="0"/>
    <d v="2018-11-08T08:15:00"/>
    <d v="2018-11-07T22:30:00"/>
    <n v="35100"/>
    <n v="585"/>
    <n v="136305"/>
    <n v="1"/>
    <s v="D532544"/>
    <s v="Closed"/>
  </r>
  <r>
    <x v="0"/>
    <x v="2"/>
    <x v="10"/>
    <s v="FS.116"/>
    <n v="14"/>
    <x v="12"/>
    <x v="0"/>
    <d v="2018-11-10T15:05:54"/>
    <d v="2018-11-08T00:38:00"/>
    <n v="224873.99999988265"/>
    <n v="3747.8999999980442"/>
    <n v="52470.599999972619"/>
    <n v="1"/>
    <s v="D532794"/>
    <s v="Closed"/>
  </r>
  <r>
    <x v="0"/>
    <x v="2"/>
    <x v="15"/>
    <s v="FS.329"/>
    <n v="3"/>
    <x v="12"/>
    <x v="0"/>
    <d v="2018-11-08T08:16:00"/>
    <d v="2018-11-08T07:08:00"/>
    <n v="4080.0000000977889"/>
    <n v="68.000000001629815"/>
    <n v="204.00000000488944"/>
    <n v="1"/>
    <s v="D532551"/>
    <s v="Closed"/>
  </r>
  <r>
    <x v="0"/>
    <x v="2"/>
    <x v="5"/>
    <s v="MTR.17653"/>
    <n v="1"/>
    <x v="12"/>
    <x v="0"/>
    <d v="2018-11-08T14:58:00"/>
    <d v="2018-11-08T07:39:00"/>
    <n v="26340.000000363216"/>
    <n v="439.0000000060536"/>
    <n v="439.0000000060536"/>
    <n v="1"/>
    <s v="C532541"/>
    <s v="Closed"/>
  </r>
  <r>
    <x v="1"/>
    <x v="1"/>
    <x v="20"/>
    <s v="FS.2799"/>
    <n v="3"/>
    <x v="1"/>
    <x v="0"/>
    <d v="2018-11-08T09:15:44"/>
    <d v="2018-11-08T08:04:00"/>
    <n v="4304.0000002831221"/>
    <n v="71.733333338052034"/>
    <n v="215.2000000141561"/>
    <n v="1"/>
    <s v="D532555"/>
    <s v="Closed"/>
  </r>
  <r>
    <x v="0"/>
    <x v="7"/>
    <x v="17"/>
    <s v="FS.1704"/>
    <n v="13"/>
    <x v="12"/>
    <x v="0"/>
    <d v="2018-11-08T09:00:07"/>
    <d v="2018-11-08T08:15:00"/>
    <n v="2706.9999997504056"/>
    <n v="45.116666662506759"/>
    <n v="586.51666661258787"/>
    <n v="1"/>
    <s v="D532547"/>
    <s v="Closed"/>
  </r>
  <r>
    <x v="0"/>
    <x v="7"/>
    <x v="17"/>
    <s v="FS.1689"/>
    <n v="1"/>
    <x v="12"/>
    <x v="0"/>
    <d v="2018-11-11T08:53:07"/>
    <d v="2018-11-08T09:00:07"/>
    <n v="258780.00000051688"/>
    <n v="4313.0000000086147"/>
    <n v="4313.0000000086147"/>
    <n v="1"/>
    <s v="D532546"/>
    <s v="Closed"/>
  </r>
  <r>
    <x v="0"/>
    <x v="7"/>
    <x v="17"/>
    <s v="MTR.16221"/>
    <n v="1"/>
    <x v="12"/>
    <x v="0"/>
    <d v="2018-11-08T13:20:53"/>
    <d v="2018-11-08T09:17:00"/>
    <n v="14632.999999565072"/>
    <n v="243.88333332608454"/>
    <n v="243.88333332608454"/>
    <n v="1"/>
    <s v="C532552"/>
    <s v="Closed"/>
  </r>
  <r>
    <x v="0"/>
    <x v="4"/>
    <x v="9"/>
    <s v="FS.1259"/>
    <n v="1"/>
    <x v="12"/>
    <x v="0"/>
    <d v="2018-11-09T09:28:49"/>
    <d v="2018-11-08T09:41:37"/>
    <n v="85632.000000262633"/>
    <n v="1427.2000000043772"/>
    <n v="1427.2000000043772"/>
    <n v="1"/>
    <s v="D530414_B"/>
    <s v="Closed"/>
  </r>
  <r>
    <x v="0"/>
    <x v="7"/>
    <x v="17"/>
    <s v="MTR.15348"/>
    <n v="1"/>
    <x v="12"/>
    <x v="0"/>
    <d v="2018-11-08T13:19:43"/>
    <d v="2018-11-08T09:44:00"/>
    <n v="12942.999999923632"/>
    <n v="215.71666666539386"/>
    <n v="215.71666666539386"/>
    <n v="1"/>
    <s v="C532558"/>
    <s v="Closed"/>
  </r>
  <r>
    <x v="0"/>
    <x v="2"/>
    <x v="5"/>
    <s v="FS.561"/>
    <n v="5"/>
    <x v="12"/>
    <x v="0"/>
    <d v="2018-11-08T11:29:00"/>
    <d v="2018-11-08T10:14:00"/>
    <n v="4500.0000002095476"/>
    <n v="75.00000000349246"/>
    <n v="375.0000000174623"/>
    <n v="1"/>
    <s v="D532673"/>
    <s v="Closed"/>
  </r>
  <r>
    <x v="0"/>
    <x v="0"/>
    <x v="0"/>
    <s v="MTR.17198"/>
    <n v="1"/>
    <x v="12"/>
    <x v="0"/>
    <d v="2018-11-08T14:37:00"/>
    <d v="2018-11-08T10:22:00"/>
    <n v="15300.000000209548"/>
    <n v="255.00000000349246"/>
    <n v="255.00000000349246"/>
    <n v="1"/>
    <s v="C532560"/>
    <s v="Closed"/>
  </r>
  <r>
    <x v="0"/>
    <x v="0"/>
    <x v="1"/>
    <s v="MTR.21725"/>
    <n v="1"/>
    <x v="12"/>
    <x v="0"/>
    <d v="2018-11-08T14:38:00"/>
    <d v="2018-11-08T10:35:00"/>
    <n v="14580.000000377186"/>
    <n v="243.00000000628643"/>
    <n v="243.00000000628643"/>
    <n v="1"/>
    <s v="C532562"/>
    <s v="Closed"/>
  </r>
  <r>
    <x v="0"/>
    <x v="3"/>
    <x v="7"/>
    <s v="MTR.16919"/>
    <n v="1"/>
    <x v="12"/>
    <x v="0"/>
    <d v="2018-11-08T15:04:00"/>
    <d v="2018-11-08T10:54:00"/>
    <n v="14999.999999860302"/>
    <n v="249.99999999767169"/>
    <n v="249.99999999767169"/>
    <n v="1"/>
    <s v="C532565"/>
    <s v="Closed"/>
  </r>
  <r>
    <x v="0"/>
    <x v="3"/>
    <x v="7"/>
    <s v="MTR.16458"/>
    <n v="1"/>
    <x v="12"/>
    <x v="0"/>
    <d v="2018-11-08T13:26:00"/>
    <d v="2018-11-08T10:58:00"/>
    <n v="8880.0000000279397"/>
    <n v="148.00000000046566"/>
    <n v="148.00000000046566"/>
    <n v="1"/>
    <s v="C532566"/>
    <s v="Closed"/>
  </r>
  <r>
    <x v="0"/>
    <x v="4"/>
    <x v="9"/>
    <s v="MTR.28628"/>
    <n v="1"/>
    <x v="12"/>
    <x v="0"/>
    <d v="2018-11-09T09:27:00"/>
    <d v="2018-11-08T11:19:00"/>
    <n v="79680.000000097789"/>
    <n v="1328.0000000016298"/>
    <n v="1328.0000000016298"/>
    <n v="1"/>
    <s v="C532569"/>
    <s v="Closed"/>
  </r>
  <r>
    <x v="0"/>
    <x v="2"/>
    <x v="5"/>
    <s v="PL.94963"/>
    <n v="39"/>
    <x v="12"/>
    <x v="0"/>
    <d v="2018-11-10T04:40:22"/>
    <d v="2018-11-08T11:24:00"/>
    <n v="148582.0000003092"/>
    <n v="2476.36666667182"/>
    <n v="96578.300000200979"/>
    <n v="1"/>
    <s v="D532699"/>
    <s v="Closed"/>
  </r>
  <r>
    <x v="0"/>
    <x v="2"/>
    <x v="10"/>
    <s v="MTR.22959"/>
    <n v="1"/>
    <x v="12"/>
    <x v="0"/>
    <d v="2018-11-10T09:55:00"/>
    <d v="2018-11-08T11:28:00"/>
    <n v="167220.00000004191"/>
    <n v="2787.0000000006985"/>
    <n v="2787.0000000006985"/>
    <n v="1"/>
    <s v="C532571"/>
    <s v="Closed"/>
  </r>
  <r>
    <x v="0"/>
    <x v="2"/>
    <x v="5"/>
    <s v="MTR.19170"/>
    <n v="1"/>
    <x v="12"/>
    <x v="0"/>
    <d v="2018-11-10T08:28:00"/>
    <d v="2018-11-08T12:10:00"/>
    <n v="159479.99999995809"/>
    <n v="2657.9999999993015"/>
    <n v="2657.9999999993015"/>
    <n v="1"/>
    <s v="C532575"/>
    <s v="Closed"/>
  </r>
  <r>
    <x v="0"/>
    <x v="2"/>
    <x v="15"/>
    <s v="MTR.24663"/>
    <n v="1"/>
    <x v="12"/>
    <x v="0"/>
    <d v="2018-11-10T10:00:00"/>
    <d v="2018-11-08T13:03:00"/>
    <n v="161820.00000004191"/>
    <n v="2697.0000000006985"/>
    <n v="2697.0000000006985"/>
    <n v="1"/>
    <s v="C532215"/>
    <s v="Closed"/>
  </r>
  <r>
    <x v="0"/>
    <x v="2"/>
    <x v="16"/>
    <s v="MTR.24598"/>
    <n v="1"/>
    <x v="12"/>
    <x v="0"/>
    <d v="2018-11-09T11:42:00"/>
    <d v="2018-11-08T13:56:14"/>
    <n v="78346.000000066124"/>
    <n v="1305.7666666677687"/>
    <n v="1305.7666666677687"/>
    <n v="1"/>
    <s v="C532581"/>
    <s v="Closed"/>
  </r>
  <r>
    <x v="0"/>
    <x v="7"/>
    <x v="17"/>
    <s v="MTR.15506"/>
    <n v="1"/>
    <x v="12"/>
    <x v="0"/>
    <d v="2018-11-08T17:41:00"/>
    <d v="2018-11-08T13:59:00"/>
    <n v="13320.00000004191"/>
    <n v="222.00000000069849"/>
    <n v="222.00000000069849"/>
    <n v="1"/>
    <s v="C532582"/>
    <s v="Closed"/>
  </r>
  <r>
    <x v="0"/>
    <x v="2"/>
    <x v="16"/>
    <s v="MTR.24506"/>
    <n v="1"/>
    <x v="12"/>
    <x v="0"/>
    <d v="2018-11-10T08:05:00"/>
    <d v="2018-11-08T14:21:51"/>
    <n v="150189.00000003632"/>
    <n v="2503.1500000006054"/>
    <n v="2503.1500000006054"/>
    <n v="1"/>
    <s v="C532585"/>
    <s v="Closed"/>
  </r>
  <r>
    <x v="0"/>
    <x v="2"/>
    <x v="5"/>
    <s v="MTR.17426"/>
    <n v="1"/>
    <x v="12"/>
    <x v="0"/>
    <d v="2018-11-08T16:32:00"/>
    <d v="2018-11-08T14:52:00"/>
    <n v="6000.0000000698492"/>
    <n v="100.00000000116415"/>
    <n v="100.00000000116415"/>
    <n v="1"/>
    <s v="C532590"/>
    <s v="Closed"/>
  </r>
  <r>
    <x v="0"/>
    <x v="0"/>
    <x v="1"/>
    <s v="MTR.22543"/>
    <n v="1"/>
    <x v="12"/>
    <x v="0"/>
    <d v="2018-11-09T10:45:00"/>
    <d v="2018-11-08T15:19:42"/>
    <n v="69918.000000086613"/>
    <n v="1165.3000000014435"/>
    <n v="1165.3000000014435"/>
    <n v="1"/>
    <s v="C532593"/>
    <s v="Closed"/>
  </r>
  <r>
    <x v="0"/>
    <x v="0"/>
    <x v="0"/>
    <s v="FS.1420"/>
    <n v="6"/>
    <x v="12"/>
    <x v="0"/>
    <d v="2018-11-08T23:15:08"/>
    <d v="2018-11-08T15:57:00"/>
    <n v="26288.000000151806"/>
    <n v="438.13333333586343"/>
    <n v="2628.8000000151806"/>
    <n v="1"/>
    <s v="D532609"/>
    <s v="Closed"/>
  </r>
  <r>
    <x v="0"/>
    <x v="7"/>
    <x v="17"/>
    <s v="FS.1786"/>
    <n v="24"/>
    <x v="12"/>
    <x v="0"/>
    <d v="2018-11-09T11:36:19"/>
    <d v="2018-11-09T09:39:00"/>
    <n v="7038.9999996637926"/>
    <n v="117.31666666106321"/>
    <n v="2815.599999865517"/>
    <n v="1"/>
    <s v="D532635"/>
    <s v="Closed"/>
  </r>
  <r>
    <x v="0"/>
    <x v="2"/>
    <x v="5"/>
    <s v="MTR.16818"/>
    <n v="1"/>
    <x v="12"/>
    <x v="0"/>
    <d v="2018-11-09T14:50:19"/>
    <d v="2018-11-09T09:51:00"/>
    <n v="17959.000000054948"/>
    <n v="299.31666666758247"/>
    <n v="299.31666666758247"/>
    <n v="1"/>
    <s v="C532619"/>
    <s v="Closed"/>
  </r>
  <r>
    <x v="0"/>
    <x v="0"/>
    <x v="4"/>
    <s v="FS.868"/>
    <n v="1"/>
    <x v="12"/>
    <x v="0"/>
    <d v="2018-11-13T16:44:33"/>
    <d v="2018-11-09T10:08:00"/>
    <n v="369392.99999966752"/>
    <n v="6156.5499999944586"/>
    <n v="6156.5499999944586"/>
    <n v="1"/>
    <s v="D532621"/>
    <s v="Closed"/>
  </r>
  <r>
    <x v="0"/>
    <x v="0"/>
    <x v="1"/>
    <s v="TR.35069"/>
    <n v="1"/>
    <x v="12"/>
    <x v="0"/>
    <d v="2018-11-11T14:30:40"/>
    <d v="2018-11-09T11:16:00"/>
    <n v="184479.99999951571"/>
    <n v="3074.6666666585952"/>
    <n v="3074.6666666585952"/>
    <n v="1"/>
    <s v="D532641"/>
    <s v="Closed"/>
  </r>
  <r>
    <x v="0"/>
    <x v="0"/>
    <x v="1"/>
    <s v="TR.34812"/>
    <n v="2"/>
    <x v="12"/>
    <x v="0"/>
    <d v="2018-11-11T12:18:48"/>
    <d v="2018-11-09T11:37:00"/>
    <n v="175308.00000037998"/>
    <n v="2921.800000006333"/>
    <n v="5843.600000012666"/>
    <n v="1"/>
    <s v="D532647"/>
    <s v="Closed"/>
  </r>
  <r>
    <x v="0"/>
    <x v="0"/>
    <x v="4"/>
    <s v="MTR.17373"/>
    <n v="1"/>
    <x v="12"/>
    <x v="0"/>
    <d v="2018-11-11T18:44:00"/>
    <d v="2018-11-09T12:19:00"/>
    <n v="195899.9999998603"/>
    <n v="3264.9999999976717"/>
    <n v="3264.9999999976717"/>
    <n v="1"/>
    <s v="C532651"/>
    <s v="Closed"/>
  </r>
  <r>
    <x v="0"/>
    <x v="4"/>
    <x v="9"/>
    <s v="FS.1664"/>
    <n v="14"/>
    <x v="12"/>
    <x v="0"/>
    <d v="2018-11-09T15:35:12"/>
    <d v="2018-11-09T12:25:00"/>
    <n v="11412.000000360422"/>
    <n v="190.20000000600703"/>
    <n v="2662.8000000840984"/>
    <n v="1"/>
    <s v="D532674"/>
    <s v="Closed"/>
  </r>
  <r>
    <x v="0"/>
    <x v="0"/>
    <x v="1"/>
    <s v="TR.61373"/>
    <n v="3"/>
    <x v="12"/>
    <x v="0"/>
    <d v="2018-11-13T08:47:28"/>
    <d v="2018-11-09T13:39:00"/>
    <n v="328108.0000003567"/>
    <n v="5468.4666666726116"/>
    <n v="16405.400000017835"/>
    <n v="1"/>
    <s v="D532662"/>
    <s v="Closed"/>
  </r>
  <r>
    <x v="0"/>
    <x v="2"/>
    <x v="10"/>
    <s v="MTR.17865"/>
    <n v="1"/>
    <x v="12"/>
    <x v="0"/>
    <d v="2018-11-09T15:40:00"/>
    <d v="2018-11-09T13:56:00"/>
    <n v="6240.0000002235174"/>
    <n v="104.00000000372529"/>
    <n v="104.00000000372529"/>
    <n v="1"/>
    <s v="C532668"/>
    <s v="Closed"/>
  </r>
  <r>
    <x v="0"/>
    <x v="0"/>
    <x v="4"/>
    <s v="FS.1484"/>
    <n v="3"/>
    <x v="12"/>
    <x v="0"/>
    <d v="2018-11-09T16:51:22"/>
    <d v="2018-11-09T14:11:00"/>
    <n v="9621.999999973923"/>
    <n v="160.36666666623205"/>
    <n v="481.09999999869615"/>
    <n v="1"/>
    <s v="D532691"/>
    <s v="Closed"/>
  </r>
  <r>
    <x v="0"/>
    <x v="2"/>
    <x v="10"/>
    <s v="MTR.17915"/>
    <n v="1"/>
    <x v="12"/>
    <x v="0"/>
    <d v="2018-11-09T17:56:52"/>
    <d v="2018-11-09T17:01:00"/>
    <n v="3352.0000002812594"/>
    <n v="55.866666671354324"/>
    <n v="55.866666671354324"/>
    <n v="1"/>
    <s v="C532693"/>
    <s v="Closed"/>
  </r>
  <r>
    <x v="0"/>
    <x v="2"/>
    <x v="15"/>
    <s v="TR.33283"/>
    <n v="3"/>
    <x v="12"/>
    <x v="0"/>
    <d v="2018-11-10T07:42:00"/>
    <d v="2018-11-10T00:58:00"/>
    <n v="24239.999999804422"/>
    <n v="403.99999999674037"/>
    <n v="1211.9999999902211"/>
    <n v="1"/>
    <s v="D532796"/>
    <s v="Closed"/>
  </r>
  <r>
    <x v="0"/>
    <x v="2"/>
    <x v="5"/>
    <s v="TR.33526"/>
    <n v="2"/>
    <x v="12"/>
    <x v="0"/>
    <d v="2018-11-10T11:08:09"/>
    <d v="2018-11-10T04:40:22"/>
    <n v="23266.9999999227"/>
    <n v="387.783333332045"/>
    <n v="775.56666666409001"/>
    <n v="1"/>
    <s v="D528537_B"/>
    <s v="Closed"/>
  </r>
  <r>
    <x v="0"/>
    <x v="2"/>
    <x v="5"/>
    <s v="TR.33496"/>
    <n v="4"/>
    <x v="12"/>
    <x v="0"/>
    <d v="2018-11-10T11:17:00"/>
    <d v="2018-11-10T04:40:22"/>
    <n v="23797.999999579042"/>
    <n v="396.63333332631737"/>
    <n v="1586.5333333052695"/>
    <n v="1"/>
    <s v="D528538_B"/>
    <s v="Closed"/>
  </r>
  <r>
    <x v="0"/>
    <x v="2"/>
    <x v="5"/>
    <s v="FS.384"/>
    <n v="1"/>
    <x v="12"/>
    <x v="0"/>
    <d v="2018-11-13T17:43:51"/>
    <d v="2018-11-10T09:48:00"/>
    <n v="287750.99999983795"/>
    <n v="4795.8499999972992"/>
    <n v="4795.8499999972992"/>
    <n v="1"/>
    <s v="D532713"/>
    <s v="Closed"/>
  </r>
  <r>
    <x v="0"/>
    <x v="4"/>
    <x v="9"/>
    <s v="MTR.28793"/>
    <n v="1"/>
    <x v="12"/>
    <x v="0"/>
    <d v="2018-11-11T10:18:00"/>
    <d v="2018-11-10T11:02:00"/>
    <n v="83760.000000195578"/>
    <n v="1396.0000000032596"/>
    <n v="1396.0000000032596"/>
    <n v="1"/>
    <s v="C532775"/>
    <s v="Closed"/>
  </r>
  <r>
    <x v="0"/>
    <x v="2"/>
    <x v="16"/>
    <s v="MTR.24640"/>
    <n v="1"/>
    <x v="12"/>
    <x v="0"/>
    <d v="2018-11-10T16:00:00"/>
    <d v="2018-11-10T11:28:00"/>
    <n v="16319.999999762513"/>
    <n v="271.99999999604188"/>
    <n v="271.99999999604188"/>
    <n v="1"/>
    <s v="C532778"/>
    <s v="Closed"/>
  </r>
  <r>
    <x v="0"/>
    <x v="2"/>
    <x v="16"/>
    <s v="MTR.25091"/>
    <n v="1"/>
    <x v="12"/>
    <x v="0"/>
    <d v="2018-11-11T16:49:00"/>
    <d v="2018-11-10T11:35:00"/>
    <n v="105239.99999980442"/>
    <n v="1753.9999999967404"/>
    <n v="1753.9999999967404"/>
    <n v="1"/>
    <s v="C532779"/>
    <s v="Closed"/>
  </r>
  <r>
    <x v="0"/>
    <x v="3"/>
    <x v="7"/>
    <s v="PL.104182"/>
    <n v="4"/>
    <x v="12"/>
    <x v="0"/>
    <d v="2018-11-10T15:18:14"/>
    <d v="2018-11-10T12:41:27"/>
    <n v="9407.0000000065193"/>
    <n v="156.78333333344199"/>
    <n v="627.13333333376795"/>
    <n v="1"/>
    <s v="D532781"/>
    <s v="Closed"/>
  </r>
  <r>
    <x v="0"/>
    <x v="2"/>
    <x v="5"/>
    <s v="FS.753"/>
    <n v="3"/>
    <x v="12"/>
    <x v="0"/>
    <d v="2018-11-10T15:42:23"/>
    <d v="2018-11-10T12:47:00"/>
    <n v="10522.999999998137"/>
    <n v="175.38333333330229"/>
    <n v="526.14999999990687"/>
    <n v="1"/>
    <s v="D526806"/>
    <s v="Closed"/>
  </r>
  <r>
    <x v="0"/>
    <x v="2"/>
    <x v="5"/>
    <s v="MTR.17621"/>
    <n v="1"/>
    <x v="12"/>
    <x v="0"/>
    <d v="2018-11-10T13:25:00"/>
    <d v="2018-11-10T12:47:00"/>
    <n v="2280.000000516884"/>
    <n v="38.000000008614734"/>
    <n v="38.000000008614734"/>
    <n v="1"/>
    <s v="C532782"/>
    <s v="Closed"/>
  </r>
  <r>
    <x v="0"/>
    <x v="2"/>
    <x v="10"/>
    <s v="MTR.18595"/>
    <n v="1"/>
    <x v="12"/>
    <x v="0"/>
    <d v="2018-11-10T15:24:00"/>
    <d v="2018-11-10T14:54:00"/>
    <n v="1800.0000002095476"/>
    <n v="30.00000000349246"/>
    <n v="30.00000000349246"/>
    <n v="1"/>
    <s v="C532791"/>
    <s v="Closed"/>
  </r>
  <r>
    <x v="0"/>
    <x v="2"/>
    <x v="5"/>
    <s v="FS.8897"/>
    <n v="7"/>
    <x v="12"/>
    <x v="0"/>
    <d v="2018-11-10T17:02:00"/>
    <d v="2018-11-10T16:23:00"/>
    <n v="2340.000000083819"/>
    <n v="39.000000001396984"/>
    <n v="273.00000000977889"/>
    <n v="1"/>
    <s v="D532799"/>
    <s v="Closed"/>
  </r>
  <r>
    <x v="0"/>
    <x v="7"/>
    <x v="17"/>
    <s v="FS.1855"/>
    <n v="56"/>
    <x v="12"/>
    <x v="0"/>
    <d v="2018-11-11T00:02:09"/>
    <d v="2018-11-10T21:56:00"/>
    <n v="7568.9999997150153"/>
    <n v="126.14999999525025"/>
    <n v="7064.3999997340143"/>
    <n v="1"/>
    <s v="D532807"/>
    <s v="Closed"/>
  </r>
  <r>
    <x v="0"/>
    <x v="4"/>
    <x v="9"/>
    <s v="FS.1480"/>
    <n v="95"/>
    <x v="12"/>
    <x v="0"/>
    <d v="2018-11-11T10:12:45"/>
    <d v="2018-11-11T07:54:00"/>
    <n v="8324.9999997904524"/>
    <n v="138.74999999650754"/>
    <n v="13181.249999668216"/>
    <n v="1"/>
    <s v="D532828"/>
    <s v="Closed"/>
  </r>
  <r>
    <x v="0"/>
    <x v="3"/>
    <x v="6"/>
    <s v="FS.1680"/>
    <n v="2"/>
    <x v="12"/>
    <x v="0"/>
    <d v="2018-11-11T12:48:16"/>
    <d v="2018-11-11T09:10:00"/>
    <n v="13095.999999856576"/>
    <n v="218.26666666427627"/>
    <n v="436.53333332855254"/>
    <n v="1"/>
    <s v="D532832"/>
    <s v="Closed"/>
  </r>
  <r>
    <x v="0"/>
    <x v="2"/>
    <x v="10"/>
    <s v="MTR.17720"/>
    <n v="1"/>
    <x v="12"/>
    <x v="0"/>
    <d v="2018-11-11T16:43:00"/>
    <d v="2018-11-11T09:24:00"/>
    <n v="26339.999999734573"/>
    <n v="438.99999999557622"/>
    <n v="438.99999999557622"/>
    <n v="1"/>
    <s v="C532823"/>
    <s v="Closed"/>
  </r>
  <r>
    <x v="0"/>
    <x v="0"/>
    <x v="3"/>
    <s v="TR.34110"/>
    <n v="2"/>
    <x v="12"/>
    <x v="0"/>
    <d v="2018-11-11T12:14:39"/>
    <d v="2018-11-11T09:36:00"/>
    <n v="9518.9999997848645"/>
    <n v="158.64999999641441"/>
    <n v="317.29999999282882"/>
    <n v="1"/>
    <s v="D532827"/>
    <s v="Closed"/>
  </r>
  <r>
    <x v="0"/>
    <x v="2"/>
    <x v="5"/>
    <s v="REC.651"/>
    <n v="380"/>
    <x v="12"/>
    <x v="0"/>
    <d v="2018-11-11T14:47:00"/>
    <d v="2018-11-11T12:51:00"/>
    <n v="6960.0000000558794"/>
    <n v="116.00000000093132"/>
    <n v="44080.000000353903"/>
    <n v="1"/>
    <s v="D532847"/>
    <s v="Closed"/>
  </r>
  <r>
    <x v="0"/>
    <x v="0"/>
    <x v="3"/>
    <s v="REC.925"/>
    <n v="13"/>
    <x v="12"/>
    <x v="0"/>
    <d v="2018-11-12T08:23:31"/>
    <d v="2018-11-12T07:43:00"/>
    <n v="2430.9999999823049"/>
    <n v="40.516666666371748"/>
    <n v="526.71666666283272"/>
    <n v="1"/>
    <s v="D532886"/>
    <s v="Closed"/>
  </r>
  <r>
    <x v="0"/>
    <x v="4"/>
    <x v="9"/>
    <s v="TR.37602"/>
    <n v="3"/>
    <x v="12"/>
    <x v="0"/>
    <d v="2018-11-12T15:32:00"/>
    <d v="2018-11-12T08:31:00"/>
    <n v="25259.99999998603"/>
    <n v="420.99999999976717"/>
    <n v="1262.9999999993015"/>
    <n v="1"/>
    <s v="D532919"/>
    <s v="Closed"/>
  </r>
  <r>
    <x v="0"/>
    <x v="2"/>
    <x v="16"/>
    <s v="FS.575"/>
    <n v="10"/>
    <x v="12"/>
    <x v="0"/>
    <d v="2018-11-12T11:15:24"/>
    <d v="2018-11-12T08:39:00"/>
    <n v="9383.9999996591359"/>
    <n v="156.39999999431893"/>
    <n v="1563.9999999431893"/>
    <n v="1"/>
    <s v="D532902"/>
    <s v="Closed"/>
  </r>
  <r>
    <x v="0"/>
    <x v="0"/>
    <x v="0"/>
    <s v="MTR.21441"/>
    <n v="1"/>
    <x v="12"/>
    <x v="0"/>
    <d v="2018-11-12T13:46:03"/>
    <d v="2018-11-12T11:36:14"/>
    <n v="7789.0000002225861"/>
    <n v="129.81666667037643"/>
    <n v="129.81666667037643"/>
    <n v="1"/>
    <s v="C532903"/>
    <s v="Closed"/>
  </r>
  <r>
    <x v="0"/>
    <x v="0"/>
    <x v="1"/>
    <s v="TR.34341"/>
    <n v="3"/>
    <x v="12"/>
    <x v="0"/>
    <d v="2018-11-12T15:19:00"/>
    <d v="2018-11-12T14:01:00"/>
    <n v="4680.0000001676381"/>
    <n v="78.000000002793968"/>
    <n v="234.0000000083819"/>
    <n v="1"/>
    <s v="D532914"/>
    <s v="Closed"/>
  </r>
  <r>
    <x v="0"/>
    <x v="2"/>
    <x v="10"/>
    <s v="MTR.51142"/>
    <n v="1"/>
    <x v="12"/>
    <x v="0"/>
    <d v="2018-11-12T16:31:00"/>
    <d v="2018-11-12T14:14:00"/>
    <n v="8220.0000003911555"/>
    <n v="137.00000000651926"/>
    <n v="137.00000000651926"/>
    <n v="1"/>
    <s v="C532910"/>
    <s v="Closed"/>
  </r>
  <r>
    <x v="0"/>
    <x v="4"/>
    <x v="9"/>
    <s v="TR.37340"/>
    <n v="2"/>
    <x v="12"/>
    <x v="0"/>
    <d v="2018-11-13T04:41:34"/>
    <d v="2018-11-13T00:28:00"/>
    <n v="15214.000000222586"/>
    <n v="253.56666667037643"/>
    <n v="507.13333334075287"/>
    <n v="1"/>
    <s v="D532944"/>
    <s v="Closed"/>
  </r>
  <r>
    <x v="0"/>
    <x v="0"/>
    <x v="0"/>
    <s v="REC.1040"/>
    <n v="338"/>
    <x v="12"/>
    <x v="0"/>
    <d v="2018-11-13T04:21:20"/>
    <d v="2018-11-13T00:46:00"/>
    <n v="12919.999999576248"/>
    <n v="215.3333333262708"/>
    <n v="72782.666664279532"/>
    <n v="1"/>
    <s v="D532954"/>
    <s v="Closed"/>
  </r>
  <r>
    <x v="0"/>
    <x v="2"/>
    <x v="10"/>
    <s v="FS.176"/>
    <n v="9"/>
    <x v="12"/>
    <x v="0"/>
    <d v="2018-11-13T08:44:50"/>
    <d v="2018-11-13T07:08:00"/>
    <n v="5809.9999996600673"/>
    <n v="96.833333327667788"/>
    <n v="871.49999994901009"/>
    <n v="1"/>
    <s v="D532977"/>
    <s v="Closed"/>
  </r>
  <r>
    <x v="0"/>
    <x v="2"/>
    <x v="5"/>
    <s v="MTR.17413"/>
    <n v="1"/>
    <x v="12"/>
    <x v="0"/>
    <d v="2018-11-13T14:21:02"/>
    <d v="2018-11-13T08:50:00"/>
    <n v="19861.999999824911"/>
    <n v="331.03333333041519"/>
    <n v="331.03333333041519"/>
    <n v="1"/>
    <s v="C532979"/>
    <s v="Closed"/>
  </r>
  <r>
    <x v="0"/>
    <x v="0"/>
    <x v="4"/>
    <s v="MTR.18127"/>
    <n v="1"/>
    <x v="12"/>
    <x v="0"/>
    <d v="2018-11-13T18:03:45"/>
    <d v="2018-11-13T09:05:00"/>
    <n v="32325.000000069849"/>
    <n v="538.75000000116415"/>
    <n v="538.75000000116415"/>
    <n v="1"/>
    <s v="C532980"/>
    <s v="Closed"/>
  </r>
  <r>
    <x v="0"/>
    <x v="2"/>
    <x v="5"/>
    <s v="MTR.22415"/>
    <n v="1"/>
    <x v="12"/>
    <x v="0"/>
    <d v="2018-11-13T10:46:27"/>
    <d v="2018-11-13T09:16:01"/>
    <n v="5425.9999997913837"/>
    <n v="90.433333329856396"/>
    <n v="90.433333329856396"/>
    <n v="1"/>
    <s v="C532981"/>
    <s v="Closed"/>
  </r>
  <r>
    <x v="0"/>
    <x v="2"/>
    <x v="10"/>
    <s v="MTR.24684"/>
    <n v="1"/>
    <x v="12"/>
    <x v="0"/>
    <d v="2018-11-13T18:04:23"/>
    <d v="2018-11-13T09:21:51"/>
    <n v="31351.999999559484"/>
    <n v="522.53333332599141"/>
    <n v="522.53333332599141"/>
    <n v="1"/>
    <s v="C532982"/>
    <s v="Closed"/>
  </r>
  <r>
    <x v="0"/>
    <x v="3"/>
    <x v="7"/>
    <s v="MTR.16448"/>
    <n v="1"/>
    <x v="12"/>
    <x v="0"/>
    <d v="2018-11-13T10:12:15"/>
    <d v="2018-11-13T09:22:00"/>
    <n v="3015.000000083819"/>
    <n v="50.250000001396984"/>
    <n v="50.250000001396984"/>
    <n v="1"/>
    <s v="C532983"/>
    <s v="Closed"/>
  </r>
  <r>
    <x v="0"/>
    <x v="3"/>
    <x v="7"/>
    <s v="MTR.16536"/>
    <n v="1"/>
    <x v="12"/>
    <x v="0"/>
    <d v="2018-11-13T10:34:03"/>
    <d v="2018-11-13T09:50:00"/>
    <n v="2643.0000005057082"/>
    <n v="44.050000008428469"/>
    <n v="44.050000008428469"/>
    <n v="1"/>
    <s v="C532984"/>
    <s v="Closed"/>
  </r>
  <r>
    <x v="0"/>
    <x v="2"/>
    <x v="10"/>
    <s v="MTR.25948"/>
    <n v="1"/>
    <x v="12"/>
    <x v="0"/>
    <d v="2018-11-13T18:32:13"/>
    <d v="2018-11-13T10:08:00"/>
    <n v="30252.999999769963"/>
    <n v="504.21666666283272"/>
    <n v="504.21666666283272"/>
    <n v="1"/>
    <s v="C532985"/>
    <s v="Closed"/>
  </r>
  <r>
    <x v="0"/>
    <x v="0"/>
    <x v="3"/>
    <s v="MTR.27298"/>
    <n v="1"/>
    <x v="12"/>
    <x v="0"/>
    <d v="2018-11-15T12:31:41"/>
    <d v="2018-11-13T11:04:00"/>
    <n v="178061.00000019651"/>
    <n v="2967.6833333366085"/>
    <n v="2967.6833333366085"/>
    <n v="1"/>
    <s v="C532988"/>
    <s v="Closed"/>
  </r>
  <r>
    <x v="0"/>
    <x v="2"/>
    <x v="16"/>
    <s v="MTR.24500"/>
    <n v="1"/>
    <x v="12"/>
    <x v="0"/>
    <d v="2018-11-13T14:36:34"/>
    <d v="2018-11-13T11:33:00"/>
    <n v="11014.000000362284"/>
    <n v="183.56666667270474"/>
    <n v="183.56666667270474"/>
    <n v="1"/>
    <s v="C532989"/>
    <s v="Closed"/>
  </r>
  <r>
    <x v="0"/>
    <x v="2"/>
    <x v="15"/>
    <s v="REC.325"/>
    <n v="54"/>
    <x v="12"/>
    <x v="0"/>
    <d v="2018-11-13T15:36:24"/>
    <d v="2018-11-13T13:19:00"/>
    <n v="8244.000000343658"/>
    <n v="137.40000000572763"/>
    <n v="7419.6000003092922"/>
    <n v="1"/>
    <s v="D533008"/>
    <s v="Closed"/>
  </r>
  <r>
    <x v="0"/>
    <x v="0"/>
    <x v="0"/>
    <s v="MTR.25884"/>
    <n v="1"/>
    <x v="12"/>
    <x v="0"/>
    <d v="2018-11-13T15:32:28"/>
    <d v="2018-11-13T13:40:53"/>
    <n v="6695.0000003445894"/>
    <n v="111.58333333907649"/>
    <n v="111.58333333907649"/>
    <n v="1"/>
    <s v="C533002"/>
    <s v="Closed"/>
  </r>
  <r>
    <x v="0"/>
    <x v="0"/>
    <x v="0"/>
    <s v="MTR.24993"/>
    <n v="1"/>
    <x v="12"/>
    <x v="0"/>
    <d v="2018-11-13T17:38:43"/>
    <d v="2018-11-13T14:14:00"/>
    <n v="12283.000000286847"/>
    <n v="204.71666667144746"/>
    <n v="204.71666667144746"/>
    <n v="1"/>
    <s v="C533006"/>
    <s v="Closed"/>
  </r>
  <r>
    <x v="0"/>
    <x v="7"/>
    <x v="17"/>
    <s v="MTR.16091"/>
    <n v="1"/>
    <x v="12"/>
    <x v="0"/>
    <d v="2018-11-13T14:41:22"/>
    <d v="2018-11-13T14:14:00"/>
    <n v="1642.0000003650784"/>
    <n v="27.366666672751307"/>
    <n v="27.366666672751307"/>
    <n v="1"/>
    <s v="C533005"/>
    <s v="Closed"/>
  </r>
  <r>
    <x v="0"/>
    <x v="3"/>
    <x v="6"/>
    <s v="MTR.16328"/>
    <n v="1"/>
    <x v="12"/>
    <x v="0"/>
    <d v="2018-11-13T17:59:10"/>
    <d v="2018-11-13T15:04:00"/>
    <n v="10510.000000102445"/>
    <n v="175.16666666837409"/>
    <n v="175.16666666837409"/>
    <n v="1"/>
    <s v="C533010"/>
    <s v="Closed"/>
  </r>
  <r>
    <x v="0"/>
    <x v="3"/>
    <x v="7"/>
    <s v="FS.1538"/>
    <n v="4"/>
    <x v="12"/>
    <x v="0"/>
    <d v="2018-11-14T14:05:18"/>
    <d v="2018-11-13T15:26:00"/>
    <n v="81557.999999681488"/>
    <n v="1359.2999999946915"/>
    <n v="5437.1999999787658"/>
    <n v="1"/>
    <s v="D533018"/>
    <s v="Closed"/>
  </r>
  <r>
    <x v="0"/>
    <x v="0"/>
    <x v="1"/>
    <s v="MTR.22132"/>
    <n v="1"/>
    <x v="12"/>
    <x v="0"/>
    <d v="2018-11-13T17:40:30"/>
    <d v="2018-11-13T15:35:00"/>
    <n v="7530.0000000279397"/>
    <n v="125.50000000046566"/>
    <n v="125.50000000046566"/>
    <n v="1"/>
    <s v="C533014"/>
    <s v="Closed"/>
  </r>
  <r>
    <x v="0"/>
    <x v="4"/>
    <x v="26"/>
    <s v="FS.1046"/>
    <n v="2"/>
    <x v="12"/>
    <x v="0"/>
    <d v="2018-11-14T17:22:15"/>
    <d v="2018-11-13T16:21:00"/>
    <n v="90074.999999720603"/>
    <n v="1501.2499999953434"/>
    <n v="3002.4999999906868"/>
    <n v="1"/>
    <s v="D533023"/>
    <s v="Closed"/>
  </r>
  <r>
    <x v="0"/>
    <x v="2"/>
    <x v="16"/>
    <s v="MTR.23304"/>
    <n v="1"/>
    <x v="12"/>
    <x v="0"/>
    <d v="2018-11-15T09:34:00"/>
    <d v="2018-11-14T08:30:00"/>
    <n v="90239.999999944121"/>
    <n v="1503.9999999990687"/>
    <n v="1503.9999999990687"/>
    <n v="1"/>
    <s v="C533026"/>
    <s v="Closed"/>
  </r>
  <r>
    <x v="0"/>
    <x v="0"/>
    <x v="1"/>
    <s v="MTR.21424"/>
    <n v="1"/>
    <x v="12"/>
    <x v="0"/>
    <d v="2018-11-15T09:27:00"/>
    <d v="2018-11-14T09:37:53"/>
    <n v="85747.000000113621"/>
    <n v="1429.1166666685604"/>
    <n v="1429.1166666685604"/>
    <n v="1"/>
    <s v="C533027"/>
    <s v="Closed"/>
  </r>
  <r>
    <x v="0"/>
    <x v="2"/>
    <x v="16"/>
    <s v="MTR.22972"/>
    <n v="1"/>
    <x v="12"/>
    <x v="0"/>
    <d v="2018-11-15T09:31:00"/>
    <d v="2018-11-14T10:01:00"/>
    <n v="84599.999999790452"/>
    <n v="1409.9999999965075"/>
    <n v="1409.9999999965075"/>
    <n v="1"/>
    <s v="C533028"/>
    <s v="Closed"/>
  </r>
  <r>
    <x v="0"/>
    <x v="2"/>
    <x v="16"/>
    <s v="MTR.24586"/>
    <n v="1"/>
    <x v="12"/>
    <x v="0"/>
    <d v="2018-11-15T09:30:00"/>
    <d v="2018-11-14T10:58:41"/>
    <n v="81079.000000236556"/>
    <n v="1351.3166666706093"/>
    <n v="1351.3166666706093"/>
    <n v="1"/>
    <s v="C533030"/>
    <s v="Closed"/>
  </r>
  <r>
    <x v="0"/>
    <x v="4"/>
    <x v="9"/>
    <s v="MTR.27888"/>
    <n v="1"/>
    <x v="12"/>
    <x v="0"/>
    <d v="2018-11-15T09:32:00"/>
    <d v="2018-11-14T11:55:00"/>
    <n v="77819.999999692664"/>
    <n v="1296.9999999948777"/>
    <n v="1296.9999999948777"/>
    <n v="1"/>
    <s v="C533031"/>
    <s v="Closed"/>
  </r>
  <r>
    <x v="0"/>
    <x v="2"/>
    <x v="10"/>
    <s v="MTR.25222"/>
    <n v="1"/>
    <x v="12"/>
    <x v="0"/>
    <d v="2018-11-17T18:13:00"/>
    <d v="2018-11-14T12:30:00"/>
    <n v="279779.99999981839"/>
    <n v="4662.9999999969732"/>
    <n v="4662.9999999969732"/>
    <n v="1"/>
    <s v="C533032"/>
    <s v="Closed"/>
  </r>
  <r>
    <x v="0"/>
    <x v="4"/>
    <x v="9"/>
    <s v="MTR.28637"/>
    <n v="1"/>
    <x v="12"/>
    <x v="0"/>
    <d v="2018-11-15T16:22:05"/>
    <d v="2018-11-14T13:38:00"/>
    <n v="96244.999999925494"/>
    <n v="1604.0833333320916"/>
    <n v="1604.0833333320916"/>
    <n v="1"/>
    <s v="C533033"/>
    <s v="Closed"/>
  </r>
  <r>
    <x v="0"/>
    <x v="4"/>
    <x v="9"/>
    <s v="MTR.28930"/>
    <n v="1"/>
    <x v="12"/>
    <x v="0"/>
    <d v="2018-11-16T10:12:52"/>
    <d v="2018-11-14T14:48:22"/>
    <n v="156269.99999955297"/>
    <n v="2604.4999999925494"/>
    <n v="2604.4999999925494"/>
    <n v="1"/>
    <s v="C533034"/>
    <s v="Closed"/>
  </r>
  <r>
    <x v="0"/>
    <x v="2"/>
    <x v="10"/>
    <s v="MTR.65942"/>
    <n v="1"/>
    <x v="12"/>
    <x v="0"/>
    <d v="2018-11-16T08:50:00"/>
    <d v="2018-11-14T16:29:00"/>
    <n v="145260.00000012573"/>
    <n v="2421.0000000020955"/>
    <n v="2421.0000000020955"/>
    <n v="1"/>
    <s v="C533036"/>
    <s v="Closed"/>
  </r>
  <r>
    <x v="0"/>
    <x v="2"/>
    <x v="10"/>
    <s v="MTR.65542"/>
    <n v="1"/>
    <x v="12"/>
    <x v="0"/>
    <d v="2018-11-15T09:27:00"/>
    <d v="2018-11-14T16:31:00"/>
    <n v="60960.000000055879"/>
    <n v="1016.0000000009313"/>
    <n v="1016.0000000009313"/>
    <n v="1"/>
    <s v="C533037"/>
    <s v="Closed"/>
  </r>
  <r>
    <x v="0"/>
    <x v="0"/>
    <x v="4"/>
    <s v="MTR.66744"/>
    <n v="1"/>
    <x v="12"/>
    <x v="0"/>
    <d v="2018-11-15T10:53:58"/>
    <d v="2018-11-14T16:32:00"/>
    <n v="66118.00000006333"/>
    <n v="1101.9666666677222"/>
    <n v="1101.9666666677222"/>
    <n v="1"/>
    <s v="C533038"/>
    <s v="Closed"/>
  </r>
  <r>
    <x v="0"/>
    <x v="7"/>
    <x v="17"/>
    <s v="FS.1847"/>
    <n v="72"/>
    <x v="12"/>
    <x v="0"/>
    <d v="2018-11-15T04:31:37"/>
    <d v="2018-11-15T02:21:00"/>
    <n v="7837.0000001275912"/>
    <n v="130.61666666879319"/>
    <n v="9404.4000001531094"/>
    <n v="1"/>
    <s v="D533047"/>
    <s v="Closed"/>
  </r>
  <r>
    <x v="1"/>
    <x v="1"/>
    <x v="20"/>
    <s v="FS.2799"/>
    <n v="3"/>
    <x v="1"/>
    <x v="0"/>
    <d v="2018-11-15T09:50:09"/>
    <d v="2018-11-15T08:13:00"/>
    <n v="5828.9999997010455"/>
    <n v="97.149999995017424"/>
    <n v="291.44999998505227"/>
    <n v="1"/>
    <s v="D533052"/>
    <s v="Closed"/>
  </r>
  <r>
    <x v="1"/>
    <x v="1"/>
    <x v="20"/>
    <s v="MTR.4206"/>
    <n v="1"/>
    <x v="1"/>
    <x v="0"/>
    <d v="2018-11-15T09:47:34"/>
    <d v="2018-11-15T08:13:00"/>
    <n v="5673.9999999292195"/>
    <n v="94.566666665486991"/>
    <n v="94.566666665486991"/>
    <n v="1"/>
    <s v="C533050"/>
    <s v="Closed"/>
  </r>
  <r>
    <x v="0"/>
    <x v="0"/>
    <x v="0"/>
    <s v="MTR.20700"/>
    <n v="1"/>
    <x v="12"/>
    <x v="0"/>
    <d v="2018-11-15T15:13:28"/>
    <d v="2018-11-15T09:33:00"/>
    <n v="20428.000000119209"/>
    <n v="340.46666666865349"/>
    <n v="340.46666666865349"/>
    <n v="1"/>
    <s v="C533051"/>
    <s v="Closed"/>
  </r>
  <r>
    <x v="0"/>
    <x v="2"/>
    <x v="16"/>
    <s v="MTR.24351"/>
    <n v="1"/>
    <x v="12"/>
    <x v="0"/>
    <d v="2018-11-15T16:25:14"/>
    <d v="2018-11-15T10:26:57"/>
    <n v="21496.999999810942"/>
    <n v="358.28333333018236"/>
    <n v="358.28333333018236"/>
    <n v="1"/>
    <s v="C533054"/>
    <s v="Closed"/>
  </r>
  <r>
    <x v="0"/>
    <x v="2"/>
    <x v="5"/>
    <s v="MTR.19567"/>
    <n v="1"/>
    <x v="12"/>
    <x v="0"/>
    <d v="2018-11-15T18:12:48"/>
    <d v="2018-11-15T10:29:10"/>
    <n v="27817.999999481253"/>
    <n v="463.63333332468756"/>
    <n v="463.63333332468756"/>
    <n v="1"/>
    <s v="C533055"/>
    <s v="Closed"/>
  </r>
  <r>
    <x v="0"/>
    <x v="0"/>
    <x v="0"/>
    <s v="MTR.19851"/>
    <n v="1"/>
    <x v="12"/>
    <x v="0"/>
    <d v="2018-11-15T11:12:42"/>
    <d v="2018-11-15T10:36:00"/>
    <n v="2201.9999998854473"/>
    <n v="36.699999998090789"/>
    <n v="36.699999998090789"/>
    <n v="1"/>
    <s v="C533056"/>
    <s v="Closed"/>
  </r>
  <r>
    <x v="0"/>
    <x v="2"/>
    <x v="10"/>
    <s v="MTR.25798"/>
    <n v="1"/>
    <x v="12"/>
    <x v="0"/>
    <d v="2018-11-15T16:50:29"/>
    <d v="2018-11-15T11:38:00"/>
    <n v="18748.999999905936"/>
    <n v="312.48333333176561"/>
    <n v="312.48333333176561"/>
    <n v="1"/>
    <s v="C533060"/>
    <s v="Closed"/>
  </r>
  <r>
    <x v="0"/>
    <x v="0"/>
    <x v="4"/>
    <s v="MTR.17439"/>
    <n v="1"/>
    <x v="12"/>
    <x v="0"/>
    <d v="2018-11-20T12:08:32"/>
    <d v="2018-11-15T11:39:00"/>
    <n v="433771.99999995064"/>
    <n v="7229.5333333325107"/>
    <n v="7229.5333333325107"/>
    <n v="1"/>
    <s v="C533064"/>
    <s v="Closed"/>
  </r>
  <r>
    <x v="0"/>
    <x v="0"/>
    <x v="3"/>
    <s v="REC.2871"/>
    <n v="623"/>
    <x v="12"/>
    <x v="0"/>
    <d v="2018-11-15T15:30:22"/>
    <d v="2018-11-15T15:25:00"/>
    <n v="321.99999983422458"/>
    <n v="5.366666663903743"/>
    <n v="3343.4333316120319"/>
    <n v="1"/>
    <s v="D533099"/>
    <s v="Closed"/>
  </r>
  <r>
    <x v="0"/>
    <x v="4"/>
    <x v="9"/>
    <s v="MTR.29201"/>
    <n v="1"/>
    <x v="12"/>
    <x v="0"/>
    <d v="2018-11-15T18:49:23"/>
    <d v="2018-11-15T16:22:00"/>
    <n v="8843.0000001797453"/>
    <n v="147.38333333632909"/>
    <n v="147.38333333632909"/>
    <n v="1"/>
    <s v="C533101"/>
    <s v="Closed"/>
  </r>
  <r>
    <x v="0"/>
    <x v="4"/>
    <x v="9"/>
    <s v="FS.1440"/>
    <n v="14"/>
    <x v="12"/>
    <x v="0"/>
    <d v="2018-11-15T20:32:15"/>
    <d v="2018-11-15T18:14:00"/>
    <n v="8294.9999996926636"/>
    <n v="138.24999999487773"/>
    <n v="1935.4999999282882"/>
    <n v="1"/>
    <s v="D533113"/>
    <s v="Closed"/>
  </r>
  <r>
    <x v="0"/>
    <x v="4"/>
    <x v="9"/>
    <s v="MTR.28195"/>
    <n v="1"/>
    <x v="12"/>
    <x v="0"/>
    <d v="2018-11-15T20:33:00"/>
    <d v="2018-11-15T18:55:00"/>
    <n v="5879.9999996786937"/>
    <n v="97.999999994644895"/>
    <n v="97.999999994644895"/>
    <n v="1"/>
    <s v="C533109"/>
    <s v="Closed"/>
  </r>
  <r>
    <x v="0"/>
    <x v="4"/>
    <x v="9"/>
    <s v="MTR.28189"/>
    <n v="1"/>
    <x v="12"/>
    <x v="0"/>
    <d v="2018-11-15T20:33:00"/>
    <d v="2018-11-15T18:56:00"/>
    <n v="5819.999999483116"/>
    <n v="96.999999991385266"/>
    <n v="96.999999991385266"/>
    <n v="1"/>
    <s v="C533110"/>
    <s v="Closed"/>
  </r>
  <r>
    <x v="0"/>
    <x v="4"/>
    <x v="8"/>
    <s v="FS.1049"/>
    <n v="45"/>
    <x v="12"/>
    <x v="0"/>
    <d v="2018-11-16T05:01:54"/>
    <d v="2018-11-16T03:27:00"/>
    <n v="5693.9999995753169"/>
    <n v="94.899999992921948"/>
    <n v="4270.4999996814877"/>
    <n v="1"/>
    <s v="D533118"/>
    <s v="Closed"/>
  </r>
  <r>
    <x v="0"/>
    <x v="7"/>
    <x v="17"/>
    <s v="MTR.15135"/>
    <n v="1"/>
    <x v="12"/>
    <x v="0"/>
    <d v="2018-11-16T16:59:36"/>
    <d v="2018-11-16T10:58:00"/>
    <n v="21696.000000438653"/>
    <n v="361.60000000731088"/>
    <n v="361.60000000731088"/>
    <n v="1"/>
    <s v="C533126"/>
    <s v="Closed"/>
  </r>
  <r>
    <x v="0"/>
    <x v="2"/>
    <x v="5"/>
    <s v="MTR.17446"/>
    <n v="1"/>
    <x v="12"/>
    <x v="0"/>
    <d v="2018-11-18T13:16:00"/>
    <d v="2018-11-16T11:46:00"/>
    <n v="178200"/>
    <n v="2970"/>
    <n v="2970"/>
    <n v="1"/>
    <s v="C533128"/>
    <s v="Closed"/>
  </r>
  <r>
    <x v="0"/>
    <x v="2"/>
    <x v="16"/>
    <s v="MTR.22972"/>
    <n v="1"/>
    <x v="12"/>
    <x v="0"/>
    <d v="2018-11-16T16:09:00"/>
    <d v="2018-11-16T11:46:00"/>
    <n v="15780.000000516884"/>
    <n v="263.00000000861473"/>
    <n v="263.00000000861473"/>
    <n v="1"/>
    <s v="C533129"/>
    <s v="Closed"/>
  </r>
  <r>
    <x v="0"/>
    <x v="4"/>
    <x v="9"/>
    <s v="MTR.28685"/>
    <n v="1"/>
    <x v="12"/>
    <x v="0"/>
    <d v="2018-11-17T07:18:00"/>
    <d v="2018-11-16T12:53:00"/>
    <n v="66299.999999860302"/>
    <n v="1104.9999999976717"/>
    <n v="1104.9999999976717"/>
    <n v="1"/>
    <s v="C533131"/>
    <s v="Closed"/>
  </r>
  <r>
    <x v="0"/>
    <x v="4"/>
    <x v="9"/>
    <s v="MTR.28147"/>
    <n v="1"/>
    <x v="12"/>
    <x v="0"/>
    <d v="2018-11-16T18:27:00"/>
    <d v="2018-11-16T15:48:00"/>
    <n v="9540.0000002933666"/>
    <n v="159.00000000488944"/>
    <n v="159.00000000488944"/>
    <n v="1"/>
    <s v="C533136"/>
    <s v="Closed"/>
  </r>
  <r>
    <x v="0"/>
    <x v="4"/>
    <x v="9"/>
    <s v="MTR.28792"/>
    <n v="1"/>
    <x v="12"/>
    <x v="1"/>
    <d v="2018-11-19T16:50:54"/>
    <d v="2018-11-16T17:00:00"/>
    <n v="258653.99999998044"/>
    <n v="4310.899999999674"/>
    <n v="4310.899999999674"/>
    <n v="1"/>
    <s v="C533137"/>
    <s v="Closed"/>
  </r>
  <r>
    <x v="0"/>
    <x v="0"/>
    <x v="4"/>
    <s v="MTR.18056"/>
    <n v="1"/>
    <x v="12"/>
    <x v="0"/>
    <d v="2018-11-17T13:07:47"/>
    <d v="2018-11-16T17:16:00"/>
    <n v="71507.000000006519"/>
    <n v="1191.783333333442"/>
    <n v="1191.783333333442"/>
    <n v="1"/>
    <s v="C533138"/>
    <s v="Closed"/>
  </r>
  <r>
    <x v="0"/>
    <x v="3"/>
    <x v="7"/>
    <s v="MTR.16480"/>
    <n v="1"/>
    <x v="12"/>
    <x v="0"/>
    <d v="2018-11-17T11:36:40"/>
    <d v="2018-11-17T07:02:00"/>
    <n v="16480.000000074506"/>
    <n v="274.66666666790843"/>
    <n v="274.66666666790843"/>
    <n v="1"/>
    <s v="C533141"/>
    <s v="Closed"/>
  </r>
  <r>
    <x v="0"/>
    <x v="2"/>
    <x v="15"/>
    <s v="MTR.23522"/>
    <n v="1"/>
    <x v="12"/>
    <x v="0"/>
    <d v="2018-11-17T16:59:15"/>
    <d v="2018-11-17T07:24:00"/>
    <n v="34514.999999664724"/>
    <n v="575.24999999441206"/>
    <n v="575.24999999441206"/>
    <n v="1"/>
    <s v="C533142"/>
    <s v="Closed"/>
  </r>
  <r>
    <x v="0"/>
    <x v="4"/>
    <x v="9"/>
    <s v="MTR.27878"/>
    <n v="1"/>
    <x v="12"/>
    <x v="0"/>
    <d v="2018-11-17T10:56:06"/>
    <d v="2018-11-17T07:37:00"/>
    <n v="11946.000000089407"/>
    <n v="199.10000000149012"/>
    <n v="199.10000000149012"/>
    <n v="1"/>
    <s v="C533143"/>
    <s v="Closed"/>
  </r>
  <r>
    <x v="0"/>
    <x v="0"/>
    <x v="1"/>
    <s v="FS.724"/>
    <n v="68"/>
    <x v="2"/>
    <x v="0"/>
    <d v="2018-07-19T03:17:53"/>
    <d v="2018-07-19T02:37:00"/>
    <n v="2453.0000000959262"/>
    <n v="40.883333334932104"/>
    <n v="2780.0666667753831"/>
    <n v="1"/>
    <s v="D523023"/>
    <s v="Closed"/>
  </r>
  <r>
    <x v="0"/>
    <x v="2"/>
    <x v="10"/>
    <s v="MTR.26751"/>
    <n v="1"/>
    <x v="2"/>
    <x v="0"/>
    <d v="2018-07-20T17:20:00"/>
    <d v="2018-07-20T15:29:00"/>
    <n v="6659.9999997066334"/>
    <n v="110.99999999511056"/>
    <n v="110.99999999511056"/>
    <n v="1"/>
    <s v="C523103"/>
    <s v="Closed"/>
  </r>
  <r>
    <x v="0"/>
    <x v="2"/>
    <x v="10"/>
    <s v="MTR.26384"/>
    <n v="1"/>
    <x v="12"/>
    <x v="0"/>
    <d v="2018-11-17T17:00:00"/>
    <d v="2018-11-17T08:50:00"/>
    <n v="29400.000000279397"/>
    <n v="490.00000000465661"/>
    <n v="490.00000000465661"/>
    <n v="1"/>
    <s v="C533147"/>
    <s v="Closed"/>
  </r>
  <r>
    <x v="0"/>
    <x v="0"/>
    <x v="3"/>
    <s v="MTR.25567"/>
    <n v="1"/>
    <x v="12"/>
    <x v="0"/>
    <d v="2018-11-17T16:55:00"/>
    <d v="2018-11-17T12:55:00"/>
    <n v="14399.999999790452"/>
    <n v="239.99999999650754"/>
    <n v="239.99999999650754"/>
    <n v="1"/>
    <s v="C533150"/>
    <s v="Closed"/>
  </r>
  <r>
    <x v="0"/>
    <x v="0"/>
    <x v="3"/>
    <s v="FS.614"/>
    <n v="8"/>
    <x v="12"/>
    <x v="0"/>
    <d v="2018-11-17T16:57:54"/>
    <d v="2018-11-17T14:58:00"/>
    <n v="7194.0000000642613"/>
    <n v="119.90000000107102"/>
    <n v="959.20000000856817"/>
    <n v="1"/>
    <s v="D533154"/>
    <s v="Closed"/>
  </r>
  <r>
    <x v="0"/>
    <x v="4"/>
    <x v="8"/>
    <s v="MTR.26863"/>
    <n v="1"/>
    <x v="12"/>
    <x v="0"/>
    <d v="2018-11-17T19:59:27"/>
    <d v="2018-11-17T17:05:00"/>
    <n v="10467.000000108965"/>
    <n v="174.45000000181608"/>
    <n v="174.45000000181608"/>
    <n v="1"/>
    <s v="C533155"/>
    <s v="Closed"/>
  </r>
  <r>
    <x v="0"/>
    <x v="4"/>
    <x v="8"/>
    <s v="MTR.26881"/>
    <n v="1"/>
    <x v="12"/>
    <x v="0"/>
    <d v="2018-11-17T20:55:31"/>
    <d v="2018-11-17T17:13:00"/>
    <n v="13350.999999744818"/>
    <n v="222.51666666241363"/>
    <n v="222.51666666241363"/>
    <n v="1"/>
    <s v="C533157"/>
    <s v="Closed"/>
  </r>
  <r>
    <x v="0"/>
    <x v="7"/>
    <x v="17"/>
    <s v="MTR.15929"/>
    <n v="1"/>
    <x v="12"/>
    <x v="0"/>
    <d v="2018-11-17T18:27:59"/>
    <d v="2018-11-17T17:46:00"/>
    <n v="2519.0000004367903"/>
    <n v="41.983333340613171"/>
    <n v="41.983333340613171"/>
    <n v="1"/>
    <s v="C533160"/>
    <s v="Closed"/>
  </r>
  <r>
    <x v="0"/>
    <x v="2"/>
    <x v="10"/>
    <s v="PL.92354"/>
    <n v="61"/>
    <x v="12"/>
    <x v="0"/>
    <d v="2018-11-17T22:36:40"/>
    <d v="2018-11-17T21:11:00"/>
    <n v="5139.9999995715916"/>
    <n v="85.666666659526527"/>
    <n v="5225.6666662311181"/>
    <n v="1"/>
    <s v="D533162"/>
    <s v="Closed"/>
  </r>
  <r>
    <x v="0"/>
    <x v="4"/>
    <x v="9"/>
    <s v="MTR.28518"/>
    <n v="1"/>
    <x v="12"/>
    <x v="0"/>
    <d v="2018-11-18T14:53:00"/>
    <d v="2018-11-18T12:37:00"/>
    <n v="8160.0000001955777"/>
    <n v="136.00000000325963"/>
    <n v="136.00000000325963"/>
    <n v="1"/>
    <s v="C533164"/>
    <s v="Closed"/>
  </r>
  <r>
    <x v="0"/>
    <x v="2"/>
    <x v="5"/>
    <s v="TR.32952"/>
    <n v="1"/>
    <x v="2"/>
    <x v="0"/>
    <d v="2018-07-20T20:53:12"/>
    <d v="2018-07-20T18:37:00"/>
    <n v="8172.0000004861504"/>
    <n v="136.20000000810251"/>
    <n v="136.20000000810251"/>
    <n v="1"/>
    <s v="D523118"/>
    <s v="Closed"/>
  </r>
  <r>
    <x v="0"/>
    <x v="0"/>
    <x v="1"/>
    <s v="MTR.21533"/>
    <n v="1"/>
    <x v="12"/>
    <x v="0"/>
    <d v="2018-11-18T19:08:46"/>
    <d v="2018-11-18T16:19:00"/>
    <n v="10186.00000042934"/>
    <n v="169.76666667382233"/>
    <n v="169.76666667382233"/>
    <n v="1"/>
    <s v="C533166"/>
    <s v="Closed"/>
  </r>
  <r>
    <x v="0"/>
    <x v="7"/>
    <x v="17"/>
    <s v="MTR.15535"/>
    <n v="1"/>
    <x v="2"/>
    <x v="0"/>
    <d v="2018-08-05T19:26:00"/>
    <d v="2018-08-05T17:45:00"/>
    <n v="6059.9999996367842"/>
    <n v="100.9999999939464"/>
    <n v="100.9999999939464"/>
    <n v="1"/>
    <s v="C524036"/>
    <s v="Closed"/>
  </r>
  <r>
    <x v="0"/>
    <x v="4"/>
    <x v="8"/>
    <s v="MTR.25605"/>
    <n v="1"/>
    <x v="12"/>
    <x v="0"/>
    <d v="2018-11-18T18:30:25"/>
    <d v="2018-11-18T16:32:00"/>
    <n v="7105.0000000046566"/>
    <n v="118.41666666674428"/>
    <n v="118.41666666674428"/>
    <n v="1"/>
    <s v="C533168"/>
    <s v="Closed"/>
  </r>
  <r>
    <x v="0"/>
    <x v="0"/>
    <x v="3"/>
    <s v="MTR.27843"/>
    <n v="1"/>
    <x v="12"/>
    <x v="0"/>
    <d v="2018-11-18T18:11:00"/>
    <d v="2018-11-18T16:33:00"/>
    <n v="5880.0000003073364"/>
    <n v="98.000000005122274"/>
    <n v="98.000000005122274"/>
    <n v="1"/>
    <s v="C533169"/>
    <s v="Closed"/>
  </r>
  <r>
    <x v="0"/>
    <x v="3"/>
    <x v="7"/>
    <s v="MTR.16912"/>
    <n v="1"/>
    <x v="12"/>
    <x v="0"/>
    <d v="2018-11-18T18:31:11"/>
    <d v="2018-11-18T17:04:00"/>
    <n v="5231.0000000987202"/>
    <n v="87.18333333497867"/>
    <n v="87.18333333497867"/>
    <n v="1"/>
    <s v="C533171"/>
    <s v="Closed"/>
  </r>
  <r>
    <x v="0"/>
    <x v="4"/>
    <x v="9"/>
    <s v="MTR.28971"/>
    <n v="1"/>
    <x v="12"/>
    <x v="0"/>
    <d v="2018-11-19T05:42:00"/>
    <d v="2018-11-19T04:24:00"/>
    <n v="4680.0000001676381"/>
    <n v="78.000000002793968"/>
    <n v="78.000000002793968"/>
    <n v="1"/>
    <s v="C533173"/>
    <s v="Closed"/>
  </r>
  <r>
    <x v="0"/>
    <x v="0"/>
    <x v="1"/>
    <s v="MTR.22144"/>
    <n v="1"/>
    <x v="12"/>
    <x v="0"/>
    <d v="2018-11-19T17:07:28"/>
    <d v="2018-11-19T09:45:00"/>
    <n v="26547.999999951571"/>
    <n v="442.46666666585952"/>
    <n v="442.46666666585952"/>
    <n v="1"/>
    <s v="C533174"/>
    <s v="Closed"/>
  </r>
  <r>
    <x v="0"/>
    <x v="2"/>
    <x v="10"/>
    <s v="FS.85"/>
    <n v="39"/>
    <x v="12"/>
    <x v="1"/>
    <d v="2018-11-19T13:32:00"/>
    <d v="2018-11-19T12:03:00"/>
    <n v="5339.9999998044223"/>
    <n v="88.999999996740371"/>
    <n v="3470.9999998728745"/>
    <n v="1"/>
    <s v="D533187"/>
    <s v="Closed"/>
  </r>
  <r>
    <x v="0"/>
    <x v="2"/>
    <x v="5"/>
    <s v="MTR.29349"/>
    <n v="1"/>
    <x v="12"/>
    <x v="0"/>
    <d v="2018-11-19T13:50:00"/>
    <d v="2018-11-19T12:42:00"/>
    <n v="4080.0000000977889"/>
    <n v="68.000000001629815"/>
    <n v="68.000000001629815"/>
    <n v="1"/>
    <s v="C533192"/>
    <s v="Closed"/>
  </r>
  <r>
    <x v="0"/>
    <x v="7"/>
    <x v="17"/>
    <s v="FS.1831"/>
    <n v="12"/>
    <x v="12"/>
    <x v="0"/>
    <d v="2018-11-19T14:34:01"/>
    <d v="2018-11-19T12:54:00"/>
    <n v="6001.0000003036112"/>
    <n v="100.01666667172685"/>
    <n v="1200.2000000607222"/>
    <n v="1"/>
    <s v="D533197"/>
    <s v="Closed"/>
  </r>
  <r>
    <x v="0"/>
    <x v="2"/>
    <x v="10"/>
    <s v="MTR.20154"/>
    <n v="1"/>
    <x v="12"/>
    <x v="0"/>
    <d v="2018-11-20T13:56:16"/>
    <d v="2018-11-19T13:25:00"/>
    <n v="88275.999999744818"/>
    <n v="1471.2666666624136"/>
    <n v="1471.2666666624136"/>
    <n v="1"/>
    <s v="C533195"/>
    <s v="Closed"/>
  </r>
  <r>
    <x v="0"/>
    <x v="2"/>
    <x v="16"/>
    <s v="MTR.23920"/>
    <n v="1"/>
    <x v="12"/>
    <x v="0"/>
    <d v="2018-11-19T16:58:24"/>
    <d v="2018-11-19T14:28:00"/>
    <n v="9023.999999742955"/>
    <n v="150.39999999571592"/>
    <n v="150.39999999571592"/>
    <n v="1"/>
    <s v="C533198"/>
    <s v="Closed"/>
  </r>
  <r>
    <x v="0"/>
    <x v="0"/>
    <x v="3"/>
    <s v="MTR.28334"/>
    <n v="1"/>
    <x v="12"/>
    <x v="0"/>
    <d v="2018-11-20T12:11:50"/>
    <d v="2018-11-19T14:44:56"/>
    <n v="77214.000000106171"/>
    <n v="1286.9000000017695"/>
    <n v="1286.9000000017695"/>
    <n v="1"/>
    <s v="C533199"/>
    <s v="Closed"/>
  </r>
  <r>
    <x v="0"/>
    <x v="0"/>
    <x v="0"/>
    <s v="MTR.20071"/>
    <n v="1"/>
    <x v="12"/>
    <x v="0"/>
    <d v="2018-11-19T16:51:39"/>
    <d v="2018-11-19T15:05:00"/>
    <n v="6399.0000003017485"/>
    <n v="106.65000000502914"/>
    <n v="106.65000000502914"/>
    <n v="1"/>
    <s v="C533200"/>
    <s v="Closed"/>
  </r>
  <r>
    <x v="0"/>
    <x v="0"/>
    <x v="0"/>
    <s v="MTR.23973"/>
    <n v="1"/>
    <x v="12"/>
    <x v="0"/>
    <d v="2018-11-19T18:34:57"/>
    <d v="2018-11-19T17:23:00"/>
    <n v="4316.9999995501712"/>
    <n v="71.949999992502853"/>
    <n v="71.949999992502853"/>
    <n v="1"/>
    <s v="C533202"/>
    <s v="Closed"/>
  </r>
  <r>
    <x v="0"/>
    <x v="0"/>
    <x v="4"/>
    <s v="MTR.18132"/>
    <n v="1"/>
    <x v="12"/>
    <x v="0"/>
    <d v="2018-11-20T12:10:18"/>
    <d v="2018-11-19T18:08:00"/>
    <n v="64937.999999569729"/>
    <n v="1082.2999999928288"/>
    <n v="1082.2999999928288"/>
    <n v="1"/>
    <s v="C533203"/>
    <s v="Closed"/>
  </r>
  <r>
    <x v="0"/>
    <x v="2"/>
    <x v="10"/>
    <s v="TR.32263"/>
    <n v="1"/>
    <x v="12"/>
    <x v="0"/>
    <d v="2018-11-20T11:43:08"/>
    <d v="2018-11-20T09:45:00"/>
    <n v="7087.9999998025596"/>
    <n v="118.13333333004266"/>
    <n v="118.13333333004266"/>
    <n v="1"/>
    <s v="D533206"/>
    <s v="Closed"/>
  </r>
  <r>
    <x v="0"/>
    <x v="2"/>
    <x v="16"/>
    <s v="MTR.24706"/>
    <n v="1"/>
    <x v="12"/>
    <x v="0"/>
    <d v="2018-11-20T14:04:02"/>
    <d v="2018-11-20T11:28:00"/>
    <n v="9362.0000001741573"/>
    <n v="156.03333333623596"/>
    <n v="156.03333333623596"/>
    <n v="1"/>
    <s v="C533207"/>
    <s v="Closed"/>
  </r>
  <r>
    <x v="0"/>
    <x v="2"/>
    <x v="5"/>
    <s v="FS.531"/>
    <n v="99"/>
    <x v="12"/>
    <x v="0"/>
    <d v="2018-11-20T16:07:54"/>
    <d v="2018-11-20T14:34:00"/>
    <n v="5634.0000000083819"/>
    <n v="93.900000000139698"/>
    <n v="9296.1000000138301"/>
    <n v="1"/>
    <s v="D533218"/>
    <s v="Closed"/>
  </r>
  <r>
    <x v="0"/>
    <x v="2"/>
    <x v="10"/>
    <s v="MTR.25151"/>
    <n v="1"/>
    <x v="12"/>
    <x v="0"/>
    <d v="2018-11-20T20:13:00"/>
    <d v="2018-11-20T15:44:00"/>
    <n v="16140.000000433065"/>
    <n v="269.00000000721775"/>
    <n v="269.00000000721775"/>
    <n v="1"/>
    <s v="C533230"/>
    <s v="Closed"/>
  </r>
  <r>
    <x v="0"/>
    <x v="0"/>
    <x v="0"/>
    <s v="REC.1274"/>
    <n v="18"/>
    <x v="12"/>
    <x v="0"/>
    <d v="2018-11-20T20:15:41"/>
    <d v="2018-11-20T16:36:00"/>
    <n v="13181.000000238419"/>
    <n v="219.68333333730698"/>
    <n v="3954.3000000715256"/>
    <n v="1"/>
    <s v="D533237"/>
    <s v="Closed"/>
  </r>
  <r>
    <x v="0"/>
    <x v="0"/>
    <x v="3"/>
    <s v="FS.616"/>
    <n v="82"/>
    <x v="2"/>
    <x v="0"/>
    <d v="2018-08-05T20:20:03"/>
    <d v="2018-08-05T19:45:00"/>
    <n v="2103.000000002794"/>
    <n v="35.050000000046566"/>
    <n v="2874.1000000038184"/>
    <n v="1"/>
    <s v="D524037"/>
    <s v="Closed"/>
  </r>
  <r>
    <x v="1"/>
    <x v="1"/>
    <x v="11"/>
    <s v="FS.2513"/>
    <n v="51"/>
    <x v="6"/>
    <x v="0"/>
    <d v="2018-11-21T06:59:49"/>
    <d v="2018-11-21T06:27:00"/>
    <n v="1968.9999994821846"/>
    <n v="32.816666658036411"/>
    <n v="1673.649999559857"/>
    <n v="1"/>
    <s v="D533253"/>
    <s v="Closed"/>
  </r>
  <r>
    <x v="0"/>
    <x v="2"/>
    <x v="10"/>
    <s v="MTR.17815"/>
    <n v="1"/>
    <x v="12"/>
    <x v="0"/>
    <d v="2018-11-21T15:06:47"/>
    <d v="2018-11-21T11:55:00"/>
    <n v="11506.99999993667"/>
    <n v="191.78333333227783"/>
    <n v="191.78333333227783"/>
    <n v="1"/>
    <s v="C533260"/>
    <s v="Closed"/>
  </r>
  <r>
    <x v="0"/>
    <x v="0"/>
    <x v="0"/>
    <s v="REC.1105"/>
    <n v="333"/>
    <x v="12"/>
    <x v="0"/>
    <d v="2018-11-22T06:19:32"/>
    <d v="2018-11-22T04:16:00"/>
    <n v="7412.0000001043081"/>
    <n v="123.5333333350718"/>
    <n v="41136.60000057891"/>
    <n v="1"/>
    <s v="D533301"/>
    <s v="Closed"/>
  </r>
  <r>
    <x v="0"/>
    <x v="2"/>
    <x v="5"/>
    <s v="TR.34799"/>
    <n v="1"/>
    <x v="2"/>
    <x v="0"/>
    <d v="2018-08-06T10:17:13"/>
    <d v="2018-08-06T08:34:00"/>
    <n v="6192.9999999236315"/>
    <n v="103.21666666539386"/>
    <n v="103.21666666539386"/>
    <n v="1"/>
    <s v="D524058"/>
    <s v="Closed"/>
  </r>
  <r>
    <x v="0"/>
    <x v="2"/>
    <x v="16"/>
    <s v="FS.338"/>
    <n v="1"/>
    <x v="2"/>
    <x v="0"/>
    <d v="2018-08-08T03:17:52"/>
    <d v="2018-08-07T20:47:00"/>
    <n v="23451.999999792315"/>
    <n v="390.86666666320525"/>
    <n v="390.86666666320525"/>
    <n v="1"/>
    <s v="D524148"/>
    <s v="Closed"/>
  </r>
  <r>
    <x v="0"/>
    <x v="0"/>
    <x v="3"/>
    <s v="TR.35209"/>
    <n v="2"/>
    <x v="2"/>
    <x v="0"/>
    <d v="2018-08-11T11:53:27"/>
    <d v="2018-08-11T10:55:00"/>
    <n v="3507.0000000530854"/>
    <n v="58.450000000884756"/>
    <n v="116.90000000176951"/>
    <n v="1"/>
    <s v="D524204"/>
    <s v="Closed"/>
  </r>
  <r>
    <x v="0"/>
    <x v="3"/>
    <x v="6"/>
    <s v="TR.38219"/>
    <n v="1"/>
    <x v="2"/>
    <x v="0"/>
    <d v="2018-08-12T01:04:15"/>
    <d v="2018-08-12T00:23:00"/>
    <n v="2475.0000002095476"/>
    <n v="41.25000000349246"/>
    <n v="41.25000000349246"/>
    <n v="1"/>
    <s v="D524210"/>
    <s v="Closed"/>
  </r>
  <r>
    <x v="0"/>
    <x v="0"/>
    <x v="4"/>
    <s v="TR.35916"/>
    <n v="2"/>
    <x v="2"/>
    <x v="1"/>
    <d v="2018-08-27T10:53:22"/>
    <d v="2018-08-27T09:05:00"/>
    <n v="6502.000000490807"/>
    <n v="108.36666667484678"/>
    <n v="216.73333334969357"/>
    <n v="1"/>
    <s v="D524487"/>
    <s v="Closed"/>
  </r>
  <r>
    <x v="0"/>
    <x v="0"/>
    <x v="1"/>
    <s v="MTR.22085"/>
    <n v="1"/>
    <x v="12"/>
    <x v="1"/>
    <d v="2018-11-23T14:27:26"/>
    <d v="2018-11-23T11:52:00"/>
    <n v="9326.0000005597249"/>
    <n v="155.43333334266208"/>
    <n v="155.43333334266208"/>
    <n v="1"/>
    <s v="C533313"/>
    <s v="Closed"/>
  </r>
  <r>
    <x v="1"/>
    <x v="6"/>
    <x v="13"/>
    <s v="FS.2570"/>
    <n v="65"/>
    <x v="4"/>
    <x v="0"/>
    <d v="2018-11-23T20:38:57"/>
    <d v="2018-11-23T18:09:00"/>
    <n v="8997.000000346452"/>
    <n v="149.9500000057742"/>
    <n v="9746.750000375323"/>
    <n v="1"/>
    <s v="D533411"/>
    <s v="Closed"/>
  </r>
  <r>
    <x v="0"/>
    <x v="0"/>
    <x v="4"/>
    <s v="MTR.17312"/>
    <n v="1"/>
    <x v="12"/>
    <x v="0"/>
    <d v="2018-11-24T19:13:27"/>
    <d v="2018-11-24T13:38:00"/>
    <n v="20126.999999536201"/>
    <n v="335.44999999227002"/>
    <n v="335.44999999227002"/>
    <n v="1"/>
    <s v="C533340"/>
    <s v="Closed"/>
  </r>
  <r>
    <x v="0"/>
    <x v="7"/>
    <x v="17"/>
    <s v="MTR.15494"/>
    <n v="1"/>
    <x v="12"/>
    <x v="0"/>
    <d v="2018-11-24T16:19:55"/>
    <d v="2018-11-24T15:27:00"/>
    <n v="3174.9999997671694"/>
    <n v="52.916666662786156"/>
    <n v="52.916666662786156"/>
    <n v="1"/>
    <s v="C533341"/>
    <s v="Closed"/>
  </r>
  <r>
    <x v="0"/>
    <x v="2"/>
    <x v="16"/>
    <s v="MTR.24350"/>
    <n v="1"/>
    <x v="12"/>
    <x v="0"/>
    <d v="2018-11-24T21:04:05"/>
    <d v="2018-11-24T19:57:00"/>
    <n v="4024.9999998137355"/>
    <n v="67.083333330228925"/>
    <n v="67.083333330228925"/>
    <n v="1"/>
    <s v="C533344"/>
    <s v="Closed"/>
  </r>
  <r>
    <x v="0"/>
    <x v="2"/>
    <x v="5"/>
    <s v="MTR.22152"/>
    <n v="1"/>
    <x v="12"/>
    <x v="0"/>
    <d v="2018-11-25T12:42:51"/>
    <d v="2018-11-25T11:26:00"/>
    <n v="4610.9999997541308"/>
    <n v="76.849999995902181"/>
    <n v="76.849999995902181"/>
    <n v="1"/>
    <s v="C533346"/>
    <s v="Closed"/>
  </r>
  <r>
    <x v="0"/>
    <x v="4"/>
    <x v="9"/>
    <s v="MTR.28535"/>
    <n v="1"/>
    <x v="12"/>
    <x v="0"/>
    <d v="2018-11-25T23:28:19"/>
    <d v="2018-11-25T21:47:00"/>
    <n v="6079.0000003064051"/>
    <n v="101.31666667177342"/>
    <n v="101.31666667177342"/>
    <n v="1"/>
    <s v="C533347"/>
    <s v="Closed"/>
  </r>
  <r>
    <x v="0"/>
    <x v="2"/>
    <x v="10"/>
    <s v="MTR.56742"/>
    <n v="1"/>
    <x v="12"/>
    <x v="0"/>
    <d v="2018-11-26T05:59:04"/>
    <d v="2018-11-26T03:23:00"/>
    <n v="9364.0000000130385"/>
    <n v="156.06666666688398"/>
    <n v="156.06666666688398"/>
    <n v="1"/>
    <s v="C533350"/>
    <s v="Closed"/>
  </r>
  <r>
    <x v="0"/>
    <x v="7"/>
    <x v="17"/>
    <s v="FS.1820"/>
    <n v="203"/>
    <x v="12"/>
    <x v="0"/>
    <d v="2018-11-26T08:49:07"/>
    <d v="2018-11-26T03:49:00"/>
    <n v="18006.999999959953"/>
    <n v="300.11666666599922"/>
    <n v="60923.683333197841"/>
    <n v="1"/>
    <s v="D533361"/>
    <s v="Closed"/>
  </r>
  <r>
    <x v="0"/>
    <x v="0"/>
    <x v="1"/>
    <s v="MTR.21920"/>
    <n v="1"/>
    <x v="12"/>
    <x v="0"/>
    <d v="2018-11-26T13:10:37"/>
    <d v="2018-11-26T11:02:00"/>
    <n v="7716.9999997364357"/>
    <n v="128.61666666227393"/>
    <n v="128.61666666227393"/>
    <n v="1"/>
    <s v="C533384"/>
    <s v="Closed"/>
  </r>
  <r>
    <x v="1"/>
    <x v="1"/>
    <x v="11"/>
    <s v="FS.27987"/>
    <n v="9"/>
    <x v="1"/>
    <x v="0"/>
    <d v="2018-11-26T19:45:21"/>
    <d v="2018-11-26T17:28:00"/>
    <n v="8241.0000002710149"/>
    <n v="137.35000000451691"/>
    <n v="1236.1500000406522"/>
    <n v="1"/>
    <s v="D533401"/>
    <s v="Closed"/>
  </r>
  <r>
    <x v="0"/>
    <x v="0"/>
    <x v="4"/>
    <s v="TR.36558"/>
    <n v="5"/>
    <x v="12"/>
    <x v="0"/>
    <d v="2018-11-27T07:58:00"/>
    <d v="2018-11-27T06:49:00"/>
    <n v="4139.9999996647239"/>
    <n v="68.999999994412065"/>
    <n v="344.99999997206032"/>
    <n v="1"/>
    <s v="D533410"/>
    <s v="Closed"/>
  </r>
  <r>
    <x v="0"/>
    <x v="4"/>
    <x v="8"/>
    <s v="BLANK"/>
    <n v="1"/>
    <x v="12"/>
    <x v="0"/>
    <d v="2018-11-27T08:19:00"/>
    <d v="2018-11-27T06:51:00"/>
    <n v="5280.0000002374873"/>
    <n v="88.000000003958121"/>
    <n v="88.000000003958121"/>
    <n v="1"/>
    <s v="C533404"/>
    <s v="Closed"/>
  </r>
  <r>
    <x v="1"/>
    <x v="6"/>
    <x v="21"/>
    <s v="TR.42552"/>
    <n v="8"/>
    <x v="0"/>
    <x v="0"/>
    <d v="2018-11-27T13:43:49"/>
    <d v="2018-11-27T08:32:00"/>
    <n v="18708.999999985099"/>
    <n v="311.81666666641831"/>
    <n v="2494.5333333313465"/>
    <n v="1"/>
    <s v="D533409"/>
    <s v="Closed"/>
  </r>
  <r>
    <x v="0"/>
    <x v="2"/>
    <x v="5"/>
    <s v="TR.32869"/>
    <n v="1"/>
    <x v="2"/>
    <x v="0"/>
    <d v="2018-08-28T13:28:30"/>
    <d v="2018-08-28T09:13:00"/>
    <n v="15329.999999678694"/>
    <n v="255.4999999946449"/>
    <n v="255.4999999946449"/>
    <n v="1"/>
    <s v="D524679"/>
    <s v="Closed"/>
  </r>
  <r>
    <x v="0"/>
    <x v="0"/>
    <x v="3"/>
    <s v="FS.918"/>
    <n v="67"/>
    <x v="12"/>
    <x v="0"/>
    <d v="2018-11-27T14:39:05"/>
    <d v="2018-11-27T12:11:00"/>
    <n v="8884.999999939464"/>
    <n v="148.0833333323244"/>
    <n v="9921.5833332657348"/>
    <n v="1"/>
    <s v="D533422"/>
    <s v="Closed"/>
  </r>
  <r>
    <x v="0"/>
    <x v="0"/>
    <x v="4"/>
    <s v="FS.1098"/>
    <n v="26"/>
    <x v="12"/>
    <x v="0"/>
    <d v="2018-11-27T16:38:00"/>
    <d v="2018-11-27T15:13:00"/>
    <n v="5100.0000002793968"/>
    <n v="85.000000004656613"/>
    <n v="2210.0000001210719"/>
    <n v="1"/>
    <s v="D533441"/>
    <s v="Closed"/>
  </r>
  <r>
    <x v="0"/>
    <x v="0"/>
    <x v="3"/>
    <s v="TR.35309"/>
    <n v="2"/>
    <x v="12"/>
    <x v="0"/>
    <d v="2018-11-27T18:47:15"/>
    <d v="2018-11-27T16:53:00"/>
    <n v="6855.0000000279397"/>
    <n v="114.25000000046566"/>
    <n v="228.50000000093132"/>
    <n v="1"/>
    <s v="D533451"/>
    <s v="Closed"/>
  </r>
  <r>
    <x v="0"/>
    <x v="4"/>
    <x v="9"/>
    <s v="TR.37499"/>
    <n v="1"/>
    <x v="12"/>
    <x v="0"/>
    <d v="2018-11-27T19:34:03"/>
    <d v="2018-11-27T18:30:00"/>
    <n v="3843.0000000167638"/>
    <n v="64.050000000279397"/>
    <n v="64.050000000279397"/>
    <n v="1"/>
    <s v="D533452"/>
    <s v="Closed"/>
  </r>
  <r>
    <x v="0"/>
    <x v="2"/>
    <x v="5"/>
    <s v="TR.33793"/>
    <n v="3"/>
    <x v="12"/>
    <x v="0"/>
    <d v="2018-11-28T14:05:00"/>
    <d v="2018-11-28T13:18:00"/>
    <n v="2819.9999997625127"/>
    <n v="46.999999996041879"/>
    <n v="140.99999998812564"/>
    <n v="1"/>
    <s v="D533464"/>
    <s v="Closed"/>
  </r>
  <r>
    <x v="0"/>
    <x v="0"/>
    <x v="3"/>
    <s v="FS.950"/>
    <n v="11"/>
    <x v="12"/>
    <x v="0"/>
    <d v="2018-11-28T18:17:47"/>
    <d v="2018-11-28T17:29:00"/>
    <n v="2926.9999996293336"/>
    <n v="48.78333332715556"/>
    <n v="536.61666659871116"/>
    <n v="1"/>
    <s v="D533473"/>
    <s v="Closed"/>
  </r>
  <r>
    <x v="0"/>
    <x v="2"/>
    <x v="5"/>
    <s v="REC.667"/>
    <n v="36"/>
    <x v="12"/>
    <x v="0"/>
    <d v="2018-11-30T12:14:41"/>
    <d v="2018-11-30T09:49:00"/>
    <n v="8740.999999595806"/>
    <n v="145.68333332659677"/>
    <n v="5244.5999997574836"/>
    <n v="1"/>
    <s v="D533494"/>
    <s v="Closed"/>
  </r>
  <r>
    <x v="0"/>
    <x v="2"/>
    <x v="5"/>
    <s v="TR.33710"/>
    <n v="2"/>
    <x v="12"/>
    <x v="0"/>
    <d v="2018-11-30T13:05:00"/>
    <d v="2018-11-30T12:14:41"/>
    <n v="3019.0000003902242"/>
    <n v="50.316666673170403"/>
    <n v="100.63333334634081"/>
    <n v="1"/>
    <s v="D533502"/>
    <s v="Closed"/>
  </r>
  <r>
    <x v="0"/>
    <x v="0"/>
    <x v="0"/>
    <s v="REC.1040"/>
    <n v="338"/>
    <x v="12"/>
    <x v="0"/>
    <d v="2018-11-30T13:38:15"/>
    <d v="2018-11-30T12:57:00"/>
    <n v="2475.0000002095476"/>
    <n v="41.25000000349246"/>
    <n v="13942.500001180451"/>
    <n v="1"/>
    <s v="D533530"/>
    <s v="Closed"/>
  </r>
  <r>
    <x v="0"/>
    <x v="2"/>
    <x v="16"/>
    <s v="TR.33201"/>
    <n v="1"/>
    <x v="12"/>
    <x v="0"/>
    <d v="2018-11-30T18:32:43"/>
    <d v="2018-11-30T17:44:00"/>
    <n v="2922.9999999515712"/>
    <n v="48.71666666585952"/>
    <n v="48.71666666585952"/>
    <n v="1"/>
    <s v="D533544"/>
    <s v="Closed"/>
  </r>
  <r>
    <x v="0"/>
    <x v="2"/>
    <x v="10"/>
    <s v="MTR.30423"/>
    <n v="1"/>
    <x v="12"/>
    <x v="0"/>
    <d v="2018-12-01T00:43:00"/>
    <d v="2018-11-30T21:18:00"/>
    <n v="12300.000000488944"/>
    <n v="205.00000000814907"/>
    <n v="205.00000000814907"/>
    <n v="1"/>
    <s v="C533545"/>
    <s v="Closed"/>
  </r>
  <r>
    <x v="0"/>
    <x v="2"/>
    <x v="10"/>
    <s v="FS.13584"/>
    <n v="5"/>
    <x v="12"/>
    <x v="0"/>
    <d v="2018-11-30T22:14:35"/>
    <d v="2018-11-30T21:59:00"/>
    <n v="934.99999979976565"/>
    <n v="15.583333329996094"/>
    <n v="77.916666649980471"/>
    <n v="1"/>
    <s v="D533546"/>
    <s v="Closed"/>
  </r>
  <r>
    <x v="0"/>
    <x v="2"/>
    <x v="10"/>
    <s v="FS.51"/>
    <n v="12"/>
    <x v="12"/>
    <x v="0"/>
    <d v="2018-12-01T16:36:34"/>
    <d v="2018-12-01T16:16:00"/>
    <n v="1233.9999999152496"/>
    <n v="20.566666665254161"/>
    <n v="246.79999998304993"/>
    <n v="1"/>
    <s v="D533549"/>
    <s v="Closed"/>
  </r>
  <r>
    <x v="0"/>
    <x v="2"/>
    <x v="10"/>
    <s v="FS.40"/>
    <n v="40"/>
    <x v="12"/>
    <x v="0"/>
    <d v="2018-12-01T21:50:17"/>
    <d v="2018-12-01T20:26:00"/>
    <n v="5056.9999996572733"/>
    <n v="84.283333327621222"/>
    <n v="3371.3333331048489"/>
    <n v="1"/>
    <s v="D533557"/>
    <s v="Closed"/>
  </r>
  <r>
    <x v="0"/>
    <x v="4"/>
    <x v="9"/>
    <s v="REC.1477"/>
    <n v="76"/>
    <x v="12"/>
    <x v="0"/>
    <d v="2018-12-02T02:41:47"/>
    <d v="2018-12-02T01:13:00"/>
    <n v="5326.9999999087304"/>
    <n v="88.783333331812173"/>
    <n v="6747.5333332177252"/>
    <n v="1"/>
    <s v="D533568"/>
    <s v="Closed"/>
  </r>
  <r>
    <x v="0"/>
    <x v="4"/>
    <x v="9"/>
    <s v="BLANK"/>
    <n v="1"/>
    <x v="12"/>
    <x v="0"/>
    <d v="2018-12-02T02:56:00"/>
    <d v="2018-12-02T01:20:00"/>
    <n v="5759.999999916181"/>
    <n v="95.999999998603016"/>
    <n v="95.999999998603016"/>
    <n v="1"/>
    <s v="C533562"/>
    <s v="Closed"/>
  </r>
  <r>
    <x v="0"/>
    <x v="4"/>
    <x v="9"/>
    <s v="MTR.28917"/>
    <n v="1"/>
    <x v="12"/>
    <x v="0"/>
    <d v="2018-12-02T06:20:53"/>
    <d v="2018-12-02T05:04:00"/>
    <n v="4613.0000002216548"/>
    <n v="76.88333333702758"/>
    <n v="76.88333333702758"/>
    <n v="1"/>
    <s v="C533571"/>
    <s v="Closed"/>
  </r>
  <r>
    <x v="0"/>
    <x v="2"/>
    <x v="10"/>
    <s v="TR.32080"/>
    <n v="2"/>
    <x v="12"/>
    <x v="0"/>
    <d v="2018-12-02T09:54:57"/>
    <d v="2018-12-02T06:39:00"/>
    <n v="11756.999999913387"/>
    <n v="195.94999999855645"/>
    <n v="391.8999999971129"/>
    <n v="1"/>
    <s v="D533574"/>
    <s v="Closed"/>
  </r>
  <r>
    <x v="0"/>
    <x v="0"/>
    <x v="0"/>
    <s v="FS.1338"/>
    <n v="90"/>
    <x v="12"/>
    <x v="0"/>
    <d v="2018-12-02T10:49:54"/>
    <d v="2018-12-02T08:10:00"/>
    <n v="9593.9999997150153"/>
    <n v="159.89999999525025"/>
    <n v="14390.999999572523"/>
    <n v="1"/>
    <s v="D533639"/>
    <s v="Closed"/>
  </r>
  <r>
    <x v="0"/>
    <x v="4"/>
    <x v="9"/>
    <s v="REC.2901"/>
    <n v="676"/>
    <x v="12"/>
    <x v="0"/>
    <d v="2018-12-02T09:44:56"/>
    <d v="2018-12-02T08:10:00"/>
    <n v="5695.9999994141981"/>
    <n v="94.933333323569968"/>
    <n v="64174.933326733299"/>
    <n v="1"/>
    <s v="D533611"/>
    <s v="Closed"/>
  </r>
  <r>
    <x v="0"/>
    <x v="0"/>
    <x v="1"/>
    <s v="FS.808"/>
    <n v="10"/>
    <x v="12"/>
    <x v="0"/>
    <d v="2018-12-02T11:21:54"/>
    <d v="2018-12-02T09:01:00"/>
    <n v="8453.9999997708946"/>
    <n v="140.89999999618158"/>
    <n v="1408.9999999618158"/>
    <n v="1"/>
    <s v="D533651"/>
    <s v="Closed"/>
  </r>
  <r>
    <x v="0"/>
    <x v="4"/>
    <x v="9"/>
    <s v="FS.1479"/>
    <n v="3"/>
    <x v="12"/>
    <x v="0"/>
    <d v="2018-12-02T10:53:11"/>
    <d v="2018-12-02T09:44:56"/>
    <n v="4095.0000004610047"/>
    <n v="68.250000007683411"/>
    <n v="204.75000002305023"/>
    <n v="1"/>
    <s v="D533650"/>
    <s v="Closed"/>
  </r>
  <r>
    <x v="0"/>
    <x v="2"/>
    <x v="5"/>
    <s v="TR.61318"/>
    <n v="1"/>
    <x v="12"/>
    <x v="0"/>
    <d v="2018-12-02T12:57:24"/>
    <d v="2018-12-02T11:22:00"/>
    <n v="5723.9999996731058"/>
    <n v="95.399999994551763"/>
    <n v="95.399999994551763"/>
    <n v="1"/>
    <s v="D533659"/>
    <s v="Closed"/>
  </r>
  <r>
    <x v="0"/>
    <x v="0"/>
    <x v="4"/>
    <s v="TR.35488"/>
    <n v="1"/>
    <x v="12"/>
    <x v="0"/>
    <d v="2018-12-02T18:22:10"/>
    <d v="2018-12-02T14:53:00"/>
    <n v="12549.999999837019"/>
    <n v="209.16666666395031"/>
    <n v="209.16666666395031"/>
    <n v="1"/>
    <s v="D533665"/>
    <s v="Closed"/>
  </r>
  <r>
    <x v="0"/>
    <x v="0"/>
    <x v="1"/>
    <s v="TR.34809"/>
    <n v="6"/>
    <x v="12"/>
    <x v="0"/>
    <d v="2018-12-02T17:18:46"/>
    <d v="2018-12-02T15:41:00"/>
    <n v="5866.0000001778826"/>
    <n v="97.766666669631377"/>
    <n v="586.60000001778826"/>
    <n v="1"/>
    <s v="D533664"/>
    <s v="Closed"/>
  </r>
  <r>
    <x v="0"/>
    <x v="7"/>
    <x v="17"/>
    <s v="FS.1855"/>
    <n v="56"/>
    <x v="12"/>
    <x v="0"/>
    <d v="2018-12-03T03:07:43"/>
    <d v="2018-12-03T02:27:00"/>
    <n v="2443.0000002728775"/>
    <n v="40.716666671214625"/>
    <n v="2280.133333588019"/>
    <n v="1"/>
    <s v="D533670"/>
    <s v="Closed"/>
  </r>
  <r>
    <x v="0"/>
    <x v="3"/>
    <x v="6"/>
    <s v="FDR.8356"/>
    <n v="198"/>
    <x v="12"/>
    <x v="0"/>
    <d v="2018-12-03T05:11:56"/>
    <d v="2018-12-03T03:34:00"/>
    <n v="5876.0000000009313"/>
    <n v="97.933333333348855"/>
    <n v="19390.800000003073"/>
    <n v="1"/>
    <s v="D533682"/>
    <s v="Closed"/>
  </r>
  <r>
    <x v="0"/>
    <x v="2"/>
    <x v="10"/>
    <s v="TR.32258"/>
    <n v="4"/>
    <x v="12"/>
    <x v="0"/>
    <d v="2018-12-03T10:35:29"/>
    <d v="2018-12-03T08:13:00"/>
    <n v="8548.9999999757856"/>
    <n v="142.48333333292976"/>
    <n v="569.93333333171904"/>
    <n v="1"/>
    <s v="D533713"/>
    <s v="Closed"/>
  </r>
  <r>
    <x v="0"/>
    <x v="7"/>
    <x v="17"/>
    <s v="MTR.16223"/>
    <n v="1"/>
    <x v="12"/>
    <x v="0"/>
    <d v="2018-12-03T16:00:25"/>
    <d v="2018-12-03T08:32:00"/>
    <n v="26904.999999795109"/>
    <n v="448.41666666325182"/>
    <n v="448.41666666325182"/>
    <n v="1"/>
    <s v="C533684"/>
    <s v="Closed"/>
  </r>
  <r>
    <x v="1"/>
    <x v="6"/>
    <x v="34"/>
    <s v="FS.1995"/>
    <n v="20"/>
    <x v="7"/>
    <x v="0"/>
    <d v="2018-12-03T11:24:32"/>
    <d v="2018-12-03T09:13:34"/>
    <n v="7858.0000000074506"/>
    <n v="130.96666666679084"/>
    <n v="2619.3333333358169"/>
    <n v="1"/>
    <s v="D533712"/>
    <s v="Closed"/>
  </r>
  <r>
    <x v="1"/>
    <x v="6"/>
    <x v="34"/>
    <s v="FS.2011"/>
    <n v="21"/>
    <x v="7"/>
    <x v="0"/>
    <d v="2018-12-03T10:10:09"/>
    <d v="2018-12-03T09:14:42"/>
    <n v="3327.0000000949949"/>
    <n v="55.450000001583248"/>
    <n v="1164.4500000332482"/>
    <n v="1"/>
    <s v="D533705"/>
    <s v="Closed"/>
  </r>
  <r>
    <x v="0"/>
    <x v="2"/>
    <x v="10"/>
    <s v="FS.139"/>
    <n v="31"/>
    <x v="12"/>
    <x v="0"/>
    <d v="2018-12-03T11:07:28"/>
    <d v="2018-12-03T09:22:34"/>
    <n v="6293.9999996451661"/>
    <n v="104.8999999940861"/>
    <n v="3251.8999998166692"/>
    <n v="1"/>
    <s v="D533718"/>
    <s v="Closed"/>
  </r>
  <r>
    <x v="0"/>
    <x v="2"/>
    <x v="10"/>
    <s v="REC.32"/>
    <n v="27"/>
    <x v="12"/>
    <x v="0"/>
    <d v="2018-12-03T12:02:23"/>
    <d v="2018-12-03T09:26:39"/>
    <n v="9344.0000003669411"/>
    <n v="155.73333333944902"/>
    <n v="4204.8000001651235"/>
    <n v="1"/>
    <s v="D533720"/>
    <s v="Closed"/>
  </r>
  <r>
    <x v="0"/>
    <x v="7"/>
    <x v="17"/>
    <s v="MTR.16240"/>
    <n v="1"/>
    <x v="12"/>
    <x v="0"/>
    <d v="2018-12-03T16:03:04"/>
    <d v="2018-12-03T09:38:00"/>
    <n v="23104.000000166707"/>
    <n v="385.06666666944511"/>
    <n v="385.06666666944511"/>
    <n v="1"/>
    <s v="C533701"/>
    <s v="Closed"/>
  </r>
  <r>
    <x v="0"/>
    <x v="7"/>
    <x v="17"/>
    <s v="MTR.16220"/>
    <n v="1"/>
    <x v="12"/>
    <x v="0"/>
    <d v="2018-12-03T16:01:35"/>
    <d v="2018-12-03T10:20:03"/>
    <n v="20491.999999992549"/>
    <n v="341.53333333320916"/>
    <n v="341.53333333320916"/>
    <n v="1"/>
    <s v="C533711"/>
    <s v="Closed"/>
  </r>
  <r>
    <x v="0"/>
    <x v="0"/>
    <x v="4"/>
    <s v="MTR.17310"/>
    <n v="1"/>
    <x v="12"/>
    <x v="0"/>
    <d v="2018-12-03T15:05:34"/>
    <d v="2018-12-03T11:51:00"/>
    <n v="11673.999999999069"/>
    <n v="194.56666666665114"/>
    <n v="194.56666666665114"/>
    <n v="1"/>
    <s v="C533722"/>
    <s v="Closed"/>
  </r>
  <r>
    <x v="0"/>
    <x v="3"/>
    <x v="7"/>
    <s v="MTR.16641"/>
    <n v="1"/>
    <x v="12"/>
    <x v="0"/>
    <d v="2018-12-03T15:22:08"/>
    <d v="2018-12-03T13:09:00"/>
    <n v="7987.999999593012"/>
    <n v="133.1333333265502"/>
    <n v="133.1333333265502"/>
    <n v="1"/>
    <s v="C533727"/>
    <s v="Closed"/>
  </r>
  <r>
    <x v="0"/>
    <x v="3"/>
    <x v="7"/>
    <s v="MTR.16466"/>
    <n v="1"/>
    <x v="12"/>
    <x v="0"/>
    <d v="2018-12-03T14:34:00"/>
    <d v="2018-12-03T13:20:00"/>
    <n v="4440.0000000139698"/>
    <n v="74.000000000232831"/>
    <n v="74.000000000232831"/>
    <n v="1"/>
    <s v="C533724"/>
    <s v="Closed"/>
  </r>
  <r>
    <x v="0"/>
    <x v="4"/>
    <x v="9"/>
    <s v="TR.37076"/>
    <n v="2"/>
    <x v="12"/>
    <x v="0"/>
    <d v="2018-12-03T18:34:18"/>
    <d v="2018-12-03T13:33:00"/>
    <n v="18078.000000212342"/>
    <n v="301.30000000353903"/>
    <n v="602.60000000707805"/>
    <n v="1"/>
    <s v="D533735"/>
    <s v="Closed"/>
  </r>
  <r>
    <x v="0"/>
    <x v="2"/>
    <x v="5"/>
    <s v="MTR.18593"/>
    <n v="1"/>
    <x v="12"/>
    <x v="0"/>
    <d v="2018-12-03T15:14:00"/>
    <d v="2018-12-03T13:34:00"/>
    <n v="6000.0000000698492"/>
    <n v="100.00000000116415"/>
    <n v="100.00000000116415"/>
    <n v="1"/>
    <s v="C533725"/>
    <s v="Closed"/>
  </r>
  <r>
    <x v="0"/>
    <x v="2"/>
    <x v="15"/>
    <s v="MTR.19448"/>
    <n v="1"/>
    <x v="12"/>
    <x v="0"/>
    <d v="2018-12-03T15:22:57"/>
    <d v="2018-12-03T13:50:00"/>
    <n v="5576.9999998854473"/>
    <n v="92.949999998090789"/>
    <n v="92.949999998090789"/>
    <n v="1"/>
    <s v="C533729"/>
    <s v="Closed"/>
  </r>
  <r>
    <x v="0"/>
    <x v="4"/>
    <x v="9"/>
    <s v="FS.1474"/>
    <n v="160"/>
    <x v="12"/>
    <x v="0"/>
    <d v="2018-12-04T02:34:53"/>
    <d v="2018-12-03T23:50:00"/>
    <n v="9892.9999998304993"/>
    <n v="164.88333333050832"/>
    <n v="26381.333332881331"/>
    <n v="1"/>
    <s v="D533747"/>
    <s v="Closed"/>
  </r>
  <r>
    <x v="0"/>
    <x v="4"/>
    <x v="9"/>
    <s v="PL.102544"/>
    <n v="4"/>
    <x v="12"/>
    <x v="0"/>
    <d v="2018-12-04T05:38:57"/>
    <d v="2018-12-04T03:08:00"/>
    <n v="9056.999999913387"/>
    <n v="150.94999999855645"/>
    <n v="603.7999999942258"/>
    <n v="1"/>
    <s v="D533749"/>
    <s v="Closed"/>
  </r>
  <r>
    <x v="0"/>
    <x v="2"/>
    <x v="5"/>
    <s v="MTR.18593"/>
    <n v="1"/>
    <x v="12"/>
    <x v="0"/>
    <d v="2018-12-04T09:43:39"/>
    <d v="2018-12-04T08:31:00"/>
    <n v="4358.9999999385327"/>
    <n v="72.649999998975545"/>
    <n v="72.649999998975545"/>
    <n v="1"/>
    <s v="C533751"/>
    <s v="Closed"/>
  </r>
  <r>
    <x v="0"/>
    <x v="0"/>
    <x v="0"/>
    <s v="MTR.21175"/>
    <n v="1"/>
    <x v="12"/>
    <x v="0"/>
    <d v="2018-12-04T11:59:19"/>
    <d v="2018-12-04T10:57:00"/>
    <n v="3738.9999995939434"/>
    <n v="62.316666659899056"/>
    <n v="62.316666659899056"/>
    <n v="1"/>
    <s v="C533757"/>
    <s v="Closed"/>
  </r>
  <r>
    <x v="0"/>
    <x v="0"/>
    <x v="4"/>
    <s v="REC.1064"/>
    <n v="60"/>
    <x v="12"/>
    <x v="0"/>
    <d v="2018-12-04T13:09:14"/>
    <d v="2018-12-04T12:05:00"/>
    <n v="3854.0000000735745"/>
    <n v="64.233333334559575"/>
    <n v="3854.0000000735745"/>
    <n v="1"/>
    <s v="D533765"/>
    <s v="Closed"/>
  </r>
  <r>
    <x v="0"/>
    <x v="4"/>
    <x v="9"/>
    <s v="MTR.28054"/>
    <n v="1"/>
    <x v="2"/>
    <x v="0"/>
    <d v="2018-08-30T13:54:00"/>
    <d v="2018-08-30T09:53:00"/>
    <n v="14459.99999998603"/>
    <n v="240.99999999976717"/>
    <n v="240.99999999976717"/>
    <n v="1"/>
    <s v="C524688"/>
    <s v="Closed"/>
  </r>
  <r>
    <x v="0"/>
    <x v="0"/>
    <x v="3"/>
    <s v="FS.900"/>
    <n v="1"/>
    <x v="12"/>
    <x v="0"/>
    <d v="2018-12-04T20:53:46"/>
    <d v="2018-12-04T16:56:00"/>
    <n v="14265.999999898486"/>
    <n v="237.76666666497476"/>
    <n v="237.76666666497476"/>
    <n v="1"/>
    <s v="D533793"/>
    <s v="Closed"/>
  </r>
  <r>
    <x v="0"/>
    <x v="0"/>
    <x v="3"/>
    <s v="FS.946"/>
    <n v="3"/>
    <x v="12"/>
    <x v="0"/>
    <d v="2018-12-04T21:05:10"/>
    <d v="2018-12-04T17:47:00"/>
    <n v="11890.000000200234"/>
    <n v="198.16666667000391"/>
    <n v="594.50000001001172"/>
    <n v="1"/>
    <s v="D533795"/>
    <s v="Closed"/>
  </r>
  <r>
    <x v="0"/>
    <x v="0"/>
    <x v="3"/>
    <s v="FS.943"/>
    <n v="2"/>
    <x v="12"/>
    <x v="0"/>
    <d v="2018-12-04T20:26:36"/>
    <d v="2018-12-04T17:54:40"/>
    <n v="9115.9999998752028"/>
    <n v="151.93333333125338"/>
    <n v="303.86666666250676"/>
    <n v="1"/>
    <s v="D533792"/>
    <s v="Closed"/>
  </r>
  <r>
    <x v="0"/>
    <x v="4"/>
    <x v="9"/>
    <s v="TR.37170"/>
    <n v="1"/>
    <x v="12"/>
    <x v="0"/>
    <d v="2018-12-05T14:34:03"/>
    <d v="2018-12-05T09:20:00"/>
    <n v="18842.999999877065"/>
    <n v="314.04999999795109"/>
    <n v="314.04999999795109"/>
    <n v="1"/>
    <s v="D533800"/>
    <s v="Closed"/>
  </r>
  <r>
    <x v="0"/>
    <x v="0"/>
    <x v="0"/>
    <s v="FS.1284"/>
    <n v="33"/>
    <x v="12"/>
    <x v="0"/>
    <d v="2018-12-06T10:53:07"/>
    <d v="2018-12-05T15:32:00"/>
    <n v="69666.999999876134"/>
    <n v="1161.1166666646022"/>
    <n v="38316.849999931874"/>
    <n v="1"/>
    <s v="D533819"/>
    <s v="Closed"/>
  </r>
  <r>
    <x v="1"/>
    <x v="1"/>
    <x v="11"/>
    <s v="MTR.8726"/>
    <n v="1"/>
    <x v="10"/>
    <x v="0"/>
    <d v="2018-12-06T13:27:00"/>
    <d v="2018-12-06T10:50:00"/>
    <n v="9419.9999999022111"/>
    <n v="156.99999999837019"/>
    <n v="156.99999999837019"/>
    <n v="1"/>
    <s v="C533821"/>
    <s v="Closed"/>
  </r>
  <r>
    <x v="0"/>
    <x v="0"/>
    <x v="0"/>
    <s v="FS.1338"/>
    <n v="89"/>
    <x v="12"/>
    <x v="0"/>
    <d v="2018-12-06T13:10:42"/>
    <d v="2018-12-06T12:22:31"/>
    <n v="2891.0000000149012"/>
    <n v="48.183333333581686"/>
    <n v="4288.3166666887701"/>
    <n v="1"/>
    <s v="D533835"/>
    <s v="Closed"/>
  </r>
  <r>
    <x v="0"/>
    <x v="4"/>
    <x v="9"/>
    <s v="TR.37107"/>
    <n v="3"/>
    <x v="2"/>
    <x v="0"/>
    <d v="2018-08-30T13:50:32"/>
    <d v="2018-08-30T11:52:00"/>
    <n v="7112.0000003837049"/>
    <n v="118.53333333972842"/>
    <n v="355.60000001918525"/>
    <n v="1"/>
    <s v="D524696"/>
    <s v="Closed"/>
  </r>
  <r>
    <x v="0"/>
    <x v="2"/>
    <x v="5"/>
    <s v="MTR.25525"/>
    <n v="1"/>
    <x v="12"/>
    <x v="0"/>
    <d v="2018-12-06T14:25:32"/>
    <d v="2018-12-06T13:04:00"/>
    <n v="4892.0000000623986"/>
    <n v="81.53333333437331"/>
    <n v="81.53333333437331"/>
    <n v="1"/>
    <s v="C533836"/>
    <s v="Closed"/>
  </r>
  <r>
    <x v="0"/>
    <x v="0"/>
    <x v="3"/>
    <s v="TR.34539"/>
    <n v="1"/>
    <x v="12"/>
    <x v="0"/>
    <d v="2018-12-06T16:15:45"/>
    <d v="2018-12-06T13:52:00"/>
    <n v="8625.0000001396984"/>
    <n v="143.75000000232831"/>
    <n v="143.75000000232831"/>
    <n v="1"/>
    <s v="D533850"/>
    <s v="Closed"/>
  </r>
  <r>
    <x v="0"/>
    <x v="0"/>
    <x v="3"/>
    <s v="FS.918"/>
    <n v="67"/>
    <x v="12"/>
    <x v="0"/>
    <d v="2018-12-06T14:58:23"/>
    <d v="2018-12-06T14:02:00"/>
    <n v="3382.9999999841675"/>
    <n v="56.383333333069459"/>
    <n v="3777.6833333156537"/>
    <n v="1"/>
    <s v="D533842"/>
    <s v="Closed"/>
  </r>
  <r>
    <x v="0"/>
    <x v="2"/>
    <x v="5"/>
    <s v="MTR.18438"/>
    <n v="1"/>
    <x v="12"/>
    <x v="0"/>
    <d v="2018-12-06T15:32:41"/>
    <d v="2018-12-06T14:45:00"/>
    <n v="2860.9999999171123"/>
    <n v="47.683333331951872"/>
    <n v="47.683333331951872"/>
    <n v="1"/>
    <s v="C533848"/>
    <s v="Closed"/>
  </r>
  <r>
    <x v="0"/>
    <x v="0"/>
    <x v="1"/>
    <s v="MTR.22151"/>
    <n v="1"/>
    <x v="2"/>
    <x v="0"/>
    <d v="2018-09-06T04:57:49"/>
    <d v="2018-09-06T03:25:00"/>
    <n v="5568.9999999012798"/>
    <n v="92.81666666502133"/>
    <n v="92.81666666502133"/>
    <n v="1"/>
    <s v="C525339"/>
    <s v="Closed"/>
  </r>
  <r>
    <x v="0"/>
    <x v="2"/>
    <x v="5"/>
    <s v="MTR.17623"/>
    <n v="1"/>
    <x v="12"/>
    <x v="0"/>
    <d v="2018-12-07T14:29:44"/>
    <d v="2018-12-07T10:34:46"/>
    <n v="14097.999999602325"/>
    <n v="234.96666666003875"/>
    <n v="234.96666666003875"/>
    <n v="1"/>
    <s v="C533861"/>
    <s v="Closed"/>
  </r>
  <r>
    <x v="0"/>
    <x v="2"/>
    <x v="5"/>
    <s v="MTR.17642"/>
    <n v="1"/>
    <x v="12"/>
    <x v="0"/>
    <d v="2018-12-07T11:52:02"/>
    <d v="2018-12-07T10:35:00"/>
    <n v="4622.0000004395843"/>
    <n v="77.033333340659738"/>
    <n v="77.033333340659738"/>
    <n v="1"/>
    <s v="C533862"/>
    <s v="Closed"/>
  </r>
  <r>
    <x v="0"/>
    <x v="4"/>
    <x v="8"/>
    <s v="FS.1075"/>
    <n v="1"/>
    <x v="12"/>
    <x v="0"/>
    <d v="2018-12-07T13:04:30"/>
    <d v="2018-12-07T10:48:00"/>
    <n v="8190.0000002933666"/>
    <n v="136.50000000488944"/>
    <n v="136.50000000488944"/>
    <n v="1"/>
    <s v="D533864"/>
    <s v="Closed"/>
  </r>
  <r>
    <x v="0"/>
    <x v="0"/>
    <x v="3"/>
    <s v="MTR.25747"/>
    <n v="1"/>
    <x v="12"/>
    <x v="0"/>
    <d v="2018-12-07T15:34:53"/>
    <d v="2018-12-07T11:59:55"/>
    <n v="12898.00000009127"/>
    <n v="214.96666666818783"/>
    <n v="214.96666666818783"/>
    <n v="1"/>
    <s v="C533865"/>
    <s v="Closed"/>
  </r>
  <r>
    <x v="0"/>
    <x v="0"/>
    <x v="0"/>
    <s v="FS.1284"/>
    <n v="33"/>
    <x v="12"/>
    <x v="0"/>
    <d v="2018-12-07T15:36:12"/>
    <d v="2018-12-07T14:10:00"/>
    <n v="5171.9999995082617"/>
    <n v="86.199999991804361"/>
    <n v="2844.5999997295439"/>
    <n v="1"/>
    <s v="D533874"/>
    <s v="Closed"/>
  </r>
  <r>
    <x v="0"/>
    <x v="2"/>
    <x v="10"/>
    <s v="FS.171"/>
    <n v="9"/>
    <x v="12"/>
    <x v="0"/>
    <d v="2018-12-08T15:43:38"/>
    <d v="2018-12-08T13:32:00"/>
    <n v="7897.9999999282882"/>
    <n v="131.63333333213814"/>
    <n v="1184.6999999892432"/>
    <n v="1"/>
    <s v="D533887"/>
    <s v="Closed"/>
  </r>
  <r>
    <x v="0"/>
    <x v="4"/>
    <x v="9"/>
    <s v="FS.1440"/>
    <n v="40"/>
    <x v="12"/>
    <x v="0"/>
    <d v="2018-12-08T17:12:10"/>
    <d v="2018-12-08T16:16:00"/>
    <n v="3370.0000000884756"/>
    <n v="56.166666668141261"/>
    <n v="2246.6666667256504"/>
    <n v="1"/>
    <s v="D533900"/>
    <s v="Closed"/>
  </r>
  <r>
    <x v="0"/>
    <x v="2"/>
    <x v="5"/>
    <s v="FS.539"/>
    <n v="2"/>
    <x v="12"/>
    <x v="0"/>
    <d v="2018-12-08T18:22:14"/>
    <d v="2018-12-08T16:31:00"/>
    <n v="6673.9999998360872"/>
    <n v="111.23333333060145"/>
    <n v="222.46666666120291"/>
    <n v="1"/>
    <s v="D533916"/>
    <s v="Closed"/>
  </r>
  <r>
    <x v="0"/>
    <x v="0"/>
    <x v="4"/>
    <s v="FS.1069"/>
    <n v="23"/>
    <x v="12"/>
    <x v="0"/>
    <d v="2018-12-08T17:38:22"/>
    <d v="2018-12-08T17:13:45"/>
    <n v="1477.000000141561"/>
    <n v="24.616666669026017"/>
    <n v="566.1833333875984"/>
    <n v="1"/>
    <s v="D533913"/>
    <s v="Closed"/>
  </r>
  <r>
    <x v="0"/>
    <x v="0"/>
    <x v="3"/>
    <s v="REC.2872"/>
    <n v="153"/>
    <x v="12"/>
    <x v="0"/>
    <d v="2018-12-09T07:28:34"/>
    <d v="2018-12-09T04:56:02"/>
    <n v="9152.000000118278"/>
    <n v="152.53333333530463"/>
    <n v="23337.600000301609"/>
    <n v="1"/>
    <s v="D533943"/>
    <s v="Closed"/>
  </r>
  <r>
    <x v="1"/>
    <x v="6"/>
    <x v="13"/>
    <s v="TR.42747"/>
    <n v="6"/>
    <x v="4"/>
    <x v="0"/>
    <d v="2018-12-09T09:45:20"/>
    <d v="2018-12-09T05:44:07"/>
    <n v="14473.000000510365"/>
    <n v="241.21666667517275"/>
    <n v="1447.3000000510365"/>
    <n v="1"/>
    <s v="D533940"/>
    <s v="Closed"/>
  </r>
  <r>
    <x v="0"/>
    <x v="0"/>
    <x v="3"/>
    <s v="FS.626"/>
    <n v="6"/>
    <x v="12"/>
    <x v="0"/>
    <d v="2018-12-09T08:44:56"/>
    <d v="2018-12-09T05:48:05"/>
    <n v="10610.99999982398"/>
    <n v="176.84999999706633"/>
    <n v="1061.099999982398"/>
    <n v="1"/>
    <s v="D533945"/>
    <s v="Closed"/>
  </r>
  <r>
    <x v="0"/>
    <x v="0"/>
    <x v="3"/>
    <s v="TR.35225"/>
    <n v="2"/>
    <x v="12"/>
    <x v="0"/>
    <d v="2018-12-09T12:23:23"/>
    <d v="2018-12-09T10:26:42"/>
    <n v="7000.9999995818362"/>
    <n v="116.68333332636394"/>
    <n v="233.36666665272787"/>
    <n v="1"/>
    <s v="D533951"/>
    <s v="Closed"/>
  </r>
  <r>
    <x v="0"/>
    <x v="0"/>
    <x v="0"/>
    <s v="REC.1040"/>
    <n v="338"/>
    <x v="12"/>
    <x v="0"/>
    <d v="2018-12-09T19:17:05"/>
    <d v="2018-12-09T16:44:49"/>
    <n v="9136.0000001499429"/>
    <n v="152.26666666916572"/>
    <n v="51466.133334178012"/>
    <n v="1"/>
    <s v="D534051"/>
    <s v="Closed"/>
  </r>
  <r>
    <x v="0"/>
    <x v="0"/>
    <x v="4"/>
    <s v="TR.35975"/>
    <n v="1"/>
    <x v="12"/>
    <x v="0"/>
    <d v="2018-12-09T19:41:24"/>
    <d v="2018-12-09T19:09:43"/>
    <n v="1900.9999999310821"/>
    <n v="31.683333332184702"/>
    <n v="31.683333332184702"/>
    <n v="1"/>
    <s v="D534061"/>
    <s v="Closed"/>
  </r>
  <r>
    <x v="0"/>
    <x v="2"/>
    <x v="10"/>
    <s v="FS.48"/>
    <n v="1"/>
    <x v="12"/>
    <x v="0"/>
    <d v="2018-12-10T08:54:00"/>
    <d v="2018-12-10T07:59:00"/>
    <n v="3300.0000000698492"/>
    <n v="55.000000001164153"/>
    <n v="55.000000001164153"/>
    <n v="1"/>
    <s v="D534066"/>
    <s v="Closed"/>
  </r>
  <r>
    <x v="0"/>
    <x v="0"/>
    <x v="4"/>
    <s v="MTR.17310"/>
    <n v="1"/>
    <x v="12"/>
    <x v="0"/>
    <d v="2018-12-10T12:39:00"/>
    <d v="2018-12-10T11:27:00"/>
    <n v="4320.0000002514571"/>
    <n v="72.000000004190952"/>
    <n v="72.000000004190952"/>
    <n v="1"/>
    <s v="C534067"/>
    <s v="Closed"/>
  </r>
  <r>
    <x v="0"/>
    <x v="0"/>
    <x v="4"/>
    <s v="MTR.18500"/>
    <n v="1"/>
    <x v="12"/>
    <x v="0"/>
    <d v="2018-12-10T13:41:26"/>
    <d v="2018-12-10T13:02:00"/>
    <n v="2365.9999998752028"/>
    <n v="39.43333333125338"/>
    <n v="39.43333333125338"/>
    <n v="1"/>
    <s v="C534069"/>
    <s v="Closed"/>
  </r>
  <r>
    <x v="0"/>
    <x v="0"/>
    <x v="3"/>
    <s v="MTR.27227"/>
    <n v="1"/>
    <x v="12"/>
    <x v="0"/>
    <d v="2018-12-10T16:04:06"/>
    <d v="2018-12-10T15:06:32"/>
    <n v="3454.0000002365559"/>
    <n v="57.566666670609266"/>
    <n v="57.566666670609266"/>
    <n v="1"/>
    <s v="C534072"/>
    <s v="Closed"/>
  </r>
  <r>
    <x v="0"/>
    <x v="0"/>
    <x v="4"/>
    <s v="MTR.17321"/>
    <n v="1"/>
    <x v="12"/>
    <x v="0"/>
    <d v="2018-12-10T17:04:57"/>
    <d v="2018-12-10T15:59:00"/>
    <n v="3956.9999996339902"/>
    <n v="65.949999993899837"/>
    <n v="65.949999993899837"/>
    <n v="1"/>
    <s v="C534075"/>
    <s v="Closed"/>
  </r>
  <r>
    <x v="0"/>
    <x v="4"/>
    <x v="9"/>
    <s v="FS.1350"/>
    <n v="3"/>
    <x v="12"/>
    <x v="0"/>
    <d v="2018-12-11T10:59:52"/>
    <d v="2018-12-11T09:47:49"/>
    <n v="4323.0000003241003"/>
    <n v="72.050000005401671"/>
    <n v="216.15000001620501"/>
    <n v="1"/>
    <s v="D534084"/>
    <s v="Closed"/>
  </r>
  <r>
    <x v="0"/>
    <x v="2"/>
    <x v="5"/>
    <s v="FS.655"/>
    <n v="11"/>
    <x v="12"/>
    <x v="0"/>
    <d v="2018-12-11T12:41:00"/>
    <d v="2018-12-11T11:49:00"/>
    <n v="3120.0000001117587"/>
    <n v="52.000000001862645"/>
    <n v="572.0000000204891"/>
    <n v="1"/>
    <s v="D534088"/>
    <s v="Closed"/>
  </r>
  <r>
    <x v="0"/>
    <x v="2"/>
    <x v="10"/>
    <s v="REC.185"/>
    <n v="18"/>
    <x v="12"/>
    <x v="0"/>
    <d v="2018-12-11T15:30:23"/>
    <d v="2018-12-11T14:28:00"/>
    <n v="3742.9999999003485"/>
    <n v="62.383333331672475"/>
    <n v="1122.8999999701045"/>
    <n v="1"/>
    <s v="D534094"/>
    <s v="Closed"/>
  </r>
  <r>
    <x v="0"/>
    <x v="2"/>
    <x v="5"/>
    <s v="FS.655"/>
    <n v="11"/>
    <x v="12"/>
    <x v="0"/>
    <d v="2018-12-11T15:40:00"/>
    <d v="2018-12-11T14:38:00"/>
    <n v="3720.0000001816079"/>
    <n v="62.000000003026798"/>
    <n v="682.00000003329478"/>
    <n v="1"/>
    <s v="D534097"/>
    <s v="Closed"/>
  </r>
  <r>
    <x v="0"/>
    <x v="3"/>
    <x v="7"/>
    <s v="REC.1599"/>
    <n v="100"/>
    <x v="12"/>
    <x v="0"/>
    <d v="2018-12-11T17:16:44"/>
    <d v="2018-12-11T16:39:01"/>
    <n v="2262.9999996861443"/>
    <n v="37.716666661435738"/>
    <n v="3771.6666661435738"/>
    <n v="1"/>
    <s v="D534116"/>
    <s v="Closed"/>
  </r>
  <r>
    <x v="0"/>
    <x v="0"/>
    <x v="4"/>
    <s v="MTR.18961"/>
    <n v="1"/>
    <x v="12"/>
    <x v="0"/>
    <d v="2018-12-12T03:56:41"/>
    <d v="2018-12-12T02:45:00"/>
    <n v="4300.9999995818362"/>
    <n v="71.683333326363936"/>
    <n v="71.683333326363936"/>
    <n v="1"/>
    <s v="C534119"/>
    <s v="Closed"/>
  </r>
  <r>
    <x v="0"/>
    <x v="0"/>
    <x v="4"/>
    <s v="FS.1527"/>
    <n v="12"/>
    <x v="12"/>
    <x v="0"/>
    <d v="2018-12-12T04:01:00"/>
    <d v="2018-12-12T02:54:00"/>
    <n v="4019.9999999022111"/>
    <n v="66.999999998370185"/>
    <n v="803.99999998044223"/>
    <n v="1"/>
    <s v="D534122"/>
    <s v="Closed"/>
  </r>
  <r>
    <x v="0"/>
    <x v="0"/>
    <x v="4"/>
    <s v="FS.2900"/>
    <n v="7"/>
    <x v="12"/>
    <x v="0"/>
    <d v="2018-12-12T10:49:22"/>
    <d v="2018-12-12T09:12:00"/>
    <n v="5842.0000002253801"/>
    <n v="97.366666670423001"/>
    <n v="681.56666669296101"/>
    <n v="1"/>
    <s v="D534124"/>
    <s v="Closed"/>
  </r>
  <r>
    <x v="0"/>
    <x v="0"/>
    <x v="3"/>
    <s v="TR.33975"/>
    <n v="2"/>
    <x v="12"/>
    <x v="0"/>
    <d v="2018-12-12T13:57:28"/>
    <d v="2018-12-12T10:57:00"/>
    <n v="10827.999999630265"/>
    <n v="180.46666666050442"/>
    <n v="360.93333332100883"/>
    <n v="1"/>
    <s v="D534127"/>
    <s v="Closed"/>
  </r>
  <r>
    <x v="0"/>
    <x v="3"/>
    <x v="7"/>
    <s v="FS.1625"/>
    <n v="3"/>
    <x v="12"/>
    <x v="0"/>
    <d v="2018-12-12T13:49:00"/>
    <d v="2018-12-12T12:08:00"/>
    <n v="6059.9999996367842"/>
    <n v="100.9999999939464"/>
    <n v="302.99999998183921"/>
    <n v="1"/>
    <s v="D534130"/>
    <s v="Closed"/>
  </r>
  <r>
    <x v="0"/>
    <x v="0"/>
    <x v="4"/>
    <s v="MTR.17641"/>
    <n v="1"/>
    <x v="12"/>
    <x v="0"/>
    <d v="2018-12-12T19:57:54"/>
    <d v="2018-12-12T17:13:00"/>
    <n v="9894.0000000642613"/>
    <n v="164.90000000107102"/>
    <n v="164.90000000107102"/>
    <n v="1"/>
    <s v="C534135"/>
    <s v="Closed"/>
  </r>
  <r>
    <x v="0"/>
    <x v="0"/>
    <x v="1"/>
    <s v="MTR.21592"/>
    <n v="1"/>
    <x v="12"/>
    <x v="0"/>
    <d v="2018-12-12T20:51:04"/>
    <d v="2018-12-12T20:04:00"/>
    <n v="2824.0000000689179"/>
    <n v="47.066666667815298"/>
    <n v="47.066666667815298"/>
    <n v="1"/>
    <s v="C534136"/>
    <s v="Closed"/>
  </r>
  <r>
    <x v="0"/>
    <x v="4"/>
    <x v="9"/>
    <s v="TR.37467"/>
    <n v="2"/>
    <x v="12"/>
    <x v="0"/>
    <d v="2018-12-13T11:24:54"/>
    <d v="2018-12-12T21:22:50"/>
    <n v="50523.999999649823"/>
    <n v="842.06666666083038"/>
    <n v="1684.1333333216608"/>
    <n v="1"/>
    <s v="D534145"/>
    <s v="Closed"/>
  </r>
  <r>
    <x v="0"/>
    <x v="0"/>
    <x v="4"/>
    <s v="REC.1114"/>
    <n v="43"/>
    <x v="12"/>
    <x v="0"/>
    <d v="2018-12-13T12:47:47"/>
    <d v="2018-12-13T12:17:00"/>
    <n v="1846.9999998807907"/>
    <n v="30.783333331346512"/>
    <n v="1323.6833332479"/>
    <n v="1"/>
    <s v="D534146"/>
    <s v="Closed"/>
  </r>
  <r>
    <x v="0"/>
    <x v="2"/>
    <x v="16"/>
    <s v="TR.33773"/>
    <n v="10"/>
    <x v="12"/>
    <x v="0"/>
    <d v="2018-12-13T16:53:18"/>
    <d v="2018-12-13T14:05:00"/>
    <n v="10097.999999974854"/>
    <n v="168.2999999995809"/>
    <n v="1682.999999995809"/>
    <n v="1"/>
    <s v="D534151"/>
    <s v="Closed"/>
  </r>
  <r>
    <x v="0"/>
    <x v="2"/>
    <x v="5"/>
    <s v="REC.697"/>
    <n v="164"/>
    <x v="12"/>
    <x v="0"/>
    <d v="2018-12-14T05:03:35"/>
    <d v="2018-12-14T02:59:22"/>
    <n v="7453.0000002589077"/>
    <n v="124.21666667098179"/>
    <n v="20371.533334041014"/>
    <n v="1"/>
    <s v="D534164"/>
    <s v="Closed"/>
  </r>
  <r>
    <x v="0"/>
    <x v="2"/>
    <x v="10"/>
    <s v="MTR.22988"/>
    <n v="1"/>
    <x v="12"/>
    <x v="0"/>
    <d v="2018-12-14T05:09:04"/>
    <d v="2018-12-14T04:21:00"/>
    <n v="2883.9999996358529"/>
    <n v="48.066666660597548"/>
    <n v="48.066666660597548"/>
    <n v="1"/>
    <s v="C534163"/>
    <s v="Closed"/>
  </r>
  <r>
    <x v="0"/>
    <x v="7"/>
    <x v="17"/>
    <s v="REC.1740"/>
    <n v="90"/>
    <x v="12"/>
    <x v="0"/>
    <d v="2018-12-14T07:19:08"/>
    <d v="2018-12-14T05:12:00"/>
    <n v="7627.9999996768311"/>
    <n v="127.13333332794718"/>
    <n v="11441.999999515247"/>
    <n v="1"/>
    <s v="D534181"/>
    <s v="Closed"/>
  </r>
  <r>
    <x v="0"/>
    <x v="4"/>
    <x v="9"/>
    <s v="REC.1477"/>
    <n v="76"/>
    <x v="12"/>
    <x v="0"/>
    <d v="2018-12-14T06:46:44"/>
    <d v="2018-12-14T05:41:00"/>
    <n v="3943.9999997382984"/>
    <n v="65.733333328971639"/>
    <n v="4995.7333330018446"/>
    <n v="1"/>
    <s v="D534178"/>
    <s v="Closed"/>
  </r>
  <r>
    <x v="0"/>
    <x v="0"/>
    <x v="3"/>
    <s v="REC.593"/>
    <n v="215"/>
    <x v="12"/>
    <x v="0"/>
    <d v="2018-12-14T09:39:00"/>
    <d v="2018-12-14T08:28:00"/>
    <n v="4260.0000000558794"/>
    <n v="71.000000000931323"/>
    <n v="15265.000000200234"/>
    <n v="1"/>
    <s v="D534213"/>
    <s v="Closed"/>
  </r>
  <r>
    <x v="0"/>
    <x v="3"/>
    <x v="7"/>
    <s v="MTR.17051"/>
    <n v="1"/>
    <x v="12"/>
    <x v="0"/>
    <d v="2018-12-14T11:19:00"/>
    <d v="2018-12-14T09:16:00"/>
    <n v="7380.0000001676381"/>
    <n v="123.00000000279397"/>
    <n v="123.00000000279397"/>
    <n v="1"/>
    <s v="C534216"/>
    <s v="Closed"/>
  </r>
  <r>
    <x v="0"/>
    <x v="2"/>
    <x v="10"/>
    <s v="FS.48"/>
    <n v="1"/>
    <x v="12"/>
    <x v="0"/>
    <d v="2018-12-14T13:31:22"/>
    <d v="2018-12-14T13:11:00"/>
    <n v="1222.0000002533197"/>
    <n v="20.366666670888662"/>
    <n v="20.366666670888662"/>
    <n v="1"/>
    <s v="D534230"/>
    <s v="Closed"/>
  </r>
  <r>
    <x v="0"/>
    <x v="0"/>
    <x v="4"/>
    <s v="PL.99600"/>
    <n v="1"/>
    <x v="12"/>
    <x v="0"/>
    <d v="2018-12-14T16:00:22"/>
    <d v="2018-12-14T14:51:00"/>
    <n v="4161.9999997783452"/>
    <n v="69.36666666297242"/>
    <n v="69.36666666297242"/>
    <n v="1"/>
    <s v="D534232"/>
    <s v="Closed"/>
  </r>
  <r>
    <x v="0"/>
    <x v="2"/>
    <x v="5"/>
    <s v="MTR.19218"/>
    <n v="1"/>
    <x v="12"/>
    <x v="0"/>
    <d v="2018-12-15T00:00:07"/>
    <d v="2018-12-14T23:02:00"/>
    <n v="3486.9999997783452"/>
    <n v="58.11666666297242"/>
    <n v="58.11666666297242"/>
    <n v="1"/>
    <s v="C534235"/>
    <s v="Closed"/>
  </r>
  <r>
    <x v="0"/>
    <x v="2"/>
    <x v="5"/>
    <s v="MTR.19161"/>
    <n v="1"/>
    <x v="12"/>
    <x v="0"/>
    <d v="2018-12-14T23:59:31"/>
    <d v="2018-12-14T23:09:42"/>
    <n v="2989.0000002924353"/>
    <n v="49.816666671540588"/>
    <n v="49.816666671540588"/>
    <n v="1"/>
    <s v="C534236"/>
    <s v="Closed"/>
  </r>
  <r>
    <x v="0"/>
    <x v="2"/>
    <x v="5"/>
    <s v="MTR.24302"/>
    <n v="1"/>
    <x v="12"/>
    <x v="0"/>
    <d v="2018-12-15T06:05:52"/>
    <d v="2018-12-15T05:17:47"/>
    <n v="2884.9999998696148"/>
    <n v="48.083333331160247"/>
    <n v="48.083333331160247"/>
    <n v="1"/>
    <s v="C534237"/>
    <s v="Closed"/>
  </r>
  <r>
    <x v="1"/>
    <x v="1"/>
    <x v="20"/>
    <s v="MTR.12326"/>
    <n v="1"/>
    <x v="1"/>
    <x v="0"/>
    <d v="2018-12-15T08:58:01"/>
    <d v="2018-12-15T07:38:03"/>
    <n v="4798.0000000912696"/>
    <n v="79.966666668187827"/>
    <n v="79.966666668187827"/>
    <n v="1"/>
    <s v="C534238"/>
    <s v="Closed"/>
  </r>
  <r>
    <x v="0"/>
    <x v="4"/>
    <x v="9"/>
    <s v="MTR.28946"/>
    <n v="1"/>
    <x v="12"/>
    <x v="0"/>
    <d v="2018-12-15T14:44:52"/>
    <d v="2018-12-15T13:37:00"/>
    <n v="4072.0000001136214"/>
    <n v="67.866666668560356"/>
    <n v="67.866666668560356"/>
    <n v="1"/>
    <s v="C534240"/>
    <s v="Closed"/>
  </r>
  <r>
    <x v="1"/>
    <x v="1"/>
    <x v="20"/>
    <s v="FS.2799"/>
    <n v="3"/>
    <x v="1"/>
    <x v="0"/>
    <d v="2018-12-16T09:53:30"/>
    <d v="2018-12-16T07:24:14"/>
    <n v="8955.9999995632097"/>
    <n v="149.26666665938683"/>
    <n v="447.79999997816049"/>
    <n v="1"/>
    <s v="D534248"/>
    <s v="Closed"/>
  </r>
  <r>
    <x v="0"/>
    <x v="7"/>
    <x v="17"/>
    <s v="FS.1816"/>
    <n v="22"/>
    <x v="12"/>
    <x v="0"/>
    <d v="2018-12-16T10:12:56"/>
    <d v="2018-12-16T07:55:00"/>
    <n v="8276.0000002803281"/>
    <n v="137.93333333800547"/>
    <n v="3034.5333334361203"/>
    <n v="1"/>
    <s v="D534249"/>
    <s v="Closed"/>
  </r>
  <r>
    <x v="0"/>
    <x v="2"/>
    <x v="10"/>
    <s v="REC.2858"/>
    <n v="319"/>
    <x v="12"/>
    <x v="0"/>
    <d v="2018-12-16T13:55:28"/>
    <d v="2018-12-16T10:45:00"/>
    <n v="11428.000000328757"/>
    <n v="190.46666667214595"/>
    <n v="60758.866668414557"/>
    <n v="1"/>
    <s v="D534300"/>
    <s v="Closed"/>
  </r>
  <r>
    <x v="0"/>
    <x v="2"/>
    <x v="15"/>
    <s v="MTR.22509"/>
    <n v="1"/>
    <x v="12"/>
    <x v="0"/>
    <d v="2018-12-16T13:53:48"/>
    <d v="2018-12-16T11:38:49"/>
    <n v="8098.999999766238"/>
    <n v="134.9833333294373"/>
    <n v="134.9833333294373"/>
    <n v="1"/>
    <s v="C534275"/>
    <s v="Closed"/>
  </r>
  <r>
    <x v="0"/>
    <x v="7"/>
    <x v="17"/>
    <s v="FS.1794"/>
    <n v="58"/>
    <x v="12"/>
    <x v="0"/>
    <d v="2018-12-16T17:32:58"/>
    <d v="2018-12-16T15:49:00"/>
    <n v="6237.9999997559935"/>
    <n v="103.96666666259989"/>
    <n v="6030.0666664307937"/>
    <n v="1"/>
    <s v="D534312"/>
    <s v="Closed"/>
  </r>
  <r>
    <x v="0"/>
    <x v="3"/>
    <x v="7"/>
    <s v="MTR.17053"/>
    <n v="1"/>
    <x v="12"/>
    <x v="0"/>
    <d v="2018-12-17T13:38:39"/>
    <d v="2018-12-17T07:38:00"/>
    <n v="21638.999999687076"/>
    <n v="360.64999999478459"/>
    <n v="360.64999999478459"/>
    <n v="1"/>
    <s v="C534315"/>
    <s v="Closed"/>
  </r>
  <r>
    <x v="0"/>
    <x v="2"/>
    <x v="10"/>
    <s v="MTR.25115"/>
    <n v="1"/>
    <x v="12"/>
    <x v="0"/>
    <d v="2018-12-17T11:08:04"/>
    <d v="2018-12-17T08:00:14"/>
    <n v="11270.000000484288"/>
    <n v="187.8333333414048"/>
    <n v="187.8333333414048"/>
    <n v="1"/>
    <s v="C534316"/>
    <s v="Closed"/>
  </r>
  <r>
    <x v="0"/>
    <x v="0"/>
    <x v="4"/>
    <s v="FS.2900"/>
    <n v="5"/>
    <x v="2"/>
    <x v="0"/>
    <d v="2018-09-25T17:27:26"/>
    <d v="2018-09-25T16:15:00"/>
    <n v="4346.0000000428408"/>
    <n v="72.433333334047347"/>
    <n v="362.16666667023674"/>
    <n v="1"/>
    <s v="D525685"/>
    <s v="Closed"/>
  </r>
  <r>
    <x v="0"/>
    <x v="3"/>
    <x v="6"/>
    <s v="FS.1742"/>
    <n v="63"/>
    <x v="12"/>
    <x v="0"/>
    <d v="2018-12-17T11:55:21"/>
    <d v="2018-12-17T10:20:00"/>
    <n v="5721.0000002291054"/>
    <n v="95.350000003818423"/>
    <n v="6007.0500002405606"/>
    <n v="1"/>
    <s v="D534368"/>
    <s v="Closed"/>
  </r>
  <r>
    <x v="0"/>
    <x v="7"/>
    <x v="17"/>
    <s v="MTR.15243"/>
    <n v="1"/>
    <x v="12"/>
    <x v="0"/>
    <d v="2018-12-17T12:15:44"/>
    <d v="2018-12-17T11:18:00"/>
    <n v="3464.0000000596046"/>
    <n v="57.733333334326744"/>
    <n v="57.733333334326744"/>
    <n v="1"/>
    <s v="C534326"/>
    <s v="Closed"/>
  </r>
  <r>
    <x v="0"/>
    <x v="4"/>
    <x v="9"/>
    <s v="MTR.28661"/>
    <n v="1"/>
    <x v="12"/>
    <x v="0"/>
    <d v="2018-12-17T13:03:11"/>
    <d v="2018-12-17T11:20:00"/>
    <n v="6191.0000000847504"/>
    <n v="103.18333333474584"/>
    <n v="103.18333333474584"/>
    <n v="1"/>
    <s v="C534325"/>
    <s v="Closed"/>
  </r>
  <r>
    <x v="0"/>
    <x v="4"/>
    <x v="9"/>
    <s v="FS.1440"/>
    <n v="40"/>
    <x v="12"/>
    <x v="0"/>
    <d v="2018-12-17T12:47:36"/>
    <d v="2018-12-17T11:38:00"/>
    <n v="4175.9999999077991"/>
    <n v="69.599999998463318"/>
    <n v="2783.9999999385327"/>
    <n v="1"/>
    <s v="D534388"/>
    <s v="Closed"/>
  </r>
  <r>
    <x v="0"/>
    <x v="0"/>
    <x v="0"/>
    <s v="FDR.8367"/>
    <n v="932"/>
    <x v="12"/>
    <x v="0"/>
    <d v="2018-12-17T13:00:08"/>
    <d v="2018-12-17T11:45:00"/>
    <n v="4507.9999995650724"/>
    <n v="75.133333326084539"/>
    <n v="70024.266659910791"/>
    <n v="1"/>
    <s v="D534360"/>
    <s v="Closed"/>
  </r>
  <r>
    <x v="0"/>
    <x v="4"/>
    <x v="8"/>
    <s v="FS.1233"/>
    <n v="14"/>
    <x v="12"/>
    <x v="0"/>
    <d v="2018-12-17T13:25:13"/>
    <d v="2018-12-17T11:47:00"/>
    <n v="5893.0000002030283"/>
    <n v="98.216666670050472"/>
    <n v="1375.0333333807066"/>
    <n v="1"/>
    <s v="D534437"/>
    <s v="Closed"/>
  </r>
  <r>
    <x v="0"/>
    <x v="4"/>
    <x v="27"/>
    <s v="MTR.27689"/>
    <n v="1"/>
    <x v="12"/>
    <x v="0"/>
    <d v="2018-12-17T14:07:12"/>
    <d v="2018-12-17T12:01:00"/>
    <n v="7571.9999997876585"/>
    <n v="126.19999999646097"/>
    <n v="126.19999999646097"/>
    <n v="1"/>
    <s v="C534402"/>
    <s v="Closed"/>
  </r>
  <r>
    <x v="0"/>
    <x v="0"/>
    <x v="0"/>
    <s v="TR.36244"/>
    <n v="1"/>
    <x v="2"/>
    <x v="0"/>
    <d v="2018-09-27T16:15:00"/>
    <d v="2018-09-27T14:55:00"/>
    <n v="4799.9999999301508"/>
    <n v="79.999999998835847"/>
    <n v="79.999999998835847"/>
    <n v="1"/>
    <s v="D525732"/>
    <s v="Closed"/>
  </r>
  <r>
    <x v="0"/>
    <x v="0"/>
    <x v="3"/>
    <s v="MTR.28325"/>
    <n v="1"/>
    <x v="12"/>
    <x v="0"/>
    <d v="2018-12-17T18:14:28"/>
    <d v="2018-12-17T15:46:00"/>
    <n v="8907.9999996582046"/>
    <n v="148.46666666097008"/>
    <n v="148.46666666097008"/>
    <n v="1"/>
    <s v="C534471"/>
    <s v="Closed"/>
  </r>
  <r>
    <x v="0"/>
    <x v="0"/>
    <x v="3"/>
    <s v="SLUG.24211"/>
    <n v="1"/>
    <x v="12"/>
    <x v="0"/>
    <d v="2018-12-18T12:45:13"/>
    <d v="2018-12-18T10:17:49"/>
    <n v="8843.9999997848645"/>
    <n v="147.39999999641441"/>
    <n v="147.39999999641441"/>
    <n v="1"/>
    <s v="D534479"/>
    <s v="Closed"/>
  </r>
  <r>
    <x v="0"/>
    <x v="2"/>
    <x v="10"/>
    <s v="MTR.206407"/>
    <n v="1"/>
    <x v="12"/>
    <x v="0"/>
    <d v="2018-12-18T12:14:51"/>
    <d v="2018-12-18T10:33:00"/>
    <n v="6111.0000002430752"/>
    <n v="101.85000000405125"/>
    <n v="101.85000000405125"/>
    <n v="1"/>
    <s v="C534475"/>
    <s v="Closed"/>
  </r>
  <r>
    <x v="0"/>
    <x v="2"/>
    <x v="10"/>
    <s v="MTR.24071"/>
    <n v="1"/>
    <x v="12"/>
    <x v="0"/>
    <d v="2018-12-18T12:14:19"/>
    <d v="2018-12-18T10:44:41"/>
    <n v="5378.0000005150214"/>
    <n v="89.633333341917023"/>
    <n v="89.633333341917023"/>
    <n v="1"/>
    <s v="C534476"/>
    <s v="Closed"/>
  </r>
  <r>
    <x v="0"/>
    <x v="0"/>
    <x v="3"/>
    <s v="MTR.27946"/>
    <n v="1"/>
    <x v="12"/>
    <x v="0"/>
    <d v="2018-12-18T12:08:46"/>
    <d v="2018-12-18T11:22:00"/>
    <n v="2805.9999996330589"/>
    <n v="46.766666660550982"/>
    <n v="46.766666660550982"/>
    <n v="1"/>
    <s v="C534477"/>
    <s v="Closed"/>
  </r>
  <r>
    <x v="0"/>
    <x v="2"/>
    <x v="10"/>
    <s v="MTR.23569"/>
    <n v="1"/>
    <x v="12"/>
    <x v="0"/>
    <d v="2018-12-18T12:23:28"/>
    <d v="2018-12-18T11:43:00"/>
    <n v="2427.9999999096617"/>
    <n v="40.466666665161029"/>
    <n v="40.466666665161029"/>
    <n v="1"/>
    <s v="C534478"/>
    <s v="Closed"/>
  </r>
  <r>
    <x v="0"/>
    <x v="4"/>
    <x v="9"/>
    <s v="MTR.27851"/>
    <n v="1"/>
    <x v="12"/>
    <x v="1"/>
    <d v="2018-12-18T16:35:00"/>
    <d v="2018-12-18T14:12:00"/>
    <n v="8579.9999996786937"/>
    <n v="142.9999999946449"/>
    <n v="142.9999999946449"/>
    <n v="1"/>
    <s v="C534482"/>
    <s v="Closed"/>
  </r>
  <r>
    <x v="0"/>
    <x v="0"/>
    <x v="3"/>
    <s v="FS.943"/>
    <n v="2"/>
    <x v="12"/>
    <x v="0"/>
    <d v="2018-12-18T14:52:41"/>
    <d v="2018-12-18T14:12:03"/>
    <n v="2437.9999997327104"/>
    <n v="40.633333328878507"/>
    <n v="81.266666657757014"/>
    <n v="1"/>
    <s v="D534484"/>
    <s v="Closed"/>
  </r>
  <r>
    <x v="0"/>
    <x v="4"/>
    <x v="9"/>
    <s v="TR.37275"/>
    <n v="4"/>
    <x v="12"/>
    <x v="1"/>
    <d v="2018-12-18T18:19:15"/>
    <d v="2018-12-18T16:36:00"/>
    <n v="6195.0000003911555"/>
    <n v="103.25000000651926"/>
    <n v="413.00000002607703"/>
    <n v="1"/>
    <s v="D534489"/>
    <s v="Closed"/>
  </r>
  <r>
    <x v="1"/>
    <x v="1"/>
    <x v="20"/>
    <s v="FS.2799"/>
    <n v="3"/>
    <x v="1"/>
    <x v="0"/>
    <d v="2018-12-20T11:42:25"/>
    <d v="2018-12-20T11:09:00"/>
    <n v="2004.9999997252598"/>
    <n v="33.416666662087664"/>
    <n v="100.24999998626299"/>
    <n v="1"/>
    <s v="D534506"/>
    <s v="Closed"/>
  </r>
  <r>
    <x v="0"/>
    <x v="2"/>
    <x v="5"/>
    <s v="TR.32830"/>
    <n v="3"/>
    <x v="2"/>
    <x v="0"/>
    <d v="2018-09-30T18:52:24"/>
    <d v="2018-09-30T18:07:00"/>
    <n v="2723.9999999525025"/>
    <n v="45.399999999208376"/>
    <n v="136.19999999762513"/>
    <n v="1"/>
    <s v="D525759"/>
    <s v="Closed"/>
  </r>
  <r>
    <x v="0"/>
    <x v="7"/>
    <x v="17"/>
    <s v="FS.1847"/>
    <n v="73"/>
    <x v="12"/>
    <x v="0"/>
    <d v="2018-12-20T16:52:59"/>
    <d v="2018-12-20T16:26:00"/>
    <n v="1619.0000000176951"/>
    <n v="26.983333333628252"/>
    <n v="1969.7833333548624"/>
    <n v="1"/>
    <s v="D534525"/>
    <s v="Closed"/>
  </r>
  <r>
    <x v="0"/>
    <x v="2"/>
    <x v="5"/>
    <s v="REC.449"/>
    <n v="34"/>
    <x v="12"/>
    <x v="0"/>
    <d v="2018-12-21T10:55:16"/>
    <d v="2018-12-21T08:53:00"/>
    <n v="7335.9999999403954"/>
    <n v="122.26666666567326"/>
    <n v="4157.0666666328907"/>
    <n v="1"/>
    <s v="D534531"/>
    <s v="Closed"/>
  </r>
  <r>
    <x v="1"/>
    <x v="6"/>
    <x v="18"/>
    <s v="MTR.14929"/>
    <n v="1"/>
    <x v="1"/>
    <x v="0"/>
    <d v="2018-12-21T10:51:18"/>
    <d v="2018-12-21T10:21:00"/>
    <n v="1818.0000000167638"/>
    <n v="30.300000000279397"/>
    <n v="30.300000000279397"/>
    <n v="1"/>
    <s v="C534534"/>
    <s v="Closed"/>
  </r>
  <r>
    <x v="1"/>
    <x v="1"/>
    <x v="20"/>
    <s v="MTR.12326"/>
    <n v="1"/>
    <x v="1"/>
    <x v="0"/>
    <d v="2018-12-21T12:02:00"/>
    <d v="2018-12-21T11:08:00"/>
    <n v="3239.9999998742715"/>
    <n v="53.999999997904524"/>
    <n v="53.999999997904524"/>
    <n v="1"/>
    <s v="C534535"/>
    <s v="Closed"/>
  </r>
  <r>
    <x v="0"/>
    <x v="3"/>
    <x v="7"/>
    <s v="MTR.17041"/>
    <n v="1"/>
    <x v="12"/>
    <x v="0"/>
    <d v="2018-12-21T17:57:49"/>
    <d v="2018-12-21T11:20:28"/>
    <n v="23841.000000201166"/>
    <n v="397.35000000335276"/>
    <n v="397.35000000335276"/>
    <n v="1"/>
    <s v="C534536"/>
    <s v="Closed"/>
  </r>
  <r>
    <x v="1"/>
    <x v="1"/>
    <x v="20"/>
    <s v="MTR.12736"/>
    <n v="1"/>
    <x v="1"/>
    <x v="0"/>
    <d v="2018-12-21T12:35:41"/>
    <d v="2018-12-21T11:57:00"/>
    <n v="2321.0000000428408"/>
    <n v="38.683333334047347"/>
    <n v="38.683333334047347"/>
    <n v="1"/>
    <s v="C534538"/>
    <s v="Closed"/>
  </r>
  <r>
    <x v="0"/>
    <x v="0"/>
    <x v="4"/>
    <s v="MTR.19579"/>
    <n v="1"/>
    <x v="12"/>
    <x v="0"/>
    <d v="2018-12-21T16:37:31"/>
    <d v="2018-12-21T15:37:00"/>
    <n v="3631.0000001220033"/>
    <n v="60.516666668700054"/>
    <n v="60.516666668700054"/>
    <n v="1"/>
    <s v="C534539"/>
    <s v="Closed"/>
  </r>
  <r>
    <x v="0"/>
    <x v="7"/>
    <x v="17"/>
    <s v="MTR.16017"/>
    <n v="1"/>
    <x v="12"/>
    <x v="0"/>
    <d v="2018-12-21T21:45:50"/>
    <d v="2018-12-21T20:20:35"/>
    <n v="5115.0000000139698"/>
    <n v="85.250000000232831"/>
    <n v="85.250000000232831"/>
    <n v="1"/>
    <s v="C534541"/>
    <s v="Closed"/>
  </r>
  <r>
    <x v="1"/>
    <x v="6"/>
    <x v="35"/>
    <s v="FS.2369"/>
    <n v="27"/>
    <x v="1"/>
    <x v="0"/>
    <d v="2018-12-21T22:33:28"/>
    <d v="2018-12-21T21:08:00"/>
    <n v="5127.9999999096617"/>
    <n v="85.466666665161029"/>
    <n v="2307.5999999593478"/>
    <n v="1"/>
    <s v="D534550"/>
    <s v="Closed"/>
  </r>
  <r>
    <x v="1"/>
    <x v="6"/>
    <x v="23"/>
    <s v="MTR.1952"/>
    <n v="1"/>
    <x v="5"/>
    <x v="0"/>
    <d v="2018-12-22T08:24:22"/>
    <d v="2018-12-22T07:38:00"/>
    <n v="2781.9999996805564"/>
    <n v="46.366666661342606"/>
    <n v="46.366666661342606"/>
    <n v="1"/>
    <s v="C534552"/>
    <s v="Closed"/>
  </r>
  <r>
    <x v="0"/>
    <x v="2"/>
    <x v="5"/>
    <s v="SLUG.74554"/>
    <n v="1"/>
    <x v="12"/>
    <x v="0"/>
    <d v="2018-12-22T19:59:18"/>
    <d v="2018-12-22T17:02:37"/>
    <n v="10601.000000000931"/>
    <n v="176.68333333334886"/>
    <n v="176.68333333334886"/>
    <n v="1"/>
    <s v="D534557"/>
    <s v="Closed"/>
  </r>
  <r>
    <x v="0"/>
    <x v="4"/>
    <x v="9"/>
    <s v="PL.142982"/>
    <n v="1"/>
    <x v="12"/>
    <x v="0"/>
    <d v="2018-12-23T17:32:32"/>
    <d v="2018-12-23T10:24:51"/>
    <n v="25661.000000056811"/>
    <n v="427.68333333428018"/>
    <n v="427.68333333428018"/>
    <n v="1"/>
    <s v="D534564"/>
    <s v="Closed"/>
  </r>
  <r>
    <x v="0"/>
    <x v="0"/>
    <x v="3"/>
    <s v="FS.567"/>
    <n v="14"/>
    <x v="12"/>
    <x v="0"/>
    <d v="2018-12-23T16:36:43"/>
    <d v="2018-12-23T15:14:32"/>
    <n v="4930.9999997494742"/>
    <n v="82.183333329157904"/>
    <n v="1150.5666666082107"/>
    <n v="1"/>
    <s v="D534562"/>
    <s v="Closed"/>
  </r>
  <r>
    <x v="0"/>
    <x v="0"/>
    <x v="3"/>
    <s v="MTR.25387"/>
    <n v="1"/>
    <x v="12"/>
    <x v="0"/>
    <d v="2018-12-23T16:37:48"/>
    <d v="2018-12-23T15:16:00"/>
    <n v="4908.0000000307336"/>
    <n v="81.800000000512227"/>
    <n v="81.800000000512227"/>
    <n v="1"/>
    <s v="C534560"/>
    <s v="Closed"/>
  </r>
  <r>
    <x v="0"/>
    <x v="0"/>
    <x v="1"/>
    <s v="PL.97051"/>
    <n v="43"/>
    <x v="12"/>
    <x v="0"/>
    <d v="2018-12-25T08:54:46"/>
    <d v="2018-12-25T07:32:21"/>
    <n v="4944.9999998789281"/>
    <n v="82.416666664648801"/>
    <n v="3543.9166665798984"/>
    <n v="1"/>
    <s v="D534579"/>
    <s v="Closed"/>
  </r>
  <r>
    <x v="0"/>
    <x v="2"/>
    <x v="10"/>
    <s v="TR.32261"/>
    <n v="2"/>
    <x v="12"/>
    <x v="0"/>
    <d v="2018-12-25T14:11:05"/>
    <d v="2018-12-25T09:08:55"/>
    <n v="18129.999999795109"/>
    <n v="302.16666666325182"/>
    <n v="604.33333332650363"/>
    <n v="1"/>
    <s v="D534585"/>
    <s v="Closed"/>
  </r>
  <r>
    <x v="0"/>
    <x v="0"/>
    <x v="1"/>
    <s v="MTR.23191"/>
    <n v="1"/>
    <x v="12"/>
    <x v="0"/>
    <d v="2018-12-25T10:08:00"/>
    <d v="2018-12-25T09:27:00"/>
    <n v="2459.9999998463318"/>
    <n v="40.999999997438863"/>
    <n v="40.999999997438863"/>
    <n v="1"/>
    <s v="C534582"/>
    <s v="Closed"/>
  </r>
  <r>
    <x v="0"/>
    <x v="0"/>
    <x v="1"/>
    <s v="SL.8224"/>
    <n v="1"/>
    <x v="12"/>
    <x v="0"/>
    <d v="2018-12-25T11:07:21"/>
    <d v="2018-12-25T09:58:00"/>
    <n v="4161.000000173226"/>
    <n v="69.3500000028871"/>
    <n v="69.3500000028871"/>
    <n v="1"/>
    <s v="D534583"/>
    <s v="Closed"/>
  </r>
  <r>
    <x v="0"/>
    <x v="0"/>
    <x v="1"/>
    <s v="MTR.23191"/>
    <n v="1"/>
    <x v="12"/>
    <x v="0"/>
    <d v="2018-12-25T11:47:18"/>
    <d v="2018-12-25T10:09:36"/>
    <n v="5861.9999998714775"/>
    <n v="97.699999997857958"/>
    <n v="97.699999997857958"/>
    <n v="1"/>
    <s v="C534584"/>
    <s v="Closed"/>
  </r>
  <r>
    <x v="1"/>
    <x v="6"/>
    <x v="23"/>
    <s v="MTR.1952"/>
    <n v="1"/>
    <x v="5"/>
    <x v="0"/>
    <d v="2018-12-25T15:24:38"/>
    <d v="2018-12-25T14:42:11"/>
    <n v="2546.9999994384125"/>
    <n v="42.449999990640208"/>
    <n v="42.449999990640208"/>
    <n v="1"/>
    <s v="C534586"/>
    <s v="Closed"/>
  </r>
  <r>
    <x v="0"/>
    <x v="0"/>
    <x v="3"/>
    <s v="PL.98889"/>
    <n v="1"/>
    <x v="12"/>
    <x v="0"/>
    <d v="2018-12-26T09:35:16"/>
    <d v="2018-12-26T08:31:26"/>
    <n v="3830.0000001210719"/>
    <n v="63.833333335351199"/>
    <n v="63.833333335351199"/>
    <n v="1"/>
    <s v="D534589"/>
    <s v="Closed"/>
  </r>
  <r>
    <x v="0"/>
    <x v="2"/>
    <x v="10"/>
    <s v="FS.222"/>
    <n v="5"/>
    <x v="12"/>
    <x v="0"/>
    <d v="2018-12-26T12:34:12"/>
    <d v="2018-12-26T11:05:29"/>
    <n v="5323.000000230968"/>
    <n v="88.716666670516133"/>
    <n v="443.58333335258067"/>
    <n v="1"/>
    <s v="D534592"/>
    <s v="Closed"/>
  </r>
  <r>
    <x v="0"/>
    <x v="0"/>
    <x v="0"/>
    <s v="TR.36972"/>
    <n v="2"/>
    <x v="2"/>
    <x v="0"/>
    <d v="2018-10-03T11:06:24"/>
    <d v="2018-10-03T09:39:00"/>
    <n v="5243.9999999944121"/>
    <n v="87.399999999906868"/>
    <n v="174.79999999981374"/>
    <n v="1"/>
    <s v="D525786"/>
    <s v="Closed"/>
  </r>
  <r>
    <x v="0"/>
    <x v="0"/>
    <x v="3"/>
    <s v="TR.33846"/>
    <n v="2"/>
    <x v="12"/>
    <x v="0"/>
    <d v="2018-12-26T18:51:18"/>
    <d v="2018-12-26T17:58:54"/>
    <n v="3143.9999994356185"/>
    <n v="52.399999990593642"/>
    <n v="104.79999998118728"/>
    <n v="1"/>
    <s v="D534599"/>
    <s v="Closed"/>
  </r>
  <r>
    <x v="0"/>
    <x v="7"/>
    <x v="17"/>
    <s v="FS.8905"/>
    <n v="12"/>
    <x v="12"/>
    <x v="0"/>
    <d v="2018-12-27T09:31:07"/>
    <d v="2018-12-27T08:34:00"/>
    <n v="3427.0000002114102"/>
    <n v="57.11666667019017"/>
    <n v="685.40000004228204"/>
    <n v="1"/>
    <s v="D534602"/>
    <s v="Closed"/>
  </r>
  <r>
    <x v="0"/>
    <x v="7"/>
    <x v="17"/>
    <s v="REC.1740"/>
    <n v="90"/>
    <x v="12"/>
    <x v="0"/>
    <d v="2018-12-27T13:09:06"/>
    <d v="2018-12-27T12:00:00"/>
    <n v="4145.9999998100102"/>
    <n v="69.099999996833503"/>
    <n v="6218.9999997150153"/>
    <n v="1"/>
    <s v="D534614"/>
    <s v="Closed"/>
  </r>
  <r>
    <x v="0"/>
    <x v="3"/>
    <x v="6"/>
    <s v="FS.1680"/>
    <n v="2"/>
    <x v="12"/>
    <x v="0"/>
    <d v="2018-12-27T14:14:58"/>
    <d v="2018-12-27T13:39:00"/>
    <n v="2158.0000002868474"/>
    <n v="35.966666671447456"/>
    <n v="71.933333342894912"/>
    <n v="1"/>
    <s v="D534619"/>
    <s v="Closed"/>
  </r>
  <r>
    <x v="0"/>
    <x v="0"/>
    <x v="4"/>
    <s v="PL.100080"/>
    <n v="2"/>
    <x v="12"/>
    <x v="0"/>
    <d v="2018-12-27T15:49:09"/>
    <d v="2018-12-27T13:52:18"/>
    <n v="7011.0000000335276"/>
    <n v="116.85000000055879"/>
    <n v="233.70000000111759"/>
    <n v="1"/>
    <s v="D534622"/>
    <s v="Closed"/>
  </r>
  <r>
    <x v="0"/>
    <x v="2"/>
    <x v="5"/>
    <s v="FS.669"/>
    <n v="6"/>
    <x v="12"/>
    <x v="0"/>
    <d v="2018-12-28T13:54:30"/>
    <d v="2018-12-28T11:47:00"/>
    <n v="7649.9999997904524"/>
    <n v="127.49999999650754"/>
    <n v="764.99999997904524"/>
    <n v="1"/>
    <s v="D534629"/>
    <s v="Closed"/>
  </r>
  <r>
    <x v="0"/>
    <x v="7"/>
    <x v="17"/>
    <s v="MTR.15570"/>
    <n v="1"/>
    <x v="2"/>
    <x v="0"/>
    <d v="2018-10-06T22:54:24"/>
    <d v="2018-10-06T19:21:00"/>
    <n v="12804.000000120141"/>
    <n v="213.40000000200234"/>
    <n v="213.40000000200234"/>
    <n v="1"/>
    <s v="C525812"/>
    <s v="Closed"/>
  </r>
  <r>
    <x v="0"/>
    <x v="4"/>
    <x v="8"/>
    <s v="TR.35812"/>
    <n v="1"/>
    <x v="12"/>
    <x v="0"/>
    <d v="2018-12-28T17:18:20"/>
    <d v="2018-12-28T15:32:00"/>
    <n v="6380.0000002607703"/>
    <n v="106.33333333767951"/>
    <n v="106.33333333767951"/>
    <n v="1"/>
    <s v="D534634"/>
    <s v="Closed"/>
  </r>
  <r>
    <x v="0"/>
    <x v="2"/>
    <x v="5"/>
    <s v="PL.94998"/>
    <n v="1"/>
    <x v="12"/>
    <x v="0"/>
    <d v="2018-12-28T21:41:20"/>
    <d v="2018-12-28T18:23:22"/>
    <n v="11877.999999909662"/>
    <n v="197.96666666516103"/>
    <n v="197.96666666516103"/>
    <n v="1"/>
    <s v="D534641"/>
    <s v="Closed"/>
  </r>
  <r>
    <x v="0"/>
    <x v="0"/>
    <x v="4"/>
    <s v="TR.36128"/>
    <n v="3"/>
    <x v="12"/>
    <x v="0"/>
    <d v="2018-12-28T22:12:18"/>
    <d v="2018-12-28T20:28:00"/>
    <n v="6258.0000000307336"/>
    <n v="104.30000000051223"/>
    <n v="312.90000000153668"/>
    <n v="1"/>
    <s v="D534642"/>
    <s v="Closed"/>
  </r>
  <r>
    <x v="0"/>
    <x v="3"/>
    <x v="7"/>
    <s v="PL.105215"/>
    <n v="26"/>
    <x v="12"/>
    <x v="0"/>
    <d v="2018-12-30T15:49:04"/>
    <d v="2018-12-30T11:12:13"/>
    <n v="16610.999999893829"/>
    <n v="276.84999999823049"/>
    <n v="7198.0999999539927"/>
    <n v="1"/>
    <s v="D534655"/>
    <s v="Closed"/>
  </r>
  <r>
    <x v="0"/>
    <x v="3"/>
    <x v="7"/>
    <s v="PL.105448"/>
    <n v="1"/>
    <x v="12"/>
    <x v="1"/>
    <d v="2018-12-30T23:59:36"/>
    <d v="2018-12-30T16:54:00"/>
    <n v="25535.999999754131"/>
    <n v="425.59999999590218"/>
    <n v="425.59999999590218"/>
    <n v="1"/>
    <s v="D534657"/>
    <s v="Closed"/>
  </r>
  <r>
    <x v="0"/>
    <x v="7"/>
    <x v="17"/>
    <s v="MTR.15871"/>
    <n v="1"/>
    <x v="12"/>
    <x v="0"/>
    <d v="2018-12-31T14:37:47"/>
    <d v="2018-12-31T11:01:00"/>
    <n v="13007.000000425614"/>
    <n v="216.78333334042691"/>
    <n v="216.78333334042691"/>
    <n v="1"/>
    <s v="C534659"/>
    <s v="Closed"/>
  </r>
  <r>
    <x v="0"/>
    <x v="0"/>
    <x v="3"/>
    <s v="FS.933"/>
    <n v="9"/>
    <x v="12"/>
    <x v="0"/>
    <d v="2018-12-31T13:18:40"/>
    <d v="2018-12-31T12:21:00"/>
    <n v="3460.0000003818423"/>
    <n v="57.666666673030704"/>
    <n v="519.00000005727634"/>
    <n v="1"/>
    <s v="D534665"/>
    <s v="Closed"/>
  </r>
  <r>
    <x v="1"/>
    <x v="1"/>
    <x v="2"/>
    <s v="MTR.11932"/>
    <n v="1"/>
    <x v="4"/>
    <x v="1"/>
    <d v="2018-12-31T14:04:55"/>
    <d v="2018-12-31T13:03:00"/>
    <n v="3715.0000002700835"/>
    <n v="61.916666671168059"/>
    <n v="61.916666671168059"/>
    <n v="1"/>
    <s v="C534670"/>
    <s v="Closed"/>
  </r>
  <r>
    <x v="1"/>
    <x v="1"/>
    <x v="2"/>
    <s v="MTR.13124"/>
    <n v="1"/>
    <x v="4"/>
    <x v="1"/>
    <d v="2018-12-31T14:03:44"/>
    <d v="2018-12-31T13:06:00"/>
    <n v="3464.0000000596046"/>
    <n v="57.733333334326744"/>
    <n v="57.733333334326744"/>
    <n v="1"/>
    <s v="C534671"/>
    <s v="Closed"/>
  </r>
  <r>
    <x v="1"/>
    <x v="6"/>
    <x v="13"/>
    <s v="FS.2844"/>
    <n v="5"/>
    <x v="2"/>
    <x v="0"/>
    <d v="2017-01-01T14:08:39"/>
    <d v="2017-01-01T11:44:00"/>
    <n v="8679"/>
    <n v="144.65"/>
    <n v="723.25"/>
    <n v="1"/>
    <s v="D507978"/>
    <s v="Normal"/>
  </r>
  <r>
    <x v="1"/>
    <x v="6"/>
    <x v="23"/>
    <s v="TR.41705"/>
    <n v="12"/>
    <x v="10"/>
    <x v="0"/>
    <d v="2017-01-03T14:44:13"/>
    <d v="2017-01-03T13:44:00"/>
    <n v="3613"/>
    <n v="60.216666666666669"/>
    <n v="722.6"/>
    <n v="1"/>
    <s v="D508261"/>
    <s v="Normal"/>
  </r>
  <r>
    <x v="1"/>
    <x v="6"/>
    <x v="21"/>
    <s v="MTR.2076"/>
    <n v="1"/>
    <x v="2"/>
    <x v="0"/>
    <d v="2017-01-06T13:15:48"/>
    <d v="2017-01-06T11:57:00"/>
    <n v="4728"/>
    <n v="78.8"/>
    <n v="78.8"/>
    <n v="1"/>
    <s v="C508282"/>
    <s v="Normal"/>
  </r>
  <r>
    <x v="1"/>
    <x v="6"/>
    <x v="13"/>
    <s v="TR.42784"/>
    <n v="4"/>
    <x v="4"/>
    <x v="0"/>
    <d v="2017-01-08T10:35:26"/>
    <d v="2017-01-08T09:54:00"/>
    <n v="2486"/>
    <n v="41.43333333333333"/>
    <n v="165.73333333333332"/>
    <n v="1"/>
    <s v="D508403"/>
    <s v="Extreme Cold"/>
  </r>
  <r>
    <x v="1"/>
    <x v="6"/>
    <x v="13"/>
    <s v="MTR.4840"/>
    <n v="1"/>
    <x v="4"/>
    <x v="0"/>
    <d v="2017-01-08T10:35:50"/>
    <d v="2017-01-08T10:13:00"/>
    <n v="1370"/>
    <n v="22.833333333333332"/>
    <n v="22.833333333333332"/>
    <n v="1"/>
    <s v="C508364"/>
    <s v="Extreme Cold"/>
  </r>
  <r>
    <x v="1"/>
    <x v="6"/>
    <x v="13"/>
    <s v="TR.41571"/>
    <n v="5"/>
    <x v="4"/>
    <x v="0"/>
    <d v="2017-01-08T10:54:30"/>
    <d v="2017-01-08T10:42:00"/>
    <n v="750"/>
    <n v="12.5"/>
    <n v="62.5"/>
    <n v="1"/>
    <s v="D508402"/>
    <s v="Extreme Cold"/>
  </r>
  <r>
    <x v="1"/>
    <x v="6"/>
    <x v="13"/>
    <s v="MTR.4342"/>
    <n v="1"/>
    <x v="6"/>
    <x v="0"/>
    <d v="2017-01-09T16:44:00"/>
    <d v="2017-01-09T16:12:00"/>
    <n v="1920"/>
    <n v="32"/>
    <n v="32"/>
    <n v="1"/>
    <s v="C508404"/>
    <s v="Extreme Cold"/>
  </r>
  <r>
    <x v="1"/>
    <x v="6"/>
    <x v="18"/>
    <s v="FS.1959"/>
    <n v="124"/>
    <x v="2"/>
    <x v="0"/>
    <d v="2017-01-10T07:31:00"/>
    <d v="2017-01-10T06:16:00"/>
    <n v="4500"/>
    <n v="75"/>
    <n v="9300"/>
    <n v="1"/>
    <s v="D508425"/>
    <s v="Normal"/>
  </r>
  <r>
    <x v="1"/>
    <x v="5"/>
    <x v="14"/>
    <s v="FS.8908"/>
    <n v="33"/>
    <x v="2"/>
    <x v="0"/>
    <d v="2017-01-10T10:50:34"/>
    <d v="2017-01-10T09:24:00"/>
    <n v="5194"/>
    <n v="86.566666666666663"/>
    <n v="2856.7"/>
    <n v="1"/>
    <s v="D508438"/>
    <s v="Normal"/>
  </r>
  <r>
    <x v="1"/>
    <x v="5"/>
    <x v="14"/>
    <s v="FS.1873"/>
    <n v="21"/>
    <x v="2"/>
    <x v="0"/>
    <d v="2017-01-10T11:32:41"/>
    <d v="2017-01-10T10:50:34"/>
    <n v="2527"/>
    <n v="42.116666666666667"/>
    <n v="884.45"/>
    <n v="1"/>
    <s v="D508439"/>
    <s v="Normal"/>
  </r>
  <r>
    <x v="1"/>
    <x v="6"/>
    <x v="13"/>
    <s v="MTR.4343"/>
    <n v="1"/>
    <x v="2"/>
    <x v="0"/>
    <d v="2017-01-10T18:03:00"/>
    <d v="2017-01-10T15:27:00"/>
    <n v="9360"/>
    <n v="156"/>
    <n v="156"/>
    <n v="1"/>
    <s v="C508444"/>
    <s v="Normal"/>
  </r>
  <r>
    <x v="1"/>
    <x v="5"/>
    <x v="37"/>
    <s v="FDR.21184"/>
    <n v="317"/>
    <x v="2"/>
    <x v="1"/>
    <d v="2017-01-12T14:44:50"/>
    <d v="2017-01-12T14:38:00"/>
    <n v="410"/>
    <n v="6.833333333333333"/>
    <n v="2166.1666666666665"/>
    <n v="1"/>
    <s v="D508457"/>
    <s v="Normal"/>
  </r>
  <r>
    <x v="1"/>
    <x v="1"/>
    <x v="19"/>
    <s v="FDR.33194"/>
    <n v="5534"/>
    <x v="8"/>
    <x v="0"/>
    <d v="2017-01-21T19:20:30"/>
    <d v="2017-01-21T17:00:00"/>
    <n v="8430"/>
    <n v="140.5"/>
    <n v="777527"/>
    <n v="1"/>
    <s v="D508558"/>
    <s v="Raining"/>
  </r>
  <r>
    <x v="1"/>
    <x v="5"/>
    <x v="14"/>
    <s v="FDR.2909"/>
    <n v="2421"/>
    <x v="8"/>
    <x v="0"/>
    <d v="2017-01-21T19:21:11"/>
    <d v="2017-01-21T17:10:00"/>
    <n v="7871"/>
    <n v="131.18333333333334"/>
    <n v="317594.85000000003"/>
    <n v="1"/>
    <s v="D508557"/>
    <s v="Raining"/>
  </r>
  <r>
    <x v="1"/>
    <x v="5"/>
    <x v="14"/>
    <s v="MTR.6658"/>
    <n v="1"/>
    <x v="4"/>
    <x v="0"/>
    <d v="2017-01-21T20:35:00"/>
    <d v="2017-01-21T19:58:00"/>
    <n v="2220"/>
    <n v="37"/>
    <n v="37"/>
    <n v="1"/>
    <s v="C508584"/>
    <s v="Raining"/>
  </r>
  <r>
    <x v="1"/>
    <x v="1"/>
    <x v="20"/>
    <s v="FS.2799"/>
    <n v="3"/>
    <x v="1"/>
    <x v="0"/>
    <d v="2017-01-23T10:27:45"/>
    <d v="2017-01-23T09:41:00"/>
    <n v="2805"/>
    <n v="46.75"/>
    <n v="140.25"/>
    <n v="1"/>
    <s v="D508877"/>
    <s v="Wind"/>
  </r>
  <r>
    <x v="1"/>
    <x v="1"/>
    <x v="20"/>
    <s v="FS.2799"/>
    <n v="3"/>
    <x v="2"/>
    <x v="0"/>
    <d v="2017-01-23T14:14:34"/>
    <d v="2017-01-23T12:36:00"/>
    <n v="5914"/>
    <n v="98.566666666666663"/>
    <n v="295.7"/>
    <n v="1"/>
    <s v="D508903"/>
    <s v="Normal"/>
  </r>
  <r>
    <x v="1"/>
    <x v="1"/>
    <x v="20"/>
    <s v="FS.2799"/>
    <n v="3"/>
    <x v="6"/>
    <x v="0"/>
    <d v="2017-01-23T15:38:40"/>
    <d v="2017-01-23T14:25:00"/>
    <n v="4420"/>
    <n v="73.666666666666671"/>
    <n v="221"/>
    <n v="1"/>
    <s v="D508905"/>
    <s v="Wind"/>
  </r>
  <r>
    <x v="1"/>
    <x v="1"/>
    <x v="11"/>
    <s v="FS.2347"/>
    <n v="1"/>
    <x v="4"/>
    <x v="0"/>
    <d v="2017-01-23T19:27:37"/>
    <d v="2017-01-23T17:10:00"/>
    <n v="8257"/>
    <n v="137.61666666666667"/>
    <n v="137.61666666666667"/>
    <n v="1"/>
    <s v="D508911"/>
    <s v="Normal"/>
  </r>
  <r>
    <x v="1"/>
    <x v="1"/>
    <x v="2"/>
    <s v="MTR.8531"/>
    <n v="1"/>
    <x v="2"/>
    <x v="0"/>
    <d v="2017-01-27T16:11:37"/>
    <d v="2017-01-27T15:29:00"/>
    <n v="2557"/>
    <n v="42.616666666666667"/>
    <n v="42.616666666666667"/>
    <n v="1"/>
    <s v="C508948"/>
    <s v="Normal"/>
  </r>
  <r>
    <x v="1"/>
    <x v="6"/>
    <x v="18"/>
    <s v="MTR.6909"/>
    <n v="1"/>
    <x v="2"/>
    <x v="0"/>
    <d v="2017-01-31T09:46:34"/>
    <d v="2017-01-31T08:36:00"/>
    <n v="4234"/>
    <n v="70.566666666666663"/>
    <n v="70.566666666666663"/>
    <n v="1"/>
    <s v="C508967"/>
    <s v="Normal"/>
  </r>
  <r>
    <x v="1"/>
    <x v="6"/>
    <x v="18"/>
    <s v="TR.39858"/>
    <n v="1"/>
    <x v="2"/>
    <x v="0"/>
    <d v="2017-01-31T11:00:39"/>
    <d v="2017-01-31T08:36:00"/>
    <n v="8679"/>
    <n v="144.65"/>
    <n v="144.65"/>
    <n v="1"/>
    <s v="D508968"/>
    <s v="Normal"/>
  </r>
  <r>
    <x v="1"/>
    <x v="5"/>
    <x v="24"/>
    <s v="MTR.11590"/>
    <n v="1"/>
    <x v="2"/>
    <x v="1"/>
    <d v="2017-02-02T14:30:00"/>
    <d v="2017-02-02T13:28:00"/>
    <n v="3720"/>
    <n v="62"/>
    <n v="62"/>
    <n v="1"/>
    <s v="C508989"/>
    <s v="Normal"/>
  </r>
  <r>
    <x v="1"/>
    <x v="6"/>
    <x v="13"/>
    <s v="FS.2695"/>
    <n v="19"/>
    <x v="1"/>
    <x v="0"/>
    <d v="2017-02-08T02:09:49"/>
    <d v="2017-02-07T22:55:00"/>
    <n v="11689"/>
    <n v="194.81666666666666"/>
    <n v="3701.5166666666664"/>
    <n v="1"/>
    <s v="D509825"/>
    <s v="Severe Storm"/>
  </r>
  <r>
    <x v="1"/>
    <x v="6"/>
    <x v="34"/>
    <s v="TR.39707"/>
    <n v="4"/>
    <x v="7"/>
    <x v="0"/>
    <d v="2017-02-08T00:12:50"/>
    <d v="2017-02-07T22:56:00"/>
    <n v="4610"/>
    <n v="76.833333333333329"/>
    <n v="307.33333333333331"/>
    <n v="1"/>
    <s v="D509801"/>
    <s v="Severe Storm"/>
  </r>
  <r>
    <x v="1"/>
    <x v="6"/>
    <x v="35"/>
    <s v="FS.2211"/>
    <n v="39"/>
    <x v="7"/>
    <x v="0"/>
    <d v="2017-02-08T02:12:09"/>
    <d v="2017-02-07T22:57:00"/>
    <n v="11709"/>
    <n v="195.15"/>
    <n v="7610.85"/>
    <n v="1"/>
    <s v="D509824"/>
    <s v="Severe Storm"/>
  </r>
  <r>
    <x v="1"/>
    <x v="6"/>
    <x v="18"/>
    <s v="FS.2014"/>
    <n v="36"/>
    <x v="2"/>
    <x v="0"/>
    <d v="2017-02-08T08:00:35"/>
    <d v="2017-02-08T07:10:00"/>
    <n v="3035"/>
    <n v="50.583333333333336"/>
    <n v="1821"/>
    <n v="1"/>
    <s v="D509929"/>
    <s v="Normal"/>
  </r>
  <r>
    <x v="1"/>
    <x v="6"/>
    <x v="13"/>
    <s v="MTR.1387"/>
    <n v="1"/>
    <x v="5"/>
    <x v="0"/>
    <d v="2017-02-10T11:02:54"/>
    <d v="2017-02-10T10:09:00"/>
    <n v="3234"/>
    <n v="53.9"/>
    <n v="53.9"/>
    <n v="1"/>
    <s v="C510066"/>
    <s v="Normal"/>
  </r>
  <r>
    <x v="1"/>
    <x v="6"/>
    <x v="18"/>
    <s v="MTR.7000"/>
    <n v="1"/>
    <x v="2"/>
    <x v="0"/>
    <d v="2017-02-15T16:10:12"/>
    <d v="2017-02-15T14:55:00"/>
    <n v="4512"/>
    <n v="75.2"/>
    <n v="75.2"/>
    <n v="1"/>
    <s v="C510194"/>
    <s v="Wind"/>
  </r>
  <r>
    <x v="1"/>
    <x v="6"/>
    <x v="35"/>
    <s v="FS.2211"/>
    <n v="28"/>
    <x v="3"/>
    <x v="0"/>
    <d v="2017-02-15T16:06:37"/>
    <d v="2017-02-15T15:24:00"/>
    <n v="2557"/>
    <n v="42.616666666666667"/>
    <n v="1193.2666666666667"/>
    <n v="1"/>
    <s v="D510199"/>
    <s v="Wind"/>
  </r>
  <r>
    <x v="1"/>
    <x v="6"/>
    <x v="21"/>
    <s v="MTR.5277"/>
    <n v="1"/>
    <x v="4"/>
    <x v="0"/>
    <d v="2017-02-16T17:02:40"/>
    <d v="2017-02-16T15:57:00"/>
    <n v="3940"/>
    <n v="65.666666666666671"/>
    <n v="65.666666666666671"/>
    <n v="1"/>
    <s v="C510209"/>
    <s v="Normal"/>
  </r>
  <r>
    <x v="1"/>
    <x v="6"/>
    <x v="13"/>
    <s v="MTR.4527"/>
    <n v="1"/>
    <x v="1"/>
    <x v="0"/>
    <d v="2017-02-22T12:08:25"/>
    <d v="2017-02-22T11:21:00"/>
    <n v="2845"/>
    <n v="47.416666666666664"/>
    <n v="47.416666666666664"/>
    <n v="1"/>
    <s v="C510245"/>
    <s v="Raining"/>
  </r>
  <r>
    <x v="1"/>
    <x v="5"/>
    <x v="14"/>
    <s v="FDR.2909"/>
    <n v="2435"/>
    <x v="1"/>
    <x v="0"/>
    <d v="2017-02-22T15:17:19"/>
    <d v="2017-02-22T14:40:00"/>
    <n v="2239"/>
    <n v="37.31666666666667"/>
    <n v="90866.083333333343"/>
    <n v="1"/>
    <s v="D510302"/>
    <s v="Raining"/>
  </r>
  <r>
    <x v="1"/>
    <x v="6"/>
    <x v="13"/>
    <s v="FDR.2911"/>
    <n v="1976"/>
    <x v="5"/>
    <x v="0"/>
    <d v="2017-02-26T21:00:00"/>
    <d v="2017-02-26T18:01:00"/>
    <n v="10740"/>
    <n v="179"/>
    <n v="353704"/>
    <n v="1"/>
    <s v="D510429"/>
    <s v="Normal"/>
  </r>
  <r>
    <x v="1"/>
    <x v="6"/>
    <x v="35"/>
    <s v="TR.40109"/>
    <n v="2"/>
    <x v="2"/>
    <x v="0"/>
    <d v="2017-03-01T20:06:55"/>
    <d v="2017-03-01T16:04:00"/>
    <n v="14575"/>
    <n v="242.91666666666666"/>
    <n v="485.83333333333331"/>
    <n v="1"/>
    <s v="D510495"/>
    <s v="Normal"/>
  </r>
  <r>
    <x v="1"/>
    <x v="5"/>
    <x v="24"/>
    <s v="MTR.13081"/>
    <n v="1"/>
    <x v="2"/>
    <x v="1"/>
    <d v="2017-03-02T12:23:00"/>
    <d v="2017-03-02T11:34:00"/>
    <n v="2940"/>
    <n v="49"/>
    <n v="49"/>
    <n v="1"/>
    <s v="C510499"/>
    <s v="Normal"/>
  </r>
  <r>
    <x v="1"/>
    <x v="5"/>
    <x v="14"/>
    <s v="FS.2106"/>
    <n v="13"/>
    <x v="7"/>
    <x v="0"/>
    <d v="2017-03-12T10:18:45"/>
    <d v="2017-03-12T09:45:00"/>
    <n v="2025"/>
    <n v="33.75"/>
    <n v="438.75"/>
    <n v="1"/>
    <s v="D510655"/>
    <s v="Raining"/>
  </r>
  <r>
    <x v="1"/>
    <x v="1"/>
    <x v="11"/>
    <s v="FS.2078"/>
    <n v="10"/>
    <x v="5"/>
    <x v="0"/>
    <d v="2017-03-14T19:03:49"/>
    <d v="2017-03-14T18:09:00"/>
    <n v="3289"/>
    <n v="54.81666666666667"/>
    <n v="548.16666666666674"/>
    <n v="1"/>
    <s v="D510678"/>
    <m/>
  </r>
  <r>
    <x v="1"/>
    <x v="6"/>
    <x v="21"/>
    <s v="TR.42710"/>
    <n v="10"/>
    <x v="5"/>
    <x v="0"/>
    <d v="2017-03-16T08:18:16"/>
    <d v="2017-03-16T07:48:00"/>
    <n v="1816"/>
    <n v="30.266666666666666"/>
    <n v="302.66666666666663"/>
    <n v="1"/>
    <s v="D510686"/>
    <s v="Normal"/>
  </r>
  <r>
    <x v="1"/>
    <x v="6"/>
    <x v="13"/>
    <s v="FS.2541"/>
    <n v="116"/>
    <x v="2"/>
    <x v="0"/>
    <d v="2017-03-19T06:36:24"/>
    <d v="2017-03-19T04:43:00"/>
    <n v="6804"/>
    <n v="113.4"/>
    <n v="13154.400000000001"/>
    <n v="1"/>
    <s v="D510816"/>
    <s v="Normal"/>
  </r>
  <r>
    <x v="1"/>
    <x v="6"/>
    <x v="13"/>
    <s v="TR.42822"/>
    <n v="9"/>
    <x v="2"/>
    <x v="0"/>
    <d v="2017-03-21T12:15:36"/>
    <d v="2017-03-21T09:58:00"/>
    <n v="8256"/>
    <n v="137.6"/>
    <n v="1238.3999999999999"/>
    <n v="1"/>
    <s v="D510840"/>
    <s v="Normal"/>
  </r>
  <r>
    <x v="1"/>
    <x v="6"/>
    <x v="13"/>
    <s v="FS.2855"/>
    <n v="52"/>
    <x v="2"/>
    <x v="0"/>
    <d v="2017-03-21T14:01:39"/>
    <d v="2017-03-21T13:13:00"/>
    <n v="2919"/>
    <n v="48.65"/>
    <n v="2529.7999999999997"/>
    <n v="1"/>
    <s v="D510843"/>
    <s v="Normal"/>
  </r>
  <r>
    <x v="1"/>
    <x v="6"/>
    <x v="13"/>
    <s v="TR.42830"/>
    <n v="4"/>
    <x v="2"/>
    <x v="0"/>
    <d v="2017-03-23T17:43:38"/>
    <d v="2017-03-23T16:57:00"/>
    <n v="2798"/>
    <n v="46.633333333333333"/>
    <n v="186.53333333333333"/>
    <n v="1"/>
    <s v="D510874"/>
    <s v="Normal"/>
  </r>
  <r>
    <x v="1"/>
    <x v="1"/>
    <x v="2"/>
    <s v="MTR.72"/>
    <n v="1"/>
    <x v="2"/>
    <x v="1"/>
    <d v="2017-03-24T12:58:30"/>
    <d v="2017-03-24T11:15:00"/>
    <n v="6210"/>
    <n v="103.5"/>
    <n v="103.5"/>
    <n v="1"/>
    <s v="C510885"/>
    <s v="Normal"/>
  </r>
  <r>
    <x v="1"/>
    <x v="6"/>
    <x v="18"/>
    <s v="FS.2014"/>
    <n v="25"/>
    <x v="5"/>
    <x v="0"/>
    <d v="2017-03-25T12:25:28"/>
    <d v="2017-03-25T11:41:00"/>
    <n v="2668"/>
    <n v="44.466666666666669"/>
    <n v="1111.6666666666667"/>
    <n v="1"/>
    <s v="D510897"/>
    <s v="Normal"/>
  </r>
  <r>
    <x v="1"/>
    <x v="6"/>
    <x v="21"/>
    <s v="MTR.2086"/>
    <n v="1"/>
    <x v="2"/>
    <x v="0"/>
    <d v="2017-03-28T18:02:00"/>
    <d v="2017-03-28T16:22:00"/>
    <n v="6000"/>
    <n v="100"/>
    <n v="100"/>
    <n v="1"/>
    <s v="C511043"/>
    <s v="Normal"/>
  </r>
  <r>
    <x v="1"/>
    <x v="6"/>
    <x v="23"/>
    <s v="MTR.95944"/>
    <n v="1"/>
    <x v="0"/>
    <x v="2"/>
    <d v="2017-03-31T12:35:44"/>
    <d v="2017-03-31T12:12:00"/>
    <n v="1424"/>
    <n v="23.733333333333334"/>
    <n v="23.733333333333334"/>
    <n v="1"/>
    <s v="C511087"/>
    <s v="Normal"/>
  </r>
  <r>
    <x v="1"/>
    <x v="8"/>
    <x v="13"/>
    <s v="FS.2695"/>
    <n v="20"/>
    <x v="1"/>
    <x v="0"/>
    <d v="2017-04-04T06:46:25"/>
    <d v="2017-04-04T03:43:00"/>
    <n v="11005"/>
    <n v="183.41666666666666"/>
    <n v="3668.333333333333"/>
    <n v="1"/>
    <s v="D511158"/>
    <s v="Raining"/>
  </r>
  <r>
    <x v="1"/>
    <x v="8"/>
    <x v="18"/>
    <s v="TR.39923"/>
    <n v="3"/>
    <x v="7"/>
    <x v="0"/>
    <d v="2017-04-04T10:48:07"/>
    <d v="2017-04-04T08:56:00"/>
    <n v="6727"/>
    <n v="112.11666666666666"/>
    <n v="336.34999999999997"/>
    <n v="1"/>
    <s v="D511171"/>
    <s v="Lightning"/>
  </r>
  <r>
    <x v="1"/>
    <x v="8"/>
    <x v="13"/>
    <s v="MTR.13642"/>
    <n v="1"/>
    <x v="7"/>
    <x v="0"/>
    <d v="2017-04-06T06:00:00"/>
    <d v="2017-04-06T02:32:00"/>
    <n v="12480"/>
    <n v="208"/>
    <n v="208"/>
    <n v="1"/>
    <s v="C511226"/>
    <s v="Raining"/>
  </r>
  <r>
    <x v="1"/>
    <x v="8"/>
    <x v="34"/>
    <s v="TR.39662"/>
    <n v="6"/>
    <x v="7"/>
    <x v="0"/>
    <d v="2017-04-06T06:43:26"/>
    <d v="2017-04-06T06:14:00"/>
    <n v="1766"/>
    <n v="29.433333333333334"/>
    <n v="176.6"/>
    <n v="1"/>
    <s v="D511228"/>
    <s v="Raining"/>
  </r>
  <r>
    <x v="1"/>
    <x v="8"/>
    <x v="24"/>
    <s v="FS.2769"/>
    <n v="2"/>
    <x v="2"/>
    <x v="0"/>
    <d v="2017-04-06T13:07:04"/>
    <d v="2017-04-06T10:10:00"/>
    <n v="10624"/>
    <n v="177.06666666666666"/>
    <n v="354.13333333333333"/>
    <n v="1"/>
    <s v="D511240"/>
    <s v="Normal"/>
  </r>
  <r>
    <x v="1"/>
    <x v="8"/>
    <x v="11"/>
    <s v="TR.42171"/>
    <n v="4"/>
    <x v="6"/>
    <x v="0"/>
    <d v="2017-04-06T15:24:25"/>
    <d v="2017-04-06T13:35:00"/>
    <n v="6565"/>
    <n v="109.41666666666667"/>
    <n v="437.66666666666669"/>
    <n v="1"/>
    <s v="D511249"/>
    <s v="Normal"/>
  </r>
  <r>
    <x v="1"/>
    <x v="8"/>
    <x v="13"/>
    <s v="SW.2488"/>
    <n v="19"/>
    <x v="4"/>
    <x v="0"/>
    <d v="2017-04-07T17:03:20"/>
    <d v="2017-04-07T15:45:00"/>
    <n v="4700"/>
    <n v="78.333333333333329"/>
    <n v="1488.3333333333333"/>
    <n v="1"/>
    <s v="D511262"/>
    <s v="Wind"/>
  </r>
  <r>
    <x v="1"/>
    <x v="8"/>
    <x v="18"/>
    <s v="TR.39525"/>
    <n v="3"/>
    <x v="5"/>
    <x v="0"/>
    <d v="2017-04-08T18:05:33"/>
    <d v="2017-04-08T17:40:00"/>
    <n v="1533"/>
    <n v="25.55"/>
    <n v="76.650000000000006"/>
    <n v="1"/>
    <s v="D511282"/>
    <s v="Normal"/>
  </r>
  <r>
    <x v="1"/>
    <x v="8"/>
    <x v="13"/>
    <s v="FS.2428"/>
    <n v="10"/>
    <x v="5"/>
    <x v="0"/>
    <d v="2017-04-09T10:10:12"/>
    <d v="2017-04-09T09:10:00"/>
    <n v="3612"/>
    <n v="60.2"/>
    <n v="602"/>
    <n v="1"/>
    <s v="D511290"/>
    <s v="Normal"/>
  </r>
  <r>
    <x v="1"/>
    <x v="8"/>
    <x v="24"/>
    <s v="MTR.62"/>
    <n v="1"/>
    <x v="0"/>
    <x v="2"/>
    <d v="2017-04-10T10:10:43"/>
    <d v="2017-04-10T09:20:00"/>
    <n v="3043"/>
    <n v="50.716666666666669"/>
    <n v="50.716666666666669"/>
    <n v="1"/>
    <s v="C511292"/>
    <s v="Normal"/>
  </r>
  <r>
    <x v="1"/>
    <x v="8"/>
    <x v="21"/>
    <s v="MTR.5251"/>
    <n v="1"/>
    <x v="2"/>
    <x v="0"/>
    <d v="2017-04-14T20:46:00"/>
    <d v="2017-04-14T19:43:00"/>
    <n v="3780"/>
    <n v="63"/>
    <n v="63"/>
    <n v="1"/>
    <s v="C511329"/>
    <s v="Normal"/>
  </r>
  <r>
    <x v="1"/>
    <x v="8"/>
    <x v="2"/>
    <s v="TR.41106"/>
    <n v="2"/>
    <x v="5"/>
    <x v="0"/>
    <d v="2017-04-17T08:22:06"/>
    <d v="2017-04-17T07:52:00"/>
    <n v="1806"/>
    <n v="30.1"/>
    <n v="60.2"/>
    <n v="1"/>
    <s v="D511340"/>
    <s v="Normal"/>
  </r>
  <r>
    <x v="1"/>
    <x v="8"/>
    <x v="11"/>
    <s v="FS.2127"/>
    <n v="55"/>
    <x v="7"/>
    <x v="0"/>
    <d v="2017-04-20T14:13:11"/>
    <d v="2017-04-20T13:20:00"/>
    <n v="3191"/>
    <n v="53.18333333333333"/>
    <n v="2925.083333333333"/>
    <n v="1"/>
    <s v="D511378"/>
    <s v="Normal"/>
  </r>
  <r>
    <x v="1"/>
    <x v="8"/>
    <x v="11"/>
    <s v="MTR.14772"/>
    <n v="1"/>
    <x v="0"/>
    <x v="2"/>
    <d v="2017-04-26T10:02:06"/>
    <d v="2017-04-26T09:21:00"/>
    <n v="2466"/>
    <n v="41.1"/>
    <n v="41.1"/>
    <n v="1"/>
    <s v="C511463"/>
    <m/>
  </r>
  <r>
    <x v="1"/>
    <x v="8"/>
    <x v="14"/>
    <s v="MTR.7272"/>
    <n v="1"/>
    <x v="0"/>
    <x v="2"/>
    <d v="2017-04-26T13:31:59"/>
    <d v="2017-04-26T12:21:00"/>
    <n v="4259"/>
    <n v="70.983333333333334"/>
    <n v="70.983333333333334"/>
    <n v="1"/>
    <s v="C511465"/>
    <m/>
  </r>
  <r>
    <x v="1"/>
    <x v="8"/>
    <x v="18"/>
    <s v="FS.1944"/>
    <n v="3"/>
    <x v="5"/>
    <x v="0"/>
    <d v="2017-04-28T09:11:13"/>
    <d v="2017-04-28T08:06:00"/>
    <n v="3913"/>
    <n v="65.216666666666669"/>
    <n v="195.65"/>
    <n v="1"/>
    <s v="D511486"/>
    <s v="Normal"/>
  </r>
  <r>
    <x v="1"/>
    <x v="8"/>
    <x v="14"/>
    <s v="TR.40385"/>
    <n v="1"/>
    <x v="2"/>
    <x v="0"/>
    <d v="2017-04-28T10:03:18"/>
    <d v="2017-04-28T09:02:00"/>
    <n v="3678"/>
    <n v="61.3"/>
    <n v="61.3"/>
    <n v="1"/>
    <s v="D511488"/>
    <s v="Normal"/>
  </r>
  <r>
    <x v="1"/>
    <x v="8"/>
    <x v="21"/>
    <s v="TR.42556"/>
    <n v="4"/>
    <x v="5"/>
    <x v="0"/>
    <d v="2017-04-28T11:38:20"/>
    <d v="2017-04-28T11:09:00"/>
    <n v="1760"/>
    <n v="29.333333333333332"/>
    <n v="117.33333333333333"/>
    <n v="1"/>
    <s v="D511492"/>
    <s v="Normal"/>
  </r>
  <r>
    <x v="1"/>
    <x v="6"/>
    <x v="18"/>
    <s v="FS.1996"/>
    <n v="21"/>
    <x v="5"/>
    <x v="0"/>
    <d v="2017-05-04T15:11:22"/>
    <d v="2017-05-04T14:35:00"/>
    <n v="2182"/>
    <n v="36.366666666666667"/>
    <n v="763.7"/>
    <n v="1"/>
    <s v="D511570"/>
    <s v="Normal"/>
  </r>
  <r>
    <x v="1"/>
    <x v="1"/>
    <x v="11"/>
    <s v="FS.2068"/>
    <n v="8"/>
    <x v="1"/>
    <x v="0"/>
    <d v="2017-05-04T16:30:59"/>
    <d v="2017-05-04T15:42:00"/>
    <n v="2939"/>
    <n v="48.983333333333334"/>
    <n v="391.86666666666667"/>
    <n v="1"/>
    <s v="D511574"/>
    <s v="Wind"/>
  </r>
  <r>
    <x v="1"/>
    <x v="5"/>
    <x v="24"/>
    <s v="FS.1916"/>
    <n v="16"/>
    <x v="10"/>
    <x v="0"/>
    <d v="2017-05-06T05:06:35"/>
    <d v="2017-05-06T05:06:00"/>
    <n v="35"/>
    <n v="0.58333333333333337"/>
    <n v="9.3333333333333339"/>
    <n v="1"/>
    <s v="D511616"/>
    <s v="Wind"/>
  </r>
  <r>
    <x v="1"/>
    <x v="5"/>
    <x v="24"/>
    <s v="FS.1885"/>
    <n v="22"/>
    <x v="10"/>
    <x v="0"/>
    <d v="2017-05-06T08:55:46"/>
    <d v="2017-05-06T07:31:00"/>
    <n v="5086"/>
    <n v="84.766666666666666"/>
    <n v="1864.8666666666666"/>
    <n v="1"/>
    <s v="D511623"/>
    <s v="Normal"/>
  </r>
  <r>
    <x v="1"/>
    <x v="5"/>
    <x v="24"/>
    <s v="FS.2269"/>
    <n v="8"/>
    <x v="1"/>
    <x v="0"/>
    <d v="2017-05-10T10:33:12"/>
    <d v="2017-05-10T09:44:00"/>
    <n v="2952"/>
    <n v="49.2"/>
    <n v="393.6"/>
    <n v="1"/>
    <s v="D511680"/>
    <s v="Normal"/>
  </r>
  <r>
    <x v="1"/>
    <x v="5"/>
    <x v="14"/>
    <s v="MTR.13129"/>
    <n v="1"/>
    <x v="6"/>
    <x v="0"/>
    <d v="2017-05-12T18:32:29"/>
    <d v="2017-05-12T15:24:00"/>
    <n v="11309"/>
    <n v="188.48333333333332"/>
    <n v="188.48333333333332"/>
    <n v="1"/>
    <s v="C511699"/>
    <s v="Normal"/>
  </r>
  <r>
    <x v="1"/>
    <x v="6"/>
    <x v="35"/>
    <s v="PL.111138"/>
    <n v="1"/>
    <x v="4"/>
    <x v="0"/>
    <d v="2017-05-13T09:45:00"/>
    <d v="2017-05-13T08:13:00"/>
    <n v="5520"/>
    <n v="92"/>
    <n v="92"/>
    <n v="1"/>
    <s v="C511844"/>
    <s v="Normal"/>
  </r>
  <r>
    <x v="1"/>
    <x v="6"/>
    <x v="34"/>
    <s v="TR.40088"/>
    <n v="2"/>
    <x v="5"/>
    <x v="0"/>
    <d v="2017-05-13T12:28:20"/>
    <d v="2017-05-13T11:24:00"/>
    <n v="3860"/>
    <n v="64.333333333333329"/>
    <n v="128.66666666666666"/>
    <n v="1"/>
    <s v="D511863"/>
    <s v="Raining"/>
  </r>
  <r>
    <x v="1"/>
    <x v="5"/>
    <x v="24"/>
    <s v="FS.2529"/>
    <n v="4"/>
    <x v="5"/>
    <x v="0"/>
    <d v="2017-05-14T10:08:50"/>
    <d v="2017-05-14T08:39:00"/>
    <n v="5390"/>
    <n v="89.833333333333329"/>
    <n v="359.33333333333331"/>
    <n v="1"/>
    <s v="D511869"/>
    <s v="Raining"/>
  </r>
  <r>
    <x v="1"/>
    <x v="1"/>
    <x v="11"/>
    <s v="FS.2390"/>
    <n v="11"/>
    <x v="5"/>
    <x v="0"/>
    <d v="2017-05-17T18:16:29"/>
    <d v="2017-05-17T17:33:00"/>
    <n v="2609"/>
    <n v="43.483333333333334"/>
    <n v="478.31666666666666"/>
    <n v="1"/>
    <s v="D511899"/>
    <s v="Normal"/>
  </r>
  <r>
    <x v="1"/>
    <x v="6"/>
    <x v="34"/>
    <s v="FS.1915"/>
    <n v="85"/>
    <x v="0"/>
    <x v="2"/>
    <d v="2017-05-19T03:00:50"/>
    <d v="2017-05-18T22:56:00"/>
    <n v="14690"/>
    <n v="244.83333333333334"/>
    <n v="20810.833333333336"/>
    <n v="1"/>
    <s v="D511918"/>
    <m/>
  </r>
  <r>
    <x v="1"/>
    <x v="6"/>
    <x v="34"/>
    <s v="FS.1910"/>
    <n v="17"/>
    <x v="7"/>
    <x v="0"/>
    <d v="2017-05-22T19:41:58"/>
    <d v="2017-05-22T18:42:00"/>
    <n v="3598"/>
    <n v="59.966666666666669"/>
    <n v="1019.4333333333334"/>
    <n v="1"/>
    <s v="D511988"/>
    <s v="Lightning"/>
  </r>
  <r>
    <x v="1"/>
    <x v="1"/>
    <x v="2"/>
    <s v="TR.41624"/>
    <n v="5"/>
    <x v="5"/>
    <x v="0"/>
    <d v="2017-05-23T09:20:16"/>
    <d v="2017-05-23T08:59:00"/>
    <n v="1276"/>
    <n v="21.266666666666666"/>
    <n v="106.33333333333333"/>
    <n v="1"/>
    <s v="D512016"/>
    <s v="Normal"/>
  </r>
  <r>
    <x v="1"/>
    <x v="5"/>
    <x v="37"/>
    <s v="FDR.21184"/>
    <n v="319"/>
    <x v="7"/>
    <x v="1"/>
    <d v="2017-05-24T13:33:43"/>
    <d v="2017-05-24T12:56:00"/>
    <n v="2263"/>
    <n v="37.716666666666669"/>
    <n v="12031.616666666667"/>
    <n v="1"/>
    <s v="D512048"/>
    <s v="Raining"/>
  </r>
  <r>
    <x v="1"/>
    <x v="6"/>
    <x v="13"/>
    <s v="FS.2800"/>
    <n v="75"/>
    <x v="5"/>
    <x v="0"/>
    <d v="2017-05-26T08:45:00"/>
    <d v="2017-05-26T08:02:00"/>
    <n v="2580"/>
    <n v="43"/>
    <n v="3225"/>
    <n v="1"/>
    <s v="D512160"/>
    <s v="Normal"/>
  </r>
  <r>
    <x v="1"/>
    <x v="6"/>
    <x v="13"/>
    <s v="FS.2800"/>
    <n v="81"/>
    <x v="5"/>
    <x v="0"/>
    <d v="2017-05-26T08:39:27"/>
    <d v="2017-05-26T08:12:00"/>
    <n v="1647"/>
    <n v="27.45"/>
    <n v="2223.4499999999998"/>
    <n v="1"/>
    <s v="D512155"/>
    <s v="Normal"/>
  </r>
  <r>
    <x v="1"/>
    <x v="6"/>
    <x v="34"/>
    <s v="FS.1915"/>
    <n v="33"/>
    <x v="2"/>
    <x v="0"/>
    <d v="2017-05-27T05:40:15"/>
    <d v="2017-05-27T04:09:00"/>
    <n v="5475"/>
    <n v="91.25"/>
    <n v="3011.25"/>
    <n v="1"/>
    <s v="D512172"/>
    <s v="Normal"/>
  </r>
  <r>
    <x v="1"/>
    <x v="5"/>
    <x v="14"/>
    <s v="TR.39719"/>
    <n v="3"/>
    <x v="5"/>
    <x v="0"/>
    <d v="2017-05-28T08:51:14"/>
    <d v="2017-05-28T07:57:00"/>
    <n v="3254"/>
    <n v="54.233333333333334"/>
    <n v="162.69999999999999"/>
    <n v="1"/>
    <s v="D512169"/>
    <s v="Normal"/>
  </r>
  <r>
    <x v="1"/>
    <x v="5"/>
    <x v="14"/>
    <s v="TR.39401"/>
    <n v="4"/>
    <x v="5"/>
    <x v="0"/>
    <d v="2017-05-31T09:15:00"/>
    <d v="2017-05-31T08:46:00"/>
    <n v="1740"/>
    <n v="29"/>
    <n v="116"/>
    <n v="1"/>
    <s v="D512181"/>
    <s v="Normal"/>
  </r>
  <r>
    <x v="1"/>
    <x v="6"/>
    <x v="34"/>
    <s v="FS.1915"/>
    <n v="85"/>
    <x v="7"/>
    <x v="0"/>
    <d v="2017-05-31T10:26:56"/>
    <d v="2017-05-31T09:06:00"/>
    <n v="4856"/>
    <n v="80.933333333333337"/>
    <n v="6879.3333333333339"/>
    <n v="1"/>
    <s v="D512184"/>
    <s v="Normal"/>
  </r>
  <r>
    <x v="1"/>
    <x v="5"/>
    <x v="36"/>
    <s v="FDR.33187"/>
    <n v="3993"/>
    <x v="8"/>
    <x v="0"/>
    <d v="2017-05-31T17:28:00"/>
    <d v="2017-05-31T17:21:00"/>
    <n v="420"/>
    <n v="7"/>
    <n v="27951"/>
    <n v="1"/>
    <s v="D512260"/>
    <s v="Severe Storm"/>
  </r>
  <r>
    <x v="1"/>
    <x v="6"/>
    <x v="33"/>
    <s v="FDR.33587"/>
    <n v="6269"/>
    <x v="8"/>
    <x v="0"/>
    <d v="2017-05-31T17:28:32"/>
    <d v="2017-05-31T17:21:00"/>
    <n v="452"/>
    <n v="7.5333333333333332"/>
    <n v="47226.466666666667"/>
    <n v="1"/>
    <s v="D512741"/>
    <s v="Severe Storm"/>
  </r>
  <r>
    <x v="1"/>
    <x v="1"/>
    <x v="19"/>
    <s v="FDR.33194"/>
    <n v="5567"/>
    <x v="8"/>
    <x v="0"/>
    <d v="2017-05-31T18:29:02"/>
    <d v="2017-05-31T17:23:00"/>
    <n v="3962"/>
    <n v="66.033333333333331"/>
    <n v="367607.56666666665"/>
    <n v="1"/>
    <s v="D512260"/>
    <s v="Severe Storm"/>
  </r>
  <r>
    <x v="1"/>
    <x v="6"/>
    <x v="13"/>
    <s v="TR.42834"/>
    <n v="7"/>
    <x v="7"/>
    <x v="0"/>
    <d v="2017-05-31T19:34:12"/>
    <d v="2017-05-31T18:35:00"/>
    <n v="3552"/>
    <n v="59.2"/>
    <n v="414.40000000000003"/>
    <n v="1"/>
    <s v="D512268"/>
    <s v="Lightning"/>
  </r>
  <r>
    <x v="1"/>
    <x v="6"/>
    <x v="13"/>
    <s v="PL.113376"/>
    <n v="4"/>
    <x v="7"/>
    <x v="0"/>
    <d v="2017-05-31T19:23:10"/>
    <d v="2017-05-31T18:49:00"/>
    <n v="2050"/>
    <n v="34.166666666666664"/>
    <n v="136.66666666666666"/>
    <n v="1"/>
    <s v="D512267"/>
    <s v="Lightning"/>
  </r>
  <r>
    <x v="1"/>
    <x v="6"/>
    <x v="13"/>
    <s v="TR.42834"/>
    <n v="7"/>
    <x v="7"/>
    <x v="0"/>
    <d v="2017-05-31T22:33:00"/>
    <d v="2017-05-31T20:05:00"/>
    <n v="8880"/>
    <n v="148"/>
    <n v="1036"/>
    <n v="1"/>
    <s v="D512273"/>
    <s v="Lightning"/>
  </r>
  <r>
    <x v="1"/>
    <x v="6"/>
    <x v="13"/>
    <s v="TR.42797"/>
    <n v="9"/>
    <x v="7"/>
    <x v="0"/>
    <d v="2017-05-31T21:25:24"/>
    <d v="2017-05-31T20:31:00"/>
    <n v="3264"/>
    <n v="54.4"/>
    <n v="489.59999999999997"/>
    <n v="1"/>
    <s v="D512272"/>
    <s v="Lightning"/>
  </r>
  <r>
    <x v="1"/>
    <x v="5"/>
    <x v="37"/>
    <s v="FDR.21184"/>
    <n v="318"/>
    <x v="6"/>
    <x v="1"/>
    <d v="2017-06-02T21:47:23"/>
    <d v="2017-06-02T20:11:00"/>
    <n v="5783"/>
    <n v="96.38333333333334"/>
    <n v="30649.9"/>
    <n v="1"/>
    <s v="D512439"/>
    <s v="Raining"/>
  </r>
  <r>
    <x v="1"/>
    <x v="1"/>
    <x v="2"/>
    <s v="FS.8855"/>
    <n v="70"/>
    <x v="10"/>
    <x v="1"/>
    <d v="2017-06-06T10:58:01"/>
    <d v="2017-06-06T09:34:00"/>
    <n v="5041"/>
    <n v="84.016666666666666"/>
    <n v="5881.166666666667"/>
    <n v="1"/>
    <s v="D512586"/>
    <s v="Normal"/>
  </r>
  <r>
    <x v="1"/>
    <x v="1"/>
    <x v="2"/>
    <s v="TR.41453"/>
    <n v="2"/>
    <x v="10"/>
    <x v="1"/>
    <d v="2017-06-06T11:44:23"/>
    <d v="2017-06-06T10:58:01"/>
    <n v="2782"/>
    <n v="46.366666666666667"/>
    <n v="92.733333333333334"/>
    <n v="1"/>
    <s v="D512588"/>
    <s v="Normal"/>
  </r>
  <r>
    <x v="1"/>
    <x v="5"/>
    <x v="14"/>
    <s v="MTR.7372"/>
    <n v="1"/>
    <x v="1"/>
    <x v="0"/>
    <d v="2017-06-08T04:27:14"/>
    <d v="2017-06-08T03:35:00"/>
    <n v="3134"/>
    <n v="52.233333333333334"/>
    <n v="52.233333333333334"/>
    <n v="1"/>
    <s v="C512666"/>
    <s v="Raining"/>
  </r>
  <r>
    <x v="1"/>
    <x v="5"/>
    <x v="14"/>
    <s v="TR.39904"/>
    <n v="1"/>
    <x v="6"/>
    <x v="0"/>
    <d v="2017-06-08T08:50:32"/>
    <d v="2017-06-08T05:45:00"/>
    <n v="11132"/>
    <n v="185.53333333333333"/>
    <n v="185.53333333333333"/>
    <n v="1"/>
    <s v="D512677"/>
    <s v="Raining"/>
  </r>
  <r>
    <x v="1"/>
    <x v="1"/>
    <x v="2"/>
    <s v="FS.2562"/>
    <n v="13"/>
    <x v="0"/>
    <x v="2"/>
    <d v="2017-06-08T14:15:35"/>
    <d v="2017-06-08T13:47:00"/>
    <n v="1715"/>
    <n v="28.583333333333332"/>
    <n v="371.58333333333331"/>
    <n v="1"/>
    <s v="D512692"/>
    <m/>
  </r>
  <r>
    <x v="1"/>
    <x v="6"/>
    <x v="35"/>
    <s v="SL.20752"/>
    <n v="2"/>
    <x v="1"/>
    <x v="0"/>
    <d v="2017-06-09T18:15:02"/>
    <d v="2017-06-09T16:29:00"/>
    <n v="6362"/>
    <n v="106.03333333333333"/>
    <n v="212.06666666666666"/>
    <n v="1"/>
    <s v="D512708"/>
    <s v="Normal"/>
  </r>
  <r>
    <x v="1"/>
    <x v="6"/>
    <x v="13"/>
    <s v="FS.2279"/>
    <n v="3"/>
    <x v="5"/>
    <x v="0"/>
    <d v="2017-06-10T02:39:41"/>
    <d v="2017-06-09T21:23:00"/>
    <n v="19001"/>
    <n v="316.68333333333334"/>
    <n v="950.05"/>
    <n v="1"/>
    <s v="D512710"/>
    <s v="Normal"/>
  </r>
  <r>
    <x v="1"/>
    <x v="6"/>
    <x v="21"/>
    <s v="TR.42679"/>
    <n v="3"/>
    <x v="2"/>
    <x v="0"/>
    <d v="2017-06-10T08:33:31"/>
    <d v="2017-06-10T03:43:00"/>
    <n v="17431"/>
    <n v="290.51666666666665"/>
    <n v="871.55"/>
    <n v="1"/>
    <s v="D512720"/>
    <s v="Normal"/>
  </r>
  <r>
    <x v="1"/>
    <x v="6"/>
    <x v="13"/>
    <s v="SW.2027"/>
    <n v="1979"/>
    <x v="6"/>
    <x v="0"/>
    <d v="2017-06-10T07:09:32"/>
    <d v="2017-06-10T06:34:00"/>
    <n v="2132"/>
    <n v="35.533333333333331"/>
    <n v="70320.46666666666"/>
    <n v="1"/>
    <s v="D512719"/>
    <s v="Normal"/>
  </r>
  <r>
    <x v="1"/>
    <x v="6"/>
    <x v="13"/>
    <s v="FS.2393"/>
    <n v="19"/>
    <x v="5"/>
    <x v="0"/>
    <d v="2017-06-10T08:45:24"/>
    <d v="2017-06-10T07:48:00"/>
    <n v="3444"/>
    <n v="57.4"/>
    <n v="1090.5999999999999"/>
    <n v="1"/>
    <s v="D512723"/>
    <s v="Normal"/>
  </r>
  <r>
    <x v="1"/>
    <x v="5"/>
    <x v="14"/>
    <s v="TR.42490"/>
    <n v="5"/>
    <x v="7"/>
    <x v="0"/>
    <d v="2017-06-12T12:43:10"/>
    <d v="2017-06-12T12:04:00"/>
    <n v="2350"/>
    <n v="39.166666666666664"/>
    <n v="195.83333333333331"/>
    <n v="1"/>
    <s v="D512757"/>
    <s v="Lightning"/>
  </r>
  <r>
    <x v="1"/>
    <x v="1"/>
    <x v="11"/>
    <s v="MTR.8783"/>
    <n v="1"/>
    <x v="10"/>
    <x v="0"/>
    <d v="2017-06-12T18:49:58"/>
    <d v="2017-06-12T15:31:00"/>
    <n v="11938"/>
    <n v="198.96666666666667"/>
    <n v="198.96666666666667"/>
    <n v="1"/>
    <s v="C512748"/>
    <s v="Raining"/>
  </r>
  <r>
    <x v="1"/>
    <x v="1"/>
    <x v="11"/>
    <s v="TR.41157"/>
    <n v="2"/>
    <x v="7"/>
    <x v="0"/>
    <d v="2017-06-12T20:06:16"/>
    <d v="2017-06-12T18:24:00"/>
    <n v="6136"/>
    <n v="102.26666666666667"/>
    <n v="204.53333333333333"/>
    <n v="1"/>
    <s v="D512756"/>
    <s v="Lightning"/>
  </r>
  <r>
    <x v="1"/>
    <x v="5"/>
    <x v="14"/>
    <s v="TR.42490"/>
    <n v="5"/>
    <x v="7"/>
    <x v="0"/>
    <d v="2017-06-14T21:03:17"/>
    <d v="2017-06-14T20:11:00"/>
    <n v="3137"/>
    <n v="52.283333333333331"/>
    <n v="261.41666666666663"/>
    <n v="1"/>
    <s v="D512820"/>
    <s v="Raining"/>
  </r>
  <r>
    <x v="1"/>
    <x v="1"/>
    <x v="11"/>
    <s v="MTR.14903"/>
    <n v="1"/>
    <x v="2"/>
    <x v="0"/>
    <d v="2017-06-15T08:09:00"/>
    <d v="2017-06-15T06:32:00"/>
    <n v="5820"/>
    <n v="97"/>
    <n v="97"/>
    <n v="1"/>
    <s v="C512821"/>
    <s v="Normal"/>
  </r>
  <r>
    <x v="1"/>
    <x v="5"/>
    <x v="14"/>
    <s v="TR.42490"/>
    <n v="5"/>
    <x v="2"/>
    <x v="0"/>
    <d v="2017-06-15T23:04:25"/>
    <d v="2017-06-15T20:46:00"/>
    <n v="8305"/>
    <n v="138.41666666666666"/>
    <n v="692.08333333333326"/>
    <n v="1"/>
    <s v="D512834"/>
    <s v="Raining"/>
  </r>
  <r>
    <x v="1"/>
    <x v="6"/>
    <x v="13"/>
    <s v="MTR.4952"/>
    <n v="1"/>
    <x v="4"/>
    <x v="1"/>
    <d v="2017-06-16T13:28:34"/>
    <d v="2017-06-16T11:24:00"/>
    <n v="7474"/>
    <n v="124.56666666666666"/>
    <n v="124.56666666666666"/>
    <n v="1"/>
    <s v="C512859"/>
    <s v="Raining"/>
  </r>
  <r>
    <x v="1"/>
    <x v="6"/>
    <x v="13"/>
    <s v="REC.2830"/>
    <n v="510"/>
    <x v="2"/>
    <x v="0"/>
    <d v="2017-06-16T12:57:41"/>
    <d v="2017-06-16T11:28:00"/>
    <n v="5381"/>
    <n v="89.683333333333337"/>
    <n v="45738.5"/>
    <n v="1"/>
    <s v="D512892"/>
    <s v="Normal"/>
  </r>
  <r>
    <x v="1"/>
    <x v="6"/>
    <x v="35"/>
    <s v="FS.2322"/>
    <n v="37"/>
    <x v="1"/>
    <x v="0"/>
    <d v="2017-06-17T22:25:03"/>
    <d v="2017-06-17T21:00:00"/>
    <n v="5103"/>
    <n v="85.05"/>
    <n v="3146.85"/>
    <n v="1"/>
    <s v="D512948"/>
    <s v="Severe Storm"/>
  </r>
  <r>
    <x v="1"/>
    <x v="6"/>
    <x v="18"/>
    <s v="TR.39625"/>
    <n v="3"/>
    <x v="5"/>
    <x v="0"/>
    <d v="2017-06-19T09:03:33"/>
    <d v="2017-06-19T08:38:00"/>
    <n v="1533"/>
    <n v="25.55"/>
    <n v="76.650000000000006"/>
    <n v="1"/>
    <s v="D512950"/>
    <s v="Normal"/>
  </r>
  <r>
    <x v="1"/>
    <x v="5"/>
    <x v="14"/>
    <s v="FS.2563"/>
    <n v="19"/>
    <x v="2"/>
    <x v="0"/>
    <d v="2017-06-20T09:00:43"/>
    <d v="2017-06-20T08:21:00"/>
    <n v="2383"/>
    <n v="39.716666666666669"/>
    <n v="754.61666666666667"/>
    <n v="1"/>
    <s v="D512962"/>
    <s v="Normal"/>
  </r>
  <r>
    <x v="1"/>
    <x v="6"/>
    <x v="13"/>
    <s v="FS.2393"/>
    <n v="19"/>
    <x v="5"/>
    <x v="0"/>
    <d v="2017-06-22T08:42:19"/>
    <d v="2017-06-22T08:16:00"/>
    <n v="1579"/>
    <n v="26.316666666666666"/>
    <n v="500.01666666666665"/>
    <n v="1"/>
    <s v="D513063"/>
    <s v="Normal"/>
  </r>
  <r>
    <x v="1"/>
    <x v="6"/>
    <x v="13"/>
    <s v="MTR.4721"/>
    <n v="1"/>
    <x v="2"/>
    <x v="1"/>
    <d v="2017-06-22T11:41:17"/>
    <d v="2017-06-22T10:36:00"/>
    <n v="3917"/>
    <n v="65.283333333333331"/>
    <n v="65.283333333333331"/>
    <n v="1"/>
    <s v="C513065"/>
    <s v="Normal"/>
  </r>
  <r>
    <x v="1"/>
    <x v="5"/>
    <x v="24"/>
    <s v="TR.42657"/>
    <n v="3"/>
    <x v="2"/>
    <x v="0"/>
    <d v="2017-06-23T13:07:03"/>
    <d v="2017-06-23T11:04:00"/>
    <n v="7383"/>
    <n v="123.05"/>
    <n v="369.15"/>
    <n v="1"/>
    <s v="D513089"/>
    <s v="Extreme Heat"/>
  </r>
  <r>
    <x v="1"/>
    <x v="1"/>
    <x v="11"/>
    <s v="TR.40259"/>
    <n v="3"/>
    <x v="4"/>
    <x v="0"/>
    <d v="2017-06-25T11:21:57"/>
    <d v="2017-06-25T10:09:00"/>
    <n v="4377"/>
    <n v="72.95"/>
    <n v="218.85000000000002"/>
    <n v="1"/>
    <s v="D513097"/>
    <s v="Extreme Heat"/>
  </r>
  <r>
    <x v="1"/>
    <x v="5"/>
    <x v="14"/>
    <s v="FS.2204"/>
    <n v="22"/>
    <x v="1"/>
    <x v="0"/>
    <d v="2017-06-26T19:40:20"/>
    <d v="2017-06-26T17:31:00"/>
    <n v="7760"/>
    <n v="129.33333333333334"/>
    <n v="2845.3333333333335"/>
    <n v="1"/>
    <s v="D513146"/>
    <s v="Raining"/>
  </r>
  <r>
    <x v="1"/>
    <x v="1"/>
    <x v="2"/>
    <s v="FS.2639"/>
    <n v="16"/>
    <x v="4"/>
    <x v="0"/>
    <d v="2017-06-27T03:10:02"/>
    <d v="2017-06-27T01:39:00"/>
    <n v="5462"/>
    <n v="91.033333333333331"/>
    <n v="1456.5333333333333"/>
    <n v="1"/>
    <s v="D513149"/>
    <s v="Raining"/>
  </r>
  <r>
    <x v="1"/>
    <x v="1"/>
    <x v="2"/>
    <s v="TR.41851"/>
    <n v="6"/>
    <x v="2"/>
    <x v="0"/>
    <d v="2017-06-27T09:56:29"/>
    <d v="2017-06-27T09:45:00"/>
    <n v="689"/>
    <n v="11.483333333333333"/>
    <n v="68.899999999999991"/>
    <n v="1"/>
    <s v="D513151"/>
    <s v="Normal"/>
  </r>
  <r>
    <x v="1"/>
    <x v="1"/>
    <x v="11"/>
    <s v="FS.2349"/>
    <n v="10"/>
    <x v="7"/>
    <x v="0"/>
    <d v="2017-06-27T22:10:56"/>
    <d v="2017-06-27T20:40:00"/>
    <n v="5456"/>
    <n v="90.933333333333337"/>
    <n v="909.33333333333337"/>
    <n v="1"/>
    <s v="D513156"/>
    <s v="Lightning"/>
  </r>
  <r>
    <x v="1"/>
    <x v="6"/>
    <x v="35"/>
    <s v="FS.1951"/>
    <n v="5"/>
    <x v="2"/>
    <x v="0"/>
    <d v="2017-06-28T03:40:41"/>
    <d v="2017-06-28T02:01:00"/>
    <n v="5981"/>
    <n v="99.683333333333337"/>
    <n v="498.41666666666669"/>
    <n v="1"/>
    <s v="D513158"/>
    <s v="Normal"/>
  </r>
  <r>
    <x v="1"/>
    <x v="6"/>
    <x v="35"/>
    <s v="FS.2042"/>
    <n v="31"/>
    <x v="2"/>
    <x v="0"/>
    <d v="2017-06-28T10:52:05"/>
    <d v="2017-06-28T08:52:00"/>
    <n v="7205"/>
    <n v="120.08333333333333"/>
    <n v="3722.583333333333"/>
    <n v="1"/>
    <s v="D513172"/>
    <s v="Normal"/>
  </r>
  <r>
    <x v="1"/>
    <x v="6"/>
    <x v="13"/>
    <s v="FS.2836"/>
    <n v="51"/>
    <x v="2"/>
    <x v="0"/>
    <d v="2017-06-28T17:57:47"/>
    <d v="2017-06-28T15:37:00"/>
    <n v="8447"/>
    <n v="140.78333333333333"/>
    <n v="7179.95"/>
    <n v="1"/>
    <s v="D513186"/>
    <s v="Normal"/>
  </r>
  <r>
    <x v="1"/>
    <x v="6"/>
    <x v="35"/>
    <s v="FS.2314"/>
    <n v="14"/>
    <x v="1"/>
    <x v="0"/>
    <d v="2017-06-29T09:31:25"/>
    <d v="2017-06-29T08:24:00"/>
    <n v="4045"/>
    <n v="67.416666666666671"/>
    <n v="943.83333333333337"/>
    <n v="1"/>
    <s v="D513205"/>
    <s v="Normal"/>
  </r>
  <r>
    <x v="1"/>
    <x v="1"/>
    <x v="11"/>
    <s v="FS.2552"/>
    <n v="280"/>
    <x v="7"/>
    <x v="0"/>
    <d v="2017-06-30T21:04:39"/>
    <d v="2017-06-30T19:20:00"/>
    <n v="6279"/>
    <n v="104.65"/>
    <n v="29302"/>
    <n v="1"/>
    <s v="D513249"/>
    <s v="Lightning"/>
  </r>
  <r>
    <x v="1"/>
    <x v="1"/>
    <x v="11"/>
    <s v="FS.2283"/>
    <n v="2"/>
    <x v="7"/>
    <x v="1"/>
    <d v="2017-07-01T13:30:54"/>
    <d v="2017-07-01T09:56:00"/>
    <n v="12894"/>
    <n v="214.9"/>
    <n v="429.8"/>
    <n v="1"/>
    <s v="D513258"/>
    <s v="Normal"/>
  </r>
  <r>
    <x v="1"/>
    <x v="1"/>
    <x v="11"/>
    <s v="FS.2280"/>
    <n v="5"/>
    <x v="7"/>
    <x v="1"/>
    <d v="2017-07-01T13:30:21"/>
    <d v="2017-07-01T10:09:00"/>
    <n v="12081"/>
    <n v="201.35"/>
    <n v="1006.75"/>
    <n v="1"/>
    <s v="D513259"/>
    <s v="Normal"/>
  </r>
  <r>
    <x v="1"/>
    <x v="5"/>
    <x v="14"/>
    <s v="FS.2612"/>
    <n v="29"/>
    <x v="4"/>
    <x v="1"/>
    <d v="2017-07-02T23:30:00"/>
    <d v="2017-07-02T20:36:00"/>
    <n v="10440"/>
    <n v="174"/>
    <n v="5046"/>
    <n v="1"/>
    <s v="D513272"/>
    <s v="Normal"/>
  </r>
  <r>
    <x v="1"/>
    <x v="5"/>
    <x v="14"/>
    <s v="MTR.12033"/>
    <n v="1"/>
    <x v="2"/>
    <x v="1"/>
    <d v="2017-07-03T09:34:34"/>
    <d v="2017-07-03T08:38:00"/>
    <n v="3394"/>
    <n v="56.56666666666667"/>
    <n v="56.56666666666667"/>
    <n v="1"/>
    <s v="C513273"/>
    <s v="Normal"/>
  </r>
  <r>
    <x v="1"/>
    <x v="5"/>
    <x v="24"/>
    <s v="MTR.12400"/>
    <n v="1"/>
    <x v="2"/>
    <x v="1"/>
    <d v="2017-07-09T09:32:09"/>
    <d v="2017-07-09T05:55:00"/>
    <n v="13029"/>
    <n v="217.15"/>
    <n v="217.15"/>
    <n v="1"/>
    <s v="C513674"/>
    <s v="Normal"/>
  </r>
  <r>
    <x v="1"/>
    <x v="5"/>
    <x v="36"/>
    <s v="FDR.33187"/>
    <n v="3996"/>
    <x v="8"/>
    <x v="0"/>
    <d v="2017-07-10T15:20:04"/>
    <d v="2017-07-10T15:05:00"/>
    <n v="904"/>
    <n v="15.066666666666666"/>
    <n v="60206.400000000001"/>
    <n v="1"/>
    <s v="D513865"/>
    <s v="Raining"/>
  </r>
  <r>
    <x v="1"/>
    <x v="1"/>
    <x v="19"/>
    <s v="FDR.33194"/>
    <n v="5572"/>
    <x v="8"/>
    <x v="0"/>
    <d v="2017-07-10T15:20:56"/>
    <d v="2017-07-10T15:05:00"/>
    <n v="956"/>
    <n v="15.933333333333334"/>
    <n v="88780.53333333334"/>
    <n v="1"/>
    <s v="D513868"/>
    <s v="Raining"/>
  </r>
  <r>
    <x v="1"/>
    <x v="6"/>
    <x v="33"/>
    <s v="FDR.33587"/>
    <n v="6261"/>
    <x v="8"/>
    <x v="0"/>
    <d v="2017-07-10T15:20:45"/>
    <d v="2017-07-10T15:05:00"/>
    <n v="945"/>
    <n v="15.75"/>
    <n v="98610.75"/>
    <n v="1"/>
    <s v="D513862"/>
    <s v="Raining"/>
  </r>
  <r>
    <x v="1"/>
    <x v="6"/>
    <x v="34"/>
    <s v="TR.40251"/>
    <n v="3"/>
    <x v="0"/>
    <x v="2"/>
    <d v="2017-07-11T15:51:04"/>
    <d v="2017-07-11T14:11:00"/>
    <n v="6004"/>
    <n v="100.06666666666666"/>
    <n v="300.2"/>
    <n v="1"/>
    <s v="D513899"/>
    <s v="Normal"/>
  </r>
  <r>
    <x v="1"/>
    <x v="6"/>
    <x v="18"/>
    <s v="FS.1913"/>
    <n v="14"/>
    <x v="5"/>
    <x v="0"/>
    <d v="2017-07-13T09:38:31"/>
    <d v="2017-07-13T08:57:00"/>
    <n v="2491"/>
    <n v="41.516666666666666"/>
    <n v="581.23333333333335"/>
    <n v="1"/>
    <s v="D513911"/>
    <s v="Normal"/>
  </r>
  <r>
    <x v="1"/>
    <x v="5"/>
    <x v="14"/>
    <s v="TR.97693"/>
    <n v="2"/>
    <x v="0"/>
    <x v="1"/>
    <d v="2017-07-13T13:23:19"/>
    <d v="2017-07-13T11:43:00"/>
    <n v="6019"/>
    <n v="100.31666666666666"/>
    <n v="200.63333333333333"/>
    <n v="1"/>
    <s v="D513916"/>
    <s v="Normal"/>
  </r>
  <r>
    <x v="1"/>
    <x v="1"/>
    <x v="20"/>
    <s v="FS.2350"/>
    <n v="310"/>
    <x v="6"/>
    <x v="0"/>
    <d v="2017-07-15T11:49:56"/>
    <d v="2017-07-15T09:36:00"/>
    <n v="8036"/>
    <n v="133.93333333333334"/>
    <n v="41519.333333333336"/>
    <n v="1"/>
    <s v="D514053"/>
    <s v="Normal"/>
  </r>
  <r>
    <x v="1"/>
    <x v="1"/>
    <x v="20"/>
    <s v="FS.2405"/>
    <n v="39"/>
    <x v="4"/>
    <x v="0"/>
    <d v="2017-07-15T11:32:28"/>
    <d v="2017-07-15T11:30:00"/>
    <n v="148"/>
    <n v="2.4666666666666668"/>
    <n v="96.2"/>
    <n v="1"/>
    <s v="D514050"/>
    <s v="Normal"/>
  </r>
  <r>
    <x v="1"/>
    <x v="6"/>
    <x v="35"/>
    <s v="MTR.1113"/>
    <n v="1"/>
    <x v="2"/>
    <x v="0"/>
    <d v="2017-07-15T20:55:00"/>
    <d v="2017-07-15T18:40:00"/>
    <n v="8100"/>
    <n v="135"/>
    <n v="135"/>
    <n v="1"/>
    <s v="C514061"/>
    <s v="Normal"/>
  </r>
  <r>
    <x v="1"/>
    <x v="6"/>
    <x v="13"/>
    <s v="MTR.13642"/>
    <n v="1"/>
    <x v="7"/>
    <x v="0"/>
    <d v="2017-07-17T18:43:01"/>
    <d v="2017-07-17T17:14:00"/>
    <n v="5341"/>
    <n v="89.016666666666666"/>
    <n v="89.016666666666666"/>
    <n v="1"/>
    <s v="C514146"/>
    <s v="Lightning"/>
  </r>
  <r>
    <x v="1"/>
    <x v="5"/>
    <x v="14"/>
    <s v="FS.2107"/>
    <n v="111"/>
    <x v="4"/>
    <x v="0"/>
    <d v="2017-07-18T07:06:26"/>
    <d v="2017-07-18T05:11:00"/>
    <n v="6926"/>
    <n v="115.43333333333334"/>
    <n v="12813.1"/>
    <n v="1"/>
    <s v="D514154"/>
    <s v="Normal"/>
  </r>
  <r>
    <x v="1"/>
    <x v="6"/>
    <x v="13"/>
    <s v="FS.2853"/>
    <n v="11"/>
    <x v="7"/>
    <x v="0"/>
    <d v="2017-07-23T15:53:41"/>
    <d v="2017-07-23T14:42:00"/>
    <n v="4301"/>
    <n v="71.683333333333337"/>
    <n v="788.51666666666665"/>
    <n v="1"/>
    <s v="D514305"/>
    <s v="Lightning"/>
  </r>
  <r>
    <x v="1"/>
    <x v="6"/>
    <x v="23"/>
    <s v="FS.2463"/>
    <n v="13"/>
    <x v="7"/>
    <x v="0"/>
    <d v="2017-07-26T16:32:46"/>
    <d v="2017-07-26T15:36:00"/>
    <n v="3406"/>
    <n v="56.766666666666666"/>
    <n v="737.9666666666667"/>
    <n v="1"/>
    <s v="D514343"/>
    <s v="Lightning"/>
  </r>
  <r>
    <x v="1"/>
    <x v="6"/>
    <x v="35"/>
    <s v="MTR.4455"/>
    <n v="1"/>
    <x v="7"/>
    <x v="0"/>
    <d v="2017-07-26T18:43:29"/>
    <d v="2017-07-26T17:24:00"/>
    <n v="4769"/>
    <n v="79.483333333333334"/>
    <n v="79.483333333333334"/>
    <n v="1"/>
    <s v="C514345"/>
    <s v="Lightning"/>
  </r>
  <r>
    <x v="1"/>
    <x v="1"/>
    <x v="20"/>
    <s v="MTR.4206"/>
    <n v="1"/>
    <x v="7"/>
    <x v="0"/>
    <d v="2017-07-26T18:22:00"/>
    <d v="2017-07-26T17:46:00"/>
    <n v="2160"/>
    <n v="36"/>
    <n v="36"/>
    <n v="1"/>
    <s v="C514401"/>
    <s v="Lightning"/>
  </r>
  <r>
    <x v="1"/>
    <x v="6"/>
    <x v="35"/>
    <s v="MTR.10042"/>
    <n v="1"/>
    <x v="4"/>
    <x v="0"/>
    <d v="2017-07-27T10:06:21"/>
    <d v="2017-07-27T09:26:00"/>
    <n v="2421"/>
    <n v="40.35"/>
    <n v="40.35"/>
    <n v="1"/>
    <s v="C514357"/>
    <s v="Normal"/>
  </r>
  <r>
    <x v="1"/>
    <x v="6"/>
    <x v="21"/>
    <s v="SLUG.34973"/>
    <n v="2"/>
    <x v="6"/>
    <x v="1"/>
    <d v="2017-07-28T16:30:55"/>
    <d v="2017-07-28T10:21:00"/>
    <n v="22195"/>
    <n v="369.91666666666669"/>
    <n v="739.83333333333337"/>
    <n v="1"/>
    <s v="D514410"/>
    <s v="Normal"/>
  </r>
  <r>
    <x v="1"/>
    <x v="5"/>
    <x v="14"/>
    <s v="MTR.11911"/>
    <n v="1"/>
    <x v="2"/>
    <x v="0"/>
    <d v="2017-07-28T18:13:15"/>
    <d v="2017-07-28T17:41:00"/>
    <n v="1935"/>
    <n v="32.25"/>
    <n v="32.25"/>
    <n v="1"/>
    <s v="C514372"/>
    <s v="Normal"/>
  </r>
  <r>
    <x v="1"/>
    <x v="5"/>
    <x v="14"/>
    <s v="TR.39700"/>
    <n v="9"/>
    <x v="2"/>
    <x v="1"/>
    <d v="2017-08-01T18:52:52"/>
    <d v="2017-08-01T17:28:00"/>
    <n v="5092"/>
    <n v="84.86666666666666"/>
    <n v="763.8"/>
    <n v="1"/>
    <s v="D514406"/>
    <s v="Normal"/>
  </r>
  <r>
    <x v="1"/>
    <x v="6"/>
    <x v="13"/>
    <s v="MTR.1225"/>
    <n v="1"/>
    <x v="2"/>
    <x v="0"/>
    <d v="2017-08-01T23:09:53"/>
    <d v="2017-08-01T18:45:00"/>
    <n v="15893"/>
    <n v="264.88333333333333"/>
    <n v="264.88333333333333"/>
    <n v="1"/>
    <s v="C514407"/>
    <s v="Normal"/>
  </r>
  <r>
    <x v="1"/>
    <x v="1"/>
    <x v="2"/>
    <s v="MTR.29978"/>
    <n v="1"/>
    <x v="7"/>
    <x v="0"/>
    <d v="2017-08-02T19:35:39"/>
    <d v="2017-08-02T18:54:00"/>
    <n v="2499"/>
    <n v="41.65"/>
    <n v="41.65"/>
    <n v="1"/>
    <s v="C514411"/>
    <s v="Lightning"/>
  </r>
  <r>
    <x v="1"/>
    <x v="5"/>
    <x v="24"/>
    <s v="FS.2269"/>
    <n v="8"/>
    <x v="5"/>
    <x v="0"/>
    <d v="2017-08-06T08:22:47"/>
    <d v="2017-08-06T06:56:00"/>
    <n v="5207"/>
    <n v="86.783333333333331"/>
    <n v="694.26666666666665"/>
    <n v="1"/>
    <s v="D514504"/>
    <s v="Normal"/>
  </r>
  <r>
    <x v="1"/>
    <x v="5"/>
    <x v="24"/>
    <s v="FS.2272"/>
    <n v="1"/>
    <x v="5"/>
    <x v="0"/>
    <d v="2017-08-06T08:20:10"/>
    <d v="2017-08-06T06:56:00"/>
    <n v="5050"/>
    <n v="84.166666666666671"/>
    <n v="84.166666666666671"/>
    <n v="1"/>
    <s v="D514503"/>
    <s v="Normal"/>
  </r>
  <r>
    <x v="1"/>
    <x v="6"/>
    <x v="35"/>
    <s v="FS.2211"/>
    <n v="28"/>
    <x v="4"/>
    <x v="0"/>
    <d v="2017-08-06T09:14:33"/>
    <d v="2017-08-06T08:32:00"/>
    <n v="2553"/>
    <n v="42.55"/>
    <n v="1191.3999999999999"/>
    <n v="1"/>
    <s v="D514507"/>
    <s v="Normal"/>
  </r>
  <r>
    <x v="1"/>
    <x v="1"/>
    <x v="2"/>
    <s v="FS.2496"/>
    <n v="4"/>
    <x v="5"/>
    <x v="0"/>
    <d v="2017-08-06T14:01:43"/>
    <d v="2017-08-06T12:18:00"/>
    <n v="6223"/>
    <n v="103.71666666666667"/>
    <n v="414.86666666666667"/>
    <n v="1"/>
    <s v="D514515"/>
    <s v="Normal"/>
  </r>
  <r>
    <x v="1"/>
    <x v="5"/>
    <x v="14"/>
    <s v="PL.110985"/>
    <n v="146"/>
    <x v="6"/>
    <x v="0"/>
    <d v="2017-08-07T12:45:09"/>
    <d v="2017-08-07T11:45:00"/>
    <n v="3609"/>
    <n v="60.15"/>
    <n v="8781.9"/>
    <n v="1"/>
    <s v="D514552"/>
    <s v="Normal"/>
  </r>
  <r>
    <x v="1"/>
    <x v="1"/>
    <x v="11"/>
    <s v="MTR.6243"/>
    <n v="1"/>
    <x v="2"/>
    <x v="0"/>
    <d v="2017-08-08T11:07:05"/>
    <d v="2017-08-08T10:04:00"/>
    <n v="3785"/>
    <n v="63.083333333333336"/>
    <n v="63.083333333333336"/>
    <n v="1"/>
    <s v="C514556"/>
    <s v="Normal"/>
  </r>
  <r>
    <x v="1"/>
    <x v="1"/>
    <x v="11"/>
    <s v="MTR.6244"/>
    <n v="1"/>
    <x v="2"/>
    <x v="0"/>
    <d v="2017-08-08T11:05:20"/>
    <d v="2017-08-08T10:19:00"/>
    <n v="2780"/>
    <n v="46.333333333333336"/>
    <n v="46.333333333333336"/>
    <n v="1"/>
    <s v="C514557"/>
    <s v="Normal"/>
  </r>
  <r>
    <x v="1"/>
    <x v="5"/>
    <x v="24"/>
    <s v="FS.1948"/>
    <n v="51"/>
    <x v="4"/>
    <x v="0"/>
    <d v="2017-08-09T00:22:55"/>
    <d v="2017-08-08T23:06:00"/>
    <n v="4615"/>
    <n v="76.916666666666671"/>
    <n v="3922.7500000000005"/>
    <n v="1"/>
    <s v="D514592"/>
    <s v="Lightning"/>
  </r>
  <r>
    <x v="1"/>
    <x v="6"/>
    <x v="13"/>
    <s v="MTR.4720"/>
    <n v="1"/>
    <x v="2"/>
    <x v="0"/>
    <d v="2017-08-12T11:31:00"/>
    <d v="2017-08-12T09:28:00"/>
    <n v="7380"/>
    <n v="123"/>
    <n v="123"/>
    <n v="1"/>
    <s v="C514719"/>
    <s v="Extreme Heat"/>
  </r>
  <r>
    <x v="1"/>
    <x v="6"/>
    <x v="18"/>
    <s v="FS.2014"/>
    <n v="36"/>
    <x v="4"/>
    <x v="0"/>
    <d v="2017-08-14T17:54:10"/>
    <d v="2017-08-14T17:15:00"/>
    <n v="2350"/>
    <n v="39.166666666666664"/>
    <n v="1410"/>
    <n v="1"/>
    <s v="D515348"/>
    <s v="Extreme Heat"/>
  </r>
  <r>
    <x v="1"/>
    <x v="1"/>
    <x v="11"/>
    <s v="MTR.9433"/>
    <n v="1"/>
    <x v="7"/>
    <x v="0"/>
    <d v="2017-08-15T11:30:38"/>
    <d v="2017-08-15T09:33:00"/>
    <n v="7058"/>
    <n v="117.63333333333334"/>
    <n v="117.63333333333334"/>
    <n v="1"/>
    <s v="C514711"/>
    <s v="Lightning"/>
  </r>
  <r>
    <x v="1"/>
    <x v="6"/>
    <x v="21"/>
    <s v="SLUG.35568"/>
    <n v="2"/>
    <x v="2"/>
    <x v="1"/>
    <d v="2017-08-17T09:03:14"/>
    <d v="2017-08-17T08:11:00"/>
    <n v="3134"/>
    <n v="52.233333333333334"/>
    <n v="104.46666666666667"/>
    <n v="1"/>
    <s v="D514741"/>
    <s v="Normal"/>
  </r>
  <r>
    <x v="1"/>
    <x v="1"/>
    <x v="11"/>
    <s v="FS.2257"/>
    <n v="164"/>
    <x v="4"/>
    <x v="0"/>
    <d v="2017-08-18T06:18:28"/>
    <d v="2017-08-18T05:00:00"/>
    <n v="4708"/>
    <n v="78.466666666666669"/>
    <n v="12868.533333333333"/>
    <n v="1"/>
    <s v="D514855"/>
    <s v="Extreme Heat"/>
  </r>
  <r>
    <x v="1"/>
    <x v="6"/>
    <x v="13"/>
    <s v="FS.2393"/>
    <n v="2"/>
    <x v="4"/>
    <x v="0"/>
    <d v="2017-08-18T14:16:00"/>
    <d v="2017-08-18T13:24:00"/>
    <n v="3120"/>
    <n v="52"/>
    <n v="104"/>
    <n v="1"/>
    <s v="D514860"/>
    <s v="Normal"/>
  </r>
  <r>
    <x v="1"/>
    <x v="6"/>
    <x v="34"/>
    <s v="FDR.23185"/>
    <n v="630"/>
    <x v="2"/>
    <x v="0"/>
    <d v="2017-08-19T03:10:45"/>
    <d v="2017-08-19T00:30:00"/>
    <n v="9645"/>
    <n v="160.75"/>
    <n v="101272.5"/>
    <n v="1"/>
    <s v="D514881"/>
    <s v="Normal"/>
  </r>
  <r>
    <x v="1"/>
    <x v="1"/>
    <x v="11"/>
    <s v="MTR.12734"/>
    <n v="1"/>
    <x v="2"/>
    <x v="1"/>
    <d v="2017-08-19T21:35:06"/>
    <d v="2017-08-19T19:30:00"/>
    <n v="7506"/>
    <n v="125.1"/>
    <n v="125.1"/>
    <n v="1"/>
    <s v="C514883"/>
    <s v="Normal"/>
  </r>
  <r>
    <x v="1"/>
    <x v="5"/>
    <x v="24"/>
    <s v="FS.2638"/>
    <n v="88"/>
    <x v="1"/>
    <x v="0"/>
    <d v="2017-08-21T08:10:39"/>
    <d v="2017-08-21T06:30:00"/>
    <n v="6039"/>
    <n v="100.65"/>
    <n v="8857.2000000000007"/>
    <n v="1"/>
    <s v="D514893"/>
    <s v="Normal"/>
  </r>
  <r>
    <x v="1"/>
    <x v="6"/>
    <x v="13"/>
    <s v="MTR.1262"/>
    <n v="1"/>
    <x v="2"/>
    <x v="0"/>
    <d v="2017-08-24T15:56:34"/>
    <d v="2017-08-24T14:53:00"/>
    <n v="3814"/>
    <n v="63.56666666666667"/>
    <n v="63.56666666666667"/>
    <n v="1"/>
    <s v="C514931"/>
    <s v="Normal"/>
  </r>
  <r>
    <x v="1"/>
    <x v="5"/>
    <x v="14"/>
    <s v="FS.2583"/>
    <n v="25"/>
    <x v="2"/>
    <x v="0"/>
    <d v="2017-08-24T17:24:14"/>
    <d v="2017-08-24T16:31:00"/>
    <n v="3194"/>
    <n v="53.233333333333334"/>
    <n v="1330.8333333333333"/>
    <n v="1"/>
    <s v="D514936"/>
    <s v="Normal"/>
  </r>
  <r>
    <x v="1"/>
    <x v="5"/>
    <x v="14"/>
    <s v="FS.2107"/>
    <n v="39"/>
    <x v="4"/>
    <x v="0"/>
    <d v="2017-08-26T02:49:30"/>
    <d v="2017-08-25T23:35:00"/>
    <n v="11670"/>
    <n v="194.5"/>
    <n v="7585.5"/>
    <n v="1"/>
    <s v="D514959"/>
    <s v="Extreme Heat"/>
  </r>
  <r>
    <x v="1"/>
    <x v="6"/>
    <x v="13"/>
    <s v="MTR.4482"/>
    <n v="1"/>
    <x v="1"/>
    <x v="0"/>
    <d v="2017-08-27T16:31:12"/>
    <d v="2017-08-27T15:14:00"/>
    <n v="4632"/>
    <n v="77.2"/>
    <n v="77.2"/>
    <n v="1"/>
    <s v="C514963"/>
    <s v="Wind"/>
  </r>
  <r>
    <x v="1"/>
    <x v="1"/>
    <x v="11"/>
    <s v="FS.2096"/>
    <n v="6"/>
    <x v="1"/>
    <x v="0"/>
    <d v="2017-08-27T17:48:56"/>
    <d v="2017-08-27T16:44:00"/>
    <n v="3896"/>
    <n v="64.933333333333337"/>
    <n v="389.6"/>
    <n v="1"/>
    <s v="D514967"/>
    <s v="Wind"/>
  </r>
  <r>
    <x v="1"/>
    <x v="6"/>
    <x v="35"/>
    <s v="MTR.409"/>
    <n v="1"/>
    <x v="1"/>
    <x v="0"/>
    <d v="2017-08-27T18:33:54"/>
    <d v="2017-08-27T17:28:00"/>
    <n v="3954"/>
    <n v="65.900000000000006"/>
    <n v="65.900000000000006"/>
    <n v="1"/>
    <s v="C514966"/>
    <s v="Wind"/>
  </r>
  <r>
    <x v="1"/>
    <x v="6"/>
    <x v="13"/>
    <s v="FS.2541"/>
    <n v="73"/>
    <x v="2"/>
    <x v="0"/>
    <d v="2017-08-28T00:21:27"/>
    <d v="2017-08-27T21:31:00"/>
    <n v="10227"/>
    <n v="170.45"/>
    <n v="12442.849999999999"/>
    <n v="1"/>
    <s v="D514981"/>
    <s v="Wind"/>
  </r>
  <r>
    <x v="1"/>
    <x v="5"/>
    <x v="14"/>
    <s v="FS.8908"/>
    <n v="33"/>
    <x v="1"/>
    <x v="0"/>
    <d v="2017-08-28T06:43:01"/>
    <d v="2017-08-28T03:53:00"/>
    <n v="10201"/>
    <n v="170.01666666666668"/>
    <n v="5610.55"/>
    <n v="1"/>
    <s v="D514987"/>
    <s v="Wind"/>
  </r>
  <r>
    <x v="1"/>
    <x v="6"/>
    <x v="13"/>
    <s v="TR.40609"/>
    <n v="4"/>
    <x v="2"/>
    <x v="0"/>
    <d v="2017-08-28T16:21:36"/>
    <d v="2017-08-28T14:46:00"/>
    <n v="5736"/>
    <n v="95.6"/>
    <n v="382.4"/>
    <n v="1"/>
    <s v="D515005"/>
    <s v="Normal"/>
  </r>
  <r>
    <x v="1"/>
    <x v="5"/>
    <x v="24"/>
    <s v="MTR.7108"/>
    <n v="1"/>
    <x v="2"/>
    <x v="0"/>
    <d v="2017-08-28T16:46:46"/>
    <d v="2017-08-28T15:35:00"/>
    <n v="4306"/>
    <n v="71.766666666666666"/>
    <n v="71.766666666666666"/>
    <n v="1"/>
    <s v="C515004"/>
    <s v="Normal"/>
  </r>
  <r>
    <x v="1"/>
    <x v="1"/>
    <x v="11"/>
    <s v="TR.42287"/>
    <n v="6"/>
    <x v="4"/>
    <x v="0"/>
    <d v="2017-08-28T19:49:06"/>
    <d v="2017-08-28T18:30:00"/>
    <n v="4746"/>
    <n v="79.099999999999994"/>
    <n v="474.59999999999997"/>
    <n v="1"/>
    <s v="D515014"/>
    <s v="Raining"/>
  </r>
  <r>
    <x v="1"/>
    <x v="6"/>
    <x v="13"/>
    <s v="MTR.4366"/>
    <n v="1"/>
    <x v="1"/>
    <x v="0"/>
    <d v="2017-09-03T14:42:42"/>
    <d v="2017-09-03T11:17:00"/>
    <n v="12342"/>
    <n v="205.7"/>
    <n v="205.7"/>
    <n v="1"/>
    <s v="C515325"/>
    <s v="Normal"/>
  </r>
  <r>
    <x v="1"/>
    <x v="1"/>
    <x v="11"/>
    <s v="MTR.8761"/>
    <n v="1"/>
    <x v="1"/>
    <x v="0"/>
    <d v="2017-09-05T09:31:00"/>
    <d v="2017-09-05T08:26:00"/>
    <n v="3900"/>
    <n v="65"/>
    <n v="65"/>
    <n v="1"/>
    <s v="C515331"/>
    <s v="Normal"/>
  </r>
  <r>
    <x v="1"/>
    <x v="6"/>
    <x v="21"/>
    <s v="MTR.14508"/>
    <n v="1"/>
    <x v="5"/>
    <x v="0"/>
    <d v="2017-09-05T10:16:00"/>
    <d v="2017-09-05T08:37:00"/>
    <n v="5940"/>
    <n v="99"/>
    <n v="99"/>
    <n v="1"/>
    <s v="C515332"/>
    <s v="Normal"/>
  </r>
  <r>
    <x v="1"/>
    <x v="6"/>
    <x v="13"/>
    <s v="MTR.90749"/>
    <n v="1"/>
    <x v="1"/>
    <x v="0"/>
    <d v="2017-09-05T11:11:32"/>
    <d v="2017-09-05T10:33:00"/>
    <n v="2312"/>
    <n v="38.533333333333331"/>
    <n v="38.533333333333331"/>
    <n v="1"/>
    <s v="C515336"/>
    <s v="Normal"/>
  </r>
  <r>
    <x v="1"/>
    <x v="6"/>
    <x v="13"/>
    <s v="MTR.5035"/>
    <n v="1"/>
    <x v="2"/>
    <x v="0"/>
    <d v="2017-09-07T20:13:54"/>
    <d v="2017-09-07T17:53:00"/>
    <n v="8454"/>
    <n v="140.9"/>
    <n v="140.9"/>
    <n v="1"/>
    <s v="C515355"/>
    <s v="Normal"/>
  </r>
  <r>
    <x v="1"/>
    <x v="6"/>
    <x v="35"/>
    <s v="MTR.255"/>
    <n v="1"/>
    <x v="1"/>
    <x v="1"/>
    <d v="2017-09-07T21:35:05"/>
    <d v="2017-09-07T21:18:00"/>
    <n v="1025"/>
    <n v="17.083333333333332"/>
    <n v="17.083333333333332"/>
    <n v="1"/>
    <s v="C515357"/>
    <s v="Normal"/>
  </r>
  <r>
    <x v="1"/>
    <x v="5"/>
    <x v="14"/>
    <s v="FS.2107"/>
    <n v="150"/>
    <x v="1"/>
    <x v="1"/>
    <d v="2017-09-09T14:27:00"/>
    <d v="2017-09-09T13:45:00"/>
    <n v="2520"/>
    <n v="42"/>
    <n v="6300"/>
    <n v="1"/>
    <s v="D515376"/>
    <s v="Raining"/>
  </r>
  <r>
    <x v="1"/>
    <x v="1"/>
    <x v="11"/>
    <s v="MTR.6231"/>
    <n v="1"/>
    <x v="2"/>
    <x v="0"/>
    <d v="2017-09-10T05:17:32"/>
    <d v="2017-09-10T02:52:00"/>
    <n v="8732"/>
    <n v="145.53333333333333"/>
    <n v="145.53333333333333"/>
    <n v="1"/>
    <s v="C515429"/>
    <s v="Named Storm"/>
  </r>
  <r>
    <x v="1"/>
    <x v="6"/>
    <x v="13"/>
    <s v="TR.41176"/>
    <n v="1"/>
    <x v="12"/>
    <x v="0"/>
    <d v="2017-09-10T10:52:25"/>
    <d v="2017-09-10T07:42:00"/>
    <n v="11425"/>
    <n v="190.41666666666666"/>
    <n v="190.41666666666666"/>
    <n v="1"/>
    <s v="D515457"/>
    <s v="Named Storm"/>
  </r>
  <r>
    <x v="1"/>
    <x v="1"/>
    <x v="11"/>
    <s v="TR.39515"/>
    <n v="2"/>
    <x v="12"/>
    <x v="0"/>
    <d v="2017-09-10T10:15:25"/>
    <d v="2017-09-10T09:02:00"/>
    <n v="4405"/>
    <n v="73.416666666666671"/>
    <n v="146.83333333333334"/>
    <n v="1"/>
    <s v="D515439"/>
    <s v="Named Storm"/>
  </r>
  <r>
    <x v="1"/>
    <x v="5"/>
    <x v="14"/>
    <s v="MTR.14296"/>
    <n v="1"/>
    <x v="10"/>
    <x v="0"/>
    <d v="2017-09-10T10:59:36"/>
    <d v="2017-09-10T09:07:00"/>
    <n v="6756"/>
    <n v="112.6"/>
    <n v="112.6"/>
    <n v="1"/>
    <s v="C515434"/>
    <s v="Raining"/>
  </r>
  <r>
    <x v="1"/>
    <x v="6"/>
    <x v="18"/>
    <s v="MTR.6926"/>
    <n v="1"/>
    <x v="12"/>
    <x v="0"/>
    <d v="2017-09-10T11:35:56"/>
    <d v="2017-09-10T09:56:00"/>
    <n v="5996"/>
    <n v="99.933333333333337"/>
    <n v="99.933333333333337"/>
    <n v="1"/>
    <s v="C515436"/>
    <s v="Named Storm"/>
  </r>
  <r>
    <x v="1"/>
    <x v="6"/>
    <x v="23"/>
    <s v="FS.2515"/>
    <n v="60"/>
    <x v="12"/>
    <x v="2"/>
    <d v="2017-09-10T16:09:27"/>
    <d v="2017-09-10T15:02:00"/>
    <n v="4047"/>
    <n v="67.45"/>
    <n v="4047"/>
    <n v="1"/>
    <s v="D515524"/>
    <s v="Named Storm"/>
  </r>
  <r>
    <x v="1"/>
    <x v="5"/>
    <x v="14"/>
    <s v="MTR.7373"/>
    <n v="1"/>
    <x v="12"/>
    <x v="0"/>
    <d v="2017-09-10T16:30:25"/>
    <d v="2017-09-10T16:07:00"/>
    <n v="1405"/>
    <n v="23.416666666666668"/>
    <n v="23.416666666666668"/>
    <n v="1"/>
    <s v="C515529"/>
    <s v="Named Storm"/>
  </r>
  <r>
    <x v="1"/>
    <x v="5"/>
    <x v="14"/>
    <s v="FDR.2909"/>
    <n v="2508"/>
    <x v="12"/>
    <x v="2"/>
    <d v="2017-09-12T21:08:30"/>
    <d v="2017-09-10T18:46:00"/>
    <n v="181350"/>
    <n v="3022.5"/>
    <n v="7580430"/>
    <n v="1"/>
    <s v="D515629"/>
    <s v="Named Storm"/>
  </r>
  <r>
    <x v="1"/>
    <x v="5"/>
    <x v="14"/>
    <s v="FS.43587"/>
    <n v="12"/>
    <x v="12"/>
    <x v="2"/>
    <d v="2017-09-11T19:32:21"/>
    <d v="2017-09-10T19:24:21"/>
    <n v="86880"/>
    <n v="1448"/>
    <n v="17376"/>
    <n v="1"/>
    <s v="D515540"/>
    <s v="Named Storm"/>
  </r>
  <r>
    <x v="1"/>
    <x v="5"/>
    <x v="14"/>
    <s v="FS.8909"/>
    <n v="3"/>
    <x v="12"/>
    <x v="2"/>
    <d v="2017-09-11T19:31:57"/>
    <d v="2017-09-10T20:25:00"/>
    <n v="83217"/>
    <n v="1386.95"/>
    <n v="4160.8500000000004"/>
    <n v="1"/>
    <s v="D515543"/>
    <s v="Named Storm"/>
  </r>
  <r>
    <x v="1"/>
    <x v="5"/>
    <x v="24"/>
    <s v="FDR.2908"/>
    <n v="1230"/>
    <x v="12"/>
    <x v="2"/>
    <d v="2017-09-11T20:15:43"/>
    <d v="2017-09-10T22:18:00"/>
    <n v="79063"/>
    <n v="1317.7166666666667"/>
    <n v="1620791.5"/>
    <n v="1"/>
    <s v="D515631"/>
    <s v="Named Storm"/>
  </r>
  <r>
    <x v="1"/>
    <x v="1"/>
    <x v="2"/>
    <s v="FDR.2925"/>
    <n v="1318"/>
    <x v="12"/>
    <x v="2"/>
    <d v="2017-09-13T17:41:04"/>
    <d v="2017-09-10T22:36:00"/>
    <n v="241504"/>
    <n v="4025.0666666666666"/>
    <n v="5305037.8666666662"/>
    <n v="1"/>
    <s v="D515623"/>
    <s v="Named Storm"/>
  </r>
  <r>
    <x v="1"/>
    <x v="6"/>
    <x v="21"/>
    <s v="SW.2026"/>
    <n v="1156"/>
    <x v="12"/>
    <x v="2"/>
    <d v="2017-09-11T16:55:46"/>
    <d v="2017-09-10T22:45:00"/>
    <n v="65446"/>
    <n v="1090.7666666666667"/>
    <n v="1260926.2666666666"/>
    <n v="1"/>
    <s v="D515755"/>
    <s v="Named Storm"/>
  </r>
  <r>
    <x v="1"/>
    <x v="6"/>
    <x v="35"/>
    <s v="FDR.23184"/>
    <n v="944"/>
    <x v="12"/>
    <x v="2"/>
    <d v="2017-09-11T16:55:00"/>
    <d v="2017-09-10T22:45:00"/>
    <n v="65400"/>
    <n v="1090"/>
    <n v="1028960"/>
    <n v="1"/>
    <s v="D515637"/>
    <s v="Named Storm"/>
  </r>
  <r>
    <x v="1"/>
    <x v="6"/>
    <x v="13"/>
    <s v="FDR.2911"/>
    <n v="1843"/>
    <x v="12"/>
    <x v="2"/>
    <d v="2017-09-12T11:17:44"/>
    <d v="2017-09-11T00:27:00"/>
    <n v="125444"/>
    <n v="2090.7333333333331"/>
    <n v="3853221.5333333327"/>
    <n v="1"/>
    <s v="D516002"/>
    <s v="Named Storm"/>
  </r>
  <r>
    <x v="1"/>
    <x v="6"/>
    <x v="21"/>
    <s v="PL.112647"/>
    <n v="147"/>
    <x v="12"/>
    <x v="2"/>
    <d v="2017-09-11T20:05:30"/>
    <d v="2017-09-11T00:27:00"/>
    <n v="70710"/>
    <n v="1178.5"/>
    <n v="173239.5"/>
    <n v="1"/>
    <s v="D515635"/>
    <s v="Named Storm"/>
  </r>
  <r>
    <x v="1"/>
    <x v="6"/>
    <x v="23"/>
    <s v="FDR.2913"/>
    <n v="1044"/>
    <x v="12"/>
    <x v="2"/>
    <d v="2017-09-11T15:32:32"/>
    <d v="2017-09-11T01:44:00"/>
    <n v="49712"/>
    <n v="828.5333333333333"/>
    <n v="864988.79999999993"/>
    <n v="1"/>
    <s v="D515632"/>
    <s v="Named Storm"/>
  </r>
  <r>
    <x v="1"/>
    <x v="6"/>
    <x v="18"/>
    <s v="FDR.2910"/>
    <n v="547"/>
    <x v="12"/>
    <x v="2"/>
    <d v="2017-09-11T15:14:57"/>
    <d v="2017-09-11T02:24:00"/>
    <n v="46257"/>
    <n v="770.95"/>
    <n v="421709.65"/>
    <n v="1"/>
    <s v="D515636"/>
    <s v="Named Storm"/>
  </r>
  <r>
    <x v="1"/>
    <x v="1"/>
    <x v="11"/>
    <s v="FDR.2919"/>
    <n v="1962"/>
    <x v="12"/>
    <x v="2"/>
    <d v="2017-09-12T17:23:03"/>
    <d v="2017-09-11T02:29:00"/>
    <n v="140043"/>
    <n v="2334.0500000000002"/>
    <n v="4579406.1000000006"/>
    <n v="1"/>
    <s v="D515592"/>
    <s v="Named Storm"/>
  </r>
  <r>
    <x v="1"/>
    <x v="1"/>
    <x v="30"/>
    <s v="FDR.2923"/>
    <n v="903"/>
    <x v="12"/>
    <x v="2"/>
    <d v="2017-09-12T14:35:42"/>
    <d v="2017-09-11T03:50:00"/>
    <n v="125142"/>
    <n v="2085.6999999999998"/>
    <n v="1883387.0999999999"/>
    <n v="1"/>
    <s v="D515627"/>
    <s v="Named Storm"/>
  </r>
  <r>
    <x v="1"/>
    <x v="1"/>
    <x v="20"/>
    <s v="FDR.2924"/>
    <n v="1416"/>
    <x v="12"/>
    <x v="2"/>
    <d v="2017-09-13T17:41:25"/>
    <d v="2017-09-11T08:03:00"/>
    <n v="207505"/>
    <n v="3458.4166666666665"/>
    <n v="4897118"/>
    <n v="1"/>
    <s v="D515624"/>
    <s v="Named Storm"/>
  </r>
  <r>
    <x v="1"/>
    <x v="5"/>
    <x v="37"/>
    <s v="FDR.21184"/>
    <n v="295"/>
    <x v="12"/>
    <x v="2"/>
    <d v="2017-09-14T17:25:09"/>
    <d v="2017-09-11T08:05:00"/>
    <n v="292809"/>
    <n v="4880.1499999999996"/>
    <n v="1439644.25"/>
    <n v="1"/>
    <s v="D515628"/>
    <s v="Named Storm"/>
  </r>
  <r>
    <x v="1"/>
    <x v="6"/>
    <x v="34"/>
    <s v="FDR.23185"/>
    <n v="627"/>
    <x v="12"/>
    <x v="2"/>
    <d v="2017-09-11T19:29:33"/>
    <d v="2017-09-11T08:09:00"/>
    <n v="40833"/>
    <n v="680.55"/>
    <n v="426704.85"/>
    <n v="1"/>
    <s v="D515634"/>
    <s v="Named Storm"/>
  </r>
  <r>
    <x v="1"/>
    <x v="6"/>
    <x v="18"/>
    <s v="FS.2014"/>
    <n v="36"/>
    <x v="12"/>
    <x v="2"/>
    <d v="2017-09-11T16:19:17"/>
    <d v="2017-09-11T15:15:00"/>
    <n v="3857"/>
    <n v="64.283333333333331"/>
    <n v="2314.1999999999998"/>
    <n v="1"/>
    <s v="D515849"/>
    <s v="Named Storm"/>
  </r>
  <r>
    <x v="1"/>
    <x v="6"/>
    <x v="18"/>
    <s v="SW.1947"/>
    <n v="243"/>
    <x v="12"/>
    <x v="2"/>
    <d v="2017-09-13T14:31:11"/>
    <d v="2017-09-11T15:16:00"/>
    <n v="170111"/>
    <n v="2835.1833333333334"/>
    <n v="688949.55"/>
    <n v="1"/>
    <s v="D515852"/>
    <s v="Named Storm"/>
  </r>
  <r>
    <x v="1"/>
    <x v="6"/>
    <x v="18"/>
    <s v="SW.1956"/>
    <n v="159"/>
    <x v="12"/>
    <x v="2"/>
    <d v="2017-09-12T21:03:08"/>
    <d v="2017-09-11T15:16:00"/>
    <n v="107228"/>
    <n v="1787.1333333333334"/>
    <n v="284154.2"/>
    <n v="1"/>
    <s v="D515851"/>
    <s v="Named Storm"/>
  </r>
  <r>
    <x v="1"/>
    <x v="6"/>
    <x v="23"/>
    <s v="SW.2415"/>
    <n v="687"/>
    <x v="12"/>
    <x v="2"/>
    <d v="2017-09-13T10:35:58"/>
    <d v="2017-09-11T15:36:00"/>
    <n v="154798"/>
    <n v="2579.9666666666667"/>
    <n v="1772437.1"/>
    <n v="1"/>
    <s v="D515869"/>
    <s v="Named Storm"/>
  </r>
  <r>
    <x v="1"/>
    <x v="6"/>
    <x v="21"/>
    <s v="FS.8815"/>
    <n v="1"/>
    <x v="12"/>
    <x v="2"/>
    <d v="2017-09-14T16:47:46"/>
    <d v="2017-09-11T20:06:00"/>
    <n v="247306"/>
    <n v="4121.7666666666664"/>
    <n v="4121.7666666666664"/>
    <n v="1"/>
    <s v="D516003"/>
    <s v="Named Storm"/>
  </r>
  <r>
    <x v="1"/>
    <x v="6"/>
    <x v="21"/>
    <s v="PL.112712"/>
    <n v="4"/>
    <x v="12"/>
    <x v="2"/>
    <d v="2017-09-14T19:11:41"/>
    <d v="2017-09-11T20:07:00"/>
    <n v="255881"/>
    <n v="4264.6833333333334"/>
    <n v="17058.733333333334"/>
    <n v="1"/>
    <s v="D516004"/>
    <s v="Named Storm"/>
  </r>
  <r>
    <x v="1"/>
    <x v="6"/>
    <x v="21"/>
    <s v="MTR.2164"/>
    <n v="1"/>
    <x v="12"/>
    <x v="2"/>
    <d v="2017-09-15T07:09:00"/>
    <d v="2017-09-11T20:13:00"/>
    <n v="298560"/>
    <n v="4976"/>
    <n v="4976"/>
    <n v="1"/>
    <s v="C516007"/>
    <s v="Named Storm"/>
  </r>
  <r>
    <x v="1"/>
    <x v="6"/>
    <x v="34"/>
    <s v="MTR.538"/>
    <n v="1"/>
    <x v="12"/>
    <x v="2"/>
    <d v="2017-09-14T05:15:00"/>
    <d v="2017-09-11T20:14:00"/>
    <n v="205260"/>
    <n v="3421"/>
    <n v="3421"/>
    <n v="1"/>
    <s v="C516008"/>
    <s v="Named Storm"/>
  </r>
  <r>
    <x v="1"/>
    <x v="5"/>
    <x v="24"/>
    <s v="FS.2638"/>
    <n v="88"/>
    <x v="12"/>
    <x v="2"/>
    <d v="2017-09-13T13:23:54"/>
    <d v="2017-09-11T20:16:00"/>
    <n v="148074"/>
    <n v="2467.9"/>
    <n v="217175.2"/>
    <n v="1"/>
    <s v="D516010"/>
    <s v="Named Storm"/>
  </r>
  <r>
    <x v="1"/>
    <x v="5"/>
    <x v="24"/>
    <s v="FS.2643"/>
    <n v="36"/>
    <x v="12"/>
    <x v="2"/>
    <d v="2017-09-13T13:58:50"/>
    <d v="2017-09-11T20:16:00"/>
    <n v="150170"/>
    <n v="2502.8333333333335"/>
    <n v="90102"/>
    <n v="1"/>
    <s v="D516009"/>
    <s v="Named Storm"/>
  </r>
  <r>
    <x v="1"/>
    <x v="5"/>
    <x v="24"/>
    <s v="FS.2269"/>
    <n v="6"/>
    <x v="12"/>
    <x v="2"/>
    <d v="2017-09-14T20:46:01"/>
    <d v="2017-09-11T20:17:00"/>
    <n v="260941"/>
    <n v="4349.0166666666664"/>
    <n v="26094.1"/>
    <n v="1"/>
    <s v="D516011"/>
    <s v="Named Storm"/>
  </r>
  <r>
    <x v="1"/>
    <x v="5"/>
    <x v="24"/>
    <s v="FS.1948"/>
    <n v="51"/>
    <x v="12"/>
    <x v="2"/>
    <d v="2017-09-14T21:19:25"/>
    <d v="2017-09-11T20:18:00"/>
    <n v="262885"/>
    <n v="4381.416666666667"/>
    <n v="223452.25000000003"/>
    <n v="1"/>
    <s v="D516014"/>
    <s v="Named Storm"/>
  </r>
  <r>
    <x v="1"/>
    <x v="5"/>
    <x v="24"/>
    <s v="FS.1967"/>
    <n v="5"/>
    <x v="12"/>
    <x v="2"/>
    <d v="2017-09-15T05:24:36"/>
    <d v="2017-09-11T20:19:00"/>
    <n v="291936"/>
    <n v="4865.6000000000004"/>
    <n v="24328"/>
    <n v="1"/>
    <s v="D516016"/>
    <s v="Named Storm"/>
  </r>
  <r>
    <x v="1"/>
    <x v="5"/>
    <x v="24"/>
    <s v="FS.1987"/>
    <n v="11"/>
    <x v="12"/>
    <x v="2"/>
    <d v="2017-09-14T11:06:27"/>
    <d v="2017-09-11T20:19:00"/>
    <n v="226047"/>
    <n v="3767.45"/>
    <n v="41441.949999999997"/>
    <n v="1"/>
    <s v="D516015"/>
    <s v="Named Storm"/>
  </r>
  <r>
    <x v="1"/>
    <x v="5"/>
    <x v="24"/>
    <s v="FS.1884"/>
    <n v="4"/>
    <x v="12"/>
    <x v="2"/>
    <d v="2017-09-14T21:08:50"/>
    <d v="2017-09-11T20:20:00"/>
    <n v="262130"/>
    <n v="4368.833333333333"/>
    <n v="17475.333333333332"/>
    <n v="1"/>
    <s v="D516018"/>
    <s v="Named Storm"/>
  </r>
  <r>
    <x v="1"/>
    <x v="5"/>
    <x v="24"/>
    <s v="FS.2017"/>
    <n v="43"/>
    <x v="12"/>
    <x v="2"/>
    <d v="2017-09-14T09:42:31"/>
    <d v="2017-09-11T20:20:00"/>
    <n v="220951"/>
    <n v="3682.5166666666669"/>
    <n v="158348.21666666667"/>
    <n v="1"/>
    <s v="D516017"/>
    <s v="Named Storm"/>
  </r>
  <r>
    <x v="1"/>
    <x v="5"/>
    <x v="24"/>
    <s v="FS.1879"/>
    <n v="10"/>
    <x v="12"/>
    <x v="2"/>
    <d v="2017-09-14T21:10:53"/>
    <d v="2017-09-11T20:21:00"/>
    <n v="262193"/>
    <n v="4369.8833333333332"/>
    <n v="43698.833333333328"/>
    <n v="1"/>
    <s v="D516020"/>
    <s v="Named Storm"/>
  </r>
  <r>
    <x v="1"/>
    <x v="5"/>
    <x v="24"/>
    <s v="MTR.13653"/>
    <n v="1"/>
    <x v="12"/>
    <x v="2"/>
    <d v="2017-09-12T05:10:00"/>
    <d v="2017-09-11T21:27:00"/>
    <n v="27780"/>
    <n v="463"/>
    <n v="463"/>
    <n v="1"/>
    <s v="C516038"/>
    <s v="Named Storm"/>
  </r>
  <r>
    <x v="1"/>
    <x v="6"/>
    <x v="35"/>
    <s v="SW.2128"/>
    <n v="591"/>
    <x v="12"/>
    <x v="2"/>
    <d v="2017-09-12T15:08:35"/>
    <d v="2017-09-11T21:28:00"/>
    <n v="63635"/>
    <n v="1060.5833333333333"/>
    <n v="626804.75"/>
    <n v="1"/>
    <s v="D516040"/>
    <s v="Named Storm"/>
  </r>
  <r>
    <x v="1"/>
    <x v="6"/>
    <x v="21"/>
    <s v="MTR.2137"/>
    <n v="1"/>
    <x v="12"/>
    <x v="2"/>
    <d v="2017-09-14T05:20:00"/>
    <d v="2017-09-11T21:37:00"/>
    <n v="200580"/>
    <n v="3343"/>
    <n v="3343"/>
    <n v="1"/>
    <s v="C516043"/>
    <s v="Named Storm"/>
  </r>
  <r>
    <x v="1"/>
    <x v="6"/>
    <x v="34"/>
    <s v="MTR.1210"/>
    <n v="1"/>
    <x v="12"/>
    <x v="2"/>
    <d v="2017-09-14T05:14:00"/>
    <d v="2017-09-11T21:50:00"/>
    <n v="199440"/>
    <n v="3324"/>
    <n v="3324"/>
    <n v="1"/>
    <s v="C516042"/>
    <s v="Named Storm"/>
  </r>
  <r>
    <x v="1"/>
    <x v="6"/>
    <x v="21"/>
    <s v="MTR.5248"/>
    <n v="1"/>
    <x v="12"/>
    <x v="2"/>
    <d v="2017-09-14T05:19:00"/>
    <d v="2017-09-11T23:34:00"/>
    <n v="193500"/>
    <n v="3225"/>
    <n v="3225"/>
    <n v="1"/>
    <s v="C516057"/>
    <s v="Named Storm"/>
  </r>
  <r>
    <x v="1"/>
    <x v="5"/>
    <x v="24"/>
    <s v="MTR.7716"/>
    <n v="1"/>
    <x v="12"/>
    <x v="2"/>
    <d v="2017-09-14T05:20:00"/>
    <d v="2017-09-12T04:38:00"/>
    <n v="175320"/>
    <n v="2922"/>
    <n v="2922"/>
    <n v="1"/>
    <s v="C516079"/>
    <s v="Named Storm"/>
  </r>
  <r>
    <x v="1"/>
    <x v="6"/>
    <x v="34"/>
    <s v="MTR.146"/>
    <n v="1"/>
    <x v="12"/>
    <x v="2"/>
    <d v="2017-09-14T05:15:00"/>
    <d v="2017-09-12T10:46:00"/>
    <n v="152940"/>
    <n v="2549"/>
    <n v="2549"/>
    <n v="1"/>
    <s v="C516150"/>
    <s v="Named Storm"/>
  </r>
  <r>
    <x v="1"/>
    <x v="6"/>
    <x v="13"/>
    <s v="FS.2600"/>
    <n v="56"/>
    <x v="12"/>
    <x v="2"/>
    <d v="2017-09-13T18:44:09"/>
    <d v="2017-09-12T11:19:00"/>
    <n v="113109"/>
    <n v="1885.15"/>
    <n v="105568.40000000001"/>
    <n v="1"/>
    <s v="D516161"/>
    <s v="Named Storm"/>
  </r>
  <r>
    <x v="1"/>
    <x v="6"/>
    <x v="13"/>
    <s v="FS.2541"/>
    <n v="261"/>
    <x v="12"/>
    <x v="2"/>
    <d v="2017-09-12T20:00:26"/>
    <d v="2017-09-12T11:24:00"/>
    <n v="30986"/>
    <n v="516.43333333333328"/>
    <n v="134789.09999999998"/>
    <n v="1"/>
    <s v="D516164"/>
    <s v="Named Storm"/>
  </r>
  <r>
    <x v="1"/>
    <x v="6"/>
    <x v="13"/>
    <s v="FS.2619"/>
    <n v="17"/>
    <x v="12"/>
    <x v="2"/>
    <d v="2017-09-13T18:44:26"/>
    <d v="2017-09-12T11:24:00"/>
    <n v="112826"/>
    <n v="1880.4333333333334"/>
    <n v="31967.366666666669"/>
    <n v="1"/>
    <s v="D516163"/>
    <s v="Named Storm"/>
  </r>
  <r>
    <x v="1"/>
    <x v="6"/>
    <x v="13"/>
    <s v="FS.2695"/>
    <n v="27"/>
    <x v="12"/>
    <x v="2"/>
    <d v="2017-09-13T20:39:35"/>
    <d v="2017-09-12T11:25:00"/>
    <n v="119675"/>
    <n v="1994.5833333333333"/>
    <n v="53853.75"/>
    <n v="1"/>
    <s v="D516166"/>
    <s v="Named Storm"/>
  </r>
  <r>
    <x v="1"/>
    <x v="6"/>
    <x v="13"/>
    <s v="FS.2399"/>
    <n v="8"/>
    <x v="12"/>
    <x v="2"/>
    <d v="2017-09-13T20:40:38"/>
    <d v="2017-09-12T11:42:00"/>
    <n v="118718"/>
    <n v="1978.6333333333334"/>
    <n v="15829.066666666668"/>
    <n v="1"/>
    <s v="D516176"/>
    <s v="Named Storm"/>
  </r>
  <r>
    <x v="1"/>
    <x v="6"/>
    <x v="13"/>
    <s v="TR.41075"/>
    <n v="5"/>
    <x v="12"/>
    <x v="2"/>
    <d v="2017-09-14T19:10:50"/>
    <d v="2017-09-12T11:43:00"/>
    <n v="199670"/>
    <n v="3327.8333333333335"/>
    <n v="16639.166666666668"/>
    <n v="1"/>
    <s v="D516178"/>
    <s v="Named Storm"/>
  </r>
  <r>
    <x v="1"/>
    <x v="6"/>
    <x v="13"/>
    <s v="TR.41104"/>
    <n v="3"/>
    <x v="12"/>
    <x v="2"/>
    <d v="2017-09-14T16:50:22"/>
    <d v="2017-09-12T11:46:00"/>
    <n v="191062"/>
    <n v="3184.3666666666668"/>
    <n v="9553.1"/>
    <n v="1"/>
    <s v="D516180"/>
    <s v="Named Storm"/>
  </r>
  <r>
    <x v="1"/>
    <x v="6"/>
    <x v="13"/>
    <s v="FS.2800"/>
    <n v="148"/>
    <x v="12"/>
    <x v="2"/>
    <d v="2017-09-12T19:59:05"/>
    <d v="2017-09-12T11:47:00"/>
    <n v="29525"/>
    <n v="492.08333333333331"/>
    <n v="72828.333333333328"/>
    <n v="1"/>
    <s v="D516285"/>
    <s v="Named Storm"/>
  </r>
  <r>
    <x v="1"/>
    <x v="6"/>
    <x v="13"/>
    <s v="TR.42809"/>
    <n v="3"/>
    <x v="12"/>
    <x v="2"/>
    <d v="2017-09-15T10:00:47"/>
    <d v="2017-09-12T11:48:00"/>
    <n v="252767"/>
    <n v="4212.7833333333338"/>
    <n v="12638.350000000002"/>
    <n v="1"/>
    <s v="D516184"/>
    <s v="Named Storm"/>
  </r>
  <r>
    <x v="1"/>
    <x v="6"/>
    <x v="13"/>
    <s v="TR.42839"/>
    <n v="6"/>
    <x v="12"/>
    <x v="2"/>
    <d v="2017-09-14T20:53:33"/>
    <d v="2017-09-12T11:51:00"/>
    <n v="205353"/>
    <n v="3422.55"/>
    <n v="20535.300000000003"/>
    <n v="1"/>
    <s v="D516189"/>
    <s v="Named Storm"/>
  </r>
  <r>
    <x v="1"/>
    <x v="6"/>
    <x v="13"/>
    <s v="PL.113421"/>
    <n v="22"/>
    <x v="12"/>
    <x v="2"/>
    <d v="2017-09-14T19:10:12"/>
    <d v="2017-09-12T11:53:00"/>
    <n v="199032"/>
    <n v="3317.2"/>
    <n v="72978.399999999994"/>
    <n v="1"/>
    <s v="D516192"/>
    <s v="Named Storm"/>
  </r>
  <r>
    <x v="1"/>
    <x v="6"/>
    <x v="13"/>
    <s v="TR.42848"/>
    <n v="5"/>
    <x v="12"/>
    <x v="2"/>
    <d v="2017-09-14T20:49:42"/>
    <d v="2017-09-12T11:54:00"/>
    <n v="204942"/>
    <n v="3415.7"/>
    <n v="17078.5"/>
    <n v="1"/>
    <s v="D516193"/>
    <s v="Named Storm"/>
  </r>
  <r>
    <x v="1"/>
    <x v="6"/>
    <x v="13"/>
    <s v="TR.42846"/>
    <n v="5"/>
    <x v="12"/>
    <x v="2"/>
    <d v="2017-09-14T20:49:56"/>
    <d v="2017-09-12T11:57:00"/>
    <n v="204776"/>
    <n v="3412.9333333333334"/>
    <n v="17064.666666666668"/>
    <n v="1"/>
    <s v="D516196"/>
    <s v="Named Storm"/>
  </r>
  <r>
    <x v="1"/>
    <x v="6"/>
    <x v="13"/>
    <s v="MTR.1382"/>
    <n v="1"/>
    <x v="12"/>
    <x v="2"/>
    <d v="2017-09-14T05:22:00"/>
    <d v="2017-09-12T13:03:00"/>
    <n v="145140"/>
    <n v="2419"/>
    <n v="2419"/>
    <n v="1"/>
    <s v="C516234"/>
    <s v="Named Storm"/>
  </r>
  <r>
    <x v="1"/>
    <x v="6"/>
    <x v="13"/>
    <s v="MTR.10053"/>
    <n v="1"/>
    <x v="12"/>
    <x v="2"/>
    <d v="2017-09-14T05:19:00"/>
    <d v="2017-09-12T14:31:00"/>
    <n v="139680"/>
    <n v="2328"/>
    <n v="2328"/>
    <n v="1"/>
    <s v="C516257"/>
    <s v="Named Storm"/>
  </r>
  <r>
    <x v="1"/>
    <x v="1"/>
    <x v="30"/>
    <s v="TR.41194"/>
    <n v="1"/>
    <x v="12"/>
    <x v="2"/>
    <d v="2017-09-15T15:23:09"/>
    <d v="2017-09-12T14:37:00"/>
    <n v="261969"/>
    <n v="4366.1499999999996"/>
    <n v="4366.1499999999996"/>
    <n v="1"/>
    <s v="D516265"/>
    <s v="Named Storm"/>
  </r>
  <r>
    <x v="1"/>
    <x v="6"/>
    <x v="35"/>
    <s v="FS.2314"/>
    <n v="18"/>
    <x v="12"/>
    <x v="2"/>
    <d v="2017-09-14T09:17:14"/>
    <d v="2017-09-12T15:09:00"/>
    <n v="151694"/>
    <n v="2528.2333333333331"/>
    <n v="45508.2"/>
    <n v="1"/>
    <s v="D516270"/>
    <s v="Named Storm"/>
  </r>
  <r>
    <x v="1"/>
    <x v="6"/>
    <x v="35"/>
    <s v="FS.2322"/>
    <n v="36"/>
    <x v="12"/>
    <x v="2"/>
    <d v="2017-09-14T12:06:14"/>
    <d v="2017-09-12T15:09:00"/>
    <n v="161834"/>
    <n v="2697.2333333333331"/>
    <n v="97100.4"/>
    <n v="1"/>
    <s v="D516271"/>
    <s v="Named Storm"/>
  </r>
  <r>
    <x v="1"/>
    <x v="6"/>
    <x v="35"/>
    <s v="FS.2372"/>
    <n v="1"/>
    <x v="12"/>
    <x v="2"/>
    <d v="2017-09-13T09:27:34"/>
    <d v="2017-09-12T15:10:00"/>
    <n v="65854"/>
    <n v="1097.5666666666666"/>
    <n v="1097.5666666666666"/>
    <n v="1"/>
    <s v="D516273"/>
    <s v="Named Storm"/>
  </r>
  <r>
    <x v="1"/>
    <x v="6"/>
    <x v="35"/>
    <s v="FS.2380"/>
    <n v="16"/>
    <x v="12"/>
    <x v="2"/>
    <d v="2017-09-14T10:50:53"/>
    <d v="2017-09-12T15:10:00"/>
    <n v="157253"/>
    <n v="2620.8833333333332"/>
    <n v="41934.133333333331"/>
    <n v="1"/>
    <s v="D516272"/>
    <s v="Named Storm"/>
  </r>
  <r>
    <x v="1"/>
    <x v="6"/>
    <x v="35"/>
    <s v="FS.2392"/>
    <n v="89"/>
    <x v="12"/>
    <x v="2"/>
    <d v="2017-09-13T11:16:50"/>
    <d v="2017-09-12T15:11:00"/>
    <n v="72350"/>
    <n v="1205.8333333333333"/>
    <n v="107319.16666666666"/>
    <n v="1"/>
    <s v="D516274"/>
    <s v="Named Storm"/>
  </r>
  <r>
    <x v="1"/>
    <x v="6"/>
    <x v="35"/>
    <s v="SW.2214"/>
    <n v="33"/>
    <x v="12"/>
    <x v="2"/>
    <d v="2017-09-14T11:35:54"/>
    <d v="2017-09-12T15:11:00"/>
    <n v="159894"/>
    <n v="2664.9"/>
    <n v="87941.7"/>
    <n v="1"/>
    <s v="D516275"/>
    <s v="Named Storm"/>
  </r>
  <r>
    <x v="1"/>
    <x v="6"/>
    <x v="13"/>
    <s v="MTR.4837"/>
    <n v="1"/>
    <x v="12"/>
    <x v="2"/>
    <d v="2017-09-14T20:50:00"/>
    <d v="2017-09-12T16:10:00"/>
    <n v="189600"/>
    <n v="3160"/>
    <n v="3160"/>
    <n v="1"/>
    <s v="C516291"/>
    <s v="Named Storm"/>
  </r>
  <r>
    <x v="1"/>
    <x v="1"/>
    <x v="11"/>
    <s v="SW.2704"/>
    <n v="125"/>
    <x v="12"/>
    <x v="2"/>
    <d v="2017-09-13T20:02:40"/>
    <d v="2017-09-12T17:24:00"/>
    <n v="95920"/>
    <n v="1598.6666666666667"/>
    <n v="199833.33333333334"/>
    <n v="1"/>
    <s v="D516323"/>
    <s v="Named Storm"/>
  </r>
  <r>
    <x v="1"/>
    <x v="1"/>
    <x v="11"/>
    <s v="FS.2352"/>
    <n v="9"/>
    <x v="12"/>
    <x v="2"/>
    <d v="2017-09-13T21:00:14"/>
    <d v="2017-09-12T17:27:00"/>
    <n v="99194"/>
    <n v="1653.2333333333333"/>
    <n v="14879.1"/>
    <n v="1"/>
    <s v="D516324"/>
    <s v="Named Storm"/>
  </r>
  <r>
    <x v="1"/>
    <x v="1"/>
    <x v="11"/>
    <s v="FS.2349"/>
    <n v="11"/>
    <x v="12"/>
    <x v="2"/>
    <d v="2017-09-14T17:42:44"/>
    <d v="2017-09-12T17:28:00"/>
    <n v="173684"/>
    <n v="2894.7333333333331"/>
    <n v="31842.066666666666"/>
    <n v="1"/>
    <s v="D516328"/>
    <s v="Named Storm"/>
  </r>
  <r>
    <x v="1"/>
    <x v="1"/>
    <x v="11"/>
    <s v="FS.2351"/>
    <n v="7"/>
    <x v="12"/>
    <x v="2"/>
    <d v="2017-09-13T20:59:57"/>
    <d v="2017-09-12T17:28:00"/>
    <n v="99117"/>
    <n v="1651.95"/>
    <n v="11563.65"/>
    <n v="1"/>
    <s v="D516326"/>
    <s v="Named Storm"/>
  </r>
  <r>
    <x v="1"/>
    <x v="1"/>
    <x v="11"/>
    <s v="FS.2319"/>
    <n v="6"/>
    <x v="12"/>
    <x v="2"/>
    <d v="2017-09-14T19:12:42"/>
    <d v="2017-09-12T17:28:00"/>
    <n v="179082"/>
    <n v="2984.7"/>
    <n v="17908.199999999997"/>
    <n v="1"/>
    <s v="D516326"/>
    <s v="Named Storm"/>
  </r>
  <r>
    <x v="1"/>
    <x v="1"/>
    <x v="11"/>
    <s v="FS.2257"/>
    <n v="164"/>
    <x v="12"/>
    <x v="2"/>
    <d v="2017-09-13T20:59:04"/>
    <d v="2017-09-12T17:29:00"/>
    <n v="99004"/>
    <n v="1650.0666666666666"/>
    <n v="270610.93333333335"/>
    <n v="1"/>
    <s v="D516331"/>
    <s v="Named Storm"/>
  </r>
  <r>
    <x v="1"/>
    <x v="1"/>
    <x v="11"/>
    <s v="FS.2274"/>
    <n v="40"/>
    <x v="12"/>
    <x v="2"/>
    <d v="2017-09-13T21:01:07"/>
    <d v="2017-09-12T17:29:00"/>
    <n v="99127"/>
    <n v="1652.1166666666666"/>
    <n v="66084.666666666657"/>
    <n v="1"/>
    <s v="D516330"/>
    <s v="Named Storm"/>
  </r>
  <r>
    <x v="1"/>
    <x v="1"/>
    <x v="11"/>
    <s v="FS.2513"/>
    <n v="50"/>
    <x v="12"/>
    <x v="2"/>
    <d v="2017-09-12T20:02:06"/>
    <d v="2017-09-12T17:29:00"/>
    <n v="9186"/>
    <n v="153.1"/>
    <n v="7655"/>
    <n v="1"/>
    <s v="D516337"/>
    <s v="Named Storm"/>
  </r>
  <r>
    <x v="1"/>
    <x v="1"/>
    <x v="11"/>
    <s v="FS.2127"/>
    <n v="55"/>
    <x v="12"/>
    <x v="2"/>
    <d v="2017-09-14T16:34:29"/>
    <d v="2017-09-12T17:30:00"/>
    <n v="169469"/>
    <n v="2824.4833333333331"/>
    <n v="155346.58333333331"/>
    <n v="1"/>
    <s v="D516333"/>
    <s v="Named Storm"/>
  </r>
  <r>
    <x v="1"/>
    <x v="1"/>
    <x v="11"/>
    <s v="FS.2181"/>
    <n v="7"/>
    <x v="12"/>
    <x v="2"/>
    <d v="2017-09-14T16:36:02"/>
    <d v="2017-09-12T17:30:00"/>
    <n v="169562"/>
    <n v="2826.0333333333333"/>
    <n v="19782.233333333334"/>
    <n v="1"/>
    <s v="D516332"/>
    <s v="Named Storm"/>
  </r>
  <r>
    <x v="1"/>
    <x v="1"/>
    <x v="11"/>
    <s v="FS.2122"/>
    <n v="106"/>
    <x v="12"/>
    <x v="2"/>
    <d v="2017-09-14T09:33:46"/>
    <d v="2017-09-12T17:31:00"/>
    <n v="144166"/>
    <n v="2402.7666666666669"/>
    <n v="254693.26666666669"/>
    <n v="1"/>
    <s v="D516334"/>
    <s v="Named Storm"/>
  </r>
  <r>
    <x v="1"/>
    <x v="1"/>
    <x v="11"/>
    <s v="FS.27987"/>
    <n v="24"/>
    <x v="12"/>
    <x v="2"/>
    <d v="2017-09-14T15:14:09"/>
    <d v="2017-09-12T17:31:00"/>
    <n v="164589"/>
    <n v="2743.15"/>
    <n v="65835.600000000006"/>
    <n v="1"/>
    <s v="D516335"/>
    <s v="Named Storm"/>
  </r>
  <r>
    <x v="1"/>
    <x v="6"/>
    <x v="13"/>
    <s v="MTR.137551"/>
    <n v="1"/>
    <x v="12"/>
    <x v="2"/>
    <d v="2017-09-15T05:32:00"/>
    <d v="2017-09-12T17:31:00"/>
    <n v="216060"/>
    <n v="3601"/>
    <n v="3601"/>
    <n v="1"/>
    <s v="C516336"/>
    <s v="Named Storm"/>
  </r>
  <r>
    <x v="1"/>
    <x v="6"/>
    <x v="13"/>
    <s v="MTR.4814"/>
    <n v="1"/>
    <x v="12"/>
    <x v="2"/>
    <d v="2017-09-14T20:50:00"/>
    <d v="2017-09-12T19:18:00"/>
    <n v="178320"/>
    <n v="2972"/>
    <n v="2972"/>
    <n v="1"/>
    <s v="C516360"/>
    <s v="Named Storm"/>
  </r>
  <r>
    <x v="1"/>
    <x v="6"/>
    <x v="13"/>
    <s v="FS.2602"/>
    <n v="42"/>
    <x v="12"/>
    <x v="2"/>
    <d v="2017-09-13T20:39:09"/>
    <d v="2017-09-12T20:01:00"/>
    <n v="88689"/>
    <n v="1478.15"/>
    <n v="62082.3"/>
    <n v="1"/>
    <s v="D516369"/>
    <s v="Named Storm"/>
  </r>
  <r>
    <x v="1"/>
    <x v="6"/>
    <x v="18"/>
    <s v="FS.1945"/>
    <n v="16"/>
    <x v="12"/>
    <x v="2"/>
    <d v="2017-09-13T14:30:47"/>
    <d v="2017-09-12T21:04:00"/>
    <n v="62807"/>
    <n v="1046.7833333333333"/>
    <n v="16748.533333333333"/>
    <n v="1"/>
    <s v="D516375"/>
    <s v="Named Storm"/>
  </r>
  <r>
    <x v="1"/>
    <x v="6"/>
    <x v="18"/>
    <s v="FS.1938"/>
    <n v="2"/>
    <x v="12"/>
    <x v="2"/>
    <d v="2017-09-13T14:31:02"/>
    <d v="2017-09-12T21:06:00"/>
    <n v="62702"/>
    <n v="1045.0333333333333"/>
    <n v="2090.0666666666666"/>
    <n v="1"/>
    <s v="D516376"/>
    <s v="Named Storm"/>
  </r>
  <r>
    <x v="1"/>
    <x v="5"/>
    <x v="14"/>
    <s v="FS.1889"/>
    <n v="9"/>
    <x v="12"/>
    <x v="2"/>
    <d v="2017-09-13T07:48:17"/>
    <d v="2017-09-12T21:09:00"/>
    <n v="38357"/>
    <n v="639.2833333333333"/>
    <n v="5753.5499999999993"/>
    <n v="1"/>
    <s v="D516378"/>
    <s v="Named Storm"/>
  </r>
  <r>
    <x v="1"/>
    <x v="5"/>
    <x v="14"/>
    <s v="FS.1895"/>
    <n v="9"/>
    <x v="12"/>
    <x v="2"/>
    <d v="2017-09-13T18:46:28"/>
    <d v="2017-09-12T21:09:00"/>
    <n v="77848"/>
    <n v="1297.4666666666667"/>
    <n v="11677.2"/>
    <n v="1"/>
    <s v="D516377"/>
    <s v="Named Storm"/>
  </r>
  <r>
    <x v="1"/>
    <x v="5"/>
    <x v="14"/>
    <s v="FS.1894"/>
    <n v="5"/>
    <x v="12"/>
    <x v="2"/>
    <d v="2017-09-13T08:58:00"/>
    <d v="2017-09-12T21:10:00"/>
    <n v="42480"/>
    <n v="708"/>
    <n v="3540"/>
    <n v="1"/>
    <s v="D516380"/>
    <s v="Named Storm"/>
  </r>
  <r>
    <x v="1"/>
    <x v="5"/>
    <x v="14"/>
    <s v="FS.8908"/>
    <n v="33"/>
    <x v="12"/>
    <x v="2"/>
    <d v="2017-09-13T08:58:30"/>
    <d v="2017-09-12T21:10:00"/>
    <n v="42510"/>
    <n v="708.5"/>
    <n v="23380.5"/>
    <n v="1"/>
    <s v="D516379"/>
    <s v="Named Storm"/>
  </r>
  <r>
    <x v="1"/>
    <x v="5"/>
    <x v="14"/>
    <s v="FS.2130"/>
    <n v="41"/>
    <x v="12"/>
    <x v="2"/>
    <d v="2017-09-13T18:17:50"/>
    <d v="2017-09-12T21:11:00"/>
    <n v="76010"/>
    <n v="1266.8333333333333"/>
    <n v="51940.166666666664"/>
    <n v="1"/>
    <s v="D516382"/>
    <s v="Named Storm"/>
  </r>
  <r>
    <x v="1"/>
    <x v="5"/>
    <x v="14"/>
    <s v="FS.2132"/>
    <n v="80"/>
    <x v="12"/>
    <x v="2"/>
    <d v="2017-09-13T18:18:04"/>
    <d v="2017-09-12T21:11:00"/>
    <n v="76024"/>
    <n v="1267.0666666666666"/>
    <n v="101365.33333333333"/>
    <n v="1"/>
    <s v="D516381"/>
    <s v="Named Storm"/>
  </r>
  <r>
    <x v="1"/>
    <x v="5"/>
    <x v="14"/>
    <s v="FS.2204"/>
    <n v="22"/>
    <x v="12"/>
    <x v="2"/>
    <d v="2017-09-13T09:25:48"/>
    <d v="2017-09-12T21:11:00"/>
    <n v="44088"/>
    <n v="734.8"/>
    <n v="16165.599999999999"/>
    <n v="1"/>
    <s v="D516383"/>
    <s v="Named Storm"/>
  </r>
  <r>
    <x v="1"/>
    <x v="5"/>
    <x v="14"/>
    <s v="FS.2216"/>
    <n v="26"/>
    <x v="12"/>
    <x v="2"/>
    <d v="2017-09-14T08:58:27"/>
    <d v="2017-09-12T21:12:00"/>
    <n v="128787"/>
    <n v="2146.4499999999998"/>
    <n v="55807.7"/>
    <n v="1"/>
    <s v="D516386"/>
    <s v="Named Storm"/>
  </r>
  <r>
    <x v="1"/>
    <x v="5"/>
    <x v="14"/>
    <s v="FS.2223"/>
    <n v="1"/>
    <x v="12"/>
    <x v="2"/>
    <d v="2017-09-13T15:23:28"/>
    <d v="2017-09-12T21:12:00"/>
    <n v="65488"/>
    <n v="1091.4666666666667"/>
    <n v="1091.4666666666667"/>
    <n v="1"/>
    <s v="D516384"/>
    <s v="Named Storm"/>
  </r>
  <r>
    <x v="1"/>
    <x v="5"/>
    <x v="14"/>
    <s v="FS.2218"/>
    <n v="6"/>
    <x v="12"/>
    <x v="2"/>
    <d v="2017-09-14T18:35:23"/>
    <d v="2017-09-12T21:12:00"/>
    <n v="163403"/>
    <n v="2723.3833333333332"/>
    <n v="16340.3"/>
    <n v="1"/>
    <s v="D516385"/>
    <s v="Named Storm"/>
  </r>
  <r>
    <x v="1"/>
    <x v="5"/>
    <x v="14"/>
    <s v="FS.2107"/>
    <n v="150"/>
    <x v="12"/>
    <x v="2"/>
    <d v="2017-09-13T18:16:54"/>
    <d v="2017-09-12T21:13:00"/>
    <n v="75834"/>
    <n v="1263.9000000000001"/>
    <n v="189585"/>
    <n v="1"/>
    <s v="D516387"/>
    <s v="Named Storm"/>
  </r>
  <r>
    <x v="1"/>
    <x v="5"/>
    <x v="14"/>
    <s v="FS.2442"/>
    <n v="4"/>
    <x v="12"/>
    <x v="2"/>
    <d v="2017-09-14T18:46:05"/>
    <d v="2017-09-12T21:13:00"/>
    <n v="163985"/>
    <n v="2733.0833333333335"/>
    <n v="10932.333333333334"/>
    <n v="1"/>
    <s v="D516388"/>
    <s v="Named Storm"/>
  </r>
  <r>
    <x v="1"/>
    <x v="5"/>
    <x v="14"/>
    <s v="FS.2590"/>
    <n v="564"/>
    <x v="12"/>
    <x v="2"/>
    <d v="2017-09-13T11:49:29"/>
    <d v="2017-09-12T21:14:00"/>
    <n v="52529"/>
    <n v="875.48333333333335"/>
    <n v="493772.60000000003"/>
    <n v="1"/>
    <s v="D516389"/>
    <s v="Named Storm"/>
  </r>
  <r>
    <x v="1"/>
    <x v="5"/>
    <x v="14"/>
    <s v="SW.2754"/>
    <n v="563"/>
    <x v="12"/>
    <x v="2"/>
    <d v="2017-09-13T13:07:12"/>
    <d v="2017-09-12T21:15:00"/>
    <n v="57132"/>
    <n v="952.2"/>
    <n v="536088.6"/>
    <n v="1"/>
    <s v="D516390"/>
    <s v="Named Storm"/>
  </r>
  <r>
    <x v="1"/>
    <x v="5"/>
    <x v="14"/>
    <s v="TR.39401"/>
    <n v="4"/>
    <x v="12"/>
    <x v="2"/>
    <d v="2017-09-14T18:44:41"/>
    <d v="2017-09-13T07:48:17"/>
    <n v="125784"/>
    <n v="2096.4"/>
    <n v="8385.6"/>
    <n v="1"/>
    <s v="D516399"/>
    <s v="Named Storm"/>
  </r>
  <r>
    <x v="1"/>
    <x v="5"/>
    <x v="14"/>
    <s v="MTR.6542"/>
    <n v="1"/>
    <x v="12"/>
    <x v="2"/>
    <d v="2017-09-15T09:02:43"/>
    <d v="2017-09-13T13:56:00"/>
    <n v="155203"/>
    <n v="2586.7166666666667"/>
    <n v="2586.7166666666667"/>
    <n v="1"/>
    <s v="C516421"/>
    <s v="Named Storm"/>
  </r>
  <r>
    <x v="1"/>
    <x v="5"/>
    <x v="24"/>
    <s v="MTR.14420"/>
    <n v="1"/>
    <x v="12"/>
    <x v="2"/>
    <d v="2017-09-15T09:02:30"/>
    <d v="2017-09-13T16:11:00"/>
    <n v="147090"/>
    <n v="2451.5"/>
    <n v="2451.5"/>
    <n v="1"/>
    <s v="C516427"/>
    <s v="Named Storm"/>
  </r>
  <r>
    <x v="1"/>
    <x v="5"/>
    <x v="14"/>
    <s v="FS.2107"/>
    <n v="150"/>
    <x v="12"/>
    <x v="2"/>
    <d v="2017-09-14T21:05:45"/>
    <d v="2017-09-13T19:49:00"/>
    <n v="91005"/>
    <n v="1516.75"/>
    <n v="227512.5"/>
    <n v="1"/>
    <s v="D516433"/>
    <s v="Named Storm"/>
  </r>
  <r>
    <x v="1"/>
    <x v="5"/>
    <x v="14"/>
    <s v="FS.8800"/>
    <n v="108"/>
    <x v="12"/>
    <x v="2"/>
    <d v="2017-09-14T17:21:03"/>
    <d v="2017-09-13T20:37:00"/>
    <n v="74643"/>
    <n v="1244.05"/>
    <n v="134357.4"/>
    <n v="1"/>
    <s v="D516434"/>
    <s v="Named Storm"/>
  </r>
  <r>
    <x v="1"/>
    <x v="5"/>
    <x v="14"/>
    <s v="FS.2038"/>
    <n v="45"/>
    <x v="12"/>
    <x v="2"/>
    <d v="2017-09-14T17:26:25"/>
    <d v="2017-09-13T20:44:00"/>
    <n v="74545"/>
    <n v="1242.4166666666667"/>
    <n v="55908.75"/>
    <n v="1"/>
    <s v="D516435"/>
    <s v="Named Storm"/>
  </r>
  <r>
    <x v="1"/>
    <x v="5"/>
    <x v="14"/>
    <s v="TR.42442"/>
    <n v="2"/>
    <x v="12"/>
    <x v="2"/>
    <d v="2017-09-15T09:01:00"/>
    <d v="2017-09-13T20:47:00"/>
    <n v="130440"/>
    <n v="2174"/>
    <n v="4348"/>
    <n v="1"/>
    <s v="D516436"/>
    <s v="Named Storm"/>
  </r>
  <r>
    <x v="1"/>
    <x v="1"/>
    <x v="11"/>
    <s v="FS.2290"/>
    <n v="8"/>
    <x v="12"/>
    <x v="2"/>
    <d v="2017-09-14T15:36:50"/>
    <d v="2017-09-13T20:59:04"/>
    <n v="67066"/>
    <n v="1117.7666666666667"/>
    <n v="8942.1333333333332"/>
    <n v="1"/>
    <s v="D516437"/>
    <s v="Named Storm"/>
  </r>
  <r>
    <x v="1"/>
    <x v="1"/>
    <x v="11"/>
    <s v="FS.2416"/>
    <n v="10"/>
    <x v="12"/>
    <x v="2"/>
    <d v="2017-09-14T09:35:48"/>
    <d v="2017-09-13T21:01:07"/>
    <n v="45281"/>
    <n v="754.68333333333328"/>
    <n v="7546.833333333333"/>
    <n v="1"/>
    <s v="D516438"/>
    <s v="Named Storm"/>
  </r>
  <r>
    <x v="1"/>
    <x v="6"/>
    <x v="13"/>
    <s v="MTR.1064"/>
    <n v="1"/>
    <x v="12"/>
    <x v="2"/>
    <d v="2017-09-15T08:30:00"/>
    <d v="2017-09-14T07:31:00"/>
    <n v="89940"/>
    <n v="1499"/>
    <n v="1499"/>
    <n v="1"/>
    <s v="C516439"/>
    <s v="Named Storm"/>
  </r>
  <r>
    <x v="1"/>
    <x v="6"/>
    <x v="13"/>
    <s v="MTR.79"/>
    <n v="1"/>
    <x v="12"/>
    <x v="2"/>
    <d v="2017-09-14T20:47:00"/>
    <d v="2017-09-14T08:00:00"/>
    <n v="46020"/>
    <n v="767"/>
    <n v="767"/>
    <n v="1"/>
    <s v="C516441"/>
    <s v="Named Storm"/>
  </r>
  <r>
    <x v="1"/>
    <x v="6"/>
    <x v="13"/>
    <s v="MTR.4577"/>
    <n v="1"/>
    <x v="12"/>
    <x v="2"/>
    <d v="2017-09-15T08:29:00"/>
    <d v="2017-09-14T08:30:00"/>
    <n v="86340"/>
    <n v="1439"/>
    <n v="1439"/>
    <n v="1"/>
    <s v="C516444"/>
    <s v="Named Storm"/>
  </r>
  <r>
    <x v="1"/>
    <x v="5"/>
    <x v="14"/>
    <s v="MTR.6325"/>
    <n v="1"/>
    <x v="12"/>
    <x v="2"/>
    <d v="2017-09-15T10:41:02"/>
    <d v="2017-09-14T08:34:00"/>
    <n v="94022"/>
    <n v="1567.0333333333333"/>
    <n v="1567.0333333333333"/>
    <n v="1"/>
    <s v="C516445"/>
    <s v="Named Storm"/>
  </r>
  <r>
    <x v="1"/>
    <x v="1"/>
    <x v="11"/>
    <s v="FS.2102"/>
    <n v="3"/>
    <x v="12"/>
    <x v="2"/>
    <d v="2017-09-14T11:14:30"/>
    <d v="2017-09-14T09:33:46"/>
    <n v="6044"/>
    <n v="100.73333333333333"/>
    <n v="302.2"/>
    <n v="1"/>
    <s v="D516446"/>
    <s v="Named Storm"/>
  </r>
  <r>
    <x v="1"/>
    <x v="1"/>
    <x v="11"/>
    <s v="FS.2068"/>
    <n v="8"/>
    <x v="12"/>
    <x v="2"/>
    <d v="2017-09-14T15:12:52"/>
    <d v="2017-09-14T09:34:00"/>
    <n v="20332"/>
    <n v="338.86666666666667"/>
    <n v="2710.9333333333334"/>
    <n v="1"/>
    <s v="D516448"/>
    <s v="Named Storm"/>
  </r>
  <r>
    <x v="1"/>
    <x v="1"/>
    <x v="11"/>
    <s v="FS.2069"/>
    <n v="14"/>
    <x v="12"/>
    <x v="2"/>
    <d v="2017-09-14T15:12:41"/>
    <d v="2017-09-14T09:34:00"/>
    <n v="20321"/>
    <n v="338.68333333333334"/>
    <n v="4741.5666666666666"/>
    <n v="1"/>
    <s v="D516447"/>
    <s v="Named Storm"/>
  </r>
  <r>
    <x v="1"/>
    <x v="1"/>
    <x v="11"/>
    <s v="FS.2083"/>
    <n v="14"/>
    <x v="12"/>
    <x v="2"/>
    <d v="2017-09-14T15:13:24"/>
    <d v="2017-09-14T09:35:00"/>
    <n v="20304"/>
    <n v="338.4"/>
    <n v="4737.5999999999995"/>
    <n v="1"/>
    <s v="D516449"/>
    <s v="Named Storm"/>
  </r>
  <r>
    <x v="1"/>
    <x v="6"/>
    <x v="18"/>
    <s v="FS.1945"/>
    <n v="16"/>
    <x v="12"/>
    <x v="2"/>
    <d v="2017-09-15T18:18:13"/>
    <d v="2017-09-14T10:07:00"/>
    <n v="115873"/>
    <n v="1931.2166666666667"/>
    <n v="30899.466666666667"/>
    <n v="1"/>
    <s v="D516450"/>
    <s v="Named Storm"/>
  </r>
  <r>
    <x v="1"/>
    <x v="5"/>
    <x v="14"/>
    <s v="TR.42491"/>
    <n v="8"/>
    <x v="12"/>
    <x v="2"/>
    <d v="2017-09-15T08:58:40"/>
    <d v="2017-09-14T13:05:00"/>
    <n v="71620"/>
    <n v="1193.6666666666667"/>
    <n v="9549.3333333333339"/>
    <n v="1"/>
    <s v="D516451"/>
    <s v="Named Storm"/>
  </r>
  <r>
    <x v="1"/>
    <x v="5"/>
    <x v="24"/>
    <s v="MTR.6831"/>
    <n v="1"/>
    <x v="12"/>
    <x v="2"/>
    <d v="2017-09-15T09:26:19"/>
    <d v="2017-09-14T15:48:00"/>
    <n v="63499"/>
    <n v="1058.3166666666666"/>
    <n v="1058.3166666666666"/>
    <n v="1"/>
    <s v="C516454"/>
    <s v="Named Storm"/>
  </r>
  <r>
    <x v="1"/>
    <x v="6"/>
    <x v="21"/>
    <s v="MTR.2183"/>
    <n v="1"/>
    <x v="12"/>
    <x v="2"/>
    <d v="2017-09-15T09:58:53"/>
    <d v="2017-09-14T15:58:00"/>
    <n v="64853"/>
    <n v="1080.8833333333334"/>
    <n v="1080.8833333333334"/>
    <n v="1"/>
    <s v="C516455"/>
    <s v="Named Storm"/>
  </r>
  <r>
    <x v="1"/>
    <x v="1"/>
    <x v="2"/>
    <s v="FS.2374"/>
    <n v="96"/>
    <x v="12"/>
    <x v="0"/>
    <d v="2017-09-14T23:21:48"/>
    <d v="2017-09-14T21:34:00"/>
    <n v="6468"/>
    <n v="107.8"/>
    <n v="10348.799999999999"/>
    <n v="1"/>
    <s v="D516460"/>
    <s v="Named Storm"/>
  </r>
  <r>
    <x v="1"/>
    <x v="5"/>
    <x v="24"/>
    <s v="MTR.5696"/>
    <n v="1"/>
    <x v="12"/>
    <x v="0"/>
    <d v="2017-09-15T09:22:00"/>
    <d v="2017-09-15T07:34:00"/>
    <n v="6480"/>
    <n v="108"/>
    <n v="108"/>
    <n v="1"/>
    <s v="C516587"/>
    <s v="Named Storm"/>
  </r>
  <r>
    <x v="1"/>
    <x v="6"/>
    <x v="13"/>
    <s v="MTR.4538"/>
    <n v="1"/>
    <x v="12"/>
    <x v="2"/>
    <d v="2017-09-15T09:03:08"/>
    <d v="2017-09-15T07:48:00"/>
    <n v="4508"/>
    <n v="75.13333333333334"/>
    <n v="75.13333333333334"/>
    <n v="1"/>
    <s v="C516588"/>
    <s v="Named Storm"/>
  </r>
  <r>
    <x v="1"/>
    <x v="5"/>
    <x v="24"/>
    <s v="TR.39563"/>
    <n v="5"/>
    <x v="12"/>
    <x v="2"/>
    <d v="2017-09-15T09:03:22"/>
    <d v="2017-09-15T08:11:00"/>
    <n v="3142"/>
    <n v="52.366666666666667"/>
    <n v="261.83333333333331"/>
    <n v="1"/>
    <s v="D516595"/>
    <s v="Named Storm"/>
  </r>
  <r>
    <x v="1"/>
    <x v="5"/>
    <x v="14"/>
    <s v="TR.42514"/>
    <n v="7"/>
    <x v="12"/>
    <x v="2"/>
    <d v="2017-09-15T11:39:42"/>
    <d v="2017-09-15T08:16:00"/>
    <n v="12222"/>
    <n v="203.7"/>
    <n v="1425.8999999999999"/>
    <n v="1"/>
    <s v="D516620"/>
    <s v="Named Storm"/>
  </r>
  <r>
    <x v="1"/>
    <x v="1"/>
    <x v="2"/>
    <s v="MTR.8307"/>
    <n v="1"/>
    <x v="12"/>
    <x v="2"/>
    <d v="2017-09-15T09:14:01"/>
    <d v="2017-09-15T08:19:00"/>
    <n v="3301"/>
    <n v="55.016666666666666"/>
    <n v="55.016666666666666"/>
    <n v="1"/>
    <s v="C516592"/>
    <s v="Severe Storm"/>
  </r>
  <r>
    <x v="1"/>
    <x v="1"/>
    <x v="11"/>
    <s v="FS.2122"/>
    <n v="23"/>
    <x v="12"/>
    <x v="2"/>
    <d v="2017-09-15T09:41:58"/>
    <d v="2017-09-15T08:35:00"/>
    <n v="4018"/>
    <n v="66.966666666666669"/>
    <n v="1540.2333333333333"/>
    <n v="1"/>
    <s v="D516606"/>
    <s v="Named Storm"/>
  </r>
  <r>
    <x v="1"/>
    <x v="1"/>
    <x v="11"/>
    <s v="MTR.11811"/>
    <n v="1"/>
    <x v="12"/>
    <x v="2"/>
    <d v="2017-09-15T09:42:11"/>
    <d v="2017-09-15T08:48:00"/>
    <n v="3251"/>
    <n v="54.18333333333333"/>
    <n v="54.18333333333333"/>
    <n v="1"/>
    <s v="C516596"/>
    <s v="Named Storm"/>
  </r>
  <r>
    <x v="1"/>
    <x v="5"/>
    <x v="14"/>
    <s v="MTR.8673"/>
    <n v="1"/>
    <x v="12"/>
    <x v="2"/>
    <d v="2017-09-15T16:57:06"/>
    <d v="2017-09-15T08:53:00"/>
    <n v="29046"/>
    <n v="484.1"/>
    <n v="484.1"/>
    <n v="1"/>
    <s v="C516597"/>
    <s v="Named Storm"/>
  </r>
  <r>
    <x v="1"/>
    <x v="5"/>
    <x v="24"/>
    <s v="MTR.5685"/>
    <n v="1"/>
    <x v="12"/>
    <x v="0"/>
    <d v="2017-09-15T10:06:00"/>
    <d v="2017-09-15T08:59:00"/>
    <n v="4020"/>
    <n v="67"/>
    <n v="67"/>
    <n v="1"/>
    <s v="C516598"/>
    <s v="Named Storm"/>
  </r>
  <r>
    <x v="1"/>
    <x v="6"/>
    <x v="13"/>
    <s v="MTR.4540"/>
    <n v="1"/>
    <x v="12"/>
    <x v="2"/>
    <d v="2017-09-15T09:20:18"/>
    <d v="2017-09-15T09:00:00"/>
    <n v="1218"/>
    <n v="20.3"/>
    <n v="20.3"/>
    <n v="1"/>
    <s v="C516599"/>
    <s v="Named Storm"/>
  </r>
  <r>
    <x v="1"/>
    <x v="5"/>
    <x v="14"/>
    <s v="MTR.6339"/>
    <n v="1"/>
    <x v="12"/>
    <x v="2"/>
    <d v="2017-09-15T12:07:17"/>
    <d v="2017-09-15T09:06:00"/>
    <n v="10877"/>
    <n v="181.28333333333333"/>
    <n v="181.28333333333333"/>
    <n v="1"/>
    <s v="C516601"/>
    <s v="Named Storm"/>
  </r>
  <r>
    <x v="1"/>
    <x v="5"/>
    <x v="14"/>
    <s v="MTR.6635"/>
    <n v="1"/>
    <x v="12"/>
    <x v="2"/>
    <d v="2017-09-15T14:14:34"/>
    <d v="2017-09-15T09:07:00"/>
    <n v="18454"/>
    <n v="307.56666666666666"/>
    <n v="307.56666666666666"/>
    <n v="1"/>
    <s v="C516600"/>
    <s v="Named Storm"/>
  </r>
  <r>
    <x v="1"/>
    <x v="6"/>
    <x v="35"/>
    <s v="MTR.4264"/>
    <n v="1"/>
    <x v="12"/>
    <x v="2"/>
    <d v="2017-09-15T17:51:29"/>
    <d v="2017-09-15T09:12:00"/>
    <n v="31169"/>
    <n v="519.48333333333335"/>
    <n v="519.48333333333335"/>
    <n v="1"/>
    <s v="C516602"/>
    <s v="Named Storm"/>
  </r>
  <r>
    <x v="1"/>
    <x v="1"/>
    <x v="2"/>
    <s v="MTR.8592"/>
    <n v="1"/>
    <x v="12"/>
    <x v="2"/>
    <d v="2017-09-15T10:25:59"/>
    <d v="2017-09-15T09:13:00"/>
    <n v="4379"/>
    <n v="72.983333333333334"/>
    <n v="72.983333333333334"/>
    <n v="1"/>
    <s v="C516603"/>
    <s v="Named Storm"/>
  </r>
  <r>
    <x v="1"/>
    <x v="6"/>
    <x v="18"/>
    <s v="MTR.29873"/>
    <n v="1"/>
    <x v="12"/>
    <x v="2"/>
    <d v="2017-09-15T17:27:33"/>
    <d v="2017-09-15T09:16:00"/>
    <n v="29493"/>
    <n v="491.55"/>
    <n v="491.55"/>
    <n v="1"/>
    <s v="C516604"/>
    <s v="Named Storm"/>
  </r>
  <r>
    <x v="1"/>
    <x v="1"/>
    <x v="30"/>
    <s v="MTR.9773"/>
    <n v="1"/>
    <x v="12"/>
    <x v="2"/>
    <d v="2017-09-15T09:44:17"/>
    <d v="2017-09-15T09:27:00"/>
    <n v="1037"/>
    <n v="17.283333333333335"/>
    <n v="17.283333333333335"/>
    <n v="1"/>
    <s v="C516605"/>
    <s v="Named Storm"/>
  </r>
  <r>
    <x v="1"/>
    <x v="1"/>
    <x v="11"/>
    <s v="MTR.8720"/>
    <n v="1"/>
    <x v="12"/>
    <x v="2"/>
    <d v="2017-09-15T10:10:23"/>
    <d v="2017-09-15T10:01:00"/>
    <n v="563"/>
    <n v="9.3833333333333329"/>
    <n v="9.3833333333333329"/>
    <n v="1"/>
    <s v="C516607"/>
    <s v="Named Storm"/>
  </r>
  <r>
    <x v="1"/>
    <x v="6"/>
    <x v="13"/>
    <s v="MTR.4888"/>
    <n v="1"/>
    <x v="12"/>
    <x v="2"/>
    <d v="2017-09-15T12:56:43"/>
    <d v="2017-09-15T10:23:00"/>
    <n v="9223"/>
    <n v="153.71666666666667"/>
    <n v="153.71666666666667"/>
    <n v="1"/>
    <s v="C516610"/>
    <s v="Named Storm"/>
  </r>
  <r>
    <x v="1"/>
    <x v="5"/>
    <x v="24"/>
    <s v="MTR.7194"/>
    <n v="1"/>
    <x v="12"/>
    <x v="2"/>
    <d v="2017-09-15T13:13:02"/>
    <d v="2017-09-15T10:29:00"/>
    <n v="9842"/>
    <n v="164.03333333333333"/>
    <n v="164.03333333333333"/>
    <n v="1"/>
    <s v="C516611"/>
    <s v="Named Storm"/>
  </r>
  <r>
    <x v="1"/>
    <x v="6"/>
    <x v="34"/>
    <s v="MTR.29713"/>
    <n v="1"/>
    <x v="12"/>
    <x v="2"/>
    <d v="2017-09-15T11:01:17"/>
    <d v="2017-09-15T10:49:00"/>
    <n v="737"/>
    <n v="12.283333333333333"/>
    <n v="12.283333333333333"/>
    <n v="1"/>
    <s v="C516612"/>
    <s v="Named Storm"/>
  </r>
  <r>
    <x v="1"/>
    <x v="5"/>
    <x v="14"/>
    <s v="MTR.10367"/>
    <n v="1"/>
    <x v="12"/>
    <x v="2"/>
    <d v="2017-09-15T15:47:37"/>
    <d v="2017-09-15T10:59:00"/>
    <n v="17317"/>
    <n v="288.61666666666667"/>
    <n v="288.61666666666667"/>
    <n v="1"/>
    <s v="C516613"/>
    <s v="Named Storm"/>
  </r>
  <r>
    <x v="1"/>
    <x v="6"/>
    <x v="13"/>
    <s v="MTR.1253"/>
    <n v="1"/>
    <x v="12"/>
    <x v="2"/>
    <d v="2017-09-15T11:12:02"/>
    <d v="2017-09-15T11:01:00"/>
    <n v="662"/>
    <n v="11.033333333333333"/>
    <n v="11.033333333333333"/>
    <n v="1"/>
    <s v="C516614"/>
    <s v="Named Storm"/>
  </r>
  <r>
    <x v="1"/>
    <x v="6"/>
    <x v="34"/>
    <s v="MTR.530"/>
    <n v="1"/>
    <x v="12"/>
    <x v="2"/>
    <d v="2017-09-15T13:01:18"/>
    <d v="2017-09-15T11:11:00"/>
    <n v="6618"/>
    <n v="110.3"/>
    <n v="110.3"/>
    <n v="1"/>
    <s v="C516615"/>
    <s v="Named Storm"/>
  </r>
  <r>
    <x v="1"/>
    <x v="6"/>
    <x v="13"/>
    <s v="MTR.4897"/>
    <n v="1"/>
    <x v="12"/>
    <x v="2"/>
    <d v="2017-09-15T14:47:04"/>
    <d v="2017-09-15T11:21:00"/>
    <n v="12364"/>
    <n v="206.06666666666666"/>
    <n v="206.06666666666666"/>
    <n v="1"/>
    <s v="C516616"/>
    <s v="Named Storm"/>
  </r>
  <r>
    <x v="1"/>
    <x v="1"/>
    <x v="11"/>
    <s v="TR.39729"/>
    <n v="2"/>
    <x v="12"/>
    <x v="2"/>
    <d v="2017-09-15T14:40:05"/>
    <d v="2017-09-15T11:33:00"/>
    <n v="11225"/>
    <n v="187.08333333333334"/>
    <n v="374.16666666666669"/>
    <n v="1"/>
    <s v="D516631"/>
    <s v="Named Storm"/>
  </r>
  <r>
    <x v="1"/>
    <x v="5"/>
    <x v="14"/>
    <s v="MTR.7603"/>
    <n v="1"/>
    <x v="12"/>
    <x v="2"/>
    <d v="2017-09-15T15:46:00"/>
    <d v="2017-09-15T11:38:00"/>
    <n v="14880"/>
    <n v="248"/>
    <n v="248"/>
    <n v="1"/>
    <s v="C516619"/>
    <s v="Named Storm"/>
  </r>
  <r>
    <x v="1"/>
    <x v="6"/>
    <x v="35"/>
    <s v="MTR.2753"/>
    <n v="1"/>
    <x v="12"/>
    <x v="2"/>
    <d v="2017-09-15T12:06:38"/>
    <d v="2017-09-15T11:58:00"/>
    <n v="518"/>
    <n v="8.6333333333333329"/>
    <n v="8.6333333333333329"/>
    <n v="1"/>
    <s v="C516621"/>
    <s v="Named Storm"/>
  </r>
  <r>
    <x v="1"/>
    <x v="6"/>
    <x v="35"/>
    <s v="MTR.873"/>
    <n v="1"/>
    <x v="12"/>
    <x v="2"/>
    <d v="2017-09-15T17:26:27"/>
    <d v="2017-09-15T12:01:00"/>
    <n v="19527"/>
    <n v="325.45"/>
    <n v="325.45"/>
    <n v="1"/>
    <s v="C516622"/>
    <s v="Named Storm"/>
  </r>
  <r>
    <x v="1"/>
    <x v="5"/>
    <x v="14"/>
    <s v="MTR.9162"/>
    <n v="1"/>
    <x v="12"/>
    <x v="2"/>
    <d v="2017-09-15T17:26:44"/>
    <d v="2017-09-15T12:51:00"/>
    <n v="16544"/>
    <n v="275.73333333333335"/>
    <n v="275.73333333333335"/>
    <n v="1"/>
    <s v="C516624"/>
    <s v="Named Storm"/>
  </r>
  <r>
    <x v="1"/>
    <x v="6"/>
    <x v="34"/>
    <s v="MTR.146"/>
    <n v="1"/>
    <x v="12"/>
    <x v="2"/>
    <d v="2017-09-15T18:21:00"/>
    <d v="2017-09-15T13:09:00"/>
    <n v="18720"/>
    <n v="312"/>
    <n v="312"/>
    <n v="1"/>
    <s v="C516626"/>
    <s v="Named Storm"/>
  </r>
  <r>
    <x v="1"/>
    <x v="6"/>
    <x v="13"/>
    <s v="MTR.2561"/>
    <n v="1"/>
    <x v="12"/>
    <x v="2"/>
    <d v="2017-09-15T16:08:07"/>
    <d v="2017-09-15T13:09:00"/>
    <n v="10747"/>
    <n v="179.11666666666667"/>
    <n v="179.11666666666667"/>
    <n v="1"/>
    <s v="C516625"/>
    <s v="Named Storm"/>
  </r>
  <r>
    <x v="1"/>
    <x v="1"/>
    <x v="2"/>
    <s v="MTR.8517"/>
    <n v="1"/>
    <x v="12"/>
    <x v="2"/>
    <d v="2017-09-15T15:23:23"/>
    <d v="2017-09-15T13:26:00"/>
    <n v="7043"/>
    <n v="117.38333333333334"/>
    <n v="117.38333333333334"/>
    <n v="1"/>
    <s v="C516629"/>
    <s v="Named Storm"/>
  </r>
  <r>
    <x v="1"/>
    <x v="1"/>
    <x v="2"/>
    <s v="TR.40633"/>
    <n v="2"/>
    <x v="12"/>
    <x v="2"/>
    <d v="2017-09-15T17:29:36"/>
    <d v="2017-09-15T13:27:00"/>
    <n v="14556"/>
    <n v="242.6"/>
    <n v="485.2"/>
    <n v="1"/>
    <s v="D516669"/>
    <s v="Named Storm"/>
  </r>
  <r>
    <x v="1"/>
    <x v="6"/>
    <x v="13"/>
    <s v="MTR.1573"/>
    <n v="1"/>
    <x v="12"/>
    <x v="2"/>
    <d v="2017-09-15T13:57:52"/>
    <d v="2017-09-15T13:36:00"/>
    <n v="1312"/>
    <n v="21.866666666666667"/>
    <n v="21.866666666666667"/>
    <n v="1"/>
    <s v="C516630"/>
    <s v="Named Storm"/>
  </r>
  <r>
    <x v="1"/>
    <x v="1"/>
    <x v="11"/>
    <s v="MTR.29991"/>
    <n v="1"/>
    <x v="12"/>
    <x v="2"/>
    <d v="2017-09-15T15:38:19"/>
    <d v="2017-09-15T14:45:00"/>
    <n v="3199"/>
    <n v="53.31666666666667"/>
    <n v="53.31666666666667"/>
    <n v="1"/>
    <s v="C516632"/>
    <s v="Named Storm"/>
  </r>
  <r>
    <x v="1"/>
    <x v="6"/>
    <x v="34"/>
    <s v="MTR.1083"/>
    <n v="1"/>
    <x v="12"/>
    <x v="2"/>
    <d v="2017-09-15T18:48:00"/>
    <d v="2017-09-15T14:46:00"/>
    <n v="14520"/>
    <n v="242"/>
    <n v="242"/>
    <n v="1"/>
    <s v="C516633"/>
    <s v="Named Storm"/>
  </r>
  <r>
    <x v="1"/>
    <x v="5"/>
    <x v="14"/>
    <s v="MTR.7559"/>
    <n v="1"/>
    <x v="12"/>
    <x v="2"/>
    <d v="2017-09-15T15:29:37"/>
    <d v="2017-09-15T15:27:00"/>
    <n v="157"/>
    <n v="2.6166666666666667"/>
    <n v="2.6166666666666667"/>
    <n v="1"/>
    <s v="C516635"/>
    <s v="Named Storm"/>
  </r>
  <r>
    <x v="1"/>
    <x v="6"/>
    <x v="13"/>
    <s v="MTR.4536"/>
    <n v="1"/>
    <x v="12"/>
    <x v="2"/>
    <d v="2017-09-15T18:22:15"/>
    <d v="2017-09-15T15:59:00"/>
    <n v="8595"/>
    <n v="143.25"/>
    <n v="143.25"/>
    <n v="1"/>
    <s v="C516640"/>
    <s v="Named Storm"/>
  </r>
  <r>
    <x v="1"/>
    <x v="5"/>
    <x v="14"/>
    <s v="MTR.8096"/>
    <n v="1"/>
    <x v="12"/>
    <x v="2"/>
    <d v="2017-09-15T19:09:00"/>
    <d v="2017-09-15T16:13:00"/>
    <n v="10560"/>
    <n v="176"/>
    <n v="176"/>
    <n v="1"/>
    <s v="C516641"/>
    <s v="Named Storm"/>
  </r>
  <r>
    <x v="1"/>
    <x v="6"/>
    <x v="21"/>
    <s v="MTR.2190"/>
    <n v="1"/>
    <x v="12"/>
    <x v="2"/>
    <d v="2017-09-15T18:47:00"/>
    <d v="2017-09-15T17:33:00"/>
    <n v="4440"/>
    <n v="74"/>
    <n v="74"/>
    <n v="1"/>
    <s v="C516710"/>
    <s v="Named Storm"/>
  </r>
  <r>
    <x v="1"/>
    <x v="6"/>
    <x v="13"/>
    <s v="MTR.4824"/>
    <n v="1"/>
    <x v="12"/>
    <x v="2"/>
    <d v="2017-09-15T20:20:00"/>
    <d v="2017-09-15T18:15:00"/>
    <n v="7500"/>
    <n v="125"/>
    <n v="125"/>
    <n v="1"/>
    <s v="C516750"/>
    <s v="Named Storm"/>
  </r>
  <r>
    <x v="1"/>
    <x v="5"/>
    <x v="24"/>
    <s v="MTR.5354"/>
    <n v="1"/>
    <x v="12"/>
    <x v="0"/>
    <d v="2017-09-16T16:18:00"/>
    <d v="2017-09-16T08:35:00"/>
    <n v="27780"/>
    <n v="463"/>
    <n v="463"/>
    <n v="1"/>
    <s v="C516754"/>
    <s v="Named Storm"/>
  </r>
  <r>
    <x v="1"/>
    <x v="6"/>
    <x v="13"/>
    <s v="FS.2297"/>
    <n v="7"/>
    <x v="12"/>
    <x v="0"/>
    <d v="2017-09-16T12:01:13"/>
    <d v="2017-09-16T11:29:00"/>
    <n v="1933"/>
    <n v="32.216666666666669"/>
    <n v="225.51666666666668"/>
    <n v="1"/>
    <s v="D516755"/>
    <s v="Normal"/>
  </r>
  <r>
    <x v="1"/>
    <x v="6"/>
    <x v="23"/>
    <s v="FS.2419"/>
    <n v="5"/>
    <x v="12"/>
    <x v="1"/>
    <d v="2017-09-16T14:09:00"/>
    <d v="2017-09-16T13:20:00"/>
    <n v="2940"/>
    <n v="49"/>
    <n v="245"/>
    <n v="1"/>
    <s v="D516756"/>
    <s v="Normal"/>
  </r>
  <r>
    <x v="1"/>
    <x v="6"/>
    <x v="18"/>
    <s v="MTR.14969"/>
    <n v="1"/>
    <x v="12"/>
    <x v="0"/>
    <d v="2017-09-16T16:49:43"/>
    <d v="2017-09-16T16:15:00"/>
    <n v="2083"/>
    <n v="34.716666666666669"/>
    <n v="34.716666666666669"/>
    <n v="1"/>
    <s v="C516780"/>
    <s v="Normal"/>
  </r>
  <r>
    <x v="1"/>
    <x v="6"/>
    <x v="35"/>
    <s v="FS.2211"/>
    <n v="40"/>
    <x v="12"/>
    <x v="0"/>
    <d v="2017-09-17T09:43:21"/>
    <d v="2017-09-17T07:49:00"/>
    <n v="6861"/>
    <n v="114.35"/>
    <n v="4574"/>
    <n v="1"/>
    <s v="D516783"/>
    <s v="Normal"/>
  </r>
  <r>
    <x v="1"/>
    <x v="6"/>
    <x v="18"/>
    <s v="MTR.14969"/>
    <n v="1"/>
    <x v="12"/>
    <x v="0"/>
    <d v="2017-09-17T13:27:00"/>
    <d v="2017-09-17T12:02:00"/>
    <n v="5100"/>
    <n v="85"/>
    <n v="85"/>
    <n v="1"/>
    <s v="C516784"/>
    <s v="Normal"/>
  </r>
  <r>
    <x v="1"/>
    <x v="5"/>
    <x v="14"/>
    <s v="TR.42485"/>
    <n v="9"/>
    <x v="12"/>
    <x v="0"/>
    <d v="2017-09-18T09:48:00"/>
    <d v="2017-09-18T09:08:00"/>
    <n v="2400"/>
    <n v="40"/>
    <n v="360"/>
    <n v="1"/>
    <s v="D516794"/>
    <s v="Normal"/>
  </r>
  <r>
    <x v="1"/>
    <x v="1"/>
    <x v="20"/>
    <s v="FS.2683"/>
    <n v="12"/>
    <x v="12"/>
    <x v="0"/>
    <d v="2017-09-19T08:02:26"/>
    <d v="2017-09-19T06:59:00"/>
    <n v="3806"/>
    <n v="63.43333333333333"/>
    <n v="761.19999999999993"/>
    <n v="1"/>
    <s v="D516811"/>
    <s v="Normal"/>
  </r>
  <r>
    <x v="1"/>
    <x v="1"/>
    <x v="11"/>
    <s v="MTR.29956"/>
    <n v="1"/>
    <x v="12"/>
    <x v="0"/>
    <d v="2017-09-19T13:28:22"/>
    <d v="2017-09-19T09:29:00"/>
    <n v="14362"/>
    <n v="239.36666666666667"/>
    <n v="239.36666666666667"/>
    <n v="1"/>
    <s v="C516814"/>
    <s v="Normal"/>
  </r>
  <r>
    <x v="1"/>
    <x v="6"/>
    <x v="13"/>
    <s v="SL.22477"/>
    <n v="3"/>
    <x v="12"/>
    <x v="0"/>
    <d v="2017-09-19T10:33:50"/>
    <d v="2017-09-19T10:01:00"/>
    <n v="1970"/>
    <n v="32.833333333333336"/>
    <n v="98.5"/>
    <n v="1"/>
    <s v="D516816"/>
    <s v="Normal"/>
  </r>
  <r>
    <x v="1"/>
    <x v="6"/>
    <x v="13"/>
    <s v="SL.22481"/>
    <n v="2"/>
    <x v="12"/>
    <x v="0"/>
    <d v="2017-09-19T15:09:40"/>
    <d v="2017-09-19T11:46:00"/>
    <n v="12220"/>
    <n v="203.66666666666666"/>
    <n v="407.33333333333331"/>
    <n v="1"/>
    <s v="D516823"/>
    <s v="Normal"/>
  </r>
  <r>
    <x v="1"/>
    <x v="6"/>
    <x v="13"/>
    <s v="MTR.4832"/>
    <n v="1"/>
    <x v="12"/>
    <x v="0"/>
    <d v="2017-09-19T17:00:46"/>
    <d v="2017-09-19T15:50:00"/>
    <n v="4246"/>
    <n v="70.766666666666666"/>
    <n v="70.766666666666666"/>
    <n v="1"/>
    <s v="C516825"/>
    <s v="Normal"/>
  </r>
  <r>
    <x v="1"/>
    <x v="6"/>
    <x v="13"/>
    <s v="MTR.10306"/>
    <n v="1"/>
    <x v="12"/>
    <x v="0"/>
    <d v="2017-09-19T17:00:38"/>
    <d v="2017-09-19T16:26:00"/>
    <n v="2078"/>
    <n v="34.633333333333333"/>
    <n v="34.633333333333333"/>
    <n v="1"/>
    <s v="C516826"/>
    <s v="Normal"/>
  </r>
  <r>
    <x v="1"/>
    <x v="6"/>
    <x v="13"/>
    <s v="MTR.10923"/>
    <n v="1"/>
    <x v="12"/>
    <x v="1"/>
    <d v="2017-09-21T15:28:05"/>
    <d v="2017-09-21T14:57:00"/>
    <n v="1865"/>
    <n v="31.083333333333332"/>
    <n v="31.083333333333332"/>
    <n v="1"/>
    <s v="C516857"/>
    <s v="Normal"/>
  </r>
  <r>
    <x v="1"/>
    <x v="1"/>
    <x v="20"/>
    <s v="MTR.4232"/>
    <n v="1"/>
    <x v="12"/>
    <x v="0"/>
    <d v="2017-09-21T21:22:00"/>
    <d v="2017-09-21T16:51:00"/>
    <n v="16260"/>
    <n v="271"/>
    <n v="271"/>
    <n v="1"/>
    <s v="C516868"/>
    <s v="Normal"/>
  </r>
  <r>
    <x v="1"/>
    <x v="6"/>
    <x v="35"/>
    <s v="TR.40018"/>
    <n v="3"/>
    <x v="12"/>
    <x v="0"/>
    <d v="2017-09-22T16:30:09"/>
    <d v="2017-09-22T15:04:00"/>
    <n v="5169"/>
    <n v="86.15"/>
    <n v="258.45000000000005"/>
    <n v="1"/>
    <s v="D516904"/>
    <s v="Normal"/>
  </r>
  <r>
    <x v="1"/>
    <x v="5"/>
    <x v="24"/>
    <s v="FS.1992"/>
    <n v="12"/>
    <x v="12"/>
    <x v="0"/>
    <d v="2017-09-24T12:02:00"/>
    <d v="2017-09-24T11:27:00"/>
    <n v="2100"/>
    <n v="35"/>
    <n v="420"/>
    <n v="1"/>
    <s v="D516909"/>
    <s v="Normal"/>
  </r>
  <r>
    <x v="1"/>
    <x v="1"/>
    <x v="11"/>
    <s v="MTR.6179"/>
    <n v="1"/>
    <x v="12"/>
    <x v="0"/>
    <d v="2017-09-25T17:46:29"/>
    <d v="2017-09-25T16:50:00"/>
    <n v="3389"/>
    <n v="56.483333333333334"/>
    <n v="56.483333333333334"/>
    <n v="1"/>
    <s v="C516920"/>
    <s v="Normal"/>
  </r>
  <r>
    <x v="1"/>
    <x v="6"/>
    <x v="18"/>
    <s v="FS.1996"/>
    <n v="20"/>
    <x v="10"/>
    <x v="0"/>
    <d v="2017-09-28T16:49:52"/>
    <d v="2017-09-28T16:23:00"/>
    <n v="1612"/>
    <n v="26.866666666666667"/>
    <n v="537.33333333333337"/>
    <n v="1"/>
    <s v="D516972"/>
    <s v="Normal"/>
  </r>
  <r>
    <x v="1"/>
    <x v="6"/>
    <x v="18"/>
    <s v="FS.2014"/>
    <n v="35"/>
    <x v="12"/>
    <x v="0"/>
    <d v="2017-09-29T10:02:05"/>
    <d v="2017-09-29T09:15:00"/>
    <n v="2825"/>
    <n v="47.083333333333336"/>
    <n v="1647.9166666666667"/>
    <n v="1"/>
    <s v="D516978"/>
    <s v="Normal"/>
  </r>
  <r>
    <x v="1"/>
    <x v="6"/>
    <x v="18"/>
    <s v="MTR.14929"/>
    <n v="1"/>
    <x v="12"/>
    <x v="0"/>
    <d v="2017-09-29T10:16:00"/>
    <d v="2017-09-29T09:22:00"/>
    <n v="3240"/>
    <n v="54"/>
    <n v="54"/>
    <n v="1"/>
    <s v="C516977"/>
    <s v="Normal"/>
  </r>
  <r>
    <x v="1"/>
    <x v="1"/>
    <x v="11"/>
    <s v="FS.2122"/>
    <n v="23"/>
    <x v="12"/>
    <x v="0"/>
    <d v="2017-09-30T07:21:50"/>
    <d v="2017-09-30T05:26:00"/>
    <n v="6950"/>
    <n v="115.83333333333333"/>
    <n v="2664.1666666666665"/>
    <n v="1"/>
    <s v="D516992"/>
    <s v="Normal"/>
  </r>
  <r>
    <x v="1"/>
    <x v="1"/>
    <x v="11"/>
    <s v="TR.39797"/>
    <n v="1"/>
    <x v="12"/>
    <x v="0"/>
    <d v="2017-09-30T08:03:00"/>
    <d v="2017-09-30T08:02:00"/>
    <n v="60"/>
    <n v="1"/>
    <n v="1"/>
    <n v="1"/>
    <s v="D516993"/>
    <s v="Normal"/>
  </r>
  <r>
    <x v="1"/>
    <x v="1"/>
    <x v="11"/>
    <s v="MTR.8823"/>
    <n v="1"/>
    <x v="12"/>
    <x v="0"/>
    <d v="2017-09-30T09:25:43"/>
    <d v="2017-09-30T08:10:00"/>
    <n v="4543"/>
    <n v="75.716666666666669"/>
    <n v="75.716666666666669"/>
    <n v="1"/>
    <s v="C516994"/>
    <s v="Normal"/>
  </r>
  <r>
    <x v="1"/>
    <x v="6"/>
    <x v="35"/>
    <s v="MTR.12980"/>
    <n v="1"/>
    <x v="12"/>
    <x v="0"/>
    <d v="2017-09-30T15:48:07"/>
    <d v="2017-09-30T12:01:00"/>
    <n v="13627"/>
    <n v="227.11666666666667"/>
    <n v="227.11666666666667"/>
    <n v="1"/>
    <s v="C516997"/>
    <s v="Raining"/>
  </r>
  <r>
    <x v="1"/>
    <x v="1"/>
    <x v="11"/>
    <s v="FS.2347"/>
    <n v="1"/>
    <x v="12"/>
    <x v="0"/>
    <d v="2017-09-30T19:23:44"/>
    <d v="2017-09-30T12:12:00"/>
    <n v="25904"/>
    <n v="431.73333333333335"/>
    <n v="431.73333333333335"/>
    <n v="1"/>
    <s v="D517045"/>
    <s v="Raining"/>
  </r>
  <r>
    <x v="1"/>
    <x v="6"/>
    <x v="21"/>
    <s v="FS.2116"/>
    <n v="22"/>
    <x v="12"/>
    <x v="0"/>
    <d v="2017-09-30T15:03:45"/>
    <d v="2017-09-30T12:52:00"/>
    <n v="7905"/>
    <n v="131.75"/>
    <n v="2898.5"/>
    <n v="1"/>
    <s v="D517022"/>
    <s v="Raining"/>
  </r>
  <r>
    <x v="1"/>
    <x v="6"/>
    <x v="18"/>
    <s v="SW.1999"/>
    <n v="542"/>
    <x v="12"/>
    <x v="0"/>
    <d v="2017-09-30T14:13:50"/>
    <d v="2017-09-30T12:52:00"/>
    <n v="4910"/>
    <n v="81.833333333333329"/>
    <n v="44353.666666666664"/>
    <n v="1"/>
    <s v="D517018"/>
    <s v="Raining"/>
  </r>
  <r>
    <x v="1"/>
    <x v="6"/>
    <x v="35"/>
    <s v="FS.2369"/>
    <n v="46"/>
    <x v="12"/>
    <x v="0"/>
    <d v="2017-09-30T20:07:06"/>
    <d v="2017-09-30T14:45:00"/>
    <n v="19326"/>
    <n v="322.10000000000002"/>
    <n v="14816.6"/>
    <n v="1"/>
    <s v="D517047"/>
    <s v="Wind"/>
  </r>
  <r>
    <x v="1"/>
    <x v="6"/>
    <x v="13"/>
    <s v="FS.2297"/>
    <n v="7"/>
    <x v="12"/>
    <x v="0"/>
    <d v="2017-09-30T18:11:30"/>
    <d v="2017-09-30T15:48:00"/>
    <n v="8610"/>
    <n v="143.5"/>
    <n v="1004.5"/>
    <n v="1"/>
    <s v="D517031"/>
    <s v="Raining"/>
  </r>
  <r>
    <x v="1"/>
    <x v="1"/>
    <x v="11"/>
    <s v="FS.2513"/>
    <n v="50"/>
    <x v="12"/>
    <x v="1"/>
    <d v="2017-09-30T18:53:35"/>
    <d v="2017-09-30T16:49:00"/>
    <n v="7475"/>
    <n v="124.58333333333333"/>
    <n v="6229.1666666666661"/>
    <n v="1"/>
    <s v="D517042"/>
    <s v="Raining"/>
  </r>
  <r>
    <x v="1"/>
    <x v="1"/>
    <x v="11"/>
    <s v="FS.2122"/>
    <n v="105"/>
    <x v="1"/>
    <x v="0"/>
    <d v="2017-10-01T06:10:59"/>
    <d v="2017-10-01T01:51:00"/>
    <n v="15599"/>
    <n v="259.98333333333335"/>
    <n v="27298.25"/>
    <n v="1"/>
    <s v="D517052"/>
    <s v="Raining"/>
  </r>
  <r>
    <x v="1"/>
    <x v="5"/>
    <x v="14"/>
    <s v="TR.42453"/>
    <n v="6"/>
    <x v="2"/>
    <x v="0"/>
    <d v="2017-10-01T06:42:59"/>
    <d v="2017-10-01T04:03:00"/>
    <n v="9599"/>
    <n v="159.98333333333332"/>
    <n v="959.89999999999986"/>
    <n v="1"/>
    <s v="D517055"/>
    <s v="Raining"/>
  </r>
  <r>
    <x v="1"/>
    <x v="1"/>
    <x v="11"/>
    <s v="MTR.8457"/>
    <n v="1"/>
    <x v="6"/>
    <x v="1"/>
    <d v="2017-10-01T12:46:53"/>
    <d v="2017-10-01T10:25:00"/>
    <n v="8513"/>
    <n v="141.88333333333333"/>
    <n v="141.88333333333333"/>
    <n v="1"/>
    <s v="C517057"/>
    <s v="Raining"/>
  </r>
  <r>
    <x v="1"/>
    <x v="6"/>
    <x v="21"/>
    <s v="SW.2026"/>
    <n v="1154"/>
    <x v="2"/>
    <x v="0"/>
    <d v="2017-10-01T15:35:12"/>
    <d v="2017-10-01T13:22:00"/>
    <n v="7992"/>
    <n v="133.19999999999999"/>
    <n v="153712.79999999999"/>
    <n v="1"/>
    <s v="D517071"/>
    <s v="Wind"/>
  </r>
  <r>
    <x v="1"/>
    <x v="6"/>
    <x v="13"/>
    <s v="SW.2027"/>
    <n v="1988"/>
    <x v="2"/>
    <x v="0"/>
    <d v="2017-10-01T15:33:33"/>
    <d v="2017-10-01T14:30:00"/>
    <n v="3813"/>
    <n v="63.55"/>
    <n v="126337.4"/>
    <n v="1"/>
    <s v="D517070"/>
    <s v="Wind"/>
  </r>
  <r>
    <x v="1"/>
    <x v="5"/>
    <x v="14"/>
    <s v="FS.2107"/>
    <n v="61"/>
    <x v="1"/>
    <x v="0"/>
    <d v="2017-10-02T07:33:48"/>
    <d v="2017-10-02T06:18:00"/>
    <n v="4548"/>
    <n v="75.8"/>
    <n v="4623.8"/>
    <n v="1"/>
    <s v="D517088"/>
    <s v="Normal"/>
  </r>
  <r>
    <x v="1"/>
    <x v="5"/>
    <x v="14"/>
    <s v="FS.2074"/>
    <n v="4"/>
    <x v="1"/>
    <x v="0"/>
    <d v="2017-10-02T07:33:02"/>
    <d v="2017-10-02T07:25:00"/>
    <n v="482"/>
    <n v="8.0333333333333332"/>
    <n v="32.133333333333333"/>
    <n v="1"/>
    <s v="D517087"/>
    <s v="Normal"/>
  </r>
  <r>
    <x v="1"/>
    <x v="5"/>
    <x v="24"/>
    <s v="MTR.84343"/>
    <n v="1"/>
    <x v="4"/>
    <x v="0"/>
    <d v="2017-10-02T08:18:15"/>
    <d v="2017-10-02T07:37:00"/>
    <n v="2475"/>
    <n v="41.25"/>
    <n v="41.25"/>
    <n v="1"/>
    <s v="C517089"/>
    <s v="Normal"/>
  </r>
  <r>
    <x v="1"/>
    <x v="1"/>
    <x v="2"/>
    <s v="MTR.8551"/>
    <n v="1"/>
    <x v="1"/>
    <x v="0"/>
    <d v="2017-10-02T11:41:40"/>
    <d v="2017-10-02T09:46:00"/>
    <n v="6940"/>
    <n v="115.66666666666667"/>
    <n v="115.66666666666667"/>
    <n v="1"/>
    <s v="C517091"/>
    <s v="Normal"/>
  </r>
  <r>
    <x v="1"/>
    <x v="1"/>
    <x v="2"/>
    <s v="MTR.8462"/>
    <n v="1"/>
    <x v="1"/>
    <x v="0"/>
    <d v="2017-10-02T17:07:20"/>
    <d v="2017-10-02T16:13:00"/>
    <n v="3260"/>
    <n v="54.333333333333336"/>
    <n v="54.333333333333336"/>
    <n v="1"/>
    <s v="C517094"/>
    <s v="Normal"/>
  </r>
  <r>
    <x v="1"/>
    <x v="6"/>
    <x v="21"/>
    <s v="MTR.5232"/>
    <n v="1"/>
    <x v="2"/>
    <x v="0"/>
    <d v="2017-10-03T16:49:13"/>
    <d v="2017-10-03T16:24:00"/>
    <n v="1513"/>
    <n v="25.216666666666665"/>
    <n v="25.216666666666665"/>
    <n v="1"/>
    <s v="C517106"/>
    <s v="Wind"/>
  </r>
  <r>
    <x v="1"/>
    <x v="5"/>
    <x v="14"/>
    <s v="MTR.5771"/>
    <n v="1"/>
    <x v="2"/>
    <x v="0"/>
    <d v="2017-10-04T06:18:59"/>
    <d v="2017-10-04T02:05:00"/>
    <n v="15239"/>
    <n v="253.98333333333332"/>
    <n v="253.98333333333332"/>
    <n v="1"/>
    <s v="C517110"/>
    <s v="Wind"/>
  </r>
  <r>
    <x v="1"/>
    <x v="1"/>
    <x v="2"/>
    <s v="MTR.8512"/>
    <n v="1"/>
    <x v="2"/>
    <x v="0"/>
    <d v="2017-10-04T06:17:20"/>
    <d v="2017-10-04T02:07:00"/>
    <n v="15020"/>
    <n v="250.33333333333334"/>
    <n v="250.33333333333334"/>
    <n v="1"/>
    <s v="C517109"/>
    <s v="Wind"/>
  </r>
  <r>
    <x v="1"/>
    <x v="6"/>
    <x v="13"/>
    <s v="MTR.14651"/>
    <n v="1"/>
    <x v="3"/>
    <x v="0"/>
    <d v="2017-10-04T18:36:47"/>
    <d v="2017-10-04T17:55:00"/>
    <n v="2507"/>
    <n v="41.783333333333331"/>
    <n v="41.783333333333331"/>
    <n v="1"/>
    <s v="C517116"/>
    <s v="Wind"/>
  </r>
  <r>
    <x v="1"/>
    <x v="5"/>
    <x v="14"/>
    <s v="MTR.9123"/>
    <n v="1"/>
    <x v="1"/>
    <x v="0"/>
    <d v="2017-10-05T01:26:32"/>
    <d v="2017-10-04T22:37:00"/>
    <n v="10172"/>
    <n v="169.53333333333333"/>
    <n v="169.53333333333333"/>
    <n v="1"/>
    <s v="C517121"/>
    <s v="Wind"/>
  </r>
  <r>
    <x v="1"/>
    <x v="5"/>
    <x v="14"/>
    <s v="MTR.29847"/>
    <n v="1"/>
    <x v="1"/>
    <x v="0"/>
    <d v="2017-10-05T01:31:12"/>
    <d v="2017-10-04T23:25:00"/>
    <n v="7572"/>
    <n v="126.2"/>
    <n v="126.2"/>
    <n v="1"/>
    <s v="C517122"/>
    <s v="Raining"/>
  </r>
  <r>
    <x v="1"/>
    <x v="5"/>
    <x v="14"/>
    <s v="MTR.9123"/>
    <n v="1"/>
    <x v="2"/>
    <x v="0"/>
    <d v="2017-10-05T12:38:03"/>
    <d v="2017-10-05T08:27:00"/>
    <n v="15063"/>
    <n v="251.05"/>
    <n v="251.05"/>
    <n v="1"/>
    <s v="C517123"/>
    <s v="Normal"/>
  </r>
  <r>
    <x v="1"/>
    <x v="1"/>
    <x v="20"/>
    <s v="MTR.3519"/>
    <n v="1"/>
    <x v="2"/>
    <x v="1"/>
    <d v="2017-10-05T19:12:35"/>
    <d v="2017-10-05T16:01:00"/>
    <n v="11495"/>
    <n v="191.58333333333334"/>
    <n v="191.58333333333334"/>
    <n v="1"/>
    <s v="C517131"/>
    <s v="Normal"/>
  </r>
  <r>
    <x v="1"/>
    <x v="6"/>
    <x v="13"/>
    <s v="FS.2493"/>
    <n v="19"/>
    <x v="2"/>
    <x v="0"/>
    <d v="2017-10-05T23:02:25"/>
    <d v="2017-10-05T20:29:00"/>
    <n v="9205"/>
    <n v="153.41666666666666"/>
    <n v="2914.9166666666665"/>
    <n v="1"/>
    <s v="D517139"/>
    <s v="Normal"/>
  </r>
  <r>
    <x v="1"/>
    <x v="6"/>
    <x v="23"/>
    <s v="SLUG.31535"/>
    <n v="1"/>
    <x v="4"/>
    <x v="0"/>
    <d v="2017-10-06T16:28:47"/>
    <d v="2017-10-06T15:06:00"/>
    <n v="4967"/>
    <n v="82.783333333333331"/>
    <n v="82.783333333333331"/>
    <n v="1"/>
    <s v="D517159"/>
    <s v="Normal"/>
  </r>
  <r>
    <x v="1"/>
    <x v="1"/>
    <x v="11"/>
    <s v="PL.111547"/>
    <n v="1"/>
    <x v="5"/>
    <x v="0"/>
    <d v="2017-10-07T08:59:17"/>
    <d v="2017-10-07T07:57:00"/>
    <n v="3737"/>
    <n v="62.283333333333331"/>
    <n v="62.283333333333331"/>
    <n v="1"/>
    <s v="D517146"/>
    <s v="Normal"/>
  </r>
  <r>
    <x v="1"/>
    <x v="6"/>
    <x v="35"/>
    <s v="SL.25718"/>
    <n v="2"/>
    <x v="2"/>
    <x v="0"/>
    <d v="2017-10-08T01:26:36"/>
    <d v="2017-10-08T00:08:00"/>
    <n v="4716"/>
    <n v="78.599999999999994"/>
    <n v="157.19999999999999"/>
    <n v="1"/>
    <s v="D517158"/>
    <s v="Normal"/>
  </r>
  <r>
    <x v="1"/>
    <x v="5"/>
    <x v="24"/>
    <s v="FDR.2908"/>
    <n v="1230"/>
    <x v="7"/>
    <x v="0"/>
    <d v="2017-10-08T19:30:38"/>
    <d v="2017-10-08T17:51:00"/>
    <n v="5978"/>
    <n v="99.63333333333334"/>
    <n v="122549.00000000001"/>
    <n v="1"/>
    <s v="D517179"/>
    <s v="Severe Storm"/>
  </r>
  <r>
    <x v="1"/>
    <x v="6"/>
    <x v="35"/>
    <s v="TR.40406"/>
    <n v="4"/>
    <x v="7"/>
    <x v="0"/>
    <d v="2017-10-08T21:56:26"/>
    <d v="2017-10-08T20:01:00"/>
    <n v="6926"/>
    <n v="115.43333333333334"/>
    <n v="461.73333333333335"/>
    <n v="1"/>
    <s v="D517195"/>
    <s v="Severe Storm"/>
  </r>
  <r>
    <x v="1"/>
    <x v="6"/>
    <x v="35"/>
    <s v="SL.19238"/>
    <n v="2"/>
    <x v="7"/>
    <x v="0"/>
    <d v="2017-10-08T23:28:09"/>
    <d v="2017-10-08T22:16:00"/>
    <n v="4329"/>
    <n v="72.150000000000006"/>
    <n v="144.30000000000001"/>
    <n v="1"/>
    <s v="D517201"/>
    <s v="Severe Storm"/>
  </r>
  <r>
    <x v="1"/>
    <x v="6"/>
    <x v="34"/>
    <s v="FS.1905"/>
    <n v="13"/>
    <x v="2"/>
    <x v="0"/>
    <d v="2017-10-09T19:38:36"/>
    <d v="2017-10-09T17:32:00"/>
    <n v="7596"/>
    <n v="126.6"/>
    <n v="1645.8"/>
    <n v="1"/>
    <s v="D517208"/>
    <s v="Normal"/>
  </r>
  <r>
    <x v="1"/>
    <x v="6"/>
    <x v="13"/>
    <s v="FS.2800"/>
    <n v="80"/>
    <x v="2"/>
    <x v="0"/>
    <d v="2017-10-09T20:38:10"/>
    <d v="2017-10-09T19:07:00"/>
    <n v="5470"/>
    <n v="91.166666666666671"/>
    <n v="7293.3333333333339"/>
    <n v="1"/>
    <s v="D517216"/>
    <s v="Normal"/>
  </r>
  <r>
    <x v="1"/>
    <x v="6"/>
    <x v="18"/>
    <s v="TR.39548"/>
    <n v="3"/>
    <x v="5"/>
    <x v="0"/>
    <d v="2017-10-10T10:50:12"/>
    <d v="2017-10-10T09:20:00"/>
    <n v="5412"/>
    <n v="90.2"/>
    <n v="270.60000000000002"/>
    <n v="1"/>
    <s v="D517224"/>
    <s v="Normal"/>
  </r>
  <r>
    <x v="1"/>
    <x v="6"/>
    <x v="34"/>
    <s v="FDR.23185"/>
    <n v="13"/>
    <x v="0"/>
    <x v="0"/>
    <d v="2017-10-11T15:26:35"/>
    <d v="2017-10-11T15:03:00"/>
    <n v="1415"/>
    <n v="23.583333333333332"/>
    <n v="306.58333333333331"/>
    <n v="1"/>
    <s v="D517234"/>
    <s v="Normal"/>
  </r>
  <r>
    <x v="1"/>
    <x v="6"/>
    <x v="13"/>
    <s v="MTR.1253"/>
    <n v="1"/>
    <x v="6"/>
    <x v="0"/>
    <d v="2017-10-12T10:08:56"/>
    <d v="2017-10-12T09:47:00"/>
    <n v="1316"/>
    <n v="21.933333333333334"/>
    <n v="21.933333333333334"/>
    <n v="1"/>
    <s v="C517284"/>
    <s v="Normal"/>
  </r>
  <r>
    <x v="1"/>
    <x v="6"/>
    <x v="34"/>
    <s v="PL.123381"/>
    <n v="12"/>
    <x v="5"/>
    <x v="0"/>
    <d v="2017-10-16T08:59:33"/>
    <d v="2017-10-16T08:23:00"/>
    <n v="2193"/>
    <n v="36.549999999999997"/>
    <n v="438.59999999999997"/>
    <n v="1"/>
    <s v="D517338"/>
    <s v="Normal"/>
  </r>
  <r>
    <x v="1"/>
    <x v="6"/>
    <x v="34"/>
    <s v="MTR.177579"/>
    <n v="1"/>
    <x v="2"/>
    <x v="0"/>
    <d v="2017-10-16T11:39:51"/>
    <d v="2017-10-16T08:27:00"/>
    <n v="11571"/>
    <n v="192.85"/>
    <n v="192.85"/>
    <n v="1"/>
    <s v="C517337"/>
    <s v="Normal"/>
  </r>
  <r>
    <x v="1"/>
    <x v="6"/>
    <x v="13"/>
    <s v="FS.2800"/>
    <n v="80"/>
    <x v="7"/>
    <x v="0"/>
    <d v="2017-10-16T22:14:47"/>
    <d v="2017-10-16T20:22:00"/>
    <n v="6767"/>
    <n v="112.78333333333333"/>
    <n v="9022.6666666666661"/>
    <n v="1"/>
    <s v="D517384"/>
    <s v="Lightning"/>
  </r>
  <r>
    <x v="1"/>
    <x v="6"/>
    <x v="35"/>
    <s v="FS.2369"/>
    <n v="46"/>
    <x v="1"/>
    <x v="0"/>
    <d v="2017-10-17T04:09:24"/>
    <d v="2017-10-17T01:43:00"/>
    <n v="8784"/>
    <n v="146.4"/>
    <n v="6734.4000000000005"/>
    <n v="1"/>
    <s v="D517393"/>
    <s v="Severe Storm"/>
  </r>
  <r>
    <x v="1"/>
    <x v="5"/>
    <x v="14"/>
    <s v="PL.112050"/>
    <n v="4"/>
    <x v="7"/>
    <x v="0"/>
    <d v="2017-10-17T08:26:00"/>
    <d v="2017-10-17T07:47:00"/>
    <n v="2340"/>
    <n v="39"/>
    <n v="156"/>
    <n v="1"/>
    <s v="D517400"/>
    <s v="Raining"/>
  </r>
  <r>
    <x v="1"/>
    <x v="6"/>
    <x v="18"/>
    <s v="FS.1945"/>
    <n v="15"/>
    <x v="1"/>
    <x v="0"/>
    <d v="2017-10-18T13:18:38"/>
    <d v="2017-10-18T12:43:00"/>
    <n v="2138"/>
    <n v="35.633333333333333"/>
    <n v="534.5"/>
    <n v="1"/>
    <s v="D517413"/>
    <s v="Normal"/>
  </r>
  <r>
    <x v="1"/>
    <x v="1"/>
    <x v="11"/>
    <s v="FS.2513"/>
    <n v="50"/>
    <x v="1"/>
    <x v="0"/>
    <d v="2017-10-18T23:38:15"/>
    <d v="2017-10-18T22:38:00"/>
    <n v="3615"/>
    <n v="60.25"/>
    <n v="3012.5"/>
    <n v="1"/>
    <s v="D517425"/>
    <s v="Raining"/>
  </r>
  <r>
    <x v="1"/>
    <x v="6"/>
    <x v="18"/>
    <s v="FS.1938"/>
    <n v="2"/>
    <x v="1"/>
    <x v="0"/>
    <d v="2017-10-20T23:22:54"/>
    <d v="2017-10-20T22:14:00"/>
    <n v="4134"/>
    <n v="68.900000000000006"/>
    <n v="137.80000000000001"/>
    <n v="1"/>
    <s v="D517438"/>
    <s v="Normal"/>
  </r>
  <r>
    <x v="1"/>
    <x v="6"/>
    <x v="13"/>
    <s v="TR.42188"/>
    <n v="3"/>
    <x v="2"/>
    <x v="1"/>
    <d v="2017-10-23T08:50:07"/>
    <d v="2017-10-23T07:44:00"/>
    <n v="3967"/>
    <n v="66.11666666666666"/>
    <n v="198.34999999999997"/>
    <n v="1"/>
    <s v="D517474"/>
    <s v="Normal"/>
  </r>
  <r>
    <x v="1"/>
    <x v="5"/>
    <x v="14"/>
    <s v="SLUG.29049"/>
    <n v="1"/>
    <x v="2"/>
    <x v="1"/>
    <d v="2017-10-23T14:42:16"/>
    <d v="2017-10-23T11:51:00"/>
    <n v="10276"/>
    <n v="171.26666666666668"/>
    <n v="171.26666666666668"/>
    <n v="1"/>
    <s v="D517488"/>
    <s v="Normal"/>
  </r>
  <r>
    <x v="1"/>
    <x v="5"/>
    <x v="14"/>
    <s v="MTR.6271"/>
    <n v="1"/>
    <x v="0"/>
    <x v="2"/>
    <d v="2017-10-24T08:29:10"/>
    <d v="2017-10-24T08:22:00"/>
    <n v="430"/>
    <n v="7.166666666666667"/>
    <n v="7.166666666666667"/>
    <n v="1"/>
    <s v="C517491"/>
    <m/>
  </r>
  <r>
    <x v="1"/>
    <x v="5"/>
    <x v="14"/>
    <s v="MTR.6269"/>
    <n v="1"/>
    <x v="0"/>
    <x v="2"/>
    <d v="2017-10-24T08:31:32"/>
    <d v="2017-10-24T08:23:00"/>
    <n v="512"/>
    <n v="8.5333333333333332"/>
    <n v="8.5333333333333332"/>
    <n v="1"/>
    <s v="C517493"/>
    <m/>
  </r>
  <r>
    <x v="1"/>
    <x v="5"/>
    <x v="14"/>
    <s v="MTR.6272"/>
    <n v="1"/>
    <x v="0"/>
    <x v="2"/>
    <d v="2017-10-24T08:31:57"/>
    <d v="2017-10-24T08:23:00"/>
    <n v="537"/>
    <n v="8.9499999999999993"/>
    <n v="8.9499999999999993"/>
    <n v="1"/>
    <s v="C517492"/>
    <m/>
  </r>
  <r>
    <x v="1"/>
    <x v="1"/>
    <x v="11"/>
    <s v="FS.2003"/>
    <n v="3"/>
    <x v="1"/>
    <x v="0"/>
    <d v="2017-10-25T18:51:42"/>
    <d v="2017-10-25T16:41:00"/>
    <n v="7842"/>
    <n v="130.69999999999999"/>
    <n v="392.09999999999997"/>
    <n v="1"/>
    <s v="D517508"/>
    <s v="Normal"/>
  </r>
  <r>
    <x v="1"/>
    <x v="1"/>
    <x v="11"/>
    <s v="MTR.8757"/>
    <n v="1"/>
    <x v="1"/>
    <x v="0"/>
    <d v="2017-10-25T18:27:07"/>
    <d v="2017-10-25T17:05:00"/>
    <n v="4927"/>
    <n v="82.11666666666666"/>
    <n v="82.11666666666666"/>
    <n v="1"/>
    <s v="C517506"/>
    <s v="Normal"/>
  </r>
  <r>
    <x v="1"/>
    <x v="1"/>
    <x v="20"/>
    <s v="MTR.4224"/>
    <n v="1"/>
    <x v="2"/>
    <x v="1"/>
    <d v="2017-10-26T15:31:00"/>
    <d v="2017-10-26T08:47:00"/>
    <n v="24240"/>
    <n v="404"/>
    <n v="404"/>
    <n v="1"/>
    <s v="C517515"/>
    <s v="Normal"/>
  </r>
  <r>
    <x v="1"/>
    <x v="6"/>
    <x v="13"/>
    <s v="MTR.1059"/>
    <n v="1"/>
    <x v="2"/>
    <x v="0"/>
    <d v="2017-10-27T15:40:16"/>
    <d v="2017-10-27T13:14:00"/>
    <n v="8776"/>
    <n v="146.26666666666668"/>
    <n v="146.26666666666668"/>
    <n v="1"/>
    <s v="C517532"/>
    <s v="Normal"/>
  </r>
  <r>
    <x v="1"/>
    <x v="5"/>
    <x v="24"/>
    <s v="MTR.11756"/>
    <n v="1"/>
    <x v="2"/>
    <x v="0"/>
    <d v="2017-10-29T14:30:50"/>
    <d v="2017-10-29T13:19:00"/>
    <n v="4310"/>
    <n v="71.833333333333329"/>
    <n v="71.833333333333329"/>
    <n v="1"/>
    <s v="C517541"/>
    <s v="Normal"/>
  </r>
  <r>
    <x v="1"/>
    <x v="6"/>
    <x v="35"/>
    <s v="MTR.283"/>
    <n v="1"/>
    <x v="2"/>
    <x v="0"/>
    <d v="2017-10-31T10:52:00"/>
    <d v="2017-10-31T09:29:00"/>
    <n v="4980"/>
    <n v="83"/>
    <n v="83"/>
    <n v="1"/>
    <s v="C517556"/>
    <s v="Normal"/>
  </r>
  <r>
    <x v="1"/>
    <x v="5"/>
    <x v="14"/>
    <s v="MTR.6432"/>
    <n v="1"/>
    <x v="0"/>
    <x v="2"/>
    <d v="2017-10-31T15:41:05"/>
    <d v="2017-10-31T15:34:00"/>
    <n v="425"/>
    <n v="7.083333333333333"/>
    <n v="7.083333333333333"/>
    <n v="1"/>
    <s v="C517566"/>
    <s v="Normal"/>
  </r>
  <r>
    <x v="1"/>
    <x v="1"/>
    <x v="11"/>
    <s v="MTR.8783"/>
    <n v="1"/>
    <x v="5"/>
    <x v="0"/>
    <d v="2017-11-01T09:51:13"/>
    <d v="2017-11-01T09:01:00"/>
    <n v="3013"/>
    <n v="50.216666666666669"/>
    <n v="50.216666666666669"/>
    <n v="1"/>
    <s v="C517572"/>
    <s v="Normal"/>
  </r>
  <r>
    <x v="1"/>
    <x v="6"/>
    <x v="21"/>
    <s v="MTR.2078"/>
    <n v="1"/>
    <x v="1"/>
    <x v="0"/>
    <d v="2017-11-01T20:20:17"/>
    <d v="2017-11-01T18:47:00"/>
    <n v="5597"/>
    <n v="93.283333333333331"/>
    <n v="93.283333333333331"/>
    <n v="1"/>
    <s v="C517584"/>
    <s v="Normal"/>
  </r>
  <r>
    <x v="1"/>
    <x v="6"/>
    <x v="13"/>
    <s v="FS.2651"/>
    <n v="9"/>
    <x v="2"/>
    <x v="0"/>
    <d v="2017-11-04T07:16:31"/>
    <d v="2017-11-04T05:56:00"/>
    <n v="4831"/>
    <n v="80.516666666666666"/>
    <n v="724.65"/>
    <n v="1"/>
    <s v="D517620"/>
    <s v="Normal"/>
  </r>
  <r>
    <x v="1"/>
    <x v="6"/>
    <x v="13"/>
    <s v="MTR.5080"/>
    <n v="1"/>
    <x v="2"/>
    <x v="0"/>
    <d v="2017-11-04T11:36:00"/>
    <d v="2017-11-04T10:03:00"/>
    <n v="5580"/>
    <n v="93"/>
    <n v="93"/>
    <n v="1"/>
    <s v="C517600"/>
    <s v="Normal"/>
  </r>
  <r>
    <x v="1"/>
    <x v="6"/>
    <x v="18"/>
    <s v="TR.39548"/>
    <n v="3"/>
    <x v="5"/>
    <x v="0"/>
    <d v="2017-11-04T12:00:46"/>
    <d v="2017-11-04T11:40:00"/>
    <n v="1246"/>
    <n v="20.766666666666666"/>
    <n v="62.3"/>
    <n v="1"/>
    <s v="D517618"/>
    <s v="Normal"/>
  </r>
  <r>
    <x v="1"/>
    <x v="5"/>
    <x v="14"/>
    <s v="MTR.30307"/>
    <n v="1"/>
    <x v="4"/>
    <x v="0"/>
    <d v="2017-11-04T20:13:00"/>
    <d v="2017-11-04T19:18:00"/>
    <n v="3300"/>
    <n v="55"/>
    <n v="55"/>
    <n v="1"/>
    <s v="C517607"/>
    <s v="Normal"/>
  </r>
  <r>
    <x v="1"/>
    <x v="5"/>
    <x v="14"/>
    <s v="FS.2131"/>
    <n v="18"/>
    <x v="4"/>
    <x v="0"/>
    <d v="2017-11-05T12:19:02"/>
    <d v="2017-11-05T10:04:00"/>
    <n v="8102"/>
    <n v="135.03333333333333"/>
    <n v="2430.6"/>
    <n v="1"/>
    <s v="D517621"/>
    <s v="Normal"/>
  </r>
  <r>
    <x v="1"/>
    <x v="6"/>
    <x v="13"/>
    <s v="MTR.2106"/>
    <n v="1"/>
    <x v="2"/>
    <x v="0"/>
    <d v="2017-11-06T09:32:22"/>
    <d v="2017-11-06T08:56:00"/>
    <n v="2182"/>
    <n v="36.366666666666667"/>
    <n v="36.366666666666667"/>
    <n v="1"/>
    <s v="C517622"/>
    <s v="Normal"/>
  </r>
  <r>
    <x v="1"/>
    <x v="5"/>
    <x v="14"/>
    <s v="MTR.6446"/>
    <n v="1"/>
    <x v="0"/>
    <x v="2"/>
    <d v="2017-11-07T09:02:55"/>
    <d v="2017-11-07T09:00:00"/>
    <n v="175"/>
    <n v="2.9166666666666665"/>
    <n v="2.9166666666666665"/>
    <n v="1"/>
    <s v="C517633"/>
    <m/>
  </r>
  <r>
    <x v="1"/>
    <x v="1"/>
    <x v="2"/>
    <s v="MTR.8307"/>
    <n v="1"/>
    <x v="6"/>
    <x v="1"/>
    <d v="2017-11-07T13:00:19"/>
    <d v="2017-11-07T11:07:00"/>
    <n v="6799"/>
    <n v="113.31666666666666"/>
    <n v="113.31666666666666"/>
    <n v="1"/>
    <s v="C517638"/>
    <s v="Normal"/>
  </r>
  <r>
    <x v="1"/>
    <x v="5"/>
    <x v="14"/>
    <s v="MTR.6445"/>
    <n v="1"/>
    <x v="0"/>
    <x v="2"/>
    <d v="2017-11-07T14:17:24"/>
    <d v="2017-11-07T14:15:00"/>
    <n v="144"/>
    <n v="2.4"/>
    <n v="2.4"/>
    <n v="1"/>
    <s v="C517639"/>
    <m/>
  </r>
  <r>
    <x v="1"/>
    <x v="5"/>
    <x v="14"/>
    <s v="MTR.6446"/>
    <n v="1"/>
    <x v="0"/>
    <x v="2"/>
    <d v="2017-11-07T14:30:38"/>
    <d v="2017-11-07T14:27:00"/>
    <n v="218"/>
    <n v="3.6333333333333333"/>
    <n v="3.6333333333333333"/>
    <n v="1"/>
    <s v="C517640"/>
    <m/>
  </r>
  <r>
    <x v="1"/>
    <x v="6"/>
    <x v="13"/>
    <s v="MTR.10177"/>
    <n v="1"/>
    <x v="2"/>
    <x v="1"/>
    <d v="2017-11-08T12:44:59"/>
    <d v="2017-11-08T11:06:00"/>
    <n v="5939"/>
    <n v="98.983333333333334"/>
    <n v="98.983333333333334"/>
    <n v="1"/>
    <s v="C517645"/>
    <s v="Normal"/>
  </r>
  <r>
    <x v="1"/>
    <x v="1"/>
    <x v="2"/>
    <s v="MTR.8519"/>
    <n v="1"/>
    <x v="2"/>
    <x v="0"/>
    <d v="2017-11-08T14:23:33"/>
    <d v="2017-11-08T13:43:00"/>
    <n v="2433"/>
    <n v="40.549999999999997"/>
    <n v="40.549999999999997"/>
    <n v="1"/>
    <s v="C517647"/>
    <s v="Normal"/>
  </r>
  <r>
    <x v="1"/>
    <x v="5"/>
    <x v="14"/>
    <s v="MTR.7312"/>
    <n v="1"/>
    <x v="1"/>
    <x v="0"/>
    <d v="2017-11-13T05:03:36"/>
    <d v="2017-11-13T04:31:00"/>
    <n v="1956"/>
    <n v="32.6"/>
    <n v="32.6"/>
    <n v="1"/>
    <s v="C517659"/>
    <s v="Normal"/>
  </r>
  <r>
    <x v="1"/>
    <x v="6"/>
    <x v="13"/>
    <s v="TR.41645"/>
    <n v="4"/>
    <x v="2"/>
    <x v="0"/>
    <d v="2017-11-15T10:32:32"/>
    <d v="2017-11-15T08:34:00"/>
    <n v="7112"/>
    <n v="118.53333333333333"/>
    <n v="474.13333333333333"/>
    <n v="1"/>
    <s v="D517673"/>
    <s v="Normal"/>
  </r>
  <r>
    <x v="1"/>
    <x v="6"/>
    <x v="34"/>
    <s v="MTR.448"/>
    <n v="1"/>
    <x v="2"/>
    <x v="0"/>
    <d v="2017-11-16T12:25:53"/>
    <d v="2017-11-16T10:40:00"/>
    <n v="6353"/>
    <n v="105.88333333333334"/>
    <n v="105.88333333333334"/>
    <n v="1"/>
    <s v="C517676"/>
    <s v="Normal"/>
  </r>
  <r>
    <x v="1"/>
    <x v="6"/>
    <x v="34"/>
    <s v="MTR.448"/>
    <n v="1"/>
    <x v="2"/>
    <x v="0"/>
    <d v="2017-11-17T11:14:04"/>
    <d v="2017-11-17T08:49:00"/>
    <n v="8704"/>
    <n v="145.06666666666666"/>
    <n v="145.06666666666666"/>
    <n v="1"/>
    <s v="C517677"/>
    <s v="Normal"/>
  </r>
  <r>
    <x v="1"/>
    <x v="6"/>
    <x v="21"/>
    <s v="MTR.12705"/>
    <n v="1"/>
    <x v="2"/>
    <x v="0"/>
    <d v="2017-11-17T11:35:23"/>
    <d v="2017-11-17T10:41:00"/>
    <n v="3263"/>
    <n v="54.383333333333333"/>
    <n v="54.383333333333333"/>
    <n v="1"/>
    <s v="C517678"/>
    <s v="Normal"/>
  </r>
  <r>
    <x v="1"/>
    <x v="5"/>
    <x v="24"/>
    <s v="FS.2171"/>
    <n v="8"/>
    <x v="5"/>
    <x v="0"/>
    <d v="2017-11-21T16:22:23"/>
    <d v="2017-11-21T15:33:00"/>
    <n v="2963"/>
    <n v="49.383333333333333"/>
    <n v="395.06666666666666"/>
    <n v="1"/>
    <s v="D517706"/>
    <s v="Normal"/>
  </r>
  <r>
    <x v="1"/>
    <x v="1"/>
    <x v="11"/>
    <s v="TR.39977"/>
    <n v="2"/>
    <x v="1"/>
    <x v="0"/>
    <d v="2017-11-21T20:54:16"/>
    <d v="2017-11-21T19:43:00"/>
    <n v="4276"/>
    <n v="71.266666666666666"/>
    <n v="142.53333333333333"/>
    <n v="1"/>
    <s v="D517713"/>
    <s v="Raining"/>
  </r>
  <r>
    <x v="1"/>
    <x v="6"/>
    <x v="21"/>
    <s v="MTR.5392"/>
    <n v="1"/>
    <x v="2"/>
    <x v="1"/>
    <d v="2017-11-21T21:28:00"/>
    <d v="2017-11-21T19:43:00"/>
    <n v="6300"/>
    <n v="105"/>
    <n v="105"/>
    <n v="1"/>
    <s v="C517709"/>
    <s v="Raining"/>
  </r>
  <r>
    <x v="1"/>
    <x v="6"/>
    <x v="21"/>
    <s v="TR.42683"/>
    <n v="4"/>
    <x v="2"/>
    <x v="0"/>
    <d v="2017-11-21T21:49:52"/>
    <d v="2017-11-21T20:06:00"/>
    <n v="6232"/>
    <n v="103.86666666666666"/>
    <n v="415.46666666666664"/>
    <n v="1"/>
    <s v="D517714"/>
    <s v="Raining"/>
  </r>
  <r>
    <x v="1"/>
    <x v="6"/>
    <x v="18"/>
    <s v="TR.39647"/>
    <n v="4"/>
    <x v="7"/>
    <x v="0"/>
    <d v="2017-11-21T21:52:15"/>
    <d v="2017-11-21T20:27:00"/>
    <n v="5115"/>
    <n v="85.25"/>
    <n v="341"/>
    <n v="1"/>
    <s v="D517715"/>
    <s v="Normal"/>
  </r>
  <r>
    <x v="1"/>
    <x v="6"/>
    <x v="21"/>
    <s v="TR.42683"/>
    <n v="4"/>
    <x v="4"/>
    <x v="0"/>
    <d v="2017-11-23T13:40:08"/>
    <d v="2017-11-23T12:52:00"/>
    <n v="2888"/>
    <n v="48.133333333333333"/>
    <n v="192.53333333333333"/>
    <n v="1"/>
    <s v="D517731"/>
    <s v="Raining"/>
  </r>
  <r>
    <x v="1"/>
    <x v="5"/>
    <x v="14"/>
    <s v="MTR.7601"/>
    <n v="1"/>
    <x v="2"/>
    <x v="0"/>
    <d v="2017-12-03T12:49:26"/>
    <d v="2017-12-03T09:58:00"/>
    <n v="10286"/>
    <n v="171.43333333333334"/>
    <n v="171.43333333333334"/>
    <n v="1"/>
    <s v="C517811"/>
    <s v="Normal"/>
  </r>
  <r>
    <x v="1"/>
    <x v="1"/>
    <x v="2"/>
    <s v="TR.42044"/>
    <n v="2"/>
    <x v="4"/>
    <x v="0"/>
    <d v="2017-12-05T13:33:07"/>
    <d v="2017-12-05T12:46:00"/>
    <n v="2827"/>
    <n v="47.116666666666667"/>
    <n v="94.233333333333334"/>
    <n v="1"/>
    <s v="D517827"/>
    <s v="Normal"/>
  </r>
  <r>
    <x v="1"/>
    <x v="6"/>
    <x v="13"/>
    <s v="MTR.1228"/>
    <n v="1"/>
    <x v="2"/>
    <x v="0"/>
    <d v="2017-12-05T21:47:32"/>
    <d v="2017-12-05T20:18:00"/>
    <n v="5372"/>
    <n v="89.533333333333331"/>
    <n v="89.533333333333331"/>
    <n v="1"/>
    <s v="C517832"/>
    <s v="Normal"/>
  </r>
  <r>
    <x v="1"/>
    <x v="5"/>
    <x v="14"/>
    <s v="TR.40250"/>
    <n v="3"/>
    <x v="10"/>
    <x v="0"/>
    <d v="2017-12-07T12:10:36"/>
    <d v="2017-12-07T11:59:00"/>
    <n v="696"/>
    <n v="11.6"/>
    <n v="34.799999999999997"/>
    <n v="1"/>
    <s v="D517856"/>
    <s v="Normal"/>
  </r>
  <r>
    <x v="1"/>
    <x v="6"/>
    <x v="13"/>
    <s v="MTR.5092"/>
    <n v="1"/>
    <x v="2"/>
    <x v="0"/>
    <d v="2017-12-07T21:48:40"/>
    <d v="2017-12-07T17:32:00"/>
    <n v="15400"/>
    <n v="256.66666666666669"/>
    <n v="256.66666666666669"/>
    <n v="1"/>
    <s v="C517897"/>
    <s v="Raining"/>
  </r>
  <r>
    <x v="1"/>
    <x v="1"/>
    <x v="11"/>
    <s v="MTR.13466"/>
    <n v="1"/>
    <x v="4"/>
    <x v="1"/>
    <d v="2017-12-09T00:34:27"/>
    <d v="2017-12-08T20:10:00"/>
    <n v="15867"/>
    <n v="264.45"/>
    <n v="264.45"/>
    <n v="1"/>
    <s v="C517927"/>
    <s v="Raining"/>
  </r>
  <r>
    <x v="1"/>
    <x v="1"/>
    <x v="11"/>
    <s v="FS.2261"/>
    <n v="22"/>
    <x v="2"/>
    <x v="0"/>
    <d v="2017-12-09T14:19:58"/>
    <d v="2017-12-08T20:30:00"/>
    <n v="64198"/>
    <n v="1069.9666666666667"/>
    <n v="23539.266666666666"/>
    <n v="1"/>
    <s v="D517935"/>
    <s v="Severe Storm"/>
  </r>
  <r>
    <x v="1"/>
    <x v="1"/>
    <x v="11"/>
    <s v="MTR.13714"/>
    <n v="1"/>
    <x v="4"/>
    <x v="0"/>
    <d v="2017-12-09T00:36:19"/>
    <d v="2017-12-08T20:38:00"/>
    <n v="14299"/>
    <n v="238.31666666666666"/>
    <n v="238.31666666666666"/>
    <n v="1"/>
    <s v="C517930"/>
    <s v="Raining"/>
  </r>
  <r>
    <x v="1"/>
    <x v="1"/>
    <x v="11"/>
    <s v="MTR.13466"/>
    <n v="1"/>
    <x v="4"/>
    <x v="1"/>
    <d v="2017-12-10T15:59:08"/>
    <d v="2017-12-09T23:30:00"/>
    <n v="59348"/>
    <n v="989.13333333333333"/>
    <n v="989.13333333333333"/>
    <n v="1"/>
    <s v="C517942"/>
    <s v="Extreme Cold"/>
  </r>
  <r>
    <x v="1"/>
    <x v="1"/>
    <x v="11"/>
    <s v="FS.2633"/>
    <n v="1"/>
    <x v="4"/>
    <x v="0"/>
    <d v="2017-12-11T08:13:22"/>
    <d v="2017-12-11T07:10:00"/>
    <n v="3802"/>
    <n v="63.366666666666667"/>
    <n v="63.366666666666667"/>
    <n v="1"/>
    <s v="D517945"/>
    <s v="Extreme Cold"/>
  </r>
  <r>
    <x v="1"/>
    <x v="6"/>
    <x v="18"/>
    <s v="TR.39547"/>
    <n v="5"/>
    <x v="3"/>
    <x v="0"/>
    <d v="2017-12-11T20:52:08"/>
    <d v="2017-12-11T18:57:00"/>
    <n v="6908"/>
    <n v="115.13333333333334"/>
    <n v="575.66666666666674"/>
    <n v="1"/>
    <s v="D517953"/>
    <s v="Normal"/>
  </r>
  <r>
    <x v="1"/>
    <x v="1"/>
    <x v="11"/>
    <s v="MTR.14903"/>
    <n v="1"/>
    <x v="4"/>
    <x v="0"/>
    <d v="2017-12-12T08:33:17"/>
    <d v="2017-12-12T07:07:00"/>
    <n v="5177"/>
    <n v="86.283333333333331"/>
    <n v="86.283333333333331"/>
    <n v="1"/>
    <s v="C517952"/>
    <s v="Normal"/>
  </r>
  <r>
    <x v="1"/>
    <x v="6"/>
    <x v="35"/>
    <s v="MTR.2641"/>
    <n v="1"/>
    <x v="1"/>
    <x v="0"/>
    <d v="2017-12-12T15:10:40"/>
    <d v="2017-12-12T13:56:00"/>
    <n v="4480"/>
    <n v="74.666666666666671"/>
    <n v="74.666666666666671"/>
    <n v="1"/>
    <s v="C517958"/>
    <s v="Normal"/>
  </r>
  <r>
    <x v="1"/>
    <x v="5"/>
    <x v="38"/>
    <s v="FDR.33187"/>
    <n v="16011"/>
    <x v="11"/>
    <x v="0"/>
    <d v="2017-12-12T15:57:00"/>
    <d v="2017-12-12T15:44:00"/>
    <n v="780"/>
    <n v="13"/>
    <n v="208143"/>
    <n v="1"/>
    <s v="D518015"/>
    <m/>
  </r>
  <r>
    <x v="1"/>
    <x v="5"/>
    <x v="24"/>
    <s v="FS.1860"/>
    <n v="50"/>
    <x v="5"/>
    <x v="0"/>
    <d v="2017-12-15T09:00:18"/>
    <d v="2017-12-15T08:18:00"/>
    <n v="2538"/>
    <n v="42.3"/>
    <n v="2115"/>
    <n v="1"/>
    <s v="D518102"/>
    <s v="Normal"/>
  </r>
  <r>
    <x v="1"/>
    <x v="6"/>
    <x v="35"/>
    <s v="FS.2115"/>
    <n v="16"/>
    <x v="1"/>
    <x v="0"/>
    <d v="2017-12-15T17:29:16"/>
    <d v="2017-12-15T16:24:00"/>
    <n v="3916"/>
    <n v="65.266666666666666"/>
    <n v="1044.2666666666667"/>
    <n v="1"/>
    <s v="D518112"/>
    <s v="Normal"/>
  </r>
  <r>
    <x v="1"/>
    <x v="6"/>
    <x v="13"/>
    <s v="FS.2851"/>
    <n v="42"/>
    <x v="2"/>
    <x v="0"/>
    <d v="2017-12-18T04:31:40"/>
    <d v="2017-12-18T03:07:00"/>
    <n v="5080"/>
    <n v="84.666666666666671"/>
    <n v="3556"/>
    <n v="1"/>
    <s v="D518122"/>
    <s v="Normal"/>
  </r>
  <r>
    <x v="1"/>
    <x v="6"/>
    <x v="23"/>
    <s v="FS.2278"/>
    <n v="74"/>
    <x v="5"/>
    <x v="0"/>
    <d v="2017-12-25T10:13:13"/>
    <d v="2017-12-25T09:08:00"/>
    <n v="3913"/>
    <n v="65.216666666666669"/>
    <n v="4826.0333333333338"/>
    <n v="1"/>
    <s v="D518181"/>
    <s v="Normal"/>
  </r>
  <r>
    <x v="1"/>
    <x v="6"/>
    <x v="13"/>
    <s v="MTR.10266"/>
    <n v="1"/>
    <x v="2"/>
    <x v="0"/>
    <d v="2017-12-26T13:36:15"/>
    <d v="2017-12-26T11:50:00"/>
    <n v="6375"/>
    <n v="106.25"/>
    <n v="106.25"/>
    <n v="1"/>
    <s v="C518236"/>
    <s v="Normal"/>
  </r>
  <r>
    <x v="1"/>
    <x v="1"/>
    <x v="2"/>
    <s v="MTR.11913"/>
    <n v="1"/>
    <x v="2"/>
    <x v="0"/>
    <d v="2017-12-27T14:04:07"/>
    <d v="2017-12-27T11:38:00"/>
    <n v="8767"/>
    <n v="146.11666666666667"/>
    <n v="146.11666666666667"/>
    <n v="1"/>
    <s v="C518238"/>
    <s v="Normal"/>
  </r>
  <r>
    <x v="1"/>
    <x v="6"/>
    <x v="13"/>
    <s v="MTR.5074"/>
    <n v="1"/>
    <x v="2"/>
    <x v="0"/>
    <d v="2017-12-30T11:18:01"/>
    <d v="2017-12-30T09:59:00"/>
    <n v="4741"/>
    <n v="79.016666666666666"/>
    <n v="79.016666666666666"/>
    <n v="1"/>
    <s v="C518251"/>
    <s v="Normal"/>
  </r>
  <r>
    <x v="1"/>
    <x v="9"/>
    <x v="39"/>
    <s v="CHIP MILL"/>
    <n v="1"/>
    <x v="6"/>
    <x v="1"/>
    <d v="2016-06-22T07:51:33"/>
    <d v="2016-06-22T07:09:00"/>
    <n v="2553"/>
    <n v="42.55"/>
    <n v="42.55"/>
    <n v="1"/>
    <m/>
    <m/>
  </r>
  <r>
    <x v="1"/>
    <x v="1"/>
    <x v="40"/>
    <s v="SB.24"/>
    <n v="5378"/>
    <x v="0"/>
    <x v="0"/>
    <d v="2016-01-01T16:00:21"/>
    <d v="2016-01-01T15:45:00"/>
    <n v="921"/>
    <n v="15.35"/>
    <n v="82552.3"/>
    <n v="1"/>
    <m/>
    <m/>
  </r>
  <r>
    <x v="1"/>
    <x v="1"/>
    <x v="40"/>
    <s v="SB.24"/>
    <n v="5378"/>
    <x v="0"/>
    <x v="0"/>
    <d v="2016-01-01T16:35:04"/>
    <d v="2016-01-01T16:12:00"/>
    <n v="1384"/>
    <n v="23.066666666666666"/>
    <n v="124052.53333333333"/>
    <n v="1"/>
    <m/>
    <m/>
  </r>
  <r>
    <x v="1"/>
    <x v="1"/>
    <x v="11"/>
    <s v="TR.40638"/>
    <n v="2"/>
    <x v="2"/>
    <x v="0"/>
    <d v="2016-01-01T22:55:00"/>
    <d v="2016-01-01T21:42:00"/>
    <n v="4380"/>
    <n v="73"/>
    <n v="146"/>
    <n v="1"/>
    <m/>
    <m/>
  </r>
  <r>
    <x v="1"/>
    <x v="6"/>
    <x v="35"/>
    <s v="SLUG.28934"/>
    <n v="2"/>
    <x v="2"/>
    <x v="1"/>
    <d v="2016-01-04T18:37:10"/>
    <d v="2016-01-04T16:33:00"/>
    <n v="7450"/>
    <n v="124.16666666666667"/>
    <n v="248.33333333333334"/>
    <n v="1"/>
    <m/>
    <m/>
  </r>
  <r>
    <x v="1"/>
    <x v="6"/>
    <x v="34"/>
    <s v="SW.1933"/>
    <n v="7"/>
    <x v="6"/>
    <x v="0"/>
    <d v="2016-01-06T14:05:11"/>
    <d v="2016-01-06T10:04:00"/>
    <n v="14471"/>
    <n v="241.18333333333334"/>
    <n v="1688.2833333333333"/>
    <n v="1"/>
    <m/>
    <m/>
  </r>
  <r>
    <x v="1"/>
    <x v="6"/>
    <x v="13"/>
    <s v="TR.42120"/>
    <n v="6"/>
    <x v="1"/>
    <x v="0"/>
    <d v="2016-01-08T06:24:01"/>
    <d v="2016-01-08T04:56:00"/>
    <n v="5281"/>
    <n v="88.016666666666666"/>
    <n v="528.1"/>
    <n v="1"/>
    <m/>
    <m/>
  </r>
  <r>
    <x v="1"/>
    <x v="6"/>
    <x v="35"/>
    <s v="MTR.839"/>
    <n v="1"/>
    <x v="2"/>
    <x v="0"/>
    <d v="2016-01-08T19:40:36"/>
    <d v="2016-01-08T17:06:00"/>
    <n v="9276"/>
    <n v="154.6"/>
    <n v="154.6"/>
    <n v="1"/>
    <m/>
    <m/>
  </r>
  <r>
    <x v="1"/>
    <x v="6"/>
    <x v="18"/>
    <s v="FS.1959"/>
    <n v="122"/>
    <x v="5"/>
    <x v="0"/>
    <d v="2016-01-09T16:00:14"/>
    <d v="2016-01-09T14:36:00"/>
    <n v="5054"/>
    <n v="84.233333333333334"/>
    <n v="10276.466666666667"/>
    <n v="1"/>
    <m/>
    <m/>
  </r>
  <r>
    <x v="1"/>
    <x v="6"/>
    <x v="23"/>
    <s v="TR.41586"/>
    <n v="5"/>
    <x v="2"/>
    <x v="1"/>
    <d v="2016-01-11T15:42:30"/>
    <d v="2016-01-11T13:24:00"/>
    <n v="8310"/>
    <n v="138.5"/>
    <n v="692.5"/>
    <n v="1"/>
    <m/>
    <m/>
  </r>
  <r>
    <x v="1"/>
    <x v="6"/>
    <x v="35"/>
    <s v="TR.40764"/>
    <n v="10"/>
    <x v="2"/>
    <x v="0"/>
    <d v="2016-01-11T19:27:00"/>
    <d v="2016-01-11T18:14:00"/>
    <n v="4380"/>
    <n v="73"/>
    <n v="730"/>
    <n v="1"/>
    <m/>
    <m/>
  </r>
  <r>
    <x v="1"/>
    <x v="5"/>
    <x v="14"/>
    <s v="FS.2038"/>
    <n v="45"/>
    <x v="6"/>
    <x v="0"/>
    <d v="2016-01-12T09:02:58"/>
    <d v="2016-01-12T08:25:00"/>
    <n v="2278"/>
    <n v="37.966666666666669"/>
    <n v="1708.5"/>
    <n v="1"/>
    <m/>
    <m/>
  </r>
  <r>
    <x v="1"/>
    <x v="6"/>
    <x v="13"/>
    <s v="FS.2609"/>
    <n v="15"/>
    <x v="5"/>
    <x v="0"/>
    <d v="2016-01-14T09:59:30"/>
    <d v="2016-01-14T09:01:00"/>
    <n v="3510"/>
    <n v="58.5"/>
    <n v="877.5"/>
    <n v="1"/>
    <m/>
    <m/>
  </r>
  <r>
    <x v="1"/>
    <x v="6"/>
    <x v="21"/>
    <s v="MTR.1616"/>
    <n v="1"/>
    <x v="2"/>
    <x v="0"/>
    <d v="2016-01-14T15:25:22"/>
    <d v="2016-01-14T13:58:00"/>
    <n v="5242"/>
    <n v="87.36666666666666"/>
    <n v="87.36666666666666"/>
    <n v="1"/>
    <m/>
    <m/>
  </r>
  <r>
    <x v="1"/>
    <x v="1"/>
    <x v="2"/>
    <s v="MTR.8533"/>
    <n v="1"/>
    <x v="2"/>
    <x v="0"/>
    <d v="2016-01-18T11:34:00"/>
    <d v="2016-01-18T10:19:00"/>
    <n v="4500"/>
    <n v="75"/>
    <n v="75"/>
    <n v="1"/>
    <m/>
    <m/>
  </r>
  <r>
    <x v="1"/>
    <x v="1"/>
    <x v="11"/>
    <s v="FS.2532"/>
    <n v="37"/>
    <x v="6"/>
    <x v="1"/>
    <d v="2016-01-20T09:04:10"/>
    <d v="2016-01-20T08:13:00"/>
    <n v="3070"/>
    <n v="51.166666666666664"/>
    <n v="1893.1666666666665"/>
    <n v="1"/>
    <m/>
    <m/>
  </r>
  <r>
    <x v="1"/>
    <x v="1"/>
    <x v="11"/>
    <s v="FS.2085"/>
    <n v="32"/>
    <x v="6"/>
    <x v="1"/>
    <d v="2016-01-20T09:04:22"/>
    <d v="2016-01-20T08:13:00"/>
    <n v="3082"/>
    <n v="51.366666666666667"/>
    <n v="1643.7333333333333"/>
    <n v="1"/>
    <m/>
    <m/>
  </r>
  <r>
    <x v="1"/>
    <x v="1"/>
    <x v="11"/>
    <s v="FS.2532"/>
    <n v="37"/>
    <x v="6"/>
    <x v="1"/>
    <d v="2016-01-20T10:05:37"/>
    <d v="2016-01-20T09:25:00"/>
    <n v="2437"/>
    <n v="40.616666666666667"/>
    <n v="1502.8166666666666"/>
    <n v="1"/>
    <m/>
    <m/>
  </r>
  <r>
    <x v="1"/>
    <x v="1"/>
    <x v="11"/>
    <s v="FS.2085"/>
    <n v="32"/>
    <x v="6"/>
    <x v="1"/>
    <d v="2016-01-20T10:05:55"/>
    <d v="2016-01-20T09:25:00"/>
    <n v="2455"/>
    <n v="40.916666666666664"/>
    <n v="1309.3333333333333"/>
    <n v="1"/>
    <m/>
    <m/>
  </r>
  <r>
    <x v="1"/>
    <x v="6"/>
    <x v="23"/>
    <s v="FS.2494"/>
    <n v="124"/>
    <x v="4"/>
    <x v="0"/>
    <d v="2016-01-21T11:35:28"/>
    <d v="2016-01-21T10:51:00"/>
    <n v="2668"/>
    <n v="44.466666666666669"/>
    <n v="5513.8666666666668"/>
    <n v="1"/>
    <m/>
    <m/>
  </r>
  <r>
    <x v="1"/>
    <x v="6"/>
    <x v="34"/>
    <s v="TR.39637"/>
    <n v="5"/>
    <x v="6"/>
    <x v="0"/>
    <d v="2016-01-24T00:58:33"/>
    <d v="2016-01-23T23:49:00"/>
    <n v="4173"/>
    <n v="69.55"/>
    <n v="347.75"/>
    <n v="1"/>
    <m/>
    <m/>
  </r>
  <r>
    <x v="1"/>
    <x v="1"/>
    <x v="40"/>
    <s v="SB.24"/>
    <n v="5378"/>
    <x v="8"/>
    <x v="0"/>
    <d v="2016-01-24T14:15:53"/>
    <d v="2016-01-24T11:38:00"/>
    <n v="9473"/>
    <n v="157.88333333333333"/>
    <n v="849096.56666666665"/>
    <n v="1"/>
    <m/>
    <m/>
  </r>
  <r>
    <x v="1"/>
    <x v="9"/>
    <x v="39"/>
    <s v="CHIPMILL"/>
    <n v="1"/>
    <x v="4"/>
    <x v="0"/>
    <d v="2016-02-09T14:30:00"/>
    <d v="2016-02-09T14:10:00"/>
    <n v="1200"/>
    <n v="20"/>
    <n v="20"/>
    <n v="1"/>
    <m/>
    <m/>
  </r>
  <r>
    <x v="1"/>
    <x v="5"/>
    <x v="14"/>
    <s v="FS.2726"/>
    <n v="12"/>
    <x v="8"/>
    <x v="0"/>
    <d v="2016-01-24T15:00:20"/>
    <d v="2016-01-24T14:27:43"/>
    <n v="1957"/>
    <n v="32.616666666666667"/>
    <n v="391.4"/>
    <n v="1"/>
    <m/>
    <m/>
  </r>
  <r>
    <x v="1"/>
    <x v="5"/>
    <x v="14"/>
    <s v="FS.2764"/>
    <n v="244"/>
    <x v="8"/>
    <x v="0"/>
    <d v="2016-01-24T16:29:00"/>
    <d v="2016-01-24T14:47:00"/>
    <n v="6120"/>
    <n v="102"/>
    <n v="24888"/>
    <n v="1"/>
    <m/>
    <m/>
  </r>
  <r>
    <x v="1"/>
    <x v="5"/>
    <x v="14"/>
    <s v="TR.42486"/>
    <n v="4"/>
    <x v="8"/>
    <x v="0"/>
    <d v="2016-01-24T20:45:35"/>
    <d v="2016-01-24T15:24:00"/>
    <n v="19295"/>
    <n v="321.58333333333331"/>
    <n v="1286.3333333333333"/>
    <n v="1"/>
    <m/>
    <m/>
  </r>
  <r>
    <x v="1"/>
    <x v="5"/>
    <x v="14"/>
    <s v="FS.2747"/>
    <n v="44"/>
    <x v="8"/>
    <x v="0"/>
    <d v="2016-01-24T17:13:15"/>
    <d v="2016-01-24T15:24:00"/>
    <n v="6555"/>
    <n v="109.25"/>
    <n v="4807"/>
    <n v="1"/>
    <m/>
    <m/>
  </r>
  <r>
    <x v="1"/>
    <x v="5"/>
    <x v="14"/>
    <s v="FS.2752"/>
    <n v="155"/>
    <x v="8"/>
    <x v="0"/>
    <d v="2016-01-24T19:59:39"/>
    <d v="2016-01-24T16:49:00"/>
    <n v="11439"/>
    <n v="190.65"/>
    <n v="29550.75"/>
    <n v="1"/>
    <m/>
    <m/>
  </r>
  <r>
    <x v="1"/>
    <x v="5"/>
    <x v="14"/>
    <s v="TR.42453"/>
    <n v="7"/>
    <x v="0"/>
    <x v="2"/>
    <d v="2016-01-25T08:05:11"/>
    <d v="2016-01-25T08:00:00"/>
    <n v="311"/>
    <n v="5.1833333333333336"/>
    <n v="36.283333333333331"/>
    <n v="1"/>
    <m/>
    <m/>
  </r>
  <r>
    <x v="1"/>
    <x v="9"/>
    <x v="39"/>
    <s v="CHIPMILL"/>
    <n v="1"/>
    <x v="3"/>
    <x v="0"/>
    <d v="2016-02-24T13:07:02"/>
    <d v="2016-02-24T12:39:32"/>
    <n v="1650"/>
    <n v="27.5"/>
    <n v="27.5"/>
    <n v="1"/>
    <m/>
    <m/>
  </r>
  <r>
    <x v="1"/>
    <x v="6"/>
    <x v="35"/>
    <s v="SL.19622"/>
    <n v="2"/>
    <x v="2"/>
    <x v="0"/>
    <d v="2016-01-27T13:30:26"/>
    <d v="2016-01-27T12:06:00"/>
    <n v="5066"/>
    <n v="84.433333333333337"/>
    <n v="168.86666666666667"/>
    <n v="1"/>
    <m/>
    <m/>
  </r>
  <r>
    <x v="1"/>
    <x v="6"/>
    <x v="35"/>
    <s v="FS.2258"/>
    <n v="16"/>
    <x v="1"/>
    <x v="0"/>
    <d v="2016-01-28T22:24:07"/>
    <d v="2016-01-28T20:14:00"/>
    <n v="7807"/>
    <n v="130.11666666666667"/>
    <n v="2081.8666666666668"/>
    <n v="1"/>
    <m/>
    <m/>
  </r>
  <r>
    <x v="1"/>
    <x v="6"/>
    <x v="35"/>
    <s v="MTR.2562"/>
    <n v="1"/>
    <x v="1"/>
    <x v="0"/>
    <d v="2016-01-29T17:50:47"/>
    <d v="2016-01-29T16:22:00"/>
    <n v="5327"/>
    <n v="88.783333333333331"/>
    <n v="88.783333333333331"/>
    <n v="1"/>
    <m/>
    <m/>
  </r>
  <r>
    <x v="1"/>
    <x v="6"/>
    <x v="21"/>
    <s v="MTR.5387"/>
    <n v="1"/>
    <x v="2"/>
    <x v="0"/>
    <d v="2016-01-29T18:45:20"/>
    <d v="2016-01-29T18:23:00"/>
    <n v="1340"/>
    <n v="22.333333333333332"/>
    <n v="22.333333333333332"/>
    <n v="1"/>
    <m/>
    <m/>
  </r>
  <r>
    <x v="1"/>
    <x v="5"/>
    <x v="24"/>
    <s v="FS.2017"/>
    <n v="24"/>
    <x v="5"/>
    <x v="0"/>
    <d v="2016-01-30T11:00:37"/>
    <d v="2016-01-30T10:08:00"/>
    <n v="3157"/>
    <n v="52.616666666666667"/>
    <n v="1262.8"/>
    <n v="1"/>
    <m/>
    <m/>
  </r>
  <r>
    <x v="1"/>
    <x v="5"/>
    <x v="24"/>
    <s v="FS.2017"/>
    <n v="24"/>
    <x v="5"/>
    <x v="0"/>
    <d v="2016-01-30T14:00:08"/>
    <d v="2016-01-30T13:27:00"/>
    <n v="1988"/>
    <n v="33.133333333333333"/>
    <n v="795.2"/>
    <n v="1"/>
    <m/>
    <m/>
  </r>
  <r>
    <x v="1"/>
    <x v="6"/>
    <x v="18"/>
    <s v="FS.1930"/>
    <n v="1"/>
    <x v="5"/>
    <x v="0"/>
    <d v="2016-01-31T18:46:27"/>
    <d v="2016-01-31T17:24:00"/>
    <n v="4947"/>
    <n v="82.45"/>
    <n v="82.45"/>
    <n v="1"/>
    <m/>
    <m/>
  </r>
  <r>
    <x v="1"/>
    <x v="6"/>
    <x v="18"/>
    <s v="MTR.90356"/>
    <n v="1"/>
    <x v="2"/>
    <x v="0"/>
    <d v="2016-02-02T13:30:57"/>
    <d v="2016-02-02T12:51:00"/>
    <n v="2397"/>
    <n v="39.950000000000003"/>
    <n v="39.950000000000003"/>
    <n v="1"/>
    <m/>
    <m/>
  </r>
  <r>
    <x v="1"/>
    <x v="9"/>
    <x v="39"/>
    <s v="CHIPMILL"/>
    <n v="1"/>
    <x v="4"/>
    <x v="0"/>
    <d v="2016-05-04T03:58:00"/>
    <d v="2016-05-04T00:51:00"/>
    <n v="11220"/>
    <n v="187"/>
    <n v="187"/>
    <n v="1"/>
    <m/>
    <m/>
  </r>
  <r>
    <x v="1"/>
    <x v="5"/>
    <x v="24"/>
    <s v="FS.2269"/>
    <n v="8"/>
    <x v="1"/>
    <x v="0"/>
    <d v="2016-02-09T12:15:19"/>
    <d v="2016-02-09T10:52:00"/>
    <n v="4999"/>
    <n v="83.316666666666663"/>
    <n v="666.5333333333333"/>
    <n v="1"/>
    <m/>
    <m/>
  </r>
  <r>
    <x v="1"/>
    <x v="5"/>
    <x v="24"/>
    <s v="MTR.7606"/>
    <n v="1"/>
    <x v="1"/>
    <x v="0"/>
    <d v="2016-02-09T12:15:27"/>
    <d v="2016-02-09T10:56:00"/>
    <n v="4767"/>
    <n v="79.45"/>
    <n v="79.45"/>
    <n v="1"/>
    <m/>
    <m/>
  </r>
  <r>
    <x v="1"/>
    <x v="6"/>
    <x v="35"/>
    <s v="FDR.23184"/>
    <n v="858"/>
    <x v="2"/>
    <x v="0"/>
    <d v="2016-02-06T09:31:00"/>
    <d v="2016-02-06T09:10:00"/>
    <n v="1260"/>
    <n v="21"/>
    <n v="18018"/>
    <n v="1"/>
    <m/>
    <m/>
  </r>
  <r>
    <x v="1"/>
    <x v="6"/>
    <x v="35"/>
    <s v="TR.40212"/>
    <n v="4"/>
    <x v="0"/>
    <x v="0"/>
    <d v="2016-02-10T17:38:07"/>
    <d v="2016-02-10T15:52:00"/>
    <n v="6367"/>
    <n v="106.11666666666666"/>
    <n v="424.46666666666664"/>
    <n v="1"/>
    <m/>
    <m/>
  </r>
  <r>
    <x v="1"/>
    <x v="6"/>
    <x v="13"/>
    <s v="SL.21515"/>
    <n v="2"/>
    <x v="2"/>
    <x v="1"/>
    <d v="2016-02-12T10:25:37"/>
    <d v="2016-02-12T09:26:00"/>
    <n v="3577"/>
    <n v="59.616666666666667"/>
    <n v="119.23333333333333"/>
    <n v="1"/>
    <m/>
    <m/>
  </r>
  <r>
    <x v="1"/>
    <x v="5"/>
    <x v="14"/>
    <s v="MTR.6339"/>
    <n v="1"/>
    <x v="0"/>
    <x v="2"/>
    <d v="2016-02-15T17:00:05"/>
    <d v="2016-02-15T16:00:00"/>
    <n v="3605"/>
    <n v="60.083333333333336"/>
    <n v="60.083333333333336"/>
    <n v="1"/>
    <m/>
    <m/>
  </r>
  <r>
    <x v="1"/>
    <x v="6"/>
    <x v="34"/>
    <s v="MTR.834"/>
    <n v="1"/>
    <x v="2"/>
    <x v="0"/>
    <d v="2016-02-15T20:00:12"/>
    <d v="2016-02-15T17:38:00"/>
    <n v="8532"/>
    <n v="142.19999999999999"/>
    <n v="142.19999999999999"/>
    <n v="1"/>
    <m/>
    <m/>
  </r>
  <r>
    <x v="1"/>
    <x v="6"/>
    <x v="18"/>
    <s v="FS.1959"/>
    <n v="27"/>
    <x v="5"/>
    <x v="0"/>
    <d v="2016-02-18T08:38:07"/>
    <d v="2016-02-18T07:49:00"/>
    <n v="2947"/>
    <n v="49.116666666666667"/>
    <n v="1326.15"/>
    <n v="1"/>
    <m/>
    <m/>
  </r>
  <r>
    <x v="1"/>
    <x v="5"/>
    <x v="24"/>
    <s v="MTR.57944"/>
    <n v="1"/>
    <x v="6"/>
    <x v="0"/>
    <d v="2016-02-18T08:42:42"/>
    <d v="2016-02-18T08:18:00"/>
    <n v="1482"/>
    <n v="24.7"/>
    <n v="24.7"/>
    <n v="1"/>
    <m/>
    <m/>
  </r>
  <r>
    <x v="1"/>
    <x v="5"/>
    <x v="14"/>
    <s v="MTR.13089"/>
    <n v="1"/>
    <x v="2"/>
    <x v="1"/>
    <d v="2016-02-18T14:35:23"/>
    <d v="2016-02-18T13:23:00"/>
    <n v="4343"/>
    <n v="72.38333333333334"/>
    <n v="72.38333333333334"/>
    <n v="1"/>
    <m/>
    <m/>
  </r>
  <r>
    <x v="1"/>
    <x v="1"/>
    <x v="11"/>
    <s v="FS.2513"/>
    <n v="48"/>
    <x v="4"/>
    <x v="0"/>
    <d v="2016-02-20T05:27:01"/>
    <d v="2016-02-20T04:24:00"/>
    <n v="3781"/>
    <n v="63.016666666666666"/>
    <n v="3024.8"/>
    <n v="1"/>
    <m/>
    <m/>
  </r>
  <r>
    <x v="1"/>
    <x v="6"/>
    <x v="18"/>
    <s v="MTR.14965"/>
    <n v="1"/>
    <x v="5"/>
    <x v="0"/>
    <d v="2016-02-22T09:32:11"/>
    <d v="2016-02-22T08:40:00"/>
    <n v="3131"/>
    <n v="52.18333333333333"/>
    <n v="52.18333333333333"/>
    <n v="1"/>
    <m/>
    <m/>
  </r>
  <r>
    <x v="1"/>
    <x v="6"/>
    <x v="35"/>
    <s v="FDR.23184"/>
    <n v="830"/>
    <x v="12"/>
    <x v="2"/>
    <d v="2016-10-08T21:19:32"/>
    <d v="2016-10-07T14:06:00"/>
    <n v="112412"/>
    <n v="1873.5333333333333"/>
    <n v="1555032.6666666667"/>
    <n v="1"/>
    <m/>
    <m/>
  </r>
  <r>
    <x v="1"/>
    <x v="5"/>
    <x v="14"/>
    <s v="MTR.11013"/>
    <n v="1"/>
    <x v="2"/>
    <x v="1"/>
    <d v="2016-02-24T16:22:45"/>
    <d v="2016-02-24T14:51:00"/>
    <n v="5505"/>
    <n v="91.75"/>
    <n v="91.75"/>
    <n v="1"/>
    <m/>
    <m/>
  </r>
  <r>
    <x v="1"/>
    <x v="6"/>
    <x v="34"/>
    <s v="SW.1933"/>
    <n v="7"/>
    <x v="3"/>
    <x v="0"/>
    <d v="2016-02-24T17:45:09"/>
    <d v="2016-02-24T16:02:00"/>
    <n v="6189"/>
    <n v="103.15"/>
    <n v="722.05000000000007"/>
    <n v="1"/>
    <m/>
    <m/>
  </r>
  <r>
    <x v="1"/>
    <x v="6"/>
    <x v="13"/>
    <s v="FS.2695"/>
    <n v="25"/>
    <x v="1"/>
    <x v="0"/>
    <d v="2016-02-24T17:07:48"/>
    <d v="2016-02-24T16:42:00"/>
    <n v="1548"/>
    <n v="25.8"/>
    <n v="645"/>
    <n v="1"/>
    <m/>
    <m/>
  </r>
  <r>
    <x v="1"/>
    <x v="6"/>
    <x v="13"/>
    <s v="SL.22479"/>
    <n v="2"/>
    <x v="2"/>
    <x v="0"/>
    <d v="2016-02-24T22:19:33"/>
    <d v="2016-02-24T20:51:00"/>
    <n v="5313"/>
    <n v="88.55"/>
    <n v="177.1"/>
    <n v="1"/>
    <m/>
    <m/>
  </r>
  <r>
    <x v="1"/>
    <x v="6"/>
    <x v="18"/>
    <s v="FS.1930"/>
    <n v="1"/>
    <x v="2"/>
    <x v="0"/>
    <d v="2016-02-25T08:45:28"/>
    <d v="2016-02-25T07:32:00"/>
    <n v="4408"/>
    <n v="73.466666666666669"/>
    <n v="73.466666666666669"/>
    <n v="1"/>
    <m/>
    <m/>
  </r>
  <r>
    <x v="1"/>
    <x v="6"/>
    <x v="35"/>
    <s v="FDR.23184"/>
    <n v="820"/>
    <x v="11"/>
    <x v="0"/>
    <d v="2016-11-01T23:49:59"/>
    <d v="2016-11-01T21:26:00"/>
    <n v="8639"/>
    <n v="143.98333333333332"/>
    <n v="118066.33333333333"/>
    <n v="1"/>
    <m/>
    <m/>
  </r>
  <r>
    <x v="1"/>
    <x v="6"/>
    <x v="35"/>
    <s v="MTR.12055"/>
    <n v="1"/>
    <x v="0"/>
    <x v="2"/>
    <d v="2016-02-26T15:20:57"/>
    <d v="2016-02-26T15:07:00"/>
    <n v="837"/>
    <n v="13.95"/>
    <n v="13.95"/>
    <n v="1"/>
    <m/>
    <m/>
  </r>
  <r>
    <x v="1"/>
    <x v="6"/>
    <x v="21"/>
    <s v="TR.41554"/>
    <n v="5"/>
    <x v="5"/>
    <x v="0"/>
    <d v="2016-02-27T12:00:25"/>
    <d v="2016-02-27T10:52:00"/>
    <n v="4105"/>
    <n v="68.416666666666671"/>
    <n v="342.08333333333337"/>
    <n v="1"/>
    <m/>
    <m/>
  </r>
  <r>
    <x v="1"/>
    <x v="1"/>
    <x v="11"/>
    <s v="FS.8806"/>
    <n v="37"/>
    <x v="4"/>
    <x v="0"/>
    <d v="2016-02-27T19:35:52"/>
    <d v="2016-02-27T18:33:00"/>
    <n v="3772"/>
    <n v="62.866666666666667"/>
    <n v="2326.0666666666666"/>
    <n v="1"/>
    <m/>
    <m/>
  </r>
  <r>
    <x v="1"/>
    <x v="1"/>
    <x v="11"/>
    <s v="TR.40492"/>
    <n v="1"/>
    <x v="5"/>
    <x v="0"/>
    <d v="2016-02-27T21:10:07"/>
    <d v="2016-02-27T20:31:00"/>
    <n v="2347"/>
    <n v="39.116666666666667"/>
    <n v="39.116666666666667"/>
    <n v="1"/>
    <m/>
    <m/>
  </r>
  <r>
    <x v="1"/>
    <x v="5"/>
    <x v="24"/>
    <s v="FS.2001"/>
    <n v="12"/>
    <x v="5"/>
    <x v="0"/>
    <d v="2016-02-29T08:53:25"/>
    <d v="2016-02-29T08:19:00"/>
    <n v="2065"/>
    <n v="34.416666666666664"/>
    <n v="413"/>
    <n v="1"/>
    <m/>
    <m/>
  </r>
  <r>
    <x v="1"/>
    <x v="6"/>
    <x v="13"/>
    <s v="FS.2235"/>
    <n v="1"/>
    <x v="5"/>
    <x v="0"/>
    <d v="2016-02-29T12:39:52"/>
    <d v="2016-02-29T11:55:00"/>
    <n v="2692"/>
    <n v="44.866666666666667"/>
    <n v="44.866666666666667"/>
    <n v="1"/>
    <m/>
    <m/>
  </r>
  <r>
    <x v="1"/>
    <x v="1"/>
    <x v="11"/>
    <s v="FS.2189"/>
    <n v="5"/>
    <x v="5"/>
    <x v="0"/>
    <d v="2016-03-01T10:13:55"/>
    <d v="2016-03-01T09:02:00"/>
    <n v="4315"/>
    <n v="71.916666666666671"/>
    <n v="359.58333333333337"/>
    <n v="1"/>
    <m/>
    <m/>
  </r>
  <r>
    <x v="1"/>
    <x v="5"/>
    <x v="24"/>
    <s v="TR.39325"/>
    <n v="1"/>
    <x v="10"/>
    <x v="0"/>
    <d v="2016-03-03T07:50:05"/>
    <d v="2016-03-03T06:30:00"/>
    <n v="4805"/>
    <n v="80.083333333333329"/>
    <n v="80.083333333333329"/>
    <n v="1"/>
    <m/>
    <m/>
  </r>
  <r>
    <x v="1"/>
    <x v="5"/>
    <x v="14"/>
    <s v="SW.2473"/>
    <n v="83"/>
    <x v="2"/>
    <x v="0"/>
    <d v="2016-03-03T09:20:31"/>
    <d v="2016-03-03T08:14:00"/>
    <n v="3991"/>
    <n v="66.516666666666666"/>
    <n v="5520.8833333333332"/>
    <n v="1"/>
    <m/>
    <m/>
  </r>
  <r>
    <x v="1"/>
    <x v="1"/>
    <x v="11"/>
    <s v="FS.2633"/>
    <n v="1"/>
    <x v="4"/>
    <x v="0"/>
    <d v="2016-03-04T09:40:27"/>
    <d v="2016-03-04T07:27:00"/>
    <n v="8007"/>
    <n v="133.44999999999999"/>
    <n v="133.44999999999999"/>
    <n v="1"/>
    <m/>
    <m/>
  </r>
  <r>
    <x v="1"/>
    <x v="6"/>
    <x v="35"/>
    <s v="MTR.919"/>
    <n v="1"/>
    <x v="0"/>
    <x v="2"/>
    <d v="2016-03-07T11:02:30"/>
    <d v="2016-03-07T10:28:00"/>
    <n v="2070"/>
    <n v="34.5"/>
    <n v="34.5"/>
    <n v="1"/>
    <m/>
    <m/>
  </r>
  <r>
    <x v="1"/>
    <x v="6"/>
    <x v="35"/>
    <s v="MTR.924"/>
    <n v="1"/>
    <x v="0"/>
    <x v="2"/>
    <d v="2016-03-07T13:29:02"/>
    <d v="2016-03-07T12:23:00"/>
    <n v="3962"/>
    <n v="66.033333333333331"/>
    <n v="66.033333333333331"/>
    <n v="1"/>
    <m/>
    <m/>
  </r>
  <r>
    <x v="1"/>
    <x v="5"/>
    <x v="24"/>
    <s v="FS.2017"/>
    <n v="19"/>
    <x v="2"/>
    <x v="0"/>
    <d v="2016-03-10T17:57:29"/>
    <d v="2016-03-10T16:41:00"/>
    <n v="4589"/>
    <n v="76.483333333333334"/>
    <n v="1453.1833333333334"/>
    <n v="1"/>
    <m/>
    <m/>
  </r>
  <r>
    <x v="1"/>
    <x v="6"/>
    <x v="34"/>
    <s v="FS.1910"/>
    <n v="47"/>
    <x v="5"/>
    <x v="0"/>
    <d v="2016-03-13T10:47:42"/>
    <d v="2016-03-13T09:50:00"/>
    <n v="3462"/>
    <n v="57.7"/>
    <n v="2711.9"/>
    <n v="1"/>
    <m/>
    <m/>
  </r>
  <r>
    <x v="1"/>
    <x v="5"/>
    <x v="14"/>
    <s v="FS.2028"/>
    <n v="8"/>
    <x v="1"/>
    <x v="0"/>
    <d v="2016-03-14T10:20:00"/>
    <d v="2016-03-14T09:33:00"/>
    <n v="2820"/>
    <n v="47"/>
    <n v="376"/>
    <n v="1"/>
    <m/>
    <m/>
  </r>
  <r>
    <x v="1"/>
    <x v="5"/>
    <x v="14"/>
    <s v="FS.8803"/>
    <n v="46"/>
    <x v="5"/>
    <x v="0"/>
    <d v="2016-03-20T10:15:08"/>
    <d v="2016-03-20T09:16:00"/>
    <n v="3548"/>
    <n v="59.133333333333333"/>
    <n v="2720.1333333333332"/>
    <n v="1"/>
    <m/>
    <m/>
  </r>
  <r>
    <x v="1"/>
    <x v="1"/>
    <x v="11"/>
    <s v="SW.2304"/>
    <n v="2"/>
    <x v="5"/>
    <x v="0"/>
    <d v="2016-03-21T16:23:00"/>
    <d v="2016-03-21T15:54:00"/>
    <n v="1740"/>
    <n v="29"/>
    <n v="58"/>
    <n v="1"/>
    <m/>
    <m/>
  </r>
  <r>
    <x v="1"/>
    <x v="6"/>
    <x v="13"/>
    <s v="MTR.1240"/>
    <n v="1"/>
    <x v="2"/>
    <x v="0"/>
    <d v="2016-03-21T18:14:56"/>
    <d v="2016-03-21T16:41:00"/>
    <n v="5636"/>
    <n v="93.933333333333337"/>
    <n v="93.933333333333337"/>
    <n v="1"/>
    <m/>
    <m/>
  </r>
  <r>
    <x v="1"/>
    <x v="6"/>
    <x v="13"/>
    <s v="FS.2393"/>
    <n v="19"/>
    <x v="5"/>
    <x v="0"/>
    <d v="2016-03-23T10:25:51"/>
    <d v="2016-03-23T09:21:00"/>
    <n v="3891"/>
    <n v="64.849999999999994"/>
    <n v="1232.1499999999999"/>
    <n v="1"/>
    <m/>
    <m/>
  </r>
  <r>
    <x v="1"/>
    <x v="5"/>
    <x v="24"/>
    <s v="MTR.11590"/>
    <n v="1"/>
    <x v="2"/>
    <x v="1"/>
    <d v="2016-03-23T15:10:32"/>
    <d v="2016-03-23T13:19:00"/>
    <n v="6692"/>
    <n v="111.53333333333333"/>
    <n v="111.53333333333333"/>
    <n v="1"/>
    <m/>
    <m/>
  </r>
  <r>
    <x v="1"/>
    <x v="6"/>
    <x v="35"/>
    <s v="TR.40096"/>
    <n v="2"/>
    <x v="2"/>
    <x v="0"/>
    <d v="2016-03-25T09:00:06"/>
    <d v="2016-03-25T07:36:00"/>
    <n v="5046"/>
    <n v="84.1"/>
    <n v="168.2"/>
    <n v="1"/>
    <m/>
    <m/>
  </r>
  <r>
    <x v="1"/>
    <x v="6"/>
    <x v="35"/>
    <s v="TR.40655"/>
    <n v="7"/>
    <x v="5"/>
    <x v="0"/>
    <d v="2016-03-29T10:40:01"/>
    <d v="2016-03-29T09:12:00"/>
    <n v="5281"/>
    <n v="88.016666666666666"/>
    <n v="616.11666666666667"/>
    <n v="1"/>
    <m/>
    <m/>
  </r>
  <r>
    <x v="1"/>
    <x v="6"/>
    <x v="13"/>
    <s v="FS.2600"/>
    <n v="14"/>
    <x v="1"/>
    <x v="0"/>
    <d v="2016-03-30T10:14:11"/>
    <d v="2016-03-30T08:33:00"/>
    <n v="6071"/>
    <n v="101.18333333333334"/>
    <n v="1416.5666666666666"/>
    <n v="1"/>
    <m/>
    <m/>
  </r>
  <r>
    <x v="1"/>
    <x v="5"/>
    <x v="24"/>
    <s v="FS.8808"/>
    <n v="67"/>
    <x v="1"/>
    <x v="0"/>
    <d v="2016-04-01T21:56:01"/>
    <d v="2016-04-01T19:18:00"/>
    <n v="9481"/>
    <n v="158.01666666666668"/>
    <n v="10587.116666666667"/>
    <n v="1"/>
    <m/>
    <m/>
  </r>
  <r>
    <x v="1"/>
    <x v="6"/>
    <x v="35"/>
    <s v="FS.2042"/>
    <n v="34"/>
    <x v="2"/>
    <x v="0"/>
    <d v="2016-04-02T08:51:41"/>
    <d v="2016-04-02T07:50:00"/>
    <n v="3701"/>
    <n v="61.68333333333333"/>
    <n v="2097.2333333333331"/>
    <n v="1"/>
    <m/>
    <m/>
  </r>
  <r>
    <x v="1"/>
    <x v="6"/>
    <x v="13"/>
    <s v="TR.42120"/>
    <n v="6"/>
    <x v="5"/>
    <x v="0"/>
    <d v="2016-04-05T10:30:00"/>
    <d v="2016-04-05T09:45:00"/>
    <n v="2700"/>
    <n v="45"/>
    <n v="270"/>
    <n v="1"/>
    <m/>
    <m/>
  </r>
  <r>
    <x v="1"/>
    <x v="6"/>
    <x v="13"/>
    <s v="FS.2393"/>
    <n v="19"/>
    <x v="5"/>
    <x v="0"/>
    <d v="2016-04-06T10:17:57"/>
    <d v="2016-04-06T09:44:00"/>
    <n v="2037"/>
    <n v="33.950000000000003"/>
    <n v="645.05000000000007"/>
    <n v="1"/>
    <m/>
    <m/>
  </r>
  <r>
    <x v="1"/>
    <x v="1"/>
    <x v="20"/>
    <s v="PLUG.16562"/>
    <n v="21"/>
    <x v="6"/>
    <x v="1"/>
    <d v="2016-04-11T18:00:26"/>
    <d v="2016-04-11T16:00:00"/>
    <n v="7226"/>
    <n v="120.43333333333334"/>
    <n v="2529.1"/>
    <n v="1"/>
    <m/>
    <m/>
  </r>
  <r>
    <x v="1"/>
    <x v="6"/>
    <x v="18"/>
    <s v="TR.39788"/>
    <n v="1"/>
    <x v="5"/>
    <x v="0"/>
    <d v="2016-04-13T10:03:53"/>
    <d v="2016-04-13T09:20:00"/>
    <n v="2633"/>
    <n v="43.883333333333333"/>
    <n v="43.883333333333333"/>
    <n v="1"/>
    <m/>
    <m/>
  </r>
  <r>
    <x v="1"/>
    <x v="6"/>
    <x v="35"/>
    <s v="MTR.2661"/>
    <n v="1"/>
    <x v="2"/>
    <x v="0"/>
    <d v="2016-04-14T10:48:13"/>
    <d v="2016-04-14T09:43:00"/>
    <n v="3913"/>
    <n v="65.216666666666669"/>
    <n v="65.216666666666669"/>
    <n v="1"/>
    <m/>
    <m/>
  </r>
  <r>
    <x v="1"/>
    <x v="6"/>
    <x v="35"/>
    <s v="TR.40173"/>
    <n v="2"/>
    <x v="2"/>
    <x v="0"/>
    <d v="2016-04-15T05:56:45"/>
    <d v="2016-04-15T02:26:00"/>
    <n v="12645"/>
    <n v="210.75"/>
    <n v="421.5"/>
    <n v="1"/>
    <m/>
    <m/>
  </r>
  <r>
    <x v="1"/>
    <x v="6"/>
    <x v="23"/>
    <s v="FS.2531"/>
    <n v="19"/>
    <x v="5"/>
    <x v="0"/>
    <d v="2016-04-15T16:48:15"/>
    <d v="2016-04-15T16:17:00"/>
    <n v="1875"/>
    <n v="31.25"/>
    <n v="593.75"/>
    <n v="1"/>
    <m/>
    <m/>
  </r>
  <r>
    <x v="1"/>
    <x v="5"/>
    <x v="14"/>
    <s v="TR.42480"/>
    <n v="7"/>
    <x v="2"/>
    <x v="0"/>
    <d v="2016-04-16T08:15:15"/>
    <d v="2016-04-16T07:34:00"/>
    <n v="2475"/>
    <n v="41.25"/>
    <n v="288.75"/>
    <n v="1"/>
    <m/>
    <m/>
  </r>
  <r>
    <x v="1"/>
    <x v="6"/>
    <x v="21"/>
    <s v="FS.2793"/>
    <n v="30"/>
    <x v="5"/>
    <x v="0"/>
    <d v="2016-04-18T09:08:10"/>
    <d v="2016-04-18T08:40:00"/>
    <n v="1690"/>
    <n v="28.166666666666668"/>
    <n v="845"/>
    <n v="1"/>
    <m/>
    <m/>
  </r>
  <r>
    <x v="1"/>
    <x v="6"/>
    <x v="34"/>
    <s v="MTR.1136"/>
    <n v="1"/>
    <x v="0"/>
    <x v="0"/>
    <d v="2016-04-20T11:48:43"/>
    <d v="2016-04-20T08:30:00"/>
    <n v="11923"/>
    <n v="198.71666666666667"/>
    <n v="198.71666666666667"/>
    <n v="1"/>
    <m/>
    <m/>
  </r>
  <r>
    <x v="1"/>
    <x v="1"/>
    <x v="11"/>
    <s v="FS.8831"/>
    <n v="11"/>
    <x v="5"/>
    <x v="1"/>
    <d v="2016-04-20T19:24:01"/>
    <d v="2016-04-20T17:50:00"/>
    <n v="5641"/>
    <n v="94.016666666666666"/>
    <n v="1034.1833333333334"/>
    <n v="1"/>
    <m/>
    <m/>
  </r>
  <r>
    <x v="1"/>
    <x v="6"/>
    <x v="21"/>
    <s v="FS.2402"/>
    <n v="35"/>
    <x v="0"/>
    <x v="0"/>
    <d v="2016-04-21T14:15:39"/>
    <d v="2016-04-21T14:08:00"/>
    <n v="459"/>
    <n v="7.65"/>
    <n v="267.75"/>
    <n v="1"/>
    <m/>
    <m/>
  </r>
  <r>
    <x v="1"/>
    <x v="6"/>
    <x v="34"/>
    <s v="MTR.12928"/>
    <n v="1"/>
    <x v="6"/>
    <x v="1"/>
    <d v="2016-04-22T16:03:09"/>
    <d v="2016-04-22T12:16:00"/>
    <n v="13629"/>
    <n v="227.15"/>
    <n v="227.15"/>
    <n v="1"/>
    <m/>
    <m/>
  </r>
  <r>
    <x v="1"/>
    <x v="6"/>
    <x v="34"/>
    <s v="TR.40088"/>
    <n v="2"/>
    <x v="15"/>
    <x v="0"/>
    <d v="2016-04-22T13:52:40"/>
    <d v="2016-04-22T12:16:00"/>
    <n v="5800"/>
    <n v="96.666666666666671"/>
    <n v="193.33333333333334"/>
    <n v="1"/>
    <m/>
    <m/>
  </r>
  <r>
    <x v="1"/>
    <x v="5"/>
    <x v="14"/>
    <s v="FS.2057"/>
    <n v="17"/>
    <x v="1"/>
    <x v="0"/>
    <d v="2016-04-23T08:37:54"/>
    <d v="2016-04-23T07:57:00"/>
    <n v="2454"/>
    <n v="40.9"/>
    <n v="695.3"/>
    <n v="1"/>
    <m/>
    <m/>
  </r>
  <r>
    <x v="1"/>
    <x v="1"/>
    <x v="11"/>
    <s v="TR.41233"/>
    <n v="2"/>
    <x v="5"/>
    <x v="0"/>
    <d v="2016-04-23T16:30:30"/>
    <d v="2016-04-23T15:50:00"/>
    <n v="2430"/>
    <n v="40.5"/>
    <n v="81"/>
    <n v="1"/>
    <m/>
    <m/>
  </r>
  <r>
    <x v="1"/>
    <x v="6"/>
    <x v="21"/>
    <s v="FS.2793"/>
    <n v="30"/>
    <x v="5"/>
    <x v="0"/>
    <d v="2016-04-24T10:35:07"/>
    <d v="2016-04-24T10:05:00"/>
    <n v="1807"/>
    <n v="30.116666666666667"/>
    <n v="903.5"/>
    <n v="1"/>
    <m/>
    <m/>
  </r>
  <r>
    <x v="1"/>
    <x v="6"/>
    <x v="13"/>
    <s v="MTR.4685"/>
    <n v="1"/>
    <x v="4"/>
    <x v="0"/>
    <d v="2016-04-24T17:11:31"/>
    <d v="2016-04-24T14:13:00"/>
    <n v="10711"/>
    <n v="178.51666666666668"/>
    <n v="178.51666666666668"/>
    <n v="1"/>
    <m/>
    <m/>
  </r>
  <r>
    <x v="1"/>
    <x v="6"/>
    <x v="18"/>
    <s v="FS.1938"/>
    <n v="2"/>
    <x v="4"/>
    <x v="0"/>
    <d v="2016-04-25T17:21:05"/>
    <d v="2016-04-25T16:53:00"/>
    <n v="1685"/>
    <n v="28.083333333333332"/>
    <n v="56.166666666666664"/>
    <n v="1"/>
    <m/>
    <m/>
  </r>
  <r>
    <x v="1"/>
    <x v="6"/>
    <x v="35"/>
    <s v="FDR.23184"/>
    <n v="824"/>
    <x v="11"/>
    <x v="0"/>
    <d v="2016-11-06T14:00:35"/>
    <d v="2016-11-06T12:01:00"/>
    <n v="7175"/>
    <n v="119.58333333333333"/>
    <n v="98536.666666666657"/>
    <n v="1"/>
    <m/>
    <m/>
  </r>
  <r>
    <x v="1"/>
    <x v="6"/>
    <x v="18"/>
    <s v="FS.1977"/>
    <n v="10"/>
    <x v="5"/>
    <x v="0"/>
    <d v="2016-05-04T08:45:36"/>
    <d v="2016-05-04T07:57:00"/>
    <n v="2916"/>
    <n v="48.6"/>
    <n v="486"/>
    <n v="1"/>
    <m/>
    <m/>
  </r>
  <r>
    <x v="1"/>
    <x v="1"/>
    <x v="11"/>
    <s v="TR.40704"/>
    <n v="2"/>
    <x v="5"/>
    <x v="0"/>
    <d v="2016-05-05T20:51:26"/>
    <d v="2016-05-05T20:01:00"/>
    <n v="3026"/>
    <n v="50.43333333333333"/>
    <n v="100.86666666666666"/>
    <n v="1"/>
    <m/>
    <m/>
  </r>
  <r>
    <x v="1"/>
    <x v="1"/>
    <x v="2"/>
    <s v="SW.2331"/>
    <n v="909"/>
    <x v="1"/>
    <x v="0"/>
    <d v="2016-05-05T22:03:40"/>
    <d v="2016-05-05T20:16:00"/>
    <n v="6460"/>
    <n v="107.66666666666667"/>
    <n v="97869"/>
    <n v="1"/>
    <m/>
    <m/>
  </r>
  <r>
    <x v="1"/>
    <x v="5"/>
    <x v="14"/>
    <s v="TR.42222"/>
    <n v="2"/>
    <x v="5"/>
    <x v="0"/>
    <d v="2016-05-06T19:41:12"/>
    <d v="2016-05-06T18:31:00"/>
    <n v="4212"/>
    <n v="70.2"/>
    <n v="140.4"/>
    <n v="1"/>
    <m/>
    <m/>
  </r>
  <r>
    <x v="1"/>
    <x v="6"/>
    <x v="35"/>
    <s v="FS.2435"/>
    <n v="15"/>
    <x v="5"/>
    <x v="0"/>
    <d v="2016-05-08T09:27:04"/>
    <d v="2016-05-08T08:19:00"/>
    <n v="4084"/>
    <n v="68.066666666666663"/>
    <n v="1021"/>
    <n v="1"/>
    <m/>
    <m/>
  </r>
  <r>
    <x v="1"/>
    <x v="6"/>
    <x v="35"/>
    <s v="TR.41564"/>
    <n v="5"/>
    <x v="5"/>
    <x v="0"/>
    <d v="2016-05-08T19:23:36"/>
    <d v="2016-05-08T18:22:00"/>
    <n v="3696"/>
    <n v="61.6"/>
    <n v="308"/>
    <n v="1"/>
    <m/>
    <m/>
  </r>
  <r>
    <x v="1"/>
    <x v="1"/>
    <x v="11"/>
    <s v="FS.2257"/>
    <n v="157"/>
    <x v="5"/>
    <x v="0"/>
    <d v="2016-05-09T06:20:00"/>
    <d v="2016-05-09T06:19:00"/>
    <n v="60"/>
    <n v="1"/>
    <n v="157"/>
    <n v="1"/>
    <m/>
    <m/>
  </r>
  <r>
    <x v="1"/>
    <x v="1"/>
    <x v="11"/>
    <s v="TR.41138"/>
    <n v="2"/>
    <x v="5"/>
    <x v="0"/>
    <d v="2016-05-09T10:20:41"/>
    <d v="2016-05-09T09:37:00"/>
    <n v="2621"/>
    <n v="43.68333333333333"/>
    <n v="87.36666666666666"/>
    <n v="1"/>
    <m/>
    <m/>
  </r>
  <r>
    <x v="1"/>
    <x v="5"/>
    <x v="14"/>
    <s v="TR.40805"/>
    <n v="1"/>
    <x v="4"/>
    <x v="0"/>
    <d v="2016-05-09T15:55:08"/>
    <d v="2016-05-09T15:00:00"/>
    <n v="3308"/>
    <n v="55.133333333333333"/>
    <n v="55.133333333333333"/>
    <n v="1"/>
    <m/>
    <m/>
  </r>
  <r>
    <x v="1"/>
    <x v="6"/>
    <x v="18"/>
    <s v="FS.1959"/>
    <n v="168"/>
    <x v="4"/>
    <x v="0"/>
    <d v="2016-05-13T08:28:40"/>
    <d v="2016-05-13T07:06:00"/>
    <n v="4960"/>
    <n v="82.666666666666671"/>
    <n v="13888"/>
    <n v="1"/>
    <m/>
    <m/>
  </r>
  <r>
    <x v="1"/>
    <x v="6"/>
    <x v="35"/>
    <s v="FS.2258"/>
    <n v="25"/>
    <x v="4"/>
    <x v="0"/>
    <d v="2016-05-15T08:59:48"/>
    <d v="2016-05-15T07:43:00"/>
    <n v="4608"/>
    <n v="76.8"/>
    <n v="1920"/>
    <n v="1"/>
    <m/>
    <m/>
  </r>
  <r>
    <x v="1"/>
    <x v="6"/>
    <x v="13"/>
    <s v="FS.28386"/>
    <n v="21"/>
    <x v="7"/>
    <x v="0"/>
    <d v="2016-05-17T15:34:56"/>
    <d v="2016-05-17T14:52:00"/>
    <n v="2576"/>
    <n v="42.93333333333333"/>
    <n v="901.59999999999991"/>
    <n v="1"/>
    <m/>
    <m/>
  </r>
  <r>
    <x v="1"/>
    <x v="6"/>
    <x v="35"/>
    <s v="FS.2256"/>
    <n v="50"/>
    <x v="7"/>
    <x v="0"/>
    <d v="2016-05-17T15:51:40"/>
    <d v="2016-05-17T14:55:00"/>
    <n v="3400"/>
    <n v="56.666666666666664"/>
    <n v="2833.333333333333"/>
    <n v="1"/>
    <m/>
    <m/>
  </r>
  <r>
    <x v="1"/>
    <x v="6"/>
    <x v="13"/>
    <s v="TR.40795"/>
    <n v="2"/>
    <x v="7"/>
    <x v="0"/>
    <d v="2016-05-17T15:40:11"/>
    <d v="2016-05-17T15:34:56"/>
    <n v="315"/>
    <n v="5.25"/>
    <n v="10.5"/>
    <n v="1"/>
    <m/>
    <m/>
  </r>
  <r>
    <x v="1"/>
    <x v="5"/>
    <x v="24"/>
    <s v="FS.1856"/>
    <n v="18"/>
    <x v="7"/>
    <x v="0"/>
    <d v="2016-05-17T16:25:03"/>
    <d v="2016-05-17T15:53:00"/>
    <n v="1923"/>
    <n v="32.049999999999997"/>
    <n v="576.9"/>
    <n v="1"/>
    <m/>
    <m/>
  </r>
  <r>
    <x v="1"/>
    <x v="5"/>
    <x v="24"/>
    <s v="FS.1858"/>
    <n v="1"/>
    <x v="7"/>
    <x v="0"/>
    <d v="2016-05-17T18:15:42"/>
    <d v="2016-05-17T18:14:00"/>
    <n v="102"/>
    <n v="1.7"/>
    <n v="1.7"/>
    <n v="1"/>
    <m/>
    <m/>
  </r>
  <r>
    <x v="1"/>
    <x v="5"/>
    <x v="14"/>
    <s v="MTR.9074"/>
    <n v="1"/>
    <x v="2"/>
    <x v="1"/>
    <d v="2016-05-19T02:45:00"/>
    <d v="2016-05-19T01:21:00"/>
    <n v="5040"/>
    <n v="84"/>
    <n v="84"/>
    <n v="1"/>
    <m/>
    <m/>
  </r>
  <r>
    <x v="1"/>
    <x v="6"/>
    <x v="34"/>
    <s v="FS.1923"/>
    <n v="2"/>
    <x v="4"/>
    <x v="1"/>
    <d v="2016-05-19T11:09:21"/>
    <d v="2016-05-19T08:43:00"/>
    <n v="8781"/>
    <n v="146.35"/>
    <n v="292.7"/>
    <n v="1"/>
    <m/>
    <m/>
  </r>
  <r>
    <x v="1"/>
    <x v="1"/>
    <x v="11"/>
    <s v="MTR.14150"/>
    <n v="1"/>
    <x v="7"/>
    <x v="0"/>
    <d v="2016-05-19T17:58:44"/>
    <d v="2016-05-19T16:53:00"/>
    <n v="3944"/>
    <n v="65.733333333333334"/>
    <n v="65.733333333333334"/>
    <n v="1"/>
    <m/>
    <m/>
  </r>
  <r>
    <x v="1"/>
    <x v="1"/>
    <x v="11"/>
    <s v="MTR.13228"/>
    <n v="1"/>
    <x v="7"/>
    <x v="0"/>
    <d v="2016-05-19T18:21:04"/>
    <d v="2016-05-19T17:07:00"/>
    <n v="4444"/>
    <n v="74.066666666666663"/>
    <n v="74.066666666666663"/>
    <n v="1"/>
    <m/>
    <m/>
  </r>
  <r>
    <x v="1"/>
    <x v="1"/>
    <x v="11"/>
    <s v="MTR.8911"/>
    <n v="1"/>
    <x v="7"/>
    <x v="0"/>
    <d v="2016-05-19T18:19:24"/>
    <d v="2016-05-19T17:08:00"/>
    <n v="4284"/>
    <n v="71.400000000000006"/>
    <n v="71.400000000000006"/>
    <n v="1"/>
    <m/>
    <m/>
  </r>
  <r>
    <x v="1"/>
    <x v="1"/>
    <x v="11"/>
    <s v="FS.2513"/>
    <n v="48"/>
    <x v="7"/>
    <x v="0"/>
    <d v="2016-05-19T18:28:21"/>
    <d v="2016-05-19T17:13:00"/>
    <n v="4521"/>
    <n v="75.349999999999994"/>
    <n v="3616.7999999999997"/>
    <n v="1"/>
    <m/>
    <m/>
  </r>
  <r>
    <x v="1"/>
    <x v="1"/>
    <x v="11"/>
    <s v="FS.2181"/>
    <n v="7"/>
    <x v="7"/>
    <x v="0"/>
    <d v="2016-05-19T18:17:17"/>
    <d v="2016-05-19T17:35:00"/>
    <n v="2537"/>
    <n v="42.283333333333331"/>
    <n v="295.98333333333335"/>
    <n v="1"/>
    <m/>
    <m/>
  </r>
  <r>
    <x v="1"/>
    <x v="1"/>
    <x v="11"/>
    <s v="MTR.8935"/>
    <n v="1"/>
    <x v="7"/>
    <x v="0"/>
    <d v="2016-05-19T18:22:07"/>
    <d v="2016-05-19T17:39:00"/>
    <n v="2587"/>
    <n v="43.116666666666667"/>
    <n v="43.116666666666667"/>
    <n v="1"/>
    <m/>
    <m/>
  </r>
  <r>
    <x v="1"/>
    <x v="1"/>
    <x v="11"/>
    <s v="TR.41091"/>
    <n v="3"/>
    <x v="7"/>
    <x v="0"/>
    <d v="2016-05-20T00:12:44"/>
    <d v="2016-05-19T20:59:00"/>
    <n v="11624"/>
    <n v="193.73333333333332"/>
    <n v="581.19999999999993"/>
    <n v="1"/>
    <m/>
    <m/>
  </r>
  <r>
    <x v="1"/>
    <x v="6"/>
    <x v="34"/>
    <s v="FS.1915"/>
    <n v="46"/>
    <x v="4"/>
    <x v="0"/>
    <d v="2016-05-21T08:54:48"/>
    <d v="2016-05-21T07:45:00"/>
    <n v="4188"/>
    <n v="69.8"/>
    <n v="3210.7999999999997"/>
    <n v="1"/>
    <m/>
    <m/>
  </r>
  <r>
    <x v="1"/>
    <x v="1"/>
    <x v="11"/>
    <s v="FS.2229"/>
    <n v="15"/>
    <x v="5"/>
    <x v="0"/>
    <d v="2016-05-22T08:50:46"/>
    <d v="2016-05-22T07:54:00"/>
    <n v="3406"/>
    <n v="56.766666666666666"/>
    <n v="851.5"/>
    <n v="1"/>
    <m/>
    <m/>
  </r>
  <r>
    <x v="1"/>
    <x v="1"/>
    <x v="11"/>
    <s v="SW.2127"/>
    <n v="6"/>
    <x v="5"/>
    <x v="0"/>
    <d v="2016-05-23T08:17:46"/>
    <d v="2016-05-23T07:47:00"/>
    <n v="1846"/>
    <n v="30.766666666666666"/>
    <n v="184.6"/>
    <n v="1"/>
    <m/>
    <m/>
  </r>
  <r>
    <x v="1"/>
    <x v="6"/>
    <x v="35"/>
    <s v="TR.40655"/>
    <n v="7"/>
    <x v="5"/>
    <x v="0"/>
    <d v="2016-05-26T07:39:24"/>
    <d v="2016-05-26T07:15:00"/>
    <n v="1464"/>
    <n v="24.4"/>
    <n v="170.79999999999998"/>
    <n v="1"/>
    <m/>
    <m/>
  </r>
  <r>
    <x v="1"/>
    <x v="6"/>
    <x v="23"/>
    <s v="FS.2278"/>
    <n v="11"/>
    <x v="5"/>
    <x v="0"/>
    <d v="2016-05-27T07:54:28"/>
    <d v="2016-05-27T07:15:00"/>
    <n v="2368"/>
    <n v="39.466666666666669"/>
    <n v="434.13333333333333"/>
    <n v="1"/>
    <m/>
    <m/>
  </r>
  <r>
    <x v="1"/>
    <x v="5"/>
    <x v="14"/>
    <s v="TR.42422"/>
    <n v="8"/>
    <x v="2"/>
    <x v="0"/>
    <d v="2016-05-27T21:43:12"/>
    <d v="2016-05-27T20:06:00"/>
    <n v="5832"/>
    <n v="97.2"/>
    <n v="777.6"/>
    <n v="1"/>
    <m/>
    <m/>
  </r>
  <r>
    <x v="1"/>
    <x v="6"/>
    <x v="21"/>
    <s v="MTR.2080"/>
    <n v="1"/>
    <x v="3"/>
    <x v="0"/>
    <d v="2016-05-28T17:02:25"/>
    <d v="2016-05-28T15:22:00"/>
    <n v="6025"/>
    <n v="100.41666666666667"/>
    <n v="100.41666666666667"/>
    <n v="1"/>
    <m/>
    <m/>
  </r>
  <r>
    <x v="1"/>
    <x v="5"/>
    <x v="14"/>
    <s v="TR.40047"/>
    <n v="2"/>
    <x v="5"/>
    <x v="0"/>
    <d v="2016-06-01T10:48:55"/>
    <d v="2016-06-01T10:20:00"/>
    <n v="1735"/>
    <n v="28.916666666666668"/>
    <n v="57.833333333333336"/>
    <n v="1"/>
    <m/>
    <m/>
  </r>
  <r>
    <x v="1"/>
    <x v="6"/>
    <x v="13"/>
    <s v="TR.42802"/>
    <n v="8"/>
    <x v="4"/>
    <x v="0"/>
    <d v="2016-06-06T08:07:36"/>
    <d v="2016-06-06T07:28:00"/>
    <n v="2376"/>
    <n v="39.6"/>
    <n v="316.8"/>
    <n v="1"/>
    <m/>
    <m/>
  </r>
  <r>
    <x v="1"/>
    <x v="6"/>
    <x v="21"/>
    <s v="TR.41405"/>
    <n v="4"/>
    <x v="1"/>
    <x v="0"/>
    <d v="2016-06-06T11:08:55"/>
    <d v="2016-06-06T08:29:00"/>
    <n v="9595"/>
    <n v="159.91666666666666"/>
    <n v="639.66666666666663"/>
    <n v="1"/>
    <m/>
    <m/>
  </r>
  <r>
    <x v="1"/>
    <x v="1"/>
    <x v="11"/>
    <s v="FS.2096"/>
    <n v="7"/>
    <x v="12"/>
    <x v="0"/>
    <d v="2016-06-07T03:00:40"/>
    <d v="2016-06-06T23:39:00"/>
    <n v="12100"/>
    <n v="201.66666666666666"/>
    <n v="1411.6666666666665"/>
    <n v="1"/>
    <m/>
    <m/>
  </r>
  <r>
    <x v="1"/>
    <x v="6"/>
    <x v="21"/>
    <s v="TR.42246"/>
    <n v="2"/>
    <x v="1"/>
    <x v="0"/>
    <d v="2016-06-07T01:31:35"/>
    <d v="2016-06-07T00:00:00"/>
    <n v="5495"/>
    <n v="91.583333333333329"/>
    <n v="183.16666666666666"/>
    <n v="1"/>
    <m/>
    <m/>
  </r>
  <r>
    <x v="1"/>
    <x v="1"/>
    <x v="11"/>
    <s v="FS.27986"/>
    <n v="2"/>
    <x v="3"/>
    <x v="0"/>
    <d v="2016-06-07T02:45:13"/>
    <d v="2016-06-07T00:08:00"/>
    <n v="9433"/>
    <n v="157.21666666666667"/>
    <n v="314.43333333333334"/>
    <n v="1"/>
    <m/>
    <m/>
  </r>
  <r>
    <x v="1"/>
    <x v="6"/>
    <x v="13"/>
    <s v="TR.42756"/>
    <n v="12"/>
    <x v="10"/>
    <x v="0"/>
    <d v="2016-06-10T17:25:00"/>
    <d v="2016-06-10T16:21:00"/>
    <n v="3840"/>
    <n v="64"/>
    <n v="768"/>
    <n v="1"/>
    <m/>
    <m/>
  </r>
  <r>
    <x v="1"/>
    <x v="5"/>
    <x v="14"/>
    <s v="MTR.8081"/>
    <n v="1"/>
    <x v="5"/>
    <x v="0"/>
    <d v="2016-06-11T09:40:39"/>
    <d v="2016-06-11T08:57:00"/>
    <n v="2619"/>
    <n v="43.65"/>
    <n v="43.65"/>
    <n v="1"/>
    <m/>
    <m/>
  </r>
  <r>
    <x v="1"/>
    <x v="5"/>
    <x v="14"/>
    <s v="FS.2107"/>
    <n v="90"/>
    <x v="1"/>
    <x v="0"/>
    <d v="2016-06-15T19:42:44"/>
    <d v="2016-06-15T18:48:00"/>
    <n v="3284"/>
    <n v="54.733333333333334"/>
    <n v="4926"/>
    <n v="1"/>
    <m/>
    <m/>
  </r>
  <r>
    <x v="1"/>
    <x v="1"/>
    <x v="11"/>
    <s v="TR.40327"/>
    <n v="4"/>
    <x v="7"/>
    <x v="0"/>
    <d v="2016-06-15T20:31:16"/>
    <d v="2016-06-15T19:03:00"/>
    <n v="5296"/>
    <n v="88.266666666666666"/>
    <n v="353.06666666666666"/>
    <n v="1"/>
    <m/>
    <m/>
  </r>
  <r>
    <x v="1"/>
    <x v="5"/>
    <x v="14"/>
    <s v="FS.2038"/>
    <n v="45"/>
    <x v="5"/>
    <x v="0"/>
    <d v="2016-06-18T08:08:44"/>
    <d v="2016-06-18T06:58:00"/>
    <n v="4244"/>
    <n v="70.733333333333334"/>
    <n v="3183"/>
    <n v="1"/>
    <m/>
    <m/>
  </r>
  <r>
    <x v="1"/>
    <x v="6"/>
    <x v="13"/>
    <s v="MTR.1569"/>
    <n v="1"/>
    <x v="1"/>
    <x v="0"/>
    <d v="2016-06-18T12:59:42"/>
    <d v="2016-06-18T11:33:00"/>
    <n v="5202"/>
    <n v="86.7"/>
    <n v="86.7"/>
    <n v="1"/>
    <m/>
    <m/>
  </r>
  <r>
    <x v="1"/>
    <x v="6"/>
    <x v="21"/>
    <s v="FS.2402"/>
    <n v="35"/>
    <x v="7"/>
    <x v="0"/>
    <d v="2016-06-18T16:39:30"/>
    <d v="2016-06-18T14:25:00"/>
    <n v="8070"/>
    <n v="134.5"/>
    <n v="4707.5"/>
    <n v="1"/>
    <m/>
    <m/>
  </r>
  <r>
    <x v="1"/>
    <x v="6"/>
    <x v="13"/>
    <s v="FS.2576"/>
    <n v="71"/>
    <x v="7"/>
    <x v="0"/>
    <d v="2016-06-18T17:18:07"/>
    <d v="2016-06-18T14:31:00"/>
    <n v="10027"/>
    <n v="167.11666666666667"/>
    <n v="11865.283333333335"/>
    <n v="1"/>
    <m/>
    <m/>
  </r>
  <r>
    <x v="1"/>
    <x v="6"/>
    <x v="18"/>
    <s v="FS.1941"/>
    <n v="8"/>
    <x v="1"/>
    <x v="0"/>
    <d v="2016-06-18T20:33:43"/>
    <d v="2016-06-18T18:46:00"/>
    <n v="6463"/>
    <n v="107.71666666666667"/>
    <n v="861.73333333333335"/>
    <n v="1"/>
    <m/>
    <m/>
  </r>
  <r>
    <x v="1"/>
    <x v="6"/>
    <x v="34"/>
    <s v="TR.39573"/>
    <n v="3"/>
    <x v="1"/>
    <x v="0"/>
    <d v="2016-06-18T21:28:07"/>
    <d v="2016-06-18T20:39:00"/>
    <n v="2947"/>
    <n v="49.116666666666667"/>
    <n v="147.35"/>
    <n v="1"/>
    <m/>
    <m/>
  </r>
  <r>
    <x v="1"/>
    <x v="1"/>
    <x v="11"/>
    <s v="FS.2122"/>
    <n v="99"/>
    <x v="2"/>
    <x v="0"/>
    <d v="2016-06-21T14:33:58"/>
    <d v="2016-06-21T13:11:00"/>
    <n v="4978"/>
    <n v="82.966666666666669"/>
    <n v="8213.7000000000007"/>
    <n v="1"/>
    <m/>
    <m/>
  </r>
  <r>
    <x v="1"/>
    <x v="1"/>
    <x v="11"/>
    <s v="TR.39954"/>
    <n v="6"/>
    <x v="5"/>
    <x v="0"/>
    <d v="2016-06-21T17:12:49"/>
    <d v="2016-06-21T16:22:00"/>
    <n v="3049"/>
    <n v="50.81666666666667"/>
    <n v="304.90000000000003"/>
    <n v="1"/>
    <m/>
    <m/>
  </r>
  <r>
    <x v="1"/>
    <x v="6"/>
    <x v="35"/>
    <s v="FDR.23184"/>
    <n v="824"/>
    <x v="11"/>
    <x v="0"/>
    <d v="2016-11-06T16:40:48"/>
    <d v="2016-11-06T14:36:00"/>
    <n v="7488"/>
    <n v="124.8"/>
    <n v="102835.2"/>
    <n v="1"/>
    <m/>
    <m/>
  </r>
  <r>
    <x v="1"/>
    <x v="6"/>
    <x v="21"/>
    <s v="TR.42534"/>
    <n v="2"/>
    <x v="5"/>
    <x v="0"/>
    <d v="2016-06-24T03:29:28"/>
    <d v="2016-06-24T02:38:00"/>
    <n v="3088"/>
    <n v="51.466666666666669"/>
    <n v="102.93333333333334"/>
    <n v="1"/>
    <m/>
    <m/>
  </r>
  <r>
    <x v="1"/>
    <x v="6"/>
    <x v="35"/>
    <s v="TR.40015"/>
    <n v="4"/>
    <x v="3"/>
    <x v="0"/>
    <d v="2016-06-26T11:56:52"/>
    <d v="2016-06-26T11:13:00"/>
    <n v="2632"/>
    <n v="43.866666666666667"/>
    <n v="175.46666666666667"/>
    <n v="1"/>
    <m/>
    <m/>
  </r>
  <r>
    <x v="1"/>
    <x v="6"/>
    <x v="13"/>
    <s v="FS.2570"/>
    <n v="78"/>
    <x v="3"/>
    <x v="0"/>
    <d v="2016-06-26T12:40:45"/>
    <d v="2016-06-26T11:15:00"/>
    <n v="5145"/>
    <n v="85.75"/>
    <n v="6688.5"/>
    <n v="1"/>
    <m/>
    <m/>
  </r>
  <r>
    <x v="1"/>
    <x v="6"/>
    <x v="13"/>
    <s v="TR.41909"/>
    <n v="3"/>
    <x v="4"/>
    <x v="0"/>
    <d v="2016-06-26T14:49:19"/>
    <d v="2016-06-26T13:55:00"/>
    <n v="3259"/>
    <n v="54.31666666666667"/>
    <n v="162.95000000000002"/>
    <n v="1"/>
    <m/>
    <m/>
  </r>
  <r>
    <x v="1"/>
    <x v="1"/>
    <x v="11"/>
    <s v="FS.2122"/>
    <n v="21"/>
    <x v="3"/>
    <x v="0"/>
    <d v="2016-06-29T17:40:42"/>
    <d v="2016-06-29T16:15:00"/>
    <n v="5142"/>
    <n v="85.7"/>
    <n v="1799.7"/>
    <n v="1"/>
    <m/>
    <m/>
  </r>
  <r>
    <x v="1"/>
    <x v="1"/>
    <x v="11"/>
    <s v="FS.2068"/>
    <n v="8"/>
    <x v="1"/>
    <x v="1"/>
    <d v="2016-06-29T19:07:39"/>
    <d v="2016-06-29T16:15:00"/>
    <n v="10359"/>
    <n v="172.65"/>
    <n v="1381.2"/>
    <n v="1"/>
    <m/>
    <m/>
  </r>
  <r>
    <x v="1"/>
    <x v="1"/>
    <x v="11"/>
    <s v="FS.2189"/>
    <n v="5"/>
    <x v="3"/>
    <x v="0"/>
    <d v="2016-06-29T17:42:18"/>
    <d v="2016-06-29T16:31:00"/>
    <n v="4278"/>
    <n v="71.3"/>
    <n v="356.5"/>
    <n v="1"/>
    <m/>
    <m/>
  </r>
  <r>
    <x v="1"/>
    <x v="1"/>
    <x v="11"/>
    <s v="MTR.8912"/>
    <n v="1"/>
    <x v="1"/>
    <x v="0"/>
    <d v="2016-06-29T20:08:00"/>
    <d v="2016-06-29T16:41:00"/>
    <n v="12420"/>
    <n v="207"/>
    <n v="207"/>
    <n v="1"/>
    <m/>
    <m/>
  </r>
  <r>
    <x v="1"/>
    <x v="1"/>
    <x v="11"/>
    <s v="MTR.14903"/>
    <n v="1"/>
    <x v="3"/>
    <x v="0"/>
    <d v="2016-06-30T07:27:00"/>
    <d v="2016-06-30T07:05:00"/>
    <n v="1320"/>
    <n v="22"/>
    <n v="22"/>
    <n v="1"/>
    <m/>
    <m/>
  </r>
  <r>
    <x v="1"/>
    <x v="5"/>
    <x v="14"/>
    <s v="MTR.58743"/>
    <n v="1"/>
    <x v="2"/>
    <x v="1"/>
    <d v="2016-06-30T12:30:49"/>
    <d v="2016-06-30T10:57:00"/>
    <n v="5629"/>
    <n v="93.816666666666663"/>
    <n v="93.816666666666663"/>
    <n v="1"/>
    <m/>
    <m/>
  </r>
  <r>
    <x v="1"/>
    <x v="1"/>
    <x v="2"/>
    <s v="FS.2374"/>
    <n v="59"/>
    <x v="2"/>
    <x v="0"/>
    <d v="2016-06-30T15:40:17"/>
    <d v="2016-06-30T15:07:00"/>
    <n v="1997"/>
    <n v="33.283333333333331"/>
    <n v="1963.7166666666665"/>
    <n v="1"/>
    <m/>
    <m/>
  </r>
  <r>
    <x v="1"/>
    <x v="5"/>
    <x v="14"/>
    <s v="MTR.8676"/>
    <n v="1"/>
    <x v="10"/>
    <x v="0"/>
    <d v="2016-07-01T12:35:04"/>
    <d v="2016-07-01T10:55:00"/>
    <n v="6004"/>
    <n v="100.06666666666666"/>
    <n v="100.06666666666666"/>
    <n v="1"/>
    <m/>
    <m/>
  </r>
  <r>
    <x v="1"/>
    <x v="5"/>
    <x v="14"/>
    <s v="MTR.13775"/>
    <n v="1"/>
    <x v="10"/>
    <x v="0"/>
    <d v="2016-07-01T12:35:27"/>
    <d v="2016-07-01T12:16:00"/>
    <n v="1167"/>
    <n v="19.45"/>
    <n v="19.45"/>
    <n v="1"/>
    <m/>
    <m/>
  </r>
  <r>
    <x v="1"/>
    <x v="5"/>
    <x v="37"/>
    <s v="FS.21584"/>
    <n v="239"/>
    <x v="4"/>
    <x v="1"/>
    <d v="2016-07-01T15:23:13"/>
    <d v="2016-07-01T13:56:00"/>
    <n v="5233"/>
    <n v="87.216666666666669"/>
    <n v="20844.783333333333"/>
    <n v="1"/>
    <m/>
    <m/>
  </r>
  <r>
    <x v="1"/>
    <x v="1"/>
    <x v="11"/>
    <s v="MTR.10276"/>
    <n v="1"/>
    <x v="1"/>
    <x v="0"/>
    <d v="2016-07-03T18:41:39"/>
    <d v="2016-07-03T15:45:00"/>
    <n v="10599"/>
    <n v="176.65"/>
    <n v="176.65"/>
    <n v="1"/>
    <m/>
    <m/>
  </r>
  <r>
    <x v="1"/>
    <x v="6"/>
    <x v="34"/>
    <s v="SW.1914"/>
    <n v="282"/>
    <x v="7"/>
    <x v="1"/>
    <d v="2016-07-03T18:57:52"/>
    <d v="2016-07-03T16:17:00"/>
    <n v="9652"/>
    <n v="160.86666666666667"/>
    <n v="45364.4"/>
    <n v="1"/>
    <m/>
    <m/>
  </r>
  <r>
    <x v="1"/>
    <x v="1"/>
    <x v="11"/>
    <s v="MTR.8938"/>
    <n v="1"/>
    <x v="7"/>
    <x v="0"/>
    <d v="2016-07-04T00:14:49"/>
    <d v="2016-07-03T23:28:00"/>
    <n v="2809"/>
    <n v="46.81666666666667"/>
    <n v="46.81666666666667"/>
    <n v="1"/>
    <m/>
    <m/>
  </r>
  <r>
    <x v="1"/>
    <x v="6"/>
    <x v="34"/>
    <s v="FDR.23185"/>
    <n v="739"/>
    <x v="5"/>
    <x v="0"/>
    <d v="2016-10-30T12:40:10"/>
    <d v="2016-10-30T10:15:00"/>
    <n v="8710"/>
    <n v="145.16666666666666"/>
    <n v="107278.16666666666"/>
    <n v="1"/>
    <m/>
    <m/>
  </r>
  <r>
    <x v="1"/>
    <x v="6"/>
    <x v="21"/>
    <s v="MTR.11747"/>
    <n v="1"/>
    <x v="2"/>
    <x v="1"/>
    <d v="2016-07-04T14:54:00"/>
    <d v="2016-07-04T12:32:00"/>
    <n v="8520"/>
    <n v="142"/>
    <n v="142"/>
    <n v="1"/>
    <m/>
    <m/>
  </r>
  <r>
    <x v="1"/>
    <x v="6"/>
    <x v="34"/>
    <s v="FS.2035"/>
    <n v="10"/>
    <x v="6"/>
    <x v="0"/>
    <d v="2016-07-04T17:42:42"/>
    <d v="2016-07-04T16:33:00"/>
    <n v="4182"/>
    <n v="69.7"/>
    <n v="697"/>
    <n v="1"/>
    <m/>
    <m/>
  </r>
  <r>
    <x v="1"/>
    <x v="6"/>
    <x v="13"/>
    <s v="FS.2493"/>
    <n v="19"/>
    <x v="1"/>
    <x v="0"/>
    <d v="2016-07-05T08:30:51"/>
    <d v="2016-07-05T07:36:00"/>
    <n v="3291"/>
    <n v="54.85"/>
    <n v="1042.1500000000001"/>
    <n v="1"/>
    <m/>
    <m/>
  </r>
  <r>
    <x v="1"/>
    <x v="5"/>
    <x v="24"/>
    <s v="FS.2017"/>
    <n v="24"/>
    <x v="5"/>
    <x v="0"/>
    <d v="2016-07-07T08:49:22"/>
    <d v="2016-07-07T07:55:00"/>
    <n v="3262"/>
    <n v="54.366666666666667"/>
    <n v="1304.8"/>
    <n v="1"/>
    <m/>
    <m/>
  </r>
  <r>
    <x v="1"/>
    <x v="6"/>
    <x v="13"/>
    <s v="FS.2570"/>
    <n v="65"/>
    <x v="4"/>
    <x v="0"/>
    <d v="2016-07-08T07:57:22"/>
    <d v="2016-07-08T06:40:00"/>
    <n v="4642"/>
    <n v="77.36666666666666"/>
    <n v="5028.833333333333"/>
    <n v="1"/>
    <m/>
    <m/>
  </r>
  <r>
    <x v="1"/>
    <x v="6"/>
    <x v="21"/>
    <s v="MTR.1967"/>
    <n v="1"/>
    <x v="2"/>
    <x v="0"/>
    <d v="2016-07-08T15:43:00"/>
    <d v="2016-07-08T15:08:00"/>
    <n v="2100"/>
    <n v="35"/>
    <n v="35"/>
    <n v="1"/>
    <m/>
    <m/>
  </r>
  <r>
    <x v="1"/>
    <x v="6"/>
    <x v="34"/>
    <s v="FS.1915"/>
    <n v="44"/>
    <x v="4"/>
    <x v="0"/>
    <d v="2016-07-09T09:18:04"/>
    <d v="2016-07-09T00:50:00"/>
    <n v="30484"/>
    <n v="508.06666666666666"/>
    <n v="22354.933333333334"/>
    <n v="1"/>
    <m/>
    <m/>
  </r>
  <r>
    <x v="1"/>
    <x v="6"/>
    <x v="21"/>
    <s v="TR.41569"/>
    <n v="4"/>
    <x v="5"/>
    <x v="0"/>
    <d v="2016-07-10T09:40:25"/>
    <d v="2016-07-10T08:58:00"/>
    <n v="2545"/>
    <n v="42.416666666666664"/>
    <n v="169.66666666666666"/>
    <n v="1"/>
    <m/>
    <m/>
  </r>
  <r>
    <x v="1"/>
    <x v="6"/>
    <x v="35"/>
    <s v="MTR.2739"/>
    <n v="1"/>
    <x v="2"/>
    <x v="0"/>
    <d v="2016-07-11T12:36:59"/>
    <d v="2016-07-11T12:16:00"/>
    <n v="1259"/>
    <n v="20.983333333333334"/>
    <n v="20.983333333333334"/>
    <n v="1"/>
    <m/>
    <m/>
  </r>
  <r>
    <x v="1"/>
    <x v="5"/>
    <x v="14"/>
    <s v="FS.2752"/>
    <n v="155"/>
    <x v="7"/>
    <x v="0"/>
    <d v="2016-07-11T23:23:40"/>
    <d v="2016-07-11T21:36:00"/>
    <n v="6460"/>
    <n v="107.66666666666667"/>
    <n v="16688.333333333336"/>
    <n v="1"/>
    <m/>
    <m/>
  </r>
  <r>
    <x v="1"/>
    <x v="6"/>
    <x v="35"/>
    <s v="TR.40984"/>
    <n v="4"/>
    <x v="2"/>
    <x v="0"/>
    <d v="2016-07-15T08:25:43"/>
    <d v="2016-07-15T07:45:00"/>
    <n v="2443"/>
    <n v="40.716666666666669"/>
    <n v="162.86666666666667"/>
    <n v="1"/>
    <m/>
    <m/>
  </r>
  <r>
    <x v="1"/>
    <x v="5"/>
    <x v="14"/>
    <s v="FS.2107"/>
    <n v="89"/>
    <x v="2"/>
    <x v="0"/>
    <d v="2016-07-15T16:20:13"/>
    <d v="2016-07-15T15:15:00"/>
    <n v="3913"/>
    <n v="65.216666666666669"/>
    <n v="5804.2833333333338"/>
    <n v="1"/>
    <m/>
    <m/>
  </r>
  <r>
    <x v="1"/>
    <x v="5"/>
    <x v="14"/>
    <s v="FS.2106"/>
    <n v="13"/>
    <x v="2"/>
    <x v="0"/>
    <d v="2016-07-15T16:59:56"/>
    <d v="2016-07-15T16:20:13"/>
    <n v="2383"/>
    <n v="39.716666666666669"/>
    <n v="516.31666666666672"/>
    <n v="1"/>
    <m/>
    <m/>
  </r>
  <r>
    <x v="1"/>
    <x v="6"/>
    <x v="21"/>
    <s v="FS.2441"/>
    <n v="44"/>
    <x v="2"/>
    <x v="0"/>
    <d v="2016-07-17T19:42:21"/>
    <d v="2016-07-17T18:46:00"/>
    <n v="3381"/>
    <n v="56.35"/>
    <n v="2479.4"/>
    <n v="1"/>
    <m/>
    <m/>
  </r>
  <r>
    <x v="1"/>
    <x v="6"/>
    <x v="13"/>
    <s v="FS.2270"/>
    <n v="28"/>
    <x v="7"/>
    <x v="0"/>
    <d v="2016-07-18T13:55:13"/>
    <d v="2016-07-18T13:26:00"/>
    <n v="1753"/>
    <n v="29.216666666666665"/>
    <n v="818.06666666666661"/>
    <n v="1"/>
    <m/>
    <m/>
  </r>
  <r>
    <x v="1"/>
    <x v="6"/>
    <x v="35"/>
    <s v="MTR.916"/>
    <n v="1"/>
    <x v="7"/>
    <x v="0"/>
    <d v="2016-07-18T18:39:52"/>
    <d v="2016-07-18T16:36:00"/>
    <n v="7432"/>
    <n v="123.86666666666666"/>
    <n v="123.86666666666666"/>
    <n v="1"/>
    <m/>
    <m/>
  </r>
  <r>
    <x v="1"/>
    <x v="1"/>
    <x v="11"/>
    <s v="FS.27986"/>
    <n v="25"/>
    <x v="1"/>
    <x v="0"/>
    <d v="2016-07-19T16:10:51"/>
    <d v="2016-07-19T14:02:00"/>
    <n v="7731"/>
    <n v="128.85"/>
    <n v="3221.25"/>
    <n v="1"/>
    <m/>
    <m/>
  </r>
  <r>
    <x v="1"/>
    <x v="6"/>
    <x v="13"/>
    <s v="TR.42580"/>
    <n v="4"/>
    <x v="6"/>
    <x v="0"/>
    <d v="2016-07-20T13:52:25"/>
    <d v="2016-07-20T13:02:00"/>
    <n v="3025"/>
    <n v="50.416666666666664"/>
    <n v="201.66666666666666"/>
    <n v="1"/>
    <m/>
    <m/>
  </r>
  <r>
    <x v="1"/>
    <x v="6"/>
    <x v="13"/>
    <s v="FS.8801"/>
    <n v="7"/>
    <x v="7"/>
    <x v="0"/>
    <d v="2016-07-20T13:58:37"/>
    <d v="2016-07-20T13:52:00"/>
    <n v="397"/>
    <n v="6.6166666666666663"/>
    <n v="46.316666666666663"/>
    <n v="1"/>
    <m/>
    <m/>
  </r>
  <r>
    <x v="1"/>
    <x v="5"/>
    <x v="24"/>
    <s v="TR.42397"/>
    <n v="0"/>
    <x v="0"/>
    <x v="2"/>
    <d v="2016-07-21T08:01:13"/>
    <d v="2016-07-21T08:01:00"/>
    <n v="13"/>
    <n v="0.21666666666666667"/>
    <n v="0"/>
    <n v="1"/>
    <m/>
    <m/>
  </r>
  <r>
    <x v="1"/>
    <x v="1"/>
    <x v="11"/>
    <s v="MTR.6181"/>
    <n v="1"/>
    <x v="2"/>
    <x v="0"/>
    <d v="2016-07-21T18:07:00"/>
    <d v="2016-07-21T17:30:00"/>
    <n v="2220"/>
    <n v="37"/>
    <n v="37"/>
    <n v="1"/>
    <m/>
    <m/>
  </r>
  <r>
    <x v="1"/>
    <x v="5"/>
    <x v="14"/>
    <s v="TR.40472"/>
    <n v="2"/>
    <x v="6"/>
    <x v="0"/>
    <d v="2016-07-22T08:00:00"/>
    <d v="2016-07-22T07:22:00"/>
    <n v="2280"/>
    <n v="38"/>
    <n v="76"/>
    <n v="1"/>
    <m/>
    <m/>
  </r>
  <r>
    <x v="1"/>
    <x v="6"/>
    <x v="13"/>
    <s v="TR.42254"/>
    <n v="6"/>
    <x v="2"/>
    <x v="0"/>
    <d v="2016-07-22T19:00:36"/>
    <d v="2016-07-22T18:06:00"/>
    <n v="3276"/>
    <n v="54.6"/>
    <n v="327.60000000000002"/>
    <n v="1"/>
    <m/>
    <m/>
  </r>
  <r>
    <x v="1"/>
    <x v="1"/>
    <x v="2"/>
    <s v="FS.2332"/>
    <n v="50"/>
    <x v="5"/>
    <x v="0"/>
    <d v="2016-07-23T08:58:36"/>
    <d v="2016-07-23T07:50:00"/>
    <n v="4116"/>
    <n v="68.599999999999994"/>
    <n v="3429.9999999999995"/>
    <n v="1"/>
    <m/>
    <m/>
  </r>
  <r>
    <x v="1"/>
    <x v="6"/>
    <x v="34"/>
    <s v="PL.113723"/>
    <n v="13"/>
    <x v="4"/>
    <x v="0"/>
    <d v="2016-07-23T10:08:04"/>
    <d v="2016-07-23T08:29:00"/>
    <n v="5944"/>
    <n v="99.066666666666663"/>
    <n v="1287.8666666666666"/>
    <n v="1"/>
    <m/>
    <m/>
  </r>
  <r>
    <x v="1"/>
    <x v="6"/>
    <x v="13"/>
    <s v="MTR.4394"/>
    <n v="1"/>
    <x v="4"/>
    <x v="1"/>
    <d v="2016-07-23T17:51:42"/>
    <d v="2016-07-23T14:52:00"/>
    <n v="10782"/>
    <n v="179.7"/>
    <n v="179.7"/>
    <n v="1"/>
    <m/>
    <m/>
  </r>
  <r>
    <x v="1"/>
    <x v="5"/>
    <x v="24"/>
    <s v="MTR.7642"/>
    <n v="1"/>
    <x v="1"/>
    <x v="0"/>
    <d v="2016-07-24T13:48:46"/>
    <d v="2016-07-24T12:43:00"/>
    <n v="3946"/>
    <n v="65.766666666666666"/>
    <n v="65.766666666666666"/>
    <n v="1"/>
    <m/>
    <m/>
  </r>
  <r>
    <x v="1"/>
    <x v="6"/>
    <x v="18"/>
    <s v="FS.1959"/>
    <n v="27"/>
    <x v="2"/>
    <x v="0"/>
    <d v="2016-07-26T23:48:07"/>
    <d v="2016-07-26T21:26:00"/>
    <n v="8527"/>
    <n v="142.11666666666667"/>
    <n v="3837.15"/>
    <n v="1"/>
    <m/>
    <m/>
  </r>
  <r>
    <x v="1"/>
    <x v="1"/>
    <x v="2"/>
    <s v="MTR.13362"/>
    <n v="1"/>
    <x v="5"/>
    <x v="0"/>
    <d v="2016-07-29T15:36:23"/>
    <d v="2016-07-29T14:14:00"/>
    <n v="4943"/>
    <n v="82.38333333333334"/>
    <n v="82.38333333333334"/>
    <n v="1"/>
    <m/>
    <m/>
  </r>
  <r>
    <x v="1"/>
    <x v="6"/>
    <x v="23"/>
    <s v="FS.2624"/>
    <n v="13"/>
    <x v="6"/>
    <x v="0"/>
    <d v="2016-07-30T19:52:07"/>
    <d v="2016-07-30T18:56:00"/>
    <n v="3367"/>
    <n v="56.116666666666667"/>
    <n v="729.51666666666665"/>
    <n v="1"/>
    <m/>
    <m/>
  </r>
  <r>
    <x v="1"/>
    <x v="6"/>
    <x v="35"/>
    <s v="TR.41459"/>
    <n v="6"/>
    <x v="1"/>
    <x v="0"/>
    <d v="2016-07-30T21:05:07"/>
    <d v="2016-07-30T19:12:00"/>
    <n v="6787"/>
    <n v="113.11666666666666"/>
    <n v="678.69999999999993"/>
    <n v="1"/>
    <m/>
    <m/>
  </r>
  <r>
    <x v="1"/>
    <x v="6"/>
    <x v="35"/>
    <s v="MTR.2655"/>
    <n v="1"/>
    <x v="6"/>
    <x v="0"/>
    <d v="2016-07-31T03:43:08"/>
    <d v="2016-07-30T23:20:00"/>
    <n v="15788"/>
    <n v="263.13333333333333"/>
    <n v="263.13333333333333"/>
    <n v="1"/>
    <m/>
    <m/>
  </r>
  <r>
    <x v="1"/>
    <x v="6"/>
    <x v="18"/>
    <s v="TR.39664"/>
    <n v="3"/>
    <x v="2"/>
    <x v="0"/>
    <d v="2016-07-31T18:39:47"/>
    <d v="2016-07-31T17:28:00"/>
    <n v="4307"/>
    <n v="71.783333333333331"/>
    <n v="215.35"/>
    <n v="1"/>
    <m/>
    <m/>
  </r>
  <r>
    <x v="1"/>
    <x v="6"/>
    <x v="35"/>
    <s v="MTR.929"/>
    <n v="1"/>
    <x v="2"/>
    <x v="0"/>
    <d v="2016-08-01T09:44:00"/>
    <d v="2016-08-01T08:52:00"/>
    <n v="3120"/>
    <n v="52"/>
    <n v="52"/>
    <n v="1"/>
    <m/>
    <m/>
  </r>
  <r>
    <x v="1"/>
    <x v="6"/>
    <x v="35"/>
    <s v="TR.40074"/>
    <n v="7"/>
    <x v="2"/>
    <x v="0"/>
    <d v="2016-08-01T13:34:22"/>
    <d v="2016-08-01T12:59:00"/>
    <n v="2122"/>
    <n v="35.366666666666667"/>
    <n v="247.56666666666666"/>
    <n v="1"/>
    <m/>
    <m/>
  </r>
  <r>
    <x v="1"/>
    <x v="5"/>
    <x v="14"/>
    <s v="TR.39653"/>
    <n v="8"/>
    <x v="1"/>
    <x v="0"/>
    <d v="2016-08-01T19:06:00"/>
    <d v="2016-08-01T17:54:00"/>
    <n v="4320"/>
    <n v="72"/>
    <n v="576"/>
    <n v="1"/>
    <m/>
    <m/>
  </r>
  <r>
    <x v="1"/>
    <x v="6"/>
    <x v="13"/>
    <s v="FS.2576"/>
    <n v="88"/>
    <x v="1"/>
    <x v="0"/>
    <d v="2016-08-01T20:11:51"/>
    <d v="2016-08-01T18:39:00"/>
    <n v="5571"/>
    <n v="92.85"/>
    <n v="8170.7999999999993"/>
    <n v="1"/>
    <m/>
    <m/>
  </r>
  <r>
    <x v="1"/>
    <x v="6"/>
    <x v="34"/>
    <s v="MTR.14667"/>
    <n v="1"/>
    <x v="2"/>
    <x v="1"/>
    <d v="2016-08-05T20:38:34"/>
    <d v="2016-08-05T19:01:00"/>
    <n v="5854"/>
    <n v="97.566666666666663"/>
    <n v="97.566666666666663"/>
    <n v="1"/>
    <m/>
    <m/>
  </r>
  <r>
    <x v="1"/>
    <x v="6"/>
    <x v="34"/>
    <s v="TR.39527"/>
    <n v="0"/>
    <x v="0"/>
    <x v="1"/>
    <d v="2016-08-05T20:30:51"/>
    <d v="2016-08-05T20:30:00"/>
    <n v="51"/>
    <n v="0.85"/>
    <n v="0"/>
    <n v="1"/>
    <m/>
    <m/>
  </r>
  <r>
    <x v="1"/>
    <x v="1"/>
    <x v="11"/>
    <s v="MTR.30002"/>
    <n v="1"/>
    <x v="1"/>
    <x v="0"/>
    <d v="2016-08-06T02:43:46"/>
    <d v="2016-08-06T01:49:00"/>
    <n v="3286"/>
    <n v="54.766666666666666"/>
    <n v="54.766666666666666"/>
    <n v="1"/>
    <m/>
    <m/>
  </r>
  <r>
    <x v="1"/>
    <x v="1"/>
    <x v="11"/>
    <s v="TR.40132"/>
    <n v="2"/>
    <x v="2"/>
    <x v="0"/>
    <d v="2016-08-07T14:47:41"/>
    <d v="2016-08-07T14:22:00"/>
    <n v="1541"/>
    <n v="25.683333333333334"/>
    <n v="51.366666666666667"/>
    <n v="1"/>
    <m/>
    <m/>
  </r>
  <r>
    <x v="1"/>
    <x v="1"/>
    <x v="2"/>
    <s v="TR.41633"/>
    <n v="0"/>
    <x v="5"/>
    <x v="0"/>
    <d v="2016-08-08T10:45:37"/>
    <d v="2016-08-08T10:42:00"/>
    <n v="217"/>
    <n v="3.6166666666666667"/>
    <n v="0"/>
    <n v="1"/>
    <m/>
    <m/>
  </r>
  <r>
    <x v="1"/>
    <x v="1"/>
    <x v="2"/>
    <s v="FS.2639"/>
    <n v="16"/>
    <x v="5"/>
    <x v="0"/>
    <d v="2016-08-08T11:10:25"/>
    <d v="2016-08-08T11:02:00"/>
    <n v="505"/>
    <n v="8.4166666666666661"/>
    <n v="134.66666666666666"/>
    <n v="1"/>
    <m/>
    <m/>
  </r>
  <r>
    <x v="1"/>
    <x v="1"/>
    <x v="2"/>
    <s v="REC.2331"/>
    <n v="910"/>
    <x v="2"/>
    <x v="0"/>
    <d v="2016-08-11T10:19:08"/>
    <d v="2016-08-11T09:50:00"/>
    <n v="1748"/>
    <n v="29.133333333333333"/>
    <n v="26511.333333333332"/>
    <n v="1"/>
    <m/>
    <m/>
  </r>
  <r>
    <x v="1"/>
    <x v="5"/>
    <x v="14"/>
    <s v="MTR.6332"/>
    <n v="1"/>
    <x v="2"/>
    <x v="0"/>
    <d v="2016-08-12T09:53:06"/>
    <d v="2016-08-11T16:35:00"/>
    <n v="62286"/>
    <n v="1038.0999999999999"/>
    <n v="1038.0999999999999"/>
    <n v="1"/>
    <m/>
    <m/>
  </r>
  <r>
    <x v="1"/>
    <x v="5"/>
    <x v="24"/>
    <s v="MTR.8018"/>
    <n v="1"/>
    <x v="2"/>
    <x v="1"/>
    <d v="2016-08-19T14:19:02"/>
    <d v="2016-08-19T12:58:00"/>
    <n v="4862"/>
    <n v="81.033333333333331"/>
    <n v="81.033333333333331"/>
    <n v="1"/>
    <m/>
    <m/>
  </r>
  <r>
    <x v="1"/>
    <x v="1"/>
    <x v="11"/>
    <s v="SW.2127"/>
    <n v="48"/>
    <x v="1"/>
    <x v="1"/>
    <d v="2016-08-23T11:43:51"/>
    <d v="2016-08-23T09:48:00"/>
    <n v="6951"/>
    <n v="115.85"/>
    <n v="5560.7999999999993"/>
    <n v="1"/>
    <m/>
    <m/>
  </r>
  <r>
    <x v="1"/>
    <x v="1"/>
    <x v="11"/>
    <s v="PL.114194"/>
    <n v="28"/>
    <x v="1"/>
    <x v="0"/>
    <d v="2016-08-23T13:25:42"/>
    <d v="2016-08-23T11:44:00"/>
    <n v="6102"/>
    <n v="101.7"/>
    <n v="2847.6"/>
    <n v="1"/>
    <m/>
    <m/>
  </r>
  <r>
    <x v="1"/>
    <x v="1"/>
    <x v="11"/>
    <s v="SLUG.34358"/>
    <n v="0"/>
    <x v="2"/>
    <x v="1"/>
    <d v="2016-08-24T11:47:52"/>
    <d v="2016-08-24T11:05:00"/>
    <n v="2572"/>
    <n v="42.866666666666667"/>
    <n v="0"/>
    <n v="1"/>
    <m/>
    <m/>
  </r>
  <r>
    <x v="1"/>
    <x v="1"/>
    <x v="11"/>
    <s v="MTR.6149"/>
    <n v="1"/>
    <x v="2"/>
    <x v="0"/>
    <d v="2016-08-26T17:01:51"/>
    <d v="2016-08-26T16:04:00"/>
    <n v="3471"/>
    <n v="57.85"/>
    <n v="57.85"/>
    <n v="1"/>
    <m/>
    <m/>
  </r>
  <r>
    <x v="1"/>
    <x v="5"/>
    <x v="24"/>
    <s v="FS.1883"/>
    <n v="39"/>
    <x v="6"/>
    <x v="0"/>
    <d v="2016-08-28T02:00:58"/>
    <d v="2016-08-28T01:14:00"/>
    <n v="2818"/>
    <n v="46.966666666666669"/>
    <n v="1831.7"/>
    <n v="1"/>
    <m/>
    <m/>
  </r>
  <r>
    <x v="1"/>
    <x v="5"/>
    <x v="24"/>
    <s v="TR.39258"/>
    <n v="1"/>
    <x v="4"/>
    <x v="0"/>
    <d v="2016-08-28T09:30:46"/>
    <d v="2016-08-28T02:00:58"/>
    <n v="26988"/>
    <n v="449.8"/>
    <n v="449.8"/>
    <n v="1"/>
    <m/>
    <m/>
  </r>
  <r>
    <x v="1"/>
    <x v="1"/>
    <x v="11"/>
    <s v="TR.40313"/>
    <n v="3"/>
    <x v="4"/>
    <x v="0"/>
    <d v="2016-08-28T13:40:18"/>
    <d v="2016-08-28T12:37:00"/>
    <n v="3798"/>
    <n v="63.3"/>
    <n v="189.89999999999998"/>
    <n v="1"/>
    <m/>
    <m/>
  </r>
  <r>
    <x v="1"/>
    <x v="1"/>
    <x v="11"/>
    <s v="MTR.119545"/>
    <n v="1"/>
    <x v="12"/>
    <x v="0"/>
    <d v="2016-09-02T02:30:00"/>
    <d v="2016-09-02T01:02:00"/>
    <n v="5280"/>
    <n v="88"/>
    <n v="88"/>
    <n v="1"/>
    <m/>
    <m/>
  </r>
  <r>
    <x v="1"/>
    <x v="6"/>
    <x v="34"/>
    <s v="FDR.23185"/>
    <n v="738"/>
    <x v="11"/>
    <x v="0"/>
    <d v="2016-11-02T00:53:10"/>
    <d v="2016-11-01T21:26:00"/>
    <n v="12430"/>
    <n v="207.16666666666666"/>
    <n v="152889"/>
    <n v="1"/>
    <m/>
    <m/>
  </r>
  <r>
    <x v="1"/>
    <x v="6"/>
    <x v="34"/>
    <s v="FDR.23185"/>
    <n v="738"/>
    <x v="11"/>
    <x v="0"/>
    <d v="2016-11-06T14:00:48"/>
    <d v="2016-11-06T12:01:00"/>
    <n v="7188"/>
    <n v="119.8"/>
    <n v="88412.4"/>
    <n v="1"/>
    <m/>
    <m/>
  </r>
  <r>
    <x v="1"/>
    <x v="6"/>
    <x v="34"/>
    <s v="FDR.23185"/>
    <n v="738"/>
    <x v="11"/>
    <x v="0"/>
    <d v="2016-11-06T15:01:57"/>
    <d v="2016-11-06T14:38:00"/>
    <n v="1437"/>
    <n v="23.95"/>
    <n v="17675.099999999999"/>
    <n v="1"/>
    <m/>
    <m/>
  </r>
  <r>
    <x v="1"/>
    <x v="6"/>
    <x v="13"/>
    <s v="REC.2830"/>
    <n v="770"/>
    <x v="12"/>
    <x v="0"/>
    <d v="2016-09-02T07:12:10"/>
    <d v="2016-09-02T05:24:10"/>
    <n v="6480"/>
    <n v="108"/>
    <n v="83160"/>
    <n v="1"/>
    <m/>
    <m/>
  </r>
  <r>
    <x v="1"/>
    <x v="5"/>
    <x v="24"/>
    <s v="FS.1879"/>
    <n v="10"/>
    <x v="12"/>
    <x v="0"/>
    <d v="2016-09-02T09:14:14"/>
    <d v="2016-09-02T07:02:00"/>
    <n v="7934"/>
    <n v="132.23333333333332"/>
    <n v="1322.3333333333333"/>
    <n v="1"/>
    <m/>
    <m/>
  </r>
  <r>
    <x v="1"/>
    <x v="6"/>
    <x v="34"/>
    <s v="FS.2011"/>
    <n v="13"/>
    <x v="12"/>
    <x v="0"/>
    <d v="2016-09-02T08:03:46"/>
    <d v="2016-09-02T07:21:00"/>
    <n v="2566"/>
    <n v="42.766666666666666"/>
    <n v="555.9666666666667"/>
    <n v="1"/>
    <m/>
    <m/>
  </r>
  <r>
    <x v="1"/>
    <x v="6"/>
    <x v="13"/>
    <s v="SLUG.35957"/>
    <n v="2"/>
    <x v="12"/>
    <x v="0"/>
    <d v="2016-09-02T09:38:43"/>
    <d v="2016-09-02T08:16:00"/>
    <n v="4963"/>
    <n v="82.716666666666669"/>
    <n v="165.43333333333334"/>
    <n v="1"/>
    <m/>
    <m/>
  </r>
  <r>
    <x v="1"/>
    <x v="5"/>
    <x v="14"/>
    <s v="FS.2107"/>
    <n v="91"/>
    <x v="12"/>
    <x v="0"/>
    <d v="2016-09-02T11:16:13"/>
    <d v="2016-09-02T08:20:24"/>
    <n v="10549"/>
    <n v="175.81666666666666"/>
    <n v="15999.316666666666"/>
    <n v="1"/>
    <m/>
    <m/>
  </r>
  <r>
    <x v="1"/>
    <x v="5"/>
    <x v="14"/>
    <s v="PL.114409"/>
    <n v="42"/>
    <x v="12"/>
    <x v="0"/>
    <d v="2016-09-02T11:16:35"/>
    <d v="2016-09-02T08:20:24"/>
    <n v="10571"/>
    <n v="176.18333333333334"/>
    <n v="7399.7"/>
    <n v="1"/>
    <m/>
    <m/>
  </r>
  <r>
    <x v="1"/>
    <x v="6"/>
    <x v="13"/>
    <s v="TR.42797"/>
    <n v="9"/>
    <x v="12"/>
    <x v="2"/>
    <d v="2016-09-02T09:11:05"/>
    <d v="2016-09-02T08:25:00"/>
    <n v="2765"/>
    <n v="46.083333333333336"/>
    <n v="414.75"/>
    <n v="1"/>
    <m/>
    <m/>
  </r>
  <r>
    <x v="1"/>
    <x v="6"/>
    <x v="13"/>
    <s v="TR.42846"/>
    <n v="4"/>
    <x v="12"/>
    <x v="0"/>
    <d v="2016-09-02T09:35:04"/>
    <d v="2016-09-02T08:40:00"/>
    <n v="3304"/>
    <n v="55.06666666666667"/>
    <n v="220.26666666666668"/>
    <n v="1"/>
    <m/>
    <m/>
  </r>
  <r>
    <x v="1"/>
    <x v="5"/>
    <x v="24"/>
    <s v="FS.1880"/>
    <n v="22"/>
    <x v="12"/>
    <x v="0"/>
    <d v="2016-09-02T10:41:26"/>
    <d v="2016-09-02T08:41:00"/>
    <n v="7226"/>
    <n v="120.43333333333334"/>
    <n v="2649.5333333333333"/>
    <n v="1"/>
    <m/>
    <m/>
  </r>
  <r>
    <x v="1"/>
    <x v="5"/>
    <x v="24"/>
    <s v="MTR.7193"/>
    <n v="1"/>
    <x v="1"/>
    <x v="0"/>
    <d v="2016-09-02T10:48:00"/>
    <d v="2016-09-02T10:16:00"/>
    <n v="1920"/>
    <n v="32"/>
    <n v="32"/>
    <n v="1"/>
    <m/>
    <m/>
  </r>
  <r>
    <x v="1"/>
    <x v="1"/>
    <x v="20"/>
    <s v="FS.2799"/>
    <n v="3"/>
    <x v="12"/>
    <x v="0"/>
    <d v="2016-09-02T11:40:04"/>
    <d v="2016-09-02T10:17:00"/>
    <n v="4984"/>
    <n v="83.066666666666663"/>
    <n v="249.2"/>
    <n v="1"/>
    <m/>
    <m/>
  </r>
  <r>
    <x v="1"/>
    <x v="6"/>
    <x v="23"/>
    <s v="MTR.1483"/>
    <n v="1"/>
    <x v="12"/>
    <x v="0"/>
    <d v="2016-09-02T12:02:17"/>
    <d v="2016-09-02T10:42:00"/>
    <n v="4817"/>
    <n v="80.283333333333331"/>
    <n v="80.283333333333331"/>
    <n v="1"/>
    <m/>
    <m/>
  </r>
  <r>
    <x v="1"/>
    <x v="6"/>
    <x v="35"/>
    <s v="TR.40018"/>
    <n v="3"/>
    <x v="12"/>
    <x v="0"/>
    <d v="2016-09-02T12:09:55"/>
    <d v="2016-09-02T10:46:00"/>
    <n v="5035"/>
    <n v="83.916666666666671"/>
    <n v="251.75"/>
    <n v="1"/>
    <m/>
    <m/>
  </r>
  <r>
    <x v="1"/>
    <x v="6"/>
    <x v="35"/>
    <s v="TR.40217"/>
    <n v="6"/>
    <x v="12"/>
    <x v="0"/>
    <d v="2016-09-02T13:00:35"/>
    <d v="2016-09-02T11:49:00"/>
    <n v="4295"/>
    <n v="71.583333333333329"/>
    <n v="429.5"/>
    <n v="1"/>
    <m/>
    <m/>
  </r>
  <r>
    <x v="1"/>
    <x v="5"/>
    <x v="14"/>
    <s v="FS.2218"/>
    <n v="6"/>
    <x v="12"/>
    <x v="0"/>
    <d v="2016-09-02T13:31:53"/>
    <d v="2016-09-02T12:10:00"/>
    <n v="4913"/>
    <n v="81.88333333333334"/>
    <n v="491.30000000000007"/>
    <n v="1"/>
    <m/>
    <m/>
  </r>
  <r>
    <x v="1"/>
    <x v="1"/>
    <x v="20"/>
    <s v="MTR.4206"/>
    <n v="1"/>
    <x v="12"/>
    <x v="0"/>
    <d v="2016-09-02T16:27:59"/>
    <d v="2016-09-02T12:58:00"/>
    <n v="12599"/>
    <n v="209.98333333333332"/>
    <n v="209.98333333333332"/>
    <n v="1"/>
    <m/>
    <m/>
  </r>
  <r>
    <x v="1"/>
    <x v="5"/>
    <x v="24"/>
    <s v="FDR.2908"/>
    <n v="1013"/>
    <x v="12"/>
    <x v="2"/>
    <d v="2016-10-08T10:43:51"/>
    <d v="2016-10-07T11:01:00"/>
    <n v="85371"/>
    <n v="1422.85"/>
    <n v="1441347.0499999998"/>
    <n v="1"/>
    <m/>
    <m/>
  </r>
  <r>
    <x v="1"/>
    <x v="5"/>
    <x v="14"/>
    <s v="PL.113055"/>
    <n v="33"/>
    <x v="12"/>
    <x v="0"/>
    <d v="2016-09-02T15:05:02"/>
    <d v="2016-09-02T14:34:00"/>
    <n v="1862"/>
    <n v="31.033333333333335"/>
    <n v="1024.1000000000001"/>
    <n v="1"/>
    <m/>
    <m/>
  </r>
  <r>
    <x v="1"/>
    <x v="6"/>
    <x v="34"/>
    <s v="TR.40369"/>
    <n v="7"/>
    <x v="12"/>
    <x v="0"/>
    <d v="2016-09-02T16:59:35"/>
    <d v="2016-09-02T16:10:00"/>
    <n v="2975"/>
    <n v="49.583333333333336"/>
    <n v="347.08333333333337"/>
    <n v="1"/>
    <m/>
    <m/>
  </r>
  <r>
    <x v="1"/>
    <x v="6"/>
    <x v="35"/>
    <s v="MTR.14666"/>
    <n v="1"/>
    <x v="15"/>
    <x v="0"/>
    <d v="2016-09-02T20:35:31"/>
    <d v="2016-09-02T18:48:00"/>
    <n v="6451"/>
    <n v="107.51666666666667"/>
    <n v="107.51666666666667"/>
    <n v="1"/>
    <m/>
    <m/>
  </r>
  <r>
    <x v="1"/>
    <x v="5"/>
    <x v="14"/>
    <s v="MTR.7519"/>
    <n v="1"/>
    <x v="12"/>
    <x v="0"/>
    <d v="2016-09-03T09:44:54"/>
    <d v="2016-09-03T08:26:00"/>
    <n v="4734"/>
    <n v="78.900000000000006"/>
    <n v="78.900000000000006"/>
    <n v="1"/>
    <m/>
    <m/>
  </r>
  <r>
    <x v="1"/>
    <x v="1"/>
    <x v="2"/>
    <s v="FS.2691"/>
    <n v="9"/>
    <x v="4"/>
    <x v="0"/>
    <d v="2016-09-07T07:54:49"/>
    <d v="2016-09-07T07:09:00"/>
    <n v="2749"/>
    <n v="45.81666666666667"/>
    <n v="412.35"/>
    <n v="1"/>
    <m/>
    <m/>
  </r>
  <r>
    <x v="1"/>
    <x v="5"/>
    <x v="14"/>
    <s v="FS.2040"/>
    <n v="31"/>
    <x v="2"/>
    <x v="0"/>
    <d v="2016-09-07T09:42:33"/>
    <d v="2016-09-07T08:38:00"/>
    <n v="3873"/>
    <n v="64.55"/>
    <n v="2001.05"/>
    <n v="1"/>
    <m/>
    <m/>
  </r>
  <r>
    <x v="1"/>
    <x v="6"/>
    <x v="35"/>
    <s v="MTR.1304"/>
    <n v="1"/>
    <x v="6"/>
    <x v="0"/>
    <d v="2016-09-08T04:58:51"/>
    <d v="2016-09-08T03:09:00"/>
    <n v="6591"/>
    <n v="109.85"/>
    <n v="109.85"/>
    <n v="1"/>
    <m/>
    <m/>
  </r>
  <r>
    <x v="1"/>
    <x v="6"/>
    <x v="23"/>
    <s v="TR.41385"/>
    <n v="5"/>
    <x v="2"/>
    <x v="0"/>
    <d v="2016-09-08T21:05:50"/>
    <d v="2016-09-08T18:59:00"/>
    <n v="7610"/>
    <n v="126.83333333333333"/>
    <n v="634.16666666666663"/>
    <n v="1"/>
    <m/>
    <m/>
  </r>
  <r>
    <x v="1"/>
    <x v="5"/>
    <x v="14"/>
    <s v="MTR.7603"/>
    <n v="1"/>
    <x v="1"/>
    <x v="1"/>
    <d v="2016-09-09T16:49:36"/>
    <d v="2016-09-09T15:42:00"/>
    <n v="4056"/>
    <n v="67.599999999999994"/>
    <n v="67.599999999999994"/>
    <n v="1"/>
    <m/>
    <m/>
  </r>
  <r>
    <x v="1"/>
    <x v="5"/>
    <x v="14"/>
    <s v="FS.8813"/>
    <n v="23"/>
    <x v="2"/>
    <x v="0"/>
    <d v="2016-09-10T11:00:03"/>
    <d v="2016-09-10T08:11:00"/>
    <n v="10143"/>
    <n v="169.05"/>
    <n v="3888.15"/>
    <n v="1"/>
    <m/>
    <m/>
  </r>
  <r>
    <x v="1"/>
    <x v="5"/>
    <x v="14"/>
    <s v="FS.8812"/>
    <n v="31"/>
    <x v="2"/>
    <x v="0"/>
    <d v="2016-09-10T09:50:22"/>
    <d v="2016-09-10T09:00:00"/>
    <n v="3022"/>
    <n v="50.366666666666667"/>
    <n v="1561.3666666666668"/>
    <n v="1"/>
    <m/>
    <m/>
  </r>
  <r>
    <x v="1"/>
    <x v="5"/>
    <x v="14"/>
    <s v="FS.2470"/>
    <n v="15"/>
    <x v="2"/>
    <x v="0"/>
    <d v="2016-09-10T09:51:09"/>
    <d v="2016-09-10T09:13:00"/>
    <n v="2289"/>
    <n v="38.15"/>
    <n v="572.25"/>
    <n v="1"/>
    <m/>
    <m/>
  </r>
  <r>
    <x v="1"/>
    <x v="6"/>
    <x v="23"/>
    <s v="MTR.2304"/>
    <n v="1"/>
    <x v="15"/>
    <x v="0"/>
    <d v="2016-09-11T00:50:30"/>
    <d v="2016-09-10T23:51:00"/>
    <n v="3570"/>
    <n v="59.5"/>
    <n v="59.5"/>
    <n v="1"/>
    <m/>
    <m/>
  </r>
  <r>
    <x v="1"/>
    <x v="6"/>
    <x v="21"/>
    <s v="FS.8387"/>
    <n v="22"/>
    <x v="15"/>
    <x v="0"/>
    <d v="2016-09-11T09:18:57"/>
    <d v="2016-09-11T07:54:00"/>
    <n v="5097"/>
    <n v="84.95"/>
    <n v="1868.9"/>
    <n v="1"/>
    <m/>
    <m/>
  </r>
  <r>
    <x v="1"/>
    <x v="6"/>
    <x v="23"/>
    <s v="FS.2517"/>
    <n v="26"/>
    <x v="5"/>
    <x v="0"/>
    <d v="2016-09-11T08:37:45"/>
    <d v="2016-09-11T07:55:00"/>
    <n v="2565"/>
    <n v="42.75"/>
    <n v="1111.5"/>
    <n v="1"/>
    <m/>
    <m/>
  </r>
  <r>
    <x v="1"/>
    <x v="1"/>
    <x v="11"/>
    <s v="MTR.8321"/>
    <n v="1"/>
    <x v="1"/>
    <x v="1"/>
    <d v="2016-09-11T17:29:35"/>
    <d v="2016-09-11T16:32:00"/>
    <n v="3455"/>
    <n v="57.583333333333336"/>
    <n v="57.583333333333336"/>
    <n v="1"/>
    <m/>
    <m/>
  </r>
  <r>
    <x v="1"/>
    <x v="6"/>
    <x v="35"/>
    <s v="TR.41532"/>
    <n v="6"/>
    <x v="6"/>
    <x v="0"/>
    <d v="2016-09-11T18:15:48"/>
    <d v="2016-09-11T16:59:00"/>
    <n v="4608"/>
    <n v="76.8"/>
    <n v="460.79999999999995"/>
    <n v="1"/>
    <m/>
    <m/>
  </r>
  <r>
    <x v="1"/>
    <x v="6"/>
    <x v="35"/>
    <s v="TR.41532"/>
    <n v="0"/>
    <x v="4"/>
    <x v="0"/>
    <d v="2016-09-11T18:17:14"/>
    <d v="2016-09-11T18:16:00"/>
    <n v="74"/>
    <n v="1.2333333333333334"/>
    <n v="0"/>
    <n v="1"/>
    <m/>
    <m/>
  </r>
  <r>
    <x v="1"/>
    <x v="1"/>
    <x v="2"/>
    <s v="TR.40627"/>
    <n v="10"/>
    <x v="5"/>
    <x v="1"/>
    <d v="2016-09-12T08:01:27"/>
    <d v="2016-09-12T07:25:00"/>
    <n v="2187"/>
    <n v="36.450000000000003"/>
    <n v="364.5"/>
    <n v="1"/>
    <m/>
    <m/>
  </r>
  <r>
    <x v="1"/>
    <x v="6"/>
    <x v="21"/>
    <s v="TR.42554"/>
    <n v="8"/>
    <x v="12"/>
    <x v="0"/>
    <d v="2016-09-14T00:51:45"/>
    <d v="2016-09-13T22:04:00"/>
    <n v="10065"/>
    <n v="167.75"/>
    <n v="1342"/>
    <n v="1"/>
    <m/>
    <m/>
  </r>
  <r>
    <x v="1"/>
    <x v="1"/>
    <x v="11"/>
    <s v="TR.39604"/>
    <n v="2"/>
    <x v="12"/>
    <x v="0"/>
    <d v="2016-09-14T04:30:49"/>
    <d v="2016-09-13T23:28:00"/>
    <n v="18169"/>
    <n v="302.81666666666666"/>
    <n v="605.63333333333333"/>
    <n v="1"/>
    <m/>
    <m/>
  </r>
  <r>
    <x v="1"/>
    <x v="6"/>
    <x v="13"/>
    <s v="TR.42802"/>
    <n v="8"/>
    <x v="12"/>
    <x v="0"/>
    <d v="2016-09-14T05:01:53"/>
    <d v="2016-09-14T02:40:00"/>
    <n v="8513"/>
    <n v="141.88333333333333"/>
    <n v="1135.0666666666666"/>
    <n v="1"/>
    <m/>
    <m/>
  </r>
  <r>
    <x v="1"/>
    <x v="1"/>
    <x v="11"/>
    <s v="PL.113977"/>
    <n v="38"/>
    <x v="12"/>
    <x v="0"/>
    <d v="2016-09-14T09:41:43"/>
    <d v="2016-09-14T04:02:00"/>
    <n v="20383"/>
    <n v="339.71666666666664"/>
    <n v="12909.233333333332"/>
    <n v="1"/>
    <m/>
    <m/>
  </r>
  <r>
    <x v="1"/>
    <x v="1"/>
    <x v="11"/>
    <s v="FS.2129"/>
    <n v="30"/>
    <x v="12"/>
    <x v="0"/>
    <d v="2016-09-14T06:26:41"/>
    <d v="2016-09-14T06:23:00"/>
    <n v="221"/>
    <n v="3.6833333333333331"/>
    <n v="110.5"/>
    <n v="1"/>
    <m/>
    <m/>
  </r>
  <r>
    <x v="1"/>
    <x v="6"/>
    <x v="13"/>
    <s v="TR.42816"/>
    <n v="3"/>
    <x v="12"/>
    <x v="0"/>
    <d v="2016-09-14T11:30:00"/>
    <d v="2016-09-14T11:15:00"/>
    <n v="900"/>
    <n v="15"/>
    <n v="45"/>
    <n v="1"/>
    <m/>
    <m/>
  </r>
  <r>
    <x v="1"/>
    <x v="6"/>
    <x v="35"/>
    <s v="MTR.96348"/>
    <n v="1"/>
    <x v="2"/>
    <x v="0"/>
    <d v="2016-09-15T10:24:21"/>
    <d v="2016-09-15T07:19:00"/>
    <n v="11121"/>
    <n v="185.35"/>
    <n v="185.35"/>
    <n v="1"/>
    <m/>
    <m/>
  </r>
  <r>
    <x v="1"/>
    <x v="6"/>
    <x v="13"/>
    <s v="FS.2570"/>
    <n v="65"/>
    <x v="15"/>
    <x v="0"/>
    <d v="2016-09-15T18:26:33"/>
    <d v="2016-09-15T16:33:00"/>
    <n v="6813"/>
    <n v="113.55"/>
    <n v="7380.75"/>
    <n v="1"/>
    <m/>
    <m/>
  </r>
  <r>
    <x v="1"/>
    <x v="5"/>
    <x v="24"/>
    <s v="MTR.24"/>
    <n v="1"/>
    <x v="4"/>
    <x v="0"/>
    <d v="2016-09-17T20:10:05"/>
    <d v="2016-09-17T19:18:00"/>
    <n v="3125"/>
    <n v="52.083333333333336"/>
    <n v="52.083333333333336"/>
    <n v="1"/>
    <m/>
    <m/>
  </r>
  <r>
    <x v="1"/>
    <x v="5"/>
    <x v="24"/>
    <s v="MTR.7640"/>
    <n v="1"/>
    <x v="4"/>
    <x v="0"/>
    <d v="2016-09-17T20:11:05"/>
    <d v="2016-09-17T19:25:00"/>
    <n v="2765"/>
    <n v="46.083333333333336"/>
    <n v="46.083333333333336"/>
    <n v="1"/>
    <m/>
    <m/>
  </r>
  <r>
    <x v="1"/>
    <x v="5"/>
    <x v="24"/>
    <s v="TR.41996"/>
    <n v="2"/>
    <x v="2"/>
    <x v="0"/>
    <d v="2016-09-17T21:34:14"/>
    <d v="2016-09-17T20:34:00"/>
    <n v="3614"/>
    <n v="60.233333333333334"/>
    <n v="120.46666666666667"/>
    <n v="1"/>
    <m/>
    <m/>
  </r>
  <r>
    <x v="1"/>
    <x v="6"/>
    <x v="13"/>
    <s v="FS.2609"/>
    <n v="15"/>
    <x v="1"/>
    <x v="0"/>
    <d v="2016-09-19T13:15:50"/>
    <d v="2016-09-19T11:40:00"/>
    <n v="5750"/>
    <n v="95.833333333333329"/>
    <n v="1437.5"/>
    <n v="1"/>
    <m/>
    <m/>
  </r>
  <r>
    <x v="1"/>
    <x v="6"/>
    <x v="18"/>
    <s v="MTR.7096"/>
    <n v="1"/>
    <x v="1"/>
    <x v="0"/>
    <d v="2016-09-20T01:20:22"/>
    <d v="2016-09-19T23:32:00"/>
    <n v="6502"/>
    <n v="108.36666666666666"/>
    <n v="108.36666666666666"/>
    <n v="1"/>
    <m/>
    <m/>
  </r>
  <r>
    <x v="1"/>
    <x v="6"/>
    <x v="13"/>
    <s v="FS.2235"/>
    <n v="1"/>
    <x v="4"/>
    <x v="0"/>
    <d v="2016-09-22T18:32:58"/>
    <d v="2016-09-22T17:52:00"/>
    <n v="2458"/>
    <n v="40.966666666666669"/>
    <n v="40.966666666666669"/>
    <n v="1"/>
    <m/>
    <m/>
  </r>
  <r>
    <x v="1"/>
    <x v="6"/>
    <x v="23"/>
    <s v="FS.2406"/>
    <n v="1"/>
    <x v="5"/>
    <x v="0"/>
    <d v="2016-09-23T09:25:48"/>
    <d v="2016-09-23T08:59:00"/>
    <n v="1608"/>
    <n v="26.8"/>
    <n v="26.8"/>
    <n v="1"/>
    <m/>
    <m/>
  </r>
  <r>
    <x v="1"/>
    <x v="6"/>
    <x v="18"/>
    <s v="FS.2014"/>
    <n v="25"/>
    <x v="5"/>
    <x v="0"/>
    <d v="2016-09-24T09:12:24"/>
    <d v="2016-09-24T07:56:00"/>
    <n v="4584"/>
    <n v="76.400000000000006"/>
    <n v="1910.0000000000002"/>
    <n v="1"/>
    <m/>
    <m/>
  </r>
  <r>
    <x v="1"/>
    <x v="6"/>
    <x v="18"/>
    <s v="MTR.6960"/>
    <n v="1"/>
    <x v="5"/>
    <x v="0"/>
    <d v="2016-09-24T09:13:45"/>
    <d v="2016-09-24T08:19:00"/>
    <n v="3285"/>
    <n v="54.75"/>
    <n v="54.75"/>
    <n v="1"/>
    <m/>
    <m/>
  </r>
  <r>
    <x v="1"/>
    <x v="6"/>
    <x v="35"/>
    <s v="MTR.1304"/>
    <n v="1"/>
    <x v="2"/>
    <x v="0"/>
    <d v="2016-09-24T10:57:14"/>
    <d v="2016-09-24T08:36:00"/>
    <n v="8474"/>
    <n v="141.23333333333332"/>
    <n v="141.23333333333332"/>
    <n v="1"/>
    <m/>
    <m/>
  </r>
  <r>
    <x v="1"/>
    <x v="1"/>
    <x v="11"/>
    <s v="TR.40259"/>
    <n v="3"/>
    <x v="5"/>
    <x v="0"/>
    <d v="2016-09-24T14:00:49"/>
    <d v="2016-09-24T13:14:00"/>
    <n v="2809"/>
    <n v="46.81666666666667"/>
    <n v="140.45000000000002"/>
    <n v="1"/>
    <m/>
    <m/>
  </r>
  <r>
    <x v="1"/>
    <x v="1"/>
    <x v="11"/>
    <s v="MTR.8826"/>
    <n v="1"/>
    <x v="5"/>
    <x v="0"/>
    <d v="2016-09-24T14:00:04"/>
    <d v="2016-09-24T13:33:00"/>
    <n v="1624"/>
    <n v="27.066666666666666"/>
    <n v="27.066666666666666"/>
    <n v="1"/>
    <m/>
    <m/>
  </r>
  <r>
    <x v="1"/>
    <x v="6"/>
    <x v="13"/>
    <s v="MTR.1450"/>
    <n v="1"/>
    <x v="5"/>
    <x v="0"/>
    <d v="2016-09-24T17:30:00"/>
    <d v="2016-09-24T16:30:00"/>
    <n v="3600"/>
    <n v="60"/>
    <n v="60"/>
    <n v="1"/>
    <m/>
    <m/>
  </r>
  <r>
    <x v="1"/>
    <x v="6"/>
    <x v="23"/>
    <s v="FS.2624"/>
    <n v="13"/>
    <x v="2"/>
    <x v="0"/>
    <d v="2016-09-26T20:34:25"/>
    <d v="2016-09-26T19:28:00"/>
    <n v="3985"/>
    <n v="66.416666666666671"/>
    <n v="863.41666666666674"/>
    <n v="1"/>
    <m/>
    <m/>
  </r>
  <r>
    <x v="1"/>
    <x v="6"/>
    <x v="23"/>
    <s v="PLUG.16184"/>
    <n v="12"/>
    <x v="2"/>
    <x v="0"/>
    <d v="2016-09-26T20:31:11"/>
    <d v="2016-09-26T19:32:00"/>
    <n v="3551"/>
    <n v="59.18333333333333"/>
    <n v="710.19999999999993"/>
    <n v="1"/>
    <m/>
    <m/>
  </r>
  <r>
    <x v="1"/>
    <x v="1"/>
    <x v="11"/>
    <s v="FS.2078"/>
    <n v="10"/>
    <x v="5"/>
    <x v="0"/>
    <d v="2016-10-01T20:59:25"/>
    <d v="2016-10-01T18:52:00"/>
    <n v="7645"/>
    <n v="127.41666666666667"/>
    <n v="1274.1666666666667"/>
    <n v="1"/>
    <m/>
    <m/>
  </r>
  <r>
    <x v="1"/>
    <x v="6"/>
    <x v="34"/>
    <s v="FS.1918"/>
    <n v="19"/>
    <x v="1"/>
    <x v="0"/>
    <d v="2016-10-04T20:29:42"/>
    <d v="2016-10-04T19:52:00"/>
    <n v="2262"/>
    <n v="37.700000000000003"/>
    <n v="716.30000000000007"/>
    <n v="1"/>
    <m/>
    <m/>
  </r>
  <r>
    <x v="1"/>
    <x v="5"/>
    <x v="14"/>
    <s v="MTR.6732"/>
    <n v="1"/>
    <x v="3"/>
    <x v="0"/>
    <d v="2016-10-04T21:58:15"/>
    <d v="2016-10-04T20:49:00"/>
    <n v="4155"/>
    <n v="69.25"/>
    <n v="69.25"/>
    <n v="1"/>
    <m/>
    <m/>
  </r>
  <r>
    <x v="1"/>
    <x v="6"/>
    <x v="18"/>
    <s v="FS.1996"/>
    <n v="21"/>
    <x v="1"/>
    <x v="0"/>
    <d v="2016-10-04T23:01:41"/>
    <d v="2016-10-04T21:50:00"/>
    <n v="4301"/>
    <n v="71.683333333333337"/>
    <n v="1505.3500000000001"/>
    <n v="1"/>
    <m/>
    <m/>
  </r>
  <r>
    <x v="1"/>
    <x v="6"/>
    <x v="18"/>
    <s v="FS.1996"/>
    <n v="0"/>
    <x v="1"/>
    <x v="0"/>
    <d v="2016-10-04T22:58:54"/>
    <d v="2016-10-04T22:58:00"/>
    <n v="54"/>
    <n v="0.9"/>
    <n v="0"/>
    <n v="1"/>
    <m/>
    <m/>
  </r>
  <r>
    <x v="1"/>
    <x v="5"/>
    <x v="14"/>
    <s v="FDR.2909"/>
    <n v="2439"/>
    <x v="8"/>
    <x v="0"/>
    <d v="2016-01-24T14:22:43"/>
    <d v="2016-01-24T12:34:00"/>
    <n v="6523"/>
    <n v="108.71666666666667"/>
    <n v="265159.95"/>
    <n v="1"/>
    <m/>
    <m/>
  </r>
  <r>
    <x v="1"/>
    <x v="6"/>
    <x v="21"/>
    <s v="FS.2794"/>
    <n v="124"/>
    <x v="12"/>
    <x v="1"/>
    <d v="2016-10-05T09:53:49"/>
    <d v="2016-10-05T09:14:46"/>
    <n v="2343"/>
    <n v="39.049999999999997"/>
    <n v="4842.2"/>
    <n v="1"/>
    <m/>
    <m/>
  </r>
  <r>
    <x v="1"/>
    <x v="6"/>
    <x v="13"/>
    <s v="FS.2576"/>
    <n v="88"/>
    <x v="12"/>
    <x v="0"/>
    <d v="2016-10-06T08:01:05"/>
    <d v="2016-10-06T06:56:00"/>
    <n v="3905"/>
    <n v="65.083333333333329"/>
    <n v="5727.333333333333"/>
    <n v="1"/>
    <m/>
    <m/>
  </r>
  <r>
    <x v="1"/>
    <x v="1"/>
    <x v="11"/>
    <s v="MTR.8789"/>
    <n v="1"/>
    <x v="12"/>
    <x v="1"/>
    <d v="2016-10-06T12:37:00"/>
    <d v="2016-10-06T11:23:00"/>
    <n v="4440"/>
    <n v="74"/>
    <n v="74"/>
    <n v="1"/>
    <m/>
    <m/>
  </r>
  <r>
    <x v="1"/>
    <x v="1"/>
    <x v="11"/>
    <s v="FS.2274"/>
    <n v="40"/>
    <x v="12"/>
    <x v="1"/>
    <d v="2016-10-06T12:40:58"/>
    <d v="2016-10-06T11:30:00"/>
    <n v="4258"/>
    <n v="70.966666666666669"/>
    <n v="2838.666666666667"/>
    <n v="1"/>
    <m/>
    <m/>
  </r>
  <r>
    <x v="1"/>
    <x v="5"/>
    <x v="14"/>
    <s v="FDR.2909"/>
    <n v="2439"/>
    <x v="4"/>
    <x v="0"/>
    <d v="2016-01-27T10:09:07"/>
    <d v="2016-01-27T09:40:00"/>
    <n v="1747"/>
    <n v="29.116666666666667"/>
    <n v="71015.55"/>
    <n v="1"/>
    <m/>
    <m/>
  </r>
  <r>
    <x v="1"/>
    <x v="5"/>
    <x v="14"/>
    <s v="FDR.2909"/>
    <n v="2458"/>
    <x v="1"/>
    <x v="0"/>
    <d v="2016-07-04T13:17:12"/>
    <d v="2016-07-04T12:22:00"/>
    <n v="3312"/>
    <n v="55.2"/>
    <n v="135681.60000000001"/>
    <n v="1"/>
    <m/>
    <m/>
  </r>
  <r>
    <x v="1"/>
    <x v="5"/>
    <x v="14"/>
    <s v="FDR.2909"/>
    <n v="2440"/>
    <x v="12"/>
    <x v="0"/>
    <d v="2016-09-02T08:20:24"/>
    <d v="2016-09-02T04:21:00"/>
    <n v="14364"/>
    <n v="239.4"/>
    <n v="584136"/>
    <n v="1"/>
    <m/>
    <m/>
  </r>
  <r>
    <x v="1"/>
    <x v="6"/>
    <x v="34"/>
    <s v="MTR.834"/>
    <n v="1"/>
    <x v="12"/>
    <x v="2"/>
    <d v="2016-10-08T14:35:52"/>
    <d v="2016-10-07T12:37:00"/>
    <n v="93532"/>
    <n v="1558.8666666666666"/>
    <n v="1558.8666666666666"/>
    <n v="1"/>
    <m/>
    <m/>
  </r>
  <r>
    <x v="1"/>
    <x v="5"/>
    <x v="14"/>
    <s v="FDR.2909"/>
    <n v="2416"/>
    <x v="12"/>
    <x v="2"/>
    <d v="2016-10-08T16:41:01"/>
    <d v="2016-10-07T11:22:00"/>
    <n v="105541"/>
    <n v="1759.0166666666667"/>
    <n v="4249784.2666666666"/>
    <n v="1"/>
    <m/>
    <m/>
  </r>
  <r>
    <x v="1"/>
    <x v="6"/>
    <x v="34"/>
    <s v="MTR.944"/>
    <n v="1"/>
    <x v="12"/>
    <x v="2"/>
    <d v="2016-10-08T14:35:25"/>
    <d v="2016-10-07T13:05:00"/>
    <n v="91825"/>
    <n v="1530.4166666666667"/>
    <n v="1530.4166666666667"/>
    <n v="1"/>
    <m/>
    <m/>
  </r>
  <r>
    <x v="1"/>
    <x v="6"/>
    <x v="34"/>
    <s v="MTR.23"/>
    <n v="1"/>
    <x v="12"/>
    <x v="2"/>
    <d v="2016-10-08T14:35:18"/>
    <d v="2016-10-07T13:40:00"/>
    <n v="89718"/>
    <n v="1495.3"/>
    <n v="1495.3"/>
    <n v="1"/>
    <m/>
    <m/>
  </r>
  <r>
    <x v="1"/>
    <x v="6"/>
    <x v="34"/>
    <s v="MTR.727"/>
    <n v="1"/>
    <x v="12"/>
    <x v="2"/>
    <d v="2016-10-08T14:35:56"/>
    <d v="2016-10-07T13:42:00"/>
    <n v="89636"/>
    <n v="1493.9333333333334"/>
    <n v="1493.9333333333334"/>
    <n v="1"/>
    <m/>
    <m/>
  </r>
  <r>
    <x v="1"/>
    <x v="5"/>
    <x v="14"/>
    <s v="FDR.2909"/>
    <n v="2413"/>
    <x v="2"/>
    <x v="0"/>
    <d v="2016-11-06T14:07:22"/>
    <d v="2016-11-06T11:42:00"/>
    <n v="8722"/>
    <n v="145.36666666666667"/>
    <n v="350769.76666666666"/>
    <n v="1"/>
    <m/>
    <m/>
  </r>
  <r>
    <x v="1"/>
    <x v="5"/>
    <x v="14"/>
    <s v="FDR.2909"/>
    <n v="2415"/>
    <x v="12"/>
    <x v="0"/>
    <d v="2016-11-09T01:34:43"/>
    <d v="2016-11-09T00:04:00"/>
    <n v="5443"/>
    <n v="90.716666666666669"/>
    <n v="219080.75"/>
    <n v="1"/>
    <m/>
    <m/>
  </r>
  <r>
    <x v="1"/>
    <x v="6"/>
    <x v="21"/>
    <s v="MTR.995"/>
    <n v="1"/>
    <x v="12"/>
    <x v="2"/>
    <d v="2016-10-10T04:51:00"/>
    <d v="2016-10-07T15:37:00"/>
    <n v="220440"/>
    <n v="3674"/>
    <n v="3674"/>
    <n v="1"/>
    <m/>
    <m/>
  </r>
  <r>
    <x v="1"/>
    <x v="6"/>
    <x v="21"/>
    <s v="MTR.29771"/>
    <n v="1"/>
    <x v="12"/>
    <x v="2"/>
    <d v="2016-10-10T01:47:00"/>
    <d v="2016-10-07T15:50:00"/>
    <n v="208620"/>
    <n v="3477"/>
    <n v="3477"/>
    <n v="1"/>
    <m/>
    <m/>
  </r>
  <r>
    <x v="1"/>
    <x v="6"/>
    <x v="21"/>
    <s v="FS.2645"/>
    <n v="16"/>
    <x v="12"/>
    <x v="2"/>
    <d v="2016-10-08T15:28:18"/>
    <d v="2016-10-07T15:53:00"/>
    <n v="84918"/>
    <n v="1415.3"/>
    <n v="22644.799999999999"/>
    <n v="1"/>
    <m/>
    <m/>
  </r>
  <r>
    <x v="1"/>
    <x v="6"/>
    <x v="21"/>
    <s v="MTR.2473"/>
    <n v="1"/>
    <x v="12"/>
    <x v="2"/>
    <d v="2016-10-09T15:25:02"/>
    <d v="2016-10-07T17:22:00"/>
    <n v="165782"/>
    <n v="2763.0333333333333"/>
    <n v="2763.0333333333333"/>
    <n v="1"/>
    <m/>
    <m/>
  </r>
  <r>
    <x v="1"/>
    <x v="6"/>
    <x v="21"/>
    <s v="MTR.2448"/>
    <n v="1"/>
    <x v="12"/>
    <x v="2"/>
    <d v="2016-10-09T15:28:54"/>
    <d v="2016-10-07T17:25:00"/>
    <n v="165834"/>
    <n v="2763.9"/>
    <n v="2763.9"/>
    <n v="1"/>
    <m/>
    <m/>
  </r>
  <r>
    <x v="1"/>
    <x v="6"/>
    <x v="23"/>
    <s v="FS.2278"/>
    <n v="52"/>
    <x v="12"/>
    <x v="2"/>
    <d v="2016-10-08T14:10:51"/>
    <d v="2016-10-07T21:19:00"/>
    <n v="60711"/>
    <n v="1011.85"/>
    <n v="52616.200000000004"/>
    <n v="1"/>
    <m/>
    <m/>
  </r>
  <r>
    <x v="1"/>
    <x v="6"/>
    <x v="23"/>
    <s v="MTR.2335"/>
    <n v="1"/>
    <x v="12"/>
    <x v="0"/>
    <d v="2016-10-10T01:17:00"/>
    <d v="2016-10-08T04:36:00"/>
    <n v="160860"/>
    <n v="2681"/>
    <n v="2681"/>
    <n v="1"/>
    <m/>
    <m/>
  </r>
  <r>
    <x v="1"/>
    <x v="5"/>
    <x v="37"/>
    <s v="MTR.7485"/>
    <n v="1"/>
    <x v="12"/>
    <x v="2"/>
    <d v="2016-10-10T08:24:17"/>
    <d v="2016-10-08T07:15:00"/>
    <n v="176957"/>
    <n v="2949.2833333333333"/>
    <n v="2949.2833333333333"/>
    <n v="1"/>
    <m/>
    <m/>
  </r>
  <r>
    <x v="1"/>
    <x v="6"/>
    <x v="23"/>
    <s v="MTR.2533"/>
    <n v="1"/>
    <x v="12"/>
    <x v="2"/>
    <d v="2016-10-10T01:10:50"/>
    <d v="2016-10-08T07:22:00"/>
    <n v="150530"/>
    <n v="2508.8333333333335"/>
    <n v="2508.8333333333335"/>
    <n v="1"/>
    <m/>
    <m/>
  </r>
  <r>
    <x v="1"/>
    <x v="6"/>
    <x v="21"/>
    <s v="MTR.29782"/>
    <n v="1"/>
    <x v="12"/>
    <x v="2"/>
    <d v="2016-10-09T15:25:37"/>
    <d v="2016-10-08T07:30:00"/>
    <n v="114937"/>
    <n v="1915.6166666666666"/>
    <n v="1915.6166666666666"/>
    <n v="1"/>
    <m/>
    <m/>
  </r>
  <r>
    <x v="1"/>
    <x v="6"/>
    <x v="23"/>
    <s v="FS.2494"/>
    <n v="285"/>
    <x v="12"/>
    <x v="2"/>
    <d v="2016-10-08T14:10:48"/>
    <d v="2016-10-08T09:29:00"/>
    <n v="16908"/>
    <n v="281.8"/>
    <n v="80313"/>
    <n v="1"/>
    <m/>
    <m/>
  </r>
  <r>
    <x v="1"/>
    <x v="6"/>
    <x v="18"/>
    <s v="FS.1946"/>
    <n v="10"/>
    <x v="12"/>
    <x v="2"/>
    <d v="2016-10-08T14:35:34"/>
    <d v="2016-10-08T10:16:06"/>
    <n v="15568"/>
    <n v="259.46666666666664"/>
    <n v="2594.6666666666665"/>
    <n v="1"/>
    <m/>
    <m/>
  </r>
  <r>
    <x v="1"/>
    <x v="6"/>
    <x v="18"/>
    <s v="FS.1945"/>
    <n v="16"/>
    <x v="12"/>
    <x v="2"/>
    <d v="2016-10-08T18:00:01"/>
    <d v="2016-10-08T10:17:00"/>
    <n v="27781"/>
    <n v="463.01666666666665"/>
    <n v="7408.2666666666664"/>
    <n v="1"/>
    <m/>
    <m/>
  </r>
  <r>
    <x v="1"/>
    <x v="6"/>
    <x v="18"/>
    <s v="FS.1944"/>
    <n v="3"/>
    <x v="12"/>
    <x v="2"/>
    <d v="2016-10-09T11:24:06"/>
    <d v="2016-10-08T10:18:00"/>
    <n v="90366"/>
    <n v="1506.1"/>
    <n v="4518.2999999999993"/>
    <n v="1"/>
    <m/>
    <m/>
  </r>
  <r>
    <x v="1"/>
    <x v="6"/>
    <x v="18"/>
    <s v="TR.39550"/>
    <n v="2"/>
    <x v="12"/>
    <x v="2"/>
    <d v="2016-10-09T17:21:08"/>
    <d v="2016-10-08T10:18:00"/>
    <n v="111788"/>
    <n v="1863.1333333333334"/>
    <n v="3726.2666666666669"/>
    <n v="1"/>
    <m/>
    <m/>
  </r>
  <r>
    <x v="1"/>
    <x v="6"/>
    <x v="18"/>
    <s v="TR.39385"/>
    <n v="5"/>
    <x v="12"/>
    <x v="2"/>
    <d v="2016-10-09T17:19:19"/>
    <d v="2016-10-08T10:19:00"/>
    <n v="111619"/>
    <n v="1860.3166666666666"/>
    <n v="9301.5833333333321"/>
    <n v="1"/>
    <m/>
    <m/>
  </r>
  <r>
    <x v="1"/>
    <x v="6"/>
    <x v="18"/>
    <s v="FS.1941"/>
    <n v="8"/>
    <x v="12"/>
    <x v="2"/>
    <d v="2016-10-09T16:01:37"/>
    <d v="2016-10-08T10:19:00"/>
    <n v="106957"/>
    <n v="1782.6166666666666"/>
    <n v="14260.933333333332"/>
    <n v="1"/>
    <m/>
    <m/>
  </r>
  <r>
    <x v="1"/>
    <x v="6"/>
    <x v="21"/>
    <s v="MTR.2446"/>
    <n v="1"/>
    <x v="12"/>
    <x v="2"/>
    <d v="2016-10-09T15:26:00"/>
    <d v="2016-10-08T10:31:00"/>
    <n v="104100"/>
    <n v="1735"/>
    <n v="1735"/>
    <n v="1"/>
    <m/>
    <m/>
  </r>
  <r>
    <x v="1"/>
    <x v="5"/>
    <x v="24"/>
    <s v="FS.1856"/>
    <n v="21"/>
    <x v="12"/>
    <x v="2"/>
    <d v="2016-10-08T19:39:57"/>
    <d v="2016-10-08T10:44:00"/>
    <n v="32157"/>
    <n v="535.95000000000005"/>
    <n v="11254.95"/>
    <n v="1"/>
    <m/>
    <m/>
  </r>
  <r>
    <x v="1"/>
    <x v="5"/>
    <x v="24"/>
    <s v="FS.1879"/>
    <n v="10"/>
    <x v="12"/>
    <x v="2"/>
    <d v="2016-10-09T09:20:59"/>
    <d v="2016-10-08T10:45:00"/>
    <n v="81359"/>
    <n v="1355.9833333333333"/>
    <n v="13559.833333333334"/>
    <n v="1"/>
    <m/>
    <m/>
  </r>
  <r>
    <x v="1"/>
    <x v="5"/>
    <x v="24"/>
    <s v="TR.39563"/>
    <n v="5"/>
    <x v="12"/>
    <x v="2"/>
    <d v="2016-10-09T09:46:20"/>
    <d v="2016-10-08T10:46:00"/>
    <n v="82820"/>
    <n v="1380.3333333333333"/>
    <n v="6901.6666666666661"/>
    <n v="1"/>
    <m/>
    <m/>
  </r>
  <r>
    <x v="1"/>
    <x v="5"/>
    <x v="24"/>
    <s v="FS.1880"/>
    <n v="21"/>
    <x v="12"/>
    <x v="2"/>
    <d v="2016-10-09T08:36:18"/>
    <d v="2016-10-08T10:46:00"/>
    <n v="78618"/>
    <n v="1310.3"/>
    <n v="27516.3"/>
    <n v="1"/>
    <m/>
    <m/>
  </r>
  <r>
    <x v="1"/>
    <x v="5"/>
    <x v="24"/>
    <s v="FS.2017"/>
    <n v="42"/>
    <x v="12"/>
    <x v="2"/>
    <d v="2016-10-08T20:05:52"/>
    <d v="2016-10-08T10:47:00"/>
    <n v="33532"/>
    <n v="558.86666666666667"/>
    <n v="23472.400000000001"/>
    <n v="1"/>
    <m/>
    <m/>
  </r>
  <r>
    <x v="1"/>
    <x v="5"/>
    <x v="24"/>
    <s v="SW.2190"/>
    <n v="7"/>
    <x v="12"/>
    <x v="2"/>
    <d v="2016-10-09T20:45:18"/>
    <d v="2016-10-08T10:51:00"/>
    <n v="122058"/>
    <n v="2034.3"/>
    <n v="14240.1"/>
    <n v="1"/>
    <m/>
    <m/>
  </r>
  <r>
    <x v="1"/>
    <x v="6"/>
    <x v="23"/>
    <s v="FS.2517"/>
    <n v="54"/>
    <x v="12"/>
    <x v="2"/>
    <d v="2016-10-08T14:10:58"/>
    <d v="2016-10-08T11:10:00"/>
    <n v="10858"/>
    <n v="180.96666666666667"/>
    <n v="9772.2000000000007"/>
    <n v="1"/>
    <m/>
    <m/>
  </r>
  <r>
    <x v="1"/>
    <x v="6"/>
    <x v="23"/>
    <s v="FS.2463"/>
    <n v="13"/>
    <x v="12"/>
    <x v="2"/>
    <d v="2016-10-08T14:58:05"/>
    <d v="2016-10-08T11:11:00"/>
    <n v="13625"/>
    <n v="227.08333333333334"/>
    <n v="2952.0833333333335"/>
    <n v="1"/>
    <m/>
    <m/>
  </r>
  <r>
    <x v="1"/>
    <x v="6"/>
    <x v="21"/>
    <s v="TR.42563"/>
    <n v="2"/>
    <x v="12"/>
    <x v="2"/>
    <d v="2016-10-09T20:05:11"/>
    <d v="2016-10-08T12:06:00"/>
    <n v="115151"/>
    <n v="1919.1833333333334"/>
    <n v="3838.3666666666668"/>
    <n v="1"/>
    <m/>
    <m/>
  </r>
  <r>
    <x v="1"/>
    <x v="6"/>
    <x v="21"/>
    <s v="FS.8815"/>
    <n v="1"/>
    <x v="12"/>
    <x v="2"/>
    <d v="2016-10-10T18:02:52"/>
    <d v="2016-10-08T12:08:00"/>
    <n v="194092"/>
    <n v="3234.8666666666668"/>
    <n v="3234.8666666666668"/>
    <n v="1"/>
    <m/>
    <m/>
  </r>
  <r>
    <x v="1"/>
    <x v="5"/>
    <x v="24"/>
    <s v="FS.1967"/>
    <n v="5"/>
    <x v="12"/>
    <x v="0"/>
    <d v="2016-10-10T04:28:23"/>
    <d v="2016-10-08T14:01:00"/>
    <n v="138443"/>
    <n v="2307.3833333333332"/>
    <n v="11536.916666666666"/>
    <n v="1"/>
    <m/>
    <m/>
  </r>
  <r>
    <x v="1"/>
    <x v="5"/>
    <x v="14"/>
    <s v="FS.2204"/>
    <n v="22"/>
    <x v="12"/>
    <x v="2"/>
    <d v="2016-10-09T08:10:37"/>
    <d v="2016-10-08T16:41:01"/>
    <n v="55776"/>
    <n v="929.6"/>
    <n v="20451.2"/>
    <n v="1"/>
    <m/>
    <m/>
  </r>
  <r>
    <x v="1"/>
    <x v="5"/>
    <x v="14"/>
    <s v="PL.111324"/>
    <n v="1"/>
    <x v="12"/>
    <x v="2"/>
    <d v="2016-10-09T11:51:02"/>
    <d v="2016-10-08T16:45:00"/>
    <n v="68762"/>
    <n v="1146.0333333333333"/>
    <n v="1146.0333333333333"/>
    <n v="1"/>
    <m/>
    <m/>
  </r>
  <r>
    <x v="1"/>
    <x v="5"/>
    <x v="14"/>
    <s v="FS.2107"/>
    <n v="135"/>
    <x v="12"/>
    <x v="2"/>
    <d v="2016-10-09T17:43:01"/>
    <d v="2016-10-08T16:46:00"/>
    <n v="89821"/>
    <n v="1497.0166666666667"/>
    <n v="202097.25"/>
    <n v="1"/>
    <m/>
    <m/>
  </r>
  <r>
    <x v="1"/>
    <x v="5"/>
    <x v="14"/>
    <s v="FS.1889"/>
    <n v="9"/>
    <x v="12"/>
    <x v="2"/>
    <d v="2016-10-10T10:16:10"/>
    <d v="2016-10-08T16:49:00"/>
    <n v="149230"/>
    <n v="2487.1666666666665"/>
    <n v="22384.5"/>
    <n v="1"/>
    <m/>
    <m/>
  </r>
  <r>
    <x v="1"/>
    <x v="5"/>
    <x v="14"/>
    <s v="TR.39361"/>
    <n v="2"/>
    <x v="12"/>
    <x v="2"/>
    <d v="2016-10-10T11:14:52"/>
    <d v="2016-10-08T16:50:00"/>
    <n v="152692"/>
    <n v="2544.8666666666668"/>
    <n v="5089.7333333333336"/>
    <n v="1"/>
    <m/>
    <m/>
  </r>
  <r>
    <x v="1"/>
    <x v="5"/>
    <x v="14"/>
    <s v="FS.1895"/>
    <n v="9"/>
    <x v="12"/>
    <x v="2"/>
    <d v="2016-10-10T08:48:23"/>
    <d v="2016-10-08T16:50:00"/>
    <n v="143903"/>
    <n v="2398.3833333333332"/>
    <n v="21585.449999999997"/>
    <n v="1"/>
    <m/>
    <m/>
  </r>
  <r>
    <x v="1"/>
    <x v="5"/>
    <x v="14"/>
    <s v="FS.8908"/>
    <n v="33"/>
    <x v="12"/>
    <x v="2"/>
    <d v="2016-10-10T12:27:29"/>
    <d v="2016-10-08T16:51:00"/>
    <n v="156989"/>
    <n v="2616.4833333333331"/>
    <n v="86343.95"/>
    <n v="1"/>
    <m/>
    <m/>
  </r>
  <r>
    <x v="1"/>
    <x v="5"/>
    <x v="14"/>
    <s v="FS.2764"/>
    <n v="246"/>
    <x v="12"/>
    <x v="2"/>
    <d v="2016-10-08T20:52:45"/>
    <d v="2016-10-08T17:45:00"/>
    <n v="11265"/>
    <n v="187.75"/>
    <n v="46186.5"/>
    <n v="1"/>
    <m/>
    <m/>
  </r>
  <r>
    <x v="1"/>
    <x v="6"/>
    <x v="18"/>
    <s v="FDR.2910"/>
    <n v="536"/>
    <x v="6"/>
    <x v="0"/>
    <d v="2016-02-25T11:20:02"/>
    <d v="2016-02-25T11:14:00"/>
    <n v="362"/>
    <n v="6.0333333333333332"/>
    <n v="3233.8666666666668"/>
    <n v="1"/>
    <m/>
    <m/>
  </r>
  <r>
    <x v="1"/>
    <x v="6"/>
    <x v="18"/>
    <s v="FDR.2910"/>
    <n v="546"/>
    <x v="12"/>
    <x v="2"/>
    <d v="2016-10-08T10:16:06"/>
    <d v="2016-10-07T12:56:00"/>
    <n v="76806"/>
    <n v="1280.0999999999999"/>
    <n v="698934.6"/>
    <n v="1"/>
    <m/>
    <m/>
  </r>
  <r>
    <x v="1"/>
    <x v="1"/>
    <x v="2"/>
    <s v="FS.2603"/>
    <n v="12"/>
    <x v="12"/>
    <x v="2"/>
    <d v="2016-10-09T19:15:46"/>
    <d v="2016-10-08T17:51:00"/>
    <n v="91486"/>
    <n v="1524.7666666666667"/>
    <n v="18297.2"/>
    <n v="1"/>
    <m/>
    <m/>
  </r>
  <r>
    <x v="1"/>
    <x v="6"/>
    <x v="18"/>
    <s v="MTR.649"/>
    <n v="1"/>
    <x v="12"/>
    <x v="2"/>
    <d v="2016-10-09T15:38:25"/>
    <d v="2016-10-08T18:07:00"/>
    <n v="77485"/>
    <n v="1291.4166666666667"/>
    <n v="1291.4166666666667"/>
    <n v="1"/>
    <m/>
    <m/>
  </r>
  <r>
    <x v="1"/>
    <x v="6"/>
    <x v="34"/>
    <s v="FS.1921"/>
    <n v="15"/>
    <x v="12"/>
    <x v="2"/>
    <d v="2016-10-09T15:29:33"/>
    <d v="2016-10-08T18:58:00"/>
    <n v="73893"/>
    <n v="1231.55"/>
    <n v="18473.25"/>
    <n v="1"/>
    <m/>
    <m/>
  </r>
  <r>
    <x v="1"/>
    <x v="6"/>
    <x v="13"/>
    <s v="FS.2249"/>
    <n v="44"/>
    <x v="12"/>
    <x v="2"/>
    <d v="2016-10-09T08:39:42"/>
    <d v="2016-10-08T19:01:00"/>
    <n v="49122"/>
    <n v="818.7"/>
    <n v="36022.800000000003"/>
    <n v="1"/>
    <m/>
    <m/>
  </r>
  <r>
    <x v="1"/>
    <x v="6"/>
    <x v="13"/>
    <s v="FS.2270"/>
    <n v="28"/>
    <x v="12"/>
    <x v="2"/>
    <d v="2016-10-09T08:40:00"/>
    <d v="2016-10-08T19:02:00"/>
    <n v="49080"/>
    <n v="818"/>
    <n v="22904"/>
    <n v="1"/>
    <m/>
    <m/>
  </r>
  <r>
    <x v="1"/>
    <x v="6"/>
    <x v="13"/>
    <s v="FS.2600"/>
    <n v="55"/>
    <x v="12"/>
    <x v="2"/>
    <d v="2016-10-09T14:27:33"/>
    <d v="2016-10-08T19:02:00"/>
    <n v="69933"/>
    <n v="1165.55"/>
    <n v="64105.25"/>
    <n v="1"/>
    <m/>
    <m/>
  </r>
  <r>
    <x v="1"/>
    <x v="6"/>
    <x v="13"/>
    <s v="FS.2299"/>
    <n v="5"/>
    <x v="12"/>
    <x v="2"/>
    <d v="2016-10-09T10:05:00"/>
    <d v="2016-10-08T19:04:00"/>
    <n v="54060"/>
    <n v="901"/>
    <n v="4505"/>
    <n v="1"/>
    <m/>
    <m/>
  </r>
  <r>
    <x v="1"/>
    <x v="6"/>
    <x v="13"/>
    <s v="SW.2312"/>
    <n v="1"/>
    <x v="12"/>
    <x v="2"/>
    <d v="2016-10-09T10:04:46"/>
    <d v="2016-10-08T19:04:00"/>
    <n v="54046"/>
    <n v="900.76666666666665"/>
    <n v="900.76666666666665"/>
    <n v="1"/>
    <m/>
    <m/>
  </r>
  <r>
    <x v="1"/>
    <x v="6"/>
    <x v="13"/>
    <s v="FS.2399"/>
    <n v="8"/>
    <x v="12"/>
    <x v="2"/>
    <d v="2016-10-09T11:29:51"/>
    <d v="2016-10-08T19:05:00"/>
    <n v="59091"/>
    <n v="984.85"/>
    <n v="7878.8"/>
    <n v="1"/>
    <m/>
    <m/>
  </r>
  <r>
    <x v="1"/>
    <x v="5"/>
    <x v="14"/>
    <s v="FS.2130"/>
    <n v="41"/>
    <x v="12"/>
    <x v="2"/>
    <d v="2016-10-09T11:51:35"/>
    <d v="2016-10-08T19:06:00"/>
    <n v="60335"/>
    <n v="1005.5833333333334"/>
    <n v="41228.916666666672"/>
    <n v="1"/>
    <m/>
    <m/>
  </r>
  <r>
    <x v="1"/>
    <x v="6"/>
    <x v="13"/>
    <s v="FS.2393"/>
    <n v="21"/>
    <x v="12"/>
    <x v="2"/>
    <d v="2016-10-09T11:29:35"/>
    <d v="2016-10-08T19:06:00"/>
    <n v="59015"/>
    <n v="983.58333333333337"/>
    <n v="20655.25"/>
    <n v="1"/>
    <m/>
    <m/>
  </r>
  <r>
    <x v="1"/>
    <x v="6"/>
    <x v="13"/>
    <s v="FS.2493"/>
    <n v="67"/>
    <x v="12"/>
    <x v="2"/>
    <d v="2016-10-09T14:28:58"/>
    <d v="2016-10-08T19:07:00"/>
    <n v="69718"/>
    <n v="1161.9666666666667"/>
    <n v="77851.766666666663"/>
    <n v="1"/>
    <m/>
    <m/>
  </r>
  <r>
    <x v="1"/>
    <x v="6"/>
    <x v="13"/>
    <s v="FS.2465"/>
    <n v="13"/>
    <x v="12"/>
    <x v="2"/>
    <d v="2016-10-09T14:28:36"/>
    <d v="2016-10-08T19:07:00"/>
    <n v="69696"/>
    <n v="1161.5999999999999"/>
    <n v="15100.8"/>
    <n v="1"/>
    <m/>
    <m/>
  </r>
  <r>
    <x v="1"/>
    <x v="6"/>
    <x v="13"/>
    <s v="FS.2541"/>
    <n v="260"/>
    <x v="12"/>
    <x v="2"/>
    <d v="2016-10-09T14:28:11"/>
    <d v="2016-10-08T19:08:00"/>
    <n v="69611"/>
    <n v="1160.1833333333334"/>
    <n v="301647.66666666669"/>
    <n v="1"/>
    <m/>
    <m/>
  </r>
  <r>
    <x v="1"/>
    <x v="6"/>
    <x v="13"/>
    <s v="TR.42213"/>
    <n v="1"/>
    <x v="12"/>
    <x v="2"/>
    <d v="2016-10-09T17:16:22"/>
    <d v="2016-10-08T19:10:00"/>
    <n v="79582"/>
    <n v="1326.3666666666666"/>
    <n v="1326.3666666666666"/>
    <n v="1"/>
    <m/>
    <m/>
  </r>
  <r>
    <x v="1"/>
    <x v="6"/>
    <x v="13"/>
    <s v="FS.2695"/>
    <n v="26"/>
    <x v="12"/>
    <x v="2"/>
    <d v="2016-10-09T17:16:32"/>
    <d v="2016-10-08T19:11:00"/>
    <n v="79532"/>
    <n v="1325.5333333333333"/>
    <n v="34463.866666666669"/>
    <n v="1"/>
    <m/>
    <m/>
  </r>
  <r>
    <x v="1"/>
    <x v="6"/>
    <x v="13"/>
    <s v="FS.2813"/>
    <n v="2"/>
    <x v="12"/>
    <x v="2"/>
    <d v="2016-10-09T17:16:05"/>
    <d v="2016-10-08T19:12:00"/>
    <n v="79445"/>
    <n v="1324.0833333333333"/>
    <n v="2648.1666666666665"/>
    <n v="1"/>
    <m/>
    <m/>
  </r>
  <r>
    <x v="1"/>
    <x v="6"/>
    <x v="13"/>
    <s v="FS.2855"/>
    <n v="84"/>
    <x v="12"/>
    <x v="2"/>
    <d v="2016-10-09T21:33:28"/>
    <d v="2016-10-08T19:13:00"/>
    <n v="94828"/>
    <n v="1580.4666666666667"/>
    <n v="132759.20000000001"/>
    <n v="1"/>
    <m/>
    <m/>
  </r>
  <r>
    <x v="1"/>
    <x v="6"/>
    <x v="13"/>
    <s v="TR.42839"/>
    <n v="6"/>
    <x v="12"/>
    <x v="0"/>
    <d v="2016-10-10T08:48:09"/>
    <d v="2016-10-08T19:13:00"/>
    <n v="135309"/>
    <n v="2255.15"/>
    <n v="13530.900000000001"/>
    <n v="1"/>
    <m/>
    <m/>
  </r>
  <r>
    <x v="1"/>
    <x v="6"/>
    <x v="13"/>
    <s v="FS.2800"/>
    <n v="147"/>
    <x v="12"/>
    <x v="2"/>
    <d v="2016-10-09T17:16:44"/>
    <d v="2016-10-08T19:13:00"/>
    <n v="79424"/>
    <n v="1323.7333333333333"/>
    <n v="194588.79999999999"/>
    <n v="1"/>
    <m/>
    <m/>
  </r>
  <r>
    <x v="1"/>
    <x v="5"/>
    <x v="37"/>
    <s v="MTR.7396"/>
    <n v="1"/>
    <x v="12"/>
    <x v="2"/>
    <d v="2016-10-10T08:24:31"/>
    <d v="2016-10-08T19:16:00"/>
    <n v="133711"/>
    <n v="2228.5166666666669"/>
    <n v="2228.5166666666669"/>
    <n v="1"/>
    <m/>
    <m/>
  </r>
  <r>
    <x v="1"/>
    <x v="1"/>
    <x v="2"/>
    <s v="FS.2639"/>
    <n v="15"/>
    <x v="12"/>
    <x v="0"/>
    <d v="2016-10-09T10:45:23"/>
    <d v="2016-10-08T19:26:00"/>
    <n v="55163"/>
    <n v="919.38333333333333"/>
    <n v="13790.75"/>
    <n v="1"/>
    <m/>
    <m/>
  </r>
  <r>
    <x v="1"/>
    <x v="5"/>
    <x v="37"/>
    <s v="MTR.7486"/>
    <n v="1"/>
    <x v="12"/>
    <x v="2"/>
    <d v="2016-10-10T08:24:49"/>
    <d v="2016-10-08T19:29:00"/>
    <n v="132949"/>
    <n v="2215.8166666666666"/>
    <n v="2215.8166666666666"/>
    <n v="1"/>
    <m/>
    <m/>
  </r>
  <r>
    <x v="1"/>
    <x v="5"/>
    <x v="37"/>
    <s v="MTR.7440"/>
    <n v="1"/>
    <x v="12"/>
    <x v="2"/>
    <d v="2016-10-10T08:25:02"/>
    <d v="2016-10-08T19:29:00"/>
    <n v="132962"/>
    <n v="2216.0333333333333"/>
    <n v="2216.0333333333333"/>
    <n v="1"/>
    <m/>
    <m/>
  </r>
  <r>
    <x v="1"/>
    <x v="6"/>
    <x v="18"/>
    <s v="MTR.11352"/>
    <n v="1"/>
    <x v="12"/>
    <x v="2"/>
    <d v="2016-10-09T16:02:40"/>
    <d v="2016-10-08T19:33:00"/>
    <n v="73780"/>
    <n v="1229.6666666666667"/>
    <n v="1229.6666666666667"/>
    <n v="1"/>
    <m/>
    <m/>
  </r>
  <r>
    <x v="1"/>
    <x v="6"/>
    <x v="13"/>
    <s v="MTR.1379"/>
    <n v="1"/>
    <x v="12"/>
    <x v="2"/>
    <d v="2016-10-09T15:33:08"/>
    <d v="2016-10-08T19:37:00"/>
    <n v="71768"/>
    <n v="1196.1333333333334"/>
    <n v="1196.1333333333334"/>
    <n v="1"/>
    <m/>
    <m/>
  </r>
  <r>
    <x v="1"/>
    <x v="5"/>
    <x v="14"/>
    <s v="TR.40186"/>
    <n v="7"/>
    <x v="12"/>
    <x v="0"/>
    <d v="2016-10-10T01:13:42"/>
    <d v="2016-10-08T19:50:00"/>
    <n v="105822"/>
    <n v="1763.7"/>
    <n v="12345.9"/>
    <n v="1"/>
    <m/>
    <m/>
  </r>
  <r>
    <x v="1"/>
    <x v="6"/>
    <x v="13"/>
    <s v="TR.42747"/>
    <n v="5"/>
    <x v="12"/>
    <x v="2"/>
    <d v="2016-10-09T15:57:12"/>
    <d v="2016-10-08T20:19:00"/>
    <n v="70692"/>
    <n v="1178.2"/>
    <n v="5891"/>
    <n v="1"/>
    <m/>
    <m/>
  </r>
  <r>
    <x v="1"/>
    <x v="5"/>
    <x v="14"/>
    <s v="MTR.8195"/>
    <n v="1"/>
    <x v="12"/>
    <x v="2"/>
    <d v="2016-10-10T02:33:49"/>
    <d v="2016-10-08T20:38:00"/>
    <n v="107749"/>
    <n v="1795.8166666666666"/>
    <n v="1795.8166666666666"/>
    <n v="1"/>
    <m/>
    <m/>
  </r>
  <r>
    <x v="1"/>
    <x v="1"/>
    <x v="11"/>
    <s v="FS.2122"/>
    <n v="101"/>
    <x v="12"/>
    <x v="2"/>
    <d v="2016-10-08T21:14:25"/>
    <d v="2016-10-08T20:49:19"/>
    <n v="1506"/>
    <n v="25.1"/>
    <n v="2535.1000000000004"/>
    <n v="1"/>
    <m/>
    <m/>
  </r>
  <r>
    <x v="1"/>
    <x v="1"/>
    <x v="11"/>
    <s v="FS.27987"/>
    <n v="25"/>
    <x v="12"/>
    <x v="2"/>
    <d v="2016-10-09T10:36:29"/>
    <d v="2016-10-08T20:49:19"/>
    <n v="49630"/>
    <n v="827.16666666666663"/>
    <n v="20679.166666666664"/>
    <n v="1"/>
    <m/>
    <m/>
  </r>
  <r>
    <x v="1"/>
    <x v="1"/>
    <x v="11"/>
    <s v="FS.2257"/>
    <n v="159"/>
    <x v="12"/>
    <x v="2"/>
    <d v="2016-10-09T18:17:15"/>
    <d v="2016-10-08T20:49:19"/>
    <n v="77276"/>
    <n v="1287.9333333333334"/>
    <n v="204781.40000000002"/>
    <n v="1"/>
    <m/>
    <m/>
  </r>
  <r>
    <x v="1"/>
    <x v="5"/>
    <x v="37"/>
    <s v="MTR.7397"/>
    <n v="1"/>
    <x v="12"/>
    <x v="2"/>
    <d v="2016-10-10T08:25:15"/>
    <d v="2016-10-08T20:52:00"/>
    <n v="127995"/>
    <n v="2133.25"/>
    <n v="2133.25"/>
    <n v="1"/>
    <m/>
    <m/>
  </r>
  <r>
    <x v="1"/>
    <x v="6"/>
    <x v="13"/>
    <s v="MTR.2109"/>
    <n v="1"/>
    <x v="12"/>
    <x v="2"/>
    <d v="2016-10-10T02:03:00"/>
    <d v="2016-10-08T21:03:00"/>
    <n v="104400"/>
    <n v="1740"/>
    <n v="1740"/>
    <n v="1"/>
    <m/>
    <m/>
  </r>
  <r>
    <x v="1"/>
    <x v="1"/>
    <x v="11"/>
    <s v="FS.2189"/>
    <n v="5"/>
    <x v="12"/>
    <x v="2"/>
    <d v="2016-10-09T09:32:01"/>
    <d v="2016-10-08T21:18:00"/>
    <n v="44041"/>
    <n v="734.01666666666665"/>
    <n v="3670.083333333333"/>
    <n v="1"/>
    <m/>
    <m/>
  </r>
  <r>
    <x v="1"/>
    <x v="1"/>
    <x v="11"/>
    <s v="FS.2513"/>
    <n v="48"/>
    <x v="12"/>
    <x v="2"/>
    <d v="2016-10-09T08:41:07"/>
    <d v="2016-10-08T21:20:00"/>
    <n v="40867"/>
    <n v="681.11666666666667"/>
    <n v="32693.599999999999"/>
    <n v="1"/>
    <m/>
    <m/>
  </r>
  <r>
    <x v="1"/>
    <x v="5"/>
    <x v="37"/>
    <s v="MTR.7406"/>
    <n v="1"/>
    <x v="12"/>
    <x v="2"/>
    <d v="2016-10-10T08:25:30"/>
    <d v="2016-10-08T21:21:00"/>
    <n v="126270"/>
    <n v="2104.5"/>
    <n v="2104.5"/>
    <n v="1"/>
    <m/>
    <m/>
  </r>
  <r>
    <x v="1"/>
    <x v="6"/>
    <x v="34"/>
    <s v="MTR.14474"/>
    <n v="1"/>
    <x v="12"/>
    <x v="2"/>
    <d v="2016-10-09T12:44:51"/>
    <d v="2016-10-08T21:36:00"/>
    <n v="54531"/>
    <n v="908.85"/>
    <n v="908.85"/>
    <n v="1"/>
    <m/>
    <m/>
  </r>
  <r>
    <x v="1"/>
    <x v="6"/>
    <x v="35"/>
    <s v="FS.2435"/>
    <n v="50"/>
    <x v="12"/>
    <x v="2"/>
    <d v="2016-10-09T11:09:00"/>
    <d v="2016-10-08T21:37:00"/>
    <n v="48720"/>
    <n v="812"/>
    <n v="40600"/>
    <n v="1"/>
    <m/>
    <m/>
  </r>
  <r>
    <x v="1"/>
    <x v="5"/>
    <x v="37"/>
    <s v="MTR.12160"/>
    <n v="1"/>
    <x v="12"/>
    <x v="2"/>
    <d v="2016-10-10T08:21:33"/>
    <d v="2016-10-08T21:41:00"/>
    <n v="124833"/>
    <n v="2080.5500000000002"/>
    <n v="2080.5500000000002"/>
    <n v="1"/>
    <m/>
    <m/>
  </r>
  <r>
    <x v="1"/>
    <x v="6"/>
    <x v="35"/>
    <s v="FS.2258"/>
    <n v="26"/>
    <x v="12"/>
    <x v="2"/>
    <d v="2016-10-09T18:01:52"/>
    <d v="2016-10-08T21:51:00"/>
    <n v="72652"/>
    <n v="1210.8666666666666"/>
    <n v="31482.533333333329"/>
    <n v="1"/>
    <m/>
    <m/>
  </r>
  <r>
    <x v="1"/>
    <x v="6"/>
    <x v="35"/>
    <s v="FS.2434"/>
    <n v="15"/>
    <x v="12"/>
    <x v="2"/>
    <d v="2016-10-09T11:09:14"/>
    <d v="2016-10-08T21:53:00"/>
    <n v="47774"/>
    <n v="796.23333333333335"/>
    <n v="11943.5"/>
    <n v="1"/>
    <m/>
    <m/>
  </r>
  <r>
    <x v="1"/>
    <x v="6"/>
    <x v="35"/>
    <s v="FS.2314"/>
    <n v="18"/>
    <x v="12"/>
    <x v="2"/>
    <d v="2016-10-09T08:52:21"/>
    <d v="2016-10-08T21:54:00"/>
    <n v="39501"/>
    <n v="658.35"/>
    <n v="11850.300000000001"/>
    <n v="1"/>
    <m/>
    <m/>
  </r>
  <r>
    <x v="1"/>
    <x v="6"/>
    <x v="35"/>
    <s v="MTR.803"/>
    <n v="1"/>
    <x v="12"/>
    <x v="2"/>
    <d v="2016-10-09T16:02:06"/>
    <d v="2016-10-08T22:10:00"/>
    <n v="64326"/>
    <n v="1072.0999999999999"/>
    <n v="1072.0999999999999"/>
    <n v="1"/>
    <m/>
    <m/>
  </r>
  <r>
    <x v="1"/>
    <x v="5"/>
    <x v="24"/>
    <s v="PL.113606"/>
    <n v="2"/>
    <x v="12"/>
    <x v="2"/>
    <d v="2016-10-09T14:52:33"/>
    <d v="2016-10-08T23:29:00"/>
    <n v="55413"/>
    <n v="923.55"/>
    <n v="1847.1"/>
    <n v="1"/>
    <m/>
    <m/>
  </r>
  <r>
    <x v="1"/>
    <x v="1"/>
    <x v="2"/>
    <s v="MTR.14115"/>
    <n v="1"/>
    <x v="12"/>
    <x v="2"/>
    <d v="2016-10-09T10:48:34"/>
    <d v="2016-10-09T00:06:00"/>
    <n v="38554"/>
    <n v="642.56666666666672"/>
    <n v="642.56666666666672"/>
    <n v="1"/>
    <m/>
    <m/>
  </r>
  <r>
    <x v="1"/>
    <x v="6"/>
    <x v="13"/>
    <s v="MTR.1308"/>
    <n v="1"/>
    <x v="12"/>
    <x v="2"/>
    <d v="2016-10-10T02:07:00"/>
    <d v="2016-10-09T02:49:00"/>
    <n v="83880"/>
    <n v="1398"/>
    <n v="1398"/>
    <n v="1"/>
    <m/>
    <m/>
  </r>
  <r>
    <x v="1"/>
    <x v="10"/>
    <x v="41"/>
    <s v="BLANK"/>
    <n v="1"/>
    <x v="12"/>
    <x v="2"/>
    <d v="2016-10-09T23:26:33"/>
    <d v="2016-10-09T06:45:00"/>
    <n v="60093"/>
    <n v="1001.55"/>
    <n v="1001.55"/>
    <n v="1"/>
    <m/>
    <m/>
  </r>
  <r>
    <x v="1"/>
    <x v="6"/>
    <x v="34"/>
    <s v="MTR.13194"/>
    <n v="1"/>
    <x v="12"/>
    <x v="2"/>
    <d v="2016-10-09T12:42:27"/>
    <d v="2016-10-09T08:42:00"/>
    <n v="14427"/>
    <n v="240.45"/>
    <n v="240.45"/>
    <n v="1"/>
    <m/>
    <m/>
  </r>
  <r>
    <x v="1"/>
    <x v="5"/>
    <x v="37"/>
    <s v="MTR.13686"/>
    <n v="1"/>
    <x v="12"/>
    <x v="2"/>
    <d v="2016-10-10T08:31:45"/>
    <d v="2016-10-09T08:44:00"/>
    <n v="85665"/>
    <n v="1427.75"/>
    <n v="1427.75"/>
    <n v="1"/>
    <m/>
    <m/>
  </r>
  <r>
    <x v="1"/>
    <x v="6"/>
    <x v="35"/>
    <s v="MTR.13499"/>
    <n v="1"/>
    <x v="12"/>
    <x v="2"/>
    <d v="2016-10-10T02:52:00"/>
    <d v="2016-10-09T08:44:00"/>
    <n v="65280"/>
    <n v="1088"/>
    <n v="1088"/>
    <n v="1"/>
    <m/>
    <m/>
  </r>
  <r>
    <x v="1"/>
    <x v="5"/>
    <x v="37"/>
    <s v="MTR.11964"/>
    <n v="1"/>
    <x v="12"/>
    <x v="2"/>
    <d v="2016-10-10T08:20:45"/>
    <d v="2016-10-09T08:49:00"/>
    <n v="84705"/>
    <n v="1411.75"/>
    <n v="1411.75"/>
    <n v="1"/>
    <m/>
    <m/>
  </r>
  <r>
    <x v="1"/>
    <x v="6"/>
    <x v="13"/>
    <s v="MTR.14240"/>
    <n v="1"/>
    <x v="12"/>
    <x v="2"/>
    <d v="2016-10-10T01:59:00"/>
    <d v="2016-10-09T09:06:00"/>
    <n v="60780"/>
    <n v="1013"/>
    <n v="1013"/>
    <n v="1"/>
    <m/>
    <m/>
  </r>
  <r>
    <x v="1"/>
    <x v="5"/>
    <x v="14"/>
    <s v="MTR.6624"/>
    <n v="1"/>
    <x v="12"/>
    <x v="2"/>
    <d v="2016-10-10T00:12:55"/>
    <d v="2016-10-09T09:29:00"/>
    <n v="53035"/>
    <n v="883.91666666666663"/>
    <n v="883.91666666666663"/>
    <n v="1"/>
    <m/>
    <m/>
  </r>
  <r>
    <x v="1"/>
    <x v="5"/>
    <x v="37"/>
    <s v="MTR.7430"/>
    <n v="1"/>
    <x v="12"/>
    <x v="2"/>
    <d v="2016-10-10T08:25:43"/>
    <d v="2016-10-09T09:33:00"/>
    <n v="82363"/>
    <n v="1372.7166666666667"/>
    <n v="1372.7166666666667"/>
    <n v="1"/>
    <m/>
    <m/>
  </r>
  <r>
    <x v="1"/>
    <x v="6"/>
    <x v="18"/>
    <s v="MTR.6870"/>
    <n v="1"/>
    <x v="12"/>
    <x v="2"/>
    <d v="2016-10-10T08:10:46"/>
    <d v="2016-10-09T10:21:00"/>
    <n v="78586"/>
    <n v="1309.7666666666667"/>
    <n v="1309.7666666666667"/>
    <n v="1"/>
    <m/>
    <m/>
  </r>
  <r>
    <x v="1"/>
    <x v="5"/>
    <x v="14"/>
    <s v="FS.2294"/>
    <n v="4"/>
    <x v="12"/>
    <x v="0"/>
    <d v="2016-10-10T02:16:16"/>
    <d v="2016-10-09T10:30:00"/>
    <n v="56776"/>
    <n v="946.26666666666665"/>
    <n v="3785.0666666666666"/>
    <n v="1"/>
    <m/>
    <m/>
  </r>
  <r>
    <x v="1"/>
    <x v="1"/>
    <x v="11"/>
    <s v="FS.2076"/>
    <n v="15"/>
    <x v="12"/>
    <x v="2"/>
    <d v="2016-10-09T16:52:00"/>
    <d v="2016-10-09T10:36:29"/>
    <n v="22531"/>
    <n v="375.51666666666665"/>
    <n v="5632.75"/>
    <n v="1"/>
    <m/>
    <m/>
  </r>
  <r>
    <x v="1"/>
    <x v="5"/>
    <x v="37"/>
    <s v="MTR.7458"/>
    <n v="1"/>
    <x v="12"/>
    <x v="2"/>
    <d v="2016-10-10T15:03:35"/>
    <d v="2016-10-09T10:45:00"/>
    <n v="101915"/>
    <n v="1698.5833333333333"/>
    <n v="1698.5833333333333"/>
    <n v="1"/>
    <m/>
    <m/>
  </r>
  <r>
    <x v="1"/>
    <x v="6"/>
    <x v="35"/>
    <s v="MTR.167"/>
    <n v="1"/>
    <x v="12"/>
    <x v="2"/>
    <d v="2016-10-10T02:20:00"/>
    <d v="2016-10-09T11:03:00"/>
    <n v="55020"/>
    <n v="917"/>
    <n v="917"/>
    <n v="1"/>
    <m/>
    <m/>
  </r>
  <r>
    <x v="1"/>
    <x v="5"/>
    <x v="37"/>
    <s v="MTR.7435"/>
    <n v="1"/>
    <x v="12"/>
    <x v="2"/>
    <d v="2016-10-10T08:25:56"/>
    <d v="2016-10-09T11:05:00"/>
    <n v="76856"/>
    <n v="1280.9333333333334"/>
    <n v="1280.9333333333334"/>
    <n v="1"/>
    <m/>
    <m/>
  </r>
  <r>
    <x v="1"/>
    <x v="5"/>
    <x v="24"/>
    <s v="MTR.6780"/>
    <n v="1"/>
    <x v="12"/>
    <x v="2"/>
    <d v="2016-10-09T16:24:37"/>
    <d v="2016-10-09T11:10:00"/>
    <n v="18877"/>
    <n v="314.61666666666667"/>
    <n v="314.61666666666667"/>
    <n v="1"/>
    <m/>
    <m/>
  </r>
  <r>
    <x v="1"/>
    <x v="5"/>
    <x v="37"/>
    <s v="MTR.12029"/>
    <n v="1"/>
    <x v="12"/>
    <x v="2"/>
    <d v="2016-10-10T08:21:08"/>
    <d v="2016-10-09T11:15:00"/>
    <n v="75968"/>
    <n v="1266.1333333333334"/>
    <n v="1266.1333333333334"/>
    <n v="1"/>
    <m/>
    <m/>
  </r>
  <r>
    <x v="1"/>
    <x v="6"/>
    <x v="21"/>
    <s v="MTR.1625"/>
    <n v="1"/>
    <x v="12"/>
    <x v="2"/>
    <d v="2016-10-10T05:23:40"/>
    <d v="2016-10-09T11:21:00"/>
    <n v="64960"/>
    <n v="1082.6666666666667"/>
    <n v="1082.6666666666667"/>
    <n v="1"/>
    <m/>
    <m/>
  </r>
  <r>
    <x v="1"/>
    <x v="10"/>
    <x v="41"/>
    <s v="BLANK"/>
    <n v="1"/>
    <x v="12"/>
    <x v="0"/>
    <d v="2016-10-10T09:09:26"/>
    <d v="2016-10-09T11:26:00"/>
    <n v="78206"/>
    <n v="1303.4333333333334"/>
    <n v="1303.4333333333334"/>
    <n v="1"/>
    <m/>
    <m/>
  </r>
  <r>
    <x v="1"/>
    <x v="6"/>
    <x v="18"/>
    <s v="MTR.6996"/>
    <n v="1"/>
    <x v="12"/>
    <x v="2"/>
    <d v="2016-10-10T06:05:00"/>
    <d v="2016-10-09T11:32:00"/>
    <n v="66780"/>
    <n v="1113"/>
    <n v="1113"/>
    <n v="1"/>
    <m/>
    <m/>
  </r>
  <r>
    <x v="1"/>
    <x v="6"/>
    <x v="21"/>
    <s v="MTR.5402"/>
    <n v="1"/>
    <x v="12"/>
    <x v="2"/>
    <d v="2016-10-10T08:39:30"/>
    <d v="2016-10-09T11:53:00"/>
    <n v="74790"/>
    <n v="1246.5"/>
    <n v="1246.5"/>
    <n v="1"/>
    <m/>
    <m/>
  </r>
  <r>
    <x v="1"/>
    <x v="6"/>
    <x v="21"/>
    <s v="TR.42552"/>
    <n v="9"/>
    <x v="12"/>
    <x v="0"/>
    <d v="2016-10-10T06:42:05"/>
    <d v="2016-10-09T12:03:00"/>
    <n v="67145"/>
    <n v="1119.0833333333333"/>
    <n v="10071.75"/>
    <n v="1"/>
    <m/>
    <m/>
  </r>
  <r>
    <x v="1"/>
    <x v="5"/>
    <x v="37"/>
    <s v="MTR.12159"/>
    <n v="1"/>
    <x v="12"/>
    <x v="2"/>
    <d v="2016-10-10T08:21:21"/>
    <d v="2016-10-09T12:11:00"/>
    <n v="72621"/>
    <n v="1210.3499999999999"/>
    <n v="1210.3499999999999"/>
    <n v="1"/>
    <m/>
    <m/>
  </r>
  <r>
    <x v="1"/>
    <x v="1"/>
    <x v="2"/>
    <s v="FS.2692"/>
    <n v="7"/>
    <x v="12"/>
    <x v="0"/>
    <d v="2016-10-09T17:51:39"/>
    <d v="2016-10-09T12:26:00"/>
    <n v="19539"/>
    <n v="325.64999999999998"/>
    <n v="2279.5499999999997"/>
    <n v="1"/>
    <m/>
    <m/>
  </r>
  <r>
    <x v="1"/>
    <x v="6"/>
    <x v="13"/>
    <s v="MTR.13007"/>
    <n v="1"/>
    <x v="12"/>
    <x v="2"/>
    <d v="2016-10-10T02:12:00"/>
    <d v="2016-10-09T12:46:00"/>
    <n v="48360"/>
    <n v="806"/>
    <n v="806"/>
    <n v="1"/>
    <m/>
    <m/>
  </r>
  <r>
    <x v="1"/>
    <x v="1"/>
    <x v="11"/>
    <s v="TR.42319"/>
    <n v="4"/>
    <x v="12"/>
    <x v="2"/>
    <d v="2016-10-09T21:42:23"/>
    <d v="2016-10-09T13:13:00"/>
    <n v="30563"/>
    <n v="509.38333333333333"/>
    <n v="2037.5333333333333"/>
    <n v="1"/>
    <m/>
    <m/>
  </r>
  <r>
    <x v="1"/>
    <x v="1"/>
    <x v="2"/>
    <s v="FS.2691"/>
    <n v="9"/>
    <x v="12"/>
    <x v="0"/>
    <d v="2016-10-09T17:49:49"/>
    <d v="2016-10-09T13:16:00"/>
    <n v="16429"/>
    <n v="273.81666666666666"/>
    <n v="2464.35"/>
    <n v="1"/>
    <m/>
    <m/>
  </r>
  <r>
    <x v="1"/>
    <x v="6"/>
    <x v="34"/>
    <s v="MTR.1077"/>
    <n v="1"/>
    <x v="12"/>
    <x v="2"/>
    <d v="2016-10-10T08:20:21"/>
    <d v="2016-10-09T13:17:00"/>
    <n v="68601"/>
    <n v="1143.3499999999999"/>
    <n v="1143.3499999999999"/>
    <n v="1"/>
    <m/>
    <m/>
  </r>
  <r>
    <x v="1"/>
    <x v="6"/>
    <x v="13"/>
    <s v="MTR.2016"/>
    <n v="1"/>
    <x v="12"/>
    <x v="2"/>
    <d v="2016-10-09T21:29:06"/>
    <d v="2016-10-09T13:36:00"/>
    <n v="28386"/>
    <n v="473.1"/>
    <n v="473.1"/>
    <n v="1"/>
    <m/>
    <m/>
  </r>
  <r>
    <x v="1"/>
    <x v="6"/>
    <x v="21"/>
    <s v="TR.42185"/>
    <n v="1"/>
    <x v="12"/>
    <x v="0"/>
    <d v="2016-10-10T06:09:42"/>
    <d v="2016-10-09T13:42:00"/>
    <n v="59262"/>
    <n v="987.7"/>
    <n v="987.7"/>
    <n v="1"/>
    <m/>
    <m/>
  </r>
  <r>
    <x v="1"/>
    <x v="1"/>
    <x v="30"/>
    <s v="MTR.9694"/>
    <n v="1"/>
    <x v="12"/>
    <x v="2"/>
    <d v="2016-10-10T05:51:27"/>
    <d v="2016-10-09T14:02:00"/>
    <n v="56967"/>
    <n v="949.45"/>
    <n v="949.45"/>
    <n v="1"/>
    <m/>
    <m/>
  </r>
  <r>
    <x v="1"/>
    <x v="5"/>
    <x v="37"/>
    <s v="MTR.7504"/>
    <n v="1"/>
    <x v="12"/>
    <x v="2"/>
    <d v="2016-10-10T08:26:09"/>
    <d v="2016-10-09T14:14:00"/>
    <n v="65529"/>
    <n v="1092.1500000000001"/>
    <n v="1092.1500000000001"/>
    <n v="1"/>
    <m/>
    <m/>
  </r>
  <r>
    <x v="1"/>
    <x v="5"/>
    <x v="37"/>
    <s v="MTR.7502"/>
    <n v="1"/>
    <x v="12"/>
    <x v="2"/>
    <d v="2016-10-10T08:26:20"/>
    <d v="2016-10-09T14:15:00"/>
    <n v="65480"/>
    <n v="1091.3333333333333"/>
    <n v="1091.3333333333333"/>
    <n v="1"/>
    <m/>
    <m/>
  </r>
  <r>
    <x v="1"/>
    <x v="0"/>
    <x v="1"/>
    <s v="MTR.114743"/>
    <n v="1"/>
    <x v="12"/>
    <x v="2"/>
    <d v="2016-10-09T15:40:21"/>
    <d v="2016-10-09T14:20:00"/>
    <n v="4821"/>
    <n v="80.349999999999994"/>
    <n v="80.349999999999994"/>
    <n v="1"/>
    <m/>
    <m/>
  </r>
  <r>
    <x v="1"/>
    <x v="5"/>
    <x v="37"/>
    <s v="MTR.7468"/>
    <n v="1"/>
    <x v="12"/>
    <x v="2"/>
    <d v="2016-10-10T15:03:42"/>
    <d v="2016-10-09T14:25:00"/>
    <n v="88722"/>
    <n v="1478.7"/>
    <n v="1478.7"/>
    <n v="1"/>
    <m/>
    <m/>
  </r>
  <r>
    <x v="1"/>
    <x v="6"/>
    <x v="35"/>
    <s v="MTR.2787"/>
    <n v="1"/>
    <x v="12"/>
    <x v="2"/>
    <d v="2016-10-10T09:16:30"/>
    <d v="2016-10-09T14:27:00"/>
    <n v="67770"/>
    <n v="1129.5"/>
    <n v="1129.5"/>
    <n v="1"/>
    <m/>
    <m/>
  </r>
  <r>
    <x v="1"/>
    <x v="6"/>
    <x v="35"/>
    <s v="FS.2372"/>
    <n v="1"/>
    <x v="12"/>
    <x v="2"/>
    <d v="2016-10-10T08:21:24"/>
    <d v="2016-10-09T14:35:00"/>
    <n v="63984"/>
    <n v="1066.4000000000001"/>
    <n v="1066.4000000000001"/>
    <n v="1"/>
    <m/>
    <m/>
  </r>
  <r>
    <x v="1"/>
    <x v="6"/>
    <x v="34"/>
    <s v="MTR.319"/>
    <n v="1"/>
    <x v="12"/>
    <x v="2"/>
    <d v="2016-10-10T08:26:53"/>
    <d v="2016-10-09T14:46:00"/>
    <n v="63653"/>
    <n v="1060.8833333333334"/>
    <n v="1060.8833333333334"/>
    <n v="1"/>
    <m/>
    <m/>
  </r>
  <r>
    <x v="1"/>
    <x v="6"/>
    <x v="34"/>
    <s v="MTR.791"/>
    <n v="1"/>
    <x v="12"/>
    <x v="2"/>
    <d v="2016-10-09T18:40:48"/>
    <d v="2016-10-09T14:53:00"/>
    <n v="13668"/>
    <n v="227.8"/>
    <n v="227.8"/>
    <n v="1"/>
    <m/>
    <m/>
  </r>
  <r>
    <x v="1"/>
    <x v="1"/>
    <x v="11"/>
    <s v="FS.2261"/>
    <n v="22"/>
    <x v="12"/>
    <x v="2"/>
    <d v="2016-10-10T08:01:38"/>
    <d v="2016-10-09T15:02:00"/>
    <n v="61178"/>
    <n v="1019.6333333333333"/>
    <n v="22431.933333333334"/>
    <n v="1"/>
    <m/>
    <m/>
  </r>
  <r>
    <x v="1"/>
    <x v="5"/>
    <x v="37"/>
    <s v="MTR.7444"/>
    <n v="1"/>
    <x v="12"/>
    <x v="2"/>
    <d v="2016-10-10T08:23:47"/>
    <d v="2016-10-09T15:09:00"/>
    <n v="62087"/>
    <n v="1034.7833333333333"/>
    <n v="1034.7833333333333"/>
    <n v="1"/>
    <m/>
    <m/>
  </r>
  <r>
    <x v="1"/>
    <x v="5"/>
    <x v="37"/>
    <s v="MTR.7384"/>
    <n v="1"/>
    <x v="12"/>
    <x v="2"/>
    <d v="2016-10-10T08:26:34"/>
    <d v="2016-10-09T15:17:00"/>
    <n v="61774"/>
    <n v="1029.5666666666666"/>
    <n v="1029.5666666666666"/>
    <n v="1"/>
    <m/>
    <m/>
  </r>
  <r>
    <x v="1"/>
    <x v="5"/>
    <x v="37"/>
    <s v="MTR.7450"/>
    <n v="1"/>
    <x v="12"/>
    <x v="2"/>
    <d v="2016-10-10T15:03:49"/>
    <d v="2016-10-09T15:18:00"/>
    <n v="85549"/>
    <n v="1425.8166666666666"/>
    <n v="1425.8166666666666"/>
    <n v="1"/>
    <m/>
    <m/>
  </r>
  <r>
    <x v="1"/>
    <x v="6"/>
    <x v="13"/>
    <s v="TR.40879"/>
    <n v="1"/>
    <x v="12"/>
    <x v="2"/>
    <d v="2016-10-10T11:02:46"/>
    <d v="2016-10-09T15:23:00"/>
    <n v="70786"/>
    <n v="1179.7666666666667"/>
    <n v="1179.7666666666667"/>
    <n v="1"/>
    <m/>
    <m/>
  </r>
  <r>
    <x v="1"/>
    <x v="6"/>
    <x v="13"/>
    <s v="TR.40949"/>
    <n v="3"/>
    <x v="12"/>
    <x v="2"/>
    <d v="2016-10-10T11:02:17"/>
    <d v="2016-10-09T15:23:00"/>
    <n v="70757"/>
    <n v="1179.2833333333333"/>
    <n v="3537.85"/>
    <n v="1"/>
    <m/>
    <m/>
  </r>
  <r>
    <x v="1"/>
    <x v="5"/>
    <x v="37"/>
    <s v="MTR.12135"/>
    <n v="1"/>
    <x v="12"/>
    <x v="2"/>
    <d v="2016-10-10T08:21:47"/>
    <d v="2016-10-09T15:26:00"/>
    <n v="60947"/>
    <n v="1015.7833333333333"/>
    <n v="1015.7833333333333"/>
    <n v="1"/>
    <m/>
    <m/>
  </r>
  <r>
    <x v="1"/>
    <x v="6"/>
    <x v="13"/>
    <s v="MTR.13035"/>
    <n v="1"/>
    <x v="12"/>
    <x v="2"/>
    <d v="2016-10-10T02:25:00"/>
    <d v="2016-10-09T15:30:00"/>
    <n v="39300"/>
    <n v="655"/>
    <n v="655"/>
    <n v="1"/>
    <m/>
    <m/>
  </r>
  <r>
    <x v="1"/>
    <x v="10"/>
    <x v="41"/>
    <s v="BLANK"/>
    <n v="1"/>
    <x v="12"/>
    <x v="2"/>
    <d v="2016-10-10T08:48:48"/>
    <d v="2016-10-09T15:48:00"/>
    <n v="61248"/>
    <n v="1020.8"/>
    <n v="1020.8"/>
    <n v="1"/>
    <m/>
    <m/>
  </r>
  <r>
    <x v="1"/>
    <x v="5"/>
    <x v="37"/>
    <s v="MTR.7449"/>
    <n v="1"/>
    <x v="12"/>
    <x v="2"/>
    <d v="2016-10-10T15:03:55"/>
    <d v="2016-10-09T16:24:00"/>
    <n v="81595"/>
    <n v="1359.9166666666667"/>
    <n v="1359.9166666666667"/>
    <n v="1"/>
    <m/>
    <m/>
  </r>
  <r>
    <x v="1"/>
    <x v="6"/>
    <x v="21"/>
    <s v="MTR.1624"/>
    <n v="1"/>
    <x v="12"/>
    <x v="2"/>
    <d v="2016-10-10T09:07:11"/>
    <d v="2016-10-09T17:14:00"/>
    <n v="57191"/>
    <n v="953.18333333333328"/>
    <n v="953.18333333333328"/>
    <n v="1"/>
    <m/>
    <m/>
  </r>
  <r>
    <x v="1"/>
    <x v="6"/>
    <x v="21"/>
    <s v="MTR.1623"/>
    <n v="1"/>
    <x v="12"/>
    <x v="2"/>
    <d v="2016-10-10T04:39:00"/>
    <d v="2016-10-09T17:50:00"/>
    <n v="38940"/>
    <n v="649"/>
    <n v="649"/>
    <n v="1"/>
    <m/>
    <m/>
  </r>
  <r>
    <x v="1"/>
    <x v="6"/>
    <x v="13"/>
    <s v="MTR.12581"/>
    <n v="1"/>
    <x v="12"/>
    <x v="2"/>
    <d v="2016-10-10T04:17:00"/>
    <d v="2016-10-09T17:50:00"/>
    <n v="37620"/>
    <n v="627"/>
    <n v="627"/>
    <n v="1"/>
    <m/>
    <m/>
  </r>
  <r>
    <x v="1"/>
    <x v="1"/>
    <x v="11"/>
    <s v="MTR.8400"/>
    <n v="1"/>
    <x v="12"/>
    <x v="2"/>
    <d v="2016-10-09T21:43:16"/>
    <d v="2016-10-09T18:28:00"/>
    <n v="11716"/>
    <n v="195.26666666666668"/>
    <n v="195.26666666666668"/>
    <n v="1"/>
    <m/>
    <m/>
  </r>
  <r>
    <x v="1"/>
    <x v="6"/>
    <x v="35"/>
    <s v="MTR.2731"/>
    <n v="1"/>
    <x v="12"/>
    <x v="1"/>
    <d v="2016-10-10T10:01:44"/>
    <d v="2016-10-09T19:01:00"/>
    <n v="54044"/>
    <n v="900.73333333333335"/>
    <n v="900.73333333333335"/>
    <n v="1"/>
    <m/>
    <m/>
  </r>
  <r>
    <x v="1"/>
    <x v="5"/>
    <x v="14"/>
    <s v="MTR.9102"/>
    <n v="1"/>
    <x v="12"/>
    <x v="2"/>
    <d v="2016-10-10T01:33:00"/>
    <d v="2016-10-09T19:08:00"/>
    <n v="23100"/>
    <n v="385"/>
    <n v="385"/>
    <n v="1"/>
    <m/>
    <m/>
  </r>
  <r>
    <x v="1"/>
    <x v="6"/>
    <x v="13"/>
    <s v="MTR.4476"/>
    <n v="1"/>
    <x v="12"/>
    <x v="2"/>
    <d v="2016-10-10T09:38:08"/>
    <d v="2016-10-09T19:36:00"/>
    <n v="50528"/>
    <n v="842.13333333333333"/>
    <n v="842.13333333333333"/>
    <n v="1"/>
    <m/>
    <m/>
  </r>
  <r>
    <x v="1"/>
    <x v="1"/>
    <x v="11"/>
    <s v="MTR.8403"/>
    <n v="1"/>
    <x v="12"/>
    <x v="2"/>
    <d v="2016-10-09T21:43:02"/>
    <d v="2016-10-09T19:51:00"/>
    <n v="6722"/>
    <n v="112.03333333333333"/>
    <n v="112.03333333333333"/>
    <n v="1"/>
    <m/>
    <m/>
  </r>
  <r>
    <x v="1"/>
    <x v="1"/>
    <x v="11"/>
    <s v="MTR.8404"/>
    <n v="1"/>
    <x v="12"/>
    <x v="0"/>
    <d v="2016-10-10T09:39:00"/>
    <d v="2016-10-09T19:57:00"/>
    <n v="49320"/>
    <n v="822"/>
    <n v="822"/>
    <n v="1"/>
    <m/>
    <m/>
  </r>
  <r>
    <x v="1"/>
    <x v="6"/>
    <x v="35"/>
    <s v="SL.25511"/>
    <n v="0"/>
    <x v="12"/>
    <x v="2"/>
    <d v="2016-10-10T10:23:06"/>
    <d v="2016-10-09T20:45:00"/>
    <n v="49086"/>
    <n v="818.1"/>
    <n v="0"/>
    <n v="1"/>
    <m/>
    <m/>
  </r>
  <r>
    <x v="1"/>
    <x v="6"/>
    <x v="13"/>
    <s v="TR.42841"/>
    <n v="1"/>
    <x v="12"/>
    <x v="2"/>
    <d v="2016-10-10T11:36:03"/>
    <d v="2016-10-09T22:03:00"/>
    <n v="48783"/>
    <n v="813.05"/>
    <n v="813.05"/>
    <n v="1"/>
    <m/>
    <m/>
  </r>
  <r>
    <x v="1"/>
    <x v="6"/>
    <x v="34"/>
    <s v="SL.25607"/>
    <n v="1"/>
    <x v="12"/>
    <x v="2"/>
    <d v="2016-10-10T09:43:40"/>
    <d v="2016-10-09T22:11:00"/>
    <n v="41560"/>
    <n v="692.66666666666663"/>
    <n v="692.66666666666663"/>
    <n v="1"/>
    <m/>
    <m/>
  </r>
  <r>
    <x v="1"/>
    <x v="5"/>
    <x v="24"/>
    <s v="MTR.14314"/>
    <n v="1"/>
    <x v="12"/>
    <x v="2"/>
    <d v="2016-10-10T04:32:00"/>
    <d v="2016-10-10T04:32:00"/>
    <n v="0"/>
    <n v="0"/>
    <n v="0"/>
    <n v="1"/>
    <m/>
    <m/>
  </r>
  <r>
    <x v="1"/>
    <x v="5"/>
    <x v="14"/>
    <s v="PL.111637"/>
    <n v="1"/>
    <x v="12"/>
    <x v="2"/>
    <d v="2016-10-10T10:47:32"/>
    <d v="2016-10-10T05:17:00"/>
    <n v="19832"/>
    <n v="330.53333333333336"/>
    <n v="330.53333333333336"/>
    <n v="1"/>
    <m/>
    <m/>
  </r>
  <r>
    <x v="1"/>
    <x v="5"/>
    <x v="14"/>
    <s v="MTR.7562"/>
    <n v="1"/>
    <x v="12"/>
    <x v="2"/>
    <d v="2016-10-10T10:11:21"/>
    <d v="2016-10-10T07:10:00"/>
    <n v="10881"/>
    <n v="181.35"/>
    <n v="181.35"/>
    <n v="1"/>
    <m/>
    <m/>
  </r>
  <r>
    <x v="1"/>
    <x v="5"/>
    <x v="24"/>
    <s v="MTR.6780"/>
    <n v="1"/>
    <x v="12"/>
    <x v="2"/>
    <d v="2016-10-10T11:22:18"/>
    <d v="2016-10-10T07:10:00"/>
    <n v="15138"/>
    <n v="252.3"/>
    <n v="252.3"/>
    <n v="1"/>
    <m/>
    <m/>
  </r>
  <r>
    <x v="1"/>
    <x v="5"/>
    <x v="14"/>
    <s v="MTR.7373"/>
    <n v="1"/>
    <x v="12"/>
    <x v="2"/>
    <d v="2016-10-10T12:32:48"/>
    <d v="2016-10-10T07:12:00"/>
    <n v="19248"/>
    <n v="320.8"/>
    <n v="320.8"/>
    <n v="1"/>
    <m/>
    <m/>
  </r>
  <r>
    <x v="1"/>
    <x v="6"/>
    <x v="21"/>
    <s v="MTR.2043"/>
    <n v="1"/>
    <x v="12"/>
    <x v="2"/>
    <d v="2016-10-10T09:19:00"/>
    <d v="2016-10-10T07:59:00"/>
    <n v="4800"/>
    <n v="80"/>
    <n v="80"/>
    <n v="1"/>
    <m/>
    <m/>
  </r>
  <r>
    <x v="1"/>
    <x v="5"/>
    <x v="14"/>
    <s v="MTR.6624"/>
    <n v="1"/>
    <x v="12"/>
    <x v="1"/>
    <d v="2016-10-10T11:26:28"/>
    <d v="2016-10-10T08:00:00"/>
    <n v="12388"/>
    <n v="206.46666666666667"/>
    <n v="206.46666666666667"/>
    <n v="1"/>
    <m/>
    <m/>
  </r>
  <r>
    <x v="1"/>
    <x v="6"/>
    <x v="21"/>
    <s v="MTR.12445"/>
    <n v="1"/>
    <x v="12"/>
    <x v="2"/>
    <d v="2016-10-10T10:31:46"/>
    <d v="2016-10-10T08:06:00"/>
    <n v="8746"/>
    <n v="145.76666666666668"/>
    <n v="145.76666666666668"/>
    <n v="1"/>
    <m/>
    <m/>
  </r>
  <r>
    <x v="1"/>
    <x v="5"/>
    <x v="14"/>
    <s v="MTR.6339"/>
    <n v="1"/>
    <x v="12"/>
    <x v="2"/>
    <d v="2016-10-10T09:15:59"/>
    <d v="2016-10-10T08:29:00"/>
    <n v="2819"/>
    <n v="46.983333333333334"/>
    <n v="46.983333333333334"/>
    <n v="1"/>
    <m/>
    <m/>
  </r>
  <r>
    <x v="1"/>
    <x v="5"/>
    <x v="14"/>
    <s v="MTR.6328"/>
    <n v="1"/>
    <x v="12"/>
    <x v="2"/>
    <d v="2016-10-10T10:41:00"/>
    <d v="2016-10-10T08:58:00"/>
    <n v="6180"/>
    <n v="103"/>
    <n v="103"/>
    <n v="1"/>
    <m/>
    <m/>
  </r>
  <r>
    <x v="1"/>
    <x v="10"/>
    <x v="41"/>
    <s v="BLANK"/>
    <n v="1"/>
    <x v="12"/>
    <x v="2"/>
    <d v="2016-10-10T10:44:37"/>
    <d v="2016-10-10T09:01:00"/>
    <n v="6217"/>
    <n v="103.61666666666666"/>
    <n v="103.61666666666666"/>
    <n v="1"/>
    <m/>
    <m/>
  </r>
  <r>
    <x v="1"/>
    <x v="6"/>
    <x v="35"/>
    <s v="FS.2372"/>
    <n v="1"/>
    <x v="12"/>
    <x v="0"/>
    <d v="2016-10-10T09:08:00"/>
    <d v="2016-10-10T09:07:00"/>
    <n v="60"/>
    <n v="1"/>
    <n v="1"/>
    <n v="1"/>
    <m/>
    <m/>
  </r>
  <r>
    <x v="1"/>
    <x v="5"/>
    <x v="14"/>
    <s v="MTR.7304"/>
    <n v="1"/>
    <x v="12"/>
    <x v="2"/>
    <d v="2016-10-10T11:23:35"/>
    <d v="2016-10-10T09:09:00"/>
    <n v="8075"/>
    <n v="134.58333333333334"/>
    <n v="134.58333333333334"/>
    <n v="1"/>
    <m/>
    <m/>
  </r>
  <r>
    <x v="1"/>
    <x v="6"/>
    <x v="18"/>
    <s v="MTR.6996"/>
    <n v="1"/>
    <x v="12"/>
    <x v="2"/>
    <d v="2016-10-10T11:35:00"/>
    <d v="2016-10-10T09:22:00"/>
    <n v="7980"/>
    <n v="133"/>
    <n v="133"/>
    <n v="1"/>
    <m/>
    <m/>
  </r>
  <r>
    <x v="1"/>
    <x v="5"/>
    <x v="24"/>
    <s v="MTR.7269"/>
    <n v="1"/>
    <x v="12"/>
    <x v="2"/>
    <d v="2016-10-10T13:04:30"/>
    <d v="2016-10-10T09:34:00"/>
    <n v="12630"/>
    <n v="210.5"/>
    <n v="210.5"/>
    <n v="1"/>
    <m/>
    <m/>
  </r>
  <r>
    <x v="1"/>
    <x v="5"/>
    <x v="14"/>
    <s v="MTR.9102"/>
    <n v="1"/>
    <x v="12"/>
    <x v="2"/>
    <d v="2016-10-10T11:14:12"/>
    <d v="2016-10-10T09:59:00"/>
    <n v="4512"/>
    <n v="75.2"/>
    <n v="75.2"/>
    <n v="1"/>
    <m/>
    <m/>
  </r>
  <r>
    <x v="1"/>
    <x v="1"/>
    <x v="11"/>
    <s v="MTR.8733"/>
    <n v="1"/>
    <x v="12"/>
    <x v="2"/>
    <d v="2016-10-10T14:22:37"/>
    <d v="2016-10-10T10:04:00"/>
    <n v="15517"/>
    <n v="258.61666666666667"/>
    <n v="258.61666666666667"/>
    <n v="1"/>
    <m/>
    <m/>
  </r>
  <r>
    <x v="1"/>
    <x v="6"/>
    <x v="13"/>
    <s v="MTR.1549"/>
    <n v="1"/>
    <x v="12"/>
    <x v="2"/>
    <d v="2016-10-10T14:27:00"/>
    <d v="2016-10-10T10:12:00"/>
    <n v="15300"/>
    <n v="255"/>
    <n v="255"/>
    <n v="1"/>
    <m/>
    <m/>
  </r>
  <r>
    <x v="1"/>
    <x v="6"/>
    <x v="35"/>
    <s v="TR.39975"/>
    <n v="2"/>
    <x v="12"/>
    <x v="2"/>
    <d v="2016-10-10T16:58:30"/>
    <d v="2016-10-10T10:25:00"/>
    <n v="23610"/>
    <n v="393.5"/>
    <n v="787"/>
    <n v="1"/>
    <m/>
    <m/>
  </r>
  <r>
    <x v="1"/>
    <x v="6"/>
    <x v="18"/>
    <s v="MTR.14926"/>
    <n v="1"/>
    <x v="12"/>
    <x v="2"/>
    <d v="2016-10-10T12:07:57"/>
    <d v="2016-10-10T10:26:00"/>
    <n v="6117"/>
    <n v="101.95"/>
    <n v="101.95"/>
    <n v="1"/>
    <m/>
    <m/>
  </r>
  <r>
    <x v="1"/>
    <x v="6"/>
    <x v="13"/>
    <s v="MTR.4393"/>
    <n v="1"/>
    <x v="12"/>
    <x v="2"/>
    <d v="2016-10-10T11:37:00"/>
    <d v="2016-10-10T10:27:00"/>
    <n v="4200"/>
    <n v="70"/>
    <n v="70"/>
    <n v="1"/>
    <m/>
    <m/>
  </r>
  <r>
    <x v="1"/>
    <x v="6"/>
    <x v="34"/>
    <s v="MTR.517"/>
    <n v="1"/>
    <x v="12"/>
    <x v="2"/>
    <d v="2016-10-10T13:02:29"/>
    <d v="2016-10-10T10:43:00"/>
    <n v="8369"/>
    <n v="139.48333333333332"/>
    <n v="139.48333333333332"/>
    <n v="1"/>
    <m/>
    <m/>
  </r>
  <r>
    <x v="1"/>
    <x v="6"/>
    <x v="21"/>
    <s v="MTR.5365"/>
    <n v="1"/>
    <x v="12"/>
    <x v="2"/>
    <d v="2016-10-10T12:49:18"/>
    <d v="2016-10-10T10:45:00"/>
    <n v="7458"/>
    <n v="124.3"/>
    <n v="124.3"/>
    <n v="1"/>
    <m/>
    <m/>
  </r>
  <r>
    <x v="1"/>
    <x v="6"/>
    <x v="21"/>
    <s v="MTR.990"/>
    <n v="1"/>
    <x v="12"/>
    <x v="1"/>
    <d v="2016-10-10T13:09:35"/>
    <d v="2016-10-10T10:55:00"/>
    <n v="8075"/>
    <n v="134.58333333333334"/>
    <n v="134.58333333333334"/>
    <n v="1"/>
    <m/>
    <m/>
  </r>
  <r>
    <x v="1"/>
    <x v="5"/>
    <x v="37"/>
    <s v="MTR.7435"/>
    <n v="1"/>
    <x v="12"/>
    <x v="2"/>
    <d v="2016-10-10T11:20:43"/>
    <d v="2016-10-10T11:03:00"/>
    <n v="1063"/>
    <n v="17.716666666666665"/>
    <n v="17.716666666666665"/>
    <n v="1"/>
    <m/>
    <m/>
  </r>
  <r>
    <x v="1"/>
    <x v="6"/>
    <x v="13"/>
    <s v="MTR.4665"/>
    <n v="1"/>
    <x v="12"/>
    <x v="0"/>
    <d v="2016-10-10T13:03:00"/>
    <d v="2016-10-10T11:16:00"/>
    <n v="6420"/>
    <n v="107"/>
    <n v="107"/>
    <n v="1"/>
    <m/>
    <m/>
  </r>
  <r>
    <x v="1"/>
    <x v="6"/>
    <x v="13"/>
    <s v="MTR.4574"/>
    <n v="1"/>
    <x v="12"/>
    <x v="2"/>
    <d v="2016-10-10T13:11:00"/>
    <d v="2016-10-10T11:18:00"/>
    <n v="6780"/>
    <n v="113"/>
    <n v="113"/>
    <n v="1"/>
    <m/>
    <m/>
  </r>
  <r>
    <x v="1"/>
    <x v="5"/>
    <x v="14"/>
    <s v="MTR.7308"/>
    <n v="1"/>
    <x v="12"/>
    <x v="2"/>
    <d v="2016-10-10T13:13:00"/>
    <d v="2016-10-10T11:36:00"/>
    <n v="5820"/>
    <n v="97"/>
    <n v="97"/>
    <n v="1"/>
    <m/>
    <m/>
  </r>
  <r>
    <x v="1"/>
    <x v="5"/>
    <x v="14"/>
    <s v="MTR.29852"/>
    <n v="1"/>
    <x v="12"/>
    <x v="2"/>
    <d v="2016-10-10T12:44:53"/>
    <d v="2016-10-10T11:37:00"/>
    <n v="4073"/>
    <n v="67.88333333333334"/>
    <n v="67.88333333333334"/>
    <n v="1"/>
    <m/>
    <m/>
  </r>
  <r>
    <x v="1"/>
    <x v="5"/>
    <x v="14"/>
    <s v="MTR.12037"/>
    <n v="1"/>
    <x v="12"/>
    <x v="2"/>
    <d v="2016-10-10T14:11:00"/>
    <d v="2016-10-10T11:43:00"/>
    <n v="8880"/>
    <n v="148"/>
    <n v="148"/>
    <n v="1"/>
    <m/>
    <m/>
  </r>
  <r>
    <x v="1"/>
    <x v="6"/>
    <x v="13"/>
    <s v="MTR.1572"/>
    <n v="1"/>
    <x v="12"/>
    <x v="2"/>
    <d v="2016-10-10T13:35:00"/>
    <d v="2016-10-10T11:50:00"/>
    <n v="6300"/>
    <n v="105"/>
    <n v="105"/>
    <n v="1"/>
    <m/>
    <m/>
  </r>
  <r>
    <x v="1"/>
    <x v="5"/>
    <x v="14"/>
    <s v="MTR.9128"/>
    <n v="1"/>
    <x v="12"/>
    <x v="2"/>
    <d v="2016-10-10T13:16:41"/>
    <d v="2016-10-10T12:19:00"/>
    <n v="3461"/>
    <n v="57.68333333333333"/>
    <n v="57.68333333333333"/>
    <n v="1"/>
    <m/>
    <m/>
  </r>
  <r>
    <x v="1"/>
    <x v="5"/>
    <x v="14"/>
    <s v="MTR.9129"/>
    <n v="1"/>
    <x v="12"/>
    <x v="2"/>
    <d v="2016-10-10T13:16:22"/>
    <d v="2016-10-10T12:19:00"/>
    <n v="3442"/>
    <n v="57.366666666666667"/>
    <n v="57.366666666666667"/>
    <n v="1"/>
    <m/>
    <m/>
  </r>
  <r>
    <x v="1"/>
    <x v="6"/>
    <x v="13"/>
    <s v="MTR.13929"/>
    <n v="1"/>
    <x v="12"/>
    <x v="2"/>
    <d v="2016-10-10T13:43:36"/>
    <d v="2016-10-10T12:21:00"/>
    <n v="4956"/>
    <n v="82.6"/>
    <n v="82.6"/>
    <n v="1"/>
    <m/>
    <m/>
  </r>
  <r>
    <x v="1"/>
    <x v="5"/>
    <x v="14"/>
    <s v="MTR.8097"/>
    <n v="1"/>
    <x v="12"/>
    <x v="2"/>
    <d v="2016-10-10T13:26:49"/>
    <d v="2016-10-10T12:27:00"/>
    <n v="3589"/>
    <n v="59.81666666666667"/>
    <n v="59.81666666666667"/>
    <n v="1"/>
    <m/>
    <m/>
  </r>
  <r>
    <x v="1"/>
    <x v="5"/>
    <x v="14"/>
    <s v="MTR.135146"/>
    <n v="1"/>
    <x v="12"/>
    <x v="2"/>
    <d v="2016-10-10T13:45:09"/>
    <d v="2016-10-10T13:14:00"/>
    <n v="1869"/>
    <n v="31.15"/>
    <n v="31.15"/>
    <n v="1"/>
    <m/>
    <m/>
  </r>
  <r>
    <x v="1"/>
    <x v="5"/>
    <x v="14"/>
    <s v="MTR.6325"/>
    <n v="1"/>
    <x v="12"/>
    <x v="0"/>
    <d v="2016-10-10T14:07:59"/>
    <d v="2016-10-10T13:25:00"/>
    <n v="2579"/>
    <n v="42.983333333333334"/>
    <n v="42.983333333333334"/>
    <n v="1"/>
    <m/>
    <m/>
  </r>
  <r>
    <x v="1"/>
    <x v="1"/>
    <x v="11"/>
    <s v="MTR.10540"/>
    <n v="1"/>
    <x v="12"/>
    <x v="2"/>
    <d v="2016-10-10T14:18:00"/>
    <d v="2016-10-10T13:26:00"/>
    <n v="3120"/>
    <n v="52"/>
    <n v="52"/>
    <n v="1"/>
    <m/>
    <m/>
  </r>
  <r>
    <x v="1"/>
    <x v="6"/>
    <x v="35"/>
    <s v="MTR.1021"/>
    <n v="1"/>
    <x v="12"/>
    <x v="2"/>
    <d v="2016-10-10T14:28:50"/>
    <d v="2016-10-10T13:26:00"/>
    <n v="3770"/>
    <n v="62.833333333333336"/>
    <n v="62.833333333333336"/>
    <n v="1"/>
    <m/>
    <m/>
  </r>
  <r>
    <x v="1"/>
    <x v="5"/>
    <x v="14"/>
    <s v="TR.42444"/>
    <n v="6"/>
    <x v="12"/>
    <x v="2"/>
    <d v="2016-10-10T14:08:45"/>
    <d v="2016-10-10T13:40:00"/>
    <n v="1725"/>
    <n v="28.75"/>
    <n v="172.5"/>
    <n v="1"/>
    <m/>
    <m/>
  </r>
  <r>
    <x v="1"/>
    <x v="5"/>
    <x v="24"/>
    <s v="MTR.6780"/>
    <n v="1"/>
    <x v="12"/>
    <x v="2"/>
    <d v="2016-10-10T14:10:00"/>
    <d v="2016-10-10T13:51:00"/>
    <n v="1140"/>
    <n v="19"/>
    <n v="19"/>
    <n v="1"/>
    <m/>
    <m/>
  </r>
  <r>
    <x v="1"/>
    <x v="1"/>
    <x v="11"/>
    <s v="TR.42319"/>
    <n v="4"/>
    <x v="12"/>
    <x v="2"/>
    <d v="2016-10-10T14:46:40"/>
    <d v="2016-10-10T13:53:00"/>
    <n v="3220"/>
    <n v="53.666666666666664"/>
    <n v="214.66666666666666"/>
    <n v="1"/>
    <m/>
    <m/>
  </r>
  <r>
    <x v="1"/>
    <x v="6"/>
    <x v="21"/>
    <s v="MTR.1625"/>
    <n v="1"/>
    <x v="12"/>
    <x v="2"/>
    <d v="2016-10-10T16:05:14"/>
    <d v="2016-10-10T14:28:00"/>
    <n v="5834"/>
    <n v="97.233333333333334"/>
    <n v="97.233333333333334"/>
    <n v="1"/>
    <m/>
    <m/>
  </r>
  <r>
    <x v="1"/>
    <x v="6"/>
    <x v="21"/>
    <s v="MTR.1624"/>
    <n v="1"/>
    <x v="12"/>
    <x v="2"/>
    <d v="2016-10-10T16:06:35"/>
    <d v="2016-10-10T14:28:00"/>
    <n v="5915"/>
    <n v="98.583333333333329"/>
    <n v="98.583333333333329"/>
    <n v="1"/>
    <m/>
    <m/>
  </r>
  <r>
    <x v="1"/>
    <x v="6"/>
    <x v="18"/>
    <s v="MTR.30289"/>
    <n v="1"/>
    <x v="12"/>
    <x v="2"/>
    <d v="2016-10-10T15:54:09"/>
    <d v="2016-10-10T14:29:00"/>
    <n v="5109"/>
    <n v="85.15"/>
    <n v="85.15"/>
    <n v="1"/>
    <m/>
    <m/>
  </r>
  <r>
    <x v="1"/>
    <x v="5"/>
    <x v="37"/>
    <s v="MTR.2724"/>
    <n v="1"/>
    <x v="12"/>
    <x v="2"/>
    <d v="2016-10-10T15:08:00"/>
    <d v="2016-10-10T14:43:00"/>
    <n v="1500"/>
    <n v="25"/>
    <n v="25"/>
    <n v="1"/>
    <m/>
    <m/>
  </r>
  <r>
    <x v="1"/>
    <x v="6"/>
    <x v="13"/>
    <s v="MTR.4973"/>
    <n v="1"/>
    <x v="12"/>
    <x v="2"/>
    <d v="2016-10-10T16:54:41"/>
    <d v="2016-10-10T15:07:00"/>
    <n v="6461"/>
    <n v="107.68333333333334"/>
    <n v="107.68333333333334"/>
    <n v="1"/>
    <m/>
    <m/>
  </r>
  <r>
    <x v="1"/>
    <x v="6"/>
    <x v="13"/>
    <s v="MTR.4476"/>
    <n v="1"/>
    <x v="12"/>
    <x v="0"/>
    <d v="2016-10-10T16:10:00"/>
    <d v="2016-10-10T15:41:00"/>
    <n v="1740"/>
    <n v="29"/>
    <n v="29"/>
    <n v="1"/>
    <m/>
    <m/>
  </r>
  <r>
    <x v="1"/>
    <x v="5"/>
    <x v="24"/>
    <s v="MTR.7629"/>
    <n v="1"/>
    <x v="12"/>
    <x v="2"/>
    <d v="2016-10-10T18:48:27"/>
    <d v="2016-10-10T15:57:00"/>
    <n v="10287"/>
    <n v="171.45"/>
    <n v="171.45"/>
    <n v="1"/>
    <m/>
    <m/>
  </r>
  <r>
    <x v="1"/>
    <x v="6"/>
    <x v="13"/>
    <s v="MTR.4287"/>
    <n v="1"/>
    <x v="12"/>
    <x v="2"/>
    <d v="2016-10-10T16:32:44"/>
    <d v="2016-10-10T16:04:00"/>
    <n v="1724"/>
    <n v="28.733333333333334"/>
    <n v="28.733333333333334"/>
    <n v="1"/>
    <m/>
    <m/>
  </r>
  <r>
    <x v="1"/>
    <x v="10"/>
    <x v="41"/>
    <s v="BLANK"/>
    <n v="1"/>
    <x v="12"/>
    <x v="2"/>
    <d v="2016-10-10T17:55:14"/>
    <d v="2016-10-10T16:39:00"/>
    <n v="4574"/>
    <n v="76.233333333333334"/>
    <n v="76.233333333333334"/>
    <n v="1"/>
    <m/>
    <m/>
  </r>
  <r>
    <x v="1"/>
    <x v="5"/>
    <x v="24"/>
    <s v="MTR.6780"/>
    <n v="1"/>
    <x v="12"/>
    <x v="2"/>
    <d v="2016-10-10T21:01:46"/>
    <d v="2016-10-10T17:57:00"/>
    <n v="11086"/>
    <n v="184.76666666666668"/>
    <n v="184.76666666666668"/>
    <n v="1"/>
    <m/>
    <m/>
  </r>
  <r>
    <x v="1"/>
    <x v="5"/>
    <x v="14"/>
    <s v="MTR.7308"/>
    <n v="1"/>
    <x v="12"/>
    <x v="2"/>
    <d v="2016-10-10T20:36:35"/>
    <d v="2016-10-10T17:58:00"/>
    <n v="9515"/>
    <n v="158.58333333333334"/>
    <n v="158.58333333333334"/>
    <n v="1"/>
    <m/>
    <m/>
  </r>
  <r>
    <x v="1"/>
    <x v="5"/>
    <x v="14"/>
    <s v="MTR.29852"/>
    <n v="1"/>
    <x v="12"/>
    <x v="2"/>
    <d v="2016-10-10T20:11:48"/>
    <d v="2016-10-10T17:59:00"/>
    <n v="7968"/>
    <n v="132.80000000000001"/>
    <n v="132.80000000000001"/>
    <n v="1"/>
    <m/>
    <m/>
  </r>
  <r>
    <x v="1"/>
    <x v="6"/>
    <x v="35"/>
    <s v="MTR.29791"/>
    <n v="1"/>
    <x v="12"/>
    <x v="2"/>
    <d v="2016-10-11T09:46:40"/>
    <d v="2016-10-11T09:25:00"/>
    <n v="1300"/>
    <n v="21.666666666666668"/>
    <n v="21.666666666666668"/>
    <n v="1"/>
    <m/>
    <m/>
  </r>
  <r>
    <x v="1"/>
    <x v="1"/>
    <x v="11"/>
    <s v="FS.2940"/>
    <n v="115"/>
    <x v="6"/>
    <x v="1"/>
    <d v="2016-10-11T11:57:02"/>
    <d v="2016-10-11T10:21:00"/>
    <n v="5762"/>
    <n v="96.033333333333331"/>
    <n v="11043.833333333334"/>
    <n v="1"/>
    <m/>
    <m/>
  </r>
  <r>
    <x v="1"/>
    <x v="5"/>
    <x v="14"/>
    <s v="MTR.7305"/>
    <n v="1"/>
    <x v="12"/>
    <x v="2"/>
    <d v="2016-10-12T08:28:22"/>
    <d v="2016-10-12T08:09:00"/>
    <n v="1162"/>
    <n v="19.366666666666667"/>
    <n v="19.366666666666667"/>
    <n v="1"/>
    <m/>
    <m/>
  </r>
  <r>
    <x v="1"/>
    <x v="6"/>
    <x v="18"/>
    <s v="MTR.7002"/>
    <n v="1"/>
    <x v="1"/>
    <x v="0"/>
    <d v="2016-10-12T09:21:34"/>
    <d v="2016-10-12T08:48:00"/>
    <n v="2014"/>
    <n v="33.56666666666667"/>
    <n v="33.56666666666667"/>
    <n v="1"/>
    <m/>
    <m/>
  </r>
  <r>
    <x v="1"/>
    <x v="6"/>
    <x v="18"/>
    <s v="MTR.7012"/>
    <n v="1"/>
    <x v="1"/>
    <x v="0"/>
    <d v="2016-10-12T10:11:25"/>
    <d v="2016-10-12T09:39:00"/>
    <n v="1945"/>
    <n v="32.416666666666664"/>
    <n v="32.416666666666664"/>
    <n v="1"/>
    <m/>
    <m/>
  </r>
  <r>
    <x v="1"/>
    <x v="6"/>
    <x v="35"/>
    <s v="MTR.902"/>
    <n v="1"/>
    <x v="7"/>
    <x v="0"/>
    <d v="2016-10-12T12:37:07"/>
    <d v="2016-10-12T10:51:00"/>
    <n v="6367"/>
    <n v="106.11666666666666"/>
    <n v="106.11666666666666"/>
    <n v="1"/>
    <m/>
    <m/>
  </r>
  <r>
    <x v="1"/>
    <x v="6"/>
    <x v="34"/>
    <s v="MTR.449"/>
    <n v="1"/>
    <x v="1"/>
    <x v="0"/>
    <d v="2016-10-12T14:05:44"/>
    <d v="2016-10-12T13:34:00"/>
    <n v="1904"/>
    <n v="31.733333333333334"/>
    <n v="31.733333333333334"/>
    <n v="1"/>
    <m/>
    <m/>
  </r>
  <r>
    <x v="1"/>
    <x v="5"/>
    <x v="14"/>
    <s v="MTR.7305"/>
    <n v="1"/>
    <x v="1"/>
    <x v="0"/>
    <d v="2016-10-12T15:16:46"/>
    <d v="2016-10-12T14:39:00"/>
    <n v="2266"/>
    <n v="37.766666666666666"/>
    <n v="37.766666666666666"/>
    <n v="1"/>
    <m/>
    <m/>
  </r>
  <r>
    <x v="1"/>
    <x v="6"/>
    <x v="13"/>
    <s v="MTR.4964"/>
    <n v="1"/>
    <x v="1"/>
    <x v="0"/>
    <d v="2016-10-12T17:47:13"/>
    <d v="2016-10-12T16:41:00"/>
    <n v="3973"/>
    <n v="66.216666666666669"/>
    <n v="66.216666666666669"/>
    <n v="1"/>
    <m/>
    <m/>
  </r>
  <r>
    <x v="1"/>
    <x v="1"/>
    <x v="20"/>
    <s v="MTR.14599"/>
    <n v="1"/>
    <x v="12"/>
    <x v="1"/>
    <d v="2016-10-15T04:08:53"/>
    <d v="2016-10-14T23:58:00"/>
    <n v="15053"/>
    <n v="250.88333333333333"/>
    <n v="250.88333333333333"/>
    <n v="1"/>
    <m/>
    <m/>
  </r>
  <r>
    <x v="1"/>
    <x v="6"/>
    <x v="23"/>
    <s v="MTR.1861"/>
    <n v="1"/>
    <x v="5"/>
    <x v="0"/>
    <d v="2016-10-15T06:55:49"/>
    <d v="2016-10-15T05:45:00"/>
    <n v="4249"/>
    <n v="70.816666666666663"/>
    <n v="70.816666666666663"/>
    <n v="1"/>
    <m/>
    <m/>
  </r>
  <r>
    <x v="1"/>
    <x v="1"/>
    <x v="11"/>
    <s v="MTR.8913"/>
    <n v="1"/>
    <x v="15"/>
    <x v="1"/>
    <d v="2016-10-15T16:00:59"/>
    <d v="2016-10-15T10:33:00"/>
    <n v="19679"/>
    <n v="327.98333333333335"/>
    <n v="327.98333333333335"/>
    <n v="1"/>
    <m/>
    <m/>
  </r>
  <r>
    <x v="1"/>
    <x v="1"/>
    <x v="2"/>
    <s v="FS.2374"/>
    <n v="63"/>
    <x v="4"/>
    <x v="0"/>
    <d v="2016-10-16T11:58:56"/>
    <d v="2016-10-16T10:54:00"/>
    <n v="3896"/>
    <n v="64.933333333333337"/>
    <n v="4090.8"/>
    <n v="1"/>
    <m/>
    <m/>
  </r>
  <r>
    <x v="1"/>
    <x v="1"/>
    <x v="11"/>
    <s v="FS.2181"/>
    <n v="7"/>
    <x v="4"/>
    <x v="0"/>
    <d v="2016-10-16T20:16:09"/>
    <d v="2016-10-16T18:42:00"/>
    <n v="5649"/>
    <n v="94.15"/>
    <n v="659.05000000000007"/>
    <n v="1"/>
    <m/>
    <m/>
  </r>
  <r>
    <x v="1"/>
    <x v="1"/>
    <x v="11"/>
    <s v="FS.2189"/>
    <n v="5"/>
    <x v="4"/>
    <x v="0"/>
    <d v="2016-10-16T20:22:47"/>
    <d v="2016-10-16T20:16:00"/>
    <n v="407"/>
    <n v="6.7833333333333332"/>
    <n v="33.916666666666664"/>
    <n v="1"/>
    <m/>
    <m/>
  </r>
  <r>
    <x v="1"/>
    <x v="1"/>
    <x v="11"/>
    <s v="FS.2137"/>
    <n v="3"/>
    <x v="1"/>
    <x v="0"/>
    <d v="2016-10-17T07:15:11"/>
    <d v="2016-10-17T06:38:00"/>
    <n v="2231"/>
    <n v="37.18333333333333"/>
    <n v="111.54999999999998"/>
    <n v="1"/>
    <m/>
    <m/>
  </r>
  <r>
    <x v="1"/>
    <x v="1"/>
    <x v="11"/>
    <s v="MTR.14259"/>
    <n v="1"/>
    <x v="1"/>
    <x v="0"/>
    <d v="2016-10-17T09:15:20"/>
    <d v="2016-10-17T08:27:00"/>
    <n v="2900"/>
    <n v="48.333333333333336"/>
    <n v="48.333333333333336"/>
    <n v="1"/>
    <m/>
    <m/>
  </r>
  <r>
    <x v="1"/>
    <x v="6"/>
    <x v="13"/>
    <s v="TR.42800"/>
    <n v="4"/>
    <x v="2"/>
    <x v="0"/>
    <d v="2016-10-19T18:58:15"/>
    <d v="2016-10-19T16:30:00"/>
    <n v="8895"/>
    <n v="148.25"/>
    <n v="593"/>
    <n v="1"/>
    <m/>
    <m/>
  </r>
  <r>
    <x v="1"/>
    <x v="1"/>
    <x v="20"/>
    <s v="MTR.14411"/>
    <n v="1"/>
    <x v="2"/>
    <x v="1"/>
    <d v="2016-10-20T16:38:13"/>
    <d v="2016-10-20T15:25:00"/>
    <n v="4393"/>
    <n v="73.216666666666669"/>
    <n v="73.216666666666669"/>
    <n v="1"/>
    <m/>
    <m/>
  </r>
  <r>
    <x v="1"/>
    <x v="6"/>
    <x v="13"/>
    <s v="FDR.2911"/>
    <n v="1810"/>
    <x v="12"/>
    <x v="0"/>
    <d v="2016-09-02T05:24:10"/>
    <d v="2016-09-02T05:20:00"/>
    <n v="250"/>
    <n v="4.166666666666667"/>
    <n v="7541.666666666667"/>
    <n v="1"/>
    <m/>
    <m/>
  </r>
  <r>
    <x v="1"/>
    <x v="6"/>
    <x v="23"/>
    <s v="MTR.135544"/>
    <n v="1"/>
    <x v="4"/>
    <x v="0"/>
    <d v="2016-10-30T13:30:35"/>
    <d v="2016-10-30T11:21:00"/>
    <n v="7775"/>
    <n v="129.58333333333334"/>
    <n v="129.58333333333334"/>
    <n v="1"/>
    <m/>
    <m/>
  </r>
  <r>
    <x v="1"/>
    <x v="6"/>
    <x v="13"/>
    <s v="MTR.10664"/>
    <n v="1"/>
    <x v="0"/>
    <x v="2"/>
    <d v="2016-11-01T08:46:43"/>
    <d v="2016-11-01T08:41:00"/>
    <n v="343"/>
    <n v="5.7166666666666668"/>
    <n v="5.7166666666666668"/>
    <n v="1"/>
    <m/>
    <m/>
  </r>
  <r>
    <x v="1"/>
    <x v="5"/>
    <x v="24"/>
    <s v="MTR.7199"/>
    <n v="1"/>
    <x v="2"/>
    <x v="0"/>
    <d v="2016-11-01T10:45:08"/>
    <d v="2016-11-01T10:05:00"/>
    <n v="2408"/>
    <n v="40.133333333333333"/>
    <n v="40.133333333333333"/>
    <n v="1"/>
    <m/>
    <m/>
  </r>
  <r>
    <x v="1"/>
    <x v="6"/>
    <x v="35"/>
    <s v="MTR.398"/>
    <n v="1"/>
    <x v="2"/>
    <x v="0"/>
    <d v="2016-11-01T12:52:50"/>
    <d v="2016-11-01T12:04:00"/>
    <n v="2930"/>
    <n v="48.833333333333336"/>
    <n v="48.833333333333336"/>
    <n v="1"/>
    <m/>
    <m/>
  </r>
  <r>
    <x v="1"/>
    <x v="6"/>
    <x v="13"/>
    <s v="FDR.2911"/>
    <n v="1814"/>
    <x v="12"/>
    <x v="2"/>
    <d v="2016-10-08T19:00:11"/>
    <d v="2016-10-07T13:54:00"/>
    <n v="104771"/>
    <n v="1746.1833333333334"/>
    <n v="3167576.5666666669"/>
    <n v="1"/>
    <m/>
    <m/>
  </r>
  <r>
    <x v="1"/>
    <x v="6"/>
    <x v="21"/>
    <s v="FDR.2912"/>
    <n v="1499"/>
    <x v="12"/>
    <x v="0"/>
    <d v="2016-10-05T09:14:46"/>
    <d v="2016-10-05T08:37:00"/>
    <n v="2266"/>
    <n v="37.766666666666666"/>
    <n v="56612.23333333333"/>
    <n v="1"/>
    <m/>
    <m/>
  </r>
  <r>
    <x v="1"/>
    <x v="6"/>
    <x v="34"/>
    <s v="SW.1914"/>
    <n v="164"/>
    <x v="2"/>
    <x v="0"/>
    <d v="2016-11-02T01:23:22"/>
    <d v="2016-11-02T00:53:00"/>
    <n v="1822"/>
    <n v="30.366666666666667"/>
    <n v="4980.1333333333332"/>
    <n v="1"/>
    <m/>
    <m/>
  </r>
  <r>
    <x v="1"/>
    <x v="5"/>
    <x v="24"/>
    <s v="MTR.7199"/>
    <n v="1"/>
    <x v="1"/>
    <x v="0"/>
    <d v="2016-11-04T13:47:51"/>
    <d v="2016-11-04T12:37:00"/>
    <n v="4251"/>
    <n v="70.849999999999994"/>
    <n v="70.849999999999994"/>
    <n v="1"/>
    <m/>
    <m/>
  </r>
  <r>
    <x v="1"/>
    <x v="5"/>
    <x v="24"/>
    <s v="MTR.7998"/>
    <n v="1"/>
    <x v="12"/>
    <x v="0"/>
    <d v="2016-11-05T14:35:00"/>
    <d v="2016-11-05T14:05:00"/>
    <n v="1800"/>
    <n v="30"/>
    <n v="30"/>
    <n v="1"/>
    <m/>
    <m/>
  </r>
  <r>
    <x v="1"/>
    <x v="6"/>
    <x v="21"/>
    <s v="FDR.2912"/>
    <n v="1488"/>
    <x v="2"/>
    <x v="0"/>
    <d v="2016-12-19T15:37:44"/>
    <d v="2016-12-19T15:00:00"/>
    <n v="2264"/>
    <n v="37.733333333333334"/>
    <n v="56147.200000000004"/>
    <n v="1"/>
    <m/>
    <m/>
  </r>
  <r>
    <x v="1"/>
    <x v="1"/>
    <x v="11"/>
    <s v="FDR.2919"/>
    <n v="1820"/>
    <x v="2"/>
    <x v="1"/>
    <d v="2016-01-01T16:45:34"/>
    <d v="2016-01-01T14:35:21"/>
    <n v="7813"/>
    <n v="130.21666666666667"/>
    <n v="236994.33333333334"/>
    <n v="1"/>
    <m/>
    <m/>
  </r>
  <r>
    <x v="1"/>
    <x v="1"/>
    <x v="11"/>
    <s v="FDR.2919"/>
    <n v="1930"/>
    <x v="12"/>
    <x v="2"/>
    <d v="2016-10-08T17:47:58"/>
    <d v="2016-10-08T17:46:47"/>
    <n v="71"/>
    <n v="1.1833333333333333"/>
    <n v="2283.8333333333335"/>
    <n v="1"/>
    <m/>
    <m/>
  </r>
  <r>
    <x v="1"/>
    <x v="5"/>
    <x v="14"/>
    <s v="SW.2727"/>
    <n v="880"/>
    <x v="2"/>
    <x v="0"/>
    <d v="2016-11-06T17:05:00"/>
    <d v="2016-11-06T14:07:22"/>
    <n v="10658"/>
    <n v="177.63333333333333"/>
    <n v="156317.33333333331"/>
    <n v="1"/>
    <m/>
    <m/>
  </r>
  <r>
    <x v="1"/>
    <x v="1"/>
    <x v="11"/>
    <s v="FDR.2919"/>
    <n v="1930"/>
    <x v="12"/>
    <x v="2"/>
    <d v="2016-10-08T20:49:19"/>
    <d v="2016-10-08T17:50:00"/>
    <n v="10759"/>
    <n v="179.31666666666666"/>
    <n v="346081.16666666669"/>
    <n v="1"/>
    <m/>
    <m/>
  </r>
  <r>
    <x v="1"/>
    <x v="1"/>
    <x v="19"/>
    <s v="FDR.33194"/>
    <n v="5496"/>
    <x v="12"/>
    <x v="0"/>
    <d v="2016-09-02T04:35:08"/>
    <d v="2016-09-02T03:24:00"/>
    <n v="4268"/>
    <n v="71.13333333333334"/>
    <n v="390948.80000000005"/>
    <n v="1"/>
    <m/>
    <m/>
  </r>
  <r>
    <x v="1"/>
    <x v="5"/>
    <x v="24"/>
    <s v="SW.1877"/>
    <n v="1017"/>
    <x v="12"/>
    <x v="0"/>
    <d v="2016-11-09T01:48:04"/>
    <d v="2016-11-08T23:51:00"/>
    <n v="7024"/>
    <n v="117.06666666666666"/>
    <n v="119056.8"/>
    <n v="1"/>
    <m/>
    <m/>
  </r>
  <r>
    <x v="1"/>
    <x v="1"/>
    <x v="19"/>
    <s v="FDR.33194"/>
    <n v="5496"/>
    <x v="12"/>
    <x v="0"/>
    <d v="2016-09-02T15:05:34"/>
    <d v="2016-09-02T14:02:00"/>
    <n v="3814"/>
    <n v="63.56666666666667"/>
    <n v="349362.4"/>
    <n v="1"/>
    <m/>
    <m/>
  </r>
  <r>
    <x v="1"/>
    <x v="5"/>
    <x v="14"/>
    <s v="MTR.5778"/>
    <n v="1"/>
    <x v="4"/>
    <x v="0"/>
    <d v="2016-11-09T01:53:11"/>
    <d v="2016-11-09T01:40:00"/>
    <n v="791"/>
    <n v="13.183333333333334"/>
    <n v="13.183333333333334"/>
    <n v="1"/>
    <m/>
    <m/>
  </r>
  <r>
    <x v="1"/>
    <x v="5"/>
    <x v="24"/>
    <s v="MTR.7630"/>
    <n v="1"/>
    <x v="4"/>
    <x v="0"/>
    <d v="2016-11-09T02:19:17"/>
    <d v="2016-11-09T02:06:00"/>
    <n v="797"/>
    <n v="13.283333333333333"/>
    <n v="13.283333333333333"/>
    <n v="1"/>
    <m/>
    <m/>
  </r>
  <r>
    <x v="1"/>
    <x v="6"/>
    <x v="21"/>
    <s v="SW.2026"/>
    <n v="1498"/>
    <x v="6"/>
    <x v="0"/>
    <d v="2016-11-12T20:07:36"/>
    <d v="2016-11-12T16:41:00"/>
    <n v="12396"/>
    <n v="206.6"/>
    <n v="309486.8"/>
    <n v="1"/>
    <m/>
    <m/>
  </r>
  <r>
    <x v="1"/>
    <x v="10"/>
    <x v="41"/>
    <s v="BLANK"/>
    <n v="1"/>
    <x v="12"/>
    <x v="0"/>
    <d v="2016-11-12T20:09:54"/>
    <d v="2016-11-12T17:46:00"/>
    <n v="8634"/>
    <n v="143.9"/>
    <n v="143.9"/>
    <n v="1"/>
    <m/>
    <m/>
  </r>
  <r>
    <x v="1"/>
    <x v="6"/>
    <x v="21"/>
    <s v="MTR.5624"/>
    <n v="1"/>
    <x v="12"/>
    <x v="0"/>
    <d v="2016-11-13T12:06:49"/>
    <d v="2016-11-13T06:18:00"/>
    <n v="20929"/>
    <n v="348.81666666666666"/>
    <n v="348.81666666666666"/>
    <n v="1"/>
    <m/>
    <m/>
  </r>
  <r>
    <x v="1"/>
    <x v="6"/>
    <x v="21"/>
    <s v="MTR.2187"/>
    <n v="1"/>
    <x v="4"/>
    <x v="0"/>
    <d v="2016-11-13T12:08:22"/>
    <d v="2016-11-13T07:37:00"/>
    <n v="16282"/>
    <n v="271.36666666666667"/>
    <n v="271.36666666666667"/>
    <n v="1"/>
    <m/>
    <m/>
  </r>
  <r>
    <x v="1"/>
    <x v="6"/>
    <x v="21"/>
    <s v="MTR.5281"/>
    <n v="1"/>
    <x v="12"/>
    <x v="0"/>
    <d v="2016-11-13T12:07:34"/>
    <d v="2016-11-13T08:27:00"/>
    <n v="13234"/>
    <n v="220.56666666666666"/>
    <n v="220.56666666666666"/>
    <n v="1"/>
    <m/>
    <m/>
  </r>
  <r>
    <x v="1"/>
    <x v="5"/>
    <x v="14"/>
    <s v="FS.1895"/>
    <n v="9"/>
    <x v="6"/>
    <x v="0"/>
    <d v="2016-11-14T03:52:05"/>
    <d v="2016-11-14T02:18:00"/>
    <n v="5645"/>
    <n v="94.083333333333329"/>
    <n v="846.75"/>
    <n v="1"/>
    <m/>
    <m/>
  </r>
  <r>
    <x v="1"/>
    <x v="5"/>
    <x v="14"/>
    <s v="SW.2743"/>
    <n v="350"/>
    <x v="2"/>
    <x v="0"/>
    <d v="2016-11-15T13:21:15"/>
    <d v="2016-11-15T12:19:00"/>
    <n v="3735"/>
    <n v="62.25"/>
    <n v="21787.5"/>
    <n v="1"/>
    <m/>
    <m/>
  </r>
  <r>
    <x v="1"/>
    <x v="1"/>
    <x v="11"/>
    <s v="SW.2606"/>
    <n v="404"/>
    <x v="2"/>
    <x v="0"/>
    <d v="2016-11-15T14:55:43"/>
    <d v="2016-11-15T12:20:00"/>
    <n v="9343"/>
    <n v="155.71666666666667"/>
    <n v="62909.533333333333"/>
    <n v="1"/>
    <m/>
    <m/>
  </r>
  <r>
    <x v="1"/>
    <x v="1"/>
    <x v="11"/>
    <s v="MTR.6591"/>
    <n v="1"/>
    <x v="2"/>
    <x v="0"/>
    <d v="2016-11-15T19:32:38"/>
    <d v="2016-11-15T17:20:00"/>
    <n v="7958"/>
    <n v="132.63333333333333"/>
    <n v="132.63333333333333"/>
    <n v="1"/>
    <m/>
    <m/>
  </r>
  <r>
    <x v="1"/>
    <x v="1"/>
    <x v="11"/>
    <s v="MTR.6589"/>
    <n v="1"/>
    <x v="2"/>
    <x v="0"/>
    <d v="2016-11-16T01:08:06"/>
    <d v="2016-11-15T18:13:00"/>
    <n v="24906"/>
    <n v="415.1"/>
    <n v="415.1"/>
    <n v="1"/>
    <m/>
    <m/>
  </r>
  <r>
    <x v="1"/>
    <x v="1"/>
    <x v="20"/>
    <s v="MTR.11832"/>
    <n v="1"/>
    <x v="0"/>
    <x v="2"/>
    <d v="2016-11-16T14:23:12"/>
    <d v="2016-11-16T14:03:00"/>
    <n v="1212"/>
    <n v="20.2"/>
    <n v="20.2"/>
    <n v="1"/>
    <m/>
    <m/>
  </r>
  <r>
    <x v="1"/>
    <x v="6"/>
    <x v="18"/>
    <s v="FS.1950"/>
    <n v="3"/>
    <x v="4"/>
    <x v="0"/>
    <d v="2016-11-23T07:21:42"/>
    <d v="2016-11-23T06:44:00"/>
    <n v="2262"/>
    <n v="37.700000000000003"/>
    <n v="113.10000000000001"/>
    <n v="1"/>
    <m/>
    <m/>
  </r>
  <r>
    <x v="1"/>
    <x v="5"/>
    <x v="24"/>
    <s v="SW.2701"/>
    <n v="117"/>
    <x v="0"/>
    <x v="1"/>
    <d v="2016-11-28T10:33:28"/>
    <d v="2016-11-28T09:16:00"/>
    <n v="4648"/>
    <n v="77.466666666666669"/>
    <n v="9063.6"/>
    <n v="1"/>
    <m/>
    <m/>
  </r>
  <r>
    <x v="1"/>
    <x v="6"/>
    <x v="23"/>
    <s v="MTR.1492"/>
    <n v="1"/>
    <x v="1"/>
    <x v="0"/>
    <d v="2016-11-28T19:42:11"/>
    <d v="2016-11-28T18:07:00"/>
    <n v="5711"/>
    <n v="95.183333333333337"/>
    <n v="95.183333333333337"/>
    <n v="1"/>
    <m/>
    <m/>
  </r>
  <r>
    <x v="1"/>
    <x v="6"/>
    <x v="23"/>
    <s v="TR.40685"/>
    <n v="0"/>
    <x v="1"/>
    <x v="0"/>
    <d v="2016-11-28T20:41:02"/>
    <d v="2016-11-28T19:40:00"/>
    <n v="3662"/>
    <n v="61.033333333333331"/>
    <n v="0"/>
    <n v="1"/>
    <m/>
    <m/>
  </r>
  <r>
    <x v="1"/>
    <x v="6"/>
    <x v="21"/>
    <s v="MTR.5277"/>
    <n v="1"/>
    <x v="15"/>
    <x v="0"/>
    <d v="2016-11-29T11:38:45"/>
    <d v="2016-11-29T10:46:00"/>
    <n v="3165"/>
    <n v="52.75"/>
    <n v="52.75"/>
    <n v="1"/>
    <m/>
    <m/>
  </r>
  <r>
    <x v="1"/>
    <x v="5"/>
    <x v="14"/>
    <s v="MTR.5797"/>
    <n v="1"/>
    <x v="2"/>
    <x v="0"/>
    <d v="2016-12-01T06:30:27"/>
    <d v="2016-12-01T04:52:00"/>
    <n v="5907"/>
    <n v="98.45"/>
    <n v="98.45"/>
    <n v="1"/>
    <m/>
    <m/>
  </r>
  <r>
    <x v="1"/>
    <x v="5"/>
    <x v="24"/>
    <s v="MTR.24"/>
    <n v="1"/>
    <x v="1"/>
    <x v="0"/>
    <d v="2016-12-01T07:05:09"/>
    <d v="2016-12-01T06:37:00"/>
    <n v="1689"/>
    <n v="28.15"/>
    <n v="28.15"/>
    <n v="1"/>
    <m/>
    <m/>
  </r>
  <r>
    <x v="1"/>
    <x v="6"/>
    <x v="35"/>
    <s v="FS.1921"/>
    <n v="15"/>
    <x v="4"/>
    <x v="0"/>
    <d v="2016-12-01T08:40:22"/>
    <d v="2016-12-01T07:24:00"/>
    <n v="4582"/>
    <n v="76.36666666666666"/>
    <n v="1145.5"/>
    <n v="1"/>
    <m/>
    <m/>
  </r>
  <r>
    <x v="1"/>
    <x v="5"/>
    <x v="24"/>
    <s v="FS.2362"/>
    <n v="1"/>
    <x v="15"/>
    <x v="0"/>
    <d v="2016-12-01T09:11:03"/>
    <d v="2016-12-01T08:04:00"/>
    <n v="4023"/>
    <n v="67.05"/>
    <n v="67.05"/>
    <n v="1"/>
    <m/>
    <m/>
  </r>
  <r>
    <x v="1"/>
    <x v="6"/>
    <x v="18"/>
    <s v="MTR.7046"/>
    <n v="1"/>
    <x v="1"/>
    <x v="0"/>
    <d v="2016-12-02T11:33:27"/>
    <d v="2016-12-02T09:55:00"/>
    <n v="5907"/>
    <n v="98.45"/>
    <n v="98.45"/>
    <n v="1"/>
    <m/>
    <m/>
  </r>
  <r>
    <x v="1"/>
    <x v="6"/>
    <x v="34"/>
    <s v="MTR.14505"/>
    <n v="1"/>
    <x v="2"/>
    <x v="0"/>
    <d v="2016-12-03T11:22:10"/>
    <d v="2016-12-03T10:42:00"/>
    <n v="2410"/>
    <n v="40.166666666666664"/>
    <n v="40.166666666666664"/>
    <n v="1"/>
    <m/>
    <m/>
  </r>
  <r>
    <x v="1"/>
    <x v="6"/>
    <x v="34"/>
    <s v="FS.1918"/>
    <n v="19"/>
    <x v="1"/>
    <x v="0"/>
    <d v="2016-12-06T09:25:37"/>
    <d v="2016-12-06T08:46:00"/>
    <n v="2377"/>
    <n v="39.616666666666667"/>
    <n v="752.7166666666667"/>
    <n v="1"/>
    <m/>
    <m/>
  </r>
  <r>
    <x v="1"/>
    <x v="6"/>
    <x v="35"/>
    <s v="MTR.1304"/>
    <n v="1"/>
    <x v="5"/>
    <x v="0"/>
    <d v="2016-12-11T07:59:15"/>
    <d v="2016-12-11T07:06:00"/>
    <n v="3195"/>
    <n v="53.25"/>
    <n v="53.25"/>
    <n v="1"/>
    <m/>
    <m/>
  </r>
  <r>
    <x v="1"/>
    <x v="1"/>
    <x v="11"/>
    <s v="FS.2003"/>
    <n v="3"/>
    <x v="5"/>
    <x v="0"/>
    <d v="2016-12-15T09:16:40"/>
    <d v="2016-12-15T07:52:00"/>
    <n v="5080"/>
    <n v="84.666666666666671"/>
    <n v="254"/>
    <n v="1"/>
    <m/>
    <m/>
  </r>
  <r>
    <x v="1"/>
    <x v="1"/>
    <x v="11"/>
    <s v="FS.27986"/>
    <n v="9"/>
    <x v="1"/>
    <x v="0"/>
    <d v="2016-12-16T17:23:17"/>
    <d v="2016-12-16T16:14:00"/>
    <n v="4157"/>
    <n v="69.283333333333331"/>
    <n v="623.54999999999995"/>
    <n v="1"/>
    <m/>
    <m/>
  </r>
  <r>
    <x v="1"/>
    <x v="1"/>
    <x v="19"/>
    <s v="FDR.33194"/>
    <n v="5533"/>
    <x v="12"/>
    <x v="2"/>
    <d v="2016-10-08T17:46:47"/>
    <d v="2016-10-06T18:18:00"/>
    <n v="170927"/>
    <n v="2848.7833333333333"/>
    <n v="15762318.183333334"/>
    <n v="1"/>
    <m/>
    <m/>
  </r>
  <r>
    <x v="1"/>
    <x v="6"/>
    <x v="13"/>
    <s v="MTR.29826"/>
    <n v="1"/>
    <x v="15"/>
    <x v="0"/>
    <d v="2016-12-20T11:17:40"/>
    <d v="2016-12-20T09:54:00"/>
    <n v="5020"/>
    <n v="83.666666666666671"/>
    <n v="83.666666666666671"/>
    <n v="1"/>
    <m/>
    <m/>
  </r>
  <r>
    <x v="1"/>
    <x v="6"/>
    <x v="21"/>
    <s v="FS.8386"/>
    <n v="25"/>
    <x v="2"/>
    <x v="0"/>
    <d v="2016-12-21T15:45:16"/>
    <d v="2016-12-21T15:27:00"/>
    <n v="1096"/>
    <n v="18.266666666666666"/>
    <n v="456.66666666666663"/>
    <n v="1"/>
    <m/>
    <m/>
  </r>
  <r>
    <x v="1"/>
    <x v="6"/>
    <x v="35"/>
    <s v="FS.2369"/>
    <n v="27"/>
    <x v="5"/>
    <x v="0"/>
    <d v="2016-12-22T09:15:23"/>
    <d v="2016-12-22T08:45:00"/>
    <n v="1823"/>
    <n v="30.383333333333333"/>
    <n v="820.35"/>
    <n v="1"/>
    <m/>
    <m/>
  </r>
  <r>
    <x v="1"/>
    <x v="5"/>
    <x v="14"/>
    <s v="FS.8826"/>
    <n v="31"/>
    <x v="5"/>
    <x v="0"/>
    <d v="2016-12-26T09:12:07"/>
    <d v="2016-12-26T08:17:00"/>
    <n v="3307"/>
    <n v="55.116666666666667"/>
    <n v="1708.6166666666668"/>
    <n v="1"/>
    <m/>
    <m/>
  </r>
  <r>
    <x v="1"/>
    <x v="5"/>
    <x v="24"/>
    <s v="FS.2630"/>
    <n v="1"/>
    <x v="5"/>
    <x v="1"/>
    <d v="2016-12-27T13:10:14"/>
    <d v="2016-12-27T10:56:00"/>
    <n v="8054"/>
    <n v="134.23333333333332"/>
    <n v="134.23333333333332"/>
    <n v="1"/>
    <m/>
    <m/>
  </r>
  <r>
    <x v="1"/>
    <x v="6"/>
    <x v="13"/>
    <s v="FS.2541"/>
    <n v="146"/>
    <x v="1"/>
    <x v="0"/>
    <d v="2016-12-29T15:24:59"/>
    <d v="2016-12-29T14:46:00"/>
    <n v="2339"/>
    <n v="38.983333333333334"/>
    <n v="5691.5666666666666"/>
    <n v="1"/>
    <m/>
    <m/>
  </r>
  <r>
    <x v="1"/>
    <x v="5"/>
    <x v="14"/>
    <s v="TR.42420"/>
    <n v="7"/>
    <x v="2"/>
    <x v="0"/>
    <d v="2016-12-30T09:49:03"/>
    <d v="2016-12-30T08:30:00"/>
    <n v="4743"/>
    <n v="79.05"/>
    <n v="553.35"/>
    <n v="1"/>
    <m/>
    <m/>
  </r>
  <r>
    <x v="1"/>
    <x v="1"/>
    <x v="11"/>
    <s v="MTR.6260"/>
    <n v="1"/>
    <x v="2"/>
    <x v="0"/>
    <d v="2016-12-30T21:52:42"/>
    <d v="2016-12-30T21:12:00"/>
    <n v="2442"/>
    <n v="40.700000000000003"/>
    <n v="40.700000000000003"/>
    <n v="1"/>
    <m/>
    <m/>
  </r>
  <r>
    <x v="1"/>
    <x v="1"/>
    <x v="11"/>
    <s v="MTR.6259"/>
    <n v="1"/>
    <x v="2"/>
    <x v="0"/>
    <d v="2016-12-30T21:53:24"/>
    <d v="2016-12-30T21:29:00"/>
    <n v="1464"/>
    <n v="24.4"/>
    <n v="24.4"/>
    <n v="1"/>
    <m/>
    <m/>
  </r>
  <r>
    <x v="1"/>
    <x v="1"/>
    <x v="11"/>
    <s v="TR.42352"/>
    <n v="0"/>
    <x v="2"/>
    <x v="0"/>
    <d v="2016-12-30T21:51:20"/>
    <d v="2016-12-30T21:50:00"/>
    <n v="80"/>
    <n v="1.3333333333333333"/>
    <n v="0"/>
    <n v="1"/>
    <m/>
    <m/>
  </r>
  <r>
    <x v="1"/>
    <x v="1"/>
    <x v="11"/>
    <s v="MTR.6260"/>
    <n v="1"/>
    <x v="2"/>
    <x v="0"/>
    <d v="2016-12-31T14:24:12"/>
    <d v="2016-12-31T13:36:00"/>
    <n v="2892"/>
    <n v="48.2"/>
    <n v="48.2"/>
    <n v="1"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795">
  <r>
    <s v="Marianna"/>
    <s v="CHIPOLA (15)"/>
    <x v="0"/>
    <x v="0"/>
    <n v="2"/>
    <x v="0"/>
    <x v="0"/>
    <d v="2020-01-02T11:25:00"/>
    <d v="2020-01-02T10:33:00"/>
    <x v="0"/>
    <x v="0"/>
    <n v="3120.0000001117587"/>
    <n v="52.000000001862645"/>
    <n v="104.00000000372529"/>
    <n v="1"/>
    <s v="D545811"/>
    <s v="Closed"/>
    <x v="0"/>
  </r>
  <r>
    <s v="Marianna"/>
    <s v="CHIPOLA (15)"/>
    <x v="1"/>
    <x v="1"/>
    <n v="5"/>
    <x v="1"/>
    <x v="0"/>
    <d v="2020-01-02T19:26:51"/>
    <d v="2020-01-02T18:13:00"/>
    <x v="0"/>
    <x v="0"/>
    <n v="4430.9999997960404"/>
    <n v="73.849999996600673"/>
    <n v="369.24999998300336"/>
    <n v="1"/>
    <s v="D545813"/>
    <s v="Closed"/>
    <x v="0"/>
  </r>
  <r>
    <s v="Fernandina Beach"/>
    <s v="AIP (24)"/>
    <x v="2"/>
    <x v="2"/>
    <n v="1"/>
    <x v="2"/>
    <x v="0"/>
    <d v="2020-01-03T11:22:00"/>
    <d v="2020-01-03T07:51:00"/>
    <x v="0"/>
    <x v="0"/>
    <n v="12660.000000405125"/>
    <n v="211.00000000675209"/>
    <n v="211.00000000675209"/>
    <n v="1"/>
    <s v="C545814"/>
    <s v="Closed"/>
    <x v="0"/>
  </r>
  <r>
    <s v="Marianna"/>
    <s v="CHIPOLA (15)"/>
    <x v="3"/>
    <x v="3"/>
    <n v="1"/>
    <x v="2"/>
    <x v="0"/>
    <d v="2020-01-03T10:35:00"/>
    <d v="2020-01-03T09:08:00"/>
    <x v="0"/>
    <x v="0"/>
    <n v="5219.9999994132668"/>
    <n v="86.999999990221113"/>
    <n v="86.999999990221113"/>
    <n v="1"/>
    <s v="D545817"/>
    <s v="Closed"/>
    <x v="0"/>
  </r>
  <r>
    <s v="Marianna"/>
    <s v="CHIPOLA (15)"/>
    <x v="4"/>
    <x v="4"/>
    <n v="11"/>
    <x v="1"/>
    <x v="0"/>
    <d v="2020-01-03T14:14:00"/>
    <d v="2020-01-03T12:35:00"/>
    <x v="0"/>
    <x v="0"/>
    <n v="5939.9999998742715"/>
    <n v="98.999999997904524"/>
    <n v="1088.9999999769498"/>
    <n v="1"/>
    <s v="D545825"/>
    <s v="Closed"/>
    <x v="0"/>
  </r>
  <r>
    <s v="Marianna"/>
    <s v="MARIANNA (14)"/>
    <x v="5"/>
    <x v="5"/>
    <n v="9"/>
    <x v="3"/>
    <x v="0"/>
    <d v="2020-01-03T14:44:53"/>
    <d v="2020-01-03T13:18:00"/>
    <x v="0"/>
    <x v="0"/>
    <n v="5212.9999996628612"/>
    <n v="86.883333327714354"/>
    <n v="781.94999994942918"/>
    <n v="1"/>
    <s v="D545827"/>
    <s v="Closed"/>
    <x v="1"/>
  </r>
  <r>
    <s v="Marianna"/>
    <s v="ALTHA (12)"/>
    <x v="6"/>
    <x v="6"/>
    <n v="56"/>
    <x v="3"/>
    <x v="0"/>
    <d v="2020-01-03T15:27:00"/>
    <d v="2020-01-03T13:47:41"/>
    <x v="0"/>
    <x v="0"/>
    <n v="5959.0000005438924"/>
    <n v="99.31666667573154"/>
    <n v="5561.7333338409662"/>
    <n v="1"/>
    <s v="D545830"/>
    <s v="Closed"/>
    <x v="1"/>
  </r>
  <r>
    <s v="Marianna"/>
    <s v="CHIPOLA (15)"/>
    <x v="1"/>
    <x v="1"/>
    <n v="5"/>
    <x v="3"/>
    <x v="0"/>
    <d v="2020-01-03T14:28:23"/>
    <d v="2020-01-03T13:51:00"/>
    <x v="0"/>
    <x v="0"/>
    <n v="2243.0000000400469"/>
    <n v="37.383333334000781"/>
    <n v="186.91666667000391"/>
    <n v="1"/>
    <s v="D545824"/>
    <s v="Closed"/>
    <x v="1"/>
  </r>
  <r>
    <s v="Marianna"/>
    <s v="ALTHA (12)"/>
    <x v="7"/>
    <x v="7"/>
    <n v="1"/>
    <x v="2"/>
    <x v="0"/>
    <d v="2020-01-03T16:38:38"/>
    <d v="2020-01-03T15:54:38"/>
    <x v="0"/>
    <x v="0"/>
    <n v="2639.9999998044223"/>
    <n v="43.999999996740371"/>
    <n v="43.999999996740371"/>
    <n v="1"/>
    <s v="D545834"/>
    <s v="Closed"/>
    <x v="0"/>
  </r>
  <r>
    <s v="Marianna"/>
    <s v="CAVERNS ROAD (11)"/>
    <x v="8"/>
    <x v="8"/>
    <n v="11"/>
    <x v="3"/>
    <x v="0"/>
    <d v="2020-01-03T17:16:52"/>
    <d v="2020-01-03T16:17:00"/>
    <x v="0"/>
    <x v="0"/>
    <n v="3591.9999998062849"/>
    <n v="59.866666663438082"/>
    <n v="658.5333332978189"/>
    <n v="1"/>
    <s v="D545838"/>
    <s v="Closed"/>
    <x v="1"/>
  </r>
  <r>
    <s v="Marianna"/>
    <s v="CAVERNS ROAD (11)"/>
    <x v="9"/>
    <x v="9"/>
    <n v="150"/>
    <x v="3"/>
    <x v="0"/>
    <d v="2020-01-03T18:07:50"/>
    <d v="2020-01-03T16:46:00"/>
    <x v="0"/>
    <x v="0"/>
    <n v="4909.9999998696148"/>
    <n v="81.833333331160247"/>
    <n v="12274.999999674037"/>
    <n v="1"/>
    <s v="D545840"/>
    <s v="Closed"/>
    <x v="1"/>
  </r>
  <r>
    <s v="Marianna"/>
    <s v="MARIANNA (14)"/>
    <x v="10"/>
    <x v="10"/>
    <n v="2"/>
    <x v="1"/>
    <x v="0"/>
    <d v="2020-01-03T19:25:15"/>
    <d v="2020-01-03T17:15:00"/>
    <x v="0"/>
    <x v="0"/>
    <n v="7815.0000000139698"/>
    <n v="130.25000000023283"/>
    <n v="260.50000000046566"/>
    <n v="1"/>
    <s v="D545859"/>
    <s v="Closed"/>
    <x v="0"/>
  </r>
  <r>
    <s v="Marianna"/>
    <s v="CHIPOLA (15)"/>
    <x v="0"/>
    <x v="11"/>
    <n v="1"/>
    <x v="1"/>
    <x v="0"/>
    <d v="2020-01-03T19:06:55"/>
    <d v="2020-01-03T18:06:00"/>
    <x v="0"/>
    <x v="0"/>
    <n v="3655.0000000745058"/>
    <n v="60.91666666790843"/>
    <n v="60.91666666790843"/>
    <n v="1"/>
    <s v="D545858"/>
    <s v="Closed"/>
    <x v="0"/>
  </r>
  <r>
    <s v="Marianna"/>
    <s v="MARIANNA (14)"/>
    <x v="5"/>
    <x v="12"/>
    <n v="7"/>
    <x v="1"/>
    <x v="0"/>
    <d v="2020-01-03T21:54:15"/>
    <d v="2020-01-03T20:58:00"/>
    <x v="0"/>
    <x v="0"/>
    <n v="3375"/>
    <n v="56.25"/>
    <n v="393.75"/>
    <n v="1"/>
    <s v="D545865"/>
    <s v="Closed"/>
    <x v="0"/>
  </r>
  <r>
    <s v="Marianna"/>
    <s v="MARIANNA (14)"/>
    <x v="10"/>
    <x v="13"/>
    <n v="37"/>
    <x v="1"/>
    <x v="0"/>
    <d v="2020-01-03T23:11:55"/>
    <d v="2020-01-03T21:35:30"/>
    <x v="0"/>
    <x v="0"/>
    <n v="5785.0000001024455"/>
    <n v="96.416666668374091"/>
    <n v="3567.4166667298414"/>
    <n v="1"/>
    <s v="D545874"/>
    <s v="Closed"/>
    <x v="0"/>
  </r>
  <r>
    <s v="Marianna"/>
    <s v="CHIPOLA (15)"/>
    <x v="4"/>
    <x v="14"/>
    <n v="1"/>
    <x v="1"/>
    <x v="0"/>
    <d v="2020-01-04T12:46:09"/>
    <d v="2020-01-04T12:04:47"/>
    <x v="0"/>
    <x v="0"/>
    <n v="2481.9999999599531"/>
    <n v="41.366666665999219"/>
    <n v="41.366666665999219"/>
    <n v="1"/>
    <s v="D545876"/>
    <s v="Closed"/>
    <x v="0"/>
  </r>
  <r>
    <s v="Marianna"/>
    <s v="ALTHA (12)"/>
    <x v="7"/>
    <x v="15"/>
    <n v="23"/>
    <x v="3"/>
    <x v="0"/>
    <d v="2020-01-04T16:43:12"/>
    <d v="2020-01-04T15:22:54"/>
    <x v="0"/>
    <x v="0"/>
    <n v="4817.999999737367"/>
    <n v="80.299999995622784"/>
    <n v="1846.899999899324"/>
    <n v="1"/>
    <s v="D545884"/>
    <s v="Closed"/>
    <x v="1"/>
  </r>
  <r>
    <s v="Marianna"/>
    <s v="MARIANNA (14)"/>
    <x v="5"/>
    <x v="16"/>
    <n v="7"/>
    <x v="3"/>
    <x v="0"/>
    <d v="2020-01-04T17:10:33"/>
    <d v="2020-01-04T16:33:53"/>
    <x v="0"/>
    <x v="0"/>
    <n v="2200.0000000465661"/>
    <n v="36.666666667442769"/>
    <n v="256.66666667209938"/>
    <n v="1"/>
    <s v="D545888"/>
    <s v="Closed"/>
    <x v="1"/>
  </r>
  <r>
    <s v="Marianna"/>
    <s v="ALTHA (12)"/>
    <x v="7"/>
    <x v="17"/>
    <n v="1"/>
    <x v="3"/>
    <x v="0"/>
    <d v="2020-01-04T18:55:46"/>
    <d v="2020-01-04T18:15:00"/>
    <x v="0"/>
    <x v="0"/>
    <n v="2446.0000003455207"/>
    <n v="40.766666672425345"/>
    <n v="40.766666672425345"/>
    <n v="1"/>
    <s v="D545890"/>
    <s v="Closed"/>
    <x v="1"/>
  </r>
  <r>
    <s v="Marianna"/>
    <s v="CHIPOLA (15)"/>
    <x v="0"/>
    <x v="18"/>
    <n v="1"/>
    <x v="2"/>
    <x v="0"/>
    <d v="2020-01-05T14:25:00"/>
    <d v="2020-01-05T13:44:00"/>
    <x v="0"/>
    <x v="0"/>
    <n v="2459.9999998463318"/>
    <n v="40.999999997438863"/>
    <n v="40.999999997438863"/>
    <n v="1"/>
    <s v="C545893"/>
    <s v="Closed"/>
    <x v="0"/>
  </r>
  <r>
    <s v="Marianna"/>
    <s v="ALTHA (12)"/>
    <x v="7"/>
    <x v="19"/>
    <n v="3"/>
    <x v="3"/>
    <x v="0"/>
    <d v="2020-01-06T08:06:09"/>
    <d v="2020-01-06T06:53:36"/>
    <x v="0"/>
    <x v="0"/>
    <n v="4352.9999997932464"/>
    <n v="72.549999996554106"/>
    <n v="217.64999998966232"/>
    <n v="1"/>
    <s v="D545909"/>
    <s v="Closed"/>
    <x v="1"/>
  </r>
  <r>
    <s v="Fernandina Beach"/>
    <s v="AIP (24)"/>
    <x v="11"/>
    <x v="20"/>
    <n v="102"/>
    <x v="4"/>
    <x v="0"/>
    <d v="2020-01-06T07:59:09"/>
    <d v="2020-01-06T07:18:00"/>
    <x v="0"/>
    <x v="0"/>
    <n v="2469.0000000642613"/>
    <n v="41.150000001071021"/>
    <n v="4197.3000001092441"/>
    <n v="1"/>
    <s v="D545908"/>
    <s v="Closed"/>
    <x v="0"/>
  </r>
  <r>
    <s v="Fernandina Beach"/>
    <s v="STEPDOWN (22)"/>
    <x v="12"/>
    <x v="21"/>
    <n v="1"/>
    <x v="2"/>
    <x v="0"/>
    <d v="2020-01-06T09:59:36"/>
    <d v="2020-01-06T08:26:00"/>
    <x v="0"/>
    <x v="0"/>
    <n v="5615.9999995725229"/>
    <n v="93.599999992875382"/>
    <n v="93.599999992875382"/>
    <n v="1"/>
    <s v="C545910"/>
    <s v="Closed"/>
    <x v="0"/>
  </r>
  <r>
    <s v="Fernandina Beach"/>
    <s v="AIP (24)"/>
    <x v="11"/>
    <x v="22"/>
    <n v="1"/>
    <x v="5"/>
    <x v="0"/>
    <d v="2020-01-06T10:27:52"/>
    <d v="2020-01-06T09:50:08"/>
    <x v="0"/>
    <x v="0"/>
    <n v="2264.000000548549"/>
    <n v="37.733333342475817"/>
    <n v="37.733333342475817"/>
    <n v="1"/>
    <s v="C545911"/>
    <s v="Closed"/>
    <x v="0"/>
  </r>
  <r>
    <s v="Fernandina Beach"/>
    <s v="JL TERRY (23)"/>
    <x v="13"/>
    <x v="23"/>
    <n v="1"/>
    <x v="2"/>
    <x v="1"/>
    <d v="2020-01-06T13:58:00"/>
    <d v="2020-01-06T11:08:00"/>
    <x v="0"/>
    <x v="0"/>
    <n v="10199.999999930151"/>
    <n v="169.99999999883585"/>
    <n v="169.99999999883585"/>
    <n v="1"/>
    <s v="C545913"/>
    <s v="Closed"/>
    <x v="0"/>
  </r>
  <r>
    <s v="Fernandina Beach"/>
    <s v="AIP (24)"/>
    <x v="11"/>
    <x v="24"/>
    <n v="1"/>
    <x v="4"/>
    <x v="0"/>
    <d v="2020-01-06T19:21:36"/>
    <d v="2020-01-06T17:57:00"/>
    <x v="0"/>
    <x v="0"/>
    <n v="5075.9999996982515"/>
    <n v="84.599999994970858"/>
    <n v="84.599999994970858"/>
    <n v="1"/>
    <s v="C545915"/>
    <s v="Closed"/>
    <x v="0"/>
  </r>
  <r>
    <s v="Fernandina Beach"/>
    <s v="JL TERRY (23)"/>
    <x v="13"/>
    <x v="25"/>
    <n v="1"/>
    <x v="2"/>
    <x v="0"/>
    <d v="2020-01-07T10:38:23"/>
    <d v="2020-01-07T09:51:00"/>
    <x v="0"/>
    <x v="0"/>
    <n v="2843.0000001098961"/>
    <n v="47.383333335164934"/>
    <n v="47.383333335164934"/>
    <n v="1"/>
    <s v="C545916"/>
    <s v="Closed"/>
    <x v="0"/>
  </r>
  <r>
    <s v="Fernandina Beach"/>
    <s v="STEPDOWN (22)"/>
    <x v="14"/>
    <x v="26"/>
    <n v="1"/>
    <x v="2"/>
    <x v="0"/>
    <d v="2020-01-07T18:24:00"/>
    <d v="2020-01-07T16:17:00"/>
    <x v="0"/>
    <x v="0"/>
    <n v="7620.0000003213063"/>
    <n v="127.0000000053551"/>
    <n v="127.0000000053551"/>
    <n v="1"/>
    <s v="C545917"/>
    <s v="Closed"/>
    <x v="0"/>
  </r>
  <r>
    <s v="Fernandina Beach"/>
    <s v="JL TERRY (23)"/>
    <x v="13"/>
    <x v="27"/>
    <n v="1"/>
    <x v="2"/>
    <x v="1"/>
    <d v="2020-01-09T13:09:00"/>
    <d v="2020-01-09T11:47:00"/>
    <x v="0"/>
    <x v="0"/>
    <n v="4920.0000003213063"/>
    <n v="82.000000005355105"/>
    <n v="82.000000005355105"/>
    <n v="1"/>
    <s v="C545923"/>
    <s v="Closed"/>
    <x v="0"/>
  </r>
  <r>
    <s v="Marianna"/>
    <s v="CAVERNS ROAD (11)"/>
    <x v="9"/>
    <x v="28"/>
    <n v="1"/>
    <x v="2"/>
    <x v="0"/>
    <d v="2020-01-09T18:08:28"/>
    <d v="2020-01-09T16:58:00"/>
    <x v="0"/>
    <x v="0"/>
    <n v="4228.0000001192093"/>
    <n v="70.466666668653488"/>
    <n v="70.466666668653488"/>
    <n v="1"/>
    <s v="D545932"/>
    <s v="Closed"/>
    <x v="0"/>
  </r>
  <r>
    <s v="Fernandina Beach"/>
    <s v="AIP (24)"/>
    <x v="11"/>
    <x v="29"/>
    <n v="39"/>
    <x v="1"/>
    <x v="1"/>
    <d v="2020-01-09T19:25:51"/>
    <d v="2020-01-09T17:27:00"/>
    <x v="0"/>
    <x v="0"/>
    <n v="7131.0000004246831"/>
    <n v="118.85000000707805"/>
    <n v="4635.150000276044"/>
    <n v="1"/>
    <s v="D545931"/>
    <s v="Closed"/>
    <x v="0"/>
  </r>
  <r>
    <s v="Fernandina Beach"/>
    <s v="AIP (24)"/>
    <x v="11"/>
    <x v="23"/>
    <n v="1"/>
    <x v="1"/>
    <x v="0"/>
    <d v="2020-01-09T19:27:00"/>
    <d v="2020-01-09T17:34:00"/>
    <x v="0"/>
    <x v="0"/>
    <n v="6780.0000000977889"/>
    <n v="113.00000000162981"/>
    <n v="113.00000000162981"/>
    <n v="1"/>
    <s v="C545930"/>
    <s v="Closed"/>
    <x v="0"/>
  </r>
  <r>
    <s v="Marianna"/>
    <s v="CHIPOLA (15)"/>
    <x v="0"/>
    <x v="30"/>
    <n v="13"/>
    <x v="3"/>
    <x v="0"/>
    <d v="2020-01-11T04:40:47"/>
    <d v="2020-01-11T03:49:00"/>
    <x v="0"/>
    <x v="0"/>
    <n v="3106.9999995874241"/>
    <n v="51.783333326457068"/>
    <n v="673.18333324394189"/>
    <n v="1"/>
    <s v="D545941"/>
    <s v="Closed"/>
    <x v="1"/>
  </r>
  <r>
    <s v="Marianna"/>
    <s v="ALTHA (12)"/>
    <x v="7"/>
    <x v="31"/>
    <n v="1"/>
    <x v="3"/>
    <x v="0"/>
    <d v="2020-01-11T12:14:13"/>
    <d v="2020-01-11T09:11:00"/>
    <x v="0"/>
    <x v="0"/>
    <n v="10992.999999853782"/>
    <n v="183.21666666422971"/>
    <n v="183.21666666422971"/>
    <n v="1"/>
    <s v="D545955"/>
    <s v="Closed"/>
    <x v="1"/>
  </r>
  <r>
    <s v="Marianna"/>
    <s v="ALTHA (12)"/>
    <x v="6"/>
    <x v="32"/>
    <n v="6"/>
    <x v="3"/>
    <x v="0"/>
    <d v="2020-01-11T11:44:15"/>
    <d v="2020-01-11T09:26:27"/>
    <x v="0"/>
    <x v="0"/>
    <n v="8267.9999996675178"/>
    <n v="137.79999999445863"/>
    <n v="826.79999996675178"/>
    <n v="1"/>
    <s v="D545959"/>
    <s v="Closed"/>
    <x v="1"/>
  </r>
  <r>
    <s v="Marianna"/>
    <s v="CHIPOLA (15)"/>
    <x v="1"/>
    <x v="33"/>
    <n v="26"/>
    <x v="3"/>
    <x v="0"/>
    <d v="2020-01-11T10:46:13"/>
    <d v="2020-01-11T10:04:09"/>
    <x v="0"/>
    <x v="0"/>
    <n v="2523.9999997196719"/>
    <n v="42.066666661994532"/>
    <n v="1093.7333332118578"/>
    <n v="1"/>
    <s v="D545958"/>
    <s v="Closed"/>
    <x v="1"/>
  </r>
  <r>
    <s v="Marianna"/>
    <s v="CHIPOLA (15)"/>
    <x v="3"/>
    <x v="34"/>
    <n v="22"/>
    <x v="3"/>
    <x v="0"/>
    <d v="2020-01-11T11:43:27"/>
    <d v="2020-01-11T10:11:00"/>
    <x v="0"/>
    <x v="0"/>
    <n v="5546.9999997876585"/>
    <n v="92.449999996460974"/>
    <n v="2033.8999999221414"/>
    <n v="1"/>
    <s v="D545961"/>
    <s v="Closed"/>
    <x v="1"/>
  </r>
  <r>
    <s v="Marianna"/>
    <s v="CHIPOLA (15)"/>
    <x v="3"/>
    <x v="35"/>
    <n v="8"/>
    <x v="3"/>
    <x v="0"/>
    <d v="2020-01-11T14:52:41"/>
    <d v="2020-01-11T13:39:00"/>
    <x v="0"/>
    <x v="0"/>
    <n v="4420.9999999729916"/>
    <n v="73.683333332883194"/>
    <n v="589.46666666306555"/>
    <n v="1"/>
    <s v="D545966"/>
    <s v="Closed"/>
    <x v="1"/>
  </r>
  <r>
    <s v="Marianna"/>
    <s v="CHIPOLA (15)"/>
    <x v="1"/>
    <x v="33"/>
    <n v="26"/>
    <x v="6"/>
    <x v="0"/>
    <d v="2020-01-11T15:30:29"/>
    <d v="2020-01-11T14:19:08"/>
    <x v="0"/>
    <x v="0"/>
    <n v="4280.9999999357387"/>
    <n v="71.349999998928979"/>
    <n v="1855.0999999721535"/>
    <n v="1"/>
    <s v="D545971"/>
    <s v="Closed"/>
    <x v="0"/>
  </r>
  <r>
    <s v="Marianna"/>
    <s v="CAVERNS ROAD (11)"/>
    <x v="9"/>
    <x v="36"/>
    <n v="1"/>
    <x v="2"/>
    <x v="0"/>
    <d v="2020-01-11T17:59:58"/>
    <d v="2020-01-11T16:23:02"/>
    <x v="0"/>
    <x v="0"/>
    <n v="5816.0000004339963"/>
    <n v="96.933333340566605"/>
    <n v="96.933333340566605"/>
    <n v="1"/>
    <s v="D545974"/>
    <s v="Closed"/>
    <x v="0"/>
  </r>
  <r>
    <s v="Marianna"/>
    <s v="MARIANNA (14)"/>
    <x v="15"/>
    <x v="37"/>
    <n v="4"/>
    <x v="7"/>
    <x v="0"/>
    <d v="2020-01-11T19:53:49"/>
    <d v="2020-01-11T19:16:00"/>
    <x v="0"/>
    <x v="0"/>
    <n v="2269.0000004600734"/>
    <n v="37.816666674334556"/>
    <n v="151.26666669733822"/>
    <n v="1"/>
    <s v="D545979"/>
    <s v="Closed"/>
    <x v="0"/>
  </r>
  <r>
    <s v="Marianna"/>
    <s v="CAVERNS ROAD (11)"/>
    <x v="9"/>
    <x v="38"/>
    <n v="14"/>
    <x v="3"/>
    <x v="0"/>
    <d v="2020-01-12T00:26:34"/>
    <d v="2020-01-11T19:34:07"/>
    <x v="0"/>
    <x v="0"/>
    <n v="17546.999999927357"/>
    <n v="292.44999999878928"/>
    <n v="4094.2999999830499"/>
    <n v="1"/>
    <s v="D545991"/>
    <s v="Closed"/>
    <x v="1"/>
  </r>
  <r>
    <s v="Marianna"/>
    <s v="MARIANNA (14)"/>
    <x v="16"/>
    <x v="39"/>
    <n v="1"/>
    <x v="3"/>
    <x v="0"/>
    <d v="2020-01-12T00:51:22"/>
    <d v="2020-01-11T19:51:37"/>
    <x v="0"/>
    <x v="0"/>
    <n v="17984.999999846332"/>
    <n v="299.74999999743886"/>
    <n v="299.74999999743886"/>
    <n v="1"/>
    <s v="D546012"/>
    <s v="Closed"/>
    <x v="1"/>
  </r>
  <r>
    <s v="Marianna"/>
    <s v="ALTHA (12)"/>
    <x v="7"/>
    <x v="40"/>
    <n v="4"/>
    <x v="7"/>
    <x v="0"/>
    <d v="2020-01-11T22:58:42"/>
    <d v="2020-01-11T19:57:14"/>
    <x v="0"/>
    <x v="0"/>
    <n v="10888.000000454485"/>
    <n v="181.46666667424142"/>
    <n v="725.86666669696569"/>
    <n v="1"/>
    <s v="D546011"/>
    <s v="Closed"/>
    <x v="0"/>
  </r>
  <r>
    <s v="Marianna"/>
    <s v="BLOUNTSTOWN (18)"/>
    <x v="17"/>
    <x v="41"/>
    <n v="216"/>
    <x v="3"/>
    <x v="0"/>
    <d v="2020-01-11T22:57:57"/>
    <d v="2020-01-11T20:11:00"/>
    <x v="0"/>
    <x v="0"/>
    <n v="10016.999999899417"/>
    <n v="166.94999999832362"/>
    <n v="36061.199999637902"/>
    <n v="1"/>
    <s v="D545994"/>
    <s v="Closed"/>
    <x v="1"/>
  </r>
  <r>
    <s v="Marianna"/>
    <s v="CAVERNS ROAD (11)"/>
    <x v="9"/>
    <x v="42"/>
    <n v="1"/>
    <x v="5"/>
    <x v="0"/>
    <d v="2020-01-12T09:53:05"/>
    <d v="2020-01-12T09:14:00"/>
    <x v="0"/>
    <x v="0"/>
    <n v="2344.9999999953434"/>
    <n v="39.083333333255723"/>
    <n v="39.083333333255723"/>
    <n v="1"/>
    <s v="D546014"/>
    <s v="Closed"/>
    <x v="0"/>
  </r>
  <r>
    <s v="Marianna"/>
    <s v="CAVERNS ROAD (11)"/>
    <x v="9"/>
    <x v="43"/>
    <n v="1"/>
    <x v="7"/>
    <x v="0"/>
    <d v="2020-01-12T19:01:38"/>
    <d v="2020-01-12T18:35:00"/>
    <x v="0"/>
    <x v="0"/>
    <n v="1598.0000001378357"/>
    <n v="26.633333335630596"/>
    <n v="26.633333335630596"/>
    <n v="1"/>
    <s v="D546015"/>
    <s v="Closed"/>
    <x v="0"/>
  </r>
  <r>
    <s v="Marianna"/>
    <s v="MARIANNA (14)"/>
    <x v="10"/>
    <x v="44"/>
    <n v="2"/>
    <x v="1"/>
    <x v="0"/>
    <d v="2020-01-13T07:45:05"/>
    <d v="2020-01-13T06:21:34"/>
    <x v="0"/>
    <x v="0"/>
    <n v="5010.9999995911494"/>
    <n v="83.51666665985249"/>
    <n v="167.03333331970498"/>
    <n v="1"/>
    <s v="D546025"/>
    <s v="Closed"/>
    <x v="0"/>
  </r>
  <r>
    <s v="Fernandina Beach"/>
    <s v="AIP (24)"/>
    <x v="2"/>
    <x v="45"/>
    <n v="22"/>
    <x v="2"/>
    <x v="1"/>
    <d v="2020-01-13T14:21:55"/>
    <d v="2020-01-13T07:31:00"/>
    <x v="0"/>
    <x v="0"/>
    <n v="24655.000000004657"/>
    <n v="410.91666666674428"/>
    <n v="9040.1666666683741"/>
    <n v="1"/>
    <s v="D546026"/>
    <s v="Closed"/>
    <x v="0"/>
  </r>
  <r>
    <s v="Fernandina Beach"/>
    <s v="AIP (24)"/>
    <x v="2"/>
    <x v="46"/>
    <n v="23"/>
    <x v="2"/>
    <x v="1"/>
    <d v="2020-01-13T09:18:26"/>
    <d v="2020-01-13T08:07:00"/>
    <x v="0"/>
    <x v="0"/>
    <n v="4286.0000004759058"/>
    <n v="71.433333341265097"/>
    <n v="1642.9666668490972"/>
    <n v="1"/>
    <s v="D546027"/>
    <s v="Closed"/>
    <x v="0"/>
  </r>
  <r>
    <s v="Fernandina Beach"/>
    <s v="AIP (24)"/>
    <x v="2"/>
    <x v="47"/>
    <n v="76"/>
    <x v="2"/>
    <x v="1"/>
    <d v="2020-01-13T09:17:12"/>
    <d v="2020-01-13T08:24:00"/>
    <x v="0"/>
    <x v="0"/>
    <n v="3191.9999999692664"/>
    <n v="53.199999999487773"/>
    <n v="4043.1999999610707"/>
    <n v="1"/>
    <s v="D546032"/>
    <s v="Closed"/>
    <x v="0"/>
  </r>
  <r>
    <s v="Fernandina Beach"/>
    <s v="JL TERRY (23)"/>
    <x v="18"/>
    <x v="48"/>
    <n v="1"/>
    <x v="2"/>
    <x v="1"/>
    <d v="2020-01-13T18:32:00"/>
    <d v="2020-01-13T16:48:00"/>
    <x v="0"/>
    <x v="0"/>
    <n v="6240.0000002235174"/>
    <n v="104.00000000372529"/>
    <n v="104.00000000372529"/>
    <n v="1"/>
    <s v="C546034"/>
    <s v="Closed"/>
    <x v="0"/>
  </r>
  <r>
    <s v="Marianna"/>
    <s v="CAVERNS ROAD (11)"/>
    <x v="9"/>
    <x v="49"/>
    <n v="6"/>
    <x v="2"/>
    <x v="0"/>
    <d v="2020-01-14T08:20:18"/>
    <d v="2020-01-14T05:34:00"/>
    <x v="0"/>
    <x v="0"/>
    <n v="9978.0000002123415"/>
    <n v="166.30000000353903"/>
    <n v="997.80000002123415"/>
    <n v="1"/>
    <s v="D546038"/>
    <s v="Closed"/>
    <x v="0"/>
  </r>
  <r>
    <s v="Fernandina Beach"/>
    <s v="STEPDOWN (22)"/>
    <x v="14"/>
    <x v="50"/>
    <n v="7"/>
    <x v="2"/>
    <x v="0"/>
    <d v="2020-01-14T18:19:53"/>
    <d v="2020-01-14T15:01:00"/>
    <x v="0"/>
    <x v="0"/>
    <n v="11932.999999565072"/>
    <n v="198.88333332608454"/>
    <n v="1392.1833332825918"/>
    <n v="1"/>
    <s v="D546041"/>
    <s v="Closed"/>
    <x v="0"/>
  </r>
  <r>
    <s v="Fernandina Beach"/>
    <s v="AIP (24)"/>
    <x v="19"/>
    <x v="51"/>
    <n v="5536"/>
    <x v="8"/>
    <x v="0"/>
    <d v="2020-01-17T08:45:11"/>
    <d v="2020-01-17T04:40:00"/>
    <x v="0"/>
    <x v="0"/>
    <n v="14711.000000196509"/>
    <n v="245.18333333660848"/>
    <n v="1357334.9333514646"/>
    <n v="1"/>
    <s v="D546199"/>
    <s v="Closed"/>
    <x v="0"/>
  </r>
  <r>
    <s v="Fernandina Beach"/>
    <s v="STEPDOWN (22)"/>
    <x v="14"/>
    <x v="52"/>
    <n v="7"/>
    <x v="4"/>
    <x v="0"/>
    <d v="2020-01-17T10:59:37"/>
    <d v="2020-01-17T10:13:00"/>
    <x v="0"/>
    <x v="0"/>
    <n v="2797.0000000437722"/>
    <n v="46.616666667396203"/>
    <n v="326.31666667177342"/>
    <n v="1"/>
    <s v="D546360"/>
    <s v="Closed"/>
    <x v="0"/>
  </r>
  <r>
    <s v="Fernandina Beach"/>
    <s v="STEPDOWN (22)"/>
    <x v="14"/>
    <x v="53"/>
    <n v="1"/>
    <x v="1"/>
    <x v="0"/>
    <d v="2020-01-17T12:23:02"/>
    <d v="2020-01-17T11:48:00"/>
    <x v="0"/>
    <x v="0"/>
    <n v="2101.999999769032"/>
    <n v="35.033333329483867"/>
    <n v="35.033333329483867"/>
    <n v="1"/>
    <s v="C546361"/>
    <s v="Closed"/>
    <x v="0"/>
  </r>
  <r>
    <s v="Fernandina Beach"/>
    <s v="AIP (24)"/>
    <x v="20"/>
    <x v="54"/>
    <n v="1"/>
    <x v="2"/>
    <x v="1"/>
    <d v="2020-01-17T16:25:16"/>
    <d v="2020-01-17T14:03:00"/>
    <x v="0"/>
    <x v="0"/>
    <n v="8536.0000000800937"/>
    <n v="142.26666666800156"/>
    <n v="142.26666666800156"/>
    <n v="1"/>
    <s v="C546362"/>
    <s v="Closed"/>
    <x v="0"/>
  </r>
  <r>
    <s v="Fernandina Beach"/>
    <s v="JL TERRY (23)"/>
    <x v="21"/>
    <x v="55"/>
    <n v="8"/>
    <x v="2"/>
    <x v="0"/>
    <d v="2020-01-17T20:18:22"/>
    <d v="2020-01-17T18:41:00"/>
    <x v="0"/>
    <x v="0"/>
    <n v="5842.0000002253801"/>
    <n v="97.366666670423001"/>
    <n v="778.93333336338401"/>
    <n v="1"/>
    <s v="D546367"/>
    <s v="Closed"/>
    <x v="0"/>
  </r>
  <r>
    <s v="Fernandina Beach"/>
    <s v="JL TERRY (23)"/>
    <x v="22"/>
    <x v="56"/>
    <n v="1"/>
    <x v="4"/>
    <x v="0"/>
    <d v="2020-01-19T08:42:18"/>
    <d v="2020-01-18T10:11:00"/>
    <x v="0"/>
    <x v="0"/>
    <n v="81078.000000002794"/>
    <n v="1351.3000000000466"/>
    <n v="1351.3000000000466"/>
    <n v="1"/>
    <s v="C546368"/>
    <s v="Closed"/>
    <x v="0"/>
  </r>
  <r>
    <s v="Marianna"/>
    <s v="CHIPOLA (15)"/>
    <x v="0"/>
    <x v="57"/>
    <n v="20"/>
    <x v="7"/>
    <x v="1"/>
    <d v="2020-01-18T20:01:05"/>
    <d v="2020-01-18T18:09:04"/>
    <x v="0"/>
    <x v="0"/>
    <n v="6720.9999995073304"/>
    <n v="112.01666665845551"/>
    <n v="2240.3333331691101"/>
    <n v="1"/>
    <s v="D546377"/>
    <s v="Closed"/>
    <x v="0"/>
  </r>
  <r>
    <s v="Marianna"/>
    <s v="CHIPOLA (15)"/>
    <x v="0"/>
    <x v="58"/>
    <n v="1"/>
    <x v="7"/>
    <x v="1"/>
    <d v="2020-01-18T20:06:00"/>
    <d v="2020-01-18T18:14:00"/>
    <x v="0"/>
    <x v="0"/>
    <n v="6719.9999999022111"/>
    <n v="111.99999999837019"/>
    <n v="111.99999999837019"/>
    <n v="1"/>
    <s v="C546374"/>
    <s v="Closed"/>
    <x v="0"/>
  </r>
  <r>
    <s v="Fernandina Beach"/>
    <s v="AIP (24)"/>
    <x v="2"/>
    <x v="59"/>
    <n v="2"/>
    <x v="5"/>
    <x v="0"/>
    <d v="2020-01-19T08:42:56"/>
    <d v="2020-01-19T07:24:07"/>
    <x v="0"/>
    <x v="0"/>
    <n v="4729.0000003064051"/>
    <n v="78.816666671773419"/>
    <n v="157.63333334354684"/>
    <n v="1"/>
    <s v="D546380"/>
    <s v="Closed"/>
    <x v="0"/>
  </r>
  <r>
    <s v="Fernandina Beach"/>
    <s v="JL TERRY (23)"/>
    <x v="23"/>
    <x v="60"/>
    <n v="88"/>
    <x v="1"/>
    <x v="0"/>
    <d v="2020-01-19T14:18:20"/>
    <d v="2020-01-19T12:42:00"/>
    <x v="0"/>
    <x v="0"/>
    <n v="5780.0000001909211"/>
    <n v="96.333333336515352"/>
    <n v="8477.333333613351"/>
    <n v="1"/>
    <s v="D546389"/>
    <s v="Closed"/>
    <x v="0"/>
  </r>
  <r>
    <s v="Marianna"/>
    <s v="CAVERNS ROAD (11)"/>
    <x v="9"/>
    <x v="61"/>
    <n v="1"/>
    <x v="4"/>
    <x v="0"/>
    <d v="2020-01-20T05:53:43"/>
    <d v="2020-01-20T03:48:00"/>
    <x v="0"/>
    <x v="0"/>
    <n v="7542.9999999236315"/>
    <n v="125.71666666539386"/>
    <n v="125.71666666539386"/>
    <n v="1"/>
    <s v="D546394"/>
    <s v="Closed"/>
    <x v="0"/>
  </r>
  <r>
    <s v="Marianna"/>
    <s v="CAVERNS ROAD (11)"/>
    <x v="9"/>
    <x v="62"/>
    <n v="1"/>
    <x v="5"/>
    <x v="0"/>
    <d v="2020-01-20T11:01:00"/>
    <d v="2020-01-20T10:13:00"/>
    <x v="0"/>
    <x v="0"/>
    <n v="2879.9999999580905"/>
    <n v="47.999999999301508"/>
    <n v="47.999999999301508"/>
    <n v="1"/>
    <s v="C546395"/>
    <s v="Closed"/>
    <x v="0"/>
  </r>
  <r>
    <s v="Marianna"/>
    <s v="CHIPOLA (15)"/>
    <x v="4"/>
    <x v="63"/>
    <n v="3"/>
    <x v="2"/>
    <x v="1"/>
    <d v="2020-01-20T14:01:00"/>
    <d v="2020-01-20T10:45:00"/>
    <x v="0"/>
    <x v="0"/>
    <n v="11759.99999998603"/>
    <n v="195.99999999976717"/>
    <n v="587.99999999930151"/>
    <n v="1"/>
    <s v="D546397"/>
    <s v="Closed"/>
    <x v="0"/>
  </r>
  <r>
    <s v="Marianna"/>
    <s v="CHIPOLA (15)"/>
    <x v="3"/>
    <x v="64"/>
    <n v="1"/>
    <x v="4"/>
    <x v="0"/>
    <d v="2020-01-20T13:42:00"/>
    <d v="2020-01-20T12:52:00"/>
    <x v="0"/>
    <x v="0"/>
    <n v="2999.9999997206032"/>
    <n v="49.999999995343387"/>
    <n v="49.999999995343387"/>
    <n v="1"/>
    <s v="C546398"/>
    <s v="Closed"/>
    <x v="0"/>
  </r>
  <r>
    <s v="Fernandina Beach"/>
    <s v="STEPDOWN (22)"/>
    <x v="24"/>
    <x v="65"/>
    <n v="1"/>
    <x v="4"/>
    <x v="1"/>
    <d v="2020-01-22T14:07:00"/>
    <d v="2020-01-22T10:58:00"/>
    <x v="0"/>
    <x v="0"/>
    <n v="11339.999999874271"/>
    <n v="188.99999999790452"/>
    <n v="188.99999999790452"/>
    <n v="1"/>
    <s v="C546405"/>
    <s v="Closed"/>
    <x v="0"/>
  </r>
  <r>
    <s v="Fernandina Beach"/>
    <s v="STEPDOWN (22)"/>
    <x v="14"/>
    <x v="66"/>
    <n v="2518"/>
    <x v="2"/>
    <x v="0"/>
    <d v="2020-01-24T08:06:00"/>
    <d v="2020-01-24T07:54:00"/>
    <x v="0"/>
    <x v="0"/>
    <n v="719.99999983236194"/>
    <n v="11.999999997206032"/>
    <n v="30215.999992964789"/>
    <n v="1"/>
    <s v="D546415"/>
    <s v="Closed"/>
    <x v="0"/>
  </r>
  <r>
    <s v="Fernandina Beach"/>
    <s v="AIP (24)"/>
    <x v="19"/>
    <x v="51"/>
    <n v="5535"/>
    <x v="0"/>
    <x v="0"/>
    <d v="2020-01-24T08:50:17"/>
    <d v="2020-01-24T08:11:00"/>
    <x v="0"/>
    <x v="0"/>
    <n v="2357.000000285916"/>
    <n v="39.283333338098601"/>
    <n v="217433.25002637575"/>
    <n v="1"/>
    <s v="D546507"/>
    <s v="Closed"/>
    <x v="0"/>
  </r>
  <r>
    <s v="Fernandina Beach"/>
    <s v="AIP (24)"/>
    <x v="20"/>
    <x v="67"/>
    <n v="1"/>
    <x v="2"/>
    <x v="1"/>
    <d v="2020-01-26T12:29:00"/>
    <d v="2020-01-26T10:11:00"/>
    <x v="0"/>
    <x v="0"/>
    <n v="8279.9999999580905"/>
    <n v="137.99999999930151"/>
    <n v="137.99999999930151"/>
    <n v="1"/>
    <s v="C546553"/>
    <s v="Closed"/>
    <x v="0"/>
  </r>
  <r>
    <s v="Marianna"/>
    <s v="CHIPOLA (15)"/>
    <x v="1"/>
    <x v="68"/>
    <n v="32"/>
    <x v="2"/>
    <x v="0"/>
    <d v="2020-01-26T15:59:18"/>
    <d v="2020-01-26T15:00:00"/>
    <x v="0"/>
    <x v="0"/>
    <n v="3558.0000000307336"/>
    <n v="59.300000000512227"/>
    <n v="1897.6000000163913"/>
    <n v="1"/>
    <s v="D546559"/>
    <s v="Closed"/>
    <x v="0"/>
  </r>
  <r>
    <s v="Marianna"/>
    <s v="CAVERNS ROAD (11)"/>
    <x v="9"/>
    <x v="69"/>
    <n v="217"/>
    <x v="1"/>
    <x v="0"/>
    <d v="2020-01-30T23:12:11"/>
    <d v="2020-01-30T20:59:50"/>
    <x v="0"/>
    <x v="0"/>
    <n v="7940.9999999217689"/>
    <n v="132.34999999869615"/>
    <n v="28719.949999717064"/>
    <n v="1"/>
    <s v="D546594"/>
    <s v="Closed"/>
    <x v="0"/>
  </r>
  <r>
    <s v="Fernandina Beach"/>
    <s v="JL TERRY (23)"/>
    <x v="25"/>
    <x v="70"/>
    <n v="1"/>
    <x v="4"/>
    <x v="0"/>
    <d v="2020-02-05T09:15:42"/>
    <d v="2020-02-05T08:36:00"/>
    <x v="0"/>
    <x v="1"/>
    <n v="2382.0000004721805"/>
    <n v="39.700000007869676"/>
    <n v="39.700000007869676"/>
    <n v="1"/>
    <s v="C546614"/>
    <s v="Closed"/>
    <x v="0"/>
  </r>
  <r>
    <s v="Marianna"/>
    <s v="MARIANNA (14)"/>
    <x v="10"/>
    <x v="71"/>
    <n v="1404"/>
    <x v="9"/>
    <x v="0"/>
    <d v="2020-02-06T10:29:00"/>
    <d v="2020-02-06T03:39:00"/>
    <x v="0"/>
    <x v="1"/>
    <n v="24599.999999720603"/>
    <n v="409.99999999534339"/>
    <n v="575639.99999346212"/>
    <n v="1"/>
    <s v="D546795"/>
    <s v="Closed"/>
    <x v="1"/>
  </r>
  <r>
    <s v="Marianna"/>
    <s v="MARIANNA (14)"/>
    <x v="15"/>
    <x v="72"/>
    <n v="7"/>
    <x v="9"/>
    <x v="0"/>
    <d v="2020-02-06T09:30:00"/>
    <d v="2020-02-06T04:09:00"/>
    <x v="0"/>
    <x v="1"/>
    <n v="19259.999999916181"/>
    <n v="320.99999999860302"/>
    <n v="2246.9999999902211"/>
    <n v="1"/>
    <s v="D548488"/>
    <s v="Closed"/>
    <x v="1"/>
  </r>
  <r>
    <s v="Marianna"/>
    <s v="MARIANNA (14)"/>
    <x v="10"/>
    <x v="73"/>
    <n v="14"/>
    <x v="9"/>
    <x v="0"/>
    <d v="2020-02-06T11:10:00"/>
    <d v="2020-02-06T04:11:23"/>
    <x v="0"/>
    <x v="1"/>
    <n v="25117.000000504777"/>
    <n v="418.61666667507961"/>
    <n v="5860.6333334511146"/>
    <n v="1"/>
    <s v="D547197"/>
    <s v="Closed"/>
    <x v="1"/>
  </r>
  <r>
    <s v="Marianna"/>
    <s v="CAVERNS ROAD (11)"/>
    <x v="8"/>
    <x v="74"/>
    <n v="284"/>
    <x v="9"/>
    <x v="0"/>
    <d v="2020-02-06T05:57:46"/>
    <d v="2020-02-06T04:12:00"/>
    <x v="0"/>
    <x v="1"/>
    <n v="6345.9999998565763"/>
    <n v="105.76666666427627"/>
    <n v="30037.733332654461"/>
    <n v="1"/>
    <s v="D546824"/>
    <s v="Closed"/>
    <x v="1"/>
  </r>
  <r>
    <s v="Marianna"/>
    <s v="CHIPOLA (15)"/>
    <x v="3"/>
    <x v="75"/>
    <n v="1165"/>
    <x v="9"/>
    <x v="0"/>
    <d v="2020-02-06T05:53:18"/>
    <d v="2020-02-06T04:14:00"/>
    <x v="0"/>
    <x v="1"/>
    <n v="5957.9999996814877"/>
    <n v="99.299999994691461"/>
    <n v="115684.49999381555"/>
    <n v="1"/>
    <s v="D546829"/>
    <s v="Closed"/>
    <x v="1"/>
  </r>
  <r>
    <s v="Marianna"/>
    <s v="CHIPOLA (15)"/>
    <x v="0"/>
    <x v="76"/>
    <n v="33"/>
    <x v="9"/>
    <x v="0"/>
    <d v="2020-02-06T10:03:00"/>
    <d v="2020-02-06T04:17:00"/>
    <x v="0"/>
    <x v="1"/>
    <n v="20759.999999776483"/>
    <n v="345.99999999627471"/>
    <n v="11417.999999877065"/>
    <n v="1"/>
    <s v="D546859"/>
    <s v="Closed"/>
    <x v="1"/>
  </r>
  <r>
    <s v="Marianna"/>
    <s v="MARIANNA (14)"/>
    <x v="15"/>
    <x v="77"/>
    <n v="69"/>
    <x v="9"/>
    <x v="0"/>
    <d v="2020-02-06T07:12:33"/>
    <d v="2020-02-06T04:21:00"/>
    <x v="0"/>
    <x v="1"/>
    <n v="10292.999999667518"/>
    <n v="171.54999999445863"/>
    <n v="11836.949999617646"/>
    <n v="1"/>
    <s v="D546849"/>
    <s v="Closed"/>
    <x v="1"/>
  </r>
  <r>
    <s v="Marianna"/>
    <s v="CHIPOLA (15)"/>
    <x v="4"/>
    <x v="78"/>
    <n v="8"/>
    <x v="9"/>
    <x v="0"/>
    <d v="2020-02-06T08:08:00"/>
    <d v="2020-02-06T05:06:00"/>
    <x v="0"/>
    <x v="1"/>
    <n v="10919.999999762513"/>
    <n v="181.99999999604188"/>
    <n v="1455.999999968335"/>
    <n v="1"/>
    <s v="D546854"/>
    <s v="Closed"/>
    <x v="1"/>
  </r>
  <r>
    <s v="Marianna"/>
    <s v="MARIANNA (14)"/>
    <x v="10"/>
    <x v="79"/>
    <n v="11"/>
    <x v="9"/>
    <x v="0"/>
    <d v="2020-02-06T11:08:57"/>
    <d v="2020-02-06T05:30:06"/>
    <x v="0"/>
    <x v="1"/>
    <n v="20331.000000075437"/>
    <n v="338.85000000125729"/>
    <n v="3727.3500000138301"/>
    <n v="1"/>
    <s v="D547196"/>
    <s v="Closed"/>
    <x v="1"/>
  </r>
  <r>
    <s v="Marianna"/>
    <s v="CHIPOLA (15)"/>
    <x v="4"/>
    <x v="80"/>
    <n v="41"/>
    <x v="9"/>
    <x v="0"/>
    <d v="2020-02-06T08:10:00"/>
    <d v="2020-02-06T05:53:00"/>
    <x v="0"/>
    <x v="1"/>
    <n v="8220.0000003911555"/>
    <n v="137.00000000651926"/>
    <n v="5617.0000002672896"/>
    <n v="1"/>
    <s v="D546930"/>
    <s v="Closed"/>
    <x v="1"/>
  </r>
  <r>
    <s v="Marianna"/>
    <s v="CHIPOLA (15)"/>
    <x v="3"/>
    <x v="75"/>
    <n v="1165"/>
    <x v="9"/>
    <x v="0"/>
    <d v="2020-02-06T16:09:14"/>
    <d v="2020-02-06T05:55:00"/>
    <x v="0"/>
    <x v="1"/>
    <n v="36853.999999514781"/>
    <n v="614.23333332524635"/>
    <n v="715581.833323912"/>
    <n v="1"/>
    <s v="D547723"/>
    <s v="Closed"/>
    <x v="1"/>
  </r>
  <r>
    <s v="Marianna"/>
    <s v="ALTHA (12)"/>
    <x v="7"/>
    <x v="81"/>
    <n v="1"/>
    <x v="9"/>
    <x v="0"/>
    <d v="2020-02-07T17:19:00"/>
    <d v="2020-02-06T06:07:00"/>
    <x v="0"/>
    <x v="1"/>
    <n v="126720.00000004191"/>
    <n v="2112.0000000006985"/>
    <n v="2112.0000000006985"/>
    <n v="1"/>
    <s v="C546847"/>
    <s v="Closed"/>
    <x v="1"/>
  </r>
  <r>
    <s v="Marianna"/>
    <s v="ALTHA (12)"/>
    <x v="6"/>
    <x v="82"/>
    <n v="18"/>
    <x v="9"/>
    <x v="0"/>
    <d v="2020-02-06T08:08:00"/>
    <d v="2020-02-06T06:34:39"/>
    <x v="0"/>
    <x v="1"/>
    <n v="5600.9999998379499"/>
    <n v="93.349999997299165"/>
    <n v="1680.299999951385"/>
    <n v="1"/>
    <s v="D546981"/>
    <s v="Closed"/>
    <x v="1"/>
  </r>
  <r>
    <s v="Marianna"/>
    <s v="MARIANNA (14)"/>
    <x v="16"/>
    <x v="83"/>
    <n v="193"/>
    <x v="9"/>
    <x v="0"/>
    <d v="2020-02-06T12:26:47"/>
    <d v="2020-02-06T06:36:00"/>
    <x v="0"/>
    <x v="1"/>
    <n v="21046.999999601394"/>
    <n v="350.7833333266899"/>
    <n v="67701.183332051151"/>
    <n v="1"/>
    <s v="D547294"/>
    <s v="Closed"/>
    <x v="1"/>
  </r>
  <r>
    <s v="Marianna"/>
    <s v="MARIANNA (14)"/>
    <x v="5"/>
    <x v="84"/>
    <n v="349"/>
    <x v="9"/>
    <x v="0"/>
    <d v="2020-02-06T09:01:00"/>
    <d v="2020-02-06T06:46:00"/>
    <x v="0"/>
    <x v="1"/>
    <n v="8100"/>
    <n v="135"/>
    <n v="47115"/>
    <n v="1"/>
    <s v="D546910"/>
    <s v="Closed"/>
    <x v="1"/>
  </r>
  <r>
    <s v="Marianna"/>
    <s v="MARIANNA (14)"/>
    <x v="5"/>
    <x v="85"/>
    <n v="11"/>
    <x v="9"/>
    <x v="0"/>
    <d v="2020-02-06T07:33:00"/>
    <d v="2020-02-06T06:48:51"/>
    <x v="0"/>
    <x v="1"/>
    <n v="2649.0000000223517"/>
    <n v="44.150000000372529"/>
    <n v="485.65000000409782"/>
    <n v="1"/>
    <s v="D547221"/>
    <s v="Closed"/>
    <x v="1"/>
  </r>
  <r>
    <s v="Marianna"/>
    <s v="CHIPOLA (15)"/>
    <x v="0"/>
    <x v="86"/>
    <n v="9"/>
    <x v="9"/>
    <x v="0"/>
    <d v="2020-02-06T20:16:48"/>
    <d v="2020-02-06T07:18:00"/>
    <x v="0"/>
    <x v="1"/>
    <n v="46727.999999932945"/>
    <n v="778.79999999888241"/>
    <n v="7009.1999999899417"/>
    <n v="1"/>
    <s v="D547960"/>
    <s v="Closed"/>
    <x v="1"/>
  </r>
  <r>
    <s v="Marianna"/>
    <s v="MARIANNA (14)"/>
    <x v="5"/>
    <x v="87"/>
    <n v="144"/>
    <x v="9"/>
    <x v="0"/>
    <d v="2020-02-06T20:30:00"/>
    <d v="2020-02-06T07:33:00"/>
    <x v="0"/>
    <x v="1"/>
    <n v="46619.999999832362"/>
    <n v="776.99999999720603"/>
    <n v="111887.99999959767"/>
    <n v="1"/>
    <s v="D548025"/>
    <s v="Closed"/>
    <x v="1"/>
  </r>
  <r>
    <s v="Marianna"/>
    <s v="CAVERNS ROAD (11)"/>
    <x v="8"/>
    <x v="88"/>
    <n v="21"/>
    <x v="9"/>
    <x v="0"/>
    <d v="2020-02-06T16:32:00"/>
    <d v="2020-02-06T07:54:00"/>
    <x v="0"/>
    <x v="1"/>
    <n v="31079.999999469146"/>
    <n v="517.99999999115244"/>
    <n v="10877.999999814201"/>
    <n v="1"/>
    <s v="D547576"/>
    <s v="Closed"/>
    <x v="1"/>
  </r>
  <r>
    <s v="Marianna"/>
    <s v="MARIANNA (14)"/>
    <x v="5"/>
    <x v="89"/>
    <n v="60"/>
    <x v="9"/>
    <x v="0"/>
    <d v="2020-02-06T12:35:08"/>
    <d v="2020-02-06T08:03:00"/>
    <x v="0"/>
    <x v="1"/>
    <n v="16327.99999974668"/>
    <n v="272.13333332911134"/>
    <n v="16327.99999974668"/>
    <n v="1"/>
    <s v="D547274"/>
    <s v="Closed"/>
    <x v="1"/>
  </r>
  <r>
    <s v="Marianna"/>
    <s v="CHIPOLA (15)"/>
    <x v="4"/>
    <x v="90"/>
    <n v="1"/>
    <x v="9"/>
    <x v="0"/>
    <d v="2020-02-07T16:24:00"/>
    <d v="2020-02-06T08:07:00"/>
    <x v="0"/>
    <x v="1"/>
    <n v="116220.00000039116"/>
    <n v="1937.0000000065193"/>
    <n v="1937.0000000065193"/>
    <n v="1"/>
    <s v="D547244"/>
    <s v="Closed"/>
    <x v="1"/>
  </r>
  <r>
    <s v="Fernandina Beach"/>
    <s v="JL TERRY (23)"/>
    <x v="13"/>
    <x v="91"/>
    <n v="1"/>
    <x v="4"/>
    <x v="1"/>
    <d v="2020-02-06T10:49:22"/>
    <d v="2020-02-06T08:20:00"/>
    <x v="0"/>
    <x v="1"/>
    <n v="8962.0000003371388"/>
    <n v="149.36666667228565"/>
    <n v="149.36666667228565"/>
    <n v="1"/>
    <s v="C547006"/>
    <s v="Closed"/>
    <x v="0"/>
  </r>
  <r>
    <s v="Marianna"/>
    <s v="ALTHA (12)"/>
    <x v="7"/>
    <x v="92"/>
    <n v="552"/>
    <x v="9"/>
    <x v="0"/>
    <d v="2020-02-06T17:41:57"/>
    <d v="2020-02-06T08:21:00"/>
    <x v="0"/>
    <x v="1"/>
    <n v="33657.000000262633"/>
    <n v="560.95000000437722"/>
    <n v="309644.40000241622"/>
    <n v="1"/>
    <s v="D547816"/>
    <s v="Closed"/>
    <x v="1"/>
  </r>
  <r>
    <s v="Marianna"/>
    <s v="MARIANNA (14)"/>
    <x v="16"/>
    <x v="93"/>
    <n v="35"/>
    <x v="9"/>
    <x v="0"/>
    <d v="2020-02-07T12:26:47"/>
    <d v="2020-02-06T08:23:00"/>
    <x v="0"/>
    <x v="1"/>
    <n v="101026.99999941979"/>
    <n v="1683.7833333236631"/>
    <n v="58932.416666328209"/>
    <n v="1"/>
    <s v="D548212"/>
    <s v="Closed"/>
    <x v="1"/>
  </r>
  <r>
    <s v="Marianna"/>
    <s v="CAVERNS ROAD (11)"/>
    <x v="9"/>
    <x v="94"/>
    <n v="1"/>
    <x v="9"/>
    <x v="0"/>
    <d v="2020-02-07T15:26:25"/>
    <d v="2020-02-06T08:26:00"/>
    <x v="0"/>
    <x v="1"/>
    <n v="111624.99999997672"/>
    <n v="1860.4166666662786"/>
    <n v="1860.4166666662786"/>
    <n v="1"/>
    <s v="C547016"/>
    <s v="Closed"/>
    <x v="1"/>
  </r>
  <r>
    <s v="Marianna"/>
    <s v="CHIPOLA (15)"/>
    <x v="4"/>
    <x v="95"/>
    <n v="1"/>
    <x v="9"/>
    <x v="0"/>
    <d v="2020-02-06T12:18:00"/>
    <d v="2020-02-06T08:31:00"/>
    <x v="0"/>
    <x v="1"/>
    <n v="13619.999999762513"/>
    <n v="226.99999999604188"/>
    <n v="226.99999999604188"/>
    <n v="1"/>
    <s v="C547025"/>
    <s v="Closed"/>
    <x v="1"/>
  </r>
  <r>
    <s v="Marianna"/>
    <s v="CHIPOLA (15)"/>
    <x v="0"/>
    <x v="96"/>
    <n v="323"/>
    <x v="9"/>
    <x v="0"/>
    <d v="2020-02-06T12:37:00"/>
    <d v="2020-02-06T08:40:00"/>
    <x v="0"/>
    <x v="1"/>
    <n v="14219.999999832362"/>
    <n v="236.99999999720603"/>
    <n v="76550.999999097548"/>
    <n v="1"/>
    <s v="D547237"/>
    <s v="Closed"/>
    <x v="1"/>
  </r>
  <r>
    <s v="Marianna"/>
    <s v="ALTHA (12)"/>
    <x v="6"/>
    <x v="32"/>
    <n v="6"/>
    <x v="9"/>
    <x v="0"/>
    <d v="2020-02-06T09:34:55"/>
    <d v="2020-02-06T08:48:00"/>
    <x v="0"/>
    <x v="1"/>
    <n v="2814.9999998509884"/>
    <n v="46.91666666418314"/>
    <n v="281.49999998509884"/>
    <n v="1"/>
    <s v="D547143"/>
    <s v="Closed"/>
    <x v="1"/>
  </r>
  <r>
    <s v="Marianna"/>
    <s v="CHIPOLA (15)"/>
    <x v="4"/>
    <x v="97"/>
    <n v="18"/>
    <x v="9"/>
    <x v="0"/>
    <d v="2020-02-06T21:55:32"/>
    <d v="2020-02-06T08:50:00"/>
    <x v="0"/>
    <x v="1"/>
    <n v="47132.000000076368"/>
    <n v="785.53333333460614"/>
    <n v="14139.600000022911"/>
    <n v="1"/>
    <s v="D547903"/>
    <s v="Closed"/>
    <x v="1"/>
  </r>
  <r>
    <s v="Marianna"/>
    <s v="CHIPOLA (15)"/>
    <x v="0"/>
    <x v="98"/>
    <n v="47"/>
    <x v="9"/>
    <x v="0"/>
    <d v="2020-02-06T20:51:47"/>
    <d v="2020-02-06T09:00:00"/>
    <x v="0"/>
    <x v="1"/>
    <n v="42706.999999796972"/>
    <n v="711.78333332994953"/>
    <n v="33453.816666507628"/>
    <n v="1"/>
    <s v="D547893"/>
    <s v="Closed"/>
    <x v="1"/>
  </r>
  <r>
    <s v="Marianna"/>
    <s v="CAVERNS ROAD (11)"/>
    <x v="26"/>
    <x v="99"/>
    <n v="56"/>
    <x v="9"/>
    <x v="0"/>
    <d v="2020-02-06T15:00:28"/>
    <d v="2020-02-06T09:02:00"/>
    <x v="0"/>
    <x v="1"/>
    <n v="21508.000000496395"/>
    <n v="358.46666667493992"/>
    <n v="20074.133333796635"/>
    <n v="1"/>
    <s v="D547339"/>
    <s v="Closed"/>
    <x v="1"/>
  </r>
  <r>
    <s v="Marianna"/>
    <s v="MARIANNA (14)"/>
    <x v="5"/>
    <x v="100"/>
    <n v="3"/>
    <x v="9"/>
    <x v="0"/>
    <d v="2020-02-06T09:48:08"/>
    <d v="2020-02-06T09:03:26"/>
    <x v="0"/>
    <x v="1"/>
    <n v="2682.0000001927838"/>
    <n v="44.700000003213063"/>
    <n v="134.10000000963919"/>
    <n v="1"/>
    <s v="D547109"/>
    <s v="Closed"/>
    <x v="1"/>
  </r>
  <r>
    <s v="Marianna"/>
    <s v="MARIANNA (14)"/>
    <x v="15"/>
    <x v="101"/>
    <n v="8"/>
    <x v="9"/>
    <x v="0"/>
    <d v="2020-02-07T15:16:05"/>
    <d v="2020-02-06T09:09:00"/>
    <x v="0"/>
    <x v="1"/>
    <n v="108425.00000002328"/>
    <n v="1807.0833333337214"/>
    <n v="14456.666666669771"/>
    <n v="1"/>
    <s v="D548239"/>
    <s v="Closed"/>
    <x v="1"/>
  </r>
  <r>
    <s v="Marianna"/>
    <s v="MARIANNA (14)"/>
    <x v="5"/>
    <x v="84"/>
    <n v="349"/>
    <x v="9"/>
    <x v="0"/>
    <d v="2020-02-06T21:50:22"/>
    <d v="2020-02-06T10:02:00"/>
    <x v="0"/>
    <x v="1"/>
    <n v="42501.999999652617"/>
    <n v="708.36666666087694"/>
    <n v="247219.96666464605"/>
    <n v="1"/>
    <s v="D547906"/>
    <s v="Closed"/>
    <x v="1"/>
  </r>
  <r>
    <s v="Marianna"/>
    <s v="CHIPOLA (15)"/>
    <x v="0"/>
    <x v="102"/>
    <n v="3"/>
    <x v="9"/>
    <x v="0"/>
    <d v="2020-02-06T18:35:44"/>
    <d v="2020-02-06T10:03:00"/>
    <x v="0"/>
    <x v="1"/>
    <n v="30764.000000408851"/>
    <n v="512.73333334014751"/>
    <n v="1538.2000000204425"/>
    <n v="1"/>
    <s v="D547174"/>
    <s v="Closed"/>
    <x v="1"/>
  </r>
  <r>
    <s v="Marianna"/>
    <s v="CHIPOLA (15)"/>
    <x v="0"/>
    <x v="76"/>
    <n v="33"/>
    <x v="9"/>
    <x v="0"/>
    <d v="2020-02-06T18:32:43"/>
    <d v="2020-02-06T10:03:00"/>
    <x v="0"/>
    <x v="1"/>
    <n v="30583.000000216998"/>
    <n v="509.7166666702833"/>
    <n v="16820.650000119349"/>
    <n v="1"/>
    <s v="D547897"/>
    <s v="Closed"/>
    <x v="1"/>
  </r>
  <r>
    <s v="Marianna"/>
    <s v="MARIANNA (14)"/>
    <x v="10"/>
    <x v="103"/>
    <n v="14"/>
    <x v="9"/>
    <x v="0"/>
    <d v="2020-02-07T12:30:05"/>
    <d v="2020-02-06T10:29:00"/>
    <x v="0"/>
    <x v="1"/>
    <n v="93665.00000031665"/>
    <n v="1561.0833333386108"/>
    <n v="21855.166666740552"/>
    <n v="1"/>
    <s v="D548214"/>
    <s v="Closed"/>
    <x v="1"/>
  </r>
  <r>
    <s v="Marianna"/>
    <s v="MARIANNA (14)"/>
    <x v="5"/>
    <x v="104"/>
    <n v="2"/>
    <x v="9"/>
    <x v="0"/>
    <d v="2020-02-07T08:05:26"/>
    <d v="2020-02-06T10:35:00"/>
    <x v="0"/>
    <x v="1"/>
    <n v="77426.000000000931"/>
    <n v="1290.4333333333489"/>
    <n v="2580.8666666666977"/>
    <n v="1"/>
    <s v="D547263"/>
    <s v="Closed"/>
    <x v="1"/>
  </r>
  <r>
    <s v="Marianna"/>
    <s v="MARIANNA (14)"/>
    <x v="10"/>
    <x v="105"/>
    <n v="28"/>
    <x v="9"/>
    <x v="0"/>
    <d v="2020-02-06T13:17:57"/>
    <d v="2020-02-06T10:45:00"/>
    <x v="0"/>
    <x v="1"/>
    <n v="9177.0000003045425"/>
    <n v="152.95000000507571"/>
    <n v="4282.6000001421198"/>
    <n v="1"/>
    <s v="D547279"/>
    <s v="Closed"/>
    <x v="1"/>
  </r>
  <r>
    <s v="Marianna"/>
    <s v="MARIANNA (14)"/>
    <x v="10"/>
    <x v="106"/>
    <n v="13"/>
    <x v="9"/>
    <x v="0"/>
    <d v="2020-02-06T19:58:30"/>
    <d v="2020-02-06T10:47:00"/>
    <x v="0"/>
    <x v="1"/>
    <n v="33089.999999734573"/>
    <n v="551.49999999557622"/>
    <n v="7169.4999999424908"/>
    <n v="1"/>
    <s v="D547889"/>
    <s v="Closed"/>
    <x v="1"/>
  </r>
  <r>
    <s v="Marianna"/>
    <s v="MARIANNA (14)"/>
    <x v="10"/>
    <x v="107"/>
    <n v="30"/>
    <x v="9"/>
    <x v="0"/>
    <d v="2020-02-06T19:46:59"/>
    <d v="2020-02-06T10:52:00"/>
    <x v="0"/>
    <x v="1"/>
    <n v="32099.000000045635"/>
    <n v="534.98333333409391"/>
    <n v="16049.500000022817"/>
    <n v="1"/>
    <s v="D547886"/>
    <s v="Closed"/>
    <x v="1"/>
  </r>
  <r>
    <s v="Marianna"/>
    <s v="MARIANNA (14)"/>
    <x v="10"/>
    <x v="108"/>
    <n v="24"/>
    <x v="9"/>
    <x v="0"/>
    <d v="2020-02-06T17:55:04"/>
    <d v="2020-02-06T11:08:00"/>
    <x v="0"/>
    <x v="1"/>
    <n v="24424.000000068918"/>
    <n v="407.0666666678153"/>
    <n v="9769.6000000275671"/>
    <n v="1"/>
    <s v="D547768"/>
    <s v="Closed"/>
    <x v="1"/>
  </r>
  <r>
    <s v="Marianna"/>
    <s v="CHIPOLA (15)"/>
    <x v="1"/>
    <x v="109"/>
    <n v="13"/>
    <x v="9"/>
    <x v="0"/>
    <d v="2020-02-06T20:50:23"/>
    <d v="2020-02-06T11:38:00"/>
    <x v="0"/>
    <x v="1"/>
    <n v="33143.000000179745"/>
    <n v="552.38333333632909"/>
    <n v="7180.9833333722781"/>
    <n v="1"/>
    <s v="D548005"/>
    <s v="Closed"/>
    <x v="1"/>
  </r>
  <r>
    <s v="Marianna"/>
    <s v="BLOUNTSTOWN (18)"/>
    <x v="17"/>
    <x v="110"/>
    <n v="9"/>
    <x v="9"/>
    <x v="0"/>
    <d v="2020-02-06T21:45:00"/>
    <d v="2020-02-06T11:56:00"/>
    <x v="0"/>
    <x v="1"/>
    <n v="35340.000000153668"/>
    <n v="589.00000000256114"/>
    <n v="5301.0000000230502"/>
    <n v="1"/>
    <s v="D547293"/>
    <s v="Closed"/>
    <x v="1"/>
  </r>
  <r>
    <s v="Marianna"/>
    <s v="CAVERNS ROAD (11)"/>
    <x v="9"/>
    <x v="111"/>
    <n v="10"/>
    <x v="9"/>
    <x v="0"/>
    <d v="2020-02-06T17:13:17"/>
    <d v="2020-02-06T12:04:00"/>
    <x v="0"/>
    <x v="1"/>
    <n v="18556.999999657273"/>
    <n v="309.28333332762122"/>
    <n v="3092.8333332762122"/>
    <n v="1"/>
    <s v="D547298"/>
    <s v="Closed"/>
    <x v="1"/>
  </r>
  <r>
    <s v="Marianna"/>
    <s v="MARIANNA (14)"/>
    <x v="16"/>
    <x v="83"/>
    <n v="193"/>
    <x v="9"/>
    <x v="0"/>
    <d v="2020-02-07T11:14:00"/>
    <d v="2020-02-06T12:30:00"/>
    <x v="0"/>
    <x v="1"/>
    <n v="81839.999999594875"/>
    <n v="1363.9999999932479"/>
    <n v="263251.99999869685"/>
    <n v="1"/>
    <s v="D548181"/>
    <s v="Closed"/>
    <x v="1"/>
  </r>
  <r>
    <s v="Marianna"/>
    <s v="MARIANNA (14)"/>
    <x v="16"/>
    <x v="112"/>
    <n v="22"/>
    <x v="9"/>
    <x v="0"/>
    <d v="2020-02-07T11:34:00"/>
    <d v="2020-02-06T12:30:00"/>
    <x v="0"/>
    <x v="1"/>
    <n v="83039.999999734573"/>
    <n v="1383.9999999955762"/>
    <n v="30447.999999902677"/>
    <n v="1"/>
    <s v="D548173"/>
    <s v="Closed"/>
    <x v="1"/>
  </r>
  <r>
    <s v="Marianna"/>
    <s v="MARIANNA (14)"/>
    <x v="16"/>
    <x v="113"/>
    <n v="17"/>
    <x v="9"/>
    <x v="0"/>
    <d v="2020-02-07T12:17:00"/>
    <d v="2020-02-06T12:32:00"/>
    <x v="0"/>
    <x v="1"/>
    <n v="85500.000000209548"/>
    <n v="1425.0000000034925"/>
    <n v="24225.000000059372"/>
    <n v="1"/>
    <s v="D548174"/>
    <s v="Closed"/>
    <x v="1"/>
  </r>
  <r>
    <s v="Marianna"/>
    <s v="CHIPOLA (15)"/>
    <x v="0"/>
    <x v="96"/>
    <n v="323"/>
    <x v="9"/>
    <x v="0"/>
    <d v="2020-02-06T19:01:00"/>
    <d v="2020-02-06T12:37:00"/>
    <x v="0"/>
    <x v="1"/>
    <n v="23040.000000293367"/>
    <n v="384.00000000488944"/>
    <n v="124032.00000157929"/>
    <n v="1"/>
    <s v="D547962"/>
    <s v="Closed"/>
    <x v="1"/>
  </r>
  <r>
    <s v="Marianna"/>
    <s v="CAVERNS ROAD (11)"/>
    <x v="9"/>
    <x v="114"/>
    <n v="12"/>
    <x v="9"/>
    <x v="0"/>
    <d v="2020-02-07T11:12:00"/>
    <d v="2020-02-06T12:44:00"/>
    <x v="0"/>
    <x v="1"/>
    <n v="80880.000000237487"/>
    <n v="1348.0000000039581"/>
    <n v="16176.000000047497"/>
    <n v="1"/>
    <s v="D548111"/>
    <s v="Closed"/>
    <x v="1"/>
  </r>
  <r>
    <s v="Marianna"/>
    <s v="MARIANNA (14)"/>
    <x v="16"/>
    <x v="115"/>
    <n v="103"/>
    <x v="9"/>
    <x v="0"/>
    <d v="2020-02-07T10:20:40"/>
    <d v="2020-02-06T12:58:00"/>
    <x v="0"/>
    <x v="1"/>
    <n v="76959.999999823049"/>
    <n v="1282.6666666637175"/>
    <n v="132114.6666663629"/>
    <n v="1"/>
    <s v="D548147"/>
    <s v="Closed"/>
    <x v="1"/>
  </r>
  <r>
    <s v="Marianna"/>
    <s v="MARIANNA (14)"/>
    <x v="10"/>
    <x v="116"/>
    <n v="15"/>
    <x v="9"/>
    <x v="0"/>
    <d v="2020-02-06T17:56:58"/>
    <d v="2020-02-06T13:06:00"/>
    <x v="0"/>
    <x v="1"/>
    <n v="17458.000000496395"/>
    <n v="290.96666667493992"/>
    <n v="4364.5000001240987"/>
    <n v="1"/>
    <s v="D547874"/>
    <s v="Closed"/>
    <x v="1"/>
  </r>
  <r>
    <s v="Marianna"/>
    <s v="BLOUNTSTOWN (18)"/>
    <x v="17"/>
    <x v="117"/>
    <n v="28"/>
    <x v="9"/>
    <x v="0"/>
    <d v="2020-02-06T23:02:00"/>
    <d v="2020-02-06T13:18:00"/>
    <x v="0"/>
    <x v="1"/>
    <n v="35039.999999804422"/>
    <n v="583.99999999674037"/>
    <n v="16351.99999990873"/>
    <n v="1"/>
    <s v="D547997"/>
    <s v="Closed"/>
    <x v="1"/>
  </r>
  <r>
    <s v="Marianna"/>
    <s v="MARIANNA (14)"/>
    <x v="10"/>
    <x v="118"/>
    <n v="405"/>
    <x v="9"/>
    <x v="0"/>
    <d v="2020-02-06T18:47:22"/>
    <d v="2020-02-06T13:20:00"/>
    <x v="0"/>
    <x v="1"/>
    <n v="19641.999999945983"/>
    <n v="327.36666666576639"/>
    <n v="132583.49999963539"/>
    <n v="1"/>
    <s v="D547922"/>
    <s v="Closed"/>
    <x v="1"/>
  </r>
  <r>
    <s v="Marianna"/>
    <s v="MARIANNA (14)"/>
    <x v="16"/>
    <x v="119"/>
    <n v="14"/>
    <x v="9"/>
    <x v="0"/>
    <d v="2020-02-07T11:19:45"/>
    <d v="2020-02-06T13:20:00"/>
    <x v="0"/>
    <x v="1"/>
    <n v="79185.000000055879"/>
    <n v="1319.7500000009313"/>
    <n v="18476.500000013039"/>
    <n v="1"/>
    <s v="D548197"/>
    <s v="Closed"/>
    <x v="2"/>
  </r>
  <r>
    <s v="Marianna"/>
    <s v="MARIANNA (14)"/>
    <x v="5"/>
    <x v="120"/>
    <n v="46"/>
    <x v="9"/>
    <x v="0"/>
    <d v="2020-02-06T22:44:00"/>
    <d v="2020-02-06T13:26:00"/>
    <x v="0"/>
    <x v="1"/>
    <n v="33480.000000377186"/>
    <n v="558.00000000628643"/>
    <n v="25668.000000289176"/>
    <n v="1"/>
    <s v="D548014"/>
    <s v="Closed"/>
    <x v="1"/>
  </r>
  <r>
    <s v="Marianna"/>
    <s v="CHIPOLA (15)"/>
    <x v="0"/>
    <x v="57"/>
    <n v="20"/>
    <x v="9"/>
    <x v="0"/>
    <d v="2020-02-07T21:30:57"/>
    <d v="2020-02-06T13:35:00"/>
    <x v="0"/>
    <x v="1"/>
    <n v="114956.99999998324"/>
    <n v="1915.9499999997206"/>
    <n v="38318.999999994412"/>
    <n v="1"/>
    <s v="D547895"/>
    <s v="Closed"/>
    <x v="1"/>
  </r>
  <r>
    <s v="Marianna"/>
    <s v="CHIPOLA (15)"/>
    <x v="4"/>
    <x v="78"/>
    <n v="8"/>
    <x v="9"/>
    <x v="0"/>
    <d v="2020-02-06T22:35:00"/>
    <d v="2020-02-06T13:44:00"/>
    <x v="0"/>
    <x v="1"/>
    <n v="31859.999999497086"/>
    <n v="530.9999999916181"/>
    <n v="4247.9999999329448"/>
    <n v="1"/>
    <s v="D547965"/>
    <s v="Closed"/>
    <x v="1"/>
  </r>
  <r>
    <s v="Marianna"/>
    <s v="MARIANNA (14)"/>
    <x v="5"/>
    <x v="121"/>
    <n v="33"/>
    <x v="9"/>
    <x v="0"/>
    <d v="2020-02-06T21:57:18"/>
    <d v="2020-02-06T13:50:00"/>
    <x v="0"/>
    <x v="1"/>
    <n v="29238.000000128523"/>
    <n v="487.30000000214204"/>
    <n v="16080.900000070687"/>
    <n v="1"/>
    <s v="D547901"/>
    <s v="Closed"/>
    <x v="1"/>
  </r>
  <r>
    <s v="Marianna"/>
    <s v="CAVERNS ROAD (11)"/>
    <x v="9"/>
    <x v="122"/>
    <n v="13"/>
    <x v="9"/>
    <x v="0"/>
    <d v="2020-02-06T17:12:50"/>
    <d v="2020-02-06T13:55:00"/>
    <x v="0"/>
    <x v="1"/>
    <n v="11869.999999925494"/>
    <n v="197.83333333209157"/>
    <n v="2571.8333333171904"/>
    <n v="1"/>
    <s v="D547835"/>
    <s v="Closed"/>
    <x v="1"/>
  </r>
  <r>
    <s v="Marianna"/>
    <s v="CAVERNS ROAD (11)"/>
    <x v="27"/>
    <x v="123"/>
    <n v="1"/>
    <x v="9"/>
    <x v="0"/>
    <d v="2020-02-06T17:22:00"/>
    <d v="2020-02-06T14:00:00"/>
    <x v="0"/>
    <x v="1"/>
    <n v="12119.999999902211"/>
    <n v="201.99999999837019"/>
    <n v="201.99999999837019"/>
    <n v="1"/>
    <s v="C547463"/>
    <s v="Closed"/>
    <x v="0"/>
  </r>
  <r>
    <s v="Marianna"/>
    <s v="CHIPOLA (15)"/>
    <x v="0"/>
    <x v="124"/>
    <n v="3"/>
    <x v="9"/>
    <x v="0"/>
    <d v="2020-02-07T09:21:49"/>
    <d v="2020-02-06T14:06:00"/>
    <x v="0"/>
    <x v="1"/>
    <n v="69348.999999719672"/>
    <n v="1155.8166666619945"/>
    <n v="3467.4499999859836"/>
    <n v="1"/>
    <s v="D547964"/>
    <s v="Closed"/>
    <x v="1"/>
  </r>
  <r>
    <s v="Marianna"/>
    <s v="MARIANNA (14)"/>
    <x v="16"/>
    <x v="125"/>
    <n v="3"/>
    <x v="9"/>
    <x v="0"/>
    <d v="2020-02-07T12:03:00"/>
    <d v="2020-02-06T14:13:00"/>
    <x v="0"/>
    <x v="1"/>
    <n v="78599.999999720603"/>
    <n v="1309.9999999953434"/>
    <n v="3929.9999999860302"/>
    <n v="1"/>
    <s v="D548204"/>
    <s v="Closed"/>
    <x v="1"/>
  </r>
  <r>
    <s v="Marianna"/>
    <s v="CHIPOLA (15)"/>
    <x v="4"/>
    <x v="63"/>
    <n v="5"/>
    <x v="9"/>
    <x v="1"/>
    <d v="2020-02-07T10:48:00"/>
    <d v="2020-02-06T14:18:00"/>
    <x v="0"/>
    <x v="1"/>
    <n v="73799.999999790452"/>
    <n v="1229.9999999965075"/>
    <n v="6149.9999999825377"/>
    <n v="1"/>
    <s v="D548489"/>
    <s v="Closed"/>
    <x v="1"/>
  </r>
  <r>
    <s v="Marianna"/>
    <s v="CAVERNS ROAD (11)"/>
    <x v="9"/>
    <x v="126"/>
    <n v="5"/>
    <x v="9"/>
    <x v="0"/>
    <d v="2020-02-07T12:06:52"/>
    <d v="2020-02-06T14:19:00"/>
    <x v="0"/>
    <x v="1"/>
    <n v="78471.999999973923"/>
    <n v="1307.866666666232"/>
    <n v="6539.3333333311602"/>
    <n v="1"/>
    <s v="D547849"/>
    <s v="Closed"/>
    <x v="1"/>
  </r>
  <r>
    <s v="Marianna"/>
    <s v="CHIPOLA (15)"/>
    <x v="4"/>
    <x v="127"/>
    <n v="2"/>
    <x v="9"/>
    <x v="0"/>
    <d v="2020-02-07T15:50:43"/>
    <d v="2020-02-06T14:25:00"/>
    <x v="0"/>
    <x v="1"/>
    <n v="91542.999999644235"/>
    <n v="1525.7166666607372"/>
    <n v="3051.4333333214745"/>
    <n v="1"/>
    <s v="D548221"/>
    <s v="Closed"/>
    <x v="1"/>
  </r>
  <r>
    <s v="Marianna"/>
    <s v="MARIANNA (14)"/>
    <x v="15"/>
    <x v="128"/>
    <n v="1"/>
    <x v="9"/>
    <x v="0"/>
    <d v="2020-02-07T19:35:41"/>
    <d v="2020-02-06T14:25:47"/>
    <x v="0"/>
    <x v="1"/>
    <n v="104994.00000013411"/>
    <n v="1749.9000000022352"/>
    <n v="1749.9000000022352"/>
    <n v="1"/>
    <s v="D548257"/>
    <s v="Closed"/>
    <x v="0"/>
  </r>
  <r>
    <s v="Marianna"/>
    <s v="ALTHA (12)"/>
    <x v="6"/>
    <x v="129"/>
    <n v="1"/>
    <x v="9"/>
    <x v="0"/>
    <d v="2020-02-07T07:38:00"/>
    <d v="2020-02-06T14:40:00"/>
    <x v="0"/>
    <x v="1"/>
    <n v="61080.000000447035"/>
    <n v="1018.0000000074506"/>
    <n v="1018.0000000074506"/>
    <n v="1"/>
    <s v="C547662"/>
    <s v="Closed"/>
    <x v="1"/>
  </r>
  <r>
    <s v="Marianna"/>
    <s v="CAVERNS ROAD (11)"/>
    <x v="9"/>
    <x v="130"/>
    <n v="2"/>
    <x v="9"/>
    <x v="0"/>
    <d v="2020-02-07T18:31:00"/>
    <d v="2020-02-06T14:40:00"/>
    <x v="0"/>
    <x v="1"/>
    <n v="100259.99999991618"/>
    <n v="1670.999999998603"/>
    <n v="3341.999999997206"/>
    <n v="1"/>
    <s v="D548253"/>
    <s v="Closed"/>
    <x v="1"/>
  </r>
  <r>
    <s v="Marianna"/>
    <s v="MARIANNA (14)"/>
    <x v="5"/>
    <x v="131"/>
    <n v="32"/>
    <x v="9"/>
    <x v="0"/>
    <d v="2020-02-06T23:20:38"/>
    <d v="2020-02-06T14:42:00"/>
    <x v="0"/>
    <x v="1"/>
    <n v="31117.999999551103"/>
    <n v="518.63333332585171"/>
    <n v="16596.266666427255"/>
    <n v="1"/>
    <s v="D547902"/>
    <s v="Closed"/>
    <x v="1"/>
  </r>
  <r>
    <s v="Marianna"/>
    <s v="CAVERNS ROAD (11)"/>
    <x v="9"/>
    <x v="132"/>
    <n v="36"/>
    <x v="9"/>
    <x v="0"/>
    <d v="2020-02-07T13:00:00"/>
    <d v="2020-02-06T14:44:00"/>
    <x v="0"/>
    <x v="1"/>
    <n v="80159.999999776483"/>
    <n v="1335.9999999962747"/>
    <n v="48095.99999986589"/>
    <n v="1"/>
    <s v="D548216"/>
    <s v="Closed"/>
    <x v="1"/>
  </r>
  <r>
    <s v="Marianna"/>
    <s v="ALTHA (12)"/>
    <x v="7"/>
    <x v="133"/>
    <n v="2"/>
    <x v="9"/>
    <x v="0"/>
    <d v="2020-02-07T18:36:00"/>
    <d v="2020-02-06T15:20:00"/>
    <x v="0"/>
    <x v="1"/>
    <n v="98159.99999998603"/>
    <n v="1635.9999999997672"/>
    <n v="3271.9999999995343"/>
    <n v="1"/>
    <s v="D547857"/>
    <s v="Closed"/>
    <x v="1"/>
  </r>
  <r>
    <s v="Marianna"/>
    <s v="CAVERNS ROAD (11)"/>
    <x v="9"/>
    <x v="134"/>
    <n v="5"/>
    <x v="9"/>
    <x v="0"/>
    <d v="2020-02-07T19:30:28"/>
    <d v="2020-02-06T15:43:00"/>
    <x v="0"/>
    <x v="1"/>
    <n v="100048.00000002142"/>
    <n v="1667.4666666670237"/>
    <n v="8337.3333333351184"/>
    <n v="1"/>
    <s v="D548215"/>
    <s v="Closed"/>
    <x v="1"/>
  </r>
  <r>
    <s v="Marianna"/>
    <s v="MARIANNA (14)"/>
    <x v="5"/>
    <x v="135"/>
    <n v="10"/>
    <x v="9"/>
    <x v="0"/>
    <d v="2020-02-07T10:01:37"/>
    <d v="2020-02-06T16:16:00"/>
    <x v="0"/>
    <x v="1"/>
    <n v="63937.000000057742"/>
    <n v="1065.616666667629"/>
    <n v="10656.16666667629"/>
    <n v="1"/>
    <s v="D547975"/>
    <s v="Closed"/>
    <x v="1"/>
  </r>
  <r>
    <s v="Marianna"/>
    <s v="CHIPOLA (15)"/>
    <x v="3"/>
    <x v="136"/>
    <n v="36"/>
    <x v="9"/>
    <x v="0"/>
    <d v="2020-02-07T17:31:00"/>
    <d v="2020-02-06T16:16:00"/>
    <x v="0"/>
    <x v="1"/>
    <n v="90900.000000209548"/>
    <n v="1515.0000000034925"/>
    <n v="54540.000000125729"/>
    <n v="1"/>
    <s v="D548252"/>
    <s v="Closed"/>
    <x v="1"/>
  </r>
  <r>
    <s v="Marianna"/>
    <s v="CHIPOLA (15)"/>
    <x v="3"/>
    <x v="137"/>
    <n v="20"/>
    <x v="9"/>
    <x v="0"/>
    <d v="2020-02-07T14:53:23"/>
    <d v="2020-02-06T16:41:00"/>
    <x v="0"/>
    <x v="1"/>
    <n v="79942.999999970198"/>
    <n v="1332.3833333328366"/>
    <n v="26647.666666656733"/>
    <n v="1"/>
    <s v="D548242"/>
    <s v="Closed"/>
    <x v="1"/>
  </r>
  <r>
    <s v="Marianna"/>
    <s v="CHIPOLA (15)"/>
    <x v="4"/>
    <x v="14"/>
    <n v="1"/>
    <x v="9"/>
    <x v="0"/>
    <d v="2020-02-07T16:08:01"/>
    <d v="2020-02-06T16:58:00"/>
    <x v="0"/>
    <x v="1"/>
    <n v="83400.999999884516"/>
    <n v="1390.0166666647419"/>
    <n v="1390.0166666647419"/>
    <n v="1"/>
    <s v="D548220"/>
    <s v="Closed"/>
    <x v="1"/>
  </r>
  <r>
    <s v="Marianna"/>
    <s v="MARIANNA (14)"/>
    <x v="10"/>
    <x v="138"/>
    <n v="1"/>
    <x v="9"/>
    <x v="0"/>
    <d v="2020-02-07T21:40:15"/>
    <d v="2020-02-06T17:54:00"/>
    <x v="0"/>
    <x v="1"/>
    <n v="99974.999999930151"/>
    <n v="1666.2499999988358"/>
    <n v="1666.2499999988358"/>
    <n v="1"/>
    <s v="D547871"/>
    <s v="Closed"/>
    <x v="1"/>
  </r>
  <r>
    <s v="Marianna"/>
    <s v="MARIANNA (14)"/>
    <x v="10"/>
    <x v="139"/>
    <n v="2"/>
    <x v="9"/>
    <x v="0"/>
    <d v="2020-02-06T20:09:23"/>
    <d v="2020-02-06T18:25:00"/>
    <x v="0"/>
    <x v="1"/>
    <n v="6262.999999942258"/>
    <n v="104.38333333237097"/>
    <n v="208.76666666474193"/>
    <n v="1"/>
    <s v="D547985"/>
    <s v="Closed"/>
    <x v="1"/>
  </r>
  <r>
    <s v="Marianna"/>
    <s v="ALTHA (12)"/>
    <x v="7"/>
    <x v="140"/>
    <n v="6"/>
    <x v="9"/>
    <x v="0"/>
    <d v="2020-02-07T09:42:42"/>
    <d v="2020-02-06T18:51:00"/>
    <x v="0"/>
    <x v="1"/>
    <n v="53501.999999885447"/>
    <n v="891.69999999809079"/>
    <n v="5350.1999999885447"/>
    <n v="1"/>
    <s v="D548121"/>
    <s v="Closed"/>
    <x v="1"/>
  </r>
  <r>
    <s v="Marianna"/>
    <s v="CAVERNS ROAD (11)"/>
    <x v="27"/>
    <x v="123"/>
    <n v="1"/>
    <x v="9"/>
    <x v="0"/>
    <d v="2020-02-06T21:12:00"/>
    <d v="2020-02-06T19:01:00"/>
    <x v="0"/>
    <x v="1"/>
    <n v="7859.9999998463318"/>
    <n v="130.99999999743886"/>
    <n v="130.99999999743886"/>
    <n v="1"/>
    <s v="C547935"/>
    <s v="Closed"/>
    <x v="1"/>
  </r>
  <r>
    <s v="Marianna"/>
    <s v="ALTHA (12)"/>
    <x v="7"/>
    <x v="40"/>
    <n v="4"/>
    <x v="9"/>
    <x v="0"/>
    <d v="2020-02-07T08:58:06"/>
    <d v="2020-02-06T19:11:00"/>
    <x v="0"/>
    <x v="1"/>
    <n v="49625.999999698251"/>
    <n v="827.09999999497086"/>
    <n v="3308.3999999798834"/>
    <n v="1"/>
    <s v="D548155"/>
    <s v="Closed"/>
    <x v="1"/>
  </r>
  <r>
    <s v="Marianna"/>
    <s v="ALTHA (12)"/>
    <x v="7"/>
    <x v="141"/>
    <n v="2"/>
    <x v="9"/>
    <x v="0"/>
    <d v="2020-02-07T09:59:17"/>
    <d v="2020-02-06T19:17:00"/>
    <x v="0"/>
    <x v="1"/>
    <n v="52936.999999824911"/>
    <n v="882.28333333041519"/>
    <n v="1764.5666666608304"/>
    <n v="1"/>
    <s v="D548175"/>
    <s v="Closed"/>
    <x v="1"/>
  </r>
  <r>
    <s v="Marianna"/>
    <s v="CHIPOLA (15)"/>
    <x v="0"/>
    <x v="142"/>
    <n v="57"/>
    <x v="9"/>
    <x v="0"/>
    <d v="2020-02-07T10:44:08"/>
    <d v="2020-02-06T19:42:00"/>
    <x v="0"/>
    <x v="1"/>
    <n v="54128.000000375323"/>
    <n v="902.13333333958872"/>
    <n v="51421.600000356557"/>
    <n v="1"/>
    <s v="D548187"/>
    <s v="Closed"/>
    <x v="1"/>
  </r>
  <r>
    <s v="Marianna"/>
    <s v="CHIPOLA (15)"/>
    <x v="0"/>
    <x v="11"/>
    <n v="1"/>
    <x v="9"/>
    <x v="0"/>
    <d v="2020-02-07T11:58:35"/>
    <d v="2020-02-06T19:46:00"/>
    <x v="0"/>
    <x v="1"/>
    <n v="58355.00000026077"/>
    <n v="972.58333333767951"/>
    <n v="972.58333333767951"/>
    <n v="1"/>
    <s v="D548185"/>
    <s v="Closed"/>
    <x v="1"/>
  </r>
  <r>
    <s v="Marianna"/>
    <s v="MARIANNA (14)"/>
    <x v="5"/>
    <x v="89"/>
    <n v="60"/>
    <x v="9"/>
    <x v="0"/>
    <d v="2020-02-06T22:53:34"/>
    <d v="2020-02-06T19:50:00"/>
    <x v="0"/>
    <x v="1"/>
    <n v="11013.999999733642"/>
    <n v="183.56666666222736"/>
    <n v="11013.999999733642"/>
    <n v="1"/>
    <s v="D548024"/>
    <s v="Closed"/>
    <x v="1"/>
  </r>
  <r>
    <s v="Marianna"/>
    <s v="CHIPOLA (15)"/>
    <x v="4"/>
    <x v="143"/>
    <n v="7"/>
    <x v="9"/>
    <x v="0"/>
    <d v="2020-02-07T11:07:00"/>
    <d v="2020-02-06T20:58:00"/>
    <x v="0"/>
    <x v="1"/>
    <n v="50939.999999455176"/>
    <n v="848.9999999909196"/>
    <n v="5942.9999999364372"/>
    <n v="1"/>
    <s v="D548209"/>
    <s v="Closed"/>
    <x v="1"/>
  </r>
  <r>
    <s v="Marianna"/>
    <s v="ALTHA (12)"/>
    <x v="6"/>
    <x v="32"/>
    <n v="6"/>
    <x v="9"/>
    <x v="0"/>
    <d v="2020-02-07T07:08:45"/>
    <d v="2020-02-06T21:02:00"/>
    <x v="0"/>
    <x v="1"/>
    <n v="36405.000000167638"/>
    <n v="606.75000000279397"/>
    <n v="3640.5000000167638"/>
    <n v="1"/>
    <s v="D548104"/>
    <s v="Closed"/>
    <x v="1"/>
  </r>
  <r>
    <s v="Marianna"/>
    <s v="MARIANNA (14)"/>
    <x v="5"/>
    <x v="144"/>
    <n v="87"/>
    <x v="9"/>
    <x v="0"/>
    <d v="2020-02-07T08:04:49"/>
    <d v="2020-02-06T21:50:22"/>
    <x v="0"/>
    <x v="1"/>
    <n v="36867.000000039116"/>
    <n v="614.45000000065193"/>
    <n v="53457.150000056718"/>
    <n v="1"/>
    <s v="D548088"/>
    <s v="Closed"/>
    <x v="1"/>
  </r>
  <r>
    <s v="Marianna"/>
    <s v="ALTHA (12)"/>
    <x v="7"/>
    <x v="145"/>
    <n v="3"/>
    <x v="9"/>
    <x v="0"/>
    <d v="2020-02-07T09:24:16"/>
    <d v="2020-02-06T22:26:00"/>
    <x v="0"/>
    <x v="1"/>
    <n v="39496.00000041537"/>
    <n v="658.2666666735895"/>
    <n v="1974.8000000207685"/>
    <n v="1"/>
    <s v="D548167"/>
    <s v="Closed"/>
    <x v="1"/>
  </r>
  <r>
    <s v="Fernandina Beach"/>
    <s v="JL TERRY (23)"/>
    <x v="22"/>
    <x v="146"/>
    <n v="33"/>
    <x v="3"/>
    <x v="0"/>
    <d v="2020-02-07T06:17:52"/>
    <d v="2020-02-06T22:33:16"/>
    <x v="0"/>
    <x v="1"/>
    <n v="27875.99999983795"/>
    <n v="464.59999999729916"/>
    <n v="15331.799999910872"/>
    <n v="1"/>
    <s v="D548079"/>
    <s v="Closed"/>
    <x v="1"/>
  </r>
  <r>
    <s v="Marianna"/>
    <s v="MARIANNA (14)"/>
    <x v="15"/>
    <x v="147"/>
    <n v="4"/>
    <x v="9"/>
    <x v="0"/>
    <d v="2020-02-07T14:01:00"/>
    <d v="2020-02-06T22:48:00"/>
    <x v="0"/>
    <x v="1"/>
    <n v="54780.00000002794"/>
    <n v="913.00000000046566"/>
    <n v="3652.0000000018626"/>
    <n v="1"/>
    <s v="D548241"/>
    <s v="Closed"/>
    <x v="1"/>
  </r>
  <r>
    <s v="Fernandina Beach"/>
    <s v="JL TERRY (23)"/>
    <x v="13"/>
    <x v="148"/>
    <n v="11"/>
    <x v="3"/>
    <x v="0"/>
    <d v="2020-02-07T00:49:27"/>
    <d v="2020-02-06T22:50:00"/>
    <x v="0"/>
    <x v="1"/>
    <n v="7167.0000000391155"/>
    <n v="119.45000000065193"/>
    <n v="1313.9500000071712"/>
    <n v="1"/>
    <s v="D548071"/>
    <s v="Closed"/>
    <x v="1"/>
  </r>
  <r>
    <s v="Marianna"/>
    <s v="BLOUNTSTOWN (18)"/>
    <x v="17"/>
    <x v="149"/>
    <n v="10"/>
    <x v="9"/>
    <x v="0"/>
    <d v="2020-02-07T16:18:00"/>
    <d v="2020-02-06T23:02:00"/>
    <x v="0"/>
    <x v="1"/>
    <n v="62160.000000195578"/>
    <n v="1036.0000000032596"/>
    <n v="10360.000000032596"/>
    <n v="1"/>
    <s v="D548246"/>
    <s v="Closed"/>
    <x v="1"/>
  </r>
  <r>
    <s v="Fernandina Beach"/>
    <s v="JL TERRY (23)"/>
    <x v="13"/>
    <x v="150"/>
    <n v="29"/>
    <x v="3"/>
    <x v="0"/>
    <d v="2020-02-07T02:36:58"/>
    <d v="2020-02-06T23:04:25"/>
    <x v="0"/>
    <x v="1"/>
    <n v="12753.000000142492"/>
    <n v="212.55000000237487"/>
    <n v="6163.9500000688713"/>
    <n v="1"/>
    <s v="D548075"/>
    <s v="Closed"/>
    <x v="1"/>
  </r>
  <r>
    <s v="Fernandina Beach"/>
    <s v="JL TERRY (23)"/>
    <x v="18"/>
    <x v="151"/>
    <n v="11"/>
    <x v="3"/>
    <x v="0"/>
    <d v="2020-02-07T00:18:50"/>
    <d v="2020-02-06T23:14:15"/>
    <x v="0"/>
    <x v="1"/>
    <n v="3874.9999999534339"/>
    <n v="64.583333332557231"/>
    <n v="710.41666665812954"/>
    <n v="1"/>
    <s v="D548068"/>
    <s v="Closed"/>
    <x v="1"/>
  </r>
  <r>
    <s v="Fernandina Beach"/>
    <s v="JL TERRY (23)"/>
    <x v="22"/>
    <x v="23"/>
    <n v="1"/>
    <x v="3"/>
    <x v="0"/>
    <d v="2020-02-07T00:18:00"/>
    <d v="2020-02-06T23:24:00"/>
    <x v="0"/>
    <x v="1"/>
    <n v="3239.9999998742715"/>
    <n v="53.999999997904524"/>
    <n v="53.999999997904524"/>
    <n v="1"/>
    <s v="C548055"/>
    <s v="Closed"/>
    <x v="1"/>
  </r>
  <r>
    <s v="Marianna"/>
    <s v="CHIPOLA (15)"/>
    <x v="3"/>
    <x v="152"/>
    <n v="26"/>
    <x v="9"/>
    <x v="0"/>
    <d v="2020-02-07T19:35:15"/>
    <d v="2020-02-06T23:47:00"/>
    <x v="0"/>
    <x v="1"/>
    <n v="71295.000000111759"/>
    <n v="1188.2500000018626"/>
    <n v="30894.500000048429"/>
    <n v="1"/>
    <s v="D548245"/>
    <s v="Closed"/>
    <x v="1"/>
  </r>
  <r>
    <s v="Marianna"/>
    <s v="MARIANNA (14)"/>
    <x v="5"/>
    <x v="153"/>
    <n v="13"/>
    <x v="9"/>
    <x v="0"/>
    <d v="2020-02-07T09:10:01"/>
    <d v="2020-02-06T23:51:00"/>
    <x v="0"/>
    <x v="1"/>
    <n v="33541.000000177883"/>
    <n v="559.01666666963138"/>
    <n v="7267.2166667052079"/>
    <n v="1"/>
    <s v="D548162"/>
    <s v="Closed"/>
    <x v="1"/>
  </r>
  <r>
    <s v="Marianna"/>
    <s v="MARIANNA (14)"/>
    <x v="15"/>
    <x v="154"/>
    <n v="1"/>
    <x v="9"/>
    <x v="0"/>
    <d v="2020-02-07T14:02:00"/>
    <d v="2020-02-07T06:16:00"/>
    <x v="0"/>
    <x v="1"/>
    <n v="27959.99999998603"/>
    <n v="465.99999999976717"/>
    <n v="465.99999999976717"/>
    <n v="1"/>
    <s v="C548091"/>
    <s v="Closed"/>
    <x v="1"/>
  </r>
  <r>
    <s v="Fernandina Beach"/>
    <s v="STEPDOWN (22)"/>
    <x v="24"/>
    <x v="155"/>
    <n v="1"/>
    <x v="3"/>
    <x v="0"/>
    <d v="2020-02-07T09:10:00"/>
    <d v="2020-02-07T06:37:00"/>
    <x v="0"/>
    <x v="1"/>
    <n v="9180.0000003771856"/>
    <n v="153.00000000628643"/>
    <n v="153.00000000628643"/>
    <n v="1"/>
    <s v="C548093"/>
    <s v="Closed"/>
    <x v="1"/>
  </r>
  <r>
    <s v="Marianna"/>
    <s v="CHIPOLA (15)"/>
    <x v="0"/>
    <x v="98"/>
    <n v="18"/>
    <x v="9"/>
    <x v="0"/>
    <d v="2020-02-07T14:28:06"/>
    <d v="2020-02-07T06:39:00"/>
    <x v="0"/>
    <x v="1"/>
    <n v="28146.000000089407"/>
    <n v="469.10000000149012"/>
    <n v="8443.8000000268221"/>
    <n v="1"/>
    <s v="D548210"/>
    <s v="Closed"/>
    <x v="1"/>
  </r>
  <r>
    <s v="Fernandina Beach"/>
    <s v="JL TERRY (23)"/>
    <x v="18"/>
    <x v="156"/>
    <n v="27"/>
    <x v="3"/>
    <x v="0"/>
    <d v="2020-02-07T10:30:00"/>
    <d v="2020-02-07T06:47:00"/>
    <x v="0"/>
    <x v="1"/>
    <n v="13380.000000237487"/>
    <n v="223.00000000395812"/>
    <n v="6021.0000001068693"/>
    <n v="1"/>
    <s v="D548154"/>
    <s v="Closed"/>
    <x v="1"/>
  </r>
  <r>
    <s v="Marianna"/>
    <s v="ALTHA (12)"/>
    <x v="7"/>
    <x v="157"/>
    <n v="1"/>
    <x v="9"/>
    <x v="0"/>
    <d v="2020-02-07T13:24:00"/>
    <d v="2020-02-07T07:22:00"/>
    <x v="0"/>
    <x v="1"/>
    <n v="21720.000000391155"/>
    <n v="362.00000000651926"/>
    <n v="362.00000000651926"/>
    <n v="1"/>
    <s v="D548206"/>
    <s v="Closed"/>
    <x v="1"/>
  </r>
  <r>
    <s v="Marianna"/>
    <s v="CHIPOLA (15)"/>
    <x v="3"/>
    <x v="158"/>
    <n v="1"/>
    <x v="9"/>
    <x v="0"/>
    <d v="2020-02-07T18:04:00"/>
    <d v="2020-02-07T07:49:00"/>
    <x v="0"/>
    <x v="1"/>
    <n v="36900.000000209548"/>
    <n v="615.00000000349246"/>
    <n v="615.00000000349246"/>
    <n v="1"/>
    <s v="C548122"/>
    <s v="Closed"/>
    <x v="1"/>
  </r>
  <r>
    <s v="Fernandina Beach"/>
    <s v="AIP (24)"/>
    <x v="11"/>
    <x v="159"/>
    <n v="5"/>
    <x v="3"/>
    <x v="0"/>
    <d v="2020-02-07T11:07:02"/>
    <d v="2020-02-07T08:00:00"/>
    <x v="0"/>
    <x v="1"/>
    <n v="11221.99999995064"/>
    <n v="187.03333333251067"/>
    <n v="935.16666666255333"/>
    <n v="1"/>
    <s v="D548172"/>
    <s v="Closed"/>
    <x v="1"/>
  </r>
  <r>
    <s v="Marianna"/>
    <s v="CHIPOLA (15)"/>
    <x v="0"/>
    <x v="160"/>
    <n v="1"/>
    <x v="9"/>
    <x v="0"/>
    <d v="2020-02-07T21:02:59"/>
    <d v="2020-02-07T08:50:00"/>
    <x v="0"/>
    <x v="1"/>
    <n v="43978.999999794178"/>
    <n v="732.98333332990296"/>
    <n v="732.98333332990296"/>
    <n v="1"/>
    <s v="C548153"/>
    <s v="Closed"/>
    <x v="1"/>
  </r>
  <r>
    <s v="Marianna"/>
    <s v="MARIANNA (14)"/>
    <x v="10"/>
    <x v="161"/>
    <n v="2"/>
    <x v="9"/>
    <x v="0"/>
    <d v="2020-02-07T22:10:00"/>
    <d v="2020-02-07T10:08:00"/>
    <x v="0"/>
    <x v="1"/>
    <n v="43319.999999762513"/>
    <n v="721.99999999604188"/>
    <n v="1443.9999999920838"/>
    <n v="1"/>
    <s v="D548259"/>
    <s v="Closed"/>
    <x v="1"/>
  </r>
  <r>
    <s v="Marianna"/>
    <s v="CHIPOLA (15)"/>
    <x v="4"/>
    <x v="162"/>
    <n v="1"/>
    <x v="9"/>
    <x v="0"/>
    <d v="2020-02-07T14:49:00"/>
    <d v="2020-02-07T10:16:00"/>
    <x v="0"/>
    <x v="1"/>
    <n v="16379.99999995809"/>
    <n v="272.99999999930151"/>
    <n v="272.99999999930151"/>
    <n v="1"/>
    <s v="D548244"/>
    <s v="Closed"/>
    <x v="1"/>
  </r>
  <r>
    <s v="Fernandina Beach"/>
    <s v="JL TERRY (23)"/>
    <x v="18"/>
    <x v="163"/>
    <n v="1"/>
    <x v="3"/>
    <x v="0"/>
    <d v="2020-02-07T11:36:42"/>
    <d v="2020-02-07T10:30:00"/>
    <x v="0"/>
    <x v="1"/>
    <n v="4002.0000000949949"/>
    <n v="66.700000001583248"/>
    <n v="66.700000001583248"/>
    <n v="1"/>
    <s v="C548192"/>
    <s v="Closed"/>
    <x v="0"/>
  </r>
  <r>
    <s v="Marianna"/>
    <s v="CHIPOLA (15)"/>
    <x v="0"/>
    <x v="164"/>
    <n v="1"/>
    <x v="9"/>
    <x v="0"/>
    <d v="2020-02-07T19:51:00"/>
    <d v="2020-02-07T11:28:00"/>
    <x v="0"/>
    <x v="1"/>
    <n v="30179.999999678694"/>
    <n v="502.9999999946449"/>
    <n v="502.9999999946449"/>
    <n v="1"/>
    <s v="C548203"/>
    <s v="Closed"/>
    <x v="1"/>
  </r>
  <r>
    <s v="Marianna"/>
    <s v="MARIANNA (14)"/>
    <x v="16"/>
    <x v="165"/>
    <n v="4"/>
    <x v="9"/>
    <x v="0"/>
    <d v="2020-02-07T13:00:15"/>
    <d v="2020-02-07T12:26:47"/>
    <x v="0"/>
    <x v="1"/>
    <n v="2008.0000004265457"/>
    <n v="33.466666673775762"/>
    <n v="133.86666669510305"/>
    <n v="1"/>
    <s v="D548219"/>
    <s v="Closed"/>
    <x v="0"/>
  </r>
  <r>
    <s v="Marianna"/>
    <s v="MARIANNA (14)"/>
    <x v="16"/>
    <x v="166"/>
    <n v="15"/>
    <x v="9"/>
    <x v="0"/>
    <d v="2020-02-07T16:37:00"/>
    <d v="2020-02-07T13:42:00"/>
    <x v="0"/>
    <x v="1"/>
    <n v="10500.000000279397"/>
    <n v="175.00000000465661"/>
    <n v="2625.0000000698492"/>
    <n v="1"/>
    <s v="D548238"/>
    <s v="Closed"/>
    <x v="1"/>
  </r>
  <r>
    <s v="Marianna"/>
    <s v="MARIANNA (14)"/>
    <x v="16"/>
    <x v="167"/>
    <n v="1"/>
    <x v="9"/>
    <x v="0"/>
    <d v="2020-02-07T20:38:56"/>
    <d v="2020-02-07T13:42:00"/>
    <x v="0"/>
    <x v="1"/>
    <n v="25016.0000001546"/>
    <n v="416.93333333590999"/>
    <n v="416.93333333590999"/>
    <n v="1"/>
    <s v="D548230"/>
    <s v="Closed"/>
    <x v="1"/>
  </r>
  <r>
    <s v="Marianna"/>
    <s v="MARIANNA (14)"/>
    <x v="16"/>
    <x v="168"/>
    <n v="8"/>
    <x v="9"/>
    <x v="0"/>
    <d v="2020-02-07T17:19:00"/>
    <d v="2020-02-07T13:44:00"/>
    <x v="0"/>
    <x v="1"/>
    <n v="12899.999999930151"/>
    <n v="214.99999999883585"/>
    <n v="1719.9999999906868"/>
    <n v="1"/>
    <s v="D548251"/>
    <s v="Closed"/>
    <x v="1"/>
  </r>
  <r>
    <s v="Fernandina Beach"/>
    <s v="JL TERRY (23)"/>
    <x v="13"/>
    <x v="169"/>
    <n v="1"/>
    <x v="4"/>
    <x v="0"/>
    <d v="2020-02-07T15:42:44"/>
    <d v="2020-02-07T14:41:00"/>
    <x v="0"/>
    <x v="1"/>
    <n v="3704.0000002132729"/>
    <n v="61.733333336887881"/>
    <n v="61.733333336887881"/>
    <n v="1"/>
    <s v="C548240"/>
    <s v="Closed"/>
    <x v="0"/>
  </r>
  <r>
    <s v="Marianna"/>
    <s v="ALTHA (12)"/>
    <x v="7"/>
    <x v="170"/>
    <n v="2"/>
    <x v="2"/>
    <x v="0"/>
    <d v="2020-02-07T18:39:00"/>
    <d v="2020-02-07T16:40:00"/>
    <x v="0"/>
    <x v="1"/>
    <n v="7140.0000000139698"/>
    <n v="119.00000000023283"/>
    <n v="238.00000000046566"/>
    <n v="1"/>
    <s v="D548254"/>
    <s v="Closed"/>
    <x v="0"/>
  </r>
  <r>
    <s v="Fernandina Beach"/>
    <s v="JL TERRY (23)"/>
    <x v="18"/>
    <x v="171"/>
    <n v="1"/>
    <x v="2"/>
    <x v="0"/>
    <d v="2020-02-08T00:48:00"/>
    <d v="2020-02-07T22:55:00"/>
    <x v="0"/>
    <x v="1"/>
    <n v="6780.0000000977889"/>
    <n v="113.00000000162981"/>
    <n v="113.00000000162981"/>
    <n v="1"/>
    <s v="C548260"/>
    <s v="Closed"/>
    <x v="0"/>
  </r>
  <r>
    <s v="Fernandina Beach"/>
    <s v="STEPDOWN (22)"/>
    <x v="24"/>
    <x v="172"/>
    <n v="1"/>
    <x v="1"/>
    <x v="0"/>
    <d v="2020-02-08T11:49:25"/>
    <d v="2020-02-08T10:56:00"/>
    <x v="0"/>
    <x v="1"/>
    <n v="3204.9999998649582"/>
    <n v="53.41666666441597"/>
    <n v="53.41666666441597"/>
    <n v="1"/>
    <s v="C548261"/>
    <s v="Closed"/>
    <x v="0"/>
  </r>
  <r>
    <s v="Marianna"/>
    <s v="CHIPOLA (15)"/>
    <x v="3"/>
    <x v="173"/>
    <n v="41"/>
    <x v="6"/>
    <x v="0"/>
    <d v="2020-02-08T14:16:23"/>
    <d v="2020-02-08T13:20:19"/>
    <x v="0"/>
    <x v="1"/>
    <n v="3363.9999999431893"/>
    <n v="56.066666665719822"/>
    <n v="2298.7333332945127"/>
    <n v="1"/>
    <s v="D548271"/>
    <s v="Closed"/>
    <x v="0"/>
  </r>
  <r>
    <s v="Marianna"/>
    <s v="MARIANNA (14)"/>
    <x v="16"/>
    <x v="174"/>
    <n v="1"/>
    <x v="3"/>
    <x v="0"/>
    <d v="2020-02-08T14:49:27"/>
    <d v="2020-02-08T14:20:00"/>
    <x v="0"/>
    <x v="1"/>
    <n v="1767.0000000391155"/>
    <n v="29.450000000651926"/>
    <n v="29.450000000651926"/>
    <n v="1"/>
    <s v="C548272"/>
    <s v="Closed"/>
    <x v="1"/>
  </r>
  <r>
    <s v="Marianna"/>
    <s v="MARIANNA (14)"/>
    <x v="16"/>
    <x v="175"/>
    <n v="1"/>
    <x v="3"/>
    <x v="0"/>
    <d v="2020-02-10T11:55:54"/>
    <d v="2020-02-10T09:17:00"/>
    <x v="0"/>
    <x v="1"/>
    <n v="9533.9999995194376"/>
    <n v="158.89999999199063"/>
    <n v="158.89999999199063"/>
    <n v="1"/>
    <s v="C548280"/>
    <s v="Closed"/>
    <x v="0"/>
  </r>
  <r>
    <s v="Marianna"/>
    <s v="MARIANNA (14)"/>
    <x v="15"/>
    <x v="176"/>
    <n v="6"/>
    <x v="2"/>
    <x v="0"/>
    <d v="2020-02-10T17:50:46"/>
    <d v="2020-02-10T16:19:00"/>
    <x v="0"/>
    <x v="1"/>
    <n v="5506.0000002617016"/>
    <n v="91.766666671028361"/>
    <n v="550.60000002617016"/>
    <n v="1"/>
    <s v="D548287"/>
    <s v="Closed"/>
    <x v="0"/>
  </r>
  <r>
    <s v="Fernandina Beach"/>
    <s v="AIP (24)"/>
    <x v="11"/>
    <x v="177"/>
    <n v="1"/>
    <x v="2"/>
    <x v="0"/>
    <d v="2020-02-11T09:52:00"/>
    <d v="2020-02-11T08:01:00"/>
    <x v="0"/>
    <x v="1"/>
    <n v="6660.0000003352761"/>
    <n v="111.00000000558794"/>
    <n v="111.00000000558794"/>
    <n v="1"/>
    <s v="C548289"/>
    <s v="Closed"/>
    <x v="0"/>
  </r>
  <r>
    <s v="Marianna"/>
    <s v="CAVERNS ROAD (11)"/>
    <x v="9"/>
    <x v="178"/>
    <n v="1"/>
    <x v="0"/>
    <x v="0"/>
    <d v="2020-02-11T13:00:34"/>
    <d v="2020-02-11T12:26:00"/>
    <x v="0"/>
    <x v="1"/>
    <n v="2074.0000001387671"/>
    <n v="34.566666668979451"/>
    <n v="34.566666668979451"/>
    <n v="1"/>
    <s v="D548290"/>
    <s v="Closed"/>
    <x v="0"/>
  </r>
  <r>
    <s v="Marianna"/>
    <s v="MARIANNA (14)"/>
    <x v="10"/>
    <x v="179"/>
    <n v="2"/>
    <x v="1"/>
    <x v="0"/>
    <d v="2020-02-11T17:35:17"/>
    <d v="2020-02-11T16:56:00"/>
    <x v="0"/>
    <x v="1"/>
    <n v="2356.9999996572733"/>
    <n v="39.283333327621222"/>
    <n v="78.566666655242443"/>
    <n v="1"/>
    <s v="D548294"/>
    <s v="Closed"/>
    <x v="0"/>
  </r>
  <r>
    <s v="Fernandina Beach"/>
    <s v="STEPDOWN (22)"/>
    <x v="24"/>
    <x v="180"/>
    <n v="1"/>
    <x v="1"/>
    <x v="0"/>
    <d v="2020-02-12T09:35:46"/>
    <d v="2020-02-12T08:19:00"/>
    <x v="0"/>
    <x v="1"/>
    <n v="4605.9999998426065"/>
    <n v="76.766666664043441"/>
    <n v="76.766666664043441"/>
    <n v="1"/>
    <s v="D548299"/>
    <s v="Closed"/>
    <x v="0"/>
  </r>
  <r>
    <s v="Fernandina Beach"/>
    <s v="AIP (24)"/>
    <x v="20"/>
    <x v="181"/>
    <n v="1"/>
    <x v="2"/>
    <x v="1"/>
    <d v="2020-02-12T12:51:00"/>
    <d v="2020-02-12T08:37:00"/>
    <x v="0"/>
    <x v="1"/>
    <n v="15240.00000001397"/>
    <n v="254.00000000023283"/>
    <n v="254.00000000023283"/>
    <n v="1"/>
    <s v="C548298"/>
    <s v="Closed"/>
    <x v="0"/>
  </r>
  <r>
    <s v="Fernandina Beach"/>
    <s v="JL TERRY (23)"/>
    <x v="21"/>
    <x v="182"/>
    <n v="1"/>
    <x v="4"/>
    <x v="1"/>
    <d v="2020-02-12T13:57:24"/>
    <d v="2020-02-12T10:02:00"/>
    <x v="0"/>
    <x v="1"/>
    <n v="14124.000000022352"/>
    <n v="235.40000000037253"/>
    <n v="235.40000000037253"/>
    <n v="1"/>
    <s v="C548300"/>
    <s v="Closed"/>
    <x v="0"/>
  </r>
  <r>
    <s v="Marianna"/>
    <s v="CHIPOLA (15)"/>
    <x v="4"/>
    <x v="14"/>
    <n v="1"/>
    <x v="1"/>
    <x v="0"/>
    <d v="2020-02-12T15:35:53"/>
    <d v="2020-02-12T14:56:33"/>
    <x v="0"/>
    <x v="1"/>
    <n v="2359.9999997299165"/>
    <n v="39.333333328831941"/>
    <n v="39.333333328831941"/>
    <n v="1"/>
    <s v="D548304"/>
    <s v="Closed"/>
    <x v="0"/>
  </r>
  <r>
    <s v="Fernandina Beach"/>
    <s v="JL TERRY (23)"/>
    <x v="22"/>
    <x v="183"/>
    <n v="1"/>
    <x v="5"/>
    <x v="0"/>
    <d v="2020-02-13T09:43:00"/>
    <d v="2020-02-13T09:14:00"/>
    <x v="0"/>
    <x v="1"/>
    <n v="1740.0000000139698"/>
    <n v="29.000000000232831"/>
    <n v="29.000000000232831"/>
    <n v="1"/>
    <s v="C548305"/>
    <s v="Closed"/>
    <x v="0"/>
  </r>
  <r>
    <s v="Marianna"/>
    <s v="MARIANNA (14)"/>
    <x v="16"/>
    <x v="184"/>
    <n v="117"/>
    <x v="1"/>
    <x v="0"/>
    <d v="2020-02-13T11:55:06"/>
    <d v="2020-02-13T11:24:45"/>
    <x v="0"/>
    <x v="1"/>
    <n v="1821.000000089407"/>
    <n v="30.350000001490116"/>
    <n v="3550.9500001743436"/>
    <n v="1"/>
    <s v="D548327"/>
    <s v="Closed"/>
    <x v="0"/>
  </r>
  <r>
    <s v="Marianna"/>
    <s v="MARIANNA (14)"/>
    <x v="16"/>
    <x v="185"/>
    <n v="98"/>
    <x v="4"/>
    <x v="0"/>
    <d v="2020-02-13T12:45:24"/>
    <d v="2020-02-13T11:56:00"/>
    <x v="0"/>
    <x v="1"/>
    <n v="2964.0000001061708"/>
    <n v="49.400000001769513"/>
    <n v="4841.2000001734123"/>
    <n v="1"/>
    <s v="D548330"/>
    <s v="Closed"/>
    <x v="0"/>
  </r>
  <r>
    <s v="Marianna"/>
    <s v="MARIANNA (14)"/>
    <x v="16"/>
    <x v="186"/>
    <n v="1"/>
    <x v="1"/>
    <x v="0"/>
    <d v="2020-02-13T16:22:59"/>
    <d v="2020-02-13T13:56:00"/>
    <x v="0"/>
    <x v="1"/>
    <n v="8819.0000002272427"/>
    <n v="146.98333333712071"/>
    <n v="146.98333333712071"/>
    <n v="1"/>
    <s v="C548347"/>
    <s v="Closed"/>
    <x v="0"/>
  </r>
  <r>
    <s v="Marianna"/>
    <s v="MARIANNA (14)"/>
    <x v="10"/>
    <x v="187"/>
    <n v="1"/>
    <x v="7"/>
    <x v="0"/>
    <d v="2020-02-13T19:20:42"/>
    <d v="2020-02-13T18:41:00"/>
    <x v="0"/>
    <x v="1"/>
    <n v="2381.9999998435378"/>
    <n v="39.699999997392297"/>
    <n v="39.699999997392297"/>
    <n v="1"/>
    <s v="C548350"/>
    <s v="Closed"/>
    <x v="0"/>
  </r>
  <r>
    <s v="Marianna"/>
    <s v="CHIPOLA (15)"/>
    <x v="0"/>
    <x v="188"/>
    <n v="3"/>
    <x v="1"/>
    <x v="0"/>
    <d v="2020-02-13T21:05:28"/>
    <d v="2020-02-13T20:08:00"/>
    <x v="0"/>
    <x v="1"/>
    <n v="3448.0000000912696"/>
    <n v="57.466666668187827"/>
    <n v="172.40000000456348"/>
    <n v="1"/>
    <s v="D548352"/>
    <s v="Closed"/>
    <x v="0"/>
  </r>
  <r>
    <s v="Fernandina Beach"/>
    <s v="JL TERRY (23)"/>
    <x v="13"/>
    <x v="189"/>
    <n v="4"/>
    <x v="1"/>
    <x v="0"/>
    <d v="2020-02-14T09:45:41"/>
    <d v="2020-02-14T09:01:27"/>
    <x v="0"/>
    <x v="1"/>
    <n v="2653.9999999338761"/>
    <n v="44.233333332231268"/>
    <n v="176.93333332892507"/>
    <n v="1"/>
    <s v="D548355"/>
    <s v="Closed"/>
    <x v="0"/>
  </r>
  <r>
    <s v="Marianna"/>
    <s v="ALTHA (12)"/>
    <x v="7"/>
    <x v="190"/>
    <n v="1"/>
    <x v="10"/>
    <x v="0"/>
    <d v="2020-02-14T11:26:47"/>
    <d v="2020-02-14T09:50:00"/>
    <x v="0"/>
    <x v="1"/>
    <n v="5807.0000002160668"/>
    <n v="96.783333336934447"/>
    <n v="96.783333336934447"/>
    <n v="1"/>
    <s v="D548357"/>
    <s v="Closed"/>
    <x v="0"/>
  </r>
  <r>
    <s v="Marianna"/>
    <s v="MARIANNA (14)"/>
    <x v="10"/>
    <x v="191"/>
    <n v="15"/>
    <x v="6"/>
    <x v="0"/>
    <d v="2020-02-15T17:10:57"/>
    <d v="2020-02-15T14:44:01"/>
    <x v="0"/>
    <x v="1"/>
    <n v="8815.9999995259568"/>
    <n v="146.93333332543261"/>
    <n v="2203.9999998814892"/>
    <n v="1"/>
    <s v="D548367"/>
    <s v="Closed"/>
    <x v="0"/>
  </r>
  <r>
    <s v="Fernandina Beach"/>
    <s v="JL TERRY (23)"/>
    <x v="23"/>
    <x v="192"/>
    <n v="1"/>
    <x v="5"/>
    <x v="0"/>
    <d v="2020-02-16T08:19:08"/>
    <d v="2020-02-16T07:07:22"/>
    <x v="0"/>
    <x v="1"/>
    <n v="4306.0000001220033"/>
    <n v="71.766666668700054"/>
    <n v="71.766666668700054"/>
    <n v="1"/>
    <s v="C548368"/>
    <s v="Closed"/>
    <x v="0"/>
  </r>
  <r>
    <s v="Fernandina Beach"/>
    <s v="STEPDOWN (22)"/>
    <x v="14"/>
    <x v="193"/>
    <n v="2"/>
    <x v="2"/>
    <x v="0"/>
    <d v="2020-02-17T14:15:26"/>
    <d v="2020-02-17T11:16:00"/>
    <x v="0"/>
    <x v="1"/>
    <n v="10765.999999595806"/>
    <n v="179.43333332659677"/>
    <n v="358.86666665319353"/>
    <n v="1"/>
    <s v="D548373"/>
    <s v="Closed"/>
    <x v="0"/>
  </r>
  <r>
    <s v="Marianna"/>
    <s v="CHIPOLA (15)"/>
    <x v="3"/>
    <x v="194"/>
    <n v="1"/>
    <x v="2"/>
    <x v="1"/>
    <d v="2020-02-19T19:41:10"/>
    <d v="2020-02-19T16:41:00"/>
    <x v="0"/>
    <x v="1"/>
    <n v="10809.999999823049"/>
    <n v="180.16666666371748"/>
    <n v="180.16666666371748"/>
    <n v="1"/>
    <s v="D548380"/>
    <s v="Closed"/>
    <x v="0"/>
  </r>
  <r>
    <s v="Marianna"/>
    <s v="ALTHA (12)"/>
    <x v="7"/>
    <x v="195"/>
    <n v="498"/>
    <x v="10"/>
    <x v="0"/>
    <d v="2020-02-20T10:36:29"/>
    <d v="2020-02-20T09:44:00"/>
    <x v="0"/>
    <x v="1"/>
    <n v="3148.9999999757856"/>
    <n v="52.48333333292976"/>
    <n v="26136.699999799021"/>
    <n v="1"/>
    <s v="D548393"/>
    <s v="Closed"/>
    <x v="0"/>
  </r>
  <r>
    <s v="Marianna"/>
    <s v="MARIANNA (14)"/>
    <x v="10"/>
    <x v="196"/>
    <n v="4"/>
    <x v="2"/>
    <x v="0"/>
    <d v="2020-02-20T16:24:47"/>
    <d v="2020-02-20T15:24:24"/>
    <x v="0"/>
    <x v="1"/>
    <n v="3622.999999509193"/>
    <n v="60.383333325153217"/>
    <n v="241.53333330061287"/>
    <n v="1"/>
    <s v="D548417"/>
    <s v="Closed"/>
    <x v="0"/>
  </r>
  <r>
    <s v="Marianna"/>
    <s v="MARIANNA (14)"/>
    <x v="10"/>
    <x v="197"/>
    <n v="1"/>
    <x v="1"/>
    <x v="0"/>
    <d v="2020-02-20T17:42:53"/>
    <d v="2020-02-20T15:59:00"/>
    <x v="0"/>
    <x v="1"/>
    <n v="6232.9999998444691"/>
    <n v="103.88333333074115"/>
    <n v="103.88333333074115"/>
    <n v="1"/>
    <s v="D548419"/>
    <s v="Closed"/>
    <x v="0"/>
  </r>
  <r>
    <s v="Marianna"/>
    <s v="CHIPOLA (15)"/>
    <x v="4"/>
    <x v="78"/>
    <n v="8"/>
    <x v="2"/>
    <x v="0"/>
    <d v="2020-02-21T03:32:02"/>
    <d v="2020-02-21T01:48:00"/>
    <x v="0"/>
    <x v="1"/>
    <n v="6242.0000000623986"/>
    <n v="104.03333333437331"/>
    <n v="832.26666667498648"/>
    <n v="1"/>
    <s v="D548421"/>
    <s v="Closed"/>
    <x v="0"/>
  </r>
  <r>
    <s v="Fernandina Beach"/>
    <s v="STEPDOWN (22)"/>
    <x v="14"/>
    <x v="23"/>
    <n v="1"/>
    <x v="10"/>
    <x v="0"/>
    <d v="2020-02-21T09:36:00"/>
    <d v="2020-02-21T08:22:00"/>
    <x v="0"/>
    <x v="1"/>
    <n v="4440.0000000139698"/>
    <n v="74.000000000232831"/>
    <n v="74.000000000232831"/>
    <n v="1"/>
    <s v="C548424"/>
    <s v="Closed"/>
    <x v="0"/>
  </r>
  <r>
    <s v="Marianna"/>
    <s v="BLOUNTSTOWN (18)"/>
    <x v="17"/>
    <x v="198"/>
    <n v="1"/>
    <x v="1"/>
    <x v="0"/>
    <d v="2020-02-21T14:24:41"/>
    <d v="2020-02-21T12:25:00"/>
    <x v="0"/>
    <x v="1"/>
    <n v="7181.0000001685694"/>
    <n v="119.68333333614282"/>
    <n v="119.68333333614282"/>
    <n v="1"/>
    <s v="C548428"/>
    <s v="Closed"/>
    <x v="0"/>
  </r>
  <r>
    <s v="Fernandina Beach"/>
    <s v="AIP (24)"/>
    <x v="11"/>
    <x v="199"/>
    <n v="115"/>
    <x v="4"/>
    <x v="1"/>
    <d v="2020-02-21T16:07:35"/>
    <d v="2020-02-21T14:16:41"/>
    <x v="0"/>
    <x v="1"/>
    <n v="6654.0000001899898"/>
    <n v="110.9000000031665"/>
    <n v="12753.500000364147"/>
    <n v="1"/>
    <s v="D548451"/>
    <s v="Closed"/>
    <x v="0"/>
  </r>
  <r>
    <s v="Marianna"/>
    <s v="CHIPOLA (15)"/>
    <x v="3"/>
    <x v="136"/>
    <n v="36"/>
    <x v="1"/>
    <x v="0"/>
    <d v="2020-02-23T10:31:17"/>
    <d v="2020-02-23T09:39:00"/>
    <x v="0"/>
    <x v="1"/>
    <n v="3136.999999685213"/>
    <n v="52.283333328086883"/>
    <n v="1882.1999998111278"/>
    <n v="1"/>
    <s v="D548465"/>
    <s v="Closed"/>
    <x v="0"/>
  </r>
  <r>
    <s v="Fernandina Beach"/>
    <s v="JL TERRY (23)"/>
    <x v="21"/>
    <x v="200"/>
    <n v="1"/>
    <x v="2"/>
    <x v="1"/>
    <d v="2020-02-23T19:06:00"/>
    <d v="2020-02-23T18:08:00"/>
    <x v="0"/>
    <x v="1"/>
    <n v="3479.9999993992969"/>
    <n v="57.999999989988282"/>
    <n v="57.999999989988282"/>
    <n v="1"/>
    <s v="C548468"/>
    <s v="Closed"/>
    <x v="0"/>
  </r>
  <r>
    <s v="Marianna"/>
    <s v="CHIPOLA (15)"/>
    <x v="3"/>
    <x v="136"/>
    <n v="36"/>
    <x v="4"/>
    <x v="0"/>
    <d v="2020-02-25T06:34:02"/>
    <d v="2020-02-25T05:16:05"/>
    <x v="0"/>
    <x v="1"/>
    <n v="4677.0000000949949"/>
    <n v="77.950000001583248"/>
    <n v="2806.2000000569969"/>
    <n v="1"/>
    <s v="D548477"/>
    <s v="Closed"/>
    <x v="0"/>
  </r>
  <r>
    <s v="Fernandina Beach"/>
    <s v="STEPDOWN (22)"/>
    <x v="14"/>
    <x v="201"/>
    <n v="9"/>
    <x v="5"/>
    <x v="0"/>
    <d v="2020-02-25T07:35:43"/>
    <d v="2020-02-25T07:05:00"/>
    <x v="0"/>
    <x v="1"/>
    <n v="1842.9999995743856"/>
    <n v="30.716666659573093"/>
    <n v="276.44999993615784"/>
    <n v="1"/>
    <s v="D548481"/>
    <s v="Closed"/>
    <x v="0"/>
  </r>
  <r>
    <s v="Fernandina Beach"/>
    <s v="JL TERRY (23)"/>
    <x v="18"/>
    <x v="202"/>
    <n v="25"/>
    <x v="4"/>
    <x v="0"/>
    <d v="2020-02-26T01:51:05"/>
    <d v="2020-02-26T00:08:34"/>
    <x v="0"/>
    <x v="1"/>
    <n v="6151.0000001639128"/>
    <n v="102.51666666939855"/>
    <n v="2562.9166667349637"/>
    <n v="1"/>
    <s v="D548484"/>
    <s v="Closed"/>
    <x v="0"/>
  </r>
  <r>
    <s v="Fernandina Beach"/>
    <s v="JL TERRY (23)"/>
    <x v="25"/>
    <x v="203"/>
    <n v="1"/>
    <x v="4"/>
    <x v="0"/>
    <d v="2020-02-26T16:21:43"/>
    <d v="2020-02-26T14:50:31"/>
    <x v="0"/>
    <x v="1"/>
    <n v="5471.9999998575076"/>
    <n v="91.199999997625127"/>
    <n v="91.199999997625127"/>
    <n v="1"/>
    <s v="C548487"/>
    <s v="Closed"/>
    <x v="0"/>
  </r>
  <r>
    <s v="Marianna"/>
    <s v="MARIANNA (14)"/>
    <x v="10"/>
    <x v="204"/>
    <n v="1"/>
    <x v="2"/>
    <x v="0"/>
    <d v="2020-02-27T18:08:37"/>
    <d v="2020-02-27T13:24:00"/>
    <x v="0"/>
    <x v="1"/>
    <n v="17077.000000071712"/>
    <n v="284.61666666786186"/>
    <n v="284.61666666786186"/>
    <n v="1"/>
    <s v="D548493"/>
    <s v="Closed"/>
    <x v="0"/>
  </r>
  <r>
    <s v="Fernandina Beach"/>
    <s v="STEPDOWN (22)"/>
    <x v="24"/>
    <x v="205"/>
    <n v="1"/>
    <x v="5"/>
    <x v="0"/>
    <d v="2020-02-28T15:21:14"/>
    <d v="2020-02-28T14:49:00"/>
    <x v="0"/>
    <x v="1"/>
    <n v="1934.0000001015142"/>
    <n v="32.233333335025236"/>
    <n v="32.233333335025236"/>
    <n v="1"/>
    <s v="C548496"/>
    <s v="Closed"/>
    <x v="0"/>
  </r>
  <r>
    <s v="Marianna"/>
    <s v="MARIANNA (14)"/>
    <x v="16"/>
    <x v="206"/>
    <n v="1"/>
    <x v="2"/>
    <x v="0"/>
    <d v="2020-02-29T06:15:00"/>
    <d v="2020-02-29T02:52:00"/>
    <x v="0"/>
    <x v="1"/>
    <n v="12180.000000097789"/>
    <n v="203.00000000162981"/>
    <n v="203.00000000162981"/>
    <n v="1"/>
    <s v="C548498"/>
    <s v="Closed"/>
    <x v="0"/>
  </r>
  <r>
    <s v="Fernandina Beach"/>
    <s v="AIP (24)"/>
    <x v="11"/>
    <x v="199"/>
    <n v="13"/>
    <x v="4"/>
    <x v="0"/>
    <d v="2020-02-29T14:02:46"/>
    <d v="2020-02-29T12:04:00"/>
    <x v="0"/>
    <x v="1"/>
    <n v="7125.999999884516"/>
    <n v="118.76666666474193"/>
    <n v="1543.9666666416451"/>
    <n v="1"/>
    <s v="D548502"/>
    <s v="Closed"/>
    <x v="0"/>
  </r>
  <r>
    <s v="Fernandina Beach"/>
    <s v="AIP (24)"/>
    <x v="11"/>
    <x v="207"/>
    <n v="1"/>
    <x v="4"/>
    <x v="0"/>
    <d v="2020-02-29T14:09:09"/>
    <d v="2020-02-29T13:40:00"/>
    <x v="0"/>
    <x v="1"/>
    <n v="1749.0000002318993"/>
    <n v="29.150000003864989"/>
    <n v="29.150000003864989"/>
    <n v="1"/>
    <s v="C548503"/>
    <s v="Closed"/>
    <x v="0"/>
  </r>
  <r>
    <s v="Marianna"/>
    <s v="CHIPOLA (15)"/>
    <x v="4"/>
    <x v="208"/>
    <n v="1"/>
    <x v="2"/>
    <x v="1"/>
    <d v="2020-02-29T16:32:00"/>
    <d v="2020-02-29T14:27:00"/>
    <x v="0"/>
    <x v="1"/>
    <n v="7499.9999999301508"/>
    <n v="124.99999999883585"/>
    <n v="124.99999999883585"/>
    <n v="1"/>
    <s v="C548504"/>
    <s v="Closed"/>
    <x v="0"/>
  </r>
  <r>
    <s v="Marianna"/>
    <s v="MARIANNA (14)"/>
    <x v="5"/>
    <x v="209"/>
    <n v="1"/>
    <x v="10"/>
    <x v="1"/>
    <d v="2020-03-01T17:08:36"/>
    <d v="2020-03-01T15:54:00"/>
    <x v="0"/>
    <x v="2"/>
    <n v="4476.000000257045"/>
    <n v="74.600000004284084"/>
    <n v="74.600000004284084"/>
    <n v="1"/>
    <s v="C548507"/>
    <s v="Closed"/>
    <x v="0"/>
  </r>
  <r>
    <s v="Fernandina Beach"/>
    <s v="JL TERRY (23)"/>
    <x v="13"/>
    <x v="210"/>
    <n v="1"/>
    <x v="4"/>
    <x v="1"/>
    <d v="2020-03-02T15:41:41"/>
    <d v="2020-03-02T14:12:00"/>
    <x v="0"/>
    <x v="2"/>
    <n v="5380.9999999590218"/>
    <n v="89.683333332650363"/>
    <n v="89.683333332650363"/>
    <n v="1"/>
    <s v="C548510"/>
    <s v="Closed"/>
    <x v="0"/>
  </r>
  <r>
    <s v="Marianna"/>
    <s v="MARIANNA (14)"/>
    <x v="5"/>
    <x v="211"/>
    <n v="7"/>
    <x v="7"/>
    <x v="0"/>
    <d v="2020-03-04T03:54:04"/>
    <d v="2020-03-04T02:52:00"/>
    <x v="0"/>
    <x v="2"/>
    <n v="3724.000000488013"/>
    <n v="62.066666674800217"/>
    <n v="434.46666672360152"/>
    <n v="1"/>
    <s v="D548512"/>
    <s v="Closed"/>
    <x v="0"/>
  </r>
  <r>
    <s v="Marianna"/>
    <s v="MARIANNA (14)"/>
    <x v="10"/>
    <x v="212"/>
    <n v="16"/>
    <x v="7"/>
    <x v="0"/>
    <d v="2020-03-04T06:12:56"/>
    <d v="2020-03-04T05:17:00"/>
    <x v="0"/>
    <x v="2"/>
    <n v="3355.9999999590218"/>
    <n v="55.933333332650363"/>
    <n v="894.93333332240582"/>
    <n v="1"/>
    <s v="D548517"/>
    <s v="Closed"/>
    <x v="0"/>
  </r>
  <r>
    <s v="Marianna"/>
    <s v="MARIANNA (14)"/>
    <x v="10"/>
    <x v="212"/>
    <n v="16"/>
    <x v="2"/>
    <x v="0"/>
    <d v="2020-03-04T13:50:47"/>
    <d v="2020-03-04T12:53:00"/>
    <x v="0"/>
    <x v="2"/>
    <n v="3466.9999995036051"/>
    <n v="57.783333325060084"/>
    <n v="924.53333320096135"/>
    <n v="1"/>
    <s v="D548521"/>
    <s v="Closed"/>
    <x v="0"/>
  </r>
  <r>
    <s v="Marianna"/>
    <s v="MARIANNA (14)"/>
    <x v="16"/>
    <x v="213"/>
    <n v="124"/>
    <x v="4"/>
    <x v="0"/>
    <d v="2020-03-05T00:43:14"/>
    <d v="2020-03-04T23:08:21"/>
    <x v="0"/>
    <x v="2"/>
    <n v="5692.9999999701977"/>
    <n v="94.883333332836628"/>
    <n v="11765.533333271742"/>
    <n v="1"/>
    <s v="D548549"/>
    <s v="Closed"/>
    <x v="0"/>
  </r>
  <r>
    <s v="Fernandina Beach"/>
    <s v="AIP (24)"/>
    <x v="2"/>
    <x v="214"/>
    <n v="1"/>
    <x v="2"/>
    <x v="0"/>
    <d v="2020-03-06T13:49:20"/>
    <d v="2020-03-06T10:14:00"/>
    <x v="0"/>
    <x v="2"/>
    <n v="12920.000000204891"/>
    <n v="215.33333333674818"/>
    <n v="215.33333333674818"/>
    <n v="1"/>
    <s v="C548551"/>
    <s v="Closed"/>
    <x v="0"/>
  </r>
  <r>
    <s v="Marianna"/>
    <s v="CHIPOLA (15)"/>
    <x v="0"/>
    <x v="215"/>
    <n v="6"/>
    <x v="2"/>
    <x v="0"/>
    <d v="2020-03-07T04:03:08"/>
    <d v="2020-03-07T01:33:32"/>
    <x v="0"/>
    <x v="2"/>
    <n v="8975.9999998379499"/>
    <n v="149.59999999729916"/>
    <n v="897.59999998379499"/>
    <n v="1"/>
    <s v="D548557"/>
    <s v="Closed"/>
    <x v="0"/>
  </r>
  <r>
    <s v="Marianna"/>
    <s v="CAVERNS ROAD (11)"/>
    <x v="8"/>
    <x v="216"/>
    <n v="2"/>
    <x v="4"/>
    <x v="0"/>
    <d v="2020-03-07T08:29:04"/>
    <d v="2020-03-07T07:38:01"/>
    <x v="0"/>
    <x v="2"/>
    <n v="3062.9999999888241"/>
    <n v="51.049999999813735"/>
    <n v="102.09999999962747"/>
    <n v="1"/>
    <s v="D548559"/>
    <s v="Closed"/>
    <x v="0"/>
  </r>
  <r>
    <s v="Marianna"/>
    <s v="MARIANNA (14)"/>
    <x v="5"/>
    <x v="217"/>
    <n v="14"/>
    <x v="1"/>
    <x v="0"/>
    <d v="2020-03-11T08:56:00"/>
    <d v="2020-03-11T07:08:00"/>
    <x v="0"/>
    <x v="2"/>
    <n v="6479.9999997485429"/>
    <n v="107.99999999580905"/>
    <n v="1511.9999999413267"/>
    <n v="1"/>
    <s v="D548569"/>
    <s v="Closed"/>
    <x v="0"/>
  </r>
  <r>
    <s v="Fernandina Beach"/>
    <s v="JL TERRY (23)"/>
    <x v="21"/>
    <x v="218"/>
    <n v="4"/>
    <x v="4"/>
    <x v="0"/>
    <d v="2020-03-13T07:00:03"/>
    <d v="2020-03-13T03:35:53"/>
    <x v="0"/>
    <x v="2"/>
    <n v="12250.000000116415"/>
    <n v="204.16666666860692"/>
    <n v="816.66666667442769"/>
    <n v="1"/>
    <s v="D548578"/>
    <s v="Closed"/>
    <x v="0"/>
  </r>
  <r>
    <s v="Marianna"/>
    <s v="MARIANNA (14)"/>
    <x v="10"/>
    <x v="219"/>
    <n v="4"/>
    <x v="10"/>
    <x v="0"/>
    <d v="2020-03-13T12:10:05"/>
    <d v="2020-03-13T11:21:00"/>
    <x v="0"/>
    <x v="2"/>
    <n v="2945.0000000651926"/>
    <n v="49.083333334419876"/>
    <n v="196.33333333767951"/>
    <n v="1"/>
    <s v="D548580"/>
    <s v="Closed"/>
    <x v="0"/>
  </r>
  <r>
    <s v="Marianna"/>
    <s v="CHIPOLA (15)"/>
    <x v="4"/>
    <x v="220"/>
    <n v="132"/>
    <x v="4"/>
    <x v="0"/>
    <d v="2020-03-13T18:45:01"/>
    <d v="2020-03-13T18:14:00"/>
    <x v="0"/>
    <x v="2"/>
    <n v="1861.0000000102445"/>
    <n v="31.016666666837409"/>
    <n v="4094.200000022538"/>
    <n v="1"/>
    <s v="D548614"/>
    <s v="Closed"/>
    <x v="0"/>
  </r>
  <r>
    <s v="Fernandina Beach"/>
    <s v="STEPDOWN (22)"/>
    <x v="14"/>
    <x v="221"/>
    <n v="7"/>
    <x v="5"/>
    <x v="0"/>
    <d v="2020-03-14T11:32:41"/>
    <d v="2020-03-14T11:03:24"/>
    <x v="0"/>
    <x v="2"/>
    <n v="1756.9999995874241"/>
    <n v="29.283333326457068"/>
    <n v="204.98333328519948"/>
    <n v="1"/>
    <s v="D548624"/>
    <s v="Closed"/>
    <x v="0"/>
  </r>
  <r>
    <s v="Fernandina Beach"/>
    <s v="JL TERRY (23)"/>
    <x v="22"/>
    <x v="222"/>
    <n v="958"/>
    <x v="1"/>
    <x v="0"/>
    <d v="2020-03-14T23:12:00"/>
    <d v="2020-03-14T21:26:00"/>
    <x v="0"/>
    <x v="2"/>
    <n v="6359.9999999860302"/>
    <n v="105.99999999976717"/>
    <n v="101547.99999977695"/>
    <n v="1"/>
    <s v="D548769"/>
    <s v="Closed"/>
    <x v="0"/>
  </r>
  <r>
    <s v="Marianna"/>
    <s v="CAVERNS ROAD (11)"/>
    <x v="9"/>
    <x v="223"/>
    <n v="9"/>
    <x v="1"/>
    <x v="0"/>
    <d v="2020-03-15T00:48:08"/>
    <d v="2020-03-14T22:45:26"/>
    <x v="0"/>
    <x v="2"/>
    <n v="7361.9999997317791"/>
    <n v="122.69999999552965"/>
    <n v="1104.2999999597669"/>
    <n v="1"/>
    <s v="D548771"/>
    <s v="Closed"/>
    <x v="0"/>
  </r>
  <r>
    <s v="Fernandina Beach"/>
    <s v="JL TERRY (23)"/>
    <x v="22"/>
    <x v="224"/>
    <n v="37"/>
    <x v="1"/>
    <x v="0"/>
    <d v="2020-03-15T01:08:24"/>
    <d v="2020-03-14T23:54:00"/>
    <x v="0"/>
    <x v="2"/>
    <n v="4463.9999999664724"/>
    <n v="74.399999999441206"/>
    <n v="2752.7999999793246"/>
    <n v="1"/>
    <s v="D548770"/>
    <s v="Closed"/>
    <x v="0"/>
  </r>
  <r>
    <s v="Fernandina Beach"/>
    <s v="STEPDOWN (22)"/>
    <x v="14"/>
    <x v="225"/>
    <n v="1"/>
    <x v="5"/>
    <x v="0"/>
    <d v="2020-03-15T19:33:00"/>
    <d v="2020-03-15T18:47:00"/>
    <x v="0"/>
    <x v="2"/>
    <n v="2760.0000001955777"/>
    <n v="46.000000003259629"/>
    <n v="46.000000003259629"/>
    <n v="1"/>
    <s v="C548772"/>
    <s v="Closed"/>
    <x v="0"/>
  </r>
  <r>
    <s v="Fernandina Beach"/>
    <s v="STEPDOWN (22)"/>
    <x v="24"/>
    <x v="226"/>
    <n v="1"/>
    <x v="5"/>
    <x v="0"/>
    <d v="2020-03-16T20:55:21"/>
    <d v="2020-03-16T20:00:00"/>
    <x v="0"/>
    <x v="2"/>
    <n v="3320.9999999497086"/>
    <n v="55.34999999916181"/>
    <n v="55.34999999916181"/>
    <n v="1"/>
    <s v="C548775"/>
    <s v="Closed"/>
    <x v="0"/>
  </r>
  <r>
    <s v="Fernandina Beach"/>
    <s v="JL TERRY (23)"/>
    <x v="25"/>
    <x v="227"/>
    <n v="53"/>
    <x v="4"/>
    <x v="0"/>
    <d v="2020-03-17T21:59:16"/>
    <d v="2020-03-17T20:44:16"/>
    <x v="0"/>
    <x v="2"/>
    <n v="4500.0000002095476"/>
    <n v="75.00000000349246"/>
    <n v="3975.0000001851004"/>
    <n v="1"/>
    <s v="D548793"/>
    <s v="Closed"/>
    <x v="0"/>
  </r>
  <r>
    <s v="Fernandina Beach"/>
    <s v="AIP (24)"/>
    <x v="11"/>
    <x v="228"/>
    <n v="2"/>
    <x v="5"/>
    <x v="0"/>
    <d v="2020-03-18T08:35:56"/>
    <d v="2020-03-18T07:50:00"/>
    <x v="0"/>
    <x v="2"/>
    <n v="2755.9999998891726"/>
    <n v="45.93333333148621"/>
    <n v="91.86666666297242"/>
    <n v="1"/>
    <s v="D548795"/>
    <s v="Closed"/>
    <x v="0"/>
  </r>
  <r>
    <s v="Marianna"/>
    <s v="MARIANNA (14)"/>
    <x v="15"/>
    <x v="229"/>
    <n v="1"/>
    <x v="0"/>
    <x v="0"/>
    <d v="2020-03-18T11:41:53"/>
    <d v="2020-03-18T11:24:00"/>
    <x v="0"/>
    <x v="2"/>
    <n v="1072.9999999981374"/>
    <n v="17.883333333302289"/>
    <n v="17.883333333302289"/>
    <n v="1"/>
    <s v="D548796"/>
    <s v="Closed"/>
    <x v="0"/>
  </r>
  <r>
    <s v="Marianna"/>
    <s v="CAVERNS ROAD (11)"/>
    <x v="9"/>
    <x v="230"/>
    <n v="2"/>
    <x v="1"/>
    <x v="0"/>
    <d v="2020-03-18T13:26:34"/>
    <d v="2020-03-18T12:27:00"/>
    <x v="0"/>
    <x v="2"/>
    <n v="3573.9999999990687"/>
    <n v="59.566666666651145"/>
    <n v="119.13333333330229"/>
    <n v="1"/>
    <s v="D548798"/>
    <s v="Closed"/>
    <x v="0"/>
  </r>
  <r>
    <s v="Fernandina Beach"/>
    <s v="JL TERRY (23)"/>
    <x v="22"/>
    <x v="231"/>
    <n v="1"/>
    <x v="2"/>
    <x v="0"/>
    <d v="2020-03-18T17:19:00"/>
    <d v="2020-03-18T15:55:00"/>
    <x v="0"/>
    <x v="2"/>
    <n v="5040.000000083819"/>
    <n v="84.000000001396984"/>
    <n v="84.000000001396984"/>
    <n v="1"/>
    <s v="C548799"/>
    <s v="Closed"/>
    <x v="0"/>
  </r>
  <r>
    <s v="Marianna"/>
    <s v="CHIPOLA (15)"/>
    <x v="3"/>
    <x v="232"/>
    <n v="12"/>
    <x v="1"/>
    <x v="0"/>
    <d v="2020-03-21T07:41:00"/>
    <d v="2020-03-21T06:21:00"/>
    <x v="0"/>
    <x v="2"/>
    <n v="4800.0000005587935"/>
    <n v="80.000000009313226"/>
    <n v="960.00000011175871"/>
    <n v="1"/>
    <s v="D548809"/>
    <s v="Closed"/>
    <x v="0"/>
  </r>
  <r>
    <s v="Fernandina Beach"/>
    <s v="JL TERRY (23)"/>
    <x v="13"/>
    <x v="233"/>
    <n v="4"/>
    <x v="4"/>
    <x v="0"/>
    <d v="2020-03-21T19:16:37"/>
    <d v="2020-03-21T16:44:54"/>
    <x v="0"/>
    <x v="2"/>
    <n v="9102.9999999795109"/>
    <n v="151.71666666632518"/>
    <n v="606.86666666530073"/>
    <n v="1"/>
    <s v="D548812"/>
    <s v="Closed"/>
    <x v="0"/>
  </r>
  <r>
    <s v="Marianna"/>
    <s v="ALTHA (12)"/>
    <x v="7"/>
    <x v="234"/>
    <n v="1"/>
    <x v="2"/>
    <x v="0"/>
    <d v="2020-03-22T03:19:00"/>
    <d v="2020-03-22T01:48:00"/>
    <x v="0"/>
    <x v="2"/>
    <n v="5460.0000001955777"/>
    <n v="91.000000003259629"/>
    <n v="91.000000003259629"/>
    <n v="1"/>
    <s v="C548815"/>
    <s v="Closed"/>
    <x v="0"/>
  </r>
  <r>
    <s v="Fernandina Beach"/>
    <s v="STEPDOWN (22)"/>
    <x v="14"/>
    <x v="235"/>
    <n v="12"/>
    <x v="4"/>
    <x v="0"/>
    <d v="2020-03-22T16:03:33"/>
    <d v="2020-03-22T15:02:00"/>
    <x v="0"/>
    <x v="2"/>
    <n v="3693.0000001564622"/>
    <n v="61.550000002607703"/>
    <n v="738.60000003129244"/>
    <n v="1"/>
    <s v="D548819"/>
    <s v="Closed"/>
    <x v="0"/>
  </r>
  <r>
    <s v="Fernandina Beach"/>
    <s v="STEPDOWN (22)"/>
    <x v="14"/>
    <x v="201"/>
    <n v="8"/>
    <x v="4"/>
    <x v="0"/>
    <d v="2020-03-22T16:05:04"/>
    <d v="2020-03-22T15:04:00"/>
    <x v="0"/>
    <x v="2"/>
    <n v="3663.9999996637926"/>
    <n v="61.066666661063209"/>
    <n v="488.53333328850567"/>
    <n v="1"/>
    <s v="D548820"/>
    <s v="Closed"/>
    <x v="0"/>
  </r>
  <r>
    <s v="Marianna"/>
    <s v="MARIANNA (14)"/>
    <x v="15"/>
    <x v="236"/>
    <n v="1"/>
    <x v="5"/>
    <x v="0"/>
    <d v="2020-03-23T14:04:00"/>
    <d v="2020-03-23T13:39:00"/>
    <x v="0"/>
    <x v="2"/>
    <n v="1499.9999998603016"/>
    <n v="24.999999997671694"/>
    <n v="24.999999997671694"/>
    <n v="1"/>
    <s v="C548822"/>
    <s v="Closed"/>
    <x v="0"/>
  </r>
  <r>
    <s v="Fernandina Beach"/>
    <s v="STEPDOWN (22)"/>
    <x v="14"/>
    <x v="237"/>
    <n v="1"/>
    <x v="2"/>
    <x v="0"/>
    <d v="2020-03-24T23:10:00"/>
    <d v="2020-03-24T21:29:00"/>
    <x v="0"/>
    <x v="2"/>
    <n v="6060.0000002654269"/>
    <n v="101.00000000442378"/>
    <n v="101.00000000442378"/>
    <n v="1"/>
    <s v="C548826"/>
    <s v="Closed"/>
    <x v="0"/>
  </r>
  <r>
    <s v="Marianna"/>
    <s v="MARIANNA (14)"/>
    <x v="5"/>
    <x v="238"/>
    <n v="1"/>
    <x v="4"/>
    <x v="0"/>
    <d v="2020-03-24T23:23:09"/>
    <d v="2020-03-24T22:38:00"/>
    <x v="0"/>
    <x v="2"/>
    <n v="2708.9999995892867"/>
    <n v="45.149999993154779"/>
    <n v="45.149999993154779"/>
    <n v="1"/>
    <s v="C548827"/>
    <s v="Closed"/>
    <x v="0"/>
  </r>
  <r>
    <s v="Marianna"/>
    <s v="BLOUNTSTOWN (18)"/>
    <x v="17"/>
    <x v="239"/>
    <n v="1"/>
    <x v="1"/>
    <x v="0"/>
    <d v="2020-03-27T22:48:00"/>
    <d v="2020-03-27T21:56:00"/>
    <x v="0"/>
    <x v="2"/>
    <n v="3119.999999483116"/>
    <n v="51.999999991385266"/>
    <n v="51.999999991385266"/>
    <n v="1"/>
    <s v="C548833"/>
    <s v="Closed"/>
    <x v="0"/>
  </r>
  <r>
    <s v="Marianna"/>
    <s v="BLOUNTSTOWN (18)"/>
    <x v="17"/>
    <x v="240"/>
    <n v="1002"/>
    <x v="11"/>
    <x v="0"/>
    <d v="2020-03-28T08:46:26"/>
    <d v="2020-03-28T05:34:00"/>
    <x v="0"/>
    <x v="2"/>
    <n v="11546.000000252388"/>
    <n v="192.43333333753981"/>
    <n v="192818.20000421489"/>
    <n v="1"/>
    <s v="D548908"/>
    <s v="Closed"/>
    <x v="0"/>
  </r>
  <r>
    <s v="Fernandina Beach"/>
    <s v="JL TERRY (23)"/>
    <x v="18"/>
    <x v="241"/>
    <n v="11"/>
    <x v="5"/>
    <x v="0"/>
    <d v="2020-03-28T11:33:11"/>
    <d v="2020-03-28T10:12:23"/>
    <x v="0"/>
    <x v="2"/>
    <n v="4847.9999998351559"/>
    <n v="80.799999997252598"/>
    <n v="888.79999996977858"/>
    <n v="1"/>
    <s v="D548912"/>
    <s v="Closed"/>
    <x v="0"/>
  </r>
  <r>
    <s v="Marianna"/>
    <s v="CHIPOLA (15)"/>
    <x v="1"/>
    <x v="242"/>
    <n v="10"/>
    <x v="2"/>
    <x v="0"/>
    <d v="2020-03-29T09:50:45"/>
    <d v="2020-03-29T08:50:00"/>
    <x v="0"/>
    <x v="2"/>
    <n v="3645.0000002514571"/>
    <n v="60.750000004190952"/>
    <n v="607.50000004190952"/>
    <n v="1"/>
    <s v="D548914"/>
    <s v="Closed"/>
    <x v="0"/>
  </r>
  <r>
    <s v="Marianna"/>
    <s v="MARIANNA (14)"/>
    <x v="10"/>
    <x v="108"/>
    <n v="24"/>
    <x v="1"/>
    <x v="0"/>
    <d v="2020-03-30T09:04:33"/>
    <d v="2020-03-30T08:17:00"/>
    <x v="0"/>
    <x v="2"/>
    <n v="2852.9999999329448"/>
    <n v="47.549999998882413"/>
    <n v="1141.1999999731779"/>
    <n v="1"/>
    <s v="D548919"/>
    <s v="Closed"/>
    <x v="0"/>
  </r>
  <r>
    <s v="Marianna"/>
    <s v="MARIANNA (14)"/>
    <x v="10"/>
    <x v="243"/>
    <n v="15"/>
    <x v="1"/>
    <x v="0"/>
    <d v="2020-03-30T14:24:42"/>
    <d v="2020-03-30T13:39:58"/>
    <x v="0"/>
    <x v="2"/>
    <n v="2684.000000031665"/>
    <n v="44.733333333861083"/>
    <n v="671.00000000791624"/>
    <n v="1"/>
    <s v="D548926"/>
    <s v="Closed"/>
    <x v="0"/>
  </r>
  <r>
    <s v="Fernandina Beach"/>
    <s v="AIP (24)"/>
    <x v="11"/>
    <x v="244"/>
    <n v="1"/>
    <x v="2"/>
    <x v="1"/>
    <d v="2020-03-30T16:11:00"/>
    <d v="2020-03-30T14:29:00"/>
    <x v="0"/>
    <x v="2"/>
    <n v="6119.9999998323619"/>
    <n v="101.99999999720603"/>
    <n v="101.99999999720603"/>
    <n v="1"/>
    <s v="C548928"/>
    <s v="Closed"/>
    <x v="0"/>
  </r>
  <r>
    <s v="Marianna"/>
    <s v="MARIANNA (14)"/>
    <x v="5"/>
    <x v="245"/>
    <n v="26"/>
    <x v="3"/>
    <x v="0"/>
    <d v="2020-03-31T13:48:33"/>
    <d v="2020-03-31T13:06:00"/>
    <x v="0"/>
    <x v="2"/>
    <n v="2553.0000002123415"/>
    <n v="42.550000003539026"/>
    <n v="1106.3000000920147"/>
    <n v="1"/>
    <s v="D548950"/>
    <s v="Closed"/>
    <x v="1"/>
  </r>
  <r>
    <s v="Marianna"/>
    <s v="CHIPOLA (15)"/>
    <x v="0"/>
    <x v="246"/>
    <n v="21"/>
    <x v="3"/>
    <x v="0"/>
    <d v="2020-03-31T14:23:21"/>
    <d v="2020-03-31T13:15:00"/>
    <x v="0"/>
    <x v="2"/>
    <n v="4100.9999999776483"/>
    <n v="68.349999999627471"/>
    <n v="1435.3499999921769"/>
    <n v="1"/>
    <s v="D548948"/>
    <s v="Closed"/>
    <x v="1"/>
  </r>
  <r>
    <s v="Marianna"/>
    <s v="MARIANNA (14)"/>
    <x v="5"/>
    <x v="247"/>
    <n v="18"/>
    <x v="1"/>
    <x v="0"/>
    <d v="2020-03-31T14:09:41"/>
    <d v="2020-03-31T13:21:02"/>
    <x v="0"/>
    <x v="2"/>
    <n v="2919.0000002738088"/>
    <n v="48.650000004563481"/>
    <n v="875.70000008214265"/>
    <n v="1"/>
    <s v="D548955"/>
    <s v="Closed"/>
    <x v="0"/>
  </r>
  <r>
    <s v="Marianna"/>
    <s v="ALTHA (12)"/>
    <x v="7"/>
    <x v="248"/>
    <n v="4"/>
    <x v="3"/>
    <x v="0"/>
    <d v="2020-03-31T15:44:56"/>
    <d v="2020-03-31T13:43:00"/>
    <x v="0"/>
    <x v="2"/>
    <n v="7315.9999996656552"/>
    <n v="121.93333332776092"/>
    <n v="487.73333331104368"/>
    <n v="1"/>
    <s v="D549003"/>
    <s v="Closed"/>
    <x v="1"/>
  </r>
  <r>
    <s v="Marianna"/>
    <s v="BLOUNTSTOWN (18)"/>
    <x v="17"/>
    <x v="249"/>
    <n v="5"/>
    <x v="3"/>
    <x v="0"/>
    <d v="2020-03-31T14:46:35"/>
    <d v="2020-03-31T14:07:00"/>
    <x v="0"/>
    <x v="2"/>
    <n v="2375.0000000931323"/>
    <n v="39.583333334885538"/>
    <n v="197.91666667442769"/>
    <n v="1"/>
    <s v="D548995"/>
    <s v="Closed"/>
    <x v="1"/>
  </r>
  <r>
    <s v="Marianna"/>
    <s v="MARIANNA (14)"/>
    <x v="16"/>
    <x v="185"/>
    <n v="98"/>
    <x v="1"/>
    <x v="0"/>
    <d v="2020-03-31T14:54:45"/>
    <d v="2020-03-31T14:09:00"/>
    <x v="0"/>
    <x v="2"/>
    <n v="2744.9999998323619"/>
    <n v="45.749999997206032"/>
    <n v="4483.4999997261912"/>
    <n v="1"/>
    <s v="D548987"/>
    <s v="Closed"/>
    <x v="0"/>
  </r>
  <r>
    <s v="Marianna"/>
    <s v="CAVERNS ROAD (11)"/>
    <x v="8"/>
    <x v="250"/>
    <n v="17"/>
    <x v="3"/>
    <x v="0"/>
    <d v="2020-03-31T15:16:00"/>
    <d v="2020-03-31T14:10:00"/>
    <x v="0"/>
    <x v="2"/>
    <n v="3959.9999997066334"/>
    <n v="65.999999995110556"/>
    <n v="1121.9999999168795"/>
    <n v="1"/>
    <s v="D548986"/>
    <s v="Closed"/>
    <x v="1"/>
  </r>
  <r>
    <s v="Marianna"/>
    <s v="ALTHA (12)"/>
    <x v="7"/>
    <x v="251"/>
    <n v="53"/>
    <x v="3"/>
    <x v="0"/>
    <d v="2020-03-31T15:15:51"/>
    <d v="2020-03-31T14:36:00"/>
    <x v="0"/>
    <x v="2"/>
    <n v="2391.0000000614673"/>
    <n v="39.850000001024455"/>
    <n v="2112.0500000542961"/>
    <n v="1"/>
    <s v="D549001"/>
    <s v="Closed"/>
    <x v="1"/>
  </r>
  <r>
    <s v="Marianna"/>
    <s v="MARIANNA (14)"/>
    <x v="16"/>
    <x v="252"/>
    <n v="22"/>
    <x v="3"/>
    <x v="0"/>
    <d v="2020-03-31T16:24:13"/>
    <d v="2020-03-31T15:22:00"/>
    <x v="0"/>
    <x v="2"/>
    <n v="3733.0000000772998"/>
    <n v="62.216666667954996"/>
    <n v="1368.7666666950099"/>
    <n v="1"/>
    <s v="D549010"/>
    <s v="Closed"/>
    <x v="1"/>
  </r>
  <r>
    <s v="Marianna"/>
    <s v="ALTHA (12)"/>
    <x v="7"/>
    <x v="253"/>
    <n v="1"/>
    <x v="1"/>
    <x v="0"/>
    <d v="2020-03-31T17:03:50"/>
    <d v="2020-03-31T15:34:00"/>
    <x v="0"/>
    <x v="2"/>
    <n v="5390.0000001769513"/>
    <n v="89.833333336282521"/>
    <n v="89.833333336282521"/>
    <n v="1"/>
    <s v="C549005"/>
    <s v="Closed"/>
    <x v="0"/>
  </r>
  <r>
    <s v="Marianna"/>
    <s v="CHIPOLA (15)"/>
    <x v="3"/>
    <x v="254"/>
    <n v="1"/>
    <x v="1"/>
    <x v="0"/>
    <d v="2020-03-31T16:36:56"/>
    <d v="2020-03-31T15:51:00"/>
    <x v="0"/>
    <x v="2"/>
    <n v="2755.9999998891726"/>
    <n v="45.93333333148621"/>
    <n v="45.93333333148621"/>
    <n v="1"/>
    <s v="D549007"/>
    <s v="Closed"/>
    <x v="0"/>
  </r>
  <r>
    <s v="Marianna"/>
    <s v="BLOUNTSTOWN (18)"/>
    <x v="17"/>
    <x v="255"/>
    <n v="3"/>
    <x v="7"/>
    <x v="0"/>
    <d v="2020-03-31T18:15:00"/>
    <d v="2020-03-31T16:05:00"/>
    <x v="0"/>
    <x v="2"/>
    <n v="7799.999999650754"/>
    <n v="129.99999999417923"/>
    <n v="389.9999999825377"/>
    <n v="1"/>
    <s v="D549012"/>
    <s v="Closed"/>
    <x v="0"/>
  </r>
  <r>
    <s v="Marianna"/>
    <s v="CHIPOLA (15)"/>
    <x v="0"/>
    <x v="256"/>
    <n v="1"/>
    <x v="1"/>
    <x v="0"/>
    <d v="2020-03-31T22:54:11"/>
    <d v="2020-03-31T19:32:00"/>
    <x v="0"/>
    <x v="2"/>
    <n v="12130.999999959022"/>
    <n v="202.18333333265036"/>
    <n v="202.18333333265036"/>
    <n v="1"/>
    <s v="D549014"/>
    <s v="Closed"/>
    <x v="0"/>
  </r>
  <r>
    <s v="Marianna"/>
    <s v="CAVERNS ROAD (11)"/>
    <x v="8"/>
    <x v="250"/>
    <n v="17"/>
    <x v="1"/>
    <x v="0"/>
    <d v="2020-04-01T00:50:23"/>
    <d v="2020-04-01T00:00:45"/>
    <x v="0"/>
    <x v="3"/>
    <n v="2978.0000002356246"/>
    <n v="49.63333333726041"/>
    <n v="843.76666673342697"/>
    <n v="1"/>
    <s v="D549019"/>
    <s v="Closed"/>
    <x v="0"/>
  </r>
  <r>
    <s v="Marianna"/>
    <s v="MARIANNA (14)"/>
    <x v="10"/>
    <x v="257"/>
    <n v="1"/>
    <x v="1"/>
    <x v="0"/>
    <d v="2020-04-01T20:44:06"/>
    <d v="2020-04-01T18:05:00"/>
    <x v="0"/>
    <x v="3"/>
    <n v="9546.0000004386529"/>
    <n v="159.10000000731088"/>
    <n v="159.10000000731088"/>
    <n v="1"/>
    <s v="C549027"/>
    <s v="Closed"/>
    <x v="0"/>
  </r>
  <r>
    <s v="Marianna"/>
    <s v="MARIANNA (14)"/>
    <x v="16"/>
    <x v="258"/>
    <n v="1"/>
    <x v="10"/>
    <x v="0"/>
    <d v="2020-04-02T12:43:26"/>
    <d v="2020-04-02T11:33:23"/>
    <x v="0"/>
    <x v="3"/>
    <n v="4202.9999999329448"/>
    <n v="70.049999998882413"/>
    <n v="70.049999998882413"/>
    <n v="1"/>
    <s v="D549031"/>
    <s v="Closed"/>
    <x v="0"/>
  </r>
  <r>
    <s v="Marianna"/>
    <s v="BLOUNTSTOWN (18)"/>
    <x v="17"/>
    <x v="259"/>
    <n v="4"/>
    <x v="1"/>
    <x v="0"/>
    <d v="2020-04-02T22:01:36"/>
    <d v="2020-04-02T20:52:20"/>
    <x v="0"/>
    <x v="3"/>
    <n v="4156.0000002617016"/>
    <n v="69.266666671028361"/>
    <n v="277.06666668411344"/>
    <n v="1"/>
    <s v="D549033"/>
    <s v="Closed"/>
    <x v="0"/>
  </r>
  <r>
    <s v="Marianna"/>
    <s v="MARIANNA (14)"/>
    <x v="16"/>
    <x v="260"/>
    <n v="2"/>
    <x v="2"/>
    <x v="0"/>
    <d v="2020-04-03T23:24:52"/>
    <d v="2020-04-03T21:44:00"/>
    <x v="0"/>
    <x v="3"/>
    <n v="6052.0000002812594"/>
    <n v="100.86666667135432"/>
    <n v="201.73333334270865"/>
    <n v="1"/>
    <s v="D549037"/>
    <s v="Closed"/>
    <x v="0"/>
  </r>
  <r>
    <s v="Marianna"/>
    <s v="CAVERNS ROAD (11)"/>
    <x v="9"/>
    <x v="261"/>
    <n v="3"/>
    <x v="1"/>
    <x v="0"/>
    <d v="2020-04-04T15:44:01"/>
    <d v="2020-04-04T12:57:47"/>
    <x v="0"/>
    <x v="3"/>
    <n v="9973.9999999059364"/>
    <n v="166.23333333176561"/>
    <n v="498.69999999529682"/>
    <n v="1"/>
    <s v="D549040"/>
    <s v="Closed"/>
    <x v="0"/>
  </r>
  <r>
    <s v="Marianna"/>
    <s v="CAVERNS ROAD (11)"/>
    <x v="8"/>
    <x v="262"/>
    <n v="1"/>
    <x v="5"/>
    <x v="0"/>
    <d v="2020-04-04T18:37:32"/>
    <d v="2020-04-04T18:03:48"/>
    <x v="0"/>
    <x v="3"/>
    <n v="2024.0000003948808"/>
    <n v="33.73333333991468"/>
    <n v="33.73333333991468"/>
    <n v="1"/>
    <s v="D549043"/>
    <s v="Closed"/>
    <x v="0"/>
  </r>
  <r>
    <s v="Fernandina Beach"/>
    <s v="JL TERRY (23)"/>
    <x v="25"/>
    <x v="263"/>
    <n v="3"/>
    <x v="2"/>
    <x v="0"/>
    <d v="2020-04-05T19:26:34"/>
    <d v="2020-04-05T18:36:53"/>
    <x v="0"/>
    <x v="3"/>
    <n v="2981.0000003082678"/>
    <n v="49.68333333847113"/>
    <n v="149.05000001541339"/>
    <n v="1"/>
    <s v="D549048"/>
    <s v="Closed"/>
    <x v="0"/>
  </r>
  <r>
    <s v="Marianna"/>
    <s v="CHIPOLA (15)"/>
    <x v="4"/>
    <x v="264"/>
    <n v="2"/>
    <x v="5"/>
    <x v="0"/>
    <d v="2020-04-06T11:26:32"/>
    <d v="2020-04-06T10:40:37"/>
    <x v="0"/>
    <x v="3"/>
    <n v="2755.0000002840534"/>
    <n v="45.91666667140089"/>
    <n v="91.83333334280178"/>
    <n v="1"/>
    <s v="D549052"/>
    <s v="Closed"/>
    <x v="0"/>
  </r>
  <r>
    <s v="Fernandina Beach"/>
    <s v="JL TERRY (23)"/>
    <x v="21"/>
    <x v="265"/>
    <n v="1"/>
    <x v="5"/>
    <x v="0"/>
    <d v="2020-04-06T14:13:29"/>
    <d v="2020-04-06T12:59:00"/>
    <x v="0"/>
    <x v="3"/>
    <n v="4468.9999998779967"/>
    <n v="74.483333331299946"/>
    <n v="74.483333331299946"/>
    <n v="1"/>
    <s v="C549053"/>
    <s v="Closed"/>
    <x v="0"/>
  </r>
  <r>
    <s v="Fernandina Beach"/>
    <s v="JL TERRY (23)"/>
    <x v="13"/>
    <x v="266"/>
    <n v="1"/>
    <x v="5"/>
    <x v="0"/>
    <d v="2020-04-06T14:11:46"/>
    <d v="2020-04-06T13:27:00"/>
    <x v="0"/>
    <x v="3"/>
    <n v="2685.9999998705462"/>
    <n v="44.766666664509103"/>
    <n v="44.766666664509103"/>
    <n v="1"/>
    <s v="C549054"/>
    <s v="Closed"/>
    <x v="0"/>
  </r>
  <r>
    <s v="Marianna"/>
    <s v="ALTHA (12)"/>
    <x v="7"/>
    <x v="267"/>
    <n v="2"/>
    <x v="2"/>
    <x v="0"/>
    <d v="2020-04-07T06:46:44"/>
    <d v="2020-04-07T05:51:41"/>
    <x v="0"/>
    <x v="3"/>
    <n v="3302.9999995138496"/>
    <n v="55.049999991897494"/>
    <n v="110.09999998379499"/>
    <n v="1"/>
    <s v="D549058"/>
    <s v="Closed"/>
    <x v="0"/>
  </r>
  <r>
    <s v="Fernandina Beach"/>
    <s v="STEPDOWN (22)"/>
    <x v="14"/>
    <x v="268"/>
    <n v="1"/>
    <x v="5"/>
    <x v="0"/>
    <d v="2020-04-08T09:35:00"/>
    <d v="2020-04-08T09:04:00"/>
    <x v="0"/>
    <x v="3"/>
    <n v="1859.9999997764826"/>
    <n v="30.99999999627471"/>
    <n v="30.99999999627471"/>
    <n v="1"/>
    <s v="C549062"/>
    <s v="Closed"/>
    <x v="0"/>
  </r>
  <r>
    <s v="Marianna"/>
    <s v="MARIANNA (14)"/>
    <x v="16"/>
    <x v="185"/>
    <n v="98"/>
    <x v="1"/>
    <x v="0"/>
    <d v="2020-04-08T12:03:00"/>
    <d v="2020-04-08T11:21:00"/>
    <x v="0"/>
    <x v="3"/>
    <n v="2520.0000000419095"/>
    <n v="42.000000000698492"/>
    <n v="4116.0000000684522"/>
    <n v="1"/>
    <s v="D549087"/>
    <s v="Closed"/>
    <x v="0"/>
  </r>
  <r>
    <s v="Marianna"/>
    <s v="MARIANNA (14)"/>
    <x v="5"/>
    <x v="121"/>
    <n v="33"/>
    <x v="0"/>
    <x v="0"/>
    <d v="2020-04-08T13:46:10"/>
    <d v="2020-04-08T13:14:00"/>
    <x v="0"/>
    <x v="3"/>
    <n v="1929.999999795109"/>
    <n v="32.166666663251817"/>
    <n v="1061.49999988731"/>
    <n v="1"/>
    <s v="D549093"/>
    <s v="Closed"/>
    <x v="0"/>
  </r>
  <r>
    <s v="Fernandina Beach"/>
    <s v="STEPDOWN (22)"/>
    <x v="14"/>
    <x v="269"/>
    <n v="4"/>
    <x v="1"/>
    <x v="0"/>
    <d v="2020-04-09T14:55:52"/>
    <d v="2020-04-09T14:01:03"/>
    <x v="0"/>
    <x v="3"/>
    <n v="3289.0000000130385"/>
    <n v="54.816666666883975"/>
    <n v="219.2666666675359"/>
    <n v="1"/>
    <s v="D549105"/>
    <s v="Closed"/>
    <x v="0"/>
  </r>
  <r>
    <s v="Fernandina Beach"/>
    <s v="STEPDOWN (22)"/>
    <x v="24"/>
    <x v="270"/>
    <n v="1"/>
    <x v="1"/>
    <x v="0"/>
    <d v="2020-04-09T15:08:00"/>
    <d v="2020-04-09T14:39:00"/>
    <x v="0"/>
    <x v="3"/>
    <n v="1740.0000000139698"/>
    <n v="29.000000000232831"/>
    <n v="29.000000000232831"/>
    <n v="1"/>
    <s v="C549103"/>
    <s v="Closed"/>
    <x v="0"/>
  </r>
  <r>
    <s v="Fernandina Beach"/>
    <s v="STEPDOWN (22)"/>
    <x v="24"/>
    <x v="271"/>
    <n v="1"/>
    <x v="1"/>
    <x v="0"/>
    <d v="2020-04-09T15:28:33"/>
    <d v="2020-04-09T14:44:00"/>
    <x v="0"/>
    <x v="3"/>
    <n v="2672.9999999748543"/>
    <n v="44.549999999580905"/>
    <n v="44.549999999580905"/>
    <n v="1"/>
    <s v="C549104"/>
    <s v="Closed"/>
    <x v="0"/>
  </r>
  <r>
    <s v="Marianna"/>
    <s v="MARIANNA (14)"/>
    <x v="10"/>
    <x v="243"/>
    <n v="15"/>
    <x v="1"/>
    <x v="0"/>
    <d v="2020-04-10T06:12:21"/>
    <d v="2020-04-10T03:33:42"/>
    <x v="0"/>
    <x v="3"/>
    <n v="9518.9999997848645"/>
    <n v="158.64999999641441"/>
    <n v="2379.7499999462161"/>
    <n v="1"/>
    <s v="D549114"/>
    <s v="Closed"/>
    <x v="0"/>
  </r>
  <r>
    <s v="Marianna"/>
    <s v="MARIANNA (14)"/>
    <x v="15"/>
    <x v="101"/>
    <n v="9"/>
    <x v="1"/>
    <x v="0"/>
    <d v="2020-04-10T08:14:16"/>
    <d v="2020-04-10T03:38:58"/>
    <x v="0"/>
    <x v="3"/>
    <n v="16517.999999527819"/>
    <n v="275.29999999213032"/>
    <n v="2477.6999999291729"/>
    <n v="1"/>
    <s v="D549120"/>
    <s v="Closed"/>
    <x v="0"/>
  </r>
  <r>
    <s v="Marianna"/>
    <s v="CAVERNS ROAD (11)"/>
    <x v="8"/>
    <x v="250"/>
    <n v="17"/>
    <x v="1"/>
    <x v="0"/>
    <d v="2020-04-10T06:53:43"/>
    <d v="2020-04-10T03:59:11"/>
    <x v="0"/>
    <x v="3"/>
    <n v="10472.000000020489"/>
    <n v="174.53333333367482"/>
    <n v="2967.0666666724719"/>
    <n v="1"/>
    <s v="D549119"/>
    <s v="Closed"/>
    <x v="0"/>
  </r>
  <r>
    <s v="Marianna"/>
    <s v="BLOUNTSTOWN (18)"/>
    <x v="17"/>
    <x v="259"/>
    <n v="4"/>
    <x v="1"/>
    <x v="0"/>
    <d v="2020-04-10T07:40:02"/>
    <d v="2020-04-10T06:16:00"/>
    <x v="0"/>
    <x v="3"/>
    <n v="5041.9999999227002"/>
    <n v="84.033333332045004"/>
    <n v="336.13333332818002"/>
    <n v="1"/>
    <s v="D549122"/>
    <s v="Closed"/>
    <x v="0"/>
  </r>
  <r>
    <s v="Marianna"/>
    <s v="MARIANNA (14)"/>
    <x v="5"/>
    <x v="272"/>
    <n v="2"/>
    <x v="5"/>
    <x v="0"/>
    <d v="2020-04-10T10:16:32"/>
    <d v="2020-04-10T09:16:04"/>
    <x v="0"/>
    <x v="3"/>
    <n v="3627.9999994207174"/>
    <n v="60.466666657011956"/>
    <n v="120.93333331402391"/>
    <n v="1"/>
    <s v="D549125"/>
    <s v="Closed"/>
    <x v="0"/>
  </r>
  <r>
    <s v="Fernandina Beach"/>
    <s v="STEPDOWN (22)"/>
    <x v="14"/>
    <x v="273"/>
    <n v="1"/>
    <x v="5"/>
    <x v="0"/>
    <d v="2020-04-11T08:51:00"/>
    <d v="2020-04-11T07:26:00"/>
    <x v="0"/>
    <x v="3"/>
    <n v="5100.0000002793968"/>
    <n v="85.000000004656613"/>
    <n v="85.000000004656613"/>
    <n v="1"/>
    <s v="C549129"/>
    <s v="Closed"/>
    <x v="0"/>
  </r>
  <r>
    <s v="Fernandina Beach"/>
    <s v="STEPDOWN (22)"/>
    <x v="14"/>
    <x v="221"/>
    <n v="7"/>
    <x v="5"/>
    <x v="0"/>
    <d v="2020-04-11T11:31:24"/>
    <d v="2020-04-11T10:48:19"/>
    <x v="0"/>
    <x v="3"/>
    <n v="2585.0000001490116"/>
    <n v="43.08333333581686"/>
    <n v="301.58333335071802"/>
    <n v="1"/>
    <s v="D549133"/>
    <s v="Closed"/>
    <x v="0"/>
  </r>
  <r>
    <s v="Marianna"/>
    <s v="CHIPOLA (15)"/>
    <x v="0"/>
    <x v="76"/>
    <n v="34"/>
    <x v="1"/>
    <x v="0"/>
    <d v="2020-04-11T16:21:39"/>
    <d v="2020-04-11T15:13:13"/>
    <x v="0"/>
    <x v="3"/>
    <n v="4105.9999998891726"/>
    <n v="68.43333333148621"/>
    <n v="2326.7333332705311"/>
    <n v="1"/>
    <s v="D549146"/>
    <s v="Closed"/>
    <x v="0"/>
  </r>
  <r>
    <s v="Marianna"/>
    <s v="CHIPOLA (15)"/>
    <x v="0"/>
    <x v="274"/>
    <n v="4"/>
    <x v="5"/>
    <x v="0"/>
    <d v="2020-04-12T09:36:55"/>
    <d v="2020-04-12T08:46:54"/>
    <x v="0"/>
    <x v="3"/>
    <n v="3000.9999999543652"/>
    <n v="50.016666665906087"/>
    <n v="200.06666666362435"/>
    <n v="1"/>
    <s v="D549151"/>
    <s v="Closed"/>
    <x v="0"/>
  </r>
  <r>
    <s v="Marianna"/>
    <s v="MARIANNA (14)"/>
    <x v="10"/>
    <x v="275"/>
    <n v="8"/>
    <x v="5"/>
    <x v="0"/>
    <d v="2020-04-12T11:57:04"/>
    <d v="2020-04-12T11:03:08"/>
    <x v="0"/>
    <x v="3"/>
    <n v="3235.9999995678663"/>
    <n v="53.933333326131105"/>
    <n v="431.46666660904884"/>
    <n v="1"/>
    <s v="D549155"/>
    <s v="Closed"/>
    <x v="0"/>
  </r>
  <r>
    <s v="Marianna"/>
    <s v="CHIPOLA (15)"/>
    <x v="3"/>
    <x v="276"/>
    <n v="10"/>
    <x v="1"/>
    <x v="0"/>
    <d v="2020-04-12T13:08:48"/>
    <d v="2020-04-12T12:13:53"/>
    <x v="0"/>
    <x v="3"/>
    <n v="3295.0000001583248"/>
    <n v="54.916666669305414"/>
    <n v="549.16666669305414"/>
    <n v="1"/>
    <s v="D549159"/>
    <s v="Closed"/>
    <x v="0"/>
  </r>
  <r>
    <s v="Marianna"/>
    <s v="MARIANNA (14)"/>
    <x v="10"/>
    <x v="277"/>
    <n v="1"/>
    <x v="1"/>
    <x v="0"/>
    <d v="2020-04-12T14:32:22"/>
    <d v="2020-04-12T14:06:00"/>
    <x v="0"/>
    <x v="3"/>
    <n v="1582.0000001695007"/>
    <n v="26.366666669491678"/>
    <n v="26.366666669491678"/>
    <n v="1"/>
    <s v="C549160"/>
    <s v="Closed"/>
    <x v="0"/>
  </r>
  <r>
    <s v="Marianna"/>
    <s v="CHIPOLA (15)"/>
    <x v="4"/>
    <x v="278"/>
    <n v="1"/>
    <x v="1"/>
    <x v="0"/>
    <d v="2020-04-12T18:18:03"/>
    <d v="2020-04-12T17:32:00"/>
    <x v="0"/>
    <x v="3"/>
    <n v="2762.9999996395782"/>
    <n v="46.049999993992969"/>
    <n v="46.049999993992969"/>
    <n v="1"/>
    <s v="C549161"/>
    <s v="Closed"/>
    <x v="0"/>
  </r>
  <r>
    <s v="Marianna"/>
    <s v="CAVERNS ROAD (11)"/>
    <x v="9"/>
    <x v="223"/>
    <n v="9"/>
    <x v="1"/>
    <x v="0"/>
    <d v="2020-04-12T19:11:03"/>
    <d v="2020-04-12T17:56:08"/>
    <x v="0"/>
    <x v="3"/>
    <n v="4495.0000002980232"/>
    <n v="74.91666667163372"/>
    <n v="674.25000004470348"/>
    <n v="1"/>
    <s v="D549167"/>
    <s v="Closed"/>
    <x v="0"/>
  </r>
  <r>
    <s v="Marianna"/>
    <s v="MARIANNA (14)"/>
    <x v="5"/>
    <x v="279"/>
    <n v="1"/>
    <x v="1"/>
    <x v="0"/>
    <d v="2020-04-12T20:46:50"/>
    <d v="2020-04-12T18:05:00"/>
    <x v="0"/>
    <x v="3"/>
    <n v="9710.0000004284084"/>
    <n v="161.83333334047347"/>
    <n v="161.83333334047347"/>
    <n v="1"/>
    <s v="C549163"/>
    <s v="Closed"/>
    <x v="0"/>
  </r>
  <r>
    <s v="Marianna"/>
    <s v="CHIPOLA (15)"/>
    <x v="3"/>
    <x v="280"/>
    <n v="1"/>
    <x v="1"/>
    <x v="0"/>
    <d v="2020-04-12T20:04:57"/>
    <d v="2020-04-12T18:10:09"/>
    <x v="0"/>
    <x v="3"/>
    <n v="6887.999999569729"/>
    <n v="114.79999999282882"/>
    <n v="114.79999999282882"/>
    <n v="1"/>
    <s v="C549164"/>
    <s v="Closed"/>
    <x v="0"/>
  </r>
  <r>
    <s v="Marianna"/>
    <s v="MARIANNA (14)"/>
    <x v="16"/>
    <x v="281"/>
    <n v="1"/>
    <x v="1"/>
    <x v="0"/>
    <d v="2020-04-12T20:08:15"/>
    <d v="2020-04-12T19:09:49"/>
    <x v="0"/>
    <x v="3"/>
    <n v="3506.0000004479662"/>
    <n v="58.433333340799436"/>
    <n v="58.433333340799436"/>
    <n v="1"/>
    <s v="C549166"/>
    <s v="Closed"/>
    <x v="0"/>
  </r>
  <r>
    <s v="Marianna"/>
    <s v="MARIANNA (14)"/>
    <x v="10"/>
    <x v="71"/>
    <n v="1405"/>
    <x v="9"/>
    <x v="0"/>
    <d v="2020-04-13T00:32:48"/>
    <d v="2020-04-12T22:33:00"/>
    <x v="0"/>
    <x v="3"/>
    <n v="7187.9999999189749"/>
    <n v="119.79999999864958"/>
    <n v="168318.99999810266"/>
    <n v="1"/>
    <s v="D549281"/>
    <s v="Closed"/>
    <x v="1"/>
  </r>
  <r>
    <s v="Marianna"/>
    <s v="CHIPOLA (15)"/>
    <x v="0"/>
    <x v="96"/>
    <n v="322"/>
    <x v="9"/>
    <x v="0"/>
    <d v="2020-04-13T09:30:00"/>
    <d v="2020-04-12T22:47:00"/>
    <x v="0"/>
    <x v="3"/>
    <n v="38580.00000002794"/>
    <n v="643.00000000046566"/>
    <n v="207046.00000014994"/>
    <n v="1"/>
    <s v="D550039"/>
    <s v="Closed"/>
    <x v="1"/>
  </r>
  <r>
    <s v="Fernandina Beach"/>
    <s v="AIP (24)"/>
    <x v="11"/>
    <x v="282"/>
    <n v="7"/>
    <x v="1"/>
    <x v="0"/>
    <d v="2020-04-13T00:27:59"/>
    <d v="2020-04-12T22:57:02"/>
    <x v="0"/>
    <x v="3"/>
    <n v="5457.0000001229346"/>
    <n v="90.95000000204891"/>
    <n v="636.65000001434237"/>
    <n v="1"/>
    <s v="D549391"/>
    <s v="Closed"/>
    <x v="0"/>
  </r>
  <r>
    <s v="Marianna"/>
    <s v="MARIANNA (14)"/>
    <x v="16"/>
    <x v="83"/>
    <n v="196"/>
    <x v="9"/>
    <x v="0"/>
    <d v="2020-04-13T03:16:47"/>
    <d v="2020-04-12T23:15:00"/>
    <x v="0"/>
    <x v="3"/>
    <n v="14507.000000285916"/>
    <n v="241.7833333380986"/>
    <n v="47389.533334267326"/>
    <n v="1"/>
    <s v="D549600"/>
    <s v="Closed"/>
    <x v="1"/>
  </r>
  <r>
    <s v="Marianna"/>
    <s v="MARIANNA (14)"/>
    <x v="5"/>
    <x v="283"/>
    <n v="1"/>
    <x v="9"/>
    <x v="0"/>
    <d v="2020-04-13T16:49:37"/>
    <d v="2020-04-13T00:20:00"/>
    <x v="0"/>
    <x v="3"/>
    <n v="59376.999999652617"/>
    <n v="989.61666666087694"/>
    <n v="989.61666666087694"/>
    <n v="1"/>
    <s v="C549389"/>
    <s v="Closed"/>
    <x v="2"/>
  </r>
  <r>
    <s v="Marianna"/>
    <s v="MARIANNA (14)"/>
    <x v="5"/>
    <x v="284"/>
    <n v="93"/>
    <x v="9"/>
    <x v="0"/>
    <d v="2020-04-13T04:11:32"/>
    <d v="2020-04-13T00:21:00"/>
    <x v="0"/>
    <x v="3"/>
    <n v="13832.000000285916"/>
    <n v="230.5333333380986"/>
    <n v="21439.60000044317"/>
    <n v="1"/>
    <s v="D549653"/>
    <s v="Closed"/>
    <x v="1"/>
  </r>
  <r>
    <s v="Marianna"/>
    <s v="MARIANNA (14)"/>
    <x v="5"/>
    <x v="285"/>
    <n v="140"/>
    <x v="9"/>
    <x v="0"/>
    <d v="2020-04-13T07:39:44"/>
    <d v="2020-04-13T00:27:00"/>
    <x v="0"/>
    <x v="3"/>
    <n v="25963.999999850057"/>
    <n v="432.73333333083428"/>
    <n v="60582.6666663168"/>
    <n v="1"/>
    <s v="D549696"/>
    <s v="Closed"/>
    <x v="2"/>
  </r>
  <r>
    <s v="Marianna"/>
    <s v="MARIANNA (14)"/>
    <x v="5"/>
    <x v="286"/>
    <n v="12"/>
    <x v="9"/>
    <x v="0"/>
    <d v="2020-04-13T05:35:21"/>
    <d v="2020-04-13T00:29:00"/>
    <x v="0"/>
    <x v="3"/>
    <n v="18381.000000005588"/>
    <n v="306.35000000009313"/>
    <n v="3676.2000000011176"/>
    <n v="1"/>
    <s v="D549702"/>
    <s v="Closed"/>
    <x v="2"/>
  </r>
  <r>
    <s v="Marianna"/>
    <s v="MARIANNA (14)"/>
    <x v="5"/>
    <x v="131"/>
    <n v="33"/>
    <x v="9"/>
    <x v="0"/>
    <d v="2020-04-13T12:29:19"/>
    <d v="2020-04-13T00:30:43"/>
    <x v="0"/>
    <x v="3"/>
    <n v="43115.99999985192"/>
    <n v="718.599999997532"/>
    <n v="23713.799999918556"/>
    <n v="1"/>
    <s v="D550151"/>
    <s v="Closed"/>
    <x v="2"/>
  </r>
  <r>
    <s v="Marianna"/>
    <s v="MARIANNA (14)"/>
    <x v="10"/>
    <x v="71"/>
    <n v="1405"/>
    <x v="9"/>
    <x v="0"/>
    <d v="2020-04-13T03:18:33"/>
    <d v="2020-04-13T00:35:00"/>
    <x v="0"/>
    <x v="3"/>
    <n v="9812.9999999888241"/>
    <n v="163.54999999981374"/>
    <n v="229787.7499997383"/>
    <n v="1"/>
    <s v="D549491"/>
    <s v="Closed"/>
    <x v="1"/>
  </r>
  <r>
    <s v="Marianna"/>
    <s v="ALTHA (12)"/>
    <x v="7"/>
    <x v="15"/>
    <n v="23"/>
    <x v="9"/>
    <x v="0"/>
    <d v="2020-04-13T13:04:00"/>
    <d v="2020-04-13T00:36:00"/>
    <x v="0"/>
    <x v="3"/>
    <n v="44879.999999818392"/>
    <n v="747.9999999969732"/>
    <n v="17203.999999930384"/>
    <n v="1"/>
    <s v="D550176"/>
    <s v="Closed"/>
    <x v="1"/>
  </r>
  <r>
    <s v="Marianna"/>
    <s v="MARIANNA (14)"/>
    <x v="16"/>
    <x v="287"/>
    <n v="4"/>
    <x v="9"/>
    <x v="0"/>
    <d v="2020-04-13T20:27:36"/>
    <d v="2020-04-13T00:53:00"/>
    <x v="0"/>
    <x v="3"/>
    <n v="70475.999999768101"/>
    <n v="1174.599999996135"/>
    <n v="4698.39999998454"/>
    <n v="1"/>
    <s v="D550358"/>
    <s v="Closed"/>
    <x v="1"/>
  </r>
  <r>
    <s v="Marianna"/>
    <s v="CAVERNS ROAD (11)"/>
    <x v="26"/>
    <x v="99"/>
    <n v="55"/>
    <x v="9"/>
    <x v="0"/>
    <d v="2020-04-13T16:55:09"/>
    <d v="2020-04-13T01:17:00"/>
    <x v="0"/>
    <x v="3"/>
    <n v="56289.000000106171"/>
    <n v="938.15000000176951"/>
    <n v="51598.250000097323"/>
    <n v="1"/>
    <s v="D549878"/>
    <s v="Closed"/>
    <x v="1"/>
  </r>
  <r>
    <s v="Marianna"/>
    <s v="CAVERNS ROAD (11)"/>
    <x v="9"/>
    <x v="288"/>
    <n v="31"/>
    <x v="9"/>
    <x v="0"/>
    <d v="2020-04-13T18:19:44"/>
    <d v="2020-04-13T01:21:00"/>
    <x v="0"/>
    <x v="3"/>
    <n v="61124.000000045635"/>
    <n v="1018.7333333340939"/>
    <n v="31580.733333356911"/>
    <n v="1"/>
    <s v="D550312"/>
    <s v="Closed"/>
    <x v="1"/>
  </r>
  <r>
    <s v="Marianna"/>
    <s v="MARIANNA (14)"/>
    <x v="16"/>
    <x v="252"/>
    <n v="22"/>
    <x v="9"/>
    <x v="0"/>
    <d v="2020-04-13T14:01:00"/>
    <d v="2020-04-13T01:25:00"/>
    <x v="0"/>
    <x v="3"/>
    <n v="45359.999999497086"/>
    <n v="755.9999999916181"/>
    <n v="16631.999999815598"/>
    <n v="1"/>
    <s v="D550226"/>
    <s v="Closed"/>
    <x v="1"/>
  </r>
  <r>
    <s v="Marianna"/>
    <s v="CHIPOLA (15)"/>
    <x v="0"/>
    <x v="289"/>
    <n v="337"/>
    <x v="9"/>
    <x v="0"/>
    <d v="2020-04-13T07:29:38"/>
    <d v="2020-04-13T01:26:49"/>
    <x v="0"/>
    <x v="3"/>
    <n v="21768.99999990128"/>
    <n v="362.81666666502133"/>
    <n v="122269.21666611219"/>
    <n v="1"/>
    <s v="D549719"/>
    <s v="Closed"/>
    <x v="2"/>
  </r>
  <r>
    <s v="Marianna"/>
    <s v="CHIPOLA (15)"/>
    <x v="4"/>
    <x v="290"/>
    <n v="71"/>
    <x v="9"/>
    <x v="0"/>
    <d v="2020-04-13T10:27:52"/>
    <d v="2020-04-13T01:41:00"/>
    <x v="0"/>
    <x v="3"/>
    <n v="31611.999999987893"/>
    <n v="526.86666666646488"/>
    <n v="37407.533333319006"/>
    <n v="1"/>
    <s v="D550051"/>
    <s v="Closed"/>
    <x v="1"/>
  </r>
  <r>
    <s v="Marianna"/>
    <s v="CHIPOLA (15)"/>
    <x v="1"/>
    <x v="291"/>
    <n v="42"/>
    <x v="9"/>
    <x v="0"/>
    <d v="2020-04-13T15:19:04"/>
    <d v="2020-04-13T01:43:00"/>
    <x v="0"/>
    <x v="3"/>
    <n v="48964.000000222586"/>
    <n v="816.06666667037643"/>
    <n v="34274.80000015581"/>
    <n v="1"/>
    <s v="D550117"/>
    <s v="Closed"/>
    <x v="1"/>
  </r>
  <r>
    <s v="Marianna"/>
    <s v="MARIANNA (14)"/>
    <x v="5"/>
    <x v="292"/>
    <n v="14"/>
    <x v="9"/>
    <x v="0"/>
    <d v="2020-04-13T10:40:59"/>
    <d v="2020-04-13T01:53:00"/>
    <x v="0"/>
    <x v="3"/>
    <n v="31678.999999933876"/>
    <n v="527.98333333223127"/>
    <n v="7391.7666666512378"/>
    <n v="1"/>
    <s v="D550090"/>
    <s v="Closed"/>
    <x v="2"/>
  </r>
  <r>
    <s v="Marianna"/>
    <s v="CHIPOLA (15)"/>
    <x v="4"/>
    <x v="220"/>
    <n v="134"/>
    <x v="9"/>
    <x v="0"/>
    <d v="2020-04-13T08:17:48"/>
    <d v="2020-04-13T01:57:00"/>
    <x v="0"/>
    <x v="3"/>
    <n v="22848.000000044703"/>
    <n v="380.80000000074506"/>
    <n v="51027.200000099838"/>
    <n v="1"/>
    <s v="D549926"/>
    <s v="Closed"/>
    <x v="2"/>
  </r>
  <r>
    <s v="Marianna"/>
    <s v="ALTHA (12)"/>
    <x v="7"/>
    <x v="40"/>
    <n v="4"/>
    <x v="9"/>
    <x v="0"/>
    <d v="2020-04-13T09:17:55"/>
    <d v="2020-04-13T02:08:00"/>
    <x v="0"/>
    <x v="3"/>
    <n v="25794.999999948777"/>
    <n v="429.91666666581295"/>
    <n v="1719.6666666632518"/>
    <n v="1"/>
    <s v="D550002"/>
    <s v="Closed"/>
    <x v="3"/>
  </r>
  <r>
    <s v="Marianna"/>
    <s v="MARIANNA (14)"/>
    <x v="16"/>
    <x v="293"/>
    <n v="10"/>
    <x v="9"/>
    <x v="0"/>
    <d v="2020-04-13T16:52:00"/>
    <d v="2020-04-13T02:09:00"/>
    <x v="0"/>
    <x v="3"/>
    <n v="52979.999999818392"/>
    <n v="882.9999999969732"/>
    <n v="8829.999999969732"/>
    <n v="1"/>
    <s v="D550264"/>
    <s v="Closed"/>
    <x v="1"/>
  </r>
  <r>
    <s v="Marianna"/>
    <s v="MARIANNA (14)"/>
    <x v="16"/>
    <x v="294"/>
    <n v="21"/>
    <x v="9"/>
    <x v="0"/>
    <d v="2020-04-13T15:30:11"/>
    <d v="2020-04-13T02:11:00"/>
    <x v="0"/>
    <x v="3"/>
    <n v="47951.000000420026"/>
    <n v="799.18333334033377"/>
    <n v="16782.850000147009"/>
    <n v="1"/>
    <s v="D550240"/>
    <s v="Closed"/>
    <x v="1"/>
  </r>
  <r>
    <s v="Marianna"/>
    <s v="MARIANNA (14)"/>
    <x v="15"/>
    <x v="295"/>
    <n v="4"/>
    <x v="9"/>
    <x v="0"/>
    <d v="2020-04-13T18:24:00"/>
    <d v="2020-04-13T02:22:00"/>
    <x v="0"/>
    <x v="3"/>
    <n v="57720.000000181608"/>
    <n v="962.0000000030268"/>
    <n v="3848.0000000121072"/>
    <n v="1"/>
    <s v="D550339"/>
    <s v="Closed"/>
    <x v="1"/>
  </r>
  <r>
    <s v="Marianna"/>
    <s v="ALTHA (12)"/>
    <x v="7"/>
    <x v="296"/>
    <n v="24"/>
    <x v="9"/>
    <x v="0"/>
    <d v="2020-04-13T08:42:35"/>
    <d v="2020-04-13T03:02:59"/>
    <x v="0"/>
    <x v="3"/>
    <n v="20376.000000536442"/>
    <n v="339.6000000089407"/>
    <n v="8150.4000002145767"/>
    <n v="1"/>
    <s v="D549887"/>
    <s v="Closed"/>
    <x v="2"/>
  </r>
  <r>
    <s v="Marianna"/>
    <s v="ALTHA (12)"/>
    <x v="7"/>
    <x v="297"/>
    <n v="3"/>
    <x v="9"/>
    <x v="0"/>
    <d v="2020-04-13T12:01:57"/>
    <d v="2020-04-13T03:06:00"/>
    <x v="0"/>
    <x v="3"/>
    <n v="32156.999999773689"/>
    <n v="535.94999999622814"/>
    <n v="1607.8499999886844"/>
    <n v="1"/>
    <s v="D550139"/>
    <s v="Closed"/>
    <x v="1"/>
  </r>
  <r>
    <s v="Marianna"/>
    <s v="CAVERNS ROAD (11)"/>
    <x v="8"/>
    <x v="298"/>
    <n v="7"/>
    <x v="9"/>
    <x v="0"/>
    <d v="2020-04-13T14:02:00"/>
    <d v="2020-04-13T03:16:00"/>
    <x v="0"/>
    <x v="3"/>
    <n v="38759.99999998603"/>
    <n v="645.99999999976717"/>
    <n v="4521.9999999983702"/>
    <n v="1"/>
    <s v="D550284"/>
    <s v="Closed"/>
    <x v="1"/>
  </r>
  <r>
    <s v="Marianna"/>
    <s v="MARIANNA (14)"/>
    <x v="16"/>
    <x v="83"/>
    <n v="196"/>
    <x v="9"/>
    <x v="0"/>
    <d v="2020-04-13T15:11:00"/>
    <d v="2020-04-13T03:19:00"/>
    <x v="0"/>
    <x v="3"/>
    <n v="42720.000000321306"/>
    <n v="712.0000000053551"/>
    <n v="139552.0000010496"/>
    <n v="1"/>
    <s v="D550220"/>
    <s v="Closed"/>
    <x v="1"/>
  </r>
  <r>
    <s v="Marianna"/>
    <s v="MARIANNA (14)"/>
    <x v="5"/>
    <x v="299"/>
    <n v="2"/>
    <x v="9"/>
    <x v="0"/>
    <d v="2020-04-13T15:55:53"/>
    <d v="2020-04-13T03:19:00"/>
    <x v="0"/>
    <x v="3"/>
    <n v="45412.999999942258"/>
    <n v="756.88333333237097"/>
    <n v="1513.7666666647419"/>
    <n v="1"/>
    <s v="D550248"/>
    <s v="Closed"/>
    <x v="2"/>
  </r>
  <r>
    <s v="Marianna"/>
    <s v="MARIANNA (14)"/>
    <x v="10"/>
    <x v="300"/>
    <n v="11"/>
    <x v="9"/>
    <x v="0"/>
    <d v="2020-04-13T09:02:00"/>
    <d v="2020-04-13T03:22:00"/>
    <x v="0"/>
    <x v="3"/>
    <n v="20399.999999860302"/>
    <n v="339.99999999767169"/>
    <n v="3739.9999999743886"/>
    <n v="1"/>
    <s v="D550120"/>
    <s v="Closed"/>
    <x v="1"/>
  </r>
  <r>
    <s v="Marianna"/>
    <s v="MARIANNA (14)"/>
    <x v="10"/>
    <x v="301"/>
    <n v="57"/>
    <x v="9"/>
    <x v="0"/>
    <d v="2020-04-13T17:44:59"/>
    <d v="2020-04-13T03:23:00"/>
    <x v="0"/>
    <x v="3"/>
    <n v="51718.999999877997"/>
    <n v="861.98333333129995"/>
    <n v="49133.049999884097"/>
    <n v="1"/>
    <s v="D550269"/>
    <s v="Closed"/>
    <x v="1"/>
  </r>
  <r>
    <s v="Marianna"/>
    <s v="MARIANNA (14)"/>
    <x v="10"/>
    <x v="103"/>
    <n v="14"/>
    <x v="9"/>
    <x v="0"/>
    <d v="2020-04-13T11:03:00"/>
    <d v="2020-04-13T03:23:00"/>
    <x v="0"/>
    <x v="3"/>
    <n v="27600.000000069849"/>
    <n v="460.00000000116415"/>
    <n v="6440.0000000162981"/>
    <n v="1"/>
    <s v="D550150"/>
    <s v="Closed"/>
    <x v="1"/>
  </r>
  <r>
    <s v="Marianna"/>
    <s v="MARIANNA (14)"/>
    <x v="10"/>
    <x v="302"/>
    <n v="48"/>
    <x v="9"/>
    <x v="0"/>
    <d v="2020-04-13T14:40:44"/>
    <d v="2020-04-13T03:25:00"/>
    <x v="0"/>
    <x v="3"/>
    <n v="40544.000000227243"/>
    <n v="675.73333333712071"/>
    <n v="32435.200000181794"/>
    <n v="1"/>
    <s v="D550231"/>
    <s v="Closed"/>
    <x v="1"/>
  </r>
  <r>
    <s v="Marianna"/>
    <s v="MARIANNA (14)"/>
    <x v="10"/>
    <x v="105"/>
    <n v="28"/>
    <x v="9"/>
    <x v="0"/>
    <d v="2020-04-13T10:11:00"/>
    <d v="2020-04-13T03:27:00"/>
    <x v="0"/>
    <x v="3"/>
    <n v="24239.999999804422"/>
    <n v="403.99999999674037"/>
    <n v="11311.99999990873"/>
    <n v="1"/>
    <s v="D550080"/>
    <s v="Closed"/>
    <x v="1"/>
  </r>
  <r>
    <s v="Marianna"/>
    <s v="CHIPOLA (15)"/>
    <x v="3"/>
    <x v="303"/>
    <n v="4"/>
    <x v="9"/>
    <x v="0"/>
    <d v="2020-04-13T20:25:00"/>
    <d v="2020-04-13T03:28:00"/>
    <x v="0"/>
    <x v="3"/>
    <n v="61020.000000251457"/>
    <n v="1017.000000004191"/>
    <n v="4068.0000000167638"/>
    <n v="1"/>
    <s v="D550363"/>
    <s v="Closed"/>
    <x v="1"/>
  </r>
  <r>
    <s v="Marianna"/>
    <s v="MARIANNA (14)"/>
    <x v="10"/>
    <x v="304"/>
    <n v="3"/>
    <x v="9"/>
    <x v="0"/>
    <d v="2020-04-13T09:38:00"/>
    <d v="2020-04-13T03:42:00"/>
    <x v="0"/>
    <x v="3"/>
    <n v="21359.999999846332"/>
    <n v="355.99999999743886"/>
    <n v="1067.9999999923166"/>
    <n v="1"/>
    <s v="D550190"/>
    <s v="Closed"/>
    <x v="1"/>
  </r>
  <r>
    <s v="Marianna"/>
    <s v="MARIANNA (14)"/>
    <x v="15"/>
    <x v="305"/>
    <n v="1"/>
    <x v="9"/>
    <x v="0"/>
    <d v="2020-04-13T19:16:00"/>
    <d v="2020-04-13T03:42:00"/>
    <x v="0"/>
    <x v="3"/>
    <n v="56039.999999734573"/>
    <n v="933.99999999557622"/>
    <n v="933.99999999557622"/>
    <n v="1"/>
    <s v="C549673"/>
    <s v="Closed"/>
    <x v="1"/>
  </r>
  <r>
    <s v="Marianna"/>
    <s v="BLOUNTSTOWN (18)"/>
    <x v="17"/>
    <x v="306"/>
    <n v="1"/>
    <x v="9"/>
    <x v="0"/>
    <d v="2020-04-13T07:06:03"/>
    <d v="2020-04-13T03:57:00"/>
    <x v="0"/>
    <x v="3"/>
    <n v="11342.999999946915"/>
    <n v="189.04999999911524"/>
    <n v="189.04999999911524"/>
    <n v="1"/>
    <s v="C549685"/>
    <s v="Closed"/>
    <x v="3"/>
  </r>
  <r>
    <s v="Marianna"/>
    <s v="MARIANNA (14)"/>
    <x v="5"/>
    <x v="307"/>
    <n v="6"/>
    <x v="9"/>
    <x v="0"/>
    <d v="2020-04-13T19:08:33"/>
    <d v="2020-04-13T04:05:00"/>
    <x v="0"/>
    <x v="3"/>
    <n v="54213.000000128523"/>
    <n v="903.55000000214204"/>
    <n v="5421.3000000128523"/>
    <n v="1"/>
    <s v="D550333"/>
    <s v="Closed"/>
    <x v="2"/>
  </r>
  <r>
    <s v="Marianna"/>
    <s v="CHIPOLA (15)"/>
    <x v="3"/>
    <x v="308"/>
    <n v="31"/>
    <x v="9"/>
    <x v="0"/>
    <d v="2020-04-13T15:55:00"/>
    <d v="2020-04-13T04:38:00"/>
    <x v="0"/>
    <x v="3"/>
    <n v="40619.999999762513"/>
    <n v="676.99999999604188"/>
    <n v="20986.999999877298"/>
    <n v="1"/>
    <s v="D550251"/>
    <s v="Closed"/>
    <x v="1"/>
  </r>
  <r>
    <s v="Marianna"/>
    <s v="MARIANNA (14)"/>
    <x v="10"/>
    <x v="309"/>
    <n v="30"/>
    <x v="9"/>
    <x v="0"/>
    <d v="2020-04-13T12:35:24"/>
    <d v="2020-04-13T04:52:00"/>
    <x v="0"/>
    <x v="3"/>
    <n v="27803.999999980442"/>
    <n v="463.39999999967404"/>
    <n v="13901.999999990221"/>
    <n v="1"/>
    <s v="D550082"/>
    <s v="Closed"/>
    <x v="1"/>
  </r>
  <r>
    <s v="Marianna"/>
    <s v="CHIPOLA (15)"/>
    <x v="3"/>
    <x v="173"/>
    <n v="68"/>
    <x v="9"/>
    <x v="0"/>
    <d v="2020-04-13T19:56:00"/>
    <d v="2020-04-13T05:04:00"/>
    <x v="0"/>
    <x v="3"/>
    <n v="53520.000000321306"/>
    <n v="892.0000000053551"/>
    <n v="60656.000000364147"/>
    <n v="1"/>
    <s v="D550362"/>
    <s v="Closed"/>
    <x v="1"/>
  </r>
  <r>
    <s v="Marianna"/>
    <s v="CHIPOLA (15)"/>
    <x v="3"/>
    <x v="310"/>
    <n v="5"/>
    <x v="9"/>
    <x v="0"/>
    <d v="2020-04-13T15:54:50"/>
    <d v="2020-04-13T05:07:00"/>
    <x v="0"/>
    <x v="3"/>
    <n v="38870.000000554137"/>
    <n v="647.83333334256895"/>
    <n v="3239.1666667128447"/>
    <n v="1"/>
    <s v="D550242"/>
    <s v="Closed"/>
    <x v="1"/>
  </r>
  <r>
    <s v="Marianna"/>
    <s v="CAVERNS ROAD (11)"/>
    <x v="8"/>
    <x v="250"/>
    <n v="17"/>
    <x v="9"/>
    <x v="0"/>
    <d v="2020-04-13T21:44:46"/>
    <d v="2020-04-13T05:09:00"/>
    <x v="0"/>
    <x v="3"/>
    <n v="59745.999999786727"/>
    <n v="995.76666666311212"/>
    <n v="16928.033333272906"/>
    <n v="1"/>
    <s v="D550365"/>
    <s v="Closed"/>
    <x v="1"/>
  </r>
  <r>
    <s v="Marianna"/>
    <s v="MARIANNA (14)"/>
    <x v="5"/>
    <x v="311"/>
    <n v="1"/>
    <x v="9"/>
    <x v="0"/>
    <d v="2020-04-13T18:31:38"/>
    <d v="2020-04-13T05:31:00"/>
    <x v="0"/>
    <x v="3"/>
    <n v="46837.999999872409"/>
    <n v="780.63333333120681"/>
    <n v="780.63333333120681"/>
    <n v="1"/>
    <s v="D550321"/>
    <s v="Closed"/>
    <x v="4"/>
  </r>
  <r>
    <s v="Marianna"/>
    <s v="ALTHA (12)"/>
    <x v="7"/>
    <x v="312"/>
    <n v="1"/>
    <x v="9"/>
    <x v="0"/>
    <d v="2020-04-13T17:28:52"/>
    <d v="2020-04-13T06:21:00"/>
    <x v="0"/>
    <x v="3"/>
    <n v="40072.000000532717"/>
    <n v="667.86666667554528"/>
    <n v="667.86666667554528"/>
    <n v="1"/>
    <s v="D550144"/>
    <s v="Closed"/>
    <x v="1"/>
  </r>
  <r>
    <s v="Marianna"/>
    <s v="MARIANNA (14)"/>
    <x v="5"/>
    <x v="313"/>
    <n v="4"/>
    <x v="9"/>
    <x v="0"/>
    <d v="2020-04-13T15:41:32"/>
    <d v="2020-04-13T06:29:00"/>
    <x v="0"/>
    <x v="3"/>
    <n v="33151.999999769032"/>
    <n v="552.53333332948387"/>
    <n v="2210.1333333179355"/>
    <n v="1"/>
    <s v="D550236"/>
    <s v="Closed"/>
    <x v="2"/>
  </r>
  <r>
    <s v="Marianna"/>
    <s v="MARIANNA (14)"/>
    <x v="10"/>
    <x v="314"/>
    <n v="15"/>
    <x v="9"/>
    <x v="0"/>
    <d v="2020-04-13T15:48:35"/>
    <d v="2020-04-13T06:32:00"/>
    <x v="0"/>
    <x v="3"/>
    <n v="33394.999999995343"/>
    <n v="556.58333333325572"/>
    <n v="8348.7499999988358"/>
    <n v="1"/>
    <s v="D550234"/>
    <s v="Closed"/>
    <x v="1"/>
  </r>
  <r>
    <s v="Marianna"/>
    <s v="MARIANNA (14)"/>
    <x v="15"/>
    <x v="315"/>
    <n v="1"/>
    <x v="9"/>
    <x v="0"/>
    <d v="2020-04-13T11:14:00"/>
    <d v="2020-04-13T06:34:00"/>
    <x v="0"/>
    <x v="3"/>
    <n v="16800.000000069849"/>
    <n v="280.00000000116415"/>
    <n v="280.00000000116415"/>
    <n v="1"/>
    <s v="C549777"/>
    <s v="Closed"/>
    <x v="1"/>
  </r>
  <r>
    <s v="Marianna"/>
    <s v="MARIANNA (14)"/>
    <x v="15"/>
    <x v="316"/>
    <n v="3"/>
    <x v="9"/>
    <x v="0"/>
    <d v="2020-04-13T20:21:00"/>
    <d v="2020-04-13T06:34:00"/>
    <x v="0"/>
    <x v="3"/>
    <n v="49620.000000181608"/>
    <n v="827.0000000030268"/>
    <n v="2481.0000000090804"/>
    <n v="1"/>
    <s v="D550366"/>
    <s v="Closed"/>
    <x v="1"/>
  </r>
  <r>
    <s v="Marianna"/>
    <s v="MARIANNA (14)"/>
    <x v="5"/>
    <x v="153"/>
    <n v="14"/>
    <x v="9"/>
    <x v="0"/>
    <d v="2020-04-13T17:27:41"/>
    <d v="2020-04-13T06:38:42"/>
    <x v="0"/>
    <x v="3"/>
    <n v="38938.999999710359"/>
    <n v="648.98333332850598"/>
    <n v="9085.7666665990837"/>
    <n v="1"/>
    <s v="D550293"/>
    <s v="Closed"/>
    <x v="2"/>
  </r>
  <r>
    <s v="Marianna"/>
    <s v="CAVERNS ROAD (11)"/>
    <x v="8"/>
    <x v="317"/>
    <n v="10"/>
    <x v="9"/>
    <x v="0"/>
    <d v="2020-04-13T18:22:02"/>
    <d v="2020-04-13T06:52:05"/>
    <x v="0"/>
    <x v="3"/>
    <n v="41396.999999717809"/>
    <n v="689.94999999529682"/>
    <n v="6899.4999999529682"/>
    <n v="1"/>
    <s v="D550315"/>
    <s v="Closed"/>
    <x v="1"/>
  </r>
  <r>
    <s v="Marianna"/>
    <s v="MARIANNA (14)"/>
    <x v="5"/>
    <x v="318"/>
    <n v="2"/>
    <x v="9"/>
    <x v="0"/>
    <d v="2020-04-13T14:46:28"/>
    <d v="2020-04-13T06:54:17"/>
    <x v="0"/>
    <x v="3"/>
    <n v="28330.999999959022"/>
    <n v="472.18333333265036"/>
    <n v="944.36666666530073"/>
    <n v="1"/>
    <s v="D550228"/>
    <s v="Closed"/>
    <x v="2"/>
  </r>
  <r>
    <s v="Marianna"/>
    <s v="CHIPOLA (15)"/>
    <x v="4"/>
    <x v="319"/>
    <n v="20"/>
    <x v="9"/>
    <x v="0"/>
    <d v="2020-04-13T10:25:55"/>
    <d v="2020-04-13T06:57:26"/>
    <x v="0"/>
    <x v="3"/>
    <n v="12508.999999682419"/>
    <n v="208.48333332804032"/>
    <n v="4169.6666665608063"/>
    <n v="1"/>
    <s v="D550086"/>
    <s v="Closed"/>
    <x v="2"/>
  </r>
  <r>
    <s v="Marianna"/>
    <s v="CHIPOLA (15)"/>
    <x v="3"/>
    <x v="320"/>
    <n v="9"/>
    <x v="9"/>
    <x v="0"/>
    <d v="2020-04-13T22:52:27"/>
    <d v="2020-04-13T07:14:00"/>
    <x v="0"/>
    <x v="3"/>
    <n v="56306.999999913387"/>
    <n v="938.44999999855645"/>
    <n v="8446.0499999870081"/>
    <n v="1"/>
    <s v="D550274"/>
    <s v="Closed"/>
    <x v="1"/>
  </r>
  <r>
    <s v="Marianna"/>
    <s v="MARIANNA (14)"/>
    <x v="15"/>
    <x v="321"/>
    <n v="10"/>
    <x v="9"/>
    <x v="0"/>
    <d v="2020-04-13T18:13:00"/>
    <d v="2020-04-13T07:32:00"/>
    <x v="0"/>
    <x v="3"/>
    <n v="38460.000000265427"/>
    <n v="641.00000000442378"/>
    <n v="6410.0000000442378"/>
    <n v="1"/>
    <s v="D550265"/>
    <s v="Closed"/>
    <x v="1"/>
  </r>
  <r>
    <s v="Marianna"/>
    <s v="CHIPOLA (15)"/>
    <x v="0"/>
    <x v="322"/>
    <n v="84"/>
    <x v="9"/>
    <x v="0"/>
    <d v="2020-04-13T10:17:00"/>
    <d v="2020-04-13T07:34:00"/>
    <x v="0"/>
    <x v="3"/>
    <n v="9779.9999998183921"/>
    <n v="162.9999999969732"/>
    <n v="13691.999999745749"/>
    <n v="1"/>
    <s v="D550050"/>
    <s v="Closed"/>
    <x v="1"/>
  </r>
  <r>
    <s v="Marianna"/>
    <s v="MARIANNA (14)"/>
    <x v="5"/>
    <x v="323"/>
    <n v="10"/>
    <x v="9"/>
    <x v="0"/>
    <d v="2020-04-13T12:48:56"/>
    <d v="2020-04-13T07:34:00"/>
    <x v="0"/>
    <x v="3"/>
    <n v="18895.999999693595"/>
    <n v="314.93333332822658"/>
    <n v="3149.3333332822658"/>
    <n v="1"/>
    <s v="D550189"/>
    <s v="Closed"/>
    <x v="4"/>
  </r>
  <r>
    <s v="Marianna"/>
    <s v="MARIANNA (14)"/>
    <x v="5"/>
    <x v="324"/>
    <n v="1"/>
    <x v="9"/>
    <x v="0"/>
    <d v="2020-04-13T18:42:30"/>
    <d v="2020-04-13T07:41:00"/>
    <x v="0"/>
    <x v="3"/>
    <n v="39689.999999874271"/>
    <n v="661.49999999790452"/>
    <n v="661.49999999790452"/>
    <n v="1"/>
    <s v="D550325"/>
    <s v="Closed"/>
    <x v="2"/>
  </r>
  <r>
    <s v="Marianna"/>
    <s v="MARIANNA (14)"/>
    <x v="5"/>
    <x v="325"/>
    <n v="36"/>
    <x v="9"/>
    <x v="0"/>
    <d v="2020-04-13T09:29:24"/>
    <d v="2020-04-13T07:42:00"/>
    <x v="0"/>
    <x v="3"/>
    <n v="6444.0000001341105"/>
    <n v="107.40000000223517"/>
    <n v="3866.4000000804663"/>
    <n v="1"/>
    <s v="D549966"/>
    <s v="Closed"/>
    <x v="2"/>
  </r>
  <r>
    <s v="Marianna"/>
    <s v="CHIPOLA (15)"/>
    <x v="0"/>
    <x v="326"/>
    <n v="1"/>
    <x v="9"/>
    <x v="0"/>
    <d v="2020-04-13T12:09:36"/>
    <d v="2020-04-13T07:47:00"/>
    <x v="0"/>
    <x v="3"/>
    <n v="15755.999999935739"/>
    <n v="262.59999999892898"/>
    <n v="262.59999999892898"/>
    <n v="1"/>
    <s v="D550173"/>
    <s v="Closed"/>
    <x v="2"/>
  </r>
  <r>
    <s v="Marianna"/>
    <s v="MARIANNA (14)"/>
    <x v="5"/>
    <x v="327"/>
    <n v="8"/>
    <x v="9"/>
    <x v="0"/>
    <d v="2020-04-13T08:30:08"/>
    <d v="2020-04-13T07:56:00"/>
    <x v="0"/>
    <x v="3"/>
    <n v="2047.9999997187406"/>
    <n v="34.133333328645676"/>
    <n v="273.06666662916541"/>
    <n v="1"/>
    <s v="D549893"/>
    <s v="Closed"/>
    <x v="2"/>
  </r>
  <r>
    <s v="Marianna"/>
    <s v="CAVERNS ROAD (11)"/>
    <x v="9"/>
    <x v="328"/>
    <n v="1"/>
    <x v="9"/>
    <x v="0"/>
    <d v="2020-04-14T00:15:33"/>
    <d v="2020-04-13T08:09:00"/>
    <x v="0"/>
    <x v="3"/>
    <n v="57992.999999877065"/>
    <n v="966.54999999795109"/>
    <n v="966.54999999795109"/>
    <n v="1"/>
    <s v="D550367"/>
    <s v="Closed"/>
    <x v="1"/>
  </r>
  <r>
    <s v="Marianna"/>
    <s v="CHIPOLA (15)"/>
    <x v="0"/>
    <x v="329"/>
    <n v="10"/>
    <x v="9"/>
    <x v="0"/>
    <d v="2020-04-13T11:53:20"/>
    <d v="2020-04-13T08:12:00"/>
    <x v="0"/>
    <x v="3"/>
    <n v="13280.000000121072"/>
    <n v="221.3333333353512"/>
    <n v="2213.333333353512"/>
    <n v="1"/>
    <s v="D550046"/>
    <s v="Closed"/>
    <x v="1"/>
  </r>
  <r>
    <s v="Marianna"/>
    <s v="BLOUNTSTOWN (18)"/>
    <x v="17"/>
    <x v="330"/>
    <n v="1"/>
    <x v="2"/>
    <x v="0"/>
    <d v="2020-04-13T19:34:00"/>
    <d v="2020-04-13T08:23:00"/>
    <x v="0"/>
    <x v="3"/>
    <n v="40259.999999846332"/>
    <n v="670.99999999743886"/>
    <n v="670.99999999743886"/>
    <n v="1"/>
    <s v="C549946"/>
    <s v="Closed"/>
    <x v="0"/>
  </r>
  <r>
    <s v="Marianna"/>
    <s v="MARIANNA (14)"/>
    <x v="16"/>
    <x v="331"/>
    <n v="15"/>
    <x v="9"/>
    <x v="0"/>
    <d v="2020-04-13T16:04:00"/>
    <d v="2020-04-13T08:23:00"/>
    <x v="0"/>
    <x v="3"/>
    <n v="27659.999999636784"/>
    <n v="460.9999999939464"/>
    <n v="6914.999999909196"/>
    <n v="1"/>
    <s v="D550244"/>
    <s v="Closed"/>
    <x v="1"/>
  </r>
  <r>
    <s v="Marianna"/>
    <s v="MARIANNA (14)"/>
    <x v="16"/>
    <x v="332"/>
    <n v="1"/>
    <x v="9"/>
    <x v="0"/>
    <d v="2020-04-13T16:03:00"/>
    <d v="2020-04-13T08:25:00"/>
    <x v="0"/>
    <x v="3"/>
    <n v="27479.999999678694"/>
    <n v="457.9999999946449"/>
    <n v="457.9999999946449"/>
    <n v="1"/>
    <s v="C549947"/>
    <s v="Closed"/>
    <x v="1"/>
  </r>
  <r>
    <s v="Marianna"/>
    <s v="MARIANNA (14)"/>
    <x v="10"/>
    <x v="333"/>
    <n v="1"/>
    <x v="9"/>
    <x v="0"/>
    <d v="2020-04-13T18:58:28"/>
    <d v="2020-04-13T08:55:00"/>
    <x v="0"/>
    <x v="3"/>
    <n v="36208.000000007451"/>
    <n v="603.46666666679084"/>
    <n v="603.46666666679084"/>
    <n v="1"/>
    <s v="D550145"/>
    <s v="Closed"/>
    <x v="1"/>
  </r>
  <r>
    <s v="Marianna"/>
    <s v="ALTHA (12)"/>
    <x v="7"/>
    <x v="334"/>
    <n v="6"/>
    <x v="9"/>
    <x v="0"/>
    <d v="2020-04-13T13:22:22"/>
    <d v="2020-04-13T09:02:00"/>
    <x v="0"/>
    <x v="3"/>
    <n v="15622.000000043772"/>
    <n v="260.3666666673962"/>
    <n v="1562.2000000043772"/>
    <n v="1"/>
    <s v="D550209"/>
    <s v="Closed"/>
    <x v="1"/>
  </r>
  <r>
    <s v="Marianna"/>
    <s v="MARIANNA (14)"/>
    <x v="5"/>
    <x v="335"/>
    <n v="2"/>
    <x v="9"/>
    <x v="0"/>
    <d v="2020-04-13T11:20:02"/>
    <d v="2020-04-13T09:08:17"/>
    <x v="0"/>
    <x v="3"/>
    <n v="7905.0000003073364"/>
    <n v="131.75000000512227"/>
    <n v="263.50000001024455"/>
    <n v="1"/>
    <s v="D550133"/>
    <s v="Closed"/>
    <x v="2"/>
  </r>
  <r>
    <s v="Marianna"/>
    <s v="MARIANNA (14)"/>
    <x v="5"/>
    <x v="336"/>
    <n v="2"/>
    <x v="9"/>
    <x v="0"/>
    <d v="2020-04-13T16:19:43"/>
    <d v="2020-04-13T09:12:00"/>
    <x v="0"/>
    <x v="3"/>
    <n v="25662.999999895692"/>
    <n v="427.7166666649282"/>
    <n v="855.4333333298564"/>
    <n v="1"/>
    <s v="D550250"/>
    <s v="Closed"/>
    <x v="2"/>
  </r>
  <r>
    <s v="Marianna"/>
    <s v="MARIANNA (14)"/>
    <x v="15"/>
    <x v="337"/>
    <n v="1"/>
    <x v="9"/>
    <x v="0"/>
    <d v="2020-04-13T19:09:47"/>
    <d v="2020-04-13T09:38:01"/>
    <x v="0"/>
    <x v="3"/>
    <n v="34305.999999842606"/>
    <n v="571.76666666404344"/>
    <n v="571.76666666404344"/>
    <n v="1"/>
    <s v="C550045"/>
    <s v="Closed"/>
    <x v="1"/>
  </r>
  <r>
    <s v="Marianna"/>
    <s v="MARIANNA (14)"/>
    <x v="16"/>
    <x v="338"/>
    <n v="1"/>
    <x v="9"/>
    <x v="0"/>
    <d v="2020-04-13T18:19:00"/>
    <d v="2020-04-13T09:41:00"/>
    <x v="0"/>
    <x v="3"/>
    <n v="31080.000000097789"/>
    <n v="518.00000000162981"/>
    <n v="518.00000000162981"/>
    <n v="1"/>
    <s v="C550052"/>
    <s v="Closed"/>
    <x v="1"/>
  </r>
  <r>
    <s v="Marianna"/>
    <s v="CHIPOLA (15)"/>
    <x v="1"/>
    <x v="339"/>
    <n v="2"/>
    <x v="9"/>
    <x v="0"/>
    <d v="2020-04-13T15:56:24"/>
    <d v="2020-04-13T10:07:00"/>
    <x v="0"/>
    <x v="3"/>
    <n v="20964.000000315718"/>
    <n v="349.40000000526197"/>
    <n v="698.80000001052395"/>
    <n v="1"/>
    <s v="D550159"/>
    <s v="Closed"/>
    <x v="1"/>
  </r>
  <r>
    <s v="Marianna"/>
    <s v="MARIANNA (14)"/>
    <x v="16"/>
    <x v="340"/>
    <n v="1"/>
    <x v="9"/>
    <x v="0"/>
    <d v="2020-04-13T19:08:33"/>
    <d v="2020-04-13T10:25:00"/>
    <x v="0"/>
    <x v="3"/>
    <n v="31412.999999988824"/>
    <n v="523.54999999981374"/>
    <n v="523.54999999981374"/>
    <n v="1"/>
    <s v="C550085"/>
    <s v="Closed"/>
    <x v="1"/>
  </r>
  <r>
    <s v="Marianna"/>
    <s v="CHIPOLA (15)"/>
    <x v="0"/>
    <x v="341"/>
    <n v="16"/>
    <x v="9"/>
    <x v="0"/>
    <d v="2020-04-13T12:45:42"/>
    <d v="2020-04-13T10:29:00"/>
    <x v="0"/>
    <x v="3"/>
    <n v="8201.9999999552965"/>
    <n v="136.69999999925494"/>
    <n v="2187.1999999880791"/>
    <n v="1"/>
    <s v="D550104"/>
    <s v="Closed"/>
    <x v="1"/>
  </r>
  <r>
    <s v="Fernandina Beach"/>
    <s v="JL TERRY (23)"/>
    <x v="22"/>
    <x v="342"/>
    <n v="18"/>
    <x v="1"/>
    <x v="0"/>
    <d v="2020-04-13T12:21:40"/>
    <d v="2020-04-13T11:10:00"/>
    <x v="0"/>
    <x v="3"/>
    <n v="4299.9999999767169"/>
    <n v="71.666666666278616"/>
    <n v="1289.9999999930151"/>
    <n v="1"/>
    <s v="D550182"/>
    <s v="Closed"/>
    <x v="0"/>
  </r>
  <r>
    <s v="Marianna"/>
    <s v="ALTHA (12)"/>
    <x v="7"/>
    <x v="343"/>
    <n v="2"/>
    <x v="9"/>
    <x v="0"/>
    <d v="2020-04-13T13:58:40"/>
    <d v="2020-04-13T11:13:00"/>
    <x v="0"/>
    <x v="3"/>
    <n v="9939.9999995017424"/>
    <n v="165.66666665836237"/>
    <n v="331.33333331672475"/>
    <n v="1"/>
    <s v="D550142"/>
    <s v="Closed"/>
    <x v="1"/>
  </r>
  <r>
    <s v="Marianna"/>
    <s v="MARIANNA (14)"/>
    <x v="16"/>
    <x v="344"/>
    <n v="1"/>
    <x v="9"/>
    <x v="0"/>
    <d v="2020-04-13T16:51:00"/>
    <d v="2020-04-13T11:32:00"/>
    <x v="0"/>
    <x v="3"/>
    <n v="19139.999999525025"/>
    <n v="318.99999999208376"/>
    <n v="318.99999999208376"/>
    <n v="1"/>
    <s v="C550149"/>
    <s v="Closed"/>
    <x v="1"/>
  </r>
  <r>
    <s v="Marianna"/>
    <s v="MARIANNA (14)"/>
    <x v="5"/>
    <x v="345"/>
    <n v="1"/>
    <x v="9"/>
    <x v="0"/>
    <d v="2020-04-13T18:22:34"/>
    <d v="2020-04-13T11:45:00"/>
    <x v="0"/>
    <x v="3"/>
    <n v="23854.000000096858"/>
    <n v="397.56666666828096"/>
    <n v="397.56666666828096"/>
    <n v="1"/>
    <s v="D550310"/>
    <s v="Closed"/>
    <x v="2"/>
  </r>
  <r>
    <s v="Marianna"/>
    <s v="CHIPOLA (15)"/>
    <x v="3"/>
    <x v="346"/>
    <n v="10"/>
    <x v="9"/>
    <x v="0"/>
    <d v="2020-04-14T13:49:56"/>
    <d v="2020-04-13T11:52:20"/>
    <x v="0"/>
    <x v="3"/>
    <n v="93455.99999986589"/>
    <n v="1557.5999999977648"/>
    <n v="15575.999999977648"/>
    <n v="1"/>
    <s v="D550379"/>
    <s v="Closed"/>
    <x v="2"/>
  </r>
  <r>
    <s v="Marianna"/>
    <s v="CHIPOLA (15)"/>
    <x v="3"/>
    <x v="347"/>
    <n v="1"/>
    <x v="9"/>
    <x v="0"/>
    <d v="2020-04-13T22:56:20"/>
    <d v="2020-04-13T12:13:00"/>
    <x v="0"/>
    <x v="3"/>
    <n v="38599.999999674037"/>
    <n v="643.33333332790062"/>
    <n v="643.33333332790062"/>
    <n v="1"/>
    <s v="C550179"/>
    <s v="Closed"/>
    <x v="1"/>
  </r>
  <r>
    <s v="Marianna"/>
    <s v="CHIPOLA (15)"/>
    <x v="3"/>
    <x v="348"/>
    <n v="1"/>
    <x v="9"/>
    <x v="0"/>
    <d v="2020-04-13T20:34:08"/>
    <d v="2020-04-13T13:52:58"/>
    <x v="0"/>
    <x v="3"/>
    <n v="24069.99999966938"/>
    <n v="401.16666666115634"/>
    <n v="401.16666666115634"/>
    <n v="1"/>
    <s v="C550216"/>
    <s v="Closed"/>
    <x v="1"/>
  </r>
  <r>
    <s v="Marianna"/>
    <s v="MARIANNA (14)"/>
    <x v="5"/>
    <x v="349"/>
    <n v="1"/>
    <x v="9"/>
    <x v="0"/>
    <d v="2020-04-13T18:22:12"/>
    <d v="2020-04-13T14:30:07"/>
    <x v="0"/>
    <x v="3"/>
    <n v="13925.000000023283"/>
    <n v="232.08333333372138"/>
    <n v="232.08333333372138"/>
    <n v="1"/>
    <s v="D550309"/>
    <s v="Closed"/>
    <x v="2"/>
  </r>
  <r>
    <s v="Marianna"/>
    <s v="CHIPOLA (15)"/>
    <x v="3"/>
    <x v="350"/>
    <n v="31"/>
    <x v="9"/>
    <x v="0"/>
    <d v="2020-04-13T19:07:20"/>
    <d v="2020-04-13T16:07:00"/>
    <x v="0"/>
    <x v="3"/>
    <n v="10820.00000027474"/>
    <n v="180.33333333791234"/>
    <n v="5590.3333334752824"/>
    <n v="1"/>
    <s v="D550340"/>
    <s v="Closed"/>
    <x v="1"/>
  </r>
  <r>
    <s v="Marianna"/>
    <s v="CAVERNS ROAD (11)"/>
    <x v="9"/>
    <x v="351"/>
    <n v="1"/>
    <x v="9"/>
    <x v="0"/>
    <d v="2020-04-13T22:41:34"/>
    <d v="2020-04-13T16:33:00"/>
    <x v="0"/>
    <x v="3"/>
    <n v="22114.000000082888"/>
    <n v="368.56666666804813"/>
    <n v="368.56666666804813"/>
    <n v="1"/>
    <s v="D550328"/>
    <s v="Closed"/>
    <x v="1"/>
  </r>
  <r>
    <s v="Marianna"/>
    <s v="MARIANNA (14)"/>
    <x v="16"/>
    <x v="213"/>
    <n v="189"/>
    <x v="9"/>
    <x v="0"/>
    <d v="2020-04-13T20:11:04"/>
    <d v="2020-04-13T18:17:00"/>
    <x v="0"/>
    <x v="3"/>
    <n v="6843.999999971129"/>
    <n v="114.06666666618548"/>
    <n v="21558.599999909056"/>
    <n v="1"/>
    <s v="D550355"/>
    <s v="Closed"/>
    <x v="1"/>
  </r>
  <r>
    <s v="Marianna"/>
    <s v="MARIANNA (14)"/>
    <x v="10"/>
    <x v="105"/>
    <n v="22"/>
    <x v="9"/>
    <x v="0"/>
    <d v="2020-04-13T22:18:15"/>
    <d v="2020-04-13T19:37:00"/>
    <x v="0"/>
    <x v="3"/>
    <n v="9674.9999997904524"/>
    <n v="161.24999999650754"/>
    <n v="3547.4999999231659"/>
    <n v="1"/>
    <s v="D550369"/>
    <s v="Closed"/>
    <x v="1"/>
  </r>
  <r>
    <s v="Marianna"/>
    <s v="CHIPOLA (15)"/>
    <x v="3"/>
    <x v="352"/>
    <n v="1"/>
    <x v="9"/>
    <x v="0"/>
    <d v="2020-04-13T22:57:01"/>
    <d v="2020-04-13T20:12:00"/>
    <x v="0"/>
    <x v="3"/>
    <n v="9900.9999998146668"/>
    <n v="165.01666666357778"/>
    <n v="165.01666666357778"/>
    <n v="1"/>
    <s v="C550357"/>
    <s v="Closed"/>
    <x v="1"/>
  </r>
  <r>
    <s v="Marianna"/>
    <s v="MARIANNA (14)"/>
    <x v="15"/>
    <x v="353"/>
    <n v="4"/>
    <x v="9"/>
    <x v="0"/>
    <d v="2020-04-14T10:05:00"/>
    <d v="2020-04-14T08:55:00"/>
    <x v="0"/>
    <x v="3"/>
    <n v="4199.9999998603016"/>
    <n v="69.999999997671694"/>
    <n v="279.99999999068677"/>
    <n v="1"/>
    <s v="D550372"/>
    <s v="Closed"/>
    <x v="2"/>
  </r>
  <r>
    <s v="Marianna"/>
    <s v="CHIPOLA (15)"/>
    <x v="3"/>
    <x v="354"/>
    <n v="1"/>
    <x v="9"/>
    <x v="0"/>
    <d v="2020-04-14T10:30:11"/>
    <d v="2020-04-14T09:34:00"/>
    <x v="0"/>
    <x v="3"/>
    <n v="3371.0000003222376"/>
    <n v="56.18333333870396"/>
    <n v="56.18333333870396"/>
    <n v="1"/>
    <s v="D550374"/>
    <s v="Closed"/>
    <x v="1"/>
  </r>
  <r>
    <s v="Marianna"/>
    <s v="CHIPOLA (15)"/>
    <x v="3"/>
    <x v="355"/>
    <n v="1"/>
    <x v="9"/>
    <x v="0"/>
    <d v="2020-04-14T10:38:24"/>
    <d v="2020-04-14T09:40:00"/>
    <x v="0"/>
    <x v="3"/>
    <n v="3503.9999999804422"/>
    <n v="58.399999999674037"/>
    <n v="58.399999999674037"/>
    <n v="1"/>
    <s v="D550375"/>
    <s v="Closed"/>
    <x v="4"/>
  </r>
  <r>
    <s v="Fernandina Beach"/>
    <s v="JL TERRY (23)"/>
    <x v="22"/>
    <x v="23"/>
    <n v="1"/>
    <x v="6"/>
    <x v="0"/>
    <d v="2020-04-14T13:10:00"/>
    <d v="2020-04-14T10:41:00"/>
    <x v="0"/>
    <x v="3"/>
    <n v="8939.9999995948747"/>
    <n v="148.99999999324791"/>
    <n v="148.99999999324791"/>
    <n v="1"/>
    <s v="C550377"/>
    <s v="Closed"/>
    <x v="0"/>
  </r>
  <r>
    <s v="Marianna"/>
    <s v="CHIPOLA (15)"/>
    <x v="1"/>
    <x v="356"/>
    <n v="2"/>
    <x v="5"/>
    <x v="0"/>
    <d v="2020-04-14T16:41:00"/>
    <d v="2020-04-14T15:54:00"/>
    <x v="0"/>
    <x v="3"/>
    <n v="2820.0000003911555"/>
    <n v="47.000000006519258"/>
    <n v="94.000000013038516"/>
    <n v="1"/>
    <s v="D550385"/>
    <s v="Closed"/>
    <x v="0"/>
  </r>
  <r>
    <s v="Fernandina Beach"/>
    <s v="JL TERRY (23)"/>
    <x v="21"/>
    <x v="357"/>
    <n v="2"/>
    <x v="5"/>
    <x v="0"/>
    <d v="2020-04-14T18:32:51"/>
    <d v="2020-04-14T17:27:00"/>
    <x v="0"/>
    <x v="3"/>
    <n v="3951.0000001173466"/>
    <n v="65.850000001955777"/>
    <n v="131.70000000391155"/>
    <n v="1"/>
    <s v="D550388"/>
    <s v="Closed"/>
    <x v="0"/>
  </r>
  <r>
    <s v="Marianna"/>
    <s v="CAVERNS ROAD (11)"/>
    <x v="9"/>
    <x v="358"/>
    <n v="1"/>
    <x v="5"/>
    <x v="0"/>
    <d v="2020-04-14T22:27:19"/>
    <d v="2020-04-14T21:00:00"/>
    <x v="0"/>
    <x v="3"/>
    <n v="5239.0000000828877"/>
    <n v="87.316666668048128"/>
    <n v="87.316666668048128"/>
    <n v="1"/>
    <s v="C550391"/>
    <s v="Closed"/>
    <x v="0"/>
  </r>
  <r>
    <s v="Marianna"/>
    <s v="CHIPOLA (15)"/>
    <x v="1"/>
    <x v="359"/>
    <n v="1"/>
    <x v="1"/>
    <x v="0"/>
    <d v="2020-04-15T10:21:17"/>
    <d v="2020-04-15T09:51:29"/>
    <x v="0"/>
    <x v="3"/>
    <n v="1787.9999999189749"/>
    <n v="29.799999998649582"/>
    <n v="29.799999998649582"/>
    <n v="1"/>
    <s v="C550393"/>
    <s v="Closed"/>
    <x v="0"/>
  </r>
  <r>
    <s v="Marianna"/>
    <s v="MARIANNA (14)"/>
    <x v="10"/>
    <x v="300"/>
    <n v="11"/>
    <x v="6"/>
    <x v="0"/>
    <d v="2020-04-15T11:18:53"/>
    <d v="2020-04-15T10:30:00"/>
    <x v="0"/>
    <x v="3"/>
    <n v="2932.9999997746199"/>
    <n v="48.883333329576999"/>
    <n v="537.71666662534699"/>
    <n v="1"/>
    <s v="D550396"/>
    <s v="Closed"/>
    <x v="0"/>
  </r>
  <r>
    <s v="Fernandina Beach"/>
    <s v="JL TERRY (23)"/>
    <x v="13"/>
    <x v="360"/>
    <n v="1"/>
    <x v="1"/>
    <x v="0"/>
    <d v="2020-04-15T14:57:11"/>
    <d v="2020-04-15T13:02:32"/>
    <x v="0"/>
    <x v="3"/>
    <n v="6878.9999999804422"/>
    <n v="114.64999999967404"/>
    <n v="114.64999999967404"/>
    <n v="1"/>
    <s v="C550398"/>
    <s v="Closed"/>
    <x v="0"/>
  </r>
  <r>
    <s v="Marianna"/>
    <s v="CAVERNS ROAD (11)"/>
    <x v="9"/>
    <x v="361"/>
    <n v="2"/>
    <x v="1"/>
    <x v="0"/>
    <d v="2020-04-15T14:25:13"/>
    <d v="2020-04-15T13:29:26"/>
    <x v="0"/>
    <x v="3"/>
    <n v="3346.9999997410923"/>
    <n v="55.783333329018205"/>
    <n v="111.56666665803641"/>
    <n v="1"/>
    <s v="D550400"/>
    <s v="Closed"/>
    <x v="0"/>
  </r>
  <r>
    <s v="Fernandina Beach"/>
    <s v="STEPDOWN (22)"/>
    <x v="24"/>
    <x v="362"/>
    <n v="8"/>
    <x v="1"/>
    <x v="0"/>
    <d v="2020-04-15T16:12:06"/>
    <d v="2020-04-15T15:18:00"/>
    <x v="0"/>
    <x v="3"/>
    <n v="3246.0000000195578"/>
    <n v="54.100000000325963"/>
    <n v="432.8000000026077"/>
    <n v="1"/>
    <s v="D550402"/>
    <s v="Closed"/>
    <x v="0"/>
  </r>
  <r>
    <s v="Marianna"/>
    <s v="CHIPOLA (15)"/>
    <x v="3"/>
    <x v="347"/>
    <n v="1"/>
    <x v="2"/>
    <x v="0"/>
    <d v="2020-04-15T17:23:00"/>
    <d v="2020-04-15T15:56:00"/>
    <x v="0"/>
    <x v="3"/>
    <n v="5220.0000000419095"/>
    <n v="87.000000000698492"/>
    <n v="87.000000000698492"/>
    <n v="1"/>
    <s v="C550401"/>
    <s v="Closed"/>
    <x v="0"/>
  </r>
  <r>
    <s v="Marianna"/>
    <s v="ALTHA (12)"/>
    <x v="7"/>
    <x v="363"/>
    <n v="1"/>
    <x v="1"/>
    <x v="0"/>
    <d v="2020-04-15T20:47:57"/>
    <d v="2020-04-15T18:52:00"/>
    <x v="0"/>
    <x v="3"/>
    <n v="6956.9999999832362"/>
    <n v="115.9499999997206"/>
    <n v="115.9499999997206"/>
    <n v="1"/>
    <s v="C550403"/>
    <s v="Closed"/>
    <x v="0"/>
  </r>
  <r>
    <s v="Marianna"/>
    <s v="CHIPOLA (15)"/>
    <x v="3"/>
    <x v="136"/>
    <n v="19"/>
    <x v="1"/>
    <x v="0"/>
    <d v="2020-04-16T11:31:03"/>
    <d v="2020-04-16T10:20:12"/>
    <x v="0"/>
    <x v="3"/>
    <n v="4250.9999998379499"/>
    <n v="70.849999997299165"/>
    <n v="1346.1499999486841"/>
    <n v="1"/>
    <s v="D550414"/>
    <s v="Closed"/>
    <x v="0"/>
  </r>
  <r>
    <s v="Marianna"/>
    <s v="MARIANNA (14)"/>
    <x v="16"/>
    <x v="364"/>
    <n v="14"/>
    <x v="0"/>
    <x v="0"/>
    <d v="2020-04-16T11:06:00"/>
    <d v="2020-04-16T10:53:00"/>
    <x v="0"/>
    <x v="3"/>
    <n v="780.00000002793968"/>
    <n v="13.000000000465661"/>
    <n v="182.00000000651926"/>
    <n v="1"/>
    <s v="D550413"/>
    <s v="Closed"/>
    <x v="0"/>
  </r>
  <r>
    <s v="Marianna"/>
    <s v="CHIPOLA (15)"/>
    <x v="0"/>
    <x v="365"/>
    <n v="1"/>
    <x v="4"/>
    <x v="0"/>
    <d v="2020-04-16T13:11:35"/>
    <d v="2020-04-16T11:39:00"/>
    <x v="0"/>
    <x v="3"/>
    <n v="5554.999999771826"/>
    <n v="92.583333329530433"/>
    <n v="92.583333329530433"/>
    <n v="1"/>
    <s v="C550415"/>
    <s v="Closed"/>
    <x v="0"/>
  </r>
  <r>
    <s v="Fernandina Beach"/>
    <s v="JL TERRY (23)"/>
    <x v="18"/>
    <x v="366"/>
    <n v="26"/>
    <x v="1"/>
    <x v="0"/>
    <d v="2020-04-16T12:57:38"/>
    <d v="2020-04-16T12:10:00"/>
    <x v="0"/>
    <x v="3"/>
    <n v="2857.9999998444691"/>
    <n v="47.633333330741152"/>
    <n v="1238.46666659927"/>
    <n v="1"/>
    <s v="D550420"/>
    <s v="Closed"/>
    <x v="0"/>
  </r>
  <r>
    <s v="Marianna"/>
    <s v="MARIANNA (14)"/>
    <x v="16"/>
    <x v="112"/>
    <n v="22"/>
    <x v="1"/>
    <x v="0"/>
    <d v="2020-04-16T13:56:38"/>
    <d v="2020-04-16T12:26:37"/>
    <x v="0"/>
    <x v="3"/>
    <n v="5401.000000233762"/>
    <n v="90.016666670562699"/>
    <n v="1980.3666667523794"/>
    <n v="1"/>
    <s v="D550430"/>
    <s v="Closed"/>
    <x v="0"/>
  </r>
  <r>
    <s v="Marianna"/>
    <s v="CHIPOLA (15)"/>
    <x v="0"/>
    <x v="367"/>
    <n v="3"/>
    <x v="1"/>
    <x v="0"/>
    <d v="2020-04-16T16:04:50"/>
    <d v="2020-04-16T15:03:00"/>
    <x v="0"/>
    <x v="3"/>
    <n v="3709.9999997299165"/>
    <n v="61.833333328831941"/>
    <n v="185.49999998649582"/>
    <n v="1"/>
    <s v="D550434"/>
    <s v="Closed"/>
    <x v="0"/>
  </r>
  <r>
    <s v="Marianna"/>
    <s v="CAVERNS ROAD (11)"/>
    <x v="27"/>
    <x v="368"/>
    <n v="1"/>
    <x v="1"/>
    <x v="0"/>
    <d v="2020-04-16T17:42:37"/>
    <d v="2020-04-16T16:44:00"/>
    <x v="0"/>
    <x v="3"/>
    <n v="3516.9999998761341"/>
    <n v="58.616666664602235"/>
    <n v="58.616666664602235"/>
    <n v="1"/>
    <s v="D550437"/>
    <s v="Closed"/>
    <x v="0"/>
  </r>
  <r>
    <s v="Marianna"/>
    <s v="MARIANNA (14)"/>
    <x v="5"/>
    <x v="369"/>
    <n v="50"/>
    <x v="1"/>
    <x v="0"/>
    <d v="2020-04-16T22:20:52"/>
    <d v="2020-04-16T19:52:00"/>
    <x v="0"/>
    <x v="3"/>
    <n v="8932.0000002393499"/>
    <n v="148.86666667065583"/>
    <n v="7443.3333335327916"/>
    <n v="1"/>
    <s v="D550452"/>
    <s v="Closed"/>
    <x v="0"/>
  </r>
  <r>
    <s v="Marianna"/>
    <s v="MARIANNA (14)"/>
    <x v="5"/>
    <x v="370"/>
    <n v="1"/>
    <x v="1"/>
    <x v="0"/>
    <d v="2020-04-16T22:21:37"/>
    <d v="2020-04-16T19:53:00"/>
    <x v="0"/>
    <x v="3"/>
    <n v="8916.9999998761341"/>
    <n v="148.61666666460223"/>
    <n v="148.61666666460223"/>
    <n v="1"/>
    <s v="C550439"/>
    <s v="Closed"/>
    <x v="0"/>
  </r>
  <r>
    <s v="Fernandina Beach"/>
    <s v="JL TERRY (23)"/>
    <x v="21"/>
    <x v="371"/>
    <n v="1"/>
    <x v="4"/>
    <x v="0"/>
    <d v="2020-04-18T08:00:09"/>
    <d v="2020-04-18T06:09:00"/>
    <x v="0"/>
    <x v="3"/>
    <n v="6668.9999999245629"/>
    <n v="111.14999999874271"/>
    <n v="111.14999999874271"/>
    <n v="1"/>
    <s v="C550456"/>
    <s v="Closed"/>
    <x v="0"/>
  </r>
  <r>
    <s v="Marianna"/>
    <s v="MARIANNA (14)"/>
    <x v="10"/>
    <x v="372"/>
    <n v="7"/>
    <x v="1"/>
    <x v="0"/>
    <d v="2020-04-18T07:38:44"/>
    <d v="2020-04-18T06:41:00"/>
    <x v="0"/>
    <x v="3"/>
    <n v="3464.0000000596046"/>
    <n v="57.733333334326744"/>
    <n v="404.13333334028721"/>
    <n v="1"/>
    <s v="D550458"/>
    <s v="Closed"/>
    <x v="0"/>
  </r>
  <r>
    <s v="Marianna"/>
    <s v="ALTHA (12)"/>
    <x v="7"/>
    <x v="373"/>
    <n v="1"/>
    <x v="4"/>
    <x v="0"/>
    <d v="2020-04-18T09:44:15"/>
    <d v="2020-04-18T09:00:00"/>
    <x v="0"/>
    <x v="3"/>
    <n v="2655.0000001676381"/>
    <n v="44.250000002793968"/>
    <n v="44.250000002793968"/>
    <n v="1"/>
    <s v="C550459"/>
    <s v="Closed"/>
    <x v="0"/>
  </r>
  <r>
    <s v="Marianna"/>
    <s v="BLOUNTSTOWN (18)"/>
    <x v="17"/>
    <x v="374"/>
    <n v="1"/>
    <x v="5"/>
    <x v="0"/>
    <d v="2020-04-19T08:30:35"/>
    <d v="2020-04-19T08:01:00"/>
    <x v="0"/>
    <x v="3"/>
    <n v="1775.0000000232831"/>
    <n v="29.583333333721384"/>
    <n v="29.583333333721384"/>
    <n v="1"/>
    <s v="C550460"/>
    <s v="Closed"/>
    <x v="0"/>
  </r>
  <r>
    <s v="Marianna"/>
    <s v="MARIANNA (14)"/>
    <x v="10"/>
    <x v="71"/>
    <n v="1406"/>
    <x v="1"/>
    <x v="0"/>
    <d v="2020-04-19T18:06:01"/>
    <d v="2020-04-19T16:47:00"/>
    <x v="0"/>
    <x v="3"/>
    <n v="4740.999999968335"/>
    <n v="79.016666666138917"/>
    <n v="111097.43333259132"/>
    <n v="1"/>
    <s v="D550535"/>
    <s v="Closed"/>
    <x v="0"/>
  </r>
  <r>
    <s v="Marianna"/>
    <s v="CHIPOLA (15)"/>
    <x v="3"/>
    <x v="375"/>
    <n v="7"/>
    <x v="1"/>
    <x v="0"/>
    <d v="2020-04-19T20:03:37"/>
    <d v="2020-04-19T19:41:00"/>
    <x v="0"/>
    <x v="3"/>
    <n v="1356.9999997504056"/>
    <n v="22.616666662506759"/>
    <n v="158.31666663754731"/>
    <n v="1"/>
    <s v="D550601"/>
    <s v="Closed"/>
    <x v="0"/>
  </r>
  <r>
    <s v="Marianna"/>
    <s v="ALTHA (12)"/>
    <x v="7"/>
    <x v="376"/>
    <n v="1"/>
    <x v="2"/>
    <x v="0"/>
    <d v="2020-04-19T22:11:55"/>
    <d v="2020-04-19T20:21:00"/>
    <x v="0"/>
    <x v="3"/>
    <n v="6654.999999795109"/>
    <n v="110.91666666325182"/>
    <n v="110.91666666325182"/>
    <n v="1"/>
    <s v="D550603"/>
    <s v="Closed"/>
    <x v="0"/>
  </r>
  <r>
    <s v="Marianna"/>
    <s v="CAVERNS ROAD (11)"/>
    <x v="8"/>
    <x v="250"/>
    <n v="17"/>
    <x v="7"/>
    <x v="0"/>
    <d v="2020-04-20T02:21:27"/>
    <d v="2020-04-20T01:43:00"/>
    <x v="0"/>
    <x v="3"/>
    <n v="2306.999999913387"/>
    <n v="38.44999999855645"/>
    <n v="653.64999997545965"/>
    <n v="1"/>
    <s v="D550608"/>
    <s v="Closed"/>
    <x v="0"/>
  </r>
  <r>
    <s v="Marianna"/>
    <s v="MARIANNA (14)"/>
    <x v="10"/>
    <x v="377"/>
    <n v="4"/>
    <x v="1"/>
    <x v="0"/>
    <d v="2020-04-20T10:43:34"/>
    <d v="2020-04-20T09:40:00"/>
    <x v="0"/>
    <x v="3"/>
    <n v="3813.9999995240942"/>
    <n v="63.566666658734903"/>
    <n v="254.26666663493961"/>
    <n v="1"/>
    <s v="D550612"/>
    <s v="Closed"/>
    <x v="0"/>
  </r>
  <r>
    <s v="Marianna"/>
    <s v="MARIANNA (14)"/>
    <x v="10"/>
    <x v="103"/>
    <n v="14"/>
    <x v="0"/>
    <x v="0"/>
    <d v="2020-04-20T11:48:42"/>
    <d v="2020-04-20T11:41:00"/>
    <x v="0"/>
    <x v="3"/>
    <n v="461.99999987147748"/>
    <n v="7.6999999978579581"/>
    <n v="107.79999997001141"/>
    <n v="1"/>
    <s v="D550614"/>
    <s v="Closed"/>
    <x v="0"/>
  </r>
  <r>
    <s v="Marianna"/>
    <s v="CAVERNS ROAD (11)"/>
    <x v="27"/>
    <x v="378"/>
    <n v="1"/>
    <x v="4"/>
    <x v="0"/>
    <d v="2020-04-21T10:54:00"/>
    <d v="2020-04-21T10:01:00"/>
    <x v="0"/>
    <x v="3"/>
    <n v="3180.0000003073364"/>
    <n v="53.000000005122274"/>
    <n v="53.000000005122274"/>
    <n v="1"/>
    <s v="C550618"/>
    <s v="Closed"/>
    <x v="0"/>
  </r>
  <r>
    <s v="Marianna"/>
    <s v="MARIANNA (14)"/>
    <x v="5"/>
    <x v="379"/>
    <n v="1"/>
    <x v="1"/>
    <x v="0"/>
    <d v="2020-04-21T12:35:07"/>
    <d v="2020-04-21T11:49:00"/>
    <x v="0"/>
    <x v="3"/>
    <n v="2767.000000574626"/>
    <n v="46.116666676243767"/>
    <n v="46.116666676243767"/>
    <n v="1"/>
    <s v="C550620"/>
    <s v="Closed"/>
    <x v="0"/>
  </r>
  <r>
    <s v="Marianna"/>
    <s v="ALTHA (12)"/>
    <x v="7"/>
    <x v="380"/>
    <n v="1"/>
    <x v="1"/>
    <x v="0"/>
    <d v="2020-04-21T15:37:01"/>
    <d v="2020-04-21T14:51:44"/>
    <x v="0"/>
    <x v="3"/>
    <n v="2717.000000202097"/>
    <n v="45.283333336701617"/>
    <n v="45.283333336701617"/>
    <n v="1"/>
    <s v="D550622"/>
    <s v="Closed"/>
    <x v="0"/>
  </r>
  <r>
    <s v="Fernandina Beach"/>
    <s v="AIP (24)"/>
    <x v="11"/>
    <x v="381"/>
    <n v="1"/>
    <x v="5"/>
    <x v="0"/>
    <d v="2020-04-22T07:51:40"/>
    <d v="2020-04-22T07:10:00"/>
    <x v="0"/>
    <x v="3"/>
    <n v="2500.0000003958121"/>
    <n v="41.666666673263535"/>
    <n v="41.666666673263535"/>
    <n v="1"/>
    <s v="C550623"/>
    <s v="Closed"/>
    <x v="0"/>
  </r>
  <r>
    <s v="Marianna"/>
    <s v="BLOUNTSTOWN (18)"/>
    <x v="17"/>
    <x v="382"/>
    <n v="1"/>
    <x v="5"/>
    <x v="0"/>
    <d v="2020-04-23T09:02:35"/>
    <d v="2020-04-23T08:07:24"/>
    <x v="0"/>
    <x v="3"/>
    <n v="3310.9999994980171"/>
    <n v="55.183333324966952"/>
    <n v="55.183333324966952"/>
    <n v="1"/>
    <s v="C550627"/>
    <s v="Closed"/>
    <x v="0"/>
  </r>
  <r>
    <s v="Marianna"/>
    <s v="ALTHA (12)"/>
    <x v="6"/>
    <x v="383"/>
    <n v="21"/>
    <x v="9"/>
    <x v="0"/>
    <d v="2020-04-23T12:24:31"/>
    <d v="2020-04-23T11:29:00"/>
    <x v="0"/>
    <x v="3"/>
    <n v="3330.9999997727573"/>
    <n v="55.516666662879288"/>
    <n v="1165.8499999204651"/>
    <n v="1"/>
    <s v="D550638"/>
    <s v="Closed"/>
    <x v="2"/>
  </r>
  <r>
    <s v="Marianna"/>
    <s v="CAVERNS ROAD (11)"/>
    <x v="9"/>
    <x v="384"/>
    <n v="1"/>
    <x v="9"/>
    <x v="0"/>
    <d v="2020-04-23T12:30:59"/>
    <d v="2020-04-23T11:31:00"/>
    <x v="0"/>
    <x v="3"/>
    <n v="3599.0000001853332"/>
    <n v="59.98333333642222"/>
    <n v="59.98333333642222"/>
    <n v="1"/>
    <s v="C550630"/>
    <s v="Closed"/>
    <x v="4"/>
  </r>
  <r>
    <s v="Marianna"/>
    <s v="MARIANNA (14)"/>
    <x v="10"/>
    <x v="385"/>
    <n v="2"/>
    <x v="9"/>
    <x v="0"/>
    <d v="2020-04-23T13:35:00"/>
    <d v="2020-04-23T11:39:14"/>
    <x v="0"/>
    <x v="3"/>
    <n v="6945.9999999264255"/>
    <n v="115.76666666544043"/>
    <n v="231.53333333088085"/>
    <n v="1"/>
    <s v="D550639"/>
    <s v="Closed"/>
    <x v="2"/>
  </r>
  <r>
    <s v="Marianna"/>
    <s v="CAVERNS ROAD (11)"/>
    <x v="9"/>
    <x v="386"/>
    <n v="15"/>
    <x v="9"/>
    <x v="0"/>
    <d v="2020-04-23T13:17:11"/>
    <d v="2020-04-23T11:42:00"/>
    <x v="0"/>
    <x v="3"/>
    <n v="5710.9999997774139"/>
    <n v="95.183333329623565"/>
    <n v="1427.7499999443535"/>
    <n v="1"/>
    <s v="D550643"/>
    <s v="Closed"/>
    <x v="4"/>
  </r>
  <r>
    <s v="Marianna"/>
    <s v="MARIANNA (14)"/>
    <x v="10"/>
    <x v="377"/>
    <n v="4"/>
    <x v="5"/>
    <x v="0"/>
    <d v="2020-04-23T13:04:29"/>
    <d v="2020-04-23T12:08:00"/>
    <x v="0"/>
    <x v="3"/>
    <n v="3388.9999995008111"/>
    <n v="56.483333325013518"/>
    <n v="225.93333330005407"/>
    <n v="1"/>
    <s v="D550641"/>
    <s v="Closed"/>
    <x v="0"/>
  </r>
  <r>
    <s v="Marianna"/>
    <s v="BLOUNTSTOWN (18)"/>
    <x v="17"/>
    <x v="387"/>
    <n v="752"/>
    <x v="9"/>
    <x v="0"/>
    <d v="2020-04-23T14:12:40"/>
    <d v="2020-04-23T13:34:00"/>
    <x v="0"/>
    <x v="3"/>
    <n v="2319.9999998090789"/>
    <n v="38.666666663484648"/>
    <n v="29077.333330940455"/>
    <n v="1"/>
    <s v="D550672"/>
    <s v="Closed"/>
    <x v="2"/>
  </r>
  <r>
    <s v="Marianna"/>
    <s v="BLOUNTSTOWN (18)"/>
    <x v="17"/>
    <x v="388"/>
    <n v="1"/>
    <x v="9"/>
    <x v="0"/>
    <d v="2020-04-23T15:40:00"/>
    <d v="2020-04-23T14:25:00"/>
    <x v="0"/>
    <x v="3"/>
    <n v="4500.0000002095476"/>
    <n v="75.00000000349246"/>
    <n v="75.00000000349246"/>
    <n v="1"/>
    <s v="C550696"/>
    <s v="Closed"/>
    <x v="3"/>
  </r>
  <r>
    <s v="Marianna"/>
    <s v="CHIPOLA (15)"/>
    <x v="4"/>
    <x v="389"/>
    <n v="1"/>
    <x v="9"/>
    <x v="0"/>
    <d v="2020-04-23T16:59:14"/>
    <d v="2020-04-23T15:39:00"/>
    <x v="0"/>
    <x v="3"/>
    <n v="4814.0000000596046"/>
    <n v="80.233333334326744"/>
    <n v="80.233333334326744"/>
    <n v="1"/>
    <s v="D550702"/>
    <s v="Closed"/>
    <x v="4"/>
  </r>
  <r>
    <s v="Marianna"/>
    <s v="CAVERNS ROAD (11)"/>
    <x v="9"/>
    <x v="390"/>
    <n v="1"/>
    <x v="9"/>
    <x v="0"/>
    <d v="2020-04-23T19:31:41"/>
    <d v="2020-04-23T15:50:21"/>
    <x v="0"/>
    <x v="3"/>
    <n v="13279.999999492429"/>
    <n v="221.33333332487382"/>
    <n v="221.33333332487382"/>
    <n v="1"/>
    <s v="C550697"/>
    <s v="Closed"/>
    <x v="4"/>
  </r>
  <r>
    <s v="Fernandina Beach"/>
    <s v="JL TERRY (23)"/>
    <x v="13"/>
    <x v="391"/>
    <n v="5"/>
    <x v="1"/>
    <x v="0"/>
    <d v="2020-04-23T17:33:15"/>
    <d v="2020-04-23T16:30:00"/>
    <x v="0"/>
    <x v="3"/>
    <n v="3795.0000001117587"/>
    <n v="63.250000001862645"/>
    <n v="316.25000000931323"/>
    <n v="1"/>
    <s v="D550758"/>
    <s v="Closed"/>
    <x v="5"/>
  </r>
  <r>
    <s v="Fernandina Beach"/>
    <s v="JL TERRY (23)"/>
    <x v="13"/>
    <x v="392"/>
    <n v="8"/>
    <x v="1"/>
    <x v="0"/>
    <d v="2020-04-23T17:32:28"/>
    <d v="2020-04-23T16:30:00"/>
    <x v="0"/>
    <x v="3"/>
    <n v="3747.9999998118728"/>
    <n v="62.466666663531214"/>
    <n v="499.73333330824971"/>
    <n v="1"/>
    <s v="D550756"/>
    <s v="Closed"/>
    <x v="2"/>
  </r>
  <r>
    <s v="Marianna"/>
    <s v="MARIANNA (14)"/>
    <x v="10"/>
    <x v="118"/>
    <n v="402"/>
    <x v="9"/>
    <x v="0"/>
    <d v="2020-04-23T19:18:06"/>
    <d v="2020-04-23T17:04:00"/>
    <x v="0"/>
    <x v="3"/>
    <n v="8046.0000005783513"/>
    <n v="134.10000000963919"/>
    <n v="53908.200003874954"/>
    <n v="1"/>
    <s v="D551036"/>
    <s v="Closed"/>
    <x v="5"/>
  </r>
  <r>
    <s v="Marianna"/>
    <s v="MARIANNA (14)"/>
    <x v="10"/>
    <x v="309"/>
    <n v="30"/>
    <x v="9"/>
    <x v="0"/>
    <d v="2020-04-23T22:19:37"/>
    <d v="2020-04-23T17:08:00"/>
    <x v="0"/>
    <x v="3"/>
    <n v="18697.000000323169"/>
    <n v="311.61666667205282"/>
    <n v="9348.5000001615845"/>
    <n v="1"/>
    <s v="D551127"/>
    <s v="Closed"/>
    <x v="2"/>
  </r>
  <r>
    <s v="Marianna"/>
    <s v="MARIANNA (14)"/>
    <x v="16"/>
    <x v="213"/>
    <n v="189"/>
    <x v="9"/>
    <x v="0"/>
    <d v="2020-04-23T18:54:35"/>
    <d v="2020-04-23T17:09:00"/>
    <x v="0"/>
    <x v="3"/>
    <n v="6334.9999997997656"/>
    <n v="105.58333332999609"/>
    <n v="19955.249999369262"/>
    <n v="1"/>
    <s v="D550874"/>
    <s v="Closed"/>
    <x v="1"/>
  </r>
  <r>
    <s v="Marianna"/>
    <s v="MARIANNA (14)"/>
    <x v="5"/>
    <x v="84"/>
    <n v="354"/>
    <x v="9"/>
    <x v="0"/>
    <d v="2020-04-23T20:23:02"/>
    <d v="2020-04-23T17:12:00"/>
    <x v="0"/>
    <x v="3"/>
    <n v="11462.000000104308"/>
    <n v="191.0333333350718"/>
    <n v="67625.800000615418"/>
    <n v="1"/>
    <s v="D550845"/>
    <s v="Closed"/>
    <x v="2"/>
  </r>
  <r>
    <s v="Marianna"/>
    <s v="CHIPOLA (15)"/>
    <x v="1"/>
    <x v="393"/>
    <n v="914"/>
    <x v="9"/>
    <x v="0"/>
    <d v="2020-04-23T18:02:27"/>
    <d v="2020-04-23T17:16:00"/>
    <x v="0"/>
    <x v="3"/>
    <n v="2786.9999995920807"/>
    <n v="46.449999993201345"/>
    <n v="42455.29999378603"/>
    <n v="1"/>
    <s v="D550830"/>
    <s v="Closed"/>
    <x v="2"/>
  </r>
  <r>
    <s v="Marianna"/>
    <s v="MARIANNA (14)"/>
    <x v="15"/>
    <x v="394"/>
    <n v="3"/>
    <x v="9"/>
    <x v="0"/>
    <d v="2020-04-23T23:17:17"/>
    <d v="2020-04-23T17:17:00"/>
    <x v="0"/>
    <x v="3"/>
    <n v="21617.000000202097"/>
    <n v="360.28333333670162"/>
    <n v="1080.8500000101048"/>
    <n v="1"/>
    <s v="D551219"/>
    <s v="Closed"/>
    <x v="1"/>
  </r>
  <r>
    <s v="Marianna"/>
    <s v="CHIPOLA (15)"/>
    <x v="3"/>
    <x v="395"/>
    <n v="610"/>
    <x v="9"/>
    <x v="0"/>
    <d v="2020-04-23T18:57:48"/>
    <d v="2020-04-23T17:19:00"/>
    <x v="0"/>
    <x v="3"/>
    <n v="5927.9999995836988"/>
    <n v="98.799999993061647"/>
    <n v="60267.999995767605"/>
    <n v="1"/>
    <s v="D551028"/>
    <s v="Closed"/>
    <x v="2"/>
  </r>
  <r>
    <s v="Marianna"/>
    <s v="MARIANNA (14)"/>
    <x v="16"/>
    <x v="119"/>
    <n v="14"/>
    <x v="9"/>
    <x v="0"/>
    <d v="2020-04-23T19:44:58"/>
    <d v="2020-04-23T17:19:00"/>
    <x v="0"/>
    <x v="3"/>
    <n v="8757.999999797903"/>
    <n v="145.96666666329838"/>
    <n v="2043.5333332861774"/>
    <n v="1"/>
    <s v="D551081"/>
    <s v="Closed"/>
    <x v="1"/>
  </r>
  <r>
    <s v="Marianna"/>
    <s v="MARIANNA (14)"/>
    <x v="10"/>
    <x v="300"/>
    <n v="11"/>
    <x v="9"/>
    <x v="0"/>
    <d v="2020-04-23T19:23:21"/>
    <d v="2020-04-23T17:20:00"/>
    <x v="0"/>
    <x v="3"/>
    <n v="7401.0000000474975"/>
    <n v="123.35000000079162"/>
    <n v="1356.8500000087079"/>
    <n v="1"/>
    <s v="D551144"/>
    <s v="Closed"/>
    <x v="2"/>
  </r>
  <r>
    <s v="Marianna"/>
    <s v="CHIPOLA (15)"/>
    <x v="4"/>
    <x v="396"/>
    <n v="746"/>
    <x v="9"/>
    <x v="0"/>
    <d v="2020-04-23T18:03:33"/>
    <d v="2020-04-23T17:24:00"/>
    <x v="0"/>
    <x v="3"/>
    <n v="2373.0000002542511"/>
    <n v="39.550000004237518"/>
    <n v="29504.300003161188"/>
    <n v="1"/>
    <s v="D550832"/>
    <s v="Closed"/>
    <x v="2"/>
  </r>
  <r>
    <s v="Marianna"/>
    <s v="ALTHA (12)"/>
    <x v="7"/>
    <x v="133"/>
    <n v="2"/>
    <x v="9"/>
    <x v="0"/>
    <d v="2020-04-24T00:35:47"/>
    <d v="2020-04-23T17:27:00"/>
    <x v="0"/>
    <x v="3"/>
    <n v="25727.000000397675"/>
    <n v="428.78333333996125"/>
    <n v="857.56666667992249"/>
    <n v="1"/>
    <s v="D551227"/>
    <s v="Closed"/>
    <x v="2"/>
  </r>
  <r>
    <s v="Marianna"/>
    <s v="MARIANNA (14)"/>
    <x v="10"/>
    <x v="243"/>
    <n v="15"/>
    <x v="9"/>
    <x v="0"/>
    <d v="2020-04-23T21:41:00"/>
    <d v="2020-04-23T17:29:00"/>
    <x v="0"/>
    <x v="3"/>
    <n v="15119.999999622814"/>
    <n v="251.99999999371357"/>
    <n v="3779.9999999057036"/>
    <n v="1"/>
    <s v="D551195"/>
    <s v="Closed"/>
    <x v="1"/>
  </r>
  <r>
    <s v="Marianna"/>
    <s v="ALTHA (12)"/>
    <x v="7"/>
    <x v="397"/>
    <n v="92"/>
    <x v="9"/>
    <x v="0"/>
    <d v="2020-04-24T01:18:26"/>
    <d v="2020-04-23T17:34:00"/>
    <x v="0"/>
    <x v="3"/>
    <n v="27866.000000014901"/>
    <n v="464.43333333358169"/>
    <n v="42727.866666689515"/>
    <n v="1"/>
    <s v="D551071"/>
    <s v="Closed"/>
    <x v="1"/>
  </r>
  <r>
    <s v="Marianna"/>
    <s v="MARIANNA (14)"/>
    <x v="5"/>
    <x v="325"/>
    <n v="36"/>
    <x v="9"/>
    <x v="0"/>
    <d v="2020-04-23T22:16:51"/>
    <d v="2020-04-23T17:39:00"/>
    <x v="0"/>
    <x v="3"/>
    <n v="16670.999999460764"/>
    <n v="277.84999999101274"/>
    <n v="10002.599999676459"/>
    <n v="1"/>
    <s v="D551200"/>
    <s v="Closed"/>
    <x v="2"/>
  </r>
  <r>
    <s v="Marianna"/>
    <s v="MARIANNA (14)"/>
    <x v="10"/>
    <x v="13"/>
    <n v="40"/>
    <x v="9"/>
    <x v="0"/>
    <d v="2020-04-23T18:55:54"/>
    <d v="2020-04-23T17:47:00"/>
    <x v="0"/>
    <x v="3"/>
    <n v="4134.0000001480803"/>
    <n v="68.900000002468005"/>
    <n v="2756.0000000987202"/>
    <n v="1"/>
    <s v="D551114"/>
    <s v="Closed"/>
    <x v="2"/>
  </r>
  <r>
    <s v="Marianna"/>
    <s v="CHIPOLA (15)"/>
    <x v="3"/>
    <x v="398"/>
    <n v="3"/>
    <x v="9"/>
    <x v="0"/>
    <d v="2020-04-23T21:32:24"/>
    <d v="2020-04-23T17:50:00"/>
    <x v="0"/>
    <x v="3"/>
    <n v="13343.999999994412"/>
    <n v="222.39999999990687"/>
    <n v="667.1999999997206"/>
    <n v="1"/>
    <s v="D551212"/>
    <s v="Closed"/>
    <x v="2"/>
  </r>
  <r>
    <s v="Fernandina Beach"/>
    <s v="JL TERRY (23)"/>
    <x v="22"/>
    <x v="399"/>
    <n v="1"/>
    <x v="6"/>
    <x v="0"/>
    <d v="2020-04-23T19:16:21"/>
    <d v="2020-04-23T17:54:00"/>
    <x v="0"/>
    <x v="3"/>
    <n v="4941.0000002011657"/>
    <n v="82.350000003352761"/>
    <n v="82.350000003352761"/>
    <n v="1"/>
    <s v="C550859"/>
    <s v="Closed"/>
    <x v="0"/>
  </r>
  <r>
    <s v="Marianna"/>
    <s v="BLOUNTSTOWN (18)"/>
    <x v="17"/>
    <x v="400"/>
    <n v="79"/>
    <x v="9"/>
    <x v="0"/>
    <d v="2020-04-23T19:36:00"/>
    <d v="2020-04-23T17:56:00"/>
    <x v="0"/>
    <x v="3"/>
    <n v="6000.0000000698492"/>
    <n v="100.00000000116415"/>
    <n v="7900.0000000919681"/>
    <n v="1"/>
    <s v="D550942"/>
    <s v="Closed"/>
    <x v="1"/>
  </r>
  <r>
    <s v="Marianna"/>
    <s v="MARIANNA (14)"/>
    <x v="5"/>
    <x v="401"/>
    <n v="8"/>
    <x v="9"/>
    <x v="0"/>
    <d v="2020-04-23T23:16:40"/>
    <d v="2020-04-23T17:59:00"/>
    <x v="0"/>
    <x v="3"/>
    <n v="19060.000000311993"/>
    <n v="317.66666667186655"/>
    <n v="2541.3333333749324"/>
    <n v="1"/>
    <s v="D551217"/>
    <s v="Closed"/>
    <x v="2"/>
  </r>
  <r>
    <s v="Marianna"/>
    <s v="CHIPOLA (15)"/>
    <x v="0"/>
    <x v="402"/>
    <n v="1"/>
    <x v="9"/>
    <x v="0"/>
    <d v="2020-04-23T23:29:31"/>
    <d v="2020-04-23T18:01:00"/>
    <x v="0"/>
    <x v="3"/>
    <n v="19710.999999730848"/>
    <n v="328.5166666621808"/>
    <n v="328.5166666621808"/>
    <n v="1"/>
    <s v="D551223"/>
    <s v="Closed"/>
    <x v="2"/>
  </r>
  <r>
    <s v="Marianna"/>
    <s v="CHIPOLA (15)"/>
    <x v="4"/>
    <x v="403"/>
    <n v="4"/>
    <x v="9"/>
    <x v="0"/>
    <d v="2020-04-23T20:15:33"/>
    <d v="2020-04-23T18:03:33"/>
    <x v="0"/>
    <x v="3"/>
    <n v="7920.0000000419095"/>
    <n v="132.00000000069849"/>
    <n v="528.00000000279397"/>
    <n v="1"/>
    <s v="D551182"/>
    <s v="Closed"/>
    <x v="2"/>
  </r>
  <r>
    <s v="Marianna"/>
    <s v="CHIPOLA (15)"/>
    <x v="1"/>
    <x v="404"/>
    <n v="66"/>
    <x v="9"/>
    <x v="0"/>
    <d v="2020-04-23T19:38:52"/>
    <d v="2020-04-23T18:05:00"/>
    <x v="0"/>
    <x v="3"/>
    <n v="5632.0000001695007"/>
    <n v="93.866666669491678"/>
    <n v="6195.2000001864508"/>
    <n v="1"/>
    <s v="D551090"/>
    <s v="Closed"/>
    <x v="2"/>
  </r>
  <r>
    <s v="Marianna"/>
    <s v="BLOUNTSTOWN (18)"/>
    <x v="17"/>
    <x v="405"/>
    <n v="1"/>
    <x v="9"/>
    <x v="0"/>
    <d v="2020-04-23T21:34:52"/>
    <d v="2020-04-23T18:07:00"/>
    <x v="0"/>
    <x v="3"/>
    <n v="12471.999999834225"/>
    <n v="207.86666666390374"/>
    <n v="207.86666666390374"/>
    <n v="1"/>
    <s v="C550934"/>
    <s v="Closed"/>
    <x v="1"/>
  </r>
  <r>
    <s v="Marianna"/>
    <s v="CHIPOLA (15)"/>
    <x v="1"/>
    <x v="406"/>
    <n v="1"/>
    <x v="9"/>
    <x v="0"/>
    <d v="2020-04-24T00:02:39"/>
    <d v="2020-04-23T18:09:00"/>
    <x v="0"/>
    <x v="3"/>
    <n v="21219.00000020396"/>
    <n v="353.65000000339933"/>
    <n v="353.65000000339933"/>
    <n v="1"/>
    <s v="D551225"/>
    <s v="Closed"/>
    <x v="4"/>
  </r>
  <r>
    <s v="Marianna"/>
    <s v="CHIPOLA (15)"/>
    <x v="4"/>
    <x v="407"/>
    <n v="1"/>
    <x v="9"/>
    <x v="0"/>
    <d v="2020-04-23T20:47:00"/>
    <d v="2020-04-23T18:10:00"/>
    <x v="0"/>
    <x v="3"/>
    <n v="9419.9999999022111"/>
    <n v="156.99999999837019"/>
    <n v="156.99999999837019"/>
    <n v="1"/>
    <s v="C550948"/>
    <s v="Closed"/>
    <x v="4"/>
  </r>
  <r>
    <s v="Marianna"/>
    <s v="CHIPOLA (15)"/>
    <x v="4"/>
    <x v="408"/>
    <n v="2"/>
    <x v="9"/>
    <x v="0"/>
    <d v="2020-04-23T20:05:30"/>
    <d v="2020-04-23T18:11:00"/>
    <x v="0"/>
    <x v="3"/>
    <n v="6869.9999997625127"/>
    <n v="114.49999999604188"/>
    <n v="228.99999999208376"/>
    <n v="1"/>
    <s v="D551161"/>
    <s v="Closed"/>
    <x v="2"/>
  </r>
  <r>
    <s v="Marianna"/>
    <s v="BLOUNTSTOWN (18)"/>
    <x v="17"/>
    <x v="409"/>
    <n v="1"/>
    <x v="9"/>
    <x v="0"/>
    <d v="2020-04-23T21:33:37"/>
    <d v="2020-04-23T18:15:00"/>
    <x v="0"/>
    <x v="3"/>
    <n v="11917.00000022538"/>
    <n v="198.616666670423"/>
    <n v="198.616666670423"/>
    <n v="1"/>
    <s v="C550968"/>
    <s v="Closed"/>
    <x v="1"/>
  </r>
  <r>
    <s v="Marianna"/>
    <s v="MARIANNA (14)"/>
    <x v="15"/>
    <x v="410"/>
    <n v="3"/>
    <x v="9"/>
    <x v="0"/>
    <d v="2020-04-24T01:35:48"/>
    <d v="2020-04-23T18:33:00"/>
    <x v="0"/>
    <x v="3"/>
    <n v="25368.000000086613"/>
    <n v="422.80000000144355"/>
    <n v="1268.4000000043306"/>
    <n v="1"/>
    <s v="D551231"/>
    <s v="Closed"/>
    <x v="2"/>
  </r>
  <r>
    <s v="Marianna"/>
    <s v="CHIPOLA (15)"/>
    <x v="4"/>
    <x v="319"/>
    <n v="19"/>
    <x v="9"/>
    <x v="0"/>
    <d v="2020-04-23T22:52:37"/>
    <d v="2020-04-23T18:43:00"/>
    <x v="0"/>
    <x v="3"/>
    <n v="14976.999999512918"/>
    <n v="249.61666665854864"/>
    <n v="4742.7166665124241"/>
    <n v="1"/>
    <s v="D551222"/>
    <s v="Closed"/>
    <x v="4"/>
  </r>
  <r>
    <s v="Marianna"/>
    <s v="CHIPOLA (15)"/>
    <x v="3"/>
    <x v="411"/>
    <n v="1"/>
    <x v="9"/>
    <x v="0"/>
    <d v="2020-04-23T19:54:35"/>
    <d v="2020-04-23T18:57:48"/>
    <x v="0"/>
    <x v="3"/>
    <n v="3407.0000005653128"/>
    <n v="56.783333342755213"/>
    <n v="56.783333342755213"/>
    <n v="1"/>
    <s v="D551152"/>
    <s v="Closed"/>
    <x v="2"/>
  </r>
  <r>
    <s v="Marianna"/>
    <s v="CHIPOLA (15)"/>
    <x v="3"/>
    <x v="412"/>
    <n v="5"/>
    <x v="9"/>
    <x v="0"/>
    <d v="2020-04-23T19:50:49"/>
    <d v="2020-04-23T19:05:00"/>
    <x v="0"/>
    <x v="3"/>
    <n v="2749.0000001387671"/>
    <n v="45.816666668979451"/>
    <n v="229.08333334489726"/>
    <n v="1"/>
    <s v="D551146"/>
    <s v="Closed"/>
    <x v="2"/>
  </r>
  <r>
    <s v="Marianna"/>
    <s v="CHIPOLA (15)"/>
    <x v="4"/>
    <x v="413"/>
    <n v="12"/>
    <x v="9"/>
    <x v="0"/>
    <d v="2020-04-23T20:43:08"/>
    <d v="2020-04-23T19:10:00"/>
    <x v="0"/>
    <x v="3"/>
    <n v="5587.999999942258"/>
    <n v="93.133333332370967"/>
    <n v="1117.5999999884516"/>
    <n v="1"/>
    <s v="D551184"/>
    <s v="Closed"/>
    <x v="2"/>
  </r>
  <r>
    <s v="Marianna"/>
    <s v="CHIPOLA (15)"/>
    <x v="3"/>
    <x v="414"/>
    <n v="1"/>
    <x v="9"/>
    <x v="0"/>
    <d v="2020-04-23T21:05:49"/>
    <d v="2020-04-23T19:16:00"/>
    <x v="0"/>
    <x v="3"/>
    <n v="6589.0000000828877"/>
    <n v="109.81666666804813"/>
    <n v="109.81666666804813"/>
    <n v="1"/>
    <s v="C551093"/>
    <s v="Closed"/>
    <x v="2"/>
  </r>
  <r>
    <s v="Marianna"/>
    <s v="MARIANNA (14)"/>
    <x v="16"/>
    <x v="415"/>
    <n v="33"/>
    <x v="9"/>
    <x v="0"/>
    <d v="2020-04-23T22:21:01"/>
    <d v="2020-04-23T19:21:00"/>
    <x v="0"/>
    <x v="3"/>
    <n v="10800.999999605119"/>
    <n v="180.01666666008532"/>
    <n v="5940.5499997828156"/>
    <n v="1"/>
    <s v="D551162"/>
    <s v="Closed"/>
    <x v="1"/>
  </r>
  <r>
    <s v="Marianna"/>
    <s v="MARIANNA (14)"/>
    <x v="10"/>
    <x v="416"/>
    <n v="9"/>
    <x v="9"/>
    <x v="0"/>
    <d v="2020-04-24T09:30:06"/>
    <d v="2020-04-23T19:25:00"/>
    <x v="0"/>
    <x v="3"/>
    <n v="50705.999999446794"/>
    <n v="845.09999999077991"/>
    <n v="7605.8999999170192"/>
    <n v="1"/>
    <s v="D551224"/>
    <s v="Closed"/>
    <x v="2"/>
  </r>
  <r>
    <s v="Marianna"/>
    <s v="BLOUNTSTOWN (18)"/>
    <x v="17"/>
    <x v="400"/>
    <n v="79"/>
    <x v="9"/>
    <x v="0"/>
    <d v="2020-04-23T21:13:42"/>
    <d v="2020-04-23T19:46:00"/>
    <x v="0"/>
    <x v="3"/>
    <n v="5261.9999998016283"/>
    <n v="87.699999996693805"/>
    <n v="6928.2999997388106"/>
    <n v="1"/>
    <s v="D551207"/>
    <s v="Closed"/>
    <x v="1"/>
  </r>
  <r>
    <s v="Marianna"/>
    <s v="CHIPOLA (15)"/>
    <x v="3"/>
    <x v="417"/>
    <n v="2"/>
    <x v="9"/>
    <x v="0"/>
    <d v="2020-04-23T20:56:26"/>
    <d v="2020-04-23T20:07:00"/>
    <x v="0"/>
    <x v="3"/>
    <n v="2966.0000005736947"/>
    <n v="49.433333342894912"/>
    <n v="98.866666685789824"/>
    <n v="1"/>
    <s v="D551204"/>
    <s v="Closed"/>
    <x v="4"/>
  </r>
  <r>
    <s v="Marianna"/>
    <s v="CHIPOLA (15)"/>
    <x v="4"/>
    <x v="418"/>
    <n v="1"/>
    <x v="9"/>
    <x v="0"/>
    <d v="2020-04-24T00:44:52"/>
    <d v="2020-04-23T20:08:00"/>
    <x v="0"/>
    <x v="3"/>
    <n v="16612.000000127591"/>
    <n v="276.86666666879319"/>
    <n v="276.86666666879319"/>
    <n v="1"/>
    <s v="D551230"/>
    <s v="Closed"/>
    <x v="4"/>
  </r>
  <r>
    <s v="Marianna"/>
    <s v="CHIPOLA (15)"/>
    <x v="4"/>
    <x v="419"/>
    <n v="1"/>
    <x v="9"/>
    <x v="0"/>
    <d v="2020-04-23T22:53:14"/>
    <d v="2020-04-23T20:53:00"/>
    <x v="0"/>
    <x v="3"/>
    <n v="7214.0000003390014"/>
    <n v="120.23333333898336"/>
    <n v="120.23333333898336"/>
    <n v="1"/>
    <s v="D551218"/>
    <s v="Closed"/>
    <x v="4"/>
  </r>
  <r>
    <s v="Marianna"/>
    <s v="CHIPOLA (15)"/>
    <x v="4"/>
    <x v="420"/>
    <n v="1"/>
    <x v="9"/>
    <x v="0"/>
    <d v="2020-04-24T00:04:23"/>
    <d v="2020-04-23T20:55:00"/>
    <x v="0"/>
    <x v="3"/>
    <n v="11362.999999593012"/>
    <n v="189.3833333265502"/>
    <n v="189.3833333265502"/>
    <n v="1"/>
    <s v="D551226"/>
    <s v="Closed"/>
    <x v="2"/>
  </r>
  <r>
    <s v="Marianna"/>
    <s v="CHIPOLA (15)"/>
    <x v="1"/>
    <x v="421"/>
    <n v="5"/>
    <x v="9"/>
    <x v="0"/>
    <d v="2020-04-24T00:40:51"/>
    <d v="2020-04-23T21:07:00"/>
    <x v="0"/>
    <x v="3"/>
    <n v="12831.000000145286"/>
    <n v="213.85000000242144"/>
    <n v="1069.2500000121072"/>
    <n v="1"/>
    <s v="D551228"/>
    <s v="Closed"/>
    <x v="1"/>
  </r>
  <r>
    <s v="Marianna"/>
    <s v="MARIANNA (14)"/>
    <x v="5"/>
    <x v="313"/>
    <n v="4"/>
    <x v="9"/>
    <x v="0"/>
    <d v="2020-04-24T01:57:07"/>
    <d v="2020-04-23T21:08:00"/>
    <x v="0"/>
    <x v="3"/>
    <n v="17346.999999694526"/>
    <n v="289.11666666157544"/>
    <n v="1156.4666666463017"/>
    <n v="1"/>
    <s v="D551232"/>
    <s v="Closed"/>
    <x v="2"/>
  </r>
  <r>
    <s v="Marianna"/>
    <s v="MARIANNA (14)"/>
    <x v="5"/>
    <x v="422"/>
    <n v="1"/>
    <x v="9"/>
    <x v="0"/>
    <d v="2020-04-24T00:35:06"/>
    <d v="2020-04-23T21:21:00"/>
    <x v="0"/>
    <x v="3"/>
    <n v="11646.000000368804"/>
    <n v="194.10000000614673"/>
    <n v="194.10000000614673"/>
    <n v="1"/>
    <s v="D551229"/>
    <s v="Closed"/>
    <x v="2"/>
  </r>
  <r>
    <s v="Marianna"/>
    <s v="MARIANNA (14)"/>
    <x v="10"/>
    <x v="423"/>
    <n v="1"/>
    <x v="4"/>
    <x v="0"/>
    <d v="2020-04-24T09:50:22"/>
    <d v="2020-04-24T08:00:00"/>
    <x v="0"/>
    <x v="3"/>
    <n v="6621.999999624677"/>
    <n v="110.36666666041128"/>
    <n v="110.36666666041128"/>
    <n v="1"/>
    <s v="C551234"/>
    <s v="Closed"/>
    <x v="0"/>
  </r>
  <r>
    <s v="Marianna"/>
    <s v="CHIPOLA (15)"/>
    <x v="3"/>
    <x v="308"/>
    <n v="31"/>
    <x v="1"/>
    <x v="0"/>
    <d v="2020-04-24T10:24:57"/>
    <d v="2020-04-24T08:52:00"/>
    <x v="0"/>
    <x v="3"/>
    <n v="5577.0000005140901"/>
    <n v="92.950000008568168"/>
    <n v="2881.4500002656132"/>
    <n v="1"/>
    <s v="D551243"/>
    <s v="Closed"/>
    <x v="0"/>
  </r>
  <r>
    <s v="Marianna"/>
    <s v="MARIANNA (14)"/>
    <x v="5"/>
    <x v="424"/>
    <n v="1"/>
    <x v="1"/>
    <x v="0"/>
    <d v="2020-04-24T12:44:41"/>
    <d v="2020-04-24T10:47:00"/>
    <x v="0"/>
    <x v="3"/>
    <n v="7060.9999997774139"/>
    <n v="117.68333332962357"/>
    <n v="117.68333332962357"/>
    <n v="1"/>
    <s v="D551259"/>
    <s v="Closed"/>
    <x v="0"/>
  </r>
  <r>
    <s v="Marianna"/>
    <s v="CAVERNS ROAD (11)"/>
    <x v="9"/>
    <x v="425"/>
    <n v="1"/>
    <x v="5"/>
    <x v="0"/>
    <d v="2020-04-24T12:47:34"/>
    <d v="2020-04-24T11:52:12"/>
    <x v="0"/>
    <x v="3"/>
    <n v="3322.0000001834705"/>
    <n v="55.366666669724509"/>
    <n v="55.366666669724509"/>
    <n v="1"/>
    <s v="C551258"/>
    <s v="Closed"/>
    <x v="0"/>
  </r>
  <r>
    <s v="Marianna"/>
    <s v="MARIANNA (14)"/>
    <x v="10"/>
    <x v="426"/>
    <n v="1"/>
    <x v="1"/>
    <x v="0"/>
    <d v="2020-04-24T18:53:24"/>
    <d v="2020-04-24T17:16:00"/>
    <x v="0"/>
    <x v="3"/>
    <n v="5844.0000000642613"/>
    <n v="97.400000001071021"/>
    <n v="97.400000001071021"/>
    <n v="1"/>
    <s v="C551263"/>
    <s v="Closed"/>
    <x v="0"/>
  </r>
  <r>
    <s v="Marianna"/>
    <s v="ALTHA (12)"/>
    <x v="6"/>
    <x v="427"/>
    <n v="174"/>
    <x v="10"/>
    <x v="0"/>
    <d v="2020-04-24T21:57:14"/>
    <d v="2020-04-24T21:30:00"/>
    <x v="0"/>
    <x v="3"/>
    <n v="1633.9999997522682"/>
    <n v="27.23333332920447"/>
    <n v="4738.5999992815778"/>
    <n v="1"/>
    <s v="D551265"/>
    <s v="Closed"/>
    <x v="0"/>
  </r>
  <r>
    <s v="Marianna"/>
    <s v="CAVERNS ROAD (11)"/>
    <x v="9"/>
    <x v="428"/>
    <n v="2"/>
    <x v="1"/>
    <x v="0"/>
    <d v="2020-04-25T14:50:26"/>
    <d v="2020-04-25T12:55:00"/>
    <x v="0"/>
    <x v="3"/>
    <n v="6925.9999996516854"/>
    <n v="115.43333332752809"/>
    <n v="230.86666665505618"/>
    <n v="1"/>
    <s v="D551291"/>
    <s v="Closed"/>
    <x v="0"/>
  </r>
  <r>
    <s v="Marianna"/>
    <s v="MARIANNA (14)"/>
    <x v="5"/>
    <x v="429"/>
    <n v="2"/>
    <x v="1"/>
    <x v="0"/>
    <d v="2020-04-25T13:41:03"/>
    <d v="2020-04-25T13:19:00"/>
    <x v="0"/>
    <x v="3"/>
    <n v="1322.9999999748543"/>
    <n v="22.049999999580905"/>
    <n v="44.09999999916181"/>
    <n v="1"/>
    <s v="D551290"/>
    <s v="Closed"/>
    <x v="0"/>
  </r>
  <r>
    <s v="Fernandina Beach"/>
    <s v="AIP (24)"/>
    <x v="11"/>
    <x v="430"/>
    <n v="1"/>
    <x v="4"/>
    <x v="1"/>
    <d v="2020-04-26T01:51:00"/>
    <d v="2020-04-25T23:25:00"/>
    <x v="0"/>
    <x v="3"/>
    <n v="8759.9999996367842"/>
    <n v="145.9999999939464"/>
    <n v="145.9999999939464"/>
    <n v="1"/>
    <s v="C551292"/>
    <s v="Closed"/>
    <x v="0"/>
  </r>
  <r>
    <s v="Fernandina Beach"/>
    <s v="AIP (24)"/>
    <x v="11"/>
    <x v="430"/>
    <n v="1"/>
    <x v="4"/>
    <x v="1"/>
    <d v="2020-04-26T04:27:09"/>
    <d v="2020-04-26T01:59:00"/>
    <x v="0"/>
    <x v="3"/>
    <n v="8889.0000002458692"/>
    <n v="148.15000000409782"/>
    <n v="148.15000000409782"/>
    <n v="1"/>
    <s v="C551293"/>
    <s v="Closed"/>
    <x v="0"/>
  </r>
  <r>
    <s v="Marianna"/>
    <s v="CAVERNS ROAD (11)"/>
    <x v="9"/>
    <x v="132"/>
    <n v="37"/>
    <x v="1"/>
    <x v="0"/>
    <d v="2020-04-26T11:09:09"/>
    <d v="2020-04-26T10:19:00"/>
    <x v="0"/>
    <x v="3"/>
    <n v="3009.0000005671754"/>
    <n v="50.150000009452924"/>
    <n v="1855.5500003497582"/>
    <n v="1"/>
    <s v="D551304"/>
    <s v="Closed"/>
    <x v="0"/>
  </r>
  <r>
    <s v="Marianna"/>
    <s v="MARIANNA (14)"/>
    <x v="10"/>
    <x v="431"/>
    <n v="8"/>
    <x v="1"/>
    <x v="0"/>
    <d v="2020-04-26T17:30:38"/>
    <d v="2020-04-26T16:28:00"/>
    <x v="0"/>
    <x v="3"/>
    <n v="3757.9999996349216"/>
    <n v="62.633333327248693"/>
    <n v="501.06666661798954"/>
    <n v="1"/>
    <s v="D551308"/>
    <s v="Closed"/>
    <x v="0"/>
  </r>
  <r>
    <s v="Marianna"/>
    <s v="MARIANNA (14)"/>
    <x v="10"/>
    <x v="432"/>
    <n v="2"/>
    <x v="4"/>
    <x v="0"/>
    <d v="2020-04-26T23:04:45"/>
    <d v="2020-04-26T20:35:00"/>
    <x v="0"/>
    <x v="3"/>
    <n v="8985.0000000558794"/>
    <n v="149.75000000093132"/>
    <n v="299.50000000186265"/>
    <n v="1"/>
    <s v="D551310"/>
    <s v="Closed"/>
    <x v="0"/>
  </r>
  <r>
    <s v="Marianna"/>
    <s v="CHIPOLA (15)"/>
    <x v="3"/>
    <x v="433"/>
    <n v="3"/>
    <x v="1"/>
    <x v="0"/>
    <d v="2020-04-27T02:54:59"/>
    <d v="2020-04-27T01:39:00"/>
    <x v="0"/>
    <x v="3"/>
    <n v="4559.0000001713634"/>
    <n v="75.983333336189389"/>
    <n v="227.95000000856817"/>
    <n v="1"/>
    <s v="D551312"/>
    <s v="Closed"/>
    <x v="0"/>
  </r>
  <r>
    <s v="Marianna"/>
    <s v="CAVERNS ROAD (11)"/>
    <x v="9"/>
    <x v="434"/>
    <n v="1"/>
    <x v="2"/>
    <x v="0"/>
    <d v="2020-04-27T13:02:02"/>
    <d v="2020-04-27T10:55:00"/>
    <x v="0"/>
    <x v="3"/>
    <n v="7622.0000001601875"/>
    <n v="127.03333333600312"/>
    <n v="127.03333333600312"/>
    <n v="1"/>
    <s v="D551319"/>
    <s v="Closed"/>
    <x v="0"/>
  </r>
  <r>
    <s v="Marianna"/>
    <s v="CHIPOLA (15)"/>
    <x v="3"/>
    <x v="435"/>
    <n v="1"/>
    <x v="4"/>
    <x v="0"/>
    <d v="2020-04-27T13:42:31"/>
    <d v="2020-04-27T13:12:00"/>
    <x v="0"/>
    <x v="3"/>
    <n v="1830.9999999124557"/>
    <n v="30.516666665207595"/>
    <n v="30.516666665207595"/>
    <n v="1"/>
    <s v="C551320"/>
    <s v="Closed"/>
    <x v="0"/>
  </r>
  <r>
    <s v="Marianna"/>
    <s v="MARIANNA (14)"/>
    <x v="10"/>
    <x v="436"/>
    <n v="1"/>
    <x v="2"/>
    <x v="0"/>
    <d v="2020-04-27T16:09:22"/>
    <d v="2020-04-27T14:30:05"/>
    <x v="0"/>
    <x v="3"/>
    <n v="5957.0000000763685"/>
    <n v="99.283333334606141"/>
    <n v="99.283333334606141"/>
    <n v="1"/>
    <s v="C551322"/>
    <s v="Closed"/>
    <x v="0"/>
  </r>
  <r>
    <s v="Fernandina Beach"/>
    <s v="AIP (24)"/>
    <x v="11"/>
    <x v="437"/>
    <n v="49"/>
    <x v="5"/>
    <x v="0"/>
    <d v="2020-04-28T07:58:19"/>
    <d v="2020-04-28T07:18:00"/>
    <x v="0"/>
    <x v="3"/>
    <n v="2418.9999996917322"/>
    <n v="40.31666666152887"/>
    <n v="1975.5166664149147"/>
    <n v="1"/>
    <s v="D551330"/>
    <s v="Closed"/>
    <x v="0"/>
  </r>
  <r>
    <s v="Marianna"/>
    <s v="MARIANNA (14)"/>
    <x v="5"/>
    <x v="438"/>
    <n v="3"/>
    <x v="5"/>
    <x v="0"/>
    <d v="2020-04-28T16:59:56"/>
    <d v="2020-04-28T16:33:00"/>
    <x v="0"/>
    <x v="3"/>
    <n v="1615.999999945052"/>
    <n v="26.933333332417533"/>
    <n v="80.799999997252598"/>
    <n v="1"/>
    <s v="D551335"/>
    <s v="Closed"/>
    <x v="0"/>
  </r>
  <r>
    <s v="Fernandina Beach"/>
    <s v="AIP (24)"/>
    <x v="20"/>
    <x v="439"/>
    <n v="24"/>
    <x v="5"/>
    <x v="0"/>
    <d v="2020-04-29T04:13:35"/>
    <d v="2020-04-29T02:22:00"/>
    <x v="0"/>
    <x v="3"/>
    <n v="6694.9999997159466"/>
    <n v="111.58333332859911"/>
    <n v="2677.9999998863786"/>
    <n v="1"/>
    <s v="D551337"/>
    <s v="Closed"/>
    <x v="0"/>
  </r>
  <r>
    <s v="Marianna"/>
    <s v="CHIPOLA (15)"/>
    <x v="3"/>
    <x v="440"/>
    <n v="215"/>
    <x v="1"/>
    <x v="0"/>
    <d v="2020-04-30T01:05:40"/>
    <d v="2020-04-29T23:44:00"/>
    <x v="0"/>
    <x v="3"/>
    <n v="4900.0000000465661"/>
    <n v="81.666666667442769"/>
    <n v="17558.333333500195"/>
    <n v="1"/>
    <s v="D551366"/>
    <s v="Closed"/>
    <x v="0"/>
  </r>
  <r>
    <s v="Marianna"/>
    <s v="ALTHA (12)"/>
    <x v="7"/>
    <x v="441"/>
    <n v="25"/>
    <x v="4"/>
    <x v="0"/>
    <d v="2020-04-30T07:27:07"/>
    <d v="2020-04-30T05:22:00"/>
    <x v="0"/>
    <x v="3"/>
    <n v="7506.9999996805564"/>
    <n v="125.11666666134261"/>
    <n v="3127.9166665335651"/>
    <n v="1"/>
    <s v="D551373"/>
    <s v="Closed"/>
    <x v="0"/>
  </r>
  <r>
    <s v="Marianna"/>
    <s v="MARIANNA (14)"/>
    <x v="5"/>
    <x v="442"/>
    <n v="1"/>
    <x v="1"/>
    <x v="0"/>
    <d v="2020-04-30T08:42:22"/>
    <d v="2020-04-30T07:46:00"/>
    <x v="0"/>
    <x v="3"/>
    <n v="3381.9999997504056"/>
    <n v="56.366666662506759"/>
    <n v="56.366666662506759"/>
    <n v="1"/>
    <s v="D551378"/>
    <s v="Closed"/>
    <x v="0"/>
  </r>
  <r>
    <s v="Fernandina Beach"/>
    <s v="STEPDOWN (22)"/>
    <x v="12"/>
    <x v="443"/>
    <n v="191"/>
    <x v="2"/>
    <x v="1"/>
    <d v="2020-04-30T17:22:32"/>
    <d v="2020-04-30T16:24:00"/>
    <x v="0"/>
    <x v="3"/>
    <n v="3511.9999999646097"/>
    <n v="58.533333332743496"/>
    <n v="11179.866666554008"/>
    <n v="1"/>
    <s v="D551405"/>
    <s v="Closed"/>
    <x v="0"/>
  </r>
  <r>
    <s v="Marianna"/>
    <s v="MARIANNA (14)"/>
    <x v="16"/>
    <x v="444"/>
    <n v="3"/>
    <x v="1"/>
    <x v="0"/>
    <d v="2020-05-01T15:31:00"/>
    <d v="2020-05-01T14:17:00"/>
    <x v="0"/>
    <x v="4"/>
    <n v="4440.0000000139698"/>
    <n v="74.000000000232831"/>
    <n v="222.00000000069849"/>
    <n v="1"/>
    <s v="D551411"/>
    <s v="Closed"/>
    <x v="0"/>
  </r>
  <r>
    <s v="Marianna"/>
    <s v="CAVERNS ROAD (11)"/>
    <x v="9"/>
    <x v="445"/>
    <n v="2"/>
    <x v="1"/>
    <x v="0"/>
    <d v="2020-05-01T19:28:57"/>
    <d v="2020-05-01T18:49:00"/>
    <x v="0"/>
    <x v="4"/>
    <n v="2396.9999995781109"/>
    <n v="39.949999992968515"/>
    <n v="79.899999985937029"/>
    <n v="1"/>
    <s v="D551414"/>
    <s v="Closed"/>
    <x v="0"/>
  </r>
  <r>
    <s v="Fernandina Beach"/>
    <s v="AIP (24)"/>
    <x v="20"/>
    <x v="446"/>
    <n v="1"/>
    <x v="4"/>
    <x v="1"/>
    <d v="2020-05-01T20:46:42"/>
    <d v="2020-05-01T19:06:00"/>
    <x v="0"/>
    <x v="4"/>
    <n v="6042.0000004582107"/>
    <n v="100.70000000763685"/>
    <n v="100.70000000763685"/>
    <n v="1"/>
    <s v="C551413"/>
    <s v="Closed"/>
    <x v="0"/>
  </r>
  <r>
    <s v="Marianna"/>
    <s v="BLOUNTSTOWN (18)"/>
    <x v="17"/>
    <x v="447"/>
    <n v="95"/>
    <x v="6"/>
    <x v="0"/>
    <d v="2020-05-01T22:09:00"/>
    <d v="2020-05-01T20:47:00"/>
    <x v="0"/>
    <x v="4"/>
    <n v="4920.0000003213063"/>
    <n v="82.000000005355105"/>
    <n v="7790.000000508735"/>
    <n v="1"/>
    <s v="D551434"/>
    <s v="Closed"/>
    <x v="0"/>
  </r>
  <r>
    <s v="Fernandina Beach"/>
    <s v="JL TERRY (23)"/>
    <x v="13"/>
    <x v="448"/>
    <n v="1"/>
    <x v="5"/>
    <x v="0"/>
    <d v="2020-05-02T09:08:53"/>
    <d v="2020-05-02T08:10:00"/>
    <x v="0"/>
    <x v="4"/>
    <n v="3532.9999998444691"/>
    <n v="58.883333330741152"/>
    <n v="58.883333330741152"/>
    <n v="1"/>
    <s v="C551435"/>
    <s v="Closed"/>
    <x v="0"/>
  </r>
  <r>
    <s v="Fernandina Beach"/>
    <s v="JL TERRY (23)"/>
    <x v="21"/>
    <x v="200"/>
    <n v="1"/>
    <x v="2"/>
    <x v="0"/>
    <d v="2020-05-03T15:24:00"/>
    <d v="2020-05-03T13:49:00"/>
    <x v="0"/>
    <x v="4"/>
    <n v="5700.000000349246"/>
    <n v="95.000000005820766"/>
    <n v="95.000000005820766"/>
    <n v="1"/>
    <s v="C551437"/>
    <s v="Closed"/>
    <x v="0"/>
  </r>
  <r>
    <s v="Fernandina Beach"/>
    <s v="AIP (24)"/>
    <x v="2"/>
    <x v="449"/>
    <n v="25"/>
    <x v="5"/>
    <x v="0"/>
    <d v="2020-05-04T20:47:32"/>
    <d v="2020-05-04T19:55:00"/>
    <x v="0"/>
    <x v="4"/>
    <n v="3152.0000000484288"/>
    <n v="52.53333333414048"/>
    <n v="1313.333333353512"/>
    <n v="1"/>
    <s v="D551442"/>
    <s v="Closed"/>
    <x v="0"/>
  </r>
  <r>
    <s v="Marianna"/>
    <s v="CHIPOLA (15)"/>
    <x v="3"/>
    <x v="450"/>
    <n v="1"/>
    <x v="1"/>
    <x v="0"/>
    <d v="2020-05-05T10:27:44"/>
    <d v="2020-05-05T08:10:00"/>
    <x v="0"/>
    <x v="4"/>
    <n v="8263.9999999897555"/>
    <n v="137.73333333316259"/>
    <n v="137.73333333316259"/>
    <n v="1"/>
    <s v="C551443"/>
    <s v="Closed"/>
    <x v="0"/>
  </r>
  <r>
    <s v="Marianna"/>
    <s v="CHIPOLA (15)"/>
    <x v="1"/>
    <x v="451"/>
    <n v="1"/>
    <x v="1"/>
    <x v="0"/>
    <d v="2020-05-05T12:53:21"/>
    <d v="2020-05-05T11:23:00"/>
    <x v="0"/>
    <x v="4"/>
    <n v="5420.9999998798594"/>
    <n v="90.349999997997656"/>
    <n v="90.349999997997656"/>
    <n v="1"/>
    <s v="C551444"/>
    <s v="Closed"/>
    <x v="0"/>
  </r>
  <r>
    <s v="Marianna"/>
    <s v="CAVERNS ROAD (11)"/>
    <x v="9"/>
    <x v="452"/>
    <n v="49"/>
    <x v="4"/>
    <x v="0"/>
    <d v="2020-05-07T08:38:08"/>
    <d v="2020-05-07T07:42:00"/>
    <x v="0"/>
    <x v="4"/>
    <n v="3368.0000002495944"/>
    <n v="56.133333337493241"/>
    <n v="2750.5333335371688"/>
    <n v="1"/>
    <s v="D551458"/>
    <s v="Closed"/>
    <x v="0"/>
  </r>
  <r>
    <s v="Marianna"/>
    <s v="CHIPOLA (15)"/>
    <x v="3"/>
    <x v="453"/>
    <n v="2"/>
    <x v="4"/>
    <x v="0"/>
    <d v="2020-05-08T02:09:00"/>
    <d v="2020-05-08T01:36:00"/>
    <x v="0"/>
    <x v="4"/>
    <n v="1980.0000001676381"/>
    <n v="33.000000002793968"/>
    <n v="66.000000005587935"/>
    <n v="1"/>
    <s v="D552614"/>
    <s v="Closed"/>
    <x v="0"/>
  </r>
  <r>
    <s v="Fernandina Beach"/>
    <s v="AIP (24)"/>
    <x v="11"/>
    <x v="454"/>
    <n v="1"/>
    <x v="5"/>
    <x v="0"/>
    <d v="2020-05-08T10:19:02"/>
    <d v="2020-05-08T07:56:00"/>
    <x v="0"/>
    <x v="4"/>
    <n v="8582.0000001462176"/>
    <n v="143.03333333577029"/>
    <n v="143.03333333577029"/>
    <n v="1"/>
    <s v="C551468"/>
    <s v="Closed"/>
    <x v="0"/>
  </r>
  <r>
    <s v="Marianna"/>
    <s v="MARIANNA (14)"/>
    <x v="5"/>
    <x v="455"/>
    <n v="1"/>
    <x v="2"/>
    <x v="0"/>
    <d v="2020-05-08T17:35:00"/>
    <d v="2020-05-08T16:24:00"/>
    <x v="0"/>
    <x v="4"/>
    <n v="4260.0000000558794"/>
    <n v="71.000000000931323"/>
    <n v="71.000000000931323"/>
    <n v="1"/>
    <s v="C551474"/>
    <s v="Closed"/>
    <x v="0"/>
  </r>
  <r>
    <s v="Marianna"/>
    <s v="CAVERNS ROAD (11)"/>
    <x v="9"/>
    <x v="456"/>
    <n v="1"/>
    <x v="1"/>
    <x v="0"/>
    <d v="2020-05-08T19:37:11"/>
    <d v="2020-05-08T16:48:00"/>
    <x v="0"/>
    <x v="4"/>
    <n v="10151.000000420026"/>
    <n v="169.18333334033377"/>
    <n v="169.18333334033377"/>
    <n v="1"/>
    <s v="C551475"/>
    <s v="Closed"/>
    <x v="0"/>
  </r>
  <r>
    <s v="Marianna"/>
    <s v="CHIPOLA (15)"/>
    <x v="1"/>
    <x v="457"/>
    <n v="7"/>
    <x v="2"/>
    <x v="0"/>
    <d v="2020-05-08T18:47:40"/>
    <d v="2020-05-08T17:25:00"/>
    <x v="0"/>
    <x v="4"/>
    <n v="4960.0000002421439"/>
    <n v="82.666666670702398"/>
    <n v="578.66666669491678"/>
    <n v="1"/>
    <s v="D551479"/>
    <s v="Closed"/>
    <x v="0"/>
  </r>
  <r>
    <s v="Fernandina Beach"/>
    <s v="JL TERRY (23)"/>
    <x v="23"/>
    <x v="458"/>
    <n v="1"/>
    <x v="2"/>
    <x v="0"/>
    <d v="2020-05-09T12:29:00"/>
    <d v="2020-05-09T11:37:00"/>
    <x v="0"/>
    <x v="4"/>
    <n v="3120.0000001117587"/>
    <n v="52.000000001862645"/>
    <n v="52.000000001862645"/>
    <n v="1"/>
    <s v="C551482"/>
    <s v="Closed"/>
    <x v="0"/>
  </r>
  <r>
    <s v="Marianna"/>
    <s v="CHIPOLA (15)"/>
    <x v="4"/>
    <x v="459"/>
    <n v="3"/>
    <x v="2"/>
    <x v="0"/>
    <d v="2020-05-10T20:47:00"/>
    <d v="2020-05-10T18:59:00"/>
    <x v="0"/>
    <x v="4"/>
    <n v="6479.9999997485429"/>
    <n v="107.99999999580905"/>
    <n v="323.99999998742715"/>
    <n v="1"/>
    <s v="D552613"/>
    <s v="Closed"/>
    <x v="0"/>
  </r>
  <r>
    <s v="Marianna"/>
    <s v="MARIANNA (14)"/>
    <x v="5"/>
    <x v="460"/>
    <n v="1"/>
    <x v="6"/>
    <x v="0"/>
    <d v="2020-05-10T21:20:17"/>
    <d v="2020-05-10T20:11:00"/>
    <x v="0"/>
    <x v="4"/>
    <n v="4156.9999998668209"/>
    <n v="69.283333331113681"/>
    <n v="69.283333331113681"/>
    <n v="1"/>
    <s v="C551485"/>
    <s v="Closed"/>
    <x v="0"/>
  </r>
  <r>
    <s v="Marianna"/>
    <s v="MARIANNA (14)"/>
    <x v="16"/>
    <x v="461"/>
    <n v="26"/>
    <x v="5"/>
    <x v="0"/>
    <d v="2020-05-11T09:27:00"/>
    <d v="2020-05-11T08:51:00"/>
    <x v="0"/>
    <x v="4"/>
    <n v="2160.0000001257285"/>
    <n v="36.000000002095476"/>
    <n v="936.00000005448237"/>
    <n v="1"/>
    <s v="D551495"/>
    <s v="Closed"/>
    <x v="0"/>
  </r>
  <r>
    <s v="Fernandina Beach"/>
    <s v="JL TERRY (23)"/>
    <x v="18"/>
    <x v="462"/>
    <n v="1"/>
    <x v="1"/>
    <x v="0"/>
    <d v="2020-05-11T09:51:07"/>
    <d v="2020-05-11T08:57:00"/>
    <x v="0"/>
    <x v="4"/>
    <n v="3247.0000002533197"/>
    <n v="54.116666670888662"/>
    <n v="54.116666670888662"/>
    <n v="1"/>
    <s v="C551491"/>
    <s v="Closed"/>
    <x v="0"/>
  </r>
  <r>
    <s v="Marianna"/>
    <s v="CHIPOLA (15)"/>
    <x v="0"/>
    <x v="76"/>
    <n v="34"/>
    <x v="10"/>
    <x v="0"/>
    <d v="2020-05-11T17:43:29"/>
    <d v="2020-05-11T14:43:00"/>
    <x v="0"/>
    <x v="4"/>
    <n v="10829.00000049267"/>
    <n v="180.48333334154449"/>
    <n v="6136.4333336125128"/>
    <n v="1"/>
    <s v="D551499"/>
    <s v="Closed"/>
    <x v="0"/>
  </r>
  <r>
    <s v="Marianna"/>
    <s v="CHIPOLA (15)"/>
    <x v="4"/>
    <x v="4"/>
    <n v="12"/>
    <x v="1"/>
    <x v="0"/>
    <d v="2020-05-11T22:52:14"/>
    <d v="2020-05-11T21:50:00"/>
    <x v="0"/>
    <x v="4"/>
    <n v="3734.0000003110617"/>
    <n v="62.233333338517696"/>
    <n v="746.80000006221235"/>
    <n v="1"/>
    <s v="D551508"/>
    <s v="Closed"/>
    <x v="0"/>
  </r>
  <r>
    <s v="Fernandina Beach"/>
    <s v="AIP (24)"/>
    <x v="20"/>
    <x v="463"/>
    <n v="1"/>
    <x v="2"/>
    <x v="1"/>
    <d v="2020-05-12T12:02:00"/>
    <d v="2020-05-12T08:25:00"/>
    <x v="0"/>
    <x v="4"/>
    <n v="13019.999999692664"/>
    <n v="216.99999999487773"/>
    <n v="216.99999999487773"/>
    <n v="1"/>
    <s v="C551509"/>
    <s v="Closed"/>
    <x v="0"/>
  </r>
  <r>
    <s v="Marianna"/>
    <s v="CHIPOLA (15)"/>
    <x v="3"/>
    <x v="435"/>
    <n v="1"/>
    <x v="4"/>
    <x v="0"/>
    <d v="2020-05-12T13:39:30"/>
    <d v="2020-05-12T12:55:00"/>
    <x v="0"/>
    <x v="4"/>
    <n v="2669.9999999022111"/>
    <n v="44.499999998370185"/>
    <n v="44.499999998370185"/>
    <n v="1"/>
    <s v="C551510"/>
    <s v="Closed"/>
    <x v="0"/>
  </r>
  <r>
    <s v="Fernandina Beach"/>
    <s v="STEPDOWN (22)"/>
    <x v="24"/>
    <x v="464"/>
    <n v="1"/>
    <x v="5"/>
    <x v="0"/>
    <d v="2020-05-13T08:05:03"/>
    <d v="2020-05-13T07:06:00"/>
    <x v="0"/>
    <x v="4"/>
    <n v="3543.0000002961606"/>
    <n v="59.05000000493601"/>
    <n v="59.05000000493601"/>
    <n v="1"/>
    <s v="C551512"/>
    <s v="Closed"/>
    <x v="0"/>
  </r>
  <r>
    <s v="Marianna"/>
    <s v="MARIANNA (14)"/>
    <x v="5"/>
    <x v="465"/>
    <n v="38"/>
    <x v="1"/>
    <x v="0"/>
    <d v="2020-05-13T15:30:00"/>
    <d v="2020-05-13T14:39:00"/>
    <x v="0"/>
    <x v="4"/>
    <n v="3059.999999916181"/>
    <n v="50.999999998603016"/>
    <n v="1937.9999999469146"/>
    <n v="1"/>
    <s v="D551527"/>
    <s v="Closed"/>
    <x v="0"/>
  </r>
  <r>
    <s v="Marianna"/>
    <s v="MARIANNA (14)"/>
    <x v="5"/>
    <x v="5"/>
    <n v="10"/>
    <x v="6"/>
    <x v="0"/>
    <d v="2020-05-14T22:07:14"/>
    <d v="2020-05-14T20:28:00"/>
    <x v="0"/>
    <x v="4"/>
    <n v="5954.0000000037253"/>
    <n v="99.233333333395422"/>
    <n v="992.33333333395422"/>
    <n v="1"/>
    <s v="D551535"/>
    <s v="Closed"/>
    <x v="0"/>
  </r>
  <r>
    <s v="Fernandina Beach"/>
    <s v="JL TERRY (23)"/>
    <x v="18"/>
    <x v="466"/>
    <n v="1"/>
    <x v="5"/>
    <x v="0"/>
    <d v="2020-05-14T22:40:00"/>
    <d v="2020-05-14T21:22:00"/>
    <x v="0"/>
    <x v="4"/>
    <n v="4680.0000001676381"/>
    <n v="78.000000002793968"/>
    <n v="78.000000002793968"/>
    <n v="1"/>
    <s v="C551534"/>
    <s v="Closed"/>
    <x v="0"/>
  </r>
  <r>
    <s v="Fernandina Beach"/>
    <s v="JL TERRY (23)"/>
    <x v="13"/>
    <x v="467"/>
    <n v="1"/>
    <x v="1"/>
    <x v="0"/>
    <d v="2020-05-15T05:41:10"/>
    <d v="2020-05-15T03:25:00"/>
    <x v="0"/>
    <x v="4"/>
    <n v="8170.0000000186265"/>
    <n v="136.16666666697711"/>
    <n v="136.16666666697711"/>
    <n v="1"/>
    <s v="C551536"/>
    <s v="Closed"/>
    <x v="0"/>
  </r>
  <r>
    <s v="Fernandina Beach"/>
    <s v="JL TERRY (23)"/>
    <x v="21"/>
    <x v="468"/>
    <n v="30"/>
    <x v="5"/>
    <x v="0"/>
    <d v="2020-05-15T08:23:24"/>
    <d v="2020-05-15T07:52:00"/>
    <x v="0"/>
    <x v="4"/>
    <n v="1884.0000003576279"/>
    <n v="31.400000005960464"/>
    <n v="942.00000017881393"/>
    <n v="1"/>
    <s v="D551544"/>
    <s v="Closed"/>
    <x v="0"/>
  </r>
  <r>
    <s v="Marianna"/>
    <s v="CHIPOLA (15)"/>
    <x v="1"/>
    <x v="469"/>
    <n v="253"/>
    <x v="4"/>
    <x v="0"/>
    <d v="2020-05-15T19:16:53"/>
    <d v="2020-05-15T17:34:00"/>
    <x v="0"/>
    <x v="4"/>
    <n v="6173.0000002775341"/>
    <n v="102.8833333379589"/>
    <n v="26029.483334503602"/>
    <n v="1"/>
    <s v="D551585"/>
    <s v="Closed"/>
    <x v="0"/>
  </r>
  <r>
    <s v="Marianna"/>
    <s v="CHIPOLA (15)"/>
    <x v="1"/>
    <x v="470"/>
    <n v="1"/>
    <x v="4"/>
    <x v="0"/>
    <d v="2020-05-15T19:42:07"/>
    <d v="2020-05-15T18:05:00"/>
    <x v="0"/>
    <x v="4"/>
    <n v="5827.000000490807"/>
    <n v="97.116666674846783"/>
    <n v="97.116666674846783"/>
    <n v="1"/>
    <s v="C551593"/>
    <s v="Closed"/>
    <x v="0"/>
  </r>
  <r>
    <s v="Marianna"/>
    <s v="CHIPOLA (15)"/>
    <x v="3"/>
    <x v="471"/>
    <n v="2"/>
    <x v="2"/>
    <x v="1"/>
    <d v="2020-05-16T13:46:45"/>
    <d v="2020-05-16T11:36:00"/>
    <x v="0"/>
    <x v="4"/>
    <n v="7845.0000001117587"/>
    <n v="130.75000000186265"/>
    <n v="261.50000000372529"/>
    <n v="1"/>
    <s v="D551619"/>
    <s v="Closed"/>
    <x v="0"/>
  </r>
  <r>
    <s v="Marianna"/>
    <s v="CHIPOLA (15)"/>
    <x v="0"/>
    <x v="472"/>
    <n v="24"/>
    <x v="5"/>
    <x v="0"/>
    <d v="2020-05-16T19:16:23"/>
    <d v="2020-05-16T18:10:00"/>
    <x v="0"/>
    <x v="4"/>
    <n v="3983.0000000540167"/>
    <n v="66.383333334233612"/>
    <n v="1593.2000000216067"/>
    <n v="1"/>
    <s v="D551624"/>
    <s v="Closed"/>
    <x v="0"/>
  </r>
  <r>
    <s v="Fernandina Beach"/>
    <s v="JL TERRY (23)"/>
    <x v="13"/>
    <x v="473"/>
    <n v="14"/>
    <x v="1"/>
    <x v="0"/>
    <d v="2020-05-17T00:02:22"/>
    <d v="2020-05-16T20:09:00"/>
    <x v="0"/>
    <x v="4"/>
    <n v="14001.999999792315"/>
    <n v="233.36666666320525"/>
    <n v="3267.1333332848735"/>
    <n v="1"/>
    <s v="D551631"/>
    <s v="Closed"/>
    <x v="0"/>
  </r>
  <r>
    <s v="Marianna"/>
    <s v="MARIANNA (14)"/>
    <x v="16"/>
    <x v="474"/>
    <n v="3"/>
    <x v="1"/>
    <x v="0"/>
    <d v="2020-05-17T19:16:33"/>
    <d v="2020-05-17T16:40:00"/>
    <x v="0"/>
    <x v="4"/>
    <n v="9392.9999998770654"/>
    <n v="156.54999999795109"/>
    <n v="469.64999999385327"/>
    <n v="1"/>
    <s v="D551634"/>
    <s v="Closed"/>
    <x v="0"/>
  </r>
  <r>
    <s v="Marianna"/>
    <s v="BLOUNTSTOWN (18)"/>
    <x v="17"/>
    <x v="475"/>
    <n v="1"/>
    <x v="1"/>
    <x v="0"/>
    <d v="2020-05-17T20:02:50"/>
    <d v="2020-05-17T18:15:00"/>
    <x v="0"/>
    <x v="4"/>
    <n v="6469.9999999254942"/>
    <n v="107.83333333209157"/>
    <n v="107.83333333209157"/>
    <n v="1"/>
    <s v="C551636"/>
    <s v="Closed"/>
    <x v="0"/>
  </r>
  <r>
    <s v="Marianna"/>
    <s v="CHIPOLA (15)"/>
    <x v="0"/>
    <x v="96"/>
    <n v="54"/>
    <x v="7"/>
    <x v="0"/>
    <d v="2020-05-18T13:52:26"/>
    <d v="2020-05-18T13:01:00"/>
    <x v="0"/>
    <x v="4"/>
    <n v="3085.9999997075647"/>
    <n v="51.433333328459412"/>
    <n v="2777.3999997368082"/>
    <n v="1"/>
    <s v="D551654"/>
    <s v="Closed"/>
    <x v="0"/>
  </r>
  <r>
    <s v="Fernandina Beach"/>
    <s v="JL TERRY (23)"/>
    <x v="13"/>
    <x v="476"/>
    <n v="48"/>
    <x v="1"/>
    <x v="0"/>
    <d v="2020-05-18T17:12:38"/>
    <d v="2020-05-18T16:32:00"/>
    <x v="0"/>
    <x v="4"/>
    <n v="2438.0000003613532"/>
    <n v="40.633333339355886"/>
    <n v="1950.4000002890825"/>
    <n v="1"/>
    <s v="D551668"/>
    <s v="Closed"/>
    <x v="0"/>
  </r>
  <r>
    <s v="Marianna"/>
    <s v="MARIANNA (14)"/>
    <x v="5"/>
    <x v="477"/>
    <n v="1"/>
    <x v="2"/>
    <x v="0"/>
    <d v="2020-05-19T09:24:57"/>
    <d v="2020-05-19T08:15:00"/>
    <x v="0"/>
    <x v="4"/>
    <n v="4196.9999997876585"/>
    <n v="69.949999996460974"/>
    <n v="69.949999996460974"/>
    <n v="1"/>
    <s v="D551671"/>
    <s v="Closed"/>
    <x v="0"/>
  </r>
  <r>
    <s v="Fernandina Beach"/>
    <s v="STEPDOWN (22)"/>
    <x v="14"/>
    <x v="478"/>
    <n v="1"/>
    <x v="1"/>
    <x v="0"/>
    <d v="2020-05-19T16:41:37"/>
    <d v="2020-05-19T15:17:00"/>
    <x v="0"/>
    <x v="4"/>
    <n v="5076.9999999320135"/>
    <n v="84.616666665533558"/>
    <n v="84.616666665533558"/>
    <n v="1"/>
    <s v="C551673"/>
    <s v="Closed"/>
    <x v="0"/>
  </r>
  <r>
    <s v="Marianna"/>
    <s v="CAVERNS ROAD (11)"/>
    <x v="9"/>
    <x v="122"/>
    <n v="13"/>
    <x v="7"/>
    <x v="0"/>
    <d v="2020-05-20T08:40:40"/>
    <d v="2020-05-20T07:56:19"/>
    <x v="0"/>
    <x v="4"/>
    <n v="2660.9999996842816"/>
    <n v="44.349999994738027"/>
    <n v="576.54999993159436"/>
    <n v="1"/>
    <s v="D551678"/>
    <s v="Closed"/>
    <x v="0"/>
  </r>
  <r>
    <s v="Marianna"/>
    <s v="MARIANNA (14)"/>
    <x v="16"/>
    <x v="461"/>
    <n v="26"/>
    <x v="5"/>
    <x v="0"/>
    <d v="2020-05-20T09:07:11"/>
    <d v="2020-05-20T08:19:00"/>
    <x v="0"/>
    <x v="4"/>
    <n v="2891.0000000149012"/>
    <n v="48.183333333581686"/>
    <n v="1252.7666666731238"/>
    <n v="1"/>
    <s v="D551679"/>
    <s v="Closed"/>
    <x v="0"/>
  </r>
  <r>
    <s v="Marianna"/>
    <s v="MARIANNA (14)"/>
    <x v="16"/>
    <x v="213"/>
    <n v="190"/>
    <x v="10"/>
    <x v="0"/>
    <d v="2020-05-20T11:50:35"/>
    <d v="2020-05-20T10:20:56"/>
    <x v="0"/>
    <x v="4"/>
    <n v="5379.0000001201406"/>
    <n v="89.650000002002344"/>
    <n v="17033.500000380445"/>
    <n v="1"/>
    <s v="D551711"/>
    <s v="Closed"/>
    <x v="0"/>
  </r>
  <r>
    <s v="Marianna"/>
    <s v="BLOUNTSTOWN (18)"/>
    <x v="17"/>
    <x v="479"/>
    <n v="1"/>
    <x v="7"/>
    <x v="0"/>
    <d v="2020-05-20T11:01:33"/>
    <d v="2020-05-20T10:32:09"/>
    <x v="0"/>
    <x v="4"/>
    <n v="1763.9999999664724"/>
    <n v="29.399999999441206"/>
    <n v="29.399999999441206"/>
    <n v="1"/>
    <s v="D551722"/>
    <s v="Closed"/>
    <x v="0"/>
  </r>
  <r>
    <s v="Marianna"/>
    <s v="CAVERNS ROAD (11)"/>
    <x v="9"/>
    <x v="480"/>
    <n v="1"/>
    <x v="5"/>
    <x v="0"/>
    <d v="2020-05-20T14:12:30"/>
    <d v="2020-05-20T13:43:00"/>
    <x v="0"/>
    <x v="4"/>
    <n v="1770.0000001117587"/>
    <n v="29.500000001862645"/>
    <n v="29.500000001862645"/>
    <n v="1"/>
    <s v="C551736"/>
    <s v="Closed"/>
    <x v="0"/>
  </r>
  <r>
    <s v="Marianna"/>
    <s v="MARIANNA (14)"/>
    <x v="10"/>
    <x v="481"/>
    <n v="2"/>
    <x v="5"/>
    <x v="0"/>
    <d v="2020-05-20T15:22:27"/>
    <d v="2020-05-20T14:19:30"/>
    <x v="0"/>
    <x v="4"/>
    <n v="3776.9999996758997"/>
    <n v="62.949999994598329"/>
    <n v="125.89999998919666"/>
    <n v="1"/>
    <s v="D551738"/>
    <s v="Closed"/>
    <x v="0"/>
  </r>
  <r>
    <s v="Fernandina Beach"/>
    <s v="STEPDOWN (22)"/>
    <x v="24"/>
    <x v="482"/>
    <n v="1"/>
    <x v="6"/>
    <x v="0"/>
    <d v="2020-05-21T07:47:59"/>
    <d v="2020-05-21T07:24:00"/>
    <x v="0"/>
    <x v="4"/>
    <n v="1439.0000000596046"/>
    <n v="23.983333334326744"/>
    <n v="23.983333334326744"/>
    <n v="1"/>
    <s v="C551740"/>
    <s v="Closed"/>
    <x v="0"/>
  </r>
  <r>
    <s v="Fernandina Beach"/>
    <s v="AIP (24)"/>
    <x v="2"/>
    <x v="483"/>
    <n v="1"/>
    <x v="2"/>
    <x v="0"/>
    <d v="2020-05-21T16:01:19"/>
    <d v="2020-05-21T13:27:00"/>
    <x v="0"/>
    <x v="4"/>
    <n v="9258.9999999850988"/>
    <n v="154.31666666641831"/>
    <n v="154.31666666641831"/>
    <n v="1"/>
    <s v="C551741"/>
    <s v="Closed"/>
    <x v="0"/>
  </r>
  <r>
    <s v="Fernandina Beach"/>
    <s v="AIP (24)"/>
    <x v="11"/>
    <x v="199"/>
    <n v="92"/>
    <x v="7"/>
    <x v="0"/>
    <d v="2020-05-21T20:36:49"/>
    <d v="2020-05-21T17:21:00"/>
    <x v="0"/>
    <x v="4"/>
    <n v="11748.999999929219"/>
    <n v="195.81666666548699"/>
    <n v="18015.133333224803"/>
    <n v="1"/>
    <s v="D551865"/>
    <s v="Closed"/>
    <x v="0"/>
  </r>
  <r>
    <s v="Fernandina Beach"/>
    <s v="JL TERRY (23)"/>
    <x v="13"/>
    <x v="484"/>
    <n v="1080"/>
    <x v="7"/>
    <x v="0"/>
    <d v="2020-05-21T18:13:00"/>
    <d v="2020-05-21T17:35:00"/>
    <x v="0"/>
    <x v="4"/>
    <n v="2279.9999998882413"/>
    <n v="37.999999998137355"/>
    <n v="41039.999997988343"/>
    <n v="1"/>
    <s v="D551853"/>
    <s v="Closed"/>
    <x v="0"/>
  </r>
  <r>
    <s v="Fernandina Beach"/>
    <s v="JL TERRY (23)"/>
    <x v="13"/>
    <x v="485"/>
    <n v="802"/>
    <x v="1"/>
    <x v="0"/>
    <d v="2020-05-21T19:18:15"/>
    <d v="2020-05-21T17:41:00"/>
    <x v="0"/>
    <x v="4"/>
    <n v="5834.9999998463318"/>
    <n v="97.249999997438863"/>
    <n v="77994.499997945968"/>
    <n v="1"/>
    <s v="D551855"/>
    <s v="Closed"/>
    <x v="0"/>
  </r>
  <r>
    <s v="Fernandina Beach"/>
    <s v="JL TERRY (23)"/>
    <x v="22"/>
    <x v="486"/>
    <n v="1"/>
    <x v="7"/>
    <x v="0"/>
    <d v="2020-05-21T19:18:14"/>
    <d v="2020-05-21T18:39:00"/>
    <x v="0"/>
    <x v="4"/>
    <n v="2354.0000002132729"/>
    <n v="39.233333336887881"/>
    <n v="39.233333336887881"/>
    <n v="1"/>
    <s v="C551858"/>
    <s v="Closed"/>
    <x v="0"/>
  </r>
  <r>
    <s v="Fernandina Beach"/>
    <s v="JL TERRY (23)"/>
    <x v="22"/>
    <x v="487"/>
    <n v="1"/>
    <x v="2"/>
    <x v="0"/>
    <d v="2020-05-22T00:06:41"/>
    <d v="2020-05-21T22:41:00"/>
    <x v="0"/>
    <x v="4"/>
    <n v="5140.9999998053536"/>
    <n v="85.683333330089226"/>
    <n v="85.683333330089226"/>
    <n v="1"/>
    <s v="C551877"/>
    <s v="Closed"/>
    <x v="0"/>
  </r>
  <r>
    <s v="Fernandina Beach"/>
    <s v="STEPDOWN (22)"/>
    <x v="14"/>
    <x v="488"/>
    <n v="1"/>
    <x v="2"/>
    <x v="0"/>
    <d v="2020-05-22T15:17:00"/>
    <d v="2020-05-22T14:06:00"/>
    <x v="0"/>
    <x v="4"/>
    <n v="4260.0000000558794"/>
    <n v="71.000000000931323"/>
    <n v="71.000000000931323"/>
    <n v="1"/>
    <s v="C551881"/>
    <s v="Closed"/>
    <x v="0"/>
  </r>
  <r>
    <s v="Marianna"/>
    <s v="CAVERNS ROAD (11)"/>
    <x v="9"/>
    <x v="386"/>
    <n v="15"/>
    <x v="7"/>
    <x v="0"/>
    <d v="2020-05-22T16:22:03"/>
    <d v="2020-05-22T14:53:47"/>
    <x v="0"/>
    <x v="4"/>
    <n v="5295.9999995771796"/>
    <n v="88.266666659619659"/>
    <n v="1323.9999998942949"/>
    <n v="1"/>
    <s v="D551885"/>
    <s v="Closed"/>
    <x v="0"/>
  </r>
  <r>
    <s v="Marianna"/>
    <s v="MARIANNA (14)"/>
    <x v="5"/>
    <x v="489"/>
    <n v="7"/>
    <x v="1"/>
    <x v="0"/>
    <d v="2020-05-22T18:05:55"/>
    <d v="2020-05-22T17:10:32"/>
    <x v="0"/>
    <x v="4"/>
    <n v="3322.9999997885898"/>
    <n v="55.38333332980983"/>
    <n v="387.68333330866881"/>
    <n v="1"/>
    <s v="D551889"/>
    <s v="Closed"/>
    <x v="0"/>
  </r>
  <r>
    <s v="Marianna"/>
    <s v="CHIPOLA (15)"/>
    <x v="3"/>
    <x v="435"/>
    <n v="1"/>
    <x v="4"/>
    <x v="0"/>
    <d v="2020-05-22T21:36:34"/>
    <d v="2020-05-22T19:33:00"/>
    <x v="0"/>
    <x v="4"/>
    <n v="7413.9999999431893"/>
    <n v="123.56666666571982"/>
    <n v="123.56666666571982"/>
    <n v="1"/>
    <s v="C551890"/>
    <s v="Closed"/>
    <x v="0"/>
  </r>
  <r>
    <s v="Marianna"/>
    <s v="CAVERNS ROAD (11)"/>
    <x v="9"/>
    <x v="434"/>
    <n v="1"/>
    <x v="5"/>
    <x v="0"/>
    <d v="2020-05-23T15:38:14"/>
    <d v="2020-05-23T13:35:00"/>
    <x v="0"/>
    <x v="4"/>
    <n v="7394.0000002970919"/>
    <n v="123.23333333828487"/>
    <n v="123.23333333828487"/>
    <n v="1"/>
    <s v="D551902"/>
    <s v="Closed"/>
    <x v="0"/>
  </r>
  <r>
    <s v="Marianna"/>
    <s v="CHIPOLA (15)"/>
    <x v="1"/>
    <x v="490"/>
    <n v="36"/>
    <x v="1"/>
    <x v="0"/>
    <d v="2020-05-23T15:07:00"/>
    <d v="2020-05-23T14:15:00"/>
    <x v="0"/>
    <x v="4"/>
    <n v="3120.0000001117587"/>
    <n v="52.000000001862645"/>
    <n v="1872.0000000670552"/>
    <n v="1"/>
    <s v="D551898"/>
    <s v="Closed"/>
    <x v="0"/>
  </r>
  <r>
    <s v="Marianna"/>
    <s v="CHIPOLA (15)"/>
    <x v="3"/>
    <x v="491"/>
    <n v="7"/>
    <x v="1"/>
    <x v="0"/>
    <d v="2020-05-23T15:42:00"/>
    <d v="2020-05-23T14:53:00"/>
    <x v="0"/>
    <x v="4"/>
    <n v="2940.0000001536682"/>
    <n v="49.000000002561137"/>
    <n v="343.00000001792796"/>
    <n v="1"/>
    <s v="D551901"/>
    <s v="Closed"/>
    <x v="0"/>
  </r>
  <r>
    <s v="Marianna"/>
    <s v="CAVERNS ROAD (11)"/>
    <x v="26"/>
    <x v="492"/>
    <n v="4"/>
    <x v="1"/>
    <x v="0"/>
    <d v="2020-05-23T18:36:01"/>
    <d v="2020-05-23T18:09:00"/>
    <x v="0"/>
    <x v="4"/>
    <n v="1620.9999998565763"/>
    <n v="27.016666664276272"/>
    <n v="108.06666665710509"/>
    <n v="1"/>
    <s v="D551904"/>
    <s v="Closed"/>
    <x v="0"/>
  </r>
  <r>
    <s v="Fernandina Beach"/>
    <s v="AIP (24)"/>
    <x v="11"/>
    <x v="493"/>
    <n v="6"/>
    <x v="1"/>
    <x v="0"/>
    <d v="2020-05-24T12:00:02"/>
    <d v="2020-05-24T09:56:00"/>
    <x v="0"/>
    <x v="4"/>
    <n v="7441.9999995734543"/>
    <n v="124.03333332622424"/>
    <n v="744.19999995734543"/>
    <n v="1"/>
    <s v="D551908"/>
    <s v="Closed"/>
    <x v="0"/>
  </r>
  <r>
    <s v="Marianna"/>
    <s v="MARIANNA (14)"/>
    <x v="15"/>
    <x v="101"/>
    <n v="9"/>
    <x v="1"/>
    <x v="0"/>
    <d v="2020-05-24T15:40:00"/>
    <d v="2020-05-24T14:54:00"/>
    <x v="0"/>
    <x v="4"/>
    <n v="2760.0000001955777"/>
    <n v="46.000000003259629"/>
    <n v="414.00000002933666"/>
    <n v="1"/>
    <s v="D551911"/>
    <s v="Closed"/>
    <x v="0"/>
  </r>
  <r>
    <s v="Fernandina Beach"/>
    <s v="JL TERRY (23)"/>
    <x v="22"/>
    <x v="494"/>
    <n v="49"/>
    <x v="5"/>
    <x v="0"/>
    <d v="2020-05-24T19:40:13"/>
    <d v="2020-05-24T17:57:00"/>
    <x v="0"/>
    <x v="4"/>
    <n v="6192.9999999236315"/>
    <n v="103.21666666539386"/>
    <n v="5057.6166666042991"/>
    <n v="1"/>
    <s v="D551918"/>
    <s v="Closed"/>
    <x v="0"/>
  </r>
  <r>
    <s v="Fernandina Beach"/>
    <s v="JL TERRY (23)"/>
    <x v="22"/>
    <x v="495"/>
    <n v="1"/>
    <x v="5"/>
    <x v="0"/>
    <d v="2020-05-24T19:40:39"/>
    <d v="2020-05-24T18:02:00"/>
    <x v="0"/>
    <x v="4"/>
    <n v="5918.9999999944121"/>
    <n v="98.649999999906868"/>
    <n v="98.649999999906868"/>
    <n v="1"/>
    <s v="C551916"/>
    <s v="Closed"/>
    <x v="0"/>
  </r>
  <r>
    <s v="Marianna"/>
    <s v="CHIPOLA (15)"/>
    <x v="1"/>
    <x v="496"/>
    <n v="1"/>
    <x v="2"/>
    <x v="0"/>
    <d v="2020-05-25T14:47:38"/>
    <d v="2020-05-25T12:44:00"/>
    <x v="0"/>
    <x v="4"/>
    <n v="7418.0000002495944"/>
    <n v="123.63333333749324"/>
    <n v="123.63333333749324"/>
    <n v="1"/>
    <s v="D551920"/>
    <s v="Closed"/>
    <x v="0"/>
  </r>
  <r>
    <s v="Marianna"/>
    <s v="CAVERNS ROAD (11)"/>
    <x v="9"/>
    <x v="497"/>
    <n v="1100"/>
    <x v="1"/>
    <x v="0"/>
    <d v="2020-05-25T19:48:49"/>
    <d v="2020-05-25T17:55:00"/>
    <x v="0"/>
    <x v="4"/>
    <n v="6828.9999996079132"/>
    <n v="113.81666666013189"/>
    <n v="125198.33332614508"/>
    <n v="1"/>
    <s v="D552182"/>
    <s v="Closed"/>
    <x v="0"/>
  </r>
  <r>
    <s v="Marianna"/>
    <s v="CHIPOLA (15)"/>
    <x v="0"/>
    <x v="498"/>
    <n v="337"/>
    <x v="1"/>
    <x v="0"/>
    <d v="2020-05-25T18:51:32"/>
    <d v="2020-05-25T18:01:00"/>
    <x v="0"/>
    <x v="4"/>
    <n v="3031.9999996572733"/>
    <n v="50.533333327621222"/>
    <n v="17029.733331408352"/>
    <n v="1"/>
    <s v="D552048"/>
    <s v="Closed"/>
    <x v="0"/>
  </r>
  <r>
    <s v="Marianna"/>
    <s v="CHIPOLA (15)"/>
    <x v="1"/>
    <x v="393"/>
    <n v="918"/>
    <x v="7"/>
    <x v="0"/>
    <d v="2020-05-25T20:06:47"/>
    <d v="2020-05-25T18:05:00"/>
    <x v="0"/>
    <x v="4"/>
    <n v="7307.0000000763685"/>
    <n v="121.78333333460614"/>
    <n v="111797.10000116844"/>
    <n v="1"/>
    <s v="D552148"/>
    <s v="Closed"/>
    <x v="0"/>
  </r>
  <r>
    <s v="Marianna"/>
    <s v="MARIANNA (14)"/>
    <x v="5"/>
    <x v="499"/>
    <n v="16"/>
    <x v="7"/>
    <x v="0"/>
    <d v="2020-05-25T20:55:11"/>
    <d v="2020-05-25T18:44:00"/>
    <x v="0"/>
    <x v="4"/>
    <n v="7870.9999999031425"/>
    <n v="131.18333333171904"/>
    <n v="2098.9333333075047"/>
    <n v="1"/>
    <s v="D552226"/>
    <s v="Closed"/>
    <x v="0"/>
  </r>
  <r>
    <s v="Marianna"/>
    <s v="MARIANNA (14)"/>
    <x v="15"/>
    <x v="72"/>
    <n v="7"/>
    <x v="1"/>
    <x v="0"/>
    <d v="2020-05-25T23:05:44"/>
    <d v="2020-05-25T19:05:00"/>
    <x v="0"/>
    <x v="4"/>
    <n v="14444.000000017695"/>
    <n v="240.73333333362825"/>
    <n v="1685.1333333353978"/>
    <n v="1"/>
    <s v="D552230"/>
    <s v="Closed"/>
    <x v="0"/>
  </r>
  <r>
    <s v="Marianna"/>
    <s v="MARIANNA (14)"/>
    <x v="10"/>
    <x v="500"/>
    <n v="7"/>
    <x v="7"/>
    <x v="0"/>
    <d v="2020-05-25T23:19:51"/>
    <d v="2020-05-25T19:38:00"/>
    <x v="0"/>
    <x v="4"/>
    <n v="13310.99999982398"/>
    <n v="221.84999999706633"/>
    <n v="1552.9499999794643"/>
    <n v="1"/>
    <s v="D552234"/>
    <s v="Closed"/>
    <x v="0"/>
  </r>
  <r>
    <s v="Marianna"/>
    <s v="MARIANNA (14)"/>
    <x v="10"/>
    <x v="501"/>
    <n v="3"/>
    <x v="7"/>
    <x v="0"/>
    <d v="2020-05-26T00:39:36"/>
    <d v="2020-05-25T20:20:00"/>
    <x v="0"/>
    <x v="4"/>
    <n v="15575.999999977648"/>
    <n v="259.59999999962747"/>
    <n v="778.79999999888241"/>
    <n v="1"/>
    <s v="D552236"/>
    <s v="Closed"/>
    <x v="0"/>
  </r>
  <r>
    <s v="Marianna"/>
    <s v="MARIANNA (14)"/>
    <x v="10"/>
    <x v="502"/>
    <n v="1"/>
    <x v="1"/>
    <x v="0"/>
    <d v="2020-05-26T01:58:39"/>
    <d v="2020-05-25T22:20:00"/>
    <x v="0"/>
    <x v="4"/>
    <n v="13119.00000020396"/>
    <n v="218.65000000339933"/>
    <n v="218.65000000339933"/>
    <n v="1"/>
    <s v="C552232"/>
    <s v="Closed"/>
    <x v="0"/>
  </r>
  <r>
    <s v="Marianna"/>
    <s v="ALTHA (12)"/>
    <x v="7"/>
    <x v="343"/>
    <n v="2"/>
    <x v="7"/>
    <x v="0"/>
    <d v="2020-05-26T02:07:47"/>
    <d v="2020-05-26T00:07:00"/>
    <x v="0"/>
    <x v="4"/>
    <n v="7246.9999998807907"/>
    <n v="120.78333333134651"/>
    <n v="241.56666666269302"/>
    <n v="1"/>
    <s v="D552238"/>
    <s v="Closed"/>
    <x v="0"/>
  </r>
  <r>
    <s v="Marianna"/>
    <s v="ALTHA (12)"/>
    <x v="7"/>
    <x v="503"/>
    <n v="7"/>
    <x v="1"/>
    <x v="0"/>
    <d v="2020-05-26T06:22:50"/>
    <d v="2020-05-26T05:58:01"/>
    <x v="0"/>
    <x v="4"/>
    <n v="1489.0000004321337"/>
    <n v="24.816666673868895"/>
    <n v="173.71666671708226"/>
    <n v="1"/>
    <s v="D552240"/>
    <s v="Closed"/>
    <x v="0"/>
  </r>
  <r>
    <s v="Marianna"/>
    <s v="MARIANNA (14)"/>
    <x v="16"/>
    <x v="504"/>
    <n v="2"/>
    <x v="5"/>
    <x v="0"/>
    <d v="2020-05-26T08:32:00"/>
    <d v="2020-05-26T07:18:00"/>
    <x v="0"/>
    <x v="4"/>
    <n v="4440.0000000139698"/>
    <n v="74.000000000232831"/>
    <n v="148.00000000046566"/>
    <n v="1"/>
    <s v="D552248"/>
    <s v="Closed"/>
    <x v="0"/>
  </r>
  <r>
    <s v="Marianna"/>
    <s v="ALTHA (12)"/>
    <x v="7"/>
    <x v="19"/>
    <n v="6"/>
    <x v="7"/>
    <x v="0"/>
    <d v="2020-05-26T09:06:26"/>
    <d v="2020-05-26T07:29:00"/>
    <x v="0"/>
    <x v="4"/>
    <n v="5845.9999999031425"/>
    <n v="97.433333331719041"/>
    <n v="584.59999999031425"/>
    <n v="1"/>
    <s v="D552244"/>
    <s v="Closed"/>
    <x v="0"/>
  </r>
  <r>
    <s v="Fernandina Beach"/>
    <s v="JL TERRY (23)"/>
    <x v="13"/>
    <x v="505"/>
    <n v="1"/>
    <x v="10"/>
    <x v="1"/>
    <d v="2020-05-26T10:16:24"/>
    <d v="2020-05-26T09:22:00"/>
    <x v="0"/>
    <x v="4"/>
    <n v="3263.999999826774"/>
    <n v="54.3999999971129"/>
    <n v="54.3999999971129"/>
    <n v="1"/>
    <s v="C552247"/>
    <s v="Closed"/>
    <x v="0"/>
  </r>
  <r>
    <s v="Marianna"/>
    <s v="ALTHA (12)"/>
    <x v="7"/>
    <x v="506"/>
    <n v="2"/>
    <x v="5"/>
    <x v="0"/>
    <d v="2020-05-26T10:36:50"/>
    <d v="2020-05-26T10:01:42"/>
    <x v="0"/>
    <x v="4"/>
    <n v="2108.0000005429611"/>
    <n v="35.133333342382684"/>
    <n v="70.266666684765369"/>
    <n v="1"/>
    <s v="D552250"/>
    <s v="Closed"/>
    <x v="0"/>
  </r>
  <r>
    <s v="Marianna"/>
    <s v="MARIANNA (14)"/>
    <x v="15"/>
    <x v="507"/>
    <n v="1"/>
    <x v="1"/>
    <x v="0"/>
    <d v="2020-05-26T11:14:57"/>
    <d v="2020-05-26T10:33:00"/>
    <x v="0"/>
    <x v="4"/>
    <n v="2516.9999999692664"/>
    <n v="41.949999999487773"/>
    <n v="41.949999999487773"/>
    <n v="1"/>
    <s v="C552251"/>
    <s v="Closed"/>
    <x v="0"/>
  </r>
  <r>
    <s v="Fernandina Beach"/>
    <s v="JL TERRY (23)"/>
    <x v="13"/>
    <x v="508"/>
    <n v="1"/>
    <x v="7"/>
    <x v="0"/>
    <d v="2020-05-26T14:01:07"/>
    <d v="2020-05-26T13:27:08"/>
    <x v="0"/>
    <x v="4"/>
    <n v="2039.0000001294538"/>
    <n v="33.983333335490897"/>
    <n v="33.983333335490897"/>
    <n v="1"/>
    <s v="C552253"/>
    <s v="Closed"/>
    <x v="0"/>
  </r>
  <r>
    <s v="Marianna"/>
    <s v="CHIPOLA (15)"/>
    <x v="3"/>
    <x v="346"/>
    <n v="10"/>
    <x v="1"/>
    <x v="0"/>
    <d v="2020-05-26T14:19:35"/>
    <d v="2020-05-26T13:55:00"/>
    <x v="0"/>
    <x v="4"/>
    <n v="1475.0000003026798"/>
    <n v="24.583333338377997"/>
    <n v="245.83333338377997"/>
    <n v="1"/>
    <s v="D552255"/>
    <s v="Closed"/>
    <x v="0"/>
  </r>
  <r>
    <s v="Fernandina Beach"/>
    <s v="JL TERRY (23)"/>
    <x v="13"/>
    <x v="508"/>
    <n v="1"/>
    <x v="1"/>
    <x v="0"/>
    <d v="2020-05-26T16:37:32"/>
    <d v="2020-05-26T15:44:04"/>
    <x v="0"/>
    <x v="4"/>
    <n v="3207.9999999376014"/>
    <n v="53.46666666562669"/>
    <n v="53.46666666562669"/>
    <n v="1"/>
    <s v="C552259"/>
    <s v="Closed"/>
    <x v="0"/>
  </r>
  <r>
    <s v="Marianna"/>
    <s v="CHIPOLA (15)"/>
    <x v="3"/>
    <x v="509"/>
    <n v="13"/>
    <x v="10"/>
    <x v="0"/>
    <d v="2020-05-27T23:07:27"/>
    <d v="2020-05-27T18:28:00"/>
    <x v="0"/>
    <x v="4"/>
    <n v="16766.999999899417"/>
    <n v="279.44999999832362"/>
    <n v="3632.8499999782071"/>
    <n v="1"/>
    <s v="D552268"/>
    <s v="Closed"/>
    <x v="0"/>
  </r>
  <r>
    <s v="Fernandina Beach"/>
    <s v="JL TERRY (23)"/>
    <x v="18"/>
    <x v="510"/>
    <n v="8"/>
    <x v="5"/>
    <x v="0"/>
    <d v="2020-05-27T19:51:54"/>
    <d v="2020-05-27T18:34:18"/>
    <x v="0"/>
    <x v="4"/>
    <n v="4655.9999995864928"/>
    <n v="77.599999993108213"/>
    <n v="620.7999999448657"/>
    <n v="1"/>
    <s v="D552267"/>
    <s v="Closed"/>
    <x v="0"/>
  </r>
  <r>
    <s v="Fernandina Beach"/>
    <s v="JL TERRY (23)"/>
    <x v="18"/>
    <x v="511"/>
    <n v="1"/>
    <x v="1"/>
    <x v="0"/>
    <d v="2020-05-27T21:44:34"/>
    <d v="2020-05-27T21:20:00"/>
    <x v="0"/>
    <x v="4"/>
    <n v="1474.0000000689179"/>
    <n v="24.566666667815298"/>
    <n v="24.566666667815298"/>
    <n v="1"/>
    <s v="C552269"/>
    <s v="Closed"/>
    <x v="0"/>
  </r>
  <r>
    <s v="Fernandina Beach"/>
    <s v="JL TERRY (23)"/>
    <x v="13"/>
    <x v="512"/>
    <n v="7"/>
    <x v="4"/>
    <x v="0"/>
    <d v="2020-05-28T19:34:51"/>
    <d v="2020-05-28T18:24:30"/>
    <x v="0"/>
    <x v="4"/>
    <n v="4221.0000003688037"/>
    <n v="70.350000006146729"/>
    <n v="492.4500000430271"/>
    <n v="1"/>
    <s v="D552272"/>
    <s v="Closed"/>
    <x v="0"/>
  </r>
  <r>
    <s v="Marianna"/>
    <s v="MARIANNA (14)"/>
    <x v="10"/>
    <x v="513"/>
    <n v="16"/>
    <x v="1"/>
    <x v="0"/>
    <d v="2020-05-29T17:54:53"/>
    <d v="2020-05-29T17:19:51"/>
    <x v="0"/>
    <x v="4"/>
    <n v="2101.999999769032"/>
    <n v="35.033333329483867"/>
    <n v="560.53333327174187"/>
    <n v="1"/>
    <s v="D552277"/>
    <s v="Closed"/>
    <x v="0"/>
  </r>
  <r>
    <s v="Marianna"/>
    <s v="MARIANNA (14)"/>
    <x v="10"/>
    <x v="514"/>
    <n v="2"/>
    <x v="1"/>
    <x v="0"/>
    <d v="2020-05-29T23:49:10"/>
    <d v="2020-05-29T22:28:49"/>
    <x v="0"/>
    <x v="4"/>
    <n v="4821.0000004386529"/>
    <n v="80.350000007310882"/>
    <n v="160.70000001462176"/>
    <n v="1"/>
    <s v="D552283"/>
    <s v="Closed"/>
    <x v="0"/>
  </r>
  <r>
    <s v="Marianna"/>
    <s v="CHIPOLA (15)"/>
    <x v="4"/>
    <x v="515"/>
    <n v="5"/>
    <x v="4"/>
    <x v="1"/>
    <d v="2020-05-30T01:06:21"/>
    <d v="2020-05-29T22:40:00"/>
    <x v="0"/>
    <x v="4"/>
    <n v="8781.0000001452863"/>
    <n v="146.35000000242144"/>
    <n v="731.75000001210719"/>
    <n v="1"/>
    <s v="D552284"/>
    <s v="Closed"/>
    <x v="0"/>
  </r>
  <r>
    <s v="Fernandina Beach"/>
    <s v="JL TERRY (23)"/>
    <x v="25"/>
    <x v="516"/>
    <n v="1"/>
    <x v="5"/>
    <x v="0"/>
    <d v="2020-05-30T10:05:04"/>
    <d v="2020-05-30T08:49:00"/>
    <x v="0"/>
    <x v="4"/>
    <n v="4564.0000000828877"/>
    <n v="76.066666668048128"/>
    <n v="76.066666668048128"/>
    <n v="1"/>
    <s v="C552285"/>
    <s v="Closed"/>
    <x v="0"/>
  </r>
  <r>
    <s v="Marianna"/>
    <s v="ALTHA (12)"/>
    <x v="7"/>
    <x v="517"/>
    <n v="13"/>
    <x v="10"/>
    <x v="0"/>
    <d v="2020-05-30T17:35:34"/>
    <d v="2020-05-30T13:47:00"/>
    <x v="0"/>
    <x v="4"/>
    <n v="13713.999999733642"/>
    <n v="228.56666666222736"/>
    <n v="2971.3666666089557"/>
    <n v="1"/>
    <s v="D552287"/>
    <s v="Closed"/>
    <x v="0"/>
  </r>
  <r>
    <s v="Fernandina Beach"/>
    <s v="JL TERRY (23)"/>
    <x v="18"/>
    <x v="518"/>
    <n v="1"/>
    <x v="4"/>
    <x v="0"/>
    <d v="2020-06-01T10:25:14"/>
    <d v="2020-06-01T09:55:55"/>
    <x v="0"/>
    <x v="5"/>
    <n v="1759.000000054948"/>
    <n v="29.316666667582467"/>
    <n v="29.316666667582467"/>
    <n v="1"/>
    <s v="C552290"/>
    <s v="Closed"/>
    <x v="0"/>
  </r>
  <r>
    <s v="Marianna"/>
    <s v="MARIANNA (14)"/>
    <x v="16"/>
    <x v="119"/>
    <n v="14"/>
    <x v="1"/>
    <x v="0"/>
    <d v="2020-06-01T23:54:42"/>
    <d v="2020-06-01T21:39:51"/>
    <x v="0"/>
    <x v="5"/>
    <n v="8090.9999997820705"/>
    <n v="134.84999999636784"/>
    <n v="1887.8999999491498"/>
    <n v="1"/>
    <s v="D552297"/>
    <s v="Closed"/>
    <x v="0"/>
  </r>
  <r>
    <s v="Fernandina Beach"/>
    <s v="JL TERRY (23)"/>
    <x v="13"/>
    <x v="519"/>
    <n v="1"/>
    <x v="2"/>
    <x v="0"/>
    <d v="2020-06-02T08:10:00"/>
    <d v="2020-06-02T07:07:00"/>
    <x v="0"/>
    <x v="5"/>
    <n v="3780.0000003771856"/>
    <n v="63.000000006286427"/>
    <n v="63.000000006286427"/>
    <n v="1"/>
    <s v="C552298"/>
    <s v="Closed"/>
    <x v="0"/>
  </r>
  <r>
    <s v="Marianna"/>
    <s v="CHIPOLA (15)"/>
    <x v="0"/>
    <x v="520"/>
    <n v="1"/>
    <x v="5"/>
    <x v="0"/>
    <d v="2020-06-02T08:17:17"/>
    <d v="2020-06-02T07:35:00"/>
    <x v="0"/>
    <x v="5"/>
    <n v="2537.0000002440065"/>
    <n v="42.283333337400109"/>
    <n v="42.283333337400109"/>
    <n v="1"/>
    <s v="D552300"/>
    <s v="Closed"/>
    <x v="0"/>
  </r>
  <r>
    <s v="Marianna"/>
    <s v="CHIPOLA (15)"/>
    <x v="0"/>
    <x v="472"/>
    <n v="24"/>
    <x v="7"/>
    <x v="0"/>
    <d v="2020-06-02T15:42:27"/>
    <d v="2020-06-02T14:11:46"/>
    <x v="0"/>
    <x v="5"/>
    <n v="5441.0000001545995"/>
    <n v="90.683333335909992"/>
    <n v="2176.4000000618398"/>
    <n v="1"/>
    <s v="D552305"/>
    <s v="Closed"/>
    <x v="0"/>
  </r>
  <r>
    <s v="Fernandina Beach"/>
    <s v="AIP (24)"/>
    <x v="11"/>
    <x v="521"/>
    <n v="1"/>
    <x v="5"/>
    <x v="0"/>
    <d v="2020-06-03T07:38:40"/>
    <d v="2020-06-03T06:37:16"/>
    <x v="0"/>
    <x v="5"/>
    <n v="3683.9999999385327"/>
    <n v="61.399999998975545"/>
    <n v="61.399999998975545"/>
    <n v="1"/>
    <s v="C552306"/>
    <s v="Closed"/>
    <x v="0"/>
  </r>
  <r>
    <s v="Fernandina Beach"/>
    <s v="AIP (24)"/>
    <x v="11"/>
    <x v="522"/>
    <n v="1"/>
    <x v="5"/>
    <x v="0"/>
    <d v="2020-06-03T07:39:12"/>
    <d v="2020-06-03T06:43:28"/>
    <x v="0"/>
    <x v="5"/>
    <n v="3344.0000002970919"/>
    <n v="55.733333338284865"/>
    <n v="55.733333338284865"/>
    <n v="1"/>
    <s v="C552307"/>
    <s v="Closed"/>
    <x v="0"/>
  </r>
  <r>
    <s v="Fernandina Beach"/>
    <s v="AIP (24)"/>
    <x v="11"/>
    <x v="523"/>
    <n v="1"/>
    <x v="5"/>
    <x v="0"/>
    <d v="2020-06-03T07:39:44"/>
    <d v="2020-06-03T06:54:00"/>
    <x v="0"/>
    <x v="5"/>
    <n v="2744.0000002272427"/>
    <n v="45.733333337120712"/>
    <n v="45.733333337120712"/>
    <n v="1"/>
    <s v="C552308"/>
    <s v="Closed"/>
    <x v="0"/>
  </r>
  <r>
    <s v="Fernandina Beach"/>
    <s v="AIP (24)"/>
    <x v="11"/>
    <x v="524"/>
    <n v="1"/>
    <x v="5"/>
    <x v="0"/>
    <d v="2020-06-03T07:57:00"/>
    <d v="2020-06-03T07:30:00"/>
    <x v="0"/>
    <x v="5"/>
    <n v="1620.0000002514571"/>
    <n v="27.000000004190952"/>
    <n v="27.000000004190952"/>
    <n v="1"/>
    <s v="C552309"/>
    <s v="Closed"/>
    <x v="0"/>
  </r>
  <r>
    <s v="Marianna"/>
    <s v="CHIPOLA (15)"/>
    <x v="4"/>
    <x v="525"/>
    <n v="2"/>
    <x v="5"/>
    <x v="0"/>
    <d v="2020-06-03T09:43:24"/>
    <d v="2020-06-03T08:27:00"/>
    <x v="0"/>
    <x v="5"/>
    <n v="4584.0000003576279"/>
    <n v="76.400000005960464"/>
    <n v="152.80000001192093"/>
    <n v="1"/>
    <s v="D552311"/>
    <s v="Closed"/>
    <x v="0"/>
  </r>
  <r>
    <s v="Fernandina Beach"/>
    <s v="JL TERRY (23)"/>
    <x v="23"/>
    <x v="526"/>
    <n v="20"/>
    <x v="5"/>
    <x v="0"/>
    <d v="2020-06-03T16:49:18"/>
    <d v="2020-06-03T16:03:17"/>
    <x v="0"/>
    <x v="5"/>
    <n v="2760.999999800697"/>
    <n v="46.016666663344949"/>
    <n v="920.33333326689899"/>
    <n v="1"/>
    <s v="D552316"/>
    <s v="Closed"/>
    <x v="0"/>
  </r>
  <r>
    <s v="Marianna"/>
    <s v="MARIANNA (14)"/>
    <x v="16"/>
    <x v="293"/>
    <n v="10"/>
    <x v="1"/>
    <x v="0"/>
    <d v="2020-06-04T08:57:31"/>
    <d v="2020-06-04T07:23:00"/>
    <x v="0"/>
    <x v="5"/>
    <n v="5670.9999998565763"/>
    <n v="94.516666664276272"/>
    <n v="945.16666664276272"/>
    <n v="1"/>
    <s v="D552321"/>
    <s v="Closed"/>
    <x v="0"/>
  </r>
  <r>
    <s v="Fernandina Beach"/>
    <s v="JL TERRY (23)"/>
    <x v="22"/>
    <x v="527"/>
    <n v="15"/>
    <x v="1"/>
    <x v="0"/>
    <d v="2020-06-04T09:04:53"/>
    <d v="2020-06-04T08:10:00"/>
    <x v="0"/>
    <x v="5"/>
    <n v="3292.9999996908009"/>
    <n v="54.883333328180015"/>
    <n v="823.24999992270023"/>
    <n v="1"/>
    <s v="D552324"/>
    <s v="Closed"/>
    <x v="0"/>
  </r>
  <r>
    <s v="Marianna"/>
    <s v="CHIPOLA (15)"/>
    <x v="4"/>
    <x v="528"/>
    <n v="1"/>
    <x v="5"/>
    <x v="0"/>
    <d v="2020-06-04T09:29:41"/>
    <d v="2020-06-04T08:42:00"/>
    <x v="0"/>
    <x v="5"/>
    <n v="2860.9999999171123"/>
    <n v="47.683333331951872"/>
    <n v="47.683333331951872"/>
    <n v="1"/>
    <s v="D552332"/>
    <s v="Closed"/>
    <x v="0"/>
  </r>
  <r>
    <s v="Fernandina Beach"/>
    <s v="AIP (24)"/>
    <x v="11"/>
    <x v="529"/>
    <n v="30"/>
    <x v="2"/>
    <x v="0"/>
    <d v="2020-06-04T09:40:44"/>
    <d v="2020-06-04T08:59:00"/>
    <x v="0"/>
    <x v="5"/>
    <n v="2504.0000000735745"/>
    <n v="41.733333334559575"/>
    <n v="1252.0000000367872"/>
    <n v="1"/>
    <s v="D552333"/>
    <s v="Closed"/>
    <x v="0"/>
  </r>
  <r>
    <s v="Marianna"/>
    <s v="CHIPOLA (15)"/>
    <x v="4"/>
    <x v="530"/>
    <n v="1"/>
    <x v="5"/>
    <x v="0"/>
    <d v="2020-06-04T12:14:32"/>
    <d v="2020-06-04T09:57:00"/>
    <x v="0"/>
    <x v="5"/>
    <n v="8252.0000003278255"/>
    <n v="137.53333333879709"/>
    <n v="137.53333333879709"/>
    <n v="1"/>
    <s v="D552337"/>
    <s v="Closed"/>
    <x v="0"/>
  </r>
  <r>
    <s v="Marianna"/>
    <s v="ALTHA (12)"/>
    <x v="7"/>
    <x v="296"/>
    <n v="24"/>
    <x v="1"/>
    <x v="0"/>
    <d v="2020-06-04T14:03:30"/>
    <d v="2020-06-04T12:51:00"/>
    <x v="0"/>
    <x v="5"/>
    <n v="4350.000000349246"/>
    <n v="72.500000005820766"/>
    <n v="1740.0000001396984"/>
    <n v="1"/>
    <s v="D552342"/>
    <s v="Closed"/>
    <x v="0"/>
  </r>
  <r>
    <s v="Marianna"/>
    <s v="MARIANNA (14)"/>
    <x v="10"/>
    <x v="531"/>
    <n v="1"/>
    <x v="1"/>
    <x v="1"/>
    <d v="2020-06-04T16:32:00"/>
    <d v="2020-06-04T15:17:00"/>
    <x v="0"/>
    <x v="5"/>
    <n v="4499.9999995809048"/>
    <n v="74.999999993015081"/>
    <n v="74.999999993015081"/>
    <n v="1"/>
    <s v="C552343"/>
    <s v="Closed"/>
    <x v="0"/>
  </r>
  <r>
    <s v="Marianna"/>
    <s v="MARIANNA (14)"/>
    <x v="5"/>
    <x v="532"/>
    <n v="4"/>
    <x v="1"/>
    <x v="0"/>
    <d v="2020-06-06T15:57:29"/>
    <d v="2020-06-06T15:04:00"/>
    <x v="0"/>
    <x v="5"/>
    <n v="3208.9999995427206"/>
    <n v="53.48333332571201"/>
    <n v="213.93333330284804"/>
    <n v="1"/>
    <s v="D552356"/>
    <s v="Closed"/>
    <x v="0"/>
  </r>
  <r>
    <s v="Marianna"/>
    <s v="CHIPOLA (15)"/>
    <x v="3"/>
    <x v="533"/>
    <n v="1"/>
    <x v="1"/>
    <x v="0"/>
    <d v="2020-06-06T22:57:47"/>
    <d v="2020-06-06T22:08:00"/>
    <x v="0"/>
    <x v="5"/>
    <n v="2986.9999998249114"/>
    <n v="49.783333330415189"/>
    <n v="49.783333330415189"/>
    <n v="1"/>
    <s v="D552358"/>
    <s v="Closed"/>
    <x v="0"/>
  </r>
  <r>
    <s v="Marianna"/>
    <s v="CHIPOLA (15)"/>
    <x v="1"/>
    <x v="534"/>
    <n v="1"/>
    <x v="1"/>
    <x v="0"/>
    <d v="2020-06-07T03:47:46"/>
    <d v="2020-06-07T03:00:00"/>
    <x v="0"/>
    <x v="5"/>
    <n v="2865.9999998286366"/>
    <n v="47.766666663810611"/>
    <n v="47.766666663810611"/>
    <n v="1"/>
    <s v="C552359"/>
    <s v="Closed"/>
    <x v="0"/>
  </r>
  <r>
    <s v="Fernandina Beach"/>
    <s v="JL TERRY (23)"/>
    <x v="18"/>
    <x v="535"/>
    <n v="1"/>
    <x v="1"/>
    <x v="0"/>
    <d v="2020-06-07T04:48:55"/>
    <d v="2020-06-07T03:39:00"/>
    <x v="0"/>
    <x v="5"/>
    <n v="4194.9999999487773"/>
    <n v="69.916666665812954"/>
    <n v="69.916666665812954"/>
    <n v="1"/>
    <s v="C552360"/>
    <s v="Closed"/>
    <x v="0"/>
  </r>
  <r>
    <s v="Marianna"/>
    <s v="ALTHA (12)"/>
    <x v="7"/>
    <x v="536"/>
    <n v="1"/>
    <x v="2"/>
    <x v="0"/>
    <d v="2020-06-07T12:30:00"/>
    <d v="2020-06-07T09:03:00"/>
    <x v="0"/>
    <x v="5"/>
    <n v="12420.000000251457"/>
    <n v="207.00000000419095"/>
    <n v="207.00000000419095"/>
    <n v="1"/>
    <s v="D552365"/>
    <s v="Closed"/>
    <x v="0"/>
  </r>
  <r>
    <s v="Fernandina Beach"/>
    <s v="AIP (24)"/>
    <x v="11"/>
    <x v="537"/>
    <n v="4"/>
    <x v="1"/>
    <x v="0"/>
    <d v="2020-06-07T11:36:03"/>
    <d v="2020-06-07T10:38:00"/>
    <x v="0"/>
    <x v="5"/>
    <n v="3482.9999994719401"/>
    <n v="58.049999991199002"/>
    <n v="232.19999996479601"/>
    <n v="1"/>
    <s v="D552363"/>
    <s v="Closed"/>
    <x v="0"/>
  </r>
  <r>
    <s v="Marianna"/>
    <s v="ALTHA (12)"/>
    <x v="7"/>
    <x v="538"/>
    <n v="878"/>
    <x v="1"/>
    <x v="0"/>
    <d v="2020-06-07T16:06:20"/>
    <d v="2020-06-07T15:04:00"/>
    <x v="0"/>
    <x v="5"/>
    <n v="3739.9999998277053"/>
    <n v="62.333333330461755"/>
    <n v="54728.666664145421"/>
    <n v="1"/>
    <s v="D552438"/>
    <s v="Closed"/>
    <x v="0"/>
  </r>
  <r>
    <s v="Marianna"/>
    <s v="MARIANNA (14)"/>
    <x v="10"/>
    <x v="539"/>
    <n v="10"/>
    <x v="1"/>
    <x v="0"/>
    <d v="2020-06-07T17:39:34"/>
    <d v="2020-06-07T16:21:00"/>
    <x v="0"/>
    <x v="5"/>
    <n v="4713.9999999431893"/>
    <n v="78.566666665719822"/>
    <n v="785.66666665719822"/>
    <n v="1"/>
    <s v="D552443"/>
    <s v="Closed"/>
    <x v="0"/>
  </r>
  <r>
    <s v="Marianna"/>
    <s v="MARIANNA (14)"/>
    <x v="10"/>
    <x v="540"/>
    <n v="2"/>
    <x v="1"/>
    <x v="0"/>
    <d v="2020-06-07T18:33:18"/>
    <d v="2020-06-07T17:40:00"/>
    <x v="0"/>
    <x v="5"/>
    <n v="3198.0000001145527"/>
    <n v="53.300000001909211"/>
    <n v="106.60000000381842"/>
    <n v="1"/>
    <s v="D552444"/>
    <s v="Closed"/>
    <x v="0"/>
  </r>
  <r>
    <s v="Fernandina Beach"/>
    <s v="STEPDOWN (22)"/>
    <x v="14"/>
    <x v="541"/>
    <n v="4"/>
    <x v="2"/>
    <x v="0"/>
    <d v="2020-06-07T20:41:07"/>
    <d v="2020-06-07T19:49:00"/>
    <x v="0"/>
    <x v="5"/>
    <n v="3126.9999998621643"/>
    <n v="52.116666664369404"/>
    <n v="208.46666665747762"/>
    <n v="1"/>
    <s v="D552451"/>
    <s v="Closed"/>
    <x v="0"/>
  </r>
  <r>
    <s v="Marianna"/>
    <s v="MARIANNA (14)"/>
    <x v="5"/>
    <x v="542"/>
    <n v="64"/>
    <x v="1"/>
    <x v="0"/>
    <d v="2020-06-07T21:43:25"/>
    <d v="2020-06-07T20:34:00"/>
    <x v="0"/>
    <x v="5"/>
    <n v="4164.9999998509884"/>
    <n v="69.41666666418314"/>
    <n v="4442.6666665077209"/>
    <n v="1"/>
    <s v="D552468"/>
    <s v="Closed"/>
    <x v="0"/>
  </r>
  <r>
    <s v="Marianna"/>
    <s v="MARIANNA (14)"/>
    <x v="10"/>
    <x v="79"/>
    <n v="8"/>
    <x v="1"/>
    <x v="0"/>
    <d v="2020-06-08T09:21:52"/>
    <d v="2020-06-08T07:46:15"/>
    <x v="0"/>
    <x v="5"/>
    <n v="5737.0000001974404"/>
    <n v="95.61666666995734"/>
    <n v="764.93333335965872"/>
    <n v="1"/>
    <s v="D552475"/>
    <s v="Closed"/>
    <x v="0"/>
  </r>
  <r>
    <s v="Fernandina Beach"/>
    <s v="JL TERRY (23)"/>
    <x v="18"/>
    <x v="543"/>
    <n v="3"/>
    <x v="4"/>
    <x v="0"/>
    <d v="2020-06-08T23:56:02"/>
    <d v="2020-06-08T21:44:23"/>
    <x v="0"/>
    <x v="5"/>
    <n v="7899.0000001620501"/>
    <n v="131.65000000270084"/>
    <n v="394.95000000810251"/>
    <n v="1"/>
    <s v="D552482"/>
    <s v="Closed"/>
    <x v="0"/>
  </r>
  <r>
    <s v="Marianna"/>
    <s v="BLOUNTSTOWN (18)"/>
    <x v="17"/>
    <x v="41"/>
    <n v="215"/>
    <x v="1"/>
    <x v="0"/>
    <d v="2020-06-09T07:00:00"/>
    <d v="2020-06-09T00:46:00"/>
    <x v="0"/>
    <x v="5"/>
    <n v="22439.999999594875"/>
    <n v="373.99999999324791"/>
    <n v="80409.999998548301"/>
    <n v="1"/>
    <s v="D552572"/>
    <s v="Closed"/>
    <x v="0"/>
  </r>
  <r>
    <s v="Marianna"/>
    <s v="CAVERNS ROAD (11)"/>
    <x v="26"/>
    <x v="544"/>
    <n v="1"/>
    <x v="4"/>
    <x v="0"/>
    <d v="2020-06-09T08:00:00"/>
    <d v="2020-06-09T07:21:00"/>
    <x v="0"/>
    <x v="5"/>
    <n v="2340.000000083819"/>
    <n v="39.000000001396984"/>
    <n v="39.000000001396984"/>
    <n v="1"/>
    <s v="C552573"/>
    <s v="Closed"/>
    <x v="0"/>
  </r>
  <r>
    <s v="Marianna"/>
    <s v="CHIPOLA (15)"/>
    <x v="3"/>
    <x v="545"/>
    <n v="1"/>
    <x v="5"/>
    <x v="0"/>
    <d v="2020-06-09T08:35:23"/>
    <d v="2020-06-09T08:14:00"/>
    <x v="0"/>
    <x v="5"/>
    <n v="1283.0000000540167"/>
    <n v="21.383333334233612"/>
    <n v="21.383333334233612"/>
    <n v="1"/>
    <s v="D552574"/>
    <s v="Closed"/>
    <x v="0"/>
  </r>
  <r>
    <s v="Marianna"/>
    <s v="MARIANNA (14)"/>
    <x v="10"/>
    <x v="108"/>
    <n v="11"/>
    <x v="7"/>
    <x v="0"/>
    <d v="2020-06-09T12:07:09"/>
    <d v="2020-06-09T11:22:15"/>
    <x v="0"/>
    <x v="5"/>
    <n v="2693.9999998547137"/>
    <n v="44.899999997578561"/>
    <n v="493.89999997336417"/>
    <n v="1"/>
    <s v="D552581"/>
    <s v="Closed"/>
    <x v="0"/>
  </r>
  <r>
    <s v="Fernandina Beach"/>
    <s v="JL TERRY (23)"/>
    <x v="18"/>
    <x v="546"/>
    <n v="1"/>
    <x v="0"/>
    <x v="0"/>
    <d v="2020-06-09T11:32:26"/>
    <d v="2020-06-09T11:25:00"/>
    <x v="0"/>
    <x v="5"/>
    <n v="445.99999990314245"/>
    <n v="7.4333333317190409"/>
    <n v="7.4333333317190409"/>
    <n v="1"/>
    <s v="C552579"/>
    <s v="Closed"/>
    <x v="0"/>
  </r>
  <r>
    <s v="Fernandina Beach"/>
    <s v="STEPDOWN (22)"/>
    <x v="14"/>
    <x v="547"/>
    <n v="10"/>
    <x v="1"/>
    <x v="0"/>
    <d v="2020-06-09T13:32:31"/>
    <d v="2020-06-09T12:50:47"/>
    <x v="0"/>
    <x v="5"/>
    <n v="2504.0000000735745"/>
    <n v="41.733333334559575"/>
    <n v="417.33333334559575"/>
    <n v="1"/>
    <s v="D552583"/>
    <s v="Closed"/>
    <x v="0"/>
  </r>
  <r>
    <s v="Marianna"/>
    <s v="CHIPOLA (15)"/>
    <x v="3"/>
    <x v="548"/>
    <n v="1"/>
    <x v="4"/>
    <x v="0"/>
    <d v="2020-06-09T16:14:58"/>
    <d v="2020-06-09T15:27:00"/>
    <x v="0"/>
    <x v="5"/>
    <n v="2877.9999994905666"/>
    <n v="47.966666658176109"/>
    <n v="47.966666658176109"/>
    <n v="1"/>
    <s v="C552586"/>
    <s v="Closed"/>
    <x v="0"/>
  </r>
  <r>
    <s v="Marianna"/>
    <s v="CHIPOLA (15)"/>
    <x v="4"/>
    <x v="413"/>
    <n v="12"/>
    <x v="1"/>
    <x v="0"/>
    <d v="2020-06-09T20:10:58"/>
    <d v="2020-06-09T19:20:53"/>
    <x v="0"/>
    <x v="5"/>
    <n v="3005.0000002607703"/>
    <n v="50.083333337679505"/>
    <n v="601.00000005215406"/>
    <n v="1"/>
    <s v="D552597"/>
    <s v="Closed"/>
    <x v="0"/>
  </r>
  <r>
    <s v="Marianna"/>
    <s v="MARIANNA (14)"/>
    <x v="16"/>
    <x v="415"/>
    <n v="33"/>
    <x v="7"/>
    <x v="0"/>
    <d v="2020-06-09T21:09:42"/>
    <d v="2020-06-09T19:41:10"/>
    <x v="0"/>
    <x v="5"/>
    <n v="5312.0000001741573"/>
    <n v="88.533333336235955"/>
    <n v="2921.6000000957865"/>
    <n v="1"/>
    <s v="D552601"/>
    <s v="Closed"/>
    <x v="0"/>
  </r>
  <r>
    <s v="Marianna"/>
    <s v="CHIPOLA (15)"/>
    <x v="4"/>
    <x v="549"/>
    <n v="5"/>
    <x v="10"/>
    <x v="1"/>
    <d v="2020-06-10T09:43:49"/>
    <d v="2020-06-10T05:58:00"/>
    <x v="0"/>
    <x v="5"/>
    <n v="13548.999999510124"/>
    <n v="225.81666665850207"/>
    <n v="1129.0833332925104"/>
    <n v="1"/>
    <s v="D552603"/>
    <s v="Closed"/>
    <x v="0"/>
  </r>
  <r>
    <s v="Marianna"/>
    <s v="MARIANNA (14)"/>
    <x v="5"/>
    <x v="550"/>
    <n v="1"/>
    <x v="5"/>
    <x v="0"/>
    <d v="2020-06-11T10:15:39"/>
    <d v="2020-06-11T09:48:00"/>
    <x v="0"/>
    <x v="5"/>
    <n v="1658.9999999385327"/>
    <n v="27.649999998975545"/>
    <n v="27.649999998975545"/>
    <n v="1"/>
    <s v="D552608"/>
    <s v="Closed"/>
    <x v="0"/>
  </r>
  <r>
    <s v="Fernandina Beach"/>
    <s v="JL TERRY (23)"/>
    <x v="22"/>
    <x v="551"/>
    <n v="7"/>
    <x v="4"/>
    <x v="0"/>
    <d v="2020-06-11T10:38:28"/>
    <d v="2020-06-11T09:59:00"/>
    <x v="0"/>
    <x v="5"/>
    <n v="2367.999999714084"/>
    <n v="39.466666661901399"/>
    <n v="276.2666666333098"/>
    <n v="1"/>
    <s v="D552610"/>
    <s v="Closed"/>
    <x v="0"/>
  </r>
  <r>
    <s v="Fernandina Beach"/>
    <s v="AIP (24)"/>
    <x v="20"/>
    <x v="552"/>
    <n v="1"/>
    <x v="2"/>
    <x v="1"/>
    <d v="2020-06-11T19:33:00"/>
    <d v="2020-06-11T18:12:00"/>
    <x v="0"/>
    <x v="5"/>
    <n v="4860.0000001257285"/>
    <n v="81.000000002095476"/>
    <n v="81.000000002095476"/>
    <n v="1"/>
    <s v="C552615"/>
    <s v="Closed"/>
    <x v="0"/>
  </r>
  <r>
    <s v="Marianna"/>
    <s v="MARIANNA (14)"/>
    <x v="5"/>
    <x v="553"/>
    <n v="4"/>
    <x v="1"/>
    <x v="0"/>
    <d v="2020-06-12T10:22:32"/>
    <d v="2020-06-12T09:22:00"/>
    <x v="0"/>
    <x v="5"/>
    <n v="3632.0000003557652"/>
    <n v="60.533333339262754"/>
    <n v="242.13333335705101"/>
    <n v="1"/>
    <s v="D552617"/>
    <s v="Closed"/>
    <x v="0"/>
  </r>
  <r>
    <s v="Fernandina Beach"/>
    <s v="JL TERRY (23)"/>
    <x v="13"/>
    <x v="473"/>
    <n v="19"/>
    <x v="1"/>
    <x v="0"/>
    <d v="2020-06-13T01:29:39"/>
    <d v="2020-06-12T23:59:00"/>
    <x v="0"/>
    <x v="5"/>
    <n v="5439.0000003157184"/>
    <n v="90.650000005261973"/>
    <n v="1722.3500000999775"/>
    <n v="1"/>
    <s v="D552626"/>
    <s v="Closed"/>
    <x v="0"/>
  </r>
  <r>
    <s v="Fernandina Beach"/>
    <s v="JL TERRY (23)"/>
    <x v="13"/>
    <x v="554"/>
    <n v="1"/>
    <x v="1"/>
    <x v="0"/>
    <d v="2020-06-13T01:31:45"/>
    <d v="2020-06-13T00:13:00"/>
    <x v="0"/>
    <x v="5"/>
    <n v="4725"/>
    <n v="78.75"/>
    <n v="78.75"/>
    <n v="1"/>
    <s v="C552622"/>
    <s v="Closed"/>
    <x v="0"/>
  </r>
  <r>
    <s v="Fernandina Beach"/>
    <s v="STEPDOWN (22)"/>
    <x v="14"/>
    <x v="555"/>
    <n v="1"/>
    <x v="7"/>
    <x v="0"/>
    <d v="2020-06-13T07:46:03"/>
    <d v="2020-06-13T06:21:00"/>
    <x v="0"/>
    <x v="5"/>
    <n v="5103.0000003520399"/>
    <n v="85.050000005867332"/>
    <n v="85.050000005867332"/>
    <n v="1"/>
    <s v="C552627"/>
    <s v="Closed"/>
    <x v="0"/>
  </r>
  <r>
    <s v="Marianna"/>
    <s v="CHIPOLA (15)"/>
    <x v="1"/>
    <x v="556"/>
    <n v="49"/>
    <x v="3"/>
    <x v="0"/>
    <d v="2020-06-14T10:46:42"/>
    <d v="2020-06-14T09:47:00"/>
    <x v="0"/>
    <x v="5"/>
    <n v="3581.9999999832362"/>
    <n v="59.699999999720603"/>
    <n v="2925.2999999863096"/>
    <n v="1"/>
    <s v="D552631"/>
    <s v="Closed"/>
    <x v="1"/>
  </r>
  <r>
    <s v="Marianna"/>
    <s v="CAVERNS ROAD (11)"/>
    <x v="9"/>
    <x v="557"/>
    <n v="1"/>
    <x v="5"/>
    <x v="0"/>
    <d v="2020-06-14T13:55:15"/>
    <d v="2020-06-14T13:06:00"/>
    <x v="0"/>
    <x v="5"/>
    <n v="2955.000000516884"/>
    <n v="49.250000008614734"/>
    <n v="49.250000008614734"/>
    <n v="1"/>
    <s v="C552632"/>
    <s v="Closed"/>
    <x v="0"/>
  </r>
  <r>
    <s v="Fernandina Beach"/>
    <s v="AIP (24)"/>
    <x v="20"/>
    <x v="558"/>
    <n v="1"/>
    <x v="4"/>
    <x v="0"/>
    <d v="2020-06-15T09:29:02"/>
    <d v="2020-06-15T08:40:00"/>
    <x v="0"/>
    <x v="5"/>
    <n v="2941.9999999925494"/>
    <n v="49.033333333209157"/>
    <n v="49.033333333209157"/>
    <n v="1"/>
    <s v="C552633"/>
    <s v="Closed"/>
    <x v="0"/>
  </r>
  <r>
    <s v="Fernandina Beach"/>
    <s v="JL TERRY (23)"/>
    <x v="18"/>
    <x v="559"/>
    <n v="1"/>
    <x v="5"/>
    <x v="0"/>
    <d v="2020-06-17T15:11:18"/>
    <d v="2020-06-17T14:47:00"/>
    <x v="0"/>
    <x v="5"/>
    <n v="1458.0000001005828"/>
    <n v="24.300000001676381"/>
    <n v="24.300000001676381"/>
    <n v="1"/>
    <s v="C552639"/>
    <s v="Closed"/>
    <x v="0"/>
  </r>
  <r>
    <s v="Marianna"/>
    <s v="CHIPOLA (15)"/>
    <x v="4"/>
    <x v="560"/>
    <n v="10"/>
    <x v="10"/>
    <x v="0"/>
    <d v="2020-06-18T08:02:00"/>
    <d v="2020-06-18T07:10:00"/>
    <x v="0"/>
    <x v="5"/>
    <n v="3120.0000001117587"/>
    <n v="52.000000001862645"/>
    <n v="520.00000001862645"/>
    <n v="1"/>
    <s v="D552650"/>
    <s v="Closed"/>
    <x v="0"/>
  </r>
  <r>
    <s v="Marianna"/>
    <s v="CHIPOLA (15)"/>
    <x v="3"/>
    <x v="561"/>
    <n v="16"/>
    <x v="5"/>
    <x v="0"/>
    <d v="2020-06-18T08:40:00"/>
    <d v="2020-06-18T07:29:00"/>
    <x v="0"/>
    <x v="5"/>
    <n v="4260.0000000558794"/>
    <n v="71.000000000931323"/>
    <n v="1136.0000000149012"/>
    <n v="1"/>
    <s v="D552658"/>
    <s v="Closed"/>
    <x v="0"/>
  </r>
  <r>
    <s v="Fernandina Beach"/>
    <s v="AIP (24)"/>
    <x v="20"/>
    <x v="562"/>
    <n v="1"/>
    <x v="4"/>
    <x v="1"/>
    <d v="2020-06-18T10:14:00"/>
    <d v="2020-06-18T07:48:00"/>
    <x v="0"/>
    <x v="5"/>
    <n v="8760.0000002654269"/>
    <n v="146.00000000442378"/>
    <n v="146.00000000442378"/>
    <n v="1"/>
    <s v="C552651"/>
    <s v="Closed"/>
    <x v="0"/>
  </r>
  <r>
    <s v="Fernandina Beach"/>
    <s v="STEPDOWN (22)"/>
    <x v="24"/>
    <x v="563"/>
    <n v="16"/>
    <x v="5"/>
    <x v="0"/>
    <d v="2020-06-18T10:46:27"/>
    <d v="2020-06-18T08:32:00"/>
    <x v="0"/>
    <x v="5"/>
    <n v="8066.999999829568"/>
    <n v="134.44999999715947"/>
    <n v="2151.1999999545515"/>
    <n v="1"/>
    <s v="D552659"/>
    <s v="Closed"/>
    <x v="0"/>
  </r>
  <r>
    <s v="Marianna"/>
    <s v="ALTHA (12)"/>
    <x v="7"/>
    <x v="564"/>
    <n v="1"/>
    <x v="5"/>
    <x v="0"/>
    <d v="2020-06-19T04:01:29"/>
    <d v="2020-06-19T02:47:00"/>
    <x v="0"/>
    <x v="5"/>
    <n v="4468.9999998779967"/>
    <n v="74.483333331299946"/>
    <n v="74.483333331299946"/>
    <n v="1"/>
    <s v="C552662"/>
    <s v="Closed"/>
    <x v="0"/>
  </r>
  <r>
    <s v="Fernandina Beach"/>
    <s v="JL TERRY (23)"/>
    <x v="18"/>
    <x v="565"/>
    <n v="3"/>
    <x v="4"/>
    <x v="0"/>
    <d v="2020-06-19T10:22:04"/>
    <d v="2020-06-19T09:26:00"/>
    <x v="0"/>
    <x v="5"/>
    <n v="3363.9999999431893"/>
    <n v="56.066666665719822"/>
    <n v="168.19999999715947"/>
    <n v="1"/>
    <s v="D552665"/>
    <s v="Closed"/>
    <x v="0"/>
  </r>
  <r>
    <s v="Marianna"/>
    <s v="CHIPOLA (15)"/>
    <x v="0"/>
    <x v="566"/>
    <n v="8"/>
    <x v="1"/>
    <x v="0"/>
    <d v="2020-06-19T13:09:51"/>
    <d v="2020-06-19T12:21:00"/>
    <x v="0"/>
    <x v="5"/>
    <n v="2931.0000005643815"/>
    <n v="48.850000009406358"/>
    <n v="390.80000007525086"/>
    <n v="1"/>
    <s v="D552669"/>
    <s v="Closed"/>
    <x v="0"/>
  </r>
  <r>
    <s v="Fernandina Beach"/>
    <s v="JL TERRY (23)"/>
    <x v="22"/>
    <x v="567"/>
    <n v="1"/>
    <x v="1"/>
    <x v="0"/>
    <d v="2020-06-19T17:49:30"/>
    <d v="2020-06-19T15:50:00"/>
    <x v="0"/>
    <x v="5"/>
    <n v="7170.0000001117587"/>
    <n v="119.50000000186265"/>
    <n v="119.50000000186265"/>
    <n v="1"/>
    <s v="C552674"/>
    <s v="Closed"/>
    <x v="0"/>
  </r>
  <r>
    <s v="Fernandina Beach"/>
    <s v="JL TERRY (23)"/>
    <x v="22"/>
    <x v="568"/>
    <n v="19"/>
    <x v="4"/>
    <x v="0"/>
    <d v="2020-06-20T09:15:34"/>
    <d v="2020-06-20T06:36:00"/>
    <x v="0"/>
    <x v="5"/>
    <n v="9574.0000000689179"/>
    <n v="159.5666666678153"/>
    <n v="3031.7666666884907"/>
    <n v="1"/>
    <s v="D552682"/>
    <s v="Closed"/>
    <x v="0"/>
  </r>
  <r>
    <s v="Fernandina Beach"/>
    <s v="JL TERRY (23)"/>
    <x v="18"/>
    <x v="569"/>
    <n v="21"/>
    <x v="1"/>
    <x v="1"/>
    <d v="2020-06-20T10:31:24"/>
    <d v="2020-06-20T09:44:00"/>
    <x v="0"/>
    <x v="5"/>
    <n v="2844.000000343658"/>
    <n v="47.400000005727634"/>
    <n v="995.40000012028031"/>
    <n v="1"/>
    <s v="D552686"/>
    <s v="Closed"/>
    <x v="0"/>
  </r>
  <r>
    <s v="Marianna"/>
    <s v="CHIPOLA (15)"/>
    <x v="4"/>
    <x v="570"/>
    <n v="25"/>
    <x v="4"/>
    <x v="0"/>
    <d v="2020-06-20T14:08:50"/>
    <d v="2020-06-20T13:22:00"/>
    <x v="0"/>
    <x v="5"/>
    <n v="2810.0000005681068"/>
    <n v="46.83333334280178"/>
    <n v="1170.8333335700445"/>
    <n v="1"/>
    <s v="D552695"/>
    <s v="Closed"/>
    <x v="0"/>
  </r>
  <r>
    <s v="Marianna"/>
    <s v="MARIANNA (14)"/>
    <x v="10"/>
    <x v="13"/>
    <n v="39"/>
    <x v="1"/>
    <x v="0"/>
    <d v="2020-06-20T18:00:22"/>
    <d v="2020-06-20T17:12:00"/>
    <x v="0"/>
    <x v="5"/>
    <n v="2902.0000000717118"/>
    <n v="48.366666667861864"/>
    <n v="1886.3000000466127"/>
    <n v="1"/>
    <s v="D552705"/>
    <s v="Closed"/>
    <x v="0"/>
  </r>
  <r>
    <s v="Fernandina Beach"/>
    <s v="STEPDOWN (22)"/>
    <x v="24"/>
    <x v="563"/>
    <n v="16"/>
    <x v="1"/>
    <x v="0"/>
    <d v="2020-06-21T08:14:32"/>
    <d v="2020-06-21T07:00:00"/>
    <x v="0"/>
    <x v="5"/>
    <n v="4471.9999999506399"/>
    <n v="74.533333332510665"/>
    <n v="1192.5333333201706"/>
    <n v="1"/>
    <s v="D552708"/>
    <s v="Closed"/>
    <x v="0"/>
  </r>
  <r>
    <s v="Marianna"/>
    <s v="MARIANNA (14)"/>
    <x v="5"/>
    <x v="571"/>
    <n v="14"/>
    <x v="1"/>
    <x v="0"/>
    <d v="2020-06-21T16:42:06"/>
    <d v="2020-06-21T15:46:00"/>
    <x v="0"/>
    <x v="5"/>
    <n v="3365.9999997820705"/>
    <n v="56.099999996367842"/>
    <n v="785.39999994914979"/>
    <n v="1"/>
    <s v="D552711"/>
    <s v="Closed"/>
    <x v="0"/>
  </r>
  <r>
    <s v="Marianna"/>
    <s v="BLOUNTSTOWN (18)"/>
    <x v="17"/>
    <x v="572"/>
    <n v="791"/>
    <x v="1"/>
    <x v="0"/>
    <d v="2020-06-22T11:18:00"/>
    <d v="2020-06-22T10:13:00"/>
    <x v="0"/>
    <x v="5"/>
    <n v="3900.0000001396984"/>
    <n v="65.000000002328306"/>
    <n v="51415.00000184169"/>
    <n v="1"/>
    <s v="D552749"/>
    <s v="Closed"/>
    <x v="0"/>
  </r>
  <r>
    <s v="Marianna"/>
    <s v="BLOUNTSTOWN (18)"/>
    <x v="17"/>
    <x v="573"/>
    <n v="242"/>
    <x v="1"/>
    <x v="0"/>
    <d v="2020-06-22T12:06:00"/>
    <d v="2020-06-22T11:29:00"/>
    <x v="0"/>
    <x v="5"/>
    <n v="2219.9999996926636"/>
    <n v="36.999999994877726"/>
    <n v="8953.9999987604097"/>
    <n v="1"/>
    <s v="D552773"/>
    <s v="Closed"/>
    <x v="0"/>
  </r>
  <r>
    <s v="Marianna"/>
    <s v="MARIANNA (14)"/>
    <x v="10"/>
    <x v="574"/>
    <n v="1"/>
    <x v="5"/>
    <x v="0"/>
    <d v="2020-06-22T17:06:25"/>
    <d v="2020-06-22T16:33:47"/>
    <x v="0"/>
    <x v="5"/>
    <n v="1958.0000000540167"/>
    <n v="32.633333334233612"/>
    <n v="32.633333334233612"/>
    <n v="1"/>
    <s v="D552780"/>
    <s v="Closed"/>
    <x v="0"/>
  </r>
  <r>
    <s v="Marianna"/>
    <s v="BLOUNTSTOWN (18)"/>
    <x v="17"/>
    <x v="575"/>
    <n v="1"/>
    <x v="1"/>
    <x v="0"/>
    <d v="2020-06-22T19:37:35"/>
    <d v="2020-06-22T18:23:25"/>
    <x v="0"/>
    <x v="5"/>
    <n v="4449.9999998370185"/>
    <n v="74.166666663950309"/>
    <n v="74.166666663950309"/>
    <n v="1"/>
    <s v="C552782"/>
    <s v="Closed"/>
    <x v="0"/>
  </r>
  <r>
    <s v="Marianna"/>
    <s v="BLOUNTSTOWN (18)"/>
    <x v="17"/>
    <x v="576"/>
    <n v="1"/>
    <x v="7"/>
    <x v="0"/>
    <d v="2020-06-22T20:00:41"/>
    <d v="2020-06-22T18:54:15"/>
    <x v="0"/>
    <x v="5"/>
    <n v="3985.9999994980171"/>
    <n v="66.433333324966952"/>
    <n v="66.433333324966952"/>
    <n v="1"/>
    <s v="C552784"/>
    <s v="Closed"/>
    <x v="0"/>
  </r>
  <r>
    <s v="Marianna"/>
    <s v="MARIANNA (14)"/>
    <x v="10"/>
    <x v="577"/>
    <n v="3"/>
    <x v="5"/>
    <x v="0"/>
    <d v="2020-06-23T08:54:00"/>
    <d v="2020-06-23T08:16:00"/>
    <x v="0"/>
    <x v="5"/>
    <n v="2279.9999998882413"/>
    <n v="37.999999998137355"/>
    <n v="113.99999999441206"/>
    <n v="1"/>
    <s v="D552790"/>
    <s v="Closed"/>
    <x v="0"/>
  </r>
  <r>
    <s v="Marianna"/>
    <s v="CHIPOLA (15)"/>
    <x v="1"/>
    <x v="556"/>
    <n v="49"/>
    <x v="4"/>
    <x v="0"/>
    <d v="2020-06-23T11:16:00"/>
    <d v="2020-06-23T10:36:00"/>
    <x v="0"/>
    <x v="5"/>
    <n v="2400.0000002793968"/>
    <n v="40.000000004656613"/>
    <n v="1960.000000228174"/>
    <n v="1"/>
    <s v="D552792"/>
    <s v="Closed"/>
    <x v="0"/>
  </r>
  <r>
    <s v="Marianna"/>
    <s v="MARIANNA (14)"/>
    <x v="16"/>
    <x v="83"/>
    <n v="195"/>
    <x v="3"/>
    <x v="0"/>
    <d v="2020-06-23T17:28:01"/>
    <d v="2020-06-23T11:40:00"/>
    <x v="0"/>
    <x v="5"/>
    <n v="20881.0000004014"/>
    <n v="348.01666667335667"/>
    <n v="67863.25000130455"/>
    <n v="1"/>
    <s v="D552927"/>
    <s v="Closed"/>
    <x v="1"/>
  </r>
  <r>
    <s v="Marianna"/>
    <s v="CHIPOLA (15)"/>
    <x v="0"/>
    <x v="322"/>
    <n v="127"/>
    <x v="3"/>
    <x v="0"/>
    <d v="2020-06-23T13:35:42"/>
    <d v="2020-06-23T11:41:00"/>
    <x v="0"/>
    <x v="5"/>
    <n v="6882.0000000530854"/>
    <n v="114.70000000088476"/>
    <n v="14566.900000112364"/>
    <n v="1"/>
    <s v="D552818"/>
    <s v="Closed"/>
    <x v="1"/>
  </r>
  <r>
    <s v="Marianna"/>
    <s v="CHIPOLA (15)"/>
    <x v="0"/>
    <x v="578"/>
    <n v="85"/>
    <x v="3"/>
    <x v="0"/>
    <d v="2020-06-23T13:19:39"/>
    <d v="2020-06-23T11:44:00"/>
    <x v="0"/>
    <x v="5"/>
    <n v="5739.0000000363216"/>
    <n v="95.65000000060536"/>
    <n v="8130.2500000514556"/>
    <n v="1"/>
    <s v="D552829"/>
    <s v="Closed"/>
    <x v="1"/>
  </r>
  <r>
    <s v="Marianna"/>
    <s v="ALTHA (12)"/>
    <x v="6"/>
    <x v="6"/>
    <n v="53"/>
    <x v="3"/>
    <x v="0"/>
    <d v="2020-06-23T12:39:00"/>
    <d v="2020-06-23T12:11:00"/>
    <x v="0"/>
    <x v="5"/>
    <n v="1679.9999998183921"/>
    <n v="27.999999996973202"/>
    <n v="1483.9999998395797"/>
    <n v="1"/>
    <s v="D552832"/>
    <s v="Closed"/>
    <x v="1"/>
  </r>
  <r>
    <s v="Marianna"/>
    <s v="ALTHA (12)"/>
    <x v="7"/>
    <x v="579"/>
    <n v="4"/>
    <x v="7"/>
    <x v="0"/>
    <d v="2020-06-23T15:51:20"/>
    <d v="2020-06-23T12:31:00"/>
    <x v="0"/>
    <x v="5"/>
    <n v="12020.000000414439"/>
    <n v="200.33333334024064"/>
    <n v="801.33333336096257"/>
    <n v="1"/>
    <s v="D552837"/>
    <s v="Closed"/>
    <x v="0"/>
  </r>
  <r>
    <s v="Marianna"/>
    <s v="ALTHA (12)"/>
    <x v="7"/>
    <x v="580"/>
    <n v="1"/>
    <x v="7"/>
    <x v="0"/>
    <d v="2020-06-23T15:52:05"/>
    <d v="2020-06-23T13:23:00"/>
    <x v="0"/>
    <x v="5"/>
    <n v="8945.0000001350418"/>
    <n v="149.08333333558403"/>
    <n v="149.08333333558403"/>
    <n v="1"/>
    <s v="D552838"/>
    <s v="Closed"/>
    <x v="0"/>
  </r>
  <r>
    <s v="Marianna"/>
    <s v="CHIPOLA (15)"/>
    <x v="0"/>
    <x v="581"/>
    <n v="1"/>
    <x v="3"/>
    <x v="0"/>
    <d v="2020-06-23T17:22:32"/>
    <d v="2020-06-23T13:38:37"/>
    <x v="0"/>
    <x v="5"/>
    <n v="13434.999999892898"/>
    <n v="223.91666666488163"/>
    <n v="223.91666666488163"/>
    <n v="1"/>
    <s v="C552839"/>
    <s v="Closed"/>
    <x v="1"/>
  </r>
  <r>
    <s v="Marianna"/>
    <s v="ALTHA (12)"/>
    <x v="7"/>
    <x v="582"/>
    <n v="1"/>
    <x v="3"/>
    <x v="0"/>
    <d v="2020-06-23T16:06:13"/>
    <d v="2020-06-23T14:40:00"/>
    <x v="0"/>
    <x v="5"/>
    <n v="5173.0000003706664"/>
    <n v="86.21666667284444"/>
    <n v="86.21666667284444"/>
    <n v="1"/>
    <s v="D552931"/>
    <s v="Closed"/>
    <x v="1"/>
  </r>
  <r>
    <s v="Marianna"/>
    <s v="MARIANNA (14)"/>
    <x v="15"/>
    <x v="583"/>
    <n v="31"/>
    <x v="3"/>
    <x v="0"/>
    <d v="2020-06-23T17:20:00"/>
    <d v="2020-06-23T15:12:00"/>
    <x v="0"/>
    <x v="5"/>
    <n v="7679.9999998882413"/>
    <n v="127.99999999813735"/>
    <n v="3967.999999942258"/>
    <n v="1"/>
    <s v="D552942"/>
    <s v="Closed"/>
    <x v="1"/>
  </r>
  <r>
    <s v="Marianna"/>
    <s v="MARIANNA (14)"/>
    <x v="16"/>
    <x v="119"/>
    <n v="14"/>
    <x v="3"/>
    <x v="0"/>
    <d v="2020-06-23T16:45:57"/>
    <d v="2020-06-23T15:13:00"/>
    <x v="0"/>
    <x v="5"/>
    <n v="5576.9999998854473"/>
    <n v="92.949999998090789"/>
    <n v="1301.299999973271"/>
    <n v="1"/>
    <s v="D552925"/>
    <s v="Closed"/>
    <x v="1"/>
  </r>
  <r>
    <s v="Marianna"/>
    <s v="MARIANNA (14)"/>
    <x v="16"/>
    <x v="185"/>
    <n v="98"/>
    <x v="3"/>
    <x v="0"/>
    <d v="2020-06-23T16:29:19"/>
    <d v="2020-06-23T15:13:53"/>
    <x v="0"/>
    <x v="5"/>
    <n v="4526.0000000009313"/>
    <n v="75.433333333348855"/>
    <n v="7392.4666666681878"/>
    <n v="1"/>
    <s v="D552901"/>
    <s v="Closed"/>
    <x v="1"/>
  </r>
  <r>
    <s v="Marianna"/>
    <s v="CHIPOLA (15)"/>
    <x v="0"/>
    <x v="578"/>
    <n v="85"/>
    <x v="3"/>
    <x v="0"/>
    <d v="2020-06-23T17:21:00"/>
    <d v="2020-06-23T15:15:00"/>
    <x v="0"/>
    <x v="5"/>
    <n v="7560.0000001257285"/>
    <n v="126.00000000209548"/>
    <n v="10710.000000178115"/>
    <n v="1"/>
    <s v="D552943"/>
    <s v="Closed"/>
    <x v="1"/>
  </r>
  <r>
    <s v="Marianna"/>
    <s v="MARIANNA (14)"/>
    <x v="16"/>
    <x v="287"/>
    <n v="4"/>
    <x v="3"/>
    <x v="0"/>
    <d v="2020-06-23T16:51:19"/>
    <d v="2020-06-23T15:22:00"/>
    <x v="0"/>
    <x v="5"/>
    <n v="5358.9999998454005"/>
    <n v="89.316666664090008"/>
    <n v="357.26666665636003"/>
    <n v="1"/>
    <s v="D552939"/>
    <s v="Closed"/>
    <x v="1"/>
  </r>
  <r>
    <s v="Marianna"/>
    <s v="CHIPOLA (15)"/>
    <x v="3"/>
    <x v="584"/>
    <n v="23"/>
    <x v="3"/>
    <x v="0"/>
    <d v="2020-06-23T17:36:00"/>
    <d v="2020-06-23T15:23:00"/>
    <x v="0"/>
    <x v="5"/>
    <n v="7979.9999996088445"/>
    <n v="132.99999999348074"/>
    <n v="3058.9999998500571"/>
    <n v="1"/>
    <s v="D552961"/>
    <s v="Closed"/>
    <x v="1"/>
  </r>
  <r>
    <s v="Marianna"/>
    <s v="ALTHA (12)"/>
    <x v="6"/>
    <x v="585"/>
    <n v="1"/>
    <x v="3"/>
    <x v="0"/>
    <d v="2020-06-23T17:18:11"/>
    <d v="2020-06-23T15:24:00"/>
    <x v="0"/>
    <x v="5"/>
    <n v="6850.9999997215346"/>
    <n v="114.18333332869224"/>
    <n v="114.18333332869224"/>
    <n v="1"/>
    <s v="C552896"/>
    <s v="Closed"/>
    <x v="1"/>
  </r>
  <r>
    <s v="Marianna"/>
    <s v="CAVERNS ROAD (11)"/>
    <x v="8"/>
    <x v="586"/>
    <n v="14"/>
    <x v="7"/>
    <x v="0"/>
    <d v="2020-06-23T17:34:25"/>
    <d v="2020-06-23T15:37:00"/>
    <x v="0"/>
    <x v="5"/>
    <n v="7045.0000004377216"/>
    <n v="117.41666667396203"/>
    <n v="1643.8333334354684"/>
    <n v="1"/>
    <s v="D552945"/>
    <s v="Closed"/>
    <x v="0"/>
  </r>
  <r>
    <s v="Marianna"/>
    <s v="MARIANNA (14)"/>
    <x v="5"/>
    <x v="587"/>
    <n v="2"/>
    <x v="3"/>
    <x v="0"/>
    <d v="2020-06-23T18:21:25"/>
    <d v="2020-06-23T16:05:00"/>
    <x v="0"/>
    <x v="5"/>
    <n v="8184.9999997531995"/>
    <n v="136.41666666255333"/>
    <n v="272.83333332510665"/>
    <n v="1"/>
    <s v="D552965"/>
    <s v="Closed"/>
    <x v="1"/>
  </r>
  <r>
    <s v="Marianna"/>
    <s v="MARIANNA (14)"/>
    <x v="16"/>
    <x v="588"/>
    <n v="3"/>
    <x v="3"/>
    <x v="0"/>
    <d v="2020-06-23T17:59:00"/>
    <d v="2020-06-23T17:06:00"/>
    <x v="0"/>
    <x v="5"/>
    <n v="3179.9999996786937"/>
    <n v="52.999999994644895"/>
    <n v="158.99999998393469"/>
    <n v="1"/>
    <s v="D552966"/>
    <s v="Closed"/>
    <x v="1"/>
  </r>
  <r>
    <s v="Marianna"/>
    <s v="CAVERNS ROAD (11)"/>
    <x v="8"/>
    <x v="589"/>
    <n v="4"/>
    <x v="7"/>
    <x v="0"/>
    <d v="2020-06-23T18:41:10"/>
    <d v="2020-06-23T17:36:00"/>
    <x v="0"/>
    <x v="5"/>
    <n v="3910.0000005913898"/>
    <n v="65.166666676523164"/>
    <n v="260.66666670609266"/>
    <n v="1"/>
    <s v="D552963"/>
    <s v="Closed"/>
    <x v="0"/>
  </r>
  <r>
    <s v="Marianna"/>
    <s v="MARIANNA (14)"/>
    <x v="10"/>
    <x v="590"/>
    <n v="3"/>
    <x v="1"/>
    <x v="0"/>
    <d v="2020-06-23T20:45:29"/>
    <d v="2020-06-23T19:38:32"/>
    <x v="0"/>
    <x v="5"/>
    <n v="4016.999999829568"/>
    <n v="66.949999997159466"/>
    <n v="200.8499999914784"/>
    <n v="1"/>
    <s v="D552971"/>
    <s v="Closed"/>
    <x v="0"/>
  </r>
  <r>
    <s v="Fernandina Beach"/>
    <s v="JL TERRY (23)"/>
    <x v="22"/>
    <x v="591"/>
    <n v="11"/>
    <x v="4"/>
    <x v="0"/>
    <d v="2020-06-23T21:36:55"/>
    <d v="2020-06-23T20:18:31"/>
    <x v="0"/>
    <x v="5"/>
    <n v="4703.9999994914979"/>
    <n v="78.399999991524965"/>
    <n v="862.39999990677461"/>
    <n v="1"/>
    <s v="D552974"/>
    <s v="Closed"/>
    <x v="0"/>
  </r>
  <r>
    <s v="Marianna"/>
    <s v="ALTHA (12)"/>
    <x v="7"/>
    <x v="592"/>
    <n v="2"/>
    <x v="7"/>
    <x v="0"/>
    <d v="2020-06-24T14:40:54"/>
    <d v="2020-06-24T13:21:05"/>
    <x v="0"/>
    <x v="5"/>
    <n v="4788.9999998733401"/>
    <n v="79.816666664555669"/>
    <n v="159.63333332911134"/>
    <n v="1"/>
    <s v="D552980"/>
    <s v="Closed"/>
    <x v="0"/>
  </r>
  <r>
    <s v="Marianna"/>
    <s v="MARIANNA (14)"/>
    <x v="10"/>
    <x v="73"/>
    <n v="14"/>
    <x v="1"/>
    <x v="0"/>
    <d v="2020-06-24T14:57:53"/>
    <d v="2020-06-24T14:31:16"/>
    <x v="0"/>
    <x v="5"/>
    <n v="1596.9999999040738"/>
    <n v="26.616666665067896"/>
    <n v="372.63333331095055"/>
    <n v="1"/>
    <s v="D552985"/>
    <s v="Closed"/>
    <x v="0"/>
  </r>
  <r>
    <s v="Marianna"/>
    <s v="CHIPOLA (15)"/>
    <x v="1"/>
    <x v="593"/>
    <n v="5"/>
    <x v="2"/>
    <x v="0"/>
    <d v="2020-06-24T15:55:50"/>
    <d v="2020-06-24T14:38:00"/>
    <x v="0"/>
    <x v="5"/>
    <n v="4669.9999997159466"/>
    <n v="77.83333332859911"/>
    <n v="389.16666664299555"/>
    <n v="1"/>
    <s v="D552986"/>
    <s v="Closed"/>
    <x v="0"/>
  </r>
  <r>
    <s v="Fernandina Beach"/>
    <s v="JL TERRY (23)"/>
    <x v="22"/>
    <x v="342"/>
    <n v="18"/>
    <x v="1"/>
    <x v="0"/>
    <d v="2020-06-25T06:51:38"/>
    <d v="2020-06-25T04:20:00"/>
    <x v="0"/>
    <x v="5"/>
    <n v="9098.0000000679865"/>
    <n v="151.63333333446644"/>
    <n v="2729.400000020396"/>
    <n v="1"/>
    <s v="D552994"/>
    <s v="Closed"/>
    <x v="0"/>
  </r>
  <r>
    <s v="Marianna"/>
    <s v="ALTHA (12)"/>
    <x v="7"/>
    <x v="441"/>
    <n v="25"/>
    <x v="1"/>
    <x v="0"/>
    <d v="2020-06-25T18:53:39"/>
    <d v="2020-06-25T17:05:16"/>
    <x v="0"/>
    <x v="5"/>
    <n v="6503.0000000959262"/>
    <n v="108.3833333349321"/>
    <n v="2709.5833333733026"/>
    <n v="1"/>
    <s v="D553003"/>
    <s v="Closed"/>
    <x v="0"/>
  </r>
  <r>
    <s v="Fernandina Beach"/>
    <s v="JL TERRY (23)"/>
    <x v="13"/>
    <x v="594"/>
    <n v="1"/>
    <x v="2"/>
    <x v="0"/>
    <d v="2020-06-26T13:13:00"/>
    <d v="2020-06-26T11:46:00"/>
    <x v="0"/>
    <x v="5"/>
    <n v="5220.0000000419095"/>
    <n v="87.000000000698492"/>
    <n v="87.000000000698492"/>
    <n v="1"/>
    <s v="C553005"/>
    <s v="Closed"/>
    <x v="0"/>
  </r>
  <r>
    <s v="Fernandina Beach"/>
    <s v="JL TERRY (23)"/>
    <x v="23"/>
    <x v="595"/>
    <n v="1"/>
    <x v="1"/>
    <x v="0"/>
    <d v="2020-06-26T16:47:00"/>
    <d v="2020-06-26T15:45:00"/>
    <x v="0"/>
    <x v="5"/>
    <n v="3720.0000001816079"/>
    <n v="62.000000003026798"/>
    <n v="62.000000003026798"/>
    <n v="1"/>
    <s v="C553007"/>
    <s v="Closed"/>
    <x v="0"/>
  </r>
  <r>
    <s v="Marianna"/>
    <s v="MARIANNA (14)"/>
    <x v="16"/>
    <x v="287"/>
    <n v="4"/>
    <x v="1"/>
    <x v="0"/>
    <d v="2020-06-26T20:09:34"/>
    <d v="2020-06-26T18:02:00"/>
    <x v="0"/>
    <x v="5"/>
    <n v="7654.0000000968575"/>
    <n v="127.56666666828096"/>
    <n v="510.26666667312384"/>
    <n v="1"/>
    <s v="D553012"/>
    <s v="Closed"/>
    <x v="0"/>
  </r>
  <r>
    <s v="Marianna"/>
    <s v="MARIANNA (14)"/>
    <x v="16"/>
    <x v="287"/>
    <n v="4"/>
    <x v="2"/>
    <x v="0"/>
    <d v="2020-06-27T00:46:30"/>
    <d v="2020-06-26T20:12:05"/>
    <x v="0"/>
    <x v="5"/>
    <n v="16465.000000339933"/>
    <n v="274.41666667233221"/>
    <n v="1097.6666666893288"/>
    <n v="1"/>
    <s v="D553017"/>
    <s v="Closed"/>
    <x v="0"/>
  </r>
  <r>
    <s v="Marianna"/>
    <s v="BLOUNTSTOWN (18)"/>
    <x v="17"/>
    <x v="110"/>
    <n v="9"/>
    <x v="4"/>
    <x v="0"/>
    <d v="2020-06-27T09:26:06"/>
    <d v="2020-06-27T08:12:00"/>
    <x v="0"/>
    <x v="5"/>
    <n v="4446.0000001592562"/>
    <n v="74.100000002654269"/>
    <n v="666.90000002388842"/>
    <n v="1"/>
    <s v="D553020"/>
    <s v="Closed"/>
    <x v="0"/>
  </r>
  <r>
    <s v="Marianna"/>
    <s v="MARIANNA (14)"/>
    <x v="5"/>
    <x v="596"/>
    <n v="1"/>
    <x v="2"/>
    <x v="0"/>
    <d v="2020-06-27T10:25:39"/>
    <d v="2020-06-27T09:16:00"/>
    <x v="0"/>
    <x v="5"/>
    <n v="4178.9999999804422"/>
    <n v="69.649999999674037"/>
    <n v="69.649999999674037"/>
    <n v="1"/>
    <s v="C553019"/>
    <s v="Closed"/>
    <x v="0"/>
  </r>
  <r>
    <s v="Marianna"/>
    <s v="MARIANNA (14)"/>
    <x v="5"/>
    <x v="597"/>
    <n v="1"/>
    <x v="4"/>
    <x v="0"/>
    <d v="2020-06-28T20:29:48"/>
    <d v="2020-06-28T17:54:00"/>
    <x v="0"/>
    <x v="5"/>
    <n v="9348.0000000447035"/>
    <n v="155.80000000074506"/>
    <n v="155.80000000074506"/>
    <n v="1"/>
    <s v="C553023"/>
    <s v="Closed"/>
    <x v="0"/>
  </r>
  <r>
    <s v="Marianna"/>
    <s v="CAVERNS ROAD (11)"/>
    <x v="9"/>
    <x v="598"/>
    <n v="1"/>
    <x v="1"/>
    <x v="0"/>
    <d v="2020-06-29T10:56:05"/>
    <d v="2020-06-29T09:47:00"/>
    <x v="0"/>
    <x v="5"/>
    <n v="4145.000000204891"/>
    <n v="69.083333336748183"/>
    <n v="69.083333336748183"/>
    <n v="1"/>
    <s v="C553024"/>
    <s v="Closed"/>
    <x v="0"/>
  </r>
  <r>
    <s v="Fernandina Beach"/>
    <s v="JL TERRY (23)"/>
    <x v="23"/>
    <x v="599"/>
    <n v="13"/>
    <x v="4"/>
    <x v="1"/>
    <d v="2020-06-30T00:01:54"/>
    <d v="2020-06-29T21:27:15"/>
    <x v="0"/>
    <x v="5"/>
    <n v="9279.000000259839"/>
    <n v="154.65000000433065"/>
    <n v="2010.4500000562984"/>
    <n v="1"/>
    <s v="D553029"/>
    <s v="Closed"/>
    <x v="0"/>
  </r>
  <r>
    <s v="Fernandina Beach"/>
    <s v="JL TERRY (23)"/>
    <x v="23"/>
    <x v="600"/>
    <n v="1"/>
    <x v="4"/>
    <x v="1"/>
    <d v="2020-06-30T00:06:00"/>
    <d v="2020-06-29T22:08:00"/>
    <x v="0"/>
    <x v="5"/>
    <n v="7079.9999998183921"/>
    <n v="117.9999999969732"/>
    <n v="117.9999999969732"/>
    <n v="1"/>
    <s v="C553028"/>
    <s v="Closed"/>
    <x v="0"/>
  </r>
  <r>
    <s v="Marianna"/>
    <s v="MARIANNA (14)"/>
    <x v="16"/>
    <x v="112"/>
    <n v="22"/>
    <x v="1"/>
    <x v="0"/>
    <d v="2020-06-30T04:10:31"/>
    <d v="2020-06-30T02:57:33"/>
    <x v="0"/>
    <x v="5"/>
    <n v="4377.9999999795109"/>
    <n v="72.966666666325182"/>
    <n v="1605.266666659154"/>
    <n v="1"/>
    <s v="D553035"/>
    <s v="Closed"/>
    <x v="0"/>
  </r>
  <r>
    <s v="Fernandina Beach"/>
    <s v="JL TERRY (23)"/>
    <x v="22"/>
    <x v="601"/>
    <n v="1"/>
    <x v="5"/>
    <x v="0"/>
    <d v="2020-06-30T08:38:01"/>
    <d v="2020-06-30T08:07:00"/>
    <x v="0"/>
    <x v="5"/>
    <n v="1861.0000000102445"/>
    <n v="31.016666666837409"/>
    <n v="31.016666666837409"/>
    <n v="1"/>
    <s v="C553036"/>
    <s v="Closed"/>
    <x v="0"/>
  </r>
  <r>
    <s v="Fernandina Beach"/>
    <s v="JL TERRY (23)"/>
    <x v="22"/>
    <x v="602"/>
    <n v="7"/>
    <x v="2"/>
    <x v="0"/>
    <d v="2020-06-30T12:23:20"/>
    <d v="2020-06-30T11:05:00"/>
    <x v="0"/>
    <x v="5"/>
    <n v="4699.9999998137355"/>
    <n v="78.333333330228925"/>
    <n v="548.33333331160247"/>
    <n v="1"/>
    <s v="D553039"/>
    <s v="Closed"/>
    <x v="0"/>
  </r>
  <r>
    <s v="Marianna"/>
    <s v="CAVERNS ROAD (11)"/>
    <x v="26"/>
    <x v="99"/>
    <n v="56"/>
    <x v="1"/>
    <x v="0"/>
    <d v="2020-07-01T17:07:52"/>
    <d v="2020-07-01T16:25:00"/>
    <x v="0"/>
    <x v="6"/>
    <n v="2571.999999624677"/>
    <n v="42.866666660411283"/>
    <n v="2400.5333329830319"/>
    <n v="1"/>
    <s v="D553049"/>
    <s v="Closed"/>
    <x v="0"/>
  </r>
  <r>
    <s v="Marianna"/>
    <s v="CAVERNS ROAD (11)"/>
    <x v="9"/>
    <x v="603"/>
    <n v="1"/>
    <x v="1"/>
    <x v="0"/>
    <d v="2020-07-01T17:37:00"/>
    <d v="2020-07-01T16:32:52"/>
    <x v="0"/>
    <x v="6"/>
    <n v="3847.9999999282882"/>
    <n v="64.133333332138136"/>
    <n v="64.133333332138136"/>
    <n v="1"/>
    <s v="C553048"/>
    <s v="Closed"/>
    <x v="0"/>
  </r>
  <r>
    <s v="Marianna"/>
    <s v="CAVERNS ROAD (11)"/>
    <x v="9"/>
    <x v="604"/>
    <n v="3"/>
    <x v="1"/>
    <x v="0"/>
    <d v="2020-07-01T19:04:26"/>
    <d v="2020-07-01T18:07:52"/>
    <x v="0"/>
    <x v="6"/>
    <n v="3394.0000000409782"/>
    <n v="56.566666667349637"/>
    <n v="169.70000000204891"/>
    <n v="1"/>
    <s v="D553054"/>
    <s v="Closed"/>
    <x v="0"/>
  </r>
  <r>
    <s v="Fernandina Beach"/>
    <s v="JL TERRY (23)"/>
    <x v="13"/>
    <x v="605"/>
    <n v="1"/>
    <x v="4"/>
    <x v="0"/>
    <d v="2020-07-01T19:57:00"/>
    <d v="2020-07-01T19:03:00"/>
    <x v="0"/>
    <x v="6"/>
    <n v="3240.0000005029142"/>
    <n v="54.000000008381903"/>
    <n v="54.000000008381903"/>
    <n v="1"/>
    <s v="C553053"/>
    <s v="Closed"/>
    <x v="0"/>
  </r>
  <r>
    <s v="Marianna"/>
    <s v="MARIANNA (14)"/>
    <x v="16"/>
    <x v="606"/>
    <n v="1"/>
    <x v="1"/>
    <x v="0"/>
    <d v="2020-07-02T09:21:00"/>
    <d v="2020-07-02T08:33:00"/>
    <x v="0"/>
    <x v="6"/>
    <n v="2879.9999999580905"/>
    <n v="47.999999999301508"/>
    <n v="47.999999999301508"/>
    <n v="1"/>
    <s v="C553056"/>
    <s v="Closed"/>
    <x v="0"/>
  </r>
  <r>
    <s v="Marianna"/>
    <s v="CAVERNS ROAD (11)"/>
    <x v="9"/>
    <x v="607"/>
    <n v="1"/>
    <x v="6"/>
    <x v="0"/>
    <d v="2020-07-02T11:36:00"/>
    <d v="2020-07-02T11:10:00"/>
    <x v="0"/>
    <x v="6"/>
    <n v="1559.9999994272366"/>
    <n v="25.999999990453944"/>
    <n v="25.999999990453944"/>
    <n v="1"/>
    <s v="C553058"/>
    <s v="Closed"/>
    <x v="0"/>
  </r>
  <r>
    <s v="Marianna"/>
    <s v="MARIANNA (14)"/>
    <x v="16"/>
    <x v="608"/>
    <n v="3"/>
    <x v="2"/>
    <x v="0"/>
    <d v="2020-07-02T16:35:00"/>
    <d v="2020-07-02T15:12:00"/>
    <x v="0"/>
    <x v="6"/>
    <n v="4979.9999998882413"/>
    <n v="82.999999998137355"/>
    <n v="248.99999999441206"/>
    <n v="1"/>
    <s v="D553061"/>
    <s v="Closed"/>
    <x v="0"/>
  </r>
  <r>
    <s v="Marianna"/>
    <s v="CHIPOLA (15)"/>
    <x v="3"/>
    <x v="609"/>
    <n v="1"/>
    <x v="10"/>
    <x v="0"/>
    <d v="2020-07-03T18:57:29"/>
    <d v="2020-07-03T16:01:00"/>
    <x v="0"/>
    <x v="6"/>
    <n v="10588.999999710359"/>
    <n v="176.48333332850598"/>
    <n v="176.48333332850598"/>
    <n v="1"/>
    <s v="C553062"/>
    <s v="Closed"/>
    <x v="0"/>
  </r>
  <r>
    <s v="Marianna"/>
    <s v="ALTHA (12)"/>
    <x v="7"/>
    <x v="610"/>
    <n v="5"/>
    <x v="7"/>
    <x v="0"/>
    <d v="2020-07-03T17:59:00"/>
    <d v="2020-07-03T16:40:00"/>
    <x v="0"/>
    <x v="6"/>
    <n v="4739.9999997345731"/>
    <n v="78.999999995576218"/>
    <n v="394.99999997788109"/>
    <n v="1"/>
    <s v="D553081"/>
    <s v="Closed"/>
    <x v="0"/>
  </r>
  <r>
    <s v="Marianna"/>
    <s v="MARIANNA (14)"/>
    <x v="10"/>
    <x v="107"/>
    <n v="31"/>
    <x v="7"/>
    <x v="0"/>
    <d v="2020-07-03T19:00:16"/>
    <d v="2020-07-03T16:54:00"/>
    <x v="0"/>
    <x v="6"/>
    <n v="7575.9999994654208"/>
    <n v="126.26666665775701"/>
    <n v="3914.2666663904674"/>
    <n v="1"/>
    <s v="D553083"/>
    <s v="Closed"/>
    <x v="0"/>
  </r>
  <r>
    <s v="Marianna"/>
    <s v="CHIPOLA (15)"/>
    <x v="4"/>
    <x v="570"/>
    <n v="25"/>
    <x v="1"/>
    <x v="0"/>
    <d v="2020-07-03T19:49:11"/>
    <d v="2020-07-03T18:49:00"/>
    <x v="0"/>
    <x v="6"/>
    <n v="3610.9999998472631"/>
    <n v="60.183333330787718"/>
    <n v="1504.583333269693"/>
    <n v="1"/>
    <s v="D553088"/>
    <s v="Closed"/>
    <x v="0"/>
  </r>
  <r>
    <s v="Marianna"/>
    <s v="MARIANNA (14)"/>
    <x v="5"/>
    <x v="611"/>
    <n v="71"/>
    <x v="1"/>
    <x v="0"/>
    <d v="2020-07-03T23:34:08"/>
    <d v="2020-07-03T22:28:00"/>
    <x v="0"/>
    <x v="6"/>
    <n v="3967.9999996908009"/>
    <n v="66.133333328180015"/>
    <n v="4695.4666663007811"/>
    <n v="1"/>
    <s v="D553097"/>
    <s v="Closed"/>
    <x v="0"/>
  </r>
  <r>
    <s v="Fernandina Beach"/>
    <s v="STEPDOWN (22)"/>
    <x v="14"/>
    <x v="612"/>
    <n v="1"/>
    <x v="4"/>
    <x v="0"/>
    <d v="2020-07-04T06:32:24"/>
    <d v="2020-07-04T04:59:00"/>
    <x v="0"/>
    <x v="6"/>
    <n v="5603.999999910593"/>
    <n v="93.399999998509884"/>
    <n v="93.399999998509884"/>
    <n v="1"/>
    <s v="C553107"/>
    <s v="Closed"/>
    <x v="0"/>
  </r>
  <r>
    <s v="Fernandina Beach"/>
    <s v="JL TERRY (23)"/>
    <x v="23"/>
    <x v="613"/>
    <n v="42"/>
    <x v="4"/>
    <x v="0"/>
    <d v="2020-07-04T10:10:26"/>
    <d v="2020-07-04T08:53:00"/>
    <x v="0"/>
    <x v="6"/>
    <n v="4646.0000003920868"/>
    <n v="77.433333339868113"/>
    <n v="3252.2000002744608"/>
    <n v="1"/>
    <s v="D553122"/>
    <s v="Closed"/>
    <x v="0"/>
  </r>
  <r>
    <s v="Fernandina Beach"/>
    <s v="JL TERRY (23)"/>
    <x v="13"/>
    <x v="614"/>
    <n v="1"/>
    <x v="5"/>
    <x v="0"/>
    <d v="2020-07-04T09:47:40"/>
    <d v="2020-07-04T09:00:00"/>
    <x v="0"/>
    <x v="6"/>
    <n v="2860.0000003119931"/>
    <n v="47.666666671866551"/>
    <n v="47.666666671866551"/>
    <n v="1"/>
    <s v="C553112"/>
    <s v="Closed"/>
    <x v="0"/>
  </r>
  <r>
    <s v="Fernandina Beach"/>
    <s v="JL TERRY (23)"/>
    <x v="23"/>
    <x v="615"/>
    <n v="1"/>
    <x v="5"/>
    <x v="0"/>
    <d v="2020-07-04T10:06:27"/>
    <d v="2020-07-04T09:04:00"/>
    <x v="0"/>
    <x v="6"/>
    <n v="3746.9999995781109"/>
    <n v="62.449999992968515"/>
    <n v="62.449999992968515"/>
    <n v="1"/>
    <s v="C553113"/>
    <s v="Closed"/>
    <x v="0"/>
  </r>
  <r>
    <s v="Marianna"/>
    <s v="CAVERNS ROAD (11)"/>
    <x v="9"/>
    <x v="616"/>
    <n v="1"/>
    <x v="1"/>
    <x v="0"/>
    <d v="2020-07-04T12:36:37"/>
    <d v="2020-07-04T11:09:00"/>
    <x v="0"/>
    <x v="6"/>
    <n v="5256.9999998901039"/>
    <n v="87.616666664835066"/>
    <n v="87.616666664835066"/>
    <n v="1"/>
    <s v="C553123"/>
    <s v="Closed"/>
    <x v="0"/>
  </r>
  <r>
    <s v="Marianna"/>
    <s v="CAVERNS ROAD (11)"/>
    <x v="9"/>
    <x v="434"/>
    <n v="1"/>
    <x v="7"/>
    <x v="0"/>
    <d v="2020-07-04T23:19:19"/>
    <d v="2020-07-04T20:04:00"/>
    <x v="0"/>
    <x v="6"/>
    <n v="11719.000000460073"/>
    <n v="195.31666667433456"/>
    <n v="195.31666667433456"/>
    <n v="1"/>
    <s v="D553128"/>
    <s v="Closed"/>
    <x v="0"/>
  </r>
  <r>
    <s v="Fernandina Beach"/>
    <s v="AIP (24)"/>
    <x v="11"/>
    <x v="617"/>
    <n v="1"/>
    <x v="5"/>
    <x v="0"/>
    <d v="2020-07-05T09:22:00"/>
    <d v="2020-07-05T08:30:00"/>
    <x v="0"/>
    <x v="6"/>
    <n v="3120.0000001117587"/>
    <n v="52.000000001862645"/>
    <n v="52.000000001862645"/>
    <n v="1"/>
    <s v="C553130"/>
    <s v="Closed"/>
    <x v="0"/>
  </r>
  <r>
    <s v="Marianna"/>
    <s v="MARIANNA (14)"/>
    <x v="5"/>
    <x v="618"/>
    <n v="1"/>
    <x v="1"/>
    <x v="0"/>
    <d v="2020-07-05T13:35:52"/>
    <d v="2020-07-05T12:17:00"/>
    <x v="0"/>
    <x v="6"/>
    <n v="4731.9999997504056"/>
    <n v="78.866666662506759"/>
    <n v="78.866666662506759"/>
    <n v="1"/>
    <s v="C553131"/>
    <s v="Closed"/>
    <x v="0"/>
  </r>
  <r>
    <s v="Fernandina Beach"/>
    <s v="JL TERRY (23)"/>
    <x v="18"/>
    <x v="619"/>
    <n v="568"/>
    <x v="1"/>
    <x v="0"/>
    <d v="2020-07-05T16:50:00"/>
    <d v="2020-07-05T15:17:00"/>
    <x v="0"/>
    <x v="6"/>
    <n v="5579.9999999580905"/>
    <n v="92.999999999301508"/>
    <n v="52823.999999603257"/>
    <n v="1"/>
    <s v="D553204"/>
    <s v="Closed"/>
    <x v="0"/>
  </r>
  <r>
    <s v="Fernandina Beach"/>
    <s v="STEPDOWN (22)"/>
    <x v="24"/>
    <x v="482"/>
    <n v="1"/>
    <x v="7"/>
    <x v="0"/>
    <d v="2020-07-06T06:40:00"/>
    <d v="2020-07-06T05:45:00"/>
    <x v="0"/>
    <x v="6"/>
    <n v="3300.0000000698492"/>
    <n v="55.000000001164153"/>
    <n v="55.000000001164153"/>
    <n v="1"/>
    <s v="C553205"/>
    <s v="Closed"/>
    <x v="0"/>
  </r>
  <r>
    <s v="Fernandina Beach"/>
    <s v="AIP (24)"/>
    <x v="11"/>
    <x v="620"/>
    <n v="1"/>
    <x v="1"/>
    <x v="0"/>
    <d v="2020-07-06T10:19:08"/>
    <d v="2020-07-06T09:46:00"/>
    <x v="0"/>
    <x v="6"/>
    <n v="1987.9999995231628"/>
    <n v="33.133333325386047"/>
    <n v="33.133333325386047"/>
    <n v="1"/>
    <s v="C553206"/>
    <s v="Closed"/>
    <x v="0"/>
  </r>
  <r>
    <s v="Marianna"/>
    <s v="CHIPOLA (15)"/>
    <x v="3"/>
    <x v="621"/>
    <n v="2"/>
    <x v="10"/>
    <x v="0"/>
    <d v="2020-07-07T18:27:00"/>
    <d v="2020-07-07T15:36:00"/>
    <x v="0"/>
    <x v="6"/>
    <n v="10260.000000125729"/>
    <n v="171.00000000209548"/>
    <n v="342.00000000419095"/>
    <n v="1"/>
    <s v="D553218"/>
    <s v="Closed"/>
    <x v="0"/>
  </r>
  <r>
    <s v="Fernandina Beach"/>
    <s v="JL TERRY (23)"/>
    <x v="23"/>
    <x v="622"/>
    <n v="1"/>
    <x v="4"/>
    <x v="0"/>
    <d v="2020-07-07T16:46:55"/>
    <d v="2020-07-07T15:36:00"/>
    <x v="0"/>
    <x v="6"/>
    <n v="4255.000000144355"/>
    <n v="70.916666669072583"/>
    <n v="70.916666669072583"/>
    <n v="1"/>
    <s v="C553216"/>
    <s v="Closed"/>
    <x v="0"/>
  </r>
  <r>
    <s v="Marianna"/>
    <s v="CHIPOLA (15)"/>
    <x v="3"/>
    <x v="623"/>
    <n v="6"/>
    <x v="10"/>
    <x v="0"/>
    <d v="2020-07-07T18:29:00"/>
    <d v="2020-07-07T16:35:00"/>
    <x v="0"/>
    <x v="6"/>
    <n v="6840.0000002933666"/>
    <n v="114.00000000488944"/>
    <n v="684.00000002933666"/>
    <n v="1"/>
    <s v="D553219"/>
    <s v="Closed"/>
    <x v="0"/>
  </r>
  <r>
    <s v="Marianna"/>
    <s v="MARIANNA (14)"/>
    <x v="16"/>
    <x v="252"/>
    <n v="22"/>
    <x v="1"/>
    <x v="0"/>
    <d v="2020-07-08T19:10:32"/>
    <d v="2020-07-08T18:11:33"/>
    <x v="0"/>
    <x v="6"/>
    <n v="3538.9999999897555"/>
    <n v="58.983333333162591"/>
    <n v="1297.633333329577"/>
    <n v="1"/>
    <s v="D553227"/>
    <s v="Closed"/>
    <x v="0"/>
  </r>
  <r>
    <s v="Marianna"/>
    <s v="CHIPOLA (15)"/>
    <x v="0"/>
    <x v="578"/>
    <n v="76"/>
    <x v="1"/>
    <x v="0"/>
    <d v="2020-07-08T23:00:03"/>
    <d v="2020-07-08T20:58:24"/>
    <x v="0"/>
    <x v="6"/>
    <n v="7299.0000000922009"/>
    <n v="121.65000000153668"/>
    <n v="9245.4000001167879"/>
    <n v="1"/>
    <s v="D553246"/>
    <s v="Closed"/>
    <x v="0"/>
  </r>
  <r>
    <s v="Marianna"/>
    <s v="CAVERNS ROAD (11)"/>
    <x v="9"/>
    <x v="624"/>
    <n v="1"/>
    <x v="7"/>
    <x v="0"/>
    <d v="2020-07-09T00:17:37"/>
    <d v="2020-07-08T21:10:00"/>
    <x v="0"/>
    <x v="6"/>
    <n v="11256.999999959953"/>
    <n v="187.61666666599922"/>
    <n v="187.61666666599922"/>
    <n v="1"/>
    <s v="C553237"/>
    <s v="Closed"/>
    <x v="0"/>
  </r>
  <r>
    <s v="Marianna"/>
    <s v="ALTHA (12)"/>
    <x v="7"/>
    <x v="296"/>
    <n v="24"/>
    <x v="1"/>
    <x v="0"/>
    <d v="2020-07-08T23:45:40"/>
    <d v="2020-07-08T21:25:00"/>
    <x v="0"/>
    <x v="6"/>
    <n v="8440.0000002700835"/>
    <n v="140.66666667116806"/>
    <n v="3376.0000001080334"/>
    <n v="1"/>
    <s v="D553255"/>
    <s v="Closed"/>
    <x v="0"/>
  </r>
  <r>
    <s v="Marianna"/>
    <s v="ALTHA (12)"/>
    <x v="7"/>
    <x v="625"/>
    <n v="1"/>
    <x v="1"/>
    <x v="0"/>
    <d v="2020-07-08T23:51:03"/>
    <d v="2020-07-08T21:31:14"/>
    <x v="0"/>
    <x v="6"/>
    <n v="8389.0000002924353"/>
    <n v="139.81666667154059"/>
    <n v="139.81666667154059"/>
    <n v="1"/>
    <s v="C553245"/>
    <s v="Closed"/>
    <x v="0"/>
  </r>
  <r>
    <s v="Marianna"/>
    <s v="CAVERNS ROAD (11)"/>
    <x v="9"/>
    <x v="626"/>
    <n v="1"/>
    <x v="2"/>
    <x v="0"/>
    <d v="2020-07-09T12:45:00"/>
    <d v="2020-07-09T10:21:00"/>
    <x v="0"/>
    <x v="6"/>
    <n v="8639.9999998742715"/>
    <n v="143.99999999790452"/>
    <n v="143.99999999790452"/>
    <n v="1"/>
    <s v="D553259"/>
    <s v="Closed"/>
    <x v="0"/>
  </r>
  <r>
    <s v="Fernandina Beach"/>
    <s v="AIP (24)"/>
    <x v="11"/>
    <x v="627"/>
    <n v="1"/>
    <x v="1"/>
    <x v="0"/>
    <d v="2020-07-10T05:40:00"/>
    <d v="2020-07-10T03:19:00"/>
    <x v="0"/>
    <x v="6"/>
    <n v="8459.999999916181"/>
    <n v="140.99999999860302"/>
    <n v="140.99999999860302"/>
    <n v="1"/>
    <s v="C553262"/>
    <s v="Closed"/>
    <x v="0"/>
  </r>
  <r>
    <s v="Fernandina Beach"/>
    <s v="AIP (24)"/>
    <x v="11"/>
    <x v="628"/>
    <n v="27"/>
    <x v="1"/>
    <x v="0"/>
    <d v="2020-07-10T05:43:12"/>
    <d v="2020-07-10T04:58:38"/>
    <x v="0"/>
    <x v="6"/>
    <n v="2674.0000002086163"/>
    <n v="44.566666670143604"/>
    <n v="1203.3000000938773"/>
    <n v="1"/>
    <s v="D553265"/>
    <s v="Closed"/>
    <x v="0"/>
  </r>
  <r>
    <s v="Fernandina Beach"/>
    <s v="JL TERRY (23)"/>
    <x v="22"/>
    <x v="629"/>
    <n v="4"/>
    <x v="1"/>
    <x v="0"/>
    <d v="2020-07-10T08:53:30"/>
    <d v="2020-07-10T08:15:29"/>
    <x v="0"/>
    <x v="6"/>
    <n v="2281.0000001220033"/>
    <n v="38.016666668700054"/>
    <n v="152.06666667480022"/>
    <n v="1"/>
    <s v="D553268"/>
    <s v="Closed"/>
    <x v="0"/>
  </r>
  <r>
    <s v="Marianna"/>
    <s v="MARIANNA (14)"/>
    <x v="10"/>
    <x v="630"/>
    <n v="1"/>
    <x v="4"/>
    <x v="0"/>
    <d v="2020-07-10T11:51:28"/>
    <d v="2020-07-10T10:49:00"/>
    <x v="0"/>
    <x v="6"/>
    <n v="3747.9999998118728"/>
    <n v="62.466666663531214"/>
    <n v="62.466666663531214"/>
    <n v="1"/>
    <s v="C553269"/>
    <s v="Closed"/>
    <x v="0"/>
  </r>
  <r>
    <s v="Marianna"/>
    <s v="MARIANNA (14)"/>
    <x v="5"/>
    <x v="631"/>
    <n v="38"/>
    <x v="1"/>
    <x v="0"/>
    <d v="2020-07-10T19:33:33"/>
    <d v="2020-07-10T18:31:00"/>
    <x v="0"/>
    <x v="6"/>
    <n v="3753.0000003520399"/>
    <n v="62.550000005867332"/>
    <n v="2376.9000002229586"/>
    <n v="1"/>
    <s v="D553274"/>
    <s v="Closed"/>
    <x v="0"/>
  </r>
  <r>
    <s v="Fernandina Beach"/>
    <s v="STEPDOWN (22)"/>
    <x v="14"/>
    <x v="632"/>
    <n v="1"/>
    <x v="5"/>
    <x v="0"/>
    <d v="2020-07-10T21:46:46"/>
    <d v="2020-07-10T20:59:34"/>
    <x v="0"/>
    <x v="6"/>
    <n v="2832.0000000530854"/>
    <n v="47.200000000884756"/>
    <n v="47.200000000884756"/>
    <n v="1"/>
    <s v="C553279"/>
    <s v="Closed"/>
    <x v="0"/>
  </r>
  <r>
    <s v="Fernandina Beach"/>
    <s v="JL TERRY (23)"/>
    <x v="18"/>
    <x v="633"/>
    <n v="1"/>
    <x v="6"/>
    <x v="0"/>
    <d v="2020-07-11T15:39:34"/>
    <d v="2020-07-11T15:04:00"/>
    <x v="0"/>
    <x v="6"/>
    <n v="2133.9999997057021"/>
    <n v="35.566666661761701"/>
    <n v="35.566666661761701"/>
    <n v="1"/>
    <s v="C553284"/>
    <s v="Closed"/>
    <x v="0"/>
  </r>
  <r>
    <s v="Marianna"/>
    <s v="BLOUNTSTOWN (18)"/>
    <x v="17"/>
    <x v="634"/>
    <n v="15"/>
    <x v="4"/>
    <x v="0"/>
    <d v="2020-07-12T08:36:43"/>
    <d v="2020-07-12T07:36:00"/>
    <x v="0"/>
    <x v="6"/>
    <n v="3642.9999997839332"/>
    <n v="60.716666663065553"/>
    <n v="910.74999994598329"/>
    <n v="1"/>
    <s v="D553295"/>
    <s v="Closed"/>
    <x v="0"/>
  </r>
  <r>
    <s v="Marianna"/>
    <s v="CHIPOLA (15)"/>
    <x v="3"/>
    <x v="635"/>
    <n v="23"/>
    <x v="1"/>
    <x v="0"/>
    <d v="2020-07-12T10:06:58"/>
    <d v="2020-07-12T08:19:00"/>
    <x v="0"/>
    <x v="6"/>
    <n v="6477.9999999096617"/>
    <n v="107.96666666516103"/>
    <n v="2483.2333332987037"/>
    <n v="1"/>
    <s v="D553305"/>
    <s v="Closed"/>
    <x v="0"/>
  </r>
  <r>
    <s v="Marianna"/>
    <s v="BLOUNTSTOWN (18)"/>
    <x v="17"/>
    <x v="636"/>
    <n v="1"/>
    <x v="2"/>
    <x v="0"/>
    <d v="2020-07-12T10:50:54"/>
    <d v="2020-07-12T08:55:00"/>
    <x v="0"/>
    <x v="6"/>
    <n v="6953.999999910593"/>
    <n v="115.89999999850988"/>
    <n v="115.89999999850988"/>
    <n v="1"/>
    <s v="C553299"/>
    <s v="Closed"/>
    <x v="0"/>
  </r>
  <r>
    <s v="Marianna"/>
    <s v="BLOUNTSTOWN (18)"/>
    <x v="17"/>
    <x v="637"/>
    <n v="1"/>
    <x v="4"/>
    <x v="0"/>
    <d v="2020-07-12T11:27:03"/>
    <d v="2020-07-12T11:04:00"/>
    <x v="0"/>
    <x v="6"/>
    <n v="1383.000000170432"/>
    <n v="23.050000002840534"/>
    <n v="23.050000002840534"/>
    <n v="1"/>
    <s v="C553306"/>
    <s v="Closed"/>
    <x v="0"/>
  </r>
  <r>
    <s v="Marianna"/>
    <s v="CHIPOLA (15)"/>
    <x v="0"/>
    <x v="578"/>
    <n v="86"/>
    <x v="1"/>
    <x v="0"/>
    <d v="2020-07-12T22:08:26"/>
    <d v="2020-07-12T20:48:00"/>
    <x v="0"/>
    <x v="6"/>
    <n v="4825.9999997215346"/>
    <n v="80.433333328692243"/>
    <n v="6917.2666662675329"/>
    <n v="1"/>
    <s v="D553344"/>
    <s v="Closed"/>
    <x v="0"/>
  </r>
  <r>
    <s v="Marianna"/>
    <s v="MARIANNA (14)"/>
    <x v="5"/>
    <x v="87"/>
    <n v="148"/>
    <x v="1"/>
    <x v="0"/>
    <d v="2020-07-12T23:15:19"/>
    <d v="2020-07-12T20:48:00"/>
    <x v="0"/>
    <x v="6"/>
    <n v="8838.9999998733401"/>
    <n v="147.31666666455567"/>
    <n v="21802.866666354239"/>
    <n v="1"/>
    <s v="D553372"/>
    <s v="Closed"/>
    <x v="0"/>
  </r>
  <r>
    <s v="Marianna"/>
    <s v="MARIANNA (14)"/>
    <x v="5"/>
    <x v="5"/>
    <n v="10"/>
    <x v="1"/>
    <x v="0"/>
    <d v="2020-07-13T02:21:40"/>
    <d v="2020-07-12T20:53:00"/>
    <x v="0"/>
    <x v="6"/>
    <n v="19719.999999948777"/>
    <n v="328.66666666581295"/>
    <n v="3286.6666666581295"/>
    <n v="1"/>
    <s v="D553374"/>
    <s v="Closed"/>
    <x v="0"/>
  </r>
  <r>
    <s v="Marianna"/>
    <s v="CHIPOLA (15)"/>
    <x v="0"/>
    <x v="472"/>
    <n v="24"/>
    <x v="1"/>
    <x v="0"/>
    <d v="2020-07-12T21:50:38"/>
    <d v="2020-07-12T21:12:00"/>
    <x v="0"/>
    <x v="6"/>
    <n v="2317.9999999701977"/>
    <n v="38.633333332836628"/>
    <n v="927.19999998807907"/>
    <n v="1"/>
    <s v="D553353"/>
    <s v="Closed"/>
    <x v="0"/>
  </r>
  <r>
    <s v="Marianna"/>
    <s v="MARIANNA (14)"/>
    <x v="5"/>
    <x v="638"/>
    <n v="2"/>
    <x v="1"/>
    <x v="0"/>
    <d v="2020-07-13T01:12:34"/>
    <d v="2020-07-12T21:26:00"/>
    <x v="0"/>
    <x v="6"/>
    <n v="13593.999999971129"/>
    <n v="226.56666666618548"/>
    <n v="453.13333333237097"/>
    <n v="1"/>
    <s v="D553373"/>
    <s v="Closed"/>
    <x v="0"/>
  </r>
  <r>
    <s v="Marianna"/>
    <s v="BLOUNTSTOWN (18)"/>
    <x v="17"/>
    <x v="400"/>
    <n v="58"/>
    <x v="1"/>
    <x v="0"/>
    <d v="2020-07-12T22:24:55"/>
    <d v="2020-07-12T21:29:00"/>
    <x v="0"/>
    <x v="6"/>
    <n v="3354.9999997252598"/>
    <n v="55.916666662087664"/>
    <n v="3243.1666664010845"/>
    <n v="1"/>
    <s v="D553369"/>
    <s v="Closed"/>
    <x v="0"/>
  </r>
  <r>
    <s v="Marianna"/>
    <s v="CHIPOLA (15)"/>
    <x v="4"/>
    <x v="639"/>
    <n v="1"/>
    <x v="2"/>
    <x v="0"/>
    <d v="2020-07-13T13:05:06"/>
    <d v="2020-07-13T12:33:51"/>
    <x v="0"/>
    <x v="6"/>
    <n v="1875.0000001396984"/>
    <n v="31.250000002328306"/>
    <n v="31.250000002328306"/>
    <n v="1"/>
    <s v="C553376"/>
    <s v="Closed"/>
    <x v="0"/>
  </r>
  <r>
    <s v="Marianna"/>
    <s v="CHIPOLA (15)"/>
    <x v="4"/>
    <x v="640"/>
    <n v="1"/>
    <x v="4"/>
    <x v="0"/>
    <d v="2020-07-14T08:50:00"/>
    <d v="2020-07-14T08:00:00"/>
    <x v="0"/>
    <x v="6"/>
    <n v="2999.9999997206032"/>
    <n v="49.999999995343387"/>
    <n v="49.999999995343387"/>
    <n v="1"/>
    <s v="C553393"/>
    <s v="Closed"/>
    <x v="0"/>
  </r>
  <r>
    <s v="Fernandina Beach"/>
    <s v="JL TERRY (23)"/>
    <x v="23"/>
    <x v="641"/>
    <n v="51"/>
    <x v="2"/>
    <x v="0"/>
    <d v="2020-07-14T13:11:10"/>
    <d v="2020-07-14T12:38:00"/>
    <x v="0"/>
    <x v="6"/>
    <n v="1989.9999999906868"/>
    <n v="33.166666666511446"/>
    <n v="1691.4999999920838"/>
    <n v="1"/>
    <s v="D553384"/>
    <s v="Closed"/>
    <x v="0"/>
  </r>
  <r>
    <s v="Marianna"/>
    <s v="MARIANNA (14)"/>
    <x v="10"/>
    <x v="642"/>
    <n v="4"/>
    <x v="3"/>
    <x v="0"/>
    <d v="2020-07-14T17:25:00"/>
    <d v="2020-07-14T14:57:00"/>
    <x v="0"/>
    <x v="6"/>
    <n v="8880.0000000279397"/>
    <n v="148.00000000046566"/>
    <n v="592.00000000186265"/>
    <n v="1"/>
    <s v="D553389"/>
    <s v="Closed"/>
    <x v="1"/>
  </r>
  <r>
    <s v="Marianna"/>
    <s v="ALTHA (12)"/>
    <x v="7"/>
    <x v="643"/>
    <n v="1"/>
    <x v="5"/>
    <x v="0"/>
    <d v="2020-07-15T14:54:00"/>
    <d v="2020-07-15T14:18:00"/>
    <x v="0"/>
    <x v="6"/>
    <n v="2160.0000001257285"/>
    <n v="36.000000002095476"/>
    <n v="36.000000002095476"/>
    <n v="1"/>
    <s v="D553396"/>
    <s v="Closed"/>
    <x v="0"/>
  </r>
  <r>
    <s v="Fernandina Beach"/>
    <s v="JL TERRY (23)"/>
    <x v="23"/>
    <x v="644"/>
    <n v="1"/>
    <x v="2"/>
    <x v="1"/>
    <d v="2020-07-15T20:16:00"/>
    <d v="2020-07-15T16:50:00"/>
    <x v="0"/>
    <x v="6"/>
    <n v="12360.000000055879"/>
    <n v="206.00000000093132"/>
    <n v="206.00000000093132"/>
    <n v="1"/>
    <s v="C553399"/>
    <s v="Closed"/>
    <x v="0"/>
  </r>
  <r>
    <s v="Marianna"/>
    <s v="MARIANNA (14)"/>
    <x v="16"/>
    <x v="645"/>
    <n v="5"/>
    <x v="10"/>
    <x v="0"/>
    <d v="2020-07-16T12:30:00"/>
    <d v="2020-07-16T09:31:00"/>
    <x v="0"/>
    <x v="6"/>
    <n v="10740.000000433065"/>
    <n v="179.00000000721775"/>
    <n v="895.00000003608875"/>
    <n v="1"/>
    <s v="D553403"/>
    <s v="Closed"/>
    <x v="0"/>
  </r>
  <r>
    <s v="Marianna"/>
    <s v="MARIANNA (14)"/>
    <x v="10"/>
    <x v="646"/>
    <n v="2"/>
    <x v="2"/>
    <x v="0"/>
    <d v="2020-07-16T12:48:33"/>
    <d v="2020-07-16T10:48:00"/>
    <x v="0"/>
    <x v="6"/>
    <n v="7233.0000003799796"/>
    <n v="120.55000000633299"/>
    <n v="241.10000001266599"/>
    <n v="1"/>
    <s v="D553407"/>
    <s v="Closed"/>
    <x v="0"/>
  </r>
  <r>
    <s v="Marianna"/>
    <s v="CHIPOLA (15)"/>
    <x v="0"/>
    <x v="647"/>
    <n v="15"/>
    <x v="1"/>
    <x v="0"/>
    <d v="2020-07-16T21:07:30"/>
    <d v="2020-07-16T19:16:36"/>
    <x v="0"/>
    <x v="6"/>
    <n v="6654.0000001899898"/>
    <n v="110.9000000031665"/>
    <n v="1663.5000000474975"/>
    <n v="1"/>
    <s v="D553415"/>
    <s v="Closed"/>
    <x v="0"/>
  </r>
  <r>
    <s v="Marianna"/>
    <s v="CAVERNS ROAD (11)"/>
    <x v="9"/>
    <x v="648"/>
    <n v="2"/>
    <x v="2"/>
    <x v="0"/>
    <d v="2020-07-17T10:02:00"/>
    <d v="2020-07-17T08:00:00"/>
    <x v="0"/>
    <x v="6"/>
    <n v="7319.9999999720603"/>
    <n v="121.99999999953434"/>
    <n v="243.99999999906868"/>
    <n v="1"/>
    <s v="D553419"/>
    <s v="Closed"/>
    <x v="0"/>
  </r>
  <r>
    <s v="Fernandina Beach"/>
    <s v="JL TERRY (23)"/>
    <x v="22"/>
    <x v="342"/>
    <n v="27"/>
    <x v="1"/>
    <x v="0"/>
    <d v="2020-07-18T07:48:18"/>
    <d v="2020-07-18T05:55:00"/>
    <x v="0"/>
    <x v="6"/>
    <n v="6797.9999999050051"/>
    <n v="113.29999999841675"/>
    <n v="3059.0999999572523"/>
    <n v="1"/>
    <s v="D553422"/>
    <s v="Closed"/>
    <x v="0"/>
  </r>
  <r>
    <s v="Marianna"/>
    <s v="BLOUNTSTOWN (18)"/>
    <x v="17"/>
    <x v="649"/>
    <n v="1"/>
    <x v="4"/>
    <x v="0"/>
    <d v="2020-07-19T21:44:00"/>
    <d v="2020-07-19T21:13:00"/>
    <x v="0"/>
    <x v="6"/>
    <n v="1859.9999997764826"/>
    <n v="30.99999999627471"/>
    <n v="30.99999999627471"/>
    <n v="1"/>
    <s v="C560439"/>
    <s v="Closed"/>
    <x v="0"/>
  </r>
  <r>
    <s v="Fernandina Beach"/>
    <s v="JL TERRY (23)"/>
    <x v="21"/>
    <x v="650"/>
    <n v="3"/>
    <x v="2"/>
    <x v="0"/>
    <d v="2020-07-20T00:06:46"/>
    <d v="2020-07-19T23:05:00"/>
    <x v="0"/>
    <x v="6"/>
    <n v="3706.0000000521541"/>
    <n v="61.766666667535901"/>
    <n v="185.3000000026077"/>
    <n v="1"/>
    <s v="D553429"/>
    <s v="Closed"/>
    <x v="0"/>
  </r>
  <r>
    <s v="Marianna"/>
    <s v="CAVERNS ROAD (11)"/>
    <x v="8"/>
    <x v="651"/>
    <n v="24"/>
    <x v="1"/>
    <x v="0"/>
    <d v="2020-07-20T19:43:23"/>
    <d v="2020-07-20T18:12:00"/>
    <x v="0"/>
    <x v="6"/>
    <n v="5482.9999999143183"/>
    <n v="91.383333331905305"/>
    <n v="2193.1999999657273"/>
    <n v="1"/>
    <s v="D553449"/>
    <s v="Closed"/>
    <x v="0"/>
  </r>
  <r>
    <s v="Marianna"/>
    <s v="CAVERNS ROAD (11)"/>
    <x v="8"/>
    <x v="250"/>
    <n v="18"/>
    <x v="1"/>
    <x v="0"/>
    <d v="2020-07-20T19:04:55"/>
    <d v="2020-07-20T18:19:05"/>
    <x v="0"/>
    <x v="6"/>
    <n v="2750.000000372529"/>
    <n v="45.83333333954215"/>
    <n v="825.00000011175871"/>
    <n v="1"/>
    <s v="D553446"/>
    <s v="Closed"/>
    <x v="0"/>
  </r>
  <r>
    <s v="Marianna"/>
    <s v="CHIPOLA (15)"/>
    <x v="3"/>
    <x v="652"/>
    <n v="11"/>
    <x v="1"/>
    <x v="0"/>
    <d v="2020-07-20T20:32:50"/>
    <d v="2020-07-20T18:19:39"/>
    <x v="0"/>
    <x v="6"/>
    <n v="7990.9999996656552"/>
    <n v="133.18333332776092"/>
    <n v="1465.0166666053701"/>
    <n v="1"/>
    <s v="D553452"/>
    <s v="Closed"/>
    <x v="0"/>
  </r>
  <r>
    <s v="Marianna"/>
    <s v="CAVERNS ROAD (11)"/>
    <x v="9"/>
    <x v="497"/>
    <n v="1102"/>
    <x v="1"/>
    <x v="0"/>
    <d v="2020-07-21T08:32:00"/>
    <d v="2020-07-21T07:52:00"/>
    <x v="0"/>
    <x v="6"/>
    <n v="2400.0000002793968"/>
    <n v="40.000000004656613"/>
    <n v="44080.000005131587"/>
    <n v="1"/>
    <s v="D553590"/>
    <s v="Closed"/>
    <x v="0"/>
  </r>
  <r>
    <s v="Marianna"/>
    <s v="MARIANNA (14)"/>
    <x v="5"/>
    <x v="653"/>
    <n v="1"/>
    <x v="5"/>
    <x v="0"/>
    <d v="2020-07-21T11:30:36"/>
    <d v="2020-07-21T10:22:00"/>
    <x v="0"/>
    <x v="6"/>
    <n v="4116.0000003408641"/>
    <n v="68.600000005681068"/>
    <n v="68.600000005681068"/>
    <n v="1"/>
    <s v="D553594"/>
    <s v="Closed"/>
    <x v="0"/>
  </r>
  <r>
    <s v="Marianna"/>
    <s v="ALTHA (12)"/>
    <x v="6"/>
    <x v="654"/>
    <n v="1"/>
    <x v="2"/>
    <x v="0"/>
    <d v="2020-07-21T11:54:37"/>
    <d v="2020-07-21T10:44:00"/>
    <x v="0"/>
    <x v="6"/>
    <n v="4236.999999708496"/>
    <n v="70.616666661808267"/>
    <n v="70.616666661808267"/>
    <n v="1"/>
    <s v="C553593"/>
    <s v="Closed"/>
    <x v="0"/>
  </r>
  <r>
    <s v="Marianna"/>
    <s v="BLOUNTSTOWN (18)"/>
    <x v="17"/>
    <x v="655"/>
    <n v="2"/>
    <x v="4"/>
    <x v="0"/>
    <d v="2020-07-21T17:30:00"/>
    <d v="2020-07-21T17:01:00"/>
    <x v="0"/>
    <x v="6"/>
    <n v="1740.0000000139698"/>
    <n v="29.000000000232831"/>
    <n v="58.000000000465661"/>
    <n v="1"/>
    <s v="D553605"/>
    <s v="Closed"/>
    <x v="0"/>
  </r>
  <r>
    <s v="Marianna"/>
    <s v="BLOUNTSTOWN (18)"/>
    <x v="17"/>
    <x v="656"/>
    <n v="13"/>
    <x v="1"/>
    <x v="0"/>
    <d v="2020-07-21T18:16:02"/>
    <d v="2020-07-21T17:25:32"/>
    <x v="0"/>
    <x v="6"/>
    <n v="3029.9999998183921"/>
    <n v="50.499999996973202"/>
    <n v="656.49999996065162"/>
    <n v="1"/>
    <s v="D553604"/>
    <s v="Closed"/>
    <x v="0"/>
  </r>
  <r>
    <s v="Marianna"/>
    <s v="MARIANNA (14)"/>
    <x v="16"/>
    <x v="287"/>
    <n v="4"/>
    <x v="6"/>
    <x v="0"/>
    <d v="2020-07-22T12:32:00"/>
    <d v="2020-07-22T11:56:00"/>
    <x v="0"/>
    <x v="6"/>
    <n v="2160.0000001257285"/>
    <n v="36.000000002095476"/>
    <n v="144.0000000083819"/>
    <n v="1"/>
    <s v="D553609"/>
    <s v="Closed"/>
    <x v="0"/>
  </r>
  <r>
    <s v="Fernandina Beach"/>
    <s v="JL TERRY (23)"/>
    <x v="13"/>
    <x v="657"/>
    <n v="8"/>
    <x v="4"/>
    <x v="0"/>
    <d v="2020-07-22T13:38:55"/>
    <d v="2020-07-22T12:36:31"/>
    <x v="0"/>
    <x v="6"/>
    <n v="3744.0000001341105"/>
    <n v="62.400000002235174"/>
    <n v="499.20000001788139"/>
    <n v="1"/>
    <s v="D553615"/>
    <s v="Closed"/>
    <x v="0"/>
  </r>
  <r>
    <s v="Fernandina Beach"/>
    <s v="JL TERRY (23)"/>
    <x v="21"/>
    <x v="658"/>
    <n v="1"/>
    <x v="2"/>
    <x v="1"/>
    <d v="2020-07-22T15:01:22"/>
    <d v="2020-07-22T13:16:00"/>
    <x v="0"/>
    <x v="6"/>
    <n v="6322.0000005327165"/>
    <n v="105.36666667554528"/>
    <n v="105.36666667554528"/>
    <n v="1"/>
    <s v="C553613"/>
    <s v="Closed"/>
    <x v="0"/>
  </r>
  <r>
    <s v="Marianna"/>
    <s v="CHIPOLA (15)"/>
    <x v="3"/>
    <x v="659"/>
    <n v="153"/>
    <x v="1"/>
    <x v="0"/>
    <d v="2020-07-22T15:51:38"/>
    <d v="2020-07-22T14:58:00"/>
    <x v="0"/>
    <x v="6"/>
    <n v="3217.9999997606501"/>
    <n v="53.633333329344168"/>
    <n v="8205.8999993896578"/>
    <n v="1"/>
    <s v="D553643"/>
    <s v="Closed"/>
    <x v="0"/>
  </r>
  <r>
    <s v="Marianna"/>
    <s v="BLOUNTSTOWN (18)"/>
    <x v="17"/>
    <x v="447"/>
    <n v="95"/>
    <x v="7"/>
    <x v="0"/>
    <d v="2020-07-22T18:30:00"/>
    <d v="2020-07-22T17:49:00"/>
    <x v="0"/>
    <x v="6"/>
    <n v="2460.0000004749745"/>
    <n v="41.000000007916242"/>
    <n v="3895.000000752043"/>
    <n v="1"/>
    <s v="D553857"/>
    <s v="Closed"/>
    <x v="0"/>
  </r>
  <r>
    <s v="Marianna"/>
    <s v="BLOUNTSTOWN (18)"/>
    <x v="17"/>
    <x v="660"/>
    <n v="57"/>
    <x v="4"/>
    <x v="0"/>
    <d v="2020-07-22T19:04:15"/>
    <d v="2020-07-22T17:51:09"/>
    <x v="0"/>
    <x v="6"/>
    <n v="4386.0000005923212"/>
    <n v="73.100000009872019"/>
    <n v="4166.7000005627051"/>
    <n v="1"/>
    <s v="D553821"/>
    <s v="Closed"/>
    <x v="0"/>
  </r>
  <r>
    <s v="Marianna"/>
    <s v="ALTHA (12)"/>
    <x v="7"/>
    <x v="538"/>
    <n v="881"/>
    <x v="1"/>
    <x v="0"/>
    <d v="2020-07-22T18:57:46"/>
    <d v="2020-07-22T18:04:13"/>
    <x v="0"/>
    <x v="6"/>
    <n v="3212.9999998491257"/>
    <n v="53.549999997485429"/>
    <n v="47177.549997784663"/>
    <n v="1"/>
    <s v="D553802"/>
    <s v="Closed"/>
    <x v="0"/>
  </r>
  <r>
    <s v="Marianna"/>
    <s v="CHIPOLA (15)"/>
    <x v="3"/>
    <x v="136"/>
    <n v="36"/>
    <x v="1"/>
    <x v="0"/>
    <d v="2020-07-22T22:13:45"/>
    <d v="2020-07-22T18:24:52"/>
    <x v="0"/>
    <x v="6"/>
    <n v="13733.000000403263"/>
    <n v="228.88333334005438"/>
    <n v="8239.8000002419576"/>
    <n v="1"/>
    <s v="D553914"/>
    <s v="Closed"/>
    <x v="0"/>
  </r>
  <r>
    <s v="Marianna"/>
    <s v="BLOUNTSTOWN (18)"/>
    <x v="17"/>
    <x v="447"/>
    <n v="96"/>
    <x v="7"/>
    <x v="0"/>
    <d v="2020-07-22T19:36:01"/>
    <d v="2020-07-22T18:30:00"/>
    <x v="0"/>
    <x v="6"/>
    <n v="3960.9999999403954"/>
    <n v="66.016666665673256"/>
    <n v="6337.5999999046326"/>
    <n v="1"/>
    <s v="D553859"/>
    <s v="Closed"/>
    <x v="0"/>
  </r>
  <r>
    <s v="Marianna"/>
    <s v="CHIPOLA (15)"/>
    <x v="4"/>
    <x v="570"/>
    <n v="25"/>
    <x v="1"/>
    <x v="0"/>
    <d v="2020-07-22T23:15:42"/>
    <d v="2020-07-22T18:32:00"/>
    <x v="0"/>
    <x v="6"/>
    <n v="17021.999999787658"/>
    <n v="283.69999999646097"/>
    <n v="7092.4999999115244"/>
    <n v="1"/>
    <s v="D553916"/>
    <s v="Closed"/>
    <x v="0"/>
  </r>
  <r>
    <s v="Marianna"/>
    <s v="MARIANNA (14)"/>
    <x v="5"/>
    <x v="661"/>
    <n v="3"/>
    <x v="1"/>
    <x v="0"/>
    <d v="2020-07-22T22:46:53"/>
    <d v="2020-07-22T18:34:03"/>
    <x v="0"/>
    <x v="6"/>
    <n v="15169.999999995343"/>
    <n v="252.83333333325572"/>
    <n v="758.49999999976717"/>
    <n v="1"/>
    <s v="D553905"/>
    <s v="Closed"/>
    <x v="0"/>
  </r>
  <r>
    <s v="Marianna"/>
    <s v="CHIPOLA (15)"/>
    <x v="1"/>
    <x v="469"/>
    <n v="255"/>
    <x v="4"/>
    <x v="0"/>
    <d v="2020-07-22T21:07:20"/>
    <d v="2020-07-22T18:36:35"/>
    <x v="0"/>
    <x v="6"/>
    <n v="9044.9999996228144"/>
    <n v="150.74999999371357"/>
    <n v="38441.249998396961"/>
    <n v="1"/>
    <s v="D553900"/>
    <s v="Closed"/>
    <x v="0"/>
  </r>
  <r>
    <s v="Marianna"/>
    <s v="CAVERNS ROAD (11)"/>
    <x v="9"/>
    <x v="662"/>
    <n v="2"/>
    <x v="3"/>
    <x v="0"/>
    <d v="2020-07-23T01:11:14"/>
    <d v="2020-07-22T18:42:00"/>
    <x v="0"/>
    <x v="6"/>
    <n v="23354.000000143424"/>
    <n v="389.23333333572373"/>
    <n v="778.46666667144746"/>
    <n v="1"/>
    <s v="D553920"/>
    <s v="Closed"/>
    <x v="1"/>
  </r>
  <r>
    <s v="Marianna"/>
    <s v="CHIPOLA (15)"/>
    <x v="0"/>
    <x v="96"/>
    <n v="328"/>
    <x v="3"/>
    <x v="0"/>
    <d v="2020-07-23T01:16:46"/>
    <d v="2020-07-22T18:44:00"/>
    <x v="0"/>
    <x v="6"/>
    <n v="23566.000000038184"/>
    <n v="392.76666666730307"/>
    <n v="128827.46666687541"/>
    <n v="1"/>
    <s v="D553921"/>
    <s v="Closed"/>
    <x v="1"/>
  </r>
  <r>
    <s v="Marianna"/>
    <s v="CHIPOLA (15)"/>
    <x v="3"/>
    <x v="663"/>
    <n v="3"/>
    <x v="1"/>
    <x v="0"/>
    <d v="2020-07-22T20:51:47"/>
    <d v="2020-07-22T18:47:00"/>
    <x v="0"/>
    <x v="6"/>
    <n v="7487.0000000344589"/>
    <n v="124.78333333390765"/>
    <n v="374.35000000172295"/>
    <n v="1"/>
    <s v="D553870"/>
    <s v="Closed"/>
    <x v="0"/>
  </r>
  <r>
    <s v="Marianna"/>
    <s v="MARIANNA (14)"/>
    <x v="16"/>
    <x v="664"/>
    <n v="57"/>
    <x v="1"/>
    <x v="0"/>
    <d v="2020-07-22T21:51:04"/>
    <d v="2020-07-22T18:58:00"/>
    <x v="0"/>
    <x v="6"/>
    <n v="10384.000000194646"/>
    <n v="173.06666666991077"/>
    <n v="9864.8000001849141"/>
    <n v="1"/>
    <s v="D553915"/>
    <s v="Closed"/>
    <x v="0"/>
  </r>
  <r>
    <s v="Marianna"/>
    <s v="ALTHA (12)"/>
    <x v="7"/>
    <x v="665"/>
    <n v="90"/>
    <x v="1"/>
    <x v="0"/>
    <d v="2020-07-22T20:00:59"/>
    <d v="2020-07-22T19:00:00"/>
    <x v="0"/>
    <x v="6"/>
    <n v="3659.0000003809109"/>
    <n v="60.983333339681849"/>
    <n v="5488.5000005713664"/>
    <n v="1"/>
    <s v="D553815"/>
    <s v="Closed"/>
    <x v="0"/>
  </r>
  <r>
    <s v="Marianna"/>
    <s v="CHIPOLA (15)"/>
    <x v="3"/>
    <x v="666"/>
    <n v="1"/>
    <x v="1"/>
    <x v="1"/>
    <d v="2020-07-22T19:56:00"/>
    <d v="2020-07-22T19:11:00"/>
    <x v="0"/>
    <x v="6"/>
    <n v="2700"/>
    <n v="45"/>
    <n v="45"/>
    <n v="1"/>
    <s v="C553835"/>
    <s v="Closed"/>
    <x v="0"/>
  </r>
  <r>
    <s v="Marianna"/>
    <s v="CAVERNS ROAD (11)"/>
    <x v="9"/>
    <x v="667"/>
    <n v="1"/>
    <x v="1"/>
    <x v="0"/>
    <d v="2020-07-23T01:09:00"/>
    <d v="2020-07-22T19:13:00"/>
    <x v="0"/>
    <x v="6"/>
    <n v="21360.000000474975"/>
    <n v="356.00000000791624"/>
    <n v="356.00000000791624"/>
    <n v="1"/>
    <s v="C553840"/>
    <s v="Closed"/>
    <x v="0"/>
  </r>
  <r>
    <s v="Marianna"/>
    <s v="MARIANNA (14)"/>
    <x v="5"/>
    <x v="668"/>
    <n v="12"/>
    <x v="1"/>
    <x v="0"/>
    <d v="2020-07-22T22:32:47"/>
    <d v="2020-07-22T19:16:05"/>
    <x v="0"/>
    <x v="6"/>
    <n v="11802.000000374392"/>
    <n v="196.70000000623986"/>
    <n v="2360.4000000748783"/>
    <n v="1"/>
    <s v="D553887"/>
    <s v="Closed"/>
    <x v="0"/>
  </r>
  <r>
    <s v="Marianna"/>
    <s v="CAVERNS ROAD (11)"/>
    <x v="8"/>
    <x v="669"/>
    <n v="1"/>
    <x v="1"/>
    <x v="0"/>
    <d v="2020-07-22T23:44:55"/>
    <d v="2020-07-22T20:21:00"/>
    <x v="0"/>
    <x v="6"/>
    <n v="12235.000000381842"/>
    <n v="203.9166666730307"/>
    <n v="203.9166666730307"/>
    <n v="1"/>
    <s v="D553919"/>
    <s v="Closed"/>
    <x v="0"/>
  </r>
  <r>
    <s v="Marianna"/>
    <s v="CHIPOLA (15)"/>
    <x v="4"/>
    <x v="670"/>
    <n v="2"/>
    <x v="1"/>
    <x v="0"/>
    <d v="2020-07-22T23:32:08"/>
    <d v="2020-07-22T23:15:42"/>
    <x v="0"/>
    <x v="6"/>
    <n v="986.00000040605664"/>
    <n v="16.433333340100944"/>
    <n v="32.866666680201888"/>
    <n v="1"/>
    <s v="D553917"/>
    <s v="Closed"/>
    <x v="0"/>
  </r>
  <r>
    <s v="Marianna"/>
    <s v="ALTHA (12)"/>
    <x v="7"/>
    <x v="625"/>
    <n v="1"/>
    <x v="1"/>
    <x v="0"/>
    <d v="2020-07-23T09:10:33"/>
    <d v="2020-07-23T06:46:00"/>
    <x v="0"/>
    <x v="6"/>
    <n v="8673.0000000447035"/>
    <n v="144.55000000074506"/>
    <n v="144.55000000074506"/>
    <n v="1"/>
    <s v="C553922"/>
    <s v="Closed"/>
    <x v="0"/>
  </r>
  <r>
    <s v="Fernandina Beach"/>
    <s v="STEPDOWN (22)"/>
    <x v="14"/>
    <x v="671"/>
    <n v="5"/>
    <x v="5"/>
    <x v="0"/>
    <d v="2020-07-23T09:12:25"/>
    <d v="2020-07-23T07:49:08"/>
    <x v="0"/>
    <x v="6"/>
    <n v="4997.0000000903383"/>
    <n v="83.283333334838971"/>
    <n v="416.41666667419486"/>
    <n v="1"/>
    <s v="D553934"/>
    <s v="Closed"/>
    <x v="0"/>
  </r>
  <r>
    <s v="Marianna"/>
    <s v="MARIANNA (14)"/>
    <x v="5"/>
    <x v="325"/>
    <n v="36"/>
    <x v="1"/>
    <x v="0"/>
    <d v="2020-07-23T09:51:57"/>
    <d v="2020-07-23T08:16:48"/>
    <x v="0"/>
    <x v="6"/>
    <n v="5708.9999999385327"/>
    <n v="95.149999998975545"/>
    <n v="3425.3999999631196"/>
    <n v="1"/>
    <s v="D553929"/>
    <s v="Closed"/>
    <x v="0"/>
  </r>
  <r>
    <s v="Marianna"/>
    <s v="CHIPOLA (15)"/>
    <x v="3"/>
    <x v="659"/>
    <n v="153"/>
    <x v="1"/>
    <x v="0"/>
    <d v="2020-07-23T12:04:00"/>
    <d v="2020-07-23T10:59:00"/>
    <x v="0"/>
    <x v="6"/>
    <n v="3900.0000001396984"/>
    <n v="65.000000002328306"/>
    <n v="9945.0000003562309"/>
    <n v="1"/>
    <s v="D554081_B"/>
    <s v="Closed"/>
    <x v="0"/>
  </r>
  <r>
    <s v="Marianna"/>
    <s v="CHIPOLA (15)"/>
    <x v="4"/>
    <x v="672"/>
    <n v="50"/>
    <x v="1"/>
    <x v="0"/>
    <d v="2020-07-23T12:25:00"/>
    <d v="2020-07-23T11:43:00"/>
    <x v="0"/>
    <x v="6"/>
    <n v="2520.0000000419095"/>
    <n v="42.000000000698492"/>
    <n v="2100.0000000349246"/>
    <n v="1"/>
    <s v="D554087_B"/>
    <s v="Closed"/>
    <x v="0"/>
  </r>
  <r>
    <s v="Marianna"/>
    <s v="CHIPOLA (15)"/>
    <x v="3"/>
    <x v="75"/>
    <n v="1174"/>
    <x v="1"/>
    <x v="0"/>
    <d v="2020-07-23T12:39:41"/>
    <d v="2020-07-23T12:04:00"/>
    <x v="0"/>
    <x v="6"/>
    <n v="2141.0000000847504"/>
    <n v="35.683333334745839"/>
    <n v="41892.233334991615"/>
    <n v="1"/>
    <s v="D554034"/>
    <s v="Closed"/>
    <x v="0"/>
  </r>
  <r>
    <s v="Marianna"/>
    <s v="CHIPOLA (15)"/>
    <x v="4"/>
    <x v="220"/>
    <n v="115"/>
    <x v="1"/>
    <x v="0"/>
    <d v="2020-07-23T13:56:39"/>
    <d v="2020-07-23T12:25:00"/>
    <x v="0"/>
    <x v="6"/>
    <n v="5498.9999998826534"/>
    <n v="91.649999998044223"/>
    <n v="10539.749999775086"/>
    <n v="1"/>
    <s v="D554094"/>
    <s v="Closed"/>
    <x v="0"/>
  </r>
  <r>
    <s v="Marianna"/>
    <s v="CHIPOLA (15)"/>
    <x v="3"/>
    <x v="659"/>
    <n v="153"/>
    <x v="1"/>
    <x v="0"/>
    <d v="2020-07-23T12:55:06"/>
    <d v="2020-07-23T12:39:41"/>
    <x v="0"/>
    <x v="6"/>
    <n v="924.99999997671694"/>
    <n v="15.416666666278616"/>
    <n v="2358.7499999406282"/>
    <n v="1"/>
    <s v="D554081_C"/>
    <s v="Closed"/>
    <x v="0"/>
  </r>
  <r>
    <s v="Marianna"/>
    <s v="MARIANNA (14)"/>
    <x v="10"/>
    <x v="673"/>
    <n v="2"/>
    <x v="3"/>
    <x v="0"/>
    <d v="2020-07-23T14:58:01"/>
    <d v="2020-07-23T14:10:00"/>
    <x v="0"/>
    <x v="6"/>
    <n v="2880.9999995632097"/>
    <n v="48.016666659386829"/>
    <n v="96.033333318773657"/>
    <n v="1"/>
    <s v="D554100"/>
    <s v="Closed"/>
    <x v="1"/>
  </r>
  <r>
    <s v="Fernandina Beach"/>
    <s v="STEPDOWN (22)"/>
    <x v="14"/>
    <x v="674"/>
    <n v="1"/>
    <x v="10"/>
    <x v="0"/>
    <d v="2020-07-23T15:12:36"/>
    <d v="2020-07-23T14:19:00"/>
    <x v="0"/>
    <x v="6"/>
    <n v="3215.9999999217689"/>
    <n v="53.599999998696148"/>
    <n v="53.599999998696148"/>
    <n v="1"/>
    <s v="C554098"/>
    <s v="Closed"/>
    <x v="0"/>
  </r>
  <r>
    <s v="Marianna"/>
    <s v="CAVERNS ROAD (11)"/>
    <x v="9"/>
    <x v="675"/>
    <n v="2"/>
    <x v="1"/>
    <x v="0"/>
    <d v="2020-07-23T19:07:41"/>
    <d v="2020-07-23T17:52:12"/>
    <x v="0"/>
    <x v="6"/>
    <n v="4529.0000000735745"/>
    <n v="75.483333334559575"/>
    <n v="150.96666666911915"/>
    <n v="1"/>
    <s v="D554104"/>
    <s v="Closed"/>
    <x v="0"/>
  </r>
  <r>
    <s v="Marianna"/>
    <s v="MARIANNA (14)"/>
    <x v="5"/>
    <x v="676"/>
    <n v="2"/>
    <x v="5"/>
    <x v="0"/>
    <d v="2020-07-23T20:35:33"/>
    <d v="2020-07-23T18:27:00"/>
    <x v="0"/>
    <x v="6"/>
    <n v="7713.0000000586733"/>
    <n v="128.55000000097789"/>
    <n v="257.10000000195578"/>
    <n v="1"/>
    <s v="D554116"/>
    <s v="Closed"/>
    <x v="0"/>
  </r>
  <r>
    <s v="Marianna"/>
    <s v="CAVERNS ROAD (11)"/>
    <x v="9"/>
    <x v="677"/>
    <n v="2"/>
    <x v="5"/>
    <x v="0"/>
    <d v="2020-07-23T19:38:25"/>
    <d v="2020-07-23T18:32:00"/>
    <x v="0"/>
    <x v="6"/>
    <n v="3984.9999998928979"/>
    <n v="66.416666664881632"/>
    <n v="132.83333332976326"/>
    <n v="1"/>
    <s v="D554105"/>
    <s v="Closed"/>
    <x v="0"/>
  </r>
  <r>
    <s v="Marianna"/>
    <s v="CAVERNS ROAD (11)"/>
    <x v="9"/>
    <x v="452"/>
    <n v="50"/>
    <x v="4"/>
    <x v="0"/>
    <d v="2020-07-23T20:05:07"/>
    <d v="2020-07-23T19:30:21"/>
    <x v="0"/>
    <x v="6"/>
    <n v="2086.0000004293397"/>
    <n v="34.766666673822328"/>
    <n v="1738.3333336911164"/>
    <n v="1"/>
    <s v="D554113"/>
    <s v="Closed"/>
    <x v="0"/>
  </r>
  <r>
    <s v="Fernandina Beach"/>
    <s v="JL TERRY (23)"/>
    <x v="13"/>
    <x v="678"/>
    <n v="77"/>
    <x v="2"/>
    <x v="0"/>
    <d v="2020-07-24T04:49:01"/>
    <d v="2020-07-24T02:43:00"/>
    <x v="0"/>
    <x v="6"/>
    <n v="7561.0000003594905"/>
    <n v="126.01666667265818"/>
    <n v="9703.2833337946795"/>
    <n v="1"/>
    <s v="D554126"/>
    <s v="Closed"/>
    <x v="0"/>
  </r>
  <r>
    <s v="Fernandina Beach"/>
    <s v="AIP (24)"/>
    <x v="11"/>
    <x v="679"/>
    <n v="8"/>
    <x v="1"/>
    <x v="0"/>
    <d v="2020-07-24T17:37:08"/>
    <d v="2020-07-24T16:27:26"/>
    <x v="0"/>
    <x v="6"/>
    <n v="4182.0000000530854"/>
    <n v="69.700000000884756"/>
    <n v="557.60000000707805"/>
    <n v="1"/>
    <s v="D554135"/>
    <s v="Closed"/>
    <x v="0"/>
  </r>
  <r>
    <s v="Marianna"/>
    <s v="CHIPOLA (15)"/>
    <x v="0"/>
    <x v="680"/>
    <n v="1"/>
    <x v="1"/>
    <x v="0"/>
    <d v="2020-07-24T17:15:15"/>
    <d v="2020-07-24T16:34:00"/>
    <x v="0"/>
    <x v="6"/>
    <n v="2474.9999995809048"/>
    <n v="41.249999993015081"/>
    <n v="41.249999993015081"/>
    <n v="1"/>
    <s v="D554134"/>
    <s v="Closed"/>
    <x v="0"/>
  </r>
  <r>
    <s v="Marianna"/>
    <s v="MARIANNA (14)"/>
    <x v="5"/>
    <x v="681"/>
    <n v="7"/>
    <x v="1"/>
    <x v="0"/>
    <d v="2020-07-25T03:14:02"/>
    <d v="2020-07-25T02:27:00"/>
    <x v="0"/>
    <x v="6"/>
    <n v="2822.0000002300367"/>
    <n v="47.033333337167278"/>
    <n v="329.23333336017095"/>
    <n v="1"/>
    <s v="D554139"/>
    <s v="Closed"/>
    <x v="0"/>
  </r>
  <r>
    <s v="Marianna"/>
    <s v="MARIANNA (14)"/>
    <x v="16"/>
    <x v="293"/>
    <n v="11"/>
    <x v="1"/>
    <x v="0"/>
    <d v="2020-07-25T13:53:24"/>
    <d v="2020-07-25T12:51:00"/>
    <x v="0"/>
    <x v="6"/>
    <n v="3744.0000001341105"/>
    <n v="62.400000002235174"/>
    <n v="686.40000002458692"/>
    <n v="1"/>
    <s v="D554144"/>
    <s v="Closed"/>
    <x v="0"/>
  </r>
  <r>
    <s v="Marianna"/>
    <s v="MARIANNA (14)"/>
    <x v="16"/>
    <x v="83"/>
    <n v="197"/>
    <x v="1"/>
    <x v="0"/>
    <d v="2020-07-25T16:33:33"/>
    <d v="2020-07-25T15:48:00"/>
    <x v="0"/>
    <x v="6"/>
    <n v="2733.000000170432"/>
    <n v="45.550000002840534"/>
    <n v="8973.3500005595852"/>
    <n v="1"/>
    <s v="D554184"/>
    <s v="Closed"/>
    <x v="0"/>
  </r>
  <r>
    <s v="Marianna"/>
    <s v="CHIPOLA (15)"/>
    <x v="0"/>
    <x v="682"/>
    <n v="7"/>
    <x v="1"/>
    <x v="0"/>
    <d v="2020-07-25T16:59:39"/>
    <d v="2020-07-25T16:32:00"/>
    <x v="0"/>
    <x v="6"/>
    <n v="1658.9999999385327"/>
    <n v="27.649999998975545"/>
    <n v="193.54999999282882"/>
    <n v="1"/>
    <s v="D554197"/>
    <s v="Closed"/>
    <x v="0"/>
  </r>
  <r>
    <s v="Marianna"/>
    <s v="MARIANNA (14)"/>
    <x v="10"/>
    <x v="683"/>
    <n v="307"/>
    <x v="10"/>
    <x v="0"/>
    <d v="2020-07-26T01:31:00"/>
    <d v="2020-07-25T21:43:00"/>
    <x v="0"/>
    <x v="6"/>
    <n v="13679.99999995809"/>
    <n v="227.99999999930151"/>
    <n v="69995.999999785563"/>
    <n v="1"/>
    <s v="D554209"/>
    <s v="Closed"/>
    <x v="0"/>
  </r>
  <r>
    <s v="Marianna"/>
    <s v="MARIANNA (14)"/>
    <x v="10"/>
    <x v="684"/>
    <n v="3"/>
    <x v="10"/>
    <x v="0"/>
    <d v="2020-07-26T04:00:40"/>
    <d v="2020-07-26T01:33:00"/>
    <x v="0"/>
    <x v="6"/>
    <n v="8859.9999997531995"/>
    <n v="147.66666666255333"/>
    <n v="442.99999998765998"/>
    <n v="1"/>
    <s v="D554260"/>
    <s v="Closed"/>
    <x v="0"/>
  </r>
  <r>
    <s v="Marianna"/>
    <s v="MARIANNA (14)"/>
    <x v="10"/>
    <x v="685"/>
    <n v="2"/>
    <x v="10"/>
    <x v="0"/>
    <d v="2020-07-26T04:00:11"/>
    <d v="2020-07-26T01:33:00"/>
    <x v="0"/>
    <x v="6"/>
    <n v="8830.9999998891726"/>
    <n v="147.18333333148621"/>
    <n v="294.36666666297242"/>
    <n v="1"/>
    <s v="D554261"/>
    <s v="Closed"/>
    <x v="0"/>
  </r>
  <r>
    <s v="Fernandina Beach"/>
    <s v="STEPDOWN (22)"/>
    <x v="14"/>
    <x v="547"/>
    <n v="10"/>
    <x v="1"/>
    <x v="0"/>
    <d v="2020-07-26T10:17:17"/>
    <d v="2020-07-26T07:35:00"/>
    <x v="0"/>
    <x v="6"/>
    <n v="9737.0000004535541"/>
    <n v="162.28333334089257"/>
    <n v="1622.8333334089257"/>
    <n v="1"/>
    <s v="D554267"/>
    <s v="Closed"/>
    <x v="0"/>
  </r>
  <r>
    <s v="Fernandina Beach"/>
    <s v="JL TERRY (23)"/>
    <x v="13"/>
    <x v="484"/>
    <n v="1883"/>
    <x v="1"/>
    <x v="0"/>
    <d v="2020-07-27T05:10:43"/>
    <d v="2020-07-27T03:43:00"/>
    <x v="0"/>
    <x v="6"/>
    <n v="5263.0000000353903"/>
    <n v="87.716666667256504"/>
    <n v="165170.483334444"/>
    <n v="1"/>
    <s v="D554384"/>
    <s v="Closed"/>
    <x v="0"/>
  </r>
  <r>
    <s v="Fernandina Beach"/>
    <s v="JL TERRY (23)"/>
    <x v="13"/>
    <x v="686"/>
    <n v="1077"/>
    <x v="1"/>
    <x v="0"/>
    <d v="2020-07-27T06:00:23"/>
    <d v="2020-07-27T05:10:43"/>
    <x v="0"/>
    <x v="6"/>
    <n v="2979.9999994458631"/>
    <n v="49.666666657431051"/>
    <n v="53490.999990053242"/>
    <n v="1"/>
    <s v="D554392"/>
    <s v="Closed"/>
    <x v="0"/>
  </r>
  <r>
    <s v="Marianna"/>
    <s v="CHIPOLA (15)"/>
    <x v="3"/>
    <x v="435"/>
    <n v="1"/>
    <x v="4"/>
    <x v="0"/>
    <d v="2020-07-27T12:29:54"/>
    <d v="2020-07-27T10:27:00"/>
    <x v="0"/>
    <x v="6"/>
    <n v="7374.0000000223517"/>
    <n v="122.90000000037253"/>
    <n v="122.90000000037253"/>
    <n v="1"/>
    <s v="C554401"/>
    <s v="Closed"/>
    <x v="0"/>
  </r>
  <r>
    <s v="Fernandina Beach"/>
    <s v="AIP (24)"/>
    <x v="20"/>
    <x v="558"/>
    <n v="1"/>
    <x v="4"/>
    <x v="0"/>
    <d v="2020-07-27T16:12:29"/>
    <d v="2020-07-27T15:32:00"/>
    <x v="0"/>
    <x v="6"/>
    <n v="2429.0000001434237"/>
    <n v="40.483333335723728"/>
    <n v="40.483333335723728"/>
    <n v="1"/>
    <s v="C554406"/>
    <s v="Closed"/>
    <x v="0"/>
  </r>
  <r>
    <s v="Marianna"/>
    <s v="MARIANNA (14)"/>
    <x v="10"/>
    <x v="10"/>
    <n v="2"/>
    <x v="1"/>
    <x v="0"/>
    <d v="2020-07-27T16:42:01"/>
    <d v="2020-07-27T16:15:00"/>
    <x v="0"/>
    <x v="6"/>
    <n v="1620.9999998565763"/>
    <n v="27.016666664276272"/>
    <n v="54.033333328552544"/>
    <n v="1"/>
    <s v="D554408"/>
    <s v="Closed"/>
    <x v="0"/>
  </r>
  <r>
    <s v="Fernandina Beach"/>
    <s v="AIP (24)"/>
    <x v="2"/>
    <x v="687"/>
    <n v="1"/>
    <x v="2"/>
    <x v="1"/>
    <d v="2020-07-28T11:41:00"/>
    <d v="2020-07-28T10:59:00"/>
    <x v="0"/>
    <x v="6"/>
    <n v="2520.0000000419095"/>
    <n v="42.000000000698492"/>
    <n v="42.000000000698492"/>
    <n v="1"/>
    <s v="C554412"/>
    <s v="Closed"/>
    <x v="0"/>
  </r>
  <r>
    <s v="Fernandina Beach"/>
    <s v="AIP (24)"/>
    <x v="2"/>
    <x v="688"/>
    <n v="67"/>
    <x v="7"/>
    <x v="0"/>
    <d v="2020-07-28T20:07:46"/>
    <d v="2020-07-28T19:12:00"/>
    <x v="0"/>
    <x v="6"/>
    <n v="3345.9999995073304"/>
    <n v="55.766666658455506"/>
    <n v="3736.3666661165189"/>
    <n v="1"/>
    <s v="D554426"/>
    <s v="Closed"/>
    <x v="0"/>
  </r>
  <r>
    <s v="Fernandina Beach"/>
    <s v="JL TERRY (23)"/>
    <x v="22"/>
    <x v="689"/>
    <n v="47"/>
    <x v="1"/>
    <x v="0"/>
    <d v="2020-07-29T07:25:08"/>
    <d v="2020-07-29T06:31:48"/>
    <x v="0"/>
    <x v="6"/>
    <n v="3199.9999999534339"/>
    <n v="53.333333332557231"/>
    <n v="2506.6666666301899"/>
    <n v="1"/>
    <s v="D554435"/>
    <s v="Closed"/>
    <x v="0"/>
  </r>
  <r>
    <s v="Fernandina Beach"/>
    <s v="STEPDOWN (22)"/>
    <x v="14"/>
    <x v="690"/>
    <n v="6"/>
    <x v="2"/>
    <x v="0"/>
    <d v="2020-07-29T13:52:53"/>
    <d v="2020-07-29T13:11:54"/>
    <x v="0"/>
    <x v="6"/>
    <n v="2458.9999996125698"/>
    <n v="40.983333326876163"/>
    <n v="245.89999996125698"/>
    <n v="1"/>
    <s v="D554439"/>
    <s v="Closed"/>
    <x v="0"/>
  </r>
  <r>
    <s v="Marianna"/>
    <s v="CHIPOLA (15)"/>
    <x v="0"/>
    <x v="402"/>
    <n v="1"/>
    <x v="1"/>
    <x v="0"/>
    <d v="2020-07-29T16:34:33"/>
    <d v="2020-07-29T14:52:00"/>
    <x v="0"/>
    <x v="6"/>
    <n v="6153.000000002794"/>
    <n v="102.55000000004657"/>
    <n v="102.55000000004657"/>
    <n v="1"/>
    <s v="D554442"/>
    <s v="Closed"/>
    <x v="0"/>
  </r>
  <r>
    <s v="Marianna"/>
    <s v="CHIPOLA (15)"/>
    <x v="3"/>
    <x v="355"/>
    <n v="1"/>
    <x v="1"/>
    <x v="0"/>
    <d v="2020-07-29T16:49:38"/>
    <d v="2020-07-29T15:48:00"/>
    <x v="0"/>
    <x v="6"/>
    <n v="3698.0000000679865"/>
    <n v="61.633333334466442"/>
    <n v="61.633333334466442"/>
    <n v="1"/>
    <s v="D554443"/>
    <s v="Closed"/>
    <x v="0"/>
  </r>
  <r>
    <s v="Marianna"/>
    <s v="CHIPOLA (15)"/>
    <x v="0"/>
    <x v="578"/>
    <n v="76"/>
    <x v="3"/>
    <x v="0"/>
    <d v="2020-07-29T20:10:03"/>
    <d v="2020-07-29T18:57:00"/>
    <x v="0"/>
    <x v="6"/>
    <n v="4382.9999998910353"/>
    <n v="73.049999998183921"/>
    <n v="5551.799999861978"/>
    <n v="1"/>
    <s v="D554449"/>
    <s v="Closed"/>
    <x v="0"/>
  </r>
  <r>
    <s v="Marianna"/>
    <s v="CAVERNS ROAD (11)"/>
    <x v="9"/>
    <x v="691"/>
    <n v="649"/>
    <x v="1"/>
    <x v="0"/>
    <d v="2020-07-30T12:58:47"/>
    <d v="2020-07-30T12:22:00"/>
    <x v="0"/>
    <x v="6"/>
    <n v="2206.9999997969717"/>
    <n v="36.783333329949528"/>
    <n v="23872.383331137244"/>
    <n v="1"/>
    <s v="D554494"/>
    <s v="Closed"/>
    <x v="0"/>
  </r>
  <r>
    <s v="Marianna"/>
    <s v="CHIPOLA (15)"/>
    <x v="1"/>
    <x v="68"/>
    <n v="25"/>
    <x v="2"/>
    <x v="0"/>
    <d v="2020-07-30T15:24:28"/>
    <d v="2020-07-30T14:26:00"/>
    <x v="0"/>
    <x v="6"/>
    <n v="3507.9999996582046"/>
    <n v="58.466666660970077"/>
    <n v="1461.6666665242519"/>
    <n v="1"/>
    <s v="D554516"/>
    <s v="Closed"/>
    <x v="0"/>
  </r>
  <r>
    <s v="Marianna"/>
    <s v="CHIPOLA (15)"/>
    <x v="1"/>
    <x v="692"/>
    <n v="1"/>
    <x v="2"/>
    <x v="1"/>
    <d v="2020-07-30T17:41:00"/>
    <d v="2020-07-30T14:30:00"/>
    <x v="0"/>
    <x v="6"/>
    <n v="11460.000000265427"/>
    <n v="191.00000000442378"/>
    <n v="191.00000000442378"/>
    <n v="1"/>
    <s v="D554518"/>
    <s v="Closed"/>
    <x v="0"/>
  </r>
  <r>
    <s v="Fernandina Beach"/>
    <s v="AIP (24)"/>
    <x v="11"/>
    <x v="228"/>
    <n v="2"/>
    <x v="5"/>
    <x v="0"/>
    <d v="2020-07-30T15:34:11"/>
    <d v="2020-07-30T15:04:00"/>
    <x v="0"/>
    <x v="6"/>
    <n v="1810.9999996377155"/>
    <n v="30.183333327295259"/>
    <n v="60.366666654590517"/>
    <n v="1"/>
    <s v="D554519"/>
    <s v="Closed"/>
    <x v="0"/>
  </r>
  <r>
    <s v="Marianna"/>
    <s v="MARIANNA (14)"/>
    <x v="10"/>
    <x v="71"/>
    <n v="1417"/>
    <x v="6"/>
    <x v="0"/>
    <d v="2020-07-30T19:50:00"/>
    <d v="2020-07-30T16:47:00"/>
    <x v="0"/>
    <x v="6"/>
    <n v="10979.99999995809"/>
    <n v="182.99999999930151"/>
    <n v="259310.99999901024"/>
    <n v="1"/>
    <s v="D554670"/>
    <s v="Closed"/>
    <x v="0"/>
  </r>
  <r>
    <s v="Fernandina Beach"/>
    <s v="STEPDOWN (22)"/>
    <x v="24"/>
    <x v="693"/>
    <n v="1"/>
    <x v="1"/>
    <x v="0"/>
    <d v="2020-07-30T18:35:40"/>
    <d v="2020-07-30T17:40:00"/>
    <x v="0"/>
    <x v="6"/>
    <n v="3339.9999999906868"/>
    <n v="55.666666666511446"/>
    <n v="55.666666666511446"/>
    <n v="1"/>
    <s v="C554752"/>
    <s v="Closed"/>
    <x v="0"/>
  </r>
  <r>
    <s v="Marianna"/>
    <s v="CHIPOLA (15)"/>
    <x v="0"/>
    <x v="76"/>
    <n v="34"/>
    <x v="4"/>
    <x v="0"/>
    <d v="2020-07-31T07:16:45"/>
    <d v="2020-07-31T06:38:43"/>
    <x v="0"/>
    <x v="6"/>
    <n v="2282.0000003557652"/>
    <n v="38.033333339262754"/>
    <n v="1293.1333335349336"/>
    <n v="1"/>
    <s v="D554860"/>
    <s v="Closed"/>
    <x v="0"/>
  </r>
  <r>
    <s v="Marianna"/>
    <s v="CHIPOLA (15)"/>
    <x v="3"/>
    <x v="694"/>
    <n v="9"/>
    <x v="10"/>
    <x v="0"/>
    <d v="2020-08-01T01:54:08"/>
    <d v="2020-08-01T00:43:00"/>
    <x v="0"/>
    <x v="7"/>
    <n v="4268.0000000400469"/>
    <n v="71.133333334000781"/>
    <n v="640.20000000600703"/>
    <n v="1"/>
    <s v="D554868"/>
    <s v="Closed"/>
    <x v="0"/>
  </r>
  <r>
    <s v="Marianna"/>
    <s v="BLOUNTSTOWN (18)"/>
    <x v="17"/>
    <x v="695"/>
    <n v="1"/>
    <x v="1"/>
    <x v="0"/>
    <d v="2020-08-01T10:16:00"/>
    <d v="2020-08-01T09:44:00"/>
    <x v="0"/>
    <x v="7"/>
    <n v="1919.9999999720603"/>
    <n v="31.999999999534339"/>
    <n v="31.999999999534339"/>
    <n v="1"/>
    <s v="C554870"/>
    <s v="Closed"/>
    <x v="0"/>
  </r>
  <r>
    <s v="Marianna"/>
    <s v="ALTHA (12)"/>
    <x v="6"/>
    <x v="696"/>
    <n v="1"/>
    <x v="1"/>
    <x v="0"/>
    <d v="2020-08-02T18:16:44"/>
    <d v="2020-08-02T15:25:00"/>
    <x v="0"/>
    <x v="7"/>
    <n v="10304.000000352971"/>
    <n v="171.73333333921619"/>
    <n v="171.73333333921619"/>
    <n v="1"/>
    <s v="C554873"/>
    <s v="Closed"/>
    <x v="0"/>
  </r>
  <r>
    <s v="Marianna"/>
    <s v="BLOUNTSTOWN (18)"/>
    <x v="17"/>
    <x v="697"/>
    <n v="36"/>
    <x v="4"/>
    <x v="0"/>
    <d v="2020-08-02T20:00:36"/>
    <d v="2020-08-02T19:28:00"/>
    <x v="0"/>
    <x v="7"/>
    <n v="1955.9999995864928"/>
    <n v="32.599999993108213"/>
    <n v="1173.5999997518957"/>
    <n v="1"/>
    <s v="D554883"/>
    <s v="Closed"/>
    <x v="0"/>
  </r>
  <r>
    <s v="Fernandina Beach"/>
    <s v="JL TERRY (23)"/>
    <x v="25"/>
    <x v="698"/>
    <n v="1"/>
    <x v="10"/>
    <x v="1"/>
    <d v="2020-08-03T05:28:18"/>
    <d v="2020-08-03T01:46:00"/>
    <x v="0"/>
    <x v="7"/>
    <n v="13337.999999849126"/>
    <n v="222.29999999748543"/>
    <n v="222.29999999748543"/>
    <n v="1"/>
    <s v="C554884"/>
    <s v="Closed"/>
    <x v="0"/>
  </r>
  <r>
    <s v="Fernandina Beach"/>
    <s v="AIP (24)"/>
    <x v="20"/>
    <x v="562"/>
    <n v="1"/>
    <x v="2"/>
    <x v="1"/>
    <d v="2020-08-03T14:28:00"/>
    <d v="2020-08-03T13:29:00"/>
    <x v="0"/>
    <x v="7"/>
    <n v="3540.0000002235174"/>
    <n v="59.00000000372529"/>
    <n v="59.00000000372529"/>
    <n v="1"/>
    <s v="C554886"/>
    <s v="Closed"/>
    <x v="0"/>
  </r>
  <r>
    <s v="Marianna"/>
    <s v="MARIANNA (14)"/>
    <x v="10"/>
    <x v="699"/>
    <n v="19"/>
    <x v="1"/>
    <x v="0"/>
    <d v="2020-08-04T04:12:50"/>
    <d v="2020-08-04T02:46:00"/>
    <x v="0"/>
    <x v="7"/>
    <n v="5210.0000002188608"/>
    <n v="86.833333336981013"/>
    <n v="1649.8333334026393"/>
    <n v="1"/>
    <s v="D554894"/>
    <s v="Closed"/>
    <x v="0"/>
  </r>
  <r>
    <s v="Fernandina Beach"/>
    <s v="STEPDOWN (22)"/>
    <x v="24"/>
    <x v="700"/>
    <n v="8"/>
    <x v="1"/>
    <x v="0"/>
    <d v="2020-08-04T08:59:27"/>
    <d v="2020-08-04T07:52:00"/>
    <x v="0"/>
    <x v="7"/>
    <n v="4046.9999999273568"/>
    <n v="67.449999998789281"/>
    <n v="539.59999999031425"/>
    <n v="1"/>
    <s v="D554896"/>
    <s v="Closed"/>
    <x v="0"/>
  </r>
  <r>
    <s v="Marianna"/>
    <s v="CHIPOLA (15)"/>
    <x v="1"/>
    <x v="701"/>
    <n v="1"/>
    <x v="2"/>
    <x v="0"/>
    <d v="2020-08-04T13:54:00"/>
    <d v="2020-08-04T12:24:00"/>
    <x v="0"/>
    <x v="7"/>
    <n v="5400"/>
    <n v="90"/>
    <n v="90"/>
    <n v="1"/>
    <s v="C554898"/>
    <s v="Closed"/>
    <x v="0"/>
  </r>
  <r>
    <s v="Marianna"/>
    <s v="BLOUNTSTOWN (18)"/>
    <x v="17"/>
    <x v="697"/>
    <n v="36"/>
    <x v="6"/>
    <x v="0"/>
    <d v="2020-08-04T18:40:51"/>
    <d v="2020-08-04T18:09:00"/>
    <x v="0"/>
    <x v="7"/>
    <n v="1911.0000003827736"/>
    <n v="31.85000000637956"/>
    <n v="1146.6000002296641"/>
    <n v="1"/>
    <s v="D554903"/>
    <s v="Closed"/>
    <x v="0"/>
  </r>
  <r>
    <s v="Marianna"/>
    <s v="CHIPOLA (15)"/>
    <x v="1"/>
    <x v="470"/>
    <n v="1"/>
    <x v="4"/>
    <x v="0"/>
    <d v="2020-08-05T09:21:43"/>
    <d v="2020-08-05T08:37:00"/>
    <x v="0"/>
    <x v="7"/>
    <n v="2682.999999797903"/>
    <n v="44.716666663298383"/>
    <n v="44.716666663298383"/>
    <n v="1"/>
    <s v="C554905"/>
    <s v="Closed"/>
    <x v="0"/>
  </r>
  <r>
    <s v="Fernandina Beach"/>
    <s v="STEPDOWN (22)"/>
    <x v="14"/>
    <x v="702"/>
    <n v="1"/>
    <x v="10"/>
    <x v="0"/>
    <d v="2020-08-05T16:02:35"/>
    <d v="2020-08-05T15:17:00"/>
    <x v="0"/>
    <x v="7"/>
    <n v="2735.0000000093132"/>
    <n v="45.583333333488554"/>
    <n v="45.583333333488554"/>
    <n v="1"/>
    <s v="C554907"/>
    <s v="Closed"/>
    <x v="0"/>
  </r>
  <r>
    <s v="Fernandina Beach"/>
    <s v="JL TERRY (23)"/>
    <x v="22"/>
    <x v="703"/>
    <n v="1"/>
    <x v="5"/>
    <x v="0"/>
    <d v="2020-08-05T20:13:54"/>
    <d v="2020-08-05T19:10:52"/>
    <x v="0"/>
    <x v="7"/>
    <n v="3782.0000002160668"/>
    <n v="63.033333336934447"/>
    <n v="63.033333336934447"/>
    <n v="1"/>
    <s v="C554908"/>
    <s v="Closed"/>
    <x v="0"/>
  </r>
  <r>
    <s v="Marianna"/>
    <s v="MARIANNA (14)"/>
    <x v="10"/>
    <x v="118"/>
    <n v="164"/>
    <x v="1"/>
    <x v="0"/>
    <d v="2020-08-06T12:47:48"/>
    <d v="2020-08-06T12:05:00"/>
    <x v="0"/>
    <x v="7"/>
    <n v="2568.0000005755574"/>
    <n v="42.800000009592623"/>
    <n v="7019.2000015731901"/>
    <n v="1"/>
    <s v="D554933"/>
    <s v="Closed"/>
    <x v="0"/>
  </r>
  <r>
    <s v="Marianna"/>
    <s v="MARIANNA (14)"/>
    <x v="10"/>
    <x v="704"/>
    <n v="6"/>
    <x v="1"/>
    <x v="0"/>
    <d v="2020-08-06T13:37:35"/>
    <d v="2020-08-06T12:47:48"/>
    <x v="0"/>
    <x v="7"/>
    <n v="2986.9999998249114"/>
    <n v="49.783333330415189"/>
    <n v="298.69999998249114"/>
    <n v="1"/>
    <s v="D554934"/>
    <s v="Closed"/>
    <x v="0"/>
  </r>
  <r>
    <s v="Fernandina Beach"/>
    <s v="STEPDOWN (22)"/>
    <x v="24"/>
    <x v="705"/>
    <n v="5"/>
    <x v="1"/>
    <x v="0"/>
    <d v="2020-08-06T21:53:58"/>
    <d v="2020-08-06T21:02:23"/>
    <x v="0"/>
    <x v="7"/>
    <n v="3094.9999999254942"/>
    <n v="51.58333333209157"/>
    <n v="257.91666666045785"/>
    <n v="1"/>
    <s v="D554943"/>
    <s v="Closed"/>
    <x v="0"/>
  </r>
  <r>
    <s v="Fernandina Beach"/>
    <s v="JL TERRY (23)"/>
    <x v="13"/>
    <x v="706"/>
    <n v="71"/>
    <x v="1"/>
    <x v="0"/>
    <d v="2020-08-07T21:40:13"/>
    <d v="2020-08-07T18:52:00"/>
    <x v="0"/>
    <x v="7"/>
    <n v="10093.00000006333"/>
    <n v="168.21666666772217"/>
    <n v="11943.383333408274"/>
    <n v="1"/>
    <s v="D554956"/>
    <s v="Closed"/>
    <x v="0"/>
  </r>
  <r>
    <s v="Marianna"/>
    <s v="MARIANNA (14)"/>
    <x v="5"/>
    <x v="653"/>
    <n v="1"/>
    <x v="7"/>
    <x v="0"/>
    <d v="2020-08-07T20:35:55"/>
    <d v="2020-08-07T20:02:38"/>
    <x v="0"/>
    <x v="7"/>
    <n v="1996.9999997410923"/>
    <n v="33.283333329018205"/>
    <n v="33.283333329018205"/>
    <n v="1"/>
    <s v="D554954"/>
    <s v="Closed"/>
    <x v="0"/>
  </r>
  <r>
    <s v="Marianna"/>
    <s v="MARIANNA (14)"/>
    <x v="10"/>
    <x v="707"/>
    <n v="1"/>
    <x v="1"/>
    <x v="0"/>
    <d v="2020-08-07T23:02:31"/>
    <d v="2020-08-07T22:14:39"/>
    <x v="0"/>
    <x v="7"/>
    <n v="2872.0000006025657"/>
    <n v="47.866666676709428"/>
    <n v="47.866666676709428"/>
    <n v="1"/>
    <s v="D554959"/>
    <s v="Closed"/>
    <x v="0"/>
  </r>
  <r>
    <s v="Marianna"/>
    <s v="MARIANNA (14)"/>
    <x v="15"/>
    <x v="708"/>
    <n v="3"/>
    <x v="7"/>
    <x v="0"/>
    <d v="2020-08-08T00:23:00"/>
    <d v="2020-08-07T23:44:00"/>
    <x v="0"/>
    <x v="7"/>
    <n v="2340.000000083819"/>
    <n v="39.000000001396984"/>
    <n v="117.00000000419095"/>
    <n v="1"/>
    <s v="D554960"/>
    <s v="Closed"/>
    <x v="0"/>
  </r>
  <r>
    <s v="Marianna"/>
    <s v="CHIPOLA (15)"/>
    <x v="4"/>
    <x v="220"/>
    <n v="63"/>
    <x v="1"/>
    <x v="0"/>
    <d v="2020-08-08T05:10:49"/>
    <d v="2020-08-08T03:07:00"/>
    <x v="0"/>
    <x v="7"/>
    <n v="7428.9999996777624"/>
    <n v="123.81666666129604"/>
    <n v="7800.4499996616505"/>
    <n v="1"/>
    <s v="D554966"/>
    <s v="Closed"/>
    <x v="0"/>
  </r>
  <r>
    <s v="Marianna"/>
    <s v="CHIPOLA (15)"/>
    <x v="3"/>
    <x v="709"/>
    <n v="2"/>
    <x v="2"/>
    <x v="0"/>
    <d v="2020-08-09T12:50:00"/>
    <d v="2020-08-09T11:47:00"/>
    <x v="0"/>
    <x v="7"/>
    <n v="3779.9999997485429"/>
    <n v="62.999999995809048"/>
    <n v="125.9999999916181"/>
    <n v="1"/>
    <s v="D554976"/>
    <s v="Closed"/>
    <x v="0"/>
  </r>
  <r>
    <s v="Fernandina Beach"/>
    <s v="JL TERRY (23)"/>
    <x v="28"/>
    <x v="23"/>
    <n v="1"/>
    <x v="8"/>
    <x v="0"/>
    <d v="2020-08-09T22:31:00"/>
    <d v="2020-08-09T21:47:00"/>
    <x v="0"/>
    <x v="7"/>
    <n v="2640.000000433065"/>
    <n v="44.00000000721775"/>
    <n v="44.00000000721775"/>
    <n v="1"/>
    <s v="C554979"/>
    <s v="Closed"/>
    <x v="0"/>
  </r>
  <r>
    <s v="Fernandina Beach"/>
    <s v="JL TERRY (23)"/>
    <x v="23"/>
    <x v="613"/>
    <n v="42"/>
    <x v="7"/>
    <x v="0"/>
    <d v="2020-08-10T01:30:05"/>
    <d v="2020-08-09T22:08:00"/>
    <x v="0"/>
    <x v="7"/>
    <n v="12124.999999813735"/>
    <n v="202.08333333022892"/>
    <n v="8487.4999998696148"/>
    <n v="1"/>
    <s v="D554993"/>
    <s v="Closed"/>
    <x v="0"/>
  </r>
  <r>
    <s v="Fernandina Beach"/>
    <s v="JL TERRY (23)"/>
    <x v="21"/>
    <x v="710"/>
    <n v="33"/>
    <x v="7"/>
    <x v="0"/>
    <d v="2020-08-10T00:20:24"/>
    <d v="2020-08-09T22:21:00"/>
    <x v="0"/>
    <x v="7"/>
    <n v="7163.9999999664724"/>
    <n v="119.39999999944121"/>
    <n v="3940.1999999815598"/>
    <n v="1"/>
    <s v="D554992"/>
    <s v="Closed"/>
    <x v="0"/>
  </r>
  <r>
    <s v="Fernandina Beach"/>
    <s v="JL TERRY (23)"/>
    <x v="21"/>
    <x v="711"/>
    <n v="1"/>
    <x v="7"/>
    <x v="0"/>
    <d v="2020-08-10T01:55:00"/>
    <d v="2020-08-10T01:21:00"/>
    <x v="0"/>
    <x v="7"/>
    <n v="2039.9999997345731"/>
    <n v="33.999999995576218"/>
    <n v="33.999999995576218"/>
    <n v="1"/>
    <s v="C554997"/>
    <s v="Closed"/>
    <x v="0"/>
  </r>
  <r>
    <s v="Fernandina Beach"/>
    <s v="JL TERRY (23)"/>
    <x v="13"/>
    <x v="712"/>
    <n v="4"/>
    <x v="7"/>
    <x v="0"/>
    <d v="2020-08-10T09:38:19"/>
    <d v="2020-08-10T07:15:04"/>
    <x v="0"/>
    <x v="7"/>
    <n v="8595.0000000419095"/>
    <n v="143.25000000069849"/>
    <n v="573.00000000279397"/>
    <n v="1"/>
    <s v="D555008"/>
    <s v="Closed"/>
    <x v="0"/>
  </r>
  <r>
    <s v="Fernandina Beach"/>
    <s v="JL TERRY (23)"/>
    <x v="25"/>
    <x v="713"/>
    <n v="54"/>
    <x v="7"/>
    <x v="0"/>
    <d v="2020-08-10T08:00:50"/>
    <d v="2020-08-10T07:16:56"/>
    <x v="0"/>
    <x v="7"/>
    <n v="2633.9999996591359"/>
    <n v="43.899999994318932"/>
    <n v="2370.5999996932223"/>
    <n v="1"/>
    <s v="D555005"/>
    <s v="Closed"/>
    <x v="0"/>
  </r>
  <r>
    <s v="Fernandina Beach"/>
    <s v="JL TERRY (23)"/>
    <x v="13"/>
    <x v="714"/>
    <n v="1"/>
    <x v="7"/>
    <x v="0"/>
    <d v="2020-08-10T09:11:51"/>
    <d v="2020-08-10T07:32:52"/>
    <x v="0"/>
    <x v="7"/>
    <n v="5939.0000002691522"/>
    <n v="98.983333337819204"/>
    <n v="98.983333337819204"/>
    <n v="1"/>
    <s v="C555000"/>
    <s v="Closed"/>
    <x v="0"/>
  </r>
  <r>
    <s v="Fernandina Beach"/>
    <s v="JL TERRY (23)"/>
    <x v="13"/>
    <x v="715"/>
    <n v="4"/>
    <x v="2"/>
    <x v="0"/>
    <d v="2020-08-10T10:49:18"/>
    <d v="2020-08-10T09:37:00"/>
    <x v="0"/>
    <x v="7"/>
    <n v="4338.0000000586733"/>
    <n v="72.300000000977889"/>
    <n v="289.20000000391155"/>
    <n v="1"/>
    <s v="D555011"/>
    <s v="Closed"/>
    <x v="0"/>
  </r>
  <r>
    <s v="Fernandina Beach"/>
    <s v="JL TERRY (23)"/>
    <x v="13"/>
    <x v="716"/>
    <n v="1885"/>
    <x v="7"/>
    <x v="0"/>
    <d v="2020-08-10T23:54:13"/>
    <d v="2020-08-10T20:47:14"/>
    <x v="0"/>
    <x v="7"/>
    <n v="11218.999999877997"/>
    <n v="186.98333333129995"/>
    <n v="352463.5833295004"/>
    <n v="1"/>
    <s v="D555191"/>
    <s v="Closed"/>
    <x v="0"/>
  </r>
  <r>
    <s v="Fernandina Beach"/>
    <s v="JL TERRY (23)"/>
    <x v="21"/>
    <x v="717"/>
    <n v="1"/>
    <x v="7"/>
    <x v="0"/>
    <d v="2020-08-11T03:18:26"/>
    <d v="2020-08-10T20:53:11"/>
    <x v="0"/>
    <x v="7"/>
    <n v="23115.000000223517"/>
    <n v="385.25000000372529"/>
    <n v="385.25000000372529"/>
    <n v="1"/>
    <s v="C555033"/>
    <s v="Closed"/>
    <x v="0"/>
  </r>
  <r>
    <s v="Fernandina Beach"/>
    <s v="JL TERRY (23)"/>
    <x v="22"/>
    <x v="718"/>
    <n v="59"/>
    <x v="1"/>
    <x v="0"/>
    <d v="2020-08-11T01:07:06"/>
    <d v="2020-08-10T21:32:14"/>
    <x v="0"/>
    <x v="7"/>
    <n v="12891.999999945983"/>
    <n v="214.86666666576639"/>
    <n v="12677.133333280217"/>
    <n v="1"/>
    <s v="D555195"/>
    <s v="Closed"/>
    <x v="0"/>
  </r>
  <r>
    <s v="Fernandina Beach"/>
    <s v="JL TERRY (23)"/>
    <x v="22"/>
    <x v="719"/>
    <n v="1"/>
    <x v="7"/>
    <x v="0"/>
    <d v="2020-08-11T01:41:00"/>
    <d v="2020-08-10T21:58:00"/>
    <x v="0"/>
    <x v="7"/>
    <n v="13380.000000237487"/>
    <n v="223.00000000395812"/>
    <n v="223.00000000395812"/>
    <n v="1"/>
    <s v="C555136"/>
    <s v="Closed"/>
    <x v="0"/>
  </r>
  <r>
    <s v="Fernandina Beach"/>
    <s v="JL TERRY (23)"/>
    <x v="22"/>
    <x v="720"/>
    <n v="1"/>
    <x v="7"/>
    <x v="0"/>
    <d v="2020-08-11T01:08:40"/>
    <d v="2020-08-10T22:02:00"/>
    <x v="0"/>
    <x v="7"/>
    <n v="11199.999999837019"/>
    <n v="186.66666666395031"/>
    <n v="186.66666666395031"/>
    <n v="1"/>
    <s v="C555146"/>
    <s v="Closed"/>
    <x v="0"/>
  </r>
  <r>
    <s v="Fernandina Beach"/>
    <s v="JL TERRY (23)"/>
    <x v="22"/>
    <x v="721"/>
    <n v="1"/>
    <x v="7"/>
    <x v="0"/>
    <d v="2020-08-11T01:15:17"/>
    <d v="2020-08-10T22:35:00"/>
    <x v="0"/>
    <x v="7"/>
    <n v="9617.0000000623986"/>
    <n v="160.28333333437331"/>
    <n v="160.28333333437331"/>
    <n v="1"/>
    <s v="C555180"/>
    <s v="Closed"/>
    <x v="0"/>
  </r>
  <r>
    <s v="Fernandina Beach"/>
    <s v="STEPDOWN (22)"/>
    <x v="24"/>
    <x v="722"/>
    <n v="2"/>
    <x v="2"/>
    <x v="0"/>
    <d v="2020-08-11T07:20:11"/>
    <d v="2020-08-11T05:24:00"/>
    <x v="0"/>
    <x v="7"/>
    <n v="6971.00000011269"/>
    <n v="116.1833333352115"/>
    <n v="232.366666670423"/>
    <n v="1"/>
    <s v="D555201"/>
    <s v="Closed"/>
    <x v="0"/>
  </r>
  <r>
    <s v="Marianna"/>
    <s v="MARIANNA (14)"/>
    <x v="16"/>
    <x v="415"/>
    <n v="32"/>
    <x v="3"/>
    <x v="0"/>
    <d v="2020-08-11T17:13:34"/>
    <d v="2020-08-11T15:21:00"/>
    <x v="0"/>
    <x v="7"/>
    <n v="6754.0000003064051"/>
    <n v="112.56666667177342"/>
    <n v="3602.1333334967494"/>
    <n v="1"/>
    <s v="D555221"/>
    <s v="Closed"/>
    <x v="1"/>
  </r>
  <r>
    <s v="Marianna"/>
    <s v="CAVERNS ROAD (11)"/>
    <x v="8"/>
    <x v="250"/>
    <n v="18"/>
    <x v="7"/>
    <x v="0"/>
    <d v="2020-08-11T18:04:58"/>
    <d v="2020-08-11T15:25:00"/>
    <x v="0"/>
    <x v="7"/>
    <n v="9598.0000000214204"/>
    <n v="159.96666666702367"/>
    <n v="2879.4000000064261"/>
    <n v="1"/>
    <s v="D555237"/>
    <s v="Closed"/>
    <x v="0"/>
  </r>
  <r>
    <s v="Marianna"/>
    <s v="MARIANNA (14)"/>
    <x v="10"/>
    <x v="723"/>
    <n v="18"/>
    <x v="3"/>
    <x v="0"/>
    <d v="2020-08-11T20:54:52"/>
    <d v="2020-08-11T15:26:00"/>
    <x v="0"/>
    <x v="7"/>
    <n v="19732.00000023935"/>
    <n v="328.86666667065583"/>
    <n v="5919.600000071805"/>
    <n v="1"/>
    <s v="D555228"/>
    <s v="Closed"/>
    <x v="1"/>
  </r>
  <r>
    <s v="Marianna"/>
    <s v="MARIANNA (14)"/>
    <x v="5"/>
    <x v="724"/>
    <n v="15"/>
    <x v="3"/>
    <x v="0"/>
    <d v="2020-08-11T17:05:16"/>
    <d v="2020-08-11T15:29:00"/>
    <x v="0"/>
    <x v="7"/>
    <n v="5775.999999884516"/>
    <n v="96.266666664741933"/>
    <n v="1443.999999971129"/>
    <n v="1"/>
    <s v="D555233"/>
    <s v="Closed"/>
    <x v="1"/>
  </r>
  <r>
    <s v="Marianna"/>
    <s v="MARIANNA (14)"/>
    <x v="10"/>
    <x v="707"/>
    <n v="1"/>
    <x v="3"/>
    <x v="0"/>
    <d v="2020-08-11T21:38:39"/>
    <d v="2020-08-11T15:32:00"/>
    <x v="0"/>
    <x v="7"/>
    <n v="21999.000000231899"/>
    <n v="366.65000000386499"/>
    <n v="366.65000000386499"/>
    <n v="1"/>
    <s v="D555230"/>
    <s v="Closed"/>
    <x v="1"/>
  </r>
  <r>
    <s v="Marianna"/>
    <s v="CAVERNS ROAD (11)"/>
    <x v="27"/>
    <x v="725"/>
    <n v="1"/>
    <x v="7"/>
    <x v="0"/>
    <d v="2020-08-11T20:32:20"/>
    <d v="2020-08-11T15:34:00"/>
    <x v="0"/>
    <x v="7"/>
    <n v="17900.000000093132"/>
    <n v="298.33333333488554"/>
    <n v="298.33333333488554"/>
    <n v="1"/>
    <s v="D555339"/>
    <s v="Closed"/>
    <x v="0"/>
  </r>
  <r>
    <s v="Marianna"/>
    <s v="MARIANNA (14)"/>
    <x v="5"/>
    <x v="726"/>
    <n v="1"/>
    <x v="7"/>
    <x v="0"/>
    <d v="2020-08-11T19:54:19"/>
    <d v="2020-08-11T15:36:04"/>
    <x v="0"/>
    <x v="7"/>
    <n v="15494.999999902211"/>
    <n v="258.24999999837019"/>
    <n v="258.24999999837019"/>
    <n v="1"/>
    <s v="D555308"/>
    <s v="Closed"/>
    <x v="0"/>
  </r>
  <r>
    <s v="Marianna"/>
    <s v="MARIANNA (14)"/>
    <x v="5"/>
    <x v="727"/>
    <n v="7"/>
    <x v="7"/>
    <x v="0"/>
    <d v="2020-08-11T19:55:16"/>
    <d v="2020-08-11T15:45:36"/>
    <x v="0"/>
    <x v="7"/>
    <n v="14979.999999585561"/>
    <n v="249.66666665975936"/>
    <n v="1747.6666666183155"/>
    <n v="1"/>
    <s v="D555309"/>
    <s v="Closed"/>
    <x v="0"/>
  </r>
  <r>
    <s v="Marianna"/>
    <s v="MARIANNA (14)"/>
    <x v="10"/>
    <x v="728"/>
    <n v="7"/>
    <x v="3"/>
    <x v="0"/>
    <d v="2020-08-11T21:17:08"/>
    <d v="2020-08-11T15:47:00"/>
    <x v="0"/>
    <x v="7"/>
    <n v="19808.000000403263"/>
    <n v="330.13333334005438"/>
    <n v="2310.9333333803806"/>
    <n v="1"/>
    <s v="D555277"/>
    <s v="Closed"/>
    <x v="1"/>
  </r>
  <r>
    <s v="Marianna"/>
    <s v="MARIANNA (14)"/>
    <x v="5"/>
    <x v="729"/>
    <n v="14"/>
    <x v="7"/>
    <x v="0"/>
    <d v="2020-08-11T17:56:49"/>
    <d v="2020-08-11T15:51:21"/>
    <x v="0"/>
    <x v="7"/>
    <n v="7528.0000001890585"/>
    <n v="125.46666666981764"/>
    <n v="1756.533333377447"/>
    <n v="1"/>
    <s v="D555241"/>
    <s v="Closed"/>
    <x v="0"/>
  </r>
  <r>
    <s v="Marianna"/>
    <s v="CAVERNS ROAD (11)"/>
    <x v="9"/>
    <x v="730"/>
    <n v="75"/>
    <x v="1"/>
    <x v="0"/>
    <d v="2020-08-11T19:03:43"/>
    <d v="2020-08-11T16:12:00"/>
    <x v="0"/>
    <x v="7"/>
    <n v="10302.999999490567"/>
    <n v="171.71666665817611"/>
    <n v="12878.749999363208"/>
    <n v="1"/>
    <s v="D555310"/>
    <s v="Closed"/>
    <x v="0"/>
  </r>
  <r>
    <s v="Marianna"/>
    <s v="MARIANNA (14)"/>
    <x v="10"/>
    <x v="731"/>
    <n v="5"/>
    <x v="3"/>
    <x v="0"/>
    <d v="2020-08-11T16:58:00"/>
    <d v="2020-08-11T16:14:00"/>
    <x v="0"/>
    <x v="7"/>
    <n v="2639.9999998044223"/>
    <n v="43.999999996740371"/>
    <n v="219.99999998370185"/>
    <n v="1"/>
    <s v="D555242"/>
    <s v="Closed"/>
    <x v="1"/>
  </r>
  <r>
    <s v="Marianna"/>
    <s v="MARIANNA (14)"/>
    <x v="16"/>
    <x v="732"/>
    <n v="66"/>
    <x v="1"/>
    <x v="0"/>
    <d v="2020-08-11T19:43:04"/>
    <d v="2020-08-11T16:34:00"/>
    <x v="0"/>
    <x v="7"/>
    <n v="11343.999999552034"/>
    <n v="189.06666665920056"/>
    <n v="12478.399999507237"/>
    <n v="1"/>
    <s v="D555327"/>
    <s v="Closed"/>
    <x v="0"/>
  </r>
  <r>
    <s v="Marianna"/>
    <s v="CHIPOLA (15)"/>
    <x v="3"/>
    <x v="308"/>
    <n v="32"/>
    <x v="7"/>
    <x v="0"/>
    <d v="2020-08-11T17:48:39"/>
    <d v="2020-08-11T16:58:03"/>
    <x v="0"/>
    <x v="7"/>
    <n v="3035.9999999636784"/>
    <n v="50.59999999939464"/>
    <n v="1619.1999999806285"/>
    <n v="1"/>
    <s v="D555284"/>
    <s v="Closed"/>
    <x v="0"/>
  </r>
  <r>
    <s v="Marianna"/>
    <s v="MARIANNA (14)"/>
    <x v="5"/>
    <x v="87"/>
    <n v="147"/>
    <x v="1"/>
    <x v="0"/>
    <d v="2020-08-11T17:38:15"/>
    <d v="2020-08-11T17:05:16"/>
    <x v="0"/>
    <x v="7"/>
    <n v="1978.9999999338761"/>
    <n v="32.983333332231268"/>
    <n v="4848.5499998379964"/>
    <n v="1"/>
    <s v="D555283"/>
    <s v="Closed"/>
    <x v="0"/>
  </r>
  <r>
    <s v="Marianna"/>
    <s v="BLOUNTSTOWN (18)"/>
    <x v="17"/>
    <x v="249"/>
    <n v="5"/>
    <x v="1"/>
    <x v="0"/>
    <d v="2020-08-11T19:05:00"/>
    <d v="2020-08-11T17:19:00"/>
    <x v="0"/>
    <x v="7"/>
    <n v="6359.9999999860302"/>
    <n v="105.99999999976717"/>
    <n v="529.99999999883585"/>
    <n v="1"/>
    <s v="D555315"/>
    <s v="Closed"/>
    <x v="0"/>
  </r>
  <r>
    <s v="Marianna"/>
    <s v="ALTHA (12)"/>
    <x v="7"/>
    <x v="334"/>
    <n v="6"/>
    <x v="1"/>
    <x v="0"/>
    <d v="2020-08-11T20:06:19"/>
    <d v="2020-08-11T17:47:51"/>
    <x v="0"/>
    <x v="7"/>
    <n v="8308.0000002169982"/>
    <n v="138.4666666702833"/>
    <n v="830.80000002169982"/>
    <n v="1"/>
    <s v="D555328"/>
    <s v="Closed"/>
    <x v="0"/>
  </r>
  <r>
    <s v="Marianna"/>
    <s v="CHIPOLA (15)"/>
    <x v="3"/>
    <x v="308"/>
    <n v="32"/>
    <x v="1"/>
    <x v="0"/>
    <d v="2020-08-11T18:27:17"/>
    <d v="2020-08-11T18:00:07"/>
    <x v="0"/>
    <x v="7"/>
    <n v="1630.0000000745058"/>
    <n v="27.16666666790843"/>
    <n v="869.33333337306976"/>
    <n v="1"/>
    <s v="D555303"/>
    <s v="Closed"/>
    <x v="0"/>
  </r>
  <r>
    <s v="Marianna"/>
    <s v="MARIANNA (14)"/>
    <x v="5"/>
    <x v="733"/>
    <n v="1"/>
    <x v="1"/>
    <x v="0"/>
    <d v="2020-08-11T20:31:30"/>
    <d v="2020-08-11T18:03:00"/>
    <x v="0"/>
    <x v="7"/>
    <n v="8910.0000001257285"/>
    <n v="148.50000000209548"/>
    <n v="148.50000000209548"/>
    <n v="1"/>
    <s v="D555337"/>
    <s v="Closed"/>
    <x v="0"/>
  </r>
  <r>
    <s v="Marianna"/>
    <s v="CHIPOLA (15)"/>
    <x v="3"/>
    <x v="453"/>
    <n v="2"/>
    <x v="7"/>
    <x v="0"/>
    <d v="2020-08-11T20:17:51"/>
    <d v="2020-08-11T18:33:00"/>
    <x v="0"/>
    <x v="7"/>
    <n v="6290.9999995725229"/>
    <n v="104.84999999287538"/>
    <n v="209.69999998575076"/>
    <n v="1"/>
    <s v="D555338"/>
    <s v="Closed"/>
    <x v="0"/>
  </r>
  <r>
    <s v="Marianna"/>
    <s v="MARIANNA (14)"/>
    <x v="10"/>
    <x v="204"/>
    <n v="1"/>
    <x v="6"/>
    <x v="0"/>
    <d v="2020-08-11T21:18:07"/>
    <d v="2020-08-11T18:36:00"/>
    <x v="0"/>
    <x v="7"/>
    <n v="9727.0000000018626"/>
    <n v="162.11666666669771"/>
    <n v="162.11666666669771"/>
    <n v="1"/>
    <s v="D555340"/>
    <s v="Closed"/>
    <x v="0"/>
  </r>
  <r>
    <s v="Marianna"/>
    <s v="MARIANNA (14)"/>
    <x v="15"/>
    <x v="734"/>
    <n v="39"/>
    <x v="1"/>
    <x v="0"/>
    <d v="2020-08-12T09:38:50"/>
    <d v="2020-08-12T08:13:01"/>
    <x v="0"/>
    <x v="7"/>
    <n v="5149.0000004181638"/>
    <n v="85.816666673636064"/>
    <n v="3346.8500002718065"/>
    <n v="1"/>
    <s v="D555347"/>
    <s v="Closed"/>
    <x v="0"/>
  </r>
  <r>
    <s v="Marianna"/>
    <s v="MARIANNA (14)"/>
    <x v="15"/>
    <x v="321"/>
    <n v="10"/>
    <x v="6"/>
    <x v="0"/>
    <d v="2020-08-12T13:13:09"/>
    <d v="2020-08-12T12:31:14"/>
    <x v="0"/>
    <x v="7"/>
    <n v="2515.0000001303852"/>
    <n v="41.916666668839753"/>
    <n v="419.16666668839753"/>
    <n v="1"/>
    <s v="D555353"/>
    <s v="Closed"/>
    <x v="0"/>
  </r>
  <r>
    <s v="Fernandina Beach"/>
    <s v="JL TERRY (23)"/>
    <x v="25"/>
    <x v="735"/>
    <n v="1"/>
    <x v="2"/>
    <x v="0"/>
    <d v="2020-08-12T14:00:39"/>
    <d v="2020-08-12T12:40:14"/>
    <x v="0"/>
    <x v="7"/>
    <n v="4825.0000001164153"/>
    <n v="80.416666668606922"/>
    <n v="80.416666668606922"/>
    <n v="1"/>
    <s v="C555351"/>
    <s v="Closed"/>
    <x v="0"/>
  </r>
  <r>
    <s v="Marianna"/>
    <s v="CHIPOLA (15)"/>
    <x v="4"/>
    <x v="736"/>
    <n v="24"/>
    <x v="1"/>
    <x v="0"/>
    <d v="2020-08-12T18:51:16"/>
    <d v="2020-08-12T18:15:42"/>
    <x v="0"/>
    <x v="7"/>
    <n v="2133.9999997057021"/>
    <n v="35.566666661761701"/>
    <n v="853.59999988228083"/>
    <n v="1"/>
    <s v="D555359"/>
    <s v="Closed"/>
    <x v="0"/>
  </r>
  <r>
    <s v="Marianna"/>
    <s v="MARIANNA (14)"/>
    <x v="5"/>
    <x v="729"/>
    <n v="14"/>
    <x v="7"/>
    <x v="0"/>
    <d v="2020-08-13T17:38:03"/>
    <d v="2020-08-13T16:54:00"/>
    <x v="0"/>
    <x v="7"/>
    <n v="2642.9999998770654"/>
    <n v="44.04999999795109"/>
    <n v="616.69999997131526"/>
    <n v="1"/>
    <s v="D555370"/>
    <s v="Closed"/>
    <x v="0"/>
  </r>
  <r>
    <s v="Marianna"/>
    <s v="MARIANNA (14)"/>
    <x v="10"/>
    <x v="513"/>
    <n v="27"/>
    <x v="7"/>
    <x v="0"/>
    <d v="2020-08-13T18:30:35"/>
    <d v="2020-08-13T17:35:49"/>
    <x v="0"/>
    <x v="7"/>
    <n v="3285.9999999403954"/>
    <n v="54.766666665673256"/>
    <n v="1478.6999999731779"/>
    <n v="1"/>
    <s v="D555384"/>
    <s v="Closed"/>
    <x v="0"/>
  </r>
  <r>
    <s v="Marianna"/>
    <s v="MARIANNA (14)"/>
    <x v="16"/>
    <x v="364"/>
    <n v="14"/>
    <x v="7"/>
    <x v="0"/>
    <d v="2020-08-13T18:13:27"/>
    <d v="2020-08-13T17:38:16"/>
    <x v="0"/>
    <x v="7"/>
    <n v="2110.9999999869615"/>
    <n v="35.183333333116025"/>
    <n v="492.56666666362435"/>
    <n v="1"/>
    <s v="D555380"/>
    <s v="Closed"/>
    <x v="0"/>
  </r>
  <r>
    <s v="Marianna"/>
    <s v="CHIPOLA (15)"/>
    <x v="3"/>
    <x v="737"/>
    <n v="8"/>
    <x v="7"/>
    <x v="0"/>
    <d v="2020-08-13T18:35:04"/>
    <d v="2020-08-13T17:54:44"/>
    <x v="0"/>
    <x v="7"/>
    <n v="2419.9999999254942"/>
    <n v="40.33333333209157"/>
    <n v="322.66666665673256"/>
    <n v="1"/>
    <s v="D555388"/>
    <s v="Closed"/>
    <x v="0"/>
  </r>
  <r>
    <s v="Marianna"/>
    <s v="MARIANNA (14)"/>
    <x v="10"/>
    <x v="738"/>
    <n v="2"/>
    <x v="7"/>
    <x v="0"/>
    <d v="2020-08-13T19:21:21"/>
    <d v="2020-08-13T18:18:00"/>
    <x v="0"/>
    <x v="7"/>
    <n v="3801.000000257045"/>
    <n v="63.350000004284084"/>
    <n v="126.70000000856817"/>
    <n v="1"/>
    <s v="D555396"/>
    <s v="Closed"/>
    <x v="0"/>
  </r>
  <r>
    <s v="Marianna"/>
    <s v="CHIPOLA (15)"/>
    <x v="3"/>
    <x v="739"/>
    <n v="2"/>
    <x v="7"/>
    <x v="0"/>
    <d v="2020-08-13T18:56:00"/>
    <d v="2020-08-13T18:22:02"/>
    <x v="0"/>
    <x v="7"/>
    <n v="2038.0000005243346"/>
    <n v="33.966666675405577"/>
    <n v="67.933333350811154"/>
    <n v="1"/>
    <s v="D555390"/>
    <s v="Closed"/>
    <x v="0"/>
  </r>
  <r>
    <s v="Marianna"/>
    <s v="CHIPOLA (15)"/>
    <x v="1"/>
    <x v="740"/>
    <n v="2"/>
    <x v="7"/>
    <x v="0"/>
    <d v="2020-08-13T19:13:00"/>
    <d v="2020-08-13T18:33:00"/>
    <x v="0"/>
    <x v="7"/>
    <n v="2399.999999650754"/>
    <n v="39.999999994179234"/>
    <n v="79.999999988358468"/>
    <n v="1"/>
    <s v="D555391"/>
    <s v="Closed"/>
    <x v="0"/>
  </r>
  <r>
    <s v="Marianna"/>
    <s v="MARIANNA (14)"/>
    <x v="5"/>
    <x v="741"/>
    <n v="1"/>
    <x v="7"/>
    <x v="0"/>
    <d v="2020-08-13T19:22:22"/>
    <d v="2020-08-13T18:56:00"/>
    <x v="0"/>
    <x v="7"/>
    <n v="1581.999999540858"/>
    <n v="26.3666666590143"/>
    <n v="26.3666666590143"/>
    <n v="1"/>
    <s v="D555395"/>
    <s v="Closed"/>
    <x v="0"/>
  </r>
  <r>
    <s v="Marianna"/>
    <s v="MARIANNA (14)"/>
    <x v="16"/>
    <x v="166"/>
    <n v="15"/>
    <x v="1"/>
    <x v="0"/>
    <d v="2020-08-13T19:54:46"/>
    <d v="2020-08-13T19:11:00"/>
    <x v="0"/>
    <x v="7"/>
    <n v="2625.9999996749684"/>
    <n v="43.766666661249474"/>
    <n v="656.49999991874211"/>
    <n v="1"/>
    <s v="D555398"/>
    <s v="Closed"/>
    <x v="0"/>
  </r>
  <r>
    <s v="Marianna"/>
    <s v="CAVERNS ROAD (11)"/>
    <x v="9"/>
    <x v="445"/>
    <n v="2"/>
    <x v="1"/>
    <x v="0"/>
    <d v="2020-08-13T20:26:41"/>
    <d v="2020-08-13T19:50:00"/>
    <x v="0"/>
    <x v="7"/>
    <n v="2200.9999996516854"/>
    <n v="36.683333327528089"/>
    <n v="73.366666655056179"/>
    <n v="1"/>
    <s v="D555400"/>
    <s v="Closed"/>
    <x v="0"/>
  </r>
  <r>
    <s v="Marianna"/>
    <s v="CHIPOLA (15)"/>
    <x v="1"/>
    <x v="740"/>
    <n v="2"/>
    <x v="7"/>
    <x v="0"/>
    <d v="2020-08-14T18:31:24"/>
    <d v="2020-08-14T16:12:00"/>
    <x v="0"/>
    <x v="7"/>
    <n v="8363.999999477528"/>
    <n v="139.39999999129213"/>
    <n v="278.79999998258427"/>
    <n v="1"/>
    <s v="D555410"/>
    <s v="Closed"/>
    <x v="0"/>
  </r>
  <r>
    <s v="Fernandina Beach"/>
    <s v="STEPDOWN (22)"/>
    <x v="24"/>
    <x v="742"/>
    <n v="21"/>
    <x v="7"/>
    <x v="0"/>
    <d v="2020-08-14T17:29:15"/>
    <d v="2020-08-14T16:56:33"/>
    <x v="0"/>
    <x v="7"/>
    <n v="1961.9999997317791"/>
    <n v="32.699999995529652"/>
    <n v="686.69999990612268"/>
    <n v="1"/>
    <s v="D555407"/>
    <s v="Closed"/>
    <x v="0"/>
  </r>
  <r>
    <s v="Marianna"/>
    <s v="MARIANNA (14)"/>
    <x v="5"/>
    <x v="729"/>
    <n v="14"/>
    <x v="3"/>
    <x v="0"/>
    <d v="2020-08-14T18:00:58"/>
    <d v="2020-08-14T17:08:00"/>
    <x v="0"/>
    <x v="7"/>
    <n v="3177.9999998398125"/>
    <n v="52.966666663996875"/>
    <n v="741.53333329595625"/>
    <n v="1"/>
    <s v="D555409"/>
    <s v="Closed"/>
    <x v="1"/>
  </r>
  <r>
    <s v="Marianna"/>
    <s v="MARIANNA (14)"/>
    <x v="10"/>
    <x v="731"/>
    <n v="5"/>
    <x v="5"/>
    <x v="0"/>
    <d v="2020-08-15T12:32:53"/>
    <d v="2020-08-15T11:53:00"/>
    <x v="0"/>
    <x v="7"/>
    <n v="2392.9999999003485"/>
    <n v="39.883333331672475"/>
    <n v="199.41666665836237"/>
    <n v="1"/>
    <s v="D555414"/>
    <s v="Closed"/>
    <x v="0"/>
  </r>
  <r>
    <s v="Fernandina Beach"/>
    <s v="JL TERRY (23)"/>
    <x v="13"/>
    <x v="743"/>
    <n v="2"/>
    <x v="4"/>
    <x v="0"/>
    <d v="2020-08-15T16:47:41"/>
    <d v="2020-08-15T13:22:00"/>
    <x v="0"/>
    <x v="7"/>
    <n v="12341.000000014901"/>
    <n v="205.68333333358169"/>
    <n v="411.36666666716337"/>
    <n v="1"/>
    <s v="D555424"/>
    <s v="Closed"/>
    <x v="0"/>
  </r>
  <r>
    <s v="Fernandina Beach"/>
    <s v="AIP (24)"/>
    <x v="11"/>
    <x v="744"/>
    <n v="24"/>
    <x v="1"/>
    <x v="0"/>
    <d v="2020-08-15T17:24:55"/>
    <d v="2020-08-15T14:53:00"/>
    <x v="0"/>
    <x v="7"/>
    <n v="9115.0000002700835"/>
    <n v="151.91666667116806"/>
    <n v="3646.0000001080334"/>
    <n v="1"/>
    <s v="D555425"/>
    <s v="Closed"/>
    <x v="0"/>
  </r>
  <r>
    <s v="Marianna"/>
    <s v="MARIANNA (14)"/>
    <x v="5"/>
    <x v="745"/>
    <n v="1"/>
    <x v="1"/>
    <x v="0"/>
    <d v="2020-08-15T19:00:25"/>
    <d v="2020-08-15T17:59:00"/>
    <x v="0"/>
    <x v="7"/>
    <n v="3685.0000001722947"/>
    <n v="61.416666669538245"/>
    <n v="61.416666669538245"/>
    <n v="1"/>
    <s v="C555426"/>
    <s v="Closed"/>
    <x v="0"/>
  </r>
  <r>
    <s v="Fernandina Beach"/>
    <s v="AIP (24)"/>
    <x v="11"/>
    <x v="746"/>
    <n v="27"/>
    <x v="10"/>
    <x v="1"/>
    <d v="2020-08-16T05:58:55"/>
    <d v="2020-08-16T01:23:00"/>
    <x v="0"/>
    <x v="7"/>
    <n v="16555.000000004657"/>
    <n v="275.91666666674428"/>
    <n v="7449.7500000020955"/>
    <n v="1"/>
    <s v="D555432"/>
    <s v="Closed"/>
    <x v="0"/>
  </r>
  <r>
    <s v="Marianna"/>
    <s v="ALTHA (12)"/>
    <x v="7"/>
    <x v="140"/>
    <n v="6"/>
    <x v="1"/>
    <x v="0"/>
    <d v="2020-08-16T20:18:24"/>
    <d v="2020-08-16T19:10:00"/>
    <x v="0"/>
    <x v="7"/>
    <n v="4104.0000000502914"/>
    <n v="68.40000000083819"/>
    <n v="410.40000000502914"/>
    <n v="1"/>
    <s v="D555436"/>
    <s v="Closed"/>
    <x v="0"/>
  </r>
  <r>
    <s v="Marianna"/>
    <s v="MARIANNA (14)"/>
    <x v="5"/>
    <x v="747"/>
    <n v="1"/>
    <x v="1"/>
    <x v="0"/>
    <d v="2020-08-17T13:59:37"/>
    <d v="2020-08-17T13:24:00"/>
    <x v="0"/>
    <x v="7"/>
    <n v="2136.9999997783452"/>
    <n v="35.61666666297242"/>
    <n v="35.61666666297242"/>
    <n v="1"/>
    <s v="C555439"/>
    <s v="Closed"/>
    <x v="0"/>
  </r>
  <r>
    <s v="Fernandina Beach"/>
    <s v="STEPDOWN (22)"/>
    <x v="14"/>
    <x v="748"/>
    <n v="1"/>
    <x v="4"/>
    <x v="0"/>
    <d v="2020-08-17T14:14:37"/>
    <d v="2020-08-17T13:41:21"/>
    <x v="0"/>
    <x v="7"/>
    <n v="1996.0000001359731"/>
    <n v="33.266666668932885"/>
    <n v="33.266666668932885"/>
    <n v="1"/>
    <s v="C555440"/>
    <s v="Closed"/>
    <x v="0"/>
  </r>
  <r>
    <s v="Marianna"/>
    <s v="CHIPOLA (15)"/>
    <x v="3"/>
    <x v="435"/>
    <n v="1"/>
    <x v="5"/>
    <x v="0"/>
    <d v="2020-08-17T16:36:45"/>
    <d v="2020-08-17T15:37:15"/>
    <x v="0"/>
    <x v="7"/>
    <n v="3569.9999996926636"/>
    <n v="59.499999994877726"/>
    <n v="59.499999994877726"/>
    <n v="1"/>
    <s v="C555442"/>
    <s v="Closed"/>
    <x v="0"/>
  </r>
  <r>
    <s v="Marianna"/>
    <s v="MARIANNA (14)"/>
    <x v="10"/>
    <x v="749"/>
    <n v="1"/>
    <x v="4"/>
    <x v="0"/>
    <d v="2020-08-17T19:52:14"/>
    <d v="2020-08-17T19:03:00"/>
    <x v="0"/>
    <x v="7"/>
    <n v="2954.0000002831221"/>
    <n v="49.233333338052034"/>
    <n v="49.233333338052034"/>
    <n v="1"/>
    <s v="C555444"/>
    <s v="Closed"/>
    <x v="0"/>
  </r>
  <r>
    <s v="Fernandina Beach"/>
    <s v="JL TERRY (23)"/>
    <x v="13"/>
    <x v="750"/>
    <n v="8"/>
    <x v="4"/>
    <x v="0"/>
    <d v="2020-08-18T04:42:54"/>
    <d v="2020-08-18T03:29:20"/>
    <x v="0"/>
    <x v="7"/>
    <n v="4413.9999995939434"/>
    <n v="73.566666659899056"/>
    <n v="588.53333327919245"/>
    <n v="1"/>
    <s v="D555448"/>
    <s v="Closed"/>
    <x v="0"/>
  </r>
  <r>
    <s v="Fernandina Beach"/>
    <s v="JL TERRY (23)"/>
    <x v="25"/>
    <x v="227"/>
    <n v="54"/>
    <x v="1"/>
    <x v="0"/>
    <d v="2020-08-18T07:36:44"/>
    <d v="2020-08-18T06:13:00"/>
    <x v="0"/>
    <x v="7"/>
    <n v="5024.000000115484"/>
    <n v="83.733333335258067"/>
    <n v="4521.6000001039356"/>
    <n v="1"/>
    <s v="D555458"/>
    <s v="Closed"/>
    <x v="0"/>
  </r>
  <r>
    <s v="Marianna"/>
    <s v="ALTHA (12)"/>
    <x v="7"/>
    <x v="751"/>
    <n v="5"/>
    <x v="7"/>
    <x v="0"/>
    <d v="2020-08-18T10:24:20"/>
    <d v="2020-08-18T07:16:42"/>
    <x v="0"/>
    <x v="7"/>
    <n v="11257.999999565072"/>
    <n v="187.63333332608454"/>
    <n v="938.1666666304227"/>
    <n v="1"/>
    <s v="D555462"/>
    <s v="Closed"/>
    <x v="0"/>
  </r>
  <r>
    <s v="Marianna"/>
    <s v="MARIANNA (14)"/>
    <x v="5"/>
    <x v="144"/>
    <n v="91"/>
    <x v="0"/>
    <x v="0"/>
    <d v="2020-08-18T14:52:18"/>
    <d v="2020-08-18T14:38:00"/>
    <x v="0"/>
    <x v="7"/>
    <n v="858.00000003073364"/>
    <n v="14.300000000512227"/>
    <n v="1301.3000000466127"/>
    <n v="1"/>
    <s v="D555465"/>
    <s v="Closed"/>
    <x v="0"/>
  </r>
  <r>
    <s v="Fernandina Beach"/>
    <s v="STEPDOWN (22)"/>
    <x v="14"/>
    <x v="752"/>
    <n v="1"/>
    <x v="2"/>
    <x v="1"/>
    <d v="2020-08-18T17:38:00"/>
    <d v="2020-08-18T16:47:00"/>
    <x v="0"/>
    <x v="7"/>
    <n v="3059.999999916181"/>
    <n v="50.999999998603016"/>
    <n v="50.999999998603016"/>
    <n v="1"/>
    <s v="C555473"/>
    <s v="Closed"/>
    <x v="0"/>
  </r>
  <r>
    <s v="Marianna"/>
    <s v="ALTHA (12)"/>
    <x v="7"/>
    <x v="753"/>
    <n v="1"/>
    <x v="7"/>
    <x v="0"/>
    <d v="2020-08-19T05:16:00"/>
    <d v="2020-08-19T02:41:00"/>
    <x v="0"/>
    <x v="7"/>
    <n v="9300.0000001396984"/>
    <n v="155.00000000232831"/>
    <n v="155.00000000232831"/>
    <n v="1"/>
    <s v="C555475"/>
    <s v="Closed"/>
    <x v="0"/>
  </r>
  <r>
    <s v="Marianna"/>
    <s v="CHIPOLA (15)"/>
    <x v="3"/>
    <x v="754"/>
    <n v="2"/>
    <x v="7"/>
    <x v="0"/>
    <d v="2020-08-19T12:02:58"/>
    <d v="2020-08-19T08:52:00"/>
    <x v="0"/>
    <x v="7"/>
    <n v="11458.000000426546"/>
    <n v="190.96666667377576"/>
    <n v="381.93333334755152"/>
    <n v="1"/>
    <s v="D555480"/>
    <s v="Closed"/>
    <x v="0"/>
  </r>
  <r>
    <s v="Marianna"/>
    <s v="MARIANNA (14)"/>
    <x v="29"/>
    <x v="755"/>
    <n v="1"/>
    <x v="7"/>
    <x v="0"/>
    <d v="2020-08-19T12:40:46"/>
    <d v="2020-08-19T10:31:00"/>
    <x v="0"/>
    <x v="7"/>
    <n v="7785.9999995213002"/>
    <n v="129.76666665868834"/>
    <n v="129.76666665868834"/>
    <n v="1"/>
    <s v="D555481"/>
    <s v="Closed"/>
    <x v="0"/>
  </r>
  <r>
    <s v="Marianna"/>
    <s v="MARIANNA (14)"/>
    <x v="10"/>
    <x v="756"/>
    <n v="1"/>
    <x v="7"/>
    <x v="0"/>
    <d v="2020-08-19T13:45:00"/>
    <d v="2020-08-19T10:38:00"/>
    <x v="0"/>
    <x v="7"/>
    <n v="11219.999999483116"/>
    <n v="186.99999999138527"/>
    <n v="186.99999999138527"/>
    <n v="1"/>
    <s v="D555482"/>
    <s v="Closed"/>
    <x v="0"/>
  </r>
  <r>
    <s v="Fernandina Beach"/>
    <s v="STEPDOWN (22)"/>
    <x v="14"/>
    <x v="757"/>
    <n v="43"/>
    <x v="7"/>
    <x v="0"/>
    <d v="2020-08-19T14:52:30"/>
    <d v="2020-08-19T14:02:03"/>
    <x v="0"/>
    <x v="7"/>
    <n v="3026.9999997457489"/>
    <n v="50.449999995762482"/>
    <n v="2169.3499998177867"/>
    <n v="1"/>
    <s v="D555487"/>
    <s v="Closed"/>
    <x v="0"/>
  </r>
  <r>
    <s v="Marianna"/>
    <s v="BLOUNTSTOWN (18)"/>
    <x v="17"/>
    <x v="758"/>
    <n v="1"/>
    <x v="7"/>
    <x v="0"/>
    <d v="2020-08-19T17:47:00"/>
    <d v="2020-08-19T16:55:00"/>
    <x v="0"/>
    <x v="7"/>
    <n v="3120.0000001117587"/>
    <n v="52.000000001862645"/>
    <n v="52.000000001862645"/>
    <n v="1"/>
    <s v="D555489"/>
    <s v="Closed"/>
    <x v="0"/>
  </r>
  <r>
    <s v="Marianna"/>
    <s v="CHIPOLA (15)"/>
    <x v="0"/>
    <x v="759"/>
    <n v="6"/>
    <x v="1"/>
    <x v="0"/>
    <d v="2020-08-19T18:17:24"/>
    <d v="2020-08-19T17:14:09"/>
    <x v="0"/>
    <x v="7"/>
    <n v="3795.0000001117587"/>
    <n v="63.250000001862645"/>
    <n v="379.50000001117587"/>
    <n v="1"/>
    <s v="D555492"/>
    <s v="Closed"/>
    <x v="0"/>
  </r>
  <r>
    <s v="Marianna"/>
    <s v="CHIPOLA (15)"/>
    <x v="4"/>
    <x v="290"/>
    <n v="77"/>
    <x v="1"/>
    <x v="0"/>
    <d v="2020-08-19T19:40:36"/>
    <d v="2020-08-19T18:25:31"/>
    <x v="0"/>
    <x v="7"/>
    <n v="4505.0000001210719"/>
    <n v="75.083333335351199"/>
    <n v="5781.4166668220423"/>
    <n v="1"/>
    <s v="D555503"/>
    <s v="Closed"/>
    <x v="0"/>
  </r>
  <r>
    <s v="Marianna"/>
    <s v="MARIANNA (14)"/>
    <x v="5"/>
    <x v="209"/>
    <n v="1"/>
    <x v="7"/>
    <x v="0"/>
    <d v="2020-08-19T20:03:16"/>
    <d v="2020-08-19T18:46:20"/>
    <x v="0"/>
    <x v="7"/>
    <n v="4616.0000002942979"/>
    <n v="76.933333338238299"/>
    <n v="76.933333338238299"/>
    <n v="1"/>
    <s v="C555498"/>
    <s v="Closed"/>
    <x v="0"/>
  </r>
  <r>
    <s v="Marianna"/>
    <s v="CAVERNS ROAD (11)"/>
    <x v="9"/>
    <x v="760"/>
    <n v="1"/>
    <x v="5"/>
    <x v="0"/>
    <d v="2020-08-20T10:37:35"/>
    <d v="2020-08-20T07:59:35"/>
    <x v="0"/>
    <x v="7"/>
    <n v="9480.0000000977889"/>
    <n v="158.00000000162981"/>
    <n v="158.00000000162981"/>
    <n v="1"/>
    <s v="D555512"/>
    <s v="Closed"/>
    <x v="0"/>
  </r>
  <r>
    <s v="Fernandina Beach"/>
    <s v="STEPDOWN (22)"/>
    <x v="14"/>
    <x v="761"/>
    <n v="4"/>
    <x v="4"/>
    <x v="0"/>
    <d v="2020-08-20T08:43:04"/>
    <d v="2020-08-20T07:59:53"/>
    <x v="0"/>
    <x v="7"/>
    <n v="2591.0000002942979"/>
    <n v="43.183333338238299"/>
    <n v="172.7333333529532"/>
    <n v="1"/>
    <s v="D555509"/>
    <s v="Closed"/>
    <x v="0"/>
  </r>
  <r>
    <s v="Fernandina Beach"/>
    <s v="STEPDOWN (22)"/>
    <x v="14"/>
    <x v="761"/>
    <n v="4"/>
    <x v="6"/>
    <x v="0"/>
    <d v="2020-08-20T12:58:46"/>
    <d v="2020-08-20T12:30:00"/>
    <x v="0"/>
    <x v="7"/>
    <n v="1725.999999884516"/>
    <n v="28.766666664741933"/>
    <n v="115.06666665896773"/>
    <n v="1"/>
    <s v="D555514"/>
    <s v="Closed"/>
    <x v="0"/>
  </r>
  <r>
    <s v="Marianna"/>
    <s v="BLOUNTSTOWN (18)"/>
    <x v="17"/>
    <x v="762"/>
    <n v="1"/>
    <x v="4"/>
    <x v="0"/>
    <d v="2020-08-20T14:23:26"/>
    <d v="2020-08-20T13:51:00"/>
    <x v="0"/>
    <x v="7"/>
    <n v="1946.0000003920868"/>
    <n v="32.433333339868113"/>
    <n v="32.433333339868113"/>
    <n v="1"/>
    <s v="C555515"/>
    <s v="Closed"/>
    <x v="0"/>
  </r>
  <r>
    <s v="Marianna"/>
    <s v="ALTHA (12)"/>
    <x v="7"/>
    <x v="763"/>
    <n v="1"/>
    <x v="1"/>
    <x v="0"/>
    <d v="2020-08-20T19:33:38"/>
    <d v="2020-08-20T18:21:23"/>
    <x v="0"/>
    <x v="7"/>
    <n v="4334.9999999860302"/>
    <n v="72.249999999767169"/>
    <n v="72.249999999767169"/>
    <n v="1"/>
    <s v="C555516"/>
    <s v="Closed"/>
    <x v="0"/>
  </r>
  <r>
    <s v="Marianna"/>
    <s v="MARIANNA (14)"/>
    <x v="5"/>
    <x v="764"/>
    <n v="1"/>
    <x v="5"/>
    <x v="0"/>
    <d v="2020-08-20T20:16:36"/>
    <d v="2020-08-20T18:56:16"/>
    <x v="0"/>
    <x v="7"/>
    <n v="4819.9999995762482"/>
    <n v="80.333333326270804"/>
    <n v="80.333333326270804"/>
    <n v="1"/>
    <s v="C555517"/>
    <s v="Closed"/>
    <x v="0"/>
  </r>
  <r>
    <s v="Marianna"/>
    <s v="BLOUNTSTOWN (18)"/>
    <x v="17"/>
    <x v="41"/>
    <n v="216"/>
    <x v="4"/>
    <x v="0"/>
    <d v="2020-08-21T03:40:00"/>
    <d v="2020-08-21T00:42:00"/>
    <x v="0"/>
    <x v="7"/>
    <n v="10680.000000237487"/>
    <n v="178.00000000395812"/>
    <n v="38448.000000854954"/>
    <n v="1"/>
    <s v="D555558"/>
    <s v="Closed"/>
    <x v="0"/>
  </r>
  <r>
    <s v="Marianna"/>
    <s v="ALTHA (12)"/>
    <x v="7"/>
    <x v="765"/>
    <n v="7"/>
    <x v="1"/>
    <x v="0"/>
    <d v="2020-08-21T10:03:32"/>
    <d v="2020-08-21T08:59:55"/>
    <x v="0"/>
    <x v="7"/>
    <n v="3817.0000002253801"/>
    <n v="63.616666670423001"/>
    <n v="445.31666669296101"/>
    <n v="1"/>
    <s v="D555569"/>
    <s v="Closed"/>
    <x v="0"/>
  </r>
  <r>
    <s v="Marianna"/>
    <s v="ALTHA (12)"/>
    <x v="7"/>
    <x v="766"/>
    <n v="1"/>
    <x v="7"/>
    <x v="0"/>
    <d v="2020-08-21T10:34:23"/>
    <d v="2020-08-21T09:22:00"/>
    <x v="0"/>
    <x v="7"/>
    <n v="4342.9999999701977"/>
    <n v="72.383333332836628"/>
    <n v="72.383333332836628"/>
    <n v="1"/>
    <s v="D555573"/>
    <s v="Closed"/>
    <x v="0"/>
  </r>
  <r>
    <s v="Fernandina Beach"/>
    <s v="JL TERRY (23)"/>
    <x v="22"/>
    <x v="767"/>
    <n v="60"/>
    <x v="4"/>
    <x v="0"/>
    <d v="2020-08-21T11:08:56"/>
    <d v="2020-08-21T10:12:00"/>
    <x v="0"/>
    <x v="7"/>
    <n v="3415.9999995259568"/>
    <n v="56.933333325432613"/>
    <n v="3415.9999995259568"/>
    <n v="1"/>
    <s v="D555574"/>
    <s v="Closed"/>
    <x v="0"/>
  </r>
  <r>
    <s v="Marianna"/>
    <s v="ALTHA (12)"/>
    <x v="7"/>
    <x v="441"/>
    <n v="26"/>
    <x v="1"/>
    <x v="0"/>
    <d v="2020-08-21T20:33:18"/>
    <d v="2020-08-21T19:13:00"/>
    <x v="0"/>
    <x v="7"/>
    <n v="4818.0000003660098"/>
    <n v="80.300000006100163"/>
    <n v="2087.8000001586042"/>
    <n v="1"/>
    <s v="D555580"/>
    <s v="Closed"/>
    <x v="0"/>
  </r>
  <r>
    <s v="Fernandina Beach"/>
    <s v="STEPDOWN (22)"/>
    <x v="14"/>
    <x v="768"/>
    <n v="84"/>
    <x v="2"/>
    <x v="0"/>
    <d v="2020-08-22T08:02:41"/>
    <d v="2020-08-22T06:16:00"/>
    <x v="0"/>
    <x v="7"/>
    <n v="6401.0000001406297"/>
    <n v="106.68333333567716"/>
    <n v="8961.4000001968816"/>
    <n v="1"/>
    <s v="D555595"/>
    <s v="Closed"/>
    <x v="0"/>
  </r>
  <r>
    <s v="Fernandina Beach"/>
    <s v="STEPDOWN (22)"/>
    <x v="14"/>
    <x v="748"/>
    <n v="1"/>
    <x v="4"/>
    <x v="0"/>
    <d v="2020-08-22T17:01:49"/>
    <d v="2020-08-22T16:15:00"/>
    <x v="0"/>
    <x v="7"/>
    <n v="2808.9999997057021"/>
    <n v="46.816666661761701"/>
    <n v="46.816666661761701"/>
    <n v="1"/>
    <s v="C555596"/>
    <s v="Closed"/>
    <x v="0"/>
  </r>
  <r>
    <s v="Marianna"/>
    <s v="CAVERNS ROAD (11)"/>
    <x v="26"/>
    <x v="769"/>
    <n v="1"/>
    <x v="7"/>
    <x v="0"/>
    <d v="2020-08-23T04:35:00"/>
    <d v="2020-08-23T03:40:00"/>
    <x v="0"/>
    <x v="7"/>
    <n v="3299.9999994412065"/>
    <n v="54.999999990686774"/>
    <n v="54.999999990686774"/>
    <n v="1"/>
    <s v="C560440"/>
    <s v="Closed"/>
    <x v="0"/>
  </r>
  <r>
    <s v="Marianna"/>
    <s v="MARIANNA (14)"/>
    <x v="5"/>
    <x v="770"/>
    <n v="5"/>
    <x v="1"/>
    <x v="0"/>
    <d v="2020-08-23T06:14:45"/>
    <d v="2020-08-23T05:29:00"/>
    <x v="0"/>
    <x v="7"/>
    <n v="2744.9999998323619"/>
    <n v="45.749999997206032"/>
    <n v="228.74999998603016"/>
    <n v="1"/>
    <s v="D555601"/>
    <s v="Closed"/>
    <x v="0"/>
  </r>
  <r>
    <s v="Marianna"/>
    <s v="MARIANNA (14)"/>
    <x v="5"/>
    <x v="771"/>
    <n v="1"/>
    <x v="5"/>
    <x v="0"/>
    <d v="2020-08-23T07:17:30"/>
    <d v="2020-08-23T06:16:00"/>
    <x v="0"/>
    <x v="7"/>
    <n v="3690.000000083819"/>
    <n v="61.500000001396984"/>
    <n v="61.500000001396984"/>
    <n v="1"/>
    <s v="D555602"/>
    <s v="Closed"/>
    <x v="0"/>
  </r>
  <r>
    <s v="Fernandina Beach"/>
    <s v="JL TERRY (23)"/>
    <x v="13"/>
    <x v="772"/>
    <n v="3"/>
    <x v="2"/>
    <x v="0"/>
    <d v="2020-08-23T21:01:04"/>
    <d v="2020-08-23T19:47:00"/>
    <x v="0"/>
    <x v="7"/>
    <n v="4443.9999996917322"/>
    <n v="74.06666666152887"/>
    <n v="222.19999998458661"/>
    <n v="1"/>
    <s v="D555607"/>
    <s v="Closed"/>
    <x v="0"/>
  </r>
  <r>
    <s v="Marianna"/>
    <s v="CHIPOLA (15)"/>
    <x v="3"/>
    <x v="773"/>
    <n v="2"/>
    <x v="1"/>
    <x v="0"/>
    <d v="2020-08-24T15:47:06"/>
    <d v="2020-08-24T15:05:00"/>
    <x v="0"/>
    <x v="7"/>
    <n v="2526.0000001871958"/>
    <n v="42.100000003119931"/>
    <n v="84.200000006239861"/>
    <n v="1"/>
    <s v="D555613"/>
    <s v="Closed"/>
    <x v="0"/>
  </r>
  <r>
    <s v="Marianna"/>
    <s v="CAVERNS ROAD (11)"/>
    <x v="9"/>
    <x v="774"/>
    <n v="3"/>
    <x v="7"/>
    <x v="0"/>
    <d v="2020-08-24T19:09:45"/>
    <d v="2020-08-24T17:44:56"/>
    <x v="0"/>
    <x v="7"/>
    <n v="5089.0000002225861"/>
    <n v="84.816666670376435"/>
    <n v="254.4500000111293"/>
    <n v="1"/>
    <s v="D555617"/>
    <s v="Closed"/>
    <x v="0"/>
  </r>
  <r>
    <s v="Marianna"/>
    <s v="MARIANNA (14)"/>
    <x v="10"/>
    <x v="775"/>
    <n v="1"/>
    <x v="5"/>
    <x v="0"/>
    <d v="2020-08-24T20:20:35"/>
    <d v="2020-08-24T18:10:00"/>
    <x v="0"/>
    <x v="7"/>
    <n v="7834.9999996600673"/>
    <n v="130.58333332766779"/>
    <n v="130.58333332766779"/>
    <n v="1"/>
    <s v="D555631"/>
    <s v="Closed"/>
    <x v="0"/>
  </r>
  <r>
    <s v="Marianna"/>
    <s v="MARIANNA (14)"/>
    <x v="10"/>
    <x v="302"/>
    <n v="49"/>
    <x v="7"/>
    <x v="0"/>
    <d v="2020-08-24T21:18:20"/>
    <d v="2020-08-24T19:39:12"/>
    <x v="0"/>
    <x v="7"/>
    <n v="5947.999999858439"/>
    <n v="99.133333330973983"/>
    <n v="4857.5333332177252"/>
    <n v="1"/>
    <s v="D555632"/>
    <s v="Closed"/>
    <x v="0"/>
  </r>
  <r>
    <s v="Marianna"/>
    <s v="MARIANNA (14)"/>
    <x v="15"/>
    <x v="734"/>
    <n v="39"/>
    <x v="1"/>
    <x v="0"/>
    <d v="2020-08-24T22:44:10"/>
    <d v="2020-08-24T21:49:30"/>
    <x v="0"/>
    <x v="7"/>
    <n v="3279.999999795109"/>
    <n v="54.666666663251817"/>
    <n v="2131.9999998668209"/>
    <n v="1"/>
    <s v="D555634"/>
    <s v="Closed"/>
    <x v="0"/>
  </r>
  <r>
    <s v="Marianna"/>
    <s v="CAVERNS ROAD (11)"/>
    <x v="9"/>
    <x v="288"/>
    <n v="29"/>
    <x v="1"/>
    <x v="0"/>
    <d v="2020-08-25T09:49:58"/>
    <d v="2020-08-25T08:58:00"/>
    <x v="0"/>
    <x v="7"/>
    <n v="3117.9999996442348"/>
    <n v="51.966666660737246"/>
    <n v="1507.0333331613801"/>
    <n v="1"/>
    <s v="D555642"/>
    <s v="Closed"/>
    <x v="0"/>
  </r>
  <r>
    <s v="Marianna"/>
    <s v="ALTHA (12)"/>
    <x v="7"/>
    <x v="625"/>
    <n v="1"/>
    <x v="1"/>
    <x v="0"/>
    <d v="2020-08-25T11:06:45"/>
    <d v="2020-08-25T09:18:00"/>
    <x v="0"/>
    <x v="7"/>
    <n v="6525.0000002095476"/>
    <n v="108.75000000349246"/>
    <n v="108.75000000349246"/>
    <n v="1"/>
    <s v="C555639"/>
    <s v="Closed"/>
    <x v="0"/>
  </r>
  <r>
    <s v="Marianna"/>
    <s v="MARIANNA (14)"/>
    <x v="5"/>
    <x v="776"/>
    <n v="1"/>
    <x v="7"/>
    <x v="0"/>
    <d v="2020-08-26T09:51:33"/>
    <d v="2020-08-26T09:13:00"/>
    <x v="0"/>
    <x v="7"/>
    <n v="2313.0000000586733"/>
    <n v="38.550000000977889"/>
    <n v="38.550000000977889"/>
    <n v="1"/>
    <s v="D555648"/>
    <s v="Closed"/>
    <x v="0"/>
  </r>
  <r>
    <s v="Marianna"/>
    <s v="CHIPOLA (15)"/>
    <x v="1"/>
    <x v="777"/>
    <n v="4"/>
    <x v="1"/>
    <x v="0"/>
    <d v="2020-08-26T16:11:52"/>
    <d v="2020-08-26T15:34:00"/>
    <x v="0"/>
    <x v="7"/>
    <n v="2272.0000005327165"/>
    <n v="37.866666675545275"/>
    <n v="151.4666667021811"/>
    <n v="1"/>
    <s v="D555654"/>
    <s v="Closed"/>
    <x v="0"/>
  </r>
  <r>
    <s v="Fernandina Beach"/>
    <s v="AIP (24)"/>
    <x v="11"/>
    <x v="778"/>
    <n v="1"/>
    <x v="4"/>
    <x v="0"/>
    <d v="2020-08-26T17:51:22"/>
    <d v="2020-08-26T16:58:00"/>
    <x v="0"/>
    <x v="7"/>
    <n v="3202.0000004209578"/>
    <n v="53.36666667368263"/>
    <n v="53.36666667368263"/>
    <n v="1"/>
    <s v="C555657"/>
    <s v="Closed"/>
    <x v="0"/>
  </r>
  <r>
    <s v="Marianna"/>
    <s v="CHIPOLA (15)"/>
    <x v="0"/>
    <x v="96"/>
    <n v="143"/>
    <x v="1"/>
    <x v="0"/>
    <d v="2020-08-26T19:24:11"/>
    <d v="2020-08-26T18:32:31"/>
    <x v="0"/>
    <x v="7"/>
    <n v="3099.9999998370185"/>
    <n v="51.666666663950309"/>
    <n v="7388.3333329448942"/>
    <n v="1"/>
    <s v="D555690"/>
    <s v="Closed"/>
    <x v="0"/>
  </r>
  <r>
    <s v="Marianna"/>
    <s v="CHIPOLA (15)"/>
    <x v="0"/>
    <x v="779"/>
    <n v="1"/>
    <x v="1"/>
    <x v="0"/>
    <d v="2020-08-26T20:25:21"/>
    <d v="2020-08-26T19:49:00"/>
    <x v="0"/>
    <x v="7"/>
    <n v="2181.0000000055879"/>
    <n v="36.350000000093132"/>
    <n v="36.350000000093132"/>
    <n v="1"/>
    <s v="D555698"/>
    <s v="Closed"/>
    <x v="0"/>
  </r>
  <r>
    <s v="Marianna"/>
    <s v="CAVERNS ROAD (11)"/>
    <x v="9"/>
    <x v="780"/>
    <n v="4"/>
    <x v="1"/>
    <x v="0"/>
    <d v="2020-08-26T22:57:50"/>
    <d v="2020-08-26T21:07:00"/>
    <x v="0"/>
    <x v="7"/>
    <n v="6649.9999998835847"/>
    <n v="110.83333333139308"/>
    <n v="443.33333332557231"/>
    <n v="1"/>
    <s v="D555700"/>
    <s v="Closed"/>
    <x v="0"/>
  </r>
  <r>
    <s v="Marianna"/>
    <s v="CHIPOLA (15)"/>
    <x v="3"/>
    <x v="781"/>
    <n v="11"/>
    <x v="7"/>
    <x v="0"/>
    <d v="2020-08-27T16:26:37"/>
    <d v="2020-08-27T15:32:47"/>
    <x v="0"/>
    <x v="7"/>
    <n v="3229.99999942258"/>
    <n v="53.833333323709667"/>
    <n v="592.16666656080633"/>
    <n v="1"/>
    <s v="D555708"/>
    <s v="Closed"/>
    <x v="0"/>
  </r>
  <r>
    <s v="Marianna"/>
    <s v="BLOUNTSTOWN (18)"/>
    <x v="17"/>
    <x v="782"/>
    <n v="3"/>
    <x v="5"/>
    <x v="0"/>
    <d v="2020-08-27T19:33:52"/>
    <d v="2020-08-27T17:56:51"/>
    <x v="0"/>
    <x v="7"/>
    <n v="5821.0000003455207"/>
    <n v="97.016666672425345"/>
    <n v="291.05000001727603"/>
    <n v="1"/>
    <s v="D555711"/>
    <s v="Closed"/>
    <x v="0"/>
  </r>
  <r>
    <s v="Fernandina Beach"/>
    <s v="JL TERRY (23)"/>
    <x v="22"/>
    <x v="783"/>
    <n v="1"/>
    <x v="1"/>
    <x v="0"/>
    <d v="2020-08-28T20:17:46"/>
    <d v="2020-08-28T19:02:00"/>
    <x v="0"/>
    <x v="7"/>
    <n v="4545.9999996470287"/>
    <n v="75.766666660783812"/>
    <n v="75.766666660783812"/>
    <n v="1"/>
    <s v="C555716"/>
    <s v="Closed"/>
    <x v="0"/>
  </r>
  <r>
    <s v="Marianna"/>
    <s v="CAVERNS ROAD (11)"/>
    <x v="26"/>
    <x v="784"/>
    <n v="3"/>
    <x v="7"/>
    <x v="1"/>
    <d v="2020-08-29T08:04:47"/>
    <d v="2020-08-29T06:32:00"/>
    <x v="0"/>
    <x v="7"/>
    <n v="5567.0000000623986"/>
    <n v="92.78333333437331"/>
    <n v="278.35000000311993"/>
    <n v="1"/>
    <s v="D555718"/>
    <s v="Closed"/>
    <x v="0"/>
  </r>
  <r>
    <s v="Marianna"/>
    <s v="MARIANNA (14)"/>
    <x v="15"/>
    <x v="321"/>
    <n v="7"/>
    <x v="7"/>
    <x v="0"/>
    <d v="2020-08-29T09:42:57"/>
    <d v="2020-08-29T09:01:00"/>
    <x v="0"/>
    <x v="7"/>
    <n v="2516.9999999692664"/>
    <n v="41.949999999487773"/>
    <n v="293.64999999641441"/>
    <n v="1"/>
    <s v="D555722"/>
    <s v="Closed"/>
    <x v="0"/>
  </r>
  <r>
    <s v="Marianna"/>
    <s v="CHIPOLA (15)"/>
    <x v="3"/>
    <x v="545"/>
    <n v="1"/>
    <x v="7"/>
    <x v="0"/>
    <d v="2020-08-29T10:35:02"/>
    <d v="2020-08-29T09:12:00"/>
    <x v="0"/>
    <x v="7"/>
    <n v="4982.0000003557652"/>
    <n v="83.033333339262754"/>
    <n v="83.033333339262754"/>
    <n v="1"/>
    <s v="D555723"/>
    <s v="Closed"/>
    <x v="0"/>
  </r>
  <r>
    <s v="Fernandina Beach"/>
    <s v="JL TERRY (23)"/>
    <x v="21"/>
    <x v="785"/>
    <n v="3"/>
    <x v="1"/>
    <x v="1"/>
    <d v="2020-08-29T13:47:16"/>
    <d v="2020-08-29T11:53:00"/>
    <x v="0"/>
    <x v="7"/>
    <n v="6856.0000002617016"/>
    <n v="114.26666667102836"/>
    <n v="342.80000001308508"/>
    <n v="1"/>
    <s v="D555727"/>
    <s v="Closed"/>
    <x v="0"/>
  </r>
  <r>
    <s v="Marianna"/>
    <s v="MARIANNA (14)"/>
    <x v="5"/>
    <x v="217"/>
    <n v="14"/>
    <x v="1"/>
    <x v="0"/>
    <d v="2020-08-29T14:24:57"/>
    <d v="2020-08-29T12:41:00"/>
    <x v="0"/>
    <x v="7"/>
    <n v="6237.0000001508743"/>
    <n v="103.95000000251457"/>
    <n v="1455.300000035204"/>
    <n v="1"/>
    <s v="D555728"/>
    <s v="Closed"/>
    <x v="0"/>
  </r>
  <r>
    <s v="Marianna"/>
    <s v="CAVERNS ROAD (11)"/>
    <x v="26"/>
    <x v="786"/>
    <n v="3"/>
    <x v="1"/>
    <x v="0"/>
    <d v="2020-08-29T21:57:40"/>
    <d v="2020-08-29T20:14:00"/>
    <x v="0"/>
    <x v="7"/>
    <n v="6219.9999999487773"/>
    <n v="103.66666666581295"/>
    <n v="310.99999999743886"/>
    <n v="1"/>
    <s v="D555730"/>
    <s v="Closed"/>
    <x v="0"/>
  </r>
  <r>
    <s v="Marianna"/>
    <s v="CHIPOLA (15)"/>
    <x v="4"/>
    <x v="90"/>
    <n v="1"/>
    <x v="1"/>
    <x v="0"/>
    <d v="2020-08-30T04:25:24"/>
    <d v="2020-08-30T02:34:00"/>
    <x v="0"/>
    <x v="7"/>
    <n v="6684.0000002877787"/>
    <n v="111.40000000479631"/>
    <n v="111.40000000479631"/>
    <n v="1"/>
    <s v="D555732"/>
    <s v="Closed"/>
    <x v="0"/>
  </r>
  <r>
    <s v="Marianna"/>
    <s v="CAVERNS ROAD (11)"/>
    <x v="9"/>
    <x v="691"/>
    <n v="652"/>
    <x v="4"/>
    <x v="0"/>
    <d v="2020-08-30T07:36:51"/>
    <d v="2020-08-30T05:16:00"/>
    <x v="0"/>
    <x v="7"/>
    <n v="8450.9999996982515"/>
    <n v="140.84999999497086"/>
    <n v="91834.199996720999"/>
    <n v="1"/>
    <s v="D555778"/>
    <s v="Closed"/>
    <x v="0"/>
  </r>
  <r>
    <s v="Marianna"/>
    <s v="BLOUNTSTOWN (18)"/>
    <x v="17"/>
    <x v="787"/>
    <n v="4"/>
    <x v="7"/>
    <x v="0"/>
    <d v="2020-08-30T12:03:00"/>
    <d v="2020-08-30T10:25:00"/>
    <x v="0"/>
    <x v="7"/>
    <n v="5879.9999996786937"/>
    <n v="97.999999994644895"/>
    <n v="391.99999997857958"/>
    <n v="1"/>
    <s v="D555803"/>
    <s v="Closed"/>
    <x v="0"/>
  </r>
  <r>
    <s v="Marianna"/>
    <s v="BLOUNTSTOWN (18)"/>
    <x v="17"/>
    <x v="788"/>
    <n v="1"/>
    <x v="7"/>
    <x v="0"/>
    <d v="2020-08-30T13:27:40"/>
    <d v="2020-08-30T10:36:00"/>
    <x v="0"/>
    <x v="7"/>
    <n v="10300.000000046566"/>
    <n v="171.66666666744277"/>
    <n v="171.66666666744277"/>
    <n v="1"/>
    <s v="C555799"/>
    <s v="Closed"/>
    <x v="0"/>
  </r>
  <r>
    <s v="Marianna"/>
    <s v="MARIANNA (14)"/>
    <x v="15"/>
    <x v="789"/>
    <n v="1"/>
    <x v="5"/>
    <x v="0"/>
    <d v="2020-08-30T12:06:11"/>
    <d v="2020-08-30T10:42:00"/>
    <x v="0"/>
    <x v="7"/>
    <n v="5051.0000001406297"/>
    <n v="84.183333335677162"/>
    <n v="84.183333335677162"/>
    <n v="1"/>
    <s v="D555802"/>
    <s v="Closed"/>
    <x v="0"/>
  </r>
  <r>
    <s v="Marianna"/>
    <s v="BLOUNTSTOWN (18)"/>
    <x v="17"/>
    <x v="790"/>
    <n v="1"/>
    <x v="7"/>
    <x v="0"/>
    <d v="2020-08-30T14:04:23"/>
    <d v="2020-08-30T11:11:00"/>
    <x v="0"/>
    <x v="7"/>
    <n v="10403.000000235625"/>
    <n v="173.38333333726041"/>
    <n v="173.38333333726041"/>
    <n v="1"/>
    <s v="C555801"/>
    <s v="Closed"/>
    <x v="0"/>
  </r>
  <r>
    <s v="Marianna"/>
    <s v="CAVERNS ROAD (11)"/>
    <x v="8"/>
    <x v="298"/>
    <n v="7"/>
    <x v="1"/>
    <x v="0"/>
    <d v="2020-08-30T15:37:09"/>
    <d v="2020-08-30T13:08:00"/>
    <x v="0"/>
    <x v="7"/>
    <n v="8948.9999998128042"/>
    <n v="149.14999999688007"/>
    <n v="1044.0499999781605"/>
    <n v="1"/>
    <s v="D555809"/>
    <s v="Closed"/>
    <x v="0"/>
  </r>
  <r>
    <s v="Marianna"/>
    <s v="CHIPOLA (15)"/>
    <x v="4"/>
    <x v="14"/>
    <n v="1"/>
    <x v="1"/>
    <x v="0"/>
    <d v="2020-08-30T17:01:38"/>
    <d v="2020-08-30T13:48:00"/>
    <x v="0"/>
    <x v="7"/>
    <n v="11618.000000109896"/>
    <n v="193.63333333516493"/>
    <n v="193.63333333516493"/>
    <n v="1"/>
    <s v="D555814"/>
    <s v="Closed"/>
    <x v="0"/>
  </r>
  <r>
    <s v="Marianna"/>
    <s v="CAVERNS ROAD (11)"/>
    <x v="26"/>
    <x v="791"/>
    <n v="1"/>
    <x v="3"/>
    <x v="0"/>
    <d v="2020-08-30T18:23:00"/>
    <d v="2020-08-30T15:13:00"/>
    <x v="0"/>
    <x v="7"/>
    <n v="11400.000000069849"/>
    <n v="190.00000000116415"/>
    <n v="190.00000000116415"/>
    <n v="1"/>
    <s v="C555812"/>
    <s v="Closed"/>
    <x v="1"/>
  </r>
  <r>
    <s v="Marianna"/>
    <s v="ALTHA (12)"/>
    <x v="6"/>
    <x v="792"/>
    <n v="1"/>
    <x v="7"/>
    <x v="0"/>
    <d v="2020-08-30T18:14:50"/>
    <d v="2020-08-30T16:01:00"/>
    <x v="0"/>
    <x v="7"/>
    <n v="8029.9999999813735"/>
    <n v="133.83333333302289"/>
    <n v="133.83333333302289"/>
    <n v="1"/>
    <s v="C555813"/>
    <s v="Closed"/>
    <x v="0"/>
  </r>
  <r>
    <s v="Fernandina Beach"/>
    <s v="STEPDOWN (22)"/>
    <x v="14"/>
    <x v="768"/>
    <n v="84"/>
    <x v="4"/>
    <x v="0"/>
    <d v="2020-08-30T18:58:18"/>
    <d v="2020-08-30T17:19:00"/>
    <x v="0"/>
    <x v="7"/>
    <n v="5957.9999996814877"/>
    <n v="99.299999994691461"/>
    <n v="8341.1999995540828"/>
    <n v="1"/>
    <s v="D555832"/>
    <s v="Closed"/>
    <x v="0"/>
  </r>
  <r>
    <s v="Marianna"/>
    <s v="CAVERNS ROAD (11)"/>
    <x v="9"/>
    <x v="793"/>
    <n v="1"/>
    <x v="3"/>
    <x v="0"/>
    <d v="2020-08-30T23:01:00"/>
    <d v="2020-08-30T20:18:00"/>
    <x v="0"/>
    <x v="7"/>
    <n v="9779.9999998183921"/>
    <n v="162.9999999969732"/>
    <n v="162.9999999969732"/>
    <n v="1"/>
    <s v="C555833"/>
    <s v="Closed"/>
    <x v="1"/>
  </r>
  <r>
    <s v="Fernandina Beach"/>
    <s v="JL TERRY (23)"/>
    <x v="23"/>
    <x v="794"/>
    <n v="2"/>
    <x v="5"/>
    <x v="0"/>
    <d v="2020-08-31T10:26:44"/>
    <d v="2020-08-31T09:47:52"/>
    <x v="0"/>
    <x v="7"/>
    <n v="2332.0000000996515"/>
    <n v="38.866666668327525"/>
    <n v="77.733333336655051"/>
    <n v="1"/>
    <s v="D555835"/>
    <s v="Closed"/>
    <x v="0"/>
  </r>
  <r>
    <s v="Marianna"/>
    <s v="MARIANNA (14)"/>
    <x v="5"/>
    <x v="795"/>
    <n v="1"/>
    <x v="7"/>
    <x v="0"/>
    <d v="2020-08-31T16:52:47"/>
    <d v="2020-08-31T14:47:00"/>
    <x v="0"/>
    <x v="7"/>
    <n v="7547.0000002300367"/>
    <n v="125.78333333716728"/>
    <n v="125.78333333716728"/>
    <n v="1"/>
    <s v="C555837"/>
    <s v="Closed"/>
    <x v="0"/>
  </r>
  <r>
    <s v="Marianna"/>
    <s v="BLOUNTSTOWN (18)"/>
    <x v="17"/>
    <x v="697"/>
    <n v="36"/>
    <x v="7"/>
    <x v="0"/>
    <d v="2020-08-31T21:13:39"/>
    <d v="2020-08-31T19:14:05"/>
    <x v="0"/>
    <x v="7"/>
    <n v="7173.9999997895211"/>
    <n v="119.56666666315868"/>
    <n v="4304.3999998737127"/>
    <n v="1"/>
    <s v="D555847"/>
    <s v="Closed"/>
    <x v="0"/>
  </r>
  <r>
    <s v="Marianna"/>
    <s v="MARIANNA (14)"/>
    <x v="5"/>
    <x v="796"/>
    <n v="1"/>
    <x v="7"/>
    <x v="0"/>
    <d v="2020-09-01T09:56:54"/>
    <d v="2020-09-01T08:37:14"/>
    <x v="0"/>
    <x v="8"/>
    <n v="4779.9999996554106"/>
    <n v="79.666666660923511"/>
    <n v="79.666666660923511"/>
    <n v="1"/>
    <s v="D555850"/>
    <s v="Closed"/>
    <x v="0"/>
  </r>
  <r>
    <s v="Marianna"/>
    <s v="ALTHA (12)"/>
    <x v="7"/>
    <x v="797"/>
    <n v="1"/>
    <x v="7"/>
    <x v="0"/>
    <d v="2020-09-01T20:42:18"/>
    <d v="2020-09-01T17:26:49"/>
    <x v="0"/>
    <x v="8"/>
    <n v="11729.000000283122"/>
    <n v="195.48333333805203"/>
    <n v="195.48333333805203"/>
    <n v="1"/>
    <s v="D555858"/>
    <s v="Closed"/>
    <x v="0"/>
  </r>
  <r>
    <s v="Marianna"/>
    <s v="MARIANNA (14)"/>
    <x v="10"/>
    <x v="798"/>
    <n v="10"/>
    <x v="10"/>
    <x v="0"/>
    <d v="2020-09-02T13:56:55"/>
    <d v="2020-09-02T10:21:00"/>
    <x v="0"/>
    <x v="8"/>
    <n v="12954.999999585561"/>
    <n v="215.91666665975936"/>
    <n v="2159.1666665975936"/>
    <n v="1"/>
    <s v="D555863"/>
    <s v="Closed"/>
    <x v="0"/>
  </r>
  <r>
    <s v="Fernandina Beach"/>
    <s v="STEPDOWN (22)"/>
    <x v="12"/>
    <x v="799"/>
    <n v="595"/>
    <x v="2"/>
    <x v="1"/>
    <d v="2020-09-02T12:08:20"/>
    <d v="2020-09-02T11:23:00"/>
    <x v="0"/>
    <x v="8"/>
    <n v="2719.9999996460974"/>
    <n v="45.333333327434957"/>
    <n v="26973.333329823799"/>
    <n v="1"/>
    <s v="D555879"/>
    <s v="Closed"/>
    <x v="0"/>
  </r>
  <r>
    <s v="Fernandina Beach"/>
    <s v="JL TERRY (23)"/>
    <x v="22"/>
    <x v="800"/>
    <n v="1"/>
    <x v="1"/>
    <x v="0"/>
    <d v="2020-09-02T19:06:18"/>
    <d v="2020-09-02T17:18:00"/>
    <x v="0"/>
    <x v="8"/>
    <n v="6498.0000001844019"/>
    <n v="108.30000000307336"/>
    <n v="108.30000000307336"/>
    <n v="1"/>
    <s v="C555900"/>
    <s v="Closed"/>
    <x v="0"/>
  </r>
  <r>
    <s v="Fernandina Beach"/>
    <s v="JL TERRY (23)"/>
    <x v="22"/>
    <x v="767"/>
    <n v="25"/>
    <x v="2"/>
    <x v="0"/>
    <d v="2020-09-03T15:00:46"/>
    <d v="2020-09-03T14:12:00"/>
    <x v="0"/>
    <x v="8"/>
    <n v="2926.0000000242144"/>
    <n v="48.76666666707024"/>
    <n v="1219.166666676756"/>
    <n v="1"/>
    <s v="D555903"/>
    <s v="Closed"/>
    <x v="0"/>
  </r>
  <r>
    <s v="Marianna"/>
    <s v="MARIANNA (14)"/>
    <x v="10"/>
    <x v="683"/>
    <n v="307"/>
    <x v="4"/>
    <x v="0"/>
    <d v="2020-09-04T11:59:37"/>
    <d v="2020-09-04T11:18:00"/>
    <x v="0"/>
    <x v="8"/>
    <n v="2497.0000003231689"/>
    <n v="41.616666672052816"/>
    <n v="12776.316668320214"/>
    <n v="1"/>
    <s v="D555944"/>
    <s v="Closed"/>
    <x v="0"/>
  </r>
  <r>
    <s v="Fernandina Beach"/>
    <s v="AIP (24)"/>
    <x v="11"/>
    <x v="801"/>
    <n v="1"/>
    <x v="4"/>
    <x v="0"/>
    <d v="2020-09-04T21:08:22"/>
    <d v="2020-09-04T18:44:29"/>
    <x v="0"/>
    <x v="8"/>
    <n v="8632.9999994952232"/>
    <n v="143.88333332492039"/>
    <n v="143.88333332492039"/>
    <n v="1"/>
    <s v="C555949"/>
    <s v="Closed"/>
    <x v="0"/>
  </r>
  <r>
    <s v="Fernandina Beach"/>
    <s v="AIP (24)"/>
    <x v="11"/>
    <x v="802"/>
    <n v="6"/>
    <x v="4"/>
    <x v="0"/>
    <d v="2020-09-04T20:02:34"/>
    <d v="2020-09-04T19:10:00"/>
    <x v="0"/>
    <x v="8"/>
    <n v="3153.99999988731"/>
    <n v="52.566666664788499"/>
    <n v="315.399999988731"/>
    <n v="1"/>
    <s v="D555953"/>
    <s v="Closed"/>
    <x v="0"/>
  </r>
  <r>
    <s v="Marianna"/>
    <s v="CHIPOLA (15)"/>
    <x v="1"/>
    <x v="803"/>
    <n v="6"/>
    <x v="5"/>
    <x v="0"/>
    <d v="2020-09-05T10:37:27"/>
    <d v="2020-09-05T09:39:00"/>
    <x v="0"/>
    <x v="8"/>
    <n v="3507.0000000530854"/>
    <n v="58.450000000884756"/>
    <n v="350.70000000530854"/>
    <n v="1"/>
    <s v="D555955"/>
    <s v="Closed"/>
    <x v="0"/>
  </r>
  <r>
    <s v="Fernandina Beach"/>
    <s v="JL TERRY (23)"/>
    <x v="18"/>
    <x v="804"/>
    <n v="1"/>
    <x v="1"/>
    <x v="0"/>
    <d v="2020-09-06T11:37:27"/>
    <d v="2020-09-06T10:29:00"/>
    <x v="0"/>
    <x v="8"/>
    <n v="4107.0000001229346"/>
    <n v="68.45000000204891"/>
    <n v="68.45000000204891"/>
    <n v="1"/>
    <s v="C555958"/>
    <s v="Closed"/>
    <x v="0"/>
  </r>
  <r>
    <s v="Fernandina Beach"/>
    <s v="AIP (24)"/>
    <x v="11"/>
    <x v="20"/>
    <n v="101"/>
    <x v="1"/>
    <x v="1"/>
    <d v="2020-09-06T13:02:05"/>
    <d v="2020-09-06T10:45:00"/>
    <x v="0"/>
    <x v="8"/>
    <n v="8225.0000003026798"/>
    <n v="137.083333338378"/>
    <n v="13845.416667176178"/>
    <n v="1"/>
    <s v="D555979"/>
    <s v="Closed"/>
    <x v="0"/>
  </r>
  <r>
    <s v="Fernandina Beach"/>
    <s v="AIP (24)"/>
    <x v="30"/>
    <x v="805"/>
    <n v="1"/>
    <x v="1"/>
    <x v="1"/>
    <d v="2020-09-06T13:06:06"/>
    <d v="2020-09-06T10:55:00"/>
    <x v="0"/>
    <x v="8"/>
    <n v="7865.9999999916181"/>
    <n v="131.0999999998603"/>
    <n v="131.0999999998603"/>
    <n v="1"/>
    <s v="C555966"/>
    <s v="Closed"/>
    <x v="0"/>
  </r>
  <r>
    <s v="Fernandina Beach"/>
    <s v="AIP (24)"/>
    <x v="11"/>
    <x v="806"/>
    <n v="1"/>
    <x v="1"/>
    <x v="0"/>
    <d v="2020-09-06T14:04:03"/>
    <d v="2020-09-06T11:13:00"/>
    <x v="0"/>
    <x v="8"/>
    <n v="10262.999999569729"/>
    <n v="171.04999999282882"/>
    <n v="171.04999999282882"/>
    <n v="1"/>
    <s v="C555976"/>
    <s v="Closed"/>
    <x v="0"/>
  </r>
  <r>
    <s v="Fernandina Beach"/>
    <s v="AIP (24)"/>
    <x v="11"/>
    <x v="807"/>
    <n v="1"/>
    <x v="1"/>
    <x v="0"/>
    <d v="2020-09-06T14:04:51"/>
    <d v="2020-09-06T11:57:00"/>
    <x v="0"/>
    <x v="8"/>
    <n v="7670.9999996703118"/>
    <n v="127.8499999945052"/>
    <n v="127.8499999945052"/>
    <n v="1"/>
    <s v="C555980"/>
    <s v="Closed"/>
    <x v="0"/>
  </r>
  <r>
    <s v="Fernandina Beach"/>
    <s v="AIP (24)"/>
    <x v="11"/>
    <x v="808"/>
    <n v="1"/>
    <x v="1"/>
    <x v="0"/>
    <d v="2020-09-06T14:06:35"/>
    <d v="2020-09-06T12:09:00"/>
    <x v="0"/>
    <x v="8"/>
    <n v="7055.0000002607703"/>
    <n v="117.58333333767951"/>
    <n v="117.58333333767951"/>
    <n v="1"/>
    <s v="C555982"/>
    <s v="Closed"/>
    <x v="0"/>
  </r>
  <r>
    <s v="Marianna"/>
    <s v="CHIPOLA (15)"/>
    <x v="3"/>
    <x v="809"/>
    <n v="1"/>
    <x v="2"/>
    <x v="0"/>
    <d v="2020-09-07T13:55:00"/>
    <d v="2020-09-07T12:21:00"/>
    <x v="0"/>
    <x v="8"/>
    <n v="5640.0000001536682"/>
    <n v="94.000000002561137"/>
    <n v="94.000000002561137"/>
    <n v="1"/>
    <s v="C555987"/>
    <s v="Closed"/>
    <x v="0"/>
  </r>
  <r>
    <s v="Fernandina Beach"/>
    <s v="JL TERRY (23)"/>
    <x v="13"/>
    <x v="706"/>
    <n v="88"/>
    <x v="4"/>
    <x v="0"/>
    <d v="2020-09-08T03:10:37"/>
    <d v="2020-09-07T23:26:00"/>
    <x v="0"/>
    <x v="8"/>
    <n v="13476.999999652617"/>
    <n v="224.61666666087694"/>
    <n v="19766.266666157171"/>
    <n v="1"/>
    <s v="D555992"/>
    <s v="Closed"/>
    <x v="0"/>
  </r>
  <r>
    <s v="Marianna"/>
    <s v="CHIPOLA (15)"/>
    <x v="0"/>
    <x v="810"/>
    <n v="1"/>
    <x v="2"/>
    <x v="1"/>
    <d v="2020-09-08T17:14:37"/>
    <d v="2020-09-08T14:48:00"/>
    <x v="0"/>
    <x v="8"/>
    <n v="8797.0000001136214"/>
    <n v="146.61666666856036"/>
    <n v="146.61666666856036"/>
    <n v="1"/>
    <s v="C555995"/>
    <s v="Closed"/>
    <x v="0"/>
  </r>
  <r>
    <s v="Fernandina Beach"/>
    <s v="JL TERRY (23)"/>
    <x v="13"/>
    <x v="811"/>
    <n v="1"/>
    <x v="4"/>
    <x v="0"/>
    <d v="2020-09-09T09:40:53"/>
    <d v="2020-09-09T08:23:00"/>
    <x v="0"/>
    <x v="8"/>
    <n v="4672.9999997885898"/>
    <n v="77.88333332980983"/>
    <n v="77.88333332980983"/>
    <n v="1"/>
    <s v="C555999"/>
    <s v="Closed"/>
    <x v="0"/>
  </r>
  <r>
    <s v="Fernandina Beach"/>
    <s v="JL TERRY (23)"/>
    <x v="25"/>
    <x v="812"/>
    <n v="1"/>
    <x v="4"/>
    <x v="0"/>
    <d v="2020-09-09T11:26:00"/>
    <d v="2020-09-09T10:42:31"/>
    <x v="0"/>
    <x v="8"/>
    <n v="2609.0000001015142"/>
    <n v="43.483333335025236"/>
    <n v="43.483333335025236"/>
    <n v="1"/>
    <s v="C556001"/>
    <s v="Closed"/>
    <x v="0"/>
  </r>
  <r>
    <s v="Marianna"/>
    <s v="MARIANNA (14)"/>
    <x v="16"/>
    <x v="664"/>
    <n v="57"/>
    <x v="1"/>
    <x v="0"/>
    <d v="2020-09-09T23:30:31"/>
    <d v="2020-09-09T23:08:00"/>
    <x v="0"/>
    <x v="8"/>
    <n v="1351.000000233762"/>
    <n v="22.516666670562699"/>
    <n v="1283.4500002220739"/>
    <n v="1"/>
    <s v="D556021"/>
    <s v="Closed"/>
    <x v="0"/>
  </r>
  <r>
    <s v="Marianna"/>
    <s v="BLOUNTSTOWN (18)"/>
    <x v="17"/>
    <x v="634"/>
    <n v="15"/>
    <x v="5"/>
    <x v="0"/>
    <d v="2020-09-10T10:55:41"/>
    <d v="2020-09-10T08:55:34"/>
    <x v="0"/>
    <x v="8"/>
    <n v="7206.9999999599531"/>
    <n v="120.11666666599922"/>
    <n v="1801.7499999899883"/>
    <n v="1"/>
    <s v="D556026"/>
    <s v="Closed"/>
    <x v="0"/>
  </r>
  <r>
    <s v="Marianna"/>
    <s v="CHIPOLA (15)"/>
    <x v="4"/>
    <x v="813"/>
    <n v="1"/>
    <x v="2"/>
    <x v="0"/>
    <d v="2020-09-10T13:16:00"/>
    <d v="2020-09-10T11:44:00"/>
    <x v="0"/>
    <x v="8"/>
    <n v="5519.9999997625127"/>
    <n v="91.999999996041879"/>
    <n v="91.999999996041879"/>
    <n v="1"/>
    <s v="D556029"/>
    <s v="Closed"/>
    <x v="0"/>
  </r>
  <r>
    <s v="Marianna"/>
    <s v="CHIPOLA (15)"/>
    <x v="3"/>
    <x v="814"/>
    <n v="1"/>
    <x v="5"/>
    <x v="0"/>
    <d v="2020-09-11T05:14:25"/>
    <d v="2020-09-11T04:17:58"/>
    <x v="0"/>
    <x v="8"/>
    <n v="3387.0000002905726"/>
    <n v="56.450000004842877"/>
    <n v="56.450000004842877"/>
    <n v="1"/>
    <s v="C556031"/>
    <s v="Closed"/>
    <x v="0"/>
  </r>
  <r>
    <s v="Marianna"/>
    <s v="CHIPOLA (15)"/>
    <x v="3"/>
    <x v="815"/>
    <n v="1"/>
    <x v="5"/>
    <x v="0"/>
    <d v="2020-09-11T05:14:52"/>
    <d v="2020-09-11T04:21:11"/>
    <x v="0"/>
    <x v="8"/>
    <n v="3220.9999998332933"/>
    <n v="53.683333330554888"/>
    <n v="53.683333330554888"/>
    <n v="1"/>
    <s v="C556032"/>
    <s v="Closed"/>
    <x v="0"/>
  </r>
  <r>
    <s v="Marianna"/>
    <s v="CHIPOLA (15)"/>
    <x v="3"/>
    <x v="816"/>
    <n v="1"/>
    <x v="5"/>
    <x v="0"/>
    <d v="2020-09-11T05:13:52"/>
    <d v="2020-09-11T04:37:00"/>
    <x v="0"/>
    <x v="8"/>
    <n v="2211.999999708496"/>
    <n v="36.866666661808267"/>
    <n v="36.866666661808267"/>
    <n v="1"/>
    <s v="C556033"/>
    <s v="Closed"/>
    <x v="0"/>
  </r>
  <r>
    <s v="Fernandina Beach"/>
    <s v="JL TERRY (23)"/>
    <x v="13"/>
    <x v="817"/>
    <n v="1"/>
    <x v="5"/>
    <x v="0"/>
    <d v="2020-09-11T09:24:25"/>
    <d v="2020-09-11T08:41:00"/>
    <x v="0"/>
    <x v="8"/>
    <n v="2604.999999795109"/>
    <n v="43.416666663251817"/>
    <n v="43.416666663251817"/>
    <n v="1"/>
    <s v="C556034"/>
    <s v="Closed"/>
    <x v="0"/>
  </r>
  <r>
    <s v="Marianna"/>
    <s v="ALTHA (12)"/>
    <x v="7"/>
    <x v="818"/>
    <n v="1"/>
    <x v="7"/>
    <x v="0"/>
    <d v="2020-09-11T11:14:41"/>
    <d v="2020-09-11T10:41:22"/>
    <x v="0"/>
    <x v="8"/>
    <n v="1999.0000002086163"/>
    <n v="33.316666670143604"/>
    <n v="33.316666670143604"/>
    <n v="1"/>
    <s v="D556036"/>
    <s v="Closed"/>
    <x v="0"/>
  </r>
  <r>
    <s v="Marianna"/>
    <s v="CHIPOLA (15)"/>
    <x v="3"/>
    <x v="584"/>
    <n v="20"/>
    <x v="3"/>
    <x v="0"/>
    <d v="2020-09-11T19:11:00"/>
    <d v="2020-09-11T18:02:56"/>
    <x v="0"/>
    <x v="8"/>
    <n v="4083.9999997755513"/>
    <n v="68.066666662925854"/>
    <n v="1361.3333332585171"/>
    <n v="1"/>
    <s v="D556065"/>
    <s v="Closed"/>
    <x v="1"/>
  </r>
  <r>
    <s v="Marianna"/>
    <s v="MARIANNA (14)"/>
    <x v="10"/>
    <x v="819"/>
    <n v="40"/>
    <x v="7"/>
    <x v="0"/>
    <d v="2020-09-11T22:31:35"/>
    <d v="2020-09-11T18:43:41"/>
    <x v="0"/>
    <x v="8"/>
    <n v="13674.000000441447"/>
    <n v="227.90000000735745"/>
    <n v="9116.0000002942979"/>
    <n v="1"/>
    <s v="D556074"/>
    <s v="Closed"/>
    <x v="0"/>
  </r>
  <r>
    <s v="Marianna"/>
    <s v="CHIPOLA (15)"/>
    <x v="3"/>
    <x v="584"/>
    <n v="23"/>
    <x v="1"/>
    <x v="0"/>
    <d v="2020-09-11T21:59:43"/>
    <d v="2020-09-11T19:11:00"/>
    <x v="0"/>
    <x v="8"/>
    <n v="10123.000000161119"/>
    <n v="168.71666666935198"/>
    <n v="3880.4833333950955"/>
    <n v="1"/>
    <s v="D556066"/>
    <s v="Closed"/>
    <x v="0"/>
  </r>
  <r>
    <s v="Marianna"/>
    <s v="CHIPOLA (15)"/>
    <x v="1"/>
    <x v="820"/>
    <n v="5"/>
    <x v="1"/>
    <x v="0"/>
    <d v="2020-09-11T21:40:00"/>
    <d v="2020-09-11T20:04:00"/>
    <x v="0"/>
    <x v="8"/>
    <n v="5760.0000005448237"/>
    <n v="96.000000009080395"/>
    <n v="480.00000004540198"/>
    <n v="1"/>
    <s v="D556063"/>
    <s v="Closed"/>
    <x v="0"/>
  </r>
  <r>
    <s v="Fernandina Beach"/>
    <s v="AIP (24)"/>
    <x v="11"/>
    <x v="679"/>
    <n v="8"/>
    <x v="2"/>
    <x v="0"/>
    <d v="2020-09-12T14:37:20"/>
    <d v="2020-09-12T13:50:00"/>
    <x v="0"/>
    <x v="8"/>
    <n v="2840.0000000372529"/>
    <n v="47.333333333954215"/>
    <n v="378.66666667163372"/>
    <n v="1"/>
    <s v="D556078"/>
    <s v="Closed"/>
    <x v="0"/>
  </r>
  <r>
    <s v="Fernandina Beach"/>
    <s v="JL TERRY (23)"/>
    <x v="23"/>
    <x v="821"/>
    <n v="13"/>
    <x v="7"/>
    <x v="0"/>
    <d v="2020-09-13T11:06:43"/>
    <d v="2020-09-13T09:10:00"/>
    <x v="0"/>
    <x v="8"/>
    <n v="7003.0000000493601"/>
    <n v="116.71666666748933"/>
    <n v="1517.3166666773614"/>
    <n v="1"/>
    <s v="D556083"/>
    <s v="Closed"/>
    <x v="0"/>
  </r>
  <r>
    <s v="Marianna"/>
    <s v="MARIANNA (14)"/>
    <x v="16"/>
    <x v="822"/>
    <n v="2"/>
    <x v="1"/>
    <x v="0"/>
    <d v="2020-09-13T12:13:26"/>
    <d v="2020-09-13T11:34:00"/>
    <x v="0"/>
    <x v="8"/>
    <n v="2365.9999998752028"/>
    <n v="39.43333333125338"/>
    <n v="78.866666662506759"/>
    <n v="1"/>
    <s v="D556086"/>
    <s v="Closed"/>
    <x v="0"/>
  </r>
  <r>
    <s v="Marianna"/>
    <s v="CHIPOLA (15)"/>
    <x v="0"/>
    <x v="823"/>
    <n v="1"/>
    <x v="1"/>
    <x v="0"/>
    <d v="2020-09-13T12:43:36"/>
    <d v="2020-09-13T11:45:00"/>
    <x v="0"/>
    <x v="8"/>
    <n v="3515.9999996423721"/>
    <n v="58.599999994039536"/>
    <n v="58.599999994039536"/>
    <n v="1"/>
    <s v="C556085"/>
    <s v="Closed"/>
    <x v="0"/>
  </r>
  <r>
    <s v="Marianna"/>
    <s v="CHIPOLA (15)"/>
    <x v="0"/>
    <x v="824"/>
    <n v="4"/>
    <x v="1"/>
    <x v="0"/>
    <d v="2020-09-13T12:43:02"/>
    <d v="2020-09-13T11:45:00"/>
    <x v="0"/>
    <x v="8"/>
    <n v="3481.9999998668209"/>
    <n v="58.033333331113681"/>
    <n v="232.13333332445472"/>
    <n v="1"/>
    <s v="D556087"/>
    <s v="Closed"/>
    <x v="0"/>
  </r>
  <r>
    <s v="Fernandina Beach"/>
    <s v="JL TERRY (23)"/>
    <x v="13"/>
    <x v="825"/>
    <n v="6"/>
    <x v="2"/>
    <x v="0"/>
    <d v="2020-09-13T14:28:33"/>
    <d v="2020-09-13T13:12:00"/>
    <x v="0"/>
    <x v="8"/>
    <n v="4592.9999999469146"/>
    <n v="76.549999999115244"/>
    <n v="459.29999999469146"/>
    <n v="1"/>
    <s v="D556090"/>
    <s v="Closed"/>
    <x v="0"/>
  </r>
  <r>
    <s v="Marianna"/>
    <s v="CHIPOLA (15)"/>
    <x v="3"/>
    <x v="826"/>
    <n v="8"/>
    <x v="1"/>
    <x v="0"/>
    <d v="2020-09-13T17:46:47"/>
    <d v="2020-09-13T17:13:00"/>
    <x v="0"/>
    <x v="8"/>
    <n v="2026.9999998388812"/>
    <n v="33.78333333064802"/>
    <n v="270.26666664518416"/>
    <n v="1"/>
    <s v="D556096"/>
    <s v="Closed"/>
    <x v="0"/>
  </r>
  <r>
    <s v="Marianna"/>
    <s v="MARIANNA (14)"/>
    <x v="10"/>
    <x v="108"/>
    <n v="24"/>
    <x v="1"/>
    <x v="0"/>
    <d v="2020-09-13T19:27:35"/>
    <d v="2020-09-13T18:04:00"/>
    <x v="0"/>
    <x v="8"/>
    <n v="5014.9999998975545"/>
    <n v="83.583333331625909"/>
    <n v="2005.9999999590218"/>
    <n v="1"/>
    <s v="D556102"/>
    <s v="Closed"/>
    <x v="0"/>
  </r>
  <r>
    <s v="Marianna"/>
    <s v="MARIANNA (14)"/>
    <x v="5"/>
    <x v="827"/>
    <n v="1"/>
    <x v="5"/>
    <x v="0"/>
    <d v="2020-09-14T09:24:03"/>
    <d v="2020-09-14T09:04:00"/>
    <x v="0"/>
    <x v="8"/>
    <n v="1202.9999995836988"/>
    <n v="20.049999993061647"/>
    <n v="20.049999993061647"/>
    <n v="1"/>
    <s v="D556108"/>
    <s v="Closed"/>
    <x v="0"/>
  </r>
  <r>
    <s v="Marianna"/>
    <s v="CHIPOLA (15)"/>
    <x v="3"/>
    <x v="320"/>
    <n v="9"/>
    <x v="1"/>
    <x v="0"/>
    <d v="2020-09-14T17:39:18"/>
    <d v="2020-09-14T16:30:11"/>
    <x v="0"/>
    <x v="8"/>
    <n v="4147.0000000437722"/>
    <n v="69.116666667396203"/>
    <n v="622.05000000656582"/>
    <n v="1"/>
    <s v="D556117"/>
    <s v="Closed"/>
    <x v="0"/>
  </r>
  <r>
    <s v="Fernandina Beach"/>
    <s v="JL TERRY (23)"/>
    <x v="25"/>
    <x v="828"/>
    <n v="25"/>
    <x v="4"/>
    <x v="0"/>
    <d v="2020-09-14T23:25:26"/>
    <d v="2020-09-14T22:05:12"/>
    <x v="0"/>
    <x v="8"/>
    <n v="4814.0000000596046"/>
    <n v="80.233333334326744"/>
    <n v="2005.8333333581686"/>
    <n v="1"/>
    <s v="D556121"/>
    <s v="Closed"/>
    <x v="0"/>
  </r>
  <r>
    <s v="Marianna"/>
    <s v="MARIANNA (14)"/>
    <x v="5"/>
    <x v="829"/>
    <n v="1"/>
    <x v="12"/>
    <x v="0"/>
    <d v="2020-09-15T08:28:00"/>
    <d v="2020-09-15T06:54:00"/>
    <x v="0"/>
    <x v="8"/>
    <n v="5640.0000001536682"/>
    <n v="94.000000002561137"/>
    <n v="94.000000002561137"/>
    <n v="1"/>
    <s v="C556122"/>
    <s v="Closed"/>
    <x v="6"/>
  </r>
  <r>
    <s v="Marianna"/>
    <s v="CAVERNS ROAD (11)"/>
    <x v="8"/>
    <x v="262"/>
    <n v="1"/>
    <x v="12"/>
    <x v="0"/>
    <d v="2020-09-15T08:58:07"/>
    <d v="2020-09-15T08:23:57"/>
    <x v="0"/>
    <x v="8"/>
    <n v="2050.0000001862645"/>
    <n v="34.166666669771075"/>
    <n v="34.166666669771075"/>
    <n v="1"/>
    <s v="D556124"/>
    <s v="Closed"/>
    <x v="6"/>
  </r>
  <r>
    <s v="Marianna"/>
    <s v="MARIANNA (14)"/>
    <x v="10"/>
    <x v="830"/>
    <n v="23"/>
    <x v="12"/>
    <x v="0"/>
    <d v="2020-09-15T14:15:29"/>
    <d v="2020-09-15T13:33:47"/>
    <x v="0"/>
    <x v="8"/>
    <n v="2501.9999996060506"/>
    <n v="41.699999993434176"/>
    <n v="959.09999984898604"/>
    <n v="1"/>
    <s v="D556132"/>
    <s v="Closed"/>
    <x v="6"/>
  </r>
  <r>
    <s v="Marianna"/>
    <s v="MARIANNA (14)"/>
    <x v="10"/>
    <x v="243"/>
    <n v="15"/>
    <x v="12"/>
    <x v="0"/>
    <d v="2020-09-15T16:33:00"/>
    <d v="2020-09-15T15:38:33"/>
    <x v="0"/>
    <x v="8"/>
    <n v="3266.9999998994172"/>
    <n v="54.449999998323619"/>
    <n v="816.74999997485429"/>
    <n v="1"/>
    <s v="D556138"/>
    <s v="Closed"/>
    <x v="6"/>
  </r>
  <r>
    <s v="Marianna"/>
    <s v="MARIANNA (14)"/>
    <x v="10"/>
    <x v="10"/>
    <n v="2"/>
    <x v="12"/>
    <x v="0"/>
    <d v="2020-09-15T23:15:48"/>
    <d v="2020-09-15T21:23:08"/>
    <x v="0"/>
    <x v="8"/>
    <n v="6759.9999998230487"/>
    <n v="112.66666666371748"/>
    <n v="225.33333332743496"/>
    <n v="1"/>
    <s v="D556144"/>
    <s v="Closed"/>
    <x v="6"/>
  </r>
  <r>
    <s v="Marianna"/>
    <s v="MARIANNA (14)"/>
    <x v="10"/>
    <x v="831"/>
    <n v="35"/>
    <x v="12"/>
    <x v="0"/>
    <d v="2020-09-16T05:31:00"/>
    <d v="2020-09-16T03:25:00"/>
    <x v="0"/>
    <x v="8"/>
    <n v="7560.0000001257285"/>
    <n v="126.00000000209548"/>
    <n v="4410.0000000733417"/>
    <n v="1"/>
    <s v="D556152"/>
    <s v="Closed"/>
    <x v="6"/>
  </r>
  <r>
    <s v="Marianna"/>
    <s v="MARIANNA (14)"/>
    <x v="10"/>
    <x v="832"/>
    <n v="1"/>
    <x v="12"/>
    <x v="0"/>
    <d v="2020-09-16T05:29:00"/>
    <d v="2020-09-16T05:02:00"/>
    <x v="0"/>
    <x v="8"/>
    <n v="1620.0000002514571"/>
    <n v="27.000000004190952"/>
    <n v="27.000000004190952"/>
    <n v="1"/>
    <s v="C556150"/>
    <s v="Closed"/>
    <x v="6"/>
  </r>
  <r>
    <s v="Marianna"/>
    <s v="MARIANNA (14)"/>
    <x v="10"/>
    <x v="833"/>
    <n v="11"/>
    <x v="12"/>
    <x v="0"/>
    <d v="2020-09-16T06:37:22"/>
    <d v="2020-09-16T05:35:00"/>
    <x v="0"/>
    <x v="8"/>
    <n v="3741.9999996665865"/>
    <n v="62.366666661109775"/>
    <n v="686.03333327220753"/>
    <n v="1"/>
    <s v="D556154"/>
    <s v="Closed"/>
    <x v="6"/>
  </r>
  <r>
    <s v="Marianna"/>
    <s v="BLOUNTSTOWN (18)"/>
    <x v="17"/>
    <x v="400"/>
    <n v="58"/>
    <x v="12"/>
    <x v="0"/>
    <d v="2020-09-16T09:27:29"/>
    <d v="2020-09-16T08:40:00"/>
    <x v="0"/>
    <x v="8"/>
    <n v="2849.0000002551824"/>
    <n v="47.483333337586373"/>
    <n v="2754.0333335800096"/>
    <n v="1"/>
    <s v="D556166"/>
    <s v="Closed"/>
    <x v="6"/>
  </r>
  <r>
    <s v="Marianna"/>
    <s v="ALTHA (12)"/>
    <x v="7"/>
    <x v="92"/>
    <n v="503"/>
    <x v="12"/>
    <x v="0"/>
    <d v="2020-09-16T10:31:00"/>
    <d v="2020-09-16T09:12:00"/>
    <x v="0"/>
    <x v="8"/>
    <n v="4740.0000003632158"/>
    <n v="79.000000006053597"/>
    <n v="39737.000003044959"/>
    <n v="1"/>
    <s v="D556221"/>
    <s v="Closed"/>
    <x v="6"/>
  </r>
  <r>
    <s v="Marianna"/>
    <s v="ALTHA (12)"/>
    <x v="7"/>
    <x v="834"/>
    <n v="29"/>
    <x v="12"/>
    <x v="0"/>
    <d v="2020-09-16T10:18:45"/>
    <d v="2020-09-16T09:13:00"/>
    <x v="0"/>
    <x v="8"/>
    <n v="3944.9999999720603"/>
    <n v="65.749999999534339"/>
    <n v="1906.7499999864958"/>
    <n v="1"/>
    <s v="D556200"/>
    <s v="Closed"/>
    <x v="6"/>
  </r>
  <r>
    <s v="Marianna"/>
    <s v="MARIANNA (14)"/>
    <x v="16"/>
    <x v="293"/>
    <n v="10"/>
    <x v="12"/>
    <x v="0"/>
    <d v="2020-09-16T10:54:12"/>
    <d v="2020-09-16T09:20:00"/>
    <x v="0"/>
    <x v="8"/>
    <n v="5651.9999998155981"/>
    <n v="94.199999996926636"/>
    <n v="941.99999996926636"/>
    <n v="1"/>
    <s v="D556199"/>
    <s v="Closed"/>
    <x v="6"/>
  </r>
  <r>
    <s v="Marianna"/>
    <s v="MARIANNA (14)"/>
    <x v="10"/>
    <x v="106"/>
    <n v="13"/>
    <x v="12"/>
    <x v="0"/>
    <d v="2020-09-16T11:14:54"/>
    <d v="2020-09-16T09:29:38"/>
    <x v="0"/>
    <x v="8"/>
    <n v="6315.9999997587875"/>
    <n v="105.26666666264646"/>
    <n v="1368.4666666144039"/>
    <n v="1"/>
    <s v="D556268"/>
    <s v="Closed"/>
    <x v="6"/>
  </r>
  <r>
    <s v="Marianna"/>
    <s v="CAVERNS ROAD (11)"/>
    <x v="8"/>
    <x v="74"/>
    <n v="288"/>
    <x v="12"/>
    <x v="0"/>
    <d v="2020-09-16T11:01:00"/>
    <d v="2020-09-16T10:16:00"/>
    <x v="0"/>
    <x v="8"/>
    <n v="2700"/>
    <n v="45"/>
    <n v="12960"/>
    <n v="1"/>
    <s v="D556260"/>
    <s v="Closed"/>
    <x v="6"/>
  </r>
  <r>
    <s v="Marianna"/>
    <s v="ALTHA (12)"/>
    <x v="7"/>
    <x v="835"/>
    <n v="2"/>
    <x v="12"/>
    <x v="0"/>
    <d v="2020-09-16T12:49:00"/>
    <d v="2020-09-16T10:31:00"/>
    <x v="0"/>
    <x v="8"/>
    <n v="8279.9999999580905"/>
    <n v="137.99999999930151"/>
    <n v="275.99999999860302"/>
    <n v="1"/>
    <s v="D556258"/>
    <s v="Closed"/>
    <x v="6"/>
  </r>
  <r>
    <s v="Marianna"/>
    <s v="MARIANNA (14)"/>
    <x v="5"/>
    <x v="465"/>
    <n v="39"/>
    <x v="12"/>
    <x v="0"/>
    <d v="2020-09-16T14:57:18"/>
    <d v="2020-09-16T13:38:00"/>
    <x v="0"/>
    <x v="8"/>
    <n v="4757.9999995417893"/>
    <n v="79.299999992363155"/>
    <n v="3092.699999702163"/>
    <n v="1"/>
    <s v="D556282"/>
    <s v="Closed"/>
    <x v="6"/>
  </r>
  <r>
    <s v="Marianna"/>
    <s v="CAVERNS ROAD (11)"/>
    <x v="8"/>
    <x v="250"/>
    <n v="18"/>
    <x v="12"/>
    <x v="0"/>
    <d v="2020-09-16T14:18:00"/>
    <d v="2020-09-16T13:41:00"/>
    <x v="0"/>
    <x v="8"/>
    <n v="2219.9999996926636"/>
    <n v="36.999999994877726"/>
    <n v="665.99999990779907"/>
    <n v="1"/>
    <s v="D556281"/>
    <s v="Closed"/>
    <x v="6"/>
  </r>
  <r>
    <s v="Marianna"/>
    <s v="MARIANNA (14)"/>
    <x v="10"/>
    <x v="642"/>
    <n v="4"/>
    <x v="12"/>
    <x v="0"/>
    <d v="2020-09-16T16:05:02"/>
    <d v="2020-09-16T13:48:36"/>
    <x v="0"/>
    <x v="8"/>
    <n v="8185.9999999869615"/>
    <n v="136.43333333311602"/>
    <n v="545.7333333324641"/>
    <n v="1"/>
    <s v="D556374"/>
    <s v="Closed"/>
    <x v="6"/>
  </r>
  <r>
    <s v="Marianna"/>
    <s v="CHIPOLA (15)"/>
    <x v="1"/>
    <x v="393"/>
    <n v="924"/>
    <x v="12"/>
    <x v="0"/>
    <d v="2020-09-16T19:20:00"/>
    <d v="2020-09-16T15:06:00"/>
    <x v="0"/>
    <x v="8"/>
    <n v="15240.00000001397"/>
    <n v="254.00000000023283"/>
    <n v="234696.00000021514"/>
    <n v="1"/>
    <s v="D556353"/>
    <s v="Closed"/>
    <x v="6"/>
  </r>
  <r>
    <s v="Marianna"/>
    <s v="CHIPOLA (15)"/>
    <x v="3"/>
    <x v="320"/>
    <n v="9"/>
    <x v="12"/>
    <x v="0"/>
    <d v="2020-09-16T17:37:30"/>
    <d v="2020-09-16T15:22:23"/>
    <x v="0"/>
    <x v="8"/>
    <n v="8106.9999997504056"/>
    <n v="135.11666666250676"/>
    <n v="1216.0499999625608"/>
    <n v="1"/>
    <s v="D556417"/>
    <s v="Closed"/>
    <x v="6"/>
  </r>
  <r>
    <s v="Marianna"/>
    <s v="CAVERNS ROAD (11)"/>
    <x v="8"/>
    <x v="250"/>
    <n v="18"/>
    <x v="12"/>
    <x v="0"/>
    <d v="2020-09-16T17:58:17"/>
    <d v="2020-09-16T17:05:27"/>
    <x v="0"/>
    <x v="8"/>
    <n v="3169.999999855645"/>
    <n v="52.833333330927417"/>
    <n v="950.9999999566935"/>
    <n v="1"/>
    <s v="D556421"/>
    <s v="Closed"/>
    <x v="6"/>
  </r>
  <r>
    <s v="Marianna"/>
    <s v="CHIPOLA (15)"/>
    <x v="3"/>
    <x v="836"/>
    <n v="1"/>
    <x v="12"/>
    <x v="0"/>
    <d v="2020-09-16T21:26:57"/>
    <d v="2020-09-16T19:37:40"/>
    <x v="0"/>
    <x v="8"/>
    <n v="6557.0000001462176"/>
    <n v="109.28333333577029"/>
    <n v="109.28333333577029"/>
    <n v="1"/>
    <s v="D556478"/>
    <s v="Closed"/>
    <x v="6"/>
  </r>
  <r>
    <s v="Marianna"/>
    <s v="CHIPOLA (15)"/>
    <x v="3"/>
    <x v="469"/>
    <n v="256"/>
    <x v="12"/>
    <x v="0"/>
    <d v="2020-09-16T20:47:00"/>
    <d v="2020-09-16T19:45:00"/>
    <x v="0"/>
    <x v="8"/>
    <n v="3720.0000001816079"/>
    <n v="62.000000003026798"/>
    <n v="15872.00000077486"/>
    <n v="1"/>
    <s v="D556471"/>
    <s v="Closed"/>
    <x v="6"/>
  </r>
  <r>
    <s v="Marianna"/>
    <s v="BLOUNTSTOWN (18)"/>
    <x v="17"/>
    <x v="837"/>
    <n v="7"/>
    <x v="1"/>
    <x v="0"/>
    <d v="2020-09-17T06:11:21"/>
    <d v="2020-09-17T03:36:00"/>
    <x v="0"/>
    <x v="8"/>
    <n v="9321.0000000195578"/>
    <n v="155.35000000032596"/>
    <n v="1087.4500000022817"/>
    <n v="1"/>
    <s v="D556483"/>
    <s v="Closed"/>
    <x v="0"/>
  </r>
  <r>
    <s v="Marianna"/>
    <s v="BLOUNTSTOWN (18)"/>
    <x v="17"/>
    <x v="838"/>
    <n v="1"/>
    <x v="5"/>
    <x v="0"/>
    <d v="2020-09-17T06:14:00"/>
    <d v="2020-09-17T03:42:00"/>
    <x v="0"/>
    <x v="8"/>
    <n v="9120.0000001816079"/>
    <n v="152.0000000030268"/>
    <n v="152.0000000030268"/>
    <n v="1"/>
    <s v="C556481"/>
    <s v="Closed"/>
    <x v="0"/>
  </r>
  <r>
    <s v="Marianna"/>
    <s v="CHIPOLA (15)"/>
    <x v="3"/>
    <x v="839"/>
    <n v="5"/>
    <x v="2"/>
    <x v="0"/>
    <d v="2020-09-17T13:39:50"/>
    <d v="2020-09-17T11:58:00"/>
    <x v="0"/>
    <x v="8"/>
    <n v="6110.0000000093132"/>
    <n v="101.83333333348855"/>
    <n v="509.16666666744277"/>
    <n v="1"/>
    <s v="D556493"/>
    <s v="Closed"/>
    <x v="0"/>
  </r>
  <r>
    <s v="Marianna"/>
    <s v="CHIPOLA (15)"/>
    <x v="4"/>
    <x v="840"/>
    <n v="2"/>
    <x v="1"/>
    <x v="0"/>
    <d v="2020-09-17T13:59:56"/>
    <d v="2020-09-17T12:58:00"/>
    <x v="0"/>
    <x v="8"/>
    <n v="3715.9999998752028"/>
    <n v="61.93333333125338"/>
    <n v="123.86666666250676"/>
    <n v="1"/>
    <s v="D556495"/>
    <s v="Closed"/>
    <x v="0"/>
  </r>
  <r>
    <s v="Marianna"/>
    <s v="MARIANNA (14)"/>
    <x v="10"/>
    <x v="841"/>
    <n v="17"/>
    <x v="1"/>
    <x v="0"/>
    <d v="2020-09-17T19:52:59"/>
    <d v="2020-09-17T19:02:00"/>
    <x v="0"/>
    <x v="8"/>
    <n v="3058.999999682419"/>
    <n v="50.983333328040317"/>
    <n v="866.71666657668538"/>
    <n v="1"/>
    <s v="D556504"/>
    <s v="Closed"/>
    <x v="0"/>
  </r>
  <r>
    <s v="Marianna"/>
    <s v="MARIANNA (14)"/>
    <x v="10"/>
    <x v="842"/>
    <n v="2"/>
    <x v="5"/>
    <x v="0"/>
    <d v="2020-09-18T10:48:19"/>
    <d v="2020-09-18T10:20:45"/>
    <x v="0"/>
    <x v="8"/>
    <n v="1654.0000000270084"/>
    <n v="27.566666667116806"/>
    <n v="55.133333334233612"/>
    <n v="1"/>
    <s v="D556508"/>
    <s v="Closed"/>
    <x v="0"/>
  </r>
  <r>
    <s v="Fernandina Beach"/>
    <s v="JL TERRY (23)"/>
    <x v="22"/>
    <x v="843"/>
    <n v="1"/>
    <x v="2"/>
    <x v="0"/>
    <d v="2020-09-18T13:21:01"/>
    <d v="2020-09-18T10:40:00"/>
    <x v="0"/>
    <x v="8"/>
    <n v="9660.9999996609986"/>
    <n v="161.01666666101664"/>
    <n v="161.01666666101664"/>
    <n v="1"/>
    <s v="C556509"/>
    <s v="Closed"/>
    <x v="0"/>
  </r>
  <r>
    <s v="Marianna"/>
    <s v="CHIPOLA (15)"/>
    <x v="3"/>
    <x v="395"/>
    <n v="1517"/>
    <x v="0"/>
    <x v="0"/>
    <d v="2020-09-18T19:57:26"/>
    <d v="2020-09-18T19:45:00"/>
    <x v="0"/>
    <x v="8"/>
    <n v="746.00000025238842"/>
    <n v="12.433333337539807"/>
    <n v="18861.366673047887"/>
    <n v="1"/>
    <s v="D556535"/>
    <s v="Closed"/>
    <x v="0"/>
  </r>
  <r>
    <s v="Fernandina Beach"/>
    <s v="AIP (24)"/>
    <x v="2"/>
    <x v="844"/>
    <n v="2"/>
    <x v="2"/>
    <x v="0"/>
    <d v="2020-09-19T01:59:15"/>
    <d v="2020-09-18T23:25:00"/>
    <x v="0"/>
    <x v="8"/>
    <n v="9254.9999996786937"/>
    <n v="154.2499999946449"/>
    <n v="308.49999998928979"/>
    <n v="1"/>
    <s v="D556538"/>
    <s v="Closed"/>
    <x v="0"/>
  </r>
  <r>
    <s v="Marianna"/>
    <s v="MARIANNA (14)"/>
    <x v="10"/>
    <x v="845"/>
    <n v="4"/>
    <x v="5"/>
    <x v="0"/>
    <d v="2020-09-19T08:44:29"/>
    <d v="2020-09-19T07:55:00"/>
    <x v="0"/>
    <x v="8"/>
    <n v="2969.0000000176951"/>
    <n v="49.483333333628252"/>
    <n v="197.93333333451301"/>
    <n v="1"/>
    <s v="D556540"/>
    <s v="Closed"/>
    <x v="0"/>
  </r>
  <r>
    <s v="Fernandina Beach"/>
    <s v="JL TERRY (23)"/>
    <x v="13"/>
    <x v="846"/>
    <n v="1"/>
    <x v="6"/>
    <x v="1"/>
    <d v="2020-09-19T10:34:03"/>
    <d v="2020-09-19T08:49:00"/>
    <x v="0"/>
    <x v="8"/>
    <n v="6303.0000004917383"/>
    <n v="105.05000000819564"/>
    <n v="105.05000000819564"/>
    <n v="1"/>
    <s v="C556541"/>
    <s v="Closed"/>
    <x v="0"/>
  </r>
  <r>
    <s v="Fernandina Beach"/>
    <s v="JL TERRY (23)"/>
    <x v="18"/>
    <x v="847"/>
    <n v="1"/>
    <x v="2"/>
    <x v="0"/>
    <d v="2020-09-19T16:57:30"/>
    <d v="2020-09-19T14:28:00"/>
    <x v="0"/>
    <x v="8"/>
    <n v="8969.9999996926636"/>
    <n v="149.49999999487773"/>
    <n v="149.49999999487773"/>
    <n v="1"/>
    <s v="C556542"/>
    <s v="Closed"/>
    <x v="0"/>
  </r>
  <r>
    <s v="Fernandina Beach"/>
    <s v="JL TERRY (23)"/>
    <x v="18"/>
    <x v="848"/>
    <n v="1"/>
    <x v="1"/>
    <x v="0"/>
    <d v="2020-09-19T17:32:41"/>
    <d v="2020-09-19T17:07:00"/>
    <x v="0"/>
    <x v="8"/>
    <n v="1541.0000000149012"/>
    <n v="25.683333333581686"/>
    <n v="25.683333333581686"/>
    <n v="1"/>
    <s v="C556544"/>
    <s v="Closed"/>
    <x v="0"/>
  </r>
  <r>
    <s v="Fernandina Beach"/>
    <s v="JL TERRY (23)"/>
    <x v="13"/>
    <x v="849"/>
    <n v="8"/>
    <x v="1"/>
    <x v="0"/>
    <d v="2020-09-19T18:05:37"/>
    <d v="2020-09-19T17:31:00"/>
    <x v="0"/>
    <x v="8"/>
    <n v="2077.0000002114102"/>
    <n v="34.61666667019017"/>
    <n v="276.93333336152136"/>
    <n v="1"/>
    <s v="D556548"/>
    <s v="Closed"/>
    <x v="0"/>
  </r>
  <r>
    <s v="Marianna"/>
    <s v="CHIPOLA (15)"/>
    <x v="3"/>
    <x v="545"/>
    <n v="1"/>
    <x v="4"/>
    <x v="0"/>
    <d v="2020-09-20T03:48:54"/>
    <d v="2020-09-20T02:36:00"/>
    <x v="0"/>
    <x v="8"/>
    <n v="4374.0000003017485"/>
    <n v="72.900000005029142"/>
    <n v="72.900000005029142"/>
    <n v="1"/>
    <s v="D556552"/>
    <s v="Closed"/>
    <x v="0"/>
  </r>
  <r>
    <s v="Marianna"/>
    <s v="MARIANNA (14)"/>
    <x v="10"/>
    <x v="850"/>
    <n v="21"/>
    <x v="5"/>
    <x v="0"/>
    <d v="2020-09-20T09:30:21"/>
    <d v="2020-09-20T08:42:00"/>
    <x v="0"/>
    <x v="8"/>
    <n v="2900.9999998379499"/>
    <n v="48.349999997299165"/>
    <n v="1015.3499999432825"/>
    <n v="1"/>
    <s v="D556558"/>
    <s v="Closed"/>
    <x v="0"/>
  </r>
  <r>
    <s v="Fernandina Beach"/>
    <s v="JL TERRY (23)"/>
    <x v="23"/>
    <x v="851"/>
    <n v="1"/>
    <x v="3"/>
    <x v="0"/>
    <d v="2020-09-20T11:30:08"/>
    <d v="2020-09-20T10:30:00"/>
    <x v="0"/>
    <x v="8"/>
    <n v="3607.9999997746199"/>
    <n v="60.133333329576999"/>
    <n v="60.133333329576999"/>
    <n v="1"/>
    <s v="C556560"/>
    <s v="Closed"/>
    <x v="1"/>
  </r>
  <r>
    <s v="Fernandina Beach"/>
    <s v="JL TERRY (23)"/>
    <x v="21"/>
    <x v="852"/>
    <n v="1"/>
    <x v="6"/>
    <x v="0"/>
    <d v="2020-09-20T12:01:00"/>
    <d v="2020-09-20T11:24:00"/>
    <x v="0"/>
    <x v="8"/>
    <n v="2220.0000003213063"/>
    <n v="37.000000005355105"/>
    <n v="37.000000005355105"/>
    <n v="1"/>
    <s v="C556561"/>
    <s v="Closed"/>
    <x v="0"/>
  </r>
  <r>
    <s v="Fernandina Beach"/>
    <s v="STEPDOWN (22)"/>
    <x v="14"/>
    <x v="853"/>
    <n v="1"/>
    <x v="1"/>
    <x v="0"/>
    <d v="2020-09-20T14:52:54"/>
    <d v="2020-09-20T14:02:00"/>
    <x v="0"/>
    <x v="8"/>
    <n v="3053.9999997708946"/>
    <n v="50.899999996181577"/>
    <n v="50.899999996181577"/>
    <n v="1"/>
    <s v="C556563"/>
    <s v="Closed"/>
    <x v="0"/>
  </r>
  <r>
    <s v="Fernandina Beach"/>
    <s v="STEPDOWN (22)"/>
    <x v="12"/>
    <x v="854"/>
    <n v="1"/>
    <x v="4"/>
    <x v="0"/>
    <d v="2020-09-20T16:26:15"/>
    <d v="2020-09-20T14:47:00"/>
    <x v="0"/>
    <x v="8"/>
    <n v="5955.0000002374873"/>
    <n v="99.250000003958121"/>
    <n v="99.250000003958121"/>
    <n v="1"/>
    <s v="C556564"/>
    <s v="Closed"/>
    <x v="0"/>
  </r>
  <r>
    <s v="Fernandina Beach"/>
    <s v="STEPDOWN (22)"/>
    <x v="12"/>
    <x v="855"/>
    <n v="1"/>
    <x v="4"/>
    <x v="0"/>
    <d v="2020-09-20T16:29:57"/>
    <d v="2020-09-20T14:49:00"/>
    <x v="0"/>
    <x v="8"/>
    <n v="6057.0000001927838"/>
    <n v="100.95000000321306"/>
    <n v="100.95000000321306"/>
    <n v="1"/>
    <s v="C556566"/>
    <s v="Closed"/>
    <x v="0"/>
  </r>
  <r>
    <s v="Fernandina Beach"/>
    <s v="STEPDOWN (22)"/>
    <x v="12"/>
    <x v="856"/>
    <n v="1"/>
    <x v="4"/>
    <x v="0"/>
    <d v="2020-09-20T16:28:31"/>
    <d v="2020-09-20T14:49:00"/>
    <x v="0"/>
    <x v="8"/>
    <n v="5971.0000002058223"/>
    <n v="99.516666670097038"/>
    <n v="99.516666670097038"/>
    <n v="1"/>
    <s v="C556565"/>
    <s v="Closed"/>
    <x v="0"/>
  </r>
  <r>
    <s v="Fernandina Beach"/>
    <s v="STEPDOWN (22)"/>
    <x v="12"/>
    <x v="857"/>
    <n v="1"/>
    <x v="4"/>
    <x v="0"/>
    <d v="2020-09-20T16:31:50"/>
    <d v="2020-09-20T15:16:00"/>
    <x v="0"/>
    <x v="8"/>
    <n v="4549.9999999534339"/>
    <n v="75.833333332557231"/>
    <n v="75.833333332557231"/>
    <n v="1"/>
    <s v="C556568"/>
    <s v="Closed"/>
    <x v="0"/>
  </r>
  <r>
    <s v="Fernandina Beach"/>
    <s v="STEPDOWN (22)"/>
    <x v="12"/>
    <x v="858"/>
    <n v="1"/>
    <x v="4"/>
    <x v="0"/>
    <d v="2020-09-20T16:33:14"/>
    <d v="2020-09-20T15:18:00"/>
    <x v="0"/>
    <x v="8"/>
    <n v="4514.0000003390014"/>
    <n v="75.233333338983357"/>
    <n v="75.233333338983357"/>
    <n v="1"/>
    <s v="C556569"/>
    <s v="Closed"/>
    <x v="0"/>
  </r>
  <r>
    <s v="Fernandina Beach"/>
    <s v="STEPDOWN (22)"/>
    <x v="12"/>
    <x v="859"/>
    <n v="1"/>
    <x v="4"/>
    <x v="0"/>
    <d v="2020-09-20T16:33:47"/>
    <d v="2020-09-20T15:56:00"/>
    <x v="0"/>
    <x v="8"/>
    <n v="2266.9999999925494"/>
    <n v="37.783333333209157"/>
    <n v="37.783333333209157"/>
    <n v="1"/>
    <s v="C556570"/>
    <s v="Closed"/>
    <x v="0"/>
  </r>
  <r>
    <s v="Marianna"/>
    <s v="CAVERNS ROAD (11)"/>
    <x v="9"/>
    <x v="860"/>
    <n v="1"/>
    <x v="1"/>
    <x v="0"/>
    <d v="2020-09-20T18:32:50"/>
    <d v="2020-09-20T17:24:00"/>
    <x v="0"/>
    <x v="8"/>
    <n v="4129.9999998416752"/>
    <n v="68.833333330694586"/>
    <n v="68.833333330694586"/>
    <n v="1"/>
    <s v="D556572"/>
    <s v="Closed"/>
    <x v="0"/>
  </r>
  <r>
    <s v="Fernandina Beach"/>
    <s v="STEPDOWN (22)"/>
    <x v="14"/>
    <x v="861"/>
    <n v="1"/>
    <x v="4"/>
    <x v="0"/>
    <d v="2020-09-21T14:29:29"/>
    <d v="2020-09-21T12:09:56"/>
    <x v="0"/>
    <x v="8"/>
    <n v="8373.0000003241003"/>
    <n v="139.55000000540167"/>
    <n v="139.55000000540167"/>
    <n v="1"/>
    <s v="C556575"/>
    <s v="Closed"/>
    <x v="0"/>
  </r>
  <r>
    <s v="Fernandina Beach"/>
    <s v="STEPDOWN (22)"/>
    <x v="14"/>
    <x v="862"/>
    <n v="1716"/>
    <x v="1"/>
    <x v="0"/>
    <d v="2020-09-21T17:12:13"/>
    <d v="2020-09-21T16:32:00"/>
    <x v="0"/>
    <x v="8"/>
    <n v="2413.0000001750886"/>
    <n v="40.216666669584811"/>
    <n v="69011.800005007535"/>
    <n v="1"/>
    <s v="D556580"/>
    <s v="Closed"/>
    <x v="0"/>
  </r>
  <r>
    <s v="Fernandina Beach"/>
    <s v="STEPDOWN (22)"/>
    <x v="14"/>
    <x v="863"/>
    <n v="1"/>
    <x v="1"/>
    <x v="0"/>
    <d v="2020-09-21T20:06:10"/>
    <d v="2020-09-21T18:52:02"/>
    <x v="0"/>
    <x v="8"/>
    <n v="4447.9999999981374"/>
    <n v="74.133333333302289"/>
    <n v="74.133333333302289"/>
    <n v="1"/>
    <s v="C556583"/>
    <s v="Closed"/>
    <x v="0"/>
  </r>
  <r>
    <s v="Marianna"/>
    <s v="MARIANNA (14)"/>
    <x v="5"/>
    <x v="121"/>
    <n v="33"/>
    <x v="5"/>
    <x v="0"/>
    <d v="2020-09-21T20:31:39"/>
    <d v="2020-09-21T19:28:21"/>
    <x v="0"/>
    <x v="8"/>
    <n v="3798.0000001844019"/>
    <n v="63.300000003073364"/>
    <n v="2088.900000101421"/>
    <n v="1"/>
    <s v="D556599"/>
    <s v="Closed"/>
    <x v="0"/>
  </r>
  <r>
    <s v="Fernandina Beach"/>
    <s v="STEPDOWN (22)"/>
    <x v="14"/>
    <x v="864"/>
    <n v="4"/>
    <x v="1"/>
    <x v="0"/>
    <d v="2020-09-23T08:20:06"/>
    <d v="2020-09-23T07:39:00"/>
    <x v="0"/>
    <x v="8"/>
    <n v="2465.9999999916181"/>
    <n v="41.099999999860302"/>
    <n v="164.39999999944121"/>
    <n v="1"/>
    <s v="D556606"/>
    <s v="Closed"/>
    <x v="0"/>
  </r>
  <r>
    <s v="Marianna"/>
    <s v="CHIPOLA (15)"/>
    <x v="3"/>
    <x v="865"/>
    <n v="1"/>
    <x v="5"/>
    <x v="0"/>
    <d v="2020-09-23T09:55:35"/>
    <d v="2020-09-23T08:59:00"/>
    <x v="0"/>
    <x v="8"/>
    <n v="3395.0000002747402"/>
    <n v="56.583333337912336"/>
    <n v="56.583333337912336"/>
    <n v="1"/>
    <s v="D556609"/>
    <s v="Closed"/>
    <x v="0"/>
  </r>
  <r>
    <s v="Marianna"/>
    <s v="MARIANNA (14)"/>
    <x v="5"/>
    <x v="866"/>
    <n v="1"/>
    <x v="2"/>
    <x v="0"/>
    <d v="2020-09-23T10:26:30"/>
    <d v="2020-09-23T09:49:00"/>
    <x v="0"/>
    <x v="8"/>
    <n v="2249.9999997904524"/>
    <n v="37.49999999650754"/>
    <n v="37.49999999650754"/>
    <n v="1"/>
    <s v="C556610"/>
    <s v="Closed"/>
    <x v="0"/>
  </r>
  <r>
    <s v="Marianna"/>
    <s v="BLOUNTSTOWN (18)"/>
    <x v="17"/>
    <x v="867"/>
    <n v="1"/>
    <x v="2"/>
    <x v="0"/>
    <d v="2020-09-23T11:34:00"/>
    <d v="2020-09-23T10:18:00"/>
    <x v="0"/>
    <x v="8"/>
    <n v="4559.9999997764826"/>
    <n v="75.99999999627471"/>
    <n v="75.99999999627471"/>
    <n v="1"/>
    <s v="C556611"/>
    <s v="Closed"/>
    <x v="0"/>
  </r>
  <r>
    <s v="Fernandina Beach"/>
    <s v="AIP (24)"/>
    <x v="11"/>
    <x v="746"/>
    <n v="20"/>
    <x v="1"/>
    <x v="0"/>
    <d v="2020-09-23T11:49:25"/>
    <d v="2020-09-23T10:22:02"/>
    <x v="0"/>
    <x v="8"/>
    <n v="5242.9999997606501"/>
    <n v="87.383333329344168"/>
    <n v="1747.6666665868834"/>
    <n v="1"/>
    <s v="D556616"/>
    <s v="Closed"/>
    <x v="0"/>
  </r>
  <r>
    <s v="Fernandina Beach"/>
    <s v="JL TERRY (23)"/>
    <x v="23"/>
    <x v="868"/>
    <n v="1"/>
    <x v="0"/>
    <x v="0"/>
    <d v="2020-09-23T10:37:03"/>
    <d v="2020-09-23T10:25:00"/>
    <x v="0"/>
    <x v="8"/>
    <n v="722.9999999050051"/>
    <n v="12.049999998416752"/>
    <n v="12.049999998416752"/>
    <n v="1"/>
    <s v="C556613"/>
    <s v="Closed"/>
    <x v="0"/>
  </r>
  <r>
    <s v="Fernandina Beach"/>
    <s v="AIP (24)"/>
    <x v="11"/>
    <x v="869"/>
    <n v="1"/>
    <x v="4"/>
    <x v="1"/>
    <d v="2020-09-23T15:35:00"/>
    <d v="2020-09-23T13:56:00"/>
    <x v="0"/>
    <x v="8"/>
    <n v="5939.9999998742715"/>
    <n v="98.999999997904524"/>
    <n v="98.999999997904524"/>
    <n v="1"/>
    <s v="C556617"/>
    <s v="Closed"/>
    <x v="0"/>
  </r>
  <r>
    <s v="Fernandina Beach"/>
    <s v="STEPDOWN (22)"/>
    <x v="14"/>
    <x v="864"/>
    <n v="4"/>
    <x v="1"/>
    <x v="0"/>
    <d v="2020-09-23T15:34:34"/>
    <d v="2020-09-23T13:59:00"/>
    <x v="0"/>
    <x v="8"/>
    <n v="5734.0000001247972"/>
    <n v="95.56666666874662"/>
    <n v="382.26666667498648"/>
    <n v="1"/>
    <s v="D556619"/>
    <s v="Closed"/>
    <x v="0"/>
  </r>
  <r>
    <s v="Marianna"/>
    <s v="ALTHA (12)"/>
    <x v="7"/>
    <x v="145"/>
    <n v="3"/>
    <x v="1"/>
    <x v="0"/>
    <d v="2020-09-24T10:37:00"/>
    <d v="2020-09-24T09:20:00"/>
    <x v="0"/>
    <x v="8"/>
    <n v="4619.9999999720603"/>
    <n v="76.999999999534339"/>
    <n v="230.99999999860302"/>
    <n v="1"/>
    <s v="D556623"/>
    <s v="Closed"/>
    <x v="0"/>
  </r>
  <r>
    <s v="Fernandina Beach"/>
    <s v="JL TERRY (23)"/>
    <x v="18"/>
    <x v="870"/>
    <n v="1"/>
    <x v="2"/>
    <x v="1"/>
    <d v="2020-09-24T18:05:00"/>
    <d v="2020-09-24T17:09:00"/>
    <x v="0"/>
    <x v="8"/>
    <n v="3359.9999996367842"/>
    <n v="55.999999993946403"/>
    <n v="55.999999993946403"/>
    <n v="1"/>
    <s v="C556625"/>
    <s v="Closed"/>
    <x v="0"/>
  </r>
  <r>
    <s v="Marianna"/>
    <s v="MARIANNA (14)"/>
    <x v="10"/>
    <x v="871"/>
    <n v="1"/>
    <x v="5"/>
    <x v="0"/>
    <d v="2020-09-24T18:40:56"/>
    <d v="2020-09-24T17:48:00"/>
    <x v="0"/>
    <x v="8"/>
    <n v="3176.0000000009313"/>
    <n v="52.933333333348855"/>
    <n v="52.933333333348855"/>
    <n v="1"/>
    <s v="D556627"/>
    <s v="Closed"/>
    <x v="0"/>
  </r>
  <r>
    <s v="Fernandina Beach"/>
    <s v="STEPDOWN (22)"/>
    <x v="14"/>
    <x v="872"/>
    <n v="7"/>
    <x v="2"/>
    <x v="0"/>
    <d v="2020-09-24T20:50:42"/>
    <d v="2020-09-24T19:22:02"/>
    <x v="0"/>
    <x v="8"/>
    <n v="5319.9999995296821"/>
    <n v="88.666666658828035"/>
    <n v="620.66666661179624"/>
    <n v="1"/>
    <s v="D556632"/>
    <s v="Closed"/>
    <x v="0"/>
  </r>
  <r>
    <s v="Fernandina Beach"/>
    <s v="JL TERRY (23)"/>
    <x v="28"/>
    <x v="873"/>
    <n v="1"/>
    <x v="8"/>
    <x v="0"/>
    <d v="2020-09-25T09:00:58"/>
    <d v="2020-09-25T07:24:00"/>
    <x v="0"/>
    <x v="8"/>
    <n v="5817.9999996442348"/>
    <n v="96.966666660737246"/>
    <n v="96.966666660737246"/>
    <n v="1"/>
    <s v="C556635"/>
    <s v="Closed"/>
    <x v="0"/>
  </r>
  <r>
    <s v="Fernandina Beach"/>
    <s v="STEPDOWN (22)"/>
    <x v="14"/>
    <x v="874"/>
    <n v="3"/>
    <x v="5"/>
    <x v="0"/>
    <d v="2020-09-25T11:05:36"/>
    <d v="2020-09-25T10:18:41"/>
    <x v="0"/>
    <x v="8"/>
    <n v="2815.0000004796311"/>
    <n v="46.916666674660519"/>
    <n v="140.75000002398156"/>
    <n v="1"/>
    <s v="D556639"/>
    <s v="Closed"/>
    <x v="0"/>
  </r>
  <r>
    <s v="Fernandina Beach"/>
    <s v="STEPDOWN (22)"/>
    <x v="14"/>
    <x v="875"/>
    <n v="1"/>
    <x v="5"/>
    <x v="0"/>
    <d v="2020-09-25T14:10:51"/>
    <d v="2020-09-25T13:34:00"/>
    <x v="0"/>
    <x v="8"/>
    <n v="2211.0000001033768"/>
    <n v="36.850000001722947"/>
    <n v="36.850000001722947"/>
    <n v="1"/>
    <s v="C556641"/>
    <s v="Closed"/>
    <x v="0"/>
  </r>
  <r>
    <s v="Fernandina Beach"/>
    <s v="AIP (24)"/>
    <x v="11"/>
    <x v="876"/>
    <n v="1"/>
    <x v="4"/>
    <x v="0"/>
    <d v="2020-09-26T08:58:07"/>
    <d v="2020-09-26T08:15:00"/>
    <x v="0"/>
    <x v="8"/>
    <n v="2586.9999999878928"/>
    <n v="43.11666666646488"/>
    <n v="43.11666666646488"/>
    <n v="1"/>
    <s v="D556647"/>
    <s v="Closed"/>
    <x v="0"/>
  </r>
  <r>
    <s v="Marianna"/>
    <s v="BLOUNTSTOWN (18)"/>
    <x v="17"/>
    <x v="573"/>
    <n v="206"/>
    <x v="10"/>
    <x v="0"/>
    <d v="2020-09-27T02:01:00"/>
    <d v="2020-09-27T01:09:00"/>
    <x v="0"/>
    <x v="8"/>
    <n v="3119.999999483116"/>
    <n v="51.999999991385266"/>
    <n v="10711.999998225365"/>
    <n v="1"/>
    <s v="D556661"/>
    <s v="Closed"/>
    <x v="0"/>
  </r>
  <r>
    <s v="Fernandina Beach"/>
    <s v="JL TERRY (23)"/>
    <x v="21"/>
    <x v="877"/>
    <n v="5"/>
    <x v="2"/>
    <x v="0"/>
    <d v="2020-09-27T13:40:58"/>
    <d v="2020-09-27T12:35:00"/>
    <x v="0"/>
    <x v="8"/>
    <n v="3957.9999998677522"/>
    <n v="65.966666664462537"/>
    <n v="329.83333332231268"/>
    <n v="1"/>
    <s v="D556666"/>
    <s v="Closed"/>
    <x v="0"/>
  </r>
  <r>
    <s v="Marianna"/>
    <s v="BLOUNTSTOWN (18)"/>
    <x v="17"/>
    <x v="447"/>
    <n v="96"/>
    <x v="4"/>
    <x v="0"/>
    <d v="2020-09-27T15:15:00"/>
    <d v="2020-09-27T14:29:00"/>
    <x v="0"/>
    <x v="8"/>
    <n v="2759.999999566935"/>
    <n v="45.99999999278225"/>
    <n v="4415.999999307096"/>
    <n v="1"/>
    <s v="D556677"/>
    <s v="Closed"/>
    <x v="0"/>
  </r>
  <r>
    <s v="Fernandina Beach"/>
    <s v="JL TERRY (23)"/>
    <x v="22"/>
    <x v="718"/>
    <n v="67"/>
    <x v="1"/>
    <x v="0"/>
    <d v="2020-09-27T17:58:15"/>
    <d v="2020-09-27T16:30:00"/>
    <x v="0"/>
    <x v="8"/>
    <n v="5294.9999999720603"/>
    <n v="88.249999999534339"/>
    <n v="5912.7499999688007"/>
    <n v="1"/>
    <s v="D556689"/>
    <s v="Closed"/>
    <x v="0"/>
  </r>
  <r>
    <s v="Fernandina Beach"/>
    <s v="JL TERRY (23)"/>
    <x v="22"/>
    <x v="222"/>
    <n v="972"/>
    <x v="4"/>
    <x v="0"/>
    <d v="2020-09-27T21:36:00"/>
    <d v="2020-09-27T19:33:00"/>
    <x v="0"/>
    <x v="8"/>
    <n v="7380.0000001676381"/>
    <n v="123.00000000279397"/>
    <n v="119556.00000271574"/>
    <n v="1"/>
    <s v="D556855"/>
    <s v="Closed"/>
    <x v="0"/>
  </r>
  <r>
    <s v="Marianna"/>
    <s v="CAVERNS ROAD (11)"/>
    <x v="26"/>
    <x v="784"/>
    <n v="3"/>
    <x v="5"/>
    <x v="0"/>
    <d v="2020-09-27T21:55:10"/>
    <d v="2020-09-27T21:22:00"/>
    <x v="0"/>
    <x v="8"/>
    <n v="1989.9999999906868"/>
    <n v="33.166666666511446"/>
    <n v="99.499999999534339"/>
    <n v="1"/>
    <s v="D556866"/>
    <s v="Closed"/>
    <x v="0"/>
  </r>
  <r>
    <s v="Marianna"/>
    <s v="CAVERNS ROAD (11)"/>
    <x v="9"/>
    <x v="445"/>
    <n v="2"/>
    <x v="1"/>
    <x v="0"/>
    <d v="2020-09-28T06:35:42"/>
    <d v="2020-09-28T05:35:14"/>
    <x v="0"/>
    <x v="8"/>
    <n v="3627.9999994207174"/>
    <n v="60.466666657011956"/>
    <n v="120.93333331402391"/>
    <n v="1"/>
    <s v="D556870"/>
    <s v="Closed"/>
    <x v="0"/>
  </r>
  <r>
    <s v="Fernandina Beach"/>
    <s v="JL TERRY (23)"/>
    <x v="22"/>
    <x v="718"/>
    <n v="59"/>
    <x v="4"/>
    <x v="0"/>
    <d v="2020-09-28T09:26:08"/>
    <d v="2020-09-28T08:21:16"/>
    <x v="0"/>
    <x v="8"/>
    <n v="3892.0000001555309"/>
    <n v="64.866666669258848"/>
    <n v="3827.133333486272"/>
    <n v="1"/>
    <s v="D556880"/>
    <s v="Closed"/>
    <x v="0"/>
  </r>
  <r>
    <s v="Fernandina Beach"/>
    <s v="STEPDOWN (22)"/>
    <x v="14"/>
    <x v="878"/>
    <n v="1"/>
    <x v="6"/>
    <x v="0"/>
    <d v="2020-09-28T14:25:35"/>
    <d v="2020-09-28T13:40:00"/>
    <x v="0"/>
    <x v="8"/>
    <n v="2735.0000000093132"/>
    <n v="45.583333333488554"/>
    <n v="45.583333333488554"/>
    <n v="1"/>
    <s v="C556885"/>
    <s v="Closed"/>
    <x v="0"/>
  </r>
  <r>
    <s v="Marianna"/>
    <s v="MARIANNA (14)"/>
    <x v="5"/>
    <x v="879"/>
    <n v="2"/>
    <x v="5"/>
    <x v="0"/>
    <d v="2020-09-28T18:08:58"/>
    <d v="2020-09-28T17:10:49"/>
    <x v="0"/>
    <x v="8"/>
    <n v="3489.0000002458692"/>
    <n v="58.150000004097819"/>
    <n v="116.30000000819564"/>
    <n v="1"/>
    <s v="D556887"/>
    <s v="Closed"/>
    <x v="0"/>
  </r>
  <r>
    <s v="Marianna"/>
    <s v="ALTHA (12)"/>
    <x v="6"/>
    <x v="880"/>
    <n v="1"/>
    <x v="1"/>
    <x v="0"/>
    <d v="2020-09-29T12:54:06"/>
    <d v="2020-09-29T12:02:00"/>
    <x v="0"/>
    <x v="8"/>
    <n v="3126.000000257045"/>
    <n v="52.100000004284084"/>
    <n v="52.100000004284084"/>
    <n v="1"/>
    <s v="D556894"/>
    <s v="Closed"/>
    <x v="0"/>
  </r>
  <r>
    <s v="Marianna"/>
    <s v="MARIANNA (14)"/>
    <x v="10"/>
    <x v="881"/>
    <n v="14"/>
    <x v="1"/>
    <x v="0"/>
    <d v="2020-09-29T14:18:41"/>
    <d v="2020-09-29T12:05:28"/>
    <x v="0"/>
    <x v="8"/>
    <n v="7993.0000001331791"/>
    <n v="133.21666666888632"/>
    <n v="1865.0333333644085"/>
    <n v="1"/>
    <s v="D556893"/>
    <s v="Closed"/>
    <x v="0"/>
  </r>
  <r>
    <s v="Marianna"/>
    <s v="MARIANNA (14)"/>
    <x v="10"/>
    <x v="642"/>
    <n v="4"/>
    <x v="1"/>
    <x v="0"/>
    <d v="2020-09-29T16:31:47"/>
    <d v="2020-09-29T15:53:38"/>
    <x v="0"/>
    <x v="8"/>
    <n v="2289.0000001061708"/>
    <n v="38.150000001769513"/>
    <n v="152.60000000707805"/>
    <n v="1"/>
    <s v="D556900"/>
    <s v="Closed"/>
    <x v="0"/>
  </r>
  <r>
    <s v="Fernandina Beach"/>
    <s v="STEPDOWN (22)"/>
    <x v="14"/>
    <x v="882"/>
    <n v="22"/>
    <x v="1"/>
    <x v="1"/>
    <d v="2020-09-29T21:06:44"/>
    <d v="2020-09-29T19:41:00"/>
    <x v="0"/>
    <x v="8"/>
    <n v="5143.9999998779967"/>
    <n v="85.733333331299946"/>
    <n v="1886.1333332885988"/>
    <n v="1"/>
    <s v="D556909"/>
    <s v="Closed"/>
    <x v="0"/>
  </r>
  <r>
    <s v="Marianna"/>
    <s v="MARIANNA (14)"/>
    <x v="10"/>
    <x v="881"/>
    <n v="27"/>
    <x v="6"/>
    <x v="0"/>
    <d v="2020-09-29T20:56:33"/>
    <d v="2020-09-29T20:06:36"/>
    <x v="0"/>
    <x v="8"/>
    <n v="2997.0000002766028"/>
    <n v="49.950000004610047"/>
    <n v="1348.6500001244713"/>
    <n v="1"/>
    <s v="D556907"/>
    <s v="Closed"/>
    <x v="0"/>
  </r>
  <r>
    <s v="Marianna"/>
    <s v="MARIANNA (14)"/>
    <x v="5"/>
    <x v="883"/>
    <n v="1"/>
    <x v="4"/>
    <x v="0"/>
    <d v="2020-09-30T00:35:29"/>
    <d v="2020-09-29T23:40:45"/>
    <x v="0"/>
    <x v="8"/>
    <n v="3284.0000001015142"/>
    <n v="54.733333335025236"/>
    <n v="54.733333335025236"/>
    <n v="1"/>
    <s v="D556911"/>
    <s v="Closed"/>
    <x v="0"/>
  </r>
  <r>
    <s v="Marianna"/>
    <s v="MARIANNA (14)"/>
    <x v="16"/>
    <x v="884"/>
    <n v="2"/>
    <x v="5"/>
    <x v="0"/>
    <d v="2020-09-30T11:12:43"/>
    <d v="2020-09-30T10:45:03"/>
    <x v="0"/>
    <x v="8"/>
    <n v="1660.0000001722947"/>
    <n v="27.666666669538245"/>
    <n v="55.333333339076489"/>
    <n v="1"/>
    <s v="D556924"/>
    <s v="Closed"/>
    <x v="0"/>
  </r>
  <r>
    <s v="Marianna"/>
    <s v="MARIANNA (14)"/>
    <x v="10"/>
    <x v="642"/>
    <n v="4"/>
    <x v="1"/>
    <x v="0"/>
    <d v="2020-09-30T17:38:57"/>
    <d v="2020-09-30T15:43:36"/>
    <x v="0"/>
    <x v="8"/>
    <n v="6921.0000003688037"/>
    <n v="115.35000000614673"/>
    <n v="461.40000002458692"/>
    <n v="1"/>
    <s v="D556929"/>
    <s v="Closed"/>
    <x v="0"/>
  </r>
  <r>
    <s v="Marianna"/>
    <s v="MARIANNA (14)"/>
    <x v="16"/>
    <x v="885"/>
    <n v="1"/>
    <x v="5"/>
    <x v="0"/>
    <d v="2020-10-01T10:21:00"/>
    <d v="2020-10-01T09:07:00"/>
    <x v="0"/>
    <x v="9"/>
    <n v="4440.0000000139698"/>
    <n v="74.000000000232831"/>
    <n v="74.000000000232831"/>
    <n v="1"/>
    <s v="C556932"/>
    <s v="Closed"/>
    <x v="0"/>
  </r>
  <r>
    <s v="Marianna"/>
    <s v="CHIPOLA (15)"/>
    <x v="3"/>
    <x v="886"/>
    <n v="1"/>
    <x v="5"/>
    <x v="0"/>
    <d v="2020-10-03T01:12:53"/>
    <d v="2020-10-03T00:08:00"/>
    <x v="0"/>
    <x v="9"/>
    <n v="3892.9999997606501"/>
    <n v="64.883333329344168"/>
    <n v="64.883333329344168"/>
    <n v="1"/>
    <s v="C556940"/>
    <s v="Closed"/>
    <x v="0"/>
  </r>
  <r>
    <s v="Marianna"/>
    <s v="MARIANNA (14)"/>
    <x v="16"/>
    <x v="887"/>
    <n v="1"/>
    <x v="4"/>
    <x v="0"/>
    <d v="2020-10-03T14:25:21"/>
    <d v="2020-10-03T13:22:00"/>
    <x v="0"/>
    <x v="9"/>
    <n v="3801.000000257045"/>
    <n v="63.350000004284084"/>
    <n v="63.350000004284084"/>
    <n v="1"/>
    <s v="C556941"/>
    <s v="Closed"/>
    <x v="0"/>
  </r>
  <r>
    <s v="Marianna"/>
    <s v="MARIANNA (14)"/>
    <x v="16"/>
    <x v="645"/>
    <n v="1"/>
    <x v="4"/>
    <x v="0"/>
    <d v="2020-10-03T14:24:33"/>
    <d v="2020-10-03T13:22:00"/>
    <x v="0"/>
    <x v="9"/>
    <n v="3753.0000003520399"/>
    <n v="62.550000005867332"/>
    <n v="62.550000005867332"/>
    <n v="1"/>
    <s v="D556944"/>
    <s v="Closed"/>
    <x v="0"/>
  </r>
  <r>
    <s v="Marianna"/>
    <s v="MARIANNA (14)"/>
    <x v="16"/>
    <x v="281"/>
    <n v="1"/>
    <x v="4"/>
    <x v="0"/>
    <d v="2020-10-03T14:25:46"/>
    <d v="2020-10-03T13:36:00"/>
    <x v="0"/>
    <x v="9"/>
    <n v="2986.0000002197921"/>
    <n v="49.766666670329869"/>
    <n v="49.766666670329869"/>
    <n v="1"/>
    <s v="C556942"/>
    <s v="Closed"/>
    <x v="0"/>
  </r>
  <r>
    <s v="Marianna"/>
    <s v="CHIPOLA (15)"/>
    <x v="4"/>
    <x v="278"/>
    <n v="1"/>
    <x v="1"/>
    <x v="0"/>
    <d v="2020-10-03T15:06:20"/>
    <d v="2020-10-03T14:32:00"/>
    <x v="0"/>
    <x v="9"/>
    <n v="2060.0000000093132"/>
    <n v="34.333333333488554"/>
    <n v="34.333333333488554"/>
    <n v="1"/>
    <s v="C556945"/>
    <s v="Closed"/>
    <x v="0"/>
  </r>
  <r>
    <s v="Marianna"/>
    <s v="MARIANNA (14)"/>
    <x v="16"/>
    <x v="606"/>
    <n v="1"/>
    <x v="4"/>
    <x v="0"/>
    <d v="2020-10-03T15:38:17"/>
    <d v="2020-10-03T14:54:00"/>
    <x v="0"/>
    <x v="9"/>
    <n v="2657.0000000065193"/>
    <n v="44.283333333441988"/>
    <n v="44.283333333441988"/>
    <n v="1"/>
    <s v="C556946"/>
    <s v="Closed"/>
    <x v="0"/>
  </r>
  <r>
    <s v="Marianna"/>
    <s v="MARIANNA (14)"/>
    <x v="5"/>
    <x v="888"/>
    <n v="1"/>
    <x v="5"/>
    <x v="0"/>
    <d v="2020-10-04T09:08:59"/>
    <d v="2020-10-04T08:28:00"/>
    <x v="0"/>
    <x v="9"/>
    <n v="2459.0000002412125"/>
    <n v="40.983333337353542"/>
    <n v="40.983333337353542"/>
    <n v="1"/>
    <s v="C556947"/>
    <s v="Closed"/>
    <x v="0"/>
  </r>
  <r>
    <s v="Marianna"/>
    <s v="CAVERNS ROAD (11)"/>
    <x v="9"/>
    <x v="889"/>
    <n v="3"/>
    <x v="5"/>
    <x v="0"/>
    <d v="2020-10-06T11:17:12"/>
    <d v="2020-10-06T10:50:00"/>
    <x v="0"/>
    <x v="9"/>
    <n v="1631.999999913387"/>
    <n v="27.19999999855645"/>
    <n v="81.59999999566935"/>
    <n v="1"/>
    <s v="D556952"/>
    <s v="Closed"/>
    <x v="0"/>
  </r>
  <r>
    <s v="Marianna"/>
    <s v="MARIANNA (14)"/>
    <x v="29"/>
    <x v="890"/>
    <n v="25"/>
    <x v="6"/>
    <x v="0"/>
    <d v="2020-10-06T13:11:00"/>
    <d v="2020-10-06T11:56:00"/>
    <x v="0"/>
    <x v="9"/>
    <n v="4500.0000002095476"/>
    <n v="75.00000000349246"/>
    <n v="1875.0000000873115"/>
    <n v="1"/>
    <s v="D556955"/>
    <s v="Closed"/>
    <x v="0"/>
  </r>
  <r>
    <s v="Fernandina Beach"/>
    <s v="AIP (24)"/>
    <x v="19"/>
    <x v="51"/>
    <n v="5639"/>
    <x v="8"/>
    <x v="0"/>
    <d v="2020-10-06T13:31:29"/>
    <d v="2020-10-06T12:37:00"/>
    <x v="0"/>
    <x v="9"/>
    <n v="3269.0000003669411"/>
    <n v="54.483333339449018"/>
    <n v="307231.51670115301"/>
    <n v="1"/>
    <s v="D557121"/>
    <s v="Closed"/>
    <x v="0"/>
  </r>
  <r>
    <s v="Fernandina Beach"/>
    <s v="AIP (24)"/>
    <x v="11"/>
    <x v="891"/>
    <n v="1860"/>
    <x v="8"/>
    <x v="0"/>
    <d v="2020-10-06T13:53:56"/>
    <d v="2020-10-06T13:31:29"/>
    <x v="0"/>
    <x v="9"/>
    <n v="1346.9999999273568"/>
    <n v="22.449999998789281"/>
    <n v="41756.999997748062"/>
    <n v="1"/>
    <s v="D557231"/>
    <s v="Closed"/>
    <x v="0"/>
  </r>
  <r>
    <s v="Fernandina Beach"/>
    <s v="JL TERRY (23)"/>
    <x v="22"/>
    <x v="892"/>
    <n v="1"/>
    <x v="5"/>
    <x v="0"/>
    <d v="2020-10-06T16:34:11"/>
    <d v="2020-10-06T16:01:34"/>
    <x v="0"/>
    <x v="9"/>
    <n v="1957.0000004488975"/>
    <n v="32.616666674148291"/>
    <n v="32.616666674148291"/>
    <n v="1"/>
    <s v="C557233"/>
    <s v="Closed"/>
    <x v="0"/>
  </r>
  <r>
    <s v="Marianna"/>
    <s v="MARIANNA (14)"/>
    <x v="5"/>
    <x v="542"/>
    <n v="66"/>
    <x v="1"/>
    <x v="0"/>
    <d v="2020-10-07T19:09:40"/>
    <d v="2020-10-07T17:45:05"/>
    <x v="0"/>
    <x v="9"/>
    <n v="5075.0000000931323"/>
    <n v="84.583333334885538"/>
    <n v="5582.5000001024455"/>
    <n v="1"/>
    <s v="D557257"/>
    <s v="Closed"/>
    <x v="0"/>
  </r>
  <r>
    <s v="Marianna"/>
    <s v="MARIANNA (14)"/>
    <x v="16"/>
    <x v="606"/>
    <n v="1"/>
    <x v="4"/>
    <x v="0"/>
    <d v="2020-10-08T21:53:34"/>
    <d v="2020-10-08T20:04:00"/>
    <x v="0"/>
    <x v="9"/>
    <n v="6574.0000003483146"/>
    <n v="109.56666667247191"/>
    <n v="109.56666667247191"/>
    <n v="1"/>
    <s v="C557273"/>
    <s v="Closed"/>
    <x v="0"/>
  </r>
  <r>
    <s v="Marianna"/>
    <s v="MARIANNA (14)"/>
    <x v="5"/>
    <x v="893"/>
    <n v="2"/>
    <x v="1"/>
    <x v="0"/>
    <d v="2020-10-09T10:25:32"/>
    <d v="2020-10-09T08:39:00"/>
    <x v="0"/>
    <x v="9"/>
    <n v="6391.9999999227002"/>
    <n v="106.533333332045"/>
    <n v="213.06666666409001"/>
    <n v="1"/>
    <s v="D557275"/>
    <s v="Closed"/>
    <x v="0"/>
  </r>
  <r>
    <s v="Fernandina Beach"/>
    <s v="STEPDOWN (22)"/>
    <x v="14"/>
    <x v="66"/>
    <n v="2533"/>
    <x v="6"/>
    <x v="0"/>
    <d v="2020-10-09T10:33:54"/>
    <d v="2020-10-09T09:41:00"/>
    <x v="0"/>
    <x v="9"/>
    <n v="3174.0000001620501"/>
    <n v="52.900000002700835"/>
    <n v="133995.70000684122"/>
    <n v="1"/>
    <s v="D557295"/>
    <s v="Closed"/>
    <x v="0"/>
  </r>
  <r>
    <s v="Marianna"/>
    <s v="BLOUNTSTOWN (18)"/>
    <x v="17"/>
    <x v="788"/>
    <n v="1"/>
    <x v="1"/>
    <x v="0"/>
    <d v="2020-10-09T16:09:00"/>
    <d v="2020-10-09T14:29:54"/>
    <x v="0"/>
    <x v="9"/>
    <n v="5946.0000000195578"/>
    <n v="99.100000000325963"/>
    <n v="99.100000000325963"/>
    <n v="1"/>
    <s v="C557297"/>
    <s v="Closed"/>
    <x v="0"/>
  </r>
  <r>
    <s v="Fernandina Beach"/>
    <s v="STEPDOWN (22)"/>
    <x v="14"/>
    <x v="894"/>
    <n v="4"/>
    <x v="4"/>
    <x v="0"/>
    <d v="2020-10-09T23:23:57"/>
    <d v="2020-10-09T21:39:47"/>
    <x v="0"/>
    <x v="9"/>
    <n v="6250.0000000465661"/>
    <n v="104.16666666744277"/>
    <n v="416.66666666977108"/>
    <n v="1"/>
    <s v="D557300"/>
    <s v="Closed"/>
    <x v="0"/>
  </r>
  <r>
    <s v="Fernandina Beach"/>
    <s v="JL TERRY (23)"/>
    <x v="13"/>
    <x v="750"/>
    <n v="8"/>
    <x v="4"/>
    <x v="0"/>
    <d v="2020-10-10T07:15:52"/>
    <d v="2020-10-10T05:38:00"/>
    <x v="0"/>
    <x v="9"/>
    <n v="5871.9999996945262"/>
    <n v="97.866666661575437"/>
    <n v="782.93333329260349"/>
    <n v="1"/>
    <s v="D557303"/>
    <s v="Closed"/>
    <x v="0"/>
  </r>
  <r>
    <s v="Marianna"/>
    <s v="MARIANNA (14)"/>
    <x v="10"/>
    <x v="895"/>
    <n v="17"/>
    <x v="1"/>
    <x v="0"/>
    <d v="2020-10-10T12:39:42"/>
    <d v="2020-10-10T11:40:00"/>
    <x v="0"/>
    <x v="9"/>
    <n v="3581.9999999832362"/>
    <n v="59.699999999720603"/>
    <n v="1014.8999999952503"/>
    <n v="1"/>
    <s v="D557307"/>
    <s v="Closed"/>
    <x v="0"/>
  </r>
  <r>
    <s v="Marianna"/>
    <s v="ALTHA (12)"/>
    <x v="7"/>
    <x v="517"/>
    <n v="13"/>
    <x v="1"/>
    <x v="0"/>
    <d v="2020-10-10T13:56:40"/>
    <d v="2020-10-10T12:36:00"/>
    <x v="0"/>
    <x v="9"/>
    <n v="4839.9999998509884"/>
    <n v="80.66666666418314"/>
    <n v="1048.6666666343808"/>
    <n v="1"/>
    <s v="D557315"/>
    <s v="Closed"/>
    <x v="0"/>
  </r>
  <r>
    <s v="Fernandina Beach"/>
    <s v="JL TERRY (23)"/>
    <x v="21"/>
    <x v="896"/>
    <n v="13"/>
    <x v="2"/>
    <x v="0"/>
    <d v="2020-10-10T14:34:43"/>
    <d v="2020-10-10T13:11:00"/>
    <x v="0"/>
    <x v="9"/>
    <n v="5022.999999881722"/>
    <n v="83.716666664695367"/>
    <n v="1088.3166666410398"/>
    <n v="1"/>
    <s v="D557316"/>
    <s v="Closed"/>
    <x v="0"/>
  </r>
  <r>
    <s v="Fernandina Beach"/>
    <s v="AIP (24)"/>
    <x v="11"/>
    <x v="876"/>
    <n v="1"/>
    <x v="4"/>
    <x v="0"/>
    <d v="2020-10-11T09:50:10"/>
    <d v="2020-10-11T08:28:00"/>
    <x v="0"/>
    <x v="9"/>
    <n v="4930.000000144355"/>
    <n v="82.166666669072583"/>
    <n v="82.166666669072583"/>
    <n v="1"/>
    <s v="D557318"/>
    <s v="Closed"/>
    <x v="0"/>
  </r>
  <r>
    <s v="Fernandina Beach"/>
    <s v="AIP (24)"/>
    <x v="11"/>
    <x v="897"/>
    <n v="1"/>
    <x v="5"/>
    <x v="0"/>
    <d v="2020-10-11T12:43:09"/>
    <d v="2020-10-11T10:19:00"/>
    <x v="0"/>
    <x v="9"/>
    <n v="8649.0000000922009"/>
    <n v="144.15000000153668"/>
    <n v="144.15000000153668"/>
    <n v="1"/>
    <s v="D557321"/>
    <s v="Closed"/>
    <x v="0"/>
  </r>
  <r>
    <s v="Fernandina Beach"/>
    <s v="JL TERRY (23)"/>
    <x v="21"/>
    <x v="898"/>
    <n v="1"/>
    <x v="6"/>
    <x v="0"/>
    <d v="2020-10-11T13:14:09"/>
    <d v="2020-10-11T10:48:00"/>
    <x v="0"/>
    <x v="9"/>
    <n v="8769.0000004833564"/>
    <n v="146.15000000805594"/>
    <n v="146.15000000805594"/>
    <n v="1"/>
    <s v="C557320"/>
    <s v="Closed"/>
    <x v="0"/>
  </r>
  <r>
    <s v="Marianna"/>
    <s v="CHIPOLA (15)"/>
    <x v="1"/>
    <x v="899"/>
    <n v="1"/>
    <x v="2"/>
    <x v="0"/>
    <d v="2020-10-11T16:31:00"/>
    <d v="2020-10-11T15:10:00"/>
    <x v="0"/>
    <x v="9"/>
    <n v="4860.0000001257285"/>
    <n v="81.000000002095476"/>
    <n v="81.000000002095476"/>
    <n v="1"/>
    <s v="C557322"/>
    <s v="Closed"/>
    <x v="0"/>
  </r>
  <r>
    <s v="Marianna"/>
    <s v="MARIANNA (14)"/>
    <x v="10"/>
    <x v="105"/>
    <n v="7"/>
    <x v="5"/>
    <x v="0"/>
    <d v="2020-10-11T17:07:09"/>
    <d v="2020-10-11T16:34:00"/>
    <x v="0"/>
    <x v="9"/>
    <n v="1988.9999997569248"/>
    <n v="33.149999995948747"/>
    <n v="232.04999997164123"/>
    <n v="1"/>
    <s v="D557324"/>
    <s v="Closed"/>
    <x v="0"/>
  </r>
  <r>
    <s v="Fernandina Beach"/>
    <s v="AIP (24)"/>
    <x v="20"/>
    <x v="558"/>
    <n v="1"/>
    <x v="4"/>
    <x v="0"/>
    <d v="2020-10-13T11:36:14"/>
    <d v="2020-10-13T10:24:00"/>
    <x v="0"/>
    <x v="9"/>
    <n v="4333.9999997522682"/>
    <n v="72.23333332920447"/>
    <n v="72.23333332920447"/>
    <n v="1"/>
    <s v="C557326"/>
    <s v="Closed"/>
    <x v="0"/>
  </r>
  <r>
    <s v="Marianna"/>
    <s v="MARIANNA (14)"/>
    <x v="15"/>
    <x v="900"/>
    <n v="4"/>
    <x v="1"/>
    <x v="0"/>
    <d v="2020-10-13T14:28:38"/>
    <d v="2020-10-13T12:08:47"/>
    <x v="0"/>
    <x v="9"/>
    <n v="8391.0000001313165"/>
    <n v="139.85000000218861"/>
    <n v="559.40000000875443"/>
    <n v="1"/>
    <s v="D557332"/>
    <s v="Closed"/>
    <x v="0"/>
  </r>
  <r>
    <s v="Marianna"/>
    <s v="ALTHA (12)"/>
    <x v="7"/>
    <x v="517"/>
    <n v="13"/>
    <x v="4"/>
    <x v="0"/>
    <d v="2020-10-14T08:52:04"/>
    <d v="2020-10-14T07:51:00"/>
    <x v="0"/>
    <x v="9"/>
    <n v="3664.0000002924353"/>
    <n v="61.066666671540588"/>
    <n v="793.86666673002765"/>
    <n v="1"/>
    <s v="D557339"/>
    <s v="Closed"/>
    <x v="0"/>
  </r>
  <r>
    <s v="Marianna"/>
    <s v="MARIANNA (14)"/>
    <x v="5"/>
    <x v="901"/>
    <n v="21"/>
    <x v="5"/>
    <x v="0"/>
    <d v="2020-10-14T08:23:08"/>
    <d v="2020-10-14T07:58:00"/>
    <x v="0"/>
    <x v="9"/>
    <n v="1508.0000004731119"/>
    <n v="25.133333341218531"/>
    <n v="527.80000016558915"/>
    <n v="1"/>
    <s v="D557338"/>
    <s v="Closed"/>
    <x v="0"/>
  </r>
  <r>
    <s v="Marianna"/>
    <s v="CHIPOLA (15)"/>
    <x v="3"/>
    <x v="435"/>
    <n v="1"/>
    <x v="5"/>
    <x v="0"/>
    <d v="2020-10-14T09:16:51"/>
    <d v="2020-10-14T08:43:30"/>
    <x v="0"/>
    <x v="9"/>
    <n v="2001.0000000474975"/>
    <n v="33.350000000791624"/>
    <n v="33.350000000791624"/>
    <n v="1"/>
    <s v="C557340"/>
    <s v="Closed"/>
    <x v="0"/>
  </r>
  <r>
    <s v="Marianna"/>
    <s v="MARIANNA (14)"/>
    <x v="15"/>
    <x v="902"/>
    <n v="1"/>
    <x v="5"/>
    <x v="0"/>
    <d v="2020-10-14T09:51:56"/>
    <d v="2020-10-14T09:14:00"/>
    <x v="0"/>
    <x v="9"/>
    <n v="2275.9999995818362"/>
    <n v="37.933333326363936"/>
    <n v="37.933333326363936"/>
    <n v="1"/>
    <s v="C557341"/>
    <s v="Closed"/>
    <x v="0"/>
  </r>
  <r>
    <s v="Marianna"/>
    <s v="BLOUNTSTOWN (18)"/>
    <x v="17"/>
    <x v="903"/>
    <n v="2"/>
    <x v="5"/>
    <x v="0"/>
    <d v="2020-10-15T09:51:00"/>
    <d v="2020-10-15T09:00:00"/>
    <x v="0"/>
    <x v="9"/>
    <n v="3059.999999916181"/>
    <n v="50.999999998603016"/>
    <n v="101.99999999720603"/>
    <n v="1"/>
    <s v="D557344"/>
    <s v="Closed"/>
    <x v="0"/>
  </r>
  <r>
    <s v="Marianna"/>
    <s v="MARIANNA (14)"/>
    <x v="5"/>
    <x v="904"/>
    <n v="124"/>
    <x v="1"/>
    <x v="0"/>
    <d v="2020-10-15T14:11:37"/>
    <d v="2020-10-15T13:45:26"/>
    <x v="0"/>
    <x v="9"/>
    <n v="1570.9999994840473"/>
    <n v="26.183333324734122"/>
    <n v="3246.7333322670311"/>
    <n v="1"/>
    <s v="D557358"/>
    <s v="Closed"/>
    <x v="0"/>
  </r>
  <r>
    <s v="Fernandina Beach"/>
    <s v="STEPDOWN (22)"/>
    <x v="24"/>
    <x v="905"/>
    <n v="1"/>
    <x v="1"/>
    <x v="0"/>
    <d v="2020-10-16T09:39:01"/>
    <d v="2020-10-16T08:46:56"/>
    <x v="0"/>
    <x v="9"/>
    <n v="3124.9999993946403"/>
    <n v="52.083333323244005"/>
    <n v="52.083333323244005"/>
    <n v="1"/>
    <s v="C557360"/>
    <s v="Closed"/>
    <x v="0"/>
  </r>
  <r>
    <s v="Marianna"/>
    <s v="MARIANNA (14)"/>
    <x v="10"/>
    <x v="243"/>
    <n v="15"/>
    <x v="1"/>
    <x v="0"/>
    <d v="2020-10-16T14:15:45"/>
    <d v="2020-10-16T12:30:00"/>
    <x v="0"/>
    <x v="9"/>
    <n v="6344.9999996228144"/>
    <n v="105.74999999371357"/>
    <n v="1586.2499999057036"/>
    <n v="1"/>
    <s v="D557365"/>
    <s v="Closed"/>
    <x v="0"/>
  </r>
  <r>
    <s v="Fernandina Beach"/>
    <s v="JL TERRY (23)"/>
    <x v="25"/>
    <x v="906"/>
    <n v="1"/>
    <x v="5"/>
    <x v="0"/>
    <d v="2020-10-17T11:44:28"/>
    <d v="2020-10-17T10:58:00"/>
    <x v="0"/>
    <x v="9"/>
    <n v="2788.0000004544854"/>
    <n v="46.466666674241424"/>
    <n v="46.466666674241424"/>
    <n v="1"/>
    <s v="C557370"/>
    <s v="Closed"/>
    <x v="0"/>
  </r>
  <r>
    <s v="Marianna"/>
    <s v="CAVERNS ROAD (11)"/>
    <x v="9"/>
    <x v="907"/>
    <n v="8"/>
    <x v="1"/>
    <x v="0"/>
    <d v="2020-10-17T18:36:44"/>
    <d v="2020-10-17T17:00:00"/>
    <x v="0"/>
    <x v="9"/>
    <n v="5803.9999995147809"/>
    <n v="96.733333325246349"/>
    <n v="773.86666660197079"/>
    <n v="1"/>
    <s v="D557372"/>
    <s v="Closed"/>
    <x v="0"/>
  </r>
  <r>
    <s v="Marianna"/>
    <s v="CAVERNS ROAD (11)"/>
    <x v="9"/>
    <x v="908"/>
    <n v="1"/>
    <x v="5"/>
    <x v="0"/>
    <d v="2020-10-18T21:34:12"/>
    <d v="2020-10-18T17:04:00"/>
    <x v="0"/>
    <x v="9"/>
    <n v="16212.000000290573"/>
    <n v="270.20000000484288"/>
    <n v="270.20000000484288"/>
    <n v="1"/>
    <s v="D557374"/>
    <s v="Closed"/>
    <x v="0"/>
  </r>
  <r>
    <s v="Marianna"/>
    <s v="CHIPOLA (15)"/>
    <x v="1"/>
    <x v="909"/>
    <n v="17"/>
    <x v="10"/>
    <x v="0"/>
    <d v="2020-10-19T14:47:38"/>
    <d v="2020-10-19T14:17:17"/>
    <x v="0"/>
    <x v="9"/>
    <n v="1821.000000089407"/>
    <n v="30.350000001490116"/>
    <n v="515.95000002533197"/>
    <n v="1"/>
    <s v="D557381"/>
    <s v="Closed"/>
    <x v="0"/>
  </r>
  <r>
    <s v="Fernandina Beach"/>
    <s v="STEPDOWN (22)"/>
    <x v="31"/>
    <x v="910"/>
    <n v="16805"/>
    <x v="8"/>
    <x v="0"/>
    <d v="2020-10-19T20:06:38"/>
    <d v="2020-10-19T16:31:00"/>
    <x v="0"/>
    <x v="9"/>
    <n v="12938.000000012107"/>
    <n v="215.63333333353512"/>
    <n v="3623718.1666700579"/>
    <n v="1"/>
    <s v="D558212"/>
    <s v="Closed"/>
    <x v="0"/>
  </r>
  <r>
    <s v="Fernandina Beach"/>
    <s v="JL TERRY (23)"/>
    <x v="18"/>
    <x v="911"/>
    <n v="1"/>
    <x v="2"/>
    <x v="0"/>
    <d v="2020-10-20T07:48:29"/>
    <d v="2020-10-20T07:07:00"/>
    <x v="0"/>
    <x v="9"/>
    <n v="2489.0000003390014"/>
    <n v="41.483333338983357"/>
    <n v="41.483333338983357"/>
    <n v="1"/>
    <s v="C558845"/>
    <s v="Closed"/>
    <x v="0"/>
  </r>
  <r>
    <s v="Marianna"/>
    <s v="MARIANNA (14)"/>
    <x v="10"/>
    <x v="912"/>
    <n v="38"/>
    <x v="4"/>
    <x v="0"/>
    <d v="2020-10-20T10:30:43"/>
    <d v="2020-10-20T09:19:00"/>
    <x v="0"/>
    <x v="9"/>
    <n v="4303.0000000493601"/>
    <n v="71.716666667489335"/>
    <n v="2725.2333333645947"/>
    <n v="1"/>
    <s v="D558858"/>
    <s v="Closed"/>
    <x v="0"/>
  </r>
  <r>
    <s v="Marianna"/>
    <s v="ALTHA (12)"/>
    <x v="7"/>
    <x v="913"/>
    <n v="1"/>
    <x v="6"/>
    <x v="0"/>
    <d v="2020-10-20T20:24:02"/>
    <d v="2020-10-20T17:59:00"/>
    <x v="0"/>
    <x v="9"/>
    <n v="8701.9999999087304"/>
    <n v="145.03333333181217"/>
    <n v="145.03333333181217"/>
    <n v="1"/>
    <s v="D558863"/>
    <s v="Closed"/>
    <x v="0"/>
  </r>
  <r>
    <s v="Fernandina Beach"/>
    <s v="JL TERRY (23)"/>
    <x v="25"/>
    <x v="914"/>
    <n v="39"/>
    <x v="6"/>
    <x v="0"/>
    <d v="2020-10-21T14:30:51"/>
    <d v="2020-10-21T12:46:36"/>
    <x v="0"/>
    <x v="9"/>
    <n v="6254.9999999580905"/>
    <n v="104.24999999930151"/>
    <n v="4065.7499999727588"/>
    <n v="1"/>
    <s v="D558868"/>
    <s v="Closed"/>
    <x v="0"/>
  </r>
  <r>
    <s v="Marianna"/>
    <s v="CHIPOLA (15)"/>
    <x v="4"/>
    <x v="672"/>
    <n v="51"/>
    <x v="1"/>
    <x v="0"/>
    <d v="2020-10-22T02:14:07"/>
    <d v="2020-10-21T22:39:26"/>
    <x v="0"/>
    <x v="9"/>
    <n v="12880.999999889173"/>
    <n v="214.68333333148621"/>
    <n v="10948.849999905797"/>
    <n v="1"/>
    <s v="D558887"/>
    <s v="Closed"/>
    <x v="0"/>
  </r>
  <r>
    <s v="Fernandina Beach"/>
    <s v="AIP (24)"/>
    <x v="11"/>
    <x v="915"/>
    <n v="1"/>
    <x v="2"/>
    <x v="0"/>
    <d v="2020-10-22T01:02:02"/>
    <d v="2020-10-21T23:27:00"/>
    <x v="0"/>
    <x v="9"/>
    <n v="5702.0000001881272"/>
    <n v="95.033333336468786"/>
    <n v="95.033333336468786"/>
    <n v="1"/>
    <s v="C558885"/>
    <s v="Closed"/>
    <x v="0"/>
  </r>
  <r>
    <s v="Fernandina Beach"/>
    <s v="AIP (24)"/>
    <x v="11"/>
    <x v="916"/>
    <n v="1"/>
    <x v="2"/>
    <x v="0"/>
    <d v="2020-10-22T01:01:12"/>
    <d v="2020-10-21T23:30:57"/>
    <x v="0"/>
    <x v="9"/>
    <n v="5415.0000003632158"/>
    <n v="90.250000006053597"/>
    <n v="90.250000006053597"/>
    <n v="1"/>
    <s v="C558886"/>
    <s v="Closed"/>
    <x v="0"/>
  </r>
  <r>
    <s v="Fernandina Beach"/>
    <s v="STEPDOWN (22)"/>
    <x v="12"/>
    <x v="856"/>
    <n v="1"/>
    <x v="4"/>
    <x v="0"/>
    <d v="2020-10-22T05:25:42"/>
    <d v="2020-10-22T03:49:00"/>
    <x v="0"/>
    <x v="9"/>
    <n v="5801.9999996758997"/>
    <n v="96.699999994598329"/>
    <n v="96.699999994598329"/>
    <n v="1"/>
    <s v="C558889"/>
    <s v="Closed"/>
    <x v="0"/>
  </r>
  <r>
    <s v="Marianna"/>
    <s v="CAVERNS ROAD (11)"/>
    <x v="9"/>
    <x v="917"/>
    <n v="1"/>
    <x v="10"/>
    <x v="0"/>
    <d v="2020-10-23T18:12:47"/>
    <d v="2020-10-23T16:24:00"/>
    <x v="0"/>
    <x v="9"/>
    <n v="6527.0000000484288"/>
    <n v="108.78333333414048"/>
    <n v="108.78333333414048"/>
    <n v="1"/>
    <s v="C558894"/>
    <s v="Closed"/>
    <x v="0"/>
  </r>
  <r>
    <s v="Marianna"/>
    <s v="CHIPOLA (15)"/>
    <x v="0"/>
    <x v="918"/>
    <n v="1"/>
    <x v="1"/>
    <x v="0"/>
    <d v="2020-10-23T20:13:50"/>
    <d v="2020-10-23T19:11:25"/>
    <x v="0"/>
    <x v="9"/>
    <n v="3744.9999997392297"/>
    <n v="62.416666662320495"/>
    <n v="62.416666662320495"/>
    <n v="1"/>
    <s v="C558895"/>
    <s v="Closed"/>
    <x v="0"/>
  </r>
  <r>
    <s v="Marianna"/>
    <s v="MARIANNA (14)"/>
    <x v="5"/>
    <x v="919"/>
    <n v="8"/>
    <x v="1"/>
    <x v="0"/>
    <d v="2020-10-24T15:21:15"/>
    <d v="2020-10-24T14:28:00"/>
    <x v="0"/>
    <x v="9"/>
    <n v="3195.0000000419095"/>
    <n v="53.250000000698492"/>
    <n v="426.00000000558794"/>
    <n v="1"/>
    <s v="D558906"/>
    <s v="Closed"/>
    <x v="0"/>
  </r>
  <r>
    <s v="Marianna"/>
    <s v="CHIPOLA (15)"/>
    <x v="0"/>
    <x v="920"/>
    <n v="1"/>
    <x v="1"/>
    <x v="0"/>
    <d v="2020-10-24T17:42:13"/>
    <d v="2020-10-24T14:33:00"/>
    <x v="0"/>
    <x v="9"/>
    <n v="11353.000000398606"/>
    <n v="189.2166666733101"/>
    <n v="189.2166666733101"/>
    <n v="1"/>
    <s v="C558898"/>
    <s v="Closed"/>
    <x v="0"/>
  </r>
  <r>
    <s v="Marianna"/>
    <s v="CHIPOLA (15)"/>
    <x v="3"/>
    <x v="921"/>
    <n v="17"/>
    <x v="1"/>
    <x v="0"/>
    <d v="2020-10-24T16:18:15"/>
    <d v="2020-10-24T14:39:00"/>
    <x v="0"/>
    <x v="9"/>
    <n v="5954.9999996088445"/>
    <n v="99.249999993480742"/>
    <n v="1687.2499998891726"/>
    <n v="1"/>
    <s v="D558910"/>
    <s v="Closed"/>
    <x v="0"/>
  </r>
  <r>
    <s v="Marianna"/>
    <s v="CHIPOLA (15)"/>
    <x v="0"/>
    <x v="922"/>
    <n v="1"/>
    <x v="1"/>
    <x v="0"/>
    <d v="2020-10-24T18:01:09"/>
    <d v="2020-10-24T14:42:00"/>
    <x v="0"/>
    <x v="9"/>
    <n v="11948.999999533407"/>
    <n v="199.14999999222346"/>
    <n v="199.14999999222346"/>
    <n v="1"/>
    <s v="C558900"/>
    <s v="Closed"/>
    <x v="0"/>
  </r>
  <r>
    <s v="Marianna"/>
    <s v="MARIANNA (14)"/>
    <x v="5"/>
    <x v="923"/>
    <n v="13"/>
    <x v="1"/>
    <x v="0"/>
    <d v="2020-10-24T16:33:37"/>
    <d v="2020-10-24T15:15:00"/>
    <x v="0"/>
    <x v="9"/>
    <n v="4717.0000000158325"/>
    <n v="78.616666666930541"/>
    <n v="1022.016666670097"/>
    <n v="1"/>
    <s v="D558911"/>
    <s v="Closed"/>
    <x v="0"/>
  </r>
  <r>
    <s v="Marianna"/>
    <s v="CHIPOLA (15)"/>
    <x v="1"/>
    <x v="924"/>
    <n v="1"/>
    <x v="1"/>
    <x v="0"/>
    <d v="2020-10-24T19:01:41"/>
    <d v="2020-10-24T17:32:00"/>
    <x v="0"/>
    <x v="9"/>
    <n v="5380.9999999590218"/>
    <n v="89.683333332650363"/>
    <n v="89.683333332650363"/>
    <n v="1"/>
    <s v="C558912"/>
    <s v="Closed"/>
    <x v="0"/>
  </r>
  <r>
    <s v="Marianna"/>
    <s v="MARIANNA (14)"/>
    <x v="5"/>
    <x v="925"/>
    <n v="3"/>
    <x v="1"/>
    <x v="0"/>
    <d v="2020-10-24T20:09:18"/>
    <d v="2020-10-24T19:15:00"/>
    <x v="0"/>
    <x v="9"/>
    <n v="3257.9999996814877"/>
    <n v="54.299999994691461"/>
    <n v="162.89999998407438"/>
    <n v="1"/>
    <s v="D558915"/>
    <s v="Closed"/>
    <x v="0"/>
  </r>
  <r>
    <s v="Marianna"/>
    <s v="CHIPOLA (15)"/>
    <x v="4"/>
    <x v="926"/>
    <n v="23"/>
    <x v="10"/>
    <x v="1"/>
    <d v="2020-10-25T07:16:48"/>
    <d v="2020-10-24T22:42:00"/>
    <x v="0"/>
    <x v="9"/>
    <n v="30888.000000477768"/>
    <n v="514.80000000796281"/>
    <n v="11840.400000183145"/>
    <n v="1"/>
    <s v="D558922"/>
    <s v="Closed"/>
    <x v="0"/>
  </r>
  <r>
    <s v="Marianna"/>
    <s v="BLOUNTSTOWN (18)"/>
    <x v="17"/>
    <x v="927"/>
    <n v="1"/>
    <x v="5"/>
    <x v="0"/>
    <d v="2020-10-25T10:25:11"/>
    <d v="2020-10-25T10:00:00"/>
    <x v="0"/>
    <x v="9"/>
    <n v="1510.9999999171123"/>
    <n v="25.183333331951872"/>
    <n v="25.183333331951872"/>
    <n v="1"/>
    <s v="C558923"/>
    <s v="Closed"/>
    <x v="0"/>
  </r>
  <r>
    <s v="Marianna"/>
    <s v="BLOUNTSTOWN (18)"/>
    <x v="17"/>
    <x v="928"/>
    <n v="1"/>
    <x v="1"/>
    <x v="0"/>
    <d v="2020-10-25T19:55:44"/>
    <d v="2020-10-25T17:41:00"/>
    <x v="0"/>
    <x v="9"/>
    <n v="8084.000000031665"/>
    <n v="134.73333333386108"/>
    <n v="134.73333333386108"/>
    <n v="1"/>
    <s v="C558924"/>
    <s v="Closed"/>
    <x v="0"/>
  </r>
  <r>
    <s v="Marianna"/>
    <s v="MARIANNA (14)"/>
    <x v="5"/>
    <x v="532"/>
    <n v="4"/>
    <x v="1"/>
    <x v="0"/>
    <d v="2020-10-26T10:00:31"/>
    <d v="2020-10-26T08:45:00"/>
    <x v="0"/>
    <x v="9"/>
    <n v="4530.9999999124557"/>
    <n v="75.516666665207595"/>
    <n v="302.06666666083038"/>
    <n v="1"/>
    <s v="D558925"/>
    <s v="Closed"/>
    <x v="0"/>
  </r>
  <r>
    <s v="Fernandina Beach"/>
    <s v="STEPDOWN (22)"/>
    <x v="12"/>
    <x v="929"/>
    <n v="192"/>
    <x v="2"/>
    <x v="0"/>
    <d v="2020-10-27T10:56:02"/>
    <d v="2020-10-27T06:29:00"/>
    <x v="0"/>
    <x v="9"/>
    <n v="16021.999999880791"/>
    <n v="267.03333333134651"/>
    <n v="51270.39999961853"/>
    <n v="1"/>
    <s v="D558965"/>
    <s v="Closed"/>
    <x v="0"/>
  </r>
  <r>
    <s v="Marianna"/>
    <s v="ALTHA (12)"/>
    <x v="6"/>
    <x v="930"/>
    <n v="1"/>
    <x v="5"/>
    <x v="0"/>
    <d v="2020-10-27T10:04:53"/>
    <d v="2020-10-27T07:32:55"/>
    <x v="0"/>
    <x v="9"/>
    <n v="9117.999999714084"/>
    <n v="151.9666666619014"/>
    <n v="151.9666666619014"/>
    <n v="1"/>
    <s v="C558946"/>
    <s v="Closed"/>
    <x v="0"/>
  </r>
  <r>
    <s v="Marianna"/>
    <s v="MARIANNA (14)"/>
    <x v="5"/>
    <x v="931"/>
    <n v="1"/>
    <x v="5"/>
    <x v="0"/>
    <d v="2020-10-27T16:47:19"/>
    <d v="2020-10-27T16:05:13"/>
    <x v="0"/>
    <x v="9"/>
    <n v="2526.0000001871958"/>
    <n v="42.100000003119931"/>
    <n v="42.100000003119931"/>
    <n v="1"/>
    <s v="C558967"/>
    <s v="Closed"/>
    <x v="0"/>
  </r>
  <r>
    <s v="Marianna"/>
    <s v="CAVERNS ROAD (11)"/>
    <x v="8"/>
    <x v="932"/>
    <n v="5"/>
    <x v="1"/>
    <x v="0"/>
    <d v="2020-10-27T18:43:35"/>
    <d v="2020-10-27T17:07:00"/>
    <x v="0"/>
    <x v="9"/>
    <n v="5795.0000005541369"/>
    <n v="96.583333342568949"/>
    <n v="482.91666671284474"/>
    <n v="1"/>
    <s v="D558970"/>
    <s v="Closed"/>
    <x v="0"/>
  </r>
  <r>
    <s v="Marianna"/>
    <s v="CHIPOLA (15)"/>
    <x v="0"/>
    <x v="933"/>
    <n v="1"/>
    <x v="2"/>
    <x v="0"/>
    <d v="2020-10-28T03:19:00"/>
    <d v="2020-10-27T22:09:00"/>
    <x v="0"/>
    <x v="9"/>
    <n v="18599.999999650754"/>
    <n v="309.99999999417923"/>
    <n v="309.99999999417923"/>
    <n v="1"/>
    <s v="C558971"/>
    <s v="Closed"/>
    <x v="0"/>
  </r>
  <r>
    <s v="Marianna"/>
    <s v="MARIANNA (14)"/>
    <x v="5"/>
    <x v="542"/>
    <n v="66"/>
    <x v="1"/>
    <x v="0"/>
    <d v="2020-10-28T08:48:20"/>
    <d v="2020-10-28T08:15:00"/>
    <x v="0"/>
    <x v="9"/>
    <n v="1999.9999998137355"/>
    <n v="33.333333330228925"/>
    <n v="2199.999999795109"/>
    <n v="1"/>
    <s v="D558985"/>
    <s v="Closed"/>
    <x v="0"/>
  </r>
  <r>
    <s v="Fernandina Beach"/>
    <s v="AIP (24)"/>
    <x v="11"/>
    <x v="934"/>
    <n v="1"/>
    <x v="2"/>
    <x v="0"/>
    <d v="2020-10-28T13:06:44"/>
    <d v="2020-10-28T12:04:00"/>
    <x v="0"/>
    <x v="9"/>
    <n v="3763.9999997802079"/>
    <n v="62.733333329670131"/>
    <n v="62.733333329670131"/>
    <n v="1"/>
    <s v="C558988"/>
    <s v="Closed"/>
    <x v="0"/>
  </r>
  <r>
    <s v="Marianna"/>
    <s v="ALTHA (12)"/>
    <x v="6"/>
    <x v="935"/>
    <n v="1"/>
    <x v="4"/>
    <x v="0"/>
    <d v="2020-10-28T14:26:34"/>
    <d v="2020-10-28T12:39:00"/>
    <x v="0"/>
    <x v="9"/>
    <n v="6453.9999999571592"/>
    <n v="107.56666666595265"/>
    <n v="107.56666666595265"/>
    <n v="1"/>
    <s v="C558989"/>
    <s v="Closed"/>
    <x v="0"/>
  </r>
  <r>
    <s v="Marianna"/>
    <s v="CHIPOLA (15)"/>
    <x v="1"/>
    <x v="291"/>
    <n v="33"/>
    <x v="1"/>
    <x v="0"/>
    <d v="2020-10-28T13:40:03"/>
    <d v="2020-10-28T13:00:54"/>
    <x v="0"/>
    <x v="9"/>
    <n v="2349.0000003017485"/>
    <n v="39.150000005029142"/>
    <n v="1291.9500001659617"/>
    <n v="1"/>
    <s v="D558996"/>
    <s v="Closed"/>
    <x v="0"/>
  </r>
  <r>
    <s v="Marianna"/>
    <s v="MARIANNA (14)"/>
    <x v="10"/>
    <x v="936"/>
    <n v="34"/>
    <x v="12"/>
    <x v="0"/>
    <d v="2020-10-29T02:28:32"/>
    <d v="2020-10-28T23:52:57"/>
    <x v="0"/>
    <x v="9"/>
    <n v="9335.0000001490116"/>
    <n v="155.58333333581686"/>
    <n v="5289.8333334177732"/>
    <n v="1"/>
    <s v="D559006"/>
    <s v="Closed"/>
    <x v="7"/>
  </r>
  <r>
    <s v="Marianna"/>
    <s v="CHIPOLA (15)"/>
    <x v="3"/>
    <x v="320"/>
    <n v="9"/>
    <x v="12"/>
    <x v="0"/>
    <d v="2020-10-29T03:01:28"/>
    <d v="2020-10-29T01:04:41"/>
    <x v="0"/>
    <x v="9"/>
    <n v="7006.9999997271225"/>
    <n v="116.78333332878537"/>
    <n v="1051.0499999590684"/>
    <n v="1"/>
    <s v="D559010"/>
    <s v="Closed"/>
    <x v="7"/>
  </r>
  <r>
    <s v="Marianna"/>
    <s v="MARIANNA (14)"/>
    <x v="16"/>
    <x v="287"/>
    <n v="4"/>
    <x v="12"/>
    <x v="0"/>
    <d v="2020-10-29T03:56:01"/>
    <d v="2020-10-29T02:34:21"/>
    <x v="0"/>
    <x v="9"/>
    <n v="4900.0000000465661"/>
    <n v="81.666666667442769"/>
    <n v="326.66666666977108"/>
    <n v="1"/>
    <s v="D559031"/>
    <s v="Closed"/>
    <x v="7"/>
  </r>
  <r>
    <s v="Marianna"/>
    <s v="MARIANNA (14)"/>
    <x v="16"/>
    <x v="83"/>
    <n v="194"/>
    <x v="12"/>
    <x v="0"/>
    <d v="2020-10-29T05:31:58"/>
    <d v="2020-10-29T02:37:09"/>
    <x v="0"/>
    <x v="9"/>
    <n v="10488.999999593943"/>
    <n v="174.81666665989906"/>
    <n v="33914.433332020417"/>
    <n v="1"/>
    <s v="D559037"/>
    <s v="Closed"/>
    <x v="7"/>
  </r>
  <r>
    <s v="Marianna"/>
    <s v="CHIPOLA (15)"/>
    <x v="4"/>
    <x v="78"/>
    <n v="8"/>
    <x v="12"/>
    <x v="0"/>
    <d v="2020-10-29T03:37:29"/>
    <d v="2020-10-29T02:48:40"/>
    <x v="0"/>
    <x v="9"/>
    <n v="2929.0000000968575"/>
    <n v="48.816666668280959"/>
    <n v="390.53333334624767"/>
    <n v="1"/>
    <s v="D559023"/>
    <s v="Closed"/>
    <x v="7"/>
  </r>
  <r>
    <s v="Marianna"/>
    <s v="CHIPOLA (15)"/>
    <x v="3"/>
    <x v="937"/>
    <n v="38"/>
    <x v="12"/>
    <x v="0"/>
    <d v="2020-10-29T07:10:46"/>
    <d v="2020-10-29T03:34:22"/>
    <x v="0"/>
    <x v="9"/>
    <n v="12984.000000078231"/>
    <n v="216.40000000130385"/>
    <n v="8223.2000000495464"/>
    <n v="1"/>
    <s v="D559079"/>
    <s v="Closed"/>
    <x v="7"/>
  </r>
  <r>
    <s v="Marianna"/>
    <s v="CAVERNS ROAD (11)"/>
    <x v="27"/>
    <x v="938"/>
    <n v="1"/>
    <x v="12"/>
    <x v="0"/>
    <d v="2020-10-29T12:18:00"/>
    <d v="2020-10-29T03:50:00"/>
    <x v="0"/>
    <x v="9"/>
    <n v="30480.00000002794"/>
    <n v="508.00000000046566"/>
    <n v="508.00000000046566"/>
    <n v="1"/>
    <s v="C559029"/>
    <s v="Closed"/>
    <x v="7"/>
  </r>
  <r>
    <s v="Marianna"/>
    <s v="CAVERNS ROAD (11)"/>
    <x v="9"/>
    <x v="939"/>
    <n v="6"/>
    <x v="12"/>
    <x v="0"/>
    <d v="2020-10-29T07:16:37"/>
    <d v="2020-10-29T04:31:19"/>
    <x v="0"/>
    <x v="9"/>
    <n v="9918.0000000167638"/>
    <n v="165.3000000002794"/>
    <n v="991.80000000167638"/>
    <n v="1"/>
    <s v="D559109"/>
    <s v="Closed"/>
    <x v="7"/>
  </r>
  <r>
    <s v="Marianna"/>
    <s v="CHIPOLA (15)"/>
    <x v="4"/>
    <x v="413"/>
    <n v="12"/>
    <x v="12"/>
    <x v="0"/>
    <d v="2020-10-29T07:55:49"/>
    <d v="2020-10-29T05:32:44"/>
    <x v="0"/>
    <x v="9"/>
    <n v="8585.0000002188608"/>
    <n v="143.08333333698101"/>
    <n v="1717.0000000437722"/>
    <n v="1"/>
    <s v="D559116"/>
    <s v="Closed"/>
    <x v="7"/>
  </r>
  <r>
    <s v="Marianna"/>
    <s v="CAVERNS ROAD (11)"/>
    <x v="9"/>
    <x v="691"/>
    <n v="654"/>
    <x v="12"/>
    <x v="0"/>
    <d v="2020-10-29T07:05:03"/>
    <d v="2020-10-29T05:33:00"/>
    <x v="0"/>
    <x v="9"/>
    <n v="5523.0000004637986"/>
    <n v="92.050000007729977"/>
    <n v="60200.700005055405"/>
    <n v="1"/>
    <s v="D559106"/>
    <s v="Closed"/>
    <x v="7"/>
  </r>
  <r>
    <s v="Marianna"/>
    <s v="CHIPOLA (15)"/>
    <x v="3"/>
    <x v="232"/>
    <n v="12"/>
    <x v="12"/>
    <x v="0"/>
    <d v="2020-10-29T12:35:44"/>
    <d v="2020-10-29T05:41:00"/>
    <x v="0"/>
    <x v="9"/>
    <n v="24884.000000101514"/>
    <n v="414.73333333502524"/>
    <n v="4976.8000000203028"/>
    <n v="1"/>
    <s v="D559122"/>
    <s v="Closed"/>
    <x v="7"/>
  </r>
  <r>
    <s v="Marianna"/>
    <s v="CHIPOLA (15)"/>
    <x v="1"/>
    <x v="940"/>
    <n v="9"/>
    <x v="12"/>
    <x v="0"/>
    <d v="2020-10-29T07:55:32"/>
    <d v="2020-10-29T06:14:00"/>
    <x v="0"/>
    <x v="9"/>
    <n v="6091.9999995734543"/>
    <n v="101.53333332622424"/>
    <n v="913.79999993601814"/>
    <n v="1"/>
    <s v="D559121"/>
    <s v="Closed"/>
    <x v="7"/>
  </r>
  <r>
    <s v="Marianna"/>
    <s v="CHIPOLA (15)"/>
    <x v="0"/>
    <x v="941"/>
    <n v="29"/>
    <x v="12"/>
    <x v="0"/>
    <d v="2020-10-29T08:10:41"/>
    <d v="2020-10-29T06:16:07"/>
    <x v="0"/>
    <x v="9"/>
    <n v="6874.0000000689179"/>
    <n v="114.5666666678153"/>
    <n v="3322.4333333666436"/>
    <n v="1"/>
    <s v="D559120"/>
    <s v="Closed"/>
    <x v="7"/>
  </r>
  <r>
    <s v="Marianna"/>
    <s v="MARIANNA (14)"/>
    <x v="16"/>
    <x v="415"/>
    <n v="32"/>
    <x v="12"/>
    <x v="0"/>
    <d v="2020-10-29T07:18:46"/>
    <d v="2020-10-29T06:21:01"/>
    <x v="0"/>
    <x v="9"/>
    <n v="3465.0000002933666"/>
    <n v="57.750000004889444"/>
    <n v="1848.0000001564622"/>
    <n v="1"/>
    <s v="D559110"/>
    <s v="Closed"/>
    <x v="7"/>
  </r>
  <r>
    <s v="Marianna"/>
    <s v="ALTHA (12)"/>
    <x v="7"/>
    <x v="942"/>
    <n v="1"/>
    <x v="12"/>
    <x v="0"/>
    <d v="2020-10-29T09:48:00"/>
    <d v="2020-10-29T06:42:00"/>
    <x v="0"/>
    <x v="9"/>
    <n v="11159.999999916181"/>
    <n v="185.99999999860302"/>
    <n v="185.99999999860302"/>
    <n v="1"/>
    <s v="C559094"/>
    <s v="Closed"/>
    <x v="7"/>
  </r>
  <r>
    <s v="Marianna"/>
    <s v="BLOUNTSTOWN (18)"/>
    <x v="17"/>
    <x v="575"/>
    <n v="1"/>
    <x v="12"/>
    <x v="0"/>
    <d v="2020-10-29T09:59:00"/>
    <d v="2020-10-29T06:55:00"/>
    <x v="0"/>
    <x v="9"/>
    <n v="11040.000000153668"/>
    <n v="184.00000000256114"/>
    <n v="184.00000000256114"/>
    <n v="1"/>
    <s v="C559103"/>
    <s v="Closed"/>
    <x v="7"/>
  </r>
  <r>
    <s v="Marianna"/>
    <s v="MARIANNA (14)"/>
    <x v="10"/>
    <x v="943"/>
    <n v="6"/>
    <x v="12"/>
    <x v="0"/>
    <d v="2020-10-29T08:45:27"/>
    <d v="2020-10-29T07:38:00"/>
    <x v="0"/>
    <x v="9"/>
    <n v="4046.9999999273568"/>
    <n v="67.449999998789281"/>
    <n v="404.69999999273568"/>
    <n v="1"/>
    <s v="D559124"/>
    <s v="Closed"/>
    <x v="7"/>
  </r>
  <r>
    <s v="Marianna"/>
    <s v="CHIPOLA (15)"/>
    <x v="4"/>
    <x v="278"/>
    <n v="1"/>
    <x v="12"/>
    <x v="0"/>
    <d v="2020-10-29T10:08:00"/>
    <d v="2020-10-29T08:33:00"/>
    <x v="0"/>
    <x v="9"/>
    <n v="5700.000000349246"/>
    <n v="95.000000005820766"/>
    <n v="95.000000005820766"/>
    <n v="1"/>
    <s v="C559123"/>
    <s v="Closed"/>
    <x v="7"/>
  </r>
  <r>
    <s v="Marianna"/>
    <s v="BLOUNTSTOWN (18)"/>
    <x v="17"/>
    <x v="944"/>
    <n v="1"/>
    <x v="12"/>
    <x v="0"/>
    <d v="2020-10-29T10:33:00"/>
    <d v="2020-10-29T09:15:00"/>
    <x v="0"/>
    <x v="9"/>
    <n v="4680.0000001676381"/>
    <n v="78.000000002793968"/>
    <n v="78.000000002793968"/>
    <n v="1"/>
    <s v="C559125"/>
    <s v="Closed"/>
    <x v="7"/>
  </r>
  <r>
    <s v="Marianna"/>
    <s v="MARIANNA (14)"/>
    <x v="5"/>
    <x v="945"/>
    <n v="1"/>
    <x v="12"/>
    <x v="0"/>
    <d v="2020-10-29T13:17:00"/>
    <d v="2020-10-29T09:32:00"/>
    <x v="0"/>
    <x v="9"/>
    <n v="13500"/>
    <n v="225"/>
    <n v="225"/>
    <n v="1"/>
    <s v="C559126"/>
    <s v="Closed"/>
    <x v="7"/>
  </r>
  <r>
    <s v="Marianna"/>
    <s v="CHIPOLA (15)"/>
    <x v="0"/>
    <x v="946"/>
    <n v="1"/>
    <x v="12"/>
    <x v="0"/>
    <d v="2020-10-29T13:14:00"/>
    <d v="2020-10-29T09:52:00"/>
    <x v="0"/>
    <x v="9"/>
    <n v="12119.999999902211"/>
    <n v="201.99999999837019"/>
    <n v="201.99999999837019"/>
    <n v="1"/>
    <s v="C559128"/>
    <s v="Closed"/>
    <x v="7"/>
  </r>
  <r>
    <s v="Marianna"/>
    <s v="CHIPOLA (15)"/>
    <x v="3"/>
    <x v="947"/>
    <n v="2"/>
    <x v="12"/>
    <x v="0"/>
    <d v="2020-10-29T13:07:33"/>
    <d v="2020-10-29T10:27:00"/>
    <x v="0"/>
    <x v="9"/>
    <n v="9633.0000000307336"/>
    <n v="160.55000000051223"/>
    <n v="321.10000000102445"/>
    <n v="1"/>
    <s v="D559132"/>
    <s v="Closed"/>
    <x v="7"/>
  </r>
  <r>
    <s v="Marianna"/>
    <s v="ALTHA (12)"/>
    <x v="7"/>
    <x v="948"/>
    <n v="1"/>
    <x v="12"/>
    <x v="0"/>
    <d v="2020-10-29T17:10:33"/>
    <d v="2020-10-29T15:09:00"/>
    <x v="0"/>
    <x v="9"/>
    <n v="7292.9999999469146"/>
    <n v="121.54999999911524"/>
    <n v="121.54999999911524"/>
    <n v="1"/>
    <s v="D559135"/>
    <s v="Closed"/>
    <x v="7"/>
  </r>
  <r>
    <s v="Marianna"/>
    <s v="ALTHA (12)"/>
    <x v="7"/>
    <x v="949"/>
    <n v="2"/>
    <x v="12"/>
    <x v="0"/>
    <d v="2020-10-29T17:09:52"/>
    <d v="2020-10-29T16:03:00"/>
    <x v="0"/>
    <x v="9"/>
    <n v="4012.0000005466864"/>
    <n v="66.866666675778106"/>
    <n v="133.73333335155621"/>
    <n v="1"/>
    <s v="D559136"/>
    <s v="Closed"/>
    <x v="7"/>
  </r>
  <r>
    <s v="Marianna"/>
    <s v="ALTHA (12)"/>
    <x v="7"/>
    <x v="950"/>
    <n v="1"/>
    <x v="12"/>
    <x v="0"/>
    <d v="2020-10-29T17:46:00"/>
    <d v="2020-10-29T16:35:00"/>
    <x v="0"/>
    <x v="9"/>
    <n v="4260.0000000558794"/>
    <n v="71.000000000931323"/>
    <n v="71.000000000931323"/>
    <n v="1"/>
    <s v="C559137"/>
    <s v="Closed"/>
    <x v="7"/>
  </r>
  <r>
    <s v="Marianna"/>
    <s v="MARIANNA (14)"/>
    <x v="5"/>
    <x v="951"/>
    <n v="52"/>
    <x v="12"/>
    <x v="0"/>
    <d v="2020-10-29T19:47:13"/>
    <d v="2020-10-29T17:12:46"/>
    <x v="0"/>
    <x v="9"/>
    <n v="9266.9999999692664"/>
    <n v="154.44999999948777"/>
    <n v="8031.3999999733642"/>
    <n v="1"/>
    <s v="D559146"/>
    <s v="Closed"/>
    <x v="7"/>
  </r>
  <r>
    <s v="Marianna"/>
    <s v="CHIPOLA (15)"/>
    <x v="3"/>
    <x v="952"/>
    <n v="80"/>
    <x v="2"/>
    <x v="0"/>
    <d v="2020-10-30T08:38:44"/>
    <d v="2020-10-30T06:13:00"/>
    <x v="0"/>
    <x v="9"/>
    <n v="8743.9999996684492"/>
    <n v="145.73333332780749"/>
    <n v="11658.666666224599"/>
    <n v="1"/>
    <s v="D559170"/>
    <s v="Closed"/>
    <x v="0"/>
  </r>
  <r>
    <s v="Fernandina Beach"/>
    <s v="JL TERRY (23)"/>
    <x v="25"/>
    <x v="953"/>
    <n v="1"/>
    <x v="4"/>
    <x v="0"/>
    <d v="2020-10-30T09:45:00"/>
    <d v="2020-10-30T08:51:00"/>
    <x v="0"/>
    <x v="9"/>
    <n v="3239.9999998742715"/>
    <n v="53.999999997904524"/>
    <n v="53.999999997904524"/>
    <n v="1"/>
    <s v="C559175"/>
    <s v="Closed"/>
    <x v="0"/>
  </r>
  <r>
    <s v="Marianna"/>
    <s v="CHIPOLA (15)"/>
    <x v="3"/>
    <x v="952"/>
    <n v="80"/>
    <x v="1"/>
    <x v="0"/>
    <d v="2020-10-30T11:04:43"/>
    <d v="2020-10-30T09:49:00"/>
    <x v="0"/>
    <x v="9"/>
    <n v="4542.9999995743856"/>
    <n v="75.716666659573093"/>
    <n v="6057.3333327658474"/>
    <n v="1"/>
    <s v="D559183"/>
    <s v="Closed"/>
    <x v="0"/>
  </r>
  <r>
    <s v="Marianna"/>
    <s v="MARIANNA (14)"/>
    <x v="5"/>
    <x v="954"/>
    <n v="1"/>
    <x v="1"/>
    <x v="0"/>
    <d v="2020-10-30T12:12:00"/>
    <d v="2020-10-30T09:52:00"/>
    <x v="0"/>
    <x v="9"/>
    <n v="8399.9999997206032"/>
    <n v="139.99999999534339"/>
    <n v="139.99999999534339"/>
    <n v="1"/>
    <s v="C559179"/>
    <s v="Closed"/>
    <x v="0"/>
  </r>
  <r>
    <s v="Marianna"/>
    <s v="CHIPOLA (15)"/>
    <x v="3"/>
    <x v="955"/>
    <n v="5"/>
    <x v="5"/>
    <x v="0"/>
    <d v="2020-10-30T19:16:12"/>
    <d v="2020-10-30T18:18:10"/>
    <x v="0"/>
    <x v="9"/>
    <n v="3481.9999998668209"/>
    <n v="58.033333331113681"/>
    <n v="290.16666665556841"/>
    <n v="1"/>
    <s v="D559190"/>
    <s v="Closed"/>
    <x v="0"/>
  </r>
  <r>
    <s v="Marianna"/>
    <s v="CAVERNS ROAD (11)"/>
    <x v="9"/>
    <x v="956"/>
    <n v="13"/>
    <x v="5"/>
    <x v="0"/>
    <d v="2020-10-30T20:47:44"/>
    <d v="2020-10-30T18:29:13"/>
    <x v="0"/>
    <x v="9"/>
    <n v="8311.0000002896413"/>
    <n v="138.51666667149402"/>
    <n v="1800.7166667294223"/>
    <n v="1"/>
    <s v="D559191"/>
    <s v="Closed"/>
    <x v="0"/>
  </r>
  <r>
    <s v="Marianna"/>
    <s v="CHIPOLA (15)"/>
    <x v="4"/>
    <x v="957"/>
    <n v="1"/>
    <x v="5"/>
    <x v="0"/>
    <d v="2020-11-02T08:22:26"/>
    <d v="2020-11-02T07:57:51"/>
    <x v="0"/>
    <x v="10"/>
    <n v="1474.9999996740371"/>
    <n v="24.583333327900618"/>
    <n v="24.583333327900618"/>
    <n v="1"/>
    <s v="D559196"/>
    <s v="Closed"/>
    <x v="0"/>
  </r>
  <r>
    <s v="Fernandina Beach"/>
    <s v="JL TERRY (23)"/>
    <x v="13"/>
    <x v="958"/>
    <n v="1"/>
    <x v="2"/>
    <x v="0"/>
    <d v="2020-11-02T17:38:00"/>
    <d v="2020-11-02T15:59:00"/>
    <x v="0"/>
    <x v="10"/>
    <n v="5939.9999998742715"/>
    <n v="98.999999997904524"/>
    <n v="98.999999997904524"/>
    <n v="1"/>
    <s v="C559197"/>
    <s v="Closed"/>
    <x v="0"/>
  </r>
  <r>
    <s v="Fernandina Beach"/>
    <s v="STEPDOWN (22)"/>
    <x v="14"/>
    <x v="555"/>
    <n v="1"/>
    <x v="5"/>
    <x v="0"/>
    <d v="2020-11-02T19:47:00"/>
    <d v="2020-11-02T18:32:00"/>
    <x v="0"/>
    <x v="10"/>
    <n v="4500.0000002095476"/>
    <n v="75.00000000349246"/>
    <n v="75.00000000349246"/>
    <n v="1"/>
    <s v="C559198"/>
    <s v="Closed"/>
    <x v="0"/>
  </r>
  <r>
    <s v="Fernandina Beach"/>
    <s v="JL TERRY (23)"/>
    <x v="13"/>
    <x v="959"/>
    <n v="40"/>
    <x v="4"/>
    <x v="0"/>
    <d v="2020-11-03T10:15:38"/>
    <d v="2020-11-03T09:29:00"/>
    <x v="0"/>
    <x v="10"/>
    <n v="2798.0000002775341"/>
    <n v="46.633333337958902"/>
    <n v="1865.3333335183561"/>
    <n v="1"/>
    <s v="D559203"/>
    <s v="Closed"/>
    <x v="0"/>
  </r>
  <r>
    <s v="Fernandina Beach"/>
    <s v="JL TERRY (23)"/>
    <x v="13"/>
    <x v="960"/>
    <n v="1"/>
    <x v="2"/>
    <x v="0"/>
    <d v="2020-11-03T13:23:00"/>
    <d v="2020-11-03T11:42:00"/>
    <x v="0"/>
    <x v="10"/>
    <n v="6059.9999996367842"/>
    <n v="100.9999999939464"/>
    <n v="100.9999999939464"/>
    <n v="1"/>
    <s v="C559206"/>
    <s v="Closed"/>
    <x v="0"/>
  </r>
  <r>
    <s v="Marianna"/>
    <s v="MARIANNA (14)"/>
    <x v="10"/>
    <x v="961"/>
    <n v="2"/>
    <x v="5"/>
    <x v="0"/>
    <d v="2020-11-03T14:04:11"/>
    <d v="2020-11-03T13:33:00"/>
    <x v="0"/>
    <x v="10"/>
    <n v="1870.9999998332933"/>
    <n v="31.183333330554888"/>
    <n v="62.366666661109775"/>
    <n v="1"/>
    <s v="D559209"/>
    <s v="Closed"/>
    <x v="0"/>
  </r>
  <r>
    <s v="Marianna"/>
    <s v="MARIANNA (14)"/>
    <x v="5"/>
    <x v="727"/>
    <n v="7"/>
    <x v="1"/>
    <x v="0"/>
    <d v="2020-11-03T17:12:07"/>
    <d v="2020-11-03T15:47:42"/>
    <x v="0"/>
    <x v="10"/>
    <n v="5064.9999996414408"/>
    <n v="84.41666666069068"/>
    <n v="590.91666662483476"/>
    <n v="1"/>
    <s v="D559213"/>
    <s v="Closed"/>
    <x v="0"/>
  </r>
  <r>
    <s v="Marianna"/>
    <s v="MARIANNA (14)"/>
    <x v="5"/>
    <x v="962"/>
    <n v="1"/>
    <x v="1"/>
    <x v="0"/>
    <d v="2020-11-03T17:11:16"/>
    <d v="2020-11-03T15:50:59"/>
    <x v="0"/>
    <x v="10"/>
    <n v="4816.9999995036051"/>
    <n v="80.283333325060084"/>
    <n v="80.283333325060084"/>
    <n v="1"/>
    <s v="C559211"/>
    <s v="Closed"/>
    <x v="0"/>
  </r>
  <r>
    <s v="Fernandina Beach"/>
    <s v="JL TERRY (23)"/>
    <x v="13"/>
    <x v="963"/>
    <n v="1"/>
    <x v="2"/>
    <x v="0"/>
    <d v="2020-11-05T15:19:00"/>
    <d v="2020-11-05T13:44:00"/>
    <x v="0"/>
    <x v="10"/>
    <n v="5699.9999997206032"/>
    <n v="94.999999995343387"/>
    <n v="94.999999995343387"/>
    <n v="1"/>
    <s v="C559215"/>
    <s v="Closed"/>
    <x v="0"/>
  </r>
  <r>
    <s v="Fernandina Beach"/>
    <s v="JL TERRY (23)"/>
    <x v="13"/>
    <x v="964"/>
    <n v="807"/>
    <x v="0"/>
    <x v="0"/>
    <d v="2020-11-09T15:00:14"/>
    <d v="2020-11-09T14:41:00"/>
    <x v="0"/>
    <x v="10"/>
    <n v="1154.0000000735745"/>
    <n v="19.233333334559575"/>
    <n v="15521.300000989577"/>
    <n v="1"/>
    <s v="D559225"/>
    <s v="Closed"/>
    <x v="0"/>
  </r>
  <r>
    <s v="Fernandina Beach"/>
    <s v="AIP (24)"/>
    <x v="11"/>
    <x v="965"/>
    <n v="3"/>
    <x v="1"/>
    <x v="0"/>
    <d v="2020-11-10T07:16:31"/>
    <d v="2020-11-10T05:15:39"/>
    <x v="0"/>
    <x v="10"/>
    <n v="7252.0000004209578"/>
    <n v="120.86666667368263"/>
    <n v="362.60000002104789"/>
    <n v="1"/>
    <s v="D559231"/>
    <s v="Closed"/>
    <x v="0"/>
  </r>
  <r>
    <s v="Fernandina Beach"/>
    <s v="JL TERRY (23)"/>
    <x v="23"/>
    <x v="966"/>
    <n v="2"/>
    <x v="4"/>
    <x v="0"/>
    <d v="2020-11-10T09:44:29"/>
    <d v="2020-11-10T08:55:39"/>
    <x v="0"/>
    <x v="10"/>
    <n v="2930.0000003306195"/>
    <n v="48.833333338843659"/>
    <n v="97.666666677687317"/>
    <n v="1"/>
    <s v="D559233"/>
    <s v="Closed"/>
    <x v="0"/>
  </r>
  <r>
    <s v="Fernandina Beach"/>
    <s v="JL TERRY (23)"/>
    <x v="13"/>
    <x v="967"/>
    <n v="1"/>
    <x v="10"/>
    <x v="0"/>
    <d v="2020-11-10T12:41:49"/>
    <d v="2020-11-10T12:02:00"/>
    <x v="0"/>
    <x v="10"/>
    <n v="2389.0000002225861"/>
    <n v="39.816666670376435"/>
    <n v="39.816666670376435"/>
    <n v="1"/>
    <s v="C559234"/>
    <s v="Closed"/>
    <x v="0"/>
  </r>
  <r>
    <s v="Fernandina Beach"/>
    <s v="JL TERRY (23)"/>
    <x v="22"/>
    <x v="968"/>
    <n v="1"/>
    <x v="2"/>
    <x v="0"/>
    <d v="2020-11-10T15:08:00"/>
    <d v="2020-11-10T13:33:00"/>
    <x v="0"/>
    <x v="10"/>
    <n v="5700.000000349246"/>
    <n v="95.000000005820766"/>
    <n v="95.000000005820766"/>
    <n v="1"/>
    <s v="C559236"/>
    <s v="Closed"/>
    <x v="0"/>
  </r>
  <r>
    <s v="Fernandina Beach"/>
    <s v="JL TERRY (23)"/>
    <x v="13"/>
    <x v="969"/>
    <n v="5"/>
    <x v="1"/>
    <x v="0"/>
    <d v="2020-11-12T04:07:12"/>
    <d v="2020-11-12T02:34:43"/>
    <x v="0"/>
    <x v="10"/>
    <n v="5549.0000002551824"/>
    <n v="92.483333337586373"/>
    <n v="462.41666668793187"/>
    <n v="1"/>
    <s v="D559248"/>
    <s v="Closed"/>
    <x v="0"/>
  </r>
  <r>
    <s v="Fernandina Beach"/>
    <s v="JL TERRY (23)"/>
    <x v="22"/>
    <x v="767"/>
    <n v="36"/>
    <x v="4"/>
    <x v="0"/>
    <d v="2020-11-12T05:05:36"/>
    <d v="2020-11-12T03:41:00"/>
    <x v="0"/>
    <x v="10"/>
    <n v="5076.0000003268942"/>
    <n v="84.600000005448237"/>
    <n v="3045.6000001961365"/>
    <n v="1"/>
    <s v="D559249"/>
    <s v="Closed"/>
    <x v="0"/>
  </r>
  <r>
    <s v="Fernandina Beach"/>
    <s v="JL TERRY (23)"/>
    <x v="13"/>
    <x v="970"/>
    <n v="29"/>
    <x v="1"/>
    <x v="0"/>
    <d v="2020-11-12T09:23:04"/>
    <d v="2020-11-12T08:05:00"/>
    <x v="0"/>
    <x v="10"/>
    <n v="4683.9999998454005"/>
    <n v="78.066666664090008"/>
    <n v="2263.9333332586102"/>
    <n v="1"/>
    <s v="D559255"/>
    <s v="Closed"/>
    <x v="0"/>
  </r>
  <r>
    <s v="Fernandina Beach"/>
    <s v="STEPDOWN (22)"/>
    <x v="24"/>
    <x v="971"/>
    <n v="1"/>
    <x v="4"/>
    <x v="0"/>
    <d v="2020-11-12T11:36:42"/>
    <d v="2020-11-12T10:39:00"/>
    <x v="0"/>
    <x v="10"/>
    <n v="3462.0000002207235"/>
    <n v="57.700000003678724"/>
    <n v="57.700000003678724"/>
    <n v="1"/>
    <s v="C559258"/>
    <s v="Closed"/>
    <x v="0"/>
  </r>
  <r>
    <s v="Fernandina Beach"/>
    <s v="STEPDOWN (22)"/>
    <x v="24"/>
    <x v="972"/>
    <n v="498"/>
    <x v="2"/>
    <x v="0"/>
    <d v="2020-11-13T05:50:19"/>
    <d v="2020-11-13T04:04:00"/>
    <x v="0"/>
    <x v="10"/>
    <n v="6379.0000000270084"/>
    <n v="106.31666666711681"/>
    <n v="52945.700000224169"/>
    <n v="1"/>
    <s v="D559306"/>
    <s v="Closed"/>
    <x v="0"/>
  </r>
  <r>
    <s v="Fernandina Beach"/>
    <s v="JL TERRY (23)"/>
    <x v="22"/>
    <x v="973"/>
    <n v="10"/>
    <x v="5"/>
    <x v="0"/>
    <d v="2020-11-13T09:19:33"/>
    <d v="2020-11-13T08:35:00"/>
    <x v="0"/>
    <x v="10"/>
    <n v="2672.9999999748543"/>
    <n v="44.549999999580905"/>
    <n v="445.49999999580905"/>
    <n v="1"/>
    <s v="D559308"/>
    <s v="Closed"/>
    <x v="0"/>
  </r>
  <r>
    <s v="Marianna"/>
    <s v="MARIANNA (14)"/>
    <x v="10"/>
    <x v="974"/>
    <n v="2"/>
    <x v="5"/>
    <x v="0"/>
    <d v="2020-11-13T11:01:29"/>
    <d v="2020-11-13T10:19:00"/>
    <x v="0"/>
    <x v="10"/>
    <n v="2549.0000005345792"/>
    <n v="42.483333342242986"/>
    <n v="84.966666684485972"/>
    <n v="1"/>
    <s v="D559311"/>
    <s v="Closed"/>
    <x v="0"/>
  </r>
  <r>
    <s v="Marianna"/>
    <s v="CHIPOLA (15)"/>
    <x v="3"/>
    <x v="975"/>
    <n v="1"/>
    <x v="1"/>
    <x v="0"/>
    <d v="2020-11-14T08:40:03"/>
    <d v="2020-11-14T07:17:00"/>
    <x v="0"/>
    <x v="10"/>
    <n v="4982.9999999608845"/>
    <n v="83.049999999348074"/>
    <n v="83.049999999348074"/>
    <n v="1"/>
    <s v="D559315"/>
    <s v="Closed"/>
    <x v="0"/>
  </r>
  <r>
    <s v="Fernandina Beach"/>
    <s v="JL TERRY (23)"/>
    <x v="13"/>
    <x v="976"/>
    <n v="1"/>
    <x v="2"/>
    <x v="0"/>
    <d v="2020-11-14T18:30:00"/>
    <d v="2020-11-14T17:24:00"/>
    <x v="0"/>
    <x v="10"/>
    <n v="3960.0000003352761"/>
    <n v="66.000000005587935"/>
    <n v="66.000000005587935"/>
    <n v="1"/>
    <s v="C559316"/>
    <s v="Closed"/>
    <x v="0"/>
  </r>
  <r>
    <s v="Fernandina Beach"/>
    <s v="JL TERRY (23)"/>
    <x v="22"/>
    <x v="720"/>
    <n v="1"/>
    <x v="4"/>
    <x v="0"/>
    <d v="2020-11-15T06:26:13"/>
    <d v="2020-11-15T04:27:00"/>
    <x v="0"/>
    <x v="10"/>
    <n v="7152.9999999096617"/>
    <n v="119.21666666516103"/>
    <n v="119.21666666516103"/>
    <n v="1"/>
    <s v="C559318"/>
    <s v="Closed"/>
    <x v="0"/>
  </r>
  <r>
    <s v="Fernandina Beach"/>
    <s v="STEPDOWN (22)"/>
    <x v="14"/>
    <x v="977"/>
    <n v="1"/>
    <x v="4"/>
    <x v="0"/>
    <d v="2020-11-15T12:00:25"/>
    <d v="2020-11-15T10:50:00"/>
    <x v="0"/>
    <x v="10"/>
    <n v="4225.0000000465661"/>
    <n v="70.416666667442769"/>
    <n v="70.416666667442769"/>
    <n v="1"/>
    <s v="C559319"/>
    <s v="Closed"/>
    <x v="0"/>
  </r>
  <r>
    <s v="Fernandina Beach"/>
    <s v="STEPDOWN (22)"/>
    <x v="14"/>
    <x v="978"/>
    <n v="1"/>
    <x v="4"/>
    <x v="0"/>
    <d v="2020-11-15T11:59:32"/>
    <d v="2020-11-15T11:31:00"/>
    <x v="0"/>
    <x v="10"/>
    <n v="1711.9999997550622"/>
    <n v="28.533333329251036"/>
    <n v="28.533333329251036"/>
    <n v="1"/>
    <s v="C559320"/>
    <s v="Closed"/>
    <x v="0"/>
  </r>
  <r>
    <s v="Marianna"/>
    <s v="MARIANNA (14)"/>
    <x v="15"/>
    <x v="979"/>
    <n v="81"/>
    <x v="2"/>
    <x v="0"/>
    <d v="2020-11-16T02:31:57"/>
    <d v="2020-11-16T00:45:00"/>
    <x v="0"/>
    <x v="10"/>
    <n v="6417.0000001089647"/>
    <n v="106.95000000181608"/>
    <n v="8662.9500001471024"/>
    <n v="1"/>
    <s v="D559330"/>
    <s v="Closed"/>
    <x v="0"/>
  </r>
  <r>
    <s v="Marianna"/>
    <s v="MARIANNA (14)"/>
    <x v="15"/>
    <x v="980"/>
    <n v="1"/>
    <x v="2"/>
    <x v="0"/>
    <d v="2020-11-16T13:25:00"/>
    <d v="2020-11-16T09:04:00"/>
    <x v="0"/>
    <x v="10"/>
    <n v="15660.000000125729"/>
    <n v="261.00000000209548"/>
    <n v="261.00000000209548"/>
    <n v="1"/>
    <s v="C559332"/>
    <s v="Closed"/>
    <x v="0"/>
  </r>
  <r>
    <s v="Marianna"/>
    <s v="CAVERNS ROAD (11)"/>
    <x v="27"/>
    <x v="981"/>
    <n v="1"/>
    <x v="4"/>
    <x v="0"/>
    <d v="2020-11-17T12:26:00"/>
    <d v="2020-11-17T11:23:00"/>
    <x v="0"/>
    <x v="10"/>
    <n v="3779.9999997485429"/>
    <n v="62.999999995809048"/>
    <n v="62.999999995809048"/>
    <n v="1"/>
    <s v="C559338"/>
    <s v="Closed"/>
    <x v="0"/>
  </r>
  <r>
    <s v="Marianna"/>
    <s v="MARIANNA (14)"/>
    <x v="16"/>
    <x v="185"/>
    <n v="100"/>
    <x v="1"/>
    <x v="0"/>
    <d v="2020-11-17T16:51:40"/>
    <d v="2020-11-17T15:41:00"/>
    <x v="0"/>
    <x v="10"/>
    <n v="4240.0000004097819"/>
    <n v="70.666666673496366"/>
    <n v="7066.6666673496366"/>
    <n v="1"/>
    <s v="D559357"/>
    <s v="Closed"/>
    <x v="0"/>
  </r>
  <r>
    <s v="Fernandina Beach"/>
    <s v="STEPDOWN (22)"/>
    <x v="12"/>
    <x v="982"/>
    <n v="1"/>
    <x v="2"/>
    <x v="0"/>
    <d v="2020-11-18T21:31:10"/>
    <d v="2020-11-18T18:48:00"/>
    <x v="0"/>
    <x v="10"/>
    <n v="9790.0000002700835"/>
    <n v="163.16666667116806"/>
    <n v="163.16666667116806"/>
    <n v="1"/>
    <s v="C559364"/>
    <s v="Closed"/>
    <x v="0"/>
  </r>
  <r>
    <s v="Fernandina Beach"/>
    <s v="STEPDOWN (22)"/>
    <x v="12"/>
    <x v="983"/>
    <n v="1"/>
    <x v="2"/>
    <x v="0"/>
    <d v="2020-11-18T21:30:07"/>
    <d v="2020-11-18T19:36:00"/>
    <x v="0"/>
    <x v="10"/>
    <n v="6847.0000000437722"/>
    <n v="114.1166666673962"/>
    <n v="114.1166666673962"/>
    <n v="1"/>
    <s v="C559365"/>
    <s v="Closed"/>
    <x v="0"/>
  </r>
  <r>
    <s v="Fernandina Beach"/>
    <s v="STEPDOWN (22)"/>
    <x v="12"/>
    <x v="984"/>
    <n v="43"/>
    <x v="4"/>
    <x v="0"/>
    <d v="2020-11-18T21:34:00"/>
    <d v="2020-11-18T20:23:00"/>
    <x v="0"/>
    <x v="10"/>
    <n v="4259.9999994272366"/>
    <n v="70.999999990453944"/>
    <n v="3052.9999995895196"/>
    <n v="1"/>
    <s v="D560404"/>
    <s v="Closed"/>
    <x v="0"/>
  </r>
  <r>
    <s v="Fernandina Beach"/>
    <s v="AIP (24)"/>
    <x v="11"/>
    <x v="985"/>
    <n v="11"/>
    <x v="5"/>
    <x v="0"/>
    <d v="2020-11-20T08:12:48"/>
    <d v="2020-11-20T07:32:14"/>
    <x v="0"/>
    <x v="10"/>
    <n v="2434.000000054948"/>
    <n v="40.566666667582467"/>
    <n v="446.23333334340714"/>
    <n v="1"/>
    <s v="D559378"/>
    <s v="Closed"/>
    <x v="0"/>
  </r>
  <r>
    <s v="Fernandina Beach"/>
    <s v="AIP (24)"/>
    <x v="11"/>
    <x v="986"/>
    <n v="1"/>
    <x v="2"/>
    <x v="0"/>
    <d v="2020-11-20T12:13:00"/>
    <d v="2020-11-20T11:20:00"/>
    <x v="0"/>
    <x v="10"/>
    <n v="3180.0000003073364"/>
    <n v="53.000000005122274"/>
    <n v="53.000000005122274"/>
    <n v="1"/>
    <s v="C559381"/>
    <s v="Closed"/>
    <x v="0"/>
  </r>
  <r>
    <s v="Marianna"/>
    <s v="MARIANNA (14)"/>
    <x v="10"/>
    <x v="987"/>
    <n v="1"/>
    <x v="5"/>
    <x v="0"/>
    <d v="2020-11-22T13:34:12"/>
    <d v="2020-11-22T12:57:00"/>
    <x v="0"/>
    <x v="10"/>
    <n v="2231.9999999832362"/>
    <n v="37.199999999720603"/>
    <n v="37.199999999720603"/>
    <n v="1"/>
    <s v="C559387"/>
    <s v="Closed"/>
    <x v="0"/>
  </r>
  <r>
    <s v="Marianna"/>
    <s v="CAVERNS ROAD (11)"/>
    <x v="9"/>
    <x v="988"/>
    <n v="3"/>
    <x v="10"/>
    <x v="0"/>
    <d v="2020-11-23T13:13:39"/>
    <d v="2020-11-23T11:58:58"/>
    <x v="0"/>
    <x v="10"/>
    <n v="4481.0000001685694"/>
    <n v="74.683333336142823"/>
    <n v="224.05000000842847"/>
    <n v="1"/>
    <s v="D559391"/>
    <s v="Closed"/>
    <x v="0"/>
  </r>
  <r>
    <s v="Marianna"/>
    <s v="MARIANNA (14)"/>
    <x v="10"/>
    <x v="989"/>
    <n v="5"/>
    <x v="6"/>
    <x v="0"/>
    <d v="2020-11-23T14:54:06"/>
    <d v="2020-11-23T13:15:00"/>
    <x v="0"/>
    <x v="10"/>
    <n v="5946.0000000195578"/>
    <n v="99.100000000325963"/>
    <n v="495.50000000162981"/>
    <n v="1"/>
    <s v="D559394"/>
    <s v="Closed"/>
    <x v="0"/>
  </r>
  <r>
    <s v="Marianna"/>
    <s v="CAVERNS ROAD (11)"/>
    <x v="9"/>
    <x v="990"/>
    <n v="4"/>
    <x v="5"/>
    <x v="0"/>
    <d v="2020-11-24T09:22:55"/>
    <d v="2020-11-24T07:42:00"/>
    <x v="0"/>
    <x v="10"/>
    <n v="6055.0000003539026"/>
    <n v="100.91666667256504"/>
    <n v="403.66666669026017"/>
    <n v="1"/>
    <s v="D559403"/>
    <s v="Closed"/>
    <x v="0"/>
  </r>
  <r>
    <s v="Fernandina Beach"/>
    <s v="JL TERRY (23)"/>
    <x v="25"/>
    <x v="991"/>
    <n v="53"/>
    <x v="4"/>
    <x v="0"/>
    <d v="2020-11-24T09:24:26"/>
    <d v="2020-11-24T08:41:00"/>
    <x v="0"/>
    <x v="10"/>
    <n v="2606.000000028871"/>
    <n v="43.433333333814517"/>
    <n v="2301.9666666921694"/>
    <n v="1"/>
    <s v="D559404"/>
    <s v="Closed"/>
    <x v="0"/>
  </r>
  <r>
    <s v="Marianna"/>
    <s v="CHIPOLA (15)"/>
    <x v="1"/>
    <x v="992"/>
    <n v="1"/>
    <x v="6"/>
    <x v="0"/>
    <d v="2020-11-24T12:02:05"/>
    <d v="2020-11-24T10:56:00"/>
    <x v="0"/>
    <x v="10"/>
    <n v="3965.0000002468005"/>
    <n v="66.083333337446675"/>
    <n v="66.083333337446675"/>
    <n v="1"/>
    <s v="D559406"/>
    <s v="Closed"/>
    <x v="0"/>
  </r>
  <r>
    <s v="Marianna"/>
    <s v="BLOUNTSTOWN (18)"/>
    <x v="17"/>
    <x v="993"/>
    <n v="3"/>
    <x v="5"/>
    <x v="0"/>
    <d v="2020-11-24T12:00:39"/>
    <d v="2020-11-24T11:25:00"/>
    <x v="0"/>
    <x v="10"/>
    <n v="2138.9999996172264"/>
    <n v="35.64999999362044"/>
    <n v="106.94999998086132"/>
    <n v="1"/>
    <s v="D559408"/>
    <s v="Closed"/>
    <x v="0"/>
  </r>
  <r>
    <s v="Fernandina Beach"/>
    <s v="JL TERRY (23)"/>
    <x v="22"/>
    <x v="994"/>
    <n v="15"/>
    <x v="5"/>
    <x v="0"/>
    <d v="2020-11-25T08:16:40"/>
    <d v="2020-11-25T07:35:29"/>
    <x v="0"/>
    <x v="10"/>
    <n v="2470.9999999031425"/>
    <n v="41.183333331719041"/>
    <n v="617.74999997578561"/>
    <n v="1"/>
    <s v="D559413"/>
    <s v="Closed"/>
    <x v="0"/>
  </r>
  <r>
    <s v="Marianna"/>
    <s v="MARIANNA (14)"/>
    <x v="10"/>
    <x v="995"/>
    <n v="1"/>
    <x v="5"/>
    <x v="0"/>
    <d v="2020-11-26T10:50:42"/>
    <d v="2020-11-26T09:52:00"/>
    <x v="0"/>
    <x v="10"/>
    <n v="3521.9999997876585"/>
    <n v="58.699999996460974"/>
    <n v="58.699999996460974"/>
    <n v="1"/>
    <s v="C559415"/>
    <s v="Closed"/>
    <x v="0"/>
  </r>
  <r>
    <s v="Fernandina Beach"/>
    <s v="AIP (24)"/>
    <x v="20"/>
    <x v="996"/>
    <n v="269"/>
    <x v="2"/>
    <x v="1"/>
    <d v="2020-11-27T09:47:29"/>
    <d v="2020-11-27T04:06:00"/>
    <x v="0"/>
    <x v="10"/>
    <n v="20489.000000548549"/>
    <n v="341.48333334247582"/>
    <n v="91859.016669125995"/>
    <n v="1"/>
    <s v="D559423"/>
    <s v="Closed"/>
    <x v="0"/>
  </r>
  <r>
    <s v="Marianna"/>
    <s v="CAVERNS ROAD (11)"/>
    <x v="9"/>
    <x v="997"/>
    <n v="1"/>
    <x v="2"/>
    <x v="0"/>
    <d v="2020-11-27T13:44:00"/>
    <d v="2020-11-27T10:11:00"/>
    <x v="0"/>
    <x v="10"/>
    <n v="12780.000000167638"/>
    <n v="213.00000000279397"/>
    <n v="213.00000000279397"/>
    <n v="1"/>
    <s v="C559425"/>
    <s v="Closed"/>
    <x v="0"/>
  </r>
  <r>
    <s v="Fernandina Beach"/>
    <s v="AIP (24)"/>
    <x v="20"/>
    <x v="998"/>
    <n v="31"/>
    <x v="6"/>
    <x v="1"/>
    <d v="2020-11-27T12:31:29"/>
    <d v="2020-11-27T10:37:00"/>
    <x v="0"/>
    <x v="10"/>
    <n v="6869.0000001573935"/>
    <n v="114.48333333595656"/>
    <n v="3548.9833334146533"/>
    <n v="1"/>
    <s v="D559430"/>
    <s v="Closed"/>
    <x v="0"/>
  </r>
  <r>
    <s v="Fernandina Beach"/>
    <s v="AIP (24)"/>
    <x v="20"/>
    <x v="999"/>
    <n v="1"/>
    <x v="6"/>
    <x v="1"/>
    <d v="2020-11-27T12:44:58"/>
    <d v="2020-11-27T11:17:00"/>
    <x v="0"/>
    <x v="10"/>
    <n v="5278.0000003986061"/>
    <n v="87.966666673310101"/>
    <n v="87.966666673310101"/>
    <n v="1"/>
    <s v="C559428"/>
    <s v="Closed"/>
    <x v="0"/>
  </r>
  <r>
    <s v="Marianna"/>
    <s v="CAVERNS ROAD (11)"/>
    <x v="9"/>
    <x v="1000"/>
    <n v="1"/>
    <x v="5"/>
    <x v="0"/>
    <d v="2020-11-27T21:41:25"/>
    <d v="2020-11-27T20:39:00"/>
    <x v="0"/>
    <x v="10"/>
    <n v="3744.9999997392297"/>
    <n v="62.416666662320495"/>
    <n v="62.416666662320495"/>
    <n v="1"/>
    <s v="C559432"/>
    <s v="Closed"/>
    <x v="0"/>
  </r>
  <r>
    <s v="Marianna"/>
    <s v="CAVERNS ROAD (11)"/>
    <x v="8"/>
    <x v="1001"/>
    <n v="4"/>
    <x v="5"/>
    <x v="0"/>
    <d v="2020-11-28T10:21:44"/>
    <d v="2020-11-28T09:20:00"/>
    <x v="0"/>
    <x v="10"/>
    <n v="3703.9999995846301"/>
    <n v="61.733333326410502"/>
    <n v="246.93333330564201"/>
    <n v="1"/>
    <s v="D559436"/>
    <s v="Closed"/>
    <x v="0"/>
  </r>
  <r>
    <s v="Marianna"/>
    <s v="CHIPOLA (15)"/>
    <x v="1"/>
    <x v="1002"/>
    <n v="3"/>
    <x v="5"/>
    <x v="0"/>
    <d v="2020-11-28T10:34:58"/>
    <d v="2020-11-28T09:44:00"/>
    <x v="0"/>
    <x v="10"/>
    <n v="3058.0000000772998"/>
    <n v="50.966666667954996"/>
    <n v="152.90000000386499"/>
    <n v="1"/>
    <s v="D559437"/>
    <s v="Closed"/>
    <x v="0"/>
  </r>
  <r>
    <s v="Fernandina Beach"/>
    <s v="JL TERRY (23)"/>
    <x v="21"/>
    <x v="1003"/>
    <n v="1"/>
    <x v="4"/>
    <x v="0"/>
    <d v="2020-11-28T12:00:13"/>
    <d v="2020-11-28T10:43:00"/>
    <x v="0"/>
    <x v="10"/>
    <n v="4632.9999998677522"/>
    <n v="77.216666664462537"/>
    <n v="77.216666664462537"/>
    <n v="1"/>
    <s v="C559438"/>
    <s v="Closed"/>
    <x v="0"/>
  </r>
  <r>
    <s v="Fernandina Beach"/>
    <s v="JL TERRY (23)"/>
    <x v="13"/>
    <x v="1004"/>
    <n v="56"/>
    <x v="4"/>
    <x v="0"/>
    <d v="2020-11-28T17:19:07"/>
    <d v="2020-11-28T15:50:00"/>
    <x v="0"/>
    <x v="10"/>
    <n v="5347.0000001834705"/>
    <n v="89.116666669724509"/>
    <n v="4990.5333335045725"/>
    <n v="1"/>
    <s v="D559450"/>
    <s v="Closed"/>
    <x v="0"/>
  </r>
  <r>
    <s v="Marianna"/>
    <s v="CAVERNS ROAD (11)"/>
    <x v="9"/>
    <x v="456"/>
    <n v="1"/>
    <x v="1"/>
    <x v="0"/>
    <d v="2020-11-28T17:41:11"/>
    <d v="2020-11-28T16:42:00"/>
    <x v="0"/>
    <x v="10"/>
    <n v="3551.0000002803281"/>
    <n v="59.183333338005468"/>
    <n v="59.183333338005468"/>
    <n v="1"/>
    <s v="C559451"/>
    <s v="Closed"/>
    <x v="0"/>
  </r>
  <r>
    <s v="Fernandina Beach"/>
    <s v="AIP (24)"/>
    <x v="11"/>
    <x v="199"/>
    <n v="18"/>
    <x v="4"/>
    <x v="0"/>
    <d v="2020-11-28T22:31:19"/>
    <d v="2020-11-28T19:42:00"/>
    <x v="0"/>
    <x v="10"/>
    <n v="10159.000000404194"/>
    <n v="169.31666667340323"/>
    <n v="3047.7000001212582"/>
    <n v="1"/>
    <s v="D559457"/>
    <s v="Closed"/>
    <x v="0"/>
  </r>
  <r>
    <s v="Fernandina Beach"/>
    <s v="JL TERRY (23)"/>
    <x v="25"/>
    <x v="1005"/>
    <n v="1"/>
    <x v="1"/>
    <x v="0"/>
    <d v="2020-11-28T23:33:04"/>
    <d v="2020-11-28T20:27:00"/>
    <x v="0"/>
    <x v="10"/>
    <n v="11164.000000222586"/>
    <n v="186.06666667037643"/>
    <n v="186.06666667037643"/>
    <n v="1"/>
    <s v="C559456"/>
    <s v="Closed"/>
    <x v="0"/>
  </r>
  <r>
    <s v="Fernandina Beach"/>
    <s v="JL TERRY (23)"/>
    <x v="25"/>
    <x v="914"/>
    <n v="41"/>
    <x v="1"/>
    <x v="0"/>
    <d v="2020-11-29T05:13:32"/>
    <d v="2020-11-29T03:41:00"/>
    <x v="0"/>
    <x v="10"/>
    <n v="5552.0000003278255"/>
    <n v="92.533333338797092"/>
    <n v="3793.8666668906808"/>
    <n v="1"/>
    <s v="D559459"/>
    <s v="Closed"/>
    <x v="0"/>
  </r>
  <r>
    <s v="Marianna"/>
    <s v="BLOUNTSTOWN (18)"/>
    <x v="17"/>
    <x v="1006"/>
    <n v="1"/>
    <x v="7"/>
    <x v="0"/>
    <d v="2020-11-29T22:14:01"/>
    <d v="2020-11-29T21:29:00"/>
    <x v="0"/>
    <x v="10"/>
    <n v="2701.000000233762"/>
    <n v="45.016666670562699"/>
    <n v="45.016666670562699"/>
    <n v="1"/>
    <s v="C559460"/>
    <s v="Closed"/>
    <x v="0"/>
  </r>
  <r>
    <s v="Marianna"/>
    <s v="MARIANNA (14)"/>
    <x v="10"/>
    <x v="830"/>
    <n v="23"/>
    <x v="1"/>
    <x v="0"/>
    <d v="2020-11-30T05:40:57"/>
    <d v="2020-11-30T01:54:31"/>
    <x v="0"/>
    <x v="10"/>
    <n v="13585.999999986961"/>
    <n v="226.43333333311602"/>
    <n v="5207.9666666616686"/>
    <n v="1"/>
    <s v="D559484"/>
    <s v="Closed"/>
    <x v="0"/>
  </r>
  <r>
    <s v="Marianna"/>
    <s v="MARIANNA (14)"/>
    <x v="10"/>
    <x v="1007"/>
    <n v="1"/>
    <x v="1"/>
    <x v="0"/>
    <d v="2020-11-30T08:02:24"/>
    <d v="2020-11-30T01:58:59"/>
    <x v="0"/>
    <x v="10"/>
    <n v="21805.000000144355"/>
    <n v="363.41666666907258"/>
    <n v="363.41666666907258"/>
    <n v="1"/>
    <s v="C559464"/>
    <s v="Closed"/>
    <x v="0"/>
  </r>
  <r>
    <s v="Marianna"/>
    <s v="CHIPOLA (15)"/>
    <x v="4"/>
    <x v="413"/>
    <n v="12"/>
    <x v="3"/>
    <x v="0"/>
    <d v="2020-11-30T08:04:00"/>
    <d v="2020-11-30T02:08:14"/>
    <x v="0"/>
    <x v="10"/>
    <n v="21345.999999716878"/>
    <n v="355.76666666194797"/>
    <n v="4269.1999999433756"/>
    <n v="1"/>
    <s v="D559518"/>
    <s v="Closed"/>
    <x v="1"/>
  </r>
  <r>
    <s v="Marianna"/>
    <s v="MARIANNA (14)"/>
    <x v="5"/>
    <x v="144"/>
    <n v="50"/>
    <x v="1"/>
    <x v="0"/>
    <d v="2020-11-30T04:09:09"/>
    <d v="2020-11-30T02:11:39"/>
    <x v="0"/>
    <x v="10"/>
    <n v="7049.9999997206032"/>
    <n v="117.49999999534339"/>
    <n v="5874.9999997671694"/>
    <n v="1"/>
    <s v="D559479"/>
    <s v="Closed"/>
    <x v="0"/>
  </r>
  <r>
    <s v="Marianna"/>
    <s v="ALTHA (12)"/>
    <x v="7"/>
    <x v="441"/>
    <n v="26"/>
    <x v="1"/>
    <x v="0"/>
    <d v="2020-11-30T08:02:54"/>
    <d v="2020-11-30T03:59:02"/>
    <x v="0"/>
    <x v="10"/>
    <n v="14631.999999959953"/>
    <n v="243.86666666599922"/>
    <n v="6340.5333333159797"/>
    <n v="1"/>
    <s v="D559520"/>
    <s v="Closed"/>
    <x v="0"/>
  </r>
  <r>
    <s v="Marianna"/>
    <s v="MARIANNA (14)"/>
    <x v="5"/>
    <x v="84"/>
    <n v="358"/>
    <x v="1"/>
    <x v="0"/>
    <d v="2020-11-30T05:52:22"/>
    <d v="2020-11-30T05:30:00"/>
    <x v="0"/>
    <x v="10"/>
    <n v="1342.0000000158325"/>
    <n v="22.366666666930541"/>
    <n v="8007.2666667611338"/>
    <n v="1"/>
    <s v="D559490"/>
    <s v="Closed"/>
    <x v="0"/>
  </r>
  <r>
    <s v="Marianna"/>
    <s v="MARIANNA (14)"/>
    <x v="5"/>
    <x v="84"/>
    <n v="358"/>
    <x v="0"/>
    <x v="0"/>
    <d v="2020-11-30T07:25:21"/>
    <d v="2020-11-30T06:15:09"/>
    <x v="0"/>
    <x v="10"/>
    <n v="4212.0000001508743"/>
    <n v="70.200000002514571"/>
    <n v="25131.600000900216"/>
    <n v="1"/>
    <s v="D559509"/>
    <s v="Closed"/>
    <x v="0"/>
  </r>
  <r>
    <s v="Marianna"/>
    <s v="MARIANNA (14)"/>
    <x v="5"/>
    <x v="571"/>
    <n v="35"/>
    <x v="0"/>
    <x v="0"/>
    <d v="2020-11-30T07:45:00"/>
    <d v="2020-11-30T07:25:21"/>
    <x v="0"/>
    <x v="10"/>
    <n v="1178.9999996311963"/>
    <n v="19.649999993853271"/>
    <n v="687.74999978486449"/>
    <n v="1"/>
    <s v="D559508"/>
    <s v="Closed"/>
    <x v="0"/>
  </r>
  <r>
    <s v="Marianna"/>
    <s v="BLOUNTSTOWN (18)"/>
    <x v="17"/>
    <x v="1008"/>
    <n v="1"/>
    <x v="4"/>
    <x v="0"/>
    <d v="2020-11-30T12:40:00"/>
    <d v="2020-11-30T11:12:00"/>
    <x v="0"/>
    <x v="10"/>
    <n v="5280.0000002374873"/>
    <n v="88.000000003958121"/>
    <n v="88.000000003958121"/>
    <n v="1"/>
    <s v="C559522"/>
    <s v="Closed"/>
    <x v="0"/>
  </r>
  <r>
    <s v="Marianna"/>
    <s v="CHIPOLA (15)"/>
    <x v="0"/>
    <x v="289"/>
    <n v="337"/>
    <x v="1"/>
    <x v="0"/>
    <d v="2020-12-01T06:51:52"/>
    <d v="2020-12-01T01:46:57"/>
    <x v="0"/>
    <x v="11"/>
    <n v="18295.000000018626"/>
    <n v="304.91666666697711"/>
    <n v="102756.91666677129"/>
    <n v="1"/>
    <s v="D559579"/>
    <s v="Closed"/>
    <x v="0"/>
  </r>
  <r>
    <s v="Marianna"/>
    <s v="MARIANNA (14)"/>
    <x v="16"/>
    <x v="166"/>
    <n v="15"/>
    <x v="2"/>
    <x v="0"/>
    <d v="2020-12-01T20:34:55"/>
    <d v="2020-12-01T18:55:48"/>
    <x v="0"/>
    <x v="11"/>
    <n v="5947.0000002533197"/>
    <n v="99.116666670888662"/>
    <n v="1486.7500000633299"/>
    <n v="1"/>
    <s v="D559615"/>
    <s v="Closed"/>
    <x v="0"/>
  </r>
  <r>
    <s v="Marianna"/>
    <s v="CAVERNS ROAD (11)"/>
    <x v="9"/>
    <x v="1009"/>
    <n v="2"/>
    <x v="5"/>
    <x v="0"/>
    <d v="2020-12-04T09:29:30"/>
    <d v="2020-12-04T08:36:41"/>
    <x v="0"/>
    <x v="11"/>
    <n v="3169.0000002505258"/>
    <n v="52.816666670842096"/>
    <n v="105.63333334168419"/>
    <n v="1"/>
    <s v="D559626"/>
    <s v="Closed"/>
    <x v="0"/>
  </r>
  <r>
    <s v="Fernandina Beach"/>
    <s v="STEPDOWN (22)"/>
    <x v="24"/>
    <x v="1010"/>
    <n v="38"/>
    <x v="2"/>
    <x v="0"/>
    <d v="2020-12-05T10:43:10"/>
    <d v="2020-12-05T08:54:00"/>
    <x v="0"/>
    <x v="11"/>
    <n v="6549.9999997671694"/>
    <n v="109.16666666278616"/>
    <n v="4148.3333331858739"/>
    <n v="1"/>
    <s v="D559631"/>
    <s v="Closed"/>
    <x v="0"/>
  </r>
  <r>
    <s v="Fernandina Beach"/>
    <s v="JL TERRY (23)"/>
    <x v="18"/>
    <x v="151"/>
    <n v="11"/>
    <x v="1"/>
    <x v="0"/>
    <d v="2020-12-05T16:30:48"/>
    <d v="2020-12-05T14:37:00"/>
    <x v="0"/>
    <x v="11"/>
    <n v="6828.000000002794"/>
    <n v="113.80000000004657"/>
    <n v="1251.8000000005122"/>
    <n v="1"/>
    <s v="D559636"/>
    <s v="Closed"/>
    <x v="0"/>
  </r>
  <r>
    <s v="Marianna"/>
    <s v="CAVERNS ROAD (11)"/>
    <x v="27"/>
    <x v="1011"/>
    <n v="1"/>
    <x v="5"/>
    <x v="0"/>
    <d v="2020-12-06T10:48:00"/>
    <d v="2020-12-06T08:46:00"/>
    <x v="0"/>
    <x v="11"/>
    <n v="7319.9999999720603"/>
    <n v="121.99999999953434"/>
    <n v="121.99999999953434"/>
    <n v="1"/>
    <s v="D559638"/>
    <s v="Closed"/>
    <x v="0"/>
  </r>
  <r>
    <s v="Fernandina Beach"/>
    <s v="JL TERRY (23)"/>
    <x v="21"/>
    <x v="1012"/>
    <n v="20"/>
    <x v="5"/>
    <x v="0"/>
    <d v="2020-12-06T17:43:03"/>
    <d v="2020-12-06T15:21:00"/>
    <x v="0"/>
    <x v="11"/>
    <n v="8523.0000001844019"/>
    <n v="142.05000000307336"/>
    <n v="2841.0000000614673"/>
    <n v="1"/>
    <s v="D559646"/>
    <s v="Closed"/>
    <x v="0"/>
  </r>
  <r>
    <s v="Fernandina Beach"/>
    <s v="AIP (24)"/>
    <x v="11"/>
    <x v="228"/>
    <n v="2"/>
    <x v="5"/>
    <x v="0"/>
    <d v="2020-12-06T18:07:14"/>
    <d v="2020-12-06T17:41:00"/>
    <x v="0"/>
    <x v="11"/>
    <n v="1574.0000001853332"/>
    <n v="26.23333333642222"/>
    <n v="52.46666667284444"/>
    <n v="1"/>
    <s v="D559648"/>
    <s v="Closed"/>
    <x v="0"/>
  </r>
  <r>
    <s v="Fernandina Beach"/>
    <s v="JL TERRY (23)"/>
    <x v="18"/>
    <x v="1013"/>
    <n v="1"/>
    <x v="1"/>
    <x v="0"/>
    <d v="2020-12-07T13:31:58"/>
    <d v="2020-12-07T12:30:59"/>
    <x v="0"/>
    <x v="11"/>
    <n v="3658.9999997522682"/>
    <n v="60.98333332920447"/>
    <n v="60.98333332920447"/>
    <n v="1"/>
    <s v="C559649"/>
    <s v="Closed"/>
    <x v="0"/>
  </r>
  <r>
    <s v="Fernandina Beach"/>
    <s v="STEPDOWN (22)"/>
    <x v="12"/>
    <x v="1014"/>
    <n v="1"/>
    <x v="4"/>
    <x v="1"/>
    <d v="2020-12-08T16:00:38"/>
    <d v="2020-12-08T11:38:00"/>
    <x v="0"/>
    <x v="11"/>
    <n v="15757.99999977462"/>
    <n v="262.633333329577"/>
    <n v="262.633333329577"/>
    <n v="1"/>
    <s v="C559655"/>
    <s v="Closed"/>
    <x v="0"/>
  </r>
  <r>
    <s v="Marianna"/>
    <s v="CHIPOLA (15)"/>
    <x v="0"/>
    <x v="1015"/>
    <n v="14"/>
    <x v="5"/>
    <x v="1"/>
    <d v="2020-12-09T00:30:28"/>
    <d v="2020-12-08T18:56:38"/>
    <x v="0"/>
    <x v="11"/>
    <n v="20030.000000121072"/>
    <n v="333.8333333353512"/>
    <n v="4673.6666666949168"/>
    <n v="1"/>
    <s v="D559661"/>
    <s v="Closed"/>
    <x v="0"/>
  </r>
  <r>
    <s v="Fernandina Beach"/>
    <s v="STEPDOWN (22)"/>
    <x v="14"/>
    <x v="1016"/>
    <n v="1"/>
    <x v="1"/>
    <x v="0"/>
    <d v="2020-12-09T09:13:46"/>
    <d v="2020-12-09T07:21:00"/>
    <x v="0"/>
    <x v="11"/>
    <n v="6765.999999968335"/>
    <n v="112.76666666613892"/>
    <n v="112.76666666613892"/>
    <n v="1"/>
    <s v="C559662"/>
    <s v="Closed"/>
    <x v="0"/>
  </r>
  <r>
    <s v="Fernandina Beach"/>
    <s v="AIP (24)"/>
    <x v="11"/>
    <x v="1017"/>
    <n v="3"/>
    <x v="2"/>
    <x v="0"/>
    <d v="2020-12-09T11:24:00"/>
    <d v="2020-12-09T10:00:00"/>
    <x v="0"/>
    <x v="11"/>
    <n v="5040.000000083819"/>
    <n v="84.000000001396984"/>
    <n v="252.00000000419095"/>
    <n v="1"/>
    <s v="D559670"/>
    <s v="Closed"/>
    <x v="0"/>
  </r>
  <r>
    <s v="Marianna"/>
    <s v="CHIPOLA (15)"/>
    <x v="0"/>
    <x v="1018"/>
    <n v="2"/>
    <x v="2"/>
    <x v="0"/>
    <d v="2020-12-09T10:56:13"/>
    <d v="2020-12-09T10:27:00"/>
    <x v="0"/>
    <x v="11"/>
    <n v="1752.9999999096617"/>
    <n v="29.216666665161029"/>
    <n v="58.433333330322057"/>
    <n v="1"/>
    <s v="D559667"/>
    <s v="Closed"/>
    <x v="0"/>
  </r>
  <r>
    <s v="Marianna"/>
    <s v="MARIANNA (14)"/>
    <x v="10"/>
    <x v="309"/>
    <n v="30"/>
    <x v="1"/>
    <x v="0"/>
    <d v="2020-12-09T12:28:26"/>
    <d v="2020-12-09T11:29:00"/>
    <x v="0"/>
    <x v="11"/>
    <n v="3566.0000000149012"/>
    <n v="59.433333333581686"/>
    <n v="1783.0000000074506"/>
    <n v="1"/>
    <s v="D559672"/>
    <s v="Closed"/>
    <x v="0"/>
  </r>
  <r>
    <s v="Fernandina Beach"/>
    <s v="STEPDOWN (22)"/>
    <x v="14"/>
    <x v="225"/>
    <n v="1"/>
    <x v="4"/>
    <x v="0"/>
    <d v="2020-12-09T13:45:32"/>
    <d v="2020-12-09T11:52:00"/>
    <x v="0"/>
    <x v="11"/>
    <n v="6812.0000000344589"/>
    <n v="113.53333333390765"/>
    <n v="113.53333333390765"/>
    <n v="1"/>
    <s v="C559673"/>
    <s v="Closed"/>
    <x v="0"/>
  </r>
  <r>
    <s v="Marianna"/>
    <s v="ALTHA (12)"/>
    <x v="7"/>
    <x v="1019"/>
    <n v="2"/>
    <x v="5"/>
    <x v="1"/>
    <d v="2020-12-10T01:01:56"/>
    <d v="2020-12-09T20:00:00"/>
    <x v="0"/>
    <x v="11"/>
    <n v="18115.999999665655"/>
    <n v="301.93333332776092"/>
    <n v="603.86666665552184"/>
    <n v="1"/>
    <s v="D559700"/>
    <s v="Closed"/>
    <x v="0"/>
  </r>
  <r>
    <s v="Marianna"/>
    <s v="MARIANNA (14)"/>
    <x v="5"/>
    <x v="144"/>
    <n v="90"/>
    <x v="10"/>
    <x v="0"/>
    <d v="2020-12-10T02:21:37"/>
    <d v="2020-12-09T23:04:06"/>
    <x v="0"/>
    <x v="11"/>
    <n v="11850.999999884516"/>
    <n v="197.51666666474193"/>
    <n v="17776.499999826774"/>
    <n v="1"/>
    <s v="D559698"/>
    <s v="Closed"/>
    <x v="0"/>
  </r>
  <r>
    <s v="Marianna"/>
    <s v="CAVERNS ROAD (11)"/>
    <x v="26"/>
    <x v="1020"/>
    <n v="1"/>
    <x v="7"/>
    <x v="0"/>
    <d v="2020-12-10T15:54:54"/>
    <d v="2020-12-10T15:01:00"/>
    <x v="0"/>
    <x v="11"/>
    <n v="3233.9999997289851"/>
    <n v="53.899999995483086"/>
    <n v="53.899999995483086"/>
    <n v="1"/>
    <s v="D559706"/>
    <s v="Closed"/>
    <x v="0"/>
  </r>
  <r>
    <s v="Marianna"/>
    <s v="CHIPOLA (15)"/>
    <x v="3"/>
    <x v="1021"/>
    <n v="1"/>
    <x v="2"/>
    <x v="1"/>
    <d v="2020-12-11T15:25:39"/>
    <d v="2020-12-11T13:16:00"/>
    <x v="0"/>
    <x v="11"/>
    <n v="7779.0000003995374"/>
    <n v="129.65000000665896"/>
    <n v="129.65000000665896"/>
    <n v="1"/>
    <s v="D559708"/>
    <s v="Closed"/>
    <x v="0"/>
  </r>
  <r>
    <s v="Marianna"/>
    <s v="MARIANNA (14)"/>
    <x v="5"/>
    <x v="1022"/>
    <n v="33"/>
    <x v="5"/>
    <x v="0"/>
    <d v="2020-12-12T08:23:49"/>
    <d v="2020-12-12T07:27:00"/>
    <x v="0"/>
    <x v="11"/>
    <n v="3408.9999997755513"/>
    <n v="56.816666662925854"/>
    <n v="1874.9499998765532"/>
    <n v="1"/>
    <s v="D559712"/>
    <s v="Closed"/>
    <x v="0"/>
  </r>
  <r>
    <s v="Fernandina Beach"/>
    <s v="AIP (24)"/>
    <x v="11"/>
    <x v="1023"/>
    <n v="1"/>
    <x v="5"/>
    <x v="0"/>
    <d v="2020-12-12T17:34:34"/>
    <d v="2020-12-12T16:43:00"/>
    <x v="0"/>
    <x v="11"/>
    <n v="3093.9999996917322"/>
    <n v="51.56666666152887"/>
    <n v="51.56666666152887"/>
    <n v="1"/>
    <s v="C559714"/>
    <s v="Closed"/>
    <x v="0"/>
  </r>
  <r>
    <s v="Marianna"/>
    <s v="CHIPOLA (15)"/>
    <x v="3"/>
    <x v="1024"/>
    <n v="7"/>
    <x v="1"/>
    <x v="0"/>
    <d v="2020-12-12T19:12:29"/>
    <d v="2020-12-12T18:03:00"/>
    <x v="0"/>
    <x v="11"/>
    <n v="4169.0000001573935"/>
    <n v="69.483333335956559"/>
    <n v="486.38333335169591"/>
    <n v="1"/>
    <s v="D559715"/>
    <s v="Closed"/>
    <x v="0"/>
  </r>
  <r>
    <s v="Fernandina Beach"/>
    <s v="JL TERRY (23)"/>
    <x v="13"/>
    <x v="1025"/>
    <n v="1"/>
    <x v="4"/>
    <x v="0"/>
    <d v="2020-12-14T09:59:33"/>
    <d v="2020-12-14T08:44:00"/>
    <x v="0"/>
    <x v="11"/>
    <n v="4532.9999997513369"/>
    <n v="75.549999995855615"/>
    <n v="75.549999995855615"/>
    <n v="1"/>
    <s v="C559719"/>
    <s v="Closed"/>
    <x v="0"/>
  </r>
  <r>
    <s v="Marianna"/>
    <s v="CHIPOLA (15)"/>
    <x v="0"/>
    <x v="472"/>
    <n v="24"/>
    <x v="6"/>
    <x v="0"/>
    <d v="2020-12-14T13:16:42"/>
    <d v="2020-12-14T10:58:01"/>
    <x v="0"/>
    <x v="11"/>
    <n v="8321.00000011269"/>
    <n v="138.6833333352115"/>
    <n v="3328.400000045076"/>
    <n v="1"/>
    <s v="D559722"/>
    <s v="Closed"/>
    <x v="0"/>
  </r>
  <r>
    <s v="Fernandina Beach"/>
    <s v="STEPDOWN (22)"/>
    <x v="14"/>
    <x v="1026"/>
    <n v="1"/>
    <x v="4"/>
    <x v="0"/>
    <d v="2020-12-14T16:34:51"/>
    <d v="2020-12-14T15:16:00"/>
    <x v="0"/>
    <x v="11"/>
    <n v="4731.0000001452863"/>
    <n v="78.850000002421439"/>
    <n v="78.850000002421439"/>
    <n v="1"/>
    <s v="C559725"/>
    <s v="Closed"/>
    <x v="0"/>
  </r>
  <r>
    <s v="Marianna"/>
    <s v="CAVERNS ROAD (11)"/>
    <x v="9"/>
    <x v="1027"/>
    <n v="31"/>
    <x v="10"/>
    <x v="0"/>
    <d v="2020-12-14T17:04:49"/>
    <d v="2020-12-14T15:51:29"/>
    <x v="0"/>
    <x v="11"/>
    <n v="4400.0000000931323"/>
    <n v="73.333333334885538"/>
    <n v="2273.3333333814517"/>
    <n v="1"/>
    <s v="D559729"/>
    <s v="Closed"/>
    <x v="0"/>
  </r>
  <r>
    <s v="Fernandina Beach"/>
    <s v="AIP (24)"/>
    <x v="11"/>
    <x v="199"/>
    <n v="92"/>
    <x v="1"/>
    <x v="0"/>
    <d v="2020-12-16T05:06:19"/>
    <d v="2020-12-15T22:32:00"/>
    <x v="0"/>
    <x v="11"/>
    <n v="23659.000000404194"/>
    <n v="394.31666667340323"/>
    <n v="36277.133333953097"/>
    <n v="1"/>
    <s v="D559753"/>
    <s v="Closed"/>
    <x v="0"/>
  </r>
  <r>
    <s v="Marianna"/>
    <s v="CAVERNS ROAD (11)"/>
    <x v="8"/>
    <x v="1028"/>
    <n v="1"/>
    <x v="5"/>
    <x v="0"/>
    <d v="2020-12-16T10:23:53"/>
    <d v="2020-12-16T09:07:00"/>
    <x v="0"/>
    <x v="11"/>
    <n v="4612.999999593012"/>
    <n v="76.883333326550201"/>
    <n v="76.883333326550201"/>
    <n v="1"/>
    <s v="D559756"/>
    <s v="Closed"/>
    <x v="0"/>
  </r>
  <r>
    <s v="Marianna"/>
    <s v="CHIPOLA (15)"/>
    <x v="0"/>
    <x v="1029"/>
    <n v="1"/>
    <x v="10"/>
    <x v="0"/>
    <d v="2020-12-16T19:45:13"/>
    <d v="2020-12-16T16:57:00"/>
    <x v="0"/>
    <x v="11"/>
    <n v="10092.999999434687"/>
    <n v="168.21666665724479"/>
    <n v="168.21666665724479"/>
    <n v="1"/>
    <s v="D559761"/>
    <s v="Closed"/>
    <x v="0"/>
  </r>
  <r>
    <s v="Marianna"/>
    <s v="CHIPOLA (15)"/>
    <x v="0"/>
    <x v="759"/>
    <n v="19"/>
    <x v="1"/>
    <x v="0"/>
    <d v="2020-12-17T00:35:28"/>
    <d v="2020-12-16T22:13:00"/>
    <x v="0"/>
    <x v="11"/>
    <n v="8548.0000003706664"/>
    <n v="142.46666667284444"/>
    <n v="2706.8666667840444"/>
    <n v="1"/>
    <s v="D559765"/>
    <s v="Closed"/>
    <x v="0"/>
  </r>
  <r>
    <s v="Fernandina Beach"/>
    <s v="JL TERRY (23)"/>
    <x v="13"/>
    <x v="1030"/>
    <n v="12"/>
    <x v="4"/>
    <x v="0"/>
    <d v="2020-12-17T12:21:20"/>
    <d v="2020-12-17T08:31:00"/>
    <x v="0"/>
    <x v="11"/>
    <n v="13819.999999995343"/>
    <n v="230.33333333325572"/>
    <n v="2763.9999999990687"/>
    <n v="1"/>
    <s v="D559768"/>
    <s v="Closed"/>
    <x v="0"/>
  </r>
  <r>
    <s v="Marianna"/>
    <s v="MARIANNA (14)"/>
    <x v="5"/>
    <x v="1031"/>
    <n v="6"/>
    <x v="2"/>
    <x v="0"/>
    <d v="2020-12-17T16:52:19"/>
    <d v="2020-12-17T14:59:00"/>
    <x v="0"/>
    <x v="11"/>
    <n v="6799.0000001387671"/>
    <n v="113.31666666897945"/>
    <n v="679.90000001387671"/>
    <n v="1"/>
    <s v="D559773"/>
    <s v="Closed"/>
    <x v="0"/>
  </r>
  <r>
    <s v="Fernandina Beach"/>
    <s v="JL TERRY (23)"/>
    <x v="21"/>
    <x v="1032"/>
    <n v="1"/>
    <x v="2"/>
    <x v="0"/>
    <d v="2020-12-17T17:22:00"/>
    <d v="2020-12-17T16:03:00"/>
    <x v="0"/>
    <x v="11"/>
    <n v="4740.0000003632158"/>
    <n v="79.000000006053597"/>
    <n v="79.000000006053597"/>
    <n v="1"/>
    <s v="C559774"/>
    <s v="Closed"/>
    <x v="0"/>
  </r>
  <r>
    <s v="Fernandina Beach"/>
    <s v="AIP (24)"/>
    <x v="2"/>
    <x v="1033"/>
    <n v="1"/>
    <x v="2"/>
    <x v="0"/>
    <d v="2020-12-18T01:01:00"/>
    <d v="2020-12-17T23:16:00"/>
    <x v="0"/>
    <x v="11"/>
    <n v="6299.9999997904524"/>
    <n v="104.99999999650754"/>
    <n v="104.99999999650754"/>
    <n v="1"/>
    <s v="C559775"/>
    <s v="Closed"/>
    <x v="0"/>
  </r>
  <r>
    <s v="Marianna"/>
    <s v="CHIPOLA (15)"/>
    <x v="1"/>
    <x v="1034"/>
    <n v="1"/>
    <x v="4"/>
    <x v="0"/>
    <d v="2020-12-18T15:45:45"/>
    <d v="2020-12-18T14:52:00"/>
    <x v="0"/>
    <x v="11"/>
    <n v="3225.0000001396984"/>
    <n v="53.750000002328306"/>
    <n v="53.750000002328306"/>
    <n v="1"/>
    <s v="C559776"/>
    <s v="Closed"/>
    <x v="0"/>
  </r>
  <r>
    <s v="Marianna"/>
    <s v="CHIPOLA (15)"/>
    <x v="1"/>
    <x v="1035"/>
    <n v="10"/>
    <x v="4"/>
    <x v="0"/>
    <d v="2020-12-18T15:45:10"/>
    <d v="2020-12-18T15:23:00"/>
    <x v="0"/>
    <x v="11"/>
    <n v="1329.9999997252598"/>
    <n v="22.166666662087664"/>
    <n v="221.66666662087664"/>
    <n v="1"/>
    <s v="D559778"/>
    <s v="Closed"/>
    <x v="0"/>
  </r>
  <r>
    <s v="Fernandina Beach"/>
    <s v="JL TERRY (23)"/>
    <x v="13"/>
    <x v="1036"/>
    <n v="1"/>
    <x v="2"/>
    <x v="0"/>
    <d v="2020-12-19T14:01:00"/>
    <d v="2020-12-19T12:22:00"/>
    <x v="0"/>
    <x v="11"/>
    <n v="5939.9999998742715"/>
    <n v="98.999999997904524"/>
    <n v="98.999999997904524"/>
    <n v="1"/>
    <s v="C559780"/>
    <s v="Closed"/>
    <x v="0"/>
  </r>
  <r>
    <s v="Fernandina Beach"/>
    <s v="JL TERRY (23)"/>
    <x v="18"/>
    <x v="569"/>
    <n v="21"/>
    <x v="5"/>
    <x v="0"/>
    <d v="2020-12-20T10:53:04"/>
    <d v="2020-12-20T09:43:00"/>
    <x v="0"/>
    <x v="11"/>
    <n v="4203.999999538064"/>
    <n v="70.066666658967733"/>
    <n v="1471.3999998383224"/>
    <n v="1"/>
    <s v="D559788"/>
    <s v="Closed"/>
    <x v="0"/>
  </r>
  <r>
    <s v="Fernandina Beach"/>
    <s v="JL TERRY (23)"/>
    <x v="13"/>
    <x v="1036"/>
    <n v="1"/>
    <x v="4"/>
    <x v="0"/>
    <d v="2020-12-20T13:08:00"/>
    <d v="2020-12-20T10:04:00"/>
    <x v="0"/>
    <x v="11"/>
    <n v="11040.000000153668"/>
    <n v="184.00000000256114"/>
    <n v="184.00000000256114"/>
    <n v="1"/>
    <s v="C559785"/>
    <s v="Closed"/>
    <x v="0"/>
  </r>
  <r>
    <s v="Fernandina Beach"/>
    <s v="JL TERRY (23)"/>
    <x v="13"/>
    <x v="1037"/>
    <n v="1"/>
    <x v="4"/>
    <x v="0"/>
    <d v="2020-12-20T13:09:00"/>
    <d v="2020-12-20T10:16:00"/>
    <x v="0"/>
    <x v="11"/>
    <n v="10380.000000516884"/>
    <n v="173.00000000861473"/>
    <n v="173.00000000861473"/>
    <n v="1"/>
    <s v="C559787"/>
    <s v="Closed"/>
    <x v="0"/>
  </r>
  <r>
    <s v="Marianna"/>
    <s v="ALTHA (12)"/>
    <x v="7"/>
    <x v="248"/>
    <n v="5"/>
    <x v="1"/>
    <x v="0"/>
    <d v="2020-12-20T13:52:31"/>
    <d v="2020-12-20T13:13:00"/>
    <x v="0"/>
    <x v="11"/>
    <n v="2371.0000004153699"/>
    <n v="39.516666673589498"/>
    <n v="197.58333336794749"/>
    <n v="1"/>
    <s v="D559791"/>
    <s v="Closed"/>
    <x v="0"/>
  </r>
  <r>
    <s v="Marianna"/>
    <s v="ALTHA (12)"/>
    <x v="7"/>
    <x v="1038"/>
    <n v="1"/>
    <x v="6"/>
    <x v="0"/>
    <d v="2020-12-20T18:45:00"/>
    <d v="2020-12-20T17:14:00"/>
    <x v="0"/>
    <x v="11"/>
    <n v="5460.0000001955777"/>
    <n v="91.000000003259629"/>
    <n v="91.000000003259629"/>
    <n v="1"/>
    <s v="C559793"/>
    <s v="Closed"/>
    <x v="0"/>
  </r>
  <r>
    <s v="Fernandina Beach"/>
    <s v="AIP (24)"/>
    <x v="11"/>
    <x v="199"/>
    <n v="92"/>
    <x v="1"/>
    <x v="0"/>
    <d v="2020-12-20T20:41:03"/>
    <d v="2020-12-20T18:19:00"/>
    <x v="0"/>
    <x v="11"/>
    <n v="8523.0000001844019"/>
    <n v="142.05000000307336"/>
    <n v="13068.60000028275"/>
    <n v="1"/>
    <s v="D559838"/>
    <s v="Closed"/>
    <x v="0"/>
  </r>
  <r>
    <s v="Fernandina Beach"/>
    <s v="STEPDOWN (22)"/>
    <x v="14"/>
    <x v="1039"/>
    <n v="2"/>
    <x v="2"/>
    <x v="0"/>
    <d v="2020-12-22T11:04:47"/>
    <d v="2020-12-22T09:14:00"/>
    <x v="0"/>
    <x v="11"/>
    <n v="6646.9999998109415"/>
    <n v="110.78333333018236"/>
    <n v="221.56666666036472"/>
    <n v="1"/>
    <s v="D559847"/>
    <s v="Closed"/>
    <x v="0"/>
  </r>
  <r>
    <s v="Marianna"/>
    <s v="BLOUNTSTOWN (18)"/>
    <x v="17"/>
    <x v="1040"/>
    <n v="3"/>
    <x v="1"/>
    <x v="0"/>
    <d v="2020-12-23T20:05:55"/>
    <d v="2020-12-23T16:42:29"/>
    <x v="0"/>
    <x v="11"/>
    <n v="12206.000000517815"/>
    <n v="203.43333334196359"/>
    <n v="610.30000002589077"/>
    <n v="1"/>
    <s v="D559854"/>
    <s v="Closed"/>
    <x v="0"/>
  </r>
  <r>
    <s v="Fernandina Beach"/>
    <s v="STEPDOWN (22)"/>
    <x v="12"/>
    <x v="929"/>
    <n v="176"/>
    <x v="1"/>
    <x v="0"/>
    <d v="2020-12-24T10:59:06"/>
    <d v="2020-12-24T07:51:00"/>
    <x v="0"/>
    <x v="11"/>
    <n v="11286.000000452623"/>
    <n v="188.10000000754371"/>
    <n v="33105.600001327693"/>
    <n v="1"/>
    <s v="D559895"/>
    <s v="Closed"/>
    <x v="0"/>
  </r>
  <r>
    <s v="Marianna"/>
    <s v="MARIANNA (14)"/>
    <x v="10"/>
    <x v="1041"/>
    <n v="5"/>
    <x v="1"/>
    <x v="0"/>
    <d v="2020-12-24T10:55:34"/>
    <d v="2020-12-24T09:19:00"/>
    <x v="0"/>
    <x v="11"/>
    <n v="5794.000000320375"/>
    <n v="96.566666672006249"/>
    <n v="482.83333336003125"/>
    <n v="1"/>
    <s v="D559891"/>
    <s v="Closed"/>
    <x v="0"/>
  </r>
  <r>
    <s v="Marianna"/>
    <s v="MARIANNA (14)"/>
    <x v="16"/>
    <x v="168"/>
    <n v="8"/>
    <x v="1"/>
    <x v="0"/>
    <d v="2020-12-24T11:26:46"/>
    <d v="2020-12-24T09:26:00"/>
    <x v="0"/>
    <x v="11"/>
    <n v="7245.9999996470287"/>
    <n v="120.76666666078381"/>
    <n v="966.1333332862705"/>
    <n v="1"/>
    <s v="D559897"/>
    <s v="Closed"/>
    <x v="0"/>
  </r>
  <r>
    <s v="Marianna"/>
    <s v="CHIPOLA (15)"/>
    <x v="4"/>
    <x v="1042"/>
    <n v="2"/>
    <x v="5"/>
    <x v="0"/>
    <d v="2020-12-24T11:39:36"/>
    <d v="2020-12-24T09:55:00"/>
    <x v="0"/>
    <x v="11"/>
    <n v="6275.9999998379499"/>
    <n v="104.59999999729916"/>
    <n v="209.19999999459833"/>
    <n v="1"/>
    <s v="D559899"/>
    <s v="Closed"/>
    <x v="0"/>
  </r>
  <r>
    <s v="Marianna"/>
    <s v="CHIPOLA (15)"/>
    <x v="4"/>
    <x v="413"/>
    <n v="12"/>
    <x v="1"/>
    <x v="0"/>
    <d v="2020-12-24T12:20:16"/>
    <d v="2020-12-24T10:38:00"/>
    <x v="0"/>
    <x v="11"/>
    <n v="6135.999999800697"/>
    <n v="102.26666666334495"/>
    <n v="1227.1999999601394"/>
    <n v="1"/>
    <s v="D559902"/>
    <s v="Closed"/>
    <x v="0"/>
  </r>
  <r>
    <s v="Marianna"/>
    <s v="CHIPOLA (15)"/>
    <x v="4"/>
    <x v="80"/>
    <n v="43"/>
    <x v="3"/>
    <x v="0"/>
    <d v="2020-12-24T16:50:00"/>
    <d v="2020-12-24T15:58:00"/>
    <x v="0"/>
    <x v="11"/>
    <n v="3120.0000001117587"/>
    <n v="52.000000001862645"/>
    <n v="2236.0000000800937"/>
    <n v="1"/>
    <s v="D559937"/>
    <s v="Closed"/>
    <x v="1"/>
  </r>
  <r>
    <s v="Marianna"/>
    <s v="ALTHA (12)"/>
    <x v="7"/>
    <x v="251"/>
    <n v="52"/>
    <x v="1"/>
    <x v="0"/>
    <d v="2020-12-24T18:41:30"/>
    <d v="2020-12-24T16:00:00"/>
    <x v="0"/>
    <x v="11"/>
    <n v="9690.0000001536682"/>
    <n v="161.50000000256114"/>
    <n v="8398.0000001331791"/>
    <n v="1"/>
    <s v="D559938"/>
    <s v="Closed"/>
    <x v="0"/>
  </r>
  <r>
    <s v="Marianna"/>
    <s v="CHIPOLA (15)"/>
    <x v="0"/>
    <x v="1043"/>
    <n v="24"/>
    <x v="3"/>
    <x v="0"/>
    <d v="2020-12-24T17:56:16"/>
    <d v="2020-12-24T16:27:00"/>
    <x v="0"/>
    <x v="11"/>
    <n v="5355.9999997727573"/>
    <n v="89.266666662879288"/>
    <n v="2142.3999999091029"/>
    <n v="1"/>
    <s v="D559941"/>
    <s v="Closed"/>
    <x v="1"/>
  </r>
  <r>
    <s v="Marianna"/>
    <s v="MARIANNA (14)"/>
    <x v="10"/>
    <x v="309"/>
    <n v="30"/>
    <x v="3"/>
    <x v="0"/>
    <d v="2020-12-24T18:33:00"/>
    <d v="2020-12-24T16:58:00"/>
    <x v="0"/>
    <x v="11"/>
    <n v="5700.000000349246"/>
    <n v="95.000000005820766"/>
    <n v="2850.000000174623"/>
    <n v="1"/>
    <s v="D559952"/>
    <s v="Closed"/>
    <x v="1"/>
  </r>
  <r>
    <s v="Marianna"/>
    <s v="BLOUNTSTOWN (18)"/>
    <x v="17"/>
    <x v="1044"/>
    <n v="2"/>
    <x v="3"/>
    <x v="0"/>
    <d v="2020-12-24T20:50:06"/>
    <d v="2020-12-24T18:51:00"/>
    <x v="0"/>
    <x v="11"/>
    <n v="7146.0000001592562"/>
    <n v="119.10000000265427"/>
    <n v="238.20000000530854"/>
    <n v="1"/>
    <s v="D559955"/>
    <s v="Closed"/>
    <x v="1"/>
  </r>
  <r>
    <s v="Fernandina Beach"/>
    <s v="JL TERRY (23)"/>
    <x v="13"/>
    <x v="1045"/>
    <n v="4"/>
    <x v="1"/>
    <x v="0"/>
    <d v="2020-12-24T20:47:20"/>
    <d v="2020-12-24T19:09:00"/>
    <x v="0"/>
    <x v="11"/>
    <n v="5899.9999999534339"/>
    <n v="98.333333332557231"/>
    <n v="393.33333333022892"/>
    <n v="1"/>
    <s v="D559954"/>
    <s v="Closed"/>
    <x v="0"/>
  </r>
  <r>
    <s v="Fernandina Beach"/>
    <s v="JL TERRY (23)"/>
    <x v="22"/>
    <x v="1046"/>
    <n v="40"/>
    <x v="3"/>
    <x v="0"/>
    <d v="2020-12-24T23:34:40"/>
    <d v="2020-12-24T19:09:00"/>
    <x v="0"/>
    <x v="11"/>
    <n v="15939.999999571592"/>
    <n v="265.66666665952653"/>
    <n v="10626.666666381061"/>
    <n v="1"/>
    <s v="D559967"/>
    <s v="Closed"/>
    <x v="1"/>
  </r>
  <r>
    <s v="Fernandina Beach"/>
    <s v="JL TERRY (23)"/>
    <x v="13"/>
    <x v="678"/>
    <n v="75"/>
    <x v="3"/>
    <x v="0"/>
    <d v="2020-12-24T20:46:38"/>
    <d v="2020-12-24T19:09:00"/>
    <x v="0"/>
    <x v="11"/>
    <n v="5857.9999995650724"/>
    <n v="97.633333326084539"/>
    <n v="7322.4999994563404"/>
    <n v="1"/>
    <s v="D559953"/>
    <s v="Closed"/>
    <x v="1"/>
  </r>
  <r>
    <s v="Fernandina Beach"/>
    <s v="JL TERRY (23)"/>
    <x v="18"/>
    <x v="1047"/>
    <n v="10"/>
    <x v="1"/>
    <x v="0"/>
    <d v="2020-12-24T21:15:49"/>
    <d v="2020-12-24T19:33:00"/>
    <x v="0"/>
    <x v="11"/>
    <n v="6168.999999971129"/>
    <n v="102.81666666618548"/>
    <n v="1028.1666666618548"/>
    <n v="1"/>
    <s v="D559957"/>
    <s v="Closed"/>
    <x v="0"/>
  </r>
  <r>
    <s v="Fernandina Beach"/>
    <s v="JL TERRY (23)"/>
    <x v="13"/>
    <x v="150"/>
    <n v="43"/>
    <x v="1"/>
    <x v="0"/>
    <d v="2020-12-24T23:08:31"/>
    <d v="2020-12-24T21:50:00"/>
    <x v="0"/>
    <x v="11"/>
    <n v="4711.0000004991889"/>
    <n v="78.516666674986482"/>
    <n v="3376.2166670244187"/>
    <n v="1"/>
    <s v="D559966"/>
    <s v="Closed"/>
    <x v="0"/>
  </r>
  <r>
    <s v="Fernandina Beach"/>
    <s v="JL TERRY (23)"/>
    <x v="13"/>
    <x v="484"/>
    <n v="1891"/>
    <x v="2"/>
    <x v="0"/>
    <d v="2020-12-25T07:12:00"/>
    <d v="2020-12-25T06:33:00"/>
    <x v="0"/>
    <x v="11"/>
    <n v="2340.000000083819"/>
    <n v="39.000000001396984"/>
    <n v="73749.000002641696"/>
    <n v="1"/>
    <s v="D560073"/>
    <s v="Closed"/>
    <x v="0"/>
  </r>
  <r>
    <s v="Fernandina Beach"/>
    <s v="JL TERRY (23)"/>
    <x v="13"/>
    <x v="964"/>
    <n v="807"/>
    <x v="2"/>
    <x v="0"/>
    <d v="2020-12-25T08:30:00"/>
    <d v="2020-12-25T07:12:00"/>
    <x v="0"/>
    <x v="11"/>
    <n v="4679.9999995389953"/>
    <n v="77.999999992316589"/>
    <n v="62945.999993799487"/>
    <n v="1"/>
    <s v="D560708"/>
    <s v="Closed"/>
    <x v="0"/>
  </r>
  <r>
    <s v="Marianna"/>
    <s v="ALTHA (12)"/>
    <x v="7"/>
    <x v="1048"/>
    <n v="13"/>
    <x v="1"/>
    <x v="0"/>
    <d v="2020-12-25T07:59:46"/>
    <d v="2020-12-25T05:17:00"/>
    <x v="0"/>
    <x v="11"/>
    <n v="9766.000000317581"/>
    <n v="162.76666667195968"/>
    <n v="2115.9666667354759"/>
    <n v="1"/>
    <s v="D559970"/>
    <s v="Closed"/>
    <x v="0"/>
  </r>
  <r>
    <s v="Fernandina Beach"/>
    <s v="JL TERRY (23)"/>
    <x v="21"/>
    <x v="1049"/>
    <n v="1"/>
    <x v="5"/>
    <x v="0"/>
    <d v="2020-12-25T08:39:00"/>
    <d v="2020-12-25T07:39:00"/>
    <x v="0"/>
    <x v="11"/>
    <n v="3600.0000004190952"/>
    <n v="60.000000006984919"/>
    <n v="60.000000006984919"/>
    <n v="1"/>
    <s v="C560040"/>
    <s v="Closed"/>
    <x v="0"/>
  </r>
  <r>
    <s v="Fernandina Beach"/>
    <s v="STEPDOWN (22)"/>
    <x v="14"/>
    <x v="861"/>
    <n v="1"/>
    <x v="4"/>
    <x v="0"/>
    <d v="2020-12-25T12:00:00"/>
    <d v="2020-12-25T11:09:00"/>
    <x v="0"/>
    <x v="11"/>
    <n v="3059.999999916181"/>
    <n v="50.999999998603016"/>
    <n v="50.999999998603016"/>
    <n v="1"/>
    <s v="C560080"/>
    <s v="Closed"/>
    <x v="0"/>
  </r>
  <r>
    <s v="Fernandina Beach"/>
    <s v="JL TERRY (23)"/>
    <x v="13"/>
    <x v="605"/>
    <n v="1"/>
    <x v="4"/>
    <x v="0"/>
    <d v="2020-12-25T18:40:45"/>
    <d v="2020-12-25T17:10:00"/>
    <x v="0"/>
    <x v="11"/>
    <n v="5444.9999998323619"/>
    <n v="90.749999997206032"/>
    <n v="90.749999997206032"/>
    <n v="1"/>
    <s v="C560083"/>
    <s v="Closed"/>
    <x v="0"/>
  </r>
  <r>
    <s v="Fernandina Beach"/>
    <s v="STEPDOWN (22)"/>
    <x v="14"/>
    <x v="872"/>
    <n v="7"/>
    <x v="4"/>
    <x v="0"/>
    <d v="2020-12-25T23:52:37"/>
    <d v="2020-12-25T22:07:00"/>
    <x v="0"/>
    <x v="11"/>
    <n v="6337.0000002672896"/>
    <n v="105.61666667112149"/>
    <n v="739.31666669785045"/>
    <n v="1"/>
    <s v="D560087"/>
    <s v="Closed"/>
    <x v="0"/>
  </r>
  <r>
    <s v="Fernandina Beach"/>
    <s v="STEPDOWN (22)"/>
    <x v="14"/>
    <x v="1050"/>
    <n v="1"/>
    <x v="4"/>
    <x v="0"/>
    <d v="2020-12-26T08:47:17"/>
    <d v="2020-12-26T07:37:00"/>
    <x v="0"/>
    <x v="11"/>
    <n v="4217.0000000623986"/>
    <n v="70.28333333437331"/>
    <n v="70.28333333437331"/>
    <n v="1"/>
    <s v="C560088"/>
    <s v="Closed"/>
    <x v="0"/>
  </r>
  <r>
    <s v="Marianna"/>
    <s v="BLOUNTSTOWN (18)"/>
    <x v="17"/>
    <x v="447"/>
    <n v="94"/>
    <x v="4"/>
    <x v="0"/>
    <d v="2020-12-26T09:35:22"/>
    <d v="2020-12-26T08:13:00"/>
    <x v="0"/>
    <x v="11"/>
    <n v="4941.9999998062849"/>
    <n v="82.366666663438082"/>
    <n v="7742.4666663631797"/>
    <n v="1"/>
    <s v="D560103"/>
    <s v="Closed"/>
    <x v="0"/>
  </r>
  <r>
    <s v="Marianna"/>
    <s v="BLOUNTSTOWN (18)"/>
    <x v="17"/>
    <x v="447"/>
    <n v="94"/>
    <x v="2"/>
    <x v="0"/>
    <d v="2020-12-26T10:56:47"/>
    <d v="2020-12-26T09:39:27"/>
    <x v="0"/>
    <x v="11"/>
    <n v="4639.9999996181577"/>
    <n v="77.333333326969296"/>
    <n v="7269.3333327351138"/>
    <n v="1"/>
    <s v="D560112"/>
    <s v="Closed"/>
    <x v="0"/>
  </r>
  <r>
    <s v="Marianna"/>
    <s v="BLOUNTSTOWN (18)"/>
    <x v="17"/>
    <x v="447"/>
    <n v="94"/>
    <x v="6"/>
    <x v="0"/>
    <d v="2020-12-26T13:39:01"/>
    <d v="2020-12-26T11:02:00"/>
    <x v="0"/>
    <x v="11"/>
    <n v="9421.0000001359731"/>
    <n v="157.01666666893288"/>
    <n v="14759.566666879691"/>
    <n v="1"/>
    <s v="D560121"/>
    <s v="Closed"/>
    <x v="0"/>
  </r>
  <r>
    <s v="Fernandina Beach"/>
    <s v="JL TERRY (23)"/>
    <x v="18"/>
    <x v="1051"/>
    <n v="1"/>
    <x v="4"/>
    <x v="0"/>
    <d v="2020-12-26T18:43:45"/>
    <d v="2020-12-26T17:09:00"/>
    <x v="0"/>
    <x v="11"/>
    <n v="5684.9999999860302"/>
    <n v="94.749999999767169"/>
    <n v="94.749999999767169"/>
    <n v="1"/>
    <s v="C560122"/>
    <s v="Closed"/>
    <x v="0"/>
  </r>
  <r>
    <s v="Marianna"/>
    <s v="MARIANNA (14)"/>
    <x v="16"/>
    <x v="260"/>
    <n v="2"/>
    <x v="5"/>
    <x v="0"/>
    <d v="2020-12-26T18:31:31"/>
    <d v="2020-12-26T17:44:00"/>
    <x v="0"/>
    <x v="11"/>
    <n v="2851.0000000940636"/>
    <n v="47.516666668234393"/>
    <n v="95.033333336468786"/>
    <n v="1"/>
    <s v="D560125"/>
    <s v="Closed"/>
    <x v="0"/>
  </r>
  <r>
    <s v="Fernandina Beach"/>
    <s v="JL TERRY (23)"/>
    <x v="18"/>
    <x v="1052"/>
    <n v="1"/>
    <x v="4"/>
    <x v="1"/>
    <d v="2020-12-26T18:46:35"/>
    <d v="2020-12-26T17:48:00"/>
    <x v="0"/>
    <x v="11"/>
    <n v="3515.0000000372529"/>
    <n v="58.583333333954215"/>
    <n v="58.583333333954215"/>
    <n v="1"/>
    <s v="C560124"/>
    <s v="Closed"/>
    <x v="0"/>
  </r>
  <r>
    <s v="Fernandina Beach"/>
    <s v="STEPDOWN (22)"/>
    <x v="12"/>
    <x v="1053"/>
    <n v="1"/>
    <x v="4"/>
    <x v="0"/>
    <d v="2020-12-27T09:06:11"/>
    <d v="2020-12-27T07:38:00"/>
    <x v="0"/>
    <x v="11"/>
    <n v="5290.9999996656552"/>
    <n v="88.18333332776092"/>
    <n v="88.18333332776092"/>
    <n v="1"/>
    <s v="C560126"/>
    <s v="Closed"/>
    <x v="0"/>
  </r>
  <r>
    <s v="Fernandina Beach"/>
    <s v="STEPDOWN (22)"/>
    <x v="14"/>
    <x v="1054"/>
    <n v="13"/>
    <x v="4"/>
    <x v="0"/>
    <d v="2020-12-27T09:05:06"/>
    <d v="2020-12-27T08:17:00"/>
    <x v="0"/>
    <x v="11"/>
    <n v="2886.0000001033768"/>
    <n v="48.100000001722947"/>
    <n v="625.30000002239831"/>
    <n v="1"/>
    <s v="D560127"/>
    <s v="Closed"/>
    <x v="0"/>
  </r>
  <r>
    <s v="Fernandina Beach"/>
    <s v="JL TERRY (23)"/>
    <x v="18"/>
    <x v="1055"/>
    <n v="1"/>
    <x v="4"/>
    <x v="0"/>
    <d v="2020-12-27T10:58:02"/>
    <d v="2020-12-27T09:53:00"/>
    <x v="0"/>
    <x v="11"/>
    <n v="3901.9999999785796"/>
    <n v="65.033333332976326"/>
    <n v="65.033333332976326"/>
    <n v="1"/>
    <s v="C560128"/>
    <s v="Closed"/>
    <x v="0"/>
  </r>
  <r>
    <s v="Fernandina Beach"/>
    <s v="AIP (24)"/>
    <x v="11"/>
    <x v="1056"/>
    <n v="2"/>
    <x v="5"/>
    <x v="0"/>
    <d v="2020-12-27T11:28:54"/>
    <d v="2020-12-27T10:40:00"/>
    <x v="0"/>
    <x v="11"/>
    <n v="2934.0000000083819"/>
    <n v="48.900000000139698"/>
    <n v="97.800000000279397"/>
    <n v="1"/>
    <s v="D560132"/>
    <s v="Closed"/>
    <x v="0"/>
  </r>
  <r>
    <s v="Fernandina Beach"/>
    <s v="AIP (24)"/>
    <x v="11"/>
    <x v="1057"/>
    <n v="1"/>
    <x v="5"/>
    <x v="0"/>
    <d v="2020-12-27T11:49:00"/>
    <d v="2020-12-27T11:11:00"/>
    <x v="0"/>
    <x v="11"/>
    <n v="2279.9999998882413"/>
    <n v="37.999999998137355"/>
    <n v="37.999999998137355"/>
    <n v="1"/>
    <s v="C560130"/>
    <s v="Closed"/>
    <x v="0"/>
  </r>
  <r>
    <s v="Fernandina Beach"/>
    <s v="JL TERRY (23)"/>
    <x v="18"/>
    <x v="559"/>
    <n v="1"/>
    <x v="5"/>
    <x v="0"/>
    <d v="2020-12-27T12:05:42"/>
    <d v="2020-12-27T11:40:00"/>
    <x v="0"/>
    <x v="11"/>
    <n v="1542.0000002486631"/>
    <n v="25.700000004144385"/>
    <n v="25.700000004144385"/>
    <n v="1"/>
    <s v="C560133"/>
    <s v="Closed"/>
    <x v="0"/>
  </r>
  <r>
    <s v="Fernandina Beach"/>
    <s v="AIP (24)"/>
    <x v="11"/>
    <x v="228"/>
    <n v="2"/>
    <x v="5"/>
    <x v="0"/>
    <d v="2020-12-27T14:29:45"/>
    <d v="2020-12-27T13:48:00"/>
    <x v="0"/>
    <x v="11"/>
    <n v="2505.0000003073364"/>
    <n v="41.750000005122274"/>
    <n v="83.500000010244548"/>
    <n v="1"/>
    <s v="D560137"/>
    <s v="Closed"/>
    <x v="0"/>
  </r>
  <r>
    <s v="Marianna"/>
    <s v="MARIANNA (14)"/>
    <x v="5"/>
    <x v="1058"/>
    <n v="1"/>
    <x v="5"/>
    <x v="0"/>
    <d v="2020-12-28T14:01:51"/>
    <d v="2020-12-28T12:36:00"/>
    <x v="0"/>
    <x v="11"/>
    <n v="5150.9999996284023"/>
    <n v="85.849999993806705"/>
    <n v="85.849999993806705"/>
    <n v="1"/>
    <s v="C560140"/>
    <s v="Closed"/>
    <x v="0"/>
  </r>
  <r>
    <s v="Marianna"/>
    <s v="MARIANNA (14)"/>
    <x v="5"/>
    <x v="1059"/>
    <n v="3"/>
    <x v="6"/>
    <x v="0"/>
    <d v="2020-12-28T22:09:31"/>
    <d v="2020-12-28T20:48:00"/>
    <x v="0"/>
    <x v="11"/>
    <n v="4890.9999998286366"/>
    <n v="81.516666663810611"/>
    <n v="244.54999999143183"/>
    <n v="1"/>
    <s v="D560142"/>
    <s v="Closed"/>
    <x v="0"/>
  </r>
  <r>
    <s v="Marianna"/>
    <s v="BLOUNTSTOWN (18)"/>
    <x v="17"/>
    <x v="1060"/>
    <n v="1"/>
    <x v="5"/>
    <x v="0"/>
    <d v="2020-12-29T14:29:17"/>
    <d v="2020-12-29T13:25:30"/>
    <x v="0"/>
    <x v="11"/>
    <n v="3827.0000000484288"/>
    <n v="63.78333333414048"/>
    <n v="63.78333333414048"/>
    <n v="1"/>
    <s v="D560145"/>
    <s v="Closed"/>
    <x v="0"/>
  </r>
  <r>
    <s v="Marianna"/>
    <s v="MARIANNA (14)"/>
    <x v="5"/>
    <x v="135"/>
    <n v="10"/>
    <x v="5"/>
    <x v="0"/>
    <d v="2020-12-30T11:30:29"/>
    <d v="2020-12-30T10:57:20"/>
    <x v="0"/>
    <x v="11"/>
    <n v="1989.0000003855675"/>
    <n v="33.150000006426126"/>
    <n v="331.50000006426126"/>
    <n v="1"/>
    <s v="D560150"/>
    <s v="Closed"/>
    <x v="0"/>
  </r>
  <r>
    <s v="Marianna"/>
    <s v="BLOUNTSTOWN (18)"/>
    <x v="17"/>
    <x v="1061"/>
    <n v="1"/>
    <x v="1"/>
    <x v="0"/>
    <d v="2020-12-30T21:48:18"/>
    <d v="2020-12-30T20:21:00"/>
    <x v="0"/>
    <x v="11"/>
    <n v="5237.9999998491257"/>
    <n v="87.299999997485429"/>
    <n v="87.299999997485429"/>
    <n v="1"/>
    <s v="D560152"/>
    <s v="Closed"/>
    <x v="0"/>
  </r>
  <r>
    <s v="Marianna"/>
    <s v="ALTHA (12)"/>
    <x v="7"/>
    <x v="380"/>
    <n v="1"/>
    <x v="1"/>
    <x v="0"/>
    <d v="2020-12-31T09:44:45"/>
    <d v="2020-12-31T08:25:53"/>
    <x v="0"/>
    <x v="11"/>
    <n v="4732.0000003790483"/>
    <n v="78.866666672984138"/>
    <n v="78.866666672984138"/>
    <n v="1"/>
    <s v="D560155"/>
    <s v="Closed"/>
    <x v="0"/>
  </r>
  <r>
    <s v="Marianna"/>
    <s v="MARIANNA (14)"/>
    <x v="10"/>
    <x v="309"/>
    <n v="30"/>
    <x v="6"/>
    <x v="0"/>
    <d v="2020-12-31T15:24:00"/>
    <d v="2020-12-31T14:45:00"/>
    <x v="0"/>
    <x v="11"/>
    <n v="2340.000000083819"/>
    <n v="39.000000001396984"/>
    <n v="1170.0000000419095"/>
    <n v="1"/>
    <s v="D560162"/>
    <s v="Closed"/>
    <x v="0"/>
  </r>
  <r>
    <s v="Marianna"/>
    <s v="MARIANNA (14)"/>
    <x v="15"/>
    <x v="734"/>
    <n v="39"/>
    <x v="4"/>
    <x v="0"/>
    <d v="2020-12-31T20:33:37"/>
    <d v="2020-12-31T19:43:35"/>
    <x v="0"/>
    <x v="11"/>
    <n v="3002.0000001881272"/>
    <n v="50.033333336468786"/>
    <n v="1951.3000001222827"/>
    <n v="1"/>
    <s v="D560168"/>
    <s v="Closed"/>
    <x v="0"/>
  </r>
  <r>
    <s v="Fernandina Beach"/>
    <s v="JL TERRY (23)"/>
    <x v="21"/>
    <x v="1062"/>
    <n v="1"/>
    <x v="2"/>
    <x v="1"/>
    <d v="2019-01-01T10:36:50"/>
    <d v="2019-01-01T08:31:52"/>
    <x v="1"/>
    <x v="0"/>
    <n v="7498.0000000912696"/>
    <n v="124.96666666818783"/>
    <n v="124.96666666818783"/>
    <n v="1"/>
    <s v="C534676"/>
    <s v="Closed"/>
    <x v="8"/>
  </r>
  <r>
    <s v="Marianna"/>
    <s v="CHIPOLA (15)"/>
    <x v="0"/>
    <x v="322"/>
    <n v="89"/>
    <x v="1"/>
    <x v="0"/>
    <d v="2019-01-01T16:06:37"/>
    <d v="2019-01-01T15:14:10"/>
    <x v="1"/>
    <x v="0"/>
    <n v="3147.0000001369044"/>
    <n v="52.45000000228174"/>
    <n v="4668.0500002030749"/>
    <n v="1"/>
    <s v="D534692"/>
    <s v="Closed"/>
    <x v="0"/>
  </r>
  <r>
    <s v="Marianna"/>
    <s v="MARIANNA (14)"/>
    <x v="10"/>
    <x v="1063"/>
    <n v="1"/>
    <x v="2"/>
    <x v="0"/>
    <d v="2019-01-01T20:17:04"/>
    <d v="2019-01-01T17:51:38"/>
    <x v="1"/>
    <x v="0"/>
    <n v="8725.9999998612329"/>
    <n v="145.43333333102055"/>
    <n v="145.43333333102055"/>
    <n v="1"/>
    <s v="D534698"/>
    <s v="Closed"/>
    <x v="0"/>
  </r>
  <r>
    <s v="Marianna"/>
    <s v="ALTHA (12)"/>
    <x v="7"/>
    <x v="1064"/>
    <n v="10"/>
    <x v="4"/>
    <x v="0"/>
    <d v="2019-01-02T14:06:05"/>
    <d v="2019-01-02T13:29:00"/>
    <x v="1"/>
    <x v="0"/>
    <n v="2225.0000002328306"/>
    <n v="37.083333337213844"/>
    <n v="370.83333337213844"/>
    <n v="1"/>
    <s v="D534705"/>
    <s v="Closed"/>
    <x v="0"/>
  </r>
  <r>
    <s v="Marianna"/>
    <s v="CHIPOLA (15)"/>
    <x v="4"/>
    <x v="15"/>
    <n v="26"/>
    <x v="6"/>
    <x v="0"/>
    <d v="2019-01-02T17:30:48"/>
    <d v="2019-01-02T15:56:00"/>
    <x v="1"/>
    <x v="0"/>
    <n v="5687.9999994300306"/>
    <n v="94.79999999050051"/>
    <n v="2464.7999997530133"/>
    <n v="1"/>
    <s v="D534715"/>
    <s v="Closed"/>
    <x v="0"/>
  </r>
  <r>
    <s v="Marianna"/>
    <s v="CHIPOLA (15)"/>
    <x v="0"/>
    <x v="1065"/>
    <n v="1"/>
    <x v="4"/>
    <x v="0"/>
    <d v="2019-01-02T21:50:41"/>
    <d v="2019-01-02T18:15:00"/>
    <x v="1"/>
    <x v="0"/>
    <n v="12941.00000008475"/>
    <n v="215.68333333474584"/>
    <n v="215.68333333474584"/>
    <n v="1"/>
    <s v="C534718"/>
    <s v="Closed"/>
    <x v="0"/>
  </r>
  <r>
    <s v="Fernandina Beach"/>
    <s v="JL TERRY (23)"/>
    <x v="22"/>
    <x v="1066"/>
    <n v="116"/>
    <x v="2"/>
    <x v="0"/>
    <d v="2019-01-03T15:25:03"/>
    <d v="2019-01-03T09:32:00"/>
    <x v="1"/>
    <x v="0"/>
    <n v="21182.999999960884"/>
    <n v="353.04999999934807"/>
    <n v="40953.799999924377"/>
    <n v="1"/>
    <s v="D534724"/>
    <s v="Closed"/>
    <x v="0"/>
  </r>
  <r>
    <s v="Marianna"/>
    <s v="CHIPOLA (15)"/>
    <x v="3"/>
    <x v="1067"/>
    <n v="8"/>
    <x v="10"/>
    <x v="1"/>
    <d v="2019-01-03T12:11:00"/>
    <d v="2019-01-03T11:49:00"/>
    <x v="1"/>
    <x v="0"/>
    <n v="1320.0000005308539"/>
    <n v="22.000000008847564"/>
    <n v="176.00000007078052"/>
    <n v="1"/>
    <s v="D534726"/>
    <s v="Closed"/>
    <x v="0"/>
  </r>
  <r>
    <s v="Marianna"/>
    <s v="MARIANNA (14)"/>
    <x v="10"/>
    <x v="1068"/>
    <n v="1"/>
    <x v="4"/>
    <x v="0"/>
    <d v="2019-01-03T19:01:02"/>
    <d v="2019-01-03T18:06:00"/>
    <x v="1"/>
    <x v="0"/>
    <n v="3301.9999999087304"/>
    <n v="55.033333331812173"/>
    <n v="55.033333331812173"/>
    <n v="1"/>
    <s v="C534732"/>
    <s v="Closed"/>
    <x v="0"/>
  </r>
  <r>
    <s v="Marianna"/>
    <s v="MARIANNA (14)"/>
    <x v="10"/>
    <x v="1069"/>
    <n v="3"/>
    <x v="4"/>
    <x v="0"/>
    <d v="2019-01-03T19:00:08"/>
    <d v="2019-01-03T18:06:00"/>
    <x v="1"/>
    <x v="0"/>
    <n v="3247.999999858439"/>
    <n v="54.133333330973983"/>
    <n v="162.39999999292195"/>
    <n v="1"/>
    <s v="D534733"/>
    <s v="Closed"/>
    <x v="0"/>
  </r>
  <r>
    <s v="Marianna"/>
    <s v="ALTHA (12)"/>
    <x v="7"/>
    <x v="1070"/>
    <n v="23"/>
    <x v="1"/>
    <x v="0"/>
    <d v="2019-01-03T23:42:10"/>
    <d v="2019-01-03T22:25:06"/>
    <x v="1"/>
    <x v="0"/>
    <n v="4624.0000002784654"/>
    <n v="77.066666671307757"/>
    <n v="1772.5333334400784"/>
    <n v="1"/>
    <s v="D534743"/>
    <s v="Closed"/>
    <x v="0"/>
  </r>
  <r>
    <s v="Marianna"/>
    <s v="CAVERNS ROAD (11)"/>
    <x v="9"/>
    <x v="1071"/>
    <n v="2"/>
    <x v="10"/>
    <x v="0"/>
    <d v="2019-01-04T10:07:20"/>
    <d v="2019-01-04T06:53:00"/>
    <x v="1"/>
    <x v="0"/>
    <n v="11659.999999869615"/>
    <n v="194.33333333116025"/>
    <n v="388.66666666232049"/>
    <n v="1"/>
    <s v="D534752"/>
    <s v="Closed"/>
    <x v="0"/>
  </r>
  <r>
    <s v="Marianna"/>
    <s v="MARIANNA (14)"/>
    <x v="5"/>
    <x v="1072"/>
    <n v="1"/>
    <x v="5"/>
    <x v="1"/>
    <d v="2019-01-04T11:28:23"/>
    <d v="2019-01-04T08:25:00"/>
    <x v="1"/>
    <x v="0"/>
    <n v="11002.999999676831"/>
    <n v="183.38333332794718"/>
    <n v="183.38333332794718"/>
    <n v="1"/>
    <s v="D534750"/>
    <s v="Closed"/>
    <x v="0"/>
  </r>
  <r>
    <s v="Fernandina Beach"/>
    <s v="STEPDOWN (22)"/>
    <x v="14"/>
    <x v="1073"/>
    <n v="1"/>
    <x v="2"/>
    <x v="0"/>
    <d v="2019-01-04T10:39:01"/>
    <d v="2019-01-04T09:33:00"/>
    <x v="1"/>
    <x v="0"/>
    <n v="3960.9999999403954"/>
    <n v="66.016666665673256"/>
    <n v="66.016666665673256"/>
    <n v="1"/>
    <s v="C534748"/>
    <s v="Closed"/>
    <x v="8"/>
  </r>
  <r>
    <s v="Marianna"/>
    <s v="BLOUNTSTOWN (18)"/>
    <x v="17"/>
    <x v="306"/>
    <n v="1"/>
    <x v="2"/>
    <x v="0"/>
    <d v="2019-01-04T10:54:00"/>
    <d v="2019-01-04T09:35:00"/>
    <x v="1"/>
    <x v="0"/>
    <n v="4740.0000003632158"/>
    <n v="79.000000006053597"/>
    <n v="79.000000006053597"/>
    <n v="1"/>
    <s v="C534749"/>
    <s v="Closed"/>
    <x v="0"/>
  </r>
  <r>
    <s v="Marianna"/>
    <s v="CHIPOLA (15)"/>
    <x v="1"/>
    <x v="1074"/>
    <n v="1"/>
    <x v="1"/>
    <x v="0"/>
    <d v="2019-01-04T15:43:47"/>
    <d v="2019-01-04T15:11:00"/>
    <x v="1"/>
    <x v="0"/>
    <n v="1966.9999996433035"/>
    <n v="32.783333327388391"/>
    <n v="32.783333327388391"/>
    <n v="1"/>
    <s v="D534760"/>
    <s v="Closed"/>
    <x v="0"/>
  </r>
  <r>
    <s v="Marianna"/>
    <s v="CHIPOLA (15)"/>
    <x v="4"/>
    <x v="1075"/>
    <n v="2"/>
    <x v="1"/>
    <x v="0"/>
    <d v="2019-01-04T16:37:00"/>
    <d v="2019-01-04T15:41:00"/>
    <x v="1"/>
    <x v="0"/>
    <n v="3360.0000002654269"/>
    <n v="56.000000004423782"/>
    <n v="112.00000000884756"/>
    <n v="1"/>
    <s v="D534764"/>
    <s v="Closed"/>
    <x v="0"/>
  </r>
  <r>
    <s v="Marianna"/>
    <s v="MARIANNA (14)"/>
    <x v="5"/>
    <x v="1076"/>
    <n v="1"/>
    <x v="4"/>
    <x v="0"/>
    <d v="2019-01-05T00:20:55"/>
    <d v="2019-01-04T23:22:18"/>
    <x v="1"/>
    <x v="0"/>
    <n v="3516.9999998761341"/>
    <n v="58.616666664602235"/>
    <n v="58.616666664602235"/>
    <n v="1"/>
    <s v="D534766"/>
    <s v="Closed"/>
    <x v="0"/>
  </r>
  <r>
    <s v="Marianna"/>
    <s v="ALTHA (12)"/>
    <x v="7"/>
    <x v="296"/>
    <n v="23"/>
    <x v="6"/>
    <x v="0"/>
    <d v="2019-01-05T11:48:37"/>
    <d v="2019-01-05T10:59:22"/>
    <x v="1"/>
    <x v="0"/>
    <n v="2954.9999998882413"/>
    <n v="49.249999998137355"/>
    <n v="1132.7499999571592"/>
    <n v="1"/>
    <s v="D534777"/>
    <s v="Closed"/>
    <x v="0"/>
  </r>
  <r>
    <s v="Marianna"/>
    <s v="MARIANNA (14)"/>
    <x v="5"/>
    <x v="1077"/>
    <n v="1"/>
    <x v="4"/>
    <x v="0"/>
    <d v="2019-01-06T12:38:11"/>
    <d v="2019-01-06T10:41:54"/>
    <x v="1"/>
    <x v="0"/>
    <n v="6977.0000002579764"/>
    <n v="116.28333333763294"/>
    <n v="116.28333333763294"/>
    <n v="1"/>
    <s v="D534784"/>
    <s v="Closed"/>
    <x v="0"/>
  </r>
  <r>
    <s v="Marianna"/>
    <s v="CHIPOLA (15)"/>
    <x v="3"/>
    <x v="1078"/>
    <n v="1"/>
    <x v="10"/>
    <x v="0"/>
    <d v="2019-01-06T18:14:46"/>
    <d v="2019-01-06T16:24:33"/>
    <x v="1"/>
    <x v="0"/>
    <n v="6613.0000000353903"/>
    <n v="110.2166666672565"/>
    <n v="110.2166666672565"/>
    <n v="1"/>
    <s v="D534786"/>
    <s v="Closed"/>
    <x v="0"/>
  </r>
  <r>
    <s v="Marianna"/>
    <s v="CHIPOLA (15)"/>
    <x v="4"/>
    <x v="1079"/>
    <n v="2"/>
    <x v="4"/>
    <x v="0"/>
    <d v="2019-01-06T19:39:26"/>
    <d v="2019-01-06T18:47:32"/>
    <x v="1"/>
    <x v="0"/>
    <n v="3114.0000005951151"/>
    <n v="51.900000009918585"/>
    <n v="103.80000001983717"/>
    <n v="1"/>
    <s v="D534788"/>
    <s v="Closed"/>
    <x v="0"/>
  </r>
  <r>
    <s v="Marianna"/>
    <s v="CHIPOLA (15)"/>
    <x v="1"/>
    <x v="1080"/>
    <n v="3"/>
    <x v="2"/>
    <x v="0"/>
    <d v="2019-01-07T13:23:28"/>
    <d v="2019-01-07T11:46:00"/>
    <x v="1"/>
    <x v="0"/>
    <n v="5848.0000003706664"/>
    <n v="97.46666667284444"/>
    <n v="292.40000001853332"/>
    <n v="1"/>
    <s v="D534791"/>
    <s v="Closed"/>
    <x v="0"/>
  </r>
  <r>
    <s v="Marianna"/>
    <s v="CAVERNS ROAD (11)"/>
    <x v="8"/>
    <x v="1081"/>
    <n v="3"/>
    <x v="10"/>
    <x v="0"/>
    <d v="2019-01-07T15:12:00"/>
    <d v="2019-01-07T12:46:00"/>
    <x v="1"/>
    <x v="0"/>
    <n v="8759.9999996367842"/>
    <n v="145.9999999939464"/>
    <n v="437.99999998183921"/>
    <n v="1"/>
    <s v="D534796"/>
    <s v="Closed"/>
    <x v="0"/>
  </r>
  <r>
    <s v="Fernandina Beach"/>
    <s v="AIP (24)"/>
    <x v="11"/>
    <x v="985"/>
    <n v="10"/>
    <x v="5"/>
    <x v="0"/>
    <d v="2019-01-07T15:19:54"/>
    <d v="2019-01-07T14:47:09"/>
    <x v="1"/>
    <x v="0"/>
    <n v="1964.9999998044223"/>
    <n v="32.749999996740371"/>
    <n v="327.49999996740371"/>
    <n v="1"/>
    <s v="D534801"/>
    <s v="Closed"/>
    <x v="0"/>
  </r>
  <r>
    <s v="Marianna"/>
    <s v="MARIANNA (14)"/>
    <x v="5"/>
    <x v="1082"/>
    <n v="1"/>
    <x v="1"/>
    <x v="0"/>
    <d v="2019-01-07T19:33:25"/>
    <d v="2019-01-07T16:35:00"/>
    <x v="1"/>
    <x v="0"/>
    <n v="10705.000000423752"/>
    <n v="178.4166666737292"/>
    <n v="178.4166666737292"/>
    <n v="1"/>
    <s v="C534803"/>
    <s v="Closed"/>
    <x v="0"/>
  </r>
  <r>
    <s v="Marianna"/>
    <s v="CAVERNS ROAD (11)"/>
    <x v="9"/>
    <x v="132"/>
    <n v="27"/>
    <x v="4"/>
    <x v="0"/>
    <d v="2019-01-08T10:53:00"/>
    <d v="2019-01-08T09:49:00"/>
    <x v="1"/>
    <x v="0"/>
    <n v="3839.9999999441206"/>
    <n v="63.999999999068677"/>
    <n v="1727.9999999748543"/>
    <n v="1"/>
    <s v="D534819"/>
    <s v="Closed"/>
    <x v="0"/>
  </r>
  <r>
    <s v="Marianna"/>
    <s v="MARIANNA (14)"/>
    <x v="10"/>
    <x v="1083"/>
    <n v="1"/>
    <x v="2"/>
    <x v="0"/>
    <d v="2019-01-08T10:45:02"/>
    <d v="2019-01-08T09:53:00"/>
    <x v="1"/>
    <x v="0"/>
    <n v="3121.9999999506399"/>
    <n v="52.033333332510665"/>
    <n v="52.033333332510665"/>
    <n v="1"/>
    <s v="D534818"/>
    <s v="Closed"/>
    <x v="0"/>
  </r>
  <r>
    <s v="Marianna"/>
    <s v="CAVERNS ROAD (11)"/>
    <x v="9"/>
    <x v="132"/>
    <n v="27"/>
    <x v="10"/>
    <x v="0"/>
    <d v="2019-01-08T15:25:00"/>
    <d v="2019-01-08T14:40:00"/>
    <x v="1"/>
    <x v="0"/>
    <n v="2700"/>
    <n v="45"/>
    <n v="1215"/>
    <n v="1"/>
    <s v="D534825"/>
    <s v="Closed"/>
    <x v="0"/>
  </r>
  <r>
    <s v="Fernandina Beach"/>
    <s v="JL TERRY (23)"/>
    <x v="13"/>
    <x v="1084"/>
    <n v="1"/>
    <x v="2"/>
    <x v="0"/>
    <d v="2019-01-08T15:19:51"/>
    <d v="2019-01-08T14:49:00"/>
    <x v="1"/>
    <x v="0"/>
    <n v="1851.0000001871958"/>
    <n v="30.850000003119931"/>
    <n v="30.850000003119931"/>
    <n v="1"/>
    <s v="C534823"/>
    <s v="Closed"/>
    <x v="0"/>
  </r>
  <r>
    <s v="Marianna"/>
    <s v="MARIANNA (14)"/>
    <x v="5"/>
    <x v="1085"/>
    <n v="2"/>
    <x v="10"/>
    <x v="0"/>
    <d v="2019-01-08T19:03:36"/>
    <d v="2019-01-08T15:52:00"/>
    <x v="1"/>
    <x v="0"/>
    <n v="11495.999999879859"/>
    <n v="191.59999999799766"/>
    <n v="383.19999999599531"/>
    <n v="1"/>
    <s v="D534835"/>
    <s v="Closed"/>
    <x v="0"/>
  </r>
  <r>
    <s v="Marianna"/>
    <s v="MARIANNA (14)"/>
    <x v="5"/>
    <x v="1086"/>
    <n v="5"/>
    <x v="10"/>
    <x v="0"/>
    <d v="2019-01-08T17:34:47"/>
    <d v="2019-01-08T16:06:00"/>
    <x v="1"/>
    <x v="0"/>
    <n v="5327.0000005373731"/>
    <n v="88.783333342289552"/>
    <n v="443.91666671144776"/>
    <n v="1"/>
    <s v="D534834"/>
    <s v="Closed"/>
    <x v="0"/>
  </r>
  <r>
    <s v="Marianna"/>
    <s v="MARIANNA (14)"/>
    <x v="5"/>
    <x v="1087"/>
    <n v="5"/>
    <x v="4"/>
    <x v="0"/>
    <d v="2019-01-08T17:35:00"/>
    <d v="2019-01-08T16:40:00"/>
    <x v="1"/>
    <x v="0"/>
    <n v="3300.0000000698492"/>
    <n v="55.000000001164153"/>
    <n v="275.00000000582077"/>
    <n v="1"/>
    <s v="D534837"/>
    <s v="Closed"/>
    <x v="0"/>
  </r>
  <r>
    <s v="Marianna"/>
    <s v="BLOUNTSTOWN (18)"/>
    <x v="17"/>
    <x v="1088"/>
    <n v="5"/>
    <x v="1"/>
    <x v="0"/>
    <d v="2019-01-09T16:22:00"/>
    <d v="2019-01-09T14:02:00"/>
    <x v="1"/>
    <x v="0"/>
    <n v="8399.9999997206032"/>
    <n v="139.99999999534339"/>
    <n v="699.99999997671694"/>
    <n v="1"/>
    <s v="D534856"/>
    <s v="Closed"/>
    <x v="0"/>
  </r>
  <r>
    <s v="Marianna"/>
    <s v="CAVERNS ROAD (11)"/>
    <x v="8"/>
    <x v="1089"/>
    <n v="15"/>
    <x v="10"/>
    <x v="0"/>
    <d v="2019-01-09T18:45:00"/>
    <d v="2019-01-09T14:45:00"/>
    <x v="1"/>
    <x v="0"/>
    <n v="14399.999999790452"/>
    <n v="239.99999999650754"/>
    <n v="3599.9999999476131"/>
    <n v="1"/>
    <s v="D534851"/>
    <s v="Closed"/>
    <x v="0"/>
  </r>
  <r>
    <s v="Marianna"/>
    <s v="MARIANNA (14)"/>
    <x v="10"/>
    <x v="1068"/>
    <n v="1"/>
    <x v="4"/>
    <x v="0"/>
    <d v="2019-01-09T20:16:35"/>
    <d v="2019-01-09T18:46:24"/>
    <x v="1"/>
    <x v="0"/>
    <n v="5411.0000000568107"/>
    <n v="90.183333334280178"/>
    <n v="90.183333334280178"/>
    <n v="1"/>
    <s v="C534858"/>
    <s v="Closed"/>
    <x v="0"/>
  </r>
  <r>
    <s v="Marianna"/>
    <s v="CAVERNS ROAD (11)"/>
    <x v="8"/>
    <x v="1090"/>
    <n v="1"/>
    <x v="4"/>
    <x v="0"/>
    <d v="2019-01-10T00:42:31"/>
    <d v="2019-01-09T23:55:00"/>
    <x v="1"/>
    <x v="0"/>
    <n v="2850.9999994654208"/>
    <n v="47.516666657757014"/>
    <n v="47.516666657757014"/>
    <n v="1"/>
    <s v="C534861"/>
    <s v="Closed"/>
    <x v="0"/>
  </r>
  <r>
    <s v="Marianna"/>
    <s v="MARIANNA (14)"/>
    <x v="5"/>
    <x v="1091"/>
    <n v="1"/>
    <x v="2"/>
    <x v="0"/>
    <d v="2019-01-10T13:22:32"/>
    <d v="2019-01-10T11:50:00"/>
    <x v="1"/>
    <x v="0"/>
    <n v="5552.0000003278255"/>
    <n v="92.533333338797092"/>
    <n v="92.533333338797092"/>
    <n v="1"/>
    <s v="C534865"/>
    <s v="Closed"/>
    <x v="0"/>
  </r>
  <r>
    <s v="Marianna"/>
    <s v="MARIANNA (14)"/>
    <x v="10"/>
    <x v="1092"/>
    <n v="1"/>
    <x v="4"/>
    <x v="0"/>
    <d v="2019-01-10T14:26:00"/>
    <d v="2019-01-10T13:00:00"/>
    <x v="1"/>
    <x v="0"/>
    <n v="5160.0000004749745"/>
    <n v="86.000000007916242"/>
    <n v="86.000000007916242"/>
    <n v="1"/>
    <s v="C534866"/>
    <s v="Closed"/>
    <x v="0"/>
  </r>
  <r>
    <s v="Marianna"/>
    <s v="MARIANNA (14)"/>
    <x v="5"/>
    <x v="1093"/>
    <n v="1"/>
    <x v="10"/>
    <x v="0"/>
    <d v="2019-01-10T17:28:39"/>
    <d v="2019-01-10T16:19:00"/>
    <x v="1"/>
    <x v="0"/>
    <n v="4178.9999999804422"/>
    <n v="69.649999999674037"/>
    <n v="69.649999999674037"/>
    <n v="1"/>
    <s v="C534871"/>
    <s v="Closed"/>
    <x v="0"/>
  </r>
  <r>
    <s v="Marianna"/>
    <s v="MARIANNA (14)"/>
    <x v="10"/>
    <x v="1094"/>
    <n v="1"/>
    <x v="10"/>
    <x v="0"/>
    <d v="2019-01-10T18:02:42"/>
    <d v="2019-01-10T16:42:21"/>
    <x v="1"/>
    <x v="0"/>
    <n v="4821.0000004386529"/>
    <n v="80.350000007310882"/>
    <n v="80.350000007310882"/>
    <n v="1"/>
    <s v="C534872"/>
    <s v="Closed"/>
    <x v="0"/>
  </r>
  <r>
    <s v="Marianna"/>
    <s v="MARIANNA (14)"/>
    <x v="10"/>
    <x v="1095"/>
    <n v="9"/>
    <x v="0"/>
    <x v="0"/>
    <d v="2019-01-11T13:18:50"/>
    <d v="2019-01-11T12:28:00"/>
    <x v="1"/>
    <x v="0"/>
    <n v="3050.0000000931323"/>
    <n v="50.833333334885538"/>
    <n v="457.50000001396984"/>
    <n v="1"/>
    <s v="D534877"/>
    <s v="Closed"/>
    <x v="0"/>
  </r>
  <r>
    <s v="Marianna"/>
    <s v="CHIPOLA (15)"/>
    <x v="3"/>
    <x v="136"/>
    <n v="33"/>
    <x v="10"/>
    <x v="0"/>
    <d v="2019-01-11T15:36:53"/>
    <d v="2019-01-11T14:20:00"/>
    <x v="1"/>
    <x v="0"/>
    <n v="4613.0000002216548"/>
    <n v="76.88333333702758"/>
    <n v="2537.1500001219101"/>
    <n v="1"/>
    <s v="D534887"/>
    <s v="Closed"/>
    <x v="0"/>
  </r>
  <r>
    <s v="Marianna"/>
    <s v="MARIANNA (14)"/>
    <x v="10"/>
    <x v="502"/>
    <n v="1"/>
    <x v="1"/>
    <x v="0"/>
    <d v="2019-01-11T20:51:30"/>
    <d v="2019-01-11T19:42:00"/>
    <x v="1"/>
    <x v="0"/>
    <n v="4170.0000003911555"/>
    <n v="69.500000006519258"/>
    <n v="69.500000006519258"/>
    <n v="1"/>
    <s v="C534891"/>
    <s v="Closed"/>
    <x v="0"/>
  </r>
  <r>
    <s v="Marianna"/>
    <s v="CHIPOLA (15)"/>
    <x v="0"/>
    <x v="1096"/>
    <n v="1"/>
    <x v="1"/>
    <x v="0"/>
    <d v="2019-01-12T16:06:02"/>
    <d v="2019-01-12T14:47:00"/>
    <x v="1"/>
    <x v="0"/>
    <n v="4742.000000202097"/>
    <n v="79.033333336701617"/>
    <n v="79.033333336701617"/>
    <n v="1"/>
    <s v="C534894"/>
    <s v="Closed"/>
    <x v="0"/>
  </r>
  <r>
    <s v="Marianna"/>
    <s v="CAVERNS ROAD (11)"/>
    <x v="26"/>
    <x v="1097"/>
    <n v="1"/>
    <x v="5"/>
    <x v="0"/>
    <d v="2019-01-13T00:02:46"/>
    <d v="2019-01-12T22:36:13"/>
    <x v="1"/>
    <x v="0"/>
    <n v="5193.0000000167638"/>
    <n v="86.550000000279397"/>
    <n v="86.550000000279397"/>
    <n v="1"/>
    <s v="C534895"/>
    <s v="Closed"/>
    <x v="0"/>
  </r>
  <r>
    <s v="Fernandina Beach"/>
    <s v="AIP (24)"/>
    <x v="11"/>
    <x v="679"/>
    <n v="8"/>
    <x v="4"/>
    <x v="0"/>
    <d v="2019-01-13T11:26:16"/>
    <d v="2019-01-13T08:15:12"/>
    <x v="1"/>
    <x v="0"/>
    <n v="11463.999999943189"/>
    <n v="191.06666666571982"/>
    <n v="1528.5333333257586"/>
    <n v="1"/>
    <s v="D534899"/>
    <s v="Closed"/>
    <x v="0"/>
  </r>
  <r>
    <s v="Marianna"/>
    <s v="MARIANNA (14)"/>
    <x v="10"/>
    <x v="309"/>
    <n v="32"/>
    <x v="6"/>
    <x v="0"/>
    <d v="2019-01-14T15:04:30"/>
    <d v="2019-01-14T14:03:51"/>
    <x v="1"/>
    <x v="0"/>
    <n v="3639.0000001061708"/>
    <n v="60.650000001769513"/>
    <n v="1940.8000000566244"/>
    <n v="1"/>
    <s v="D534908"/>
    <s v="Closed"/>
    <x v="0"/>
  </r>
  <r>
    <s v="Marianna"/>
    <s v="MARIANNA (14)"/>
    <x v="5"/>
    <x v="1098"/>
    <n v="1"/>
    <x v="5"/>
    <x v="1"/>
    <d v="2019-01-14T20:13:10"/>
    <d v="2019-01-14T15:40:00"/>
    <x v="1"/>
    <x v="0"/>
    <n v="16389.999999781139"/>
    <n v="273.16666666301899"/>
    <n v="273.16666666301899"/>
    <n v="1"/>
    <s v="C534910"/>
    <s v="Closed"/>
    <x v="0"/>
  </r>
  <r>
    <s v="Marianna"/>
    <s v="CHIPOLA (15)"/>
    <x v="3"/>
    <x v="659"/>
    <n v="149"/>
    <x v="10"/>
    <x v="0"/>
    <d v="2019-01-14T20:18:00"/>
    <d v="2019-01-14T17:27:00"/>
    <x v="1"/>
    <x v="0"/>
    <n v="10260.000000125729"/>
    <n v="171.00000000209548"/>
    <n v="25479.000000312226"/>
    <n v="1"/>
    <s v="D534955"/>
    <s v="Closed"/>
    <x v="0"/>
  </r>
  <r>
    <s v="Marianna"/>
    <s v="CHIPOLA (15)"/>
    <x v="3"/>
    <x v="1099"/>
    <n v="3"/>
    <x v="2"/>
    <x v="0"/>
    <d v="2019-01-15T12:02:15"/>
    <d v="2019-01-15T09:11:00"/>
    <x v="1"/>
    <x v="0"/>
    <n v="10274.999999860302"/>
    <n v="171.24999999767169"/>
    <n v="513.74999999301508"/>
    <n v="1"/>
    <s v="D534969"/>
    <s v="Closed"/>
    <x v="0"/>
  </r>
  <r>
    <s v="Marianna"/>
    <s v="CHIPOLA (15)"/>
    <x v="0"/>
    <x v="1100"/>
    <n v="33"/>
    <x v="6"/>
    <x v="0"/>
    <d v="2019-01-15T13:03:03"/>
    <d v="2019-01-15T12:16:15"/>
    <x v="1"/>
    <x v="0"/>
    <n v="2808.0000001005828"/>
    <n v="46.800000001676381"/>
    <n v="1544.4000000553206"/>
    <n v="1"/>
    <s v="D534978"/>
    <s v="Closed"/>
    <x v="0"/>
  </r>
  <r>
    <s v="Marianna"/>
    <s v="MARIANNA (14)"/>
    <x v="10"/>
    <x v="300"/>
    <n v="11"/>
    <x v="4"/>
    <x v="0"/>
    <d v="2019-01-15T14:37:00"/>
    <d v="2019-01-15T12:54:00"/>
    <x v="1"/>
    <x v="0"/>
    <n v="6180.0000000279397"/>
    <n v="103.00000000046566"/>
    <n v="1133.0000000051223"/>
    <n v="1"/>
    <s v="D535659"/>
    <s v="Closed"/>
    <x v="0"/>
  </r>
  <r>
    <s v="Marianna"/>
    <s v="MARIANNA (14)"/>
    <x v="10"/>
    <x v="1101"/>
    <n v="1"/>
    <x v="4"/>
    <x v="0"/>
    <d v="2019-01-15T14:38:13"/>
    <d v="2019-01-15T13:40:33"/>
    <x v="1"/>
    <x v="0"/>
    <n v="3459.9999997531995"/>
    <n v="57.666666662553325"/>
    <n v="57.666666662553325"/>
    <n v="1"/>
    <s v="C534983"/>
    <s v="Closed"/>
    <x v="0"/>
  </r>
  <r>
    <s v="Marianna"/>
    <s v="BLOUNTSTOWN (18)"/>
    <x v="17"/>
    <x v="447"/>
    <n v="100"/>
    <x v="1"/>
    <x v="0"/>
    <d v="2019-01-15T16:55:56"/>
    <d v="2019-01-15T14:41:00"/>
    <x v="1"/>
    <x v="0"/>
    <n v="8095.9999996935949"/>
    <n v="134.93333332822658"/>
    <n v="13493.333332822658"/>
    <n v="1"/>
    <s v="D534998"/>
    <s v="Closed"/>
    <x v="0"/>
  </r>
  <r>
    <s v="Marianna"/>
    <s v="CHIPOLA (15)"/>
    <x v="3"/>
    <x v="652"/>
    <n v="11"/>
    <x v="6"/>
    <x v="0"/>
    <d v="2019-01-17T15:26:00"/>
    <d v="2019-01-17T14:25:00"/>
    <x v="1"/>
    <x v="0"/>
    <n v="3659.9999999860302"/>
    <n v="60.999999999767169"/>
    <n v="670.99999999743886"/>
    <n v="1"/>
    <s v="D535022"/>
    <s v="Closed"/>
    <x v="0"/>
  </r>
  <r>
    <s v="Marianna"/>
    <s v="MARIANNA (14)"/>
    <x v="10"/>
    <x v="107"/>
    <n v="29"/>
    <x v="10"/>
    <x v="0"/>
    <d v="2019-01-17T16:11:00"/>
    <d v="2019-01-17T14:27:00"/>
    <x v="1"/>
    <x v="0"/>
    <n v="6240.0000002235174"/>
    <n v="104.00000000372529"/>
    <n v="3016.0000001080334"/>
    <n v="1"/>
    <s v="D535027"/>
    <s v="Closed"/>
    <x v="0"/>
  </r>
  <r>
    <s v="Marianna"/>
    <s v="MARIANNA (14)"/>
    <x v="5"/>
    <x v="1087"/>
    <n v="5"/>
    <x v="7"/>
    <x v="0"/>
    <d v="2019-01-17T23:37:32"/>
    <d v="2019-01-17T22:35:47"/>
    <x v="1"/>
    <x v="0"/>
    <n v="3704.9999998183921"/>
    <n v="61.749999996973202"/>
    <n v="308.74999998486601"/>
    <n v="1"/>
    <s v="D535034"/>
    <s v="Closed"/>
    <x v="0"/>
  </r>
  <r>
    <s v="Marianna"/>
    <s v="CHIPOLA (15)"/>
    <x v="3"/>
    <x v="395"/>
    <n v="594"/>
    <x v="10"/>
    <x v="0"/>
    <d v="2019-01-18T03:52:17"/>
    <d v="2019-01-18T03:35:00"/>
    <x v="1"/>
    <x v="0"/>
    <n v="1037.0000003837049"/>
    <n v="17.283333339728415"/>
    <n v="10266.300003798679"/>
    <n v="1"/>
    <s v="D535035"/>
    <s v="Closed"/>
    <x v="0"/>
  </r>
  <r>
    <s v="Marianna"/>
    <s v="CHIPOLA (15)"/>
    <x v="3"/>
    <x v="1102"/>
    <n v="15"/>
    <x v="2"/>
    <x v="0"/>
    <d v="2019-01-18T20:26:21"/>
    <d v="2019-01-18T18:33:00"/>
    <x v="1"/>
    <x v="0"/>
    <n v="6800.9999999776483"/>
    <n v="113.34999999962747"/>
    <n v="1700.2499999944121"/>
    <n v="1"/>
    <s v="D535058"/>
    <s v="Closed"/>
    <x v="0"/>
  </r>
  <r>
    <s v="Marianna"/>
    <s v="MARIANNA (14)"/>
    <x v="5"/>
    <x v="1103"/>
    <n v="43"/>
    <x v="1"/>
    <x v="0"/>
    <d v="2019-01-19T11:12:18"/>
    <d v="2019-01-19T10:04:47"/>
    <x v="1"/>
    <x v="0"/>
    <n v="4050.9999996051192"/>
    <n v="67.51666666008532"/>
    <n v="2903.2166663836688"/>
    <n v="1"/>
    <s v="D535068"/>
    <s v="Closed"/>
    <x v="0"/>
  </r>
  <r>
    <s v="Marianna"/>
    <s v="MARIANNA (14)"/>
    <x v="10"/>
    <x v="73"/>
    <n v="14"/>
    <x v="1"/>
    <x v="0"/>
    <d v="2019-01-19T15:18:07"/>
    <d v="2019-01-19T12:23:00"/>
    <x v="1"/>
    <x v="0"/>
    <n v="10507.000000029802"/>
    <n v="175.11666666716337"/>
    <n v="2451.6333333402872"/>
    <n v="1"/>
    <s v="D535074"/>
    <s v="Closed"/>
    <x v="0"/>
  </r>
  <r>
    <s v="Marianna"/>
    <s v="CHIPOLA (15)"/>
    <x v="0"/>
    <x v="1104"/>
    <n v="5"/>
    <x v="1"/>
    <x v="0"/>
    <d v="2019-01-19T16:05:07"/>
    <d v="2019-01-19T12:53:03"/>
    <x v="1"/>
    <x v="0"/>
    <n v="11524.000000138767"/>
    <n v="192.06666666897945"/>
    <n v="960.33333334489726"/>
    <n v="1"/>
    <s v="D535079"/>
    <s v="Closed"/>
    <x v="0"/>
  </r>
  <r>
    <s v="Marianna"/>
    <s v="CHIPOLA (15)"/>
    <x v="4"/>
    <x v="1105"/>
    <n v="3"/>
    <x v="6"/>
    <x v="0"/>
    <d v="2019-01-19T15:43:03"/>
    <d v="2019-01-19T13:57:31"/>
    <x v="1"/>
    <x v="0"/>
    <n v="6332.0000003557652"/>
    <n v="105.53333333926275"/>
    <n v="316.60000001778826"/>
    <n v="1"/>
    <s v="D535080"/>
    <s v="Closed"/>
    <x v="0"/>
  </r>
  <r>
    <s v="Marianna"/>
    <s v="CHIPOLA (15)"/>
    <x v="4"/>
    <x v="1106"/>
    <n v="2"/>
    <x v="6"/>
    <x v="0"/>
    <d v="2019-01-19T15:31:24"/>
    <d v="2019-01-19T14:09:00"/>
    <x v="1"/>
    <x v="0"/>
    <n v="4943.9999996451661"/>
    <n v="82.399999994086102"/>
    <n v="164.7999999881722"/>
    <n v="1"/>
    <s v="D535078"/>
    <s v="Closed"/>
    <x v="0"/>
  </r>
  <r>
    <s v="Marianna"/>
    <s v="MARIANNA (14)"/>
    <x v="5"/>
    <x v="1107"/>
    <n v="8"/>
    <x v="1"/>
    <x v="0"/>
    <d v="2019-01-19T17:21:22"/>
    <d v="2019-01-19T15:27:56"/>
    <x v="1"/>
    <x v="0"/>
    <n v="6805.9999998891726"/>
    <n v="113.43333333148621"/>
    <n v="907.46666665188968"/>
    <n v="1"/>
    <s v="D535086"/>
    <s v="Closed"/>
    <x v="0"/>
  </r>
  <r>
    <s v="Marianna"/>
    <s v="CHIPOLA (15)"/>
    <x v="3"/>
    <x v="1108"/>
    <n v="32"/>
    <x v="6"/>
    <x v="0"/>
    <d v="2019-01-19T17:12:48"/>
    <d v="2019-01-19T15:48:08"/>
    <x v="1"/>
    <x v="0"/>
    <n v="5080.0000000046566"/>
    <n v="84.666666666744277"/>
    <n v="2709.3333333358169"/>
    <n v="1"/>
    <s v="D535087"/>
    <s v="Closed"/>
    <x v="0"/>
  </r>
  <r>
    <s v="Marianna"/>
    <s v="MARIANNA (14)"/>
    <x v="10"/>
    <x v="1109"/>
    <n v="18"/>
    <x v="1"/>
    <x v="0"/>
    <d v="2019-01-19T20:26:00"/>
    <d v="2019-01-19T18:39:40"/>
    <x v="1"/>
    <x v="0"/>
    <n v="6380.0000002607703"/>
    <n v="106.33333333767951"/>
    <n v="1914.0000000782311"/>
    <n v="1"/>
    <s v="D535102"/>
    <s v="Closed"/>
    <x v="0"/>
  </r>
  <r>
    <s v="Marianna"/>
    <s v="MARIANNA (14)"/>
    <x v="5"/>
    <x v="286"/>
    <n v="16"/>
    <x v="1"/>
    <x v="0"/>
    <d v="2019-01-19T21:07:03"/>
    <d v="2019-01-19T18:40:00"/>
    <x v="1"/>
    <x v="0"/>
    <n v="8822.9999999050051"/>
    <n v="147.04999999841675"/>
    <n v="2352.799999974668"/>
    <n v="1"/>
    <s v="D535109"/>
    <s v="Closed"/>
    <x v="0"/>
  </r>
  <r>
    <s v="Marianna"/>
    <s v="CHIPOLA (15)"/>
    <x v="0"/>
    <x v="1110"/>
    <n v="12"/>
    <x v="3"/>
    <x v="0"/>
    <d v="2019-01-19T20:40:52"/>
    <d v="2019-01-19T19:28:48"/>
    <x v="1"/>
    <x v="0"/>
    <n v="4323.9999999292195"/>
    <n v="72.066666665486991"/>
    <n v="864.7999999858439"/>
    <n v="1"/>
    <s v="D535107"/>
    <s v="Closed"/>
    <x v="1"/>
  </r>
  <r>
    <s v="Marianna"/>
    <s v="CHIPOLA (15)"/>
    <x v="0"/>
    <x v="1111"/>
    <n v="1"/>
    <x v="3"/>
    <x v="0"/>
    <d v="2019-01-19T20:53:00"/>
    <d v="2019-01-19T19:32:00"/>
    <x v="1"/>
    <x v="0"/>
    <n v="4860.0000001257285"/>
    <n v="81.000000002095476"/>
    <n v="81.000000002095476"/>
    <n v="1"/>
    <s v="C535095"/>
    <s v="Closed"/>
    <x v="1"/>
  </r>
  <r>
    <s v="Marianna"/>
    <s v="BLOUNTSTOWN (18)"/>
    <x v="17"/>
    <x v="837"/>
    <n v="8"/>
    <x v="3"/>
    <x v="0"/>
    <d v="2019-01-19T21:01:48"/>
    <d v="2019-01-19T19:51:00"/>
    <x v="1"/>
    <x v="0"/>
    <n v="4248.0000003939494"/>
    <n v="70.800000006565824"/>
    <n v="566.40000005252659"/>
    <n v="1"/>
    <s v="D535110"/>
    <s v="Closed"/>
    <x v="1"/>
  </r>
  <r>
    <s v="Marianna"/>
    <s v="MARIANNA (14)"/>
    <x v="10"/>
    <x v="1112"/>
    <n v="3"/>
    <x v="4"/>
    <x v="0"/>
    <d v="2019-01-19T22:30:04"/>
    <d v="2019-01-19T21:26:00"/>
    <x v="1"/>
    <x v="0"/>
    <n v="3844.0000002505258"/>
    <n v="64.066666670842096"/>
    <n v="192.20000001252629"/>
    <n v="1"/>
    <s v="D535113"/>
    <s v="Closed"/>
    <x v="0"/>
  </r>
  <r>
    <s v="Fernandina Beach"/>
    <s v="JL TERRY (23)"/>
    <x v="13"/>
    <x v="1113"/>
    <n v="9"/>
    <x v="7"/>
    <x v="0"/>
    <d v="2019-01-20T09:43:43"/>
    <d v="2019-01-20T03:32:34"/>
    <x v="1"/>
    <x v="0"/>
    <n v="22269.000000483356"/>
    <n v="371.15000000805594"/>
    <n v="3340.3500000725035"/>
    <n v="1"/>
    <s v="G535131"/>
    <s v="Closed"/>
    <x v="0"/>
  </r>
  <r>
    <s v="Marianna"/>
    <s v="MARIANNA (14)"/>
    <x v="10"/>
    <x v="1114"/>
    <n v="50"/>
    <x v="1"/>
    <x v="0"/>
    <d v="2019-01-20T06:02:33"/>
    <d v="2019-01-20T04:52:00"/>
    <x v="1"/>
    <x v="0"/>
    <n v="4233.0000000307336"/>
    <n v="70.550000000512227"/>
    <n v="3527.5000000256114"/>
    <n v="1"/>
    <s v="D535121"/>
    <s v="Closed"/>
    <x v="0"/>
  </r>
  <r>
    <s v="Marianna"/>
    <s v="BLOUNTSTOWN (18)"/>
    <x v="17"/>
    <x v="1115"/>
    <n v="28"/>
    <x v="1"/>
    <x v="0"/>
    <d v="2019-01-20T07:15:56"/>
    <d v="2019-01-20T05:19:00"/>
    <x v="1"/>
    <x v="0"/>
    <n v="7015.999999945052"/>
    <n v="116.93333333241753"/>
    <n v="3274.1333333076909"/>
    <n v="1"/>
    <s v="D535124"/>
    <s v="Closed"/>
    <x v="0"/>
  </r>
  <r>
    <s v="Fernandina Beach"/>
    <s v="JL TERRY (23)"/>
    <x v="13"/>
    <x v="706"/>
    <n v="87"/>
    <x v="1"/>
    <x v="0"/>
    <d v="2019-01-20T13:53:24"/>
    <d v="2019-01-20T12:47:33"/>
    <x v="1"/>
    <x v="0"/>
    <n v="3951.0000001173466"/>
    <n v="65.850000001955777"/>
    <n v="5728.9500001701526"/>
    <n v="1"/>
    <s v="D535142"/>
    <s v="Closed"/>
    <x v="0"/>
  </r>
  <r>
    <s v="Marianna"/>
    <s v="MARIANNA (14)"/>
    <x v="5"/>
    <x v="1116"/>
    <n v="1"/>
    <x v="3"/>
    <x v="0"/>
    <d v="2019-01-20T20:04:12"/>
    <d v="2019-01-20T18:59:00"/>
    <x v="1"/>
    <x v="0"/>
    <n v="3911.9999998016283"/>
    <n v="65.199999996693805"/>
    <n v="65.199999996693805"/>
    <n v="1"/>
    <s v="D535151"/>
    <s v="Closed"/>
    <x v="1"/>
  </r>
  <r>
    <s v="Marianna"/>
    <s v="ALTHA (12)"/>
    <x v="7"/>
    <x v="19"/>
    <n v="3"/>
    <x v="3"/>
    <x v="0"/>
    <d v="2019-01-21T09:07:00"/>
    <d v="2019-01-21T06:48:00"/>
    <x v="1"/>
    <x v="0"/>
    <n v="8340.0000001536682"/>
    <n v="139.00000000256114"/>
    <n v="417.00000000768341"/>
    <n v="1"/>
    <s v="D535186"/>
    <s v="Closed"/>
    <x v="1"/>
  </r>
  <r>
    <s v="Marianna"/>
    <s v="BLOUNTSTOWN (18)"/>
    <x v="17"/>
    <x v="41"/>
    <n v="223"/>
    <x v="6"/>
    <x v="0"/>
    <d v="2019-01-21T09:41:57"/>
    <d v="2019-01-21T08:37:00"/>
    <x v="1"/>
    <x v="0"/>
    <n v="3897.0000000670552"/>
    <n v="64.950000001117587"/>
    <n v="14483.850000249222"/>
    <n v="1"/>
    <s v="D535173"/>
    <s v="Closed"/>
    <x v="0"/>
  </r>
  <r>
    <s v="Marianna"/>
    <s v="BLOUNTSTOWN (18)"/>
    <x v="17"/>
    <x v="400"/>
    <n v="61"/>
    <x v="6"/>
    <x v="0"/>
    <d v="2019-01-21T10:17:00"/>
    <d v="2019-01-21T09:46:00"/>
    <x v="1"/>
    <x v="0"/>
    <n v="1859.9999997764826"/>
    <n v="30.99999999627471"/>
    <n v="1890.9999997727573"/>
    <n v="1"/>
    <s v="D535197"/>
    <s v="Closed"/>
    <x v="0"/>
  </r>
  <r>
    <s v="Marianna"/>
    <s v="ALTHA (12)"/>
    <x v="7"/>
    <x v="1117"/>
    <n v="1"/>
    <x v="3"/>
    <x v="0"/>
    <d v="2019-01-21T11:05:23"/>
    <d v="2019-01-21T10:25:00"/>
    <x v="1"/>
    <x v="0"/>
    <n v="2422.9999999981374"/>
    <n v="40.383333333302289"/>
    <n v="40.383333333302289"/>
    <n v="1"/>
    <s v="D535199"/>
    <s v="Closed"/>
    <x v="1"/>
  </r>
  <r>
    <s v="Marianna"/>
    <s v="MARIANNA (14)"/>
    <x v="5"/>
    <x v="1118"/>
    <n v="1"/>
    <x v="0"/>
    <x v="0"/>
    <d v="2019-01-21T13:58:00"/>
    <d v="2019-01-21T12:31:00"/>
    <x v="1"/>
    <x v="0"/>
    <n v="5220.0000000419095"/>
    <n v="87.000000000698492"/>
    <n v="87.000000000698492"/>
    <n v="1"/>
    <s v="C535201"/>
    <s v="Closed"/>
    <x v="0"/>
  </r>
  <r>
    <s v="Marianna"/>
    <s v="CAVERNS ROAD (11)"/>
    <x v="9"/>
    <x v="1119"/>
    <n v="9"/>
    <x v="7"/>
    <x v="0"/>
    <d v="2019-01-21T14:12:38"/>
    <d v="2019-01-21T12:49:00"/>
    <x v="1"/>
    <x v="0"/>
    <n v="5017.9999999701977"/>
    <n v="83.633333332836628"/>
    <n v="752.69999999552965"/>
    <n v="1"/>
    <s v="D535203"/>
    <s v="Closed"/>
    <x v="0"/>
  </r>
  <r>
    <s v="Marianna"/>
    <s v="CHIPOLA (15)"/>
    <x v="3"/>
    <x v="1120"/>
    <n v="2"/>
    <x v="6"/>
    <x v="0"/>
    <d v="2019-01-21T18:49:51"/>
    <d v="2019-01-21T17:40:31"/>
    <x v="1"/>
    <x v="0"/>
    <n v="4159.999999939464"/>
    <n v="69.333333332324401"/>
    <n v="138.6666666646488"/>
    <n v="1"/>
    <s v="D535207"/>
    <s v="Closed"/>
    <x v="0"/>
  </r>
  <r>
    <s v="Marianna"/>
    <s v="CHIPOLA (15)"/>
    <x v="1"/>
    <x v="1074"/>
    <n v="1"/>
    <x v="6"/>
    <x v="0"/>
    <d v="2019-01-22T10:04:57"/>
    <d v="2019-01-22T09:22:00"/>
    <x v="1"/>
    <x v="0"/>
    <n v="2577.0000001648441"/>
    <n v="42.950000002747402"/>
    <n v="42.950000002747402"/>
    <n v="1"/>
    <s v="D535211"/>
    <s v="Closed"/>
    <x v="0"/>
  </r>
  <r>
    <s v="Marianna"/>
    <s v="CHIPOLA (15)"/>
    <x v="0"/>
    <x v="76"/>
    <n v="33"/>
    <x v="10"/>
    <x v="0"/>
    <d v="2019-01-22T10:30:59"/>
    <d v="2019-01-22T10:00:04"/>
    <x v="1"/>
    <x v="0"/>
    <n v="1854.9999998649582"/>
    <n v="30.91666666441597"/>
    <n v="1020.249999925727"/>
    <n v="1"/>
    <s v="D535218"/>
    <s v="Closed"/>
    <x v="0"/>
  </r>
  <r>
    <s v="Fernandina Beach"/>
    <s v="JL TERRY (23)"/>
    <x v="13"/>
    <x v="1121"/>
    <n v="1"/>
    <x v="2"/>
    <x v="0"/>
    <d v="2019-01-22T15:01:33"/>
    <d v="2019-01-22T12:46:00"/>
    <x v="1"/>
    <x v="0"/>
    <n v="8132.9999995417893"/>
    <n v="135.54999999236315"/>
    <n v="135.54999999236315"/>
    <n v="1"/>
    <s v="C535224"/>
    <s v="Closed"/>
    <x v="0"/>
  </r>
  <r>
    <s v="Marianna"/>
    <s v="BLOUNTSTOWN (18)"/>
    <x v="17"/>
    <x v="1122"/>
    <n v="1"/>
    <x v="2"/>
    <x v="0"/>
    <d v="2019-01-23T12:20:00"/>
    <d v="2019-01-23T08:06:00"/>
    <x v="1"/>
    <x v="0"/>
    <n v="15240.00000001397"/>
    <n v="254.00000000023283"/>
    <n v="254.00000000023283"/>
    <n v="1"/>
    <s v="D535231"/>
    <s v="Closed"/>
    <x v="0"/>
  </r>
  <r>
    <s v="Marianna"/>
    <s v="MARIANNA (14)"/>
    <x v="16"/>
    <x v="184"/>
    <n v="119"/>
    <x v="1"/>
    <x v="0"/>
    <d v="2019-01-23T11:51:39"/>
    <d v="2019-01-23T11:06:00"/>
    <x v="1"/>
    <x v="0"/>
    <n v="2738.9999996870756"/>
    <n v="45.649999994784594"/>
    <n v="5432.3499993793666"/>
    <n v="1"/>
    <s v="D535252"/>
    <s v="Closed"/>
    <x v="0"/>
  </r>
  <r>
    <s v="Marianna"/>
    <s v="CHIPOLA (15)"/>
    <x v="1"/>
    <x v="33"/>
    <n v="23"/>
    <x v="1"/>
    <x v="0"/>
    <d v="2019-01-23T13:43:00"/>
    <d v="2019-01-23T12:03:00"/>
    <x v="1"/>
    <x v="0"/>
    <n v="6000.0000000698492"/>
    <n v="100.00000000116415"/>
    <n v="2300.0000000267755"/>
    <n v="1"/>
    <s v="D535265"/>
    <s v="Closed"/>
    <x v="0"/>
  </r>
  <r>
    <s v="Marianna"/>
    <s v="MARIANNA (14)"/>
    <x v="16"/>
    <x v="1123"/>
    <n v="1"/>
    <x v="0"/>
    <x v="0"/>
    <d v="2019-01-23T13:23:00"/>
    <d v="2019-01-23T12:05:00"/>
    <x v="1"/>
    <x v="0"/>
    <n v="4680.0000001676381"/>
    <n v="78.000000002793968"/>
    <n v="78.000000002793968"/>
    <n v="1"/>
    <s v="D535254"/>
    <s v="Closed"/>
    <x v="0"/>
  </r>
  <r>
    <s v="Marianna"/>
    <s v="CHIPOLA (15)"/>
    <x v="4"/>
    <x v="1124"/>
    <n v="2"/>
    <x v="3"/>
    <x v="0"/>
    <d v="2019-01-23T15:22:00"/>
    <d v="2019-01-23T14:24:00"/>
    <x v="1"/>
    <x v="0"/>
    <n v="3480.0000000279397"/>
    <n v="58.000000000465661"/>
    <n v="116.00000000093132"/>
    <n v="1"/>
    <s v="D535280"/>
    <s v="Closed"/>
    <x v="1"/>
  </r>
  <r>
    <s v="Marianna"/>
    <s v="CHIPOLA (15)"/>
    <x v="4"/>
    <x v="1125"/>
    <n v="213"/>
    <x v="3"/>
    <x v="0"/>
    <d v="2019-01-23T15:24:28"/>
    <d v="2019-01-23T14:24:00"/>
    <x v="1"/>
    <x v="0"/>
    <n v="3628.0000000493601"/>
    <n v="60.466666667489335"/>
    <n v="12879.400000175228"/>
    <n v="1"/>
    <s v="D535279"/>
    <s v="Closed"/>
    <x v="1"/>
  </r>
  <r>
    <s v="Marianna"/>
    <s v="CHIPOLA (15)"/>
    <x v="1"/>
    <x v="33"/>
    <n v="23"/>
    <x v="3"/>
    <x v="0"/>
    <d v="2019-01-23T15:34:05"/>
    <d v="2019-01-23T14:38:00"/>
    <x v="1"/>
    <x v="0"/>
    <n v="3365.0000001769513"/>
    <n v="56.083333336282521"/>
    <n v="1289.916666734498"/>
    <n v="1"/>
    <s v="D535283"/>
    <s v="Closed"/>
    <x v="1"/>
  </r>
  <r>
    <s v="Marianna"/>
    <s v="CAVERNS ROAD (11)"/>
    <x v="8"/>
    <x v="1126"/>
    <n v="11"/>
    <x v="1"/>
    <x v="0"/>
    <d v="2019-01-23T17:16:59"/>
    <d v="2019-01-23T16:03:00"/>
    <x v="1"/>
    <x v="0"/>
    <n v="4439.0000004088506"/>
    <n v="73.98333334014751"/>
    <n v="813.81666674162261"/>
    <n v="1"/>
    <s v="D535290"/>
    <s v="Closed"/>
    <x v="0"/>
  </r>
  <r>
    <s v="Marianna"/>
    <s v="MARIANNA (14)"/>
    <x v="15"/>
    <x v="128"/>
    <n v="1"/>
    <x v="1"/>
    <x v="0"/>
    <d v="2019-01-23T17:43:25"/>
    <d v="2019-01-23T16:19:00"/>
    <x v="1"/>
    <x v="0"/>
    <n v="5065.0000002700835"/>
    <n v="84.416666671168059"/>
    <n v="84.416666671168059"/>
    <n v="1"/>
    <s v="D535289"/>
    <s v="Closed"/>
    <x v="0"/>
  </r>
  <r>
    <s v="Marianna"/>
    <s v="CHIPOLA (15)"/>
    <x v="0"/>
    <x v="1127"/>
    <n v="38"/>
    <x v="1"/>
    <x v="0"/>
    <d v="2019-01-24T06:23:44"/>
    <d v="2019-01-24T03:17:37"/>
    <x v="1"/>
    <x v="0"/>
    <n v="11166.999999666587"/>
    <n v="186.11666666110978"/>
    <n v="7072.4333331221715"/>
    <n v="1"/>
    <s v="D535297"/>
    <s v="Closed"/>
    <x v="0"/>
  </r>
  <r>
    <s v="Marianna"/>
    <s v="MARIANNA (14)"/>
    <x v="10"/>
    <x v="191"/>
    <n v="15"/>
    <x v="5"/>
    <x v="0"/>
    <d v="2019-01-24T09:50:16"/>
    <d v="2019-01-24T08:21:00"/>
    <x v="1"/>
    <x v="0"/>
    <n v="5355.9999997727573"/>
    <n v="89.266666662879288"/>
    <n v="1338.9999999431893"/>
    <n v="1"/>
    <s v="D535306"/>
    <s v="Closed"/>
    <x v="0"/>
  </r>
  <r>
    <s v="Fernandina Beach"/>
    <s v="JL TERRY (23)"/>
    <x v="13"/>
    <x v="23"/>
    <n v="1"/>
    <x v="1"/>
    <x v="0"/>
    <d v="2019-01-24T13:42:00"/>
    <d v="2019-01-24T12:34:00"/>
    <x v="1"/>
    <x v="0"/>
    <n v="4080.0000000977889"/>
    <n v="68.000000001629815"/>
    <n v="68.000000001629815"/>
    <n v="1"/>
    <s v="C535309"/>
    <s v="Closed"/>
    <x v="0"/>
  </r>
  <r>
    <s v="Marianna"/>
    <s v="CAVERNS ROAD (11)"/>
    <x v="8"/>
    <x v="8"/>
    <n v="11"/>
    <x v="6"/>
    <x v="0"/>
    <d v="2019-01-24T16:28:33"/>
    <d v="2019-01-24T15:17:00"/>
    <x v="1"/>
    <x v="0"/>
    <n v="4292.9999995976686"/>
    <n v="71.549999993294477"/>
    <n v="787.04999992623925"/>
    <n v="1"/>
    <s v="D535315"/>
    <s v="Closed"/>
    <x v="0"/>
  </r>
  <r>
    <s v="Marianna"/>
    <s v="BLOUNTSTOWN (18)"/>
    <x v="17"/>
    <x v="1128"/>
    <n v="1"/>
    <x v="2"/>
    <x v="0"/>
    <d v="2019-01-24T19:14:00"/>
    <d v="2019-01-24T18:35:00"/>
    <x v="1"/>
    <x v="0"/>
    <n v="2340.000000083819"/>
    <n v="39.000000001396984"/>
    <n v="39.000000001396984"/>
    <n v="1"/>
    <s v="C535319"/>
    <s v="Closed"/>
    <x v="0"/>
  </r>
  <r>
    <s v="Marianna"/>
    <s v="CHIPOLA (15)"/>
    <x v="3"/>
    <x v="1129"/>
    <n v="2"/>
    <x v="6"/>
    <x v="0"/>
    <d v="2019-01-25T15:03:28"/>
    <d v="2019-01-25T11:59:38"/>
    <x v="1"/>
    <x v="0"/>
    <n v="11030.00000033062"/>
    <n v="183.83333333884366"/>
    <n v="367.66666667768732"/>
    <n v="1"/>
    <s v="D535326"/>
    <s v="Closed"/>
    <x v="0"/>
  </r>
  <r>
    <s v="Fernandina Beach"/>
    <s v="JL TERRY (23)"/>
    <x v="22"/>
    <x v="1130"/>
    <n v="1"/>
    <x v="2"/>
    <x v="0"/>
    <d v="2019-01-26T12:00:50"/>
    <d v="2019-01-26T08:53:00"/>
    <x v="1"/>
    <x v="0"/>
    <n v="11269.999999855645"/>
    <n v="187.83333333092742"/>
    <n v="187.83333333092742"/>
    <n v="1"/>
    <s v="C535330"/>
    <s v="Closed"/>
    <x v="0"/>
  </r>
  <r>
    <s v="Marianna"/>
    <s v="CHIPOLA (15)"/>
    <x v="3"/>
    <x v="1131"/>
    <n v="5"/>
    <x v="5"/>
    <x v="0"/>
    <d v="2019-01-26T11:29:41"/>
    <d v="2019-01-26T09:30:05"/>
    <x v="1"/>
    <x v="0"/>
    <n v="7175.9999996284023"/>
    <n v="119.5999999938067"/>
    <n v="597.99999996903352"/>
    <n v="1"/>
    <s v="D535335"/>
    <s v="Closed"/>
    <x v="0"/>
  </r>
  <r>
    <s v="Marianna"/>
    <s v="ALTHA (12)"/>
    <x v="7"/>
    <x v="538"/>
    <n v="856"/>
    <x v="10"/>
    <x v="0"/>
    <d v="2019-01-28T11:11:00"/>
    <d v="2019-01-28T09:01:00"/>
    <x v="1"/>
    <x v="0"/>
    <n v="7799.999999650754"/>
    <n v="129.99999999417923"/>
    <n v="111279.99999501742"/>
    <n v="1"/>
    <s v="D535405"/>
    <s v="Closed"/>
    <x v="0"/>
  </r>
  <r>
    <s v="Fernandina Beach"/>
    <s v="JL TERRY (23)"/>
    <x v="13"/>
    <x v="1132"/>
    <n v="1"/>
    <x v="2"/>
    <x v="0"/>
    <d v="2019-01-28T14:04:57"/>
    <d v="2019-01-28T13:24:45"/>
    <x v="1"/>
    <x v="0"/>
    <n v="2411.9999999413267"/>
    <n v="40.199999999022111"/>
    <n v="40.199999999022111"/>
    <n v="1"/>
    <s v="C535488"/>
    <s v="Closed"/>
    <x v="0"/>
  </r>
  <r>
    <s v="Fernandina Beach"/>
    <s v="STEPDOWN (22)"/>
    <x v="14"/>
    <x v="52"/>
    <n v="7"/>
    <x v="10"/>
    <x v="0"/>
    <d v="2019-01-28T15:04:31"/>
    <d v="2019-01-28T13:52:00"/>
    <x v="1"/>
    <x v="0"/>
    <n v="4350.9999999543652"/>
    <n v="72.516666665906087"/>
    <n v="507.61666666134261"/>
    <n v="1"/>
    <s v="D535491"/>
    <s v="Closed"/>
    <x v="0"/>
  </r>
  <r>
    <s v="Marianna"/>
    <s v="MARIANNA (14)"/>
    <x v="5"/>
    <x v="1085"/>
    <n v="2"/>
    <x v="10"/>
    <x v="0"/>
    <d v="2019-01-28T16:48:00"/>
    <d v="2019-01-28T16:15:00"/>
    <x v="1"/>
    <x v="0"/>
    <n v="1979.9999995389953"/>
    <n v="32.999999992316589"/>
    <n v="65.999999984633178"/>
    <n v="1"/>
    <s v="D535496"/>
    <s v="Closed"/>
    <x v="0"/>
  </r>
  <r>
    <s v="Marianna"/>
    <s v="MARIANNA (14)"/>
    <x v="5"/>
    <x v="571"/>
    <n v="34"/>
    <x v="10"/>
    <x v="0"/>
    <d v="2019-01-28T17:56:47"/>
    <d v="2019-01-28T16:56:00"/>
    <x v="1"/>
    <x v="0"/>
    <n v="3647.0000000903383"/>
    <n v="60.783333334838971"/>
    <n v="2066.633333384525"/>
    <n v="1"/>
    <s v="D535499"/>
    <s v="Closed"/>
    <x v="0"/>
  </r>
  <r>
    <s v="Marianna"/>
    <s v="CAVERNS ROAD (11)"/>
    <x v="8"/>
    <x v="1133"/>
    <n v="1"/>
    <x v="5"/>
    <x v="0"/>
    <d v="2019-01-28T19:06:36"/>
    <d v="2019-01-28T17:57:00"/>
    <x v="1"/>
    <x v="0"/>
    <n v="4175.9999999077991"/>
    <n v="69.599999998463318"/>
    <n v="69.599999998463318"/>
    <n v="1"/>
    <s v="C535503"/>
    <s v="Closed"/>
    <x v="0"/>
  </r>
  <r>
    <s v="Marianna"/>
    <s v="MARIANNA (14)"/>
    <x v="5"/>
    <x v="611"/>
    <n v="71"/>
    <x v="10"/>
    <x v="0"/>
    <d v="2019-01-29T10:00:32"/>
    <d v="2019-01-29T09:12:00"/>
    <x v="1"/>
    <x v="0"/>
    <n v="2911.9999998947605"/>
    <n v="48.533333331579342"/>
    <n v="3445.8666665421333"/>
    <n v="1"/>
    <s v="D535518"/>
    <s v="Closed"/>
    <x v="0"/>
  </r>
  <r>
    <s v="Marianna"/>
    <s v="BLOUNTSTOWN (18)"/>
    <x v="32"/>
    <x v="1134"/>
    <n v="1015"/>
    <x v="11"/>
    <x v="0"/>
    <d v="2019-01-29T16:16:59"/>
    <d v="2019-01-29T14:46:00"/>
    <x v="1"/>
    <x v="0"/>
    <n v="5458.9999999618158"/>
    <n v="90.98333333269693"/>
    <n v="92348.083332687384"/>
    <n v="1"/>
    <s v="D535559"/>
    <s v="Closed"/>
    <x v="0"/>
  </r>
  <r>
    <s v="Marianna"/>
    <s v="MARIANNA (14)"/>
    <x v="15"/>
    <x v="1135"/>
    <n v="1"/>
    <x v="2"/>
    <x v="0"/>
    <d v="2019-01-29T19:14:38"/>
    <d v="2019-01-29T15:04:00"/>
    <x v="1"/>
    <x v="0"/>
    <n v="15037.999999942258"/>
    <n v="250.63333333237097"/>
    <n v="250.63333333237097"/>
    <n v="1"/>
    <s v="D535654"/>
    <s v="Closed"/>
    <x v="0"/>
  </r>
  <r>
    <s v="Marianna"/>
    <s v="CAVERNS ROAD (11)"/>
    <x v="9"/>
    <x v="1136"/>
    <n v="1"/>
    <x v="5"/>
    <x v="0"/>
    <d v="2019-01-29T17:27:11"/>
    <d v="2019-01-29T16:22:49"/>
    <x v="1"/>
    <x v="0"/>
    <n v="3862.000000057742"/>
    <n v="64.366666667629033"/>
    <n v="64.366666667629033"/>
    <n v="1"/>
    <s v="C535650"/>
    <s v="Closed"/>
    <x v="0"/>
  </r>
  <r>
    <s v="Marianna"/>
    <s v="CAVERNS ROAD (11)"/>
    <x v="9"/>
    <x v="386"/>
    <n v="5"/>
    <x v="10"/>
    <x v="0"/>
    <d v="2019-01-31T15:05:12"/>
    <d v="2019-01-31T12:04:00"/>
    <x v="1"/>
    <x v="0"/>
    <n v="10871.999999857508"/>
    <n v="181.19999999762513"/>
    <n v="905.99999998812564"/>
    <n v="1"/>
    <s v="D535667"/>
    <s v="Closed"/>
    <x v="0"/>
  </r>
  <r>
    <s v="Marianna"/>
    <s v="MARIANNA (14)"/>
    <x v="10"/>
    <x v="1137"/>
    <n v="546"/>
    <x v="10"/>
    <x v="0"/>
    <d v="2019-01-31T19:03:05"/>
    <d v="2019-01-31T17:12:00"/>
    <x v="1"/>
    <x v="0"/>
    <n v="6665.0000002468005"/>
    <n v="111.08333333744667"/>
    <n v="60651.500002245884"/>
    <n v="1"/>
    <s v="D535702"/>
    <s v="Closed"/>
    <x v="0"/>
  </r>
  <r>
    <s v="Marianna"/>
    <s v="ALTHA (12)"/>
    <x v="7"/>
    <x v="1138"/>
    <n v="1"/>
    <x v="10"/>
    <x v="0"/>
    <d v="2019-02-01T15:36:22"/>
    <d v="2019-02-01T14:14:00"/>
    <x v="1"/>
    <x v="1"/>
    <n v="4942.0000004349276"/>
    <n v="82.366666673915461"/>
    <n v="82.366666673915461"/>
    <n v="1"/>
    <s v="D535809"/>
    <s v="Closed"/>
    <x v="0"/>
  </r>
  <r>
    <s v="Marianna"/>
    <s v="BLOUNTSTOWN (18)"/>
    <x v="17"/>
    <x v="1139"/>
    <n v="69"/>
    <x v="10"/>
    <x v="0"/>
    <d v="2019-02-01T16:45:50"/>
    <d v="2019-02-01T15:06:00"/>
    <x v="1"/>
    <x v="1"/>
    <n v="5990.0000002468005"/>
    <n v="99.833333337446675"/>
    <n v="6888.5000002838206"/>
    <n v="1"/>
    <s v="D535814"/>
    <s v="Closed"/>
    <x v="0"/>
  </r>
  <r>
    <s v="Fernandina Beach"/>
    <s v="JL TERRY (23)"/>
    <x v="21"/>
    <x v="1140"/>
    <n v="1"/>
    <x v="2"/>
    <x v="0"/>
    <d v="2019-02-02T11:29:00"/>
    <d v="2019-02-02T09:14:00"/>
    <x v="1"/>
    <x v="1"/>
    <n v="8100"/>
    <n v="135"/>
    <n v="135"/>
    <n v="1"/>
    <s v="C535820"/>
    <s v="Closed"/>
    <x v="0"/>
  </r>
  <r>
    <s v="Fernandina Beach"/>
    <s v="STEPDOWN (22)"/>
    <x v="14"/>
    <x v="855"/>
    <n v="1"/>
    <x v="1"/>
    <x v="0"/>
    <d v="2019-02-02T11:46:35"/>
    <d v="2019-02-02T11:11:00"/>
    <x v="1"/>
    <x v="1"/>
    <n v="2134.999999939464"/>
    <n v="35.583333332324401"/>
    <n v="35.583333332324401"/>
    <n v="1"/>
    <s v="C535822"/>
    <s v="Closed"/>
    <x v="0"/>
  </r>
  <r>
    <s v="Marianna"/>
    <s v="ALTHA (12)"/>
    <x v="7"/>
    <x v="1141"/>
    <n v="2"/>
    <x v="10"/>
    <x v="0"/>
    <d v="2019-02-03T19:30:16"/>
    <d v="2019-02-03T18:01:00"/>
    <x v="1"/>
    <x v="1"/>
    <n v="5355.9999997727573"/>
    <n v="89.266666662879288"/>
    <n v="178.53333332575858"/>
    <n v="1"/>
    <s v="D535827"/>
    <s v="Closed"/>
    <x v="0"/>
  </r>
  <r>
    <s v="Marianna"/>
    <s v="ALTHA (12)"/>
    <x v="7"/>
    <x v="1142"/>
    <n v="7"/>
    <x v="2"/>
    <x v="0"/>
    <d v="2019-02-04T12:38:00"/>
    <d v="2019-02-04T09:37:00"/>
    <x v="1"/>
    <x v="1"/>
    <n v="10860.000000195578"/>
    <n v="181.00000000325963"/>
    <n v="1267.0000000228174"/>
    <n v="1"/>
    <s v="D535854"/>
    <s v="Closed"/>
    <x v="0"/>
  </r>
  <r>
    <s v="Marianna"/>
    <s v="CHIPOLA (15)"/>
    <x v="0"/>
    <x v="1143"/>
    <n v="2"/>
    <x v="4"/>
    <x v="0"/>
    <d v="2019-02-04T11:34:44"/>
    <d v="2019-02-04T10:36:07"/>
    <x v="1"/>
    <x v="1"/>
    <n v="3516.9999998761341"/>
    <n v="58.616666664602235"/>
    <n v="117.23333332920447"/>
    <n v="1"/>
    <s v="D535838"/>
    <s v="Closed"/>
    <x v="0"/>
  </r>
  <r>
    <s v="Marianna"/>
    <s v="ALTHA (12)"/>
    <x v="7"/>
    <x v="1144"/>
    <n v="45"/>
    <x v="0"/>
    <x v="0"/>
    <d v="2019-02-04T11:28:00"/>
    <d v="2019-02-04T11:19:00"/>
    <x v="1"/>
    <x v="1"/>
    <n v="539.99999987427145"/>
    <n v="8.9999999979045242"/>
    <n v="404.99999990570359"/>
    <n v="1"/>
    <s v="D535834"/>
    <s v="Closed"/>
    <x v="0"/>
  </r>
  <r>
    <s v="Marianna"/>
    <s v="CHIPOLA (15)"/>
    <x v="1"/>
    <x v="1145"/>
    <n v="8"/>
    <x v="10"/>
    <x v="0"/>
    <d v="2019-02-04T17:49:32"/>
    <d v="2019-02-04T16:52:00"/>
    <x v="1"/>
    <x v="1"/>
    <n v="3452.0000003976747"/>
    <n v="57.533333339961246"/>
    <n v="460.26666671968997"/>
    <n v="1"/>
    <s v="D535849"/>
    <s v="Closed"/>
    <x v="0"/>
  </r>
  <r>
    <s v="Marianna"/>
    <s v="ALTHA (12)"/>
    <x v="7"/>
    <x v="1146"/>
    <n v="1"/>
    <x v="2"/>
    <x v="0"/>
    <d v="2019-02-04T21:36:18"/>
    <d v="2019-02-04T19:27:00"/>
    <x v="1"/>
    <x v="1"/>
    <n v="7757.9999998910353"/>
    <n v="129.29999999818392"/>
    <n v="129.29999999818392"/>
    <n v="1"/>
    <s v="D535853"/>
    <s v="Closed"/>
    <x v="0"/>
  </r>
  <r>
    <s v="Marianna"/>
    <s v="ALTHA (12)"/>
    <x v="7"/>
    <x v="503"/>
    <n v="5"/>
    <x v="0"/>
    <x v="0"/>
    <d v="2019-02-05T12:45:00"/>
    <d v="2019-02-05T12:38:00"/>
    <x v="1"/>
    <x v="1"/>
    <n v="420.00000011175871"/>
    <n v="7.0000000018626451"/>
    <n v="35.000000009313226"/>
    <n v="1"/>
    <s v="D535856"/>
    <s v="Closed"/>
    <x v="0"/>
  </r>
  <r>
    <s v="Marianna"/>
    <s v="MARIANNA (14)"/>
    <x v="10"/>
    <x v="1147"/>
    <n v="1"/>
    <x v="10"/>
    <x v="0"/>
    <d v="2019-02-05T17:56:47"/>
    <d v="2019-02-05T17:13:00"/>
    <x v="1"/>
    <x v="1"/>
    <n v="2626.9999999087304"/>
    <n v="43.783333331812173"/>
    <n v="43.783333331812173"/>
    <n v="1"/>
    <s v="D535863"/>
    <s v="Closed"/>
    <x v="0"/>
  </r>
  <r>
    <s v="Marianna"/>
    <s v="MARIANNA (14)"/>
    <x v="10"/>
    <x v="1148"/>
    <n v="1"/>
    <x v="10"/>
    <x v="0"/>
    <d v="2019-02-05T18:08:25"/>
    <d v="2019-02-05T17:51:00"/>
    <x v="1"/>
    <x v="1"/>
    <n v="1044.9999997392297"/>
    <n v="17.416666662320495"/>
    <n v="17.416666662320495"/>
    <n v="1"/>
    <s v="D535864"/>
    <s v="Closed"/>
    <x v="0"/>
  </r>
  <r>
    <s v="Marianna"/>
    <s v="BLOUNTSTOWN (18)"/>
    <x v="17"/>
    <x v="1149"/>
    <n v="24"/>
    <x v="10"/>
    <x v="0"/>
    <d v="2019-02-06T08:21:22"/>
    <d v="2019-02-06T07:54:00"/>
    <x v="1"/>
    <x v="1"/>
    <n v="1641.9999997364357"/>
    <n v="27.366666662273929"/>
    <n v="656.79999989457428"/>
    <n v="1"/>
    <s v="D535867"/>
    <s v="Closed"/>
    <x v="0"/>
  </r>
  <r>
    <s v="Marianna"/>
    <s v="BLOUNTSTOWN (18)"/>
    <x v="17"/>
    <x v="1150"/>
    <n v="5"/>
    <x v="10"/>
    <x v="0"/>
    <d v="2019-02-06T09:48:37"/>
    <d v="2019-02-06T07:54:00"/>
    <x v="1"/>
    <x v="1"/>
    <n v="6876.9999995129183"/>
    <n v="114.61666665854864"/>
    <n v="573.08333329274319"/>
    <n v="1"/>
    <s v="D535868"/>
    <s v="Closed"/>
    <x v="0"/>
  </r>
  <r>
    <s v="Marianna"/>
    <s v="MARIANNA (14)"/>
    <x v="5"/>
    <x v="1151"/>
    <n v="1107"/>
    <x v="6"/>
    <x v="0"/>
    <d v="2019-02-06T16:04:00"/>
    <d v="2019-02-06T15:15:00"/>
    <x v="1"/>
    <x v="1"/>
    <n v="2940.0000001536682"/>
    <n v="49.000000002561137"/>
    <n v="54243.000002835179"/>
    <n v="1"/>
    <s v="D535914"/>
    <s v="Closed"/>
    <x v="0"/>
  </r>
  <r>
    <s v="Marianna"/>
    <s v="CHIPOLA (15)"/>
    <x v="0"/>
    <x v="76"/>
    <n v="33"/>
    <x v="6"/>
    <x v="0"/>
    <d v="2019-02-06T16:11:40"/>
    <d v="2019-02-06T15:34:54"/>
    <x v="1"/>
    <x v="1"/>
    <n v="2206.0000001918525"/>
    <n v="36.766666669864208"/>
    <n v="1213.3000001055188"/>
    <n v="1"/>
    <s v="D535915"/>
    <s v="Closed"/>
    <x v="0"/>
  </r>
  <r>
    <s v="Marianna"/>
    <s v="ALTHA (12)"/>
    <x v="7"/>
    <x v="1152"/>
    <n v="1"/>
    <x v="4"/>
    <x v="0"/>
    <d v="2019-02-06T20:35:16"/>
    <d v="2019-02-06T19:03:17"/>
    <x v="1"/>
    <x v="1"/>
    <n v="5519.0000001573935"/>
    <n v="91.983333335956559"/>
    <n v="91.983333335956559"/>
    <n v="1"/>
    <s v="D535917"/>
    <s v="Closed"/>
    <x v="0"/>
  </r>
  <r>
    <s v="Marianna"/>
    <s v="MARIANNA (14)"/>
    <x v="10"/>
    <x v="1153"/>
    <n v="1"/>
    <x v="10"/>
    <x v="0"/>
    <d v="2019-02-07T10:49:41"/>
    <d v="2019-02-07T09:49:52"/>
    <x v="1"/>
    <x v="1"/>
    <n v="3589.0000003622845"/>
    <n v="59.816666672704741"/>
    <n v="59.816666672704741"/>
    <n v="1"/>
    <s v="D535920"/>
    <s v="Closed"/>
    <x v="0"/>
  </r>
  <r>
    <s v="Fernandina Beach"/>
    <s v="AIP (24)"/>
    <x v="2"/>
    <x v="1154"/>
    <n v="1314"/>
    <x v="2"/>
    <x v="1"/>
    <d v="2019-02-07T16:13:55"/>
    <d v="2019-02-07T13:47:00"/>
    <x v="1"/>
    <x v="1"/>
    <n v="8814.9999999208376"/>
    <n v="146.91666666534729"/>
    <n v="193048.49999826634"/>
    <n v="1"/>
    <s v="D535948"/>
    <s v="Closed"/>
    <x v="0"/>
  </r>
  <r>
    <s v="Marianna"/>
    <s v="MARIANNA (14)"/>
    <x v="5"/>
    <x v="1155"/>
    <n v="2"/>
    <x v="10"/>
    <x v="0"/>
    <d v="2019-02-07T16:51:33"/>
    <d v="2019-02-07T15:10:10"/>
    <x v="1"/>
    <x v="1"/>
    <n v="6082.9999999841675"/>
    <n v="101.38333333306946"/>
    <n v="202.76666666613892"/>
    <n v="1"/>
    <s v="D535975"/>
    <s v="Closed"/>
    <x v="0"/>
  </r>
  <r>
    <s v="Marianna"/>
    <s v="CHIPOLA (15)"/>
    <x v="3"/>
    <x v="1156"/>
    <n v="1"/>
    <x v="1"/>
    <x v="0"/>
    <d v="2019-02-07T17:33:29"/>
    <d v="2019-02-07T16:07:00"/>
    <x v="1"/>
    <x v="1"/>
    <n v="5189.0000003390014"/>
    <n v="86.483333338983357"/>
    <n v="86.483333338983357"/>
    <n v="1"/>
    <s v="C535973"/>
    <s v="Closed"/>
    <x v="0"/>
  </r>
  <r>
    <s v="Marianna"/>
    <s v="CHIPOLA (15)"/>
    <x v="0"/>
    <x v="1157"/>
    <n v="4"/>
    <x v="1"/>
    <x v="0"/>
    <d v="2019-02-07T18:23:04"/>
    <d v="2019-02-07T17:12:31"/>
    <x v="1"/>
    <x v="1"/>
    <n v="4233.0000000307336"/>
    <n v="70.550000000512227"/>
    <n v="282.20000000204891"/>
    <n v="1"/>
    <s v="D535980"/>
    <s v="Closed"/>
    <x v="0"/>
  </r>
  <r>
    <s v="Marianna"/>
    <s v="CAVERNS ROAD (11)"/>
    <x v="8"/>
    <x v="262"/>
    <n v="1"/>
    <x v="4"/>
    <x v="0"/>
    <d v="2019-02-07T18:46:01"/>
    <d v="2019-02-07T17:31:00"/>
    <x v="1"/>
    <x v="1"/>
    <n v="4500.9999998146668"/>
    <n v="75.01666666357778"/>
    <n v="75.01666666357778"/>
    <n v="1"/>
    <s v="D535982"/>
    <s v="Closed"/>
    <x v="0"/>
  </r>
  <r>
    <s v="Marianna"/>
    <s v="BLOUNTSTOWN (18)"/>
    <x v="17"/>
    <x v="447"/>
    <n v="99"/>
    <x v="10"/>
    <x v="0"/>
    <d v="2019-02-08T17:17:17"/>
    <d v="2019-02-08T14:57:00"/>
    <x v="1"/>
    <x v="1"/>
    <n v="8416.9999999227002"/>
    <n v="140.283333332045"/>
    <n v="13888.049999872455"/>
    <n v="1"/>
    <s v="D535987"/>
    <s v="Closed"/>
    <x v="0"/>
  </r>
  <r>
    <s v="Fernandina Beach"/>
    <s v="JL TERRY (23)"/>
    <x v="25"/>
    <x v="1158"/>
    <n v="7"/>
    <x v="2"/>
    <x v="0"/>
    <d v="2019-02-08T16:03:25"/>
    <d v="2019-02-08T15:30:00"/>
    <x v="1"/>
    <x v="1"/>
    <n v="2004.9999997252598"/>
    <n v="33.416666662087664"/>
    <n v="233.91666663461365"/>
    <n v="1"/>
    <s v="D535997"/>
    <s v="Closed"/>
    <x v="0"/>
  </r>
  <r>
    <s v="Fernandina Beach"/>
    <s v="JL TERRY (23)"/>
    <x v="25"/>
    <x v="1159"/>
    <n v="1"/>
    <x v="2"/>
    <x v="0"/>
    <d v="2019-02-09T01:44:14"/>
    <d v="2019-02-08T22:14:01"/>
    <x v="1"/>
    <x v="1"/>
    <n v="12612.999999476597"/>
    <n v="210.21666665794328"/>
    <n v="210.21666665794328"/>
    <n v="1"/>
    <s v="C536003"/>
    <s v="Closed"/>
    <x v="9"/>
  </r>
  <r>
    <s v="Fernandina Beach"/>
    <s v="JL TERRY (23)"/>
    <x v="25"/>
    <x v="1160"/>
    <n v="1"/>
    <x v="2"/>
    <x v="0"/>
    <d v="2019-02-09T01:44:44"/>
    <d v="2019-02-08T22:29:06"/>
    <x v="1"/>
    <x v="1"/>
    <n v="11737.999999872409"/>
    <n v="195.63333333120681"/>
    <n v="195.63333333120681"/>
    <n v="1"/>
    <s v="C536004"/>
    <s v="Closed"/>
    <x v="9"/>
  </r>
  <r>
    <s v="Fernandina Beach"/>
    <s v="JL TERRY (23)"/>
    <x v="25"/>
    <x v="1161"/>
    <n v="1"/>
    <x v="2"/>
    <x v="0"/>
    <d v="2019-02-09T01:43:05"/>
    <d v="2019-02-08T22:36:00"/>
    <x v="1"/>
    <x v="1"/>
    <n v="11225.000000023283"/>
    <n v="187.08333333372138"/>
    <n v="187.08333333372138"/>
    <n v="1"/>
    <s v="D536006"/>
    <s v="Closed"/>
    <x v="9"/>
  </r>
  <r>
    <s v="Fernandina Beach"/>
    <s v="JL TERRY (23)"/>
    <x v="25"/>
    <x v="1158"/>
    <n v="7"/>
    <x v="2"/>
    <x v="0"/>
    <d v="2019-02-09T10:09:09"/>
    <d v="2019-02-09T07:26:00"/>
    <x v="1"/>
    <x v="1"/>
    <n v="9789.0000000363216"/>
    <n v="163.15000000060536"/>
    <n v="1142.0500000042375"/>
    <n v="1"/>
    <s v="D536009"/>
    <s v="Closed"/>
    <x v="0"/>
  </r>
  <r>
    <s v="Fernandina Beach"/>
    <s v="JL TERRY (23)"/>
    <x v="25"/>
    <x v="1158"/>
    <n v="7"/>
    <x v="2"/>
    <x v="0"/>
    <d v="2019-02-09T11:37:34"/>
    <d v="2019-02-09T11:06:00"/>
    <x v="1"/>
    <x v="1"/>
    <n v="1894.0000001806766"/>
    <n v="31.566666669677943"/>
    <n v="220.9666666877456"/>
    <n v="1"/>
    <s v="D536010"/>
    <s v="Closed"/>
    <x v="9"/>
  </r>
  <r>
    <s v="Fernandina Beach"/>
    <s v="JL TERRY (23)"/>
    <x v="13"/>
    <x v="1162"/>
    <n v="1"/>
    <x v="2"/>
    <x v="0"/>
    <d v="2019-02-09T14:52:00"/>
    <d v="2019-02-09T13:07:00"/>
    <x v="1"/>
    <x v="1"/>
    <n v="6299.9999997904524"/>
    <n v="104.99999999650754"/>
    <n v="104.99999999650754"/>
    <n v="1"/>
    <s v="C536012"/>
    <s v="Closed"/>
    <x v="8"/>
  </r>
  <r>
    <s v="Marianna"/>
    <s v="MARIANNA (14)"/>
    <x v="10"/>
    <x v="1163"/>
    <n v="14"/>
    <x v="10"/>
    <x v="0"/>
    <d v="2019-02-10T17:49:34"/>
    <d v="2019-02-10T17:17:54"/>
    <x v="1"/>
    <x v="1"/>
    <n v="1900.0000003259629"/>
    <n v="31.666666672099382"/>
    <n v="443.33333340939134"/>
    <n v="1"/>
    <s v="D536019"/>
    <s v="Closed"/>
    <x v="0"/>
  </r>
  <r>
    <s v="Fernandina Beach"/>
    <s v="JL TERRY (23)"/>
    <x v="23"/>
    <x v="1164"/>
    <n v="1"/>
    <x v="2"/>
    <x v="1"/>
    <d v="2019-02-11T15:51:59"/>
    <d v="2019-02-11T13:12:00"/>
    <x v="1"/>
    <x v="1"/>
    <n v="9598.9999996265396"/>
    <n v="159.98333332710899"/>
    <n v="159.98333332710899"/>
    <n v="1"/>
    <s v="C536021"/>
    <s v="Closed"/>
    <x v="0"/>
  </r>
  <r>
    <s v="Fernandina Beach"/>
    <s v="JL TERRY (23)"/>
    <x v="23"/>
    <x v="1164"/>
    <n v="1"/>
    <x v="2"/>
    <x v="1"/>
    <d v="2019-02-12T12:06:03"/>
    <d v="2019-02-12T09:57:00"/>
    <x v="1"/>
    <x v="1"/>
    <n v="7743.0000001564622"/>
    <n v="129.0500000026077"/>
    <n v="129.0500000026077"/>
    <n v="1"/>
    <s v="C536028"/>
    <s v="Closed"/>
    <x v="0"/>
  </r>
  <r>
    <s v="Marianna"/>
    <s v="MARIANNA (14)"/>
    <x v="15"/>
    <x v="734"/>
    <n v="40"/>
    <x v="1"/>
    <x v="0"/>
    <d v="2019-02-12T12:09:00"/>
    <d v="2019-02-12T11:20:00"/>
    <x v="1"/>
    <x v="1"/>
    <n v="2940.0000001536682"/>
    <n v="49.000000002561137"/>
    <n v="1960.0000001024455"/>
    <n v="1"/>
    <s v="D536034"/>
    <s v="Closed"/>
    <x v="0"/>
  </r>
  <r>
    <s v="Marianna"/>
    <s v="CHIPOLA (15)"/>
    <x v="3"/>
    <x v="921"/>
    <n v="15"/>
    <x v="1"/>
    <x v="0"/>
    <d v="2019-02-12T15:09:00"/>
    <d v="2019-02-12T13:45:00"/>
    <x v="1"/>
    <x v="1"/>
    <n v="5040.000000083819"/>
    <n v="84.000000001396984"/>
    <n v="1260.0000000209548"/>
    <n v="1"/>
    <s v="D536039"/>
    <s v="Closed"/>
    <x v="0"/>
  </r>
  <r>
    <s v="Marianna"/>
    <s v="CAVERNS ROAD (11)"/>
    <x v="8"/>
    <x v="88"/>
    <n v="22"/>
    <x v="10"/>
    <x v="0"/>
    <d v="2019-02-12T15:39:00"/>
    <d v="2019-02-12T14:23:00"/>
    <x v="1"/>
    <x v="1"/>
    <n v="4559.9999997764826"/>
    <n v="75.99999999627471"/>
    <n v="1671.9999999180436"/>
    <n v="1"/>
    <s v="D536057"/>
    <s v="Closed"/>
    <x v="0"/>
  </r>
  <r>
    <s v="Marianna"/>
    <s v="CHIPOLA (15)"/>
    <x v="0"/>
    <x v="322"/>
    <n v="128"/>
    <x v="1"/>
    <x v="0"/>
    <d v="2019-02-12T16:17:00"/>
    <d v="2019-02-12T15:09:00"/>
    <x v="1"/>
    <x v="1"/>
    <n v="4080.0000000977889"/>
    <n v="68.000000001629815"/>
    <n v="8704.0000002086163"/>
    <n v="1"/>
    <s v="D536066"/>
    <s v="Closed"/>
    <x v="0"/>
  </r>
  <r>
    <s v="Marianna"/>
    <s v="CAVERNS ROAD (11)"/>
    <x v="9"/>
    <x v="1119"/>
    <n v="5"/>
    <x v="7"/>
    <x v="0"/>
    <d v="2019-02-12T16:08:00"/>
    <d v="2019-02-12T15:21:00"/>
    <x v="1"/>
    <x v="1"/>
    <n v="2820.0000003911555"/>
    <n v="47.000000006519258"/>
    <n v="235.00000003259629"/>
    <n v="1"/>
    <s v="D536067"/>
    <s v="Closed"/>
    <x v="0"/>
  </r>
  <r>
    <s v="Marianna"/>
    <s v="CHIPOLA (15)"/>
    <x v="1"/>
    <x v="1165"/>
    <n v="5"/>
    <x v="0"/>
    <x v="0"/>
    <d v="2019-02-13T15:49:00"/>
    <d v="2019-02-13T15:25:00"/>
    <x v="1"/>
    <x v="1"/>
    <n v="1440.0000002933666"/>
    <n v="24.000000004889444"/>
    <n v="120.00000002444722"/>
    <n v="1"/>
    <s v="D536078"/>
    <s v="Closed"/>
    <x v="0"/>
  </r>
  <r>
    <s v="Marianna"/>
    <s v="CHIPOLA (15)"/>
    <x v="4"/>
    <x v="1166"/>
    <n v="22"/>
    <x v="1"/>
    <x v="0"/>
    <d v="2019-02-14T16:10:00"/>
    <d v="2019-02-14T14:30:00"/>
    <x v="1"/>
    <x v="1"/>
    <n v="6000.0000000698492"/>
    <n v="100.00000000116415"/>
    <n v="2200.0000000256114"/>
    <n v="1"/>
    <s v="D536083"/>
    <s v="Closed"/>
    <x v="0"/>
  </r>
  <r>
    <s v="Marianna"/>
    <s v="CAVERNS ROAD (11)"/>
    <x v="9"/>
    <x v="386"/>
    <n v="13"/>
    <x v="0"/>
    <x v="0"/>
    <d v="2019-02-15T11:02:00"/>
    <d v="2019-02-15T10:35:00"/>
    <x v="1"/>
    <x v="1"/>
    <n v="1620.0000002514571"/>
    <n v="27.000000004190952"/>
    <n v="351.00000005448237"/>
    <n v="1"/>
    <s v="D536086"/>
    <s v="Closed"/>
    <x v="0"/>
  </r>
  <r>
    <s v="Marianna"/>
    <s v="ALTHA (12)"/>
    <x v="7"/>
    <x v="1167"/>
    <n v="1"/>
    <x v="10"/>
    <x v="0"/>
    <d v="2019-02-16T11:49:40"/>
    <d v="2019-02-16T11:30:00"/>
    <x v="1"/>
    <x v="1"/>
    <n v="1180.000000493601"/>
    <n v="19.666666674893349"/>
    <n v="19.666666674893349"/>
    <n v="1"/>
    <s v="D536094"/>
    <s v="Closed"/>
    <x v="0"/>
  </r>
  <r>
    <s v="Marianna"/>
    <s v="CHIPOLA (15)"/>
    <x v="0"/>
    <x v="759"/>
    <n v="13"/>
    <x v="1"/>
    <x v="0"/>
    <d v="2019-02-18T01:23:00"/>
    <d v="2019-02-17T23:31:42"/>
    <x v="1"/>
    <x v="1"/>
    <n v="6678.0000001424924"/>
    <n v="111.30000000237487"/>
    <n v="1446.9000000308733"/>
    <n v="1"/>
    <s v="D536109"/>
    <s v="Closed"/>
    <x v="0"/>
  </r>
  <r>
    <s v="Marianna"/>
    <s v="CHIPOLA (15)"/>
    <x v="0"/>
    <x v="1168"/>
    <n v="6"/>
    <x v="1"/>
    <x v="0"/>
    <d v="2019-02-18T01:19:38"/>
    <d v="2019-02-18T00:25:00"/>
    <x v="1"/>
    <x v="1"/>
    <n v="3277.9999999562278"/>
    <n v="54.633333332603797"/>
    <n v="327.79999999562278"/>
    <n v="1"/>
    <s v="D536105"/>
    <s v="Closed"/>
    <x v="0"/>
  </r>
  <r>
    <s v="Marianna"/>
    <s v="MARIANNA (14)"/>
    <x v="5"/>
    <x v="1169"/>
    <n v="2"/>
    <x v="1"/>
    <x v="0"/>
    <d v="2019-02-18T12:02:30"/>
    <d v="2019-02-18T11:19:00"/>
    <x v="1"/>
    <x v="1"/>
    <n v="2609.9999997066334"/>
    <n v="43.499999995110556"/>
    <n v="86.999999990221113"/>
    <n v="1"/>
    <s v="D536115"/>
    <s v="Closed"/>
    <x v="0"/>
  </r>
  <r>
    <s v="Marianna"/>
    <s v="MARIANNA (14)"/>
    <x v="5"/>
    <x v="1170"/>
    <n v="5"/>
    <x v="10"/>
    <x v="0"/>
    <d v="2019-02-18T12:45:00"/>
    <d v="2019-02-18T12:38:00"/>
    <x v="1"/>
    <x v="1"/>
    <n v="420.00000011175871"/>
    <n v="7.0000000018626451"/>
    <n v="35.000000009313226"/>
    <n v="1"/>
    <s v="D536120"/>
    <s v="Closed"/>
    <x v="0"/>
  </r>
  <r>
    <s v="Marianna"/>
    <s v="MARIANNA (14)"/>
    <x v="5"/>
    <x v="1086"/>
    <n v="5"/>
    <x v="10"/>
    <x v="0"/>
    <d v="2019-02-18T13:59:00"/>
    <d v="2019-02-18T12:45:00"/>
    <x v="1"/>
    <x v="1"/>
    <n v="4440.0000000139698"/>
    <n v="74.000000000232831"/>
    <n v="370.00000000116415"/>
    <n v="1"/>
    <s v="D536118"/>
    <s v="Closed"/>
    <x v="0"/>
  </r>
  <r>
    <s v="Marianna"/>
    <s v="CAVERNS ROAD (11)"/>
    <x v="27"/>
    <x v="1171"/>
    <n v="1"/>
    <x v="6"/>
    <x v="0"/>
    <d v="2019-02-18T17:12:23"/>
    <d v="2019-02-18T16:34:00"/>
    <x v="1"/>
    <x v="1"/>
    <n v="2302.9999996069819"/>
    <n v="38.383333326783031"/>
    <n v="38.383333326783031"/>
    <n v="1"/>
    <s v="D536122"/>
    <s v="Closed"/>
    <x v="0"/>
  </r>
  <r>
    <s v="Marianna"/>
    <s v="CAVERNS ROAD (11)"/>
    <x v="9"/>
    <x v="69"/>
    <n v="221"/>
    <x v="1"/>
    <x v="0"/>
    <d v="2019-02-19T13:00:29"/>
    <d v="2019-02-19T10:52:00"/>
    <x v="1"/>
    <x v="1"/>
    <n v="7709.0000003809109"/>
    <n v="128.48333333968185"/>
    <n v="28394.816668069689"/>
    <n v="1"/>
    <s v="D536148"/>
    <s v="Closed"/>
    <x v="0"/>
  </r>
  <r>
    <s v="Marianna"/>
    <s v="CHIPOLA (15)"/>
    <x v="1"/>
    <x v="1172"/>
    <n v="1"/>
    <x v="1"/>
    <x v="0"/>
    <d v="2019-02-19T14:13:00"/>
    <d v="2019-02-19T12:22:00"/>
    <x v="1"/>
    <x v="1"/>
    <n v="6660.0000003352761"/>
    <n v="111.00000000558794"/>
    <n v="111.00000000558794"/>
    <n v="1"/>
    <s v="C536153"/>
    <s v="Closed"/>
    <x v="0"/>
  </r>
  <r>
    <s v="Fernandina Beach"/>
    <s v="JL TERRY (23)"/>
    <x v="23"/>
    <x v="1173"/>
    <n v="1"/>
    <x v="1"/>
    <x v="0"/>
    <d v="2019-02-19T14:28:40"/>
    <d v="2019-02-19T13:32:00"/>
    <x v="1"/>
    <x v="1"/>
    <n v="3400.0000001862645"/>
    <n v="56.666666669771075"/>
    <n v="56.666666669771075"/>
    <n v="1"/>
    <s v="C536158"/>
    <s v="Closed"/>
    <x v="0"/>
  </r>
  <r>
    <s v="Marianna"/>
    <s v="CAVERNS ROAD (11)"/>
    <x v="26"/>
    <x v="1174"/>
    <n v="4"/>
    <x v="1"/>
    <x v="0"/>
    <d v="2019-02-19T16:58:00"/>
    <d v="2019-02-19T16:05:00"/>
    <x v="1"/>
    <x v="1"/>
    <n v="3179.9999996786937"/>
    <n v="52.999999994644895"/>
    <n v="211.99999997857958"/>
    <n v="1"/>
    <s v="D536194"/>
    <s v="Closed"/>
    <x v="0"/>
  </r>
  <r>
    <s v="Marianna"/>
    <s v="MARIANNA (14)"/>
    <x v="5"/>
    <x v="1175"/>
    <n v="1"/>
    <x v="0"/>
    <x v="0"/>
    <d v="2019-02-20T14:46:24"/>
    <d v="2019-02-20T13:51:00"/>
    <x v="1"/>
    <x v="1"/>
    <n v="3324.0000000223517"/>
    <n v="55.400000000372529"/>
    <n v="55.400000000372529"/>
    <n v="1"/>
    <s v="D536170"/>
    <s v="Closed"/>
    <x v="0"/>
  </r>
  <r>
    <s v="Marianna"/>
    <s v="MARIANNA (14)"/>
    <x v="10"/>
    <x v="108"/>
    <n v="24"/>
    <x v="1"/>
    <x v="0"/>
    <d v="2019-02-21T20:30:49"/>
    <d v="2019-02-21T16:56:00"/>
    <x v="1"/>
    <x v="1"/>
    <n v="12888.99999987334"/>
    <n v="214.81666666455567"/>
    <n v="5155.5999999493361"/>
    <n v="1"/>
    <s v="D536189"/>
    <s v="Closed"/>
    <x v="0"/>
  </r>
  <r>
    <s v="Marianna"/>
    <s v="CHIPOLA (15)"/>
    <x v="1"/>
    <x v="1176"/>
    <n v="1"/>
    <x v="1"/>
    <x v="0"/>
    <d v="2019-02-21T20:34:34"/>
    <d v="2019-02-21T18:57:00"/>
    <x v="1"/>
    <x v="1"/>
    <n v="5853.99999988731"/>
    <n v="97.566666664788499"/>
    <n v="97.566666664788499"/>
    <n v="1"/>
    <s v="C536185"/>
    <s v="Closed"/>
    <x v="0"/>
  </r>
  <r>
    <s v="Marianna"/>
    <s v="MARIANNA (14)"/>
    <x v="5"/>
    <x v="1177"/>
    <n v="2"/>
    <x v="1"/>
    <x v="0"/>
    <d v="2019-02-22T11:33:00"/>
    <d v="2019-02-22T08:02:00"/>
    <x v="1"/>
    <x v="1"/>
    <n v="12659.999999776483"/>
    <n v="210.99999999627471"/>
    <n v="421.99999999254942"/>
    <n v="1"/>
    <s v="D536192"/>
    <s v="Closed"/>
    <x v="0"/>
  </r>
  <r>
    <s v="Marianna"/>
    <s v="BLOUNTSTOWN (18)"/>
    <x v="17"/>
    <x v="1178"/>
    <n v="1"/>
    <x v="5"/>
    <x v="0"/>
    <d v="2019-02-22T19:18:25"/>
    <d v="2019-02-22T18:46:00"/>
    <x v="1"/>
    <x v="1"/>
    <n v="1944.9999995296821"/>
    <n v="32.416666658828035"/>
    <n v="32.416666658828035"/>
    <n v="1"/>
    <s v="C536195"/>
    <s v="Closed"/>
    <x v="0"/>
  </r>
  <r>
    <s v="Fernandina Beach"/>
    <s v="JL TERRY (23)"/>
    <x v="21"/>
    <x v="1179"/>
    <n v="2"/>
    <x v="2"/>
    <x v="0"/>
    <d v="2019-02-23T08:16:54"/>
    <d v="2019-02-23T03:41:41"/>
    <x v="1"/>
    <x v="1"/>
    <n v="16513.000000244938"/>
    <n v="275.21666667074896"/>
    <n v="550.43333334149793"/>
    <n v="1"/>
    <s v="D536197"/>
    <s v="Closed"/>
    <x v="0"/>
  </r>
  <r>
    <s v="Marianna"/>
    <s v="ALTHA (12)"/>
    <x v="6"/>
    <x v="1180"/>
    <n v="183"/>
    <x v="10"/>
    <x v="0"/>
    <d v="2019-02-23T15:36:21"/>
    <d v="2019-02-23T14:37:00"/>
    <x v="1"/>
    <x v="1"/>
    <n v="3561.0000001033768"/>
    <n v="59.350000001722947"/>
    <n v="10861.050000315299"/>
    <n v="1"/>
    <s v="D536220"/>
    <s v="Closed"/>
    <x v="0"/>
  </r>
  <r>
    <s v="Marianna"/>
    <s v="CAVERNS ROAD (11)"/>
    <x v="9"/>
    <x v="1181"/>
    <n v="1"/>
    <x v="1"/>
    <x v="0"/>
    <d v="2019-02-23T17:41:21"/>
    <d v="2019-02-23T14:42:33"/>
    <x v="1"/>
    <x v="1"/>
    <n v="10728.000000142492"/>
    <n v="178.80000000237487"/>
    <n v="178.80000000237487"/>
    <n v="1"/>
    <s v="C536207"/>
    <s v="Closed"/>
    <x v="0"/>
  </r>
  <r>
    <s v="Marianna"/>
    <s v="BLOUNTSTOWN (18)"/>
    <x v="17"/>
    <x v="400"/>
    <n v="86"/>
    <x v="1"/>
    <x v="0"/>
    <d v="2019-02-24T15:42:30"/>
    <d v="2019-02-24T13:31:46"/>
    <x v="1"/>
    <x v="1"/>
    <n v="7843.9999998779967"/>
    <n v="130.73333333129995"/>
    <n v="11243.066666491795"/>
    <n v="1"/>
    <s v="D536237"/>
    <s v="Closed"/>
    <x v="0"/>
  </r>
  <r>
    <s v="Marianna"/>
    <s v="ALTHA (12)"/>
    <x v="7"/>
    <x v="19"/>
    <n v="6"/>
    <x v="4"/>
    <x v="0"/>
    <d v="2019-02-25T07:45:38"/>
    <d v="2019-02-25T06:43:00"/>
    <x v="1"/>
    <x v="1"/>
    <n v="3757.9999996349216"/>
    <n v="62.633333327248693"/>
    <n v="375.79999996349216"/>
    <n v="1"/>
    <s v="D536241"/>
    <s v="Closed"/>
    <x v="0"/>
  </r>
  <r>
    <s v="Marianna"/>
    <s v="ALTHA (12)"/>
    <x v="7"/>
    <x v="1182"/>
    <n v="1"/>
    <x v="4"/>
    <x v="0"/>
    <d v="2019-02-25T09:26:57"/>
    <d v="2019-02-25T07:13:54"/>
    <x v="1"/>
    <x v="1"/>
    <n v="7983.0000003101304"/>
    <n v="133.05000000516884"/>
    <n v="133.05000000516884"/>
    <n v="1"/>
    <s v="C536240"/>
    <s v="Closed"/>
    <x v="0"/>
  </r>
  <r>
    <s v="Marianna"/>
    <s v="MARIANNA (14)"/>
    <x v="10"/>
    <x v="1183"/>
    <n v="1"/>
    <x v="10"/>
    <x v="0"/>
    <d v="2019-02-25T09:19:00"/>
    <d v="2019-02-25T08:30:00"/>
    <x v="1"/>
    <x v="1"/>
    <n v="2940.0000001536682"/>
    <n v="49.000000002561137"/>
    <n v="49.000000002561137"/>
    <n v="1"/>
    <s v="C536242"/>
    <s v="Closed"/>
    <x v="0"/>
  </r>
  <r>
    <s v="Marianna"/>
    <s v="ALTHA (12)"/>
    <x v="7"/>
    <x v="1144"/>
    <n v="45"/>
    <x v="10"/>
    <x v="0"/>
    <d v="2019-02-25T12:38:18"/>
    <d v="2019-02-25T10:51:00"/>
    <x v="1"/>
    <x v="1"/>
    <n v="6437.9999999888241"/>
    <n v="107.29999999981374"/>
    <n v="4828.4999999916181"/>
    <n v="1"/>
    <s v="D536253"/>
    <s v="Closed"/>
    <x v="0"/>
  </r>
  <r>
    <s v="Fernandina Beach"/>
    <s v="JL TERRY (23)"/>
    <x v="23"/>
    <x v="1184"/>
    <n v="1"/>
    <x v="2"/>
    <x v="1"/>
    <d v="2019-02-26T13:54:46"/>
    <d v="2019-02-26T10:53:00"/>
    <x v="1"/>
    <x v="1"/>
    <n v="10905.999999633059"/>
    <n v="181.76666666055098"/>
    <n v="181.76666666055098"/>
    <n v="1"/>
    <s v="C536267"/>
    <s v="Closed"/>
    <x v="0"/>
  </r>
  <r>
    <s v="Marianna"/>
    <s v="CHIPOLA (15)"/>
    <x v="3"/>
    <x v="303"/>
    <n v="4"/>
    <x v="10"/>
    <x v="0"/>
    <d v="2019-02-26T14:40:49"/>
    <d v="2019-02-26T12:30:00"/>
    <x v="1"/>
    <x v="1"/>
    <n v="7848.9999997895211"/>
    <n v="130.81666666315868"/>
    <n v="523.26666665263474"/>
    <n v="1"/>
    <s v="D536272"/>
    <s v="Closed"/>
    <x v="0"/>
  </r>
  <r>
    <s v="Marianna"/>
    <s v="MARIANNA (14)"/>
    <x v="5"/>
    <x v="1185"/>
    <n v="1"/>
    <x v="10"/>
    <x v="0"/>
    <d v="2019-02-26T17:00:23"/>
    <d v="2019-02-26T15:54:00"/>
    <x v="1"/>
    <x v="1"/>
    <n v="3983.0000000540167"/>
    <n v="66.383333334233612"/>
    <n v="66.383333334233612"/>
    <n v="1"/>
    <s v="D536274"/>
    <s v="Closed"/>
    <x v="0"/>
  </r>
  <r>
    <s v="Marianna"/>
    <s v="CAVERNS ROAD (11)"/>
    <x v="26"/>
    <x v="1186"/>
    <n v="5"/>
    <x v="2"/>
    <x v="1"/>
    <d v="2019-02-26T20:07:24"/>
    <d v="2019-02-26T18:41:00"/>
    <x v="1"/>
    <x v="1"/>
    <n v="5184.0000004274771"/>
    <n v="86.400000007124618"/>
    <n v="432.00000003562309"/>
    <n v="1"/>
    <s v="D536279"/>
    <s v="Closed"/>
    <x v="0"/>
  </r>
  <r>
    <s v="Marianna"/>
    <s v="ALTHA (12)"/>
    <x v="7"/>
    <x v="296"/>
    <n v="22"/>
    <x v="6"/>
    <x v="0"/>
    <d v="2019-02-27T13:26:36"/>
    <d v="2019-02-27T11:59:00"/>
    <x v="1"/>
    <x v="1"/>
    <n v="5256.0000002849847"/>
    <n v="87.600000004749745"/>
    <n v="1927.2000001044944"/>
    <n v="1"/>
    <s v="D536284"/>
    <s v="Closed"/>
    <x v="0"/>
  </r>
  <r>
    <s v="Marianna"/>
    <s v="MARIANNA (14)"/>
    <x v="5"/>
    <x v="1187"/>
    <n v="53"/>
    <x v="6"/>
    <x v="0"/>
    <d v="2019-02-27T16:23:00"/>
    <d v="2019-02-27T15:48:00"/>
    <x v="1"/>
    <x v="1"/>
    <n v="2099.9999999301508"/>
    <n v="34.999999998835847"/>
    <n v="1854.9999999382999"/>
    <n v="1"/>
    <s v="D536293"/>
    <s v="Closed"/>
    <x v="0"/>
  </r>
  <r>
    <s v="Marianna"/>
    <s v="MARIANNA (14)"/>
    <x v="5"/>
    <x v="1188"/>
    <n v="1"/>
    <x v="2"/>
    <x v="1"/>
    <d v="2019-02-28T12:09:00"/>
    <d v="2019-02-28T07:25:00"/>
    <x v="1"/>
    <x v="1"/>
    <n v="17039.999999594875"/>
    <n v="283.99999999324791"/>
    <n v="283.99999999324791"/>
    <n v="1"/>
    <s v="D536300"/>
    <s v="Closed"/>
    <x v="0"/>
  </r>
  <r>
    <s v="Marianna"/>
    <s v="ALTHA (12)"/>
    <x v="7"/>
    <x v="296"/>
    <n v="22"/>
    <x v="2"/>
    <x v="0"/>
    <d v="2019-02-28T11:52:00"/>
    <d v="2019-02-28T10:14:00"/>
    <x v="1"/>
    <x v="1"/>
    <n v="5879.9999996786937"/>
    <n v="97.999999994644895"/>
    <n v="2155.9999998821877"/>
    <n v="1"/>
    <s v="D536307"/>
    <s v="Closed"/>
    <x v="0"/>
  </r>
  <r>
    <s v="Marianna"/>
    <s v="ALTHA (12)"/>
    <x v="7"/>
    <x v="1189"/>
    <n v="1"/>
    <x v="2"/>
    <x v="0"/>
    <d v="2019-02-28T13:47:15"/>
    <d v="2019-02-28T12:17:00"/>
    <x v="1"/>
    <x v="1"/>
    <n v="5414.9999997345731"/>
    <n v="90.249999995576218"/>
    <n v="90.249999995576218"/>
    <n v="1"/>
    <s v="C536310"/>
    <s v="Closed"/>
    <x v="0"/>
  </r>
  <r>
    <s v="Marianna"/>
    <s v="BLOUNTSTOWN (18)"/>
    <x v="17"/>
    <x v="447"/>
    <n v="100"/>
    <x v="3"/>
    <x v="0"/>
    <d v="2019-03-01T10:11:00"/>
    <d v="2019-03-01T08:59:00"/>
    <x v="1"/>
    <x v="2"/>
    <n v="4320.0000002514571"/>
    <n v="72.000000004190952"/>
    <n v="7200.0000004190952"/>
    <n v="1"/>
    <s v="D536318"/>
    <s v="Closed"/>
    <x v="1"/>
  </r>
  <r>
    <s v="Marianna"/>
    <s v="MARIANNA (14)"/>
    <x v="16"/>
    <x v="1190"/>
    <n v="2"/>
    <x v="4"/>
    <x v="0"/>
    <d v="2019-03-01T13:47:50"/>
    <d v="2019-03-01T12:58:00"/>
    <x v="1"/>
    <x v="2"/>
    <n v="2989.9999998975545"/>
    <n v="49.833333331625909"/>
    <n v="99.666666663251817"/>
    <n v="1"/>
    <s v="D536326"/>
    <s v="Closed"/>
    <x v="0"/>
  </r>
  <r>
    <s v="Fernandina Beach"/>
    <s v="AIP (24)"/>
    <x v="20"/>
    <x v="1191"/>
    <n v="1"/>
    <x v="1"/>
    <x v="0"/>
    <d v="2019-03-01T18:44:42"/>
    <d v="2019-03-01T15:40:00"/>
    <x v="1"/>
    <x v="2"/>
    <n v="11081.999999913387"/>
    <n v="184.69999999855645"/>
    <n v="184.69999999855645"/>
    <n v="1"/>
    <s v="C536327"/>
    <s v="Closed"/>
    <x v="0"/>
  </r>
  <r>
    <s v="Fernandina Beach"/>
    <s v="STEPDOWN (22)"/>
    <x v="24"/>
    <x v="1192"/>
    <n v="24"/>
    <x v="1"/>
    <x v="0"/>
    <d v="2019-03-01T17:58:44"/>
    <d v="2019-03-01T16:26:50"/>
    <x v="1"/>
    <x v="2"/>
    <n v="5513.9999996172264"/>
    <n v="91.89999999362044"/>
    <n v="2205.5999998468906"/>
    <n v="1"/>
    <s v="D536333"/>
    <s v="Closed"/>
    <x v="0"/>
  </r>
  <r>
    <s v="Fernandina Beach"/>
    <s v="STEPDOWN (22)"/>
    <x v="24"/>
    <x v="1192"/>
    <n v="19"/>
    <x v="1"/>
    <x v="0"/>
    <d v="2019-03-01T18:43:25"/>
    <d v="2019-03-01T16:33:11"/>
    <x v="1"/>
    <x v="2"/>
    <n v="7813.9999997802079"/>
    <n v="130.23333332967013"/>
    <n v="2474.4333332637325"/>
    <n v="1"/>
    <s v="D536334"/>
    <s v="Closed"/>
    <x v="0"/>
  </r>
  <r>
    <s v="Marianna"/>
    <s v="CAVERNS ROAD (11)"/>
    <x v="26"/>
    <x v="1097"/>
    <n v="1"/>
    <x v="7"/>
    <x v="0"/>
    <d v="2019-03-02T09:40:00"/>
    <d v="2019-03-02T08:04:35"/>
    <x v="1"/>
    <x v="2"/>
    <n v="5725.0000005355105"/>
    <n v="95.416666675591841"/>
    <n v="95.416666675591841"/>
    <n v="1"/>
    <s v="C536335"/>
    <s v="Closed"/>
    <x v="0"/>
  </r>
  <r>
    <s v="Marianna"/>
    <s v="BLOUNTSTOWN (18)"/>
    <x v="17"/>
    <x v="1193"/>
    <n v="1"/>
    <x v="1"/>
    <x v="0"/>
    <d v="2019-03-02T13:30:00"/>
    <d v="2019-03-02T12:35:00"/>
    <x v="1"/>
    <x v="2"/>
    <n v="3300.0000000698492"/>
    <n v="55.000000001164153"/>
    <n v="55.000000001164153"/>
    <n v="1"/>
    <s v="C536336"/>
    <s v="Closed"/>
    <x v="0"/>
  </r>
  <r>
    <s v="Marianna"/>
    <s v="MARIANNA (14)"/>
    <x v="5"/>
    <x v="284"/>
    <n v="91"/>
    <x v="4"/>
    <x v="0"/>
    <d v="2019-03-02T15:43:00"/>
    <d v="2019-03-02T14:44:00"/>
    <x v="1"/>
    <x v="2"/>
    <n v="3540.0000002235174"/>
    <n v="59.00000000372529"/>
    <n v="5369.0000003390014"/>
    <n v="1"/>
    <s v="D536348"/>
    <s v="Closed"/>
    <x v="0"/>
  </r>
  <r>
    <s v="Marianna"/>
    <s v="CHIPOLA (15)"/>
    <x v="0"/>
    <x v="1157"/>
    <n v="4"/>
    <x v="1"/>
    <x v="0"/>
    <d v="2019-03-03T14:08:53"/>
    <d v="2019-03-03T12:48:00"/>
    <x v="1"/>
    <x v="2"/>
    <n v="4852.9999997466803"/>
    <n v="80.883333329111338"/>
    <n v="323.53333331644535"/>
    <n v="1"/>
    <s v="D536351"/>
    <s v="Closed"/>
    <x v="0"/>
  </r>
  <r>
    <s v="Marianna"/>
    <s v="MARIANNA (14)"/>
    <x v="10"/>
    <x v="881"/>
    <n v="14"/>
    <x v="1"/>
    <x v="0"/>
    <d v="2019-03-03T16:05:43"/>
    <d v="2019-03-03T15:14:00"/>
    <x v="1"/>
    <x v="2"/>
    <n v="3102.9999999096617"/>
    <n v="51.716666665161029"/>
    <n v="724.0333333122544"/>
    <n v="1"/>
    <s v="D536358"/>
    <s v="Closed"/>
    <x v="0"/>
  </r>
  <r>
    <s v="Marianna"/>
    <s v="MARIANNA (14)"/>
    <x v="5"/>
    <x v="611"/>
    <n v="71"/>
    <x v="13"/>
    <x v="0"/>
    <d v="2019-03-03T23:52:08"/>
    <d v="2019-03-03T16:14:00"/>
    <x v="1"/>
    <x v="2"/>
    <n v="27488.000000291504"/>
    <n v="458.13333333819173"/>
    <n v="32527.466667011613"/>
    <n v="1"/>
    <s v="D536465"/>
    <s v="Closed"/>
    <x v="0"/>
  </r>
  <r>
    <s v="Marianna"/>
    <s v="CHIPOLA (15)"/>
    <x v="1"/>
    <x v="1194"/>
    <n v="23"/>
    <x v="13"/>
    <x v="0"/>
    <d v="2019-03-03T18:02:33"/>
    <d v="2019-03-03T16:21:00"/>
    <x v="1"/>
    <x v="2"/>
    <n v="6092.9999998072162"/>
    <n v="101.54999999678694"/>
    <n v="2335.6499999260996"/>
    <n v="1"/>
    <s v="D536398"/>
    <s v="Closed"/>
    <x v="0"/>
  </r>
  <r>
    <s v="Marianna"/>
    <s v="CAVERNS ROAD (11)"/>
    <x v="27"/>
    <x v="1195"/>
    <n v="1"/>
    <x v="13"/>
    <x v="0"/>
    <d v="2019-03-03T17:44:00"/>
    <d v="2019-03-03T16:34:00"/>
    <x v="1"/>
    <x v="2"/>
    <n v="4199.9999998603016"/>
    <n v="69.999999997671694"/>
    <n v="69.999999997671694"/>
    <n v="1"/>
    <s v="C536361"/>
    <s v="Closed"/>
    <x v="0"/>
  </r>
  <r>
    <s v="Marianna"/>
    <s v="CHIPOLA (15)"/>
    <x v="3"/>
    <x v="659"/>
    <n v="145"/>
    <x v="13"/>
    <x v="0"/>
    <d v="2019-03-03T23:19:20"/>
    <d v="2019-03-03T17:05:00"/>
    <x v="1"/>
    <x v="2"/>
    <n v="22459.999999869615"/>
    <n v="374.33333333116025"/>
    <n v="54278.333333018236"/>
    <n v="1"/>
    <s v="D536397"/>
    <s v="Closed"/>
    <x v="0"/>
  </r>
  <r>
    <s v="Marianna"/>
    <s v="MARIANNA (14)"/>
    <x v="16"/>
    <x v="112"/>
    <n v="23"/>
    <x v="13"/>
    <x v="0"/>
    <d v="2019-03-04T00:59:23"/>
    <d v="2019-03-03T18:37:00"/>
    <x v="1"/>
    <x v="2"/>
    <n v="22943.000000249594"/>
    <n v="382.38333333749324"/>
    <n v="8794.8166667623445"/>
    <n v="1"/>
    <s v="D536467"/>
    <s v="Closed"/>
    <x v="0"/>
  </r>
  <r>
    <s v="Marianna"/>
    <s v="MARIANNA (14)"/>
    <x v="5"/>
    <x v="1196"/>
    <n v="39"/>
    <x v="13"/>
    <x v="0"/>
    <d v="2019-03-03T22:58:25"/>
    <d v="2019-03-03T19:02:00"/>
    <x v="1"/>
    <x v="2"/>
    <n v="14184.999999823049"/>
    <n v="236.41666666371748"/>
    <n v="9220.2499998849817"/>
    <n v="1"/>
    <s v="D536556"/>
    <s v="Closed"/>
    <x v="0"/>
  </r>
  <r>
    <s v="Marianna"/>
    <s v="MARIANNA (14)"/>
    <x v="10"/>
    <x v="642"/>
    <n v="5"/>
    <x v="13"/>
    <x v="0"/>
    <d v="2019-03-04T00:51:18"/>
    <d v="2019-03-03T19:05:00"/>
    <x v="1"/>
    <x v="2"/>
    <n v="20777.999999583699"/>
    <n v="346.29999999306165"/>
    <n v="1731.4999999653082"/>
    <n v="1"/>
    <s v="D536569"/>
    <s v="Closed"/>
    <x v="0"/>
  </r>
  <r>
    <s v="Marianna"/>
    <s v="MARIANNA (14)"/>
    <x v="5"/>
    <x v="1197"/>
    <n v="17"/>
    <x v="13"/>
    <x v="0"/>
    <d v="2019-03-04T00:24:07"/>
    <d v="2019-03-03T19:15:00"/>
    <x v="1"/>
    <x v="2"/>
    <n v="18546.999999834225"/>
    <n v="309.11666666390374"/>
    <n v="5254.9833332863636"/>
    <n v="1"/>
    <s v="D536567"/>
    <s v="Closed"/>
    <x v="0"/>
  </r>
  <r>
    <s v="Marianna"/>
    <s v="BLOUNTSTOWN (18)"/>
    <x v="17"/>
    <x v="41"/>
    <n v="72"/>
    <x v="13"/>
    <x v="0"/>
    <d v="2019-03-03T19:42:00"/>
    <d v="2019-03-03T19:24:00"/>
    <x v="1"/>
    <x v="2"/>
    <n v="1079.9999997485429"/>
    <n v="17.999999995809048"/>
    <n v="1295.9999996982515"/>
    <n v="1"/>
    <s v="D536474"/>
    <s v="Closed"/>
    <x v="0"/>
  </r>
  <r>
    <s v="Marianna"/>
    <s v="BLOUNTSTOWN (18)"/>
    <x v="17"/>
    <x v="1198"/>
    <n v="84"/>
    <x v="13"/>
    <x v="0"/>
    <d v="2019-03-04T00:57:03"/>
    <d v="2019-03-03T19:40:00"/>
    <x v="1"/>
    <x v="2"/>
    <n v="19022.999999835156"/>
    <n v="317.0499999972526"/>
    <n v="26632.199999769218"/>
    <n v="1"/>
    <s v="D536472"/>
    <s v="Closed"/>
    <x v="0"/>
  </r>
  <r>
    <s v="Marianna"/>
    <s v="BLOUNTSTOWN (18)"/>
    <x v="17"/>
    <x v="41"/>
    <n v="220"/>
    <x v="13"/>
    <x v="0"/>
    <d v="2019-03-03T22:47:43"/>
    <d v="2019-03-03T19:42:00"/>
    <x v="1"/>
    <x v="2"/>
    <n v="11143.000000342727"/>
    <n v="185.71666667237878"/>
    <n v="40857.666667923331"/>
    <n v="1"/>
    <s v="D536559"/>
    <s v="Closed"/>
    <x v="0"/>
  </r>
  <r>
    <s v="Marianna"/>
    <s v="MARIANNA (14)"/>
    <x v="5"/>
    <x v="1199"/>
    <n v="1043"/>
    <x v="13"/>
    <x v="0"/>
    <d v="2019-03-03T22:27:04"/>
    <d v="2019-03-03T21:50:00"/>
    <x v="1"/>
    <x v="2"/>
    <n v="2223.9999999990687"/>
    <n v="37.066666666651145"/>
    <n v="38660.533333317144"/>
    <n v="1"/>
    <s v="D536549"/>
    <s v="Closed"/>
    <x v="0"/>
  </r>
  <r>
    <s v="Marianna"/>
    <s v="MARIANNA (14)"/>
    <x v="5"/>
    <x v="84"/>
    <n v="339"/>
    <x v="13"/>
    <x v="0"/>
    <d v="2019-03-03T23:32:50"/>
    <d v="2019-03-03T22:27:04"/>
    <x v="1"/>
    <x v="2"/>
    <n v="3946.0000002058223"/>
    <n v="65.766666670097038"/>
    <n v="22294.900001162896"/>
    <n v="1"/>
    <s v="D536555"/>
    <s v="Closed"/>
    <x v="0"/>
  </r>
  <r>
    <s v="Marianna"/>
    <s v="ALTHA (12)"/>
    <x v="7"/>
    <x v="19"/>
    <n v="6"/>
    <x v="3"/>
    <x v="0"/>
    <d v="2019-03-04T08:24:00"/>
    <d v="2019-03-04T06:39:00"/>
    <x v="1"/>
    <x v="2"/>
    <n v="6299.9999997904524"/>
    <n v="104.99999999650754"/>
    <n v="629.99999997904524"/>
    <n v="1"/>
    <s v="D536575"/>
    <s v="Closed"/>
    <x v="1"/>
  </r>
  <r>
    <s v="Marianna"/>
    <s v="MARIANNA (14)"/>
    <x v="5"/>
    <x v="1200"/>
    <n v="5"/>
    <x v="3"/>
    <x v="0"/>
    <d v="2019-03-04T09:04:00"/>
    <d v="2019-03-04T07:28:00"/>
    <x v="1"/>
    <x v="2"/>
    <n v="5759.999999916181"/>
    <n v="95.999999998603016"/>
    <n v="479.99999999301508"/>
    <n v="1"/>
    <s v="D536574"/>
    <s v="Closed"/>
    <x v="1"/>
  </r>
  <r>
    <s v="Marianna"/>
    <s v="BLOUNTSTOWN (18)"/>
    <x v="17"/>
    <x v="1201"/>
    <n v="2"/>
    <x v="2"/>
    <x v="0"/>
    <d v="2019-03-04T12:37:10"/>
    <d v="2019-03-04T09:14:00"/>
    <x v="1"/>
    <x v="2"/>
    <n v="12189.999999920838"/>
    <n v="203.16666666534729"/>
    <n v="406.33333333069459"/>
    <n v="1"/>
    <s v="D536579"/>
    <s v="Closed"/>
    <x v="0"/>
  </r>
  <r>
    <s v="Marianna"/>
    <s v="CHIPOLA (15)"/>
    <x v="1"/>
    <x v="1202"/>
    <n v="1"/>
    <x v="2"/>
    <x v="0"/>
    <d v="2019-03-04T10:58:28"/>
    <d v="2019-03-04T09:58:00"/>
    <x v="1"/>
    <x v="2"/>
    <n v="3628.0000000493601"/>
    <n v="60.466666667489335"/>
    <n v="60.466666667489335"/>
    <n v="1"/>
    <s v="C536578"/>
    <s v="Closed"/>
    <x v="0"/>
  </r>
  <r>
    <s v="Marianna"/>
    <s v="CHIPOLA (15)"/>
    <x v="1"/>
    <x v="291"/>
    <n v="38"/>
    <x v="6"/>
    <x v="0"/>
    <d v="2019-03-04T17:08:33"/>
    <d v="2019-03-04T16:34:00"/>
    <x v="1"/>
    <x v="2"/>
    <n v="2072.9999999050051"/>
    <n v="34.549999998416752"/>
    <n v="1312.8999999398366"/>
    <n v="1"/>
    <s v="D536585"/>
    <s v="Closed"/>
    <x v="0"/>
  </r>
  <r>
    <s v="Marianna"/>
    <s v="MARIANNA (14)"/>
    <x v="5"/>
    <x v="1203"/>
    <n v="1"/>
    <x v="7"/>
    <x v="0"/>
    <d v="2019-03-04T19:57:19"/>
    <d v="2019-03-04T17:45:26"/>
    <x v="1"/>
    <x v="2"/>
    <n v="7913.000000291504"/>
    <n v="131.88333333819173"/>
    <n v="131.88333333819173"/>
    <n v="1"/>
    <s v="D536588"/>
    <s v="Closed"/>
    <x v="0"/>
  </r>
  <r>
    <s v="Marianna"/>
    <s v="MARIANNA (14)"/>
    <x v="5"/>
    <x v="1204"/>
    <n v="2"/>
    <x v="3"/>
    <x v="0"/>
    <d v="2019-03-04T20:17:40"/>
    <d v="2019-03-04T19:18:16"/>
    <x v="1"/>
    <x v="2"/>
    <n v="3564.00000017602"/>
    <n v="59.400000002933666"/>
    <n v="118.80000000586733"/>
    <n v="1"/>
    <s v="D536590"/>
    <s v="Closed"/>
    <x v="0"/>
  </r>
  <r>
    <s v="Marianna"/>
    <s v="CAVERNS ROAD (11)"/>
    <x v="9"/>
    <x v="9"/>
    <n v="147"/>
    <x v="2"/>
    <x v="0"/>
    <d v="2019-03-05T04:47:44"/>
    <d v="2019-03-05T02:33:06"/>
    <x v="1"/>
    <x v="2"/>
    <n v="8077.9999998863786"/>
    <n v="134.63333333143964"/>
    <n v="19791.099999721628"/>
    <n v="1"/>
    <s v="D536597"/>
    <s v="Closed"/>
    <x v="0"/>
  </r>
  <r>
    <s v="Marianna"/>
    <s v="MARIANNA (14)"/>
    <x v="10"/>
    <x v="309"/>
    <n v="31"/>
    <x v="4"/>
    <x v="0"/>
    <d v="2019-03-05T15:19:21"/>
    <d v="2019-03-05T14:24:00"/>
    <x v="1"/>
    <x v="2"/>
    <n v="3320.9999999497086"/>
    <n v="55.34999999916181"/>
    <n v="1715.8499999740161"/>
    <n v="1"/>
    <s v="D536613"/>
    <s v="Closed"/>
    <x v="0"/>
  </r>
  <r>
    <s v="Marianna"/>
    <s v="MARIANNA (14)"/>
    <x v="10"/>
    <x v="1205"/>
    <n v="2"/>
    <x v="4"/>
    <x v="0"/>
    <d v="2019-03-05T15:40:00"/>
    <d v="2019-03-05T15:03:00"/>
    <x v="1"/>
    <x v="2"/>
    <n v="2220.0000003213063"/>
    <n v="37.000000005355105"/>
    <n v="74.00000001071021"/>
    <n v="1"/>
    <s v="D536615"/>
    <s v="Closed"/>
    <x v="0"/>
  </r>
  <r>
    <s v="Marianna"/>
    <s v="MARIANNA (14)"/>
    <x v="5"/>
    <x v="1206"/>
    <n v="2"/>
    <x v="7"/>
    <x v="0"/>
    <d v="2019-03-06T02:02:06"/>
    <d v="2019-03-05T23:35:40"/>
    <x v="1"/>
    <x v="2"/>
    <n v="8786.0000000568107"/>
    <n v="146.43333333428018"/>
    <n v="292.86666666856036"/>
    <n v="1"/>
    <s v="D536620"/>
    <s v="Closed"/>
    <x v="0"/>
  </r>
  <r>
    <s v="Marianna"/>
    <s v="CAVERNS ROAD (11)"/>
    <x v="27"/>
    <x v="1207"/>
    <n v="40"/>
    <x v="10"/>
    <x v="0"/>
    <d v="2019-03-06T04:55:55"/>
    <d v="2019-03-06T02:25:00"/>
    <x v="1"/>
    <x v="2"/>
    <n v="9055.0000000745058"/>
    <n v="150.91666666790843"/>
    <n v="6036.6666667163372"/>
    <n v="1"/>
    <s v="D536621"/>
    <s v="Closed"/>
    <x v="0"/>
  </r>
  <r>
    <s v="Marianna"/>
    <s v="CAVERNS ROAD (11)"/>
    <x v="9"/>
    <x v="497"/>
    <n v="1070"/>
    <x v="10"/>
    <x v="0"/>
    <d v="2019-03-06T04:56:49"/>
    <d v="2019-03-06T02:25:00"/>
    <x v="1"/>
    <x v="2"/>
    <n v="9109.0000001247972"/>
    <n v="151.81666666874662"/>
    <n v="162443.83333555888"/>
    <n v="1"/>
    <s v="D536622"/>
    <s v="Closed"/>
    <x v="0"/>
  </r>
  <r>
    <s v="Marianna"/>
    <s v="CHIPOLA (15)"/>
    <x v="4"/>
    <x v="736"/>
    <n v="22"/>
    <x v="6"/>
    <x v="0"/>
    <d v="2019-03-06T11:34:00"/>
    <d v="2019-03-06T10:26:00"/>
    <x v="1"/>
    <x v="2"/>
    <n v="4080.0000000977889"/>
    <n v="68.000000001629815"/>
    <n v="1496.0000000358559"/>
    <n v="1"/>
    <s v="D536725"/>
    <s v="Closed"/>
    <x v="0"/>
  </r>
  <r>
    <s v="Marianna"/>
    <s v="CHIPOLA (15)"/>
    <x v="4"/>
    <x v="1208"/>
    <n v="2"/>
    <x v="6"/>
    <x v="0"/>
    <d v="2019-03-06T12:48:00"/>
    <d v="2019-03-06T11:31:00"/>
    <x v="1"/>
    <x v="2"/>
    <n v="4619.9999999720603"/>
    <n v="76.999999999534339"/>
    <n v="153.99999999906868"/>
    <n v="1"/>
    <s v="D536726"/>
    <s v="Closed"/>
    <x v="0"/>
  </r>
  <r>
    <s v="Marianna"/>
    <s v="ALTHA (12)"/>
    <x v="7"/>
    <x v="1209"/>
    <n v="1"/>
    <x v="5"/>
    <x v="1"/>
    <d v="2019-03-06T19:21:07"/>
    <d v="2019-03-06T16:04:00"/>
    <x v="1"/>
    <x v="2"/>
    <n v="11826.999999932013"/>
    <n v="197.11666666553356"/>
    <n v="197.11666666553356"/>
    <n v="1"/>
    <s v="C536729"/>
    <s v="Closed"/>
    <x v="0"/>
  </r>
  <r>
    <s v="Marianna"/>
    <s v="MARIANNA (14)"/>
    <x v="5"/>
    <x v="904"/>
    <n v="297"/>
    <x v="2"/>
    <x v="0"/>
    <d v="2019-03-06T21:33:46"/>
    <d v="2019-03-06T20:14:00"/>
    <x v="1"/>
    <x v="2"/>
    <n v="4786.0000004293397"/>
    <n v="79.766666673822328"/>
    <n v="23690.700002125232"/>
    <n v="1"/>
    <s v="D536757"/>
    <s v="Closed"/>
    <x v="0"/>
  </r>
  <r>
    <s v="Marianna"/>
    <s v="ALTHA (12)"/>
    <x v="6"/>
    <x v="1180"/>
    <n v="183"/>
    <x v="10"/>
    <x v="0"/>
    <d v="2019-03-08T13:00:36"/>
    <d v="2019-03-08T11:59:00"/>
    <x v="1"/>
    <x v="2"/>
    <n v="3696.0000002291054"/>
    <n v="61.600000003818423"/>
    <n v="11272.800000698771"/>
    <n v="1"/>
    <s v="D536800"/>
    <s v="Closed"/>
    <x v="0"/>
  </r>
  <r>
    <s v="Marianna"/>
    <s v="MARIANNA (14)"/>
    <x v="10"/>
    <x v="1210"/>
    <n v="43"/>
    <x v="6"/>
    <x v="0"/>
    <d v="2019-03-08T16:35:00"/>
    <d v="2019-03-08T15:29:00"/>
    <x v="1"/>
    <x v="2"/>
    <n v="3959.9999997066334"/>
    <n v="65.999999995110556"/>
    <n v="2837.9999997897539"/>
    <n v="1"/>
    <s v="D536817"/>
    <s v="Closed"/>
    <x v="0"/>
  </r>
  <r>
    <s v="Marianna"/>
    <s v="MARIANNA (14)"/>
    <x v="10"/>
    <x v="1211"/>
    <n v="2"/>
    <x v="10"/>
    <x v="0"/>
    <d v="2019-03-09T18:53:32"/>
    <d v="2019-03-09T17:55:00"/>
    <x v="1"/>
    <x v="2"/>
    <n v="3511.9999999646097"/>
    <n v="58.533333332743496"/>
    <n v="117.06666666548699"/>
    <n v="1"/>
    <s v="D536826"/>
    <s v="Closed"/>
    <x v="0"/>
  </r>
  <r>
    <s v="Fernandina Beach"/>
    <s v="JL TERRY (23)"/>
    <x v="22"/>
    <x v="1212"/>
    <n v="4"/>
    <x v="5"/>
    <x v="0"/>
    <d v="2019-03-10T09:09:05"/>
    <d v="2019-03-10T08:20:00"/>
    <x v="1"/>
    <x v="2"/>
    <n v="2945.0000000651926"/>
    <n v="49.083333334419876"/>
    <n v="196.33333333767951"/>
    <n v="1"/>
    <s v="D536851"/>
    <s v="Closed"/>
    <x v="0"/>
  </r>
  <r>
    <s v="Fernandina Beach"/>
    <s v="STEPDOWN (22)"/>
    <x v="24"/>
    <x v="1213"/>
    <n v="12"/>
    <x v="5"/>
    <x v="0"/>
    <d v="2019-03-10T10:00:38"/>
    <d v="2019-03-10T09:29:00"/>
    <x v="1"/>
    <x v="2"/>
    <n v="1897.999999858439"/>
    <n v="31.633333330973983"/>
    <n v="379.59999997168779"/>
    <n v="1"/>
    <s v="D536850"/>
    <s v="Closed"/>
    <x v="0"/>
  </r>
  <r>
    <s v="Marianna"/>
    <s v="MARIANNA (14)"/>
    <x v="10"/>
    <x v="1214"/>
    <n v="1"/>
    <x v="10"/>
    <x v="0"/>
    <d v="2019-03-10T10:16:19"/>
    <d v="2019-03-10T09:41:36"/>
    <x v="1"/>
    <x v="2"/>
    <n v="2082.9999997280538"/>
    <n v="34.71666666213423"/>
    <n v="34.71666666213423"/>
    <n v="1"/>
    <s v="D536830"/>
    <s v="Closed"/>
    <x v="0"/>
  </r>
  <r>
    <s v="Marianna"/>
    <s v="BLOUNTSTOWN (18)"/>
    <x v="17"/>
    <x v="1215"/>
    <n v="1"/>
    <x v="10"/>
    <x v="0"/>
    <d v="2019-03-10T15:00:00"/>
    <d v="2019-03-10T13:09:00"/>
    <x v="1"/>
    <x v="2"/>
    <n v="6659.9999997066334"/>
    <n v="110.99999999511056"/>
    <n v="110.99999999511056"/>
    <n v="1"/>
    <s v="C536832"/>
    <s v="Closed"/>
    <x v="0"/>
  </r>
  <r>
    <s v="Marianna"/>
    <s v="MARIANNA (14)"/>
    <x v="10"/>
    <x v="243"/>
    <n v="15"/>
    <x v="1"/>
    <x v="0"/>
    <d v="2019-03-10T14:43:00"/>
    <d v="2019-03-10T13:36:00"/>
    <x v="1"/>
    <x v="2"/>
    <n v="4019.9999999022111"/>
    <n v="66.999999998370185"/>
    <n v="1004.9999999755528"/>
    <n v="1"/>
    <s v="D536837"/>
    <s v="Closed"/>
    <x v="0"/>
  </r>
  <r>
    <s v="Marianna"/>
    <s v="CHIPOLA (15)"/>
    <x v="0"/>
    <x v="256"/>
    <n v="1"/>
    <x v="1"/>
    <x v="0"/>
    <d v="2019-03-10T16:41:54"/>
    <d v="2019-03-10T15:05:34"/>
    <x v="1"/>
    <x v="2"/>
    <n v="5779.9999995622784"/>
    <n v="96.333333326037973"/>
    <n v="96.333333326037973"/>
    <n v="1"/>
    <s v="D536846"/>
    <s v="Closed"/>
    <x v="0"/>
  </r>
  <r>
    <s v="Marianna"/>
    <s v="ALTHA (12)"/>
    <x v="7"/>
    <x v="1216"/>
    <n v="45"/>
    <x v="10"/>
    <x v="0"/>
    <d v="2019-03-10T16:14:16"/>
    <d v="2019-03-10T15:51:02"/>
    <x v="1"/>
    <x v="2"/>
    <n v="1394.0000002272427"/>
    <n v="23.233333337120712"/>
    <n v="1045.500000170432"/>
    <n v="1"/>
    <s v="D536842"/>
    <s v="Closed"/>
    <x v="0"/>
  </r>
  <r>
    <s v="Marianna"/>
    <s v="MARIANNA (14)"/>
    <x v="10"/>
    <x v="1217"/>
    <n v="2"/>
    <x v="10"/>
    <x v="0"/>
    <d v="2019-03-10T17:58:25"/>
    <d v="2019-03-10T17:07:09"/>
    <x v="1"/>
    <x v="2"/>
    <n v="3075.999999884516"/>
    <n v="51.266666664741933"/>
    <n v="102.53333332948387"/>
    <n v="1"/>
    <s v="D536848"/>
    <s v="Closed"/>
    <x v="0"/>
  </r>
  <r>
    <s v="Marianna"/>
    <s v="CHIPOLA (15)"/>
    <x v="3"/>
    <x v="1218"/>
    <n v="1"/>
    <x v="4"/>
    <x v="0"/>
    <d v="2019-03-11T12:16:00"/>
    <d v="2019-03-11T11:28:00"/>
    <x v="1"/>
    <x v="2"/>
    <n v="2879.9999999580905"/>
    <n v="47.999999999301508"/>
    <n v="47.999999999301508"/>
    <n v="1"/>
    <s v="D536855"/>
    <s v="Closed"/>
    <x v="0"/>
  </r>
  <r>
    <s v="Marianna"/>
    <s v="MARIANNA (14)"/>
    <x v="10"/>
    <x v="1219"/>
    <n v="44"/>
    <x v="10"/>
    <x v="0"/>
    <d v="2019-03-11T18:42:34"/>
    <d v="2019-03-11T16:57:57"/>
    <x v="1"/>
    <x v="2"/>
    <n v="6277.0000000717118"/>
    <n v="104.61666666786186"/>
    <n v="4603.133333385922"/>
    <n v="1"/>
    <s v="D536871"/>
    <s v="Closed"/>
    <x v="0"/>
  </r>
  <r>
    <s v="Marianna"/>
    <s v="MARIANNA (14)"/>
    <x v="16"/>
    <x v="1220"/>
    <n v="1"/>
    <x v="5"/>
    <x v="0"/>
    <d v="2019-03-11T19:32:18"/>
    <d v="2019-03-11T17:53:30"/>
    <x v="1"/>
    <x v="2"/>
    <n v="5928.0000002123415"/>
    <n v="98.800000003539026"/>
    <n v="98.800000003539026"/>
    <n v="1"/>
    <s v="C536865"/>
    <s v="Closed"/>
    <x v="0"/>
  </r>
  <r>
    <s v="Marianna"/>
    <s v="MARIANNA (14)"/>
    <x v="10"/>
    <x v="1221"/>
    <n v="1"/>
    <x v="5"/>
    <x v="0"/>
    <d v="2019-03-11T19:04:28"/>
    <d v="2019-03-11T18:13:30"/>
    <x v="1"/>
    <x v="2"/>
    <n v="3058.0000000772998"/>
    <n v="50.966666667954996"/>
    <n v="50.966666667954996"/>
    <n v="1"/>
    <s v="C536870"/>
    <s v="Closed"/>
    <x v="0"/>
  </r>
  <r>
    <s v="Marianna"/>
    <s v="MARIANNA (14)"/>
    <x v="5"/>
    <x v="1222"/>
    <n v="133"/>
    <x v="10"/>
    <x v="0"/>
    <d v="2019-03-12T19:52:47"/>
    <d v="2019-03-12T18:06:07"/>
    <x v="1"/>
    <x v="2"/>
    <n v="6399.9999999068677"/>
    <n v="106.66666666511446"/>
    <n v="14186.666666460223"/>
    <n v="1"/>
    <s v="D536890"/>
    <s v="Closed"/>
    <x v="0"/>
  </r>
  <r>
    <s v="Marianna"/>
    <s v="CAVERNS ROAD (11)"/>
    <x v="8"/>
    <x v="651"/>
    <n v="26"/>
    <x v="1"/>
    <x v="0"/>
    <d v="2019-03-13T09:00:36"/>
    <d v="2019-03-13T08:20:00"/>
    <x v="1"/>
    <x v="2"/>
    <n v="2436.000000522472"/>
    <n v="40.600000008707866"/>
    <n v="1055.6000002264045"/>
    <n v="1"/>
    <s v="D536894"/>
    <s v="Closed"/>
    <x v="0"/>
  </r>
  <r>
    <s v="Marianna"/>
    <s v="CAVERNS ROAD (11)"/>
    <x v="9"/>
    <x v="1223"/>
    <n v="1"/>
    <x v="2"/>
    <x v="0"/>
    <d v="2019-03-13T10:07:59"/>
    <d v="2019-03-13T08:38:00"/>
    <x v="1"/>
    <x v="2"/>
    <n v="5398.999999766238"/>
    <n v="89.983333329437301"/>
    <n v="89.983333329437301"/>
    <n v="1"/>
    <s v="C536895"/>
    <s v="Closed"/>
    <x v="0"/>
  </r>
  <r>
    <s v="Marianna"/>
    <s v="MARIANNA (14)"/>
    <x v="5"/>
    <x v="1224"/>
    <n v="39"/>
    <x v="10"/>
    <x v="0"/>
    <d v="2019-03-13T16:14:00"/>
    <d v="2019-03-13T15:16:00"/>
    <x v="1"/>
    <x v="2"/>
    <n v="3480.0000000279397"/>
    <n v="58.000000000465661"/>
    <n v="2262.0000000181608"/>
    <n v="1"/>
    <s v="D536902"/>
    <s v="Closed"/>
    <x v="0"/>
  </r>
  <r>
    <s v="Marianna"/>
    <s v="ALTHA (12)"/>
    <x v="7"/>
    <x v="397"/>
    <n v="84"/>
    <x v="10"/>
    <x v="0"/>
    <d v="2019-03-13T22:33:12"/>
    <d v="2019-03-13T19:47:40"/>
    <x v="1"/>
    <x v="2"/>
    <n v="9932.0000001462176"/>
    <n v="165.53333333577029"/>
    <n v="13904.800000204705"/>
    <n v="1"/>
    <s v="D536940"/>
    <s v="Closed"/>
    <x v="0"/>
  </r>
  <r>
    <s v="Marianna"/>
    <s v="ALTHA (12)"/>
    <x v="7"/>
    <x v="1225"/>
    <n v="1"/>
    <x v="10"/>
    <x v="0"/>
    <d v="2019-03-13T23:51:38"/>
    <d v="2019-03-13T23:05:00"/>
    <x v="1"/>
    <x v="2"/>
    <n v="2798.0000002775341"/>
    <n v="46.633333337958902"/>
    <n v="46.633333337958902"/>
    <n v="1"/>
    <s v="D536942"/>
    <s v="Closed"/>
    <x v="0"/>
  </r>
  <r>
    <s v="Marianna"/>
    <s v="CHIPOLA (15)"/>
    <x v="3"/>
    <x v="1226"/>
    <n v="1"/>
    <x v="6"/>
    <x v="0"/>
    <d v="2019-03-14T17:02:43"/>
    <d v="2019-03-14T16:30:01"/>
    <x v="1"/>
    <x v="2"/>
    <n v="1961.9999997317791"/>
    <n v="32.699999995529652"/>
    <n v="32.699999995529652"/>
    <n v="1"/>
    <s v="C536947"/>
    <s v="Closed"/>
    <x v="0"/>
  </r>
  <r>
    <s v="Marianna"/>
    <s v="CAVERNS ROAD (11)"/>
    <x v="9"/>
    <x v="1227"/>
    <n v="1"/>
    <x v="1"/>
    <x v="0"/>
    <d v="2019-03-14T17:38:55"/>
    <d v="2019-03-14T17:06:41"/>
    <x v="1"/>
    <x v="2"/>
    <n v="1933.9999994728714"/>
    <n v="32.233333324547857"/>
    <n v="32.233333324547857"/>
    <n v="1"/>
    <s v="C536949"/>
    <s v="Closed"/>
    <x v="0"/>
  </r>
  <r>
    <s v="Marianna"/>
    <s v="ALTHA (12)"/>
    <x v="7"/>
    <x v="397"/>
    <n v="84"/>
    <x v="2"/>
    <x v="0"/>
    <d v="2019-03-15T09:50:00"/>
    <d v="2019-03-15T08:00:00"/>
    <x v="1"/>
    <x v="2"/>
    <n v="6599.9999995110556"/>
    <n v="109.99999999185093"/>
    <n v="9239.9999993154779"/>
    <n v="1"/>
    <s v="D536962"/>
    <s v="Closed"/>
    <x v="0"/>
  </r>
  <r>
    <s v="Marianna"/>
    <s v="CHIPOLA (15)"/>
    <x v="0"/>
    <x v="1228"/>
    <n v="5"/>
    <x v="6"/>
    <x v="1"/>
    <d v="2019-03-16T05:46:00"/>
    <d v="2019-03-15T14:35:00"/>
    <x v="1"/>
    <x v="2"/>
    <n v="54659.999999636784"/>
    <n v="910.9999999939464"/>
    <n v="4554.999999969732"/>
    <n v="1"/>
    <s v="D536983"/>
    <s v="Closed"/>
    <x v="0"/>
  </r>
  <r>
    <s v="Marianna"/>
    <s v="MARIANNA (14)"/>
    <x v="16"/>
    <x v="1229"/>
    <n v="1"/>
    <x v="2"/>
    <x v="0"/>
    <d v="2019-03-15T16:10:00"/>
    <d v="2019-03-15T15:04:00"/>
    <x v="1"/>
    <x v="2"/>
    <n v="3959.9999997066334"/>
    <n v="65.999999995110556"/>
    <n v="65.999999995110556"/>
    <n v="1"/>
    <s v="D536982"/>
    <s v="Closed"/>
    <x v="0"/>
  </r>
  <r>
    <s v="Marianna"/>
    <s v="CHIPOLA (15)"/>
    <x v="1"/>
    <x v="1230"/>
    <n v="5"/>
    <x v="2"/>
    <x v="1"/>
    <d v="2019-03-16T00:11:43"/>
    <d v="2019-03-15T19:20:00"/>
    <x v="1"/>
    <x v="2"/>
    <n v="17503.000000328757"/>
    <n v="291.71666667214595"/>
    <n v="1458.5833333607297"/>
    <n v="1"/>
    <s v="D536987"/>
    <s v="Closed"/>
    <x v="8"/>
  </r>
  <r>
    <s v="Marianna"/>
    <s v="ALTHA (12)"/>
    <x v="6"/>
    <x v="1231"/>
    <n v="1"/>
    <x v="4"/>
    <x v="0"/>
    <d v="2019-03-16T02:11:53"/>
    <d v="2019-03-15T22:00:24"/>
    <x v="1"/>
    <x v="2"/>
    <n v="15089.000000548549"/>
    <n v="251.48333334247582"/>
    <n v="251.48333334247582"/>
    <n v="1"/>
    <s v="C536988"/>
    <s v="Closed"/>
    <x v="0"/>
  </r>
  <r>
    <s v="Marianna"/>
    <s v="MARIANNA (14)"/>
    <x v="16"/>
    <x v="1232"/>
    <n v="6"/>
    <x v="1"/>
    <x v="0"/>
    <d v="2019-03-16T15:55:53"/>
    <d v="2019-03-16T13:52:00"/>
    <x v="1"/>
    <x v="2"/>
    <n v="7432.9999999841675"/>
    <n v="123.88333333306946"/>
    <n v="743.29999999841675"/>
    <n v="1"/>
    <s v="D537001"/>
    <s v="Closed"/>
    <x v="0"/>
  </r>
  <r>
    <s v="Marianna"/>
    <s v="ALTHA (12)"/>
    <x v="7"/>
    <x v="1233"/>
    <n v="8"/>
    <x v="6"/>
    <x v="0"/>
    <d v="2019-03-16T16:30:18"/>
    <d v="2019-03-16T14:44:00"/>
    <x v="1"/>
    <x v="2"/>
    <n v="6377.9999997932464"/>
    <n v="106.29999999655411"/>
    <n v="850.39999997243285"/>
    <n v="1"/>
    <s v="D537004"/>
    <s v="Closed"/>
    <x v="0"/>
  </r>
  <r>
    <s v="Marianna"/>
    <s v="CAVERNS ROAD (11)"/>
    <x v="9"/>
    <x v="1234"/>
    <n v="19"/>
    <x v="10"/>
    <x v="0"/>
    <d v="2019-03-16T17:52:39"/>
    <d v="2019-03-16T15:16:38"/>
    <x v="1"/>
    <x v="2"/>
    <n v="9360.9999999403954"/>
    <n v="156.01666666567326"/>
    <n v="2964.3166666477919"/>
    <n v="1"/>
    <s v="D537013"/>
    <s v="Closed"/>
    <x v="0"/>
  </r>
  <r>
    <s v="Marianna"/>
    <s v="MARIANNA (14)"/>
    <x v="10"/>
    <x v="1235"/>
    <n v="1"/>
    <x v="5"/>
    <x v="0"/>
    <d v="2019-03-16T16:29:43"/>
    <d v="2019-03-16T15:17:00"/>
    <x v="1"/>
    <x v="2"/>
    <n v="4362.9999996162951"/>
    <n v="72.716666660271585"/>
    <n v="72.716666660271585"/>
    <n v="1"/>
    <s v="C537003"/>
    <s v="Closed"/>
    <x v="0"/>
  </r>
  <r>
    <s v="Marianna"/>
    <s v="CAVERNS ROAD (11)"/>
    <x v="8"/>
    <x v="1236"/>
    <n v="2"/>
    <x v="5"/>
    <x v="0"/>
    <d v="2019-03-17T12:44:28"/>
    <d v="2019-03-17T11:42:49"/>
    <x v="1"/>
    <x v="2"/>
    <n v="3699.0000003017485"/>
    <n v="61.650000005029142"/>
    <n v="123.30000001005828"/>
    <n v="1"/>
    <s v="D537017"/>
    <s v="Closed"/>
    <x v="0"/>
  </r>
  <r>
    <s v="Marianna"/>
    <s v="CHIPOLA (15)"/>
    <x v="3"/>
    <x v="1237"/>
    <n v="1"/>
    <x v="2"/>
    <x v="0"/>
    <d v="2019-03-18T11:19:10"/>
    <d v="2019-03-18T08:48:00"/>
    <x v="1"/>
    <x v="2"/>
    <n v="9069.9999998090789"/>
    <n v="151.16666666348465"/>
    <n v="151.16666666348465"/>
    <n v="1"/>
    <s v="D537026"/>
    <s v="Closed"/>
    <x v="0"/>
  </r>
  <r>
    <s v="Marianna"/>
    <s v="CAVERNS ROAD (11)"/>
    <x v="8"/>
    <x v="1238"/>
    <n v="2"/>
    <x v="5"/>
    <x v="0"/>
    <d v="2019-03-18T10:10:00"/>
    <d v="2019-03-18T09:45:00"/>
    <x v="1"/>
    <x v="2"/>
    <n v="1499.9999998603016"/>
    <n v="24.999999997671694"/>
    <n v="49.999999995343387"/>
    <n v="1"/>
    <s v="D537024"/>
    <s v="Closed"/>
    <x v="0"/>
  </r>
  <r>
    <s v="Marianna"/>
    <s v="CHIPOLA (15)"/>
    <x v="3"/>
    <x v="1239"/>
    <n v="6"/>
    <x v="6"/>
    <x v="0"/>
    <d v="2019-03-18T14:37:00"/>
    <d v="2019-03-18T14:12:00"/>
    <x v="1"/>
    <x v="2"/>
    <n v="1499.9999998603016"/>
    <n v="24.999999997671694"/>
    <n v="149.99999998603016"/>
    <n v="1"/>
    <s v="D537032"/>
    <s v="Closed"/>
    <x v="0"/>
  </r>
  <r>
    <s v="Marianna"/>
    <s v="ALTHA (12)"/>
    <x v="6"/>
    <x v="1240"/>
    <n v="1"/>
    <x v="6"/>
    <x v="1"/>
    <d v="2019-03-18T19:42:57"/>
    <d v="2019-03-18T17:12:27"/>
    <x v="1"/>
    <x v="2"/>
    <n v="9029.9999998882413"/>
    <n v="150.49999999813735"/>
    <n v="150.49999999813735"/>
    <n v="1"/>
    <s v="C537033"/>
    <s v="Closed"/>
    <x v="0"/>
  </r>
  <r>
    <s v="Marianna"/>
    <s v="CHIPOLA (15)"/>
    <x v="3"/>
    <x v="1226"/>
    <n v="1"/>
    <x v="4"/>
    <x v="0"/>
    <d v="2019-03-19T08:55:00"/>
    <d v="2019-03-19T07:48:10"/>
    <x v="1"/>
    <x v="2"/>
    <n v="4010.0000000791624"/>
    <n v="66.833333334652707"/>
    <n v="66.833333334652707"/>
    <n v="1"/>
    <s v="C537035"/>
    <s v="Closed"/>
    <x v="0"/>
  </r>
  <r>
    <s v="Marianna"/>
    <s v="MARIANNA (14)"/>
    <x v="16"/>
    <x v="1241"/>
    <n v="33"/>
    <x v="1"/>
    <x v="0"/>
    <d v="2019-03-19T11:13:00"/>
    <d v="2019-03-19T09:57:00"/>
    <x v="1"/>
    <x v="2"/>
    <n v="4560.0000004051253"/>
    <n v="76.000000006752089"/>
    <n v="2508.0000002228189"/>
    <n v="1"/>
    <s v="D537043"/>
    <s v="Closed"/>
    <x v="0"/>
  </r>
  <r>
    <s v="Marianna"/>
    <s v="CAVERNS ROAD (11)"/>
    <x v="9"/>
    <x v="1242"/>
    <n v="3"/>
    <x v="10"/>
    <x v="0"/>
    <d v="2019-03-19T13:09:00"/>
    <d v="2019-03-19T12:27:00"/>
    <x v="1"/>
    <x v="2"/>
    <n v="2520.0000000419095"/>
    <n v="42.000000000698492"/>
    <n v="126.00000000209548"/>
    <n v="1"/>
    <s v="D537045"/>
    <s v="Closed"/>
    <x v="0"/>
  </r>
  <r>
    <s v="Fernandina Beach"/>
    <s v="STEPDOWN (22)"/>
    <x v="14"/>
    <x v="1243"/>
    <n v="8"/>
    <x v="5"/>
    <x v="0"/>
    <d v="2019-03-20T09:01:38"/>
    <d v="2019-03-20T08:19:00"/>
    <x v="1"/>
    <x v="2"/>
    <n v="2558.0000001238659"/>
    <n v="42.633333335397765"/>
    <n v="341.06666668318212"/>
    <n v="1"/>
    <s v="D537048"/>
    <s v="Closed"/>
    <x v="0"/>
  </r>
  <r>
    <s v="Marianna"/>
    <s v="MARIANNA (14)"/>
    <x v="5"/>
    <x v="1244"/>
    <n v="2"/>
    <x v="1"/>
    <x v="0"/>
    <d v="2019-03-20T11:52:00"/>
    <d v="2019-03-20T10:34:00"/>
    <x v="1"/>
    <x v="2"/>
    <n v="4679.9999995389953"/>
    <n v="77.999999992316589"/>
    <n v="155.99999998463318"/>
    <n v="1"/>
    <s v="D537052"/>
    <s v="Closed"/>
    <x v="0"/>
  </r>
  <r>
    <s v="Marianna"/>
    <s v="MARIANNA (14)"/>
    <x v="15"/>
    <x v="1245"/>
    <n v="82"/>
    <x v="0"/>
    <x v="1"/>
    <d v="2019-03-20T15:40:00"/>
    <d v="2019-03-20T15:07:00"/>
    <x v="1"/>
    <x v="2"/>
    <n v="1980.0000001676381"/>
    <n v="33.000000002793968"/>
    <n v="2706.0000002291054"/>
    <n v="1"/>
    <s v="D537055"/>
    <s v="Closed"/>
    <x v="0"/>
  </r>
  <r>
    <s v="Marianna"/>
    <s v="CHIPOLA (15)"/>
    <x v="0"/>
    <x v="1246"/>
    <n v="3"/>
    <x v="10"/>
    <x v="0"/>
    <d v="2019-03-20T21:00:35"/>
    <d v="2019-03-20T18:27:00"/>
    <x v="1"/>
    <x v="2"/>
    <n v="9214.9999997578561"/>
    <n v="153.5833333292976"/>
    <n v="460.74999998789281"/>
    <n v="1"/>
    <s v="D537058"/>
    <s v="Closed"/>
    <x v="0"/>
  </r>
  <r>
    <s v="Marianna"/>
    <s v="CAVERNS ROAD (11)"/>
    <x v="9"/>
    <x v="69"/>
    <n v="221"/>
    <x v="2"/>
    <x v="0"/>
    <d v="2019-03-21T08:21:48"/>
    <d v="2019-03-21T08:07:00"/>
    <x v="1"/>
    <x v="2"/>
    <n v="888.00000012852252"/>
    <n v="14.800000002142042"/>
    <n v="3270.8000004733913"/>
    <n v="1"/>
    <s v="D537063"/>
    <s v="Closed"/>
    <x v="0"/>
  </r>
  <r>
    <s v="Marianna"/>
    <s v="MARIANNA (14)"/>
    <x v="10"/>
    <x v="1247"/>
    <n v="44"/>
    <x v="4"/>
    <x v="0"/>
    <d v="2019-03-21T13:36:00"/>
    <d v="2019-03-21T13:04:00"/>
    <x v="1"/>
    <x v="2"/>
    <n v="1919.9999999720603"/>
    <n v="31.999999999534339"/>
    <n v="1407.9999999795109"/>
    <n v="1"/>
    <s v="D537070"/>
    <s v="Closed"/>
    <x v="0"/>
  </r>
  <r>
    <s v="Marianna"/>
    <s v="ALTHA (12)"/>
    <x v="7"/>
    <x v="251"/>
    <n v="51"/>
    <x v="10"/>
    <x v="0"/>
    <d v="2019-03-21T17:03:55"/>
    <d v="2019-03-21T16:02:00"/>
    <x v="1"/>
    <x v="2"/>
    <n v="3714.9999996414408"/>
    <n v="61.91666666069068"/>
    <n v="3157.7499996952247"/>
    <n v="1"/>
    <s v="D537079"/>
    <s v="Closed"/>
    <x v="0"/>
  </r>
  <r>
    <s v="Marianna"/>
    <s v="CHIPOLA (15)"/>
    <x v="3"/>
    <x v="1248"/>
    <n v="5"/>
    <x v="1"/>
    <x v="0"/>
    <d v="2019-03-22T10:29:00"/>
    <d v="2019-03-22T09:25:00"/>
    <x v="1"/>
    <x v="2"/>
    <n v="3839.9999999441206"/>
    <n v="63.999999999068677"/>
    <n v="319.99999999534339"/>
    <n v="1"/>
    <s v="D537086"/>
    <s v="Closed"/>
    <x v="0"/>
  </r>
  <r>
    <s v="Fernandina Beach"/>
    <s v="AIP (24)"/>
    <x v="20"/>
    <x v="1249"/>
    <n v="10"/>
    <x v="2"/>
    <x v="1"/>
    <d v="2019-03-22T15:38:57"/>
    <d v="2019-03-22T14:11:00"/>
    <x v="1"/>
    <x v="2"/>
    <n v="5277.0000001648441"/>
    <n v="87.950000002747402"/>
    <n v="879.50000002747402"/>
    <n v="1"/>
    <s v="D537093"/>
    <s v="Closed"/>
    <x v="0"/>
  </r>
  <r>
    <s v="Fernandina Beach"/>
    <s v="JL TERRY (23)"/>
    <x v="23"/>
    <x v="1250"/>
    <n v="1"/>
    <x v="2"/>
    <x v="0"/>
    <d v="2019-03-22T15:46:00"/>
    <d v="2019-03-22T15:22:00"/>
    <x v="1"/>
    <x v="2"/>
    <n v="1440.0000002933666"/>
    <n v="24.000000004889444"/>
    <n v="24.000000004889444"/>
    <n v="1"/>
    <s v="C537092"/>
    <s v="Closed"/>
    <x v="8"/>
  </r>
  <r>
    <s v="Marianna"/>
    <s v="CHIPOLA (15)"/>
    <x v="3"/>
    <x v="1251"/>
    <n v="1"/>
    <x v="4"/>
    <x v="0"/>
    <d v="2019-03-23T00:46:53"/>
    <d v="2019-03-22T22:43:00"/>
    <x v="1"/>
    <x v="2"/>
    <n v="7432.9999999841675"/>
    <n v="123.88333333306946"/>
    <n v="123.88333333306946"/>
    <n v="1"/>
    <s v="D537096"/>
    <s v="Closed"/>
    <x v="0"/>
  </r>
  <r>
    <s v="Marianna"/>
    <s v="CAVERNS ROAD (11)"/>
    <x v="9"/>
    <x v="1252"/>
    <n v="1"/>
    <x v="4"/>
    <x v="0"/>
    <d v="2019-03-23T15:26:00"/>
    <d v="2019-03-23T12:25:00"/>
    <x v="1"/>
    <x v="2"/>
    <n v="10860.000000195578"/>
    <n v="181.00000000325963"/>
    <n v="181.00000000325963"/>
    <n v="1"/>
    <s v="D537144"/>
    <s v="Closed"/>
    <x v="0"/>
  </r>
  <r>
    <s v="Marianna"/>
    <s v="CAVERNS ROAD (11)"/>
    <x v="9"/>
    <x v="1253"/>
    <n v="1"/>
    <x v="2"/>
    <x v="0"/>
    <d v="2019-03-23T15:41:38"/>
    <d v="2019-03-23T12:36:00"/>
    <x v="1"/>
    <x v="2"/>
    <n v="11137.99999980256"/>
    <n v="185.63333333004266"/>
    <n v="185.63333333004266"/>
    <n v="1"/>
    <s v="D537100"/>
    <s v="Closed"/>
    <x v="0"/>
  </r>
  <r>
    <s v="Marianna"/>
    <s v="MARIANNA (14)"/>
    <x v="5"/>
    <x v="87"/>
    <n v="76"/>
    <x v="4"/>
    <x v="0"/>
    <d v="2019-03-24T10:45:53"/>
    <d v="2019-03-24T08:55:10"/>
    <x v="1"/>
    <x v="2"/>
    <n v="6643.0000001331791"/>
    <n v="110.71666666888632"/>
    <n v="8414.4666668353602"/>
    <n v="1"/>
    <s v="D537127"/>
    <s v="Closed"/>
    <x v="0"/>
  </r>
  <r>
    <s v="Marianna"/>
    <s v="MARIANNA (14)"/>
    <x v="5"/>
    <x v="87"/>
    <n v="58"/>
    <x v="4"/>
    <x v="0"/>
    <d v="2019-03-24T10:46:42"/>
    <d v="2019-03-24T08:55:26"/>
    <x v="1"/>
    <x v="2"/>
    <n v="6675.9999996749684"/>
    <n v="111.26666666124947"/>
    <n v="6453.4666663524695"/>
    <n v="1"/>
    <s v="D537128"/>
    <s v="Closed"/>
    <x v="0"/>
  </r>
  <r>
    <s v="Marianna"/>
    <s v="CHIPOLA (15)"/>
    <x v="0"/>
    <x v="1254"/>
    <n v="1"/>
    <x v="5"/>
    <x v="0"/>
    <d v="2019-03-25T10:23:00"/>
    <d v="2019-03-25T09:22:00"/>
    <x v="1"/>
    <x v="2"/>
    <n v="3659.9999999860302"/>
    <n v="60.999999999767169"/>
    <n v="60.999999999767169"/>
    <n v="1"/>
    <s v="D537134"/>
    <s v="Closed"/>
    <x v="0"/>
  </r>
  <r>
    <s v="Marianna"/>
    <s v="CAVERNS ROAD (11)"/>
    <x v="8"/>
    <x v="1255"/>
    <n v="3"/>
    <x v="6"/>
    <x v="0"/>
    <d v="2019-03-25T19:49:00"/>
    <d v="2019-03-25T18:03:00"/>
    <x v="1"/>
    <x v="2"/>
    <n v="6359.9999999860302"/>
    <n v="105.99999999976717"/>
    <n v="317.99999999930151"/>
    <n v="1"/>
    <s v="D537143"/>
    <s v="Closed"/>
    <x v="0"/>
  </r>
  <r>
    <s v="Marianna"/>
    <s v="MARIANNA (14)"/>
    <x v="10"/>
    <x v="1256"/>
    <n v="2"/>
    <x v="2"/>
    <x v="0"/>
    <d v="2019-03-25T21:40:54"/>
    <d v="2019-03-25T19:35:21"/>
    <x v="1"/>
    <x v="2"/>
    <n v="7532.9999994719401"/>
    <n v="125.549999991199"/>
    <n v="251.099999982398"/>
    <n v="1"/>
    <s v="D537142"/>
    <s v="Closed"/>
    <x v="0"/>
  </r>
  <r>
    <s v="Marianna"/>
    <s v="MARIANNA (14)"/>
    <x v="5"/>
    <x v="571"/>
    <n v="22"/>
    <x v="1"/>
    <x v="0"/>
    <d v="2019-03-26T17:29:00"/>
    <d v="2019-03-26T16:48:00"/>
    <x v="1"/>
    <x v="2"/>
    <n v="2460.0000004749745"/>
    <n v="41.000000007916242"/>
    <n v="902.00000017415732"/>
    <n v="1"/>
    <s v="D537152"/>
    <s v="Closed"/>
    <x v="0"/>
  </r>
  <r>
    <s v="Marianna"/>
    <s v="CAVERNS ROAD (11)"/>
    <x v="9"/>
    <x v="1257"/>
    <n v="1"/>
    <x v="2"/>
    <x v="0"/>
    <d v="2019-03-27T06:09:00"/>
    <d v="2019-03-27T04:45:00"/>
    <x v="1"/>
    <x v="2"/>
    <n v="5040.000000083819"/>
    <n v="84.000000001396984"/>
    <n v="84.000000001396984"/>
    <n v="1"/>
    <s v="D537156"/>
    <s v="Closed"/>
    <x v="0"/>
  </r>
  <r>
    <s v="Marianna"/>
    <s v="CHIPOLA (15)"/>
    <x v="3"/>
    <x v="1258"/>
    <n v="3"/>
    <x v="0"/>
    <x v="0"/>
    <d v="2019-03-27T10:59:00"/>
    <d v="2019-03-27T10:43:00"/>
    <x v="1"/>
    <x v="2"/>
    <n v="959.99999998603016"/>
    <n v="15.999999999767169"/>
    <n v="47.999999999301508"/>
    <n v="1"/>
    <s v="D537159"/>
    <s v="Closed"/>
    <x v="0"/>
  </r>
  <r>
    <s v="Marianna"/>
    <s v="CHIPOLA (15)"/>
    <x v="3"/>
    <x v="1259"/>
    <n v="1"/>
    <x v="6"/>
    <x v="0"/>
    <d v="2019-03-27T15:19:00"/>
    <d v="2019-03-27T14:34:14"/>
    <x v="1"/>
    <x v="2"/>
    <n v="2685.9999998705462"/>
    <n v="44.766666664509103"/>
    <n v="44.766666664509103"/>
    <n v="1"/>
    <s v="C537161"/>
    <s v="Closed"/>
    <x v="0"/>
  </r>
  <r>
    <s v="Marianna"/>
    <s v="CHIPOLA (15)"/>
    <x v="3"/>
    <x v="491"/>
    <n v="7"/>
    <x v="6"/>
    <x v="0"/>
    <d v="2019-03-27T16:22:00"/>
    <d v="2019-03-27T15:56:00"/>
    <x v="1"/>
    <x v="2"/>
    <n v="1559.9999994272366"/>
    <n v="25.999999990453944"/>
    <n v="181.99999993317761"/>
    <n v="1"/>
    <s v="D537167"/>
    <s v="Closed"/>
    <x v="0"/>
  </r>
  <r>
    <s v="Marianna"/>
    <s v="CHIPOLA (15)"/>
    <x v="3"/>
    <x v="773"/>
    <n v="2"/>
    <x v="10"/>
    <x v="0"/>
    <d v="2019-03-27T17:21:13"/>
    <d v="2019-03-27T16:40:00"/>
    <x v="1"/>
    <x v="2"/>
    <n v="2472.9999997420236"/>
    <n v="41.216666662367061"/>
    <n v="82.433333324734122"/>
    <n v="1"/>
    <s v="D537169"/>
    <s v="Closed"/>
    <x v="0"/>
  </r>
  <r>
    <s v="Marianna"/>
    <s v="MARIANNA (14)"/>
    <x v="10"/>
    <x v="1260"/>
    <n v="4"/>
    <x v="5"/>
    <x v="0"/>
    <d v="2019-03-28T09:03:00"/>
    <d v="2019-03-28T07:35:00"/>
    <x v="1"/>
    <x v="2"/>
    <n v="5280.0000002374873"/>
    <n v="88.000000003958121"/>
    <n v="352.00000001583248"/>
    <n v="1"/>
    <s v="D537174"/>
    <s v="Closed"/>
    <x v="0"/>
  </r>
  <r>
    <s v="Marianna"/>
    <s v="CHIPOLA (15)"/>
    <x v="3"/>
    <x v="1261"/>
    <n v="3"/>
    <x v="5"/>
    <x v="0"/>
    <d v="2019-03-28T09:41:00"/>
    <d v="2019-03-28T08:45:00"/>
    <x v="1"/>
    <x v="2"/>
    <n v="3359.9999996367842"/>
    <n v="55.999999993946403"/>
    <n v="167.99999998183921"/>
    <n v="1"/>
    <s v="D537176"/>
    <s v="Closed"/>
    <x v="0"/>
  </r>
  <r>
    <s v="Marianna"/>
    <s v="MARIANNA (14)"/>
    <x v="10"/>
    <x v="1262"/>
    <n v="27"/>
    <x v="4"/>
    <x v="0"/>
    <d v="2019-03-28T15:32:00"/>
    <d v="2019-03-28T14:18:13"/>
    <x v="1"/>
    <x v="2"/>
    <n v="4427.000000118278"/>
    <n v="73.783333335304633"/>
    <n v="1992.1500000532251"/>
    <n v="1"/>
    <s v="D537187"/>
    <s v="Closed"/>
    <x v="0"/>
  </r>
  <r>
    <s v="Marianna"/>
    <s v="CHIPOLA (15)"/>
    <x v="4"/>
    <x v="1263"/>
    <n v="9"/>
    <x v="2"/>
    <x v="0"/>
    <d v="2019-03-28T16:18:00"/>
    <d v="2019-03-28T15:32:00"/>
    <x v="1"/>
    <x v="2"/>
    <n v="2760.0000001955777"/>
    <n v="46.000000003259629"/>
    <n v="414.00000002933666"/>
    <n v="1"/>
    <s v="D537191"/>
    <s v="Closed"/>
    <x v="0"/>
  </r>
  <r>
    <s v="Marianna"/>
    <s v="MARIANNA (14)"/>
    <x v="10"/>
    <x v="1264"/>
    <n v="1"/>
    <x v="5"/>
    <x v="0"/>
    <d v="2019-03-28T19:15:38"/>
    <d v="2019-03-28T18:26:00"/>
    <x v="1"/>
    <x v="2"/>
    <n v="2978.0000002356246"/>
    <n v="49.63333333726041"/>
    <n v="49.63333333726041"/>
    <n v="1"/>
    <s v="D537196"/>
    <s v="Closed"/>
    <x v="0"/>
  </r>
  <r>
    <s v="Marianna"/>
    <s v="CHIPOLA (15)"/>
    <x v="1"/>
    <x v="470"/>
    <n v="1"/>
    <x v="1"/>
    <x v="0"/>
    <d v="2019-03-29T11:28:40"/>
    <d v="2019-03-29T09:16:00"/>
    <x v="1"/>
    <x v="2"/>
    <n v="7959.9999999627471"/>
    <n v="132.66666666604578"/>
    <n v="132.66666666604578"/>
    <n v="1"/>
    <s v="C537199"/>
    <s v="Closed"/>
    <x v="0"/>
  </r>
  <r>
    <s v="Marianna"/>
    <s v="CHIPOLA (15)"/>
    <x v="4"/>
    <x v="1265"/>
    <n v="5"/>
    <x v="2"/>
    <x v="0"/>
    <d v="2019-03-29T11:45:00"/>
    <d v="2019-03-29T10:38:00"/>
    <x v="1"/>
    <x v="2"/>
    <n v="4019.9999999022111"/>
    <n v="66.999999998370185"/>
    <n v="334.99999999185093"/>
    <n v="1"/>
    <s v="D537205"/>
    <s v="Closed"/>
    <x v="0"/>
  </r>
  <r>
    <s v="Marianna"/>
    <s v="MARIANNA (14)"/>
    <x v="5"/>
    <x v="1266"/>
    <n v="39"/>
    <x v="1"/>
    <x v="1"/>
    <d v="2019-03-29T21:28:22"/>
    <d v="2019-03-29T20:09:00"/>
    <x v="1"/>
    <x v="2"/>
    <n v="4761.9999998481944"/>
    <n v="79.366666664136574"/>
    <n v="3095.2999999013264"/>
    <n v="1"/>
    <s v="D537210"/>
    <s v="Closed"/>
    <x v="0"/>
  </r>
  <r>
    <s v="Fernandina Beach"/>
    <s v="JL TERRY (23)"/>
    <x v="13"/>
    <x v="1267"/>
    <n v="2"/>
    <x v="2"/>
    <x v="0"/>
    <d v="2019-03-30T09:57:59"/>
    <d v="2019-03-30T06:59:42"/>
    <x v="1"/>
    <x v="2"/>
    <n v="10696.999999810942"/>
    <n v="178.28333333018236"/>
    <n v="356.56666666036472"/>
    <n v="1"/>
    <s v="D537221"/>
    <s v="Closed"/>
    <x v="0"/>
  </r>
  <r>
    <s v="Marianna"/>
    <s v="ALTHA (12)"/>
    <x v="7"/>
    <x v="1268"/>
    <n v="5"/>
    <x v="4"/>
    <x v="0"/>
    <d v="2019-03-31T17:34:34"/>
    <d v="2019-03-31T16:34:48"/>
    <x v="1"/>
    <x v="2"/>
    <n v="3585.9999996609986"/>
    <n v="59.766666661016643"/>
    <n v="298.83333330508322"/>
    <n v="1"/>
    <s v="D537215"/>
    <s v="Closed"/>
    <x v="0"/>
  </r>
  <r>
    <s v="Fernandina Beach"/>
    <s v="STEPDOWN (22)"/>
    <x v="24"/>
    <x v="1269"/>
    <n v="1"/>
    <x v="3"/>
    <x v="0"/>
    <d v="2019-04-01T09:04:09"/>
    <d v="2019-04-01T08:52:00"/>
    <x v="1"/>
    <x v="3"/>
    <n v="729.00000005029142"/>
    <n v="12.15000000083819"/>
    <n v="12.15000000083819"/>
    <n v="1"/>
    <s v="C537217"/>
    <s v="Closed"/>
    <x v="0"/>
  </r>
  <r>
    <s v="Marianna"/>
    <s v="CHIPOLA (15)"/>
    <x v="0"/>
    <x v="520"/>
    <n v="1"/>
    <x v="5"/>
    <x v="0"/>
    <d v="2019-04-01T09:40:00"/>
    <d v="2019-04-01T08:53:00"/>
    <x v="1"/>
    <x v="3"/>
    <n v="2820.0000003911555"/>
    <n v="47.000000006519258"/>
    <n v="47.000000006519258"/>
    <n v="1"/>
    <s v="D537220"/>
    <s v="Closed"/>
    <x v="0"/>
  </r>
  <r>
    <s v="Marianna"/>
    <s v="CHIPOLA (15)"/>
    <x v="3"/>
    <x v="1270"/>
    <n v="1"/>
    <x v="5"/>
    <x v="0"/>
    <d v="2019-04-01T10:03:07"/>
    <d v="2019-04-01T09:17:00"/>
    <x v="1"/>
    <x v="3"/>
    <n v="2766.9999999459833"/>
    <n v="46.116666665766388"/>
    <n v="46.116666665766388"/>
    <n v="1"/>
    <s v="D537222"/>
    <s v="Closed"/>
    <x v="0"/>
  </r>
  <r>
    <s v="Marianna"/>
    <s v="CAVERNS ROAD (11)"/>
    <x v="9"/>
    <x v="1271"/>
    <n v="1"/>
    <x v="10"/>
    <x v="0"/>
    <d v="2019-04-01T12:19:30"/>
    <d v="2019-04-01T11:38:00"/>
    <x v="1"/>
    <x v="3"/>
    <n v="2489.9999999441206"/>
    <n v="41.499999999068677"/>
    <n v="41.499999999068677"/>
    <n v="1"/>
    <s v="D537225"/>
    <s v="Closed"/>
    <x v="0"/>
  </r>
  <r>
    <s v="Fernandina Beach"/>
    <s v="STEPDOWN (22)"/>
    <x v="14"/>
    <x v="1272"/>
    <n v="1"/>
    <x v="6"/>
    <x v="0"/>
    <d v="2019-04-01T13:09:59"/>
    <d v="2019-04-01T12:36:00"/>
    <x v="1"/>
    <x v="3"/>
    <n v="2039.0000001294538"/>
    <n v="33.983333335490897"/>
    <n v="33.983333335490897"/>
    <n v="1"/>
    <s v="C537226"/>
    <s v="Closed"/>
    <x v="0"/>
  </r>
  <r>
    <s v="Fernandina Beach"/>
    <s v="JL TERRY (23)"/>
    <x v="13"/>
    <x v="1273"/>
    <n v="1"/>
    <x v="2"/>
    <x v="0"/>
    <d v="2019-04-01T15:35:53"/>
    <d v="2019-04-01T14:11:00"/>
    <x v="1"/>
    <x v="3"/>
    <n v="5092.9999999003485"/>
    <n v="84.883333331672475"/>
    <n v="84.883333331672475"/>
    <n v="1"/>
    <s v="C537227"/>
    <s v="Closed"/>
    <x v="0"/>
  </r>
  <r>
    <s v="Marianna"/>
    <s v="MARIANNA (14)"/>
    <x v="5"/>
    <x v="318"/>
    <n v="2"/>
    <x v="1"/>
    <x v="0"/>
    <d v="2019-04-01T19:23:39"/>
    <d v="2019-04-01T18:36:00"/>
    <x v="1"/>
    <x v="3"/>
    <n v="2859.0000000782311"/>
    <n v="47.650000001303852"/>
    <n v="95.300000002607703"/>
    <n v="1"/>
    <s v="D537230"/>
    <s v="Closed"/>
    <x v="0"/>
  </r>
  <r>
    <s v="Fernandina Beach"/>
    <s v="AIP (24)"/>
    <x v="11"/>
    <x v="199"/>
    <n v="109"/>
    <x v="1"/>
    <x v="0"/>
    <d v="2019-04-02T08:31:18"/>
    <d v="2019-04-02T07:14:00"/>
    <x v="1"/>
    <x v="3"/>
    <n v="4637.9999997792765"/>
    <n v="77.299999996321276"/>
    <n v="8425.6999995990191"/>
    <n v="1"/>
    <s v="D537238"/>
    <s v="Closed"/>
    <x v="0"/>
  </r>
  <r>
    <s v="Marianna"/>
    <s v="MARIANNA (14)"/>
    <x v="5"/>
    <x v="272"/>
    <n v="2"/>
    <x v="5"/>
    <x v="0"/>
    <d v="2019-04-02T11:12:00"/>
    <d v="2019-04-02T10:10:00"/>
    <x v="1"/>
    <x v="3"/>
    <n v="3720.0000001816079"/>
    <n v="62.000000003026798"/>
    <n v="124.0000000060536"/>
    <n v="1"/>
    <s v="D537247"/>
    <s v="Closed"/>
    <x v="0"/>
  </r>
  <r>
    <s v="Fernandina Beach"/>
    <s v="JL TERRY (23)"/>
    <x v="21"/>
    <x v="1274"/>
    <n v="1"/>
    <x v="2"/>
    <x v="0"/>
    <d v="2019-04-02T15:06:50"/>
    <d v="2019-04-02T13:57:00"/>
    <x v="1"/>
    <x v="3"/>
    <n v="4190.0000000372529"/>
    <n v="69.833333333954215"/>
    <n v="69.833333333954215"/>
    <n v="1"/>
    <s v="C537250"/>
    <s v="Closed"/>
    <x v="0"/>
  </r>
  <r>
    <s v="Marianna"/>
    <s v="CHIPOLA (15)"/>
    <x v="1"/>
    <x v="1275"/>
    <n v="7"/>
    <x v="0"/>
    <x v="0"/>
    <d v="2019-04-02T17:30:00"/>
    <d v="2019-04-02T16:28:00"/>
    <x v="1"/>
    <x v="3"/>
    <n v="3719.9999995529652"/>
    <n v="61.999999992549419"/>
    <n v="433.99999994784594"/>
    <n v="1"/>
    <s v="D537261"/>
    <s v="Closed"/>
    <x v="0"/>
  </r>
  <r>
    <s v="Marianna"/>
    <s v="CHIPOLA (15)"/>
    <x v="4"/>
    <x v="220"/>
    <n v="63"/>
    <x v="10"/>
    <x v="0"/>
    <d v="2019-04-02T18:00:54"/>
    <d v="2019-04-02T17:09:00"/>
    <x v="1"/>
    <x v="3"/>
    <n v="3113.9999999664724"/>
    <n v="51.899999999441206"/>
    <n v="3269.699999964796"/>
    <n v="1"/>
    <s v="D537269"/>
    <s v="Closed"/>
    <x v="0"/>
  </r>
  <r>
    <s v="Marianna"/>
    <s v="MARIANNA (14)"/>
    <x v="10"/>
    <x v="23"/>
    <n v="1"/>
    <x v="4"/>
    <x v="0"/>
    <d v="2019-04-02T18:58:00"/>
    <d v="2019-04-02T17:18:00"/>
    <x v="1"/>
    <x v="3"/>
    <n v="6000.0000000698492"/>
    <n v="100.00000000116415"/>
    <n v="100.00000000116415"/>
    <n v="1"/>
    <s v="C537260"/>
    <s v="Closed"/>
    <x v="0"/>
  </r>
  <r>
    <s v="Marianna"/>
    <s v="ALTHA (12)"/>
    <x v="7"/>
    <x v="190"/>
    <n v="1"/>
    <x v="1"/>
    <x v="0"/>
    <d v="2019-04-03T19:21:48"/>
    <d v="2019-04-03T18:32:09"/>
    <x v="1"/>
    <x v="3"/>
    <n v="2978.9999998407438"/>
    <n v="49.649999997345731"/>
    <n v="49.649999997345731"/>
    <n v="1"/>
    <s v="D537288"/>
    <s v="Closed"/>
    <x v="0"/>
  </r>
  <r>
    <s v="Fernandina Beach"/>
    <s v="STEPDOWN (22)"/>
    <x v="12"/>
    <x v="1276"/>
    <n v="1"/>
    <x v="4"/>
    <x v="0"/>
    <d v="2019-04-03T20:35:42"/>
    <d v="2019-04-03T18:46:26"/>
    <x v="1"/>
    <x v="3"/>
    <n v="6555.9999999124557"/>
    <n v="109.26666666520759"/>
    <n v="109.26666666520759"/>
    <n v="1"/>
    <s v="C537280"/>
    <s v="Closed"/>
    <x v="0"/>
  </r>
  <r>
    <s v="Fernandina Beach"/>
    <s v="STEPDOWN (22)"/>
    <x v="12"/>
    <x v="1277"/>
    <n v="87"/>
    <x v="2"/>
    <x v="0"/>
    <d v="2019-04-03T21:52:57"/>
    <d v="2019-04-03T18:52:23"/>
    <x v="1"/>
    <x v="3"/>
    <n v="10834.000000404194"/>
    <n v="180.56666667340323"/>
    <n v="15709.300000586081"/>
    <n v="1"/>
    <s v="D537295"/>
    <s v="Closed"/>
    <x v="0"/>
  </r>
  <r>
    <s v="Marianna"/>
    <s v="CHIPOLA (15)"/>
    <x v="3"/>
    <x v="1278"/>
    <n v="1"/>
    <x v="3"/>
    <x v="0"/>
    <d v="2019-04-04T10:24:00"/>
    <d v="2019-04-04T08:50:00"/>
    <x v="1"/>
    <x v="3"/>
    <n v="5640.0000001536682"/>
    <n v="94.000000002561137"/>
    <n v="94.000000002561137"/>
    <n v="1"/>
    <s v="C537296"/>
    <s v="Closed"/>
    <x v="1"/>
  </r>
  <r>
    <s v="Marianna"/>
    <s v="MARIANNA (14)"/>
    <x v="5"/>
    <x v="1279"/>
    <n v="30"/>
    <x v="0"/>
    <x v="1"/>
    <d v="2019-04-04T11:47:21"/>
    <d v="2019-04-04T11:01:00"/>
    <x v="1"/>
    <x v="3"/>
    <n v="2781.0000000754371"/>
    <n v="46.350000001257285"/>
    <n v="1390.5000000377186"/>
    <n v="1"/>
    <s v="D537299"/>
    <s v="Closed"/>
    <x v="0"/>
  </r>
  <r>
    <s v="Marianna"/>
    <s v="MARIANNA (14)"/>
    <x v="10"/>
    <x v="107"/>
    <n v="30"/>
    <x v="10"/>
    <x v="0"/>
    <d v="2019-04-04T14:20:00"/>
    <d v="2019-04-04T13:40:00"/>
    <x v="1"/>
    <x v="3"/>
    <n v="2399.999999650754"/>
    <n v="39.999999994179234"/>
    <n v="1199.999999825377"/>
    <n v="1"/>
    <s v="D537305"/>
    <s v="Closed"/>
    <x v="0"/>
  </r>
  <r>
    <s v="Fernandina Beach"/>
    <s v="AIP (24)"/>
    <x v="11"/>
    <x v="1280"/>
    <n v="1"/>
    <x v="5"/>
    <x v="0"/>
    <d v="2019-04-04T18:05:43"/>
    <d v="2019-04-04T17:12:26"/>
    <x v="1"/>
    <x v="3"/>
    <n v="3196.9999998807907"/>
    <n v="53.283333331346512"/>
    <n v="53.283333331346512"/>
    <n v="1"/>
    <s v="C537306"/>
    <s v="Closed"/>
    <x v="0"/>
  </r>
  <r>
    <s v="Marianna"/>
    <s v="ALTHA (12)"/>
    <x v="6"/>
    <x v="1281"/>
    <n v="1"/>
    <x v="10"/>
    <x v="0"/>
    <d v="2019-04-04T18:23:15"/>
    <d v="2019-04-04T17:21:00"/>
    <x v="1"/>
    <x v="3"/>
    <n v="3734.999999916181"/>
    <n v="62.249999998603016"/>
    <n v="62.249999998603016"/>
    <n v="1"/>
    <s v="C537307"/>
    <s v="Closed"/>
    <x v="0"/>
  </r>
  <r>
    <s v="Marianna"/>
    <s v="CHIPOLA (15)"/>
    <x v="0"/>
    <x v="1282"/>
    <n v="1"/>
    <x v="1"/>
    <x v="0"/>
    <d v="2019-04-05T00:41:04"/>
    <d v="2019-04-04T23:43:00"/>
    <x v="1"/>
    <x v="3"/>
    <n v="3484.0000003343448"/>
    <n v="58.06666667223908"/>
    <n v="58.06666667223908"/>
    <n v="1"/>
    <s v="D537311"/>
    <s v="Closed"/>
    <x v="0"/>
  </r>
  <r>
    <s v="Marianna"/>
    <s v="CHIPOLA (15)"/>
    <x v="1"/>
    <x v="803"/>
    <n v="6"/>
    <x v="1"/>
    <x v="0"/>
    <d v="2019-04-05T02:23:25"/>
    <d v="2019-04-05T00:22:00"/>
    <x v="1"/>
    <x v="3"/>
    <n v="7284.9999999627471"/>
    <n v="121.41666666604578"/>
    <n v="728.49999999627471"/>
    <n v="1"/>
    <s v="D537312"/>
    <s v="Closed"/>
    <x v="0"/>
  </r>
  <r>
    <s v="Marianna"/>
    <s v="ALTHA (12)"/>
    <x v="7"/>
    <x v="19"/>
    <n v="6"/>
    <x v="1"/>
    <x v="0"/>
    <d v="2019-04-05T09:59:00"/>
    <d v="2019-04-05T09:01:00"/>
    <x v="1"/>
    <x v="3"/>
    <n v="3480.0000000279397"/>
    <n v="58.000000000465661"/>
    <n v="348.00000000279397"/>
    <n v="1"/>
    <s v="D537315"/>
    <s v="Closed"/>
    <x v="0"/>
  </r>
  <r>
    <s v="Marianna"/>
    <s v="MARIANNA (14)"/>
    <x v="16"/>
    <x v="1283"/>
    <n v="1"/>
    <x v="5"/>
    <x v="0"/>
    <d v="2019-04-05T13:23:00"/>
    <d v="2019-04-05T12:24:00"/>
    <x v="1"/>
    <x v="3"/>
    <n v="3539.9999995948747"/>
    <n v="58.999999993247911"/>
    <n v="58.999999993247911"/>
    <n v="1"/>
    <s v="D537318"/>
    <s v="Closed"/>
    <x v="0"/>
  </r>
  <r>
    <s v="Marianna"/>
    <s v="MARIANNA (14)"/>
    <x v="5"/>
    <x v="951"/>
    <n v="45"/>
    <x v="1"/>
    <x v="0"/>
    <d v="2019-04-05T16:23:00"/>
    <d v="2019-04-05T14:29:00"/>
    <x v="1"/>
    <x v="3"/>
    <n v="6839.9999996647239"/>
    <n v="113.99999999441206"/>
    <n v="5129.9999997485429"/>
    <n v="1"/>
    <s v="D537323"/>
    <s v="Closed"/>
    <x v="0"/>
  </r>
  <r>
    <s v="Marianna"/>
    <s v="MARIANNA (14)"/>
    <x v="10"/>
    <x v="1284"/>
    <n v="1"/>
    <x v="5"/>
    <x v="0"/>
    <d v="2019-04-05T21:41:27"/>
    <d v="2019-04-05T19:29:53"/>
    <x v="1"/>
    <x v="3"/>
    <n v="7893.999999621883"/>
    <n v="131.56666666036472"/>
    <n v="131.56666666036472"/>
    <n v="1"/>
    <s v="D537328"/>
    <s v="Closed"/>
    <x v="0"/>
  </r>
  <r>
    <s v="Marianna"/>
    <s v="MARIANNA (14)"/>
    <x v="10"/>
    <x v="1285"/>
    <n v="1"/>
    <x v="5"/>
    <x v="0"/>
    <d v="2019-04-05T21:38:58"/>
    <d v="2019-04-05T21:29:00"/>
    <x v="1"/>
    <x v="3"/>
    <n v="598.000000230968"/>
    <n v="9.9666666705161333"/>
    <n v="9.9666666705161333"/>
    <n v="1"/>
    <s v="D537327"/>
    <s v="Closed"/>
    <x v="0"/>
  </r>
  <r>
    <s v="Marianna"/>
    <s v="MARIANNA (14)"/>
    <x v="10"/>
    <x v="107"/>
    <n v="30"/>
    <x v="6"/>
    <x v="0"/>
    <d v="2019-04-06T12:07:36"/>
    <d v="2019-04-06T11:39:00"/>
    <x v="1"/>
    <x v="3"/>
    <n v="1715.9999994328246"/>
    <n v="28.599999990547076"/>
    <n v="857.99999971641228"/>
    <n v="1"/>
    <s v="D537332"/>
    <s v="Closed"/>
    <x v="0"/>
  </r>
  <r>
    <s v="Marianna"/>
    <s v="CHIPOLA (15)"/>
    <x v="3"/>
    <x v="1286"/>
    <n v="1"/>
    <x v="4"/>
    <x v="0"/>
    <d v="2019-04-07T09:56:04"/>
    <d v="2019-04-07T09:18:46"/>
    <x v="1"/>
    <x v="3"/>
    <n v="2238.0000001285225"/>
    <n v="37.300000002142042"/>
    <n v="37.300000002142042"/>
    <n v="1"/>
    <s v="D537334"/>
    <s v="Closed"/>
    <x v="0"/>
  </r>
  <r>
    <s v="Fernandina Beach"/>
    <s v="JL TERRY (23)"/>
    <x v="21"/>
    <x v="1012"/>
    <n v="20"/>
    <x v="4"/>
    <x v="0"/>
    <d v="2019-04-07T11:11:03"/>
    <d v="2019-04-07T10:07:00"/>
    <x v="1"/>
    <x v="3"/>
    <n v="3843.0000000167638"/>
    <n v="64.050000000279397"/>
    <n v="1281.0000000055879"/>
    <n v="1"/>
    <s v="D537340"/>
    <s v="Closed"/>
    <x v="0"/>
  </r>
  <r>
    <s v="Marianna"/>
    <s v="ALTHA (12)"/>
    <x v="7"/>
    <x v="1287"/>
    <n v="1"/>
    <x v="1"/>
    <x v="0"/>
    <d v="2019-04-08T09:05:26"/>
    <d v="2019-04-07T15:21:35"/>
    <x v="1"/>
    <x v="3"/>
    <n v="63831.000000424683"/>
    <n v="1063.8500000070781"/>
    <n v="1063.8500000070781"/>
    <n v="1"/>
    <s v="D537347"/>
    <s v="Closed"/>
    <x v="0"/>
  </r>
  <r>
    <s v="Marianna"/>
    <s v="CAVERNS ROAD (11)"/>
    <x v="9"/>
    <x v="1288"/>
    <n v="1"/>
    <x v="5"/>
    <x v="0"/>
    <d v="2019-04-08T13:22:00"/>
    <d v="2019-04-08T12:28:00"/>
    <x v="1"/>
    <x v="3"/>
    <n v="3239.9999998742715"/>
    <n v="53.999999997904524"/>
    <n v="53.999999997904524"/>
    <n v="1"/>
    <s v="D537353"/>
    <s v="Closed"/>
    <x v="0"/>
  </r>
  <r>
    <s v="Marianna"/>
    <s v="MARIANNA (14)"/>
    <x v="15"/>
    <x v="1289"/>
    <n v="7"/>
    <x v="1"/>
    <x v="0"/>
    <d v="2019-04-08T14:34:36"/>
    <d v="2019-04-08T13:22:00"/>
    <x v="1"/>
    <x v="3"/>
    <n v="4356.0000004945323"/>
    <n v="72.600000008242205"/>
    <n v="508.20000005769543"/>
    <n v="1"/>
    <s v="D537356"/>
    <s v="Closed"/>
    <x v="0"/>
  </r>
  <r>
    <s v="Marianna"/>
    <s v="MARIANNA (14)"/>
    <x v="5"/>
    <x v="1290"/>
    <n v="3"/>
    <x v="1"/>
    <x v="0"/>
    <d v="2019-04-08T15:49:00"/>
    <d v="2019-04-08T14:22:00"/>
    <x v="1"/>
    <x v="3"/>
    <n v="5220.0000000419095"/>
    <n v="87.000000000698492"/>
    <n v="261.00000000209548"/>
    <n v="1"/>
    <s v="D537358"/>
    <s v="Closed"/>
    <x v="0"/>
  </r>
  <r>
    <s v="Marianna"/>
    <s v="MARIANNA (14)"/>
    <x v="5"/>
    <x v="1197"/>
    <n v="17"/>
    <x v="10"/>
    <x v="0"/>
    <d v="2019-04-08T17:04:00"/>
    <d v="2019-04-08T15:50:00"/>
    <x v="1"/>
    <x v="3"/>
    <n v="4440.0000000139698"/>
    <n v="74.000000000232831"/>
    <n v="1258.0000000039581"/>
    <n v="1"/>
    <s v="D537361"/>
    <s v="Closed"/>
    <x v="0"/>
  </r>
  <r>
    <s v="Marianna"/>
    <s v="MARIANNA (14)"/>
    <x v="16"/>
    <x v="1291"/>
    <n v="1"/>
    <x v="5"/>
    <x v="0"/>
    <d v="2019-04-09T14:34:00"/>
    <d v="2019-04-09T13:30:00"/>
    <x v="1"/>
    <x v="3"/>
    <n v="3839.9999999441206"/>
    <n v="63.999999999068677"/>
    <n v="63.999999999068677"/>
    <n v="1"/>
    <s v="D537367"/>
    <s v="Closed"/>
    <x v="0"/>
  </r>
  <r>
    <s v="Fernandina Beach"/>
    <s v="STEPDOWN (22)"/>
    <x v="14"/>
    <x v="1292"/>
    <n v="2"/>
    <x v="5"/>
    <x v="0"/>
    <d v="2019-04-09T15:31:20"/>
    <d v="2019-04-09T14:54:00"/>
    <x v="1"/>
    <x v="3"/>
    <n v="2239.9999999674037"/>
    <n v="37.333333332790062"/>
    <n v="74.666666665580124"/>
    <n v="1"/>
    <s v="D537370"/>
    <s v="Closed"/>
    <x v="0"/>
  </r>
  <r>
    <s v="Marianna"/>
    <s v="BLOUNTSTOWN (18)"/>
    <x v="17"/>
    <x v="572"/>
    <n v="772"/>
    <x v="6"/>
    <x v="0"/>
    <d v="2019-04-09T17:04:00"/>
    <d v="2019-04-09T16:14:00"/>
    <x v="1"/>
    <x v="3"/>
    <n v="2999.9999997206032"/>
    <n v="49.999999995343387"/>
    <n v="38599.999996405095"/>
    <n v="1"/>
    <s v="D537420"/>
    <s v="Closed"/>
    <x v="0"/>
  </r>
  <r>
    <s v="Marianna"/>
    <s v="CHIPOLA (15)"/>
    <x v="3"/>
    <x v="355"/>
    <n v="1"/>
    <x v="4"/>
    <x v="0"/>
    <d v="2019-04-09T17:38:00"/>
    <d v="2019-04-09T16:49:00"/>
    <x v="1"/>
    <x v="3"/>
    <n v="2940.0000001536682"/>
    <n v="49.000000002561137"/>
    <n v="49.000000002561137"/>
    <n v="1"/>
    <s v="C537423"/>
    <s v="Closed"/>
    <x v="0"/>
  </r>
  <r>
    <s v="Fernandina Beach"/>
    <s v="STEPDOWN (22)"/>
    <x v="24"/>
    <x v="972"/>
    <n v="1555"/>
    <x v="4"/>
    <x v="0"/>
    <d v="2019-04-09T19:32:18"/>
    <d v="2019-04-09T18:04:00"/>
    <x v="1"/>
    <x v="3"/>
    <n v="5298.0000000447035"/>
    <n v="88.300000000745058"/>
    <n v="137306.50000115857"/>
    <n v="1"/>
    <s v="D537610"/>
    <s v="Closed"/>
    <x v="0"/>
  </r>
  <r>
    <s v="Marianna"/>
    <s v="CHIPOLA (15)"/>
    <x v="1"/>
    <x v="1293"/>
    <n v="1"/>
    <x v="1"/>
    <x v="0"/>
    <d v="2019-04-09T22:30:14"/>
    <d v="2019-04-09T21:16:40"/>
    <x v="1"/>
    <x v="3"/>
    <n v="4414.0000002225861"/>
    <n v="73.566666670376435"/>
    <n v="73.566666670376435"/>
    <n v="1"/>
    <s v="C537612"/>
    <s v="Closed"/>
    <x v="0"/>
  </r>
  <r>
    <s v="Marianna"/>
    <s v="MARIANNA (14)"/>
    <x v="10"/>
    <x v="1294"/>
    <n v="1"/>
    <x v="6"/>
    <x v="0"/>
    <d v="2019-04-10T22:28:07"/>
    <d v="2019-04-10T21:32:47"/>
    <x v="1"/>
    <x v="3"/>
    <n v="3319.9999997159466"/>
    <n v="55.33333332859911"/>
    <n v="55.33333332859911"/>
    <n v="1"/>
    <s v="D537615"/>
    <s v="Closed"/>
    <x v="0"/>
  </r>
  <r>
    <s v="Marianna"/>
    <s v="MARIANNA (14)"/>
    <x v="10"/>
    <x v="1295"/>
    <n v="19"/>
    <x v="1"/>
    <x v="1"/>
    <d v="2019-04-11T09:30:16"/>
    <d v="2019-04-11T08:04:00"/>
    <x v="1"/>
    <x v="3"/>
    <n v="5176.0000004433095"/>
    <n v="86.266666674055159"/>
    <n v="1639.066666807048"/>
    <n v="1"/>
    <s v="D537617"/>
    <s v="Closed"/>
    <x v="0"/>
  </r>
  <r>
    <s v="Fernandina Beach"/>
    <s v="STEPDOWN (22)"/>
    <x v="24"/>
    <x v="1296"/>
    <n v="1"/>
    <x v="2"/>
    <x v="0"/>
    <d v="2019-04-11T15:22:00"/>
    <d v="2019-04-11T14:35:00"/>
    <x v="1"/>
    <x v="3"/>
    <n v="2819.9999997625127"/>
    <n v="46.999999996041879"/>
    <n v="46.999999996041879"/>
    <n v="1"/>
    <s v="C537621"/>
    <s v="Closed"/>
    <x v="0"/>
  </r>
  <r>
    <s v="Marianna"/>
    <s v="CHIPOLA (15)"/>
    <x v="3"/>
    <x v="1297"/>
    <n v="2"/>
    <x v="0"/>
    <x v="1"/>
    <d v="2019-04-11T15:15:00"/>
    <d v="2019-04-11T14:59:00"/>
    <x v="1"/>
    <x v="3"/>
    <n v="959.99999998603016"/>
    <n v="15.999999999767169"/>
    <n v="31.999999999534339"/>
    <n v="1"/>
    <s v="D537623"/>
    <s v="Closed"/>
    <x v="0"/>
  </r>
  <r>
    <s v="Marianna"/>
    <s v="MARIANNA (14)"/>
    <x v="5"/>
    <x v="1298"/>
    <n v="2"/>
    <x v="10"/>
    <x v="0"/>
    <d v="2019-04-12T15:13:13"/>
    <d v="2019-04-12T10:30:00"/>
    <x v="1"/>
    <x v="3"/>
    <n v="16992.999999923632"/>
    <n v="283.21666666539386"/>
    <n v="566.43333333078772"/>
    <n v="1"/>
    <s v="D537632"/>
    <s v="Closed"/>
    <x v="0"/>
  </r>
  <r>
    <s v="Marianna"/>
    <s v="MARIANNA (14)"/>
    <x v="10"/>
    <x v="1299"/>
    <n v="2"/>
    <x v="10"/>
    <x v="0"/>
    <d v="2019-04-12T15:12:19"/>
    <d v="2019-04-12T11:02:00"/>
    <x v="1"/>
    <x v="3"/>
    <n v="15018.99999990128"/>
    <n v="250.31666666502133"/>
    <n v="500.63333333004266"/>
    <n v="1"/>
    <s v="D537631"/>
    <s v="Closed"/>
    <x v="0"/>
  </r>
  <r>
    <s v="Marianna"/>
    <s v="CAVERNS ROAD (11)"/>
    <x v="8"/>
    <x v="88"/>
    <n v="22"/>
    <x v="0"/>
    <x v="0"/>
    <d v="2019-04-13T15:49:15"/>
    <d v="2019-04-13T14:52:00"/>
    <x v="1"/>
    <x v="3"/>
    <n v="3435.0000001955777"/>
    <n v="57.250000003259629"/>
    <n v="1259.5000000717118"/>
    <n v="1"/>
    <s v="D537636"/>
    <s v="Closed"/>
    <x v="0"/>
  </r>
  <r>
    <s v="Marianna"/>
    <s v="MARIANNA (14)"/>
    <x v="10"/>
    <x v="301"/>
    <n v="52"/>
    <x v="1"/>
    <x v="0"/>
    <d v="2019-04-13T17:47:24"/>
    <d v="2019-04-13T15:44:00"/>
    <x v="1"/>
    <x v="3"/>
    <n v="7404.0000001201406"/>
    <n v="123.40000000200234"/>
    <n v="6416.8000001041219"/>
    <n v="1"/>
    <s v="D537647"/>
    <s v="Closed"/>
    <x v="0"/>
  </r>
  <r>
    <s v="Marianna"/>
    <s v="MARIANNA (14)"/>
    <x v="16"/>
    <x v="1300"/>
    <n v="2"/>
    <x v="1"/>
    <x v="0"/>
    <d v="2019-04-13T21:04:24"/>
    <d v="2019-04-13T19:16:00"/>
    <x v="1"/>
    <x v="3"/>
    <n v="6504.0000003296882"/>
    <n v="108.4000000054948"/>
    <n v="216.80000001098961"/>
    <n v="1"/>
    <s v="D537655"/>
    <s v="Closed"/>
    <x v="0"/>
  </r>
  <r>
    <s v="Marianna"/>
    <s v="CHIPOLA (15)"/>
    <x v="3"/>
    <x v="1248"/>
    <n v="5"/>
    <x v="1"/>
    <x v="0"/>
    <d v="2019-04-13T21:41:37"/>
    <d v="2019-04-13T19:50:00"/>
    <x v="1"/>
    <x v="3"/>
    <n v="6696.9999995548278"/>
    <n v="111.61666665924713"/>
    <n v="558.08333329623565"/>
    <n v="1"/>
    <s v="D537656"/>
    <s v="Closed"/>
    <x v="0"/>
  </r>
  <r>
    <s v="Fernandina Beach"/>
    <s v="JL TERRY (23)"/>
    <x v="13"/>
    <x v="678"/>
    <n v="77"/>
    <x v="2"/>
    <x v="0"/>
    <d v="2019-04-14T08:21:49"/>
    <d v="2019-04-14T07:25:46"/>
    <x v="1"/>
    <x v="3"/>
    <n v="3363.0000003380701"/>
    <n v="56.050000005634502"/>
    <n v="4315.8500004338566"/>
    <n v="1"/>
    <s v="D537665"/>
    <s v="Closed"/>
    <x v="0"/>
  </r>
  <r>
    <s v="Marianna"/>
    <s v="CHIPOLA (15)"/>
    <x v="3"/>
    <x v="308"/>
    <n v="13"/>
    <x v="3"/>
    <x v="0"/>
    <d v="2019-04-14T13:20:52"/>
    <d v="2019-04-14T11:09:00"/>
    <x v="1"/>
    <x v="3"/>
    <n v="7912.000000057742"/>
    <n v="131.86666666762903"/>
    <n v="1714.2666666791774"/>
    <n v="1"/>
    <s v="D537931"/>
    <s v="Closed"/>
    <x v="1"/>
  </r>
  <r>
    <s v="Marianna"/>
    <s v="MARIANNA (14)"/>
    <x v="5"/>
    <x v="131"/>
    <n v="31"/>
    <x v="3"/>
    <x v="0"/>
    <d v="2019-04-14T18:50:15"/>
    <d v="2019-04-14T11:09:00"/>
    <x v="1"/>
    <x v="3"/>
    <n v="27675"/>
    <n v="461.25"/>
    <n v="14298.75"/>
    <n v="1"/>
    <s v="D537839"/>
    <s v="Closed"/>
    <x v="1"/>
  </r>
  <r>
    <s v="Marianna"/>
    <s v="MARIANNA (14)"/>
    <x v="16"/>
    <x v="664"/>
    <n v="54"/>
    <x v="3"/>
    <x v="0"/>
    <d v="2019-04-14T17:50:57"/>
    <d v="2019-04-14T11:10:00"/>
    <x v="1"/>
    <x v="3"/>
    <n v="24056.999999773689"/>
    <n v="400.94999999622814"/>
    <n v="21651.29999979632"/>
    <n v="1"/>
    <s v="D538042"/>
    <s v="Closed"/>
    <x v="1"/>
  </r>
  <r>
    <s v="Marianna"/>
    <s v="CHIPOLA (15)"/>
    <x v="0"/>
    <x v="246"/>
    <n v="17"/>
    <x v="3"/>
    <x v="0"/>
    <d v="2019-04-14T16:24:17"/>
    <d v="2019-04-14T11:12:00"/>
    <x v="1"/>
    <x v="3"/>
    <n v="18737.000000244007"/>
    <n v="312.28333333740011"/>
    <n v="5308.8166667358018"/>
    <n v="1"/>
    <s v="D538060"/>
    <s v="Closed"/>
    <x v="1"/>
  </r>
  <r>
    <s v="Marianna"/>
    <s v="CHIPOLA (15)"/>
    <x v="0"/>
    <x v="578"/>
    <n v="84"/>
    <x v="3"/>
    <x v="0"/>
    <d v="2019-04-14T15:54:28"/>
    <d v="2019-04-14T11:12:00"/>
    <x v="1"/>
    <x v="3"/>
    <n v="16948.00000009127"/>
    <n v="282.46666666818783"/>
    <n v="23727.200000127777"/>
    <n v="1"/>
    <s v="D538037"/>
    <s v="Closed"/>
    <x v="1"/>
  </r>
  <r>
    <s v="Marianna"/>
    <s v="CAVERNS ROAD (11)"/>
    <x v="9"/>
    <x v="497"/>
    <n v="1081"/>
    <x v="3"/>
    <x v="0"/>
    <d v="2019-04-14T14:51:57"/>
    <d v="2019-04-14T11:12:00"/>
    <x v="1"/>
    <x v="3"/>
    <n v="13197.000000206754"/>
    <n v="219.95000000344589"/>
    <n v="237765.95000372501"/>
    <n v="1"/>
    <s v="D537808"/>
    <s v="Closed"/>
    <x v="1"/>
  </r>
  <r>
    <s v="Marianna"/>
    <s v="CHIPOLA (15)"/>
    <x v="0"/>
    <x v="329"/>
    <n v="10"/>
    <x v="3"/>
    <x v="0"/>
    <d v="2019-04-14T18:21:46"/>
    <d v="2019-04-14T11:15:00"/>
    <x v="1"/>
    <x v="3"/>
    <n v="25605.999999772757"/>
    <n v="426.76666666287929"/>
    <n v="4267.6666666287929"/>
    <n v="1"/>
    <s v="D537872"/>
    <s v="Closed"/>
    <x v="1"/>
  </r>
  <r>
    <s v="Marianna"/>
    <s v="CHIPOLA (15)"/>
    <x v="3"/>
    <x v="1301"/>
    <n v="9"/>
    <x v="3"/>
    <x v="0"/>
    <d v="2019-04-14T18:03:02"/>
    <d v="2019-04-14T11:17:00"/>
    <x v="1"/>
    <x v="3"/>
    <n v="24362.000000034459"/>
    <n v="406.03333333390765"/>
    <n v="3654.3000000051688"/>
    <n v="1"/>
    <s v="D538048"/>
    <s v="Closed"/>
    <x v="1"/>
  </r>
  <r>
    <s v="Marianna"/>
    <s v="CAVERNS ROAD (11)"/>
    <x v="8"/>
    <x v="74"/>
    <n v="288"/>
    <x v="3"/>
    <x v="0"/>
    <d v="2019-04-14T13:06:52"/>
    <d v="2019-04-14T11:20:00"/>
    <x v="1"/>
    <x v="3"/>
    <n v="6412.0000001974404"/>
    <n v="106.86666666995734"/>
    <n v="30777.600000947714"/>
    <n v="1"/>
    <s v="D537805"/>
    <s v="Closed"/>
    <x v="1"/>
  </r>
  <r>
    <s v="Marianna"/>
    <s v="CHIPOLA (15)"/>
    <x v="3"/>
    <x v="152"/>
    <n v="25"/>
    <x v="3"/>
    <x v="0"/>
    <d v="2019-04-14T15:48:05"/>
    <d v="2019-04-14T11:20:00"/>
    <x v="1"/>
    <x v="3"/>
    <n v="16085.000000149012"/>
    <n v="268.08333333581686"/>
    <n v="6702.0833333954215"/>
    <n v="1"/>
    <s v="D538047"/>
    <s v="Closed"/>
    <x v="1"/>
  </r>
  <r>
    <s v="Marianna"/>
    <s v="CHIPOLA (15)"/>
    <x v="4"/>
    <x v="1125"/>
    <n v="217"/>
    <x v="3"/>
    <x v="0"/>
    <d v="2019-04-14T13:32:00"/>
    <d v="2019-04-14T11:26:00"/>
    <x v="1"/>
    <x v="3"/>
    <n v="7559.9999994970858"/>
    <n v="125.9999999916181"/>
    <n v="27341.999998181127"/>
    <n v="1"/>
    <s v="D537853"/>
    <s v="Closed"/>
    <x v="1"/>
  </r>
  <r>
    <s v="Marianna"/>
    <s v="CHIPOLA (15)"/>
    <x v="3"/>
    <x v="1302"/>
    <n v="2"/>
    <x v="3"/>
    <x v="0"/>
    <d v="2019-04-14T14:25:54"/>
    <d v="2019-04-14T11:28:00"/>
    <x v="1"/>
    <x v="3"/>
    <n v="10674.000000092201"/>
    <n v="177.90000000153668"/>
    <n v="355.80000000307336"/>
    <n v="1"/>
    <s v="D537996"/>
    <s v="Closed"/>
    <x v="1"/>
  </r>
  <r>
    <s v="Marianna"/>
    <s v="MARIANNA (14)"/>
    <x v="5"/>
    <x v="325"/>
    <n v="35"/>
    <x v="3"/>
    <x v="0"/>
    <d v="2019-04-14T16:40:50"/>
    <d v="2019-04-14T11:34:00"/>
    <x v="1"/>
    <x v="3"/>
    <n v="18409.999999869615"/>
    <n v="306.83333333116025"/>
    <n v="10739.166666590609"/>
    <n v="1"/>
    <s v="D537983"/>
    <s v="Closed"/>
    <x v="1"/>
  </r>
  <r>
    <s v="Marianna"/>
    <s v="MARIANNA (14)"/>
    <x v="15"/>
    <x v="583"/>
    <n v="34"/>
    <x v="3"/>
    <x v="0"/>
    <d v="2019-04-14T18:11:49"/>
    <d v="2019-04-14T11:38:00"/>
    <x v="1"/>
    <x v="3"/>
    <n v="23628.999999677762"/>
    <n v="393.81666666129604"/>
    <n v="13389.766666484065"/>
    <n v="1"/>
    <s v="D538041"/>
    <s v="Closed"/>
    <x v="1"/>
  </r>
  <r>
    <s v="Marianna"/>
    <s v="CHIPOLA (15)"/>
    <x v="3"/>
    <x v="1303"/>
    <n v="2"/>
    <x v="3"/>
    <x v="0"/>
    <d v="2019-04-14T17:18:00"/>
    <d v="2019-04-14T11:40:00"/>
    <x v="1"/>
    <x v="3"/>
    <n v="20280.000000097789"/>
    <n v="338.00000000162981"/>
    <n v="676.00000000325963"/>
    <n v="1"/>
    <s v="D538073"/>
    <s v="Closed"/>
    <x v="1"/>
  </r>
  <r>
    <s v="Marianna"/>
    <s v="MARIANNA (14)"/>
    <x v="10"/>
    <x v="13"/>
    <n v="34"/>
    <x v="3"/>
    <x v="0"/>
    <d v="2019-04-14T19:10:09"/>
    <d v="2019-04-14T11:40:00"/>
    <x v="1"/>
    <x v="3"/>
    <n v="27009.000000217929"/>
    <n v="450.15000000363216"/>
    <n v="15305.100000123493"/>
    <n v="1"/>
    <s v="D538053"/>
    <s v="Closed"/>
    <x v="1"/>
  </r>
  <r>
    <s v="Marianna"/>
    <s v="CHIPOLA (15)"/>
    <x v="4"/>
    <x v="290"/>
    <n v="72"/>
    <x v="3"/>
    <x v="0"/>
    <d v="2019-04-14T18:09:45"/>
    <d v="2019-04-14T11:43:00"/>
    <x v="1"/>
    <x v="3"/>
    <n v="23204.999999888241"/>
    <n v="386.74999999813735"/>
    <n v="27845.99999986589"/>
    <n v="1"/>
    <s v="D538034"/>
    <s v="Closed"/>
    <x v="1"/>
  </r>
  <r>
    <s v="Marianna"/>
    <s v="MARIANNA (14)"/>
    <x v="5"/>
    <x v="1304"/>
    <n v="4"/>
    <x v="3"/>
    <x v="0"/>
    <d v="2019-04-14T16:01:24"/>
    <d v="2019-04-14T11:58:00"/>
    <x v="1"/>
    <x v="3"/>
    <n v="14603.999999701045"/>
    <n v="243.39999999501742"/>
    <n v="973.5999999800697"/>
    <n v="1"/>
    <s v="D538020"/>
    <s v="Closed"/>
    <x v="1"/>
  </r>
  <r>
    <s v="Marianna"/>
    <s v="MARIANNA (14)"/>
    <x v="5"/>
    <x v="286"/>
    <n v="15"/>
    <x v="3"/>
    <x v="0"/>
    <d v="2019-04-14T15:28:00"/>
    <d v="2019-04-14T12:03:00"/>
    <x v="1"/>
    <x v="3"/>
    <n v="12299.999999860302"/>
    <n v="204.99999999767169"/>
    <n v="3074.9999999650754"/>
    <n v="1"/>
    <s v="D538031"/>
    <s v="Closed"/>
    <x v="1"/>
  </r>
  <r>
    <s v="Marianna"/>
    <s v="MARIANNA (14)"/>
    <x v="5"/>
    <x v="211"/>
    <n v="6"/>
    <x v="3"/>
    <x v="0"/>
    <d v="2019-04-14T19:58:46"/>
    <d v="2019-04-14T12:11:00"/>
    <x v="1"/>
    <x v="3"/>
    <n v="28065.999999619089"/>
    <n v="467.76666666031815"/>
    <n v="2806.5999999619089"/>
    <n v="1"/>
    <s v="D538081"/>
    <s v="Closed"/>
    <x v="1"/>
  </r>
  <r>
    <s v="Marianna"/>
    <s v="CHIPOLA (15)"/>
    <x v="3"/>
    <x v="35"/>
    <n v="7"/>
    <x v="3"/>
    <x v="0"/>
    <d v="2019-04-14T15:17:00"/>
    <d v="2019-04-14T12:14:00"/>
    <x v="1"/>
    <x v="3"/>
    <n v="10979.99999995809"/>
    <n v="182.99999999930151"/>
    <n v="1280.9999999951106"/>
    <n v="1"/>
    <s v="D538024"/>
    <s v="Closed"/>
    <x v="1"/>
  </r>
  <r>
    <s v="Marianna"/>
    <s v="MARIANNA (14)"/>
    <x v="5"/>
    <x v="1305"/>
    <n v="3"/>
    <x v="3"/>
    <x v="0"/>
    <d v="2019-04-14T19:15:00"/>
    <d v="2019-04-14T12:14:00"/>
    <x v="1"/>
    <x v="3"/>
    <n v="25259.99999998603"/>
    <n v="420.99999999976717"/>
    <n v="1262.9999999993015"/>
    <n v="1"/>
    <s v="D538078"/>
    <s v="Closed"/>
    <x v="1"/>
  </r>
  <r>
    <s v="Marianna"/>
    <s v="CHIPOLA (15)"/>
    <x v="3"/>
    <x v="1306"/>
    <n v="4"/>
    <x v="3"/>
    <x v="0"/>
    <d v="2019-04-14T14:36:14"/>
    <d v="2019-04-14T12:21:00"/>
    <x v="1"/>
    <x v="3"/>
    <n v="8114.0000001294538"/>
    <n v="135.2333333354909"/>
    <n v="540.93333334196359"/>
    <n v="1"/>
    <s v="D538006"/>
    <s v="Closed"/>
    <x v="1"/>
  </r>
  <r>
    <s v="Marianna"/>
    <s v="MARIANNA (14)"/>
    <x v="5"/>
    <x v="1307"/>
    <n v="3"/>
    <x v="3"/>
    <x v="0"/>
    <d v="2019-04-14T19:23:00"/>
    <d v="2019-04-14T12:22:00"/>
    <x v="1"/>
    <x v="3"/>
    <n v="25259.99999998603"/>
    <n v="420.99999999976717"/>
    <n v="1262.9999999993015"/>
    <n v="1"/>
    <s v="D538079"/>
    <s v="Closed"/>
    <x v="1"/>
  </r>
  <r>
    <s v="Marianna"/>
    <s v="BLOUNTSTOWN (18)"/>
    <x v="17"/>
    <x v="1308"/>
    <n v="1"/>
    <x v="7"/>
    <x v="0"/>
    <d v="2019-04-14T13:31:31"/>
    <d v="2019-04-14T13:00:48"/>
    <x v="1"/>
    <x v="3"/>
    <n v="1843.0000002030283"/>
    <n v="30.716666670050472"/>
    <n v="30.716666670050472"/>
    <n v="1"/>
    <s v="C537924"/>
    <s v="Closed"/>
    <x v="0"/>
  </r>
  <r>
    <s v="Marianna"/>
    <s v="CHIPOLA (15)"/>
    <x v="3"/>
    <x v="1309"/>
    <n v="1"/>
    <x v="3"/>
    <x v="0"/>
    <d v="2019-04-14T17:12:00"/>
    <d v="2019-04-14T13:02:00"/>
    <x v="1"/>
    <x v="3"/>
    <n v="14999.999999860302"/>
    <n v="249.99999999767169"/>
    <n v="249.99999999767169"/>
    <n v="1"/>
    <s v="D538072"/>
    <s v="Closed"/>
    <x v="1"/>
  </r>
  <r>
    <s v="Marianna"/>
    <s v="CHIPOLA (15)"/>
    <x v="4"/>
    <x v="1124"/>
    <n v="2"/>
    <x v="3"/>
    <x v="0"/>
    <d v="2019-04-14T14:31:42"/>
    <d v="2019-04-14T13:38:00"/>
    <x v="1"/>
    <x v="3"/>
    <n v="3221.9999994384125"/>
    <n v="53.699999990640208"/>
    <n v="107.39999998128042"/>
    <n v="1"/>
    <s v="D537955"/>
    <s v="Closed"/>
    <x v="1"/>
  </r>
  <r>
    <s v="Marianna"/>
    <s v="CHIPOLA (15)"/>
    <x v="4"/>
    <x v="1310"/>
    <n v="24"/>
    <x v="3"/>
    <x v="0"/>
    <d v="2019-04-14T15:27:35"/>
    <d v="2019-04-14T13:54:00"/>
    <x v="1"/>
    <x v="3"/>
    <n v="5614.9999999674037"/>
    <n v="93.583333332790062"/>
    <n v="2245.9999999869615"/>
    <n v="1"/>
    <s v="D538052"/>
    <s v="Closed"/>
    <x v="1"/>
  </r>
  <r>
    <s v="Marianna"/>
    <s v="CHIPOLA (15)"/>
    <x v="4"/>
    <x v="4"/>
    <n v="11"/>
    <x v="3"/>
    <x v="0"/>
    <d v="2019-04-14T17:58:37"/>
    <d v="2019-04-14T13:55:00"/>
    <x v="1"/>
    <x v="3"/>
    <n v="14617.00000022538"/>
    <n v="243.616666670423"/>
    <n v="2679.783333374653"/>
    <n v="1"/>
    <s v="D538055"/>
    <s v="Closed"/>
    <x v="1"/>
  </r>
  <r>
    <s v="Marianna"/>
    <s v="MARIANNA (14)"/>
    <x v="16"/>
    <x v="294"/>
    <n v="22"/>
    <x v="3"/>
    <x v="0"/>
    <d v="2019-04-14T16:58:35"/>
    <d v="2019-04-14T13:55:00"/>
    <x v="1"/>
    <x v="3"/>
    <n v="11014.999999967404"/>
    <n v="183.58333333279006"/>
    <n v="4038.8333333213814"/>
    <n v="1"/>
    <s v="D538066"/>
    <s v="Closed"/>
    <x v="1"/>
  </r>
  <r>
    <s v="Marianna"/>
    <s v="BLOUNTSTOWN (18)"/>
    <x v="17"/>
    <x v="1311"/>
    <n v="1"/>
    <x v="3"/>
    <x v="0"/>
    <d v="2019-04-14T17:03:14"/>
    <d v="2019-04-14T14:38:00"/>
    <x v="1"/>
    <x v="3"/>
    <n v="8714.000000199303"/>
    <n v="145.23333333665505"/>
    <n v="145.23333333665505"/>
    <n v="1"/>
    <s v="D538067"/>
    <s v="Closed"/>
    <x v="1"/>
  </r>
  <r>
    <s v="Marianna"/>
    <s v="CHIPOLA (15)"/>
    <x v="4"/>
    <x v="1312"/>
    <n v="2"/>
    <x v="2"/>
    <x v="0"/>
    <d v="2019-04-15T07:25:00"/>
    <d v="2019-04-15T06:22:00"/>
    <x v="1"/>
    <x v="3"/>
    <n v="3780.0000003771856"/>
    <n v="63.000000006286427"/>
    <n v="126.00000001257285"/>
    <n v="1"/>
    <s v="D538086"/>
    <s v="Closed"/>
    <x v="0"/>
  </r>
  <r>
    <s v="Marianna"/>
    <s v="ALTHA (12)"/>
    <x v="7"/>
    <x v="19"/>
    <n v="6"/>
    <x v="3"/>
    <x v="0"/>
    <d v="2019-04-15T09:31:37"/>
    <d v="2019-04-15T07:11:00"/>
    <x v="1"/>
    <x v="3"/>
    <n v="8437.0000001974404"/>
    <n v="140.61666666995734"/>
    <n v="843.70000001974404"/>
    <n v="1"/>
    <s v="D538090"/>
    <s v="Closed"/>
    <x v="1"/>
  </r>
  <r>
    <s v="Marianna"/>
    <s v="CHIPOLA (15)"/>
    <x v="0"/>
    <x v="472"/>
    <n v="22"/>
    <x v="1"/>
    <x v="0"/>
    <d v="2019-04-15T10:02:00"/>
    <d v="2019-04-15T09:06:00"/>
    <x v="1"/>
    <x v="3"/>
    <n v="3360.0000002654269"/>
    <n v="56.000000004423782"/>
    <n v="1232.0000000973232"/>
    <n v="1"/>
    <s v="D538092"/>
    <s v="Closed"/>
    <x v="0"/>
  </r>
  <r>
    <s v="Marianna"/>
    <s v="CHIPOLA (15)"/>
    <x v="4"/>
    <x v="290"/>
    <n v="72"/>
    <x v="1"/>
    <x v="0"/>
    <d v="2019-04-15T10:40:00"/>
    <d v="2019-04-15T09:50:00"/>
    <x v="1"/>
    <x v="3"/>
    <n v="3000.000000349246"/>
    <n v="50.000000005820766"/>
    <n v="3600.0000004190952"/>
    <n v="1"/>
    <s v="D538106"/>
    <s v="Closed"/>
    <x v="0"/>
  </r>
  <r>
    <s v="Marianna"/>
    <s v="CAVERNS ROAD (11)"/>
    <x v="9"/>
    <x v="1119"/>
    <n v="8"/>
    <x v="4"/>
    <x v="0"/>
    <d v="2019-04-15T11:25:39"/>
    <d v="2019-04-15T10:21:00"/>
    <x v="1"/>
    <x v="3"/>
    <n v="3878.9999996311963"/>
    <n v="64.649999993853271"/>
    <n v="517.19999995082617"/>
    <n v="1"/>
    <s v="D538107"/>
    <s v="Closed"/>
    <x v="0"/>
  </r>
  <r>
    <s v="Marianna"/>
    <s v="CHIPOLA (15)"/>
    <x v="3"/>
    <x v="1313"/>
    <n v="2"/>
    <x v="1"/>
    <x v="0"/>
    <d v="2019-04-15T18:53:00"/>
    <d v="2019-04-15T17:49:00"/>
    <x v="1"/>
    <x v="3"/>
    <n v="3840.0000005727634"/>
    <n v="64.000000009546056"/>
    <n v="128.00000001909211"/>
    <n v="1"/>
    <s v="D538120"/>
    <s v="Closed"/>
    <x v="0"/>
  </r>
  <r>
    <s v="Marianna"/>
    <s v="MARIANNA (14)"/>
    <x v="10"/>
    <x v="1314"/>
    <n v="1"/>
    <x v="10"/>
    <x v="0"/>
    <d v="2019-04-16T09:20:00"/>
    <d v="2019-04-16T08:38:00"/>
    <x v="1"/>
    <x v="3"/>
    <n v="2520.0000000419095"/>
    <n v="42.000000000698492"/>
    <n v="42.000000000698492"/>
    <n v="1"/>
    <s v="D538123"/>
    <s v="Closed"/>
    <x v="0"/>
  </r>
  <r>
    <s v="Fernandina Beach"/>
    <s v="STEPDOWN (22)"/>
    <x v="14"/>
    <x v="1315"/>
    <n v="1"/>
    <x v="2"/>
    <x v="0"/>
    <d v="2019-04-16T10:22:47"/>
    <d v="2019-04-16T09:22:00"/>
    <x v="1"/>
    <x v="3"/>
    <n v="3647.0000000903383"/>
    <n v="60.783333334838971"/>
    <n v="60.783333334838971"/>
    <n v="1"/>
    <s v="C538122"/>
    <s v="Closed"/>
    <x v="8"/>
  </r>
  <r>
    <s v="Marianna"/>
    <s v="ALTHA (12)"/>
    <x v="7"/>
    <x v="1316"/>
    <n v="1"/>
    <x v="1"/>
    <x v="0"/>
    <d v="2019-04-18T10:19:00"/>
    <d v="2019-04-18T09:05:31"/>
    <x v="1"/>
    <x v="3"/>
    <n v="4408.999999682419"/>
    <n v="73.483333328040317"/>
    <n v="73.483333328040317"/>
    <n v="1"/>
    <s v="C538131"/>
    <s v="Closed"/>
    <x v="0"/>
  </r>
  <r>
    <s v="Fernandina Beach"/>
    <s v="JL TERRY (23)"/>
    <x v="22"/>
    <x v="602"/>
    <n v="18"/>
    <x v="5"/>
    <x v="0"/>
    <d v="2019-04-18T10:33:05"/>
    <d v="2019-04-18T09:28:42"/>
    <x v="1"/>
    <x v="3"/>
    <n v="3862.9999996628612"/>
    <n v="64.383333327714354"/>
    <n v="1158.8999998988584"/>
    <n v="1"/>
    <s v="D538135"/>
    <s v="Closed"/>
    <x v="0"/>
  </r>
  <r>
    <s v="Fernandina Beach"/>
    <s v="JL TERRY (23)"/>
    <x v="21"/>
    <x v="1317"/>
    <n v="4"/>
    <x v="2"/>
    <x v="1"/>
    <d v="2019-04-18T20:22:52"/>
    <d v="2019-04-18T11:57:00"/>
    <x v="1"/>
    <x v="3"/>
    <n v="30351.999999652617"/>
    <n v="505.86666666087694"/>
    <n v="2023.4666666435078"/>
    <n v="1"/>
    <s v="D538143"/>
    <s v="Closed"/>
    <x v="0"/>
  </r>
  <r>
    <s v="Fernandina Beach"/>
    <s v="JL TERRY (23)"/>
    <x v="21"/>
    <x v="1318"/>
    <n v="3"/>
    <x v="2"/>
    <x v="0"/>
    <d v="2019-04-18T13:19:33"/>
    <d v="2019-04-18T11:57:00"/>
    <x v="1"/>
    <x v="3"/>
    <n v="4952.9999998630956"/>
    <n v="82.54999999771826"/>
    <n v="247.64999999315478"/>
    <n v="1"/>
    <s v="D538141"/>
    <s v="Closed"/>
    <x v="0"/>
  </r>
  <r>
    <s v="Marianna"/>
    <s v="MARIANNA (14)"/>
    <x v="16"/>
    <x v="1319"/>
    <n v="1"/>
    <x v="1"/>
    <x v="0"/>
    <d v="2019-04-18T16:19:00"/>
    <d v="2019-04-18T15:31:00"/>
    <x v="1"/>
    <x v="3"/>
    <n v="2879.9999999580905"/>
    <n v="47.999999999301508"/>
    <n v="47.999999999301508"/>
    <n v="1"/>
    <s v="D538155"/>
    <s v="Closed"/>
    <x v="0"/>
  </r>
  <r>
    <s v="Marianna"/>
    <s v="CAVERNS ROAD (11)"/>
    <x v="9"/>
    <x v="1320"/>
    <n v="1"/>
    <x v="5"/>
    <x v="0"/>
    <d v="2019-04-18T18:59:00"/>
    <d v="2019-04-18T18:02:14"/>
    <x v="1"/>
    <x v="3"/>
    <n v="3406.0000003315508"/>
    <n v="56.766666672192514"/>
    <n v="56.766666672192514"/>
    <n v="1"/>
    <s v="C538156"/>
    <s v="Closed"/>
    <x v="0"/>
  </r>
  <r>
    <s v="Marianna"/>
    <s v="MARIANNA (14)"/>
    <x v="5"/>
    <x v="1321"/>
    <n v="8"/>
    <x v="2"/>
    <x v="0"/>
    <d v="2019-04-19T00:26:00"/>
    <d v="2019-04-18T22:34:00"/>
    <x v="1"/>
    <x v="3"/>
    <n v="6719.9999999022111"/>
    <n v="111.99999999837019"/>
    <n v="895.99999998696148"/>
    <n v="1"/>
    <s v="D538185"/>
    <s v="Closed"/>
    <x v="0"/>
  </r>
  <r>
    <s v="Marianna"/>
    <s v="MARIANNA (14)"/>
    <x v="5"/>
    <x v="1200"/>
    <n v="5"/>
    <x v="3"/>
    <x v="0"/>
    <d v="2019-04-19T06:34:00"/>
    <d v="2019-04-19T05:20:00"/>
    <x v="1"/>
    <x v="3"/>
    <n v="4440.0000000139698"/>
    <n v="74.000000000232831"/>
    <n v="370.00000000116415"/>
    <n v="1"/>
    <s v="D538195"/>
    <s v="Closed"/>
    <x v="1"/>
  </r>
  <r>
    <s v="Marianna"/>
    <s v="CHIPOLA (15)"/>
    <x v="1"/>
    <x v="1194"/>
    <n v="22"/>
    <x v="3"/>
    <x v="0"/>
    <d v="2019-04-19T07:13:00"/>
    <d v="2019-04-19T05:31:00"/>
    <x v="1"/>
    <x v="3"/>
    <n v="6119.9999998323619"/>
    <n v="101.99999999720603"/>
    <n v="2243.9999999385327"/>
    <n v="1"/>
    <s v="D538191"/>
    <s v="Closed"/>
    <x v="1"/>
  </r>
  <r>
    <s v="Marianna"/>
    <s v="MARIANNA (14)"/>
    <x v="10"/>
    <x v="314"/>
    <n v="13"/>
    <x v="3"/>
    <x v="0"/>
    <d v="2019-04-19T08:27:41"/>
    <d v="2019-04-19T07:11:00"/>
    <x v="1"/>
    <x v="3"/>
    <n v="4600.9999999310821"/>
    <n v="76.683333332184702"/>
    <n v="996.88333331840113"/>
    <n v="1"/>
    <s v="D538193"/>
    <s v="Closed"/>
    <x v="1"/>
  </r>
  <r>
    <s v="Marianna"/>
    <s v="CHIPOLA (15)"/>
    <x v="3"/>
    <x v="308"/>
    <n v="13"/>
    <x v="7"/>
    <x v="0"/>
    <d v="2019-04-19T08:20:00"/>
    <d v="2019-04-19T07:18:00"/>
    <x v="1"/>
    <x v="3"/>
    <n v="3719.9999995529652"/>
    <n v="61.999999992549419"/>
    <n v="805.99999990314245"/>
    <n v="1"/>
    <s v="D538189"/>
    <s v="Closed"/>
    <x v="0"/>
  </r>
  <r>
    <s v="Marianna"/>
    <s v="MARIANNA (14)"/>
    <x v="10"/>
    <x v="1322"/>
    <n v="61"/>
    <x v="3"/>
    <x v="0"/>
    <d v="2019-04-19T09:43:00"/>
    <d v="2019-04-19T07:20:00"/>
    <x v="1"/>
    <x v="3"/>
    <n v="8580.0000003073364"/>
    <n v="143.00000000512227"/>
    <n v="8723.0000003124587"/>
    <n v="1"/>
    <s v="D538197"/>
    <s v="Closed"/>
    <x v="1"/>
  </r>
  <r>
    <s v="Marianna"/>
    <s v="CAVERNS ROAD (11)"/>
    <x v="9"/>
    <x v="9"/>
    <n v="148"/>
    <x v="3"/>
    <x v="0"/>
    <d v="2019-04-19T10:08:00"/>
    <d v="2019-04-19T07:29:00"/>
    <x v="1"/>
    <x v="3"/>
    <n v="9540.0000002933666"/>
    <n v="159.00000000488944"/>
    <n v="23532.000000723638"/>
    <n v="1"/>
    <s v="D538211"/>
    <s v="Closed"/>
    <x v="1"/>
  </r>
  <r>
    <s v="Marianna"/>
    <s v="CAVERNS ROAD (11)"/>
    <x v="9"/>
    <x v="69"/>
    <n v="223"/>
    <x v="3"/>
    <x v="0"/>
    <d v="2019-04-19T09:12:00"/>
    <d v="2019-04-19T07:30:00"/>
    <x v="1"/>
    <x v="3"/>
    <n v="6119.9999998323619"/>
    <n v="101.99999999720603"/>
    <n v="22745.999999376945"/>
    <n v="1"/>
    <s v="D538205"/>
    <s v="Closed"/>
    <x v="1"/>
  </r>
  <r>
    <s v="Marianna"/>
    <s v="CAVERNS ROAD (11)"/>
    <x v="8"/>
    <x v="1323"/>
    <n v="9"/>
    <x v="7"/>
    <x v="0"/>
    <d v="2019-04-19T10:17:00"/>
    <d v="2019-04-19T07:33:00"/>
    <x v="1"/>
    <x v="3"/>
    <n v="9840.0000000139698"/>
    <n v="164.00000000023283"/>
    <n v="1476.0000000020955"/>
    <n v="1"/>
    <s v="D538212"/>
    <s v="Closed"/>
    <x v="0"/>
  </r>
  <r>
    <s v="Marianna"/>
    <s v="MARIANNA (14)"/>
    <x v="10"/>
    <x v="1324"/>
    <n v="1"/>
    <x v="7"/>
    <x v="0"/>
    <d v="2019-04-19T08:39:00"/>
    <d v="2019-04-19T07:35:00"/>
    <x v="1"/>
    <x v="3"/>
    <n v="3840.0000005727634"/>
    <n v="64.000000009546056"/>
    <n v="64.000000009546056"/>
    <n v="1"/>
    <s v="C538169"/>
    <s v="Closed"/>
    <x v="0"/>
  </r>
  <r>
    <s v="Marianna"/>
    <s v="CAVERNS ROAD (11)"/>
    <x v="9"/>
    <x v="1325"/>
    <n v="2"/>
    <x v="3"/>
    <x v="0"/>
    <d v="2019-04-19T09:24:00"/>
    <d v="2019-04-19T07:57:00"/>
    <x v="1"/>
    <x v="3"/>
    <n v="5220.0000000419095"/>
    <n v="87.000000000698492"/>
    <n v="174.00000000139698"/>
    <n v="1"/>
    <s v="D538208"/>
    <s v="Closed"/>
    <x v="1"/>
  </r>
  <r>
    <s v="Marianna"/>
    <s v="MARIANNA (14)"/>
    <x v="5"/>
    <x v="153"/>
    <n v="12"/>
    <x v="3"/>
    <x v="0"/>
    <d v="2019-04-19T11:17:00"/>
    <d v="2019-04-19T09:37:00"/>
    <x v="1"/>
    <x v="3"/>
    <n v="6000.0000000698492"/>
    <n v="100.00000000116415"/>
    <n v="1200.0000000139698"/>
    <n v="1"/>
    <s v="D538268"/>
    <s v="Closed"/>
    <x v="1"/>
  </r>
  <r>
    <s v="Marianna"/>
    <s v="ALTHA (12)"/>
    <x v="7"/>
    <x v="538"/>
    <n v="855"/>
    <x v="10"/>
    <x v="0"/>
    <d v="2019-04-19T10:25:00"/>
    <d v="2019-04-19T10:10:00"/>
    <x v="1"/>
    <x v="3"/>
    <n v="900.00000041909516"/>
    <n v="15.000000006984919"/>
    <n v="12825.000005972106"/>
    <n v="1"/>
    <s v="D538217"/>
    <s v="Closed"/>
    <x v="0"/>
  </r>
  <r>
    <s v="Marianna"/>
    <s v="MARIANNA (14)"/>
    <x v="5"/>
    <x v="1326"/>
    <n v="1"/>
    <x v="3"/>
    <x v="0"/>
    <d v="2019-04-19T11:17:00"/>
    <d v="2019-04-19T10:28:00"/>
    <x v="1"/>
    <x v="3"/>
    <n v="2939.9999995250255"/>
    <n v="48.999999992083758"/>
    <n v="48.999999992083758"/>
    <n v="1"/>
    <s v="D538272"/>
    <s v="Closed"/>
    <x v="1"/>
  </r>
  <r>
    <s v="Marianna"/>
    <s v="ALTHA (12)"/>
    <x v="7"/>
    <x v="1327"/>
    <n v="2"/>
    <x v="3"/>
    <x v="0"/>
    <d v="2019-04-19T11:45:20"/>
    <d v="2019-04-19T10:57:00"/>
    <x v="1"/>
    <x v="3"/>
    <n v="2899.9999996041879"/>
    <n v="48.333333326736465"/>
    <n v="96.66666665347293"/>
    <n v="1"/>
    <s v="D538271"/>
    <s v="Closed"/>
    <x v="1"/>
  </r>
  <r>
    <s v="Marianna"/>
    <s v="CHIPOLA (15)"/>
    <x v="3"/>
    <x v="375"/>
    <n v="4"/>
    <x v="3"/>
    <x v="0"/>
    <d v="2019-04-19T14:45:00"/>
    <d v="2019-04-19T13:06:00"/>
    <x v="1"/>
    <x v="3"/>
    <n v="5940.0000005029142"/>
    <n v="99.000000008381903"/>
    <n v="396.00000003352761"/>
    <n v="1"/>
    <s v="D538347"/>
    <s v="Closed"/>
    <x v="1"/>
  </r>
  <r>
    <s v="Marianna"/>
    <s v="MARIANNA (14)"/>
    <x v="5"/>
    <x v="84"/>
    <n v="340"/>
    <x v="1"/>
    <x v="0"/>
    <d v="2019-04-19T15:50:00"/>
    <d v="2019-04-19T13:29:00"/>
    <x v="1"/>
    <x v="3"/>
    <n v="8459.999999916181"/>
    <n v="140.99999999860302"/>
    <n v="47939.999999525025"/>
    <n v="1"/>
    <s v="D538304"/>
    <s v="Closed"/>
    <x v="0"/>
  </r>
  <r>
    <s v="Marianna"/>
    <s v="CHIPOLA (15)"/>
    <x v="3"/>
    <x v="308"/>
    <n v="30"/>
    <x v="1"/>
    <x v="0"/>
    <d v="2019-04-19T15:06:16"/>
    <d v="2019-04-19T13:46:00"/>
    <x v="1"/>
    <x v="3"/>
    <n v="4815.9999998984858"/>
    <n v="80.266666664974764"/>
    <n v="2407.9999999492429"/>
    <n v="1"/>
    <s v="D538317"/>
    <s v="Closed"/>
    <x v="0"/>
  </r>
  <r>
    <s v="Marianna"/>
    <s v="CHIPOLA (15)"/>
    <x v="3"/>
    <x v="1303"/>
    <n v="2"/>
    <x v="1"/>
    <x v="0"/>
    <d v="2019-04-19T15:43:59"/>
    <d v="2019-04-19T14:06:30"/>
    <x v="1"/>
    <x v="3"/>
    <n v="5848.9999999757856"/>
    <n v="97.48333333292976"/>
    <n v="194.96666666585952"/>
    <n v="1"/>
    <s v="D538345"/>
    <s v="Closed"/>
    <x v="0"/>
  </r>
  <r>
    <s v="Marianna"/>
    <s v="ALTHA (12)"/>
    <x v="7"/>
    <x v="19"/>
    <n v="6"/>
    <x v="3"/>
    <x v="0"/>
    <d v="2019-04-19T16:02:33"/>
    <d v="2019-04-19T14:19:44"/>
    <x v="1"/>
    <x v="3"/>
    <n v="6168.999999971129"/>
    <n v="102.81666666618548"/>
    <n v="616.8999999971129"/>
    <n v="1"/>
    <s v="D538348"/>
    <s v="Closed"/>
    <x v="1"/>
  </r>
  <r>
    <s v="Marianna"/>
    <s v="BLOUNTSTOWN (18)"/>
    <x v="17"/>
    <x v="1328"/>
    <n v="75"/>
    <x v="3"/>
    <x v="0"/>
    <d v="2019-04-19T18:19:49"/>
    <d v="2019-04-19T14:21:26"/>
    <x v="1"/>
    <x v="3"/>
    <n v="14303.000000375323"/>
    <n v="238.38333333958872"/>
    <n v="17878.750000469154"/>
    <n v="1"/>
    <s v="D538344"/>
    <s v="Closed"/>
    <x v="1"/>
  </r>
  <r>
    <s v="Marianna"/>
    <s v="CHIPOLA (15)"/>
    <x v="3"/>
    <x v="35"/>
    <n v="7"/>
    <x v="3"/>
    <x v="0"/>
    <d v="2019-04-19T17:54:07"/>
    <d v="2019-04-19T14:36:00"/>
    <x v="1"/>
    <x v="3"/>
    <n v="11887.000000127591"/>
    <n v="198.11666666879319"/>
    <n v="1386.8166666815523"/>
    <n v="1"/>
    <s v="D538356"/>
    <s v="Closed"/>
    <x v="1"/>
  </r>
  <r>
    <s v="Marianna"/>
    <s v="MARIANNA (14)"/>
    <x v="5"/>
    <x v="1329"/>
    <n v="1"/>
    <x v="1"/>
    <x v="0"/>
    <d v="2019-04-19T16:08:00"/>
    <d v="2019-04-19T14:55:00"/>
    <x v="1"/>
    <x v="3"/>
    <n v="4379.9999998183921"/>
    <n v="72.999999996973202"/>
    <n v="72.999999996973202"/>
    <n v="1"/>
    <s v="D538349"/>
    <s v="Closed"/>
    <x v="0"/>
  </r>
  <r>
    <s v="Fernandina Beach"/>
    <s v="AIP (24)"/>
    <x v="11"/>
    <x v="1330"/>
    <n v="1"/>
    <x v="3"/>
    <x v="0"/>
    <d v="2019-04-19T17:18:35"/>
    <d v="2019-04-19T16:18:00"/>
    <x v="1"/>
    <x v="3"/>
    <n v="3634.9999997997656"/>
    <n v="60.583333329996094"/>
    <n v="60.583333329996094"/>
    <n v="1"/>
    <s v="C538352"/>
    <s v="Closed"/>
    <x v="1"/>
  </r>
  <r>
    <s v="Marianna"/>
    <s v="CHIPOLA (15)"/>
    <x v="0"/>
    <x v="1331"/>
    <n v="1"/>
    <x v="2"/>
    <x v="0"/>
    <d v="2019-04-19T18:56:14"/>
    <d v="2019-04-19T16:24:00"/>
    <x v="1"/>
    <x v="3"/>
    <n v="9133.999999682419"/>
    <n v="152.23333332804032"/>
    <n v="152.23333332804032"/>
    <n v="1"/>
    <s v="C538353"/>
    <s v="Closed"/>
    <x v="0"/>
  </r>
  <r>
    <s v="Marianna"/>
    <s v="MARIANNA (14)"/>
    <x v="5"/>
    <x v="1332"/>
    <n v="1"/>
    <x v="3"/>
    <x v="0"/>
    <d v="2019-04-19T18:29:44"/>
    <d v="2019-04-19T17:24:31"/>
    <x v="1"/>
    <x v="3"/>
    <n v="3913.0000000353903"/>
    <n v="65.216666667256504"/>
    <n v="65.216666667256504"/>
    <n v="1"/>
    <s v="C538359"/>
    <s v="Closed"/>
    <x v="1"/>
  </r>
  <r>
    <s v="Marianna"/>
    <s v="BLOUNTSTOWN (18)"/>
    <x v="17"/>
    <x v="1149"/>
    <n v="25"/>
    <x v="1"/>
    <x v="0"/>
    <d v="2019-04-19T18:25:23"/>
    <d v="2019-04-19T17:37:26"/>
    <x v="1"/>
    <x v="3"/>
    <n v="2877.0000005140901"/>
    <n v="47.950000008568168"/>
    <n v="1198.7500002142042"/>
    <n v="1"/>
    <s v="D538369"/>
    <s v="Closed"/>
    <x v="0"/>
  </r>
  <r>
    <s v="Marianna"/>
    <s v="BLOUNTSTOWN (18)"/>
    <x v="17"/>
    <x v="1333"/>
    <n v="5"/>
    <x v="1"/>
    <x v="0"/>
    <d v="2019-04-19T19:09:01"/>
    <d v="2019-04-19T18:01:00"/>
    <x v="1"/>
    <x v="3"/>
    <n v="4080.9999997029081"/>
    <n v="68.016666661715135"/>
    <n v="340.08333330857567"/>
    <n v="1"/>
    <s v="D538370"/>
    <s v="Closed"/>
    <x v="0"/>
  </r>
  <r>
    <s v="Marianna"/>
    <s v="BLOUNTSTOWN (18)"/>
    <x v="17"/>
    <x v="1334"/>
    <n v="1"/>
    <x v="1"/>
    <x v="0"/>
    <d v="2019-04-19T20:00:31"/>
    <d v="2019-04-19T18:55:00"/>
    <x v="1"/>
    <x v="3"/>
    <n v="3930.9999998426065"/>
    <n v="65.516666664043441"/>
    <n v="65.516666664043441"/>
    <n v="1"/>
    <s v="D538372"/>
    <s v="Closed"/>
    <x v="0"/>
  </r>
  <r>
    <s v="Marianna"/>
    <s v="BLOUNTSTOWN (18)"/>
    <x v="17"/>
    <x v="1335"/>
    <n v="52"/>
    <x v="1"/>
    <x v="0"/>
    <d v="2019-04-19T22:33:16"/>
    <d v="2019-04-19T21:14:00"/>
    <x v="1"/>
    <x v="3"/>
    <n v="4755.9999997029081"/>
    <n v="79.266666661715135"/>
    <n v="4121.866666409187"/>
    <n v="1"/>
    <s v="D538375"/>
    <s v="Closed"/>
    <x v="0"/>
  </r>
  <r>
    <s v="Marianna"/>
    <s v="CHIPOLA (15)"/>
    <x v="3"/>
    <x v="1313"/>
    <n v="2"/>
    <x v="1"/>
    <x v="0"/>
    <d v="2019-04-20T11:05:52"/>
    <d v="2019-04-20T09:58:00"/>
    <x v="1"/>
    <x v="3"/>
    <n v="4072.0000001136214"/>
    <n v="67.866666668560356"/>
    <n v="135.73333333712071"/>
    <n v="1"/>
    <s v="D538384"/>
    <s v="Closed"/>
    <x v="0"/>
  </r>
  <r>
    <s v="Marianna"/>
    <s v="MARIANNA (14)"/>
    <x v="16"/>
    <x v="1336"/>
    <n v="732"/>
    <x v="1"/>
    <x v="0"/>
    <d v="2019-04-20T13:43:33"/>
    <d v="2019-04-20T11:36:18"/>
    <x v="1"/>
    <x v="3"/>
    <n v="7635.0000000558794"/>
    <n v="127.25000000093132"/>
    <n v="93147.000000681728"/>
    <n v="1"/>
    <s v="D538453"/>
    <s v="Closed"/>
    <x v="0"/>
  </r>
  <r>
    <s v="Marianna"/>
    <s v="ALTHA (12)"/>
    <x v="7"/>
    <x v="1337"/>
    <n v="2"/>
    <x v="1"/>
    <x v="0"/>
    <d v="2019-04-20T15:20:53"/>
    <d v="2019-04-20T12:20:06"/>
    <x v="1"/>
    <x v="3"/>
    <n v="10846.999999671243"/>
    <n v="180.78333332785405"/>
    <n v="361.5666666557081"/>
    <n v="1"/>
    <s v="D538458"/>
    <s v="Closed"/>
    <x v="0"/>
  </r>
  <r>
    <s v="Marianna"/>
    <s v="MARIANNA (14)"/>
    <x v="5"/>
    <x v="571"/>
    <n v="32"/>
    <x v="4"/>
    <x v="0"/>
    <d v="2019-04-20T13:01:30"/>
    <d v="2019-04-20T12:31:00"/>
    <x v="1"/>
    <x v="3"/>
    <n v="1830.0000003073364"/>
    <n v="30.500000005122274"/>
    <n v="976.00000016391277"/>
    <n v="1"/>
    <s v="D538427"/>
    <s v="Closed"/>
    <x v="0"/>
  </r>
  <r>
    <s v="Marianna"/>
    <s v="MARIANNA (14)"/>
    <x v="5"/>
    <x v="1338"/>
    <n v="44"/>
    <x v="1"/>
    <x v="0"/>
    <d v="2019-04-20T14:08:39"/>
    <d v="2019-04-20T12:36:00"/>
    <x v="1"/>
    <x v="3"/>
    <n v="5559.0000000782311"/>
    <n v="92.650000001303852"/>
    <n v="4076.6000000573695"/>
    <n v="1"/>
    <s v="D538456"/>
    <s v="Closed"/>
    <x v="0"/>
  </r>
  <r>
    <s v="Marianna"/>
    <s v="MARIANNA (14)"/>
    <x v="16"/>
    <x v="1339"/>
    <n v="1"/>
    <x v="1"/>
    <x v="0"/>
    <d v="2019-04-20T16:11:01"/>
    <d v="2019-04-20T14:58:55"/>
    <x v="1"/>
    <x v="3"/>
    <n v="4326.0000003967434"/>
    <n v="72.10000000661239"/>
    <n v="72.10000000661239"/>
    <n v="1"/>
    <s v="D538460"/>
    <s v="Closed"/>
    <x v="0"/>
  </r>
  <r>
    <s v="Marianna"/>
    <s v="MARIANNA (14)"/>
    <x v="5"/>
    <x v="1340"/>
    <n v="1"/>
    <x v="5"/>
    <x v="0"/>
    <d v="2019-04-21T20:22:26"/>
    <d v="2019-04-21T19:39:00"/>
    <x v="1"/>
    <x v="3"/>
    <n v="2606.000000028871"/>
    <n v="43.433333333814517"/>
    <n v="43.433333333814517"/>
    <n v="1"/>
    <s v="D538467"/>
    <s v="Closed"/>
    <x v="0"/>
  </r>
  <r>
    <s v="Marianna"/>
    <s v="CAVERNS ROAD (11)"/>
    <x v="9"/>
    <x v="1341"/>
    <n v="3"/>
    <x v="5"/>
    <x v="0"/>
    <d v="2019-04-22T09:29:47"/>
    <d v="2019-04-22T08:27:22"/>
    <x v="1"/>
    <x v="3"/>
    <n v="3745.0000003678724"/>
    <n v="62.416666672797874"/>
    <n v="187.25000001839362"/>
    <n v="1"/>
    <s v="D538470"/>
    <s v="Closed"/>
    <x v="0"/>
  </r>
  <r>
    <s v="Marianna"/>
    <s v="CHIPOLA (15)"/>
    <x v="4"/>
    <x v="1342"/>
    <n v="1"/>
    <x v="1"/>
    <x v="0"/>
    <d v="2019-04-22T12:38:43"/>
    <d v="2019-04-22T11:44:00"/>
    <x v="1"/>
    <x v="3"/>
    <n v="3282.9999998677522"/>
    <n v="54.716666664462537"/>
    <n v="54.716666664462537"/>
    <n v="1"/>
    <s v="D538476"/>
    <s v="Closed"/>
    <x v="0"/>
  </r>
  <r>
    <s v="Marianna"/>
    <s v="ALTHA (12)"/>
    <x v="7"/>
    <x v="751"/>
    <n v="5"/>
    <x v="1"/>
    <x v="0"/>
    <d v="2019-04-22T12:37:24"/>
    <d v="2019-04-22T11:45:08"/>
    <x v="1"/>
    <x v="3"/>
    <n v="3136.0000000800937"/>
    <n v="52.266666668001562"/>
    <n v="261.33333334000781"/>
    <n v="1"/>
    <s v="D538474"/>
    <s v="Closed"/>
    <x v="0"/>
  </r>
  <r>
    <s v="Marianna"/>
    <s v="CHIPOLA (15)"/>
    <x v="3"/>
    <x v="435"/>
    <n v="1"/>
    <x v="4"/>
    <x v="0"/>
    <d v="2019-04-22T14:56:54"/>
    <d v="2019-04-22T12:28:00"/>
    <x v="1"/>
    <x v="3"/>
    <n v="8934.0000000782311"/>
    <n v="148.90000000130385"/>
    <n v="148.90000000130385"/>
    <n v="1"/>
    <s v="C538475"/>
    <s v="Closed"/>
    <x v="0"/>
  </r>
  <r>
    <s v="Marianna"/>
    <s v="MARIANNA (14)"/>
    <x v="5"/>
    <x v="1343"/>
    <n v="1"/>
    <x v="1"/>
    <x v="0"/>
    <d v="2019-04-23T15:08:46"/>
    <d v="2019-04-23T12:55:00"/>
    <x v="1"/>
    <x v="3"/>
    <n v="8025.9999996749684"/>
    <n v="133.76666666124947"/>
    <n v="133.76666666124947"/>
    <n v="1"/>
    <s v="C538487"/>
    <s v="Closed"/>
    <x v="0"/>
  </r>
  <r>
    <s v="Fernandina Beach"/>
    <s v="JL TERRY (23)"/>
    <x v="13"/>
    <x v="1344"/>
    <n v="1"/>
    <x v="2"/>
    <x v="0"/>
    <d v="2019-04-24T11:29:27"/>
    <d v="2019-04-24T10:22:00"/>
    <x v="1"/>
    <x v="3"/>
    <n v="4047.0000005559996"/>
    <n v="67.45000000926666"/>
    <n v="67.45000000926666"/>
    <n v="1"/>
    <s v="C538494"/>
    <s v="Closed"/>
    <x v="0"/>
  </r>
  <r>
    <s v="Marianna"/>
    <s v="MARIANNA (14)"/>
    <x v="5"/>
    <x v="84"/>
    <n v="340"/>
    <x v="0"/>
    <x v="0"/>
    <d v="2019-04-24T10:55:45"/>
    <d v="2019-04-24T10:42:00"/>
    <x v="1"/>
    <x v="3"/>
    <n v="824.99999986030161"/>
    <n v="13.749999997671694"/>
    <n v="4674.9999992083758"/>
    <n v="1"/>
    <s v="D538497"/>
    <s v="Closed"/>
    <x v="0"/>
  </r>
  <r>
    <s v="Marianna"/>
    <s v="MARIANNA (14)"/>
    <x v="16"/>
    <x v="1345"/>
    <n v="1"/>
    <x v="2"/>
    <x v="0"/>
    <d v="2019-04-25T11:17:10"/>
    <d v="2019-04-25T08:57:00"/>
    <x v="1"/>
    <x v="3"/>
    <n v="8410.0000001722947"/>
    <n v="140.16666666953824"/>
    <n v="140.16666666953824"/>
    <n v="1"/>
    <s v="D538512"/>
    <s v="Closed"/>
    <x v="0"/>
  </r>
  <r>
    <s v="Fernandina Beach"/>
    <s v="AIP (24)"/>
    <x v="20"/>
    <x v="23"/>
    <n v="1"/>
    <x v="10"/>
    <x v="1"/>
    <d v="2019-04-25T12:16:00"/>
    <d v="2019-04-25T09:07:00"/>
    <x v="1"/>
    <x v="3"/>
    <n v="11339.999999874271"/>
    <n v="188.99999999790452"/>
    <n v="188.99999999790452"/>
    <n v="1"/>
    <s v="C538511"/>
    <s v="Closed"/>
    <x v="0"/>
  </r>
  <r>
    <s v="Marianna"/>
    <s v="CHIPOLA (15)"/>
    <x v="3"/>
    <x v="1346"/>
    <n v="17"/>
    <x v="1"/>
    <x v="0"/>
    <d v="2019-04-25T23:09:50"/>
    <d v="2019-04-25T21:47:55"/>
    <x v="1"/>
    <x v="3"/>
    <n v="4914.9999997811392"/>
    <n v="81.916666663018987"/>
    <n v="1392.5833332713228"/>
    <n v="1"/>
    <s v="D538528"/>
    <s v="Closed"/>
    <x v="0"/>
  </r>
  <r>
    <s v="Marianna"/>
    <s v="CHIPOLA (15)"/>
    <x v="0"/>
    <x v="1347"/>
    <n v="13"/>
    <x v="7"/>
    <x v="0"/>
    <d v="2019-04-26T00:05:36"/>
    <d v="2019-04-25T22:13:00"/>
    <x v="1"/>
    <x v="3"/>
    <n v="6756.0000001452863"/>
    <n v="112.60000000242144"/>
    <n v="1463.8000000314787"/>
    <n v="1"/>
    <s v="D538543"/>
    <s v="Closed"/>
    <x v="0"/>
  </r>
  <r>
    <s v="Marianna"/>
    <s v="BLOUNTSTOWN (18)"/>
    <x v="17"/>
    <x v="1348"/>
    <n v="1"/>
    <x v="1"/>
    <x v="0"/>
    <d v="2019-04-26T00:43:13"/>
    <d v="2019-04-25T22:46:00"/>
    <x v="1"/>
    <x v="3"/>
    <n v="7033.000000147149"/>
    <n v="117.21666666911915"/>
    <n v="117.21666666911915"/>
    <n v="1"/>
    <s v="C538529"/>
    <s v="Closed"/>
    <x v="0"/>
  </r>
  <r>
    <s v="Marianna"/>
    <s v="MARIANNA (14)"/>
    <x v="10"/>
    <x v="118"/>
    <n v="261"/>
    <x v="7"/>
    <x v="0"/>
    <d v="2019-04-26T01:05:06"/>
    <d v="2019-04-25T23:20:00"/>
    <x v="1"/>
    <x v="3"/>
    <n v="6306.0000005643815"/>
    <n v="105.10000000940636"/>
    <n v="27431.100002455059"/>
    <n v="1"/>
    <s v="D538548"/>
    <s v="Closed"/>
    <x v="0"/>
  </r>
  <r>
    <s v="Marianna"/>
    <s v="BLOUNTSTOWN (18)"/>
    <x v="17"/>
    <x v="1349"/>
    <n v="1"/>
    <x v="1"/>
    <x v="0"/>
    <d v="2019-04-26T11:10:00"/>
    <d v="2019-04-26T09:47:00"/>
    <x v="1"/>
    <x v="3"/>
    <n v="4980.000000516884"/>
    <n v="83.000000008614734"/>
    <n v="83.000000008614734"/>
    <n v="1"/>
    <s v="C538550"/>
    <s v="Closed"/>
    <x v="0"/>
  </r>
  <r>
    <s v="Marianna"/>
    <s v="CHIPOLA (15)"/>
    <x v="3"/>
    <x v="1350"/>
    <n v="5"/>
    <x v="1"/>
    <x v="0"/>
    <d v="2019-04-26T18:50:08"/>
    <d v="2019-04-26T18:06:00"/>
    <x v="1"/>
    <x v="3"/>
    <n v="2647.9999997885898"/>
    <n v="44.13333332980983"/>
    <n v="220.66666664904915"/>
    <n v="1"/>
    <s v="D538553"/>
    <s v="Closed"/>
    <x v="0"/>
  </r>
  <r>
    <s v="Marianna"/>
    <s v="MARIANNA (14)"/>
    <x v="10"/>
    <x v="912"/>
    <n v="35"/>
    <x v="1"/>
    <x v="0"/>
    <d v="2019-04-27T11:13:00"/>
    <d v="2019-04-27T09:53:52"/>
    <x v="1"/>
    <x v="3"/>
    <n v="4748.0000003473833"/>
    <n v="79.133333339123055"/>
    <n v="2769.6666668693069"/>
    <n v="1"/>
    <s v="D538563"/>
    <s v="Closed"/>
    <x v="0"/>
  </r>
  <r>
    <s v="Fernandina Beach"/>
    <s v="STEPDOWN (22)"/>
    <x v="14"/>
    <x v="221"/>
    <n v="7"/>
    <x v="5"/>
    <x v="0"/>
    <d v="2019-04-27T14:12:52"/>
    <d v="2019-04-27T13:13:35"/>
    <x v="1"/>
    <x v="3"/>
    <n v="3557.0000004256144"/>
    <n v="59.283333340426907"/>
    <n v="414.98333338298835"/>
    <n v="1"/>
    <s v="D538566"/>
    <s v="Closed"/>
    <x v="0"/>
  </r>
  <r>
    <s v="Fernandina Beach"/>
    <s v="JL TERRY (23)"/>
    <x v="22"/>
    <x v="1351"/>
    <n v="1"/>
    <x v="1"/>
    <x v="0"/>
    <d v="2019-04-27T19:20:26"/>
    <d v="2019-04-27T17:55:00"/>
    <x v="1"/>
    <x v="3"/>
    <n v="5125.9999994421378"/>
    <n v="85.43333332403563"/>
    <n v="85.43333332403563"/>
    <n v="1"/>
    <s v="C538568"/>
    <s v="Closed"/>
    <x v="0"/>
  </r>
  <r>
    <s v="Marianna"/>
    <s v="CHIPOLA (15)"/>
    <x v="0"/>
    <x v="1352"/>
    <n v="1"/>
    <x v="1"/>
    <x v="0"/>
    <d v="2019-04-28T09:38:12"/>
    <d v="2019-04-28T08:31:55"/>
    <x v="1"/>
    <x v="3"/>
    <n v="3976.9999999087304"/>
    <n v="66.283333331812173"/>
    <n v="66.283333331812173"/>
    <n v="1"/>
    <s v="D538573"/>
    <s v="Closed"/>
    <x v="0"/>
  </r>
  <r>
    <s v="Marianna"/>
    <s v="CHIPOLA (15)"/>
    <x v="0"/>
    <x v="566"/>
    <n v="7"/>
    <x v="1"/>
    <x v="0"/>
    <d v="2019-04-28T09:37:27"/>
    <d v="2019-04-28T08:54:22"/>
    <x v="1"/>
    <x v="3"/>
    <n v="2584.9999995203689"/>
    <n v="43.083333325339481"/>
    <n v="301.58333327737637"/>
    <n v="1"/>
    <s v="D538572"/>
    <s v="Closed"/>
    <x v="0"/>
  </r>
  <r>
    <s v="Marianna"/>
    <s v="MARIANNA (14)"/>
    <x v="5"/>
    <x v="1353"/>
    <n v="3"/>
    <x v="5"/>
    <x v="0"/>
    <d v="2019-04-28T09:58:30"/>
    <d v="2019-04-28T09:08:31"/>
    <x v="1"/>
    <x v="3"/>
    <n v="2999.000000115484"/>
    <n v="49.983333335258067"/>
    <n v="149.9500000057742"/>
    <n v="1"/>
    <s v="D538574"/>
    <s v="Closed"/>
    <x v="0"/>
  </r>
  <r>
    <s v="Marianna"/>
    <s v="ALTHA (12)"/>
    <x v="7"/>
    <x v="1354"/>
    <n v="33"/>
    <x v="1"/>
    <x v="0"/>
    <d v="2019-04-28T15:31:46"/>
    <d v="2019-04-28T13:43:57"/>
    <x v="1"/>
    <x v="3"/>
    <n v="6468.9999996917322"/>
    <n v="107.81666666152887"/>
    <n v="3557.9499998304527"/>
    <n v="1"/>
    <s v="D538583"/>
    <s v="Closed"/>
    <x v="0"/>
  </r>
  <r>
    <s v="Marianna"/>
    <s v="ALTHA (12)"/>
    <x v="7"/>
    <x v="1355"/>
    <n v="1"/>
    <x v="10"/>
    <x v="0"/>
    <d v="2019-04-28T16:28:10"/>
    <d v="2019-04-28T14:22:00"/>
    <x v="1"/>
    <x v="3"/>
    <n v="7569.9999999487773"/>
    <n v="126.16666666581295"/>
    <n v="126.16666666581295"/>
    <n v="1"/>
    <s v="C538580"/>
    <s v="Closed"/>
    <x v="0"/>
  </r>
  <r>
    <s v="Marianna"/>
    <s v="MARIANNA (14)"/>
    <x v="5"/>
    <x v="1356"/>
    <n v="1"/>
    <x v="10"/>
    <x v="0"/>
    <d v="2019-04-28T17:27:24"/>
    <d v="2019-04-28T16:03:00"/>
    <x v="1"/>
    <x v="3"/>
    <n v="5064.0000000363216"/>
    <n v="84.40000000060536"/>
    <n v="84.40000000060536"/>
    <n v="1"/>
    <s v="C538586"/>
    <s v="Closed"/>
    <x v="0"/>
  </r>
  <r>
    <s v="Marianna"/>
    <s v="MARIANNA (14)"/>
    <x v="5"/>
    <x v="1357"/>
    <n v="1"/>
    <x v="7"/>
    <x v="0"/>
    <d v="2019-04-28T22:22:01"/>
    <d v="2019-04-28T21:08:00"/>
    <x v="1"/>
    <x v="3"/>
    <n v="4440.9999996190891"/>
    <n v="74.016666660318151"/>
    <n v="74.016666660318151"/>
    <n v="1"/>
    <s v="D538588"/>
    <s v="Closed"/>
    <x v="0"/>
  </r>
  <r>
    <s v="Marianna"/>
    <s v="MARIANNA (14)"/>
    <x v="5"/>
    <x v="1358"/>
    <n v="1"/>
    <x v="7"/>
    <x v="0"/>
    <d v="2019-04-28T22:21:08"/>
    <d v="2019-04-28T21:15:59"/>
    <x v="1"/>
    <x v="3"/>
    <n v="3909.0000003576279"/>
    <n v="65.150000005960464"/>
    <n v="65.150000005960464"/>
    <n v="1"/>
    <s v="C538587"/>
    <s v="Closed"/>
    <x v="0"/>
  </r>
  <r>
    <s v="Marianna"/>
    <s v="MARIANNA (14)"/>
    <x v="10"/>
    <x v="1359"/>
    <n v="2"/>
    <x v="5"/>
    <x v="0"/>
    <d v="2019-04-29T09:17:00"/>
    <d v="2019-04-29T08:38:33"/>
    <x v="1"/>
    <x v="3"/>
    <n v="2306.999999913387"/>
    <n v="38.44999999855645"/>
    <n v="76.8999999971129"/>
    <n v="1"/>
    <s v="D538597"/>
    <s v="Closed"/>
    <x v="0"/>
  </r>
  <r>
    <s v="Marianna"/>
    <s v="MARIANNA (14)"/>
    <x v="10"/>
    <x v="1360"/>
    <n v="48"/>
    <x v="10"/>
    <x v="0"/>
    <d v="2019-04-29T09:43:00"/>
    <d v="2019-04-29T08:45:00"/>
    <x v="1"/>
    <x v="3"/>
    <n v="3480.0000000279397"/>
    <n v="58.000000000465661"/>
    <n v="2784.0000000223517"/>
    <n v="1"/>
    <s v="D538599"/>
    <s v="Closed"/>
    <x v="0"/>
  </r>
  <r>
    <s v="Marianna"/>
    <s v="CHIPOLA (15)"/>
    <x v="1"/>
    <x v="1361"/>
    <n v="2"/>
    <x v="5"/>
    <x v="0"/>
    <d v="2019-04-29T10:18:00"/>
    <d v="2019-04-29T08:50:00"/>
    <x v="1"/>
    <x v="3"/>
    <n v="5280.0000002374873"/>
    <n v="88.000000003958121"/>
    <n v="176.00000000791624"/>
    <n v="1"/>
    <s v="D538604"/>
    <s v="Closed"/>
    <x v="0"/>
  </r>
  <r>
    <s v="Marianna"/>
    <s v="MARIANNA (14)"/>
    <x v="10"/>
    <x v="103"/>
    <n v="14"/>
    <x v="4"/>
    <x v="0"/>
    <d v="2019-04-29T10:56:00"/>
    <d v="2019-04-29T09:58:00"/>
    <x v="1"/>
    <x v="3"/>
    <n v="3480.0000000279397"/>
    <n v="58.000000000465661"/>
    <n v="812.00000000651926"/>
    <n v="1"/>
    <s v="D538606"/>
    <s v="Closed"/>
    <x v="0"/>
  </r>
  <r>
    <s v="Marianna"/>
    <s v="CAVERNS ROAD (11)"/>
    <x v="9"/>
    <x v="1362"/>
    <n v="1"/>
    <x v="1"/>
    <x v="0"/>
    <d v="2019-04-29T11:38:00"/>
    <d v="2019-04-29T10:32:00"/>
    <x v="1"/>
    <x v="3"/>
    <n v="3960.0000003352761"/>
    <n v="66.000000005587935"/>
    <n v="66.000000005587935"/>
    <n v="1"/>
    <s v="D538608"/>
    <s v="Closed"/>
    <x v="0"/>
  </r>
  <r>
    <s v="Marianna"/>
    <s v="CHIPOLA (15)"/>
    <x v="3"/>
    <x v="346"/>
    <n v="7"/>
    <x v="10"/>
    <x v="0"/>
    <d v="2019-04-29T12:17:00"/>
    <d v="2019-04-29T10:58:00"/>
    <x v="1"/>
    <x v="3"/>
    <n v="4740.0000003632158"/>
    <n v="79.000000006053597"/>
    <n v="553.00000004237518"/>
    <n v="1"/>
    <s v="D538611"/>
    <s v="Closed"/>
    <x v="0"/>
  </r>
  <r>
    <s v="Marianna"/>
    <s v="CHIPOLA (15)"/>
    <x v="3"/>
    <x v="303"/>
    <n v="4"/>
    <x v="2"/>
    <x v="0"/>
    <d v="2019-04-29T13:06:44"/>
    <d v="2019-04-29T12:18:25"/>
    <x v="1"/>
    <x v="3"/>
    <n v="2898.9999999990687"/>
    <n v="48.316666666651145"/>
    <n v="193.26666666660458"/>
    <n v="1"/>
    <s v="D538612"/>
    <s v="Closed"/>
    <x v="0"/>
  </r>
  <r>
    <s v="Fernandina Beach"/>
    <s v="AIP (24)"/>
    <x v="11"/>
    <x v="29"/>
    <n v="40"/>
    <x v="4"/>
    <x v="0"/>
    <d v="2019-04-30T05:10:17"/>
    <d v="2019-04-30T03:34:00"/>
    <x v="1"/>
    <x v="3"/>
    <n v="5777.000000118278"/>
    <n v="96.283333335304633"/>
    <n v="3851.3333334121853"/>
    <n v="1"/>
    <s v="D538617"/>
    <s v="Closed"/>
    <x v="0"/>
  </r>
  <r>
    <s v="Fernandina Beach"/>
    <s v="AIP (24)"/>
    <x v="11"/>
    <x v="1363"/>
    <n v="1"/>
    <x v="4"/>
    <x v="0"/>
    <d v="2019-04-30T08:03:29"/>
    <d v="2019-04-30T07:47:00"/>
    <x v="1"/>
    <x v="3"/>
    <n v="988.99999985005707"/>
    <n v="16.483333330834284"/>
    <n v="16.483333330834284"/>
    <n v="1"/>
    <s v="D538620"/>
    <s v="Closed"/>
    <x v="0"/>
  </r>
  <r>
    <s v="Fernandina Beach"/>
    <s v="AIP (24)"/>
    <x v="11"/>
    <x v="1364"/>
    <n v="1"/>
    <x v="2"/>
    <x v="1"/>
    <d v="2019-04-30T10:16:50"/>
    <d v="2019-04-30T08:22:00"/>
    <x v="1"/>
    <x v="3"/>
    <n v="6890.0000000372529"/>
    <n v="114.83333333395422"/>
    <n v="114.83333333395422"/>
    <n v="1"/>
    <s v="C538621"/>
    <s v="Closed"/>
    <x v="0"/>
  </r>
  <r>
    <s v="Marianna"/>
    <s v="BLOUNTSTOWN (18)"/>
    <x v="17"/>
    <x v="1328"/>
    <n v="75"/>
    <x v="6"/>
    <x v="0"/>
    <d v="2019-04-30T15:44:00"/>
    <d v="2019-04-30T10:43:00"/>
    <x v="1"/>
    <x v="3"/>
    <n v="18059.999999776483"/>
    <n v="300.99999999627471"/>
    <n v="22574.999999720603"/>
    <n v="1"/>
    <s v="D538630"/>
    <s v="Closed"/>
    <x v="0"/>
  </r>
  <r>
    <s v="Marianna"/>
    <s v="CAVERNS ROAD (11)"/>
    <x v="9"/>
    <x v="1365"/>
    <n v="4"/>
    <x v="10"/>
    <x v="0"/>
    <d v="2019-04-30T12:05:00"/>
    <d v="2019-04-30T11:30:00"/>
    <x v="1"/>
    <x v="3"/>
    <n v="2099.9999999301508"/>
    <n v="34.999999998835847"/>
    <n v="139.99999999534339"/>
    <n v="1"/>
    <s v="D538629"/>
    <s v="Closed"/>
    <x v="0"/>
  </r>
  <r>
    <s v="Marianna"/>
    <s v="MARIANNA (14)"/>
    <x v="15"/>
    <x v="353"/>
    <n v="5"/>
    <x v="1"/>
    <x v="0"/>
    <d v="2019-04-30T21:50:58"/>
    <d v="2019-04-30T18:04:00"/>
    <x v="1"/>
    <x v="3"/>
    <n v="13617.999999923632"/>
    <n v="226.96666666539386"/>
    <n v="1134.8333333269693"/>
    <n v="1"/>
    <s v="D538643"/>
    <s v="Closed"/>
    <x v="0"/>
  </r>
  <r>
    <s v="Marianna"/>
    <s v="BLOUNTSTOWN (18)"/>
    <x v="17"/>
    <x v="1366"/>
    <n v="23"/>
    <x v="5"/>
    <x v="0"/>
    <d v="2019-05-01T08:39:44"/>
    <d v="2019-05-01T08:05:00"/>
    <x v="1"/>
    <x v="4"/>
    <n v="2083.9999999618158"/>
    <n v="34.73333333269693"/>
    <n v="798.86666665202938"/>
    <n v="1"/>
    <s v="D538651"/>
    <s v="Closed"/>
    <x v="0"/>
  </r>
  <r>
    <s v="Marianna"/>
    <s v="ALTHA (12)"/>
    <x v="7"/>
    <x v="1367"/>
    <n v="1"/>
    <x v="10"/>
    <x v="0"/>
    <d v="2019-05-01T09:09:21"/>
    <d v="2019-05-01T08:05:12"/>
    <x v="1"/>
    <x v="4"/>
    <n v="3848.9999995334074"/>
    <n v="64.149999992223457"/>
    <n v="64.149999992223457"/>
    <n v="1"/>
    <s v="C538646"/>
    <s v="Closed"/>
    <x v="0"/>
  </r>
  <r>
    <s v="Marianna"/>
    <s v="MARIANNA (14)"/>
    <x v="5"/>
    <x v="729"/>
    <n v="11"/>
    <x v="10"/>
    <x v="0"/>
    <d v="2019-05-01T13:20:17"/>
    <d v="2019-05-01T12:19:00"/>
    <x v="1"/>
    <x v="4"/>
    <n v="3677.0000001881272"/>
    <n v="61.283333336468786"/>
    <n v="674.11666670115665"/>
    <n v="1"/>
    <s v="D538656"/>
    <s v="Closed"/>
    <x v="0"/>
  </r>
  <r>
    <s v="Marianna"/>
    <s v="CAVERNS ROAD (11)"/>
    <x v="9"/>
    <x v="1027"/>
    <n v="94"/>
    <x v="10"/>
    <x v="0"/>
    <d v="2019-05-01T21:38:34"/>
    <d v="2019-05-01T19:19:00"/>
    <x v="1"/>
    <x v="4"/>
    <n v="8374.0000005578622"/>
    <n v="139.56666667596437"/>
    <n v="13119.266667540651"/>
    <n v="1"/>
    <s v="D538674"/>
    <s v="Closed"/>
    <x v="0"/>
  </r>
  <r>
    <s v="Marianna"/>
    <s v="CAVERNS ROAD (11)"/>
    <x v="9"/>
    <x v="1368"/>
    <n v="1"/>
    <x v="5"/>
    <x v="0"/>
    <d v="2019-05-02T10:40:00"/>
    <d v="2019-05-02T09:59:00"/>
    <x v="1"/>
    <x v="4"/>
    <n v="2459.9999998463318"/>
    <n v="40.999999997438863"/>
    <n v="40.999999997438863"/>
    <n v="1"/>
    <s v="D538677"/>
    <s v="Closed"/>
    <x v="0"/>
  </r>
  <r>
    <s v="Marianna"/>
    <s v="CHIPOLA (15)"/>
    <x v="3"/>
    <x v="346"/>
    <n v="7"/>
    <x v="6"/>
    <x v="0"/>
    <d v="2019-05-02T12:36:00"/>
    <d v="2019-05-02T11:55:00"/>
    <x v="1"/>
    <x v="4"/>
    <n v="2459.9999998463318"/>
    <n v="40.999999997438863"/>
    <n v="286.99999998207204"/>
    <n v="1"/>
    <s v="D538682"/>
    <s v="Closed"/>
    <x v="0"/>
  </r>
  <r>
    <s v="Marianna"/>
    <s v="MARIANNA (14)"/>
    <x v="5"/>
    <x v="1369"/>
    <n v="2"/>
    <x v="2"/>
    <x v="0"/>
    <d v="2019-05-02T19:21:20"/>
    <d v="2019-05-02T17:00:00"/>
    <x v="1"/>
    <x v="4"/>
    <n v="8479.9999995622784"/>
    <n v="141.33333332603797"/>
    <n v="282.66666665207595"/>
    <n v="1"/>
    <s v="D538684"/>
    <s v="Closed"/>
    <x v="0"/>
  </r>
  <r>
    <s v="Fernandina Beach"/>
    <s v="STEPDOWN (22)"/>
    <x v="14"/>
    <x v="1370"/>
    <n v="2"/>
    <x v="2"/>
    <x v="1"/>
    <d v="2019-05-03T09:23:15"/>
    <d v="2019-05-03T08:05:00"/>
    <x v="1"/>
    <x v="4"/>
    <n v="4694.9999999022111"/>
    <n v="78.249999998370185"/>
    <n v="156.49999999674037"/>
    <n v="1"/>
    <s v="D538689"/>
    <s v="Closed"/>
    <x v="0"/>
  </r>
  <r>
    <s v="Marianna"/>
    <s v="CHIPOLA (15)"/>
    <x v="0"/>
    <x v="1371"/>
    <n v="2"/>
    <x v="5"/>
    <x v="0"/>
    <d v="2019-05-03T09:03:00"/>
    <d v="2019-05-03T08:14:00"/>
    <x v="1"/>
    <x v="4"/>
    <n v="2940.0000001536682"/>
    <n v="49.000000002561137"/>
    <n v="98.000000005122274"/>
    <n v="1"/>
    <s v="D538688"/>
    <s v="Closed"/>
    <x v="0"/>
  </r>
  <r>
    <s v="Marianna"/>
    <s v="ALTHA (12)"/>
    <x v="7"/>
    <x v="1372"/>
    <n v="27"/>
    <x v="10"/>
    <x v="0"/>
    <d v="2019-05-03T15:07:00"/>
    <d v="2019-05-03T11:04:00"/>
    <x v="1"/>
    <x v="4"/>
    <n v="14580.000000377186"/>
    <n v="243.00000000628643"/>
    <n v="6561.0000001697335"/>
    <n v="1"/>
    <s v="D538706"/>
    <s v="Closed"/>
    <x v="0"/>
  </r>
  <r>
    <s v="Marianna"/>
    <s v="ALTHA (12)"/>
    <x v="7"/>
    <x v="1354"/>
    <n v="33"/>
    <x v="10"/>
    <x v="0"/>
    <d v="2019-05-03T13:30:00"/>
    <d v="2019-05-03T11:04:00"/>
    <x v="1"/>
    <x v="4"/>
    <n v="8760.0000002654269"/>
    <n v="146.00000000442378"/>
    <n v="4818.0000001459848"/>
    <n v="1"/>
    <s v="D538695"/>
    <s v="Closed"/>
    <x v="0"/>
  </r>
  <r>
    <s v="Marianna"/>
    <s v="MARIANNA (14)"/>
    <x v="16"/>
    <x v="112"/>
    <n v="23"/>
    <x v="10"/>
    <x v="0"/>
    <d v="2019-05-03T15:19:00"/>
    <d v="2019-05-03T14:29:00"/>
    <x v="1"/>
    <x v="4"/>
    <n v="2999.9999997206032"/>
    <n v="49.999999995343387"/>
    <n v="1149.9999998928979"/>
    <n v="1"/>
    <s v="D538703"/>
    <s v="Closed"/>
    <x v="0"/>
  </r>
  <r>
    <s v="Marianna"/>
    <s v="MARIANNA (14)"/>
    <x v="16"/>
    <x v="1373"/>
    <n v="1"/>
    <x v="10"/>
    <x v="0"/>
    <d v="2019-05-03T17:38:00"/>
    <d v="2019-05-03T15:04:26"/>
    <x v="1"/>
    <x v="4"/>
    <n v="9214.0000001527369"/>
    <n v="153.56666666921228"/>
    <n v="153.56666666921228"/>
    <n v="1"/>
    <s v="D538705"/>
    <s v="Closed"/>
    <x v="0"/>
  </r>
  <r>
    <s v="Marianna"/>
    <s v="CHIPOLA (15)"/>
    <x v="3"/>
    <x v="1374"/>
    <n v="6"/>
    <x v="10"/>
    <x v="0"/>
    <d v="2019-05-03T20:12:00"/>
    <d v="2019-05-03T18:42:11"/>
    <x v="1"/>
    <x v="4"/>
    <n v="5388.9999999431893"/>
    <n v="89.816666665719822"/>
    <n v="538.89999999431893"/>
    <n v="1"/>
    <s v="D538711"/>
    <s v="Closed"/>
    <x v="0"/>
  </r>
  <r>
    <s v="Marianna"/>
    <s v="CAVERNS ROAD (11)"/>
    <x v="8"/>
    <x v="1133"/>
    <n v="1"/>
    <x v="5"/>
    <x v="0"/>
    <d v="2019-05-04T09:22:08"/>
    <d v="2019-05-04T08:17:38"/>
    <x v="1"/>
    <x v="4"/>
    <n v="3870.0000000419095"/>
    <n v="64.500000000698492"/>
    <n v="64.500000000698492"/>
    <n v="1"/>
    <s v="C538712"/>
    <s v="Closed"/>
    <x v="0"/>
  </r>
  <r>
    <s v="Marianna"/>
    <s v="MARIANNA (14)"/>
    <x v="5"/>
    <x v="1375"/>
    <n v="18"/>
    <x v="6"/>
    <x v="0"/>
    <d v="2019-05-04T13:23:13"/>
    <d v="2019-05-04T11:14:08"/>
    <x v="1"/>
    <x v="4"/>
    <n v="7744.9999999953434"/>
    <n v="129.08333333325572"/>
    <n v="2323.499999998603"/>
    <n v="1"/>
    <s v="D538716"/>
    <s v="Closed"/>
    <x v="0"/>
  </r>
  <r>
    <s v="Marianna"/>
    <s v="BLOUNTSTOWN (18)"/>
    <x v="17"/>
    <x v="1376"/>
    <n v="1"/>
    <x v="4"/>
    <x v="0"/>
    <d v="2019-05-04T13:04:27"/>
    <d v="2019-05-04T12:16:47"/>
    <x v="1"/>
    <x v="4"/>
    <n v="2859.9999996833503"/>
    <n v="47.666666661389172"/>
    <n v="47.666666661389172"/>
    <n v="1"/>
    <s v="C538717"/>
    <s v="Closed"/>
    <x v="0"/>
  </r>
  <r>
    <s v="Fernandina Beach"/>
    <s v="JL TERRY (23)"/>
    <x v="13"/>
    <x v="1377"/>
    <n v="31"/>
    <x v="6"/>
    <x v="0"/>
    <d v="2019-05-04T19:14:37"/>
    <d v="2019-05-04T18:21:21"/>
    <x v="1"/>
    <x v="4"/>
    <n v="3195.9999996470287"/>
    <n v="53.266666660783812"/>
    <n v="1651.2666664842982"/>
    <n v="1"/>
    <s v="D538724"/>
    <s v="Closed"/>
    <x v="0"/>
  </r>
  <r>
    <s v="Marianna"/>
    <s v="MARIANNA (14)"/>
    <x v="10"/>
    <x v="1378"/>
    <n v="62"/>
    <x v="3"/>
    <x v="0"/>
    <d v="2019-05-04T23:18:45"/>
    <d v="2019-05-04T19:27:00"/>
    <x v="1"/>
    <x v="4"/>
    <n v="13904.999999748543"/>
    <n v="231.74999999580905"/>
    <n v="14368.499999740161"/>
    <n v="1"/>
    <s v="D538792"/>
    <s v="Closed"/>
    <x v="1"/>
  </r>
  <r>
    <s v="Marianna"/>
    <s v="MARIANNA (14)"/>
    <x v="10"/>
    <x v="106"/>
    <n v="13"/>
    <x v="3"/>
    <x v="0"/>
    <d v="2019-05-05T00:23:26"/>
    <d v="2019-05-04T19:31:00"/>
    <x v="1"/>
    <x v="4"/>
    <n v="17545.999999693595"/>
    <n v="292.43333332822658"/>
    <n v="3801.6333332669456"/>
    <n v="1"/>
    <s v="D538757"/>
    <s v="Closed"/>
    <x v="1"/>
  </r>
  <r>
    <s v="Marianna"/>
    <s v="MARIANNA (14)"/>
    <x v="16"/>
    <x v="415"/>
    <n v="31"/>
    <x v="1"/>
    <x v="0"/>
    <d v="2019-05-04T22:13:23"/>
    <d v="2019-05-04T19:31:37"/>
    <x v="1"/>
    <x v="4"/>
    <n v="9706.0000001220033"/>
    <n v="161.76666666870005"/>
    <n v="5014.7666667297017"/>
    <n v="1"/>
    <s v="D538753"/>
    <s v="Closed"/>
    <x v="0"/>
  </r>
  <r>
    <s v="Marianna"/>
    <s v="MARIANNA (14)"/>
    <x v="15"/>
    <x v="321"/>
    <n v="4"/>
    <x v="3"/>
    <x v="0"/>
    <d v="2019-05-05T00:48:27"/>
    <d v="2019-05-04T19:36:00"/>
    <x v="1"/>
    <x v="4"/>
    <n v="18747.000000067055"/>
    <n v="312.45000000111759"/>
    <n v="1249.8000000044703"/>
    <n v="1"/>
    <s v="D538832"/>
    <s v="Closed"/>
    <x v="1"/>
  </r>
  <r>
    <s v="Marianna"/>
    <s v="MARIANNA (14)"/>
    <x v="16"/>
    <x v="119"/>
    <n v="13"/>
    <x v="3"/>
    <x v="0"/>
    <d v="2019-05-04T21:50:48"/>
    <d v="2019-05-04T19:36:23"/>
    <x v="1"/>
    <x v="4"/>
    <n v="8064.9999999906868"/>
    <n v="134.41666666651145"/>
    <n v="1747.4166666646488"/>
    <n v="1"/>
    <s v="D538769"/>
    <s v="Closed"/>
    <x v="1"/>
  </r>
  <r>
    <s v="Marianna"/>
    <s v="MARIANNA (14)"/>
    <x v="10"/>
    <x v="1324"/>
    <n v="1"/>
    <x v="7"/>
    <x v="0"/>
    <d v="2019-05-04T21:32:23"/>
    <d v="2019-05-04T19:38:00"/>
    <x v="1"/>
    <x v="4"/>
    <n v="6862.9999993834645"/>
    <n v="114.38333332305774"/>
    <n v="114.38333332305774"/>
    <n v="1"/>
    <s v="C538733"/>
    <s v="Closed"/>
    <x v="0"/>
  </r>
  <r>
    <s v="Marianna"/>
    <s v="MARIANNA (14)"/>
    <x v="15"/>
    <x v="316"/>
    <n v="3"/>
    <x v="7"/>
    <x v="0"/>
    <d v="2019-05-05T00:27:40"/>
    <d v="2019-05-04T19:45:00"/>
    <x v="1"/>
    <x v="4"/>
    <n v="16960.000000381842"/>
    <n v="282.6666666730307"/>
    <n v="848.00000001909211"/>
    <n v="1"/>
    <s v="D538834"/>
    <s v="Closed"/>
    <x v="0"/>
  </r>
  <r>
    <s v="Marianna"/>
    <s v="CHIPOLA (15)"/>
    <x v="4"/>
    <x v="4"/>
    <n v="11"/>
    <x v="7"/>
    <x v="0"/>
    <d v="2019-05-05T00:57:57"/>
    <d v="2019-05-04T19:45:16"/>
    <x v="1"/>
    <x v="4"/>
    <n v="18761.000000196509"/>
    <n v="312.68333333660848"/>
    <n v="3439.5166667026933"/>
    <n v="1"/>
    <s v="D538803"/>
    <s v="Closed"/>
    <x v="0"/>
  </r>
  <r>
    <s v="Marianna"/>
    <s v="MARIANNA (14)"/>
    <x v="10"/>
    <x v="1379"/>
    <n v="17"/>
    <x v="3"/>
    <x v="0"/>
    <d v="2019-05-04T23:33:54"/>
    <d v="2019-05-04T19:56:00"/>
    <x v="1"/>
    <x v="4"/>
    <n v="13073.999999742955"/>
    <n v="217.89999999571592"/>
    <n v="3704.2999999271706"/>
    <n v="1"/>
    <s v="D538794"/>
    <s v="Closed"/>
    <x v="1"/>
  </r>
  <r>
    <s v="Marianna"/>
    <s v="CAVERNS ROAD (11)"/>
    <x v="9"/>
    <x v="730"/>
    <n v="72"/>
    <x v="1"/>
    <x v="0"/>
    <d v="2019-05-05T02:20:20"/>
    <d v="2019-05-04T20:07:48"/>
    <x v="1"/>
    <x v="4"/>
    <n v="22351.999999769032"/>
    <n v="372.53333332948387"/>
    <n v="26822.399999722838"/>
    <n v="1"/>
    <s v="D538776"/>
    <s v="Closed"/>
    <x v="0"/>
  </r>
  <r>
    <s v="Marianna"/>
    <s v="ALTHA (12)"/>
    <x v="7"/>
    <x v="397"/>
    <n v="89"/>
    <x v="7"/>
    <x v="0"/>
    <d v="2019-05-05T02:21:06"/>
    <d v="2019-05-04T20:13:00"/>
    <x v="1"/>
    <x v="4"/>
    <n v="22085.99999982398"/>
    <n v="368.09999999706633"/>
    <n v="32760.899999738904"/>
    <n v="1"/>
    <s v="D538827"/>
    <s v="Closed"/>
    <x v="0"/>
  </r>
  <r>
    <s v="Marianna"/>
    <s v="CHIPOLA (15)"/>
    <x v="3"/>
    <x v="1380"/>
    <n v="1"/>
    <x v="3"/>
    <x v="0"/>
    <d v="2019-05-04T23:38:40"/>
    <d v="2019-05-04T20:23:00"/>
    <x v="1"/>
    <x v="4"/>
    <n v="11739.99999971129"/>
    <n v="195.66666666185483"/>
    <n v="195.66666666185483"/>
    <n v="1"/>
    <s v="C538762"/>
    <s v="Closed"/>
    <x v="1"/>
  </r>
  <r>
    <s v="Marianna"/>
    <s v="MARIANNA (14)"/>
    <x v="10"/>
    <x v="73"/>
    <n v="15"/>
    <x v="3"/>
    <x v="0"/>
    <d v="2019-05-05T00:14:56"/>
    <d v="2019-05-04T20:45:56"/>
    <x v="1"/>
    <x v="4"/>
    <n v="12540.00000001397"/>
    <n v="209.00000000023283"/>
    <n v="3135.0000000034925"/>
    <n v="1"/>
    <s v="D538826"/>
    <s v="Closed"/>
    <x v="1"/>
  </r>
  <r>
    <s v="Marianna"/>
    <s v="CAVERNS ROAD (11)"/>
    <x v="8"/>
    <x v="1381"/>
    <n v="4"/>
    <x v="7"/>
    <x v="0"/>
    <d v="2019-05-05T00:05:36"/>
    <d v="2019-05-04T21:37:38"/>
    <x v="1"/>
    <x v="4"/>
    <n v="8878.0000001890585"/>
    <n v="147.96666666981764"/>
    <n v="591.86666667927057"/>
    <n v="1"/>
    <s v="D538825"/>
    <s v="Closed"/>
    <x v="0"/>
  </r>
  <r>
    <s v="Marianna"/>
    <s v="BLOUNTSTOWN (18)"/>
    <x v="17"/>
    <x v="1382"/>
    <n v="1"/>
    <x v="1"/>
    <x v="0"/>
    <d v="2019-05-04T23:47:58"/>
    <d v="2019-05-04T22:15:09"/>
    <x v="1"/>
    <x v="4"/>
    <n v="5568.9999999012798"/>
    <n v="92.81666666502133"/>
    <n v="92.81666666502133"/>
    <n v="1"/>
    <s v="C538801"/>
    <s v="Closed"/>
    <x v="0"/>
  </r>
  <r>
    <s v="Marianna"/>
    <s v="MARIANNA (14)"/>
    <x v="10"/>
    <x v="1383"/>
    <n v="1"/>
    <x v="3"/>
    <x v="0"/>
    <d v="2019-05-05T00:16:03"/>
    <d v="2019-05-04T22:45:40"/>
    <x v="1"/>
    <x v="4"/>
    <n v="5423.0000003473833"/>
    <n v="90.383333339123055"/>
    <n v="90.383333339123055"/>
    <n v="1"/>
    <s v="C538804"/>
    <s v="Closed"/>
    <x v="1"/>
  </r>
  <r>
    <s v="Marianna"/>
    <s v="MARIANNA (14)"/>
    <x v="5"/>
    <x v="153"/>
    <n v="12"/>
    <x v="1"/>
    <x v="0"/>
    <d v="2019-05-05T06:27:00"/>
    <d v="2019-05-05T03:26:00"/>
    <x v="1"/>
    <x v="4"/>
    <n v="10860.000000195578"/>
    <n v="181.00000000325963"/>
    <n v="2172.0000000391155"/>
    <n v="1"/>
    <s v="D538840"/>
    <s v="Closed"/>
    <x v="0"/>
  </r>
  <r>
    <s v="Marianna"/>
    <s v="ALTHA (12)"/>
    <x v="7"/>
    <x v="1384"/>
    <n v="1"/>
    <x v="7"/>
    <x v="0"/>
    <d v="2019-05-05T09:47:00"/>
    <d v="2019-05-05T08:45:00"/>
    <x v="1"/>
    <x v="4"/>
    <n v="3719.9999995529652"/>
    <n v="61.999999992549419"/>
    <n v="61.999999992549419"/>
    <n v="1"/>
    <s v="D538844"/>
    <s v="Closed"/>
    <x v="0"/>
  </r>
  <r>
    <s v="Marianna"/>
    <s v="BLOUNTSTOWN (18)"/>
    <x v="17"/>
    <x v="1385"/>
    <n v="1"/>
    <x v="5"/>
    <x v="0"/>
    <d v="2019-05-05T10:12:31"/>
    <d v="2019-05-05T09:31:00"/>
    <x v="1"/>
    <x v="4"/>
    <n v="2491.0000001778826"/>
    <n v="41.516666669631377"/>
    <n v="41.516666669631377"/>
    <n v="1"/>
    <s v="C538843"/>
    <s v="Closed"/>
    <x v="0"/>
  </r>
  <r>
    <s v="Marianna"/>
    <s v="MARIANNA (14)"/>
    <x v="10"/>
    <x v="481"/>
    <n v="2"/>
    <x v="5"/>
    <x v="0"/>
    <d v="2019-05-05T12:10:04"/>
    <d v="2019-05-05T10:05:00"/>
    <x v="1"/>
    <x v="4"/>
    <n v="7503.9999996079132"/>
    <n v="125.06666666013189"/>
    <n v="250.13333332026377"/>
    <n v="1"/>
    <s v="D538848"/>
    <s v="Closed"/>
    <x v="0"/>
  </r>
  <r>
    <s v="Marianna"/>
    <s v="CAVERNS ROAD (11)"/>
    <x v="9"/>
    <x v="386"/>
    <n v="14"/>
    <x v="0"/>
    <x v="0"/>
    <d v="2019-05-05T12:55:41"/>
    <d v="2019-05-05T10:47:56"/>
    <x v="1"/>
    <x v="4"/>
    <n v="7665.0000001536682"/>
    <n v="127.75000000256114"/>
    <n v="1788.5000000358559"/>
    <n v="1"/>
    <s v="D538849"/>
    <s v="Closed"/>
    <x v="0"/>
  </r>
  <r>
    <s v="Fernandina Beach"/>
    <s v="JL TERRY (23)"/>
    <x v="21"/>
    <x v="1386"/>
    <n v="1"/>
    <x v="7"/>
    <x v="0"/>
    <d v="2019-05-05T13:14:04"/>
    <d v="2019-05-05T11:18:00"/>
    <x v="1"/>
    <x v="4"/>
    <n v="6963.9999997336417"/>
    <n v="116.06666666222736"/>
    <n v="116.06666666222736"/>
    <n v="1"/>
    <s v="D538852"/>
    <s v="Closed"/>
    <x v="0"/>
  </r>
  <r>
    <s v="Marianna"/>
    <s v="MARIANNA (14)"/>
    <x v="5"/>
    <x v="571"/>
    <n v="32"/>
    <x v="1"/>
    <x v="0"/>
    <d v="2019-05-05T15:26:39"/>
    <d v="2019-05-05T13:05:56"/>
    <x v="1"/>
    <x v="4"/>
    <n v="8442.999999714084"/>
    <n v="140.7166666619014"/>
    <n v="4502.9333331808448"/>
    <n v="1"/>
    <s v="D538855"/>
    <s v="Closed"/>
    <x v="0"/>
  </r>
  <r>
    <s v="Marianna"/>
    <s v="CHIPOLA (15)"/>
    <x v="0"/>
    <x v="1387"/>
    <n v="1"/>
    <x v="10"/>
    <x v="0"/>
    <d v="2019-05-05T16:57:00"/>
    <d v="2019-05-05T16:13:00"/>
    <x v="1"/>
    <x v="4"/>
    <n v="2640.000000433065"/>
    <n v="44.00000000721775"/>
    <n v="44.00000000721775"/>
    <n v="1"/>
    <s v="C538857"/>
    <s v="Closed"/>
    <x v="0"/>
  </r>
  <r>
    <s v="Marianna"/>
    <s v="CHIPOLA (15)"/>
    <x v="0"/>
    <x v="1104"/>
    <n v="5"/>
    <x v="10"/>
    <x v="0"/>
    <d v="2019-05-05T17:30:17"/>
    <d v="2019-05-05T16:52:00"/>
    <x v="1"/>
    <x v="4"/>
    <n v="2297.0000000903383"/>
    <n v="38.283333334838971"/>
    <n v="191.41666667419486"/>
    <n v="1"/>
    <s v="D538861"/>
    <s v="Closed"/>
    <x v="0"/>
  </r>
  <r>
    <s v="Marianna"/>
    <s v="CHIPOLA (15)"/>
    <x v="4"/>
    <x v="1388"/>
    <n v="2"/>
    <x v="5"/>
    <x v="0"/>
    <d v="2019-05-05T17:41:32"/>
    <d v="2019-05-05T17:08:00"/>
    <x v="1"/>
    <x v="4"/>
    <n v="2012.0000001043081"/>
    <n v="33.533333335071802"/>
    <n v="67.066666670143604"/>
    <n v="1"/>
    <s v="D538862"/>
    <s v="Closed"/>
    <x v="0"/>
  </r>
  <r>
    <s v="Marianna"/>
    <s v="MARIANNA (14)"/>
    <x v="10"/>
    <x v="1389"/>
    <n v="1"/>
    <x v="7"/>
    <x v="0"/>
    <d v="2019-05-05T19:48:47"/>
    <d v="2019-05-05T17:56:00"/>
    <x v="1"/>
    <x v="4"/>
    <n v="6767.000000202097"/>
    <n v="112.78333333670162"/>
    <n v="112.78333333670162"/>
    <n v="1"/>
    <s v="D538864"/>
    <s v="Closed"/>
    <x v="0"/>
  </r>
  <r>
    <s v="Marianna"/>
    <s v="MARIANNA (14)"/>
    <x v="15"/>
    <x v="1390"/>
    <n v="3"/>
    <x v="5"/>
    <x v="0"/>
    <d v="2019-05-06T08:46:00"/>
    <d v="2019-05-06T07:49:00"/>
    <x v="1"/>
    <x v="4"/>
    <n v="3419.9999998323619"/>
    <n v="56.999999997206032"/>
    <n v="170.9999999916181"/>
    <n v="1"/>
    <s v="D538869"/>
    <s v="Closed"/>
    <x v="0"/>
  </r>
  <r>
    <s v="Marianna"/>
    <s v="MARIANNA (14)"/>
    <x v="10"/>
    <x v="1391"/>
    <n v="1"/>
    <x v="1"/>
    <x v="0"/>
    <d v="2019-05-06T10:03:00"/>
    <d v="2019-05-06T08:15:00"/>
    <x v="1"/>
    <x v="4"/>
    <n v="6479.9999997485429"/>
    <n v="107.99999999580905"/>
    <n v="107.99999999580905"/>
    <n v="1"/>
    <s v="D538875"/>
    <s v="Closed"/>
    <x v="0"/>
  </r>
  <r>
    <s v="Marianna"/>
    <s v="CHIPOLA (15)"/>
    <x v="3"/>
    <x v="1392"/>
    <n v="2"/>
    <x v="5"/>
    <x v="0"/>
    <d v="2019-05-06T11:03:00"/>
    <d v="2019-05-06T10:15:00"/>
    <x v="1"/>
    <x v="4"/>
    <n v="2879.9999999580905"/>
    <n v="47.999999999301508"/>
    <n v="95.999999998603016"/>
    <n v="1"/>
    <s v="D538874"/>
    <s v="Closed"/>
    <x v="0"/>
  </r>
  <r>
    <s v="Fernandina Beach"/>
    <s v="STEPDOWN (22)"/>
    <x v="14"/>
    <x v="1393"/>
    <n v="5"/>
    <x v="1"/>
    <x v="0"/>
    <d v="2019-05-06T12:49:56"/>
    <d v="2019-05-06T12:19:45"/>
    <x v="1"/>
    <x v="4"/>
    <n v="1811.0000002663583"/>
    <n v="30.183333337772638"/>
    <n v="150.91666668886319"/>
    <n v="1"/>
    <s v="D538879"/>
    <s v="Closed"/>
    <x v="0"/>
  </r>
  <r>
    <s v="Marianna"/>
    <s v="MARIANNA (14)"/>
    <x v="10"/>
    <x v="1394"/>
    <n v="3"/>
    <x v="1"/>
    <x v="0"/>
    <d v="2019-05-06T15:28:00"/>
    <d v="2019-05-06T14:29:00"/>
    <x v="1"/>
    <x v="4"/>
    <n v="3539.9999995948747"/>
    <n v="58.999999993247911"/>
    <n v="176.99999997974373"/>
    <n v="1"/>
    <s v="D538888"/>
    <s v="Closed"/>
    <x v="0"/>
  </r>
  <r>
    <s v="Marianna"/>
    <s v="CHIPOLA (15)"/>
    <x v="1"/>
    <x v="1395"/>
    <n v="1"/>
    <x v="10"/>
    <x v="0"/>
    <d v="2019-05-06T17:08:28"/>
    <d v="2019-05-06T16:21:00"/>
    <x v="1"/>
    <x v="4"/>
    <n v="2848.0000000214204"/>
    <n v="47.466666667023674"/>
    <n v="47.466666667023674"/>
    <n v="1"/>
    <s v="C538890"/>
    <s v="Closed"/>
    <x v="0"/>
  </r>
  <r>
    <s v="Marianna"/>
    <s v="CHIPOLA (15)"/>
    <x v="1"/>
    <x v="1396"/>
    <n v="2"/>
    <x v="10"/>
    <x v="0"/>
    <d v="2019-05-06T20:48:11"/>
    <d v="2019-05-06T18:41:21"/>
    <x v="1"/>
    <x v="4"/>
    <n v="7610.0000004982576"/>
    <n v="126.83333334163763"/>
    <n v="253.66666668327525"/>
    <n v="1"/>
    <s v="D538895"/>
    <s v="Closed"/>
    <x v="0"/>
  </r>
  <r>
    <s v="Marianna"/>
    <s v="MARIANNA (14)"/>
    <x v="16"/>
    <x v="1397"/>
    <n v="7"/>
    <x v="5"/>
    <x v="0"/>
    <d v="2019-05-07T09:35:00"/>
    <d v="2019-05-07T08:43:00"/>
    <x v="1"/>
    <x v="4"/>
    <n v="3120.0000001117587"/>
    <n v="52.000000001862645"/>
    <n v="364.00000001303852"/>
    <n v="1"/>
    <s v="D538901"/>
    <s v="Closed"/>
    <x v="0"/>
  </r>
  <r>
    <s v="Marianna"/>
    <s v="MARIANNA (14)"/>
    <x v="16"/>
    <x v="1398"/>
    <n v="1"/>
    <x v="5"/>
    <x v="0"/>
    <d v="2019-05-07T11:40:00"/>
    <d v="2019-05-07T10:44:00"/>
    <x v="1"/>
    <x v="4"/>
    <n v="3359.9999996367842"/>
    <n v="55.999999993946403"/>
    <n v="55.999999993946403"/>
    <n v="1"/>
    <s v="C538906"/>
    <s v="Closed"/>
    <x v="0"/>
  </r>
  <r>
    <s v="Marianna"/>
    <s v="MARIANNA (14)"/>
    <x v="10"/>
    <x v="243"/>
    <n v="15"/>
    <x v="10"/>
    <x v="0"/>
    <d v="2019-05-07T16:26:00"/>
    <d v="2019-05-07T14:31:00"/>
    <x v="1"/>
    <x v="4"/>
    <n v="6899.9999998603016"/>
    <n v="114.99999999767169"/>
    <n v="1724.9999999650754"/>
    <n v="1"/>
    <s v="D538915"/>
    <s v="Closed"/>
    <x v="0"/>
  </r>
  <r>
    <s v="Marianna"/>
    <s v="MARIANNA (14)"/>
    <x v="10"/>
    <x v="1399"/>
    <n v="1"/>
    <x v="5"/>
    <x v="0"/>
    <d v="2019-05-07T16:56:00"/>
    <d v="2019-05-07T16:41:00"/>
    <x v="1"/>
    <x v="4"/>
    <n v="899.99999979045242"/>
    <n v="14.99999999650754"/>
    <n v="14.99999999650754"/>
    <n v="1"/>
    <s v="C538918"/>
    <s v="Closed"/>
    <x v="0"/>
  </r>
  <r>
    <s v="Marianna"/>
    <s v="MARIANNA (14)"/>
    <x v="10"/>
    <x v="304"/>
    <n v="2"/>
    <x v="10"/>
    <x v="0"/>
    <d v="2019-05-08T14:19:39"/>
    <d v="2019-05-08T13:46:00"/>
    <x v="1"/>
    <x v="4"/>
    <n v="2018.9999998547137"/>
    <n v="33.649999997578561"/>
    <n v="67.299999995157123"/>
    <n v="1"/>
    <s v="D538926"/>
    <s v="Closed"/>
    <x v="0"/>
  </r>
  <r>
    <s v="Marianna"/>
    <s v="CHIPOLA (15)"/>
    <x v="0"/>
    <x v="1400"/>
    <n v="1"/>
    <x v="5"/>
    <x v="0"/>
    <d v="2019-05-09T09:35:00"/>
    <d v="2019-05-09T07:57:00"/>
    <x v="1"/>
    <x v="4"/>
    <n v="5879.9999996786937"/>
    <n v="97.999999994644895"/>
    <n v="97.999999994644895"/>
    <n v="1"/>
    <s v="D538930"/>
    <s v="Closed"/>
    <x v="0"/>
  </r>
  <r>
    <s v="Marianna"/>
    <s v="CHIPOLA (15)"/>
    <x v="3"/>
    <x v="1346"/>
    <n v="11"/>
    <x v="3"/>
    <x v="0"/>
    <d v="2019-05-09T21:11:00"/>
    <d v="2019-05-09T20:19:00"/>
    <x v="1"/>
    <x v="4"/>
    <n v="3120.0000001117587"/>
    <n v="52.000000001862645"/>
    <n v="572.0000000204891"/>
    <n v="1"/>
    <s v="D538941"/>
    <s v="Closed"/>
    <x v="1"/>
  </r>
  <r>
    <s v="Marianna"/>
    <s v="CAVERNS ROAD (11)"/>
    <x v="9"/>
    <x v="1401"/>
    <n v="5"/>
    <x v="1"/>
    <x v="0"/>
    <d v="2019-05-10T03:41:56"/>
    <d v="2019-05-10T01:32:00"/>
    <x v="1"/>
    <x v="4"/>
    <n v="7795.9999999729916"/>
    <n v="129.93333333288319"/>
    <n v="649.66666666441597"/>
    <n v="1"/>
    <s v="D538944"/>
    <s v="Closed"/>
    <x v="0"/>
  </r>
  <r>
    <s v="Marianna"/>
    <s v="BLOUNTSTOWN (18)"/>
    <x v="17"/>
    <x v="1402"/>
    <n v="19"/>
    <x v="5"/>
    <x v="0"/>
    <d v="2019-05-10T08:25:00"/>
    <d v="2019-05-10T07:15:00"/>
    <x v="1"/>
    <x v="4"/>
    <n v="4199.9999998603016"/>
    <n v="69.999999997671694"/>
    <n v="1329.9999999557622"/>
    <n v="1"/>
    <s v="D538948"/>
    <s v="Closed"/>
    <x v="0"/>
  </r>
  <r>
    <s v="Marianna"/>
    <s v="CHIPOLA (15)"/>
    <x v="0"/>
    <x v="1403"/>
    <n v="1"/>
    <x v="2"/>
    <x v="0"/>
    <d v="2019-05-10T11:59:25"/>
    <d v="2019-05-10T10:34:00"/>
    <x v="1"/>
    <x v="4"/>
    <n v="5124.9999998370185"/>
    <n v="85.416666663950309"/>
    <n v="85.416666663950309"/>
    <n v="1"/>
    <s v="C538949"/>
    <s v="Closed"/>
    <x v="0"/>
  </r>
  <r>
    <s v="Marianna"/>
    <s v="BLOUNTSTOWN (18)"/>
    <x v="17"/>
    <x v="1404"/>
    <n v="2"/>
    <x v="5"/>
    <x v="0"/>
    <d v="2019-05-10T15:24:00"/>
    <d v="2019-05-10T15:10:00"/>
    <x v="1"/>
    <x v="4"/>
    <n v="840.00000022351742"/>
    <n v="14.00000000372529"/>
    <n v="28.000000007450581"/>
    <n v="1"/>
    <s v="D538953"/>
    <s v="Closed"/>
    <x v="0"/>
  </r>
  <r>
    <s v="Marianna"/>
    <s v="CHIPOLA (15)"/>
    <x v="0"/>
    <x v="759"/>
    <n v="13"/>
    <x v="1"/>
    <x v="0"/>
    <d v="2019-05-10T16:53:06"/>
    <d v="2019-05-10T16:29:00"/>
    <x v="1"/>
    <x v="4"/>
    <n v="1446.0000004386529"/>
    <n v="24.100000007310882"/>
    <n v="313.30000009504147"/>
    <n v="1"/>
    <s v="D538959"/>
    <s v="Closed"/>
    <x v="0"/>
  </r>
  <r>
    <s v="Marianna"/>
    <s v="MARIANNA (14)"/>
    <x v="10"/>
    <x v="1405"/>
    <n v="2"/>
    <x v="10"/>
    <x v="0"/>
    <d v="2019-05-10T19:05:48"/>
    <d v="2019-05-10T17:21:00"/>
    <x v="1"/>
    <x v="4"/>
    <n v="6288.0000001285225"/>
    <n v="104.80000000214204"/>
    <n v="209.60000000428408"/>
    <n v="1"/>
    <s v="D538962"/>
    <s v="Closed"/>
    <x v="0"/>
  </r>
  <r>
    <s v="Marianna"/>
    <s v="MARIANNA (14)"/>
    <x v="5"/>
    <x v="1406"/>
    <n v="1"/>
    <x v="5"/>
    <x v="0"/>
    <d v="2019-05-10T21:03:00"/>
    <d v="2019-05-10T19:51:00"/>
    <x v="1"/>
    <x v="4"/>
    <n v="4320.0000002514571"/>
    <n v="72.000000004190952"/>
    <n v="72.000000004190952"/>
    <n v="1"/>
    <s v="C538961"/>
    <s v="Closed"/>
    <x v="0"/>
  </r>
  <r>
    <s v="Marianna"/>
    <s v="MARIANNA (14)"/>
    <x v="5"/>
    <x v="653"/>
    <n v="1"/>
    <x v="5"/>
    <x v="0"/>
    <d v="2019-05-11T08:46:37"/>
    <d v="2019-05-11T07:37:13"/>
    <x v="1"/>
    <x v="4"/>
    <n v="4164.0000002458692"/>
    <n v="69.400000004097819"/>
    <n v="69.400000004097819"/>
    <n v="1"/>
    <s v="D538965"/>
    <s v="Closed"/>
    <x v="0"/>
  </r>
  <r>
    <s v="Marianna"/>
    <s v="CAVERNS ROAD (11)"/>
    <x v="9"/>
    <x v="1407"/>
    <n v="2"/>
    <x v="7"/>
    <x v="0"/>
    <d v="2019-05-11T19:02:46"/>
    <d v="2019-05-11T15:49:30"/>
    <x v="1"/>
    <x v="4"/>
    <n v="11595.999999996275"/>
    <n v="193.26666666660458"/>
    <n v="386.53333333320916"/>
    <n v="1"/>
    <s v="D538968"/>
    <s v="Closed"/>
    <x v="0"/>
  </r>
  <r>
    <s v="Marianna"/>
    <s v="CHIPOLA (15)"/>
    <x v="0"/>
    <x v="1408"/>
    <n v="2"/>
    <x v="1"/>
    <x v="0"/>
    <d v="2019-05-11T21:53:14"/>
    <d v="2019-05-11T17:34:00"/>
    <x v="1"/>
    <x v="4"/>
    <n v="15553.999999864027"/>
    <n v="259.23333333106712"/>
    <n v="518.46666666213423"/>
    <n v="1"/>
    <s v="D538969"/>
    <s v="Closed"/>
    <x v="0"/>
  </r>
  <r>
    <s v="Marianna"/>
    <s v="MARIANNA (14)"/>
    <x v="5"/>
    <x v="1409"/>
    <n v="1"/>
    <x v="5"/>
    <x v="0"/>
    <d v="2019-05-12T12:06:00"/>
    <d v="2019-05-12T11:00:07"/>
    <x v="1"/>
    <x v="4"/>
    <n v="3952.9999999562278"/>
    <n v="65.883333332603797"/>
    <n v="65.883333332603797"/>
    <n v="1"/>
    <s v="D538971"/>
    <s v="Closed"/>
    <x v="0"/>
  </r>
  <r>
    <s v="Marianna"/>
    <s v="CHIPOLA (15)"/>
    <x v="3"/>
    <x v="1410"/>
    <n v="2"/>
    <x v="5"/>
    <x v="0"/>
    <d v="2019-05-12T12:38:10"/>
    <d v="2019-05-12T11:55:11"/>
    <x v="1"/>
    <x v="4"/>
    <n v="2579.0000000037253"/>
    <n v="42.983333333395422"/>
    <n v="85.966666666790843"/>
    <n v="1"/>
    <s v="D538980"/>
    <s v="Closed"/>
    <x v="0"/>
  </r>
  <r>
    <s v="Marianna"/>
    <s v="MARIANNA (14)"/>
    <x v="5"/>
    <x v="1187"/>
    <n v="56"/>
    <x v="3"/>
    <x v="0"/>
    <d v="2019-05-12T12:13:00"/>
    <d v="2019-05-12T12:09:00"/>
    <x v="1"/>
    <x v="4"/>
    <n v="240.00000015366822"/>
    <n v="4.0000000025611371"/>
    <n v="224.00000014342368"/>
    <n v="1"/>
    <s v="D546611_A"/>
    <s v="Closed"/>
    <x v="1"/>
  </r>
  <r>
    <s v="Marianna"/>
    <s v="MARIANNA (14)"/>
    <x v="10"/>
    <x v="108"/>
    <n v="24"/>
    <x v="1"/>
    <x v="0"/>
    <d v="2019-05-12T13:35:00"/>
    <d v="2019-05-12T12:12:00"/>
    <x v="1"/>
    <x v="4"/>
    <n v="4979.9999998882413"/>
    <n v="82.999999998137355"/>
    <n v="1991.9999999552965"/>
    <n v="1"/>
    <s v="D538994"/>
    <s v="Closed"/>
    <x v="0"/>
  </r>
  <r>
    <s v="Marianna"/>
    <s v="MARIANNA (14)"/>
    <x v="5"/>
    <x v="144"/>
    <n v="88"/>
    <x v="1"/>
    <x v="0"/>
    <d v="2019-05-12T13:15:10"/>
    <d v="2019-05-12T12:13:25"/>
    <x v="1"/>
    <x v="4"/>
    <n v="3704.9999998183921"/>
    <n v="61.749999996973202"/>
    <n v="5433.9999997336417"/>
    <n v="1"/>
    <s v="D539007"/>
    <s v="Closed"/>
    <x v="0"/>
  </r>
  <r>
    <s v="Marianna"/>
    <s v="ALTHA (12)"/>
    <x v="7"/>
    <x v="1411"/>
    <n v="8"/>
    <x v="1"/>
    <x v="0"/>
    <d v="2019-05-12T15:27:28"/>
    <d v="2019-05-12T13:19:42"/>
    <x v="1"/>
    <x v="4"/>
    <n v="7665.9999997587875"/>
    <n v="127.76666666264646"/>
    <n v="1022.1333333011717"/>
    <n v="1"/>
    <s v="D539024"/>
    <s v="Closed"/>
    <x v="0"/>
  </r>
  <r>
    <s v="Marianna"/>
    <s v="CAVERNS ROAD (11)"/>
    <x v="8"/>
    <x v="250"/>
    <n v="17"/>
    <x v="1"/>
    <x v="0"/>
    <d v="2019-05-12T14:47:38"/>
    <d v="2019-05-12T13:37:00"/>
    <x v="1"/>
    <x v="4"/>
    <n v="4237.999999942258"/>
    <n v="70.633333332370967"/>
    <n v="1200.7666666503064"/>
    <n v="1"/>
    <s v="D539019"/>
    <s v="Closed"/>
    <x v="0"/>
  </r>
  <r>
    <s v="Marianna"/>
    <s v="CAVERNS ROAD (11)"/>
    <x v="9"/>
    <x v="1325"/>
    <n v="2"/>
    <x v="7"/>
    <x v="0"/>
    <d v="2019-05-12T14:36:46"/>
    <d v="2019-05-12T13:58:49"/>
    <x v="1"/>
    <x v="4"/>
    <n v="2276.9999998155981"/>
    <n v="37.949999996926636"/>
    <n v="75.899999993853271"/>
    <n v="1"/>
    <s v="D539018"/>
    <s v="Closed"/>
    <x v="0"/>
  </r>
  <r>
    <s v="Marianna"/>
    <s v="CHIPOLA (15)"/>
    <x v="0"/>
    <x v="142"/>
    <n v="55"/>
    <x v="1"/>
    <x v="0"/>
    <d v="2019-05-12T15:16:48"/>
    <d v="2019-05-12T14:22:00"/>
    <x v="1"/>
    <x v="4"/>
    <n v="3287.9999997792765"/>
    <n v="54.799999996321276"/>
    <n v="3013.9999997976702"/>
    <n v="1"/>
    <s v="D539022"/>
    <s v="Closed"/>
    <x v="0"/>
  </r>
  <r>
    <s v="Marianna"/>
    <s v="MARIANNA (14)"/>
    <x v="5"/>
    <x v="770"/>
    <n v="4"/>
    <x v="1"/>
    <x v="0"/>
    <d v="2019-05-12T15:18:37"/>
    <d v="2019-05-12T14:25:00"/>
    <x v="1"/>
    <x v="4"/>
    <n v="3217.0000001555309"/>
    <n v="53.616666669258848"/>
    <n v="214.46666667703539"/>
    <n v="1"/>
    <s v="D539011"/>
    <s v="Closed"/>
    <x v="0"/>
  </r>
  <r>
    <s v="Marianna"/>
    <s v="ALTHA (12)"/>
    <x v="7"/>
    <x v="1412"/>
    <n v="1"/>
    <x v="7"/>
    <x v="0"/>
    <d v="2019-05-12T15:28:09"/>
    <d v="2019-05-12T14:31:00"/>
    <x v="1"/>
    <x v="4"/>
    <n v="3429.0000000502914"/>
    <n v="57.15000000083819"/>
    <n v="57.15000000083819"/>
    <n v="1"/>
    <s v="C539013"/>
    <s v="Closed"/>
    <x v="0"/>
  </r>
  <r>
    <s v="Marianna"/>
    <s v="CHIPOLA (15)"/>
    <x v="3"/>
    <x v="152"/>
    <n v="24"/>
    <x v="1"/>
    <x v="0"/>
    <d v="2019-05-12T16:09:33"/>
    <d v="2019-05-12T14:43:00"/>
    <x v="1"/>
    <x v="4"/>
    <n v="5193.0000000167638"/>
    <n v="86.550000000279397"/>
    <n v="2077.2000000067055"/>
    <n v="1"/>
    <s v="D539020"/>
    <s v="Closed"/>
    <x v="0"/>
  </r>
  <r>
    <s v="Marianna"/>
    <s v="CHIPOLA (15)"/>
    <x v="1"/>
    <x v="1413"/>
    <n v="12"/>
    <x v="1"/>
    <x v="0"/>
    <d v="2019-05-12T15:54:16"/>
    <d v="2019-05-12T15:14:00"/>
    <x v="1"/>
    <x v="4"/>
    <n v="2415.9999996190891"/>
    <n v="40.266666660318151"/>
    <n v="483.19999992381781"/>
    <n v="1"/>
    <s v="D539026"/>
    <s v="Closed"/>
    <x v="0"/>
  </r>
  <r>
    <s v="Marianna"/>
    <s v="BLOUNTSTOWN (18)"/>
    <x v="17"/>
    <x v="1414"/>
    <n v="1"/>
    <x v="4"/>
    <x v="0"/>
    <d v="2019-05-13T09:07:00"/>
    <d v="2019-05-13T08:34:00"/>
    <x v="1"/>
    <x v="4"/>
    <n v="1980.0000001676381"/>
    <n v="33.000000002793968"/>
    <n v="33.000000002793968"/>
    <n v="1"/>
    <s v="D539029"/>
    <s v="Closed"/>
    <x v="0"/>
  </r>
  <r>
    <s v="Marianna"/>
    <s v="MARIANNA (14)"/>
    <x v="5"/>
    <x v="1415"/>
    <n v="4"/>
    <x v="5"/>
    <x v="0"/>
    <d v="2019-05-13T09:57:00"/>
    <d v="2019-05-13T09:22:00"/>
    <x v="1"/>
    <x v="4"/>
    <n v="2099.9999999301508"/>
    <n v="34.999999998835847"/>
    <n v="139.99999999534339"/>
    <n v="1"/>
    <s v="D539034"/>
    <s v="Closed"/>
    <x v="0"/>
  </r>
  <r>
    <s v="Marianna"/>
    <s v="CHIPOLA (15)"/>
    <x v="0"/>
    <x v="1416"/>
    <n v="1"/>
    <x v="1"/>
    <x v="0"/>
    <d v="2019-05-13T11:00:00"/>
    <d v="2019-05-13T09:37:00"/>
    <x v="1"/>
    <x v="4"/>
    <n v="4980.000000516884"/>
    <n v="83.000000008614734"/>
    <n v="83.000000008614734"/>
    <n v="1"/>
    <s v="C539032"/>
    <s v="Closed"/>
    <x v="0"/>
  </r>
  <r>
    <s v="Marianna"/>
    <s v="BLOUNTSTOWN (18)"/>
    <x v="17"/>
    <x v="1417"/>
    <n v="2"/>
    <x v="5"/>
    <x v="0"/>
    <d v="2019-05-13T10:13:00"/>
    <d v="2019-05-13T09:41:00"/>
    <x v="1"/>
    <x v="4"/>
    <n v="1919.9999999720603"/>
    <n v="31.999999999534339"/>
    <n v="63.999999999068677"/>
    <n v="1"/>
    <s v="D539035"/>
    <s v="Closed"/>
    <x v="0"/>
  </r>
  <r>
    <s v="Marianna"/>
    <s v="MARIANNA (14)"/>
    <x v="5"/>
    <x v="1418"/>
    <n v="18"/>
    <x v="4"/>
    <x v="0"/>
    <d v="2019-05-13T16:13:39"/>
    <d v="2019-05-13T15:52:00"/>
    <x v="1"/>
    <x v="4"/>
    <n v="1299.0000000223517"/>
    <n v="21.650000000372529"/>
    <n v="389.70000000670552"/>
    <n v="1"/>
    <s v="D539037"/>
    <s v="Closed"/>
    <x v="0"/>
  </r>
  <r>
    <s v="Marianna"/>
    <s v="MARIANNA (14)"/>
    <x v="10"/>
    <x v="1419"/>
    <n v="3"/>
    <x v="2"/>
    <x v="0"/>
    <d v="2019-05-13T19:57:35"/>
    <d v="2019-05-13T18:50:00"/>
    <x v="1"/>
    <x v="4"/>
    <n v="4055.0000005401671"/>
    <n v="67.583333342336118"/>
    <n v="202.75000002700835"/>
    <n v="1"/>
    <s v="D539043"/>
    <s v="Closed"/>
    <x v="0"/>
  </r>
  <r>
    <s v="Fernandina Beach"/>
    <s v="JL TERRY (23)"/>
    <x v="13"/>
    <x v="1420"/>
    <n v="1"/>
    <x v="2"/>
    <x v="0"/>
    <d v="2019-05-14T11:29:23"/>
    <d v="2019-05-14T08:25:00"/>
    <x v="1"/>
    <x v="4"/>
    <n v="11062.999999872409"/>
    <n v="184.38333333120681"/>
    <n v="184.38333333120681"/>
    <n v="1"/>
    <s v="C539044"/>
    <s v="Closed"/>
    <x v="0"/>
  </r>
  <r>
    <s v="Marianna"/>
    <s v="MARIANNA (14)"/>
    <x v="5"/>
    <x v="1421"/>
    <n v="22"/>
    <x v="5"/>
    <x v="0"/>
    <d v="2019-05-14T09:49:00"/>
    <d v="2019-05-14T09:01:00"/>
    <x v="1"/>
    <x v="4"/>
    <n v="2879.9999999580905"/>
    <n v="47.999999999301508"/>
    <n v="1055.9999999846332"/>
    <n v="1"/>
    <s v="D539050"/>
    <s v="Closed"/>
    <x v="0"/>
  </r>
  <r>
    <s v="Marianna"/>
    <s v="MARIANNA (14)"/>
    <x v="15"/>
    <x v="1422"/>
    <n v="4"/>
    <x v="5"/>
    <x v="0"/>
    <d v="2019-05-14T10:00:00"/>
    <d v="2019-05-14T09:12:00"/>
    <x v="1"/>
    <x v="4"/>
    <n v="2879.9999999580905"/>
    <n v="47.999999999301508"/>
    <n v="191.99999999720603"/>
    <n v="1"/>
    <s v="D539053"/>
    <s v="Closed"/>
    <x v="0"/>
  </r>
  <r>
    <s v="Marianna"/>
    <s v="MARIANNA (14)"/>
    <x v="16"/>
    <x v="1423"/>
    <n v="1"/>
    <x v="0"/>
    <x v="0"/>
    <d v="2019-05-14T14:20:00"/>
    <d v="2019-05-14T13:36:00"/>
    <x v="1"/>
    <x v="4"/>
    <n v="2639.9999998044223"/>
    <n v="43.999999996740371"/>
    <n v="43.999999996740371"/>
    <n v="1"/>
    <s v="D539061"/>
    <s v="Closed"/>
    <x v="0"/>
  </r>
  <r>
    <s v="Marianna"/>
    <s v="MARIANNA (14)"/>
    <x v="5"/>
    <x v="1087"/>
    <n v="5"/>
    <x v="1"/>
    <x v="0"/>
    <d v="2019-05-15T06:52:47"/>
    <d v="2019-05-15T05:38:19"/>
    <x v="1"/>
    <x v="4"/>
    <n v="4467.9999996442348"/>
    <n v="74.466666660737246"/>
    <n v="372.33333330368623"/>
    <n v="1"/>
    <s v="D539064"/>
    <s v="Closed"/>
    <x v="0"/>
  </r>
  <r>
    <s v="Marianna"/>
    <s v="CHIPOLA (15)"/>
    <x v="3"/>
    <x v="355"/>
    <n v="1"/>
    <x v="4"/>
    <x v="0"/>
    <d v="2019-05-15T12:41:00"/>
    <d v="2019-05-15T11:26:00"/>
    <x v="1"/>
    <x v="4"/>
    <n v="4499.9999995809048"/>
    <n v="74.999999993015081"/>
    <n v="74.999999993015081"/>
    <n v="1"/>
    <s v="D539071"/>
    <s v="Closed"/>
    <x v="0"/>
  </r>
  <r>
    <s v="Marianna"/>
    <s v="CAVERNS ROAD (11)"/>
    <x v="9"/>
    <x v="132"/>
    <n v="27"/>
    <x v="4"/>
    <x v="0"/>
    <d v="2019-05-15T15:31:02"/>
    <d v="2019-05-15T14:25:00"/>
    <x v="1"/>
    <x v="4"/>
    <n v="3962.0000001741573"/>
    <n v="66.033333336235955"/>
    <n v="1782.9000000783708"/>
    <n v="1"/>
    <s v="D539080"/>
    <s v="Closed"/>
    <x v="0"/>
  </r>
  <r>
    <s v="Marianna"/>
    <s v="MARIANNA (14)"/>
    <x v="10"/>
    <x v="1211"/>
    <n v="2"/>
    <x v="10"/>
    <x v="0"/>
    <d v="2019-05-15T16:45:00"/>
    <d v="2019-05-15T15:54:00"/>
    <x v="1"/>
    <x v="4"/>
    <n v="3059.999999916181"/>
    <n v="50.999999998603016"/>
    <n v="101.99999999720603"/>
    <n v="1"/>
    <s v="D539084"/>
    <s v="Closed"/>
    <x v="0"/>
  </r>
  <r>
    <s v="Marianna"/>
    <s v="MARIANNA (14)"/>
    <x v="10"/>
    <x v="1424"/>
    <n v="1"/>
    <x v="10"/>
    <x v="0"/>
    <d v="2019-05-15T17:45:13"/>
    <d v="2019-05-15T17:17:00"/>
    <x v="1"/>
    <x v="4"/>
    <n v="1693.0000003427267"/>
    <n v="28.216666672378778"/>
    <n v="28.216666672378778"/>
    <n v="1"/>
    <s v="D539086"/>
    <s v="Closed"/>
    <x v="0"/>
  </r>
  <r>
    <s v="Fernandina Beach"/>
    <s v="JL TERRY (23)"/>
    <x v="13"/>
    <x v="1425"/>
    <n v="1"/>
    <x v="2"/>
    <x v="1"/>
    <d v="2019-05-15T21:10:42"/>
    <d v="2019-05-15T18:25:00"/>
    <x v="1"/>
    <x v="4"/>
    <n v="9941.9999999692664"/>
    <n v="165.69999999948777"/>
    <n v="165.69999999948777"/>
    <n v="1"/>
    <s v="C539087"/>
    <s v="Closed"/>
    <x v="8"/>
  </r>
  <r>
    <s v="Marianna"/>
    <s v="MARIANNA (14)"/>
    <x v="5"/>
    <x v="1426"/>
    <n v="1"/>
    <x v="5"/>
    <x v="0"/>
    <d v="2019-05-16T11:23:03"/>
    <d v="2019-05-16T10:27:00"/>
    <x v="1"/>
    <x v="4"/>
    <n v="3362.9999997094274"/>
    <n v="56.049999995157123"/>
    <n v="56.049999995157123"/>
    <n v="1"/>
    <s v="D539090"/>
    <s v="Closed"/>
    <x v="0"/>
  </r>
  <r>
    <s v="Marianna"/>
    <s v="MARIANNA (14)"/>
    <x v="16"/>
    <x v="1427"/>
    <n v="1"/>
    <x v="10"/>
    <x v="0"/>
    <d v="2019-05-16T13:47:30"/>
    <d v="2019-05-16T11:47:00"/>
    <x v="1"/>
    <x v="4"/>
    <n v="7230.0000003073364"/>
    <n v="120.50000000512227"/>
    <n v="120.50000000512227"/>
    <n v="1"/>
    <s v="C539092"/>
    <s v="Closed"/>
    <x v="0"/>
  </r>
  <r>
    <s v="Marianna"/>
    <s v="MARIANNA (14)"/>
    <x v="15"/>
    <x v="1428"/>
    <n v="1"/>
    <x v="2"/>
    <x v="1"/>
    <d v="2019-05-16T18:46:58"/>
    <d v="2019-05-16T12:44:00"/>
    <x v="1"/>
    <x v="4"/>
    <n v="21778.000000119209"/>
    <n v="362.96666666865349"/>
    <n v="362.96666666865349"/>
    <n v="1"/>
    <s v="D539094"/>
    <s v="Closed"/>
    <x v="0"/>
  </r>
  <r>
    <s v="Marianna"/>
    <s v="MARIANNA (14)"/>
    <x v="5"/>
    <x v="1022"/>
    <n v="34"/>
    <x v="5"/>
    <x v="0"/>
    <d v="2019-05-17T08:59:38"/>
    <d v="2019-05-17T08:25:00"/>
    <x v="1"/>
    <x v="4"/>
    <n v="2077.9999998165295"/>
    <n v="34.633333330275491"/>
    <n v="1177.5333332293667"/>
    <n v="1"/>
    <s v="D539103"/>
    <s v="Closed"/>
    <x v="0"/>
  </r>
  <r>
    <s v="Marianna"/>
    <s v="CAVERNS ROAD (11)"/>
    <x v="8"/>
    <x v="1133"/>
    <n v="1"/>
    <x v="5"/>
    <x v="0"/>
    <d v="2019-05-17T09:18:53"/>
    <d v="2019-05-17T08:55:00"/>
    <x v="1"/>
    <x v="4"/>
    <n v="1432.9999999143183"/>
    <n v="23.883333331905305"/>
    <n v="23.883333331905305"/>
    <n v="1"/>
    <s v="C539102"/>
    <s v="Closed"/>
    <x v="0"/>
  </r>
  <r>
    <s v="Marianna"/>
    <s v="MARIANNA (14)"/>
    <x v="5"/>
    <x v="1429"/>
    <n v="1"/>
    <x v="5"/>
    <x v="0"/>
    <d v="2019-05-17T11:25:04"/>
    <d v="2019-05-17T10:53:34"/>
    <x v="1"/>
    <x v="4"/>
    <n v="1889.9999998742715"/>
    <n v="31.499999997904524"/>
    <n v="31.499999997904524"/>
    <n v="1"/>
    <s v="C539106"/>
    <s v="Closed"/>
    <x v="0"/>
  </r>
  <r>
    <s v="Marianna"/>
    <s v="MARIANNA (14)"/>
    <x v="5"/>
    <x v="1430"/>
    <n v="1"/>
    <x v="5"/>
    <x v="0"/>
    <d v="2019-05-17T13:54:06"/>
    <d v="2019-05-17T12:19:46"/>
    <x v="1"/>
    <x v="4"/>
    <n v="5659.9999997997656"/>
    <n v="94.333333329996094"/>
    <n v="94.333333329996094"/>
    <n v="1"/>
    <s v="C539108"/>
    <s v="Closed"/>
    <x v="0"/>
  </r>
  <r>
    <s v="Marianna"/>
    <s v="CHIPOLA (15)"/>
    <x v="0"/>
    <x v="1431"/>
    <n v="2"/>
    <x v="2"/>
    <x v="1"/>
    <d v="2019-05-17T17:10:59"/>
    <d v="2019-05-17T15:35:48"/>
    <x v="1"/>
    <x v="4"/>
    <n v="5711.0000004060566"/>
    <n v="95.183333340100944"/>
    <n v="190.36666668020189"/>
    <n v="1"/>
    <s v="D539111"/>
    <s v="Closed"/>
    <x v="0"/>
  </r>
  <r>
    <s v="Fernandina Beach"/>
    <s v="JL TERRY (23)"/>
    <x v="13"/>
    <x v="1432"/>
    <n v="1"/>
    <x v="1"/>
    <x v="0"/>
    <d v="2019-05-19T00:27:00"/>
    <d v="2019-05-18T21:12:00"/>
    <x v="1"/>
    <x v="4"/>
    <n v="11700.000000419095"/>
    <n v="195.00000000698492"/>
    <n v="195.00000000698492"/>
    <n v="1"/>
    <s v="C539114"/>
    <s v="Closed"/>
    <x v="0"/>
  </r>
  <r>
    <s v="Fernandina Beach"/>
    <s v="JL TERRY (23)"/>
    <x v="13"/>
    <x v="1433"/>
    <n v="1"/>
    <x v="1"/>
    <x v="0"/>
    <d v="2019-05-19T00:28:30"/>
    <d v="2019-05-18T21:29:00"/>
    <x v="1"/>
    <x v="4"/>
    <n v="10769.999999902211"/>
    <n v="179.49999999837019"/>
    <n v="179.49999999837019"/>
    <n v="1"/>
    <s v="C539116"/>
    <s v="Closed"/>
    <x v="0"/>
  </r>
  <r>
    <s v="Fernandina Beach"/>
    <s v="JL TERRY (23)"/>
    <x v="13"/>
    <x v="23"/>
    <n v="1"/>
    <x v="1"/>
    <x v="0"/>
    <d v="2019-05-19T00:30:00"/>
    <d v="2019-05-18T21:29:00"/>
    <x v="1"/>
    <x v="4"/>
    <n v="10860.000000195578"/>
    <n v="181.00000000325963"/>
    <n v="181.00000000325963"/>
    <n v="1"/>
    <s v="C539115"/>
    <s v="Closed"/>
    <x v="0"/>
  </r>
  <r>
    <s v="Marianna"/>
    <s v="MARIANNA (14)"/>
    <x v="5"/>
    <x v="1434"/>
    <n v="22"/>
    <x v="5"/>
    <x v="0"/>
    <d v="2019-05-19T09:01:49"/>
    <d v="2019-05-19T08:05:47"/>
    <x v="1"/>
    <x v="4"/>
    <n v="3361.9999994756654"/>
    <n v="56.033333324594423"/>
    <n v="1232.7333331410773"/>
    <n v="1"/>
    <s v="D539125"/>
    <s v="Closed"/>
    <x v="0"/>
  </r>
  <r>
    <s v="Marianna"/>
    <s v="BLOUNTSTOWN (18)"/>
    <x v="32"/>
    <x v="1134"/>
    <n v="1005"/>
    <x v="11"/>
    <x v="0"/>
    <d v="2019-05-20T11:43:00"/>
    <d v="2019-05-20T10:33:00"/>
    <x v="1"/>
    <x v="4"/>
    <n v="4199.9999998603016"/>
    <n v="69.999999997671694"/>
    <n v="70349.999997660052"/>
    <n v="1"/>
    <s v="D539230"/>
    <s v="Closed"/>
    <x v="0"/>
  </r>
  <r>
    <s v="Marianna"/>
    <s v="BLOUNTSTOWN (18)"/>
    <x v="17"/>
    <x v="1435"/>
    <n v="1"/>
    <x v="0"/>
    <x v="0"/>
    <d v="2019-05-20T16:00:00"/>
    <d v="2019-05-20T14:27:00"/>
    <x v="1"/>
    <x v="4"/>
    <n v="5579.9999999580905"/>
    <n v="92.999999999301508"/>
    <n v="92.999999999301508"/>
    <n v="1"/>
    <s v="C539238"/>
    <s v="Closed"/>
    <x v="0"/>
  </r>
  <r>
    <s v="Marianna"/>
    <s v="BLOUNTSTOWN (18)"/>
    <x v="17"/>
    <x v="1335"/>
    <n v="52"/>
    <x v="0"/>
    <x v="0"/>
    <d v="2019-05-20T18:25:41"/>
    <d v="2019-05-20T17:41:00"/>
    <x v="1"/>
    <x v="4"/>
    <n v="2680.9999999590218"/>
    <n v="44.683333332650363"/>
    <n v="2323.5333332978189"/>
    <n v="1"/>
    <s v="D539244"/>
    <s v="Closed"/>
    <x v="0"/>
  </r>
  <r>
    <s v="Fernandina Beach"/>
    <s v="AIP (24)"/>
    <x v="11"/>
    <x v="1436"/>
    <n v="1"/>
    <x v="5"/>
    <x v="0"/>
    <d v="2019-05-21T08:34:44"/>
    <d v="2019-05-21T08:05:00"/>
    <x v="1"/>
    <x v="4"/>
    <n v="1784.0000002412125"/>
    <n v="29.733333337353542"/>
    <n v="29.733333337353542"/>
    <n v="1"/>
    <s v="C539246"/>
    <s v="Closed"/>
    <x v="0"/>
  </r>
  <r>
    <s v="Marianna"/>
    <s v="ALTHA (12)"/>
    <x v="7"/>
    <x v="1144"/>
    <n v="45"/>
    <x v="0"/>
    <x v="0"/>
    <d v="2019-05-21T09:37:26"/>
    <d v="2019-05-21T08:47:00"/>
    <x v="1"/>
    <x v="4"/>
    <n v="3026.0000001406297"/>
    <n v="50.433333335677162"/>
    <n v="2269.5000001054723"/>
    <n v="1"/>
    <s v="D539248"/>
    <s v="Closed"/>
    <x v="0"/>
  </r>
  <r>
    <s v="Marianna"/>
    <s v="ALTHA (12)"/>
    <x v="7"/>
    <x v="834"/>
    <n v="27"/>
    <x v="0"/>
    <x v="0"/>
    <d v="2019-05-21T11:54:06"/>
    <d v="2019-05-21T11:16:00"/>
    <x v="1"/>
    <x v="4"/>
    <n v="2286.0000000335276"/>
    <n v="38.100000000558794"/>
    <n v="1028.7000000150874"/>
    <n v="1"/>
    <s v="D539252"/>
    <s v="Closed"/>
    <x v="0"/>
  </r>
  <r>
    <s v="Marianna"/>
    <s v="CHIPOLA (15)"/>
    <x v="1"/>
    <x v="1437"/>
    <n v="41"/>
    <x v="2"/>
    <x v="0"/>
    <d v="2019-05-21T13:38:00"/>
    <d v="2019-05-21T12:45:00"/>
    <x v="1"/>
    <x v="4"/>
    <n v="3180.0000003073364"/>
    <n v="53.000000005122274"/>
    <n v="2173.0000002100132"/>
    <n v="1"/>
    <s v="D539259"/>
    <s v="Closed"/>
    <x v="0"/>
  </r>
  <r>
    <s v="Marianna"/>
    <s v="MARIANNA (14)"/>
    <x v="16"/>
    <x v="1438"/>
    <n v="2"/>
    <x v="1"/>
    <x v="0"/>
    <d v="2019-05-21T16:19:43"/>
    <d v="2019-05-21T13:41:00"/>
    <x v="1"/>
    <x v="4"/>
    <n v="9522.9999994626269"/>
    <n v="158.71666665771045"/>
    <n v="317.4333333154209"/>
    <n v="1"/>
    <s v="D539270"/>
    <s v="Closed"/>
    <x v="0"/>
  </r>
  <r>
    <s v="Marianna"/>
    <s v="MARIANNA (14)"/>
    <x v="5"/>
    <x v="681"/>
    <n v="8"/>
    <x v="10"/>
    <x v="0"/>
    <d v="2019-05-22T12:25:09"/>
    <d v="2019-05-22T11:02:00"/>
    <x v="1"/>
    <x v="4"/>
    <n v="4989.0000001061708"/>
    <n v="83.150000001769513"/>
    <n v="665.2000000141561"/>
    <n v="1"/>
    <s v="D539275"/>
    <s v="Closed"/>
    <x v="0"/>
  </r>
  <r>
    <s v="Marianna"/>
    <s v="CAVERNS ROAD (11)"/>
    <x v="9"/>
    <x v="1439"/>
    <n v="1"/>
    <x v="4"/>
    <x v="0"/>
    <d v="2019-05-22T13:01:39"/>
    <d v="2019-05-22T11:50:00"/>
    <x v="1"/>
    <x v="4"/>
    <n v="4299.0000003715977"/>
    <n v="71.650000006193295"/>
    <n v="71.650000006193295"/>
    <n v="1"/>
    <s v="C539274"/>
    <s v="Closed"/>
    <x v="0"/>
  </r>
  <r>
    <s v="Marianna"/>
    <s v="BLOUNTSTOWN (18)"/>
    <x v="17"/>
    <x v="1440"/>
    <n v="1"/>
    <x v="5"/>
    <x v="0"/>
    <d v="2019-05-23T08:38:59"/>
    <d v="2019-05-23T07:33:01"/>
    <x v="1"/>
    <x v="4"/>
    <n v="3957.9999998677522"/>
    <n v="65.966666664462537"/>
    <n v="65.966666664462537"/>
    <n v="1"/>
    <s v="C539280"/>
    <s v="Closed"/>
    <x v="0"/>
  </r>
  <r>
    <s v="Marianna"/>
    <s v="ALTHA (12)"/>
    <x v="7"/>
    <x v="1441"/>
    <n v="11"/>
    <x v="0"/>
    <x v="0"/>
    <d v="2019-05-23T10:18:00"/>
    <d v="2019-05-23T09:58:00"/>
    <x v="1"/>
    <x v="4"/>
    <n v="1200.0000001396984"/>
    <n v="20.000000002328306"/>
    <n v="220.00000002561137"/>
    <n v="1"/>
    <s v="D539282"/>
    <s v="Closed"/>
    <x v="0"/>
  </r>
  <r>
    <s v="Marianna"/>
    <s v="ALTHA (12)"/>
    <x v="7"/>
    <x v="1442"/>
    <n v="1"/>
    <x v="5"/>
    <x v="0"/>
    <d v="2019-05-23T11:38:00"/>
    <d v="2019-05-23T11:02:00"/>
    <x v="1"/>
    <x v="4"/>
    <n v="2160.0000001257285"/>
    <n v="36.000000002095476"/>
    <n v="36.000000002095476"/>
    <n v="1"/>
    <s v="D539286"/>
    <s v="Closed"/>
    <x v="0"/>
  </r>
  <r>
    <s v="Marianna"/>
    <s v="CAVERNS ROAD (11)"/>
    <x v="8"/>
    <x v="1443"/>
    <n v="2"/>
    <x v="5"/>
    <x v="0"/>
    <d v="2019-05-23T11:58:14"/>
    <d v="2019-05-23T11:32:00"/>
    <x v="1"/>
    <x v="4"/>
    <n v="1573.9999995566905"/>
    <n v="26.233333325944841"/>
    <n v="52.466666651889682"/>
    <n v="1"/>
    <s v="D539285"/>
    <s v="Closed"/>
    <x v="0"/>
  </r>
  <r>
    <s v="Marianna"/>
    <s v="CHIPOLA (15)"/>
    <x v="3"/>
    <x v="1444"/>
    <n v="4"/>
    <x v="5"/>
    <x v="0"/>
    <d v="2019-05-24T08:43:00"/>
    <d v="2019-05-24T07:44:00"/>
    <x v="1"/>
    <x v="4"/>
    <n v="3539.9999995948747"/>
    <n v="58.999999993247911"/>
    <n v="235.99999997299165"/>
    <n v="1"/>
    <s v="D539292"/>
    <s v="Closed"/>
    <x v="0"/>
  </r>
  <r>
    <s v="Marianna"/>
    <s v="CHIPOLA (15)"/>
    <x v="3"/>
    <x v="1445"/>
    <n v="3"/>
    <x v="10"/>
    <x v="0"/>
    <d v="2019-05-24T13:57:27"/>
    <d v="2019-05-24T12:36:00"/>
    <x v="1"/>
    <x v="4"/>
    <n v="4887.0000001508743"/>
    <n v="81.450000002514571"/>
    <n v="244.35000000754371"/>
    <n v="1"/>
    <s v="D539296"/>
    <s v="Closed"/>
    <x v="0"/>
  </r>
  <r>
    <s v="Marianna"/>
    <s v="CHIPOLA (15)"/>
    <x v="0"/>
    <x v="1446"/>
    <n v="3"/>
    <x v="2"/>
    <x v="0"/>
    <d v="2019-05-24T19:54:46"/>
    <d v="2019-05-24T17:25:21"/>
    <x v="1"/>
    <x v="4"/>
    <n v="8964.9999997811392"/>
    <n v="149.41666666301899"/>
    <n v="448.24999998905696"/>
    <n v="1"/>
    <s v="D539300"/>
    <s v="Closed"/>
    <x v="0"/>
  </r>
  <r>
    <s v="Marianna"/>
    <s v="MARIANNA (14)"/>
    <x v="10"/>
    <x v="1379"/>
    <n v="17"/>
    <x v="1"/>
    <x v="0"/>
    <d v="2019-05-24T22:07:18"/>
    <d v="2019-05-24T20:16:06"/>
    <x v="1"/>
    <x v="4"/>
    <n v="6671.999999997206"/>
    <n v="111.19999999995343"/>
    <n v="1890.3999999992084"/>
    <n v="1"/>
    <s v="D539305"/>
    <s v="Closed"/>
    <x v="0"/>
  </r>
  <r>
    <s v="Marianna"/>
    <s v="MARIANNA (14)"/>
    <x v="5"/>
    <x v="1447"/>
    <n v="3"/>
    <x v="1"/>
    <x v="0"/>
    <d v="2019-05-25T09:41:05"/>
    <d v="2019-05-25T08:35:09"/>
    <x v="1"/>
    <x v="4"/>
    <n v="3956.000000028871"/>
    <n v="65.933333333814517"/>
    <n v="197.80000000144355"/>
    <n v="1"/>
    <s v="D539309"/>
    <s v="Closed"/>
    <x v="0"/>
  </r>
  <r>
    <s v="Fernandina Beach"/>
    <s v="JL TERRY (23)"/>
    <x v="18"/>
    <x v="1448"/>
    <n v="2"/>
    <x v="4"/>
    <x v="0"/>
    <d v="2019-05-25T20:06:17"/>
    <d v="2019-05-25T17:43:37"/>
    <x v="1"/>
    <x v="4"/>
    <n v="8559.9999994039536"/>
    <n v="142.66666665673256"/>
    <n v="285.33333331346512"/>
    <n v="1"/>
    <s v="D539315"/>
    <s v="Closed"/>
    <x v="0"/>
  </r>
  <r>
    <s v="Marianna"/>
    <s v="ALTHA (12)"/>
    <x v="7"/>
    <x v="1449"/>
    <n v="1"/>
    <x v="1"/>
    <x v="0"/>
    <d v="2019-05-25T19:22:56"/>
    <d v="2019-05-25T17:57:00"/>
    <x v="1"/>
    <x v="4"/>
    <n v="5156.0000001685694"/>
    <n v="85.933333336142823"/>
    <n v="85.933333336142823"/>
    <n v="1"/>
    <s v="C539314"/>
    <s v="Closed"/>
    <x v="0"/>
  </r>
  <r>
    <s v="Marianna"/>
    <s v="CAVERNS ROAD (11)"/>
    <x v="9"/>
    <x v="1450"/>
    <n v="3"/>
    <x v="2"/>
    <x v="0"/>
    <d v="2019-05-26T00:10:01"/>
    <d v="2019-05-25T20:47:16"/>
    <x v="1"/>
    <x v="4"/>
    <n v="12165.000000363216"/>
    <n v="202.7500000060536"/>
    <n v="608.25000001816079"/>
    <n v="1"/>
    <s v="D539317"/>
    <s v="Closed"/>
    <x v="0"/>
  </r>
  <r>
    <s v="Marianna"/>
    <s v="CHIPOLA (15)"/>
    <x v="3"/>
    <x v="1451"/>
    <n v="15"/>
    <x v="5"/>
    <x v="0"/>
    <d v="2019-05-26T09:11:28"/>
    <d v="2019-05-26T07:54:43"/>
    <x v="1"/>
    <x v="4"/>
    <n v="4604.9999996088445"/>
    <n v="76.749999993480742"/>
    <n v="1151.2499999022111"/>
    <n v="1"/>
    <s v="D539321"/>
    <s v="Closed"/>
    <x v="0"/>
  </r>
  <r>
    <s v="Fernandina Beach"/>
    <s v="STEPDOWN (22)"/>
    <x v="14"/>
    <x v="1452"/>
    <n v="1"/>
    <x v="2"/>
    <x v="0"/>
    <d v="2019-05-26T13:12:44"/>
    <d v="2019-05-26T11:06:00"/>
    <x v="1"/>
    <x v="4"/>
    <n v="7603.9999997243285"/>
    <n v="126.73333332873881"/>
    <n v="126.73333332873881"/>
    <n v="1"/>
    <s v="C539322"/>
    <s v="Closed"/>
    <x v="8"/>
  </r>
  <r>
    <s v="Fernandina Beach"/>
    <s v="AIP (24)"/>
    <x v="2"/>
    <x v="1453"/>
    <n v="1"/>
    <x v="2"/>
    <x v="1"/>
    <d v="2019-05-26T15:25:00"/>
    <d v="2019-05-26T12:10:00"/>
    <x v="1"/>
    <x v="4"/>
    <n v="11699.999999790452"/>
    <n v="194.99999999650754"/>
    <n v="194.99999999650754"/>
    <n v="1"/>
    <s v="C539323"/>
    <s v="Closed"/>
    <x v="0"/>
  </r>
  <r>
    <s v="Marianna"/>
    <s v="CHIPOLA (15)"/>
    <x v="3"/>
    <x v="1454"/>
    <n v="1"/>
    <x v="2"/>
    <x v="1"/>
    <d v="2019-05-27T19:56:39"/>
    <d v="2019-05-27T09:39:45"/>
    <x v="1"/>
    <x v="4"/>
    <n v="37013.999999826774"/>
    <n v="616.8999999971129"/>
    <n v="616.8999999971129"/>
    <n v="1"/>
    <s v="D539329"/>
    <s v="Closed"/>
    <x v="0"/>
  </r>
  <r>
    <s v="Marianna"/>
    <s v="CAVERNS ROAD (11)"/>
    <x v="9"/>
    <x v="1455"/>
    <n v="1"/>
    <x v="2"/>
    <x v="0"/>
    <d v="2019-05-27T20:38:39"/>
    <d v="2019-05-27T09:59:45"/>
    <x v="1"/>
    <x v="4"/>
    <n v="38333.999999728985"/>
    <n v="638.89999999548309"/>
    <n v="638.89999999548309"/>
    <n v="1"/>
    <s v="D539328"/>
    <s v="Closed"/>
    <x v="0"/>
  </r>
  <r>
    <s v="Marianna"/>
    <s v="CHIPOLA (15)"/>
    <x v="4"/>
    <x v="1456"/>
    <n v="1"/>
    <x v="5"/>
    <x v="0"/>
    <d v="2019-05-27T21:40:41"/>
    <d v="2019-05-27T16:17:26"/>
    <x v="1"/>
    <x v="4"/>
    <n v="19395.00000004191"/>
    <n v="323.25000000069849"/>
    <n v="323.25000000069849"/>
    <n v="1"/>
    <s v="C539331"/>
    <s v="Closed"/>
    <x v="0"/>
  </r>
  <r>
    <s v="Fernandina Beach"/>
    <s v="JL TERRY (23)"/>
    <x v="13"/>
    <x v="1457"/>
    <n v="5"/>
    <x v="5"/>
    <x v="0"/>
    <d v="2019-05-27T18:28:18"/>
    <d v="2019-05-27T17:33:18"/>
    <x v="1"/>
    <x v="4"/>
    <n v="3300.0000000698492"/>
    <n v="55.000000001164153"/>
    <n v="275.00000000582077"/>
    <n v="1"/>
    <s v="D539334"/>
    <s v="Closed"/>
    <x v="0"/>
  </r>
  <r>
    <s v="Fernandina Beach"/>
    <s v="JL TERRY (23)"/>
    <x v="13"/>
    <x v="1458"/>
    <n v="188"/>
    <x v="6"/>
    <x v="0"/>
    <d v="2019-05-27T20:08:16"/>
    <d v="2019-05-27T18:39:00"/>
    <x v="1"/>
    <x v="4"/>
    <n v="5355.9999997727573"/>
    <n v="89.266666662879288"/>
    <n v="16782.133332621306"/>
    <n v="1"/>
    <s v="D539351"/>
    <s v="Closed"/>
    <x v="0"/>
  </r>
  <r>
    <s v="Fernandina Beach"/>
    <s v="JL TERRY (23)"/>
    <x v="22"/>
    <x v="1459"/>
    <n v="32"/>
    <x v="3"/>
    <x v="0"/>
    <d v="2019-05-27T21:14:36"/>
    <d v="2019-05-27T19:54:02"/>
    <x v="1"/>
    <x v="4"/>
    <n v="4833.9999997057021"/>
    <n v="80.566666661761701"/>
    <n v="2578.1333331763744"/>
    <n v="1"/>
    <s v="D539357"/>
    <s v="Closed"/>
    <x v="1"/>
  </r>
  <r>
    <s v="Marianna"/>
    <s v="MARIANNA (14)"/>
    <x v="10"/>
    <x v="845"/>
    <n v="4"/>
    <x v="5"/>
    <x v="0"/>
    <d v="2019-05-28T08:16:06"/>
    <d v="2019-05-28T07:18:10"/>
    <x v="1"/>
    <x v="4"/>
    <n v="3475.9999997215346"/>
    <n v="57.933333328692243"/>
    <n v="231.73333331476897"/>
    <n v="1"/>
    <s v="D539360"/>
    <s v="Closed"/>
    <x v="0"/>
  </r>
  <r>
    <s v="Marianna"/>
    <s v="ALTHA (12)"/>
    <x v="7"/>
    <x v="1460"/>
    <n v="7"/>
    <x v="7"/>
    <x v="0"/>
    <d v="2019-05-28T09:19:47"/>
    <d v="2019-05-28T08:01:00"/>
    <x v="1"/>
    <x v="4"/>
    <n v="4727.0000004675239"/>
    <n v="78.783333341125399"/>
    <n v="551.48333338787779"/>
    <n v="1"/>
    <s v="D539361"/>
    <s v="Closed"/>
    <x v="0"/>
  </r>
  <r>
    <s v="Marianna"/>
    <s v="CHIPOLA (15)"/>
    <x v="3"/>
    <x v="1461"/>
    <n v="1"/>
    <x v="5"/>
    <x v="0"/>
    <d v="2019-05-28T11:38:39"/>
    <d v="2019-05-28T10:27:38"/>
    <x v="1"/>
    <x v="4"/>
    <n v="4260.9999996609986"/>
    <n v="71.016666661016643"/>
    <n v="71.016666661016643"/>
    <n v="1"/>
    <s v="D539364"/>
    <s v="Closed"/>
    <x v="0"/>
  </r>
  <r>
    <s v="Marianna"/>
    <s v="CAVERNS ROAD (11)"/>
    <x v="9"/>
    <x v="1462"/>
    <n v="2"/>
    <x v="5"/>
    <x v="0"/>
    <d v="2019-05-28T14:45:23"/>
    <d v="2019-05-28T13:21:00"/>
    <x v="1"/>
    <x v="4"/>
    <n v="5062.9999998025596"/>
    <n v="84.38333333004266"/>
    <n v="168.76666666008532"/>
    <n v="1"/>
    <s v="D539367"/>
    <s v="Closed"/>
    <x v="0"/>
  </r>
  <r>
    <s v="Marianna"/>
    <s v="MARIANNA (14)"/>
    <x v="5"/>
    <x v="1463"/>
    <n v="1"/>
    <x v="5"/>
    <x v="1"/>
    <d v="2019-05-28T21:36:00"/>
    <d v="2019-05-28T17:12:00"/>
    <x v="1"/>
    <x v="4"/>
    <n v="15840.000000083819"/>
    <n v="264.00000000139698"/>
    <n v="264.00000000139698"/>
    <n v="1"/>
    <s v="D539637"/>
    <s v="Closed"/>
    <x v="0"/>
  </r>
  <r>
    <s v="Fernandina Beach"/>
    <s v="STEPDOWN (22)"/>
    <x v="14"/>
    <x v="66"/>
    <n v="2490"/>
    <x v="11"/>
    <x v="0"/>
    <d v="2019-05-28T23:00:02"/>
    <d v="2019-05-28T21:08:56"/>
    <x v="1"/>
    <x v="4"/>
    <n v="6665.9999998519197"/>
    <n v="111.099999997532"/>
    <n v="276638.99999385467"/>
    <n v="1"/>
    <s v="D539811"/>
    <s v="Closed"/>
    <x v="0"/>
  </r>
  <r>
    <s v="Fernandina Beach"/>
    <s v="STEPDOWN (22)"/>
    <x v="12"/>
    <x v="799"/>
    <n v="422"/>
    <x v="11"/>
    <x v="0"/>
    <d v="2019-05-28T23:20:04"/>
    <d v="2019-05-28T21:09:31"/>
    <x v="1"/>
    <x v="4"/>
    <n v="7832.9999998211861"/>
    <n v="130.54999999701977"/>
    <n v="55092.099998742342"/>
    <n v="1"/>
    <s v="D539812"/>
    <s v="Closed"/>
    <x v="0"/>
  </r>
  <r>
    <s v="Marianna"/>
    <s v="ALTHA (12)"/>
    <x v="7"/>
    <x v="1464"/>
    <n v="2"/>
    <x v="4"/>
    <x v="0"/>
    <d v="2019-05-28T22:43:39"/>
    <d v="2019-05-28T21:58:00"/>
    <x v="1"/>
    <x v="4"/>
    <n v="2738.9999996870756"/>
    <n v="45.649999994784594"/>
    <n v="91.299999989569187"/>
    <n v="1"/>
    <s v="D539814"/>
    <s v="Closed"/>
    <x v="0"/>
  </r>
  <r>
    <s v="Fernandina Beach"/>
    <s v="AIP (24)"/>
    <x v="11"/>
    <x v="1465"/>
    <n v="9"/>
    <x v="4"/>
    <x v="0"/>
    <d v="2019-05-29T06:19:38"/>
    <d v="2019-05-29T04:26:00"/>
    <x v="1"/>
    <x v="4"/>
    <n v="6818.0000001797453"/>
    <n v="113.63333333632909"/>
    <n v="1022.7000000269618"/>
    <n v="1"/>
    <s v="D539835"/>
    <s v="Closed"/>
    <x v="0"/>
  </r>
  <r>
    <s v="Fernandina Beach"/>
    <s v="JL TERRY (23)"/>
    <x v="18"/>
    <x v="1466"/>
    <n v="4"/>
    <x v="1"/>
    <x v="0"/>
    <d v="2019-05-29T10:06:52"/>
    <d v="2019-05-29T09:26:00"/>
    <x v="1"/>
    <x v="4"/>
    <n v="2451.9999998621643"/>
    <n v="40.866666664369404"/>
    <n v="163.46666665747762"/>
    <n v="1"/>
    <s v="D539840"/>
    <s v="Closed"/>
    <x v="0"/>
  </r>
  <r>
    <s v="Marianna"/>
    <s v="MARIANNA (14)"/>
    <x v="10"/>
    <x v="1467"/>
    <n v="1"/>
    <x v="1"/>
    <x v="0"/>
    <d v="2019-05-29T18:19:48"/>
    <d v="2019-05-29T17:42:00"/>
    <x v="1"/>
    <x v="4"/>
    <n v="2267.9999995976686"/>
    <n v="37.799999993294477"/>
    <n v="37.799999993294477"/>
    <n v="1"/>
    <s v="D539844"/>
    <s v="Closed"/>
    <x v="0"/>
  </r>
  <r>
    <s v="Marianna"/>
    <s v="BLOUNTSTOWN (18)"/>
    <x v="17"/>
    <x v="1198"/>
    <n v="47"/>
    <x v="10"/>
    <x v="0"/>
    <d v="2019-05-30T12:05:53"/>
    <d v="2019-05-30T11:45:00"/>
    <x v="1"/>
    <x v="4"/>
    <n v="1252.9999999562278"/>
    <n v="20.883333332603797"/>
    <n v="981.51666663237847"/>
    <n v="1"/>
    <s v="D539849"/>
    <s v="Closed"/>
    <x v="0"/>
  </r>
  <r>
    <s v="Marianna"/>
    <s v="ALTHA (12)"/>
    <x v="7"/>
    <x v="1468"/>
    <n v="2"/>
    <x v="5"/>
    <x v="0"/>
    <d v="2019-05-31T08:59:00"/>
    <d v="2019-05-31T07:53:00"/>
    <x v="1"/>
    <x v="4"/>
    <n v="3959.9999997066334"/>
    <n v="65.999999995110556"/>
    <n v="131.99999999022111"/>
    <n v="1"/>
    <s v="D539854"/>
    <s v="Closed"/>
    <x v="0"/>
  </r>
  <r>
    <s v="Marianna"/>
    <s v="ALTHA (12)"/>
    <x v="7"/>
    <x v="1469"/>
    <n v="1"/>
    <x v="5"/>
    <x v="0"/>
    <d v="2019-05-31T09:21:00"/>
    <d v="2019-05-31T08:26:00"/>
    <x v="1"/>
    <x v="4"/>
    <n v="3299.9999994412065"/>
    <n v="54.999999990686774"/>
    <n v="54.999999990686774"/>
    <n v="1"/>
    <s v="D539855"/>
    <s v="Closed"/>
    <x v="0"/>
  </r>
  <r>
    <s v="Marianna"/>
    <s v="MARIANNA (14)"/>
    <x v="10"/>
    <x v="103"/>
    <n v="14"/>
    <x v="10"/>
    <x v="0"/>
    <d v="2019-05-31T14:49:41"/>
    <d v="2019-05-31T13:44:00"/>
    <x v="1"/>
    <x v="4"/>
    <n v="3940.9999996656552"/>
    <n v="65.68333332776092"/>
    <n v="919.56666658865288"/>
    <n v="1"/>
    <s v="D539861"/>
    <s v="Closed"/>
    <x v="0"/>
  </r>
  <r>
    <s v="Marianna"/>
    <s v="CHIPOLA (15)"/>
    <x v="4"/>
    <x v="413"/>
    <n v="12"/>
    <x v="1"/>
    <x v="0"/>
    <d v="2019-05-31T18:13:06"/>
    <d v="2019-05-31T17:38:25"/>
    <x v="1"/>
    <x v="4"/>
    <n v="2080.9999998891726"/>
    <n v="34.68333333148621"/>
    <n v="416.19999997783452"/>
    <n v="1"/>
    <s v="D539867"/>
    <s v="Closed"/>
    <x v="0"/>
  </r>
  <r>
    <s v="Fernandina Beach"/>
    <s v="JL TERRY (23)"/>
    <x v="22"/>
    <x v="1130"/>
    <n v="1"/>
    <x v="1"/>
    <x v="0"/>
    <d v="2019-05-31T20:06:06"/>
    <d v="2019-05-31T18:21:44"/>
    <x v="1"/>
    <x v="4"/>
    <n v="6262.0000003371388"/>
    <n v="104.36666667228565"/>
    <n v="104.36666667228565"/>
    <n v="1"/>
    <s v="C539869"/>
    <s v="Closed"/>
    <x v="0"/>
  </r>
  <r>
    <s v="Marianna"/>
    <s v="CHIPOLA (15)"/>
    <x v="0"/>
    <x v="1470"/>
    <n v="1"/>
    <x v="5"/>
    <x v="0"/>
    <d v="2019-06-01T15:38:19"/>
    <d v="2019-06-01T15:09:08"/>
    <x v="1"/>
    <x v="5"/>
    <n v="1751.0000000707805"/>
    <n v="29.183333334513009"/>
    <n v="29.183333334513009"/>
    <n v="1"/>
    <s v="D539873"/>
    <s v="Closed"/>
    <x v="0"/>
  </r>
  <r>
    <s v="Marianna"/>
    <s v="ALTHA (12)"/>
    <x v="6"/>
    <x v="82"/>
    <n v="18"/>
    <x v="7"/>
    <x v="0"/>
    <d v="2019-06-01T16:50:28"/>
    <d v="2019-06-01T16:01:04"/>
    <x v="1"/>
    <x v="5"/>
    <n v="2963.999999477528"/>
    <n v="49.399999991292134"/>
    <n v="889.19999984325841"/>
    <n v="1"/>
    <s v="D539879"/>
    <s v="Closed"/>
    <x v="0"/>
  </r>
  <r>
    <s v="Marianna"/>
    <s v="MARIANNA (14)"/>
    <x v="10"/>
    <x v="1360"/>
    <n v="48"/>
    <x v="1"/>
    <x v="0"/>
    <d v="2019-06-01T17:20:56"/>
    <d v="2019-06-01T16:32:56"/>
    <x v="1"/>
    <x v="5"/>
    <n v="2879.9999999580905"/>
    <n v="47.999999999301508"/>
    <n v="2303.9999999664724"/>
    <n v="1"/>
    <s v="D539886"/>
    <s v="Closed"/>
    <x v="0"/>
  </r>
  <r>
    <s v="Marianna"/>
    <s v="ALTHA (12)"/>
    <x v="6"/>
    <x v="1471"/>
    <n v="21"/>
    <x v="1"/>
    <x v="0"/>
    <d v="2019-06-01T17:23:28"/>
    <d v="2019-06-01T16:46:39"/>
    <x v="1"/>
    <x v="5"/>
    <n v="2208.9999996358529"/>
    <n v="36.816666660597548"/>
    <n v="773.14999987254851"/>
    <n v="1"/>
    <s v="D539884"/>
    <s v="Closed"/>
    <x v="0"/>
  </r>
  <r>
    <s v="Marianna"/>
    <s v="CAVERNS ROAD (11)"/>
    <x v="9"/>
    <x v="1472"/>
    <n v="1"/>
    <x v="1"/>
    <x v="0"/>
    <d v="2019-06-01T20:21:44"/>
    <d v="2019-06-01T19:33:49"/>
    <x v="1"/>
    <x v="5"/>
    <n v="2875.0000000465661"/>
    <n v="47.916666667442769"/>
    <n v="47.916666667442769"/>
    <n v="1"/>
    <s v="D539888"/>
    <s v="Closed"/>
    <x v="0"/>
  </r>
  <r>
    <s v="Marianna"/>
    <s v="CHIPOLA (15)"/>
    <x v="0"/>
    <x v="1473"/>
    <n v="25"/>
    <x v="1"/>
    <x v="0"/>
    <d v="2019-06-01T20:53:58"/>
    <d v="2019-06-01T20:27:28"/>
    <x v="1"/>
    <x v="5"/>
    <n v="1590.0000001536682"/>
    <n v="26.500000002561137"/>
    <n v="662.50000006402843"/>
    <n v="1"/>
    <s v="D539893"/>
    <s v="Closed"/>
    <x v="0"/>
  </r>
  <r>
    <s v="Marianna"/>
    <s v="MARIANNA (14)"/>
    <x v="10"/>
    <x v="1474"/>
    <n v="1"/>
    <x v="1"/>
    <x v="0"/>
    <d v="2019-06-02T21:52:00"/>
    <d v="2019-06-02T20:05:00"/>
    <x v="1"/>
    <x v="5"/>
    <n v="6420.0000001816079"/>
    <n v="107.0000000030268"/>
    <n v="107.0000000030268"/>
    <n v="1"/>
    <s v="D539896"/>
    <s v="Closed"/>
    <x v="0"/>
  </r>
  <r>
    <s v="Marianna"/>
    <s v="MARIANNA (14)"/>
    <x v="16"/>
    <x v="83"/>
    <n v="194"/>
    <x v="10"/>
    <x v="0"/>
    <d v="2019-06-03T09:18:58"/>
    <d v="2019-06-03T08:33:00"/>
    <x v="1"/>
    <x v="5"/>
    <n v="2758.0000003566965"/>
    <n v="45.966666672611609"/>
    <n v="8917.5333344866522"/>
    <n v="1"/>
    <s v="D539906"/>
    <s v="Closed"/>
    <x v="0"/>
  </r>
  <r>
    <s v="Fernandina Beach"/>
    <s v="STEPDOWN (22)"/>
    <x v="24"/>
    <x v="1192"/>
    <n v="19"/>
    <x v="2"/>
    <x v="0"/>
    <d v="2019-06-04T08:59:36"/>
    <d v="2019-06-04T07:41:21"/>
    <x v="1"/>
    <x v="5"/>
    <n v="4694.9999999022111"/>
    <n v="78.249999998370185"/>
    <n v="1486.7499999690335"/>
    <n v="1"/>
    <s v="D539940"/>
    <s v="Closed"/>
    <x v="0"/>
  </r>
  <r>
    <s v="Marianna"/>
    <s v="ALTHA (12)"/>
    <x v="7"/>
    <x v="1475"/>
    <n v="4"/>
    <x v="4"/>
    <x v="0"/>
    <d v="2019-06-04T11:47:38"/>
    <d v="2019-06-04T11:24:00"/>
    <x v="1"/>
    <x v="5"/>
    <n v="1418.0000001797453"/>
    <n v="23.633333336329088"/>
    <n v="94.53333334531635"/>
    <n v="1"/>
    <s v="D539944"/>
    <s v="Closed"/>
    <x v="0"/>
  </r>
  <r>
    <s v="Marianna"/>
    <s v="ALTHA (12)"/>
    <x v="7"/>
    <x v="1476"/>
    <n v="3"/>
    <x v="10"/>
    <x v="0"/>
    <d v="2019-06-04T14:36:33"/>
    <d v="2019-06-04T11:26:00"/>
    <x v="1"/>
    <x v="5"/>
    <n v="11432.999999611638"/>
    <n v="190.54999999352731"/>
    <n v="571.64999998058192"/>
    <n v="1"/>
    <s v="D539953"/>
    <s v="Closed"/>
    <x v="0"/>
  </r>
  <r>
    <s v="Marianna"/>
    <s v="MARIANNA (14)"/>
    <x v="10"/>
    <x v="1477"/>
    <n v="2"/>
    <x v="5"/>
    <x v="0"/>
    <d v="2019-06-04T13:01:00"/>
    <d v="2019-06-04T12:20:00"/>
    <x v="1"/>
    <x v="5"/>
    <n v="2459.9999998463318"/>
    <n v="40.999999997438863"/>
    <n v="81.999999994877726"/>
    <n v="1"/>
    <s v="D539951"/>
    <s v="Closed"/>
    <x v="0"/>
  </r>
  <r>
    <s v="Fernandina Beach"/>
    <s v="STEPDOWN (22)"/>
    <x v="14"/>
    <x v="1478"/>
    <n v="8"/>
    <x v="2"/>
    <x v="0"/>
    <d v="2019-06-04T15:48:18"/>
    <d v="2019-06-04T13:10:57"/>
    <x v="1"/>
    <x v="5"/>
    <n v="9440.9999997820705"/>
    <n v="157.34999999636784"/>
    <n v="1258.7999999709427"/>
    <n v="1"/>
    <s v="D539952"/>
    <s v="Closed"/>
    <x v="0"/>
  </r>
  <r>
    <s v="Fernandina Beach"/>
    <s v="JL TERRY (23)"/>
    <x v="18"/>
    <x v="1479"/>
    <n v="1"/>
    <x v="10"/>
    <x v="0"/>
    <d v="2019-06-05T02:22:06"/>
    <d v="2019-06-04T23:20:00"/>
    <x v="1"/>
    <x v="5"/>
    <n v="10926.000000536442"/>
    <n v="182.1000000089407"/>
    <n v="182.1000000089407"/>
    <n v="1"/>
    <s v="C539954"/>
    <s v="Closed"/>
    <x v="0"/>
  </r>
  <r>
    <s v="Marianna"/>
    <s v="MARIANNA (14)"/>
    <x v="10"/>
    <x v="1480"/>
    <n v="1"/>
    <x v="5"/>
    <x v="0"/>
    <d v="2019-06-05T08:20:14"/>
    <d v="2019-06-05T07:28:00"/>
    <x v="1"/>
    <x v="5"/>
    <n v="3133.9999996125698"/>
    <n v="52.233333326876163"/>
    <n v="52.233333326876163"/>
    <n v="1"/>
    <s v="C539955"/>
    <s v="Closed"/>
    <x v="0"/>
  </r>
  <r>
    <s v="Marianna"/>
    <s v="CHIPOLA (15)"/>
    <x v="4"/>
    <x v="1481"/>
    <n v="1"/>
    <x v="5"/>
    <x v="0"/>
    <d v="2019-06-06T01:15:28"/>
    <d v="2019-06-06T00:26:00"/>
    <x v="1"/>
    <x v="5"/>
    <n v="2967.9999997839332"/>
    <n v="49.466666663065553"/>
    <n v="49.466666663065553"/>
    <n v="1"/>
    <s v="C539960"/>
    <s v="Closed"/>
    <x v="0"/>
  </r>
  <r>
    <s v="Marianna"/>
    <s v="CHIPOLA (15)"/>
    <x v="0"/>
    <x v="1157"/>
    <n v="4"/>
    <x v="1"/>
    <x v="0"/>
    <d v="2019-06-06T17:08:31"/>
    <d v="2019-06-06T15:20:48"/>
    <x v="1"/>
    <x v="5"/>
    <n v="6463.0000001750886"/>
    <n v="107.71666666958481"/>
    <n v="430.86666667833924"/>
    <n v="1"/>
    <s v="D539966"/>
    <s v="Closed"/>
    <x v="0"/>
  </r>
  <r>
    <s v="Marianna"/>
    <s v="CAVERNS ROAD (11)"/>
    <x v="9"/>
    <x v="1482"/>
    <n v="1"/>
    <x v="1"/>
    <x v="0"/>
    <d v="2019-06-06T17:28:21"/>
    <d v="2019-06-06T16:35:00"/>
    <x v="1"/>
    <x v="5"/>
    <n v="3201.0000001871958"/>
    <n v="53.350000003119931"/>
    <n v="53.350000003119931"/>
    <n v="1"/>
    <s v="C539965"/>
    <s v="Closed"/>
    <x v="0"/>
  </r>
  <r>
    <s v="Marianna"/>
    <s v="ALTHA (12)"/>
    <x v="6"/>
    <x v="6"/>
    <n v="59"/>
    <x v="1"/>
    <x v="0"/>
    <d v="2019-06-07T07:10:38"/>
    <d v="2019-06-07T05:58:01"/>
    <x v="1"/>
    <x v="5"/>
    <n v="4357.0000000996515"/>
    <n v="72.616666668327525"/>
    <n v="4284.383333431324"/>
    <n v="1"/>
    <s v="D539970"/>
    <s v="Closed"/>
    <x v="0"/>
  </r>
  <r>
    <s v="Marianna"/>
    <s v="CHIPOLA (15)"/>
    <x v="4"/>
    <x v="389"/>
    <n v="1"/>
    <x v="5"/>
    <x v="0"/>
    <d v="2019-06-07T11:56:04"/>
    <d v="2019-06-07T11:15:00"/>
    <x v="1"/>
    <x v="5"/>
    <n v="2464.0000001527369"/>
    <n v="41.066666669212282"/>
    <n v="41.066666669212282"/>
    <n v="1"/>
    <s v="D539975"/>
    <s v="Closed"/>
    <x v="0"/>
  </r>
  <r>
    <s v="Fernandina Beach"/>
    <s v="JL TERRY (23)"/>
    <x v="13"/>
    <x v="970"/>
    <n v="21"/>
    <x v="1"/>
    <x v="0"/>
    <d v="2019-06-07T13:36:02"/>
    <d v="2019-06-07T11:59:00"/>
    <x v="1"/>
    <x v="5"/>
    <n v="5821.9999999506399"/>
    <n v="97.033333332510665"/>
    <n v="2037.699999982724"/>
    <n v="1"/>
    <s v="D539978"/>
    <s v="Closed"/>
    <x v="0"/>
  </r>
  <r>
    <s v="Marianna"/>
    <s v="MARIANNA (14)"/>
    <x v="5"/>
    <x v="1483"/>
    <n v="5"/>
    <x v="1"/>
    <x v="0"/>
    <d v="2019-06-07T20:26:39"/>
    <d v="2019-06-07T18:38:00"/>
    <x v="1"/>
    <x v="5"/>
    <n v="6519.0000000642613"/>
    <n v="108.65000000107102"/>
    <n v="543.2500000053551"/>
    <n v="1"/>
    <s v="D539984"/>
    <s v="Closed"/>
    <x v="0"/>
  </r>
  <r>
    <s v="Marianna"/>
    <s v="MARIANNA (14)"/>
    <x v="16"/>
    <x v="185"/>
    <n v="102"/>
    <x v="1"/>
    <x v="0"/>
    <d v="2019-06-07T21:47:12"/>
    <d v="2019-06-07T20:37:00"/>
    <x v="1"/>
    <x v="5"/>
    <n v="4212.0000001508743"/>
    <n v="70.200000002514571"/>
    <n v="7160.4000002564862"/>
    <n v="1"/>
    <s v="D539998"/>
    <s v="Closed"/>
    <x v="0"/>
  </r>
  <r>
    <s v="Marianna"/>
    <s v="MARIANNA (14)"/>
    <x v="5"/>
    <x v="1484"/>
    <n v="1"/>
    <x v="1"/>
    <x v="0"/>
    <d v="2019-06-08T07:56:15"/>
    <d v="2019-06-08T07:04:00"/>
    <x v="1"/>
    <x v="5"/>
    <n v="3134.9999998463318"/>
    <n v="52.249999997438863"/>
    <n v="52.249999997438863"/>
    <n v="1"/>
    <s v="C540003"/>
    <s v="Closed"/>
    <x v="0"/>
  </r>
  <r>
    <s v="Marianna"/>
    <s v="MARIANNA (14)"/>
    <x v="10"/>
    <x v="73"/>
    <n v="15"/>
    <x v="1"/>
    <x v="0"/>
    <d v="2019-06-08T08:30:00"/>
    <d v="2019-06-08T07:37:00"/>
    <x v="1"/>
    <x v="5"/>
    <n v="3179.9999996786937"/>
    <n v="52.999999994644895"/>
    <n v="794.99999991967343"/>
    <n v="1"/>
    <s v="D540008"/>
    <s v="Closed"/>
    <x v="0"/>
  </r>
  <r>
    <s v="Marianna"/>
    <s v="CAVERNS ROAD (11)"/>
    <x v="9"/>
    <x v="1485"/>
    <n v="26"/>
    <x v="1"/>
    <x v="0"/>
    <d v="2019-06-08T13:54:05"/>
    <d v="2019-06-08T12:38:00"/>
    <x v="1"/>
    <x v="5"/>
    <n v="4565.0000003166497"/>
    <n v="76.083333338610828"/>
    <n v="1978.1666668038815"/>
    <n v="1"/>
    <s v="D540015"/>
    <s v="Closed"/>
    <x v="0"/>
  </r>
  <r>
    <s v="Marianna"/>
    <s v="MARIANNA (14)"/>
    <x v="10"/>
    <x v="108"/>
    <n v="15"/>
    <x v="1"/>
    <x v="0"/>
    <d v="2019-06-08T15:56:33"/>
    <d v="2019-06-08T14:44:42"/>
    <x v="1"/>
    <x v="5"/>
    <n v="4311.0000000335276"/>
    <n v="71.850000000558794"/>
    <n v="1077.7500000083819"/>
    <n v="1"/>
    <s v="D540019"/>
    <s v="Closed"/>
    <x v="0"/>
  </r>
  <r>
    <s v="Marianna"/>
    <s v="CHIPOLA (15)"/>
    <x v="0"/>
    <x v="647"/>
    <n v="13"/>
    <x v="1"/>
    <x v="0"/>
    <d v="2019-06-08T19:07:39"/>
    <d v="2019-06-08T17:39:27"/>
    <x v="1"/>
    <x v="5"/>
    <n v="5292.0000005280599"/>
    <n v="88.200000008800998"/>
    <n v="1146.600000114413"/>
    <n v="1"/>
    <s v="D540023"/>
    <s v="Closed"/>
    <x v="0"/>
  </r>
  <r>
    <s v="Fernandina Beach"/>
    <s v="STEPDOWN (22)"/>
    <x v="14"/>
    <x v="1486"/>
    <n v="56"/>
    <x v="2"/>
    <x v="0"/>
    <d v="2019-06-08T21:30:39"/>
    <d v="2019-06-08T20:11:32"/>
    <x v="1"/>
    <x v="5"/>
    <n v="4747.0000001136214"/>
    <n v="79.116666668560356"/>
    <n v="4430.5333334393799"/>
    <n v="1"/>
    <s v="D540032"/>
    <s v="Closed"/>
    <x v="0"/>
  </r>
  <r>
    <s v="Fernandina Beach"/>
    <s v="JL TERRY (23)"/>
    <x v="13"/>
    <x v="473"/>
    <n v="18"/>
    <x v="7"/>
    <x v="0"/>
    <d v="2019-06-08T22:41:57"/>
    <d v="2019-06-08T21:55:31"/>
    <x v="1"/>
    <x v="5"/>
    <n v="2785.9999999869615"/>
    <n v="46.433333333116025"/>
    <n v="835.79999999608845"/>
    <n v="1"/>
    <s v="D540043"/>
    <s v="Closed"/>
    <x v="0"/>
  </r>
  <r>
    <s v="Marianna"/>
    <s v="MARIANNA (14)"/>
    <x v="10"/>
    <x v="1487"/>
    <n v="1"/>
    <x v="7"/>
    <x v="0"/>
    <d v="2019-06-09T06:53:40"/>
    <d v="2019-06-09T05:52:00"/>
    <x v="1"/>
    <x v="5"/>
    <n v="3700.0000005355105"/>
    <n v="61.666666675591841"/>
    <n v="61.666666675591841"/>
    <n v="1"/>
    <s v="C540044"/>
    <s v="Closed"/>
    <x v="0"/>
  </r>
  <r>
    <s v="Marianna"/>
    <s v="CAVERNS ROAD (11)"/>
    <x v="8"/>
    <x v="1488"/>
    <n v="1"/>
    <x v="7"/>
    <x v="0"/>
    <d v="2019-06-09T07:37:55"/>
    <d v="2019-06-09T06:30:57"/>
    <x v="1"/>
    <x v="5"/>
    <n v="4018.0000000633299"/>
    <n v="66.966666667722166"/>
    <n v="66.966666667722166"/>
    <n v="1"/>
    <s v="C540046"/>
    <s v="Closed"/>
    <x v="0"/>
  </r>
  <r>
    <s v="Marianna"/>
    <s v="ALTHA (12)"/>
    <x v="7"/>
    <x v="942"/>
    <n v="1"/>
    <x v="7"/>
    <x v="0"/>
    <d v="2019-06-09T09:50:14"/>
    <d v="2019-06-09T06:53:16"/>
    <x v="1"/>
    <x v="5"/>
    <n v="10617.999999574386"/>
    <n v="176.96666665957309"/>
    <n v="176.96666665957309"/>
    <n v="1"/>
    <s v="C540047"/>
    <s v="Closed"/>
    <x v="0"/>
  </r>
  <r>
    <s v="Marianna"/>
    <s v="MARIANNA (14)"/>
    <x v="5"/>
    <x v="919"/>
    <n v="8"/>
    <x v="1"/>
    <x v="0"/>
    <d v="2019-06-09T08:09:42"/>
    <d v="2019-06-09T07:31:55"/>
    <x v="1"/>
    <x v="5"/>
    <n v="2266.9999999925494"/>
    <n v="37.783333333209157"/>
    <n v="302.26666666567326"/>
    <n v="1"/>
    <s v="D540050"/>
    <s v="Closed"/>
    <x v="0"/>
  </r>
  <r>
    <s v="Marianna"/>
    <s v="MARIANNA (14)"/>
    <x v="5"/>
    <x v="325"/>
    <n v="34"/>
    <x v="1"/>
    <x v="0"/>
    <d v="2019-06-09T10:39:29"/>
    <d v="2019-06-09T08:11:00"/>
    <x v="1"/>
    <x v="5"/>
    <n v="8908.9999998919666"/>
    <n v="148.48333333153278"/>
    <n v="5048.4333332721144"/>
    <n v="1"/>
    <s v="D540063"/>
    <s v="Closed"/>
    <x v="0"/>
  </r>
  <r>
    <s v="Marianna"/>
    <s v="MARIANNA (14)"/>
    <x v="5"/>
    <x v="951"/>
    <n v="47"/>
    <x v="7"/>
    <x v="0"/>
    <d v="2019-06-09T10:44:00"/>
    <d v="2019-06-09T08:32:00"/>
    <x v="1"/>
    <x v="5"/>
    <n v="7920.0000000419095"/>
    <n v="132.00000000069849"/>
    <n v="6204.0000000328291"/>
    <n v="1"/>
    <s v="D540639"/>
    <s v="Closed"/>
    <x v="0"/>
  </r>
  <r>
    <s v="Marianna"/>
    <s v="CHIPOLA (15)"/>
    <x v="1"/>
    <x v="1489"/>
    <n v="1"/>
    <x v="5"/>
    <x v="0"/>
    <d v="2019-06-09T11:37:54"/>
    <d v="2019-06-09T09:09:48"/>
    <x v="1"/>
    <x v="5"/>
    <n v="8886.000000173226"/>
    <n v="148.1000000028871"/>
    <n v="148.1000000028871"/>
    <n v="1"/>
    <s v="C540059"/>
    <s v="Closed"/>
    <x v="0"/>
  </r>
  <r>
    <s v="Marianna"/>
    <s v="MARIANNA (14)"/>
    <x v="5"/>
    <x v="1490"/>
    <n v="1"/>
    <x v="7"/>
    <x v="0"/>
    <d v="2019-06-09T12:28:00"/>
    <d v="2019-06-09T10:12:00"/>
    <x v="1"/>
    <x v="5"/>
    <n v="8159.999999566935"/>
    <n v="135.99999999278225"/>
    <n v="135.99999999278225"/>
    <n v="1"/>
    <s v="C540065"/>
    <s v="Closed"/>
    <x v="0"/>
  </r>
  <r>
    <s v="Marianna"/>
    <s v="MARIANNA (14)"/>
    <x v="5"/>
    <x v="1491"/>
    <n v="1"/>
    <x v="7"/>
    <x v="0"/>
    <d v="2019-06-09T11:56:38"/>
    <d v="2019-06-09T10:18:00"/>
    <x v="1"/>
    <x v="5"/>
    <n v="5917.9999997606501"/>
    <n v="98.633333329344168"/>
    <n v="98.633333329344168"/>
    <n v="1"/>
    <s v="C540066"/>
    <s v="Closed"/>
    <x v="0"/>
  </r>
  <r>
    <s v="Marianna"/>
    <s v="MARIANNA (14)"/>
    <x v="16"/>
    <x v="1492"/>
    <n v="1"/>
    <x v="5"/>
    <x v="0"/>
    <d v="2019-06-09T12:01:28"/>
    <d v="2019-06-09T10:21:57"/>
    <x v="1"/>
    <x v="5"/>
    <n v="5970.9999995771796"/>
    <n v="99.516666659619659"/>
    <n v="99.516666659619659"/>
    <n v="1"/>
    <s v="C540067"/>
    <s v="Closed"/>
    <x v="0"/>
  </r>
  <r>
    <s v="Marianna"/>
    <s v="MARIANNA (14)"/>
    <x v="5"/>
    <x v="1493"/>
    <n v="1"/>
    <x v="1"/>
    <x v="0"/>
    <d v="2019-06-09T11:40:48"/>
    <d v="2019-06-09T10:30:00"/>
    <x v="1"/>
    <x v="5"/>
    <n v="4247.9999997653067"/>
    <n v="70.799999996088445"/>
    <n v="70.799999996088445"/>
    <n v="1"/>
    <s v="C540068"/>
    <s v="Closed"/>
    <x v="0"/>
  </r>
  <r>
    <s v="Marianna"/>
    <s v="MARIANNA (14)"/>
    <x v="5"/>
    <x v="1494"/>
    <n v="2"/>
    <x v="7"/>
    <x v="0"/>
    <d v="2019-06-09T11:30:58"/>
    <d v="2019-06-09T10:44:00"/>
    <x v="1"/>
    <x v="5"/>
    <n v="2817.9999999236315"/>
    <n v="46.966666665393859"/>
    <n v="93.933333330787718"/>
    <n v="1"/>
    <s v="D540070"/>
    <s v="Closed"/>
    <x v="0"/>
  </r>
  <r>
    <s v="Marianna"/>
    <s v="ALTHA (12)"/>
    <x v="7"/>
    <x v="1495"/>
    <n v="1"/>
    <x v="7"/>
    <x v="0"/>
    <d v="2019-06-09T15:06:33"/>
    <d v="2019-06-09T13:44:00"/>
    <x v="1"/>
    <x v="5"/>
    <n v="4952.9999998630956"/>
    <n v="82.54999999771826"/>
    <n v="82.54999999771826"/>
    <n v="1"/>
    <s v="C540071"/>
    <s v="Closed"/>
    <x v="0"/>
  </r>
  <r>
    <s v="Marianna"/>
    <s v="ALTHA (12)"/>
    <x v="7"/>
    <x v="1495"/>
    <n v="1"/>
    <x v="1"/>
    <x v="0"/>
    <d v="2019-06-09T21:46:38"/>
    <d v="2019-06-09T20:26:28"/>
    <x v="1"/>
    <x v="5"/>
    <n v="4810.0000003818423"/>
    <n v="80.166666673030704"/>
    <n v="80.166666673030704"/>
    <n v="1"/>
    <s v="C540073"/>
    <s v="Closed"/>
    <x v="0"/>
  </r>
  <r>
    <s v="Marianna"/>
    <s v="ALTHA (12)"/>
    <x v="7"/>
    <x v="19"/>
    <n v="6"/>
    <x v="7"/>
    <x v="0"/>
    <d v="2019-06-10T10:41:35"/>
    <d v="2019-06-10T08:10:00"/>
    <x v="1"/>
    <x v="5"/>
    <n v="9094.9999999953434"/>
    <n v="151.58333333325572"/>
    <n v="909.49999999953434"/>
    <n v="1"/>
    <s v="D540078"/>
    <s v="Closed"/>
    <x v="0"/>
  </r>
  <r>
    <s v="Marianna"/>
    <s v="CHIPOLA (15)"/>
    <x v="0"/>
    <x v="1496"/>
    <n v="1"/>
    <x v="7"/>
    <x v="0"/>
    <d v="2019-06-10T09:42:53"/>
    <d v="2019-06-10T09:05:00"/>
    <x v="1"/>
    <x v="5"/>
    <n v="2273.0000001378357"/>
    <n v="37.883333335630596"/>
    <n v="37.883333335630596"/>
    <n v="1"/>
    <s v="C540075"/>
    <s v="Closed"/>
    <x v="0"/>
  </r>
  <r>
    <s v="Marianna"/>
    <s v="CHIPOLA (15)"/>
    <x v="4"/>
    <x v="1497"/>
    <n v="1"/>
    <x v="10"/>
    <x v="0"/>
    <d v="2019-06-10T12:02:47"/>
    <d v="2019-06-10T09:55:00"/>
    <x v="1"/>
    <x v="5"/>
    <n v="7666.9999999925494"/>
    <n v="127.78333333320916"/>
    <n v="127.78333333320916"/>
    <n v="1"/>
    <s v="C540077"/>
    <s v="Closed"/>
    <x v="0"/>
  </r>
  <r>
    <s v="Marianna"/>
    <s v="CHIPOLA (15)"/>
    <x v="3"/>
    <x v="308"/>
    <n v="30"/>
    <x v="1"/>
    <x v="0"/>
    <d v="2019-06-10T14:25:30"/>
    <d v="2019-06-10T13:27:00"/>
    <x v="1"/>
    <x v="5"/>
    <n v="3510.0000001257285"/>
    <n v="58.500000002095476"/>
    <n v="1755.0000000628643"/>
    <n v="1"/>
    <s v="D540086"/>
    <s v="Closed"/>
    <x v="0"/>
  </r>
  <r>
    <s v="Marianna"/>
    <s v="CHIPOLA (15)"/>
    <x v="3"/>
    <x v="1239"/>
    <n v="6"/>
    <x v="1"/>
    <x v="0"/>
    <d v="2019-06-10T15:31:12"/>
    <d v="2019-06-10T14:40:00"/>
    <x v="1"/>
    <x v="5"/>
    <n v="3072.0000002067536"/>
    <n v="51.200000003445894"/>
    <n v="307.20000002067536"/>
    <n v="1"/>
    <s v="D540088"/>
    <s v="Closed"/>
    <x v="0"/>
  </r>
  <r>
    <s v="Fernandina Beach"/>
    <s v="AIP (24)"/>
    <x v="11"/>
    <x v="493"/>
    <n v="6"/>
    <x v="7"/>
    <x v="0"/>
    <d v="2019-06-10T15:32:03"/>
    <d v="2019-06-10T14:49:00"/>
    <x v="1"/>
    <x v="5"/>
    <n v="2583.0000003101304"/>
    <n v="43.05000000516884"/>
    <n v="258.30000003101304"/>
    <n v="1"/>
    <s v="D540092"/>
    <s v="Closed"/>
    <x v="0"/>
  </r>
  <r>
    <s v="Marianna"/>
    <s v="CHIPOLA (15)"/>
    <x v="1"/>
    <x v="1498"/>
    <n v="1"/>
    <x v="3"/>
    <x v="1"/>
    <d v="2019-06-10T15:20:18"/>
    <d v="2019-06-10T14:50:00"/>
    <x v="1"/>
    <x v="5"/>
    <n v="1818.0000000167638"/>
    <n v="30.300000000279397"/>
    <n v="30.300000000279397"/>
    <n v="1"/>
    <s v="C540090"/>
    <s v="Closed"/>
    <x v="1"/>
  </r>
  <r>
    <s v="Fernandina Beach"/>
    <s v="JL TERRY (23)"/>
    <x v="22"/>
    <x v="1499"/>
    <n v="16"/>
    <x v="7"/>
    <x v="0"/>
    <d v="2019-06-10T16:17:55"/>
    <d v="2019-06-10T15:34:00"/>
    <x v="1"/>
    <x v="5"/>
    <n v="2635.0000005215406"/>
    <n v="43.916666675359011"/>
    <n v="702.66666680574417"/>
    <n v="1"/>
    <s v="D540095"/>
    <s v="Closed"/>
    <x v="0"/>
  </r>
  <r>
    <s v="Marianna"/>
    <s v="MARIANNA (14)"/>
    <x v="5"/>
    <x v="1086"/>
    <n v="5"/>
    <x v="1"/>
    <x v="0"/>
    <d v="2019-06-10T20:25:30"/>
    <d v="2019-06-10T17:47:00"/>
    <x v="1"/>
    <x v="5"/>
    <n v="9510.0000001955777"/>
    <n v="158.50000000325963"/>
    <n v="792.50000001629815"/>
    <n v="1"/>
    <s v="D540101"/>
    <s v="Closed"/>
    <x v="0"/>
  </r>
  <r>
    <s v="Fernandina Beach"/>
    <s v="AIP (24)"/>
    <x v="11"/>
    <x v="1500"/>
    <n v="2"/>
    <x v="2"/>
    <x v="0"/>
    <d v="2019-06-11T08:59:39"/>
    <d v="2019-06-11T07:11:00"/>
    <x v="1"/>
    <x v="5"/>
    <n v="6519.0000000642613"/>
    <n v="108.65000000107102"/>
    <n v="217.30000000214204"/>
    <n v="1"/>
    <s v="D540105"/>
    <s v="Closed"/>
    <x v="0"/>
  </r>
  <r>
    <s v="Fernandina Beach"/>
    <s v="JL TERRY (23)"/>
    <x v="21"/>
    <x v="468"/>
    <n v="30"/>
    <x v="5"/>
    <x v="0"/>
    <d v="2019-06-11T10:10:49"/>
    <d v="2019-06-11T09:20:00"/>
    <x v="1"/>
    <x v="5"/>
    <n v="3048.9999998593703"/>
    <n v="50.816666664322838"/>
    <n v="1524.4999999296851"/>
    <n v="1"/>
    <s v="D540112"/>
    <s v="Closed"/>
    <x v="0"/>
  </r>
  <r>
    <s v="Marianna"/>
    <s v="CHIPOLA (15)"/>
    <x v="0"/>
    <x v="1501"/>
    <n v="1"/>
    <x v="7"/>
    <x v="0"/>
    <d v="2019-06-11T13:46:59"/>
    <d v="2019-06-11T11:50:00"/>
    <x v="1"/>
    <x v="5"/>
    <n v="7019.0000000176951"/>
    <n v="116.98333333362825"/>
    <n v="116.98333333362825"/>
    <n v="1"/>
    <s v="D540115"/>
    <s v="Closed"/>
    <x v="0"/>
  </r>
  <r>
    <s v="Marianna"/>
    <s v="CHIPOLA (15)"/>
    <x v="0"/>
    <x v="322"/>
    <n v="90"/>
    <x v="1"/>
    <x v="0"/>
    <d v="2019-06-11T19:12:52"/>
    <d v="2019-06-11T17:55:03"/>
    <x v="1"/>
    <x v="5"/>
    <n v="4669.0000001108274"/>
    <n v="77.81666666851379"/>
    <n v="7003.5000001662411"/>
    <n v="1"/>
    <s v="D540149"/>
    <s v="Closed"/>
    <x v="0"/>
  </r>
  <r>
    <s v="Marianna"/>
    <s v="MARIANNA (14)"/>
    <x v="15"/>
    <x v="1502"/>
    <n v="4"/>
    <x v="1"/>
    <x v="0"/>
    <d v="2019-06-11T21:45:13"/>
    <d v="2019-06-11T18:14:08"/>
    <x v="1"/>
    <x v="5"/>
    <n v="12664.999999688007"/>
    <n v="211.08333332813345"/>
    <n v="844.3333333125338"/>
    <n v="1"/>
    <s v="D540162"/>
    <s v="Closed"/>
    <x v="0"/>
  </r>
  <r>
    <s v="Marianna"/>
    <s v="MARIANNA (14)"/>
    <x v="10"/>
    <x v="1322"/>
    <n v="63"/>
    <x v="1"/>
    <x v="0"/>
    <d v="2019-06-11T20:15:03"/>
    <d v="2019-06-11T18:31:05"/>
    <x v="1"/>
    <x v="5"/>
    <n v="6238.0000003846362"/>
    <n v="103.96666667307727"/>
    <n v="6549.900000403868"/>
    <n v="1"/>
    <s v="D540159"/>
    <s v="Closed"/>
    <x v="0"/>
  </r>
  <r>
    <s v="Marianna"/>
    <s v="BLOUNTSTOWN (18)"/>
    <x v="17"/>
    <x v="1328"/>
    <n v="75"/>
    <x v="0"/>
    <x v="0"/>
    <d v="2019-06-12T11:23:23"/>
    <d v="2019-06-12T09:42:00"/>
    <x v="1"/>
    <x v="5"/>
    <n v="6082.9999999841675"/>
    <n v="101.38333333306946"/>
    <n v="7603.7499999802094"/>
    <n v="1"/>
    <s v="D540167"/>
    <s v="Closed"/>
    <x v="0"/>
  </r>
  <r>
    <s v="Fernandina Beach"/>
    <s v="JL TERRY (23)"/>
    <x v="22"/>
    <x v="1503"/>
    <n v="6"/>
    <x v="1"/>
    <x v="0"/>
    <d v="2019-06-12T12:27:00"/>
    <d v="2019-06-12T11:44:00"/>
    <x v="1"/>
    <x v="5"/>
    <n v="2580.0000002374873"/>
    <n v="43.000000003958121"/>
    <n v="258.00000002374873"/>
    <n v="1"/>
    <s v="D540171"/>
    <s v="Closed"/>
    <x v="0"/>
  </r>
  <r>
    <s v="Marianna"/>
    <s v="MARIANNA (14)"/>
    <x v="10"/>
    <x v="1504"/>
    <n v="1"/>
    <x v="5"/>
    <x v="0"/>
    <d v="2019-06-12T12:19:40"/>
    <d v="2019-06-12T11:51:00"/>
    <x v="1"/>
    <x v="5"/>
    <n v="1719.9999997392297"/>
    <n v="28.666666662320495"/>
    <n v="28.666666662320495"/>
    <n v="1"/>
    <s v="C540172"/>
    <s v="Closed"/>
    <x v="0"/>
  </r>
  <r>
    <s v="Marianna"/>
    <s v="BLOUNTSTOWN (18)"/>
    <x v="17"/>
    <x v="1505"/>
    <n v="1"/>
    <x v="6"/>
    <x v="1"/>
    <d v="2019-06-12T16:33:12"/>
    <d v="2019-06-12T15:15:00"/>
    <x v="1"/>
    <x v="5"/>
    <n v="4692.0000004582107"/>
    <n v="78.200000007636845"/>
    <n v="78.200000007636845"/>
    <n v="1"/>
    <s v="C540175"/>
    <s v="Closed"/>
    <x v="0"/>
  </r>
  <r>
    <s v="Fernandina Beach"/>
    <s v="JL TERRY (23)"/>
    <x v="18"/>
    <x v="1506"/>
    <n v="4"/>
    <x v="7"/>
    <x v="0"/>
    <d v="2019-06-12T21:44:48"/>
    <d v="2019-06-12T19:22:34"/>
    <x v="1"/>
    <x v="5"/>
    <n v="8533.9999996125698"/>
    <n v="142.23333332687616"/>
    <n v="568.93333330750465"/>
    <n v="1"/>
    <s v="D540190"/>
    <s v="Closed"/>
    <x v="0"/>
  </r>
  <r>
    <s v="Fernandina Beach"/>
    <s v="STEPDOWN (22)"/>
    <x v="14"/>
    <x v="1486"/>
    <n v="56"/>
    <x v="1"/>
    <x v="0"/>
    <d v="2019-06-12T21:00:51"/>
    <d v="2019-06-12T19:38:13"/>
    <x v="1"/>
    <x v="5"/>
    <n v="4957.9999997746199"/>
    <n v="82.633333329576999"/>
    <n v="4627.4666664563119"/>
    <n v="1"/>
    <s v="D540188"/>
    <s v="Closed"/>
    <x v="0"/>
  </r>
  <r>
    <s v="Marianna"/>
    <s v="CHIPOLA (15)"/>
    <x v="4"/>
    <x v="1507"/>
    <n v="1"/>
    <x v="7"/>
    <x v="0"/>
    <d v="2019-06-13T10:31:48"/>
    <d v="2019-06-13T09:38:00"/>
    <x v="1"/>
    <x v="5"/>
    <n v="3228.0000002123415"/>
    <n v="53.800000003539026"/>
    <n v="53.800000003539026"/>
    <n v="1"/>
    <s v="C540193"/>
    <s v="Closed"/>
    <x v="0"/>
  </r>
  <r>
    <s v="Marianna"/>
    <s v="ALTHA (12)"/>
    <x v="7"/>
    <x v="1508"/>
    <n v="25"/>
    <x v="0"/>
    <x v="0"/>
    <d v="2019-06-13T13:04:35"/>
    <d v="2019-06-13T11:13:00"/>
    <x v="1"/>
    <x v="5"/>
    <n v="6694.9999997159466"/>
    <n v="111.58333332859911"/>
    <n v="2789.5833332149778"/>
    <n v="1"/>
    <s v="D540197"/>
    <s v="Closed"/>
    <x v="0"/>
  </r>
  <r>
    <s v="Marianna"/>
    <s v="MARIANNA (14)"/>
    <x v="5"/>
    <x v="653"/>
    <n v="1"/>
    <x v="5"/>
    <x v="0"/>
    <d v="2019-06-13T14:04:45"/>
    <d v="2019-06-13T13:03:02"/>
    <x v="1"/>
    <x v="5"/>
    <n v="3702.9999999795109"/>
    <n v="61.716666666325182"/>
    <n v="61.716666666325182"/>
    <n v="1"/>
    <s v="D540199"/>
    <s v="Closed"/>
    <x v="0"/>
  </r>
  <r>
    <s v="Fernandina Beach"/>
    <s v="AIP (24)"/>
    <x v="30"/>
    <x v="1509"/>
    <n v="1"/>
    <x v="1"/>
    <x v="0"/>
    <d v="2019-06-13T15:07:18"/>
    <d v="2019-06-13T14:33:00"/>
    <x v="1"/>
    <x v="5"/>
    <n v="2058.000000170432"/>
    <n v="34.300000002840534"/>
    <n v="34.300000002840534"/>
    <n v="1"/>
    <s v="C540200"/>
    <s v="Closed"/>
    <x v="0"/>
  </r>
  <r>
    <s v="Marianna"/>
    <s v="MARIANNA (14)"/>
    <x v="16"/>
    <x v="1510"/>
    <n v="5"/>
    <x v="1"/>
    <x v="0"/>
    <d v="2019-06-13T19:17:01"/>
    <d v="2019-06-13T18:07:00"/>
    <x v="1"/>
    <x v="5"/>
    <n v="4201.0000000940636"/>
    <n v="70.016666668234393"/>
    <n v="350.08333334117197"/>
    <n v="1"/>
    <s v="D540202"/>
    <s v="Closed"/>
    <x v="0"/>
  </r>
  <r>
    <s v="Fernandina Beach"/>
    <s v="JL TERRY (23)"/>
    <x v="25"/>
    <x v="1511"/>
    <n v="1"/>
    <x v="4"/>
    <x v="0"/>
    <d v="2019-06-14T09:24:00"/>
    <d v="2019-06-14T08:50:00"/>
    <x v="1"/>
    <x v="5"/>
    <n v="2040.0000003632158"/>
    <n v="34.000000006053597"/>
    <n v="34.000000006053597"/>
    <n v="1"/>
    <s v="C540203"/>
    <s v="Closed"/>
    <x v="0"/>
  </r>
  <r>
    <s v="Marianna"/>
    <s v="MARIANNA (14)"/>
    <x v="10"/>
    <x v="1247"/>
    <n v="44"/>
    <x v="5"/>
    <x v="0"/>
    <d v="2019-06-15T06:58:37"/>
    <d v="2019-06-15T06:05:40"/>
    <x v="1"/>
    <x v="5"/>
    <n v="3176.9999996060506"/>
    <n v="52.949999993434176"/>
    <n v="2329.7999997111037"/>
    <n v="1"/>
    <s v="D540216"/>
    <s v="Closed"/>
    <x v="0"/>
  </r>
  <r>
    <s v="Marianna"/>
    <s v="CHIPOLA (15)"/>
    <x v="1"/>
    <x v="1512"/>
    <n v="1"/>
    <x v="5"/>
    <x v="0"/>
    <d v="2019-06-16T09:25:55"/>
    <d v="2019-06-16T08:30:21"/>
    <x v="1"/>
    <x v="5"/>
    <n v="3333.9999998454005"/>
    <n v="55.566666664090008"/>
    <n v="55.566666664090008"/>
    <n v="1"/>
    <s v="C540218"/>
    <s v="Closed"/>
    <x v="0"/>
  </r>
  <r>
    <s v="Marianna"/>
    <s v="MARIANNA (14)"/>
    <x v="10"/>
    <x v="108"/>
    <n v="15"/>
    <x v="7"/>
    <x v="0"/>
    <d v="2019-06-17T16:18:06"/>
    <d v="2019-06-17T14:50:00"/>
    <x v="1"/>
    <x v="5"/>
    <n v="5286.0000003827736"/>
    <n v="88.10000000637956"/>
    <n v="1321.5000000956934"/>
    <n v="1"/>
    <s v="D540234"/>
    <s v="Closed"/>
    <x v="0"/>
  </r>
  <r>
    <s v="Marianna"/>
    <s v="MARIANNA (14)"/>
    <x v="10"/>
    <x v="243"/>
    <n v="15"/>
    <x v="7"/>
    <x v="0"/>
    <d v="2019-06-17T15:57:48"/>
    <d v="2019-06-17T15:00:15"/>
    <x v="1"/>
    <x v="5"/>
    <n v="3453.000000002794"/>
    <n v="57.550000000046566"/>
    <n v="863.25000000069849"/>
    <n v="1"/>
    <s v="D540229"/>
    <s v="Closed"/>
    <x v="0"/>
  </r>
  <r>
    <s v="Marianna"/>
    <s v="MARIANNA (14)"/>
    <x v="10"/>
    <x v="1513"/>
    <n v="13"/>
    <x v="7"/>
    <x v="0"/>
    <d v="2019-06-17T16:36:45"/>
    <d v="2019-06-17T15:17:14"/>
    <x v="1"/>
    <x v="5"/>
    <n v="4770.9999994374812"/>
    <n v="79.516666657291353"/>
    <n v="1033.7166665447876"/>
    <n v="1"/>
    <s v="D540237"/>
    <s v="Closed"/>
    <x v="0"/>
  </r>
  <r>
    <s v="Marianna"/>
    <s v="ALTHA (12)"/>
    <x v="7"/>
    <x v="1514"/>
    <n v="1"/>
    <x v="7"/>
    <x v="0"/>
    <d v="2019-06-17T16:50:43"/>
    <d v="2019-06-17T15:39:00"/>
    <x v="1"/>
    <x v="5"/>
    <n v="4303.0000000493601"/>
    <n v="71.716666667489335"/>
    <n v="71.716666667489335"/>
    <n v="1"/>
    <s v="C540230"/>
    <s v="Closed"/>
    <x v="0"/>
  </r>
  <r>
    <s v="Marianna"/>
    <s v="CHIPOLA (15)"/>
    <x v="3"/>
    <x v="1515"/>
    <n v="1"/>
    <x v="4"/>
    <x v="0"/>
    <d v="2019-06-17T16:18:00"/>
    <d v="2019-06-17T15:44:00"/>
    <x v="1"/>
    <x v="5"/>
    <n v="2040.0000003632158"/>
    <n v="34.000000006053597"/>
    <n v="34.000000006053597"/>
    <n v="1"/>
    <s v="C540235"/>
    <s v="Closed"/>
    <x v="0"/>
  </r>
  <r>
    <s v="Fernandina Beach"/>
    <s v="JL TERRY (23)"/>
    <x v="13"/>
    <x v="1516"/>
    <n v="2"/>
    <x v="2"/>
    <x v="0"/>
    <d v="2019-06-18T10:43:45"/>
    <d v="2019-06-18T08:16:00"/>
    <x v="1"/>
    <x v="5"/>
    <n v="8864.9999996647239"/>
    <n v="147.74999999441206"/>
    <n v="295.49999998882413"/>
    <n v="1"/>
    <s v="D540243"/>
    <s v="Closed"/>
    <x v="0"/>
  </r>
  <r>
    <s v="Marianna"/>
    <s v="CHIPOLA (15)"/>
    <x v="0"/>
    <x v="1517"/>
    <n v="1"/>
    <x v="7"/>
    <x v="0"/>
    <d v="2019-06-19T09:50:53"/>
    <d v="2019-06-19T09:01:18"/>
    <x v="1"/>
    <x v="5"/>
    <n v="2975.0000001629815"/>
    <n v="49.583333336049691"/>
    <n v="49.583333336049691"/>
    <n v="1"/>
    <s v="C540246"/>
    <s v="Closed"/>
    <x v="0"/>
  </r>
  <r>
    <s v="Fernandina Beach"/>
    <s v="JL TERRY (23)"/>
    <x v="13"/>
    <x v="1518"/>
    <n v="7"/>
    <x v="1"/>
    <x v="0"/>
    <d v="2019-06-19T13:10:47"/>
    <d v="2019-06-19T11:36:00"/>
    <x v="1"/>
    <x v="5"/>
    <n v="5687.0000004535541"/>
    <n v="94.783333340892568"/>
    <n v="663.48333338624798"/>
    <n v="1"/>
    <s v="D540251"/>
    <s v="Closed"/>
    <x v="0"/>
  </r>
  <r>
    <s v="Fernandina Beach"/>
    <s v="JL TERRY (23)"/>
    <x v="18"/>
    <x v="1519"/>
    <n v="1"/>
    <x v="10"/>
    <x v="0"/>
    <d v="2019-06-19T12:45:29"/>
    <d v="2019-06-19T11:40:00"/>
    <x v="1"/>
    <x v="5"/>
    <n v="3929.0000000037253"/>
    <n v="65.483333333395422"/>
    <n v="65.483333333395422"/>
    <n v="1"/>
    <s v="C540248"/>
    <s v="Closed"/>
    <x v="0"/>
  </r>
  <r>
    <s v="Marianna"/>
    <s v="CHIPOLA (15)"/>
    <x v="1"/>
    <x v="1520"/>
    <n v="1"/>
    <x v="3"/>
    <x v="0"/>
    <d v="2019-06-19T15:15:50"/>
    <d v="2019-06-19T13:24:00"/>
    <x v="1"/>
    <x v="5"/>
    <n v="6710.0000000791624"/>
    <n v="111.83333333465271"/>
    <n v="111.83333333465271"/>
    <n v="1"/>
    <s v="C540252"/>
    <s v="Closed"/>
    <x v="1"/>
  </r>
  <r>
    <s v="Marianna"/>
    <s v="CHIPOLA (15)"/>
    <x v="1"/>
    <x v="1521"/>
    <n v="13"/>
    <x v="1"/>
    <x v="0"/>
    <d v="2019-06-19T14:50:33"/>
    <d v="2019-06-19T13:42:00"/>
    <x v="1"/>
    <x v="5"/>
    <n v="4113.0000002682209"/>
    <n v="68.550000004470348"/>
    <n v="891.15000005811453"/>
    <n v="1"/>
    <s v="D540257"/>
    <s v="Closed"/>
    <x v="0"/>
  </r>
  <r>
    <s v="Marianna"/>
    <s v="CAVERNS ROAD (11)"/>
    <x v="9"/>
    <x v="1522"/>
    <n v="9"/>
    <x v="7"/>
    <x v="0"/>
    <d v="2019-06-19T16:20:23"/>
    <d v="2019-06-19T15:40:00"/>
    <x v="1"/>
    <x v="5"/>
    <n v="2422.9999999981374"/>
    <n v="40.383333333302289"/>
    <n v="363.4499999997206"/>
    <n v="1"/>
    <s v="D540261"/>
    <s v="Closed"/>
    <x v="0"/>
  </r>
  <r>
    <s v="Marianna"/>
    <s v="CHIPOLA (15)"/>
    <x v="3"/>
    <x v="1301"/>
    <n v="9"/>
    <x v="1"/>
    <x v="0"/>
    <d v="2019-06-19T16:53:25"/>
    <d v="2019-06-19T15:55:00"/>
    <x v="1"/>
    <x v="5"/>
    <n v="3505.0000002142042"/>
    <n v="58.416666670236737"/>
    <n v="525.75000003213063"/>
    <n v="1"/>
    <s v="D540262"/>
    <s v="Closed"/>
    <x v="0"/>
  </r>
  <r>
    <s v="Fernandina Beach"/>
    <s v="STEPDOWN (22)"/>
    <x v="14"/>
    <x v="1523"/>
    <n v="1"/>
    <x v="2"/>
    <x v="1"/>
    <d v="2019-06-19T20:32:00"/>
    <d v="2019-06-19T19:12:00"/>
    <x v="1"/>
    <x v="5"/>
    <n v="4799.9999999301508"/>
    <n v="79.999999998835847"/>
    <n v="79.999999998835847"/>
    <n v="1"/>
    <s v="C540263"/>
    <s v="Closed"/>
    <x v="0"/>
  </r>
  <r>
    <s v="Marianna"/>
    <s v="ALTHA (12)"/>
    <x v="7"/>
    <x v="248"/>
    <n v="4"/>
    <x v="1"/>
    <x v="0"/>
    <d v="2019-06-20T11:30:23"/>
    <d v="2019-06-20T10:26:00"/>
    <x v="1"/>
    <x v="5"/>
    <n v="3863.000000291504"/>
    <n v="64.383333338191733"/>
    <n v="257.53333335276693"/>
    <n v="1"/>
    <s v="D540267"/>
    <s v="Closed"/>
    <x v="0"/>
  </r>
  <r>
    <s v="Marianna"/>
    <s v="ALTHA (12)"/>
    <x v="7"/>
    <x v="1524"/>
    <n v="6"/>
    <x v="1"/>
    <x v="0"/>
    <d v="2019-06-20T12:39:27"/>
    <d v="2019-06-20T10:29:54"/>
    <x v="1"/>
    <x v="5"/>
    <n v="7773.0000002542511"/>
    <n v="129.55000000423752"/>
    <n v="777.30000002542511"/>
    <n v="1"/>
    <s v="D540269"/>
    <s v="Closed"/>
    <x v="0"/>
  </r>
  <r>
    <s v="Marianna"/>
    <s v="CHIPOLA (15)"/>
    <x v="3"/>
    <x v="1525"/>
    <n v="1"/>
    <x v="1"/>
    <x v="0"/>
    <d v="2019-06-20T13:26:48"/>
    <d v="2019-06-20T13:00:00"/>
    <x v="1"/>
    <x v="5"/>
    <n v="1607.9999999608845"/>
    <n v="26.799999999348074"/>
    <n v="26.799999999348074"/>
    <n v="1"/>
    <s v="C540270"/>
    <s v="Closed"/>
    <x v="0"/>
  </r>
  <r>
    <s v="Marianna"/>
    <s v="ALTHA (12)"/>
    <x v="7"/>
    <x v="1526"/>
    <n v="2"/>
    <x v="1"/>
    <x v="0"/>
    <d v="2019-06-20T17:24:15"/>
    <d v="2019-06-20T15:14:00"/>
    <x v="1"/>
    <x v="5"/>
    <n v="7815.0000000139698"/>
    <n v="130.25000000023283"/>
    <n v="260.50000000046566"/>
    <n v="1"/>
    <s v="D540276"/>
    <s v="Closed"/>
    <x v="0"/>
  </r>
  <r>
    <s v="Marianna"/>
    <s v="CHIPOLA (15)"/>
    <x v="0"/>
    <x v="1527"/>
    <n v="1"/>
    <x v="0"/>
    <x v="0"/>
    <d v="2019-06-20T16:21:00"/>
    <d v="2019-06-20T16:01:29"/>
    <x v="1"/>
    <x v="5"/>
    <n v="1171.0000002756715"/>
    <n v="19.516666671261191"/>
    <n v="19.516666671261191"/>
    <n v="1"/>
    <s v="C540273"/>
    <s v="Closed"/>
    <x v="0"/>
  </r>
  <r>
    <s v="Marianna"/>
    <s v="CHIPOLA (15)"/>
    <x v="0"/>
    <x v="1527"/>
    <n v="1"/>
    <x v="2"/>
    <x v="0"/>
    <d v="2019-06-20T17:31:47"/>
    <d v="2019-06-20T16:47:00"/>
    <x v="1"/>
    <x v="5"/>
    <n v="2687.0000001043081"/>
    <n v="44.783333335071802"/>
    <n v="44.783333335071802"/>
    <n v="1"/>
    <s v="C540275"/>
    <s v="Closed"/>
    <x v="0"/>
  </r>
  <r>
    <s v="Marianna"/>
    <s v="CHIPOLA (15)"/>
    <x v="0"/>
    <x v="1528"/>
    <n v="1"/>
    <x v="2"/>
    <x v="0"/>
    <d v="2019-06-20T21:16:00"/>
    <d v="2019-06-20T18:23:00"/>
    <x v="1"/>
    <x v="5"/>
    <n v="10379.999999888241"/>
    <n v="172.99999999813735"/>
    <n v="172.99999999813735"/>
    <n v="1"/>
    <s v="D540278"/>
    <s v="Closed"/>
    <x v="0"/>
  </r>
  <r>
    <s v="Fernandina Beach"/>
    <s v="JL TERRY (23)"/>
    <x v="23"/>
    <x v="192"/>
    <n v="1"/>
    <x v="5"/>
    <x v="0"/>
    <d v="2019-06-21T14:28:54"/>
    <d v="2019-06-21T14:00:53"/>
    <x v="1"/>
    <x v="5"/>
    <n v="1681.0000000521541"/>
    <n v="28.016666667535901"/>
    <n v="28.016666667535901"/>
    <n v="1"/>
    <s v="C540282"/>
    <s v="Closed"/>
    <x v="0"/>
  </r>
  <r>
    <s v="Marianna"/>
    <s v="ALTHA (12)"/>
    <x v="7"/>
    <x v="1529"/>
    <n v="1"/>
    <x v="1"/>
    <x v="0"/>
    <d v="2019-06-22T23:30:33"/>
    <d v="2019-06-22T21:35:00"/>
    <x v="1"/>
    <x v="5"/>
    <n v="6933.0000000307336"/>
    <n v="115.55000000051223"/>
    <n v="115.55000000051223"/>
    <n v="1"/>
    <s v="C540286"/>
    <s v="Closed"/>
    <x v="0"/>
  </r>
  <r>
    <s v="Fernandina Beach"/>
    <s v="STEPDOWN (22)"/>
    <x v="12"/>
    <x v="1530"/>
    <n v="45"/>
    <x v="5"/>
    <x v="0"/>
    <d v="2019-06-23T06:36:43"/>
    <d v="2019-06-23T04:28:00"/>
    <x v="1"/>
    <x v="5"/>
    <n v="7722.999999881722"/>
    <n v="128.71666666469537"/>
    <n v="5792.2499999112915"/>
    <n v="1"/>
    <s v="D540290"/>
    <s v="Closed"/>
    <x v="0"/>
  </r>
  <r>
    <s v="Marianna"/>
    <s v="MARIANNA (14)"/>
    <x v="10"/>
    <x v="1360"/>
    <n v="48"/>
    <x v="1"/>
    <x v="0"/>
    <d v="2019-06-23T08:30:23"/>
    <d v="2019-06-23T05:16:00"/>
    <x v="1"/>
    <x v="5"/>
    <n v="11662.999999942258"/>
    <n v="194.38333333237097"/>
    <n v="9330.3999999538064"/>
    <n v="1"/>
    <s v="D540297"/>
    <s v="Closed"/>
    <x v="0"/>
  </r>
  <r>
    <s v="Fernandina Beach"/>
    <s v="STEPDOWN (22)"/>
    <x v="14"/>
    <x v="23"/>
    <n v="1"/>
    <x v="5"/>
    <x v="0"/>
    <d v="2019-06-23T06:37:00"/>
    <d v="2019-06-23T05:42:00"/>
    <x v="1"/>
    <x v="5"/>
    <n v="3299.9999994412065"/>
    <n v="54.999999990686774"/>
    <n v="54.999999990686774"/>
    <n v="1"/>
    <s v="C540289"/>
    <s v="Closed"/>
    <x v="0"/>
  </r>
  <r>
    <s v="Marianna"/>
    <s v="BLOUNTSTOWN (18)"/>
    <x v="17"/>
    <x v="41"/>
    <n v="223"/>
    <x v="6"/>
    <x v="0"/>
    <d v="2019-06-23T15:42:04"/>
    <d v="2019-06-23T14:04:00"/>
    <x v="1"/>
    <x v="5"/>
    <n v="5883.9999999850988"/>
    <n v="98.066666666418314"/>
    <n v="21868.866666611284"/>
    <n v="1"/>
    <s v="D540326"/>
    <s v="Closed"/>
    <x v="0"/>
  </r>
  <r>
    <s v="Marianna"/>
    <s v="MARIANNA (14)"/>
    <x v="5"/>
    <x v="919"/>
    <n v="8"/>
    <x v="1"/>
    <x v="0"/>
    <d v="2019-06-23T16:40:11"/>
    <d v="2019-06-23T16:25:23"/>
    <x v="1"/>
    <x v="5"/>
    <n v="888.00000012852252"/>
    <n v="14.800000002142042"/>
    <n v="118.40000001713634"/>
    <n v="1"/>
    <s v="D540348"/>
    <s v="Closed"/>
    <x v="0"/>
  </r>
  <r>
    <s v="Marianna"/>
    <s v="CHIPOLA (15)"/>
    <x v="4"/>
    <x v="4"/>
    <n v="11"/>
    <x v="1"/>
    <x v="0"/>
    <d v="2019-06-23T17:50:05"/>
    <d v="2019-06-23T17:02:34"/>
    <x v="1"/>
    <x v="5"/>
    <n v="2851.0000000940636"/>
    <n v="47.516666668234393"/>
    <n v="522.68333335057832"/>
    <n v="1"/>
    <s v="D540350"/>
    <s v="Closed"/>
    <x v="0"/>
  </r>
  <r>
    <s v="Marianna"/>
    <s v="ALTHA (12)"/>
    <x v="7"/>
    <x v="1468"/>
    <n v="2"/>
    <x v="2"/>
    <x v="0"/>
    <d v="2019-06-23T20:17:36"/>
    <d v="2019-06-23T17:21:10"/>
    <x v="1"/>
    <x v="5"/>
    <n v="10586.000000266358"/>
    <n v="176.43333333777264"/>
    <n v="352.86666667554528"/>
    <n v="1"/>
    <s v="D540357"/>
    <s v="Closed"/>
    <x v="9"/>
  </r>
  <r>
    <s v="Fernandina Beach"/>
    <s v="AIP (24)"/>
    <x v="11"/>
    <x v="1531"/>
    <n v="1"/>
    <x v="1"/>
    <x v="0"/>
    <d v="2019-06-23T21:34:00"/>
    <d v="2019-06-23T20:23:00"/>
    <x v="1"/>
    <x v="5"/>
    <n v="4259.9999994272366"/>
    <n v="70.999999990453944"/>
    <n v="70.999999990453944"/>
    <n v="1"/>
    <s v="C540353"/>
    <s v="Closed"/>
    <x v="0"/>
  </r>
  <r>
    <s v="Marianna"/>
    <s v="CAVERNS ROAD (11)"/>
    <x v="9"/>
    <x v="1532"/>
    <n v="16"/>
    <x v="4"/>
    <x v="0"/>
    <d v="2019-06-23T21:52:07"/>
    <d v="2019-06-23T20:38:00"/>
    <x v="1"/>
    <x v="5"/>
    <n v="4446.9999997643754"/>
    <n v="74.11666666273959"/>
    <n v="1185.8666666038334"/>
    <n v="1"/>
    <s v="D540362"/>
    <s v="Closed"/>
    <x v="0"/>
  </r>
  <r>
    <s v="Marianna"/>
    <s v="MARIANNA (14)"/>
    <x v="16"/>
    <x v="213"/>
    <n v="187"/>
    <x v="3"/>
    <x v="0"/>
    <d v="2019-06-24T17:05:00"/>
    <d v="2019-06-24T16:39:00"/>
    <x v="1"/>
    <x v="5"/>
    <n v="1560.0000000558794"/>
    <n v="26.000000000931323"/>
    <n v="4862.0000001741573"/>
    <n v="1"/>
    <s v="D540390"/>
    <s v="Closed"/>
    <x v="1"/>
  </r>
  <r>
    <s v="Marianna"/>
    <s v="MARIANNA (14)"/>
    <x v="10"/>
    <x v="1394"/>
    <n v="3"/>
    <x v="7"/>
    <x v="0"/>
    <d v="2019-06-24T18:45:01"/>
    <d v="2019-06-24T16:44:00"/>
    <x v="1"/>
    <x v="5"/>
    <n v="7261.0000000102445"/>
    <n v="121.01666666683741"/>
    <n v="363.05000000051223"/>
    <n v="1"/>
    <s v="D540476"/>
    <s v="Closed"/>
    <x v="0"/>
  </r>
  <r>
    <s v="Marianna"/>
    <s v="CHIPOLA (15)"/>
    <x v="3"/>
    <x v="737"/>
    <n v="15"/>
    <x v="3"/>
    <x v="0"/>
    <d v="2019-06-24T19:07:44"/>
    <d v="2019-06-24T16:48:00"/>
    <x v="1"/>
    <x v="5"/>
    <n v="8384.0000003809109"/>
    <n v="139.73333333968185"/>
    <n v="2096.0000000952277"/>
    <n v="1"/>
    <s v="D540466"/>
    <s v="Closed"/>
    <x v="1"/>
  </r>
  <r>
    <s v="Marianna"/>
    <s v="MARIANNA (14)"/>
    <x v="15"/>
    <x v="394"/>
    <n v="3"/>
    <x v="7"/>
    <x v="0"/>
    <d v="2019-06-24T20:27:00"/>
    <d v="2019-06-24T16:48:00"/>
    <x v="1"/>
    <x v="5"/>
    <n v="13140.000000083819"/>
    <n v="219.00000000139698"/>
    <n v="657.00000000419095"/>
    <n v="1"/>
    <s v="D540492"/>
    <s v="Closed"/>
    <x v="0"/>
  </r>
  <r>
    <s v="Marianna"/>
    <s v="MARIANNA (14)"/>
    <x v="10"/>
    <x v="881"/>
    <n v="26"/>
    <x v="3"/>
    <x v="0"/>
    <d v="2019-06-24T18:55:30"/>
    <d v="2019-06-24T16:49:00"/>
    <x v="1"/>
    <x v="5"/>
    <n v="7590.0000002235174"/>
    <n v="126.50000000372529"/>
    <n v="3289.0000000968575"/>
    <n v="1"/>
    <s v="D540477"/>
    <s v="Closed"/>
    <x v="1"/>
  </r>
  <r>
    <s v="Marianna"/>
    <s v="CHIPOLA (15)"/>
    <x v="3"/>
    <x v="308"/>
    <n v="13"/>
    <x v="7"/>
    <x v="0"/>
    <d v="2019-06-24T19:47:23"/>
    <d v="2019-06-24T16:49:04"/>
    <x v="1"/>
    <x v="5"/>
    <n v="10698.999999649823"/>
    <n v="178.31666666083038"/>
    <n v="2318.1166665907949"/>
    <n v="1"/>
    <s v="D540487"/>
    <s v="Closed"/>
    <x v="0"/>
  </r>
  <r>
    <s v="Marianna"/>
    <s v="MARIANNA (14)"/>
    <x v="10"/>
    <x v="79"/>
    <n v="12"/>
    <x v="3"/>
    <x v="0"/>
    <d v="2019-06-24T18:28:26"/>
    <d v="2019-06-24T16:50:00"/>
    <x v="1"/>
    <x v="5"/>
    <n v="5906.0000000987202"/>
    <n v="98.43333333497867"/>
    <n v="1181.200000019744"/>
    <n v="1"/>
    <s v="D540468"/>
    <s v="Closed"/>
    <x v="1"/>
  </r>
  <r>
    <s v="Marianna"/>
    <s v="CHIPOLA (15)"/>
    <x v="4"/>
    <x v="1166"/>
    <n v="24"/>
    <x v="3"/>
    <x v="0"/>
    <d v="2019-06-24T19:20:12"/>
    <d v="2019-06-24T16:51:00"/>
    <x v="1"/>
    <x v="5"/>
    <n v="8952.0000005140901"/>
    <n v="149.20000000856817"/>
    <n v="3580.800000205636"/>
    <n v="1"/>
    <s v="D540478"/>
    <s v="Closed"/>
    <x v="1"/>
  </r>
  <r>
    <s v="Marianna"/>
    <s v="MARIANNA (14)"/>
    <x v="5"/>
    <x v="144"/>
    <n v="47"/>
    <x v="3"/>
    <x v="0"/>
    <d v="2019-06-24T18:42:03"/>
    <d v="2019-06-24T16:54:00"/>
    <x v="1"/>
    <x v="5"/>
    <n v="6482.9999998211861"/>
    <n v="108.04999999701977"/>
    <n v="5078.3499998599291"/>
    <n v="1"/>
    <s v="D540451"/>
    <s v="Closed"/>
    <x v="1"/>
  </r>
  <r>
    <s v="Marianna"/>
    <s v="CHIPOLA (15)"/>
    <x v="0"/>
    <x v="1043"/>
    <n v="25"/>
    <x v="7"/>
    <x v="0"/>
    <d v="2019-06-24T19:12:56"/>
    <d v="2019-06-24T16:55:00"/>
    <x v="1"/>
    <x v="5"/>
    <n v="8276.0000002803281"/>
    <n v="137.93333333800547"/>
    <n v="3448.3333334501367"/>
    <n v="1"/>
    <s v="D540469"/>
    <s v="Closed"/>
    <x v="0"/>
  </r>
  <r>
    <s v="Marianna"/>
    <s v="CHIPOLA (15)"/>
    <x v="0"/>
    <x v="1533"/>
    <n v="1"/>
    <x v="1"/>
    <x v="0"/>
    <d v="2019-06-24T19:36:00"/>
    <d v="2019-06-24T16:55:00"/>
    <x v="1"/>
    <x v="5"/>
    <n v="9660.0000000558794"/>
    <n v="161.00000000093132"/>
    <n v="161.00000000093132"/>
    <n v="1"/>
    <s v="C540398"/>
    <s v="Closed"/>
    <x v="0"/>
  </r>
  <r>
    <s v="Marianna"/>
    <s v="CHIPOLA (15)"/>
    <x v="1"/>
    <x v="1534"/>
    <n v="4"/>
    <x v="7"/>
    <x v="0"/>
    <d v="2019-06-24T19:57:21"/>
    <d v="2019-06-24T16:59:00"/>
    <x v="1"/>
    <x v="5"/>
    <n v="10701.000000117347"/>
    <n v="178.35000000195578"/>
    <n v="713.40000000782311"/>
    <n v="1"/>
    <s v="D540488"/>
    <s v="Closed"/>
    <x v="0"/>
  </r>
  <r>
    <s v="Marianna"/>
    <s v="MARIANNA (14)"/>
    <x v="16"/>
    <x v="83"/>
    <n v="194"/>
    <x v="7"/>
    <x v="0"/>
    <d v="2019-06-24T17:47:08"/>
    <d v="2019-06-24T17:05:00"/>
    <x v="1"/>
    <x v="5"/>
    <n v="2528.000000026077"/>
    <n v="42.133333333767951"/>
    <n v="8173.8666667509824"/>
    <n v="1"/>
    <s v="D540438"/>
    <s v="Closed"/>
    <x v="0"/>
  </r>
  <r>
    <s v="Marianna"/>
    <s v="CHIPOLA (15)"/>
    <x v="3"/>
    <x v="1535"/>
    <n v="1"/>
    <x v="7"/>
    <x v="0"/>
    <d v="2019-06-24T19:30:25"/>
    <d v="2019-06-24T17:05:28"/>
    <x v="1"/>
    <x v="5"/>
    <n v="8696.999999997206"/>
    <n v="144.94999999995343"/>
    <n v="144.94999999995343"/>
    <n v="1"/>
    <s v="D540486"/>
    <s v="Closed"/>
    <x v="0"/>
  </r>
  <r>
    <s v="Marianna"/>
    <s v="CAVERNS ROAD (11)"/>
    <x v="26"/>
    <x v="784"/>
    <n v="3"/>
    <x v="7"/>
    <x v="0"/>
    <d v="2019-06-24T21:17:16"/>
    <d v="2019-06-24T17:35:30"/>
    <x v="1"/>
    <x v="5"/>
    <n v="13305.999999912456"/>
    <n v="221.76666666520759"/>
    <n v="665.29999999562278"/>
    <n v="1"/>
    <s v="D540495"/>
    <s v="Closed"/>
    <x v="0"/>
  </r>
  <r>
    <s v="Marianna"/>
    <s v="MARIANNA (14)"/>
    <x v="10"/>
    <x v="1536"/>
    <n v="1"/>
    <x v="3"/>
    <x v="0"/>
    <d v="2019-06-24T19:42:19"/>
    <d v="2019-06-24T18:48:52"/>
    <x v="1"/>
    <x v="5"/>
    <n v="3206.9999997038394"/>
    <n v="53.44999999506399"/>
    <n v="53.44999999506399"/>
    <n v="1"/>
    <s v="C540479"/>
    <s v="Closed"/>
    <x v="1"/>
  </r>
  <r>
    <s v="Marianna"/>
    <s v="CAVERNS ROAD (11)"/>
    <x v="27"/>
    <x v="1537"/>
    <n v="1"/>
    <x v="3"/>
    <x v="0"/>
    <d v="2019-06-24T20:53:34"/>
    <d v="2019-06-24T19:11:00"/>
    <x v="1"/>
    <x v="5"/>
    <n v="6154.0000002365559"/>
    <n v="102.56666667060927"/>
    <n v="102.56666667060927"/>
    <n v="1"/>
    <s v="C540482"/>
    <s v="Closed"/>
    <x v="1"/>
  </r>
  <r>
    <s v="Marianna"/>
    <s v="MARIANNA (14)"/>
    <x v="10"/>
    <x v="44"/>
    <n v="1"/>
    <x v="7"/>
    <x v="0"/>
    <d v="2019-06-24T20:08:07"/>
    <d v="2019-06-24T19:19:00"/>
    <x v="1"/>
    <x v="5"/>
    <n v="2947.0000005327165"/>
    <n v="49.116666675545275"/>
    <n v="49.116666675545275"/>
    <n v="1"/>
    <s v="D540490"/>
    <s v="Closed"/>
    <x v="0"/>
  </r>
  <r>
    <s v="Marianna"/>
    <s v="CHIPOLA (15)"/>
    <x v="3"/>
    <x v="1538"/>
    <n v="1"/>
    <x v="3"/>
    <x v="0"/>
    <d v="2019-06-24T20:40:17"/>
    <d v="2019-06-24T19:19:00"/>
    <x v="1"/>
    <x v="5"/>
    <n v="4877.0000003278255"/>
    <n v="81.283333338797092"/>
    <n v="81.283333338797092"/>
    <n v="1"/>
    <s v="D540493"/>
    <s v="Closed"/>
    <x v="1"/>
  </r>
  <r>
    <s v="Marianna"/>
    <s v="CAVERNS ROAD (11)"/>
    <x v="26"/>
    <x v="1539"/>
    <n v="3"/>
    <x v="7"/>
    <x v="0"/>
    <d v="2019-06-24T22:36:43"/>
    <d v="2019-06-24T20:55:00"/>
    <x v="1"/>
    <x v="5"/>
    <n v="6102.9999996302649"/>
    <n v="101.71666666050442"/>
    <n v="305.14999998151325"/>
    <n v="1"/>
    <s v="D540494"/>
    <s v="Closed"/>
    <x v="0"/>
  </r>
  <r>
    <s v="Marianna"/>
    <s v="CHIPOLA (15)"/>
    <x v="3"/>
    <x v="453"/>
    <n v="2"/>
    <x v="1"/>
    <x v="0"/>
    <d v="2019-06-25T02:34:23"/>
    <d v="2019-06-25T02:05:48"/>
    <x v="1"/>
    <x v="5"/>
    <n v="1715.0000004563481"/>
    <n v="28.583333340939134"/>
    <n v="57.166666681878269"/>
    <n v="1"/>
    <s v="D540497"/>
    <s v="Closed"/>
    <x v="0"/>
  </r>
  <r>
    <s v="Marianna"/>
    <s v="MARIANNA (14)"/>
    <x v="16"/>
    <x v="1540"/>
    <n v="1"/>
    <x v="2"/>
    <x v="0"/>
    <d v="2019-06-25T06:20:00"/>
    <d v="2019-06-25T03:57:35"/>
    <x v="1"/>
    <x v="5"/>
    <n v="8545.0000002980232"/>
    <n v="142.41666667163372"/>
    <n v="142.41666667163372"/>
    <n v="1"/>
    <s v="D540499"/>
    <s v="Closed"/>
    <x v="9"/>
  </r>
  <r>
    <s v="Marianna"/>
    <s v="CHIPOLA (15)"/>
    <x v="3"/>
    <x v="433"/>
    <n v="3"/>
    <x v="1"/>
    <x v="0"/>
    <d v="2019-06-25T08:27:33"/>
    <d v="2019-06-25T06:56:00"/>
    <x v="1"/>
    <x v="5"/>
    <n v="5492.999999737367"/>
    <n v="91.549999995622784"/>
    <n v="274.64999998686835"/>
    <n v="1"/>
    <s v="D540501"/>
    <s v="Closed"/>
    <x v="0"/>
  </r>
  <r>
    <s v="Marianna"/>
    <s v="MARIANNA (14)"/>
    <x v="5"/>
    <x v="1541"/>
    <n v="1"/>
    <x v="1"/>
    <x v="0"/>
    <d v="2019-06-25T11:09:24"/>
    <d v="2019-06-25T09:29:00"/>
    <x v="1"/>
    <x v="5"/>
    <n v="6024.0000000223517"/>
    <n v="100.40000000037253"/>
    <n v="100.40000000037253"/>
    <n v="1"/>
    <s v="C540503"/>
    <s v="Closed"/>
    <x v="0"/>
  </r>
  <r>
    <s v="Marianna"/>
    <s v="MARIANNA (14)"/>
    <x v="10"/>
    <x v="1542"/>
    <n v="1"/>
    <x v="1"/>
    <x v="0"/>
    <d v="2019-06-25T10:10:51"/>
    <d v="2019-06-25T09:46:00"/>
    <x v="1"/>
    <x v="5"/>
    <n v="1490.9999996423721"/>
    <n v="24.849999994039536"/>
    <n v="24.849999994039536"/>
    <n v="1"/>
    <s v="C540504"/>
    <s v="Closed"/>
    <x v="0"/>
  </r>
  <r>
    <s v="Marianna"/>
    <s v="CHIPOLA (15)"/>
    <x v="3"/>
    <x v="1543"/>
    <n v="4"/>
    <x v="10"/>
    <x v="0"/>
    <d v="2019-06-25T15:49:26"/>
    <d v="2019-06-25T12:44:00"/>
    <x v="1"/>
    <x v="5"/>
    <n v="11126.00000014063"/>
    <n v="185.43333333567716"/>
    <n v="741.73333334270865"/>
    <n v="1"/>
    <s v="D540510"/>
    <s v="Closed"/>
    <x v="0"/>
  </r>
  <r>
    <s v="Marianna"/>
    <s v="MARIANNA (14)"/>
    <x v="10"/>
    <x v="1544"/>
    <n v="1"/>
    <x v="10"/>
    <x v="0"/>
    <d v="2019-06-25T16:59:00"/>
    <d v="2019-06-25T15:42:00"/>
    <x v="1"/>
    <x v="5"/>
    <n v="4619.9999999720603"/>
    <n v="76.999999999534339"/>
    <n v="76.999999999534339"/>
    <n v="1"/>
    <s v="C540511"/>
    <s v="Closed"/>
    <x v="0"/>
  </r>
  <r>
    <s v="Marianna"/>
    <s v="ALTHA (12)"/>
    <x v="7"/>
    <x v="251"/>
    <n v="50"/>
    <x v="1"/>
    <x v="0"/>
    <d v="2019-06-25T20:36:41"/>
    <d v="2019-06-25T19:02:06"/>
    <x v="1"/>
    <x v="5"/>
    <n v="5675.0000001629815"/>
    <n v="94.583333336049691"/>
    <n v="4729.1666668024845"/>
    <n v="1"/>
    <s v="D540528"/>
    <s v="Closed"/>
    <x v="0"/>
  </r>
  <r>
    <s v="Marianna"/>
    <s v="ALTHA (12)"/>
    <x v="7"/>
    <x v="441"/>
    <n v="25"/>
    <x v="1"/>
    <x v="0"/>
    <d v="2019-06-26T00:06:22"/>
    <d v="2019-06-25T19:20:17"/>
    <x v="1"/>
    <x v="5"/>
    <n v="17164.999999897555"/>
    <n v="286.08333333162591"/>
    <n v="7152.0833332906477"/>
    <n v="1"/>
    <s v="D540537"/>
    <s v="Closed"/>
    <x v="0"/>
  </r>
  <r>
    <s v="Marianna"/>
    <s v="ALTHA (12)"/>
    <x v="7"/>
    <x v="1545"/>
    <n v="1"/>
    <x v="1"/>
    <x v="0"/>
    <d v="2019-06-26T12:42:42"/>
    <d v="2019-06-26T12:03:00"/>
    <x v="1"/>
    <x v="5"/>
    <n v="2381.9999998435378"/>
    <n v="39.699999997392297"/>
    <n v="39.699999997392297"/>
    <n v="1"/>
    <s v="D540546"/>
    <s v="Closed"/>
    <x v="0"/>
  </r>
  <r>
    <s v="Marianna"/>
    <s v="BLOUNTSTOWN (18)"/>
    <x v="17"/>
    <x v="1328"/>
    <n v="75"/>
    <x v="1"/>
    <x v="0"/>
    <d v="2019-06-26T14:43:59"/>
    <d v="2019-06-26T13:17:00"/>
    <x v="1"/>
    <x v="5"/>
    <n v="5218.9999998081475"/>
    <n v="86.983333330135792"/>
    <n v="6523.7499997601844"/>
    <n v="1"/>
    <s v="D540554"/>
    <s v="Closed"/>
    <x v="0"/>
  </r>
  <r>
    <s v="Fernandina Beach"/>
    <s v="AIP (24)"/>
    <x v="11"/>
    <x v="1546"/>
    <n v="14"/>
    <x v="6"/>
    <x v="0"/>
    <d v="2019-06-26T23:10:15"/>
    <d v="2019-06-26T20:08:00"/>
    <x v="1"/>
    <x v="5"/>
    <n v="10935.000000125729"/>
    <n v="182.25000000209548"/>
    <n v="2551.5000000293367"/>
    <n v="1"/>
    <s v="D540563"/>
    <s v="Closed"/>
    <x v="0"/>
  </r>
  <r>
    <s v="Marianna"/>
    <s v="MARIANNA (14)"/>
    <x v="15"/>
    <x v="1547"/>
    <n v="4"/>
    <x v="5"/>
    <x v="0"/>
    <d v="2019-06-27T08:30:00"/>
    <d v="2019-06-27T08:16:00"/>
    <x v="1"/>
    <x v="5"/>
    <n v="839.99999959487468"/>
    <n v="13.999999993247911"/>
    <n v="55.999999972991645"/>
    <n v="1"/>
    <s v="D540565"/>
    <s v="Closed"/>
    <x v="0"/>
  </r>
  <r>
    <s v="Marianna"/>
    <s v="CAVERNS ROAD (11)"/>
    <x v="9"/>
    <x v="1548"/>
    <n v="1"/>
    <x v="5"/>
    <x v="0"/>
    <d v="2019-06-27T11:18:00"/>
    <d v="2019-06-27T10:44:00"/>
    <x v="1"/>
    <x v="5"/>
    <n v="2039.9999997345731"/>
    <n v="33.999999995576218"/>
    <n v="33.999999995576218"/>
    <n v="1"/>
    <s v="C540566"/>
    <s v="Closed"/>
    <x v="0"/>
  </r>
  <r>
    <s v="Marianna"/>
    <s v="MARIANNA (14)"/>
    <x v="10"/>
    <x v="1549"/>
    <n v="9"/>
    <x v="2"/>
    <x v="0"/>
    <d v="2019-06-27T20:08:54"/>
    <d v="2019-06-27T17:30:00"/>
    <x v="1"/>
    <x v="5"/>
    <n v="9534.0000001480803"/>
    <n v="158.900000002468"/>
    <n v="1430.100000022212"/>
    <n v="1"/>
    <s v="D540574"/>
    <s v="Closed"/>
    <x v="9"/>
  </r>
  <r>
    <s v="Marianna"/>
    <s v="MARIANNA (14)"/>
    <x v="5"/>
    <x v="1550"/>
    <n v="34"/>
    <x v="1"/>
    <x v="0"/>
    <d v="2019-06-28T10:37:45"/>
    <d v="2019-06-28T10:11:33"/>
    <x v="1"/>
    <x v="5"/>
    <n v="1571.9999997178093"/>
    <n v="26.199999995296821"/>
    <n v="890.79999984009191"/>
    <n v="1"/>
    <s v="D540579"/>
    <s v="Closed"/>
    <x v="0"/>
  </r>
  <r>
    <s v="Fernandina Beach"/>
    <s v="JL TERRY (23)"/>
    <x v="23"/>
    <x v="1551"/>
    <n v="44"/>
    <x v="4"/>
    <x v="0"/>
    <d v="2019-06-28T16:34:01"/>
    <d v="2019-06-28T12:36:00"/>
    <x v="1"/>
    <x v="5"/>
    <n v="14280.999999633059"/>
    <n v="238.01666666055098"/>
    <n v="10472.733333064243"/>
    <n v="1"/>
    <s v="D540584"/>
    <s v="Closed"/>
    <x v="0"/>
  </r>
  <r>
    <s v="Marianna"/>
    <s v="CAVERNS ROAD (11)"/>
    <x v="27"/>
    <x v="938"/>
    <n v="1"/>
    <x v="2"/>
    <x v="0"/>
    <d v="2019-06-28T15:46:00"/>
    <d v="2019-06-28T15:08:00"/>
    <x v="1"/>
    <x v="5"/>
    <n v="2279.9999998882413"/>
    <n v="37.999999998137355"/>
    <n v="37.999999998137355"/>
    <n v="1"/>
    <s v="C540587"/>
    <s v="Closed"/>
    <x v="8"/>
  </r>
  <r>
    <s v="Marianna"/>
    <s v="CHIPOLA (15)"/>
    <x v="1"/>
    <x v="1552"/>
    <n v="2"/>
    <x v="1"/>
    <x v="0"/>
    <d v="2019-06-29T03:42:18"/>
    <d v="2019-06-29T03:09:46"/>
    <x v="1"/>
    <x v="5"/>
    <n v="1951.9999999087304"/>
    <n v="32.533333331812173"/>
    <n v="65.066666663624346"/>
    <n v="1"/>
    <s v="D540593"/>
    <s v="Closed"/>
    <x v="0"/>
  </r>
  <r>
    <s v="Marianna"/>
    <s v="CAVERNS ROAD (11)"/>
    <x v="9"/>
    <x v="1553"/>
    <n v="3"/>
    <x v="1"/>
    <x v="0"/>
    <d v="2019-06-29T04:49:00"/>
    <d v="2019-06-29T03:52:00"/>
    <x v="1"/>
    <x v="5"/>
    <n v="3419.9999998323619"/>
    <n v="56.999999997206032"/>
    <n v="170.9999999916181"/>
    <n v="1"/>
    <s v="D540635"/>
    <s v="Closed"/>
    <x v="0"/>
  </r>
  <r>
    <s v="Fernandina Beach"/>
    <s v="STEPDOWN (22)"/>
    <x v="14"/>
    <x v="1554"/>
    <n v="1"/>
    <x v="5"/>
    <x v="0"/>
    <d v="2019-06-29T08:37:38"/>
    <d v="2019-06-29T07:48:54"/>
    <x v="1"/>
    <x v="5"/>
    <n v="2924.0000001853332"/>
    <n v="48.73333333642222"/>
    <n v="48.73333333642222"/>
    <n v="1"/>
    <s v="C540595"/>
    <s v="Closed"/>
    <x v="0"/>
  </r>
  <r>
    <s v="Fernandina Beach"/>
    <s v="STEPDOWN (22)"/>
    <x v="14"/>
    <x v="1555"/>
    <n v="1"/>
    <x v="5"/>
    <x v="0"/>
    <d v="2019-06-29T08:38:32"/>
    <d v="2019-06-29T08:12:02"/>
    <x v="1"/>
    <x v="5"/>
    <n v="1590.0000001536682"/>
    <n v="26.500000002561137"/>
    <n v="26.500000002561137"/>
    <n v="1"/>
    <s v="C540596"/>
    <s v="Closed"/>
    <x v="0"/>
  </r>
  <r>
    <s v="Marianna"/>
    <s v="CHIPOLA (15)"/>
    <x v="4"/>
    <x v="278"/>
    <n v="1"/>
    <x v="1"/>
    <x v="0"/>
    <d v="2019-06-29T11:18:08"/>
    <d v="2019-06-29T08:18:26"/>
    <x v="1"/>
    <x v="5"/>
    <n v="10782.000000192784"/>
    <n v="179.70000000321306"/>
    <n v="179.70000000321306"/>
    <n v="1"/>
    <s v="C540597"/>
    <s v="Closed"/>
    <x v="0"/>
  </r>
  <r>
    <s v="Fernandina Beach"/>
    <s v="JL TERRY (23)"/>
    <x v="18"/>
    <x v="1556"/>
    <n v="1"/>
    <x v="5"/>
    <x v="0"/>
    <d v="2019-06-29T08:57:06"/>
    <d v="2019-06-29T08:23:21"/>
    <x v="1"/>
    <x v="5"/>
    <n v="2025"/>
    <n v="33.75"/>
    <n v="33.75"/>
    <n v="1"/>
    <s v="C540598"/>
    <s v="Closed"/>
    <x v="0"/>
  </r>
  <r>
    <s v="Fernandina Beach"/>
    <s v="JL TERRY (23)"/>
    <x v="18"/>
    <x v="1557"/>
    <n v="1"/>
    <x v="5"/>
    <x v="0"/>
    <d v="2019-06-29T08:58:24"/>
    <d v="2019-06-29T08:23:37"/>
    <x v="1"/>
    <x v="5"/>
    <n v="2087.0000000344589"/>
    <n v="34.783333333907649"/>
    <n v="34.783333333907649"/>
    <n v="1"/>
    <s v="C540599"/>
    <s v="Closed"/>
    <x v="0"/>
  </r>
  <r>
    <s v="Fernandina Beach"/>
    <s v="JL TERRY (23)"/>
    <x v="22"/>
    <x v="1558"/>
    <n v="1"/>
    <x v="7"/>
    <x v="0"/>
    <d v="2019-06-29T11:45:45"/>
    <d v="2019-06-29T08:25:58"/>
    <x v="1"/>
    <x v="5"/>
    <n v="11987.000000244007"/>
    <n v="199.78333333740011"/>
    <n v="199.78333333740011"/>
    <n v="1"/>
    <s v="C540600"/>
    <s v="Closed"/>
    <x v="0"/>
  </r>
  <r>
    <s v="Fernandina Beach"/>
    <s v="STEPDOWN (22)"/>
    <x v="14"/>
    <x v="1559"/>
    <n v="1"/>
    <x v="5"/>
    <x v="0"/>
    <d v="2019-06-29T08:40:08"/>
    <d v="2019-06-29T08:28:21"/>
    <x v="1"/>
    <x v="5"/>
    <n v="706.99999993667006"/>
    <n v="11.783333332277834"/>
    <n v="11.783333332277834"/>
    <n v="1"/>
    <s v="C540601"/>
    <s v="Closed"/>
    <x v="0"/>
  </r>
  <r>
    <s v="Fernandina Beach"/>
    <s v="JL TERRY (23)"/>
    <x v="18"/>
    <x v="1560"/>
    <n v="1"/>
    <x v="5"/>
    <x v="0"/>
    <d v="2019-06-29T08:58:52"/>
    <d v="2019-06-29T08:36:18"/>
    <x v="1"/>
    <x v="5"/>
    <n v="1353.9999996777624"/>
    <n v="22.56666666129604"/>
    <n v="22.56666666129604"/>
    <n v="1"/>
    <s v="C540602"/>
    <s v="Closed"/>
    <x v="0"/>
  </r>
  <r>
    <s v="Marianna"/>
    <s v="CHIPOLA (15)"/>
    <x v="1"/>
    <x v="556"/>
    <n v="44"/>
    <x v="4"/>
    <x v="0"/>
    <d v="2019-06-30T09:13:30"/>
    <d v="2019-06-30T08:32:01"/>
    <x v="1"/>
    <x v="5"/>
    <n v="2489.0000003390014"/>
    <n v="41.483333338983357"/>
    <n v="1825.2666669152677"/>
    <n v="1"/>
    <s v="D540608"/>
    <s v="Closed"/>
    <x v="0"/>
  </r>
  <r>
    <s v="Marianna"/>
    <s v="CHIPOLA (15)"/>
    <x v="4"/>
    <x v="14"/>
    <n v="1"/>
    <x v="1"/>
    <x v="0"/>
    <d v="2019-06-30T09:49:00"/>
    <d v="2019-06-30T08:48:00"/>
    <x v="1"/>
    <x v="5"/>
    <n v="3659.9999999860302"/>
    <n v="60.999999999767169"/>
    <n v="60.999999999767169"/>
    <n v="1"/>
    <s v="D540634"/>
    <s v="Closed"/>
    <x v="0"/>
  </r>
  <r>
    <s v="Marianna"/>
    <s v="CAVERNS ROAD (11)"/>
    <x v="9"/>
    <x v="1561"/>
    <n v="1"/>
    <x v="7"/>
    <x v="0"/>
    <d v="2019-06-30T11:37:26"/>
    <d v="2019-06-30T11:05:01"/>
    <x v="1"/>
    <x v="5"/>
    <n v="1944.9999995296821"/>
    <n v="32.416666658828035"/>
    <n v="32.416666658828035"/>
    <n v="1"/>
    <s v="D540611"/>
    <s v="Closed"/>
    <x v="0"/>
  </r>
  <r>
    <s v="Marianna"/>
    <s v="CHIPOLA (15)"/>
    <x v="3"/>
    <x v="308"/>
    <n v="30"/>
    <x v="7"/>
    <x v="0"/>
    <d v="2019-06-30T19:22:12"/>
    <d v="2019-06-30T18:34:32"/>
    <x v="1"/>
    <x v="5"/>
    <n v="2859.9999996833503"/>
    <n v="47.666666661389172"/>
    <n v="1429.9999998416752"/>
    <n v="1"/>
    <s v="D540618"/>
    <s v="Closed"/>
    <x v="0"/>
  </r>
  <r>
    <s v="Fernandina Beach"/>
    <s v="STEPDOWN (22)"/>
    <x v="24"/>
    <x v="1562"/>
    <n v="1"/>
    <x v="7"/>
    <x v="0"/>
    <d v="2019-06-30T20:55:15"/>
    <d v="2019-06-30T19:27:02"/>
    <x v="1"/>
    <x v="5"/>
    <n v="5293.0000001331791"/>
    <n v="88.216666668886319"/>
    <n v="88.216666668886319"/>
    <n v="1"/>
    <s v="C540619"/>
    <s v="Closed"/>
    <x v="0"/>
  </r>
  <r>
    <s v="Fernandina Beach"/>
    <s v="STEPDOWN (22)"/>
    <x v="24"/>
    <x v="1563"/>
    <n v="1"/>
    <x v="7"/>
    <x v="0"/>
    <d v="2019-06-30T20:55:51"/>
    <d v="2019-06-30T19:29:57"/>
    <x v="1"/>
    <x v="5"/>
    <n v="5154.0000003296882"/>
    <n v="85.900000005494803"/>
    <n v="85.900000005494803"/>
    <n v="1"/>
    <s v="C540620"/>
    <s v="Closed"/>
    <x v="0"/>
  </r>
  <r>
    <s v="Fernandina Beach"/>
    <s v="STEPDOWN (22)"/>
    <x v="24"/>
    <x v="1564"/>
    <n v="1"/>
    <x v="7"/>
    <x v="0"/>
    <d v="2019-06-30T20:56:53"/>
    <d v="2019-06-30T19:46:24"/>
    <x v="1"/>
    <x v="5"/>
    <n v="4229.0000003529713"/>
    <n v="70.483333339216188"/>
    <n v="70.483333339216188"/>
    <n v="1"/>
    <s v="C540621"/>
    <s v="Closed"/>
    <x v="0"/>
  </r>
  <r>
    <s v="Fernandina Beach"/>
    <s v="STEPDOWN (22)"/>
    <x v="24"/>
    <x v="1565"/>
    <n v="1"/>
    <x v="7"/>
    <x v="0"/>
    <d v="2019-06-30T20:58:09"/>
    <d v="2019-06-30T20:03:32"/>
    <x v="1"/>
    <x v="5"/>
    <n v="3276.9999997224659"/>
    <n v="54.616666662041098"/>
    <n v="54.616666662041098"/>
    <n v="1"/>
    <s v="C540622"/>
    <s v="Closed"/>
    <x v="0"/>
  </r>
  <r>
    <s v="Fernandina Beach"/>
    <s v="STEPDOWN (22)"/>
    <x v="24"/>
    <x v="1566"/>
    <n v="1"/>
    <x v="7"/>
    <x v="0"/>
    <d v="2019-06-30T20:58:47"/>
    <d v="2019-06-30T20:03:52"/>
    <x v="1"/>
    <x v="5"/>
    <n v="3295.0000001583248"/>
    <n v="54.916666669305414"/>
    <n v="54.916666669305414"/>
    <n v="1"/>
    <s v="C540623"/>
    <s v="Closed"/>
    <x v="0"/>
  </r>
  <r>
    <s v="Fernandina Beach"/>
    <s v="STEPDOWN (22)"/>
    <x v="24"/>
    <x v="1567"/>
    <n v="1"/>
    <x v="7"/>
    <x v="0"/>
    <d v="2019-06-30T20:59:19"/>
    <d v="2019-06-30T20:15:19"/>
    <x v="1"/>
    <x v="5"/>
    <n v="2639.9999998044223"/>
    <n v="43.999999996740371"/>
    <n v="43.999999996740371"/>
    <n v="1"/>
    <s v="C540624"/>
    <s v="Closed"/>
    <x v="0"/>
  </r>
  <r>
    <s v="Fernandina Beach"/>
    <s v="STEPDOWN (22)"/>
    <x v="24"/>
    <x v="1568"/>
    <n v="1"/>
    <x v="7"/>
    <x v="0"/>
    <d v="2019-06-30T20:59:59"/>
    <d v="2019-06-30T20:36:37"/>
    <x v="1"/>
    <x v="5"/>
    <n v="1401.9999995827675"/>
    <n v="23.366666659712791"/>
    <n v="23.366666659712791"/>
    <n v="1"/>
    <s v="C540625"/>
    <s v="Closed"/>
    <x v="0"/>
  </r>
  <r>
    <s v="Marianna"/>
    <s v="CHIPOLA (15)"/>
    <x v="4"/>
    <x v="1569"/>
    <n v="2"/>
    <x v="2"/>
    <x v="0"/>
    <d v="2019-07-01T03:55:59"/>
    <d v="2019-07-01T02:43:09"/>
    <x v="1"/>
    <x v="6"/>
    <n v="4369.9999999953434"/>
    <n v="72.833333333255723"/>
    <n v="145.66666666651145"/>
    <n v="1"/>
    <s v="D540628"/>
    <s v="Closed"/>
    <x v="0"/>
  </r>
  <r>
    <s v="Fernandina Beach"/>
    <s v="STEPDOWN (22)"/>
    <x v="14"/>
    <x v="1570"/>
    <n v="1"/>
    <x v="2"/>
    <x v="0"/>
    <d v="2019-07-01T12:39:42"/>
    <d v="2019-07-01T11:33:00"/>
    <x v="1"/>
    <x v="6"/>
    <n v="4002.0000000949949"/>
    <n v="66.700000001583248"/>
    <n v="66.700000001583248"/>
    <n v="1"/>
    <s v="C540630"/>
    <s v="Closed"/>
    <x v="0"/>
  </r>
  <r>
    <s v="Marianna"/>
    <s v="MARIANNA (14)"/>
    <x v="5"/>
    <x v="1571"/>
    <n v="1"/>
    <x v="1"/>
    <x v="0"/>
    <d v="2019-07-01T15:23:03"/>
    <d v="2019-07-01T14:33:00"/>
    <x v="1"/>
    <x v="6"/>
    <n v="3003.0000004218891"/>
    <n v="50.050000007031485"/>
    <n v="50.050000007031485"/>
    <n v="1"/>
    <s v="C540633"/>
    <s v="Closed"/>
    <x v="0"/>
  </r>
  <r>
    <s v="Fernandina Beach"/>
    <s v="JL TERRY (23)"/>
    <x v="25"/>
    <x v="1572"/>
    <n v="7"/>
    <x v="6"/>
    <x v="0"/>
    <d v="2019-07-01T20:09:10"/>
    <d v="2019-07-01T19:22:00"/>
    <x v="1"/>
    <x v="6"/>
    <n v="2830.0000002142042"/>
    <n v="47.166666670236737"/>
    <n v="330.16666669165716"/>
    <n v="1"/>
    <s v="D540640"/>
    <s v="Closed"/>
    <x v="0"/>
  </r>
  <r>
    <s v="Fernandina Beach"/>
    <s v="JL TERRY (23)"/>
    <x v="13"/>
    <x v="1573"/>
    <n v="1"/>
    <x v="2"/>
    <x v="0"/>
    <d v="2019-07-02T09:17:51"/>
    <d v="2019-07-02T08:33:00"/>
    <x v="1"/>
    <x v="6"/>
    <n v="2691.0000004107133"/>
    <n v="44.850000006845221"/>
    <n v="44.850000006845221"/>
    <n v="1"/>
    <s v="C540638"/>
    <s v="Closed"/>
    <x v="0"/>
  </r>
  <r>
    <s v="Marianna"/>
    <s v="CHIPOLA (15)"/>
    <x v="3"/>
    <x v="1574"/>
    <n v="3"/>
    <x v="0"/>
    <x v="0"/>
    <d v="2019-07-02T14:50:16"/>
    <d v="2019-07-02T13:29:00"/>
    <x v="1"/>
    <x v="6"/>
    <n v="4876.0000000940636"/>
    <n v="81.266666668234393"/>
    <n v="243.80000000470318"/>
    <n v="1"/>
    <s v="D540643"/>
    <s v="Closed"/>
    <x v="0"/>
  </r>
  <r>
    <s v="Marianna"/>
    <s v="CHIPOLA (15)"/>
    <x v="0"/>
    <x v="142"/>
    <n v="55"/>
    <x v="1"/>
    <x v="0"/>
    <d v="2019-07-02T17:16:55"/>
    <d v="2019-07-02T15:42:00"/>
    <x v="1"/>
    <x v="6"/>
    <n v="5694.9999998090789"/>
    <n v="94.916666663484648"/>
    <n v="5220.4166664916556"/>
    <n v="1"/>
    <s v="D540653"/>
    <s v="Closed"/>
    <x v="0"/>
  </r>
  <r>
    <s v="Marianna"/>
    <s v="ALTHA (12)"/>
    <x v="7"/>
    <x v="765"/>
    <n v="7"/>
    <x v="1"/>
    <x v="0"/>
    <d v="2019-07-02T17:40:48"/>
    <d v="2019-07-02T16:28:00"/>
    <x v="1"/>
    <x v="6"/>
    <n v="4367.9999995278195"/>
    <n v="72.799999992130324"/>
    <n v="509.59999994491227"/>
    <n v="1"/>
    <s v="D540659"/>
    <s v="Closed"/>
    <x v="0"/>
  </r>
  <r>
    <s v="Marianna"/>
    <s v="CAVERNS ROAD (11)"/>
    <x v="9"/>
    <x v="1575"/>
    <n v="3"/>
    <x v="0"/>
    <x v="0"/>
    <d v="2019-07-02T17:50:00"/>
    <d v="2019-07-02T17:11:00"/>
    <x v="1"/>
    <x v="6"/>
    <n v="2340.000000083819"/>
    <n v="39.000000001396984"/>
    <n v="117.00000000419095"/>
    <n v="1"/>
    <s v="D540666"/>
    <s v="Closed"/>
    <x v="0"/>
  </r>
  <r>
    <s v="Marianna"/>
    <s v="MARIANNA (14)"/>
    <x v="5"/>
    <x v="1576"/>
    <n v="6"/>
    <x v="7"/>
    <x v="0"/>
    <d v="2019-07-02T19:07:22"/>
    <d v="2019-07-02T17:12:00"/>
    <x v="1"/>
    <x v="6"/>
    <n v="6921.999999973923"/>
    <n v="115.36666666623205"/>
    <n v="692.1999999973923"/>
    <n v="1"/>
    <s v="D540667"/>
    <s v="Closed"/>
    <x v="0"/>
  </r>
  <r>
    <s v="Marianna"/>
    <s v="ALTHA (12)"/>
    <x v="7"/>
    <x v="190"/>
    <n v="1"/>
    <x v="7"/>
    <x v="0"/>
    <d v="2019-07-02T19:28:13"/>
    <d v="2019-07-02T17:46:58"/>
    <x v="1"/>
    <x v="6"/>
    <n v="6075"/>
    <n v="101.25"/>
    <n v="101.25"/>
    <n v="1"/>
    <s v="D540668"/>
    <s v="Closed"/>
    <x v="0"/>
  </r>
  <r>
    <s v="Marianna"/>
    <s v="MARIANNA (14)"/>
    <x v="5"/>
    <x v="1577"/>
    <n v="1"/>
    <x v="1"/>
    <x v="0"/>
    <d v="2019-07-03T10:36:00"/>
    <d v="2019-07-03T09:43:00"/>
    <x v="1"/>
    <x v="6"/>
    <n v="3179.9999996786937"/>
    <n v="52.999999994644895"/>
    <n v="52.999999994644895"/>
    <n v="1"/>
    <s v="C540670"/>
    <s v="Closed"/>
    <x v="0"/>
  </r>
  <r>
    <s v="Fernandina Beach"/>
    <s v="JL TERRY (23)"/>
    <x v="25"/>
    <x v="1578"/>
    <n v="1"/>
    <x v="6"/>
    <x v="0"/>
    <d v="2019-07-03T15:12:00"/>
    <d v="2019-07-03T13:57:00"/>
    <x v="1"/>
    <x v="6"/>
    <n v="4499.9999995809048"/>
    <n v="74.999999993015081"/>
    <n v="74.999999993015081"/>
    <n v="1"/>
    <s v="C540673"/>
    <s v="Closed"/>
    <x v="0"/>
  </r>
  <r>
    <s v="Marianna"/>
    <s v="CAVERNS ROAD (11)"/>
    <x v="9"/>
    <x v="691"/>
    <n v="635"/>
    <x v="3"/>
    <x v="0"/>
    <d v="2019-07-03T15:37:23"/>
    <d v="2019-07-03T14:53:48"/>
    <x v="1"/>
    <x v="6"/>
    <n v="2615.0000002468005"/>
    <n v="43.583333337446675"/>
    <n v="27675.416669278638"/>
    <n v="1"/>
    <s v="D540701"/>
    <s v="Closed"/>
    <x v="1"/>
  </r>
  <r>
    <s v="Marianna"/>
    <s v="CAVERNS ROAD (11)"/>
    <x v="9"/>
    <x v="1579"/>
    <n v="17"/>
    <x v="1"/>
    <x v="0"/>
    <d v="2019-07-03T19:09:43"/>
    <d v="2019-07-03T16:23:00"/>
    <x v="1"/>
    <x v="6"/>
    <n v="10003.000000398606"/>
    <n v="166.7166666733101"/>
    <n v="2834.1833334462717"/>
    <n v="1"/>
    <s v="D540717"/>
    <s v="Closed"/>
    <x v="0"/>
  </r>
  <r>
    <s v="Marianna"/>
    <s v="CHIPOLA (15)"/>
    <x v="3"/>
    <x v="1580"/>
    <n v="5"/>
    <x v="1"/>
    <x v="0"/>
    <d v="2019-07-04T08:57:20"/>
    <d v="2019-07-04T08:14:53"/>
    <x v="1"/>
    <x v="6"/>
    <n v="2546.9999994384125"/>
    <n v="42.449999990640208"/>
    <n v="212.24999995320104"/>
    <n v="1"/>
    <s v="D540721"/>
    <s v="Closed"/>
    <x v="0"/>
  </r>
  <r>
    <s v="Marianna"/>
    <s v="MARIANNA (14)"/>
    <x v="5"/>
    <x v="286"/>
    <n v="13"/>
    <x v="1"/>
    <x v="0"/>
    <d v="2019-07-04T16:10:27"/>
    <d v="2019-07-04T15:08:50"/>
    <x v="1"/>
    <x v="6"/>
    <n v="3696.9999998342246"/>
    <n v="61.616666663903743"/>
    <n v="801.01666663074866"/>
    <n v="1"/>
    <s v="D540727"/>
    <s v="Closed"/>
    <x v="0"/>
  </r>
  <r>
    <s v="Marianna"/>
    <s v="CHIPOLA (15)"/>
    <x v="1"/>
    <x v="393"/>
    <n v="904"/>
    <x v="0"/>
    <x v="0"/>
    <d v="2019-07-04T18:49:34"/>
    <d v="2019-07-04T18:41:00"/>
    <x v="1"/>
    <x v="6"/>
    <n v="514.00000008288771"/>
    <n v="8.5666666680481285"/>
    <n v="7744.2666679155082"/>
    <n v="1"/>
    <s v="D540771"/>
    <s v="Closed"/>
    <x v="0"/>
  </r>
  <r>
    <s v="Fernandina Beach"/>
    <s v="STEPDOWN (22)"/>
    <x v="14"/>
    <x v="1581"/>
    <n v="1"/>
    <x v="4"/>
    <x v="0"/>
    <d v="2019-07-04T23:29:00"/>
    <d v="2019-07-04T22:29:00"/>
    <x v="1"/>
    <x v="6"/>
    <n v="3600.0000004190952"/>
    <n v="60.000000006984919"/>
    <n v="60.000000006984919"/>
    <n v="1"/>
    <s v="C540775"/>
    <s v="Closed"/>
    <x v="0"/>
  </r>
  <r>
    <s v="Fernandina Beach"/>
    <s v="STEPDOWN (22)"/>
    <x v="14"/>
    <x v="1582"/>
    <n v="1"/>
    <x v="4"/>
    <x v="0"/>
    <d v="2019-07-04T23:30:36"/>
    <d v="2019-07-04T23:03:00"/>
    <x v="1"/>
    <x v="6"/>
    <n v="1655.9999998658895"/>
    <n v="27.599999997764826"/>
    <n v="27.599999997764826"/>
    <n v="1"/>
    <s v="D540776"/>
    <s v="Closed"/>
    <x v="0"/>
  </r>
  <r>
    <s v="Marianna"/>
    <s v="CHIPOLA (15)"/>
    <x v="0"/>
    <x v="566"/>
    <n v="7"/>
    <x v="7"/>
    <x v="0"/>
    <d v="2019-07-05T00:01:50"/>
    <d v="2019-07-04T23:10:08"/>
    <x v="1"/>
    <x v="6"/>
    <n v="3101.9999996758997"/>
    <n v="51.699999994598329"/>
    <n v="361.8999999621883"/>
    <n v="1"/>
    <s v="D540788"/>
    <s v="Closed"/>
    <x v="0"/>
  </r>
  <r>
    <s v="Marianna"/>
    <s v="CHIPOLA (15)"/>
    <x v="0"/>
    <x v="142"/>
    <n v="55"/>
    <x v="1"/>
    <x v="0"/>
    <d v="2019-07-05T00:32:16"/>
    <d v="2019-07-04T23:37:38"/>
    <x v="1"/>
    <x v="6"/>
    <n v="3277.9999999562278"/>
    <n v="54.633333332603797"/>
    <n v="3004.8333332932089"/>
    <n v="1"/>
    <s v="D540790"/>
    <s v="Closed"/>
    <x v="0"/>
  </r>
  <r>
    <s v="Marianna"/>
    <s v="BLOUNTSTOWN (18)"/>
    <x v="17"/>
    <x v="1583"/>
    <n v="3"/>
    <x v="5"/>
    <x v="0"/>
    <d v="2019-07-05T10:40:00"/>
    <d v="2019-07-05T09:09:00"/>
    <x v="1"/>
    <x v="6"/>
    <n v="5460.0000001955777"/>
    <n v="91.000000003259629"/>
    <n v="273.00000000977889"/>
    <n v="1"/>
    <s v="D540795"/>
    <s v="Closed"/>
    <x v="0"/>
  </r>
  <r>
    <s v="Marianna"/>
    <s v="MARIANNA (14)"/>
    <x v="16"/>
    <x v="645"/>
    <n v="4"/>
    <x v="7"/>
    <x v="0"/>
    <d v="2019-07-05T11:16:24"/>
    <d v="2019-07-05T10:33:21"/>
    <x v="1"/>
    <x v="6"/>
    <n v="2583.0000003101304"/>
    <n v="43.05000000516884"/>
    <n v="172.20000002067536"/>
    <n v="1"/>
    <s v="D540794"/>
    <s v="Closed"/>
    <x v="0"/>
  </r>
  <r>
    <s v="Marianna"/>
    <s v="CHIPOLA (15)"/>
    <x v="3"/>
    <x v="1584"/>
    <n v="1"/>
    <x v="7"/>
    <x v="0"/>
    <d v="2019-07-05T19:22:37"/>
    <d v="2019-07-05T18:22:09"/>
    <x v="1"/>
    <x v="6"/>
    <n v="3628.0000000493601"/>
    <n v="60.466666667489335"/>
    <n v="60.466666667489335"/>
    <n v="1"/>
    <s v="D540804"/>
    <s v="Closed"/>
    <x v="0"/>
  </r>
  <r>
    <s v="Marianna"/>
    <s v="ALTHA (12)"/>
    <x v="7"/>
    <x v="1411"/>
    <n v="8"/>
    <x v="7"/>
    <x v="0"/>
    <d v="2019-07-05T20:38:55"/>
    <d v="2019-07-05T18:54:00"/>
    <x v="1"/>
    <x v="6"/>
    <n v="6294.9999998789281"/>
    <n v="104.9166666646488"/>
    <n v="839.33333331719041"/>
    <n v="1"/>
    <s v="D540806"/>
    <s v="Closed"/>
    <x v="0"/>
  </r>
  <r>
    <s v="Marianna"/>
    <s v="ALTHA (12)"/>
    <x v="7"/>
    <x v="1585"/>
    <n v="2"/>
    <x v="7"/>
    <x v="0"/>
    <d v="2019-07-05T20:43:48"/>
    <d v="2019-07-05T19:07:00"/>
    <x v="1"/>
    <x v="6"/>
    <n v="5807.9999998211861"/>
    <n v="96.799999997019768"/>
    <n v="193.59999999403954"/>
    <n v="1"/>
    <s v="D540807"/>
    <s v="Closed"/>
    <x v="0"/>
  </r>
  <r>
    <s v="Marianna"/>
    <s v="CHIPOLA (15)"/>
    <x v="3"/>
    <x v="1309"/>
    <n v="1"/>
    <x v="3"/>
    <x v="0"/>
    <d v="2019-07-05T20:45:42"/>
    <d v="2019-07-05T19:14:00"/>
    <x v="1"/>
    <x v="6"/>
    <n v="5501.9999999552965"/>
    <n v="91.699999999254942"/>
    <n v="91.699999999254942"/>
    <n v="1"/>
    <s v="D540808"/>
    <s v="Closed"/>
    <x v="1"/>
  </r>
  <r>
    <s v="Fernandina Beach"/>
    <s v="AIP (24)"/>
    <x v="20"/>
    <x v="1586"/>
    <n v="21"/>
    <x v="5"/>
    <x v="0"/>
    <d v="2019-07-06T02:32:12"/>
    <d v="2019-07-06T00:54:57"/>
    <x v="1"/>
    <x v="6"/>
    <n v="5834.9999998463318"/>
    <n v="97.249999997438863"/>
    <n v="2042.2499999462161"/>
    <n v="1"/>
    <s v="D540812"/>
    <s v="Closed"/>
    <x v="0"/>
  </r>
  <r>
    <s v="Fernandina Beach"/>
    <s v="AIP (24)"/>
    <x v="11"/>
    <x v="1587"/>
    <n v="1"/>
    <x v="1"/>
    <x v="0"/>
    <d v="2019-07-06T14:52:36"/>
    <d v="2019-07-06T13:43:00"/>
    <x v="1"/>
    <x v="6"/>
    <n v="4175.9999999077991"/>
    <n v="69.599999998463318"/>
    <n v="69.599999998463318"/>
    <n v="1"/>
    <s v="C540813"/>
    <s v="Closed"/>
    <x v="0"/>
  </r>
  <r>
    <s v="Marianna"/>
    <s v="MARIANNA (14)"/>
    <x v="16"/>
    <x v="185"/>
    <n v="7"/>
    <x v="1"/>
    <x v="0"/>
    <d v="2019-07-06T16:26:51"/>
    <d v="2019-07-06T15:41:54"/>
    <x v="1"/>
    <x v="6"/>
    <n v="2696.9999999273568"/>
    <n v="44.949999998789281"/>
    <n v="314.64999999152496"/>
    <n v="1"/>
    <s v="D540852"/>
    <s v="Closed"/>
    <x v="0"/>
  </r>
  <r>
    <s v="Marianna"/>
    <s v="MARIANNA (14)"/>
    <x v="16"/>
    <x v="185"/>
    <n v="98"/>
    <x v="1"/>
    <x v="0"/>
    <d v="2019-07-06T15:55:00"/>
    <d v="2019-07-06T15:41:54"/>
    <x v="1"/>
    <x v="6"/>
    <n v="786.000000173226"/>
    <n v="13.1000000028871"/>
    <n v="1283.8000002829358"/>
    <n v="1"/>
    <s v="D540853"/>
    <s v="Closed"/>
    <x v="0"/>
  </r>
  <r>
    <s v="Marianna"/>
    <s v="CHIPOLA (15)"/>
    <x v="3"/>
    <x v="659"/>
    <n v="148"/>
    <x v="3"/>
    <x v="0"/>
    <d v="2019-07-06T17:14:23"/>
    <d v="2019-07-06T15:43:00"/>
    <x v="1"/>
    <x v="6"/>
    <n v="5482.9999999143183"/>
    <n v="91.383333331905305"/>
    <n v="13524.733333121985"/>
    <n v="1"/>
    <s v="D540871"/>
    <s v="Closed"/>
    <x v="1"/>
  </r>
  <r>
    <s v="Marianna"/>
    <s v="CHIPOLA (15)"/>
    <x v="3"/>
    <x v="1588"/>
    <n v="1"/>
    <x v="1"/>
    <x v="0"/>
    <d v="2019-07-06T18:44:15"/>
    <d v="2019-07-06T15:50:00"/>
    <x v="1"/>
    <x v="6"/>
    <n v="10455.000000447035"/>
    <n v="174.25000000745058"/>
    <n v="174.25000000745058"/>
    <n v="1"/>
    <s v="C540827"/>
    <s v="Closed"/>
    <x v="0"/>
  </r>
  <r>
    <s v="Marianna"/>
    <s v="MARIANNA (14)"/>
    <x v="16"/>
    <x v="184"/>
    <n v="117"/>
    <x v="3"/>
    <x v="0"/>
    <d v="2019-07-06T16:34:17"/>
    <d v="2019-07-06T15:55:00"/>
    <x v="1"/>
    <x v="6"/>
    <n v="2356.9999996572733"/>
    <n v="39.283333327621222"/>
    <n v="4596.1499993316829"/>
    <n v="1"/>
    <s v="D540856"/>
    <s v="Closed"/>
    <x v="1"/>
  </r>
  <r>
    <s v="Marianna"/>
    <s v="CAVERNS ROAD (11)"/>
    <x v="26"/>
    <x v="1174"/>
    <n v="4"/>
    <x v="3"/>
    <x v="0"/>
    <d v="2019-07-06T17:54:36"/>
    <d v="2019-07-06T16:27:00"/>
    <x v="1"/>
    <x v="6"/>
    <n v="5255.999999656342"/>
    <n v="87.599999994272366"/>
    <n v="350.39999997708946"/>
    <n v="1"/>
    <s v="D540877"/>
    <s v="Closed"/>
    <x v="1"/>
  </r>
  <r>
    <s v="Marianna"/>
    <s v="CAVERNS ROAD (11)"/>
    <x v="8"/>
    <x v="250"/>
    <n v="17"/>
    <x v="1"/>
    <x v="0"/>
    <d v="2019-07-06T17:34:03"/>
    <d v="2019-07-06T16:29:25"/>
    <x v="1"/>
    <x v="6"/>
    <n v="3878.000000026077"/>
    <n v="64.633333333767951"/>
    <n v="1098.7666666740552"/>
    <n v="1"/>
    <s v="D540874"/>
    <s v="Closed"/>
    <x v="0"/>
  </r>
  <r>
    <s v="Marianna"/>
    <s v="MARIANNA (14)"/>
    <x v="16"/>
    <x v="184"/>
    <n v="14"/>
    <x v="7"/>
    <x v="0"/>
    <d v="2019-07-06T17:52:00"/>
    <d v="2019-07-06T16:39:00"/>
    <x v="1"/>
    <x v="6"/>
    <n v="4379.9999998183921"/>
    <n v="72.999999996973202"/>
    <n v="1021.9999999576248"/>
    <n v="1"/>
    <s v="D540865"/>
    <s v="Closed"/>
    <x v="0"/>
  </r>
  <r>
    <s v="Marianna"/>
    <s v="CHIPOLA (15)"/>
    <x v="3"/>
    <x v="34"/>
    <n v="22"/>
    <x v="1"/>
    <x v="0"/>
    <d v="2019-07-06T18:02:32"/>
    <d v="2019-07-06T17:30:33"/>
    <x v="1"/>
    <x v="6"/>
    <n v="1918.9999997382984"/>
    <n v="31.983333328971639"/>
    <n v="703.63333323737606"/>
    <n v="1"/>
    <s v="D540879"/>
    <s v="Closed"/>
    <x v="0"/>
  </r>
  <r>
    <s v="Marianna"/>
    <s v="CHIPOLA (15)"/>
    <x v="3"/>
    <x v="1589"/>
    <n v="1"/>
    <x v="7"/>
    <x v="0"/>
    <d v="2019-07-06T18:44:07"/>
    <d v="2019-07-06T17:43:00"/>
    <x v="1"/>
    <x v="6"/>
    <n v="3667.0000003650784"/>
    <n v="61.116666672751307"/>
    <n v="61.116666672751307"/>
    <n v="1"/>
    <s v="D540880"/>
    <s v="Closed"/>
    <x v="0"/>
  </r>
  <r>
    <s v="Fernandina Beach"/>
    <s v="AIP (24)"/>
    <x v="11"/>
    <x v="1590"/>
    <n v="2"/>
    <x v="1"/>
    <x v="0"/>
    <d v="2019-07-07T05:08:17"/>
    <d v="2019-07-07T00:30:46"/>
    <x v="1"/>
    <x v="6"/>
    <n v="16650.999999814667"/>
    <n v="277.51666666357778"/>
    <n v="555.03333332715556"/>
    <n v="1"/>
    <s v="D540885"/>
    <s v="Closed"/>
    <x v="0"/>
  </r>
  <r>
    <s v="Fernandina Beach"/>
    <s v="AIP (24)"/>
    <x v="11"/>
    <x v="1591"/>
    <n v="2"/>
    <x v="6"/>
    <x v="0"/>
    <d v="2019-07-07T06:17:48"/>
    <d v="2019-07-07T05:08:06"/>
    <x v="1"/>
    <x v="6"/>
    <n v="4182.0000000530854"/>
    <n v="69.700000000884756"/>
    <n v="139.40000000176951"/>
    <n v="1"/>
    <s v="D540887"/>
    <s v="Closed"/>
    <x v="0"/>
  </r>
  <r>
    <s v="Marianna"/>
    <s v="ALTHA (12)"/>
    <x v="7"/>
    <x v="1592"/>
    <n v="3"/>
    <x v="7"/>
    <x v="0"/>
    <d v="2019-07-07T13:35:42"/>
    <d v="2019-07-07T12:28:22"/>
    <x v="1"/>
    <x v="6"/>
    <n v="4040.0000001769513"/>
    <n v="67.333333336282521"/>
    <n v="202.00000000884756"/>
    <n v="1"/>
    <s v="D540890"/>
    <s v="Closed"/>
    <x v="0"/>
  </r>
  <r>
    <s v="Marianna"/>
    <s v="BLOUNTSTOWN (18)"/>
    <x v="17"/>
    <x v="1139"/>
    <n v="70"/>
    <x v="1"/>
    <x v="0"/>
    <d v="2019-07-07T14:28:17"/>
    <d v="2019-07-07T13:05:00"/>
    <x v="1"/>
    <x v="6"/>
    <n v="4997.0000000903383"/>
    <n v="83.283333334838971"/>
    <n v="5829.833333438728"/>
    <n v="1"/>
    <s v="D540899"/>
    <s v="Closed"/>
    <x v="0"/>
  </r>
  <r>
    <s v="Marianna"/>
    <s v="CHIPOLA (15)"/>
    <x v="3"/>
    <x v="1593"/>
    <n v="4"/>
    <x v="3"/>
    <x v="0"/>
    <d v="2019-07-07T15:24:24"/>
    <d v="2019-07-07T14:40:52"/>
    <x v="1"/>
    <x v="6"/>
    <n v="2612.0000001741573"/>
    <n v="43.533333336235955"/>
    <n v="174.13333334494382"/>
    <n v="1"/>
    <s v="D540903"/>
    <s v="Closed"/>
    <x v="1"/>
  </r>
  <r>
    <s v="Marianna"/>
    <s v="MARIANNA (14)"/>
    <x v="5"/>
    <x v="144"/>
    <n v="86"/>
    <x v="3"/>
    <x v="0"/>
    <d v="2019-07-07T22:45:45"/>
    <d v="2019-07-07T19:51:00"/>
    <x v="1"/>
    <x v="6"/>
    <n v="10485.000000544824"/>
    <n v="174.7500000090804"/>
    <n v="15028.500000780914"/>
    <n v="1"/>
    <s v="D540956"/>
    <s v="Closed"/>
    <x v="0"/>
  </r>
  <r>
    <s v="Marianna"/>
    <s v="MARIANNA (14)"/>
    <x v="5"/>
    <x v="1594"/>
    <n v="3"/>
    <x v="3"/>
    <x v="0"/>
    <d v="2019-07-07T22:53:45"/>
    <d v="2019-07-07T19:56:10"/>
    <x v="1"/>
    <x v="6"/>
    <n v="10655.000000051223"/>
    <n v="177.58333333418705"/>
    <n v="532.75000000256114"/>
    <n v="1"/>
    <s v="D540953"/>
    <s v="Closed"/>
    <x v="1"/>
  </r>
  <r>
    <s v="Marianna"/>
    <s v="MARIANNA (14)"/>
    <x v="5"/>
    <x v="286"/>
    <n v="13"/>
    <x v="1"/>
    <x v="0"/>
    <d v="2019-07-07T23:40:03"/>
    <d v="2019-07-07T20:07:00"/>
    <x v="1"/>
    <x v="6"/>
    <n v="12783.000000240281"/>
    <n v="213.05000000400469"/>
    <n v="2769.6500000520609"/>
    <n v="1"/>
    <s v="D540950"/>
    <s v="Closed"/>
    <x v="0"/>
  </r>
  <r>
    <s v="Marianna"/>
    <s v="CAVERNS ROAD (11)"/>
    <x v="8"/>
    <x v="250"/>
    <n v="17"/>
    <x v="3"/>
    <x v="0"/>
    <d v="2019-07-07T22:35:10"/>
    <d v="2019-07-07T20:11:00"/>
    <x v="1"/>
    <x v="6"/>
    <n v="8650.0000003259629"/>
    <n v="144.16666667209938"/>
    <n v="2450.8333334256895"/>
    <n v="1"/>
    <s v="D540954"/>
    <s v="Closed"/>
    <x v="1"/>
  </r>
  <r>
    <s v="Marianna"/>
    <s v="ALTHA (12)"/>
    <x v="7"/>
    <x v="1595"/>
    <n v="20"/>
    <x v="7"/>
    <x v="0"/>
    <d v="2019-07-07T21:58:57"/>
    <d v="2019-07-07T20:20:00"/>
    <x v="1"/>
    <x v="6"/>
    <n v="5937.000000430271"/>
    <n v="98.950000007171184"/>
    <n v="1979.0000001434237"/>
    <n v="1"/>
    <s v="D540951"/>
    <s v="Closed"/>
    <x v="0"/>
  </r>
  <r>
    <s v="Marianna"/>
    <s v="ALTHA (12)"/>
    <x v="7"/>
    <x v="1596"/>
    <n v="1"/>
    <x v="7"/>
    <x v="0"/>
    <d v="2019-07-07T23:16:45"/>
    <d v="2019-07-07T20:33:00"/>
    <x v="1"/>
    <x v="6"/>
    <n v="9825.0000002793968"/>
    <n v="163.75000000465661"/>
    <n v="163.75000000465661"/>
    <n v="1"/>
    <s v="C540926"/>
    <s v="Closed"/>
    <x v="0"/>
  </r>
  <r>
    <s v="Marianna"/>
    <s v="MARIANNA (14)"/>
    <x v="5"/>
    <x v="153"/>
    <n v="12"/>
    <x v="1"/>
    <x v="0"/>
    <d v="2019-07-08T01:22:25"/>
    <d v="2019-07-07T20:36:39"/>
    <x v="1"/>
    <x v="6"/>
    <n v="17145.999999856576"/>
    <n v="285.76666666427627"/>
    <n v="3429.1999999713153"/>
    <n v="1"/>
    <s v="D540962"/>
    <s v="Closed"/>
    <x v="0"/>
  </r>
  <r>
    <s v="Marianna"/>
    <s v="ALTHA (12)"/>
    <x v="7"/>
    <x v="1597"/>
    <n v="1"/>
    <x v="7"/>
    <x v="0"/>
    <d v="2019-07-08T03:34:07"/>
    <d v="2019-07-07T20:37:04"/>
    <x v="1"/>
    <x v="6"/>
    <n v="25022.999999905005"/>
    <n v="417.04999999841675"/>
    <n v="417.04999999841675"/>
    <n v="1"/>
    <s v="C540929"/>
    <s v="Closed"/>
    <x v="0"/>
  </r>
  <r>
    <s v="Marianna"/>
    <s v="ALTHA (12)"/>
    <x v="7"/>
    <x v="1598"/>
    <n v="1"/>
    <x v="7"/>
    <x v="0"/>
    <d v="2019-07-08T04:00:53"/>
    <d v="2019-07-07T20:43:00"/>
    <x v="1"/>
    <x v="6"/>
    <n v="26273.000000417233"/>
    <n v="437.88333334028721"/>
    <n v="437.88333334028721"/>
    <n v="1"/>
    <s v="C540932"/>
    <s v="Closed"/>
    <x v="0"/>
  </r>
  <r>
    <s v="Marianna"/>
    <s v="ALTHA (12)"/>
    <x v="7"/>
    <x v="1599"/>
    <n v="2"/>
    <x v="7"/>
    <x v="0"/>
    <d v="2019-07-07T23:12:15"/>
    <d v="2019-07-07T20:46:00"/>
    <x v="1"/>
    <x v="6"/>
    <n v="8775"/>
    <n v="146.25"/>
    <n v="292.5"/>
    <n v="1"/>
    <s v="D540959"/>
    <s v="Closed"/>
    <x v="0"/>
  </r>
  <r>
    <s v="Marianna"/>
    <s v="MARIANNA (14)"/>
    <x v="5"/>
    <x v="1600"/>
    <n v="2"/>
    <x v="7"/>
    <x v="0"/>
    <d v="2019-07-08T01:14:02"/>
    <d v="2019-07-07T20:46:34"/>
    <x v="1"/>
    <x v="6"/>
    <n v="16047.999999672174"/>
    <n v="267.46666666120291"/>
    <n v="534.93333332240582"/>
    <n v="1"/>
    <s v="D540961"/>
    <s v="Closed"/>
    <x v="0"/>
  </r>
  <r>
    <s v="Marianna"/>
    <s v="ALTHA (12)"/>
    <x v="6"/>
    <x v="1601"/>
    <n v="1"/>
    <x v="7"/>
    <x v="0"/>
    <d v="2019-07-08T00:18:25"/>
    <d v="2019-07-07T20:54:29"/>
    <x v="1"/>
    <x v="6"/>
    <n v="12235.999999986961"/>
    <n v="203.93333333311602"/>
    <n v="203.93333333311602"/>
    <n v="1"/>
    <s v="C540942"/>
    <s v="Closed"/>
    <x v="0"/>
  </r>
  <r>
    <s v="Marianna"/>
    <s v="MARIANNA (14)"/>
    <x v="5"/>
    <x v="1602"/>
    <n v="2"/>
    <x v="7"/>
    <x v="0"/>
    <d v="2019-07-08T01:13:02"/>
    <d v="2019-07-07T21:16:57"/>
    <x v="1"/>
    <x v="6"/>
    <n v="14165.000000176951"/>
    <n v="236.08333333628252"/>
    <n v="472.16666667256504"/>
    <n v="1"/>
    <s v="D540960"/>
    <s v="Closed"/>
    <x v="0"/>
  </r>
  <r>
    <s v="Marianna"/>
    <s v="ALTHA (12)"/>
    <x v="7"/>
    <x v="1603"/>
    <n v="1"/>
    <x v="7"/>
    <x v="0"/>
    <d v="2019-07-08T03:23:10"/>
    <d v="2019-07-07T21:18:35"/>
    <x v="1"/>
    <x v="6"/>
    <n v="21875.000000162981"/>
    <n v="364.58333333604969"/>
    <n v="364.58333333604969"/>
    <n v="1"/>
    <s v="C540947"/>
    <s v="Closed"/>
    <x v="0"/>
  </r>
  <r>
    <s v="Marianna"/>
    <s v="CHIPOLA (15)"/>
    <x v="1"/>
    <x v="556"/>
    <n v="48"/>
    <x v="6"/>
    <x v="0"/>
    <d v="2019-07-08T09:27:59"/>
    <d v="2019-07-08T08:30:00"/>
    <x v="1"/>
    <x v="6"/>
    <n v="3479.0000004228204"/>
    <n v="57.983333340380341"/>
    <n v="2783.2000003382564"/>
    <n v="1"/>
    <s v="D540969"/>
    <s v="Closed"/>
    <x v="0"/>
  </r>
  <r>
    <s v="Marianna"/>
    <s v="CHIPOLA (15)"/>
    <x v="3"/>
    <x v="1604"/>
    <n v="1"/>
    <x v="7"/>
    <x v="0"/>
    <d v="2019-07-08T15:44:07"/>
    <d v="2019-07-08T10:29:00"/>
    <x v="1"/>
    <x v="6"/>
    <n v="18907.000000379048"/>
    <n v="315.11666667298414"/>
    <n v="315.11666667298414"/>
    <n v="1"/>
    <s v="C540972"/>
    <s v="Closed"/>
    <x v="0"/>
  </r>
  <r>
    <s v="Marianna"/>
    <s v="MARIANNA (14)"/>
    <x v="5"/>
    <x v="1605"/>
    <n v="1"/>
    <x v="5"/>
    <x v="0"/>
    <d v="2019-07-08T14:59:32"/>
    <d v="2019-07-08T10:35:21"/>
    <x v="1"/>
    <x v="6"/>
    <n v="15850.999999511987"/>
    <n v="264.18333332519978"/>
    <n v="264.18333332519978"/>
    <n v="1"/>
    <s v="C540973"/>
    <s v="Closed"/>
    <x v="0"/>
  </r>
  <r>
    <s v="Marianna"/>
    <s v="ALTHA (12)"/>
    <x v="7"/>
    <x v="81"/>
    <n v="1"/>
    <x v="7"/>
    <x v="0"/>
    <d v="2019-07-08T13:52:35"/>
    <d v="2019-07-08T11:39:00"/>
    <x v="1"/>
    <x v="6"/>
    <n v="8014.9999996181577"/>
    <n v="133.5833333269693"/>
    <n v="133.5833333269693"/>
    <n v="1"/>
    <s v="C540974"/>
    <s v="Closed"/>
    <x v="0"/>
  </r>
  <r>
    <s v="Marianna"/>
    <s v="MARIANNA (14)"/>
    <x v="15"/>
    <x v="1606"/>
    <n v="1"/>
    <x v="1"/>
    <x v="0"/>
    <d v="2019-07-08T16:22:00"/>
    <d v="2019-07-08T15:16:00"/>
    <x v="1"/>
    <x v="6"/>
    <n v="3959.9999997066334"/>
    <n v="65.999999995110556"/>
    <n v="65.999999995110556"/>
    <n v="1"/>
    <s v="D540979"/>
    <s v="Closed"/>
    <x v="0"/>
  </r>
  <r>
    <s v="Fernandina Beach"/>
    <s v="AIP (24)"/>
    <x v="11"/>
    <x v="1607"/>
    <n v="1"/>
    <x v="2"/>
    <x v="1"/>
    <d v="2019-07-08T16:52:00"/>
    <d v="2019-07-08T16:01:00"/>
    <x v="1"/>
    <x v="6"/>
    <n v="3059.999999916181"/>
    <n v="50.999999998603016"/>
    <n v="50.999999998603016"/>
    <n v="1"/>
    <s v="C540980"/>
    <s v="Closed"/>
    <x v="0"/>
  </r>
  <r>
    <s v="Marianna"/>
    <s v="MARIANNA (14)"/>
    <x v="16"/>
    <x v="1608"/>
    <n v="1"/>
    <x v="5"/>
    <x v="0"/>
    <d v="2019-07-08T21:42:24"/>
    <d v="2019-07-08T18:42:16"/>
    <x v="1"/>
    <x v="6"/>
    <n v="10807.999999984168"/>
    <n v="180.13333333306946"/>
    <n v="180.13333333306946"/>
    <n v="1"/>
    <s v="D540983"/>
    <s v="Closed"/>
    <x v="0"/>
  </r>
  <r>
    <s v="Marianna"/>
    <s v="CAVERNS ROAD (11)"/>
    <x v="9"/>
    <x v="69"/>
    <n v="65"/>
    <x v="7"/>
    <x v="0"/>
    <d v="2019-07-09T15:22:10"/>
    <d v="2019-07-09T13:28:31"/>
    <x v="1"/>
    <x v="6"/>
    <n v="6818.9999997848645"/>
    <n v="113.64999999641441"/>
    <n v="7387.2499997669365"/>
    <n v="1"/>
    <s v="D540992"/>
    <s v="Closed"/>
    <x v="0"/>
  </r>
  <r>
    <s v="Marianna"/>
    <s v="CHIPOLA (15)"/>
    <x v="3"/>
    <x v="1609"/>
    <n v="12"/>
    <x v="1"/>
    <x v="0"/>
    <d v="2019-07-09T15:19:37"/>
    <d v="2019-07-09T14:24:00"/>
    <x v="1"/>
    <x v="6"/>
    <n v="3336.9999999180436"/>
    <n v="55.616666665300727"/>
    <n v="667.39999998360872"/>
    <n v="1"/>
    <s v="D541006"/>
    <s v="Closed"/>
    <x v="0"/>
  </r>
  <r>
    <s v="Marianna"/>
    <s v="BLOUNTSTOWN (18)"/>
    <x v="17"/>
    <x v="1610"/>
    <n v="1"/>
    <x v="1"/>
    <x v="0"/>
    <d v="2019-07-09T14:57:29"/>
    <d v="2019-07-09T14:28:09"/>
    <x v="1"/>
    <x v="6"/>
    <n v="1759.9999996600673"/>
    <n v="29.333333327667788"/>
    <n v="29.333333327667788"/>
    <n v="1"/>
    <s v="C540990"/>
    <s v="Closed"/>
    <x v="0"/>
  </r>
  <r>
    <s v="Marianna"/>
    <s v="CAVERNS ROAD (11)"/>
    <x v="9"/>
    <x v="69"/>
    <n v="96"/>
    <x v="3"/>
    <x v="0"/>
    <d v="2019-07-09T17:44:02"/>
    <d v="2019-07-09T15:00:00"/>
    <x v="1"/>
    <x v="6"/>
    <n v="9841.999999852851"/>
    <n v="164.03333333088085"/>
    <n v="15747.199999764562"/>
    <n v="1"/>
    <s v="D541048"/>
    <s v="Closed"/>
    <x v="1"/>
  </r>
  <r>
    <s v="Marianna"/>
    <s v="MARIANNA (14)"/>
    <x v="16"/>
    <x v="184"/>
    <n v="117"/>
    <x v="4"/>
    <x v="0"/>
    <d v="2019-07-09T16:25:33"/>
    <d v="2019-07-09T15:56:18"/>
    <x v="1"/>
    <x v="6"/>
    <n v="1754.9999997485429"/>
    <n v="29.249999995809048"/>
    <n v="3422.2499995096587"/>
    <n v="1"/>
    <s v="D541031"/>
    <s v="Closed"/>
    <x v="0"/>
  </r>
  <r>
    <s v="Marianna"/>
    <s v="BLOUNTSTOWN (18)"/>
    <x v="17"/>
    <x v="1611"/>
    <n v="1"/>
    <x v="1"/>
    <x v="0"/>
    <d v="2019-07-09T20:12:44"/>
    <d v="2019-07-09T16:36:10"/>
    <x v="1"/>
    <x v="6"/>
    <n v="12994.000000529923"/>
    <n v="216.56666667549871"/>
    <n v="216.56666667549871"/>
    <n v="1"/>
    <s v="C541036"/>
    <s v="Closed"/>
    <x v="0"/>
  </r>
  <r>
    <s v="Marianna"/>
    <s v="MARIANNA (14)"/>
    <x v="10"/>
    <x v="1612"/>
    <n v="2"/>
    <x v="3"/>
    <x v="0"/>
    <d v="2019-07-09T19:07:30"/>
    <d v="2019-07-09T16:41:00"/>
    <x v="1"/>
    <x v="6"/>
    <n v="8789.9999997345731"/>
    <n v="146.49999999557622"/>
    <n v="292.99999999115244"/>
    <n v="1"/>
    <s v="D541052"/>
    <s v="Closed"/>
    <x v="1"/>
  </r>
  <r>
    <s v="Marianna"/>
    <s v="CAVERNS ROAD (11)"/>
    <x v="9"/>
    <x v="1613"/>
    <n v="1"/>
    <x v="3"/>
    <x v="0"/>
    <d v="2019-07-09T20:07:00"/>
    <d v="2019-07-09T17:24:00"/>
    <x v="1"/>
    <x v="6"/>
    <n v="9779.9999998183921"/>
    <n v="162.9999999969732"/>
    <n v="162.9999999969732"/>
    <n v="1"/>
    <s v="C541046"/>
    <s v="Closed"/>
    <x v="1"/>
  </r>
  <r>
    <s v="Marianna"/>
    <s v="CAVERNS ROAD (11)"/>
    <x v="9"/>
    <x v="126"/>
    <n v="5"/>
    <x v="1"/>
    <x v="0"/>
    <d v="2019-07-09T20:03:08"/>
    <d v="2019-07-09T17:31:35"/>
    <x v="1"/>
    <x v="6"/>
    <n v="9093.0000001564622"/>
    <n v="151.5500000026077"/>
    <n v="757.75000001303852"/>
    <n v="1"/>
    <s v="D541055"/>
    <s v="Closed"/>
    <x v="0"/>
  </r>
  <r>
    <s v="Marianna"/>
    <s v="CAVERNS ROAD (11)"/>
    <x v="9"/>
    <x v="1614"/>
    <n v="3"/>
    <x v="7"/>
    <x v="0"/>
    <d v="2019-07-09T19:57:21"/>
    <d v="2019-07-09T18:12:00"/>
    <x v="1"/>
    <x v="6"/>
    <n v="6321.0000002989545"/>
    <n v="105.35000000498258"/>
    <n v="316.05000001494773"/>
    <n v="1"/>
    <s v="D541054"/>
    <s v="Closed"/>
    <x v="0"/>
  </r>
  <r>
    <s v="Marianna"/>
    <s v="CAVERNS ROAD (11)"/>
    <x v="9"/>
    <x v="1615"/>
    <n v="1"/>
    <x v="7"/>
    <x v="0"/>
    <d v="2019-07-09T20:04:28"/>
    <d v="2019-07-09T18:33:49"/>
    <x v="1"/>
    <x v="6"/>
    <n v="5438.9999996870756"/>
    <n v="90.649999994784594"/>
    <n v="90.649999994784594"/>
    <n v="1"/>
    <s v="D541056"/>
    <s v="Closed"/>
    <x v="0"/>
  </r>
  <r>
    <s v="Marianna"/>
    <s v="CAVERNS ROAD (11)"/>
    <x v="9"/>
    <x v="1616"/>
    <n v="1"/>
    <x v="7"/>
    <x v="0"/>
    <d v="2019-07-09T21:19:00"/>
    <d v="2019-07-09T20:06:00"/>
    <x v="1"/>
    <x v="6"/>
    <n v="4379.9999998183921"/>
    <n v="72.999999996973202"/>
    <n v="72.999999996973202"/>
    <n v="1"/>
    <s v="D541057"/>
    <s v="Closed"/>
    <x v="0"/>
  </r>
  <r>
    <s v="Marianna"/>
    <s v="MARIANNA (14)"/>
    <x v="10"/>
    <x v="895"/>
    <n v="16"/>
    <x v="6"/>
    <x v="0"/>
    <d v="2019-07-10T17:30:33"/>
    <d v="2019-07-10T15:17:16"/>
    <x v="1"/>
    <x v="6"/>
    <n v="7996.9999998109415"/>
    <n v="133.28333333018236"/>
    <n v="2132.5333332829177"/>
    <n v="1"/>
    <s v="D541067"/>
    <s v="Closed"/>
    <x v="0"/>
  </r>
  <r>
    <s v="Marianna"/>
    <s v="MARIANNA (14)"/>
    <x v="10"/>
    <x v="1617"/>
    <n v="1"/>
    <x v="2"/>
    <x v="0"/>
    <d v="2019-07-10T18:57:57"/>
    <d v="2019-07-10T16:05:06"/>
    <x v="1"/>
    <x v="6"/>
    <n v="10370.999999670312"/>
    <n v="172.8499999945052"/>
    <n v="172.8499999945052"/>
    <n v="1"/>
    <s v="D541068"/>
    <s v="Closed"/>
    <x v="0"/>
  </r>
  <r>
    <s v="Marianna"/>
    <s v="CHIPOLA (15)"/>
    <x v="1"/>
    <x v="1618"/>
    <n v="1"/>
    <x v="4"/>
    <x v="0"/>
    <d v="2019-07-11T10:09:57"/>
    <d v="2019-07-11T09:29:00"/>
    <x v="1"/>
    <x v="6"/>
    <n v="2456.9999997736886"/>
    <n v="40.949999996228144"/>
    <n v="40.949999996228144"/>
    <n v="1"/>
    <s v="C541069"/>
    <s v="Closed"/>
    <x v="0"/>
  </r>
  <r>
    <s v="Marianna"/>
    <s v="ALTHA (12)"/>
    <x v="7"/>
    <x v="1619"/>
    <n v="1"/>
    <x v="4"/>
    <x v="0"/>
    <d v="2019-07-11T13:50:35"/>
    <d v="2019-07-11T12:27:06"/>
    <x v="1"/>
    <x v="6"/>
    <n v="5009.0000003809109"/>
    <n v="83.483333339681849"/>
    <n v="83.483333339681849"/>
    <n v="1"/>
    <s v="C541072"/>
    <s v="Closed"/>
    <x v="0"/>
  </r>
  <r>
    <s v="Marianna"/>
    <s v="MARIANNA (14)"/>
    <x v="5"/>
    <x v="1620"/>
    <n v="26"/>
    <x v="1"/>
    <x v="0"/>
    <d v="2019-07-11T15:49:23"/>
    <d v="2019-07-11T14:29:00"/>
    <x v="1"/>
    <x v="6"/>
    <n v="4822.9999996488914"/>
    <n v="80.383333327481523"/>
    <n v="2089.9666665145196"/>
    <n v="1"/>
    <s v="D541075"/>
    <s v="Closed"/>
    <x v="0"/>
  </r>
  <r>
    <s v="Fernandina Beach"/>
    <s v="JL TERRY (23)"/>
    <x v="25"/>
    <x v="1005"/>
    <n v="1"/>
    <x v="1"/>
    <x v="0"/>
    <d v="2019-07-11T19:50:00"/>
    <d v="2019-07-11T17:45:00"/>
    <x v="1"/>
    <x v="6"/>
    <n v="7499.9999999301508"/>
    <n v="124.99999999883585"/>
    <n v="124.99999999883585"/>
    <n v="1"/>
    <s v="C541076"/>
    <s v="Closed"/>
    <x v="0"/>
  </r>
  <r>
    <s v="Marianna"/>
    <s v="MARIANNA (14)"/>
    <x v="16"/>
    <x v="1220"/>
    <n v="1"/>
    <x v="5"/>
    <x v="0"/>
    <d v="2019-07-12T09:23:01"/>
    <d v="2019-07-12T07:32:00"/>
    <x v="1"/>
    <x v="6"/>
    <n v="6660.9999999403954"/>
    <n v="111.01666666567326"/>
    <n v="111.01666666567326"/>
    <n v="1"/>
    <s v="C541078"/>
    <s v="Closed"/>
    <x v="0"/>
  </r>
  <r>
    <s v="Fernandina Beach"/>
    <s v="JL TERRY (23)"/>
    <x v="18"/>
    <x v="1621"/>
    <n v="1"/>
    <x v="7"/>
    <x v="0"/>
    <d v="2019-07-12T19:43:40"/>
    <d v="2019-07-12T17:24:11"/>
    <x v="1"/>
    <x v="6"/>
    <n v="8369.0000000176951"/>
    <n v="139.48333333362825"/>
    <n v="139.48333333362825"/>
    <n v="1"/>
    <s v="C541080"/>
    <s v="Closed"/>
    <x v="0"/>
  </r>
  <r>
    <s v="Marianna"/>
    <s v="CHIPOLA (15)"/>
    <x v="0"/>
    <x v="1622"/>
    <n v="1"/>
    <x v="6"/>
    <x v="0"/>
    <d v="2019-07-12T23:34:24"/>
    <d v="2019-07-12T21:14:19"/>
    <x v="1"/>
    <x v="6"/>
    <n v="8404.9999996321276"/>
    <n v="140.08333332720213"/>
    <n v="140.08333332720213"/>
    <n v="1"/>
    <s v="D541083"/>
    <s v="Closed"/>
    <x v="0"/>
  </r>
  <r>
    <s v="Marianna"/>
    <s v="CAVERNS ROAD (11)"/>
    <x v="8"/>
    <x v="651"/>
    <n v="25"/>
    <x v="10"/>
    <x v="0"/>
    <d v="2019-07-13T18:22:01"/>
    <d v="2019-07-13T13:12:10"/>
    <x v="1"/>
    <x v="6"/>
    <n v="18591.000000061467"/>
    <n v="309.85000000102445"/>
    <n v="7746.2500000256114"/>
    <n v="1"/>
    <s v="D541090"/>
    <s v="Closed"/>
    <x v="0"/>
  </r>
  <r>
    <s v="Marianna"/>
    <s v="MARIANNA (14)"/>
    <x v="10"/>
    <x v="309"/>
    <n v="30"/>
    <x v="1"/>
    <x v="0"/>
    <d v="2019-07-13T19:30:18"/>
    <d v="2019-07-13T18:31:17"/>
    <x v="1"/>
    <x v="6"/>
    <n v="3540.9999998286366"/>
    <n v="59.016666663810611"/>
    <n v="1770.4999999143183"/>
    <n v="1"/>
    <s v="D541097"/>
    <s v="Closed"/>
    <x v="0"/>
  </r>
  <r>
    <s v="Marianna"/>
    <s v="MARIANNA (14)"/>
    <x v="5"/>
    <x v="653"/>
    <n v="1"/>
    <x v="5"/>
    <x v="0"/>
    <d v="2019-07-14T08:53:10"/>
    <d v="2019-07-14T07:49:29"/>
    <x v="1"/>
    <x v="6"/>
    <n v="3820.9999999031425"/>
    <n v="63.683333331719041"/>
    <n v="63.683333331719041"/>
    <n v="1"/>
    <s v="D541099"/>
    <s v="Closed"/>
    <x v="0"/>
  </r>
  <r>
    <s v="Marianna"/>
    <s v="CHIPOLA (15)"/>
    <x v="1"/>
    <x v="556"/>
    <n v="47"/>
    <x v="2"/>
    <x v="0"/>
    <d v="2019-07-14T12:38:52"/>
    <d v="2019-07-14T10:23:57"/>
    <x v="1"/>
    <x v="6"/>
    <n v="8095.0000000884756"/>
    <n v="134.91666666814126"/>
    <n v="6341.0833334026393"/>
    <n v="1"/>
    <s v="D541104"/>
    <s v="Closed"/>
    <x v="9"/>
  </r>
  <r>
    <s v="Fernandina Beach"/>
    <s v="JL TERRY (23)"/>
    <x v="13"/>
    <x v="23"/>
    <n v="1"/>
    <x v="5"/>
    <x v="0"/>
    <d v="2019-07-14T12:36:00"/>
    <d v="2019-07-14T10:32:00"/>
    <x v="1"/>
    <x v="6"/>
    <n v="7440.0000003632158"/>
    <n v="124.0000000060536"/>
    <n v="124.0000000060536"/>
    <n v="1"/>
    <s v="C541102"/>
    <s v="Closed"/>
    <x v="0"/>
  </r>
  <r>
    <s v="Fernandina Beach"/>
    <s v="JL TERRY (23)"/>
    <x v="13"/>
    <x v="1623"/>
    <n v="3"/>
    <x v="5"/>
    <x v="0"/>
    <d v="2019-07-14T12:35:54"/>
    <d v="2019-07-14T11:01:00"/>
    <x v="1"/>
    <x v="6"/>
    <n v="5694.0000002039596"/>
    <n v="94.900000003399327"/>
    <n v="284.70000001019798"/>
    <n v="1"/>
    <s v="D541107"/>
    <s v="Closed"/>
    <x v="0"/>
  </r>
  <r>
    <s v="Marianna"/>
    <s v="CHIPOLA (15)"/>
    <x v="1"/>
    <x v="556"/>
    <n v="44"/>
    <x v="4"/>
    <x v="0"/>
    <d v="2019-07-14T13:40:00"/>
    <d v="2019-07-14T12:38:52"/>
    <x v="1"/>
    <x v="6"/>
    <n v="3667.9999999701977"/>
    <n v="61.133333332836628"/>
    <n v="2689.8666666448116"/>
    <n v="1"/>
    <s v="D546404"/>
    <s v="Closed"/>
    <x v="0"/>
  </r>
  <r>
    <s v="Fernandina Beach"/>
    <s v="JL TERRY (23)"/>
    <x v="13"/>
    <x v="1624"/>
    <n v="9"/>
    <x v="1"/>
    <x v="0"/>
    <d v="2019-07-14T13:55:00"/>
    <d v="2019-07-14T13:24:00"/>
    <x v="1"/>
    <x v="6"/>
    <n v="1859.9999997764826"/>
    <n v="30.99999999627471"/>
    <n v="278.99999996647239"/>
    <n v="1"/>
    <s v="D541108"/>
    <s v="Closed"/>
    <x v="0"/>
  </r>
  <r>
    <s v="Fernandina Beach"/>
    <s v="JL TERRY (23)"/>
    <x v="13"/>
    <x v="23"/>
    <n v="1"/>
    <x v="4"/>
    <x v="0"/>
    <d v="2019-07-14T15:53:00"/>
    <d v="2019-07-14T14:09:00"/>
    <x v="1"/>
    <x v="6"/>
    <n v="6240.0000002235174"/>
    <n v="104.00000000372529"/>
    <n v="104.00000000372529"/>
    <n v="1"/>
    <s v="C541109"/>
    <s v="Closed"/>
    <x v="0"/>
  </r>
  <r>
    <s v="Marianna"/>
    <s v="MARIANNA (14)"/>
    <x v="5"/>
    <x v="325"/>
    <n v="34"/>
    <x v="1"/>
    <x v="0"/>
    <d v="2019-07-14T16:07:36"/>
    <d v="2019-07-14T14:25:50"/>
    <x v="1"/>
    <x v="6"/>
    <n v="6106.0000003315508"/>
    <n v="101.76666667219251"/>
    <n v="3460.0666668545455"/>
    <n v="1"/>
    <s v="D541116"/>
    <s v="Closed"/>
    <x v="0"/>
  </r>
  <r>
    <s v="Marianna"/>
    <s v="MARIANNA (14)"/>
    <x v="5"/>
    <x v="1625"/>
    <n v="1"/>
    <x v="2"/>
    <x v="0"/>
    <d v="2019-07-14T20:15:58"/>
    <d v="2019-07-14T17:49:03"/>
    <x v="1"/>
    <x v="6"/>
    <n v="8814.9999999208376"/>
    <n v="146.91666666534729"/>
    <n v="146.91666666534729"/>
    <n v="1"/>
    <s v="D541118"/>
    <s v="Closed"/>
    <x v="9"/>
  </r>
  <r>
    <s v="Marianna"/>
    <s v="BLOUNTSTOWN (18)"/>
    <x v="17"/>
    <x v="1626"/>
    <n v="8"/>
    <x v="0"/>
    <x v="0"/>
    <d v="2019-07-15T11:42:58"/>
    <d v="2019-07-15T11:15:00"/>
    <x v="1"/>
    <x v="6"/>
    <n v="1677.9999999795109"/>
    <n v="27.966666666325182"/>
    <n v="223.73333333060145"/>
    <n v="1"/>
    <s v="D541120"/>
    <s v="Closed"/>
    <x v="0"/>
  </r>
  <r>
    <s v="Marianna"/>
    <s v="MARIANNA (14)"/>
    <x v="5"/>
    <x v="1627"/>
    <n v="1"/>
    <x v="2"/>
    <x v="0"/>
    <d v="2019-07-15T12:46:00"/>
    <d v="2019-07-15T11:44:00"/>
    <x v="1"/>
    <x v="6"/>
    <n v="3720.0000001816079"/>
    <n v="62.000000003026798"/>
    <n v="62.000000003026798"/>
    <n v="1"/>
    <s v="C541121"/>
    <s v="Closed"/>
    <x v="0"/>
  </r>
  <r>
    <s v="Marianna"/>
    <s v="CAVERNS ROAD (11)"/>
    <x v="9"/>
    <x v="691"/>
    <n v="636"/>
    <x v="0"/>
    <x v="0"/>
    <d v="2019-07-15T13:52:25"/>
    <d v="2019-07-15T13:44:00"/>
    <x v="1"/>
    <x v="6"/>
    <n v="504.99999986495823"/>
    <n v="8.4166666644159704"/>
    <n v="5352.9999985685572"/>
    <n v="1"/>
    <s v="D541129"/>
    <s v="Closed"/>
    <x v="0"/>
  </r>
  <r>
    <s v="Fernandina Beach"/>
    <s v="STEPDOWN (22)"/>
    <x v="24"/>
    <x v="1628"/>
    <n v="1"/>
    <x v="10"/>
    <x v="1"/>
    <d v="2019-07-15T16:50:15"/>
    <d v="2019-07-15T16:07:00"/>
    <x v="1"/>
    <x v="6"/>
    <n v="2594.9999999720603"/>
    <n v="43.249999999534339"/>
    <n v="43.249999999534339"/>
    <n v="1"/>
    <s v="C541134"/>
    <s v="Closed"/>
    <x v="0"/>
  </r>
  <r>
    <s v="Marianna"/>
    <s v="MARIANNA (14)"/>
    <x v="16"/>
    <x v="461"/>
    <n v="34"/>
    <x v="3"/>
    <x v="0"/>
    <d v="2019-07-15T17:48:42"/>
    <d v="2019-07-15T16:23:00"/>
    <x v="1"/>
    <x v="6"/>
    <n v="5142.0000000391155"/>
    <n v="85.700000000651926"/>
    <n v="2913.8000000221655"/>
    <n v="1"/>
    <s v="D541240"/>
    <s v="Closed"/>
    <x v="1"/>
  </r>
  <r>
    <s v="Marianna"/>
    <s v="MARIANNA (14)"/>
    <x v="5"/>
    <x v="1199"/>
    <n v="1061"/>
    <x v="3"/>
    <x v="0"/>
    <d v="2019-07-15T17:32:44"/>
    <d v="2019-07-15T16:41:00"/>
    <x v="1"/>
    <x v="6"/>
    <n v="3103.9999995147809"/>
    <n v="51.733333325246349"/>
    <n v="54889.066658086376"/>
    <n v="1"/>
    <s v="D541252"/>
    <s v="Closed"/>
    <x v="1"/>
  </r>
  <r>
    <s v="Marianna"/>
    <s v="CHIPOLA (15)"/>
    <x v="4"/>
    <x v="1629"/>
    <n v="1"/>
    <x v="1"/>
    <x v="0"/>
    <d v="2019-07-15T22:40:08"/>
    <d v="2019-07-15T16:45:00"/>
    <x v="1"/>
    <x v="6"/>
    <n v="21308.000000263564"/>
    <n v="355.13333333772607"/>
    <n v="355.13333333772607"/>
    <n v="1"/>
    <s v="C541143"/>
    <s v="Closed"/>
    <x v="0"/>
  </r>
  <r>
    <s v="Marianna"/>
    <s v="CHIPOLA (15)"/>
    <x v="1"/>
    <x v="33"/>
    <n v="25"/>
    <x v="7"/>
    <x v="0"/>
    <d v="2019-07-15T21:16:25"/>
    <d v="2019-07-15T16:47:00"/>
    <x v="1"/>
    <x v="6"/>
    <n v="16164.999999990687"/>
    <n v="269.41666666651145"/>
    <n v="6735.4166666627862"/>
    <n v="1"/>
    <s v="D541473"/>
    <s v="Closed"/>
    <x v="0"/>
  </r>
  <r>
    <s v="Marianna"/>
    <s v="MARIANNA (14)"/>
    <x v="16"/>
    <x v="664"/>
    <n v="55"/>
    <x v="1"/>
    <x v="0"/>
    <d v="2019-07-15T21:03:11"/>
    <d v="2019-07-15T16:48:00"/>
    <x v="1"/>
    <x v="6"/>
    <n v="15311.000000266358"/>
    <n v="255.18333333777264"/>
    <n v="14035.083333577495"/>
    <n v="1"/>
    <s v="D541460"/>
    <s v="Closed"/>
    <x v="0"/>
  </r>
  <r>
    <s v="Marianna"/>
    <s v="MARIANNA (14)"/>
    <x v="5"/>
    <x v="284"/>
    <n v="95"/>
    <x v="1"/>
    <x v="0"/>
    <d v="2019-07-15T19:54:23"/>
    <d v="2019-07-15T16:49:00"/>
    <x v="1"/>
    <x v="6"/>
    <n v="11123.000000067987"/>
    <n v="185.38333333446644"/>
    <n v="17611.416666774312"/>
    <n v="1"/>
    <s v="D541422"/>
    <s v="Closed"/>
    <x v="0"/>
  </r>
  <r>
    <s v="Marianna"/>
    <s v="CHIPOLA (15)"/>
    <x v="1"/>
    <x v="1630"/>
    <n v="263"/>
    <x v="3"/>
    <x v="0"/>
    <d v="2019-07-15T19:05:27"/>
    <d v="2019-07-15T16:49:00"/>
    <x v="1"/>
    <x v="6"/>
    <n v="8187.0000002207235"/>
    <n v="136.45000000367872"/>
    <n v="35886.350000967504"/>
    <n v="1"/>
    <s v="D541396"/>
    <s v="Closed"/>
    <x v="1"/>
  </r>
  <r>
    <s v="Marianna"/>
    <s v="CHIPOLA (15)"/>
    <x v="3"/>
    <x v="173"/>
    <n v="68"/>
    <x v="3"/>
    <x v="0"/>
    <d v="2019-07-15T19:47:58"/>
    <d v="2019-07-15T16:50:02"/>
    <x v="1"/>
    <x v="6"/>
    <n v="10675.999999931082"/>
    <n v="177.9333333321847"/>
    <n v="12099.46666658856"/>
    <n v="1"/>
    <s v="D541351"/>
    <s v="Closed"/>
    <x v="1"/>
  </r>
  <r>
    <s v="Marianna"/>
    <s v="CHIPOLA (15)"/>
    <x v="3"/>
    <x v="1631"/>
    <n v="62"/>
    <x v="3"/>
    <x v="0"/>
    <d v="2019-07-15T19:11:03"/>
    <d v="2019-07-15T16:51:00"/>
    <x v="1"/>
    <x v="6"/>
    <n v="8403.0000004218891"/>
    <n v="140.05000000703149"/>
    <n v="8683.1000004359521"/>
    <n v="1"/>
    <s v="D541435"/>
    <s v="Closed"/>
    <x v="1"/>
  </r>
  <r>
    <s v="Marianna"/>
    <s v="CHIPOLA (15)"/>
    <x v="0"/>
    <x v="1043"/>
    <n v="25"/>
    <x v="7"/>
    <x v="0"/>
    <d v="2019-07-15T21:18:15"/>
    <d v="2019-07-15T16:57:00"/>
    <x v="1"/>
    <x v="6"/>
    <n v="15674.999999860302"/>
    <n v="261.24999999767169"/>
    <n v="6531.2499999417923"/>
    <n v="1"/>
    <s v="D541452"/>
    <s v="Closed"/>
    <x v="0"/>
  </r>
  <r>
    <s v="Marianna"/>
    <s v="CHIPOLA (15)"/>
    <x v="1"/>
    <x v="1632"/>
    <n v="33"/>
    <x v="3"/>
    <x v="0"/>
    <d v="2019-07-15T19:53:45"/>
    <d v="2019-07-15T17:00:00"/>
    <x v="1"/>
    <x v="6"/>
    <n v="10424.999999720603"/>
    <n v="173.74999999534339"/>
    <n v="5733.7499998463318"/>
    <n v="1"/>
    <s v="D541432"/>
    <s v="Closed"/>
    <x v="1"/>
  </r>
  <r>
    <s v="Marianna"/>
    <s v="CHIPOLA (15)"/>
    <x v="1"/>
    <x v="404"/>
    <n v="37"/>
    <x v="3"/>
    <x v="0"/>
    <d v="2019-07-15T18:39:58"/>
    <d v="2019-07-15T17:11:00"/>
    <x v="1"/>
    <x v="6"/>
    <n v="5337.9999999655411"/>
    <n v="88.966666666092351"/>
    <n v="3291.766666645417"/>
    <n v="1"/>
    <s v="D541410"/>
    <s v="Closed"/>
    <x v="1"/>
  </r>
  <r>
    <s v="Marianna"/>
    <s v="CHIPOLA (15)"/>
    <x v="3"/>
    <x v="1633"/>
    <n v="7"/>
    <x v="3"/>
    <x v="0"/>
    <d v="2019-07-15T19:18:29"/>
    <d v="2019-07-15T17:16:00"/>
    <x v="1"/>
    <x v="6"/>
    <n v="7348.9999998360872"/>
    <n v="122.48333333060145"/>
    <n v="857.38333331421018"/>
    <n v="1"/>
    <s v="D541441"/>
    <s v="Closed"/>
    <x v="1"/>
  </r>
  <r>
    <s v="Marianna"/>
    <s v="CHIPOLA (15)"/>
    <x v="3"/>
    <x v="1346"/>
    <n v="14"/>
    <x v="3"/>
    <x v="0"/>
    <d v="2019-07-15T19:01:29"/>
    <d v="2019-07-15T17:24:00"/>
    <x v="1"/>
    <x v="6"/>
    <n v="5848.9999999757856"/>
    <n v="97.48333333292976"/>
    <n v="1364.7666666610166"/>
    <n v="1"/>
    <s v="D541431"/>
    <s v="Closed"/>
    <x v="1"/>
  </r>
  <r>
    <s v="Marianna"/>
    <s v="MARIANNA (14)"/>
    <x v="5"/>
    <x v="87"/>
    <n v="144"/>
    <x v="3"/>
    <x v="0"/>
    <d v="2019-07-15T20:43:28"/>
    <d v="2019-07-15T17:49:00"/>
    <x v="1"/>
    <x v="6"/>
    <n v="10468.000000342727"/>
    <n v="174.46666667237878"/>
    <n v="25123.200000822544"/>
    <n v="1"/>
    <s v="D541439"/>
    <s v="Closed"/>
    <x v="1"/>
  </r>
  <r>
    <s v="Marianna"/>
    <s v="MARIANNA (14)"/>
    <x v="5"/>
    <x v="1634"/>
    <n v="1"/>
    <x v="7"/>
    <x v="0"/>
    <d v="2019-07-15T21:01:47"/>
    <d v="2019-07-15T18:28:08"/>
    <x v="1"/>
    <x v="6"/>
    <n v="9219.0000000642613"/>
    <n v="153.65000000107102"/>
    <n v="153.65000000107102"/>
    <n v="1"/>
    <s v="C541404"/>
    <s v="Closed"/>
    <x v="0"/>
  </r>
  <r>
    <s v="Marianna"/>
    <s v="MARIANNA (14)"/>
    <x v="15"/>
    <x v="1635"/>
    <n v="1"/>
    <x v="7"/>
    <x v="0"/>
    <d v="2019-07-15T20:41:17"/>
    <d v="2019-07-15T18:28:40"/>
    <x v="1"/>
    <x v="6"/>
    <n v="7957.0000005187467"/>
    <n v="132.61666667531244"/>
    <n v="132.61666667531244"/>
    <n v="1"/>
    <s v="C541405"/>
    <s v="Closed"/>
    <x v="0"/>
  </r>
  <r>
    <s v="Marianna"/>
    <s v="CHIPOLA (15)"/>
    <x v="0"/>
    <x v="1636"/>
    <n v="1"/>
    <x v="1"/>
    <x v="0"/>
    <d v="2019-07-15T21:42:18"/>
    <d v="2019-07-15T18:43:31"/>
    <x v="1"/>
    <x v="6"/>
    <n v="10726.99999990873"/>
    <n v="178.78333333181217"/>
    <n v="178.78333333181217"/>
    <n v="1"/>
    <s v="C541415"/>
    <s v="Closed"/>
    <x v="0"/>
  </r>
  <r>
    <s v="Marianna"/>
    <s v="MARIANNA (14)"/>
    <x v="5"/>
    <x v="1637"/>
    <n v="1"/>
    <x v="1"/>
    <x v="0"/>
    <d v="2019-07-15T23:33:03"/>
    <d v="2019-07-15T18:53:00"/>
    <x v="1"/>
    <x v="6"/>
    <n v="16802.99999951385"/>
    <n v="280.04999999189749"/>
    <n v="280.04999999189749"/>
    <n v="1"/>
    <s v="C541421"/>
    <s v="Closed"/>
    <x v="0"/>
  </r>
  <r>
    <s v="Marianna"/>
    <s v="CHIPOLA (15)"/>
    <x v="1"/>
    <x v="1413"/>
    <n v="12"/>
    <x v="1"/>
    <x v="0"/>
    <d v="2019-07-15T20:35:24"/>
    <d v="2019-07-15T19:07:00"/>
    <x v="1"/>
    <x v="6"/>
    <n v="5304.0000001899898"/>
    <n v="88.400000003166497"/>
    <n v="1060.800000037998"/>
    <n v="1"/>
    <s v="D541462"/>
    <s v="Closed"/>
    <x v="0"/>
  </r>
  <r>
    <s v="Marianna"/>
    <s v="CHIPOLA (15)"/>
    <x v="1"/>
    <x v="1638"/>
    <n v="1"/>
    <x v="7"/>
    <x v="0"/>
    <d v="2019-07-15T20:38:52"/>
    <d v="2019-07-15T19:11:30"/>
    <x v="1"/>
    <x v="6"/>
    <n v="5242.0000001555309"/>
    <n v="87.366666669258848"/>
    <n v="87.366666669258848"/>
    <n v="1"/>
    <s v="C541437"/>
    <s v="Closed"/>
    <x v="0"/>
  </r>
  <r>
    <s v="Marianna"/>
    <s v="MARIANNA (14)"/>
    <x v="15"/>
    <x v="1639"/>
    <n v="1"/>
    <x v="7"/>
    <x v="0"/>
    <d v="2019-07-15T23:08:27"/>
    <d v="2019-07-15T19:33:28"/>
    <x v="1"/>
    <x v="6"/>
    <n v="12898.999999696389"/>
    <n v="214.98333332827315"/>
    <n v="214.98333332827315"/>
    <n v="1"/>
    <s v="C541446"/>
    <s v="Closed"/>
    <x v="0"/>
  </r>
  <r>
    <s v="Marianna"/>
    <s v="MARIANNA (14)"/>
    <x v="5"/>
    <x v="1640"/>
    <n v="1"/>
    <x v="4"/>
    <x v="0"/>
    <d v="2019-07-15T21:13:42"/>
    <d v="2019-07-15T19:37:00"/>
    <x v="1"/>
    <x v="6"/>
    <n v="5801.9999996758997"/>
    <n v="96.699999994598329"/>
    <n v="96.699999994598329"/>
    <n v="1"/>
    <s v="C541447"/>
    <s v="Closed"/>
    <x v="0"/>
  </r>
  <r>
    <s v="Marianna"/>
    <s v="MARIANNA (14)"/>
    <x v="5"/>
    <x v="1641"/>
    <n v="26"/>
    <x v="7"/>
    <x v="0"/>
    <d v="2019-07-15T21:12:49"/>
    <d v="2019-07-15T20:47:00"/>
    <x v="1"/>
    <x v="6"/>
    <n v="1548.9999999990687"/>
    <n v="25.816666666651145"/>
    <n v="671.23333333292976"/>
    <n v="1"/>
    <s v="D541465"/>
    <s v="Closed"/>
    <x v="0"/>
  </r>
  <r>
    <s v="Marianna"/>
    <s v="MARIANNA (14)"/>
    <x v="5"/>
    <x v="1642"/>
    <n v="1"/>
    <x v="4"/>
    <x v="0"/>
    <d v="2019-07-15T22:20:00"/>
    <d v="2019-07-15T21:06:00"/>
    <x v="1"/>
    <x v="6"/>
    <n v="4440.0000000139698"/>
    <n v="74.000000000232831"/>
    <n v="74.000000000232831"/>
    <n v="1"/>
    <s v="C541469"/>
    <s v="Closed"/>
    <x v="0"/>
  </r>
  <r>
    <s v="Fernandina Beach"/>
    <s v="JL TERRY (23)"/>
    <x v="23"/>
    <x v="821"/>
    <n v="12"/>
    <x v="5"/>
    <x v="0"/>
    <d v="2019-07-16T08:42:48"/>
    <d v="2019-07-16T08:04:00"/>
    <x v="1"/>
    <x v="6"/>
    <n v="2328.0000004218891"/>
    <n v="38.800000007031485"/>
    <n v="465.60000008437783"/>
    <n v="1"/>
    <s v="D541496"/>
    <s v="Closed"/>
    <x v="0"/>
  </r>
  <r>
    <s v="Marianna"/>
    <s v="MARIANNA (14)"/>
    <x v="5"/>
    <x v="1643"/>
    <n v="2"/>
    <x v="7"/>
    <x v="0"/>
    <d v="2019-07-16T10:03:10"/>
    <d v="2019-07-16T08:52:00"/>
    <x v="1"/>
    <x v="6"/>
    <n v="4270.0000005075708"/>
    <n v="71.16666667512618"/>
    <n v="142.33333335025236"/>
    <n v="1"/>
    <s v="D541503"/>
    <s v="Closed"/>
    <x v="0"/>
  </r>
  <r>
    <s v="Marianna"/>
    <s v="BLOUNTSTOWN (18)"/>
    <x v="17"/>
    <x v="447"/>
    <n v="94"/>
    <x v="5"/>
    <x v="0"/>
    <d v="2019-07-16T09:22:59"/>
    <d v="2019-07-16T08:56:00"/>
    <x v="1"/>
    <x v="6"/>
    <n v="1619.0000000176951"/>
    <n v="26.983333333628252"/>
    <n v="2536.4333333610557"/>
    <n v="1"/>
    <s v="D541501"/>
    <s v="Closed"/>
    <x v="0"/>
  </r>
  <r>
    <s v="Marianna"/>
    <s v="CHIPOLA (15)"/>
    <x v="3"/>
    <x v="1644"/>
    <n v="1"/>
    <x v="3"/>
    <x v="0"/>
    <d v="2019-07-16T10:38:37"/>
    <d v="2019-07-16T09:05:00"/>
    <x v="1"/>
    <x v="6"/>
    <n v="5617.0000004349276"/>
    <n v="93.616666673915461"/>
    <n v="93.616666673915461"/>
    <n v="1"/>
    <s v="C541499"/>
    <s v="Closed"/>
    <x v="1"/>
  </r>
  <r>
    <s v="Marianna"/>
    <s v="MARIANNA (14)"/>
    <x v="5"/>
    <x v="1643"/>
    <n v="2"/>
    <x v="7"/>
    <x v="0"/>
    <d v="2019-07-16T11:40:00"/>
    <d v="2019-07-16T10:08:00"/>
    <x v="1"/>
    <x v="6"/>
    <n v="5519.9999997625127"/>
    <n v="91.999999996041879"/>
    <n v="183.99999999208376"/>
    <n v="1"/>
    <s v="D541509"/>
    <s v="Closed"/>
    <x v="0"/>
  </r>
  <r>
    <s v="Marianna"/>
    <s v="MARIANNA (14)"/>
    <x v="5"/>
    <x v="1645"/>
    <n v="2"/>
    <x v="7"/>
    <x v="0"/>
    <d v="2019-07-16T13:33:37"/>
    <d v="2019-07-16T11:40:00"/>
    <x v="1"/>
    <x v="6"/>
    <n v="6816.9999999459833"/>
    <n v="113.61666666576639"/>
    <n v="227.23333333153278"/>
    <n v="1"/>
    <s v="D541510"/>
    <s v="Closed"/>
    <x v="0"/>
  </r>
  <r>
    <s v="Marianna"/>
    <s v="ALTHA (12)"/>
    <x v="7"/>
    <x v="1646"/>
    <n v="9"/>
    <x v="7"/>
    <x v="0"/>
    <d v="2019-07-16T16:10:00"/>
    <d v="2019-07-16T15:08:00"/>
    <x v="1"/>
    <x v="6"/>
    <n v="3719.9999995529652"/>
    <n v="61.999999992549419"/>
    <n v="557.99999993294477"/>
    <n v="1"/>
    <s v="D541513"/>
    <s v="Closed"/>
    <x v="0"/>
  </r>
  <r>
    <s v="Marianna"/>
    <s v="ALTHA (12)"/>
    <x v="7"/>
    <x v="1647"/>
    <n v="15"/>
    <x v="3"/>
    <x v="0"/>
    <d v="2019-07-16T16:39:19"/>
    <d v="2019-07-16T15:42:00"/>
    <x v="1"/>
    <x v="6"/>
    <n v="3438.9999998733401"/>
    <n v="57.316666664555669"/>
    <n v="859.74999996833503"/>
    <n v="1"/>
    <s v="D541524"/>
    <s v="Closed"/>
    <x v="1"/>
  </r>
  <r>
    <s v="Marianna"/>
    <s v="MARIANNA (14)"/>
    <x v="10"/>
    <x v="13"/>
    <n v="38"/>
    <x v="6"/>
    <x v="0"/>
    <d v="2019-07-16T16:39:39"/>
    <d v="2019-07-16T15:47:00"/>
    <x v="1"/>
    <x v="6"/>
    <n v="3159.0000004274771"/>
    <n v="52.650000007124618"/>
    <n v="2000.7000002707355"/>
    <n v="1"/>
    <s v="D541521"/>
    <s v="Closed"/>
    <x v="0"/>
  </r>
  <r>
    <s v="Marianna"/>
    <s v="ALTHA (12)"/>
    <x v="7"/>
    <x v="1585"/>
    <n v="2"/>
    <x v="7"/>
    <x v="0"/>
    <d v="2019-07-16T17:45:00"/>
    <d v="2019-07-16T16:20:00"/>
    <x v="1"/>
    <x v="6"/>
    <n v="5100.0000002793968"/>
    <n v="85.000000004656613"/>
    <n v="170.00000000931323"/>
    <n v="1"/>
    <s v="D541532"/>
    <s v="Closed"/>
    <x v="0"/>
  </r>
  <r>
    <s v="Marianna"/>
    <s v="ALTHA (12)"/>
    <x v="7"/>
    <x v="1648"/>
    <n v="2"/>
    <x v="7"/>
    <x v="0"/>
    <d v="2019-07-16T17:28:56"/>
    <d v="2019-07-16T16:42:00"/>
    <x v="1"/>
    <x v="6"/>
    <n v="2816.0000000847504"/>
    <n v="46.933333334745839"/>
    <n v="93.866666669491678"/>
    <n v="1"/>
    <s v="D541525"/>
    <s v="Closed"/>
    <x v="0"/>
  </r>
  <r>
    <s v="Marianna"/>
    <s v="ALTHA (12)"/>
    <x v="7"/>
    <x v="1649"/>
    <n v="1"/>
    <x v="7"/>
    <x v="0"/>
    <d v="2019-07-16T17:19:00"/>
    <d v="2019-07-16T16:50:00"/>
    <x v="1"/>
    <x v="6"/>
    <n v="1740.0000000139698"/>
    <n v="29.000000000232831"/>
    <n v="29.000000000232831"/>
    <n v="1"/>
    <s v="C541526"/>
    <s v="Closed"/>
    <x v="0"/>
  </r>
  <r>
    <s v="Marianna"/>
    <s v="CHIPOLA (15)"/>
    <x v="0"/>
    <x v="86"/>
    <n v="9"/>
    <x v="4"/>
    <x v="0"/>
    <d v="2019-07-17T06:11:47"/>
    <d v="2019-07-17T05:26:43"/>
    <x v="1"/>
    <x v="6"/>
    <n v="2703.9999996777624"/>
    <n v="45.06666666129604"/>
    <n v="405.59999995166436"/>
    <n v="1"/>
    <s v="D541530"/>
    <s v="Closed"/>
    <x v="0"/>
  </r>
  <r>
    <s v="Marianna"/>
    <s v="CAVERNS ROAD (11)"/>
    <x v="9"/>
    <x v="1650"/>
    <n v="1"/>
    <x v="7"/>
    <x v="0"/>
    <d v="2019-07-17T12:04:42"/>
    <d v="2019-07-17T09:36:03"/>
    <x v="1"/>
    <x v="6"/>
    <n v="8918.9999997150153"/>
    <n v="148.64999999525025"/>
    <n v="148.64999999525025"/>
    <n v="1"/>
    <s v="C541534"/>
    <s v="Closed"/>
    <x v="0"/>
  </r>
  <r>
    <s v="Marianna"/>
    <s v="CHIPOLA (15)"/>
    <x v="0"/>
    <x v="1651"/>
    <n v="1"/>
    <x v="7"/>
    <x v="0"/>
    <d v="2019-07-17T10:08:33"/>
    <d v="2019-07-17T09:36:36"/>
    <x v="1"/>
    <x v="6"/>
    <n v="1917.0000005280599"/>
    <n v="31.950000008800998"/>
    <n v="31.950000008800998"/>
    <n v="1"/>
    <s v="C541535"/>
    <s v="Closed"/>
    <x v="0"/>
  </r>
  <r>
    <s v="Marianna"/>
    <s v="MARIANNA (14)"/>
    <x v="5"/>
    <x v="1652"/>
    <n v="1"/>
    <x v="7"/>
    <x v="0"/>
    <d v="2019-07-17T11:25:23"/>
    <d v="2019-07-17T10:09:00"/>
    <x v="1"/>
    <x v="6"/>
    <n v="4582.9999994952232"/>
    <n v="76.383333324920386"/>
    <n v="76.383333324920386"/>
    <n v="1"/>
    <s v="C541536"/>
    <s v="Closed"/>
    <x v="0"/>
  </r>
  <r>
    <s v="Marianna"/>
    <s v="MARIANNA (14)"/>
    <x v="5"/>
    <x v="1653"/>
    <n v="1"/>
    <x v="7"/>
    <x v="0"/>
    <d v="2019-07-17T14:46:30"/>
    <d v="2019-07-17T12:16:00"/>
    <x v="1"/>
    <x v="6"/>
    <n v="9029.9999998882413"/>
    <n v="150.49999999813735"/>
    <n v="150.49999999813735"/>
    <n v="1"/>
    <s v="C541539"/>
    <s v="Closed"/>
    <x v="0"/>
  </r>
  <r>
    <s v="Marianna"/>
    <s v="ALTHA (12)"/>
    <x v="7"/>
    <x v="1654"/>
    <n v="1"/>
    <x v="1"/>
    <x v="0"/>
    <d v="2019-07-17T16:35:17"/>
    <d v="2019-07-17T15:30:00"/>
    <x v="1"/>
    <x v="6"/>
    <n v="3916.9999997131526"/>
    <n v="65.283333328552544"/>
    <n v="65.283333328552544"/>
    <n v="1"/>
    <s v="C541541"/>
    <s v="Closed"/>
    <x v="0"/>
  </r>
  <r>
    <s v="Marianna"/>
    <s v="CAVERNS ROAD (11)"/>
    <x v="8"/>
    <x v="1655"/>
    <n v="4"/>
    <x v="4"/>
    <x v="0"/>
    <d v="2019-07-17T18:49:59"/>
    <d v="2019-07-17T17:32:00"/>
    <x v="1"/>
    <x v="6"/>
    <n v="4678.9999999338761"/>
    <n v="77.983333332231268"/>
    <n v="311.93333332892507"/>
    <n v="1"/>
    <s v="D541543"/>
    <s v="Closed"/>
    <x v="0"/>
  </r>
  <r>
    <s v="Marianna"/>
    <s v="CAVERNS ROAD (11)"/>
    <x v="27"/>
    <x v="1656"/>
    <n v="1"/>
    <x v="7"/>
    <x v="0"/>
    <d v="2019-07-17T19:16:00"/>
    <d v="2019-07-17T18:35:00"/>
    <x v="1"/>
    <x v="6"/>
    <n v="2459.9999998463318"/>
    <n v="40.999999997438863"/>
    <n v="40.999999997438863"/>
    <n v="1"/>
    <s v="C541544"/>
    <s v="Closed"/>
    <x v="0"/>
  </r>
  <r>
    <s v="Fernandina Beach"/>
    <s v="AIP (24)"/>
    <x v="11"/>
    <x v="1657"/>
    <n v="1"/>
    <x v="5"/>
    <x v="0"/>
    <d v="2019-07-17T20:04:00"/>
    <d v="2019-07-17T18:48:00"/>
    <x v="1"/>
    <x v="6"/>
    <n v="4559.9999997764826"/>
    <n v="75.99999999627471"/>
    <n v="75.99999999627471"/>
    <n v="1"/>
    <s v="C541545"/>
    <s v="Closed"/>
    <x v="0"/>
  </r>
  <r>
    <s v="Marianna"/>
    <s v="MARIANNA (14)"/>
    <x v="5"/>
    <x v="1658"/>
    <n v="3"/>
    <x v="7"/>
    <x v="0"/>
    <d v="2019-07-18T11:31:46"/>
    <d v="2019-07-18T10:26:00"/>
    <x v="1"/>
    <x v="6"/>
    <n v="3946.0000002058223"/>
    <n v="65.766666670097038"/>
    <n v="197.30000001029111"/>
    <n v="1"/>
    <s v="D541548"/>
    <s v="Closed"/>
    <x v="0"/>
  </r>
  <r>
    <s v="Marianna"/>
    <s v="CAVERNS ROAD (11)"/>
    <x v="9"/>
    <x v="38"/>
    <n v="14"/>
    <x v="4"/>
    <x v="0"/>
    <d v="2019-07-18T15:21:03"/>
    <d v="2019-07-18T14:16:05"/>
    <x v="1"/>
    <x v="6"/>
    <n v="3897.9999996721745"/>
    <n v="64.966666661202908"/>
    <n v="909.53333325684071"/>
    <n v="1"/>
    <s v="D541554"/>
    <s v="Closed"/>
    <x v="0"/>
  </r>
  <r>
    <s v="Marianna"/>
    <s v="ALTHA (12)"/>
    <x v="7"/>
    <x v="1659"/>
    <n v="1"/>
    <x v="7"/>
    <x v="0"/>
    <d v="2019-07-18T18:04:59"/>
    <d v="2019-07-18T17:17:00"/>
    <x v="1"/>
    <x v="6"/>
    <n v="2879.0000003529713"/>
    <n v="47.983333339216188"/>
    <n v="47.983333339216188"/>
    <n v="1"/>
    <s v="C541556"/>
    <s v="Closed"/>
    <x v="0"/>
  </r>
  <r>
    <s v="Marianna"/>
    <s v="MARIANNA (14)"/>
    <x v="5"/>
    <x v="144"/>
    <n v="86"/>
    <x v="1"/>
    <x v="0"/>
    <d v="2019-07-18T18:55:47"/>
    <d v="2019-07-18T17:21:00"/>
    <x v="1"/>
    <x v="6"/>
    <n v="5686.9999998249114"/>
    <n v="94.783333330415189"/>
    <n v="8151.3666664157063"/>
    <n v="1"/>
    <s v="D541574"/>
    <s v="Closed"/>
    <x v="0"/>
  </r>
  <r>
    <s v="Marianna"/>
    <s v="ALTHA (12)"/>
    <x v="7"/>
    <x v="1660"/>
    <n v="1"/>
    <x v="7"/>
    <x v="0"/>
    <d v="2019-07-18T18:05:30"/>
    <d v="2019-07-18T17:22:30"/>
    <x v="1"/>
    <x v="6"/>
    <n v="2579.9999996088445"/>
    <n v="42.999999993480742"/>
    <n v="42.999999993480742"/>
    <n v="1"/>
    <s v="C541558"/>
    <s v="Closed"/>
    <x v="0"/>
  </r>
  <r>
    <s v="Marianna"/>
    <s v="ALTHA (12)"/>
    <x v="7"/>
    <x v="1661"/>
    <n v="1"/>
    <x v="7"/>
    <x v="0"/>
    <d v="2019-07-18T18:06:24"/>
    <d v="2019-07-18T17:46:06"/>
    <x v="1"/>
    <x v="6"/>
    <n v="1217.9999999469146"/>
    <n v="20.299999999115244"/>
    <n v="20.299999999115244"/>
    <n v="1"/>
    <s v="C541568"/>
    <s v="Closed"/>
    <x v="0"/>
  </r>
  <r>
    <s v="Marianna"/>
    <s v="MARIANNA (14)"/>
    <x v="10"/>
    <x v="302"/>
    <n v="46"/>
    <x v="1"/>
    <x v="0"/>
    <d v="2019-07-19T08:35:30"/>
    <d v="2019-07-19T07:43:00"/>
    <x v="1"/>
    <x v="6"/>
    <n v="3150.0000002095476"/>
    <n v="52.50000000349246"/>
    <n v="2415.0000001606531"/>
    <n v="1"/>
    <s v="D541586"/>
    <s v="Closed"/>
    <x v="0"/>
  </r>
  <r>
    <s v="Marianna"/>
    <s v="MARIANNA (14)"/>
    <x v="5"/>
    <x v="764"/>
    <n v="1"/>
    <x v="5"/>
    <x v="0"/>
    <d v="2019-07-19T19:15:48"/>
    <d v="2019-07-19T18:41:37"/>
    <x v="1"/>
    <x v="6"/>
    <n v="2051.0000004200265"/>
    <n v="34.183333340333775"/>
    <n v="34.183333340333775"/>
    <n v="1"/>
    <s v="C541590"/>
    <s v="Closed"/>
    <x v="0"/>
  </r>
  <r>
    <s v="Fernandina Beach"/>
    <s v="AIP (24)"/>
    <x v="20"/>
    <x v="23"/>
    <n v="1"/>
    <x v="2"/>
    <x v="0"/>
    <d v="2019-07-20T12:51:00"/>
    <d v="2019-07-20T08:40:00"/>
    <x v="1"/>
    <x v="6"/>
    <n v="15060.000000055879"/>
    <n v="251.00000000093132"/>
    <n v="251.00000000093132"/>
    <n v="1"/>
    <s v="C541591"/>
    <s v="Closed"/>
    <x v="9"/>
  </r>
  <r>
    <s v="Fernandina Beach"/>
    <s v="STEPDOWN (22)"/>
    <x v="12"/>
    <x v="1662"/>
    <n v="114"/>
    <x v="7"/>
    <x v="0"/>
    <d v="2019-07-21T01:19:07"/>
    <d v="2019-07-20T23:30:00"/>
    <x v="1"/>
    <x v="6"/>
    <n v="6547.0000003231689"/>
    <n v="109.11666667205282"/>
    <n v="12439.300000614021"/>
    <n v="1"/>
    <s v="D541598"/>
    <s v="Closed"/>
    <x v="0"/>
  </r>
  <r>
    <s v="Fernandina Beach"/>
    <s v="STEPDOWN (22)"/>
    <x v="12"/>
    <x v="1663"/>
    <n v="115"/>
    <x v="7"/>
    <x v="0"/>
    <d v="2019-07-21T01:15:31"/>
    <d v="2019-07-20T23:30:00"/>
    <x v="1"/>
    <x v="6"/>
    <n v="6331.0000001220033"/>
    <n v="105.51666666870005"/>
    <n v="12134.416666900506"/>
    <n v="1"/>
    <s v="D541597"/>
    <s v="Closed"/>
    <x v="0"/>
  </r>
  <r>
    <s v="Marianna"/>
    <s v="ALTHA (12)"/>
    <x v="7"/>
    <x v="1144"/>
    <n v="47"/>
    <x v="1"/>
    <x v="0"/>
    <d v="2019-07-21T12:29:55"/>
    <d v="2019-07-21T11:40:00"/>
    <x v="1"/>
    <x v="6"/>
    <n v="2995.0000004377216"/>
    <n v="49.916666673962027"/>
    <n v="2346.0833336762153"/>
    <n v="1"/>
    <s v="D541605"/>
    <s v="Closed"/>
    <x v="0"/>
  </r>
  <r>
    <s v="Marianna"/>
    <s v="MARIANNA (14)"/>
    <x v="10"/>
    <x v="1247"/>
    <n v="43"/>
    <x v="10"/>
    <x v="0"/>
    <d v="2019-07-21T13:48:39"/>
    <d v="2019-07-21T13:08:37"/>
    <x v="1"/>
    <x v="6"/>
    <n v="2402.000000118278"/>
    <n v="40.033333335304633"/>
    <n v="1721.4333334180992"/>
    <n v="1"/>
    <s v="D541612"/>
    <s v="Closed"/>
    <x v="0"/>
  </r>
  <r>
    <s v="Marianna"/>
    <s v="MARIANNA (14)"/>
    <x v="16"/>
    <x v="1664"/>
    <n v="1"/>
    <x v="1"/>
    <x v="0"/>
    <d v="2019-07-21T20:04:02"/>
    <d v="2019-07-21T16:20:39"/>
    <x v="1"/>
    <x v="6"/>
    <n v="13402.999999956228"/>
    <n v="223.3833333326038"/>
    <n v="223.3833333326038"/>
    <n v="1"/>
    <s v="C541613"/>
    <s v="Closed"/>
    <x v="0"/>
  </r>
  <r>
    <s v="Marianna"/>
    <s v="CAVERNS ROAD (11)"/>
    <x v="9"/>
    <x v="1665"/>
    <n v="1"/>
    <x v="1"/>
    <x v="0"/>
    <d v="2019-07-22T07:24:10"/>
    <d v="2019-07-22T05:51:00"/>
    <x v="1"/>
    <x v="6"/>
    <n v="5589.9999997811392"/>
    <n v="93.166666663018987"/>
    <n v="93.166666663018987"/>
    <n v="1"/>
    <s v="C541614"/>
    <s v="Closed"/>
    <x v="0"/>
  </r>
  <r>
    <s v="Marianna"/>
    <s v="ALTHA (12)"/>
    <x v="7"/>
    <x v="1666"/>
    <n v="1"/>
    <x v="7"/>
    <x v="0"/>
    <d v="2019-07-22T09:12:54"/>
    <d v="2019-07-22T07:33:00"/>
    <x v="1"/>
    <x v="6"/>
    <n v="5993.9999999245629"/>
    <n v="99.899999998742715"/>
    <n v="99.899999998742715"/>
    <n v="1"/>
    <s v="C541615"/>
    <s v="Closed"/>
    <x v="0"/>
  </r>
  <r>
    <s v="Marianna"/>
    <s v="ALTHA (12)"/>
    <x v="7"/>
    <x v="1667"/>
    <n v="1"/>
    <x v="5"/>
    <x v="0"/>
    <d v="2019-07-22T12:26:00"/>
    <d v="2019-07-22T12:02:00"/>
    <x v="1"/>
    <x v="6"/>
    <n v="1440.0000002933666"/>
    <n v="24.000000004889444"/>
    <n v="24.000000004889444"/>
    <n v="1"/>
    <s v="D541622"/>
    <s v="Closed"/>
    <x v="0"/>
  </r>
  <r>
    <s v="Fernandina Beach"/>
    <s v="AIP (24)"/>
    <x v="11"/>
    <x v="1668"/>
    <n v="1"/>
    <x v="5"/>
    <x v="0"/>
    <d v="2019-07-22T15:10:39"/>
    <d v="2019-07-22T14:24:00"/>
    <x v="1"/>
    <x v="6"/>
    <n v="2798.9999998826534"/>
    <n v="46.649999998044223"/>
    <n v="46.649999998044223"/>
    <n v="1"/>
    <s v="D541625"/>
    <s v="Closed"/>
    <x v="0"/>
  </r>
  <r>
    <s v="Marianna"/>
    <s v="CHIPOLA (15)"/>
    <x v="3"/>
    <x v="435"/>
    <n v="1"/>
    <x v="7"/>
    <x v="0"/>
    <d v="2019-07-22T18:36:42"/>
    <d v="2019-07-22T15:51:00"/>
    <x v="1"/>
    <x v="6"/>
    <n v="9941.9999999692664"/>
    <n v="165.69999999948777"/>
    <n v="165.69999999948777"/>
    <n v="1"/>
    <s v="C541626"/>
    <s v="Closed"/>
    <x v="0"/>
  </r>
  <r>
    <s v="Marianna"/>
    <s v="MARIANNA (14)"/>
    <x v="16"/>
    <x v="1669"/>
    <n v="4"/>
    <x v="3"/>
    <x v="0"/>
    <d v="2019-07-22T18:17:31"/>
    <d v="2019-07-22T16:04:00"/>
    <x v="1"/>
    <x v="6"/>
    <n v="8010.9999999403954"/>
    <n v="133.51666666567326"/>
    <n v="534.06666666269302"/>
    <n v="1"/>
    <s v="D541644"/>
    <s v="Closed"/>
    <x v="1"/>
  </r>
  <r>
    <s v="Marianna"/>
    <s v="BLOUNTSTOWN (18)"/>
    <x v="17"/>
    <x v="41"/>
    <n v="126"/>
    <x v="3"/>
    <x v="0"/>
    <d v="2019-07-22T18:24:52"/>
    <d v="2019-07-22T16:39:00"/>
    <x v="1"/>
    <x v="6"/>
    <n v="6352.0000000018626"/>
    <n v="105.86666666669771"/>
    <n v="13339.200000003912"/>
    <n v="1"/>
    <s v="D541641"/>
    <s v="Closed"/>
    <x v="1"/>
  </r>
  <r>
    <s v="Marianna"/>
    <s v="CHIPOLA (15)"/>
    <x v="0"/>
    <x v="1670"/>
    <n v="3"/>
    <x v="1"/>
    <x v="0"/>
    <d v="2019-07-22T18:10:30"/>
    <d v="2019-07-22T16:56:59"/>
    <x v="1"/>
    <x v="6"/>
    <n v="4411.0000001499429"/>
    <n v="73.516666669165716"/>
    <n v="220.55000000749715"/>
    <n v="1"/>
    <s v="D541646"/>
    <s v="Closed"/>
    <x v="0"/>
  </r>
  <r>
    <s v="Fernandina Beach"/>
    <s v="JL TERRY (23)"/>
    <x v="13"/>
    <x v="484"/>
    <n v="767"/>
    <x v="4"/>
    <x v="0"/>
    <d v="2019-07-23T14:57:18"/>
    <d v="2019-07-23T14:09:00"/>
    <x v="1"/>
    <x v="6"/>
    <n v="2897.9999997653067"/>
    <n v="48.299999996088445"/>
    <n v="37046.099996999837"/>
    <n v="1"/>
    <s v="D541704"/>
    <s v="Closed"/>
    <x v="0"/>
  </r>
  <r>
    <s v="Fernandina Beach"/>
    <s v="AIP (24)"/>
    <x v="11"/>
    <x v="1671"/>
    <n v="5"/>
    <x v="7"/>
    <x v="0"/>
    <d v="2019-07-23T17:31:12"/>
    <d v="2019-07-23T16:24:00"/>
    <x v="1"/>
    <x v="6"/>
    <n v="4032.0000001927838"/>
    <n v="67.200000003213063"/>
    <n v="336.00000001606531"/>
    <n v="1"/>
    <s v="D541721"/>
    <s v="Closed"/>
    <x v="0"/>
  </r>
  <r>
    <s v="Marianna"/>
    <s v="BLOUNTSTOWN (18)"/>
    <x v="17"/>
    <x v="1672"/>
    <n v="11"/>
    <x v="7"/>
    <x v="0"/>
    <d v="2019-07-23T19:12:19"/>
    <d v="2019-07-23T18:12:00"/>
    <x v="1"/>
    <x v="6"/>
    <n v="3619.0000004600734"/>
    <n v="60.316666674334556"/>
    <n v="663.48333341768011"/>
    <n v="1"/>
    <s v="D541726"/>
    <s v="Closed"/>
    <x v="0"/>
  </r>
  <r>
    <s v="Marianna"/>
    <s v="CHIPOLA (15)"/>
    <x v="0"/>
    <x v="1673"/>
    <n v="1"/>
    <x v="1"/>
    <x v="0"/>
    <d v="2019-07-23T19:43:27"/>
    <d v="2019-07-23T19:06:00"/>
    <x v="1"/>
    <x v="6"/>
    <n v="2247.000000346452"/>
    <n v="37.4500000057742"/>
    <n v="37.4500000057742"/>
    <n v="1"/>
    <s v="C541725"/>
    <s v="Closed"/>
    <x v="0"/>
  </r>
  <r>
    <s v="Marianna"/>
    <s v="CHIPOLA (15)"/>
    <x v="1"/>
    <x v="1674"/>
    <n v="8"/>
    <x v="0"/>
    <x v="1"/>
    <d v="2019-07-24T15:06:00"/>
    <d v="2019-07-24T14:23:00"/>
    <x v="1"/>
    <x v="6"/>
    <n v="2579.9999996088445"/>
    <n v="42.999999993480742"/>
    <n v="343.99999994784594"/>
    <n v="1"/>
    <s v="D541729"/>
    <s v="Closed"/>
    <x v="0"/>
  </r>
  <r>
    <s v="Marianna"/>
    <s v="ALTHA (12)"/>
    <x v="7"/>
    <x v="1675"/>
    <n v="1"/>
    <x v="4"/>
    <x v="0"/>
    <d v="2019-07-24T16:52:00"/>
    <d v="2019-07-24T15:49:00"/>
    <x v="1"/>
    <x v="6"/>
    <n v="3779.9999997485429"/>
    <n v="62.999999995809048"/>
    <n v="62.999999995809048"/>
    <n v="1"/>
    <s v="C541730"/>
    <s v="Closed"/>
    <x v="0"/>
  </r>
  <r>
    <s v="Marianna"/>
    <s v="MARIANNA (14)"/>
    <x v="5"/>
    <x v="379"/>
    <n v="1"/>
    <x v="5"/>
    <x v="0"/>
    <d v="2019-07-24T18:21:10"/>
    <d v="2019-07-24T16:35:00"/>
    <x v="1"/>
    <x v="6"/>
    <n v="6370.0000004377216"/>
    <n v="106.16666667396203"/>
    <n v="106.16666667396203"/>
    <n v="1"/>
    <s v="C541731"/>
    <s v="Closed"/>
    <x v="0"/>
  </r>
  <r>
    <s v="Marianna"/>
    <s v="CAVERNS ROAD (11)"/>
    <x v="9"/>
    <x v="1522"/>
    <n v="9"/>
    <x v="6"/>
    <x v="0"/>
    <d v="2019-07-24T17:41:26"/>
    <d v="2019-07-24T16:48:00"/>
    <x v="1"/>
    <x v="6"/>
    <n v="3206.0000000987202"/>
    <n v="53.43333333497867"/>
    <n v="480.90000001480803"/>
    <n v="1"/>
    <s v="D541733"/>
    <s v="Closed"/>
    <x v="0"/>
  </r>
  <r>
    <s v="Marianna"/>
    <s v="MARIANNA (14)"/>
    <x v="16"/>
    <x v="1676"/>
    <n v="1"/>
    <x v="2"/>
    <x v="0"/>
    <d v="2019-07-24T21:10:31"/>
    <d v="2019-07-24T19:16:00"/>
    <x v="1"/>
    <x v="6"/>
    <n v="6870.9999999962747"/>
    <n v="114.51666666660458"/>
    <n v="114.51666666660458"/>
    <n v="1"/>
    <s v="C541734"/>
    <s v="Closed"/>
    <x v="9"/>
  </r>
  <r>
    <s v="Fernandina Beach"/>
    <s v="STEPDOWN (22)"/>
    <x v="14"/>
    <x v="201"/>
    <n v="9"/>
    <x v="5"/>
    <x v="0"/>
    <d v="2019-07-25T07:10:50"/>
    <d v="2019-07-25T06:42:00"/>
    <x v="1"/>
    <x v="6"/>
    <n v="1730.0000001909211"/>
    <n v="28.833333336515352"/>
    <n v="259.50000002863817"/>
    <n v="1"/>
    <s v="D541738"/>
    <s v="Closed"/>
    <x v="0"/>
  </r>
  <r>
    <s v="Fernandina Beach"/>
    <s v="AIP (24)"/>
    <x v="19"/>
    <x v="1677"/>
    <n v="2752"/>
    <x v="11"/>
    <x v="0"/>
    <d v="2019-07-27T04:27:48"/>
    <d v="2019-07-26T23:58:00"/>
    <x v="1"/>
    <x v="6"/>
    <n v="16187.999999709427"/>
    <n v="269.79999999515712"/>
    <n v="742489.5999866724"/>
    <n v="1"/>
    <s v="D541804"/>
    <s v="Closed"/>
    <x v="0"/>
  </r>
  <r>
    <s v="Fernandina Beach"/>
    <s v="STEPDOWN (22)"/>
    <x v="14"/>
    <x v="555"/>
    <n v="1"/>
    <x v="4"/>
    <x v="0"/>
    <d v="2019-07-27T02:51:36"/>
    <d v="2019-07-27T00:18:26"/>
    <x v="1"/>
    <x v="6"/>
    <n v="9189.9999995715916"/>
    <n v="153.16666665952653"/>
    <n v="153.16666665952653"/>
    <n v="1"/>
    <s v="C541774"/>
    <s v="Closed"/>
    <x v="0"/>
  </r>
  <r>
    <s v="Fernandina Beach"/>
    <s v="JL TERRY (23)"/>
    <x v="23"/>
    <x v="1184"/>
    <n v="1"/>
    <x v="2"/>
    <x v="1"/>
    <d v="2019-07-27T15:36:43"/>
    <d v="2019-07-27T11:17:00"/>
    <x v="1"/>
    <x v="6"/>
    <n v="15583.000000356697"/>
    <n v="259.71666667261161"/>
    <n v="259.71666667261161"/>
    <n v="1"/>
    <s v="C541806"/>
    <s v="Closed"/>
    <x v="0"/>
  </r>
  <r>
    <s v="Marianna"/>
    <s v="CHIPOLA (15)"/>
    <x v="4"/>
    <x v="220"/>
    <n v="133"/>
    <x v="10"/>
    <x v="0"/>
    <d v="2019-07-27T16:03:55"/>
    <d v="2019-07-27T15:12:21"/>
    <x v="1"/>
    <x v="6"/>
    <n v="3094.000000320375"/>
    <n v="51.566666672006249"/>
    <n v="6858.3666673768312"/>
    <n v="1"/>
    <s v="D541842"/>
    <s v="Closed"/>
    <x v="0"/>
  </r>
  <r>
    <s v="Fernandina Beach"/>
    <s v="JL TERRY (23)"/>
    <x v="22"/>
    <x v="1678"/>
    <n v="1"/>
    <x v="1"/>
    <x v="0"/>
    <d v="2019-07-27T17:02:08"/>
    <d v="2019-07-27T15:30:00"/>
    <x v="1"/>
    <x v="6"/>
    <n v="5527.9999997466803"/>
    <n v="92.133333329111338"/>
    <n v="92.133333329111338"/>
    <n v="1"/>
    <s v="C541832"/>
    <s v="Closed"/>
    <x v="0"/>
  </r>
  <r>
    <s v="Marianna"/>
    <s v="ALTHA (12)"/>
    <x v="7"/>
    <x v="517"/>
    <n v="12"/>
    <x v="4"/>
    <x v="0"/>
    <d v="2019-07-28T09:49:48"/>
    <d v="2019-07-28T08:29:59"/>
    <x v="1"/>
    <x v="6"/>
    <n v="4788.9999998733401"/>
    <n v="79.816666664555669"/>
    <n v="957.79999997466803"/>
    <n v="1"/>
    <s v="D541848"/>
    <s v="Closed"/>
    <x v="0"/>
  </r>
  <r>
    <s v="Marianna"/>
    <s v="CHIPOLA (15)"/>
    <x v="0"/>
    <x v="329"/>
    <n v="10"/>
    <x v="1"/>
    <x v="0"/>
    <d v="2019-07-28T15:45:57"/>
    <d v="2019-07-28T13:34:00"/>
    <x v="1"/>
    <x v="6"/>
    <n v="7916.9999999692664"/>
    <n v="131.94999999948777"/>
    <n v="1319.4999999948777"/>
    <n v="1"/>
    <s v="D541853"/>
    <s v="Closed"/>
    <x v="0"/>
  </r>
  <r>
    <s v="Fernandina Beach"/>
    <s v="AIP (24)"/>
    <x v="2"/>
    <x v="1679"/>
    <n v="27"/>
    <x v="6"/>
    <x v="1"/>
    <d v="2019-07-30T08:15:15"/>
    <d v="2019-07-30T07:07:00"/>
    <x v="1"/>
    <x v="6"/>
    <n v="4094.9999998323619"/>
    <n v="68.249999997206032"/>
    <n v="1842.7499999245629"/>
    <n v="1"/>
    <s v="D541864"/>
    <s v="Closed"/>
    <x v="0"/>
  </r>
  <r>
    <s v="Marianna"/>
    <s v="ALTHA (12)"/>
    <x v="7"/>
    <x v="441"/>
    <n v="26"/>
    <x v="0"/>
    <x v="0"/>
    <d v="2019-07-31T10:09:12"/>
    <d v="2019-07-31T09:44:00"/>
    <x v="1"/>
    <x v="6"/>
    <n v="1512.0000001508743"/>
    <n v="25.200000002514571"/>
    <n v="655.20000006537884"/>
    <n v="1"/>
    <s v="D541870"/>
    <s v="Closed"/>
    <x v="0"/>
  </r>
  <r>
    <s v="Marianna"/>
    <s v="MARIANNA (14)"/>
    <x v="10"/>
    <x v="1680"/>
    <n v="1"/>
    <x v="4"/>
    <x v="0"/>
    <d v="2019-07-31T21:38:36"/>
    <d v="2019-07-31T20:49:00"/>
    <x v="1"/>
    <x v="6"/>
    <n v="2976.0000003967434"/>
    <n v="49.60000000661239"/>
    <n v="49.60000000661239"/>
    <n v="1"/>
    <s v="C541875"/>
    <s v="Closed"/>
    <x v="0"/>
  </r>
  <r>
    <s v="Marianna"/>
    <s v="ALTHA (12)"/>
    <x v="7"/>
    <x v="1681"/>
    <n v="1"/>
    <x v="4"/>
    <x v="0"/>
    <d v="2019-08-01T09:24:01"/>
    <d v="2019-08-01T08:06:00"/>
    <x v="1"/>
    <x v="7"/>
    <n v="4680.9999997727573"/>
    <n v="78.016666662879288"/>
    <n v="78.016666662879288"/>
    <n v="1"/>
    <s v="D541877"/>
    <s v="Closed"/>
    <x v="0"/>
  </r>
  <r>
    <s v="Marianna"/>
    <s v="CAVERNS ROAD (11)"/>
    <x v="9"/>
    <x v="1682"/>
    <n v="59"/>
    <x v="7"/>
    <x v="0"/>
    <d v="2019-08-01T20:35:03"/>
    <d v="2019-08-01T19:22:19"/>
    <x v="1"/>
    <x v="7"/>
    <n v="4364.0000004786998"/>
    <n v="72.733333341311663"/>
    <n v="4291.2666671373881"/>
    <n v="1"/>
    <s v="D541893"/>
    <s v="Closed"/>
    <x v="0"/>
  </r>
  <r>
    <s v="Marianna"/>
    <s v="MARIANNA (14)"/>
    <x v="29"/>
    <x v="890"/>
    <n v="21"/>
    <x v="7"/>
    <x v="0"/>
    <d v="2019-08-02T02:05:25"/>
    <d v="2019-08-01T23:35:36"/>
    <x v="1"/>
    <x v="7"/>
    <n v="8989.0000003622845"/>
    <n v="149.81666667270474"/>
    <n v="3146.1500001267996"/>
    <n v="1"/>
    <s v="D541902"/>
    <s v="Closed"/>
    <x v="0"/>
  </r>
  <r>
    <s v="Fernandina Beach"/>
    <s v="JL TERRY (23)"/>
    <x v="21"/>
    <x v="23"/>
    <n v="1"/>
    <x v="2"/>
    <x v="0"/>
    <d v="2019-08-02T01:02:00"/>
    <d v="2019-08-02T00:08:00"/>
    <x v="1"/>
    <x v="7"/>
    <n v="3239.9999998742715"/>
    <n v="53.999999997904524"/>
    <n v="53.999999997904524"/>
    <n v="1"/>
    <s v="C541901"/>
    <s v="Closed"/>
    <x v="0"/>
  </r>
  <r>
    <s v="Marianna"/>
    <s v="MARIANNA (14)"/>
    <x v="29"/>
    <x v="1683"/>
    <n v="1"/>
    <x v="7"/>
    <x v="0"/>
    <d v="2019-08-02T02:07:14"/>
    <d v="2019-08-02T00:32:10"/>
    <x v="1"/>
    <x v="7"/>
    <n v="5704.0000000270084"/>
    <n v="95.066666667116806"/>
    <n v="95.066666667116806"/>
    <n v="1"/>
    <s v="C541903"/>
    <s v="Closed"/>
    <x v="0"/>
  </r>
  <r>
    <s v="Marianna"/>
    <s v="CHIPOLA (15)"/>
    <x v="1"/>
    <x v="1684"/>
    <n v="1"/>
    <x v="7"/>
    <x v="0"/>
    <d v="2019-08-02T20:12:37"/>
    <d v="2019-08-02T18:34:00"/>
    <x v="1"/>
    <x v="7"/>
    <n v="5917.0000001555309"/>
    <n v="98.616666669258848"/>
    <n v="98.616666669258848"/>
    <n v="1"/>
    <s v="C541914"/>
    <s v="Closed"/>
    <x v="0"/>
  </r>
  <r>
    <s v="Marianna"/>
    <s v="MARIANNA (14)"/>
    <x v="5"/>
    <x v="1685"/>
    <n v="3"/>
    <x v="1"/>
    <x v="0"/>
    <d v="2019-08-03T15:30:31"/>
    <d v="2019-08-03T14:15:00"/>
    <x v="1"/>
    <x v="7"/>
    <n v="4530.9999999124557"/>
    <n v="75.516666665207595"/>
    <n v="226.54999999562278"/>
    <n v="1"/>
    <s v="D541918"/>
    <s v="Closed"/>
    <x v="0"/>
  </r>
  <r>
    <s v="Marianna"/>
    <s v="MARIANNA (14)"/>
    <x v="10"/>
    <x v="309"/>
    <n v="30"/>
    <x v="7"/>
    <x v="0"/>
    <d v="2019-08-03T19:11:20"/>
    <d v="2019-08-03T17:18:44"/>
    <x v="1"/>
    <x v="7"/>
    <n v="6755.9999995166436"/>
    <n v="112.59999999194406"/>
    <n v="3377.9999997583218"/>
    <n v="1"/>
    <s v="D541959"/>
    <s v="Closed"/>
    <x v="0"/>
  </r>
  <r>
    <s v="Marianna"/>
    <s v="CHIPOLA (15)"/>
    <x v="1"/>
    <x v="404"/>
    <n v="64"/>
    <x v="1"/>
    <x v="0"/>
    <d v="2019-08-03T20:57:16"/>
    <d v="2019-08-03T17:22:34"/>
    <x v="1"/>
    <x v="7"/>
    <n v="12882.000000122935"/>
    <n v="214.70000000204891"/>
    <n v="13740.80000013113"/>
    <n v="1"/>
    <s v="D541976"/>
    <s v="Closed"/>
    <x v="0"/>
  </r>
  <r>
    <s v="Marianna"/>
    <s v="MARIANNA (14)"/>
    <x v="5"/>
    <x v="1686"/>
    <n v="34"/>
    <x v="1"/>
    <x v="0"/>
    <d v="2019-08-03T18:27:48"/>
    <d v="2019-08-03T17:25:14"/>
    <x v="1"/>
    <x v="7"/>
    <n v="3753.9999999571592"/>
    <n v="62.566666665952653"/>
    <n v="2127.2666666423902"/>
    <n v="1"/>
    <s v="D541946"/>
    <s v="Closed"/>
    <x v="0"/>
  </r>
  <r>
    <s v="Marianna"/>
    <s v="CHIPOLA (15)"/>
    <x v="3"/>
    <x v="921"/>
    <n v="17"/>
    <x v="1"/>
    <x v="0"/>
    <d v="2019-08-03T19:37:24"/>
    <d v="2019-08-03T17:27:48"/>
    <x v="1"/>
    <x v="7"/>
    <n v="7776.0000003268942"/>
    <n v="129.60000000544824"/>
    <n v="2203.20000009262"/>
    <n v="1"/>
    <s v="D541970"/>
    <s v="Closed"/>
    <x v="0"/>
  </r>
  <r>
    <s v="Marianna"/>
    <s v="MARIANNA (14)"/>
    <x v="5"/>
    <x v="1620"/>
    <n v="26"/>
    <x v="1"/>
    <x v="0"/>
    <d v="2019-08-03T21:26:18"/>
    <d v="2019-08-03T17:31:41"/>
    <x v="1"/>
    <x v="7"/>
    <n v="14076.999999722466"/>
    <n v="234.6166666620411"/>
    <n v="6100.0333332130685"/>
    <n v="1"/>
    <s v="D541986"/>
    <s v="Closed"/>
    <x v="0"/>
  </r>
  <r>
    <s v="Marianna"/>
    <s v="CHIPOLA (15)"/>
    <x v="3"/>
    <x v="1303"/>
    <n v="2"/>
    <x v="7"/>
    <x v="0"/>
    <d v="2019-08-04T00:04:41"/>
    <d v="2019-08-03T17:51:00"/>
    <x v="1"/>
    <x v="7"/>
    <n v="22421.000000182539"/>
    <n v="373.68333333637565"/>
    <n v="747.36666667275131"/>
    <n v="1"/>
    <s v="D541997"/>
    <s v="Closed"/>
    <x v="0"/>
  </r>
  <r>
    <s v="Marianna"/>
    <s v="MARIANNA (14)"/>
    <x v="5"/>
    <x v="1687"/>
    <n v="1"/>
    <x v="1"/>
    <x v="0"/>
    <d v="2019-08-03T23:32:35"/>
    <d v="2019-08-03T17:52:00"/>
    <x v="1"/>
    <x v="7"/>
    <n v="20435.000000498258"/>
    <n v="340.58333334163763"/>
    <n v="340.58333334163763"/>
    <n v="1"/>
    <s v="C541942"/>
    <s v="Closed"/>
    <x v="0"/>
  </r>
  <r>
    <s v="Marianna"/>
    <s v="ALTHA (12)"/>
    <x v="7"/>
    <x v="1647"/>
    <n v="14"/>
    <x v="1"/>
    <x v="0"/>
    <d v="2019-08-03T22:22:52"/>
    <d v="2019-08-03T17:52:00"/>
    <x v="1"/>
    <x v="7"/>
    <n v="16252.00000021141"/>
    <n v="270.86666667019017"/>
    <n v="3792.1333333826624"/>
    <n v="1"/>
    <s v="D541988"/>
    <s v="Closed"/>
    <x v="0"/>
  </r>
  <r>
    <s v="Marianna"/>
    <s v="MARIANNA (14)"/>
    <x v="10"/>
    <x v="1688"/>
    <n v="1"/>
    <x v="1"/>
    <x v="0"/>
    <d v="2019-08-04T01:28:24"/>
    <d v="2019-08-03T18:01:00"/>
    <x v="1"/>
    <x v="7"/>
    <n v="26843.999999994412"/>
    <n v="447.39999999990687"/>
    <n v="447.39999999990687"/>
    <n v="1"/>
    <s v="C541950"/>
    <s v="Closed"/>
    <x v="0"/>
  </r>
  <r>
    <s v="Marianna"/>
    <s v="ALTHA (12)"/>
    <x v="7"/>
    <x v="145"/>
    <n v="3"/>
    <x v="7"/>
    <x v="0"/>
    <d v="2019-08-03T22:52:16"/>
    <d v="2019-08-03T18:09:00"/>
    <x v="1"/>
    <x v="7"/>
    <n v="16995.999999996275"/>
    <n v="283.26666666660458"/>
    <n v="849.79999999981374"/>
    <n v="1"/>
    <s v="D541989"/>
    <s v="Closed"/>
    <x v="0"/>
  </r>
  <r>
    <s v="Marianna"/>
    <s v="CHIPOLA (15)"/>
    <x v="4"/>
    <x v="1569"/>
    <n v="2"/>
    <x v="7"/>
    <x v="0"/>
    <d v="2019-08-03T23:13:26"/>
    <d v="2019-08-03T18:40:00"/>
    <x v="1"/>
    <x v="7"/>
    <n v="16405.999999749474"/>
    <n v="273.4333333291579"/>
    <n v="546.86666665831581"/>
    <n v="1"/>
    <s v="D541996"/>
    <s v="Closed"/>
    <x v="0"/>
  </r>
  <r>
    <s v="Marianna"/>
    <s v="CHIPOLA (15)"/>
    <x v="4"/>
    <x v="1689"/>
    <n v="1"/>
    <x v="2"/>
    <x v="0"/>
    <d v="2019-08-03T22:24:00"/>
    <d v="2019-08-03T18:58:00"/>
    <x v="1"/>
    <x v="7"/>
    <n v="12360.000000055879"/>
    <n v="206.00000000093132"/>
    <n v="206.00000000093132"/>
    <n v="1"/>
    <s v="C541963"/>
    <s v="Closed"/>
    <x v="9"/>
  </r>
  <r>
    <s v="Marianna"/>
    <s v="MARIANNA (14)"/>
    <x v="5"/>
    <x v="1690"/>
    <n v="1"/>
    <x v="7"/>
    <x v="0"/>
    <d v="2019-08-03T23:51:03"/>
    <d v="2019-08-03T19:11:43"/>
    <x v="1"/>
    <x v="7"/>
    <n v="16760.000000149012"/>
    <n v="279.33333333581686"/>
    <n v="279.33333333581686"/>
    <n v="1"/>
    <s v="C541965"/>
    <s v="Closed"/>
    <x v="0"/>
  </r>
  <r>
    <s v="Marianna"/>
    <s v="CHIPOLA (15)"/>
    <x v="1"/>
    <x v="1632"/>
    <n v="3"/>
    <x v="7"/>
    <x v="0"/>
    <d v="2019-08-03T23:40:00"/>
    <d v="2019-08-03T19:14:00"/>
    <x v="1"/>
    <x v="7"/>
    <n v="15959.999999846332"/>
    <n v="265.99999999743886"/>
    <n v="797.99999999231659"/>
    <n v="1"/>
    <s v="D542002"/>
    <s v="Closed"/>
    <x v="0"/>
  </r>
  <r>
    <s v="Marianna"/>
    <s v="CHIPOLA (15)"/>
    <x v="3"/>
    <x v="1691"/>
    <n v="1"/>
    <x v="1"/>
    <x v="0"/>
    <d v="2019-08-04T00:26:09"/>
    <d v="2019-08-03T20:06:16"/>
    <x v="1"/>
    <x v="7"/>
    <n v="15593.000000179745"/>
    <n v="259.88333333632909"/>
    <n v="259.88333333632909"/>
    <n v="1"/>
    <s v="D542003"/>
    <s v="Closed"/>
    <x v="0"/>
  </r>
  <r>
    <s v="Marianna"/>
    <s v="CHIPOLA (15)"/>
    <x v="4"/>
    <x v="1692"/>
    <n v="9"/>
    <x v="7"/>
    <x v="0"/>
    <d v="2019-08-03T22:40:08"/>
    <d v="2019-08-03T20:07:00"/>
    <x v="1"/>
    <x v="7"/>
    <n v="9188.0000003613532"/>
    <n v="153.13333333935589"/>
    <n v="1378.200000054203"/>
    <n v="1"/>
    <s v="D541993"/>
    <s v="Closed"/>
    <x v="0"/>
  </r>
  <r>
    <s v="Marianna"/>
    <s v="MARIANNA (14)"/>
    <x v="5"/>
    <x v="1693"/>
    <n v="2"/>
    <x v="1"/>
    <x v="0"/>
    <d v="2019-08-03T22:28:55"/>
    <d v="2019-08-03T21:28:00"/>
    <x v="1"/>
    <x v="7"/>
    <n v="3655.0000000745058"/>
    <n v="60.91666666790843"/>
    <n v="121.83333333581686"/>
    <n v="1"/>
    <s v="D541991"/>
    <s v="Closed"/>
    <x v="0"/>
  </r>
  <r>
    <s v="Marianna"/>
    <s v="ALTHA (12)"/>
    <x v="7"/>
    <x v="1048"/>
    <n v="13"/>
    <x v="1"/>
    <x v="0"/>
    <d v="2019-08-04T10:31:34"/>
    <d v="2019-08-04T09:15:00"/>
    <x v="1"/>
    <x v="7"/>
    <n v="4594.0000001806766"/>
    <n v="76.566666669677943"/>
    <n v="995.36666670581326"/>
    <n v="1"/>
    <s v="D542009"/>
    <s v="Closed"/>
    <x v="0"/>
  </r>
  <r>
    <s v="Marianna"/>
    <s v="CHIPOLA (15)"/>
    <x v="1"/>
    <x v="1534"/>
    <n v="4"/>
    <x v="3"/>
    <x v="0"/>
    <d v="2019-08-05T10:25:00"/>
    <d v="2019-08-05T09:49:00"/>
    <x v="1"/>
    <x v="7"/>
    <n v="2160.0000001257285"/>
    <n v="36.000000002095476"/>
    <n v="144.0000000083819"/>
    <n v="1"/>
    <s v="D542014"/>
    <s v="Closed"/>
    <x v="1"/>
  </r>
  <r>
    <s v="Marianna"/>
    <s v="CHIPOLA (15)"/>
    <x v="3"/>
    <x v="1346"/>
    <n v="18"/>
    <x v="0"/>
    <x v="0"/>
    <d v="2019-08-06T09:47:31"/>
    <d v="2019-08-06T09:40:00"/>
    <x v="1"/>
    <x v="7"/>
    <n v="450.99999981466681"/>
    <n v="7.5166666635777801"/>
    <n v="135.29999994440004"/>
    <n v="1"/>
    <s v="D542017"/>
    <s v="Closed"/>
    <x v="0"/>
  </r>
  <r>
    <s v="Marianna"/>
    <s v="CHIPOLA (15)"/>
    <x v="3"/>
    <x v="1694"/>
    <n v="1"/>
    <x v="0"/>
    <x v="0"/>
    <d v="2019-08-06T09:51:09"/>
    <d v="2019-08-06T09:44:59"/>
    <x v="1"/>
    <x v="7"/>
    <n v="370.00000036787242"/>
    <n v="6.1666666727978736"/>
    <n v="6.1666666727978736"/>
    <n v="1"/>
    <s v="C542018"/>
    <s v="Closed"/>
    <x v="0"/>
  </r>
  <r>
    <s v="Marianna"/>
    <s v="MARIANNA (14)"/>
    <x v="16"/>
    <x v="119"/>
    <n v="13"/>
    <x v="10"/>
    <x v="0"/>
    <d v="2019-08-07T13:56:33"/>
    <d v="2019-08-07T13:02:00"/>
    <x v="1"/>
    <x v="7"/>
    <n v="3273.0000000447035"/>
    <n v="54.550000000745058"/>
    <n v="709.15000000968575"/>
    <n v="1"/>
    <s v="D542027"/>
    <s v="Closed"/>
    <x v="0"/>
  </r>
  <r>
    <s v="Marianna"/>
    <s v="MARIANNA (14)"/>
    <x v="5"/>
    <x v="1695"/>
    <n v="1"/>
    <x v="5"/>
    <x v="0"/>
    <d v="2019-08-07T21:01:35"/>
    <d v="2019-08-07T18:41:00"/>
    <x v="1"/>
    <x v="7"/>
    <n v="8435.0000003585592"/>
    <n v="140.58333333930932"/>
    <n v="140.58333333930932"/>
    <n v="1"/>
    <s v="D542034"/>
    <s v="Closed"/>
    <x v="0"/>
  </r>
  <r>
    <s v="Fernandina Beach"/>
    <s v="AIP (24)"/>
    <x v="11"/>
    <x v="1696"/>
    <n v="1"/>
    <x v="1"/>
    <x v="0"/>
    <d v="2019-08-07T19:12:39"/>
    <d v="2019-08-07T18:50:55"/>
    <x v="1"/>
    <x v="7"/>
    <n v="1303.9999999338761"/>
    <n v="21.733333332231268"/>
    <n v="21.733333332231268"/>
    <n v="1"/>
    <s v="C542033"/>
    <s v="Closed"/>
    <x v="0"/>
  </r>
  <r>
    <s v="Marianna"/>
    <s v="BLOUNTSTOWN (18)"/>
    <x v="17"/>
    <x v="1697"/>
    <n v="1"/>
    <x v="5"/>
    <x v="0"/>
    <d v="2019-08-08T08:42:00"/>
    <d v="2019-08-08T08:24:00"/>
    <x v="1"/>
    <x v="7"/>
    <n v="1080.0000003771856"/>
    <n v="18.000000006286427"/>
    <n v="18.000000006286427"/>
    <n v="1"/>
    <s v="D542036"/>
    <s v="Closed"/>
    <x v="0"/>
  </r>
  <r>
    <s v="Marianna"/>
    <s v="MARIANNA (14)"/>
    <x v="5"/>
    <x v="1698"/>
    <n v="1"/>
    <x v="5"/>
    <x v="1"/>
    <d v="2019-08-08T14:11:34"/>
    <d v="2019-08-08T11:52:00"/>
    <x v="1"/>
    <x v="7"/>
    <n v="8374.0000005578622"/>
    <n v="139.56666667596437"/>
    <n v="139.56666667596437"/>
    <n v="1"/>
    <s v="C542037"/>
    <s v="Closed"/>
    <x v="0"/>
  </r>
  <r>
    <s v="Marianna"/>
    <s v="CHIPOLA (15)"/>
    <x v="3"/>
    <x v="1699"/>
    <n v="3"/>
    <x v="10"/>
    <x v="0"/>
    <d v="2019-08-08T17:58:12"/>
    <d v="2019-08-08T15:54:00"/>
    <x v="1"/>
    <x v="7"/>
    <n v="7452.0000000251457"/>
    <n v="124.2000000004191"/>
    <n v="372.60000000125729"/>
    <n v="1"/>
    <s v="D542043"/>
    <s v="Closed"/>
    <x v="0"/>
  </r>
  <r>
    <s v="Marianna"/>
    <s v="BLOUNTSTOWN (18)"/>
    <x v="17"/>
    <x v="259"/>
    <n v="4"/>
    <x v="1"/>
    <x v="0"/>
    <d v="2019-08-08T17:59:37"/>
    <d v="2019-08-08T16:01:00"/>
    <x v="1"/>
    <x v="7"/>
    <n v="7117.0000002952293"/>
    <n v="118.61666667158715"/>
    <n v="474.46666668634862"/>
    <n v="1"/>
    <s v="D542041"/>
    <s v="Closed"/>
    <x v="0"/>
  </r>
  <r>
    <s v="Marianna"/>
    <s v="ALTHA (12)"/>
    <x v="6"/>
    <x v="1700"/>
    <n v="4"/>
    <x v="10"/>
    <x v="0"/>
    <d v="2019-08-08T18:39:34"/>
    <d v="2019-08-08T17:58:00"/>
    <x v="1"/>
    <x v="7"/>
    <n v="2493.999999621883"/>
    <n v="41.566666660364717"/>
    <n v="166.26666664145887"/>
    <n v="1"/>
    <s v="D542046"/>
    <s v="Closed"/>
    <x v="0"/>
  </r>
  <r>
    <s v="Fernandina Beach"/>
    <s v="JL TERRY (23)"/>
    <x v="23"/>
    <x v="1701"/>
    <n v="66"/>
    <x v="5"/>
    <x v="0"/>
    <d v="2019-08-08T20:15:31"/>
    <d v="2019-08-08T19:08:37"/>
    <x v="1"/>
    <x v="7"/>
    <n v="4013.9999997569248"/>
    <n v="66.899999995948747"/>
    <n v="4415.3999997326173"/>
    <n v="1"/>
    <s v="D542063"/>
    <s v="Closed"/>
    <x v="0"/>
  </r>
  <r>
    <s v="Marianna"/>
    <s v="MARIANNA (14)"/>
    <x v="16"/>
    <x v="184"/>
    <n v="123"/>
    <x v="1"/>
    <x v="0"/>
    <d v="2019-08-09T09:15:00"/>
    <d v="2019-08-09T05:51:00"/>
    <x v="1"/>
    <x v="7"/>
    <n v="12239.999999664724"/>
    <n v="203.99999999441206"/>
    <n v="25091.999999312684"/>
    <n v="1"/>
    <s v="D542098"/>
    <s v="Closed"/>
    <x v="0"/>
  </r>
  <r>
    <s v="Marianna"/>
    <s v="MARIANNA (14)"/>
    <x v="5"/>
    <x v="1702"/>
    <n v="1"/>
    <x v="1"/>
    <x v="0"/>
    <d v="2019-08-09T12:51:27"/>
    <d v="2019-08-09T11:57:31"/>
    <x v="1"/>
    <x v="7"/>
    <n v="3236.0000001965091"/>
    <n v="53.933333336608484"/>
    <n v="53.933333336608484"/>
    <n v="1"/>
    <s v="C542109"/>
    <s v="Closed"/>
    <x v="0"/>
  </r>
  <r>
    <s v="Marianna"/>
    <s v="CHIPOLA (15)"/>
    <x v="0"/>
    <x v="1400"/>
    <n v="1"/>
    <x v="5"/>
    <x v="0"/>
    <d v="2019-08-10T10:48:09"/>
    <d v="2019-08-10T09:41:22"/>
    <x v="1"/>
    <x v="7"/>
    <n v="4007.0000000065193"/>
    <n v="66.783333333441988"/>
    <n v="66.783333333441988"/>
    <n v="1"/>
    <s v="D542112"/>
    <s v="Closed"/>
    <x v="0"/>
  </r>
  <r>
    <s v="Fernandina Beach"/>
    <s v="JL TERRY (23)"/>
    <x v="21"/>
    <x v="1703"/>
    <n v="36"/>
    <x v="5"/>
    <x v="0"/>
    <d v="2019-08-11T10:11:13"/>
    <d v="2019-08-11T09:18:49"/>
    <x v="1"/>
    <x v="7"/>
    <n v="3144.0000000642613"/>
    <n v="52.400000001071021"/>
    <n v="1886.4000000385568"/>
    <n v="1"/>
    <s v="D542120"/>
    <s v="Closed"/>
    <x v="0"/>
  </r>
  <r>
    <s v="Fernandina Beach"/>
    <s v="STEPDOWN (22)"/>
    <x v="14"/>
    <x v="1486"/>
    <n v="149"/>
    <x v="1"/>
    <x v="0"/>
    <d v="2019-08-11T23:15:54"/>
    <d v="2019-08-11T21:23:08"/>
    <x v="1"/>
    <x v="7"/>
    <n v="6765.999999968335"/>
    <n v="112.76666666613892"/>
    <n v="16802.233333254699"/>
    <n v="1"/>
    <s v="D542143"/>
    <s v="Closed"/>
    <x v="0"/>
  </r>
  <r>
    <s v="Marianna"/>
    <s v="CAVERNS ROAD (11)"/>
    <x v="26"/>
    <x v="1704"/>
    <n v="1"/>
    <x v="4"/>
    <x v="1"/>
    <d v="2019-08-12T12:03:24"/>
    <d v="2019-08-12T10:23:00"/>
    <x v="1"/>
    <x v="7"/>
    <n v="6024.0000000223517"/>
    <n v="100.40000000037253"/>
    <n v="100.40000000037253"/>
    <n v="1"/>
    <s v="C542147"/>
    <s v="Closed"/>
    <x v="0"/>
  </r>
  <r>
    <s v="Marianna"/>
    <s v="MARIANNA (14)"/>
    <x v="10"/>
    <x v="314"/>
    <n v="14"/>
    <x v="4"/>
    <x v="0"/>
    <d v="2019-08-12T13:25:27"/>
    <d v="2019-08-12T11:25:00"/>
    <x v="1"/>
    <x v="7"/>
    <n v="7227.0000002346933"/>
    <n v="120.45000000391155"/>
    <n v="1686.3000000547618"/>
    <n v="1"/>
    <s v="D542151"/>
    <s v="Closed"/>
    <x v="0"/>
  </r>
  <r>
    <s v="Marianna"/>
    <s v="MARIANNA (14)"/>
    <x v="10"/>
    <x v="1705"/>
    <n v="8"/>
    <x v="4"/>
    <x v="0"/>
    <d v="2019-08-12T13:36:35"/>
    <d v="2019-08-12T13:26:00"/>
    <x v="1"/>
    <x v="7"/>
    <n v="635.00000007916242"/>
    <n v="10.583333334652707"/>
    <n v="84.666666677221656"/>
    <n v="1"/>
    <s v="D542152"/>
    <s v="Closed"/>
    <x v="0"/>
  </r>
  <r>
    <s v="Marianna"/>
    <s v="CAVERNS ROAD (11)"/>
    <x v="9"/>
    <x v="1706"/>
    <n v="1"/>
    <x v="2"/>
    <x v="0"/>
    <d v="2019-08-13T02:27:59"/>
    <d v="2019-08-13T00:45:00"/>
    <x v="1"/>
    <x v="7"/>
    <n v="6178.9999997941777"/>
    <n v="102.98333332990296"/>
    <n v="102.98333332990296"/>
    <n v="1"/>
    <s v="C542155"/>
    <s v="Closed"/>
    <x v="8"/>
  </r>
  <r>
    <s v="Fernandina Beach"/>
    <s v="AIP (24)"/>
    <x v="11"/>
    <x v="1707"/>
    <n v="1"/>
    <x v="5"/>
    <x v="0"/>
    <d v="2019-08-14T13:48:37"/>
    <d v="2019-08-14T13:16:00"/>
    <x v="1"/>
    <x v="7"/>
    <n v="1957.0000004488975"/>
    <n v="32.616666674148291"/>
    <n v="32.616666674148291"/>
    <n v="1"/>
    <s v="C542159"/>
    <s v="Closed"/>
    <x v="0"/>
  </r>
  <r>
    <s v="Marianna"/>
    <s v="ALTHA (12)"/>
    <x v="7"/>
    <x v="1708"/>
    <n v="1"/>
    <x v="1"/>
    <x v="0"/>
    <d v="2019-08-14T18:03:40"/>
    <d v="2019-08-14T16:47:00"/>
    <x v="1"/>
    <x v="7"/>
    <n v="4599.9999996973202"/>
    <n v="76.666666661622003"/>
    <n v="76.666666661622003"/>
    <n v="1"/>
    <s v="C542162"/>
    <s v="Closed"/>
    <x v="0"/>
  </r>
  <r>
    <s v="Marianna"/>
    <s v="MARIANNA (14)"/>
    <x v="10"/>
    <x v="108"/>
    <n v="15"/>
    <x v="7"/>
    <x v="0"/>
    <d v="2019-08-14T20:54:30"/>
    <d v="2019-08-14T17:11:57"/>
    <x v="1"/>
    <x v="7"/>
    <n v="13353.000000212342"/>
    <n v="222.55000000353903"/>
    <n v="3338.2500000530854"/>
    <n v="1"/>
    <s v="D542306"/>
    <s v="Closed"/>
    <x v="0"/>
  </r>
  <r>
    <s v="Marianna"/>
    <s v="MARIANNA (14)"/>
    <x v="10"/>
    <x v="1709"/>
    <n v="1"/>
    <x v="7"/>
    <x v="0"/>
    <d v="2019-08-14T21:15:03"/>
    <d v="2019-08-14T17:11:57"/>
    <x v="1"/>
    <x v="7"/>
    <n v="14585.999999893829"/>
    <n v="243.09999999823049"/>
    <n v="243.09999999823049"/>
    <n v="1"/>
    <s v="C542163"/>
    <s v="Closed"/>
    <x v="0"/>
  </r>
  <r>
    <s v="Marianna"/>
    <s v="MARIANNA (14)"/>
    <x v="16"/>
    <x v="184"/>
    <n v="132"/>
    <x v="7"/>
    <x v="0"/>
    <d v="2019-08-14T19:11:16"/>
    <d v="2019-08-14T17:52:00"/>
    <x v="1"/>
    <x v="7"/>
    <n v="4756.0000003315508"/>
    <n v="79.266666672192514"/>
    <n v="10463.200000729412"/>
    <n v="1"/>
    <s v="D542207"/>
    <s v="Closed"/>
    <x v="0"/>
  </r>
  <r>
    <s v="Marianna"/>
    <s v="MARIANNA (14)"/>
    <x v="10"/>
    <x v="118"/>
    <n v="404"/>
    <x v="7"/>
    <x v="0"/>
    <d v="2019-08-14T19:44:38"/>
    <d v="2019-08-14T17:55:00"/>
    <x v="1"/>
    <x v="7"/>
    <n v="6578.000000026077"/>
    <n v="109.63333333376795"/>
    <n v="44291.866666842252"/>
    <n v="1"/>
    <s v="D542204"/>
    <s v="Closed"/>
    <x v="0"/>
  </r>
  <r>
    <s v="Marianna"/>
    <s v="ALTHA (12)"/>
    <x v="7"/>
    <x v="441"/>
    <n v="26"/>
    <x v="1"/>
    <x v="0"/>
    <d v="2019-08-14T23:21:06"/>
    <d v="2019-08-14T18:20:00"/>
    <x v="1"/>
    <x v="7"/>
    <n v="18065.999999921769"/>
    <n v="301.09999999869615"/>
    <n v="7828.5999999660999"/>
    <n v="1"/>
    <s v="D542318"/>
    <s v="Closed"/>
    <x v="0"/>
  </r>
  <r>
    <s v="Marianna"/>
    <s v="BLOUNTSTOWN (18)"/>
    <x v="17"/>
    <x v="41"/>
    <n v="215"/>
    <x v="7"/>
    <x v="0"/>
    <d v="2019-08-14T20:22:25"/>
    <d v="2019-08-14T18:30:00"/>
    <x v="1"/>
    <x v="7"/>
    <n v="6745.0000000884756"/>
    <n v="112.41666666814126"/>
    <n v="24169.583333650371"/>
    <n v="1"/>
    <s v="D542309"/>
    <s v="Closed"/>
    <x v="0"/>
  </r>
  <r>
    <s v="Marianna"/>
    <s v="MARIANNA (14)"/>
    <x v="15"/>
    <x v="979"/>
    <n v="74"/>
    <x v="7"/>
    <x v="0"/>
    <d v="2019-08-14T21:39:18"/>
    <d v="2019-08-14T18:34:57"/>
    <x v="1"/>
    <x v="7"/>
    <n v="11061.000000033528"/>
    <n v="184.35000000055879"/>
    <n v="13641.900000041351"/>
    <n v="1"/>
    <s v="D542322"/>
    <s v="Closed"/>
    <x v="0"/>
  </r>
  <r>
    <s v="Marianna"/>
    <s v="MARIANNA (14)"/>
    <x v="10"/>
    <x v="1710"/>
    <n v="2"/>
    <x v="7"/>
    <x v="0"/>
    <d v="2019-08-14T20:55:47"/>
    <d v="2019-08-14T19:30:26"/>
    <x v="1"/>
    <x v="7"/>
    <n v="5121.0000001592562"/>
    <n v="85.350000002654269"/>
    <n v="170.70000000530854"/>
    <n v="1"/>
    <s v="D542320"/>
    <s v="Closed"/>
    <x v="0"/>
  </r>
  <r>
    <s v="Marianna"/>
    <s v="MARIANNA (14)"/>
    <x v="15"/>
    <x v="1711"/>
    <n v="1"/>
    <x v="7"/>
    <x v="0"/>
    <d v="2019-08-14T22:00:35"/>
    <d v="2019-08-14T21:09:32"/>
    <x v="1"/>
    <x v="7"/>
    <n v="3062.9999999888241"/>
    <n v="51.049999999813735"/>
    <n v="51.049999999813735"/>
    <n v="1"/>
    <s v="C542326"/>
    <s v="Closed"/>
    <x v="0"/>
  </r>
  <r>
    <s v="Fernandina Beach"/>
    <s v="STEPDOWN (22)"/>
    <x v="14"/>
    <x v="1712"/>
    <n v="1"/>
    <x v="2"/>
    <x v="0"/>
    <d v="2019-08-15T09:07:00"/>
    <d v="2019-08-15T08:29:00"/>
    <x v="1"/>
    <x v="7"/>
    <n v="2279.9999998882413"/>
    <n v="37.999999998137355"/>
    <n v="37.999999998137355"/>
    <n v="1"/>
    <s v="C542328"/>
    <s v="Closed"/>
    <x v="0"/>
  </r>
  <r>
    <s v="Fernandina Beach"/>
    <s v="JL TERRY (23)"/>
    <x v="21"/>
    <x v="1713"/>
    <n v="1"/>
    <x v="2"/>
    <x v="0"/>
    <d v="2019-08-15T10:30:43"/>
    <d v="2019-08-15T09:13:00"/>
    <x v="1"/>
    <x v="7"/>
    <n v="4662.9999999655411"/>
    <n v="77.716666666092351"/>
    <n v="77.716666666092351"/>
    <n v="1"/>
    <s v="D542332"/>
    <s v="Closed"/>
    <x v="0"/>
  </r>
  <r>
    <s v="Marianna"/>
    <s v="CHIPOLA (15)"/>
    <x v="3"/>
    <x v="346"/>
    <n v="10"/>
    <x v="1"/>
    <x v="0"/>
    <d v="2019-08-15T11:18:53"/>
    <d v="2019-08-15T09:24:07"/>
    <x v="1"/>
    <x v="7"/>
    <n v="6885.9999997308478"/>
    <n v="114.7666666621808"/>
    <n v="1147.666666621808"/>
    <n v="1"/>
    <s v="D542333"/>
    <s v="Closed"/>
    <x v="0"/>
  </r>
  <r>
    <s v="Marianna"/>
    <s v="CAVERNS ROAD (11)"/>
    <x v="8"/>
    <x v="826"/>
    <n v="8"/>
    <x v="1"/>
    <x v="0"/>
    <d v="2019-08-15T17:13:54"/>
    <d v="2019-08-15T16:47:37"/>
    <x v="1"/>
    <x v="7"/>
    <n v="1577.0000002579764"/>
    <n v="26.283333337632939"/>
    <n v="210.26666670106351"/>
    <n v="1"/>
    <s v="D542340"/>
    <s v="Closed"/>
    <x v="0"/>
  </r>
  <r>
    <s v="Marianna"/>
    <s v="CHIPOLA (15)"/>
    <x v="4"/>
    <x v="23"/>
    <n v="1"/>
    <x v="3"/>
    <x v="0"/>
    <d v="2019-08-15T18:00:00"/>
    <d v="2019-08-15T17:12:00"/>
    <x v="1"/>
    <x v="7"/>
    <n v="2879.9999999580905"/>
    <n v="47.999999999301508"/>
    <n v="47.999999999301508"/>
    <n v="1"/>
    <s v="C542341"/>
    <s v="Closed"/>
    <x v="1"/>
  </r>
  <r>
    <s v="Marianna"/>
    <s v="ALTHA (12)"/>
    <x v="7"/>
    <x v="1647"/>
    <n v="14"/>
    <x v="1"/>
    <x v="0"/>
    <d v="2019-08-15T18:10:28"/>
    <d v="2019-08-15T17:12:45"/>
    <x v="1"/>
    <x v="7"/>
    <n v="3462.9999998258427"/>
    <n v="57.716666663764045"/>
    <n v="808.03333329269662"/>
    <n v="1"/>
    <s v="D542344"/>
    <s v="Closed"/>
    <x v="0"/>
  </r>
  <r>
    <s v="Marianna"/>
    <s v="ALTHA (12)"/>
    <x v="7"/>
    <x v="1681"/>
    <n v="1"/>
    <x v="5"/>
    <x v="0"/>
    <d v="2019-08-16T13:26:00"/>
    <d v="2019-08-16T12:45:00"/>
    <x v="1"/>
    <x v="7"/>
    <n v="2459.9999998463318"/>
    <n v="40.999999997438863"/>
    <n v="40.999999997438863"/>
    <n v="1"/>
    <s v="D542348"/>
    <s v="Closed"/>
    <x v="0"/>
  </r>
  <r>
    <s v="Marianna"/>
    <s v="CAVERNS ROAD (11)"/>
    <x v="9"/>
    <x v="1714"/>
    <n v="2"/>
    <x v="4"/>
    <x v="0"/>
    <d v="2019-08-16T17:32:05"/>
    <d v="2019-08-16T17:04:00"/>
    <x v="1"/>
    <x v="7"/>
    <n v="1685.0000003585592"/>
    <n v="28.08333333930932"/>
    <n v="56.16666667861864"/>
    <n v="1"/>
    <s v="D542349"/>
    <s v="Closed"/>
    <x v="0"/>
  </r>
  <r>
    <s v="Fernandina Beach"/>
    <s v="STEPDOWN (22)"/>
    <x v="14"/>
    <x v="1486"/>
    <n v="149"/>
    <x v="1"/>
    <x v="0"/>
    <d v="2019-08-16T19:08:54"/>
    <d v="2019-08-16T17:21:00"/>
    <x v="1"/>
    <x v="7"/>
    <n v="6474.0000002318993"/>
    <n v="107.90000000386499"/>
    <n v="16077.100000575883"/>
    <n v="1"/>
    <s v="D542361"/>
    <s v="Closed"/>
    <x v="0"/>
  </r>
  <r>
    <s v="Marianna"/>
    <s v="CHIPOLA (15)"/>
    <x v="4"/>
    <x v="1715"/>
    <n v="2"/>
    <x v="6"/>
    <x v="0"/>
    <d v="2019-08-16T21:18:38"/>
    <d v="2019-08-16T20:23:00"/>
    <x v="1"/>
    <x v="7"/>
    <n v="3337.9999995231628"/>
    <n v="55.633333325386047"/>
    <n v="111.26666665077209"/>
    <n v="1"/>
    <s v="D542369"/>
    <s v="Closed"/>
    <x v="0"/>
  </r>
  <r>
    <s v="Marianna"/>
    <s v="CHIPOLA (15)"/>
    <x v="0"/>
    <x v="322"/>
    <n v="90"/>
    <x v="1"/>
    <x v="0"/>
    <d v="2019-08-17T03:27:40"/>
    <d v="2019-08-17T01:05:59"/>
    <x v="1"/>
    <x v="7"/>
    <n v="8501.0000000707805"/>
    <n v="141.68333333451301"/>
    <n v="12751.500000106171"/>
    <n v="1"/>
    <s v="D542391"/>
    <s v="Closed"/>
    <x v="0"/>
  </r>
  <r>
    <s v="Fernandina Beach"/>
    <s v="JL TERRY (23)"/>
    <x v="22"/>
    <x v="1716"/>
    <n v="1"/>
    <x v="1"/>
    <x v="0"/>
    <d v="2019-08-17T08:57:59"/>
    <d v="2019-08-17T08:48:00"/>
    <x v="1"/>
    <x v="7"/>
    <n v="598.99999983608723"/>
    <n v="9.9833333306014538"/>
    <n v="9.9833333306014538"/>
    <n v="1"/>
    <s v="C542393"/>
    <s v="Closed"/>
    <x v="0"/>
  </r>
  <r>
    <s v="Fernandina Beach"/>
    <s v="JL TERRY (23)"/>
    <x v="22"/>
    <x v="1717"/>
    <n v="1"/>
    <x v="1"/>
    <x v="0"/>
    <d v="2019-08-17T14:57:02"/>
    <d v="2019-08-17T14:35:00"/>
    <x v="1"/>
    <x v="7"/>
    <n v="1321.9999997410923"/>
    <n v="22.033333329018205"/>
    <n v="22.033333329018205"/>
    <n v="1"/>
    <s v="C542394"/>
    <s v="Closed"/>
    <x v="0"/>
  </r>
  <r>
    <s v="Marianna"/>
    <s v="MARIANNA (14)"/>
    <x v="5"/>
    <x v="1290"/>
    <n v="3"/>
    <x v="1"/>
    <x v="0"/>
    <d v="2019-08-17T20:01:53"/>
    <d v="2019-08-17T18:31:00"/>
    <x v="1"/>
    <x v="7"/>
    <n v="5453.0000004451722"/>
    <n v="90.88333334075287"/>
    <n v="272.65000002225861"/>
    <n v="1"/>
    <s v="D542397"/>
    <s v="Closed"/>
    <x v="0"/>
  </r>
  <r>
    <s v="Marianna"/>
    <s v="ALTHA (12)"/>
    <x v="7"/>
    <x v="251"/>
    <n v="50"/>
    <x v="1"/>
    <x v="0"/>
    <d v="2019-08-17T23:59:28"/>
    <d v="2019-08-17T22:19:13"/>
    <x v="1"/>
    <x v="7"/>
    <n v="6014.9999998044223"/>
    <n v="100.24999999674037"/>
    <n v="5012.4999998370185"/>
    <n v="1"/>
    <s v="D542408"/>
    <s v="Closed"/>
    <x v="0"/>
  </r>
  <r>
    <s v="Marianna"/>
    <s v="ALTHA (12)"/>
    <x v="7"/>
    <x v="592"/>
    <n v="2"/>
    <x v="5"/>
    <x v="0"/>
    <d v="2019-08-18T11:47:24"/>
    <d v="2019-08-18T10:42:56"/>
    <x v="1"/>
    <x v="7"/>
    <n v="3868.0000002030283"/>
    <n v="64.466666670050472"/>
    <n v="128.93333334010094"/>
    <n v="1"/>
    <s v="D542411"/>
    <s v="Closed"/>
    <x v="0"/>
  </r>
  <r>
    <s v="Marianna"/>
    <s v="MARIANNA (14)"/>
    <x v="10"/>
    <x v="107"/>
    <n v="31"/>
    <x v="7"/>
    <x v="0"/>
    <d v="2019-08-18T13:38:58"/>
    <d v="2019-08-18T12:42:58"/>
    <x v="1"/>
    <x v="7"/>
    <n v="3360.0000002654269"/>
    <n v="56.000000004423782"/>
    <n v="1736.0000001371372"/>
    <n v="1"/>
    <s v="D542422"/>
    <s v="Closed"/>
    <x v="0"/>
  </r>
  <r>
    <s v="Fernandina Beach"/>
    <s v="STEPDOWN (22)"/>
    <x v="24"/>
    <x v="1718"/>
    <n v="1"/>
    <x v="1"/>
    <x v="0"/>
    <d v="2019-08-18T14:30:23"/>
    <d v="2019-08-18T12:57:00"/>
    <x v="1"/>
    <x v="7"/>
    <n v="5603.0000003054738"/>
    <n v="93.383333338424563"/>
    <n v="93.383333338424563"/>
    <n v="1"/>
    <s v="C542416"/>
    <s v="Closed"/>
    <x v="0"/>
  </r>
  <r>
    <s v="Marianna"/>
    <s v="MARIANNA (14)"/>
    <x v="5"/>
    <x v="1719"/>
    <n v="48"/>
    <x v="7"/>
    <x v="0"/>
    <d v="2019-08-19T13:07:39"/>
    <d v="2019-08-19T12:23:00"/>
    <x v="1"/>
    <x v="7"/>
    <n v="2679.0000001201406"/>
    <n v="44.650000002002344"/>
    <n v="2143.2000000961125"/>
    <n v="1"/>
    <s v="D542427"/>
    <s v="Closed"/>
    <x v="0"/>
  </r>
  <r>
    <s v="Marianna"/>
    <s v="ALTHA (12)"/>
    <x v="7"/>
    <x v="441"/>
    <n v="26"/>
    <x v="1"/>
    <x v="0"/>
    <d v="2019-08-19T13:43:32"/>
    <d v="2019-08-19T12:49:00"/>
    <x v="1"/>
    <x v="7"/>
    <n v="3271.9999998109415"/>
    <n v="54.533333330182359"/>
    <n v="1417.8666665847413"/>
    <n v="1"/>
    <s v="D542436"/>
    <s v="Closed"/>
    <x v="0"/>
  </r>
  <r>
    <s v="Fernandina Beach"/>
    <s v="JL TERRY (23)"/>
    <x v="21"/>
    <x v="1720"/>
    <n v="1"/>
    <x v="2"/>
    <x v="0"/>
    <d v="2019-08-19T16:30:24"/>
    <d v="2019-08-19T15:14:00"/>
    <x v="1"/>
    <x v="7"/>
    <n v="4583.9999997289851"/>
    <n v="76.399999995483086"/>
    <n v="76.399999995483086"/>
    <n v="1"/>
    <s v="C542437"/>
    <s v="Closed"/>
    <x v="8"/>
  </r>
  <r>
    <s v="Fernandina Beach"/>
    <s v="AIP (24)"/>
    <x v="11"/>
    <x v="1721"/>
    <n v="1"/>
    <x v="1"/>
    <x v="0"/>
    <d v="2019-08-19T17:01:48"/>
    <d v="2019-08-19T16:03:00"/>
    <x v="1"/>
    <x v="7"/>
    <n v="3528.0000005615875"/>
    <n v="58.800000009359792"/>
    <n v="58.800000009359792"/>
    <n v="1"/>
    <s v="C542438"/>
    <s v="Closed"/>
    <x v="0"/>
  </r>
  <r>
    <s v="Marianna"/>
    <s v="CHIPOLA (15)"/>
    <x v="3"/>
    <x v="1303"/>
    <n v="2"/>
    <x v="7"/>
    <x v="0"/>
    <d v="2019-08-19T17:06:51"/>
    <d v="2019-08-19T16:23:00"/>
    <x v="1"/>
    <x v="7"/>
    <n v="2631.0000002151355"/>
    <n v="43.850000003585592"/>
    <n v="87.700000007171184"/>
    <n v="1"/>
    <s v="D542442"/>
    <s v="Closed"/>
    <x v="0"/>
  </r>
  <r>
    <s v="Marianna"/>
    <s v="MARIANNA (14)"/>
    <x v="10"/>
    <x v="1068"/>
    <n v="1"/>
    <x v="4"/>
    <x v="0"/>
    <d v="2019-08-19T18:14:07"/>
    <d v="2019-08-19T16:43:10"/>
    <x v="1"/>
    <x v="7"/>
    <n v="5457.0000001229346"/>
    <n v="90.95000000204891"/>
    <n v="90.95000000204891"/>
    <n v="1"/>
    <s v="C542440"/>
    <s v="Closed"/>
    <x v="0"/>
  </r>
  <r>
    <s v="Marianna"/>
    <s v="MARIANNA (14)"/>
    <x v="15"/>
    <x v="1722"/>
    <n v="1"/>
    <x v="5"/>
    <x v="0"/>
    <d v="2019-08-19T17:46:11"/>
    <d v="2019-08-19T17:15:39"/>
    <x v="1"/>
    <x v="7"/>
    <n v="1832.0000001462176"/>
    <n v="30.533333335770294"/>
    <n v="30.533333335770294"/>
    <n v="1"/>
    <s v="C542443"/>
    <s v="Closed"/>
    <x v="0"/>
  </r>
  <r>
    <s v="Fernandina Beach"/>
    <s v="JL TERRY (23)"/>
    <x v="21"/>
    <x v="1723"/>
    <n v="1"/>
    <x v="1"/>
    <x v="0"/>
    <d v="2019-08-19T23:45:56"/>
    <d v="2019-08-19T22:13:15"/>
    <x v="1"/>
    <x v="7"/>
    <n v="5560.9999999171123"/>
    <n v="92.683333331951872"/>
    <n v="92.683333331951872"/>
    <n v="1"/>
    <s v="C542444"/>
    <s v="Closed"/>
    <x v="0"/>
  </r>
  <r>
    <s v="Fernandina Beach"/>
    <s v="STEPDOWN (22)"/>
    <x v="14"/>
    <x v="1724"/>
    <n v="4"/>
    <x v="7"/>
    <x v="0"/>
    <d v="2019-08-20T06:41:57"/>
    <d v="2019-08-20T04:54:50"/>
    <x v="1"/>
    <x v="7"/>
    <n v="6426.9999999320135"/>
    <n v="107.11666666553356"/>
    <n v="428.46666666213423"/>
    <n v="1"/>
    <s v="D542446"/>
    <s v="Closed"/>
    <x v="0"/>
  </r>
  <r>
    <s v="Marianna"/>
    <s v="ALTHA (12)"/>
    <x v="7"/>
    <x v="1725"/>
    <n v="1"/>
    <x v="1"/>
    <x v="0"/>
    <d v="2019-08-20T16:02:05"/>
    <d v="2019-08-20T12:21:00"/>
    <x v="1"/>
    <x v="7"/>
    <n v="13265.000000386499"/>
    <n v="221.08333333977498"/>
    <n v="221.08333333977498"/>
    <n v="1"/>
    <s v="C542449"/>
    <s v="Closed"/>
    <x v="0"/>
  </r>
  <r>
    <s v="Marianna"/>
    <s v="ALTHA (12)"/>
    <x v="7"/>
    <x v="1726"/>
    <n v="1"/>
    <x v="7"/>
    <x v="0"/>
    <d v="2019-08-20T15:59:17"/>
    <d v="2019-08-20T14:29:00"/>
    <x v="1"/>
    <x v="7"/>
    <n v="5416.9999995734543"/>
    <n v="90.283333326224238"/>
    <n v="90.283333326224238"/>
    <n v="1"/>
    <s v="C542450"/>
    <s v="Closed"/>
    <x v="0"/>
  </r>
  <r>
    <s v="Marianna"/>
    <s v="CHIPOLA (15)"/>
    <x v="4"/>
    <x v="1727"/>
    <n v="11"/>
    <x v="7"/>
    <x v="0"/>
    <d v="2019-08-20T19:16:03"/>
    <d v="2019-08-20T17:59:00"/>
    <x v="1"/>
    <x v="7"/>
    <n v="4623.0000000447035"/>
    <n v="77.050000000745058"/>
    <n v="847.55000000819564"/>
    <n v="1"/>
    <s v="D542455"/>
    <s v="Closed"/>
    <x v="0"/>
  </r>
  <r>
    <s v="Marianna"/>
    <s v="MARIANNA (14)"/>
    <x v="10"/>
    <x v="646"/>
    <n v="2"/>
    <x v="7"/>
    <x v="0"/>
    <d v="2019-08-20T21:03:54"/>
    <d v="2019-08-20T19:59:00"/>
    <x v="1"/>
    <x v="7"/>
    <n v="3893.9999999944121"/>
    <n v="64.899999999906868"/>
    <n v="129.79999999981374"/>
    <n v="1"/>
    <s v="D542457"/>
    <s v="Closed"/>
    <x v="0"/>
  </r>
  <r>
    <s v="Fernandina Beach"/>
    <s v="AIP (24)"/>
    <x v="11"/>
    <x v="876"/>
    <n v="1"/>
    <x v="4"/>
    <x v="0"/>
    <d v="2019-08-21T10:14:29"/>
    <d v="2019-08-21T09:33:05"/>
    <x v="1"/>
    <x v="7"/>
    <n v="2483.9999997988343"/>
    <n v="41.399999996647239"/>
    <n v="41.399999996647239"/>
    <n v="1"/>
    <s v="D542460"/>
    <s v="Closed"/>
    <x v="0"/>
  </r>
  <r>
    <s v="Marianna"/>
    <s v="MARIANNA (14)"/>
    <x v="10"/>
    <x v="1262"/>
    <n v="22"/>
    <x v="6"/>
    <x v="0"/>
    <d v="2019-08-21T10:53:00"/>
    <d v="2019-08-21T10:07:00"/>
    <x v="1"/>
    <x v="7"/>
    <n v="2760.0000001955777"/>
    <n v="46.000000003259629"/>
    <n v="1012.0000000717118"/>
    <n v="1"/>
    <s v="D542464"/>
    <s v="Closed"/>
    <x v="0"/>
  </r>
  <r>
    <s v="Fernandina Beach"/>
    <s v="AIP (24)"/>
    <x v="19"/>
    <x v="51"/>
    <n v="5525"/>
    <x v="8"/>
    <x v="0"/>
    <d v="2019-08-22T08:54:27"/>
    <d v="2019-08-22T08:02:00"/>
    <x v="1"/>
    <x v="7"/>
    <n v="3147.0000001369044"/>
    <n v="52.45000000228174"/>
    <n v="289786.25001260662"/>
    <n v="1"/>
    <s v="D542735"/>
    <s v="Closed"/>
    <x v="0"/>
  </r>
  <r>
    <s v="Fernandina Beach"/>
    <s v="STEPDOWN (22)"/>
    <x v="14"/>
    <x v="66"/>
    <n v="2500"/>
    <x v="8"/>
    <x v="0"/>
    <d v="2019-08-22T08:54:52"/>
    <d v="2019-08-22T08:13:00"/>
    <x v="1"/>
    <x v="7"/>
    <n v="2512.000000057742"/>
    <n v="41.866666667629033"/>
    <n v="104666.66666907258"/>
    <n v="1"/>
    <s v="D542768"/>
    <s v="Closed"/>
    <x v="0"/>
  </r>
  <r>
    <s v="Fernandina Beach"/>
    <s v="STEPDOWN (22)"/>
    <x v="14"/>
    <x v="1728"/>
    <n v="21"/>
    <x v="1"/>
    <x v="0"/>
    <d v="2019-08-22T10:49:07"/>
    <d v="2019-08-22T09:46:00"/>
    <x v="1"/>
    <x v="7"/>
    <n v="3786.9999994989485"/>
    <n v="63.116666658315808"/>
    <n v="1325.449999824632"/>
    <n v="1"/>
    <s v="D542934"/>
    <s v="Closed"/>
    <x v="0"/>
  </r>
  <r>
    <s v="Fernandina Beach"/>
    <s v="STEPDOWN (22)"/>
    <x v="14"/>
    <x v="1729"/>
    <n v="2"/>
    <x v="1"/>
    <x v="0"/>
    <d v="2019-08-22T11:24:32"/>
    <d v="2019-08-22T10:49:07"/>
    <x v="1"/>
    <x v="7"/>
    <n v="2125.0000001164153"/>
    <n v="35.416666668606922"/>
    <n v="70.833333337213844"/>
    <n v="1"/>
    <s v="D542935"/>
    <s v="Closed"/>
    <x v="0"/>
  </r>
  <r>
    <s v="Fernandina Beach"/>
    <s v="AIP (24)"/>
    <x v="20"/>
    <x v="1730"/>
    <n v="1"/>
    <x v="6"/>
    <x v="1"/>
    <d v="2019-08-22T14:56:04"/>
    <d v="2019-08-22T12:08:00"/>
    <x v="1"/>
    <x v="7"/>
    <n v="10083.9999998454"/>
    <n v="168.06666666409001"/>
    <n v="168.06666666409001"/>
    <n v="1"/>
    <s v="C542938"/>
    <s v="Closed"/>
    <x v="0"/>
  </r>
  <r>
    <s v="Marianna"/>
    <s v="CHIPOLA (15)"/>
    <x v="0"/>
    <x v="1731"/>
    <n v="1"/>
    <x v="10"/>
    <x v="0"/>
    <d v="2019-08-22T17:44:37"/>
    <d v="2019-08-22T16:07:13"/>
    <x v="1"/>
    <x v="7"/>
    <n v="5844.0000000642613"/>
    <n v="97.400000001071021"/>
    <n v="97.400000001071021"/>
    <n v="1"/>
    <s v="D542943"/>
    <s v="Closed"/>
    <x v="0"/>
  </r>
  <r>
    <s v="Marianna"/>
    <s v="CHIPOLA (15)"/>
    <x v="0"/>
    <x v="1732"/>
    <n v="1"/>
    <x v="10"/>
    <x v="0"/>
    <d v="2019-08-22T18:01:17"/>
    <d v="2019-08-22T16:47:00"/>
    <x v="1"/>
    <x v="7"/>
    <n v="4456.9999995874241"/>
    <n v="74.283333326457068"/>
    <n v="74.283333326457068"/>
    <n v="1"/>
    <s v="D542944"/>
    <s v="Closed"/>
    <x v="0"/>
  </r>
  <r>
    <s v="Marianna"/>
    <s v="CAVERNS ROAD (11)"/>
    <x v="9"/>
    <x v="1733"/>
    <n v="1"/>
    <x v="4"/>
    <x v="0"/>
    <d v="2019-08-22T20:10:29"/>
    <d v="2019-08-22T18:22:00"/>
    <x v="1"/>
    <x v="7"/>
    <n v="6509.0000002412125"/>
    <n v="108.48333333735354"/>
    <n v="108.48333333735354"/>
    <n v="1"/>
    <s v="C542945"/>
    <s v="Closed"/>
    <x v="0"/>
  </r>
  <r>
    <s v="Marianna"/>
    <s v="MARIANNA (14)"/>
    <x v="10"/>
    <x v="23"/>
    <n v="1"/>
    <x v="2"/>
    <x v="0"/>
    <d v="2019-08-22T18:53:00"/>
    <d v="2019-08-22T18:30:00"/>
    <x v="1"/>
    <x v="7"/>
    <n v="1380.0000000977889"/>
    <n v="23.000000001629815"/>
    <n v="23.000000001629815"/>
    <n v="1"/>
    <s v="C542946"/>
    <s v="Closed"/>
    <x v="0"/>
  </r>
  <r>
    <s v="Fernandina Beach"/>
    <s v="STEPDOWN (22)"/>
    <x v="14"/>
    <x v="1734"/>
    <n v="2"/>
    <x v="1"/>
    <x v="0"/>
    <d v="2019-08-23T00:33:08"/>
    <d v="2019-08-22T22:08:00"/>
    <x v="1"/>
    <x v="7"/>
    <n v="8708.0000000540167"/>
    <n v="145.13333333423361"/>
    <n v="290.26666666846722"/>
    <n v="1"/>
    <s v="D542950"/>
    <s v="Closed"/>
    <x v="0"/>
  </r>
  <r>
    <s v="Fernandina Beach"/>
    <s v="JL TERRY (23)"/>
    <x v="22"/>
    <x v="1735"/>
    <n v="7"/>
    <x v="4"/>
    <x v="0"/>
    <d v="2019-08-23T08:10:19"/>
    <d v="2019-08-23T07:06:00"/>
    <x v="1"/>
    <x v="7"/>
    <n v="3858.9999999850988"/>
    <n v="64.316666666418314"/>
    <n v="450.2166666649282"/>
    <n v="1"/>
    <s v="D542952"/>
    <s v="Closed"/>
    <x v="0"/>
  </r>
  <r>
    <s v="Marianna"/>
    <s v="CAVERNS ROAD (11)"/>
    <x v="9"/>
    <x v="1532"/>
    <n v="15"/>
    <x v="1"/>
    <x v="0"/>
    <d v="2019-08-24T06:18:00"/>
    <d v="2019-08-24T05:09:39"/>
    <x v="1"/>
    <x v="7"/>
    <n v="4100.9999999776483"/>
    <n v="68.349999999627471"/>
    <n v="1025.2499999944121"/>
    <n v="1"/>
    <s v="D542962"/>
    <s v="Closed"/>
    <x v="0"/>
  </r>
  <r>
    <s v="Marianna"/>
    <s v="CAVERNS ROAD (11)"/>
    <x v="27"/>
    <x v="1736"/>
    <n v="1"/>
    <x v="7"/>
    <x v="0"/>
    <d v="2019-08-25T02:50:00"/>
    <d v="2019-08-25T01:47:00"/>
    <x v="1"/>
    <x v="7"/>
    <n v="3779.9999997485429"/>
    <n v="62.999999995809048"/>
    <n v="62.999999995809048"/>
    <n v="1"/>
    <s v="D542965"/>
    <s v="Closed"/>
    <x v="0"/>
  </r>
  <r>
    <s v="Fernandina Beach"/>
    <s v="STEPDOWN (22)"/>
    <x v="14"/>
    <x v="1737"/>
    <n v="1"/>
    <x v="4"/>
    <x v="0"/>
    <d v="2019-08-25T09:09:11"/>
    <d v="2019-08-25T07:39:00"/>
    <x v="1"/>
    <x v="7"/>
    <n v="5411.0000000568107"/>
    <n v="90.183333334280178"/>
    <n v="90.183333334280178"/>
    <n v="1"/>
    <s v="C542967"/>
    <s v="Closed"/>
    <x v="0"/>
  </r>
  <r>
    <s v="Marianna"/>
    <s v="MARIANNA (14)"/>
    <x v="10"/>
    <x v="881"/>
    <n v="14"/>
    <x v="7"/>
    <x v="0"/>
    <d v="2019-08-25T17:40:17"/>
    <d v="2019-08-25T17:05:00"/>
    <x v="1"/>
    <x v="7"/>
    <n v="2117.0000001322478"/>
    <n v="35.283333335537463"/>
    <n v="493.96666669752449"/>
    <n v="1"/>
    <s v="D542974"/>
    <s v="Closed"/>
    <x v="0"/>
  </r>
  <r>
    <s v="Marianna"/>
    <s v="ALTHA (12)"/>
    <x v="7"/>
    <x v="1738"/>
    <n v="259"/>
    <x v="10"/>
    <x v="0"/>
    <d v="2019-08-26T15:21:13"/>
    <d v="2019-08-26T12:34:00"/>
    <x v="1"/>
    <x v="7"/>
    <n v="10033.000000496395"/>
    <n v="167.21666667493992"/>
    <n v="43309.116668809438"/>
    <n v="1"/>
    <s v="D542993"/>
    <s v="Closed"/>
    <x v="0"/>
  </r>
  <r>
    <s v="Fernandina Beach"/>
    <s v="STEPDOWN (22)"/>
    <x v="14"/>
    <x v="1739"/>
    <n v="11"/>
    <x v="6"/>
    <x v="1"/>
    <d v="2019-08-26T15:09:21"/>
    <d v="2019-08-26T14:10:00"/>
    <x v="1"/>
    <x v="7"/>
    <n v="3560.9999994747341"/>
    <n v="59.349999991245568"/>
    <n v="652.84999990370125"/>
    <n v="1"/>
    <s v="D543012"/>
    <s v="Closed"/>
    <x v="0"/>
  </r>
  <r>
    <s v="Marianna"/>
    <s v="MARIANNA (14)"/>
    <x v="10"/>
    <x v="1740"/>
    <n v="1"/>
    <x v="1"/>
    <x v="0"/>
    <d v="2019-08-26T16:37:20"/>
    <d v="2019-08-26T15:45:00"/>
    <x v="1"/>
    <x v="7"/>
    <n v="3139.9999997578561"/>
    <n v="52.333333329297602"/>
    <n v="52.333333329297602"/>
    <n v="1"/>
    <s v="C543020"/>
    <s v="Closed"/>
    <x v="0"/>
  </r>
  <r>
    <s v="Marianna"/>
    <s v="MARIANNA (14)"/>
    <x v="10"/>
    <x v="881"/>
    <n v="26"/>
    <x v="7"/>
    <x v="0"/>
    <d v="2019-08-26T16:57:47"/>
    <d v="2019-08-26T16:03:34"/>
    <x v="1"/>
    <x v="7"/>
    <n v="3252.9999997699633"/>
    <n v="54.216666662832722"/>
    <n v="1409.6333332336508"/>
    <n v="1"/>
    <s v="D543025"/>
    <s v="Closed"/>
    <x v="0"/>
  </r>
  <r>
    <s v="Marianna"/>
    <s v="CHIPOLA (15)"/>
    <x v="3"/>
    <x v="865"/>
    <n v="1"/>
    <x v="7"/>
    <x v="1"/>
    <d v="2019-08-26T20:13:38"/>
    <d v="2019-08-26T17:11:45"/>
    <x v="1"/>
    <x v="7"/>
    <n v="10912.999999383464"/>
    <n v="181.88333332305774"/>
    <n v="181.88333332305774"/>
    <n v="1"/>
    <s v="D543038"/>
    <s v="Closed"/>
    <x v="0"/>
  </r>
  <r>
    <s v="Marianna"/>
    <s v="MARIANNA (14)"/>
    <x v="5"/>
    <x v="951"/>
    <n v="48"/>
    <x v="2"/>
    <x v="0"/>
    <d v="2019-08-26T19:12:00"/>
    <d v="2019-08-26T17:14:59"/>
    <x v="1"/>
    <x v="7"/>
    <n v="7021.0000004852191"/>
    <n v="117.01666667475365"/>
    <n v="5616.8000003881752"/>
    <n v="1"/>
    <s v="D543032"/>
    <s v="Closed"/>
    <x v="0"/>
  </r>
  <r>
    <s v="Marianna"/>
    <s v="CHIPOLA (15)"/>
    <x v="3"/>
    <x v="1741"/>
    <n v="2"/>
    <x v="7"/>
    <x v="0"/>
    <d v="2019-08-26T21:40:00"/>
    <d v="2019-08-26T20:09:00"/>
    <x v="1"/>
    <x v="7"/>
    <n v="5460.0000001955777"/>
    <n v="91.000000003259629"/>
    <n v="182.00000000651926"/>
    <n v="1"/>
    <s v="D543036"/>
    <s v="Closed"/>
    <x v="0"/>
  </r>
  <r>
    <s v="Marianna"/>
    <s v="ALTHA (12)"/>
    <x v="7"/>
    <x v="1742"/>
    <n v="1"/>
    <x v="7"/>
    <x v="0"/>
    <d v="2019-08-26T22:58:52"/>
    <d v="2019-08-26T21:08:37"/>
    <x v="1"/>
    <x v="7"/>
    <n v="6614.9999998742715"/>
    <n v="110.24999999790452"/>
    <n v="110.24999999790452"/>
    <n v="1"/>
    <s v="D543041"/>
    <s v="Closed"/>
    <x v="0"/>
  </r>
  <r>
    <s v="Marianna"/>
    <s v="CAVERNS ROAD (11)"/>
    <x v="9"/>
    <x v="1743"/>
    <n v="1"/>
    <x v="5"/>
    <x v="0"/>
    <d v="2019-08-26T22:37:55"/>
    <d v="2019-08-26T21:32:49"/>
    <x v="1"/>
    <x v="7"/>
    <n v="3905.999999656342"/>
    <n v="65.099999994272366"/>
    <n v="65.099999994272366"/>
    <n v="1"/>
    <s v="C543040"/>
    <s v="Closed"/>
    <x v="0"/>
  </r>
  <r>
    <s v="Marianna"/>
    <s v="CHIPOLA (15)"/>
    <x v="4"/>
    <x v="1744"/>
    <n v="24"/>
    <x v="7"/>
    <x v="0"/>
    <d v="2019-08-27T15:38:18"/>
    <d v="2019-08-27T14:53:09"/>
    <x v="1"/>
    <x v="7"/>
    <n v="2708.9999995892867"/>
    <n v="45.149999993154779"/>
    <n v="1083.5999998357147"/>
    <n v="1"/>
    <s v="D543054"/>
    <s v="Closed"/>
    <x v="0"/>
  </r>
  <r>
    <s v="Marianna"/>
    <s v="MARIANNA (14)"/>
    <x v="5"/>
    <x v="87"/>
    <n v="145"/>
    <x v="3"/>
    <x v="0"/>
    <d v="2019-08-27T16:33:00"/>
    <d v="2019-08-27T15:00:00"/>
    <x v="1"/>
    <x v="7"/>
    <n v="5579.9999999580905"/>
    <n v="92.999999999301508"/>
    <n v="13484.999999898719"/>
    <n v="1"/>
    <s v="D543066"/>
    <s v="Closed"/>
    <x v="1"/>
  </r>
  <r>
    <s v="Marianna"/>
    <s v="MARIANNA (14)"/>
    <x v="10"/>
    <x v="1513"/>
    <n v="13"/>
    <x v="3"/>
    <x v="0"/>
    <d v="2019-08-27T16:23:00"/>
    <d v="2019-08-27T15:10:00"/>
    <x v="1"/>
    <x v="7"/>
    <n v="4379.9999998183921"/>
    <n v="72.999999996973202"/>
    <n v="948.99999996065162"/>
    <n v="1"/>
    <s v="D543067"/>
    <s v="Closed"/>
    <x v="1"/>
  </r>
  <r>
    <s v="Marianna"/>
    <s v="CAVERNS ROAD (11)"/>
    <x v="9"/>
    <x v="1579"/>
    <n v="17"/>
    <x v="3"/>
    <x v="0"/>
    <d v="2019-08-27T15:59:36"/>
    <d v="2019-08-27T15:31:00"/>
    <x v="1"/>
    <x v="7"/>
    <n v="1716.0000000614673"/>
    <n v="28.600000001024455"/>
    <n v="486.20000001741573"/>
    <n v="1"/>
    <s v="D543063"/>
    <s v="Closed"/>
    <x v="1"/>
  </r>
  <r>
    <s v="Fernandina Beach"/>
    <s v="JL TERRY (23)"/>
    <x v="13"/>
    <x v="1745"/>
    <n v="1"/>
    <x v="7"/>
    <x v="0"/>
    <d v="2019-08-28T07:17:07"/>
    <d v="2019-08-28T06:33:49"/>
    <x v="1"/>
    <x v="7"/>
    <n v="2597.9999994160607"/>
    <n v="43.299999990267679"/>
    <n v="43.299999990267679"/>
    <n v="1"/>
    <s v="C543070"/>
    <s v="Closed"/>
    <x v="0"/>
  </r>
  <r>
    <s v="Fernandina Beach"/>
    <s v="AIP (24)"/>
    <x v="11"/>
    <x v="873"/>
    <n v="1"/>
    <x v="1"/>
    <x v="0"/>
    <d v="2019-08-28T10:32:23"/>
    <d v="2019-08-28T09:44:27"/>
    <x v="1"/>
    <x v="7"/>
    <n v="2876.0000002803281"/>
    <n v="47.933333338005468"/>
    <n v="47.933333338005468"/>
    <n v="1"/>
    <s v="C543071"/>
    <s v="Closed"/>
    <x v="0"/>
  </r>
  <r>
    <s v="Marianna"/>
    <s v="CAVERNS ROAD (11)"/>
    <x v="9"/>
    <x v="94"/>
    <n v="1"/>
    <x v="4"/>
    <x v="0"/>
    <d v="2019-08-29T09:49:09"/>
    <d v="2019-08-29T09:05:00"/>
    <x v="1"/>
    <x v="7"/>
    <n v="2649.0000000223517"/>
    <n v="44.150000000372529"/>
    <n v="44.150000000372529"/>
    <n v="1"/>
    <s v="C543074"/>
    <s v="Closed"/>
    <x v="0"/>
  </r>
  <r>
    <s v="Marianna"/>
    <s v="BLOUNTSTOWN (18)"/>
    <x v="17"/>
    <x v="1746"/>
    <n v="1"/>
    <x v="4"/>
    <x v="0"/>
    <d v="2019-08-30T09:30:59"/>
    <d v="2019-08-30T08:41:00"/>
    <x v="1"/>
    <x v="7"/>
    <n v="2999.000000115484"/>
    <n v="49.983333335258067"/>
    <n v="49.983333335258067"/>
    <n v="1"/>
    <s v="C543076"/>
    <s v="Closed"/>
    <x v="0"/>
  </r>
  <r>
    <s v="Marianna"/>
    <s v="ALTHA (12)"/>
    <x v="7"/>
    <x v="1372"/>
    <n v="24"/>
    <x v="1"/>
    <x v="0"/>
    <d v="2019-08-30T15:11:42"/>
    <d v="2019-08-30T13:14:00"/>
    <x v="1"/>
    <x v="7"/>
    <n v="7062.0000000111759"/>
    <n v="117.70000000018626"/>
    <n v="2824.8000000044703"/>
    <n v="1"/>
    <s v="D543082"/>
    <s v="Closed"/>
    <x v="0"/>
  </r>
  <r>
    <s v="Marianna"/>
    <s v="MARIANNA (14)"/>
    <x v="5"/>
    <x v="1747"/>
    <n v="1"/>
    <x v="6"/>
    <x v="0"/>
    <d v="2019-08-30T23:32:59"/>
    <d v="2019-08-30T20:50:00"/>
    <x v="1"/>
    <x v="7"/>
    <n v="9779.0000002132729"/>
    <n v="162.98333333688788"/>
    <n v="162.98333333688788"/>
    <n v="1"/>
    <s v="D543086"/>
    <s v="Closed"/>
    <x v="0"/>
  </r>
  <r>
    <s v="Marianna"/>
    <s v="MARIANNA (14)"/>
    <x v="10"/>
    <x v="1748"/>
    <n v="11"/>
    <x v="4"/>
    <x v="0"/>
    <d v="2019-08-31T09:09:08"/>
    <d v="2019-08-31T08:08:00"/>
    <x v="1"/>
    <x v="7"/>
    <n v="3667.9999999701977"/>
    <n v="61.133333332836628"/>
    <n v="672.46666666120291"/>
    <n v="1"/>
    <s v="D543089"/>
    <s v="Closed"/>
    <x v="0"/>
  </r>
  <r>
    <s v="Marianna"/>
    <s v="CAVERNS ROAD (11)"/>
    <x v="9"/>
    <x v="1532"/>
    <n v="15"/>
    <x v="1"/>
    <x v="0"/>
    <d v="2019-08-31T12:14:32"/>
    <d v="2019-08-31T10:35:00"/>
    <x v="1"/>
    <x v="7"/>
    <n v="5972.0000004395843"/>
    <n v="99.533333340659738"/>
    <n v="1493.0000001098961"/>
    <n v="1"/>
    <s v="D543093"/>
    <s v="Closed"/>
    <x v="0"/>
  </r>
  <r>
    <s v="Marianna"/>
    <s v="CAVERNS ROAD (11)"/>
    <x v="9"/>
    <x v="691"/>
    <n v="641"/>
    <x v="1"/>
    <x v="0"/>
    <d v="2019-09-01T22:24:43"/>
    <d v="2019-09-01T18:53:00"/>
    <x v="1"/>
    <x v="8"/>
    <n v="12702.999999769963"/>
    <n v="211.71666666283272"/>
    <n v="135710.38333087577"/>
    <n v="1"/>
    <s v="D543169"/>
    <s v="Closed"/>
    <x v="0"/>
  </r>
  <r>
    <s v="Marianna"/>
    <s v="ALTHA (12)"/>
    <x v="7"/>
    <x v="1749"/>
    <n v="1"/>
    <x v="5"/>
    <x v="0"/>
    <d v="2019-09-02T10:38:42"/>
    <d v="2019-09-02T09:15:59"/>
    <x v="1"/>
    <x v="8"/>
    <n v="4963.000000314787"/>
    <n v="82.716666671913117"/>
    <n v="82.716666671913117"/>
    <n v="1"/>
    <s v="C543221"/>
    <s v="Closed"/>
    <x v="0"/>
  </r>
  <r>
    <s v="Fernandina Beach"/>
    <s v="JL TERRY (23)"/>
    <x v="13"/>
    <x v="150"/>
    <n v="56"/>
    <x v="1"/>
    <x v="0"/>
    <d v="2019-09-02T20:38:55"/>
    <d v="2019-09-02T18:39:00"/>
    <x v="1"/>
    <x v="8"/>
    <n v="7194.9999996693805"/>
    <n v="119.91666666115634"/>
    <n v="6715.3333330247551"/>
    <n v="1"/>
    <s v="D543231"/>
    <s v="Closed"/>
    <x v="0"/>
  </r>
  <r>
    <s v="Fernandina Beach"/>
    <s v="JL TERRY (23)"/>
    <x v="25"/>
    <x v="1750"/>
    <n v="17"/>
    <x v="10"/>
    <x v="0"/>
    <d v="2019-09-03T06:15:23"/>
    <d v="2019-09-03T01:04:00"/>
    <x v="1"/>
    <x v="8"/>
    <n v="18683.000000193715"/>
    <n v="311.38333333656192"/>
    <n v="5293.5166667215526"/>
    <n v="1"/>
    <s v="D543242"/>
    <s v="Closed"/>
    <x v="0"/>
  </r>
  <r>
    <s v="Fernandina Beach"/>
    <s v="JL TERRY (23)"/>
    <x v="25"/>
    <x v="1751"/>
    <n v="123"/>
    <x v="10"/>
    <x v="0"/>
    <d v="2019-09-03T06:15:26"/>
    <d v="2019-09-03T01:04:00"/>
    <x v="1"/>
    <x v="8"/>
    <n v="18686.000000266358"/>
    <n v="311.43333333777264"/>
    <n v="38306.300000546034"/>
    <n v="1"/>
    <s v="D543243"/>
    <s v="Closed"/>
    <x v="0"/>
  </r>
  <r>
    <s v="Marianna"/>
    <s v="CAVERNS ROAD (11)"/>
    <x v="9"/>
    <x v="1752"/>
    <n v="2"/>
    <x v="5"/>
    <x v="0"/>
    <d v="2019-09-03T12:33:02"/>
    <d v="2019-09-03T10:27:00"/>
    <x v="1"/>
    <x v="8"/>
    <n v="7561.9999999646097"/>
    <n v="126.0333333327435"/>
    <n v="252.06666666548699"/>
    <n v="1"/>
    <s v="D543248"/>
    <s v="Closed"/>
    <x v="0"/>
  </r>
  <r>
    <s v="Fernandina Beach"/>
    <s v="JL TERRY (23)"/>
    <x v="13"/>
    <x v="473"/>
    <n v="14"/>
    <x v="14"/>
    <x v="0"/>
    <d v="2019-09-04T10:02:39"/>
    <d v="2019-09-04T06:26:18"/>
    <x v="1"/>
    <x v="8"/>
    <n v="12981.000000005588"/>
    <n v="216.35000000009313"/>
    <n v="3028.9000000013039"/>
    <n v="1"/>
    <s v="D543255"/>
    <s v="Closed"/>
    <x v="0"/>
  </r>
  <r>
    <s v="Fernandina Beach"/>
    <s v="JL TERRY (23)"/>
    <x v="13"/>
    <x v="1753"/>
    <n v="6"/>
    <x v="14"/>
    <x v="0"/>
    <d v="2019-09-04T10:30:52"/>
    <d v="2019-09-04T08:33:28"/>
    <x v="1"/>
    <x v="8"/>
    <n v="7044.0000002039596"/>
    <n v="117.40000000339933"/>
    <n v="704.40000002039596"/>
    <n v="1"/>
    <s v="D543263"/>
    <s v="Closed"/>
    <x v="0"/>
  </r>
  <r>
    <s v="Fernandina Beach"/>
    <s v="JL TERRY (23)"/>
    <x v="13"/>
    <x v="1754"/>
    <n v="1"/>
    <x v="14"/>
    <x v="0"/>
    <d v="2019-09-04T10:08:25"/>
    <d v="2019-09-04T09:12:00"/>
    <x v="1"/>
    <x v="8"/>
    <n v="3385.0000004516914"/>
    <n v="56.416666674194857"/>
    <n v="56.416666674194857"/>
    <n v="1"/>
    <s v="C543258"/>
    <s v="Closed"/>
    <x v="0"/>
  </r>
  <r>
    <s v="Fernandina Beach"/>
    <s v="STEPDOWN (22)"/>
    <x v="24"/>
    <x v="1755"/>
    <n v="1"/>
    <x v="14"/>
    <x v="0"/>
    <d v="2019-09-04T10:50:03"/>
    <d v="2019-09-04T09:15:00"/>
    <x v="1"/>
    <x v="8"/>
    <n v="5703.0000004218891"/>
    <n v="95.050000007031485"/>
    <n v="95.050000007031485"/>
    <n v="1"/>
    <s v="D543259"/>
    <s v="Closed"/>
    <x v="0"/>
  </r>
  <r>
    <s v="Fernandina Beach"/>
    <s v="AIP (24)"/>
    <x v="11"/>
    <x v="1756"/>
    <n v="3"/>
    <x v="14"/>
    <x v="0"/>
    <d v="2019-09-04T10:44:57"/>
    <d v="2019-09-04T09:46:00"/>
    <x v="1"/>
    <x v="8"/>
    <n v="3536.9999995222315"/>
    <n v="58.949999992037192"/>
    <n v="176.84999997611158"/>
    <n v="1"/>
    <s v="D543262"/>
    <s v="Closed"/>
    <x v="0"/>
  </r>
  <r>
    <s v="Fernandina Beach"/>
    <s v="JL TERRY (23)"/>
    <x v="18"/>
    <x v="151"/>
    <n v="11"/>
    <x v="14"/>
    <x v="0"/>
    <d v="2019-09-04T11:16:36"/>
    <d v="2019-09-04T11:08:00"/>
    <x v="1"/>
    <x v="8"/>
    <n v="515.9999999217689"/>
    <n v="8.5999999986961484"/>
    <n v="94.599999985657632"/>
    <n v="1"/>
    <s v="D543265"/>
    <s v="Closed"/>
    <x v="0"/>
  </r>
  <r>
    <s v="Fernandina Beach"/>
    <s v="JL TERRY (23)"/>
    <x v="22"/>
    <x v="1757"/>
    <n v="1"/>
    <x v="14"/>
    <x v="0"/>
    <d v="2019-09-04T12:28:00"/>
    <d v="2019-09-04T11:24:00"/>
    <x v="1"/>
    <x v="8"/>
    <n v="3839.9999999441206"/>
    <n v="63.999999999068677"/>
    <n v="63.999999999068677"/>
    <n v="1"/>
    <s v="C543266"/>
    <s v="Closed"/>
    <x v="0"/>
  </r>
  <r>
    <s v="Fernandina Beach"/>
    <s v="STEPDOWN (22)"/>
    <x v="24"/>
    <x v="1758"/>
    <n v="525"/>
    <x v="14"/>
    <x v="0"/>
    <d v="2019-09-04T13:46:27"/>
    <d v="2019-09-04T12:12:00"/>
    <x v="1"/>
    <x v="8"/>
    <n v="5667.0000001788139"/>
    <n v="94.450000002980232"/>
    <n v="49586.250001564622"/>
    <n v="1"/>
    <s v="D543276"/>
    <s v="Closed"/>
    <x v="0"/>
  </r>
  <r>
    <s v="Fernandina Beach"/>
    <s v="AIP (24)"/>
    <x v="11"/>
    <x v="1759"/>
    <n v="1"/>
    <x v="14"/>
    <x v="0"/>
    <d v="2019-09-04T14:56:00"/>
    <d v="2019-09-04T14:23:00"/>
    <x v="1"/>
    <x v="8"/>
    <n v="1979.9999995389953"/>
    <n v="32.999999992316589"/>
    <n v="32.999999992316589"/>
    <n v="1"/>
    <s v="C543288"/>
    <s v="Closed"/>
    <x v="0"/>
  </r>
  <r>
    <s v="Fernandina Beach"/>
    <s v="JL TERRY (23)"/>
    <x v="25"/>
    <x v="1760"/>
    <n v="11"/>
    <x v="14"/>
    <x v="0"/>
    <d v="2019-09-04T19:22:54"/>
    <d v="2019-09-04T14:42:00"/>
    <x v="1"/>
    <x v="8"/>
    <n v="16853.999999491498"/>
    <n v="280.89999999152496"/>
    <n v="3089.8999999067746"/>
    <n v="1"/>
    <s v="D543292"/>
    <s v="Closed"/>
    <x v="0"/>
  </r>
  <r>
    <s v="Fernandina Beach"/>
    <s v="STEPDOWN (22)"/>
    <x v="24"/>
    <x v="1761"/>
    <n v="5"/>
    <x v="14"/>
    <x v="0"/>
    <d v="2019-09-04T18:36:19"/>
    <d v="2019-09-04T17:28:29"/>
    <x v="1"/>
    <x v="8"/>
    <n v="4070.0000002747402"/>
    <n v="67.833333337912336"/>
    <n v="339.16666668956168"/>
    <n v="1"/>
    <s v="D543297"/>
    <s v="Closed"/>
    <x v="0"/>
  </r>
  <r>
    <s v="Fernandina Beach"/>
    <s v="JL TERRY (23)"/>
    <x v="21"/>
    <x v="1762"/>
    <n v="1"/>
    <x v="14"/>
    <x v="0"/>
    <d v="2019-09-04T22:45:00"/>
    <d v="2019-09-04T19:11:00"/>
    <x v="1"/>
    <x v="8"/>
    <n v="12839.999999734573"/>
    <n v="213.99999999557622"/>
    <n v="213.99999999557622"/>
    <n v="1"/>
    <s v="C543299"/>
    <s v="Closed"/>
    <x v="0"/>
  </r>
  <r>
    <s v="Marianna"/>
    <s v="CAVERNS ROAD (11)"/>
    <x v="9"/>
    <x v="1763"/>
    <n v="1"/>
    <x v="4"/>
    <x v="0"/>
    <d v="2019-09-04T19:59:07"/>
    <d v="2019-09-04T19:11:34"/>
    <x v="1"/>
    <x v="8"/>
    <n v="2852.9999999329448"/>
    <n v="47.549999998882413"/>
    <n v="47.549999998882413"/>
    <n v="1"/>
    <s v="D543304"/>
    <s v="Closed"/>
    <x v="0"/>
  </r>
  <r>
    <s v="Fernandina Beach"/>
    <s v="JL TERRY (23)"/>
    <x v="18"/>
    <x v="1764"/>
    <n v="157"/>
    <x v="14"/>
    <x v="0"/>
    <d v="2019-09-04T21:36:32"/>
    <d v="2019-09-04T19:12:00"/>
    <x v="1"/>
    <x v="8"/>
    <n v="8671.9999998109415"/>
    <n v="144.53333333018236"/>
    <n v="22691.73333283863"/>
    <n v="1"/>
    <s v="D543305"/>
    <s v="Closed"/>
    <x v="0"/>
  </r>
  <r>
    <s v="Fernandina Beach"/>
    <s v="JL TERRY (23)"/>
    <x v="13"/>
    <x v="150"/>
    <n v="56"/>
    <x v="14"/>
    <x v="0"/>
    <d v="2019-09-04T22:10:11"/>
    <d v="2019-09-04T21:28:27"/>
    <x v="1"/>
    <x v="8"/>
    <n v="2504.0000000735745"/>
    <n v="41.733333334559575"/>
    <n v="2337.0666667353362"/>
    <n v="1"/>
    <s v="D543316"/>
    <s v="Closed"/>
    <x v="0"/>
  </r>
  <r>
    <s v="Marianna"/>
    <s v="CHIPOLA (15)"/>
    <x v="1"/>
    <x v="1765"/>
    <n v="1"/>
    <x v="6"/>
    <x v="0"/>
    <d v="2019-09-05T04:35:51"/>
    <d v="2019-09-05T04:08:00"/>
    <x v="1"/>
    <x v="8"/>
    <n v="1670.9999996004626"/>
    <n v="27.849999993341044"/>
    <n v="27.849999993341044"/>
    <n v="1"/>
    <s v="D543318"/>
    <s v="Closed"/>
    <x v="0"/>
  </r>
  <r>
    <s v="Fernandina Beach"/>
    <s v="JL TERRY (23)"/>
    <x v="22"/>
    <x v="23"/>
    <n v="1"/>
    <x v="14"/>
    <x v="0"/>
    <d v="2019-09-05T10:57:00"/>
    <d v="2019-09-05T08:41:00"/>
    <x v="1"/>
    <x v="8"/>
    <n v="8160.0000001955777"/>
    <n v="136.00000000325963"/>
    <n v="136.00000000325963"/>
    <n v="1"/>
    <s v="C543320"/>
    <s v="Closed"/>
    <x v="0"/>
  </r>
  <r>
    <s v="Fernandina Beach"/>
    <s v="AIP (24)"/>
    <x v="20"/>
    <x v="1766"/>
    <n v="1"/>
    <x v="14"/>
    <x v="0"/>
    <d v="2019-09-05T10:56:49"/>
    <d v="2019-09-05T09:31:00"/>
    <x v="1"/>
    <x v="8"/>
    <n v="5149.0000004181638"/>
    <n v="85.816666673636064"/>
    <n v="85.816666673636064"/>
    <n v="1"/>
    <s v="C543322"/>
    <s v="Closed"/>
    <x v="0"/>
  </r>
  <r>
    <s v="Marianna"/>
    <s v="MARIANNA (14)"/>
    <x v="5"/>
    <x v="1767"/>
    <n v="2"/>
    <x v="5"/>
    <x v="0"/>
    <d v="2019-09-05T10:50:02"/>
    <d v="2019-09-05T10:22:00"/>
    <x v="1"/>
    <x v="8"/>
    <n v="1682.000000285916"/>
    <n v="28.033333338098601"/>
    <n v="56.066666676197201"/>
    <n v="1"/>
    <s v="D543328"/>
    <s v="Closed"/>
    <x v="0"/>
  </r>
  <r>
    <s v="Fernandina Beach"/>
    <s v="JL TERRY (23)"/>
    <x v="13"/>
    <x v="1768"/>
    <n v="1"/>
    <x v="14"/>
    <x v="0"/>
    <d v="2019-09-05T12:17:00"/>
    <d v="2019-09-05T10:24:00"/>
    <x v="1"/>
    <x v="8"/>
    <n v="6780.0000000977889"/>
    <n v="113.00000000162981"/>
    <n v="113.00000000162981"/>
    <n v="1"/>
    <s v="C543327"/>
    <s v="Closed"/>
    <x v="0"/>
  </r>
  <r>
    <s v="Fernandina Beach"/>
    <s v="AIP (24)"/>
    <x v="11"/>
    <x v="1769"/>
    <n v="1"/>
    <x v="14"/>
    <x v="0"/>
    <d v="2019-09-05T13:08:00"/>
    <d v="2019-09-05T11:19:00"/>
    <x v="1"/>
    <x v="8"/>
    <n v="6539.9999999441206"/>
    <n v="108.99999999906868"/>
    <n v="108.99999999906868"/>
    <n v="1"/>
    <s v="C543329"/>
    <s v="Closed"/>
    <x v="0"/>
  </r>
  <r>
    <s v="Fernandina Beach"/>
    <s v="JL TERRY (23)"/>
    <x v="21"/>
    <x v="1770"/>
    <n v="1"/>
    <x v="14"/>
    <x v="0"/>
    <d v="2019-09-05T13:33:00"/>
    <d v="2019-09-05T11:33:00"/>
    <x v="1"/>
    <x v="8"/>
    <n v="7200.0000002095476"/>
    <n v="120.00000000349246"/>
    <n v="120.00000000349246"/>
    <n v="1"/>
    <s v="C543330"/>
    <s v="Closed"/>
    <x v="0"/>
  </r>
  <r>
    <s v="Marianna"/>
    <s v="MARIANNA (14)"/>
    <x v="5"/>
    <x v="1771"/>
    <n v="1"/>
    <x v="5"/>
    <x v="0"/>
    <d v="2019-09-05T20:22:58"/>
    <d v="2019-09-05T19:43:02"/>
    <x v="1"/>
    <x v="8"/>
    <n v="2395.9999999729916"/>
    <n v="39.933333332883194"/>
    <n v="39.933333332883194"/>
    <n v="1"/>
    <s v="D543334"/>
    <s v="Closed"/>
    <x v="0"/>
  </r>
  <r>
    <s v="Fernandina Beach"/>
    <s v="JL TERRY (23)"/>
    <x v="13"/>
    <x v="1768"/>
    <n v="1"/>
    <x v="2"/>
    <x v="0"/>
    <d v="2019-09-06T17:05:51"/>
    <d v="2019-09-06T15:41:00"/>
    <x v="1"/>
    <x v="8"/>
    <n v="5091.0000000614673"/>
    <n v="84.850000001024455"/>
    <n v="84.850000001024455"/>
    <n v="1"/>
    <s v="C543341"/>
    <s v="Closed"/>
    <x v="8"/>
  </r>
  <r>
    <s v="Marianna"/>
    <s v="CHIPOLA (15)"/>
    <x v="4"/>
    <x v="1715"/>
    <n v="6"/>
    <x v="4"/>
    <x v="0"/>
    <d v="2019-09-06T23:28:36"/>
    <d v="2019-09-06T22:29:00"/>
    <x v="1"/>
    <x v="8"/>
    <n v="3576.0000004665926"/>
    <n v="59.600000007776543"/>
    <n v="357.60000004665926"/>
    <n v="1"/>
    <s v="D543345"/>
    <s v="Closed"/>
    <x v="0"/>
  </r>
  <r>
    <s v="Marianna"/>
    <s v="CHIPOLA (15)"/>
    <x v="0"/>
    <x v="824"/>
    <n v="2"/>
    <x v="1"/>
    <x v="0"/>
    <d v="2019-09-07T13:37:11"/>
    <d v="2019-09-07T12:56:30"/>
    <x v="1"/>
    <x v="8"/>
    <n v="2441.0000004339963"/>
    <n v="40.683333340566605"/>
    <n v="81.366666681133211"/>
    <n v="1"/>
    <s v="D543348"/>
    <s v="Closed"/>
    <x v="0"/>
  </r>
  <r>
    <s v="Fernandina Beach"/>
    <s v="STEPDOWN (22)"/>
    <x v="14"/>
    <x v="1772"/>
    <n v="3"/>
    <x v="2"/>
    <x v="0"/>
    <d v="2019-09-08T04:53:29"/>
    <d v="2019-09-08T02:35:00"/>
    <x v="1"/>
    <x v="8"/>
    <n v="8308.9999998221174"/>
    <n v="138.48333333036862"/>
    <n v="415.44999999110587"/>
    <n v="1"/>
    <s v="D543351"/>
    <s v="Closed"/>
    <x v="9"/>
  </r>
  <r>
    <s v="Marianna"/>
    <s v="MARIANNA (14)"/>
    <x v="5"/>
    <x v="904"/>
    <n v="297"/>
    <x v="1"/>
    <x v="0"/>
    <d v="2019-09-08T09:52:27"/>
    <d v="2019-09-08T08:44:00"/>
    <x v="1"/>
    <x v="8"/>
    <n v="4107.0000001229346"/>
    <n v="68.45000000204891"/>
    <n v="20329.650000608526"/>
    <n v="1"/>
    <s v="D543383"/>
    <s v="Closed"/>
    <x v="0"/>
  </r>
  <r>
    <s v="Marianna"/>
    <s v="MARIANNA (14)"/>
    <x v="5"/>
    <x v="1773"/>
    <n v="4"/>
    <x v="5"/>
    <x v="0"/>
    <d v="2019-09-08T11:07:00"/>
    <d v="2019-09-08T10:41:00"/>
    <x v="1"/>
    <x v="8"/>
    <n v="1559.9999994272366"/>
    <n v="25.999999990453944"/>
    <n v="103.99999996181577"/>
    <n v="1"/>
    <s v="D543387"/>
    <s v="Closed"/>
    <x v="0"/>
  </r>
  <r>
    <s v="Marianna"/>
    <s v="MARIANNA (14)"/>
    <x v="16"/>
    <x v="1774"/>
    <n v="105"/>
    <x v="1"/>
    <x v="0"/>
    <d v="2019-09-09T14:06:20"/>
    <d v="2019-09-09T13:12:42"/>
    <x v="1"/>
    <x v="8"/>
    <n v="3217.9999997606501"/>
    <n v="53.633333329344168"/>
    <n v="5631.4999995811377"/>
    <n v="1"/>
    <s v="D543415"/>
    <s v="Closed"/>
    <x v="0"/>
  </r>
  <r>
    <s v="Marianna"/>
    <s v="BLOUNTSTOWN (18)"/>
    <x v="17"/>
    <x v="1775"/>
    <n v="149"/>
    <x v="7"/>
    <x v="0"/>
    <d v="2019-09-10T18:08:46"/>
    <d v="2019-09-10T17:13:09"/>
    <x v="1"/>
    <x v="8"/>
    <n v="3336.9999999180436"/>
    <n v="55.616666665300727"/>
    <n v="8286.8833331298083"/>
    <n v="1"/>
    <s v="D543440"/>
    <s v="Closed"/>
    <x v="0"/>
  </r>
  <r>
    <s v="Marianna"/>
    <s v="ALTHA (12)"/>
    <x v="6"/>
    <x v="82"/>
    <n v="16"/>
    <x v="7"/>
    <x v="0"/>
    <d v="2019-09-10T18:07:37"/>
    <d v="2019-09-10T17:25:00"/>
    <x v="1"/>
    <x v="8"/>
    <n v="2556.9999998901039"/>
    <n v="42.616666664835066"/>
    <n v="681.86666663736105"/>
    <n v="1"/>
    <s v="D543439"/>
    <s v="Closed"/>
    <x v="0"/>
  </r>
  <r>
    <s v="Marianna"/>
    <s v="ALTHA (12)"/>
    <x v="6"/>
    <x v="1776"/>
    <n v="1"/>
    <x v="2"/>
    <x v="0"/>
    <d v="2019-09-10T21:55:33"/>
    <d v="2019-09-10T18:36:38"/>
    <x v="1"/>
    <x v="8"/>
    <n v="11935.000000032596"/>
    <n v="198.91666666720994"/>
    <n v="198.91666666720994"/>
    <n v="1"/>
    <s v="C543442"/>
    <s v="Closed"/>
    <x v="9"/>
  </r>
  <r>
    <s v="Marianna"/>
    <s v="ALTHA (12)"/>
    <x v="6"/>
    <x v="1777"/>
    <n v="1"/>
    <x v="2"/>
    <x v="0"/>
    <d v="2019-09-10T21:53:21"/>
    <d v="2019-09-10T18:38:40"/>
    <x v="1"/>
    <x v="8"/>
    <n v="11681.000000378117"/>
    <n v="194.68333333963528"/>
    <n v="194.68333333963528"/>
    <n v="1"/>
    <s v="C543443"/>
    <s v="Closed"/>
    <x v="9"/>
  </r>
  <r>
    <s v="Marianna"/>
    <s v="BLOUNTSTOWN (18)"/>
    <x v="17"/>
    <x v="1778"/>
    <n v="1"/>
    <x v="1"/>
    <x v="0"/>
    <d v="2019-09-10T21:54:07"/>
    <d v="2019-09-10T18:42:00"/>
    <x v="1"/>
    <x v="8"/>
    <n v="11527.00000021141"/>
    <n v="192.11666667019017"/>
    <n v="192.11666667019017"/>
    <n v="1"/>
    <s v="C543444"/>
    <s v="Closed"/>
    <x v="0"/>
  </r>
  <r>
    <s v="Marianna"/>
    <s v="ALTHA (12)"/>
    <x v="6"/>
    <x v="1779"/>
    <n v="1"/>
    <x v="2"/>
    <x v="0"/>
    <d v="2019-09-12T14:14:01"/>
    <d v="2019-09-12T13:14:00"/>
    <x v="1"/>
    <x v="8"/>
    <n v="3601.0000000242144"/>
    <n v="60.01666666707024"/>
    <n v="60.01666666707024"/>
    <n v="1"/>
    <s v="C543451"/>
    <s v="Closed"/>
    <x v="0"/>
  </r>
  <r>
    <s v="Marianna"/>
    <s v="CHIPOLA (15)"/>
    <x v="0"/>
    <x v="1473"/>
    <n v="70"/>
    <x v="1"/>
    <x v="0"/>
    <d v="2019-09-12T14:59:08"/>
    <d v="2019-09-12T13:51:43"/>
    <x v="1"/>
    <x v="8"/>
    <n v="4045.0000000884756"/>
    <n v="67.416666668141261"/>
    <n v="4719.1666667698883"/>
    <n v="1"/>
    <s v="D543464"/>
    <s v="Closed"/>
    <x v="0"/>
  </r>
  <r>
    <s v="Marianna"/>
    <s v="CAVERNS ROAD (11)"/>
    <x v="9"/>
    <x v="1780"/>
    <n v="1"/>
    <x v="1"/>
    <x v="0"/>
    <d v="2019-09-12T19:13:26"/>
    <d v="2019-09-12T18:04:58"/>
    <x v="1"/>
    <x v="8"/>
    <n v="4108.0000003566965"/>
    <n v="68.466666672611609"/>
    <n v="68.466666672611609"/>
    <n v="1"/>
    <s v="D543466"/>
    <s v="Closed"/>
    <x v="0"/>
  </r>
  <r>
    <s v="Marianna"/>
    <s v="CHIPOLA (15)"/>
    <x v="3"/>
    <x v="136"/>
    <n v="16"/>
    <x v="1"/>
    <x v="0"/>
    <d v="2019-09-13T13:54:20"/>
    <d v="2019-09-13T12:25:16"/>
    <x v="1"/>
    <x v="8"/>
    <n v="5344.0000001108274"/>
    <n v="89.06666666851379"/>
    <n v="1425.0666666962206"/>
    <n v="1"/>
    <s v="D543471"/>
    <s v="Closed"/>
    <x v="0"/>
  </r>
  <r>
    <s v="Marianna"/>
    <s v="ALTHA (12)"/>
    <x v="6"/>
    <x v="1781"/>
    <n v="1"/>
    <x v="2"/>
    <x v="0"/>
    <d v="2019-09-13T17:31:17"/>
    <d v="2019-09-13T15:41:00"/>
    <x v="1"/>
    <x v="8"/>
    <n v="6617.0000003417954"/>
    <n v="110.28333333902992"/>
    <n v="110.28333333902992"/>
    <n v="1"/>
    <s v="C543473"/>
    <s v="Closed"/>
    <x v="9"/>
  </r>
  <r>
    <s v="Marianna"/>
    <s v="BLOUNTSTOWN (18)"/>
    <x v="17"/>
    <x v="572"/>
    <n v="778"/>
    <x v="4"/>
    <x v="0"/>
    <d v="2019-09-14T11:34:57"/>
    <d v="2019-09-14T10:09:00"/>
    <x v="1"/>
    <x v="8"/>
    <n v="5156.9999997736886"/>
    <n v="85.949999996228144"/>
    <n v="66869.099997065496"/>
    <n v="1"/>
    <s v="D543565"/>
    <s v="Closed"/>
    <x v="0"/>
  </r>
  <r>
    <s v="Marianna"/>
    <s v="CAVERNS ROAD (11)"/>
    <x v="27"/>
    <x v="1782"/>
    <n v="1"/>
    <x v="3"/>
    <x v="0"/>
    <d v="2019-09-14T16:43:12"/>
    <d v="2019-09-14T15:17:00"/>
    <x v="1"/>
    <x v="8"/>
    <n v="5171.9999995082617"/>
    <n v="86.199999991804361"/>
    <n v="86.199999991804361"/>
    <n v="1"/>
    <s v="C543570"/>
    <s v="Closed"/>
    <x v="1"/>
  </r>
  <r>
    <s v="Marianna"/>
    <s v="MARIANNA (14)"/>
    <x v="10"/>
    <x v="1041"/>
    <n v="4"/>
    <x v="1"/>
    <x v="0"/>
    <d v="2019-09-14T19:23:23"/>
    <d v="2019-09-14T18:03:57"/>
    <x v="1"/>
    <x v="8"/>
    <n v="4766.0000001545995"/>
    <n v="79.433333335909992"/>
    <n v="317.73333334363997"/>
    <n v="1"/>
    <s v="D543573"/>
    <s v="Closed"/>
    <x v="0"/>
  </r>
  <r>
    <s v="Marianna"/>
    <s v="BLOUNTSTOWN (18)"/>
    <x v="17"/>
    <x v="762"/>
    <n v="1"/>
    <x v="5"/>
    <x v="0"/>
    <d v="2019-09-15T13:55:26"/>
    <d v="2019-09-15T12:54:00"/>
    <x v="1"/>
    <x v="8"/>
    <n v="3686.0000004060566"/>
    <n v="61.433333340100944"/>
    <n v="61.433333340100944"/>
    <n v="1"/>
    <s v="C543575"/>
    <s v="Closed"/>
    <x v="0"/>
  </r>
  <r>
    <s v="Fernandina Beach"/>
    <s v="AIP (24)"/>
    <x v="11"/>
    <x v="1587"/>
    <n v="1"/>
    <x v="4"/>
    <x v="0"/>
    <d v="2019-09-15T18:05:28"/>
    <d v="2019-09-15T15:28:30"/>
    <x v="1"/>
    <x v="8"/>
    <n v="9418.0000000633299"/>
    <n v="156.96666666772217"/>
    <n v="156.96666666772217"/>
    <n v="1"/>
    <s v="C543576"/>
    <s v="Closed"/>
    <x v="0"/>
  </r>
  <r>
    <s v="Fernandina Beach"/>
    <s v="AIP (24)"/>
    <x v="11"/>
    <x v="1783"/>
    <n v="1"/>
    <x v="4"/>
    <x v="0"/>
    <d v="2019-09-15T18:11:29"/>
    <d v="2019-09-15T15:30:12"/>
    <x v="1"/>
    <x v="8"/>
    <n v="9677.0000002579764"/>
    <n v="161.28333333763294"/>
    <n v="161.28333333763294"/>
    <n v="1"/>
    <s v="C543577"/>
    <s v="Closed"/>
    <x v="0"/>
  </r>
  <r>
    <s v="Fernandina Beach"/>
    <s v="AIP (24)"/>
    <x v="11"/>
    <x v="1784"/>
    <n v="1"/>
    <x v="4"/>
    <x v="0"/>
    <d v="2019-09-15T18:10:50"/>
    <d v="2019-09-15T15:52:01"/>
    <x v="1"/>
    <x v="8"/>
    <n v="8329.0000000968575"/>
    <n v="138.81666666828096"/>
    <n v="138.81666666828096"/>
    <n v="1"/>
    <s v="C543578"/>
    <s v="Closed"/>
    <x v="0"/>
  </r>
  <r>
    <s v="Fernandina Beach"/>
    <s v="AIP (24)"/>
    <x v="11"/>
    <x v="617"/>
    <n v="1"/>
    <x v="4"/>
    <x v="0"/>
    <d v="2019-09-15T18:10:09"/>
    <d v="2019-09-15T16:22:00"/>
    <x v="1"/>
    <x v="8"/>
    <n v="6489.0000005951151"/>
    <n v="108.15000000991859"/>
    <n v="108.15000000991859"/>
    <n v="1"/>
    <s v="C543579"/>
    <s v="Closed"/>
    <x v="0"/>
  </r>
  <r>
    <s v="Marianna"/>
    <s v="ALTHA (12)"/>
    <x v="7"/>
    <x v="1785"/>
    <n v="1"/>
    <x v="5"/>
    <x v="0"/>
    <d v="2019-09-15T19:46:52"/>
    <d v="2019-09-15T18:59:00"/>
    <x v="1"/>
    <x v="8"/>
    <n v="2871.999999973923"/>
    <n v="47.866666666232049"/>
    <n v="47.866666666232049"/>
    <n v="1"/>
    <s v="C543580"/>
    <s v="Closed"/>
    <x v="0"/>
  </r>
  <r>
    <s v="Marianna"/>
    <s v="CAVERNS ROAD (11)"/>
    <x v="8"/>
    <x v="1786"/>
    <n v="1"/>
    <x v="5"/>
    <x v="0"/>
    <d v="2019-09-16T10:47:32"/>
    <d v="2019-09-16T10:33:29"/>
    <x v="1"/>
    <x v="8"/>
    <n v="843.00000029616058"/>
    <n v="14.05000000493601"/>
    <n v="14.05000000493601"/>
    <n v="1"/>
    <s v="C543583"/>
    <s v="Closed"/>
    <x v="0"/>
  </r>
  <r>
    <s v="Marianna"/>
    <s v="CHIPOLA (15)"/>
    <x v="1"/>
    <x v="242"/>
    <n v="9"/>
    <x v="0"/>
    <x v="0"/>
    <d v="2019-09-16T12:47:04"/>
    <d v="2019-09-16T12:42:00"/>
    <x v="1"/>
    <x v="8"/>
    <n v="304.00000002700835"/>
    <n v="5.0666666671168059"/>
    <n v="45.600000004051253"/>
    <n v="1"/>
    <s v="D543585"/>
    <s v="Closed"/>
    <x v="0"/>
  </r>
  <r>
    <s v="Fernandina Beach"/>
    <s v="JL TERRY (23)"/>
    <x v="25"/>
    <x v="1787"/>
    <n v="1"/>
    <x v="4"/>
    <x v="0"/>
    <d v="2019-09-16T18:35:00"/>
    <d v="2019-09-16T17:12:00"/>
    <x v="1"/>
    <x v="8"/>
    <n v="4979.9999998882413"/>
    <n v="82.999999998137355"/>
    <n v="82.999999998137355"/>
    <n v="1"/>
    <s v="C543589"/>
    <s v="Closed"/>
    <x v="0"/>
  </r>
  <r>
    <s v="Marianna"/>
    <s v="ALTHA (12)"/>
    <x v="7"/>
    <x v="1788"/>
    <n v="1"/>
    <x v="10"/>
    <x v="1"/>
    <d v="2019-09-16T20:47:56"/>
    <d v="2019-09-16T19:57:00"/>
    <x v="1"/>
    <x v="8"/>
    <n v="3055.9999996097758"/>
    <n v="50.933333326829597"/>
    <n v="50.933333326829597"/>
    <n v="1"/>
    <s v="C543590"/>
    <s v="Closed"/>
    <x v="0"/>
  </r>
  <r>
    <s v="Marianna"/>
    <s v="BLOUNTSTOWN (18)"/>
    <x v="17"/>
    <x v="837"/>
    <n v="7"/>
    <x v="1"/>
    <x v="0"/>
    <d v="2019-09-17T07:49:19"/>
    <d v="2019-09-17T07:17:00"/>
    <x v="1"/>
    <x v="8"/>
    <n v="1939.0000000130385"/>
    <n v="32.316666666883975"/>
    <n v="226.21666666818783"/>
    <n v="1"/>
    <s v="D543594"/>
    <s v="Closed"/>
    <x v="0"/>
  </r>
  <r>
    <s v="Marianna"/>
    <s v="MARIANNA (14)"/>
    <x v="5"/>
    <x v="904"/>
    <n v="300"/>
    <x v="5"/>
    <x v="0"/>
    <d v="2019-09-17T11:59:19"/>
    <d v="2019-09-17T11:06:00"/>
    <x v="1"/>
    <x v="8"/>
    <n v="3198.9999997196719"/>
    <n v="53.316666661994532"/>
    <n v="15994.99999859836"/>
    <n v="1"/>
    <s v="D543605"/>
    <s v="Closed"/>
    <x v="0"/>
  </r>
  <r>
    <s v="Marianna"/>
    <s v="MARIANNA (14)"/>
    <x v="10"/>
    <x v="731"/>
    <n v="5"/>
    <x v="4"/>
    <x v="0"/>
    <d v="2019-09-17T16:16:05"/>
    <d v="2019-09-17T15:45:00"/>
    <x v="1"/>
    <x v="8"/>
    <n v="1864.9999996880069"/>
    <n v="31.083333328133449"/>
    <n v="155.41666664066724"/>
    <n v="1"/>
    <s v="D543611"/>
    <s v="Closed"/>
    <x v="0"/>
  </r>
  <r>
    <s v="Marianna"/>
    <s v="CAVERNS ROAD (11)"/>
    <x v="9"/>
    <x v="1789"/>
    <n v="1"/>
    <x v="5"/>
    <x v="0"/>
    <d v="2019-09-18T09:46:12"/>
    <d v="2019-09-18T08:09:00"/>
    <x v="1"/>
    <x v="8"/>
    <n v="5831.9999997736886"/>
    <n v="97.199999996228144"/>
    <n v="97.199999996228144"/>
    <n v="1"/>
    <s v="D543613"/>
    <s v="Closed"/>
    <x v="0"/>
  </r>
  <r>
    <s v="Fernandina Beach"/>
    <s v="JL TERRY (23)"/>
    <x v="13"/>
    <x v="1790"/>
    <n v="5"/>
    <x v="1"/>
    <x v="0"/>
    <d v="2019-09-18T18:22:59"/>
    <d v="2019-09-18T13:56:00"/>
    <x v="1"/>
    <x v="8"/>
    <n v="16018.999999808148"/>
    <n v="266.98333333013579"/>
    <n v="1334.916666650679"/>
    <n v="1"/>
    <s v="D543619"/>
    <s v="Closed"/>
    <x v="0"/>
  </r>
  <r>
    <s v="Marianna"/>
    <s v="MARIANNA (14)"/>
    <x v="10"/>
    <x v="1791"/>
    <n v="1"/>
    <x v="4"/>
    <x v="0"/>
    <d v="2019-09-18T15:25:25"/>
    <d v="2019-09-18T15:13:00"/>
    <x v="1"/>
    <x v="8"/>
    <n v="745.00000001862645"/>
    <n v="12.416666666977108"/>
    <n v="12.416666666977108"/>
    <n v="1"/>
    <s v="C543616"/>
    <s v="Closed"/>
    <x v="0"/>
  </r>
  <r>
    <s v="Fernandina Beach"/>
    <s v="JL TERRY (23)"/>
    <x v="25"/>
    <x v="1787"/>
    <n v="1"/>
    <x v="1"/>
    <x v="0"/>
    <d v="2019-09-18T16:12:46"/>
    <d v="2019-09-18T15:38:00"/>
    <x v="1"/>
    <x v="8"/>
    <n v="2085.999999800697"/>
    <n v="34.766666663344949"/>
    <n v="34.766666663344949"/>
    <n v="1"/>
    <s v="C543618"/>
    <s v="Closed"/>
    <x v="0"/>
  </r>
  <r>
    <s v="Marianna"/>
    <s v="MARIANNA (14)"/>
    <x v="5"/>
    <x v="307"/>
    <n v="6"/>
    <x v="10"/>
    <x v="0"/>
    <d v="2019-09-19T13:00:40"/>
    <d v="2019-09-19T12:17:00"/>
    <x v="1"/>
    <x v="8"/>
    <n v="2619.9999995296821"/>
    <n v="43.666666658828035"/>
    <n v="261.99999995296821"/>
    <n v="1"/>
    <s v="D543624"/>
    <s v="Closed"/>
    <x v="0"/>
  </r>
  <r>
    <s v="Marianna"/>
    <s v="MARIANNA (14)"/>
    <x v="5"/>
    <x v="1792"/>
    <n v="1"/>
    <x v="5"/>
    <x v="0"/>
    <d v="2019-09-19T19:55:30"/>
    <d v="2019-09-19T19:16:44"/>
    <x v="1"/>
    <x v="8"/>
    <n v="2325.9999999543652"/>
    <n v="38.766666665906087"/>
    <n v="38.766666665906087"/>
    <n v="1"/>
    <s v="D543628"/>
    <s v="Closed"/>
    <x v="0"/>
  </r>
  <r>
    <s v="Marianna"/>
    <s v="CHIPOLA (15)"/>
    <x v="3"/>
    <x v="1793"/>
    <n v="1"/>
    <x v="7"/>
    <x v="0"/>
    <d v="2019-09-20T00:47:15"/>
    <d v="2019-09-19T23:22:34"/>
    <x v="1"/>
    <x v="8"/>
    <n v="5081.0000002384186"/>
    <n v="84.683333337306976"/>
    <n v="84.683333337306976"/>
    <n v="1"/>
    <s v="D543630"/>
    <s v="Closed"/>
    <x v="0"/>
  </r>
  <r>
    <s v="Marianna"/>
    <s v="MARIANNA (14)"/>
    <x v="15"/>
    <x v="1547"/>
    <n v="4"/>
    <x v="5"/>
    <x v="0"/>
    <d v="2019-09-20T13:07:48"/>
    <d v="2019-09-20T12:28:00"/>
    <x v="1"/>
    <x v="8"/>
    <n v="2387.9999999888241"/>
    <n v="39.799999999813735"/>
    <n v="159.19999999925494"/>
    <n v="1"/>
    <s v="D543638"/>
    <s v="Closed"/>
    <x v="0"/>
  </r>
  <r>
    <s v="Fernandina Beach"/>
    <s v="JL TERRY (23)"/>
    <x v="22"/>
    <x v="1794"/>
    <n v="3"/>
    <x v="4"/>
    <x v="0"/>
    <d v="2019-09-20T19:11:46"/>
    <d v="2019-09-20T18:01:00"/>
    <x v="1"/>
    <x v="8"/>
    <n v="4245.9999999264255"/>
    <n v="70.766666665440425"/>
    <n v="212.29999999632128"/>
    <n v="1"/>
    <s v="D543642"/>
    <s v="Closed"/>
    <x v="0"/>
  </r>
  <r>
    <s v="Marianna"/>
    <s v="CAVERNS ROAD (11)"/>
    <x v="9"/>
    <x v="1795"/>
    <n v="1"/>
    <x v="5"/>
    <x v="0"/>
    <d v="2019-09-20T20:44:25"/>
    <d v="2019-09-20T19:49:00"/>
    <x v="1"/>
    <x v="8"/>
    <n v="3325.0000002561137"/>
    <n v="55.416666670935228"/>
    <n v="55.416666670935228"/>
    <n v="1"/>
    <s v="D543645"/>
    <s v="Closed"/>
    <x v="0"/>
  </r>
  <r>
    <s v="Marianna"/>
    <s v="MARIANNA (14)"/>
    <x v="10"/>
    <x v="1399"/>
    <n v="1"/>
    <x v="5"/>
    <x v="0"/>
    <d v="2019-09-20T21:26:40"/>
    <d v="2019-09-20T20:05:00"/>
    <x v="1"/>
    <x v="8"/>
    <n v="4900.0000000465661"/>
    <n v="81.666666667442769"/>
    <n v="81.666666667442769"/>
    <n v="1"/>
    <s v="C543644"/>
    <s v="Closed"/>
    <x v="0"/>
  </r>
  <r>
    <s v="Marianna"/>
    <s v="CHIPOLA (15)"/>
    <x v="3"/>
    <x v="1301"/>
    <n v="9"/>
    <x v="1"/>
    <x v="0"/>
    <d v="2019-09-21T13:41:41"/>
    <d v="2019-09-21T12:22:00"/>
    <x v="1"/>
    <x v="8"/>
    <n v="4780.9999998891726"/>
    <n v="79.68333333148621"/>
    <n v="717.14999998337589"/>
    <n v="1"/>
    <s v="D543647"/>
    <s v="Closed"/>
    <x v="0"/>
  </r>
  <r>
    <s v="Marianna"/>
    <s v="MARIANNA (14)"/>
    <x v="10"/>
    <x v="819"/>
    <n v="38"/>
    <x v="5"/>
    <x v="0"/>
    <d v="2019-09-21T17:26:02"/>
    <d v="2019-09-21T16:34:03"/>
    <x v="1"/>
    <x v="8"/>
    <n v="3118.9999998779967"/>
    <n v="51.983333331299946"/>
    <n v="1975.3666665893979"/>
    <n v="1"/>
    <s v="D543657"/>
    <s v="Closed"/>
    <x v="0"/>
  </r>
  <r>
    <s v="Marianna"/>
    <s v="MARIANNA (14)"/>
    <x v="10"/>
    <x v="1379"/>
    <n v="17"/>
    <x v="6"/>
    <x v="0"/>
    <d v="2019-09-21T18:35:36"/>
    <d v="2019-09-21T16:35:30"/>
    <x v="1"/>
    <x v="8"/>
    <n v="7206.0000003548339"/>
    <n v="120.1000000059139"/>
    <n v="2041.7000001005363"/>
    <n v="1"/>
    <s v="D543661"/>
    <s v="Closed"/>
    <x v="0"/>
  </r>
  <r>
    <s v="Marianna"/>
    <s v="MARIANNA (14)"/>
    <x v="10"/>
    <x v="1796"/>
    <n v="1"/>
    <x v="1"/>
    <x v="0"/>
    <d v="2019-09-22T02:01:54"/>
    <d v="2019-09-22T00:35:00"/>
    <x v="1"/>
    <x v="8"/>
    <n v="5213.9999998966232"/>
    <n v="86.899999998277053"/>
    <n v="86.899999998277053"/>
    <n v="1"/>
    <s v="D543663"/>
    <s v="Closed"/>
    <x v="0"/>
  </r>
  <r>
    <s v="Marianna"/>
    <s v="CAVERNS ROAD (11)"/>
    <x v="27"/>
    <x v="938"/>
    <n v="1"/>
    <x v="5"/>
    <x v="0"/>
    <d v="2019-09-22T09:37:13"/>
    <d v="2019-09-22T08:31:00"/>
    <x v="1"/>
    <x v="8"/>
    <n v="3973.000000230968"/>
    <n v="66.216666670516133"/>
    <n v="66.216666670516133"/>
    <n v="1"/>
    <s v="C543664"/>
    <s v="Closed"/>
    <x v="0"/>
  </r>
  <r>
    <s v="Marianna"/>
    <s v="MARIANNA (14)"/>
    <x v="15"/>
    <x v="1390"/>
    <n v="3"/>
    <x v="5"/>
    <x v="0"/>
    <d v="2019-09-22T10:39:17"/>
    <d v="2019-09-22T09:30:09"/>
    <x v="1"/>
    <x v="8"/>
    <n v="4148.0000002775341"/>
    <n v="69.133333337958902"/>
    <n v="207.40000001387671"/>
    <n v="1"/>
    <s v="D543667"/>
    <s v="Closed"/>
    <x v="0"/>
  </r>
  <r>
    <s v="Marianna"/>
    <s v="ALTHA (12)"/>
    <x v="7"/>
    <x v="1797"/>
    <n v="7"/>
    <x v="6"/>
    <x v="0"/>
    <d v="2019-09-22T16:10:32"/>
    <d v="2019-09-22T15:41:00"/>
    <x v="1"/>
    <x v="8"/>
    <n v="1771.9999999506399"/>
    <n v="29.533333332510665"/>
    <n v="206.73333332757466"/>
    <n v="1"/>
    <s v="D543669"/>
    <s v="Closed"/>
    <x v="0"/>
  </r>
  <r>
    <s v="Marianna"/>
    <s v="BLOUNTSTOWN (18)"/>
    <x v="17"/>
    <x v="1798"/>
    <n v="1"/>
    <x v="5"/>
    <x v="0"/>
    <d v="2019-09-22T19:36:24"/>
    <d v="2019-09-22T18:59:34"/>
    <x v="1"/>
    <x v="8"/>
    <n v="2209.9999998696148"/>
    <n v="36.833333331160247"/>
    <n v="36.833333331160247"/>
    <n v="1"/>
    <s v="C543670"/>
    <s v="Closed"/>
    <x v="0"/>
  </r>
  <r>
    <s v="Fernandina Beach"/>
    <s v="JL TERRY (23)"/>
    <x v="22"/>
    <x v="1799"/>
    <n v="1"/>
    <x v="2"/>
    <x v="0"/>
    <d v="2019-09-23T15:12:41"/>
    <d v="2019-09-23T14:30:00"/>
    <x v="1"/>
    <x v="8"/>
    <n v="2561.0000001965091"/>
    <n v="42.683333336608484"/>
    <n v="42.683333336608484"/>
    <n v="1"/>
    <s v="C543673"/>
    <s v="Closed"/>
    <x v="0"/>
  </r>
  <r>
    <s v="Marianna"/>
    <s v="MARIANNA (14)"/>
    <x v="16"/>
    <x v="166"/>
    <n v="15"/>
    <x v="1"/>
    <x v="0"/>
    <d v="2019-09-25T07:38:59"/>
    <d v="2019-09-25T02:34:25"/>
    <x v="1"/>
    <x v="8"/>
    <n v="18274.000000138767"/>
    <n v="304.56666666897945"/>
    <n v="4568.5000000346918"/>
    <n v="1"/>
    <s v="D543679"/>
    <s v="Closed"/>
    <x v="0"/>
  </r>
  <r>
    <s v="Fernandina Beach"/>
    <s v="JL TERRY (23)"/>
    <x v="25"/>
    <x v="23"/>
    <n v="1"/>
    <x v="2"/>
    <x v="1"/>
    <d v="2019-09-25T22:43:00"/>
    <d v="2019-09-25T20:30:00"/>
    <x v="1"/>
    <x v="8"/>
    <n v="7980.0000002374873"/>
    <n v="133.00000000395812"/>
    <n v="133.00000000395812"/>
    <n v="1"/>
    <s v="C543688"/>
    <s v="Closed"/>
    <x v="0"/>
  </r>
  <r>
    <s v="Marianna"/>
    <s v="MARIANNA (14)"/>
    <x v="10"/>
    <x v="1800"/>
    <n v="1"/>
    <x v="2"/>
    <x v="0"/>
    <d v="2019-09-26T11:26:00"/>
    <d v="2019-09-26T09:35:00"/>
    <x v="1"/>
    <x v="8"/>
    <n v="6660.0000003352761"/>
    <n v="111.00000000558794"/>
    <n v="111.00000000558794"/>
    <n v="1"/>
    <s v="C543689"/>
    <s v="Closed"/>
    <x v="0"/>
  </r>
  <r>
    <s v="Marianna"/>
    <s v="CAVERNS ROAD (11)"/>
    <x v="9"/>
    <x v="452"/>
    <n v="49"/>
    <x v="1"/>
    <x v="0"/>
    <d v="2019-09-26T21:39:58"/>
    <d v="2019-09-26T21:09:40"/>
    <x v="1"/>
    <x v="8"/>
    <n v="1818.0000000167638"/>
    <n v="30.300000000279397"/>
    <n v="1484.7000000136904"/>
    <n v="1"/>
    <s v="D543703"/>
    <s v="Closed"/>
    <x v="0"/>
  </r>
  <r>
    <s v="Marianna"/>
    <s v="BLOUNTSTOWN (18)"/>
    <x v="17"/>
    <x v="387"/>
    <n v="754"/>
    <x v="4"/>
    <x v="0"/>
    <d v="2019-09-28T09:41:36"/>
    <d v="2019-09-28T09:02:00"/>
    <x v="1"/>
    <x v="8"/>
    <n v="2376.0000003268942"/>
    <n v="39.600000005448237"/>
    <n v="29858.400004107971"/>
    <n v="1"/>
    <s v="D543761"/>
    <s v="Closed"/>
    <x v="0"/>
  </r>
  <r>
    <s v="Marianna"/>
    <s v="MARIANNA (14)"/>
    <x v="10"/>
    <x v="1801"/>
    <n v="1"/>
    <x v="5"/>
    <x v="0"/>
    <d v="2019-09-28T13:57:19"/>
    <d v="2019-09-28T12:40:01"/>
    <x v="1"/>
    <x v="8"/>
    <n v="4638.0000004079193"/>
    <n v="77.300000006798655"/>
    <n v="77.300000006798655"/>
    <n v="1"/>
    <s v="D543763"/>
    <s v="Closed"/>
    <x v="0"/>
  </r>
  <r>
    <s v="Marianna"/>
    <s v="CAVERNS ROAD (11)"/>
    <x v="9"/>
    <x v="1802"/>
    <n v="2"/>
    <x v="6"/>
    <x v="0"/>
    <d v="2019-09-28T17:10:33"/>
    <d v="2019-09-28T15:37:00"/>
    <x v="1"/>
    <x v="8"/>
    <n v="5613.0000001285225"/>
    <n v="93.550000002142042"/>
    <n v="187.10000000428408"/>
    <n v="1"/>
    <s v="D543765"/>
    <s v="Closed"/>
    <x v="0"/>
  </r>
  <r>
    <s v="Marianna"/>
    <s v="MARIANNA (14)"/>
    <x v="15"/>
    <x v="1390"/>
    <n v="3"/>
    <x v="5"/>
    <x v="0"/>
    <d v="2019-09-29T09:31:56"/>
    <d v="2019-09-29T08:10:11"/>
    <x v="1"/>
    <x v="8"/>
    <n v="4905.0000005867332"/>
    <n v="81.750000009778887"/>
    <n v="245.25000002933666"/>
    <n v="1"/>
    <s v="D543767"/>
    <s v="Closed"/>
    <x v="0"/>
  </r>
  <r>
    <s v="Marianna"/>
    <s v="MARIANNA (14)"/>
    <x v="5"/>
    <x v="631"/>
    <n v="39"/>
    <x v="1"/>
    <x v="0"/>
    <d v="2019-09-29T17:01:55"/>
    <d v="2019-09-29T15:27:15"/>
    <x v="1"/>
    <x v="8"/>
    <n v="5680.0000000745058"/>
    <n v="94.66666666790843"/>
    <n v="3692.0000000484288"/>
    <n v="1"/>
    <s v="D543776"/>
    <s v="Closed"/>
    <x v="0"/>
  </r>
  <r>
    <s v="Marianna"/>
    <s v="MARIANNA (14)"/>
    <x v="5"/>
    <x v="1803"/>
    <n v="1"/>
    <x v="1"/>
    <x v="0"/>
    <d v="2019-09-29T18:39:00"/>
    <d v="2019-09-29T17:06:00"/>
    <x v="1"/>
    <x v="8"/>
    <n v="5579.9999999580905"/>
    <n v="92.999999999301508"/>
    <n v="92.999999999301508"/>
    <n v="1"/>
    <s v="D543777"/>
    <s v="Closed"/>
    <x v="0"/>
  </r>
  <r>
    <s v="Marianna"/>
    <s v="CHIPOLA (15)"/>
    <x v="3"/>
    <x v="1804"/>
    <n v="45"/>
    <x v="4"/>
    <x v="0"/>
    <d v="2019-09-30T08:48:00"/>
    <d v="2019-09-30T07:49:00"/>
    <x v="1"/>
    <x v="8"/>
    <n v="3540.0000002235174"/>
    <n v="59.00000000372529"/>
    <n v="2655.0000001676381"/>
    <n v="1"/>
    <s v="D543786"/>
    <s v="Closed"/>
    <x v="0"/>
  </r>
  <r>
    <s v="Marianna"/>
    <s v="ALTHA (12)"/>
    <x v="7"/>
    <x v="1805"/>
    <n v="1"/>
    <x v="2"/>
    <x v="0"/>
    <d v="2019-09-30T11:58:00"/>
    <d v="2019-09-30T09:12:00"/>
    <x v="1"/>
    <x v="8"/>
    <n v="9960.0000004051253"/>
    <n v="166.00000000675209"/>
    <n v="166.00000000675209"/>
    <n v="1"/>
    <s v="D543792"/>
    <s v="Closed"/>
    <x v="0"/>
  </r>
  <r>
    <s v="Marianna"/>
    <s v="CHIPOLA (15)"/>
    <x v="4"/>
    <x v="1806"/>
    <n v="1"/>
    <x v="5"/>
    <x v="0"/>
    <d v="2019-09-30T21:08:18"/>
    <d v="2019-09-30T19:51:00"/>
    <x v="1"/>
    <x v="8"/>
    <n v="4638.0000004079193"/>
    <n v="77.300000006798655"/>
    <n v="77.300000006798655"/>
    <n v="1"/>
    <s v="C543795"/>
    <s v="Closed"/>
    <x v="0"/>
  </r>
  <r>
    <s v="Marianna"/>
    <s v="ALTHA (12)"/>
    <x v="7"/>
    <x v="766"/>
    <n v="1"/>
    <x v="1"/>
    <x v="0"/>
    <d v="2019-10-01T10:49:24"/>
    <d v="2019-10-01T08:56:00"/>
    <x v="1"/>
    <x v="9"/>
    <n v="6804.0000000502914"/>
    <n v="113.40000000083819"/>
    <n v="113.40000000083819"/>
    <n v="1"/>
    <s v="D543797"/>
    <s v="Closed"/>
    <x v="0"/>
  </r>
  <r>
    <s v="Marianna"/>
    <s v="MARIANNA (14)"/>
    <x v="10"/>
    <x v="513"/>
    <n v="15"/>
    <x v="1"/>
    <x v="0"/>
    <d v="2019-10-01T17:05:57"/>
    <d v="2019-10-01T16:28:00"/>
    <x v="1"/>
    <x v="9"/>
    <n v="2276.9999998155981"/>
    <n v="37.949999996926636"/>
    <n v="569.24999995389953"/>
    <n v="1"/>
    <s v="D543803"/>
    <s v="Closed"/>
    <x v="0"/>
  </r>
  <r>
    <s v="Marianna"/>
    <s v="ALTHA (12)"/>
    <x v="7"/>
    <x v="1807"/>
    <n v="1"/>
    <x v="5"/>
    <x v="0"/>
    <d v="2019-10-02T21:17:39"/>
    <d v="2019-10-02T20:13:07"/>
    <x v="1"/>
    <x v="9"/>
    <n v="3871.9999998807907"/>
    <n v="64.533333331346512"/>
    <n v="64.533333331346512"/>
    <n v="1"/>
    <s v="C543808"/>
    <s v="Closed"/>
    <x v="0"/>
  </r>
  <r>
    <s v="Fernandina Beach"/>
    <s v="AIP (24)"/>
    <x v="11"/>
    <x v="1808"/>
    <n v="1"/>
    <x v="1"/>
    <x v="0"/>
    <d v="2019-10-02T22:07:42"/>
    <d v="2019-10-02T20:44:07"/>
    <x v="1"/>
    <x v="9"/>
    <n v="5015.0000005261973"/>
    <n v="83.583333342103288"/>
    <n v="83.583333342103288"/>
    <n v="1"/>
    <s v="C543809"/>
    <s v="Closed"/>
    <x v="0"/>
  </r>
  <r>
    <s v="Marianna"/>
    <s v="CAVERNS ROAD (11)"/>
    <x v="9"/>
    <x v="1809"/>
    <n v="1"/>
    <x v="5"/>
    <x v="0"/>
    <d v="2019-10-03T11:20:33"/>
    <d v="2019-10-03T10:07:00"/>
    <x v="1"/>
    <x v="9"/>
    <n v="4412.9999999888241"/>
    <n v="73.549999999813735"/>
    <n v="73.549999999813735"/>
    <n v="1"/>
    <s v="D543811"/>
    <s v="Closed"/>
    <x v="0"/>
  </r>
  <r>
    <s v="Marianna"/>
    <s v="CHIPOLA (15)"/>
    <x v="4"/>
    <x v="1810"/>
    <n v="1"/>
    <x v="5"/>
    <x v="0"/>
    <d v="2019-10-03T15:09:00"/>
    <d v="2019-10-03T13:33:00"/>
    <x v="1"/>
    <x v="9"/>
    <n v="5759.999999916181"/>
    <n v="95.999999998603016"/>
    <n v="95.999999998603016"/>
    <n v="1"/>
    <s v="D543814"/>
    <s v="Closed"/>
    <x v="0"/>
  </r>
  <r>
    <s v="Marianna"/>
    <s v="ALTHA (12)"/>
    <x v="7"/>
    <x v="1811"/>
    <n v="1"/>
    <x v="2"/>
    <x v="0"/>
    <d v="2019-10-03T15:48:27"/>
    <d v="2019-10-03T14:33:00"/>
    <x v="1"/>
    <x v="9"/>
    <n v="4527.0000002346933"/>
    <n v="75.450000003911555"/>
    <n v="75.450000003911555"/>
    <n v="1"/>
    <s v="C543813"/>
    <s v="Closed"/>
    <x v="0"/>
  </r>
  <r>
    <s v="Marianna"/>
    <s v="MARIANNA (14)"/>
    <x v="5"/>
    <x v="1812"/>
    <n v="1"/>
    <x v="2"/>
    <x v="0"/>
    <d v="2019-10-03T18:37:56"/>
    <d v="2019-10-03T17:01:00"/>
    <x v="1"/>
    <x v="9"/>
    <n v="5816.0000004339963"/>
    <n v="96.933333340566605"/>
    <n v="96.933333340566605"/>
    <n v="1"/>
    <s v="C543815"/>
    <s v="Closed"/>
    <x v="9"/>
  </r>
  <r>
    <s v="Marianna"/>
    <s v="ALTHA (12)"/>
    <x v="6"/>
    <x v="82"/>
    <n v="17"/>
    <x v="1"/>
    <x v="0"/>
    <d v="2019-10-04T19:11:38"/>
    <d v="2019-10-04T17:39:00"/>
    <x v="1"/>
    <x v="9"/>
    <n v="5557.9999998444691"/>
    <n v="92.633333330741152"/>
    <n v="1574.7666666225996"/>
    <n v="1"/>
    <s v="D543820"/>
    <s v="Closed"/>
    <x v="0"/>
  </r>
  <r>
    <s v="Marianna"/>
    <s v="CHIPOLA (15)"/>
    <x v="3"/>
    <x v="1813"/>
    <n v="1"/>
    <x v="5"/>
    <x v="0"/>
    <d v="2019-10-05T08:50:45"/>
    <d v="2019-10-05T07:35:00"/>
    <x v="1"/>
    <x v="9"/>
    <n v="4545.0000000419095"/>
    <n v="75.750000000698492"/>
    <n v="75.750000000698492"/>
    <n v="1"/>
    <s v="C543821"/>
    <s v="Closed"/>
    <x v="0"/>
  </r>
  <r>
    <s v="Marianna"/>
    <s v="MARIANNA (14)"/>
    <x v="15"/>
    <x v="77"/>
    <n v="21"/>
    <x v="10"/>
    <x v="0"/>
    <d v="2019-10-05T13:29:13"/>
    <d v="2019-10-05T12:20:00"/>
    <x v="1"/>
    <x v="9"/>
    <n v="4152.9999995604157"/>
    <n v="69.216666659340262"/>
    <n v="1453.5499998461455"/>
    <n v="1"/>
    <s v="D543829"/>
    <s v="Closed"/>
    <x v="0"/>
  </r>
  <r>
    <s v="Marianna"/>
    <s v="MARIANNA (14)"/>
    <x v="15"/>
    <x v="1814"/>
    <n v="5"/>
    <x v="10"/>
    <x v="0"/>
    <d v="2019-10-05T13:30:09"/>
    <d v="2019-10-05T12:22:00"/>
    <x v="1"/>
    <x v="9"/>
    <n v="4089.0000003157184"/>
    <n v="68.150000005261973"/>
    <n v="340.75000002630986"/>
    <n v="1"/>
    <s v="D543830"/>
    <s v="Closed"/>
    <x v="0"/>
  </r>
  <r>
    <s v="Fernandina Beach"/>
    <s v="JL TERRY (23)"/>
    <x v="22"/>
    <x v="1815"/>
    <n v="16"/>
    <x v="4"/>
    <x v="0"/>
    <d v="2019-10-06T19:33:55"/>
    <d v="2019-10-06T17:43:43"/>
    <x v="1"/>
    <x v="9"/>
    <n v="6612.000000430271"/>
    <n v="110.20000000717118"/>
    <n v="1763.2000001147389"/>
    <n v="1"/>
    <s v="D543835"/>
    <s v="Closed"/>
    <x v="0"/>
  </r>
  <r>
    <s v="Fernandina Beach"/>
    <s v="AIP (24)"/>
    <x v="2"/>
    <x v="1816"/>
    <n v="15"/>
    <x v="1"/>
    <x v="0"/>
    <d v="2019-10-07T14:34:50"/>
    <d v="2019-10-07T13:50:21"/>
    <x v="1"/>
    <x v="9"/>
    <n v="2668.9999996684492"/>
    <n v="44.483333327807486"/>
    <n v="667.24999991711229"/>
    <n v="1"/>
    <s v="D543839"/>
    <s v="Closed"/>
    <x v="0"/>
  </r>
  <r>
    <s v="Fernandina Beach"/>
    <s v="AIP (24)"/>
    <x v="11"/>
    <x v="177"/>
    <n v="1"/>
    <x v="1"/>
    <x v="0"/>
    <d v="2019-10-07T19:31:43"/>
    <d v="2019-10-07T18:31:00"/>
    <x v="1"/>
    <x v="9"/>
    <n v="3643.0000004125759"/>
    <n v="60.716666673542932"/>
    <n v="60.716666673542932"/>
    <n v="1"/>
    <s v="C543842"/>
    <s v="Closed"/>
    <x v="0"/>
  </r>
  <r>
    <s v="Marianna"/>
    <s v="CHIPOLA (15)"/>
    <x v="4"/>
    <x v="1817"/>
    <n v="5"/>
    <x v="5"/>
    <x v="0"/>
    <d v="2019-10-08T08:51:10"/>
    <d v="2019-10-08T07:35:00"/>
    <x v="1"/>
    <x v="9"/>
    <n v="4570.000000228174"/>
    <n v="76.166666670469567"/>
    <n v="380.83333335234784"/>
    <n v="1"/>
    <s v="D543846"/>
    <s v="Closed"/>
    <x v="0"/>
  </r>
  <r>
    <s v="Marianna"/>
    <s v="CAVERNS ROAD (11)"/>
    <x v="9"/>
    <x v="1532"/>
    <n v="15"/>
    <x v="5"/>
    <x v="0"/>
    <d v="2019-10-08T09:50:43"/>
    <d v="2019-10-08T08:53:00"/>
    <x v="1"/>
    <x v="9"/>
    <n v="3462.9999998258427"/>
    <n v="57.716666663764045"/>
    <n v="865.74999995646067"/>
    <n v="1"/>
    <s v="D543850"/>
    <s v="Closed"/>
    <x v="0"/>
  </r>
  <r>
    <s v="Marianna"/>
    <s v="CHIPOLA (15)"/>
    <x v="0"/>
    <x v="1818"/>
    <n v="1"/>
    <x v="5"/>
    <x v="0"/>
    <d v="2019-10-08T19:55:05"/>
    <d v="2019-10-08T18:52:00"/>
    <x v="1"/>
    <x v="9"/>
    <n v="3784.9999996600673"/>
    <n v="63.083333327667788"/>
    <n v="63.083333327667788"/>
    <n v="1"/>
    <s v="D543855"/>
    <s v="Closed"/>
    <x v="0"/>
  </r>
  <r>
    <s v="Marianna"/>
    <s v="BLOUNTSTOWN (18)"/>
    <x v="17"/>
    <x v="1819"/>
    <n v="1"/>
    <x v="5"/>
    <x v="0"/>
    <d v="2019-10-08T23:36:05"/>
    <d v="2019-10-08T23:03:06"/>
    <x v="1"/>
    <x v="9"/>
    <n v="1978.9999999338761"/>
    <n v="32.983333332231268"/>
    <n v="32.983333332231268"/>
    <n v="1"/>
    <s v="C543856"/>
    <s v="Closed"/>
    <x v="0"/>
  </r>
  <r>
    <s v="Marianna"/>
    <s v="BLOUNTSTOWN (18)"/>
    <x v="17"/>
    <x v="1820"/>
    <n v="1"/>
    <x v="5"/>
    <x v="0"/>
    <d v="2019-10-09T00:45:00"/>
    <d v="2019-10-08T23:39:00"/>
    <x v="1"/>
    <x v="9"/>
    <n v="3959.9999997066334"/>
    <n v="65.999999995110556"/>
    <n v="65.999999995110556"/>
    <n v="1"/>
    <s v="D543857"/>
    <s v="Closed"/>
    <x v="0"/>
  </r>
  <r>
    <s v="Fernandina Beach"/>
    <s v="AIP (24)"/>
    <x v="2"/>
    <x v="688"/>
    <n v="69"/>
    <x v="5"/>
    <x v="0"/>
    <d v="2019-10-09T10:02:54"/>
    <d v="2019-10-09T09:26:49"/>
    <x v="1"/>
    <x v="9"/>
    <n v="2165.0000000372529"/>
    <n v="36.083333333954215"/>
    <n v="2489.7500000428408"/>
    <n v="1"/>
    <s v="D543865"/>
    <s v="Closed"/>
    <x v="0"/>
  </r>
  <r>
    <s v="Marianna"/>
    <s v="MARIANNA (14)"/>
    <x v="5"/>
    <x v="1821"/>
    <n v="1"/>
    <x v="5"/>
    <x v="0"/>
    <d v="2019-10-10T17:17:17"/>
    <d v="2019-10-10T16:06:00"/>
    <x v="1"/>
    <x v="9"/>
    <n v="4277.0000002579764"/>
    <n v="71.283333337632939"/>
    <n v="71.283333337632939"/>
    <n v="1"/>
    <s v="C543872"/>
    <s v="Closed"/>
    <x v="0"/>
  </r>
  <r>
    <s v="Marianna"/>
    <s v="ALTHA (12)"/>
    <x v="6"/>
    <x v="654"/>
    <n v="1"/>
    <x v="10"/>
    <x v="0"/>
    <d v="2019-10-11T14:50:06"/>
    <d v="2019-10-11T13:46:00"/>
    <x v="1"/>
    <x v="9"/>
    <n v="3846.000000089407"/>
    <n v="64.100000001490116"/>
    <n v="64.100000001490116"/>
    <n v="1"/>
    <s v="C543876"/>
    <s v="Closed"/>
    <x v="0"/>
  </r>
  <r>
    <s v="Fernandina Beach"/>
    <s v="JL TERRY (23)"/>
    <x v="13"/>
    <x v="1822"/>
    <n v="1"/>
    <x v="2"/>
    <x v="1"/>
    <d v="2019-10-11T16:06:57"/>
    <d v="2019-10-11T15:23:00"/>
    <x v="1"/>
    <x v="9"/>
    <n v="2636.9999997317791"/>
    <n v="43.949999995529652"/>
    <n v="43.949999995529652"/>
    <n v="1"/>
    <s v="C543877"/>
    <s v="Closed"/>
    <x v="8"/>
  </r>
  <r>
    <s v="Marianna"/>
    <s v="CHIPOLA (15)"/>
    <x v="0"/>
    <x v="682"/>
    <n v="7"/>
    <x v="1"/>
    <x v="0"/>
    <d v="2019-10-11T17:29:28"/>
    <d v="2019-10-11T16:13:00"/>
    <x v="1"/>
    <x v="9"/>
    <n v="4588.0000000353903"/>
    <n v="76.466666667256504"/>
    <n v="535.26666667079553"/>
    <n v="1"/>
    <s v="D543881"/>
    <s v="Closed"/>
    <x v="0"/>
  </r>
  <r>
    <s v="Marianna"/>
    <s v="CAVERNS ROAD (11)"/>
    <x v="9"/>
    <x v="1823"/>
    <n v="5"/>
    <x v="5"/>
    <x v="0"/>
    <d v="2019-10-12T12:13:34"/>
    <d v="2019-10-12T10:36:00"/>
    <x v="1"/>
    <x v="9"/>
    <n v="5853.99999988731"/>
    <n v="97.566666664788499"/>
    <n v="487.8333333239425"/>
    <n v="1"/>
    <s v="D543886"/>
    <s v="Closed"/>
    <x v="0"/>
  </r>
  <r>
    <s v="Marianna"/>
    <s v="BLOUNTSTOWN (18)"/>
    <x v="17"/>
    <x v="1824"/>
    <n v="1"/>
    <x v="4"/>
    <x v="0"/>
    <d v="2019-10-12T17:21:26"/>
    <d v="2019-10-12T16:43:52"/>
    <x v="1"/>
    <x v="9"/>
    <n v="2253.9999994682148"/>
    <n v="37.56666665780358"/>
    <n v="37.56666665780358"/>
    <n v="1"/>
    <s v="C543887"/>
    <s v="Closed"/>
    <x v="0"/>
  </r>
  <r>
    <s v="Marianna"/>
    <s v="CHIPOLA (15)"/>
    <x v="4"/>
    <x v="1825"/>
    <n v="4"/>
    <x v="2"/>
    <x v="0"/>
    <d v="2019-10-13T13:39:53"/>
    <d v="2019-10-13T10:15:00"/>
    <x v="1"/>
    <x v="9"/>
    <n v="12292.999999481253"/>
    <n v="204.88333332468756"/>
    <n v="819.53333329875022"/>
    <n v="1"/>
    <s v="D543889"/>
    <s v="Closed"/>
    <x v="0"/>
  </r>
  <r>
    <s v="Marianna"/>
    <s v="CAVERNS ROAD (11)"/>
    <x v="9"/>
    <x v="1826"/>
    <n v="1"/>
    <x v="5"/>
    <x v="0"/>
    <d v="2019-10-13T21:34:35"/>
    <d v="2019-10-13T19:29:00"/>
    <x v="1"/>
    <x v="9"/>
    <n v="7534.999999939464"/>
    <n v="125.5833333323244"/>
    <n v="125.5833333323244"/>
    <n v="1"/>
    <s v="C543890"/>
    <s v="Closed"/>
    <x v="0"/>
  </r>
  <r>
    <s v="Marianna"/>
    <s v="CHIPOLA (15)"/>
    <x v="1"/>
    <x v="1827"/>
    <n v="4"/>
    <x v="5"/>
    <x v="0"/>
    <d v="2019-10-14T09:04:00"/>
    <d v="2019-10-14T07:58:00"/>
    <x v="1"/>
    <x v="9"/>
    <n v="3960.0000003352761"/>
    <n v="66.000000005587935"/>
    <n v="264.00000002235174"/>
    <n v="1"/>
    <s v="D543893"/>
    <s v="Closed"/>
    <x v="0"/>
  </r>
  <r>
    <s v="Marianna"/>
    <s v="MARIANNA (14)"/>
    <x v="10"/>
    <x v="1828"/>
    <n v="18"/>
    <x v="1"/>
    <x v="0"/>
    <d v="2019-10-14T11:04:18"/>
    <d v="2019-10-14T10:13:00"/>
    <x v="1"/>
    <x v="9"/>
    <n v="3078.0000003520399"/>
    <n v="51.300000005867332"/>
    <n v="923.40000010561198"/>
    <n v="1"/>
    <s v="D543899"/>
    <s v="Closed"/>
    <x v="0"/>
  </r>
  <r>
    <s v="Marianna"/>
    <s v="ALTHA (12)"/>
    <x v="7"/>
    <x v="1829"/>
    <n v="3"/>
    <x v="1"/>
    <x v="0"/>
    <d v="2019-10-14T15:07:37"/>
    <d v="2019-10-14T13:50:00"/>
    <x v="1"/>
    <x v="9"/>
    <n v="4656.9999998202547"/>
    <n v="77.616666663670912"/>
    <n v="232.84999999101274"/>
    <n v="1"/>
    <s v="D543902"/>
    <s v="Closed"/>
    <x v="0"/>
  </r>
  <r>
    <s v="Marianna"/>
    <s v="ALTHA (12)"/>
    <x v="7"/>
    <x v="1830"/>
    <n v="2"/>
    <x v="2"/>
    <x v="0"/>
    <d v="2019-10-14T18:47:27"/>
    <d v="2019-10-14T16:41:00"/>
    <x v="1"/>
    <x v="9"/>
    <n v="7586.9999995222315"/>
    <n v="126.44999999203719"/>
    <n v="252.89999998407438"/>
    <n v="1"/>
    <s v="D543904"/>
    <s v="Closed"/>
    <x v="9"/>
  </r>
  <r>
    <s v="Marianna"/>
    <s v="MARIANNA (14)"/>
    <x v="10"/>
    <x v="118"/>
    <n v="405"/>
    <x v="2"/>
    <x v="0"/>
    <d v="2019-10-14T19:09:33"/>
    <d v="2019-10-14T17:24:00"/>
    <x v="1"/>
    <x v="9"/>
    <n v="6332.9999999608845"/>
    <n v="105.54999999934807"/>
    <n v="42747.74999973597"/>
    <n v="1"/>
    <s v="D543923"/>
    <s v="Closed"/>
    <x v="0"/>
  </r>
  <r>
    <s v="Marianna"/>
    <s v="CHIPOLA (15)"/>
    <x v="3"/>
    <x v="1831"/>
    <n v="11"/>
    <x v="1"/>
    <x v="0"/>
    <d v="2019-10-15T03:33:32"/>
    <d v="2019-10-15T01:41:59"/>
    <x v="1"/>
    <x v="9"/>
    <n v="6692.9999998770654"/>
    <n v="111.54999999795109"/>
    <n v="1227.049999977462"/>
    <n v="1"/>
    <s v="D543928"/>
    <s v="Closed"/>
    <x v="0"/>
  </r>
  <r>
    <s v="Marianna"/>
    <s v="CHIPOLA (15)"/>
    <x v="3"/>
    <x v="1024"/>
    <n v="6"/>
    <x v="1"/>
    <x v="0"/>
    <d v="2019-10-15T05:14:04"/>
    <d v="2019-10-15T01:43:33"/>
    <x v="1"/>
    <x v="9"/>
    <n v="12630.999999912456"/>
    <n v="210.51666666520759"/>
    <n v="1263.0999999912456"/>
    <n v="1"/>
    <s v="D543930"/>
    <s v="Closed"/>
    <x v="0"/>
  </r>
  <r>
    <s v="Marianna"/>
    <s v="MARIANNA (14)"/>
    <x v="10"/>
    <x v="881"/>
    <n v="14"/>
    <x v="7"/>
    <x v="0"/>
    <d v="2019-10-15T19:34:10"/>
    <d v="2019-10-15T18:23:00"/>
    <x v="1"/>
    <x v="9"/>
    <n v="4269.9999998789281"/>
    <n v="71.166666664648801"/>
    <n v="996.33333330508322"/>
    <n v="1"/>
    <s v="D543937"/>
    <s v="Closed"/>
    <x v="0"/>
  </r>
  <r>
    <s v="Marianna"/>
    <s v="MARIANNA (14)"/>
    <x v="10"/>
    <x v="1832"/>
    <n v="1"/>
    <x v="7"/>
    <x v="0"/>
    <d v="2019-10-15T19:37:00"/>
    <d v="2019-10-15T18:25:00"/>
    <x v="1"/>
    <x v="9"/>
    <n v="4320.0000002514571"/>
    <n v="72.000000004190952"/>
    <n v="72.000000004190952"/>
    <n v="1"/>
    <s v="C543934"/>
    <s v="Closed"/>
    <x v="0"/>
  </r>
  <r>
    <s v="Marianna"/>
    <s v="MARIANNA (14)"/>
    <x v="10"/>
    <x v="1262"/>
    <n v="22"/>
    <x v="1"/>
    <x v="0"/>
    <d v="2019-10-16T03:50:06"/>
    <d v="2019-10-16T02:18:43"/>
    <x v="1"/>
    <x v="9"/>
    <n v="5482.9999999143183"/>
    <n v="91.383333331905305"/>
    <n v="2010.4333333019167"/>
    <n v="1"/>
    <s v="D543941"/>
    <s v="Closed"/>
    <x v="0"/>
  </r>
  <r>
    <s v="Fernandina Beach"/>
    <s v="JL TERRY (23)"/>
    <x v="21"/>
    <x v="1833"/>
    <n v="1"/>
    <x v="2"/>
    <x v="0"/>
    <d v="2019-10-16T10:25:00"/>
    <d v="2019-10-16T08:51:00"/>
    <x v="1"/>
    <x v="9"/>
    <n v="5640.0000001536682"/>
    <n v="94.000000002561137"/>
    <n v="94.000000002561137"/>
    <n v="1"/>
    <s v="C543943"/>
    <s v="Closed"/>
    <x v="0"/>
  </r>
  <r>
    <s v="Fernandina Beach"/>
    <s v="JL TERRY (23)"/>
    <x v="13"/>
    <x v="1834"/>
    <n v="42"/>
    <x v="4"/>
    <x v="0"/>
    <d v="2019-10-16T11:58:06"/>
    <d v="2019-10-16T10:59:41"/>
    <x v="1"/>
    <x v="9"/>
    <n v="3504.9999995855615"/>
    <n v="58.416666659759358"/>
    <n v="2453.499999709893"/>
    <n v="1"/>
    <s v="D543948"/>
    <s v="Closed"/>
    <x v="0"/>
  </r>
  <r>
    <s v="Marianna"/>
    <s v="CHIPOLA (15)"/>
    <x v="0"/>
    <x v="759"/>
    <n v="6"/>
    <x v="1"/>
    <x v="0"/>
    <d v="2019-10-17T13:19:00"/>
    <d v="2019-10-17T12:22:00"/>
    <x v="1"/>
    <x v="9"/>
    <n v="3419.9999998323619"/>
    <n v="56.999999997206032"/>
    <n v="341.99999998323619"/>
    <n v="1"/>
    <s v="D543957"/>
    <s v="Closed"/>
    <x v="0"/>
  </r>
  <r>
    <s v="Marianna"/>
    <s v="CHIPOLA (15)"/>
    <x v="0"/>
    <x v="289"/>
    <n v="338"/>
    <x v="1"/>
    <x v="0"/>
    <d v="2019-10-18T11:55:19"/>
    <d v="2019-10-18T11:08:00"/>
    <x v="1"/>
    <x v="9"/>
    <n v="2838.9999998034909"/>
    <n v="47.316666663391516"/>
    <n v="15993.033332226332"/>
    <n v="1"/>
    <s v="D543993"/>
    <s v="Closed"/>
    <x v="0"/>
  </r>
  <r>
    <s v="Fernandina Beach"/>
    <s v="JL TERRY (23)"/>
    <x v="13"/>
    <x v="1835"/>
    <n v="1"/>
    <x v="5"/>
    <x v="0"/>
    <d v="2019-10-18T15:32:56"/>
    <d v="2019-10-18T15:07:00"/>
    <x v="1"/>
    <x v="9"/>
    <n v="1555.9999997494742"/>
    <n v="25.933333329157904"/>
    <n v="25.933333329157904"/>
    <n v="1"/>
    <s v="C544010"/>
    <s v="Closed"/>
    <x v="0"/>
  </r>
  <r>
    <s v="Fernandina Beach"/>
    <s v="STEPDOWN (22)"/>
    <x v="12"/>
    <x v="1836"/>
    <n v="12"/>
    <x v="1"/>
    <x v="0"/>
    <d v="2019-10-19T08:21:25"/>
    <d v="2019-10-19T07:05:27"/>
    <x v="1"/>
    <x v="9"/>
    <n v="4557.9999999376014"/>
    <n v="75.96666666562669"/>
    <n v="911.59999998752028"/>
    <n v="1"/>
    <s v="D544015"/>
    <s v="Closed"/>
    <x v="0"/>
  </r>
  <r>
    <s v="Marianna"/>
    <s v="MARIANNA (14)"/>
    <x v="10"/>
    <x v="106"/>
    <n v="12"/>
    <x v="14"/>
    <x v="0"/>
    <d v="2019-10-19T10:37:35"/>
    <d v="2019-10-19T09:23:00"/>
    <x v="1"/>
    <x v="9"/>
    <n v="4475.0000000232831"/>
    <n v="74.583333333721384"/>
    <n v="895.00000000465661"/>
    <n v="1"/>
    <s v="D544026"/>
    <s v="Closed"/>
    <x v="0"/>
  </r>
  <r>
    <s v="Marianna"/>
    <s v="ALTHA (12)"/>
    <x v="7"/>
    <x v="1592"/>
    <n v="3"/>
    <x v="14"/>
    <x v="0"/>
    <d v="2019-10-19T11:22:07"/>
    <d v="2019-10-19T10:27:00"/>
    <x v="1"/>
    <x v="9"/>
    <n v="3306.9999998202547"/>
    <n v="55.116666663670912"/>
    <n v="165.34999999101274"/>
    <n v="1"/>
    <s v="D544025"/>
    <s v="Closed"/>
    <x v="0"/>
  </r>
  <r>
    <s v="Marianna"/>
    <s v="MARIANNA (14)"/>
    <x v="5"/>
    <x v="1199"/>
    <n v="1075"/>
    <x v="14"/>
    <x v="0"/>
    <d v="2019-10-19T14:01:05"/>
    <d v="2019-10-19T13:12:59"/>
    <x v="1"/>
    <x v="9"/>
    <n v="2885.9999994747341"/>
    <n v="48.099999991245568"/>
    <n v="51707.499990588985"/>
    <n v="1"/>
    <s v="D544169"/>
    <s v="Closed"/>
    <x v="0"/>
  </r>
  <r>
    <s v="Marianna"/>
    <s v="CHIPOLA (15)"/>
    <x v="1"/>
    <x v="1534"/>
    <n v="4"/>
    <x v="1"/>
    <x v="0"/>
    <d v="2019-10-20T12:29:27"/>
    <d v="2019-10-20T11:21:00"/>
    <x v="1"/>
    <x v="9"/>
    <n v="4107.0000001229346"/>
    <n v="68.45000000204891"/>
    <n v="273.80000000819564"/>
    <n v="1"/>
    <s v="D544185"/>
    <s v="Closed"/>
    <x v="0"/>
  </r>
  <r>
    <s v="Marianna"/>
    <s v="MARIANNA (14)"/>
    <x v="5"/>
    <x v="1837"/>
    <n v="5"/>
    <x v="1"/>
    <x v="0"/>
    <d v="2019-10-20T19:15:33"/>
    <d v="2019-10-20T17:23:00"/>
    <x v="1"/>
    <x v="9"/>
    <n v="6752.9999994440004"/>
    <n v="112.54999999073334"/>
    <n v="562.7499999536667"/>
    <n v="1"/>
    <s v="D544187"/>
    <s v="Closed"/>
    <x v="0"/>
  </r>
  <r>
    <s v="Marianna"/>
    <s v="CHIPOLA (15)"/>
    <x v="1"/>
    <x v="470"/>
    <n v="1"/>
    <x v="4"/>
    <x v="0"/>
    <d v="2019-10-21T12:40:06"/>
    <d v="2019-10-21T09:05:00"/>
    <x v="1"/>
    <x v="9"/>
    <n v="12906.000000075437"/>
    <n v="215.10000000125729"/>
    <n v="215.10000000125729"/>
    <n v="1"/>
    <s v="C544189"/>
    <s v="Closed"/>
    <x v="0"/>
  </r>
  <r>
    <s v="Marianna"/>
    <s v="CAVERNS ROAD (11)"/>
    <x v="9"/>
    <x v="1119"/>
    <n v="8"/>
    <x v="4"/>
    <x v="0"/>
    <d v="2019-10-21T11:45:21"/>
    <d v="2019-10-21T11:07:00"/>
    <x v="1"/>
    <x v="9"/>
    <n v="2301.0000003967434"/>
    <n v="38.35000000661239"/>
    <n v="306.80000005289912"/>
    <n v="1"/>
    <s v="D544190"/>
    <s v="Closed"/>
    <x v="0"/>
  </r>
  <r>
    <s v="Fernandina Beach"/>
    <s v="AIP (24)"/>
    <x v="11"/>
    <x v="1838"/>
    <n v="287"/>
    <x v="7"/>
    <x v="0"/>
    <d v="2019-10-22T04:33:56"/>
    <d v="2019-10-21T23:50:09"/>
    <x v="1"/>
    <x v="9"/>
    <n v="17026.999999699183"/>
    <n v="283.78333332831971"/>
    <n v="81445.816665227758"/>
    <n v="1"/>
    <s v="D544209"/>
    <s v="Closed"/>
    <x v="0"/>
  </r>
  <r>
    <s v="Marianna"/>
    <s v="CHIPOLA (15)"/>
    <x v="3"/>
    <x v="1839"/>
    <n v="2"/>
    <x v="2"/>
    <x v="0"/>
    <d v="2019-10-22T11:01:38"/>
    <d v="2019-10-22T09:35:00"/>
    <x v="1"/>
    <x v="9"/>
    <n v="5197.9999999282882"/>
    <n v="86.633333332138136"/>
    <n v="173.26666666427627"/>
    <n v="1"/>
    <s v="D544219"/>
    <s v="Closed"/>
    <x v="0"/>
  </r>
  <r>
    <s v="Marianna"/>
    <s v="CHIPOLA (15)"/>
    <x v="1"/>
    <x v="1534"/>
    <n v="4"/>
    <x v="2"/>
    <x v="0"/>
    <d v="2019-10-22T10:50:00"/>
    <d v="2019-10-22T09:40:00"/>
    <x v="1"/>
    <x v="9"/>
    <n v="4199.9999998603016"/>
    <n v="69.999999997671694"/>
    <n v="279.99999999068677"/>
    <n v="1"/>
    <s v="D544218"/>
    <s v="Closed"/>
    <x v="0"/>
  </r>
  <r>
    <s v="Marianna"/>
    <s v="CHIPOLA (15)"/>
    <x v="3"/>
    <x v="1840"/>
    <n v="1"/>
    <x v="4"/>
    <x v="0"/>
    <d v="2019-10-22T11:41:32"/>
    <d v="2019-10-22T11:11:00"/>
    <x v="1"/>
    <x v="9"/>
    <n v="1832.0000001462176"/>
    <n v="30.533333335770294"/>
    <n v="30.533333335770294"/>
    <n v="1"/>
    <s v="D544222"/>
    <s v="Closed"/>
    <x v="0"/>
  </r>
  <r>
    <s v="Marianna"/>
    <s v="CAVERNS ROAD (11)"/>
    <x v="9"/>
    <x v="1841"/>
    <n v="1"/>
    <x v="2"/>
    <x v="0"/>
    <d v="2019-10-23T17:19:14"/>
    <d v="2019-10-23T15:51:00"/>
    <x v="1"/>
    <x v="9"/>
    <n v="5294.0000003669411"/>
    <n v="88.233333339449018"/>
    <n v="88.233333339449018"/>
    <n v="1"/>
    <s v="D544228"/>
    <s v="Closed"/>
    <x v="0"/>
  </r>
  <r>
    <s v="Marianna"/>
    <s v="MARIANNA (14)"/>
    <x v="15"/>
    <x v="1390"/>
    <n v="3"/>
    <x v="5"/>
    <x v="0"/>
    <d v="2019-10-23T18:06:59"/>
    <d v="2019-10-23T16:49:00"/>
    <x v="1"/>
    <x v="9"/>
    <n v="4678.9999999338761"/>
    <n v="77.983333332231268"/>
    <n v="233.9499999966938"/>
    <n v="1"/>
    <s v="D544230"/>
    <s v="Closed"/>
    <x v="0"/>
  </r>
  <r>
    <s v="Marianna"/>
    <s v="MARIANNA (14)"/>
    <x v="5"/>
    <x v="1204"/>
    <n v="2"/>
    <x v="1"/>
    <x v="0"/>
    <d v="2019-10-23T20:15:30"/>
    <d v="2019-10-23T19:41:00"/>
    <x v="1"/>
    <x v="9"/>
    <n v="2069.9999998323619"/>
    <n v="34.499999997206032"/>
    <n v="68.999999994412065"/>
    <n v="1"/>
    <s v="D544232"/>
    <s v="Closed"/>
    <x v="0"/>
  </r>
  <r>
    <s v="Marianna"/>
    <s v="MARIANNA (14)"/>
    <x v="10"/>
    <x v="108"/>
    <n v="11"/>
    <x v="4"/>
    <x v="0"/>
    <d v="2019-10-25T13:19:29"/>
    <d v="2019-10-25T11:54:00"/>
    <x v="1"/>
    <x v="9"/>
    <n v="5129.0000001434237"/>
    <n v="85.483333335723728"/>
    <n v="940.31666669296101"/>
    <n v="1"/>
    <s v="D544241"/>
    <s v="Closed"/>
    <x v="0"/>
  </r>
  <r>
    <s v="Marianna"/>
    <s v="CAVERNS ROAD (11)"/>
    <x v="9"/>
    <x v="1119"/>
    <n v="8"/>
    <x v="5"/>
    <x v="0"/>
    <d v="2019-10-25T14:24:19"/>
    <d v="2019-10-25T13:36:03"/>
    <x v="1"/>
    <x v="9"/>
    <n v="2895.9999999264255"/>
    <n v="48.266666665440425"/>
    <n v="386.1333333235234"/>
    <n v="1"/>
    <s v="D544242"/>
    <s v="Closed"/>
    <x v="0"/>
  </r>
  <r>
    <s v="Marianna"/>
    <s v="MARIANNA (14)"/>
    <x v="10"/>
    <x v="881"/>
    <n v="26"/>
    <x v="3"/>
    <x v="0"/>
    <d v="2019-10-26T11:57:00"/>
    <d v="2019-10-26T11:20:00"/>
    <x v="1"/>
    <x v="9"/>
    <n v="2220.0000003213063"/>
    <n v="37.000000005355105"/>
    <n v="962.00000013923272"/>
    <n v="1"/>
    <s v="D544258"/>
    <s v="Closed"/>
    <x v="1"/>
  </r>
  <r>
    <s v="Marianna"/>
    <s v="MARIANNA (14)"/>
    <x v="10"/>
    <x v="881"/>
    <n v="26"/>
    <x v="3"/>
    <x v="0"/>
    <d v="2019-10-26T14:03:00"/>
    <d v="2019-10-26T13:25:00"/>
    <x v="1"/>
    <x v="9"/>
    <n v="2279.9999998882413"/>
    <n v="37.999999998137355"/>
    <n v="987.99999995157123"/>
    <n v="1"/>
    <s v="D544259"/>
    <s v="Closed"/>
    <x v="1"/>
  </r>
  <r>
    <s v="Marianna"/>
    <s v="MARIANNA (14)"/>
    <x v="10"/>
    <x v="108"/>
    <n v="24"/>
    <x v="3"/>
    <x v="0"/>
    <d v="2019-10-26T15:04:00"/>
    <d v="2019-10-26T13:25:00"/>
    <x v="1"/>
    <x v="9"/>
    <n v="5939.9999998742715"/>
    <n v="98.999999997904524"/>
    <n v="2375.9999999497086"/>
    <n v="1"/>
    <s v="D544260"/>
    <s v="Closed"/>
    <x v="1"/>
  </r>
  <r>
    <s v="Marianna"/>
    <s v="CAVERNS ROAD (11)"/>
    <x v="27"/>
    <x v="1207"/>
    <n v="40"/>
    <x v="3"/>
    <x v="0"/>
    <d v="2019-10-26T16:45:00"/>
    <d v="2019-10-26T16:08:00"/>
    <x v="1"/>
    <x v="9"/>
    <n v="2219.9999996926636"/>
    <n v="36.999999994877726"/>
    <n v="1479.999999795109"/>
    <n v="1"/>
    <s v="D544255"/>
    <s v="Closed"/>
    <x v="1"/>
  </r>
  <r>
    <s v="Marianna"/>
    <s v="MARIANNA (14)"/>
    <x v="5"/>
    <x v="1842"/>
    <n v="8"/>
    <x v="1"/>
    <x v="0"/>
    <d v="2019-10-26T23:20:16"/>
    <d v="2019-10-26T20:42:56"/>
    <x v="1"/>
    <x v="9"/>
    <n v="9439.9999995483086"/>
    <n v="157.33333332580514"/>
    <n v="1258.6666666064411"/>
    <n v="1"/>
    <s v="D544248"/>
    <s v="Closed"/>
    <x v="0"/>
  </r>
  <r>
    <s v="Marianna"/>
    <s v="CHIPOLA (15)"/>
    <x v="4"/>
    <x v="1843"/>
    <n v="1"/>
    <x v="1"/>
    <x v="0"/>
    <d v="2019-10-26T23:23:27"/>
    <d v="2019-10-26T20:56:00"/>
    <x v="1"/>
    <x v="9"/>
    <n v="8846.9999998575076"/>
    <n v="147.44999999762513"/>
    <n v="147.44999999762513"/>
    <n v="1"/>
    <s v="D544251"/>
    <s v="Closed"/>
    <x v="0"/>
  </r>
  <r>
    <s v="Marianna"/>
    <s v="ALTHA (12)"/>
    <x v="6"/>
    <x v="1844"/>
    <n v="1"/>
    <x v="1"/>
    <x v="0"/>
    <d v="2019-10-27T12:11:49"/>
    <d v="2019-10-27T10:11:00"/>
    <x v="1"/>
    <x v="9"/>
    <n v="7248.9999997196719"/>
    <n v="120.81666666199453"/>
    <n v="120.81666666199453"/>
    <n v="1"/>
    <s v="C544252"/>
    <s v="Closed"/>
    <x v="0"/>
  </r>
  <r>
    <s v="Marianna"/>
    <s v="MARIANNA (14)"/>
    <x v="15"/>
    <x v="1845"/>
    <n v="1"/>
    <x v="1"/>
    <x v="0"/>
    <d v="2019-10-28T13:25:46"/>
    <d v="2019-10-28T12:42:00"/>
    <x v="1"/>
    <x v="9"/>
    <n v="2625.9999996749684"/>
    <n v="43.766666661249474"/>
    <n v="43.766666661249474"/>
    <n v="1"/>
    <s v="C544256"/>
    <s v="Closed"/>
    <x v="0"/>
  </r>
  <r>
    <s v="Marianna"/>
    <s v="CHIPOLA (15)"/>
    <x v="3"/>
    <x v="1846"/>
    <n v="1"/>
    <x v="2"/>
    <x v="0"/>
    <d v="2019-10-28T20:19:47"/>
    <d v="2019-10-28T18:31:00"/>
    <x v="1"/>
    <x v="9"/>
    <n v="6527.0000000484288"/>
    <n v="108.78333333414048"/>
    <n v="108.78333333414048"/>
    <n v="1"/>
    <s v="C544263"/>
    <s v="Closed"/>
    <x v="9"/>
  </r>
  <r>
    <s v="Marianna"/>
    <s v="CAVERNS ROAD (11)"/>
    <x v="9"/>
    <x v="1847"/>
    <n v="1"/>
    <x v="1"/>
    <x v="0"/>
    <d v="2019-10-29T04:17:05"/>
    <d v="2019-10-29T03:01:14"/>
    <x v="1"/>
    <x v="9"/>
    <n v="4551.0000001871958"/>
    <n v="75.850000003119931"/>
    <n v="75.850000003119931"/>
    <n v="1"/>
    <s v="C544264"/>
    <s v="Closed"/>
    <x v="0"/>
  </r>
  <r>
    <s v="Marianna"/>
    <s v="MARIANNA (14)"/>
    <x v="5"/>
    <x v="1848"/>
    <n v="1"/>
    <x v="1"/>
    <x v="0"/>
    <d v="2019-10-29T05:45:19"/>
    <d v="2019-10-29T04:54:00"/>
    <x v="1"/>
    <x v="9"/>
    <n v="3078.9999999571592"/>
    <n v="51.316666665952653"/>
    <n v="51.316666665952653"/>
    <n v="1"/>
    <s v="C544265"/>
    <s v="Closed"/>
    <x v="0"/>
  </r>
  <r>
    <s v="Fernandina Beach"/>
    <s v="JL TERRY (23)"/>
    <x v="13"/>
    <x v="1849"/>
    <n v="13"/>
    <x v="1"/>
    <x v="0"/>
    <d v="2019-10-29T08:30:26"/>
    <d v="2019-10-29T07:22:00"/>
    <x v="1"/>
    <x v="9"/>
    <n v="4106.0000005178154"/>
    <n v="68.433333341963589"/>
    <n v="889.63333344552666"/>
    <n v="1"/>
    <s v="D544268"/>
    <s v="Closed"/>
    <x v="0"/>
  </r>
  <r>
    <s v="Marianna"/>
    <s v="ALTHA (12)"/>
    <x v="7"/>
    <x v="1850"/>
    <n v="1"/>
    <x v="5"/>
    <x v="0"/>
    <d v="2019-10-29T13:30:00"/>
    <d v="2019-10-29T12:42:00"/>
    <x v="1"/>
    <x v="9"/>
    <n v="2879.9999999580905"/>
    <n v="47.999999999301508"/>
    <n v="47.999999999301508"/>
    <n v="1"/>
    <s v="D544274"/>
    <s v="Closed"/>
    <x v="0"/>
  </r>
  <r>
    <s v="Marianna"/>
    <s v="BLOUNTSTOWN (18)"/>
    <x v="17"/>
    <x v="117"/>
    <n v="29"/>
    <x v="3"/>
    <x v="0"/>
    <d v="2019-10-29T18:52:58"/>
    <d v="2019-10-29T16:40:00"/>
    <x v="1"/>
    <x v="9"/>
    <n v="7977.9999997699633"/>
    <n v="132.96666666283272"/>
    <n v="3856.0333332221489"/>
    <n v="1"/>
    <s v="D544277"/>
    <s v="Closed"/>
    <x v="1"/>
  </r>
  <r>
    <s v="Marianna"/>
    <s v="MARIANNA (14)"/>
    <x v="5"/>
    <x v="1851"/>
    <n v="1"/>
    <x v="1"/>
    <x v="0"/>
    <d v="2019-10-30T19:42:33"/>
    <d v="2019-10-30T18:47:00"/>
    <x v="1"/>
    <x v="9"/>
    <n v="3333.0000002402812"/>
    <n v="55.550000004004687"/>
    <n v="55.550000004004687"/>
    <n v="1"/>
    <s v="C544285"/>
    <s v="Closed"/>
    <x v="0"/>
  </r>
  <r>
    <s v="Marianna"/>
    <s v="BLOUNTSTOWN (18)"/>
    <x v="17"/>
    <x v="117"/>
    <n v="29"/>
    <x v="1"/>
    <x v="0"/>
    <d v="2019-10-31T06:35:41"/>
    <d v="2019-10-31T04:23:00"/>
    <x v="1"/>
    <x v="9"/>
    <n v="7961.0000001965091"/>
    <n v="132.68333333660848"/>
    <n v="3847.816666761646"/>
    <n v="1"/>
    <s v="D544296"/>
    <s v="Closed"/>
    <x v="0"/>
  </r>
  <r>
    <s v="Marianna"/>
    <s v="MARIANNA (14)"/>
    <x v="5"/>
    <x v="1852"/>
    <n v="1"/>
    <x v="1"/>
    <x v="0"/>
    <d v="2019-10-31T12:23:00"/>
    <d v="2019-10-31T11:49:00"/>
    <x v="1"/>
    <x v="9"/>
    <n v="2040.0000003632158"/>
    <n v="34.000000006053597"/>
    <n v="34.000000006053597"/>
    <n v="1"/>
    <s v="D544300"/>
    <s v="Closed"/>
    <x v="0"/>
  </r>
  <r>
    <s v="Marianna"/>
    <s v="CAVERNS ROAD (11)"/>
    <x v="9"/>
    <x v="1000"/>
    <n v="1"/>
    <x v="7"/>
    <x v="0"/>
    <d v="2019-10-31T15:59:00"/>
    <d v="2019-10-31T13:54:19"/>
    <x v="1"/>
    <x v="9"/>
    <n v="7481.0000005178154"/>
    <n v="124.68333334196359"/>
    <n v="124.68333334196359"/>
    <n v="1"/>
    <s v="C544301"/>
    <s v="Closed"/>
    <x v="0"/>
  </r>
  <r>
    <s v="Marianna"/>
    <s v="BLOUNTSTOWN (18)"/>
    <x v="17"/>
    <x v="660"/>
    <n v="57"/>
    <x v="7"/>
    <x v="0"/>
    <d v="2019-10-31T16:10:00"/>
    <d v="2019-10-31T14:51:00"/>
    <x v="1"/>
    <x v="9"/>
    <n v="4739.9999997345731"/>
    <n v="78.999999995576218"/>
    <n v="4502.9999997478444"/>
    <n v="1"/>
    <s v="D544355"/>
    <s v="Closed"/>
    <x v="0"/>
  </r>
  <r>
    <s v="Marianna"/>
    <s v="CHIPOLA (15)"/>
    <x v="0"/>
    <x v="1043"/>
    <n v="27"/>
    <x v="3"/>
    <x v="0"/>
    <d v="2019-10-31T15:50:00"/>
    <d v="2019-10-31T14:57:00"/>
    <x v="1"/>
    <x v="9"/>
    <n v="3179.9999996786937"/>
    <n v="52.999999994644895"/>
    <n v="1430.9999998554122"/>
    <n v="1"/>
    <s v="D544336"/>
    <s v="Closed"/>
    <x v="1"/>
  </r>
  <r>
    <s v="Fernandina Beach"/>
    <s v="AIP (24)"/>
    <x v="2"/>
    <x v="1853"/>
    <n v="6"/>
    <x v="2"/>
    <x v="1"/>
    <d v="2019-10-31T17:21:38"/>
    <d v="2019-10-31T14:59:00"/>
    <x v="1"/>
    <x v="9"/>
    <n v="8558.0000001937151"/>
    <n v="142.63333333656192"/>
    <n v="855.80000001937151"/>
    <n v="1"/>
    <s v="D544385"/>
    <s v="Closed"/>
    <x v="8"/>
  </r>
  <r>
    <s v="Marianna"/>
    <s v="MARIANNA (14)"/>
    <x v="5"/>
    <x v="84"/>
    <n v="246"/>
    <x v="3"/>
    <x v="0"/>
    <d v="2019-10-31T15:38:00"/>
    <d v="2019-10-31T15:03:00"/>
    <x v="1"/>
    <x v="9"/>
    <n v="2099.9999999301508"/>
    <n v="34.999999998835847"/>
    <n v="8609.9999997136183"/>
    <n v="1"/>
    <s v="D544335"/>
    <s v="Closed"/>
    <x v="1"/>
  </r>
  <r>
    <s v="Marianna"/>
    <s v="MARIANNA (14)"/>
    <x v="10"/>
    <x v="302"/>
    <n v="48"/>
    <x v="3"/>
    <x v="0"/>
    <d v="2019-10-31T15:57:44"/>
    <d v="2019-10-31T15:05:00"/>
    <x v="1"/>
    <x v="9"/>
    <n v="3164.0000003390014"/>
    <n v="52.733333338983357"/>
    <n v="2531.2000002712011"/>
    <n v="1"/>
    <s v="D544340"/>
    <s v="Closed"/>
    <x v="1"/>
  </r>
  <r>
    <s v="Marianna"/>
    <s v="CHIPOLA (15)"/>
    <x v="3"/>
    <x v="440"/>
    <n v="213"/>
    <x v="3"/>
    <x v="0"/>
    <d v="2019-10-31T16:39:00"/>
    <d v="2019-10-31T15:51:00"/>
    <x v="1"/>
    <x v="9"/>
    <n v="2879.9999999580905"/>
    <n v="47.999999999301508"/>
    <n v="10223.999999851221"/>
    <n v="1"/>
    <s v="D544363"/>
    <s v="Closed"/>
    <x v="1"/>
  </r>
  <r>
    <s v="Marianna"/>
    <s v="BLOUNTSTOWN (18)"/>
    <x v="17"/>
    <x v="249"/>
    <n v="5"/>
    <x v="3"/>
    <x v="0"/>
    <d v="2019-10-31T16:30:00"/>
    <d v="2019-10-31T15:53:39"/>
    <x v="1"/>
    <x v="9"/>
    <n v="2181.0000000055879"/>
    <n v="36.350000000093132"/>
    <n v="181.75000000046566"/>
    <n v="1"/>
    <s v="D544377"/>
    <s v="Closed"/>
    <x v="1"/>
  </r>
  <r>
    <s v="Marianna"/>
    <s v="MARIANNA (14)"/>
    <x v="5"/>
    <x v="1854"/>
    <n v="1"/>
    <x v="1"/>
    <x v="0"/>
    <d v="2019-10-31T17:58:27"/>
    <d v="2019-10-31T16:36:00"/>
    <x v="1"/>
    <x v="9"/>
    <n v="4947.000000346452"/>
    <n v="82.4500000057742"/>
    <n v="82.4500000057742"/>
    <n v="1"/>
    <s v="C544376"/>
    <s v="Closed"/>
    <x v="0"/>
  </r>
  <r>
    <s v="Marianna"/>
    <s v="CAVERNS ROAD (11)"/>
    <x v="8"/>
    <x v="250"/>
    <n v="17"/>
    <x v="3"/>
    <x v="0"/>
    <d v="2019-10-31T18:44:29"/>
    <d v="2019-10-31T17:03:00"/>
    <x v="1"/>
    <x v="9"/>
    <n v="6089.0000001294538"/>
    <n v="101.4833333354909"/>
    <n v="1725.2166667033453"/>
    <n v="1"/>
    <s v="D544390"/>
    <s v="Closed"/>
    <x v="1"/>
  </r>
  <r>
    <s v="Marianna"/>
    <s v="MARIANNA (14)"/>
    <x v="5"/>
    <x v="571"/>
    <n v="12"/>
    <x v="3"/>
    <x v="0"/>
    <d v="2019-10-31T18:47:46"/>
    <d v="2019-10-31T17:31:00"/>
    <x v="1"/>
    <x v="9"/>
    <n v="4605.9999998426065"/>
    <n v="76.766666664043441"/>
    <n v="921.1999999685213"/>
    <n v="1"/>
    <s v="D544392"/>
    <s v="Closed"/>
    <x v="1"/>
  </r>
  <r>
    <s v="Marianna"/>
    <s v="MARIANNA (14)"/>
    <x v="10"/>
    <x v="1855"/>
    <n v="1"/>
    <x v="2"/>
    <x v="0"/>
    <d v="2019-11-04T12:52:21"/>
    <d v="2019-11-04T09:29:00"/>
    <x v="1"/>
    <x v="10"/>
    <n v="12200.999999977648"/>
    <n v="203.34999999962747"/>
    <n v="203.34999999962747"/>
    <n v="1"/>
    <s v="C544399"/>
    <s v="Closed"/>
    <x v="0"/>
  </r>
  <r>
    <s v="Fernandina Beach"/>
    <s v="JL TERRY (23)"/>
    <x v="13"/>
    <x v="1856"/>
    <n v="1"/>
    <x v="2"/>
    <x v="0"/>
    <d v="2019-11-04T10:39:10"/>
    <d v="2019-11-04T09:36:00"/>
    <x v="1"/>
    <x v="10"/>
    <n v="3789.9999995715916"/>
    <n v="63.166666659526527"/>
    <n v="63.166666659526527"/>
    <n v="1"/>
    <s v="C544400"/>
    <s v="Closed"/>
    <x v="0"/>
  </r>
  <r>
    <s v="Marianna"/>
    <s v="CHIPOLA (15)"/>
    <x v="3"/>
    <x v="1857"/>
    <n v="2"/>
    <x v="2"/>
    <x v="0"/>
    <d v="2019-11-05T17:40:35"/>
    <d v="2019-11-05T16:08:00"/>
    <x v="1"/>
    <x v="10"/>
    <n v="5554.999999771826"/>
    <n v="92.583333329530433"/>
    <n v="185.16666665906087"/>
    <n v="1"/>
    <s v="D544408"/>
    <s v="Closed"/>
    <x v="0"/>
  </r>
  <r>
    <s v="Fernandina Beach"/>
    <s v="STEPDOWN (22)"/>
    <x v="14"/>
    <x v="23"/>
    <n v="1"/>
    <x v="10"/>
    <x v="1"/>
    <d v="2019-11-05T20:56:00"/>
    <d v="2019-11-05T17:51:00"/>
    <x v="1"/>
    <x v="10"/>
    <n v="11099.999999720603"/>
    <n v="184.99999999534339"/>
    <n v="184.99999999534339"/>
    <n v="1"/>
    <s v="C544409"/>
    <s v="Closed"/>
    <x v="0"/>
  </r>
  <r>
    <s v="Fernandina Beach"/>
    <s v="STEPDOWN (22)"/>
    <x v="12"/>
    <x v="856"/>
    <n v="1"/>
    <x v="2"/>
    <x v="0"/>
    <d v="2019-11-05T18:49:00"/>
    <d v="2019-11-05T17:54:00"/>
    <x v="1"/>
    <x v="10"/>
    <n v="3300.0000000698492"/>
    <n v="55.000000001164153"/>
    <n v="55.000000001164153"/>
    <n v="1"/>
    <s v="C544410"/>
    <s v="Closed"/>
    <x v="0"/>
  </r>
  <r>
    <s v="Fernandina Beach"/>
    <s v="STEPDOWN (22)"/>
    <x v="12"/>
    <x v="855"/>
    <n v="1"/>
    <x v="2"/>
    <x v="0"/>
    <d v="2019-11-05T18:50:00"/>
    <d v="2019-11-05T17:59:00"/>
    <x v="1"/>
    <x v="10"/>
    <n v="3059.999999916181"/>
    <n v="50.999999998603016"/>
    <n v="50.999999998603016"/>
    <n v="1"/>
    <s v="C544411"/>
    <s v="Closed"/>
    <x v="0"/>
  </r>
  <r>
    <s v="Fernandina Beach"/>
    <s v="STEPDOWN (22)"/>
    <x v="12"/>
    <x v="854"/>
    <n v="1"/>
    <x v="2"/>
    <x v="0"/>
    <d v="2019-11-05T18:49:00"/>
    <d v="2019-11-05T18:18:00"/>
    <x v="1"/>
    <x v="10"/>
    <n v="1860.0000004051253"/>
    <n v="31.000000006752089"/>
    <n v="31.000000006752089"/>
    <n v="1"/>
    <s v="C544412"/>
    <s v="Closed"/>
    <x v="0"/>
  </r>
  <r>
    <s v="Fernandina Beach"/>
    <s v="STEPDOWN (22)"/>
    <x v="12"/>
    <x v="1858"/>
    <n v="35"/>
    <x v="2"/>
    <x v="0"/>
    <d v="2019-11-06T08:20:41"/>
    <d v="2019-11-06T08:03:00"/>
    <x v="1"/>
    <x v="10"/>
    <n v="1060.9999997075647"/>
    <n v="17.683333328459412"/>
    <n v="618.91666649607942"/>
    <n v="1"/>
    <s v="D544413"/>
    <s v="Closed"/>
    <x v="0"/>
  </r>
  <r>
    <s v="Marianna"/>
    <s v="MARIANNA (14)"/>
    <x v="5"/>
    <x v="1859"/>
    <n v="1"/>
    <x v="4"/>
    <x v="0"/>
    <d v="2019-11-06T09:26:13"/>
    <d v="2019-11-06T08:18:00"/>
    <x v="1"/>
    <x v="10"/>
    <n v="4092.9999999934807"/>
    <n v="68.216666666558012"/>
    <n v="68.216666666558012"/>
    <n v="1"/>
    <s v="C544414"/>
    <s v="Closed"/>
    <x v="0"/>
  </r>
  <r>
    <s v="Marianna"/>
    <s v="CHIPOLA (15)"/>
    <x v="0"/>
    <x v="1860"/>
    <n v="1"/>
    <x v="10"/>
    <x v="0"/>
    <d v="2019-11-08T07:31:23"/>
    <d v="2019-11-08T05:53:15"/>
    <x v="1"/>
    <x v="10"/>
    <n v="5887.9999996628612"/>
    <n v="98.133333327714354"/>
    <n v="98.133333327714354"/>
    <n v="1"/>
    <s v="C544421"/>
    <s v="Closed"/>
    <x v="0"/>
  </r>
  <r>
    <s v="Fernandina Beach"/>
    <s v="AIP (24)"/>
    <x v="20"/>
    <x v="1586"/>
    <n v="21"/>
    <x v="5"/>
    <x v="0"/>
    <d v="2019-11-08T08:14:08"/>
    <d v="2019-11-08T06:32:14"/>
    <x v="1"/>
    <x v="10"/>
    <n v="6113.9999996870756"/>
    <n v="101.89999999478459"/>
    <n v="2139.8999998904765"/>
    <n v="1"/>
    <s v="D544426"/>
    <s v="Closed"/>
    <x v="0"/>
  </r>
  <r>
    <s v="Fernandina Beach"/>
    <s v="JL TERRY (23)"/>
    <x v="22"/>
    <x v="1861"/>
    <n v="1"/>
    <x v="1"/>
    <x v="0"/>
    <d v="2019-11-08T09:23:55"/>
    <d v="2019-11-08T08:56:00"/>
    <x v="1"/>
    <x v="10"/>
    <n v="1674.9999999068677"/>
    <n v="27.916666665114462"/>
    <n v="27.916666665114462"/>
    <n v="1"/>
    <s v="C544427"/>
    <s v="Closed"/>
    <x v="0"/>
  </r>
  <r>
    <s v="Marianna"/>
    <s v="MARIANNA (14)"/>
    <x v="5"/>
    <x v="153"/>
    <n v="13"/>
    <x v="10"/>
    <x v="0"/>
    <d v="2019-11-10T19:01:00"/>
    <d v="2019-11-10T17:32:00"/>
    <x v="1"/>
    <x v="10"/>
    <n v="5339.9999998044223"/>
    <n v="88.999999996740371"/>
    <n v="1156.9999999576248"/>
    <n v="1"/>
    <s v="D544433"/>
    <s v="Closed"/>
    <x v="0"/>
  </r>
  <r>
    <s v="Marianna"/>
    <s v="CHIPOLA (15)"/>
    <x v="3"/>
    <x v="635"/>
    <n v="24"/>
    <x v="1"/>
    <x v="0"/>
    <d v="2019-11-11T10:10:00"/>
    <d v="2019-11-11T09:48:00"/>
    <x v="1"/>
    <x v="10"/>
    <n v="1319.9999999022111"/>
    <n v="21.999999998370185"/>
    <n v="527.99999996088445"/>
    <n v="1"/>
    <s v="D544437"/>
    <s v="Closed"/>
    <x v="0"/>
  </r>
  <r>
    <s v="Marianna"/>
    <s v="MARIANNA (14)"/>
    <x v="16"/>
    <x v="1862"/>
    <n v="2"/>
    <x v="2"/>
    <x v="0"/>
    <d v="2019-11-12T10:16:00"/>
    <d v="2019-11-12T09:44:00"/>
    <x v="1"/>
    <x v="10"/>
    <n v="1919.9999999720603"/>
    <n v="31.999999999534339"/>
    <n v="63.999999999068677"/>
    <n v="1"/>
    <s v="D544439"/>
    <s v="Closed"/>
    <x v="0"/>
  </r>
  <r>
    <s v="Marianna"/>
    <s v="ALTHA (12)"/>
    <x v="7"/>
    <x v="1863"/>
    <n v="7"/>
    <x v="2"/>
    <x v="0"/>
    <d v="2019-11-12T11:50:00"/>
    <d v="2019-11-12T10:43:50"/>
    <x v="1"/>
    <x v="10"/>
    <n v="3970.0000001583248"/>
    <n v="66.166666669305414"/>
    <n v="463.1666666851379"/>
    <n v="1"/>
    <s v="D544442"/>
    <s v="Closed"/>
    <x v="0"/>
  </r>
  <r>
    <s v="Marianna"/>
    <s v="CHIPOLA (15)"/>
    <x v="4"/>
    <x v="1864"/>
    <n v="1"/>
    <x v="4"/>
    <x v="0"/>
    <d v="2019-11-12T17:19:00"/>
    <d v="2019-11-12T16:26:00"/>
    <x v="1"/>
    <x v="10"/>
    <n v="3180.0000003073364"/>
    <n v="53.000000005122274"/>
    <n v="53.000000005122274"/>
    <n v="1"/>
    <s v="D544451"/>
    <s v="Closed"/>
    <x v="0"/>
  </r>
  <r>
    <s v="Marianna"/>
    <s v="CHIPOLA (15)"/>
    <x v="4"/>
    <x v="408"/>
    <n v="2"/>
    <x v="2"/>
    <x v="0"/>
    <d v="2019-11-13T03:25:45"/>
    <d v="2019-11-13T02:08:45"/>
    <x v="1"/>
    <x v="10"/>
    <n v="4619.9999999720603"/>
    <n v="76.999999999534339"/>
    <n v="153.99999999906868"/>
    <n v="1"/>
    <s v="D544450"/>
    <s v="Closed"/>
    <x v="9"/>
  </r>
  <r>
    <s v="Marianna"/>
    <s v="MARIANNA (14)"/>
    <x v="10"/>
    <x v="728"/>
    <n v="7"/>
    <x v="1"/>
    <x v="0"/>
    <d v="2019-11-13T14:33:27"/>
    <d v="2019-11-13T12:52:18"/>
    <x v="1"/>
    <x v="10"/>
    <n v="6068.9999998547137"/>
    <n v="101.14999999757856"/>
    <n v="708.04999998304993"/>
    <n v="1"/>
    <s v="D544458"/>
    <s v="Closed"/>
    <x v="0"/>
  </r>
  <r>
    <s v="Marianna"/>
    <s v="CHIPOLA (15)"/>
    <x v="4"/>
    <x v="1265"/>
    <n v="6"/>
    <x v="4"/>
    <x v="0"/>
    <d v="2019-11-13T22:08:27"/>
    <d v="2019-11-13T20:37:52"/>
    <x v="1"/>
    <x v="10"/>
    <n v="5435.0000000093132"/>
    <n v="90.583333333488554"/>
    <n v="543.50000000093132"/>
    <n v="1"/>
    <s v="D544465"/>
    <s v="Closed"/>
    <x v="0"/>
  </r>
  <r>
    <s v="Marianna"/>
    <s v="CAVERNS ROAD (11)"/>
    <x v="9"/>
    <x v="386"/>
    <n v="5"/>
    <x v="4"/>
    <x v="0"/>
    <d v="2019-11-14T11:13:00"/>
    <d v="2019-11-14T08:58:00"/>
    <x v="1"/>
    <x v="10"/>
    <n v="8100"/>
    <n v="135"/>
    <n v="675"/>
    <n v="1"/>
    <s v="D544875"/>
    <s v="Closed"/>
    <x v="0"/>
  </r>
  <r>
    <s v="Fernandina Beach"/>
    <s v="JL TERRY (23)"/>
    <x v="33"/>
    <x v="1865"/>
    <n v="7185"/>
    <x v="8"/>
    <x v="0"/>
    <d v="2019-11-14T10:56:58"/>
    <d v="2019-11-14T10:05:00"/>
    <x v="1"/>
    <x v="10"/>
    <n v="3117.9999996442348"/>
    <n v="51.966666660737246"/>
    <n v="373380.49995739711"/>
    <n v="1"/>
    <s v="D544871"/>
    <s v="Closed"/>
    <x v="0"/>
  </r>
  <r>
    <s v="Fernandina Beach"/>
    <s v="AIP (24)"/>
    <x v="19"/>
    <x v="51"/>
    <n v="5535"/>
    <x v="8"/>
    <x v="0"/>
    <d v="2019-11-14T10:56:03"/>
    <d v="2019-11-14T10:05:00"/>
    <x v="1"/>
    <x v="10"/>
    <n v="3062.9999999888241"/>
    <n v="51.049999999813735"/>
    <n v="282561.74999896903"/>
    <n v="1"/>
    <s v="D544872"/>
    <s v="Closed"/>
    <x v="0"/>
  </r>
  <r>
    <s v="Marianna"/>
    <s v="CHIPOLA (15)"/>
    <x v="0"/>
    <x v="1866"/>
    <n v="24"/>
    <x v="0"/>
    <x v="1"/>
    <d v="2019-11-14T12:50:00"/>
    <d v="2019-11-14T11:32:18"/>
    <x v="1"/>
    <x v="10"/>
    <n v="4661.9999997317791"/>
    <n v="77.699999995529652"/>
    <n v="1864.7999998927116"/>
    <n v="1"/>
    <s v="D544878"/>
    <s v="Closed"/>
    <x v="0"/>
  </r>
  <r>
    <s v="Marianna"/>
    <s v="BLOUNTSTOWN (18)"/>
    <x v="17"/>
    <x v="1867"/>
    <n v="5"/>
    <x v="1"/>
    <x v="0"/>
    <d v="2019-11-15T09:06:49"/>
    <d v="2019-11-15T07:39:50"/>
    <x v="1"/>
    <x v="10"/>
    <n v="5218.9999998081475"/>
    <n v="86.983333330135792"/>
    <n v="434.91666665067896"/>
    <n v="1"/>
    <s v="D544886"/>
    <s v="Closed"/>
    <x v="0"/>
  </r>
  <r>
    <s v="Fernandina Beach"/>
    <s v="STEPDOWN (22)"/>
    <x v="14"/>
    <x v="237"/>
    <n v="1"/>
    <x v="2"/>
    <x v="0"/>
    <d v="2019-11-15T09:40:43"/>
    <d v="2019-11-15T08:24:00"/>
    <x v="1"/>
    <x v="10"/>
    <n v="4603.0000003986061"/>
    <n v="76.716666673310101"/>
    <n v="76.716666673310101"/>
    <n v="1"/>
    <s v="C544883"/>
    <s v="Closed"/>
    <x v="8"/>
  </r>
  <r>
    <s v="Fernandina Beach"/>
    <s v="AIP (24)"/>
    <x v="11"/>
    <x v="177"/>
    <n v="1"/>
    <x v="5"/>
    <x v="0"/>
    <d v="2019-11-15T09:19:55"/>
    <d v="2019-11-15T08:53:00"/>
    <x v="1"/>
    <x v="10"/>
    <n v="1615.0000003399327"/>
    <n v="26.916666672332212"/>
    <n v="26.916666672332212"/>
    <n v="1"/>
    <s v="C544885"/>
    <s v="Closed"/>
    <x v="0"/>
  </r>
  <r>
    <s v="Fernandina Beach"/>
    <s v="AIP (24)"/>
    <x v="11"/>
    <x v="1868"/>
    <n v="1"/>
    <x v="1"/>
    <x v="0"/>
    <d v="2019-11-15T19:06:48"/>
    <d v="2019-11-15T17:27:00"/>
    <x v="1"/>
    <x v="10"/>
    <n v="5988.0000004079193"/>
    <n v="99.800000006798655"/>
    <n v="99.800000006798655"/>
    <n v="1"/>
    <s v="C544887"/>
    <s v="Closed"/>
    <x v="0"/>
  </r>
  <r>
    <s v="Marianna"/>
    <s v="CAVERNS ROAD (11)"/>
    <x v="9"/>
    <x v="956"/>
    <n v="15"/>
    <x v="1"/>
    <x v="0"/>
    <d v="2019-11-16T12:11:00"/>
    <d v="2019-11-16T10:28:02"/>
    <x v="1"/>
    <x v="10"/>
    <n v="6178.0000001890585"/>
    <n v="102.96666666981764"/>
    <n v="1544.5000000472646"/>
    <n v="1"/>
    <s v="D544891"/>
    <s v="Closed"/>
    <x v="0"/>
  </r>
  <r>
    <s v="Fernandina Beach"/>
    <s v="JL TERRY (23)"/>
    <x v="22"/>
    <x v="1869"/>
    <n v="1"/>
    <x v="5"/>
    <x v="0"/>
    <d v="2019-11-17T09:49:46"/>
    <d v="2019-11-17T08:15:29"/>
    <x v="1"/>
    <x v="10"/>
    <n v="5657.0000003557652"/>
    <n v="94.283333339262754"/>
    <n v="94.283333339262754"/>
    <n v="1"/>
    <s v="C544892"/>
    <s v="Closed"/>
    <x v="0"/>
  </r>
  <r>
    <s v="Fernandina Beach"/>
    <s v="STEPDOWN (22)"/>
    <x v="14"/>
    <x v="1870"/>
    <n v="1"/>
    <x v="6"/>
    <x v="0"/>
    <d v="2019-11-18T11:18:11"/>
    <d v="2019-11-18T10:20:00"/>
    <x v="1"/>
    <x v="10"/>
    <n v="3491.0000000847504"/>
    <n v="58.183333334745839"/>
    <n v="58.183333334745839"/>
    <n v="1"/>
    <s v="C544896"/>
    <s v="Closed"/>
    <x v="0"/>
  </r>
  <r>
    <s v="Marianna"/>
    <s v="MARIANNA (14)"/>
    <x v="10"/>
    <x v="191"/>
    <n v="15"/>
    <x v="1"/>
    <x v="0"/>
    <d v="2019-11-18T14:25:31"/>
    <d v="2019-11-18T13:47:00"/>
    <x v="1"/>
    <x v="10"/>
    <n v="2310.9999995911494"/>
    <n v="38.51666665985249"/>
    <n v="577.74999989778735"/>
    <n v="1"/>
    <s v="D544900"/>
    <s v="Closed"/>
    <x v="0"/>
  </r>
  <r>
    <s v="Fernandina Beach"/>
    <s v="STEPDOWN (22)"/>
    <x v="14"/>
    <x v="1243"/>
    <n v="8"/>
    <x v="1"/>
    <x v="0"/>
    <d v="2019-11-19T07:51:16"/>
    <d v="2019-11-19T07:16:00"/>
    <x v="1"/>
    <x v="10"/>
    <n v="2116.0000005271286"/>
    <n v="35.266666675452143"/>
    <n v="282.13333340361714"/>
    <n v="1"/>
    <s v="D544903"/>
    <s v="Closed"/>
    <x v="0"/>
  </r>
  <r>
    <s v="Marianna"/>
    <s v="MARIANNA (14)"/>
    <x v="5"/>
    <x v="1871"/>
    <n v="1"/>
    <x v="5"/>
    <x v="0"/>
    <d v="2019-11-19T18:23:21"/>
    <d v="2019-11-19T18:00:00"/>
    <x v="1"/>
    <x v="10"/>
    <n v="1400.9999999776483"/>
    <n v="23.349999999627471"/>
    <n v="23.349999999627471"/>
    <n v="1"/>
    <s v="D544905"/>
    <s v="Closed"/>
    <x v="0"/>
  </r>
  <r>
    <s v="Fernandina Beach"/>
    <s v="JL TERRY (23)"/>
    <x v="13"/>
    <x v="266"/>
    <n v="1"/>
    <x v="5"/>
    <x v="0"/>
    <d v="2019-11-20T15:29:13"/>
    <d v="2019-11-20T15:00:57"/>
    <x v="1"/>
    <x v="10"/>
    <n v="1695.9999997867271"/>
    <n v="28.266666663112119"/>
    <n v="28.266666663112119"/>
    <n v="1"/>
    <s v="C544906"/>
    <s v="Closed"/>
    <x v="0"/>
  </r>
  <r>
    <s v="Fernandina Beach"/>
    <s v="AIP (24)"/>
    <x v="2"/>
    <x v="1872"/>
    <n v="1"/>
    <x v="2"/>
    <x v="1"/>
    <d v="2019-11-22T14:13:00"/>
    <d v="2019-11-22T13:25:00"/>
    <x v="1"/>
    <x v="10"/>
    <n v="2879.9999999580905"/>
    <n v="47.999999999301508"/>
    <n v="47.999999999301508"/>
    <n v="1"/>
    <s v="C544914"/>
    <s v="Closed"/>
    <x v="0"/>
  </r>
  <r>
    <s v="Marianna"/>
    <s v="CHIPOLA (15)"/>
    <x v="3"/>
    <x v="303"/>
    <n v="4"/>
    <x v="1"/>
    <x v="0"/>
    <d v="2019-11-23T13:24:37"/>
    <d v="2019-11-23T12:57:00"/>
    <x v="1"/>
    <x v="10"/>
    <n v="1657.0000000996515"/>
    <n v="27.616666668327525"/>
    <n v="110.4666666733101"/>
    <n v="1"/>
    <s v="D544918"/>
    <s v="Closed"/>
    <x v="0"/>
  </r>
  <r>
    <s v="Marianna"/>
    <s v="MARIANNA (14)"/>
    <x v="5"/>
    <x v="89"/>
    <n v="58"/>
    <x v="1"/>
    <x v="0"/>
    <d v="2019-11-23T14:44:09"/>
    <d v="2019-11-23T13:17:13"/>
    <x v="1"/>
    <x v="10"/>
    <n v="5216.0000003641471"/>
    <n v="86.933333339402452"/>
    <n v="5042.1333336853422"/>
    <n v="1"/>
    <s v="D544924"/>
    <s v="Closed"/>
    <x v="0"/>
  </r>
  <r>
    <s v="Marianna"/>
    <s v="CAVERNS ROAD (11)"/>
    <x v="8"/>
    <x v="298"/>
    <n v="7"/>
    <x v="1"/>
    <x v="0"/>
    <d v="2019-11-23T15:28:44"/>
    <d v="2019-11-23T14:59:00"/>
    <x v="1"/>
    <x v="10"/>
    <n v="1784.0000002412125"/>
    <n v="29.733333337353542"/>
    <n v="208.1333333614748"/>
    <n v="1"/>
    <s v="D544928"/>
    <s v="Closed"/>
    <x v="0"/>
  </r>
  <r>
    <s v="Marianna"/>
    <s v="MARIANNA (14)"/>
    <x v="29"/>
    <x v="890"/>
    <n v="25"/>
    <x v="2"/>
    <x v="0"/>
    <d v="2019-11-23T17:14:31"/>
    <d v="2019-11-23T15:55:00"/>
    <x v="1"/>
    <x v="10"/>
    <n v="4771.0000000661239"/>
    <n v="79.516666667768732"/>
    <n v="1987.9166666942183"/>
    <n v="1"/>
    <s v="D544934"/>
    <s v="Closed"/>
    <x v="0"/>
  </r>
  <r>
    <s v="Marianna"/>
    <s v="MARIANNA (14)"/>
    <x v="29"/>
    <x v="890"/>
    <n v="25"/>
    <x v="7"/>
    <x v="1"/>
    <d v="2019-11-23T20:49:55"/>
    <d v="2019-11-23T17:38:00"/>
    <x v="1"/>
    <x v="10"/>
    <n v="11514.999999920838"/>
    <n v="191.91666666534729"/>
    <n v="4797.9166666336823"/>
    <n v="1"/>
    <s v="D544946"/>
    <s v="Closed"/>
    <x v="0"/>
  </r>
  <r>
    <s v="Marianna"/>
    <s v="CAVERNS ROAD (11)"/>
    <x v="9"/>
    <x v="1873"/>
    <n v="2"/>
    <x v="4"/>
    <x v="0"/>
    <d v="2019-11-25T14:25:06"/>
    <d v="2019-11-25T13:25:00"/>
    <x v="1"/>
    <x v="10"/>
    <n v="3605.9999999357387"/>
    <n v="60.099999998928979"/>
    <n v="120.19999999785796"/>
    <n v="1"/>
    <s v="D544952"/>
    <s v="Closed"/>
    <x v="0"/>
  </r>
  <r>
    <s v="Marianna"/>
    <s v="MARIANNA (14)"/>
    <x v="15"/>
    <x v="1874"/>
    <n v="3"/>
    <x v="5"/>
    <x v="0"/>
    <d v="2019-11-26T04:54:01"/>
    <d v="2019-11-26T03:34:00"/>
    <x v="1"/>
    <x v="10"/>
    <n v="4801.0000001639128"/>
    <n v="80.016666669398546"/>
    <n v="240.05000000819564"/>
    <n v="1"/>
    <s v="D544957"/>
    <s v="Closed"/>
    <x v="0"/>
  </r>
  <r>
    <s v="Fernandina Beach"/>
    <s v="JL TERRY (23)"/>
    <x v="22"/>
    <x v="1875"/>
    <n v="6"/>
    <x v="5"/>
    <x v="0"/>
    <d v="2019-11-27T07:39:05"/>
    <d v="2019-11-27T07:16:00"/>
    <x v="1"/>
    <x v="10"/>
    <n v="1385.0000000093132"/>
    <n v="23.083333333488554"/>
    <n v="138.50000000093132"/>
    <n v="1"/>
    <s v="D544960"/>
    <s v="Closed"/>
    <x v="0"/>
  </r>
  <r>
    <s v="Marianna"/>
    <s v="ALTHA (12)"/>
    <x v="7"/>
    <x v="766"/>
    <n v="1"/>
    <x v="4"/>
    <x v="0"/>
    <d v="2019-11-27T10:57:46"/>
    <d v="2019-11-27T09:48:00"/>
    <x v="1"/>
    <x v="10"/>
    <n v="4185.9999997308478"/>
    <n v="69.766666662180796"/>
    <n v="69.766666662180796"/>
    <n v="1"/>
    <s v="D544963"/>
    <s v="Closed"/>
    <x v="0"/>
  </r>
  <r>
    <s v="Fernandina Beach"/>
    <s v="JL TERRY (23)"/>
    <x v="13"/>
    <x v="1876"/>
    <n v="1"/>
    <x v="1"/>
    <x v="0"/>
    <d v="2019-11-27T21:11:24"/>
    <d v="2019-11-27T19:30:00"/>
    <x v="1"/>
    <x v="10"/>
    <n v="6084.0000002179295"/>
    <n v="101.40000000363216"/>
    <n v="101.40000000363216"/>
    <n v="1"/>
    <s v="C544965"/>
    <s v="Closed"/>
    <x v="0"/>
  </r>
  <r>
    <s v="Marianna"/>
    <s v="CHIPOLA (15)"/>
    <x v="0"/>
    <x v="759"/>
    <n v="19"/>
    <x v="1"/>
    <x v="0"/>
    <d v="2019-12-01T09:16:30"/>
    <d v="2019-12-01T08:20:28"/>
    <x v="1"/>
    <x v="11"/>
    <n v="3362.0000001043081"/>
    <n v="56.033333335071802"/>
    <n v="1064.6333333663642"/>
    <n v="1"/>
    <s v="D544968"/>
    <s v="Closed"/>
    <x v="0"/>
  </r>
  <r>
    <s v="Fernandina Beach"/>
    <s v="JL TERRY (23)"/>
    <x v="18"/>
    <x v="1877"/>
    <n v="14"/>
    <x v="1"/>
    <x v="0"/>
    <d v="2019-12-01T13:22:16"/>
    <d v="2019-12-01T12:31:33"/>
    <x v="1"/>
    <x v="11"/>
    <n v="3043.0000003427267"/>
    <n v="50.716666672378778"/>
    <n v="710.0333334133029"/>
    <n v="1"/>
    <s v="D544977"/>
    <s v="Closed"/>
    <x v="0"/>
  </r>
  <r>
    <s v="Marianna"/>
    <s v="CAVERNS ROAD (11)"/>
    <x v="9"/>
    <x v="43"/>
    <n v="1"/>
    <x v="3"/>
    <x v="0"/>
    <d v="2019-12-01T17:30:06"/>
    <d v="2019-12-01T17:21:00"/>
    <x v="1"/>
    <x v="11"/>
    <n v="546.00000001955777"/>
    <n v="9.1000000003259629"/>
    <n v="9.1000000003259629"/>
    <n v="1"/>
    <s v="D544982"/>
    <s v="Closed"/>
    <x v="1"/>
  </r>
  <r>
    <s v="Marianna"/>
    <s v="CHIPOLA (15)"/>
    <x v="3"/>
    <x v="75"/>
    <n v="1155"/>
    <x v="3"/>
    <x v="0"/>
    <d v="2019-12-02T02:28:33"/>
    <d v="2019-12-02T01:09:00"/>
    <x v="1"/>
    <x v="11"/>
    <n v="4772.9999999050051"/>
    <n v="79.549999998416752"/>
    <n v="91880.249998171348"/>
    <n v="1"/>
    <s v="D545058"/>
    <s v="Closed"/>
    <x v="1"/>
  </r>
  <r>
    <s v="Marianna"/>
    <s v="CAVERNS ROAD (11)"/>
    <x v="9"/>
    <x v="1878"/>
    <n v="10"/>
    <x v="1"/>
    <x v="0"/>
    <d v="2019-12-02T04:28:44"/>
    <d v="2019-12-02T01:24:13"/>
    <x v="1"/>
    <x v="11"/>
    <n v="11070.999999856576"/>
    <n v="184.51666666427627"/>
    <n v="1845.1666666427627"/>
    <n v="1"/>
    <s v="D545109"/>
    <s v="Closed"/>
    <x v="0"/>
  </r>
  <r>
    <s v="Marianna"/>
    <s v="ALTHA (12)"/>
    <x v="7"/>
    <x v="19"/>
    <n v="6"/>
    <x v="4"/>
    <x v="0"/>
    <d v="2019-12-02T11:36:00"/>
    <d v="2019-12-02T10:00:46"/>
    <x v="1"/>
    <x v="11"/>
    <n v="5713.9999998500571"/>
    <n v="95.233333330834284"/>
    <n v="571.39999998500571"/>
    <n v="1"/>
    <s v="D545116"/>
    <s v="Closed"/>
    <x v="0"/>
  </r>
  <r>
    <s v="Fernandina Beach"/>
    <s v="STEPDOWN (22)"/>
    <x v="24"/>
    <x v="1879"/>
    <n v="52"/>
    <x v="2"/>
    <x v="0"/>
    <d v="2019-12-02T19:31:07"/>
    <d v="2019-12-02T17:46:00"/>
    <x v="1"/>
    <x v="11"/>
    <n v="6307.0000001695007"/>
    <n v="105.11666666949168"/>
    <n v="5466.0666668135673"/>
    <n v="1"/>
    <s v="D545136"/>
    <s v="Closed"/>
    <x v="0"/>
  </r>
  <r>
    <s v="Fernandina Beach"/>
    <s v="AIP (24)"/>
    <x v="2"/>
    <x v="1154"/>
    <n v="793"/>
    <x v="2"/>
    <x v="0"/>
    <d v="2019-12-03T08:50:20"/>
    <d v="2019-12-03T08:03:00"/>
    <x v="1"/>
    <x v="11"/>
    <n v="2840.0000000372529"/>
    <n v="47.333333333954215"/>
    <n v="37535.333333825693"/>
    <n v="1"/>
    <s v="D545160"/>
    <s v="Closed"/>
    <x v="0"/>
  </r>
  <r>
    <s v="Fernandina Beach"/>
    <s v="JL TERRY (23)"/>
    <x v="18"/>
    <x v="1880"/>
    <n v="1"/>
    <x v="5"/>
    <x v="0"/>
    <d v="2019-12-03T09:47:23"/>
    <d v="2019-12-03T08:31:00"/>
    <x v="1"/>
    <x v="11"/>
    <n v="4583.0000001238659"/>
    <n v="76.383333335397765"/>
    <n v="76.383333335397765"/>
    <n v="1"/>
    <s v="C545161"/>
    <s v="Closed"/>
    <x v="0"/>
  </r>
  <r>
    <s v="Marianna"/>
    <s v="MARIANNA (14)"/>
    <x v="16"/>
    <x v="1881"/>
    <n v="9"/>
    <x v="0"/>
    <x v="0"/>
    <d v="2019-12-03T15:29:33"/>
    <d v="2019-12-03T14:58:00"/>
    <x v="1"/>
    <x v="11"/>
    <n v="1892.9999999469146"/>
    <n v="31.549999999115244"/>
    <n v="283.94999999203719"/>
    <n v="1"/>
    <s v="D545169"/>
    <s v="Closed"/>
    <x v="0"/>
  </r>
  <r>
    <s v="Fernandina Beach"/>
    <s v="JL TERRY (23)"/>
    <x v="25"/>
    <x v="23"/>
    <n v="1"/>
    <x v="2"/>
    <x v="0"/>
    <d v="2019-12-03T20:47:00"/>
    <d v="2019-12-03T19:16:00"/>
    <x v="1"/>
    <x v="11"/>
    <n v="5460.0000001955777"/>
    <n v="91.000000003259629"/>
    <n v="91.000000003259629"/>
    <n v="1"/>
    <s v="C545171"/>
    <s v="Closed"/>
    <x v="0"/>
  </r>
  <r>
    <s v="Fernandina Beach"/>
    <s v="JL TERRY (23)"/>
    <x v="18"/>
    <x v="202"/>
    <n v="176"/>
    <x v="2"/>
    <x v="0"/>
    <d v="2019-12-03T20:48:35"/>
    <d v="2019-12-03T20:05:00"/>
    <x v="1"/>
    <x v="11"/>
    <n v="2615.0000002468005"/>
    <n v="43.583333337446675"/>
    <n v="7670.6666673906147"/>
    <n v="1"/>
    <s v="D545191"/>
    <s v="Closed"/>
    <x v="0"/>
  </r>
  <r>
    <s v="Fernandina Beach"/>
    <s v="JL TERRY (23)"/>
    <x v="18"/>
    <x v="1882"/>
    <n v="2"/>
    <x v="5"/>
    <x v="0"/>
    <d v="2019-12-03T22:43:48"/>
    <d v="2019-12-03T21:29:21"/>
    <x v="1"/>
    <x v="11"/>
    <n v="4467.0000000391155"/>
    <n v="74.450000000651926"/>
    <n v="148.90000000130385"/>
    <n v="1"/>
    <s v="D545193"/>
    <s v="Closed"/>
    <x v="0"/>
  </r>
  <r>
    <s v="Marianna"/>
    <s v="ALTHA (12)"/>
    <x v="7"/>
    <x v="1144"/>
    <n v="46"/>
    <x v="6"/>
    <x v="0"/>
    <d v="2019-12-04T11:03:34"/>
    <d v="2019-12-04T10:14:00"/>
    <x v="1"/>
    <x v="11"/>
    <n v="2973.9999999292195"/>
    <n v="49.566666665486991"/>
    <n v="2280.0666666124016"/>
    <n v="1"/>
    <s v="D545195"/>
    <s v="Closed"/>
    <x v="0"/>
  </r>
  <r>
    <s v="Marianna"/>
    <s v="CHIPOLA (15)"/>
    <x v="0"/>
    <x v="1883"/>
    <n v="1"/>
    <x v="2"/>
    <x v="0"/>
    <d v="2019-12-04T17:55:20"/>
    <d v="2019-12-04T15:32:00"/>
    <x v="1"/>
    <x v="11"/>
    <n v="8599.9999999534339"/>
    <n v="143.33333333255723"/>
    <n v="143.33333333255723"/>
    <n v="1"/>
    <s v="D545199"/>
    <s v="Closed"/>
    <x v="0"/>
  </r>
  <r>
    <s v="Marianna"/>
    <s v="CAVERNS ROAD (11)"/>
    <x v="9"/>
    <x v="1884"/>
    <n v="1"/>
    <x v="2"/>
    <x v="0"/>
    <d v="2019-12-04T21:09:13"/>
    <d v="2019-12-04T20:10:00"/>
    <x v="1"/>
    <x v="11"/>
    <n v="3552.9999994905666"/>
    <n v="59.216666658176109"/>
    <n v="59.216666658176109"/>
    <n v="1"/>
    <s v="D545201"/>
    <s v="Closed"/>
    <x v="0"/>
  </r>
  <r>
    <s v="Marianna"/>
    <s v="MARIANNA (14)"/>
    <x v="16"/>
    <x v="1885"/>
    <n v="3"/>
    <x v="2"/>
    <x v="0"/>
    <d v="2019-12-07T13:25:51"/>
    <d v="2019-12-07T11:14:52"/>
    <x v="1"/>
    <x v="11"/>
    <n v="7859.0000002412125"/>
    <n v="130.98333333735354"/>
    <n v="392.95000001206063"/>
    <n v="1"/>
    <s v="D545205"/>
    <s v="Closed"/>
    <x v="0"/>
  </r>
  <r>
    <s v="Fernandina Beach"/>
    <s v="AIP (24)"/>
    <x v="11"/>
    <x v="1886"/>
    <n v="6"/>
    <x v="5"/>
    <x v="0"/>
    <d v="2019-12-07T18:30:46"/>
    <d v="2019-12-07T17:26:10"/>
    <x v="1"/>
    <x v="11"/>
    <n v="3876.0000001871958"/>
    <n v="64.600000003119931"/>
    <n v="387.60000001871958"/>
    <n v="1"/>
    <s v="D545209"/>
    <s v="Closed"/>
    <x v="0"/>
  </r>
  <r>
    <s v="Marianna"/>
    <s v="CHIPOLA (15)"/>
    <x v="3"/>
    <x v="1887"/>
    <n v="3"/>
    <x v="1"/>
    <x v="0"/>
    <d v="2019-12-08T17:29:22"/>
    <d v="2019-12-08T14:42:57"/>
    <x v="1"/>
    <x v="11"/>
    <n v="9984.9999999627471"/>
    <n v="166.41666666604578"/>
    <n v="499.24999999813735"/>
    <n v="1"/>
    <s v="D545211"/>
    <s v="Closed"/>
    <x v="0"/>
  </r>
  <r>
    <s v="Marianna"/>
    <s v="CAVERNS ROAD (11)"/>
    <x v="9"/>
    <x v="1888"/>
    <n v="3"/>
    <x v="2"/>
    <x v="0"/>
    <d v="2019-12-09T09:24:40"/>
    <d v="2019-12-09T08:01:00"/>
    <x v="1"/>
    <x v="11"/>
    <n v="5020.0000004377216"/>
    <n v="83.666666673962027"/>
    <n v="251.00000002188608"/>
    <n v="1"/>
    <s v="D545215"/>
    <s v="Closed"/>
    <x v="0"/>
  </r>
  <r>
    <s v="Fernandina Beach"/>
    <s v="STEPDOWN (22)"/>
    <x v="14"/>
    <x v="1889"/>
    <n v="8"/>
    <x v="5"/>
    <x v="0"/>
    <d v="2019-12-09T17:28:52"/>
    <d v="2019-12-09T16:29:00"/>
    <x v="1"/>
    <x v="11"/>
    <n v="3592.0000004349276"/>
    <n v="59.866666673915461"/>
    <n v="478.93333339132369"/>
    <n v="1"/>
    <s v="D545217"/>
    <s v="Closed"/>
    <x v="0"/>
  </r>
  <r>
    <s v="Marianna"/>
    <s v="ALTHA (12)"/>
    <x v="7"/>
    <x v="1890"/>
    <n v="1"/>
    <x v="10"/>
    <x v="0"/>
    <d v="2019-12-10T20:42:33"/>
    <d v="2019-12-10T19:02:00"/>
    <x v="1"/>
    <x v="11"/>
    <n v="6032.9999996116385"/>
    <n v="100.54999999352731"/>
    <n v="100.54999999352731"/>
    <n v="1"/>
    <s v="C545218"/>
    <s v="Closed"/>
    <x v="0"/>
  </r>
  <r>
    <s v="Marianna"/>
    <s v="MARIANNA (14)"/>
    <x v="10"/>
    <x v="1891"/>
    <n v="1"/>
    <x v="10"/>
    <x v="0"/>
    <d v="2019-12-10T21:41:52"/>
    <d v="2019-12-10T19:34:00"/>
    <x v="1"/>
    <x v="11"/>
    <n v="7671.9999999040738"/>
    <n v="127.8666666650679"/>
    <n v="127.8666666650679"/>
    <n v="1"/>
    <s v="C545221"/>
    <s v="Closed"/>
    <x v="0"/>
  </r>
  <r>
    <s v="Marianna"/>
    <s v="MARIANNA (14)"/>
    <x v="10"/>
    <x v="1892"/>
    <n v="1"/>
    <x v="10"/>
    <x v="0"/>
    <d v="2019-12-10T21:36:39"/>
    <d v="2019-12-10T19:35:00"/>
    <x v="1"/>
    <x v="11"/>
    <n v="7299.0000000922009"/>
    <n v="121.65000000153668"/>
    <n v="121.65000000153668"/>
    <n v="1"/>
    <s v="C545219"/>
    <s v="Closed"/>
    <x v="0"/>
  </r>
  <r>
    <s v="Marianna"/>
    <s v="MARIANNA (14)"/>
    <x v="10"/>
    <x v="1893"/>
    <n v="6"/>
    <x v="10"/>
    <x v="0"/>
    <d v="2019-12-10T22:39:54"/>
    <d v="2019-12-10T19:36:43"/>
    <x v="1"/>
    <x v="11"/>
    <n v="10991.000000014901"/>
    <n v="183.18333333358169"/>
    <n v="1099.1000000014901"/>
    <n v="1"/>
    <s v="D545222"/>
    <s v="Closed"/>
    <x v="0"/>
  </r>
  <r>
    <s v="Marianna"/>
    <s v="MARIANNA (14)"/>
    <x v="16"/>
    <x v="1894"/>
    <n v="1"/>
    <x v="4"/>
    <x v="1"/>
    <d v="2019-12-11T17:47:04"/>
    <d v="2019-12-11T17:15:00"/>
    <x v="1"/>
    <x v="11"/>
    <n v="1924.0000002784654"/>
    <n v="32.066666671307757"/>
    <n v="32.066666671307757"/>
    <n v="1"/>
    <s v="C545224"/>
    <s v="Closed"/>
    <x v="0"/>
  </r>
  <r>
    <s v="Marianna"/>
    <s v="MARIANNA (14)"/>
    <x v="5"/>
    <x v="87"/>
    <n v="146"/>
    <x v="1"/>
    <x v="0"/>
    <d v="2019-12-12T10:23:59"/>
    <d v="2019-12-12T09:34:00"/>
    <x v="1"/>
    <x v="11"/>
    <n v="2999.000000115484"/>
    <n v="49.983333335258067"/>
    <n v="7297.5666669476777"/>
    <n v="1"/>
    <s v="D545233"/>
    <s v="Closed"/>
    <x v="0"/>
  </r>
  <r>
    <s v="Marianna"/>
    <s v="MARIANNA (14)"/>
    <x v="10"/>
    <x v="1895"/>
    <n v="1"/>
    <x v="2"/>
    <x v="0"/>
    <d v="2019-12-12T20:26:55"/>
    <d v="2019-12-12T18:42:00"/>
    <x v="1"/>
    <x v="11"/>
    <n v="6294.9999998789281"/>
    <n v="104.9166666646488"/>
    <n v="104.9166666646488"/>
    <n v="1"/>
    <s v="C545237"/>
    <s v="Closed"/>
    <x v="9"/>
  </r>
  <r>
    <s v="Fernandina Beach"/>
    <s v="AIP (24)"/>
    <x v="11"/>
    <x v="1896"/>
    <n v="2"/>
    <x v="2"/>
    <x v="0"/>
    <d v="2019-12-13T07:43:38"/>
    <d v="2019-12-13T07:09:00"/>
    <x v="1"/>
    <x v="11"/>
    <n v="2077.9999998165295"/>
    <n v="34.633333330275491"/>
    <n v="69.266666660550982"/>
    <n v="1"/>
    <s v="D545240"/>
    <s v="Closed"/>
    <x v="0"/>
  </r>
  <r>
    <s v="Marianna"/>
    <s v="CHIPOLA (15)"/>
    <x v="3"/>
    <x v="1897"/>
    <n v="1"/>
    <x v="7"/>
    <x v="0"/>
    <d v="2019-12-13T07:58:17"/>
    <d v="2019-12-13T07:15:00"/>
    <x v="1"/>
    <x v="11"/>
    <n v="2596.9999998109415"/>
    <n v="43.283333330182359"/>
    <n v="43.283333330182359"/>
    <n v="1"/>
    <s v="C545239"/>
    <s v="Closed"/>
    <x v="0"/>
  </r>
  <r>
    <s v="Fernandina Beach"/>
    <s v="JL TERRY (23)"/>
    <x v="23"/>
    <x v="1898"/>
    <n v="1634"/>
    <x v="7"/>
    <x v="0"/>
    <d v="2019-12-13T09:19:47"/>
    <d v="2019-12-13T08:22:00"/>
    <x v="1"/>
    <x v="11"/>
    <n v="3467.0000001322478"/>
    <n v="57.783333335537463"/>
    <n v="94417.966670268215"/>
    <n v="1"/>
    <s v="D545321"/>
    <s v="Closed"/>
    <x v="0"/>
  </r>
  <r>
    <s v="Fernandina Beach"/>
    <s v="STEPDOWN (22)"/>
    <x v="24"/>
    <x v="972"/>
    <n v="494"/>
    <x v="7"/>
    <x v="0"/>
    <d v="2019-12-13T09:25:03"/>
    <d v="2019-12-13T08:23:00"/>
    <x v="1"/>
    <x v="11"/>
    <n v="3722.9999996256083"/>
    <n v="62.049999993760139"/>
    <n v="30652.699996917509"/>
    <n v="1"/>
    <s v="D545327"/>
    <s v="Closed"/>
    <x v="0"/>
  </r>
  <r>
    <s v="Fernandina Beach"/>
    <s v="JL TERRY (23)"/>
    <x v="23"/>
    <x v="1898"/>
    <n v="1634"/>
    <x v="7"/>
    <x v="0"/>
    <d v="2019-12-13T10:00:13"/>
    <d v="2019-12-13T09:22:00"/>
    <x v="1"/>
    <x v="11"/>
    <n v="2292.9999997839332"/>
    <n v="38.216666663065553"/>
    <n v="62446.033327449113"/>
    <n v="1"/>
    <s v="D545390"/>
    <s v="Closed"/>
    <x v="0"/>
  </r>
  <r>
    <s v="Marianna"/>
    <s v="BLOUNTSTOWN (18)"/>
    <x v="17"/>
    <x v="387"/>
    <n v="757"/>
    <x v="2"/>
    <x v="0"/>
    <d v="2019-12-14T03:15:07"/>
    <d v="2019-12-14T01:07:13"/>
    <x v="1"/>
    <x v="11"/>
    <n v="7674.0000003715977"/>
    <n v="127.9000000061933"/>
    <n v="96820.300004688324"/>
    <n v="1"/>
    <s v="D545424"/>
    <s v="Closed"/>
    <x v="0"/>
  </r>
  <r>
    <s v="Marianna"/>
    <s v="MARIANNA (14)"/>
    <x v="15"/>
    <x v="1899"/>
    <n v="1"/>
    <x v="1"/>
    <x v="0"/>
    <d v="2019-12-14T14:35:44"/>
    <d v="2019-12-14T12:30:00"/>
    <x v="1"/>
    <x v="11"/>
    <n v="7543.9999995287508"/>
    <n v="125.73333332547918"/>
    <n v="125.73333332547918"/>
    <n v="1"/>
    <s v="C545432"/>
    <s v="Closed"/>
    <x v="0"/>
  </r>
  <r>
    <s v="Fernandina Beach"/>
    <s v="JL TERRY (23)"/>
    <x v="25"/>
    <x v="1900"/>
    <n v="12"/>
    <x v="10"/>
    <x v="0"/>
    <d v="2019-12-16T13:00:26"/>
    <d v="2019-12-16T11:10:00"/>
    <x v="1"/>
    <x v="11"/>
    <n v="6625.9999999310821"/>
    <n v="110.4333333321847"/>
    <n v="1325.1999999862164"/>
    <n v="1"/>
    <s v="D545439"/>
    <s v="Closed"/>
    <x v="0"/>
  </r>
  <r>
    <s v="Fernandina Beach"/>
    <s v="JL TERRY (23)"/>
    <x v="25"/>
    <x v="991"/>
    <n v="80"/>
    <x v="10"/>
    <x v="0"/>
    <d v="2019-12-16T12:55:19"/>
    <d v="2019-12-16T11:10:00"/>
    <x v="1"/>
    <x v="11"/>
    <n v="6318.9999998314306"/>
    <n v="105.31666666385718"/>
    <n v="8425.3333331085742"/>
    <n v="1"/>
    <s v="D545444"/>
    <s v="Closed"/>
    <x v="0"/>
  </r>
  <r>
    <s v="Marianna"/>
    <s v="ALTHA (12)"/>
    <x v="6"/>
    <x v="1901"/>
    <n v="1"/>
    <x v="7"/>
    <x v="0"/>
    <d v="2019-12-17T15:00:00"/>
    <d v="2019-12-17T13:54:00"/>
    <x v="1"/>
    <x v="11"/>
    <n v="3959.9999997066334"/>
    <n v="65.999999995110556"/>
    <n v="65.999999995110556"/>
    <n v="1"/>
    <s v="D545449"/>
    <s v="Closed"/>
    <x v="0"/>
  </r>
  <r>
    <s v="Marianna"/>
    <s v="ALTHA (12)"/>
    <x v="6"/>
    <x v="32"/>
    <n v="6"/>
    <x v="1"/>
    <x v="0"/>
    <d v="2019-12-17T18:41:46"/>
    <d v="2019-12-17T17:14:00"/>
    <x v="1"/>
    <x v="11"/>
    <n v="5266.0000001080334"/>
    <n v="87.766666668467224"/>
    <n v="526.60000001080334"/>
    <n v="1"/>
    <s v="D545451"/>
    <s v="Closed"/>
    <x v="0"/>
  </r>
  <r>
    <s v="Marianna"/>
    <s v="BLOUNTSTOWN (18)"/>
    <x v="17"/>
    <x v="660"/>
    <n v="54"/>
    <x v="10"/>
    <x v="0"/>
    <d v="2019-12-18T20:11:21"/>
    <d v="2019-12-18T19:19:32"/>
    <x v="1"/>
    <x v="11"/>
    <n v="3108.9999994263053"/>
    <n v="51.816666657105088"/>
    <n v="2798.0999994836748"/>
    <n v="1"/>
    <s v="D545467"/>
    <s v="Closed"/>
    <x v="0"/>
  </r>
  <r>
    <s v="Marianna"/>
    <s v="ALTHA (12)"/>
    <x v="7"/>
    <x v="1902"/>
    <n v="4"/>
    <x v="2"/>
    <x v="0"/>
    <d v="2019-12-19T23:49:49"/>
    <d v="2019-12-19T21:32:02"/>
    <x v="1"/>
    <x v="11"/>
    <n v="8267.0000000623986"/>
    <n v="137.78333333437331"/>
    <n v="551.13333333749324"/>
    <n v="1"/>
    <s v="D545470"/>
    <s v="Closed"/>
    <x v="9"/>
  </r>
  <r>
    <s v="Marianna"/>
    <s v="MARIANNA (14)"/>
    <x v="5"/>
    <x v="1903"/>
    <n v="1"/>
    <x v="5"/>
    <x v="0"/>
    <d v="2019-12-21T09:38:47"/>
    <d v="2019-12-21T08:42:08"/>
    <x v="1"/>
    <x v="11"/>
    <n v="3398.9999999525025"/>
    <n v="56.649999999208376"/>
    <n v="56.649999999208376"/>
    <n v="1"/>
    <s v="C545471"/>
    <s v="Closed"/>
    <x v="0"/>
  </r>
  <r>
    <s v="Fernandina Beach"/>
    <s v="STEPDOWN (22)"/>
    <x v="14"/>
    <x v="1728"/>
    <n v="20"/>
    <x v="2"/>
    <x v="0"/>
    <d v="2019-12-22T11:02:50"/>
    <d v="2019-12-22T10:10:38"/>
    <x v="1"/>
    <x v="11"/>
    <n v="3131.9999997736886"/>
    <n v="52.199999996228144"/>
    <n v="1043.9999999245629"/>
    <n v="1"/>
    <s v="D545475"/>
    <s v="Closed"/>
    <x v="0"/>
  </r>
  <r>
    <s v="Fernandina Beach"/>
    <s v="JL TERRY (23)"/>
    <x v="23"/>
    <x v="1904"/>
    <n v="1"/>
    <x v="7"/>
    <x v="0"/>
    <d v="2019-12-22T12:55:25"/>
    <d v="2019-12-22T12:20:00"/>
    <x v="1"/>
    <x v="11"/>
    <n v="2125.0000001164153"/>
    <n v="35.416666668606922"/>
    <n v="35.416666668606922"/>
    <n v="1"/>
    <s v="C545476"/>
    <s v="Closed"/>
    <x v="0"/>
  </r>
  <r>
    <s v="Fernandina Beach"/>
    <s v="STEPDOWN (22)"/>
    <x v="14"/>
    <x v="1905"/>
    <n v="1"/>
    <x v="2"/>
    <x v="1"/>
    <d v="2019-12-22T15:49:00"/>
    <d v="2019-12-22T14:28:00"/>
    <x v="1"/>
    <x v="11"/>
    <n v="4860.0000001257285"/>
    <n v="81.000000002095476"/>
    <n v="81.000000002095476"/>
    <n v="1"/>
    <s v="C545478"/>
    <s v="Closed"/>
    <x v="0"/>
  </r>
  <r>
    <s v="Fernandina Beach"/>
    <s v="JL TERRY (23)"/>
    <x v="13"/>
    <x v="1906"/>
    <n v="92"/>
    <x v="1"/>
    <x v="0"/>
    <d v="2019-12-22T21:29:23"/>
    <d v="2019-12-22T19:00:29"/>
    <x v="1"/>
    <x v="11"/>
    <n v="8933.9999994495884"/>
    <n v="148.89999999082647"/>
    <n v="13698.799999156035"/>
    <n v="1"/>
    <s v="D545487"/>
    <s v="Closed"/>
    <x v="0"/>
  </r>
  <r>
    <s v="Marianna"/>
    <s v="MARIANNA (14)"/>
    <x v="5"/>
    <x v="1086"/>
    <n v="5"/>
    <x v="1"/>
    <x v="0"/>
    <d v="2019-12-22T21:52:00"/>
    <d v="2019-12-22T20:54:17"/>
    <x v="1"/>
    <x v="11"/>
    <n v="3462.9999998258427"/>
    <n v="57.716666663764045"/>
    <n v="288.58333331882022"/>
    <n v="1"/>
    <s v="D545492"/>
    <s v="Closed"/>
    <x v="0"/>
  </r>
  <r>
    <s v="Marianna"/>
    <s v="BLOUNTSTOWN (18)"/>
    <x v="32"/>
    <x v="1134"/>
    <n v="1011"/>
    <x v="11"/>
    <x v="0"/>
    <d v="2019-12-23T01:24:49"/>
    <d v="2019-12-22T23:31:18"/>
    <x v="1"/>
    <x v="11"/>
    <n v="6811.0000004293397"/>
    <n v="113.51666667382233"/>
    <n v="114765.35000723437"/>
    <n v="1"/>
    <s v="D545555"/>
    <s v="Closed"/>
    <x v="0"/>
  </r>
  <r>
    <s v="Fernandina Beach"/>
    <s v="JL TERRY (23)"/>
    <x v="22"/>
    <x v="23"/>
    <n v="1"/>
    <x v="2"/>
    <x v="0"/>
    <d v="2019-12-23T10:40:00"/>
    <d v="2019-12-23T09:28:00"/>
    <x v="1"/>
    <x v="11"/>
    <n v="4320.0000002514571"/>
    <n v="72.000000004190952"/>
    <n v="72.000000004190952"/>
    <n v="1"/>
    <s v="C545556"/>
    <s v="Closed"/>
    <x v="0"/>
  </r>
  <r>
    <s v="Marianna"/>
    <s v="MARIANNA (14)"/>
    <x v="5"/>
    <x v="1550"/>
    <n v="34"/>
    <x v="6"/>
    <x v="0"/>
    <d v="2019-12-23T13:37:34"/>
    <d v="2019-12-23T12:44:00"/>
    <x v="1"/>
    <x v="11"/>
    <n v="3214.0000000828877"/>
    <n v="53.566666668048128"/>
    <n v="1821.2666667136364"/>
    <n v="1"/>
    <s v="D545564"/>
    <s v="Closed"/>
    <x v="0"/>
  </r>
  <r>
    <s v="Marianna"/>
    <s v="MARIANNA (14)"/>
    <x v="5"/>
    <x v="1907"/>
    <n v="2"/>
    <x v="1"/>
    <x v="0"/>
    <d v="2019-12-23T13:29:00"/>
    <d v="2019-12-23T12:52:50"/>
    <x v="1"/>
    <x v="11"/>
    <n v="2169.9999999487773"/>
    <n v="36.166666665812954"/>
    <n v="72.333333331625909"/>
    <n v="1"/>
    <s v="D545566"/>
    <s v="Closed"/>
    <x v="0"/>
  </r>
  <r>
    <s v="Marianna"/>
    <s v="CHIPOLA (15)"/>
    <x v="3"/>
    <x v="1908"/>
    <n v="1"/>
    <x v="2"/>
    <x v="0"/>
    <d v="2019-12-23T15:37:57"/>
    <d v="2019-12-23T14:25:00"/>
    <x v="1"/>
    <x v="11"/>
    <n v="4376.9999997457489"/>
    <n v="72.949999995762482"/>
    <n v="72.949999995762482"/>
    <n v="1"/>
    <s v="D545571"/>
    <s v="Closed"/>
    <x v="0"/>
  </r>
  <r>
    <s v="Fernandina Beach"/>
    <s v="AIP (24)"/>
    <x v="11"/>
    <x v="985"/>
    <n v="10"/>
    <x v="1"/>
    <x v="0"/>
    <d v="2019-12-23T15:09:51"/>
    <d v="2019-12-23T14:32:00"/>
    <x v="1"/>
    <x v="11"/>
    <n v="2270.9999996703118"/>
    <n v="37.849999994505197"/>
    <n v="378.49999994505197"/>
    <n v="1"/>
    <s v="D545570"/>
    <s v="Closed"/>
    <x v="0"/>
  </r>
  <r>
    <s v="Fernandina Beach"/>
    <s v="STEPDOWN (22)"/>
    <x v="14"/>
    <x v="66"/>
    <n v="2511"/>
    <x v="1"/>
    <x v="0"/>
    <d v="2019-12-25T02:50:28"/>
    <d v="2019-12-25T00:46:00"/>
    <x v="1"/>
    <x v="11"/>
    <n v="7467.9999999934807"/>
    <n v="124.46666666655801"/>
    <n v="312535.79999972717"/>
    <n v="1"/>
    <s v="D545715"/>
    <s v="Closed"/>
    <x v="0"/>
  </r>
  <r>
    <s v="Marianna"/>
    <s v="BLOUNTSTOWN (18)"/>
    <x v="17"/>
    <x v="1909"/>
    <n v="13"/>
    <x v="1"/>
    <x v="0"/>
    <d v="2019-12-26T10:54:43"/>
    <d v="2019-12-26T10:23:18"/>
    <x v="1"/>
    <x v="11"/>
    <n v="1885.0000005913898"/>
    <n v="31.416666676523164"/>
    <n v="408.41666679480113"/>
    <n v="1"/>
    <s v="D545726"/>
    <s v="Closed"/>
    <x v="0"/>
  </r>
  <r>
    <s v="Fernandina Beach"/>
    <s v="JL TERRY (23)"/>
    <x v="18"/>
    <x v="48"/>
    <n v="1"/>
    <x v="2"/>
    <x v="1"/>
    <d v="2019-12-27T07:53:44"/>
    <d v="2019-12-27T04:16:00"/>
    <x v="1"/>
    <x v="11"/>
    <n v="13063.999999919906"/>
    <n v="217.73333333199844"/>
    <n v="217.73333333199844"/>
    <n v="1"/>
    <s v="C545729"/>
    <s v="Closed"/>
    <x v="0"/>
  </r>
  <r>
    <s v="Fernandina Beach"/>
    <s v="JL TERRY (23)"/>
    <x v="18"/>
    <x v="1910"/>
    <n v="112"/>
    <x v="4"/>
    <x v="0"/>
    <d v="2019-12-27T10:01:07"/>
    <d v="2019-12-27T09:54:00"/>
    <x v="1"/>
    <x v="11"/>
    <n v="426.99999986216426"/>
    <n v="7.1166666643694043"/>
    <n v="797.06666640937328"/>
    <n v="1"/>
    <s v="D545737"/>
    <s v="Closed"/>
    <x v="0"/>
  </r>
  <r>
    <s v="Fernandina Beach"/>
    <s v="JL TERRY (23)"/>
    <x v="18"/>
    <x v="202"/>
    <n v="156"/>
    <x v="4"/>
    <x v="0"/>
    <d v="2019-12-27T10:57:29"/>
    <d v="2019-12-27T10:01:07"/>
    <x v="1"/>
    <x v="11"/>
    <n v="3382.0000003790483"/>
    <n v="56.366666672984138"/>
    <n v="8793.2000009855255"/>
    <n v="1"/>
    <s v="D545740"/>
    <s v="Closed"/>
    <x v="0"/>
  </r>
  <r>
    <s v="Fernandina Beach"/>
    <s v="JL TERRY (23)"/>
    <x v="18"/>
    <x v="1911"/>
    <n v="20"/>
    <x v="2"/>
    <x v="0"/>
    <d v="2019-12-27T12:44:28"/>
    <d v="2019-12-27T11:55:00"/>
    <x v="1"/>
    <x v="11"/>
    <n v="2967.9999997839332"/>
    <n v="49.466666663065553"/>
    <n v="989.33333326131105"/>
    <n v="1"/>
    <s v="D545747"/>
    <s v="Closed"/>
    <x v="0"/>
  </r>
  <r>
    <s v="Marianna"/>
    <s v="MARIANNA (14)"/>
    <x v="10"/>
    <x v="1912"/>
    <n v="4"/>
    <x v="1"/>
    <x v="0"/>
    <d v="2019-12-27T19:28:10"/>
    <d v="2019-12-27T17:51:00"/>
    <x v="1"/>
    <x v="11"/>
    <n v="5829.9999999348074"/>
    <n v="97.166666665580124"/>
    <n v="388.66666666232049"/>
    <n v="1"/>
    <s v="D545752"/>
    <s v="Closed"/>
    <x v="0"/>
  </r>
  <r>
    <s v="Fernandina Beach"/>
    <s v="AIP (24)"/>
    <x v="11"/>
    <x v="199"/>
    <n v="98"/>
    <x v="4"/>
    <x v="0"/>
    <d v="2019-12-28T08:44:38"/>
    <d v="2019-12-28T04:24:55"/>
    <x v="1"/>
    <x v="11"/>
    <n v="15583.000000356697"/>
    <n v="259.71666667261161"/>
    <n v="25452.233333915938"/>
    <n v="1"/>
    <s v="D545767"/>
    <s v="Closed"/>
    <x v="0"/>
  </r>
  <r>
    <s v="Fernandina Beach"/>
    <s v="JL TERRY (23)"/>
    <x v="25"/>
    <x v="1913"/>
    <n v="1"/>
    <x v="2"/>
    <x v="0"/>
    <d v="2019-12-28T17:11:20"/>
    <d v="2019-12-28T15:24:00"/>
    <x v="1"/>
    <x v="11"/>
    <n v="6439.9999998277053"/>
    <n v="107.33333333046176"/>
    <n v="107.33333333046176"/>
    <n v="1"/>
    <s v="C545781"/>
    <s v="Closed"/>
    <x v="8"/>
  </r>
  <r>
    <s v="Marianna"/>
    <s v="MARIANNA (14)"/>
    <x v="16"/>
    <x v="822"/>
    <n v="2"/>
    <x v="1"/>
    <x v="0"/>
    <d v="2019-12-29T22:16:50"/>
    <d v="2019-12-29T20:42:57"/>
    <x v="1"/>
    <x v="11"/>
    <n v="5633.0000004032627"/>
    <n v="93.883333340054378"/>
    <n v="187.76666668010876"/>
    <n v="1"/>
    <s v="D545787"/>
    <s v="Closed"/>
    <x v="0"/>
  </r>
  <r>
    <s v="Marianna"/>
    <s v="CAVERNS ROAD (11)"/>
    <x v="9"/>
    <x v="132"/>
    <n v="28"/>
    <x v="1"/>
    <x v="0"/>
    <d v="2019-12-29T22:49:27"/>
    <d v="2019-12-29T20:58:00"/>
    <x v="1"/>
    <x v="11"/>
    <n v="6686.9999997317791"/>
    <n v="111.44999999552965"/>
    <n v="3120.5999998748302"/>
    <n v="1"/>
    <s v="D545788"/>
    <s v="Closed"/>
    <x v="0"/>
  </r>
  <r>
    <s v="Marianna"/>
    <s v="MARIANNA (14)"/>
    <x v="5"/>
    <x v="1914"/>
    <n v="4"/>
    <x v="1"/>
    <x v="0"/>
    <d v="2019-12-30T05:45:52"/>
    <d v="2019-12-30T04:38:00"/>
    <x v="1"/>
    <x v="11"/>
    <n v="4071.9999994849786"/>
    <n v="67.866666658082977"/>
    <n v="271.46666663233191"/>
    <n v="1"/>
    <s v="D545791"/>
    <s v="Closed"/>
    <x v="0"/>
  </r>
  <r>
    <s v="Marianna"/>
    <s v="CHIPOLA (15)"/>
    <x v="4"/>
    <x v="1915"/>
    <n v="50"/>
    <x v="1"/>
    <x v="0"/>
    <d v="2019-12-30T08:23:44"/>
    <d v="2019-12-30T05:51:00"/>
    <x v="1"/>
    <x v="11"/>
    <n v="9163.9999997802079"/>
    <n v="152.73333332967013"/>
    <n v="7636.6666664835066"/>
    <n v="1"/>
    <s v="D545797"/>
    <s v="Closed"/>
    <x v="0"/>
  </r>
  <r>
    <s v="Fernandina Beach"/>
    <s v="AIP (24)"/>
    <x v="20"/>
    <x v="1916"/>
    <n v="1"/>
    <x v="2"/>
    <x v="1"/>
    <d v="2019-12-30T14:55:00"/>
    <d v="2019-12-30T09:25:00"/>
    <x v="1"/>
    <x v="11"/>
    <n v="19800.000000419095"/>
    <n v="330.00000000698492"/>
    <n v="330.00000000698492"/>
    <n v="1"/>
    <s v="C545801"/>
    <s v="Closed"/>
    <x v="0"/>
  </r>
  <r>
    <s v="Marianna"/>
    <s v="BLOUNTSTOWN (18)"/>
    <x v="17"/>
    <x v="1917"/>
    <n v="3"/>
    <x v="4"/>
    <x v="0"/>
    <d v="2019-12-30T11:32:41"/>
    <d v="2019-12-30T10:28:00"/>
    <x v="1"/>
    <x v="11"/>
    <n v="3880.9999994700775"/>
    <n v="64.683333324501291"/>
    <n v="194.04999997350387"/>
    <n v="1"/>
    <s v="D545803"/>
    <s v="Closed"/>
    <x v="0"/>
  </r>
  <r>
    <s v="Fernandina Beach"/>
    <s v="AIP (24)"/>
    <x v="11"/>
    <x v="1918"/>
    <n v="1"/>
    <x v="4"/>
    <x v="0"/>
    <d v="2019-12-31T17:08:43"/>
    <d v="2019-12-31T15:17:00"/>
    <x v="1"/>
    <x v="11"/>
    <n v="6702.9999997001141"/>
    <n v="111.71666666166857"/>
    <n v="111.71666666166857"/>
    <n v="1"/>
    <s v="C545807"/>
    <s v="Closed"/>
    <x v="0"/>
  </r>
  <r>
    <s v="Fernandina Beach"/>
    <s v="AIP (24)"/>
    <x v="11"/>
    <x v="1919"/>
    <n v="1"/>
    <x v="1"/>
    <x v="0"/>
    <d v="2018-01-01T12:45:55"/>
    <d v="2018-01-01T11:06:00"/>
    <x v="2"/>
    <x v="0"/>
    <n v="5995.0000001583248"/>
    <n v="99.916666669305414"/>
    <n v="99.916666669305414"/>
    <n v="1"/>
    <s v="C518258"/>
    <s v="Closed"/>
    <x v="0"/>
  </r>
  <r>
    <s v="Fernandina Beach"/>
    <s v="JL TERRY (23)"/>
    <x v="13"/>
    <x v="1920"/>
    <n v="1"/>
    <x v="2"/>
    <x v="0"/>
    <d v="2018-01-01T21:19:44"/>
    <d v="2018-01-01T20:17:00"/>
    <x v="2"/>
    <x v="0"/>
    <n v="3764.0000004088506"/>
    <n v="62.73333334014751"/>
    <n v="62.73333334014751"/>
    <n v="1"/>
    <s v="C518262"/>
    <s v="Closed"/>
    <x v="0"/>
  </r>
  <r>
    <s v="Fernandina Beach"/>
    <s v="STEPDOWN (22)"/>
    <x v="14"/>
    <x v="1921"/>
    <n v="275"/>
    <x v="2"/>
    <x v="0"/>
    <d v="2018-01-02T06:54:02"/>
    <d v="2018-01-02T04:38:00"/>
    <x v="2"/>
    <x v="0"/>
    <n v="8161.9999994058162"/>
    <n v="136.03333332343027"/>
    <n v="37409.166663943324"/>
    <n v="1"/>
    <s v="D518271"/>
    <s v="Closed"/>
    <x v="0"/>
  </r>
  <r>
    <s v="Fernandina Beach"/>
    <s v="STEPDOWN (22)"/>
    <x v="14"/>
    <x v="1922"/>
    <n v="47"/>
    <x v="2"/>
    <x v="0"/>
    <d v="2018-01-02T07:34:00"/>
    <d v="2018-01-02T06:54:02"/>
    <x v="2"/>
    <x v="0"/>
    <n v="2398.0000004405156"/>
    <n v="39.966666674008593"/>
    <n v="1878.4333336784039"/>
    <n v="1"/>
    <s v="D518269"/>
    <s v="Closed"/>
    <x v="0"/>
  </r>
  <r>
    <s v="Fernandina Beach"/>
    <s v="STEPDOWN (22)"/>
    <x v="14"/>
    <x v="1921"/>
    <n v="250"/>
    <x v="6"/>
    <x v="0"/>
    <d v="2018-01-02T09:05:00"/>
    <d v="2018-01-02T07:34:00"/>
    <x v="2"/>
    <x v="0"/>
    <n v="5459.999999566935"/>
    <n v="90.99999999278225"/>
    <n v="22749.999998195563"/>
    <n v="1"/>
    <s v="D518292"/>
    <s v="Closed"/>
    <x v="0"/>
  </r>
  <r>
    <s v="Fernandina Beach"/>
    <s v="JL TERRY (23)"/>
    <x v="21"/>
    <x v="1923"/>
    <n v="1"/>
    <x v="2"/>
    <x v="0"/>
    <d v="2018-01-02T12:39:32"/>
    <d v="2018-01-02T10:52:00"/>
    <x v="2"/>
    <x v="0"/>
    <n v="6452.000000118278"/>
    <n v="107.53333333530463"/>
    <n v="107.53333333530463"/>
    <n v="1"/>
    <s v="C518293"/>
    <s v="Closed"/>
    <x v="0"/>
  </r>
  <r>
    <s v="Fernandina Beach"/>
    <s v="JL TERRY (23)"/>
    <x v="13"/>
    <x v="1924"/>
    <n v="1"/>
    <x v="2"/>
    <x v="0"/>
    <d v="2018-01-02T14:26:05"/>
    <d v="2018-01-02T12:44:00"/>
    <x v="2"/>
    <x v="0"/>
    <n v="6125.000000372529"/>
    <n v="102.08333333954215"/>
    <n v="102.08333333954215"/>
    <n v="1"/>
    <s v="C518296"/>
    <s v="Closed"/>
    <x v="0"/>
  </r>
  <r>
    <s v="Marianna"/>
    <s v="CHIPOLA (15)"/>
    <x v="0"/>
    <x v="578"/>
    <n v="36"/>
    <x v="6"/>
    <x v="0"/>
    <d v="2018-01-02T17:26:00"/>
    <d v="2018-01-02T17:05:59"/>
    <x v="2"/>
    <x v="0"/>
    <n v="1201.0000003734604"/>
    <n v="20.016666672891006"/>
    <n v="720.60000022407621"/>
    <n v="1"/>
    <s v="D518304"/>
    <s v="Closed"/>
    <x v="0"/>
  </r>
  <r>
    <s v="Fernandina Beach"/>
    <s v="JL TERRY (23)"/>
    <x v="34"/>
    <x v="1925"/>
    <n v="1"/>
    <x v="2"/>
    <x v="0"/>
    <d v="2018-01-02T17:59:31"/>
    <d v="2018-01-02T17:46:00"/>
    <x v="2"/>
    <x v="0"/>
    <n v="811.00000035949051"/>
    <n v="13.516666672658175"/>
    <n v="13.516666672658175"/>
    <n v="1"/>
    <s v="C518307"/>
    <s v="Closed"/>
    <x v="0"/>
  </r>
  <r>
    <s v="Fernandina Beach"/>
    <s v="JL TERRY (23)"/>
    <x v="34"/>
    <x v="1926"/>
    <n v="1"/>
    <x v="3"/>
    <x v="0"/>
    <d v="2018-01-02T18:34:45"/>
    <d v="2018-01-02T18:23:00"/>
    <x v="2"/>
    <x v="0"/>
    <n v="705.00000009778887"/>
    <n v="11.750000001629815"/>
    <n v="11.750000001629815"/>
    <n v="1"/>
    <s v="C518309"/>
    <s v="Closed"/>
    <x v="0"/>
  </r>
  <r>
    <s v="Fernandina Beach"/>
    <s v="STEPDOWN (22)"/>
    <x v="24"/>
    <x v="65"/>
    <n v="1"/>
    <x v="6"/>
    <x v="0"/>
    <d v="2018-01-02T20:10:51"/>
    <d v="2018-01-02T19:50:00"/>
    <x v="2"/>
    <x v="0"/>
    <n v="1251.0000001173466"/>
    <n v="20.850000001955777"/>
    <n v="20.850000001955777"/>
    <n v="1"/>
    <s v="C518310"/>
    <s v="Closed"/>
    <x v="0"/>
  </r>
  <r>
    <s v="Fernandina Beach"/>
    <s v="JL TERRY (23)"/>
    <x v="18"/>
    <x v="202"/>
    <n v="169"/>
    <x v="6"/>
    <x v="0"/>
    <d v="2018-01-03T10:38:48"/>
    <d v="2018-01-03T09:54:00"/>
    <x v="2"/>
    <x v="0"/>
    <n v="2688.0000003380701"/>
    <n v="44.800000005634502"/>
    <n v="7571.2000009522308"/>
    <n v="1"/>
    <s v="D518329"/>
    <s v="Closed"/>
    <x v="0"/>
  </r>
  <r>
    <s v="Fernandina Beach"/>
    <s v="JL TERRY (23)"/>
    <x v="34"/>
    <x v="1927"/>
    <n v="17"/>
    <x v="6"/>
    <x v="0"/>
    <d v="2018-01-03T12:37:50"/>
    <d v="2018-01-03T11:28:00"/>
    <x v="2"/>
    <x v="0"/>
    <n v="4190.0000000372529"/>
    <n v="69.833333333954215"/>
    <n v="1187.1666666772217"/>
    <n v="1"/>
    <s v="D518372"/>
    <s v="Closed"/>
    <x v="0"/>
  </r>
  <r>
    <s v="Fernandina Beach"/>
    <s v="JL TERRY (23)"/>
    <x v="13"/>
    <x v="1458"/>
    <n v="116"/>
    <x v="6"/>
    <x v="0"/>
    <d v="2018-01-03T12:06:02"/>
    <d v="2018-01-03T11:28:00"/>
    <x v="2"/>
    <x v="0"/>
    <n v="2281.9999997271225"/>
    <n v="38.033333328785375"/>
    <n v="4411.8666661391035"/>
    <n v="1"/>
    <s v="D518363"/>
    <s v="Closed"/>
    <x v="0"/>
  </r>
  <r>
    <s v="Fernandina Beach"/>
    <s v="AIP (24)"/>
    <x v="11"/>
    <x v="1928"/>
    <n v="70"/>
    <x v="6"/>
    <x v="1"/>
    <d v="2018-01-03T12:59:46"/>
    <d v="2018-01-03T11:54:00"/>
    <x v="2"/>
    <x v="0"/>
    <n v="3946.0000002058223"/>
    <n v="65.766666670097038"/>
    <n v="4603.6666669067927"/>
    <n v="1"/>
    <s v="D518376"/>
    <s v="Closed"/>
    <x v="0"/>
  </r>
  <r>
    <s v="Fernandina Beach"/>
    <s v="JL TERRY (23)"/>
    <x v="13"/>
    <x v="1929"/>
    <n v="1"/>
    <x v="2"/>
    <x v="0"/>
    <d v="2018-01-03T14:44:30"/>
    <d v="2018-01-03T13:22:00"/>
    <x v="2"/>
    <x v="0"/>
    <n v="4950.0000004190952"/>
    <n v="82.500000006984919"/>
    <n v="82.500000006984919"/>
    <n v="1"/>
    <s v="C518378"/>
    <s v="Closed"/>
    <x v="0"/>
  </r>
  <r>
    <s v="Fernandina Beach"/>
    <s v="AIP (24)"/>
    <x v="11"/>
    <x v="1928"/>
    <n v="70"/>
    <x v="6"/>
    <x v="1"/>
    <d v="2018-01-03T14:50:20"/>
    <d v="2018-01-03T13:47:00"/>
    <x v="2"/>
    <x v="0"/>
    <n v="3800.0000000232831"/>
    <n v="63.333333333721384"/>
    <n v="4433.3333333604969"/>
    <n v="1"/>
    <s v="D518393"/>
    <s v="Closed"/>
    <x v="0"/>
  </r>
  <r>
    <s v="Fernandina Beach"/>
    <s v="STEPDOWN (22)"/>
    <x v="14"/>
    <x v="757"/>
    <n v="42"/>
    <x v="3"/>
    <x v="0"/>
    <d v="2018-01-03T21:10:32"/>
    <d v="2018-01-03T20:39:00"/>
    <x v="2"/>
    <x v="0"/>
    <n v="1891.9999997131526"/>
    <n v="31.533333328552544"/>
    <n v="1324.3999997992069"/>
    <n v="1"/>
    <s v="D518398"/>
    <s v="Closed"/>
    <x v="0"/>
  </r>
  <r>
    <s v="Fernandina Beach"/>
    <s v="AIP (24)"/>
    <x v="11"/>
    <x v="20"/>
    <n v="163"/>
    <x v="6"/>
    <x v="0"/>
    <d v="2018-01-04T09:04:18"/>
    <d v="2018-01-04T08:31:00"/>
    <x v="2"/>
    <x v="0"/>
    <n v="1997.9999999748543"/>
    <n v="33.299999999580905"/>
    <n v="5427.8999999316875"/>
    <n v="1"/>
    <s v="D518415"/>
    <s v="Closed"/>
    <x v="0"/>
  </r>
  <r>
    <s v="Fernandina Beach"/>
    <s v="AIP (24)"/>
    <x v="11"/>
    <x v="1930"/>
    <n v="15"/>
    <x v="6"/>
    <x v="0"/>
    <d v="2018-01-04T09:44:18"/>
    <d v="2018-01-04T09:10:00"/>
    <x v="2"/>
    <x v="0"/>
    <n v="2058.000000170432"/>
    <n v="34.300000002840534"/>
    <n v="514.50000004260801"/>
    <n v="1"/>
    <s v="D518422"/>
    <s v="Closed"/>
    <x v="0"/>
  </r>
  <r>
    <s v="Marianna"/>
    <s v="MARIANNA (14)"/>
    <x v="10"/>
    <x v="1931"/>
    <n v="1"/>
    <x v="5"/>
    <x v="0"/>
    <d v="2018-01-04T12:18:00"/>
    <d v="2018-01-04T11:28:39"/>
    <x v="2"/>
    <x v="0"/>
    <n v="2961.0000000335276"/>
    <n v="49.350000000558794"/>
    <n v="49.350000000558794"/>
    <n v="1"/>
    <s v="C518423"/>
    <s v="Closed"/>
    <x v="0"/>
  </r>
  <r>
    <s v="Fernandina Beach"/>
    <s v="AIP (24)"/>
    <x v="2"/>
    <x v="1932"/>
    <n v="40"/>
    <x v="6"/>
    <x v="0"/>
    <d v="2018-01-05T08:55:49"/>
    <d v="2018-01-05T08:22:00"/>
    <x v="2"/>
    <x v="0"/>
    <n v="2028.9999996777624"/>
    <n v="33.81666666129604"/>
    <n v="1352.6666664518416"/>
    <n v="1"/>
    <s v="D518430"/>
    <s v="Closed"/>
    <x v="0"/>
  </r>
  <r>
    <s v="Fernandina Beach"/>
    <s v="JL TERRY (23)"/>
    <x v="13"/>
    <x v="1933"/>
    <n v="1"/>
    <x v="6"/>
    <x v="1"/>
    <d v="2018-01-05T11:11:09"/>
    <d v="2018-01-05T10:38:00"/>
    <x v="2"/>
    <x v="0"/>
    <n v="1988.9999997569248"/>
    <n v="33.149999995948747"/>
    <n v="33.149999995948747"/>
    <n v="1"/>
    <s v="C518432"/>
    <s v="Closed"/>
    <x v="0"/>
  </r>
  <r>
    <s v="Fernandina Beach"/>
    <s v="JL TERRY (23)"/>
    <x v="13"/>
    <x v="1934"/>
    <n v="3"/>
    <x v="2"/>
    <x v="1"/>
    <d v="2018-01-06T12:17:24"/>
    <d v="2018-01-06T09:36:00"/>
    <x v="2"/>
    <x v="0"/>
    <n v="9684.0000000083819"/>
    <n v="161.4000000001397"/>
    <n v="484.2000000004191"/>
    <n v="1"/>
    <s v="D518441"/>
    <s v="Closed"/>
    <x v="0"/>
  </r>
  <r>
    <s v="Fernandina Beach"/>
    <s v="JL TERRY (23)"/>
    <x v="13"/>
    <x v="1935"/>
    <n v="1"/>
    <x v="2"/>
    <x v="0"/>
    <d v="2018-01-08T15:36:21"/>
    <d v="2018-01-08T15:10:00"/>
    <x v="2"/>
    <x v="0"/>
    <n v="1580.9999999357387"/>
    <n v="26.349999998928979"/>
    <n v="26.349999998928979"/>
    <n v="1"/>
    <s v="C518442"/>
    <s v="Closed"/>
    <x v="0"/>
  </r>
  <r>
    <s v="Fernandina Beach"/>
    <s v="STEPDOWN (22)"/>
    <x v="14"/>
    <x v="1315"/>
    <n v="1"/>
    <x v="2"/>
    <x v="0"/>
    <d v="2018-01-17T16:31:05"/>
    <d v="2018-01-17T15:18:00"/>
    <x v="2"/>
    <x v="0"/>
    <n v="4385.0000003585592"/>
    <n v="73.08333333930932"/>
    <n v="73.08333333930932"/>
    <n v="1"/>
    <s v="C518557"/>
    <s v="Closed"/>
    <x v="0"/>
  </r>
  <r>
    <s v="Fernandina Beach"/>
    <s v="JL TERRY (23)"/>
    <x v="13"/>
    <x v="1936"/>
    <n v="3"/>
    <x v="2"/>
    <x v="0"/>
    <d v="2018-01-24T11:51:15"/>
    <d v="2018-01-24T10:50:00"/>
    <x v="2"/>
    <x v="0"/>
    <n v="3674.9999997206032"/>
    <n v="61.249999995343387"/>
    <n v="183.74999998603016"/>
    <n v="1"/>
    <s v="D518691"/>
    <s v="Closed"/>
    <x v="0"/>
  </r>
  <r>
    <s v="Marianna"/>
    <s v="MARIANNA (14)"/>
    <x v="15"/>
    <x v="1937"/>
    <n v="1"/>
    <x v="0"/>
    <x v="0"/>
    <d v="2018-01-09T13:44:08"/>
    <d v="2018-01-09T12:16:00"/>
    <x v="2"/>
    <x v="0"/>
    <n v="5288.0000002216548"/>
    <n v="88.13333333702758"/>
    <n v="88.13333333702758"/>
    <n v="1"/>
    <s v="C518444"/>
    <s v="Closed"/>
    <x v="0"/>
  </r>
  <r>
    <s v="Fernandina Beach"/>
    <s v="STEPDOWN (22)"/>
    <x v="14"/>
    <x v="1938"/>
    <n v="1"/>
    <x v="2"/>
    <x v="0"/>
    <d v="2018-01-25T16:27:51"/>
    <d v="2018-01-25T15:58:00"/>
    <x v="2"/>
    <x v="0"/>
    <n v="1790.9999999916181"/>
    <n v="29.849999999860302"/>
    <n v="29.849999999860302"/>
    <n v="1"/>
    <s v="C518701"/>
    <s v="Closed"/>
    <x v="0"/>
  </r>
  <r>
    <s v="Fernandina Beach"/>
    <s v="JL TERRY (23)"/>
    <x v="35"/>
    <x v="568"/>
    <n v="16"/>
    <x v="4"/>
    <x v="0"/>
    <d v="2018-01-10T14:42:05"/>
    <d v="2018-01-10T13:54:00"/>
    <x v="2"/>
    <x v="0"/>
    <n v="2884.9999998696148"/>
    <n v="48.083333331160247"/>
    <n v="769.33333329856396"/>
    <n v="1"/>
    <s v="D518470"/>
    <s v="Closed"/>
    <x v="0"/>
  </r>
  <r>
    <s v="Marianna"/>
    <s v="BLOUNTSTOWN (18)"/>
    <x v="17"/>
    <x v="1939"/>
    <n v="38"/>
    <x v="1"/>
    <x v="0"/>
    <d v="2018-01-10T23:00:28"/>
    <d v="2018-01-10T21:21:00"/>
    <x v="2"/>
    <x v="0"/>
    <n v="5968.0000001331791"/>
    <n v="99.466666668886319"/>
    <n v="3779.7333334176801"/>
    <n v="1"/>
    <s v="D518479"/>
    <s v="Closed"/>
    <x v="0"/>
  </r>
  <r>
    <s v="Marianna"/>
    <s v="MARIANNA (14)"/>
    <x v="16"/>
    <x v="184"/>
    <n v="118"/>
    <x v="1"/>
    <x v="0"/>
    <d v="2018-01-11T01:59:00"/>
    <d v="2018-01-11T00:14:00"/>
    <x v="2"/>
    <x v="0"/>
    <n v="6299.9999997904524"/>
    <n v="104.99999999650754"/>
    <n v="12389.99999958789"/>
    <n v="1"/>
    <s v="D518499"/>
    <s v="Closed"/>
    <x v="0"/>
  </r>
  <r>
    <s v="Marianna"/>
    <s v="CHIPOLA (15)"/>
    <x v="4"/>
    <x v="1940"/>
    <n v="1"/>
    <x v="5"/>
    <x v="0"/>
    <d v="2018-01-11T11:45:50"/>
    <d v="2018-01-11T10:32:00"/>
    <x v="2"/>
    <x v="0"/>
    <n v="4430.0000001909211"/>
    <n v="73.833333336515352"/>
    <n v="73.833333336515352"/>
    <n v="1"/>
    <s v="D518503"/>
    <s v="Closed"/>
    <x v="0"/>
  </r>
  <r>
    <s v="Marianna"/>
    <s v="MARIANNA (14)"/>
    <x v="10"/>
    <x v="1941"/>
    <n v="3"/>
    <x v="5"/>
    <x v="0"/>
    <d v="2018-01-11T12:40:43"/>
    <d v="2018-01-11T10:49:26"/>
    <x v="2"/>
    <x v="0"/>
    <n v="6677.0000005373731"/>
    <n v="111.28333334228955"/>
    <n v="333.85000002686866"/>
    <n v="1"/>
    <s v="D518504"/>
    <s v="Closed"/>
    <x v="0"/>
  </r>
  <r>
    <s v="Marianna"/>
    <s v="CHIPOLA (15)"/>
    <x v="3"/>
    <x v="1942"/>
    <n v="1"/>
    <x v="5"/>
    <x v="0"/>
    <d v="2018-01-11T22:41:40"/>
    <d v="2018-01-11T21:48:00"/>
    <x v="2"/>
    <x v="0"/>
    <n v="3220.000000228174"/>
    <n v="53.666666670469567"/>
    <n v="53.666666670469567"/>
    <n v="1"/>
    <s v="D518508"/>
    <s v="Closed"/>
    <x v="0"/>
  </r>
  <r>
    <s v="Marianna"/>
    <s v="CHIPOLA (15)"/>
    <x v="3"/>
    <x v="1943"/>
    <n v="18"/>
    <x v="1"/>
    <x v="0"/>
    <d v="2018-01-12T06:32:31"/>
    <d v="2018-01-12T05:35:00"/>
    <x v="2"/>
    <x v="0"/>
    <n v="3451.0000001639128"/>
    <n v="57.516666669398546"/>
    <n v="1035.3000000491738"/>
    <n v="1"/>
    <s v="D518511"/>
    <s v="Closed"/>
    <x v="0"/>
  </r>
  <r>
    <s v="Marianna"/>
    <s v="CAVERNS ROAD (11)"/>
    <x v="9"/>
    <x v="1944"/>
    <n v="6"/>
    <x v="6"/>
    <x v="0"/>
    <d v="2018-01-12T08:45:37"/>
    <d v="2018-01-12T07:25:00"/>
    <x v="2"/>
    <x v="0"/>
    <n v="4836.9999997783452"/>
    <n v="80.61666666297242"/>
    <n v="483.69999997783452"/>
    <n v="1"/>
    <s v="D518513"/>
    <s v="Closed"/>
    <x v="0"/>
  </r>
  <r>
    <s v="Fernandina Beach"/>
    <s v="JL TERRY (23)"/>
    <x v="18"/>
    <x v="1945"/>
    <n v="5"/>
    <x v="2"/>
    <x v="0"/>
    <d v="2018-01-31T08:19:15"/>
    <d v="2018-01-31T07:07:00"/>
    <x v="2"/>
    <x v="0"/>
    <n v="4334.9999999860302"/>
    <n v="72.249999999767169"/>
    <n v="361.24999999883585"/>
    <n v="1"/>
    <s v="D518747"/>
    <s v="Closed"/>
    <x v="0"/>
  </r>
  <r>
    <s v="Fernandina Beach"/>
    <s v="JL TERRY (23)"/>
    <x v="18"/>
    <x v="1946"/>
    <n v="1"/>
    <x v="5"/>
    <x v="0"/>
    <d v="2018-01-13T09:58:40"/>
    <d v="2018-01-13T08:35:00"/>
    <x v="2"/>
    <x v="0"/>
    <n v="5019.9999998090789"/>
    <n v="83.666666663484648"/>
    <n v="83.666666663484648"/>
    <n v="1"/>
    <s v="C518521"/>
    <s v="Closed"/>
    <x v="0"/>
  </r>
  <r>
    <s v="Marianna"/>
    <s v="MARIANNA (14)"/>
    <x v="5"/>
    <x v="1947"/>
    <n v="1"/>
    <x v="4"/>
    <x v="0"/>
    <d v="2018-01-14T19:26:17"/>
    <d v="2018-01-14T17:53:00"/>
    <x v="2"/>
    <x v="0"/>
    <n v="5597.0000001601875"/>
    <n v="93.283333336003125"/>
    <n v="93.283333336003125"/>
    <n v="1"/>
    <s v="C518525"/>
    <s v="Closed"/>
    <x v="0"/>
  </r>
  <r>
    <s v="Marianna"/>
    <s v="ALTHA (12)"/>
    <x v="7"/>
    <x v="1948"/>
    <n v="3"/>
    <x v="5"/>
    <x v="0"/>
    <d v="2018-01-15T18:39:00"/>
    <d v="2018-01-15T17:49:00"/>
    <x v="2"/>
    <x v="0"/>
    <n v="3000.000000349246"/>
    <n v="50.000000005820766"/>
    <n v="150.0000000174623"/>
    <n v="1"/>
    <s v="D518537"/>
    <s v="Closed"/>
    <x v="0"/>
  </r>
  <r>
    <s v="Marianna"/>
    <s v="MARIANNA (14)"/>
    <x v="10"/>
    <x v="1949"/>
    <n v="1"/>
    <x v="4"/>
    <x v="0"/>
    <d v="2018-01-16T12:14:00"/>
    <d v="2018-01-16T11:22:00"/>
    <x v="2"/>
    <x v="0"/>
    <n v="3120.0000001117587"/>
    <n v="52.000000001862645"/>
    <n v="52.000000001862645"/>
    <n v="1"/>
    <s v="D518545"/>
    <s v="Closed"/>
    <x v="0"/>
  </r>
  <r>
    <s v="Marianna"/>
    <s v="MARIANNA (14)"/>
    <x v="15"/>
    <x v="1950"/>
    <n v="3"/>
    <x v="0"/>
    <x v="0"/>
    <d v="2018-01-16T13:43:06"/>
    <d v="2018-01-16T13:08:00"/>
    <x v="2"/>
    <x v="0"/>
    <n v="2106.0000000754371"/>
    <n v="35.100000001257285"/>
    <n v="105.30000000377186"/>
    <n v="1"/>
    <s v="D518547"/>
    <s v="Closed"/>
    <x v="0"/>
  </r>
  <r>
    <s v="Marianna"/>
    <s v="CHIPOLA (15)"/>
    <x v="0"/>
    <x v="472"/>
    <n v="25"/>
    <x v="1"/>
    <x v="0"/>
    <d v="2018-01-17T08:15:51"/>
    <d v="2018-01-17T07:05:00"/>
    <x v="2"/>
    <x v="0"/>
    <n v="4250.9999998379499"/>
    <n v="70.849999997299165"/>
    <n v="1771.2499999324791"/>
    <n v="1"/>
    <s v="D518552"/>
    <s v="Closed"/>
    <x v="0"/>
  </r>
  <r>
    <s v="Fernandina Beach"/>
    <s v="JL TERRY (23)"/>
    <x v="34"/>
    <x v="1951"/>
    <n v="1"/>
    <x v="2"/>
    <x v="0"/>
    <d v="2018-02-02T07:32:12"/>
    <d v="2018-02-02T04:14:00"/>
    <x v="2"/>
    <x v="1"/>
    <n v="11892.000000039116"/>
    <n v="198.20000000065193"/>
    <n v="198.20000000065193"/>
    <n v="1"/>
    <s v="C518814"/>
    <s v="Closed"/>
    <x v="0"/>
  </r>
  <r>
    <s v="Fernandina Beach"/>
    <s v="JL TERRY (23)"/>
    <x v="13"/>
    <x v="716"/>
    <n v="2006"/>
    <x v="1"/>
    <x v="0"/>
    <d v="2018-01-18T00:50:42"/>
    <d v="2018-01-17T23:45:00"/>
    <x v="2"/>
    <x v="0"/>
    <n v="3941.9999998994172"/>
    <n v="65.699999998323619"/>
    <n v="131794.19999663718"/>
    <n v="1"/>
    <s v="D518559"/>
    <s v="Closed"/>
    <x v="0"/>
  </r>
  <r>
    <s v="Marianna"/>
    <s v="MARIANNA (14)"/>
    <x v="5"/>
    <x v="1952"/>
    <n v="40"/>
    <x v="1"/>
    <x v="0"/>
    <d v="2018-01-18T07:35:10"/>
    <d v="2018-01-18T06:21:00"/>
    <x v="2"/>
    <x v="0"/>
    <n v="4450.0000004656613"/>
    <n v="74.166666674427688"/>
    <n v="2966.6666669771075"/>
    <n v="1"/>
    <s v="D518574"/>
    <s v="Closed"/>
    <x v="0"/>
  </r>
  <r>
    <s v="Fernandina Beach"/>
    <s v="AIP (24)"/>
    <x v="11"/>
    <x v="537"/>
    <n v="4"/>
    <x v="5"/>
    <x v="0"/>
    <d v="2018-01-18T17:51:26"/>
    <d v="2018-01-18T16:59:00"/>
    <x v="2"/>
    <x v="0"/>
    <n v="3145.9999999031425"/>
    <n v="52.433333331719041"/>
    <n v="209.73333332687616"/>
    <n v="1"/>
    <s v="D518598"/>
    <s v="Closed"/>
    <x v="0"/>
  </r>
  <r>
    <s v="Fernandina Beach"/>
    <s v="JL TERRY (23)"/>
    <x v="13"/>
    <x v="678"/>
    <n v="75"/>
    <x v="6"/>
    <x v="0"/>
    <d v="2018-01-19T08:37:22"/>
    <d v="2018-01-19T07:34:00"/>
    <x v="2"/>
    <x v="0"/>
    <n v="3801.9999998621643"/>
    <n v="63.366666664369404"/>
    <n v="4752.4999998277053"/>
    <n v="1"/>
    <s v="D518610"/>
    <s v="Closed"/>
    <x v="0"/>
  </r>
  <r>
    <s v="Marianna"/>
    <s v="MARIANNA (14)"/>
    <x v="5"/>
    <x v="1199"/>
    <n v="1163"/>
    <x v="0"/>
    <x v="0"/>
    <d v="2018-01-19T10:44:00"/>
    <d v="2018-01-19T10:40:00"/>
    <x v="2"/>
    <x v="0"/>
    <n v="240.00000015366822"/>
    <n v="4.0000000025611371"/>
    <n v="4652.0000029786024"/>
    <n v="1"/>
    <s v="D518617"/>
    <s v="Closed"/>
    <x v="0"/>
  </r>
  <r>
    <s v="Marianna"/>
    <s v="CHIPOLA (15)"/>
    <x v="1"/>
    <x v="1953"/>
    <n v="8"/>
    <x v="5"/>
    <x v="0"/>
    <d v="2018-01-20T10:12:41"/>
    <d v="2018-01-20T08:23:00"/>
    <x v="2"/>
    <x v="0"/>
    <n v="6580.9999994700775"/>
    <n v="109.68333332450129"/>
    <n v="877.46666659601033"/>
    <n v="1"/>
    <s v="D518627"/>
    <s v="Closed"/>
    <x v="0"/>
  </r>
  <r>
    <s v="Marianna"/>
    <s v="MARIANNA (14)"/>
    <x v="5"/>
    <x v="1954"/>
    <n v="3"/>
    <x v="5"/>
    <x v="0"/>
    <d v="2018-01-20T11:51:28"/>
    <d v="2018-01-20T10:52:00"/>
    <x v="2"/>
    <x v="0"/>
    <n v="3567.9999998537824"/>
    <n v="59.466666664229706"/>
    <n v="178.39999999268912"/>
    <n v="1"/>
    <s v="D518631"/>
    <s v="Closed"/>
    <x v="0"/>
  </r>
  <r>
    <s v="Marianna"/>
    <s v="MARIANNA (14)"/>
    <x v="16"/>
    <x v="1955"/>
    <n v="2"/>
    <x v="0"/>
    <x v="0"/>
    <d v="2018-01-20T17:21:58"/>
    <d v="2018-01-20T15:21:00"/>
    <x v="2"/>
    <x v="0"/>
    <n v="7258.0000005662441"/>
    <n v="120.96666667610407"/>
    <n v="241.93333335220814"/>
    <n v="1"/>
    <s v="D518633"/>
    <s v="Closed"/>
    <x v="0"/>
  </r>
  <r>
    <s v="Fernandina Beach"/>
    <s v="JL TERRY (23)"/>
    <x v="18"/>
    <x v="1956"/>
    <n v="1"/>
    <x v="5"/>
    <x v="0"/>
    <d v="2018-01-21T10:03:55"/>
    <d v="2018-01-21T09:07:00"/>
    <x v="2"/>
    <x v="0"/>
    <n v="3414.9999999208376"/>
    <n v="56.916666665347293"/>
    <n v="56.916666665347293"/>
    <n v="1"/>
    <s v="C518634"/>
    <s v="Closed"/>
    <x v="0"/>
  </r>
  <r>
    <s v="Marianna"/>
    <s v="BLOUNTSTOWN (18)"/>
    <x v="17"/>
    <x v="1957"/>
    <n v="1"/>
    <x v="5"/>
    <x v="0"/>
    <d v="2018-01-21T10:08:10"/>
    <d v="2018-01-21T09:21:00"/>
    <x v="2"/>
    <x v="0"/>
    <n v="2830.0000002142042"/>
    <n v="47.166666670236737"/>
    <n v="47.166666670236737"/>
    <n v="1"/>
    <s v="C518635"/>
    <s v="Closed"/>
    <x v="0"/>
  </r>
  <r>
    <s v="Fernandina Beach"/>
    <s v="JL TERRY (23)"/>
    <x v="13"/>
    <x v="1958"/>
    <n v="1"/>
    <x v="4"/>
    <x v="0"/>
    <d v="2018-01-21T11:05:16"/>
    <d v="2018-01-21T10:37:00"/>
    <x v="2"/>
    <x v="0"/>
    <n v="1695.9999997867271"/>
    <n v="28.266666663112119"/>
    <n v="28.266666663112119"/>
    <n v="1"/>
    <s v="C518640"/>
    <s v="Closed"/>
    <x v="0"/>
  </r>
  <r>
    <s v="Marianna"/>
    <s v="ALTHA (12)"/>
    <x v="7"/>
    <x v="1959"/>
    <n v="1"/>
    <x v="0"/>
    <x v="0"/>
    <d v="2018-01-22T15:06:22"/>
    <d v="2018-01-22T14:52:14"/>
    <x v="2"/>
    <x v="0"/>
    <n v="848.00000020768493"/>
    <n v="14.133333336794749"/>
    <n v="14.133333336794749"/>
    <n v="1"/>
    <s v="C518645"/>
    <s v="Closed"/>
    <x v="0"/>
  </r>
  <r>
    <s v="Marianna"/>
    <s v="MARIANNA (14)"/>
    <x v="10"/>
    <x v="1960"/>
    <n v="3"/>
    <x v="1"/>
    <x v="0"/>
    <d v="2018-01-22T19:06:31"/>
    <d v="2018-01-22T18:20:00"/>
    <x v="2"/>
    <x v="0"/>
    <n v="2790.9999998984858"/>
    <n v="46.516666664974764"/>
    <n v="139.54999999492429"/>
    <n v="1"/>
    <s v="D518648"/>
    <s v="Closed"/>
    <x v="0"/>
  </r>
  <r>
    <s v="Marianna"/>
    <s v="CAVERNS ROAD (11)"/>
    <x v="8"/>
    <x v="250"/>
    <n v="18"/>
    <x v="1"/>
    <x v="0"/>
    <d v="2018-01-22T22:26:50"/>
    <d v="2018-01-22T21:56:00"/>
    <x v="2"/>
    <x v="0"/>
    <n v="1849.9999999534339"/>
    <n v="30.833333332557231"/>
    <n v="554.99999998603016"/>
    <n v="1"/>
    <s v="D518652"/>
    <s v="Closed"/>
    <x v="0"/>
  </r>
  <r>
    <s v="Fernandina Beach"/>
    <s v="JL TERRY (23)"/>
    <x v="18"/>
    <x v="619"/>
    <n v="543"/>
    <x v="1"/>
    <x v="0"/>
    <d v="2018-01-23T08:33:15"/>
    <d v="2018-01-23T06:57:00"/>
    <x v="2"/>
    <x v="0"/>
    <n v="5775.0000002793968"/>
    <n v="96.250000004656613"/>
    <n v="52263.750002528541"/>
    <n v="1"/>
    <s v="D518684"/>
    <s v="Closed"/>
    <x v="0"/>
  </r>
  <r>
    <s v="Fernandina Beach"/>
    <s v="JL TERRY (23)"/>
    <x v="35"/>
    <x v="1961"/>
    <n v="1"/>
    <x v="5"/>
    <x v="0"/>
    <d v="2018-01-24T08:59:41"/>
    <d v="2018-01-24T08:26:24"/>
    <x v="2"/>
    <x v="0"/>
    <n v="1996.9999997410923"/>
    <n v="33.283333329018205"/>
    <n v="33.283333329018205"/>
    <n v="1"/>
    <s v="C518687"/>
    <s v="Closed"/>
    <x v="0"/>
  </r>
  <r>
    <s v="Fernandina Beach"/>
    <s v="STEPDOWN (22)"/>
    <x v="14"/>
    <x v="1962"/>
    <n v="4"/>
    <x v="2"/>
    <x v="0"/>
    <d v="2018-02-05T12:02:17"/>
    <d v="2018-02-05T10:08:00"/>
    <x v="2"/>
    <x v="1"/>
    <n v="6856.9999998668209"/>
    <n v="114.28333333111368"/>
    <n v="457.13333332445472"/>
    <n v="1"/>
    <s v="D518866"/>
    <s v="Closed"/>
    <x v="0"/>
  </r>
  <r>
    <s v="Marianna"/>
    <s v="ALTHA (12)"/>
    <x v="7"/>
    <x v="1963"/>
    <n v="1"/>
    <x v="0"/>
    <x v="0"/>
    <d v="2018-01-24T14:28:00"/>
    <d v="2018-01-24T14:09:00"/>
    <x v="2"/>
    <x v="0"/>
    <n v="1139.9999999441206"/>
    <n v="18.999999999068677"/>
    <n v="18.999999999068677"/>
    <n v="1"/>
    <s v="C518692"/>
    <s v="Closed"/>
    <x v="0"/>
  </r>
  <r>
    <s v="Marianna"/>
    <s v="CAVERNS ROAD (11)"/>
    <x v="9"/>
    <x v="1964"/>
    <n v="4"/>
    <x v="5"/>
    <x v="0"/>
    <d v="2018-01-25T14:43:45"/>
    <d v="2018-01-25T13:19:49"/>
    <x v="2"/>
    <x v="0"/>
    <n v="5036.0000004060566"/>
    <n v="83.933333340100944"/>
    <n v="335.73333336040378"/>
    <n v="1"/>
    <s v="D518698"/>
    <s v="Closed"/>
    <x v="0"/>
  </r>
  <r>
    <s v="Fernandina Beach"/>
    <s v="JL TERRY (23)"/>
    <x v="13"/>
    <x v="1965"/>
    <n v="1"/>
    <x v="2"/>
    <x v="0"/>
    <d v="2018-02-07T02:47:42"/>
    <d v="2018-02-07T01:34:00"/>
    <x v="2"/>
    <x v="1"/>
    <n v="4421.9999995781109"/>
    <n v="73.699999992968515"/>
    <n v="73.699999992968515"/>
    <n v="1"/>
    <s v="C518882"/>
    <s v="Closed"/>
    <x v="0"/>
  </r>
  <r>
    <s v="Marianna"/>
    <s v="CHIPOLA (15)"/>
    <x v="0"/>
    <x v="1966"/>
    <n v="10"/>
    <x v="0"/>
    <x v="0"/>
    <d v="2018-01-26T16:27:05"/>
    <d v="2018-01-26T15:07:00"/>
    <x v="2"/>
    <x v="0"/>
    <n v="4804.9999998416752"/>
    <n v="80.083333330694586"/>
    <n v="800.83333330694586"/>
    <n v="1"/>
    <s v="D518703"/>
    <s v="Closed"/>
    <x v="0"/>
  </r>
  <r>
    <s v="Marianna"/>
    <s v="BLOUNTSTOWN (18)"/>
    <x v="17"/>
    <x v="1967"/>
    <n v="2"/>
    <x v="5"/>
    <x v="0"/>
    <d v="2018-01-26T19:03:15"/>
    <d v="2018-01-26T18:15:00"/>
    <x v="2"/>
    <x v="0"/>
    <n v="2895.0000003213063"/>
    <n v="48.250000005355105"/>
    <n v="96.50000001071021"/>
    <n v="1"/>
    <s v="D518705"/>
    <s v="Closed"/>
    <x v="0"/>
  </r>
  <r>
    <s v="Fernandina Beach"/>
    <s v="AIP (24)"/>
    <x v="2"/>
    <x v="1968"/>
    <n v="1"/>
    <x v="2"/>
    <x v="1"/>
    <d v="2018-02-09T17:16:55"/>
    <d v="2018-02-09T15:36:00"/>
    <x v="2"/>
    <x v="1"/>
    <n v="6054.9999997252598"/>
    <n v="100.91666666208766"/>
    <n v="100.91666666208766"/>
    <n v="1"/>
    <s v="C518941"/>
    <s v="Closed"/>
    <x v="0"/>
  </r>
  <r>
    <s v="Marianna"/>
    <s v="CHIPOLA (15)"/>
    <x v="0"/>
    <x v="1818"/>
    <n v="1"/>
    <x v="5"/>
    <x v="0"/>
    <d v="2018-01-27T22:10:28"/>
    <d v="2018-01-27T21:38:00"/>
    <x v="2"/>
    <x v="0"/>
    <n v="1948.000000230968"/>
    <n v="32.466666670516133"/>
    <n v="32.466666670516133"/>
    <n v="1"/>
    <s v="D518711"/>
    <s v="Closed"/>
    <x v="0"/>
  </r>
  <r>
    <s v="Marianna"/>
    <s v="MARIANNA (14)"/>
    <x v="10"/>
    <x v="1828"/>
    <n v="22"/>
    <x v="1"/>
    <x v="0"/>
    <d v="2018-01-28T03:25:21"/>
    <d v="2018-01-28T02:03:00"/>
    <x v="2"/>
    <x v="0"/>
    <n v="4940.9999995725229"/>
    <n v="82.349999992875382"/>
    <n v="1811.6999998432584"/>
    <n v="1"/>
    <s v="D518714"/>
    <s v="Closed"/>
    <x v="0"/>
  </r>
  <r>
    <s v="Marianna"/>
    <s v="CHIPOLA (15)"/>
    <x v="3"/>
    <x v="1078"/>
    <n v="1"/>
    <x v="4"/>
    <x v="0"/>
    <d v="2018-01-28T03:59:21"/>
    <d v="2018-01-28T03:10:00"/>
    <x v="2"/>
    <x v="0"/>
    <n v="2961.0000000335276"/>
    <n v="49.350000000558794"/>
    <n v="49.350000000558794"/>
    <n v="1"/>
    <s v="D518717"/>
    <s v="Closed"/>
    <x v="0"/>
  </r>
  <r>
    <s v="Marianna"/>
    <s v="MARIANNA (14)"/>
    <x v="10"/>
    <x v="1969"/>
    <n v="1"/>
    <x v="1"/>
    <x v="0"/>
    <d v="2018-01-28T10:27:47"/>
    <d v="2018-01-28T09:50:00"/>
    <x v="2"/>
    <x v="0"/>
    <n v="2266.9999999925494"/>
    <n v="37.783333333209157"/>
    <n v="37.783333333209157"/>
    <n v="1"/>
    <s v="D518719"/>
    <s v="Closed"/>
    <x v="0"/>
  </r>
  <r>
    <s v="Marianna"/>
    <s v="CHIPOLA (15)"/>
    <x v="0"/>
    <x v="1970"/>
    <n v="9"/>
    <x v="6"/>
    <x v="0"/>
    <d v="2018-01-28T16:48:26"/>
    <d v="2018-01-28T16:08:00"/>
    <x v="2"/>
    <x v="0"/>
    <n v="2426.0000000707805"/>
    <n v="40.433333334513009"/>
    <n v="363.90000001061708"/>
    <n v="1"/>
    <s v="D518722"/>
    <s v="Closed"/>
    <x v="0"/>
  </r>
  <r>
    <s v="Marianna"/>
    <s v="MARIANNA (14)"/>
    <x v="5"/>
    <x v="100"/>
    <n v="6"/>
    <x v="1"/>
    <x v="0"/>
    <d v="2018-01-28T18:58:37"/>
    <d v="2018-01-28T18:24:00"/>
    <x v="2"/>
    <x v="0"/>
    <n v="2076.9999995827675"/>
    <n v="34.616666659712791"/>
    <n v="207.69999995827675"/>
    <n v="1"/>
    <s v="D518724"/>
    <s v="Closed"/>
    <x v="0"/>
  </r>
  <r>
    <s v="Fernandina Beach"/>
    <s v="JL TERRY (23)"/>
    <x v="21"/>
    <x v="1971"/>
    <n v="1"/>
    <x v="4"/>
    <x v="0"/>
    <d v="2018-01-28T22:56:37"/>
    <d v="2018-01-28T21:40:00"/>
    <x v="2"/>
    <x v="0"/>
    <n v="4596.999999624677"/>
    <n v="76.616666660411283"/>
    <n v="76.616666660411283"/>
    <n v="1"/>
    <s v="C518726"/>
    <s v="Closed"/>
    <x v="0"/>
  </r>
  <r>
    <s v="Marianna"/>
    <s v="CAVERNS ROAD (11)"/>
    <x v="9"/>
    <x v="1972"/>
    <n v="3"/>
    <x v="5"/>
    <x v="0"/>
    <d v="2018-01-29T09:49:03"/>
    <d v="2018-01-29T08:33:00"/>
    <x v="2"/>
    <x v="0"/>
    <n v="4563.0000004777685"/>
    <n v="76.050000007962808"/>
    <n v="228.15000002388842"/>
    <n v="1"/>
    <s v="D518729"/>
    <s v="Closed"/>
    <x v="0"/>
  </r>
  <r>
    <s v="Fernandina Beach"/>
    <s v="JL TERRY (23)"/>
    <x v="13"/>
    <x v="1973"/>
    <n v="4"/>
    <x v="2"/>
    <x v="0"/>
    <d v="2018-02-11T06:07:12"/>
    <d v="2018-02-11T04:53:00"/>
    <x v="2"/>
    <x v="1"/>
    <n v="4451.9999996758997"/>
    <n v="74.199999994598329"/>
    <n v="296.79999997839332"/>
    <n v="1"/>
    <s v="D519093"/>
    <s v="Closed"/>
    <x v="0"/>
  </r>
  <r>
    <s v="Fernandina Beach"/>
    <s v="AIP (24)"/>
    <x v="2"/>
    <x v="1974"/>
    <n v="1"/>
    <x v="0"/>
    <x v="1"/>
    <d v="2018-01-29T10:12:00"/>
    <d v="2018-01-29T09:59:00"/>
    <x v="2"/>
    <x v="0"/>
    <n v="780.00000002793968"/>
    <n v="13.000000000465661"/>
    <n v="13.000000000465661"/>
    <n v="1"/>
    <s v="C518731"/>
    <s v="Closed"/>
    <x v="0"/>
  </r>
  <r>
    <s v="Marianna"/>
    <s v="MARIANNA (14)"/>
    <x v="5"/>
    <x v="1975"/>
    <n v="2"/>
    <x v="5"/>
    <x v="0"/>
    <d v="2018-01-30T13:05:57"/>
    <d v="2018-01-30T12:28:00"/>
    <x v="2"/>
    <x v="0"/>
    <n v="2277.0000004442409"/>
    <n v="37.950000007404014"/>
    <n v="75.900000014808029"/>
    <n v="1"/>
    <s v="D518739"/>
    <s v="Closed"/>
    <x v="0"/>
  </r>
  <r>
    <s v="Fernandina Beach"/>
    <s v="STEPDOWN (22)"/>
    <x v="14"/>
    <x v="1073"/>
    <n v="1"/>
    <x v="2"/>
    <x v="1"/>
    <d v="2018-02-15T10:37:00"/>
    <d v="2018-02-15T09:10:00"/>
    <x v="2"/>
    <x v="1"/>
    <n v="5220.0000000419095"/>
    <n v="87.000000000698492"/>
    <n v="87.000000000698492"/>
    <n v="1"/>
    <s v="C519022"/>
    <s v="Closed"/>
    <x v="0"/>
  </r>
  <r>
    <s v="Marianna"/>
    <s v="MARIANNA (14)"/>
    <x v="5"/>
    <x v="211"/>
    <n v="9"/>
    <x v="5"/>
    <x v="0"/>
    <d v="2018-01-31T11:04:29"/>
    <d v="2018-01-31T10:30:42"/>
    <x v="2"/>
    <x v="0"/>
    <n v="2027.0000004675239"/>
    <n v="33.783333341125399"/>
    <n v="304.05000007012859"/>
    <n v="1"/>
    <s v="D518749"/>
    <s v="Closed"/>
    <x v="0"/>
  </r>
  <r>
    <s v="Marianna"/>
    <s v="BLOUNTSTOWN (18)"/>
    <x v="17"/>
    <x v="1976"/>
    <n v="2"/>
    <x v="6"/>
    <x v="0"/>
    <d v="2018-01-31T16:21:46"/>
    <d v="2018-01-31T14:22:20"/>
    <x v="2"/>
    <x v="0"/>
    <n v="7166.0000004339963"/>
    <n v="119.43333334056661"/>
    <n v="238.86666668113321"/>
    <n v="1"/>
    <s v="D518755"/>
    <s v="Closed"/>
    <x v="0"/>
  </r>
  <r>
    <s v="Marianna"/>
    <s v="MARIANNA (14)"/>
    <x v="16"/>
    <x v="1977"/>
    <n v="4"/>
    <x v="5"/>
    <x v="0"/>
    <d v="2018-02-01T11:58:09"/>
    <d v="2018-02-01T11:13:47"/>
    <x v="2"/>
    <x v="1"/>
    <n v="2661.9999999180436"/>
    <n v="44.366666665300727"/>
    <n v="177.46666666120291"/>
    <n v="1"/>
    <s v="D518768"/>
    <s v="Closed"/>
    <x v="0"/>
  </r>
  <r>
    <s v="Marianna"/>
    <s v="ALTHA (12)"/>
    <x v="7"/>
    <x v="1978"/>
    <n v="77"/>
    <x v="0"/>
    <x v="0"/>
    <d v="2018-02-01T12:23:00"/>
    <d v="2018-02-01T11:49:00"/>
    <x v="2"/>
    <x v="1"/>
    <n v="2040.0000003632158"/>
    <n v="34.000000006053597"/>
    <n v="2618.0000004661269"/>
    <n v="1"/>
    <s v="D518770"/>
    <s v="Closed"/>
    <x v="0"/>
  </r>
  <r>
    <s v="Fernandina Beach"/>
    <s v="STEPDOWN (22)"/>
    <x v="14"/>
    <x v="66"/>
    <n v="2526"/>
    <x v="0"/>
    <x v="0"/>
    <d v="2018-02-01T15:26:34"/>
    <d v="2018-02-01T15:22:00"/>
    <x v="2"/>
    <x v="1"/>
    <n v="273.99999992921948"/>
    <n v="4.5666666654869914"/>
    <n v="11535.39999702014"/>
    <n v="1"/>
    <s v="D518796"/>
    <s v="Closed"/>
    <x v="0"/>
  </r>
  <r>
    <s v="Fernandina Beach"/>
    <s v="JL TERRY (23)"/>
    <x v="34"/>
    <x v="1979"/>
    <n v="628"/>
    <x v="6"/>
    <x v="0"/>
    <d v="2018-02-02T01:32:30"/>
    <d v="2018-02-01T22:13:00"/>
    <x v="2"/>
    <x v="1"/>
    <n v="11970.00000004191"/>
    <n v="199.50000000069849"/>
    <n v="125286.00000043865"/>
    <n v="1"/>
    <s v="D518813"/>
    <s v="Closed"/>
    <x v="0"/>
  </r>
  <r>
    <s v="Fernandina Beach"/>
    <s v="JL TERRY (23)"/>
    <x v="13"/>
    <x v="1980"/>
    <n v="1"/>
    <x v="2"/>
    <x v="0"/>
    <d v="2018-03-13T12:36:27"/>
    <d v="2018-03-13T11:04:00"/>
    <x v="2"/>
    <x v="2"/>
    <n v="5547.0000004163012"/>
    <n v="92.450000006938353"/>
    <n v="92.450000006938353"/>
    <n v="1"/>
    <s v="C519288"/>
    <s v="Closed"/>
    <x v="0"/>
  </r>
  <r>
    <s v="Fernandina Beach"/>
    <s v="STEPDOWN (22)"/>
    <x v="24"/>
    <x v="1981"/>
    <n v="1"/>
    <x v="6"/>
    <x v="0"/>
    <d v="2018-02-02T07:34:45"/>
    <d v="2018-02-02T06:51:00"/>
    <x v="2"/>
    <x v="1"/>
    <n v="2625.0000000698492"/>
    <n v="43.750000001164153"/>
    <n v="43.750000001164153"/>
    <n v="1"/>
    <s v="C518815"/>
    <s v="Closed"/>
    <x v="0"/>
  </r>
  <r>
    <s v="Fernandina Beach"/>
    <s v="STEPDOWN (22)"/>
    <x v="24"/>
    <x v="1982"/>
    <n v="1"/>
    <x v="6"/>
    <x v="0"/>
    <d v="2018-02-02T07:32:57"/>
    <d v="2018-02-02T06:58:00"/>
    <x v="2"/>
    <x v="1"/>
    <n v="2096.9999998575076"/>
    <n v="34.949999997625127"/>
    <n v="34.949999997625127"/>
    <n v="1"/>
    <s v="C518816"/>
    <s v="Closed"/>
    <x v="0"/>
  </r>
  <r>
    <s v="Marianna"/>
    <s v="ALTHA (12)"/>
    <x v="7"/>
    <x v="538"/>
    <n v="656"/>
    <x v="0"/>
    <x v="0"/>
    <d v="2018-02-03T10:00:00"/>
    <d v="2018-02-03T09:17:00"/>
    <x v="2"/>
    <x v="1"/>
    <n v="2579.9999996088445"/>
    <n v="42.999999993480742"/>
    <n v="28207.999995723367"/>
    <n v="1"/>
    <s v="D518844"/>
    <s v="Closed"/>
    <x v="0"/>
  </r>
  <r>
    <s v="Marianna"/>
    <s v="MARIANNA (14)"/>
    <x v="16"/>
    <x v="415"/>
    <n v="36"/>
    <x v="3"/>
    <x v="0"/>
    <d v="2018-02-04T10:18:21"/>
    <d v="2018-02-04T08:40:00"/>
    <x v="2"/>
    <x v="1"/>
    <n v="5901.0000001871958"/>
    <n v="98.350000003119931"/>
    <n v="3540.6000001123175"/>
    <n v="1"/>
    <s v="D518859"/>
    <s v="Closed"/>
    <x v="0"/>
  </r>
  <r>
    <s v="Marianna"/>
    <s v="MARIANNA (14)"/>
    <x v="16"/>
    <x v="1983"/>
    <n v="1"/>
    <x v="7"/>
    <x v="0"/>
    <d v="2018-02-04T10:18:59"/>
    <d v="2018-02-04T08:55:00"/>
    <x v="2"/>
    <x v="1"/>
    <n v="5038.9999998500571"/>
    <n v="83.983333330834284"/>
    <n v="83.983333330834284"/>
    <n v="1"/>
    <s v="C518850"/>
    <s v="Closed"/>
    <x v="0"/>
  </r>
  <r>
    <s v="Marianna"/>
    <s v="CHIPOLA (15)"/>
    <x v="3"/>
    <x v="352"/>
    <n v="1"/>
    <x v="1"/>
    <x v="0"/>
    <d v="2018-02-04T11:28:00"/>
    <d v="2018-02-04T09:22:00"/>
    <x v="2"/>
    <x v="1"/>
    <n v="7560.0000001257285"/>
    <n v="126.00000000209548"/>
    <n v="126.00000000209548"/>
    <n v="1"/>
    <s v="C518852"/>
    <s v="Closed"/>
    <x v="0"/>
  </r>
  <r>
    <s v="Marianna"/>
    <s v="MARIANNA (14)"/>
    <x v="10"/>
    <x v="513"/>
    <n v="6"/>
    <x v="3"/>
    <x v="0"/>
    <d v="2018-02-04T10:39:15"/>
    <d v="2018-02-04T09:42:00"/>
    <x v="2"/>
    <x v="1"/>
    <n v="3435.0000001955777"/>
    <n v="57.250000003259629"/>
    <n v="343.50000001955777"/>
    <n v="1"/>
    <s v="D518860"/>
    <s v="Closed"/>
    <x v="0"/>
  </r>
  <r>
    <s v="Marianna"/>
    <s v="MARIANNA (14)"/>
    <x v="10"/>
    <x v="1984"/>
    <n v="1"/>
    <x v="1"/>
    <x v="0"/>
    <d v="2018-02-04T13:31:12"/>
    <d v="2018-02-04T12:22:00"/>
    <x v="2"/>
    <x v="1"/>
    <n v="4151.9999999552965"/>
    <n v="69.199999999254942"/>
    <n v="69.199999999254942"/>
    <n v="1"/>
    <s v="C518863"/>
    <s v="Closed"/>
    <x v="0"/>
  </r>
  <r>
    <s v="Marianna"/>
    <s v="MARIANNA (14)"/>
    <x v="10"/>
    <x v="1985"/>
    <n v="1"/>
    <x v="1"/>
    <x v="0"/>
    <d v="2018-02-04T16:26:24"/>
    <d v="2018-02-04T15:47:00"/>
    <x v="2"/>
    <x v="1"/>
    <n v="2364.0000000363216"/>
    <n v="39.40000000060536"/>
    <n v="39.40000000060536"/>
    <n v="1"/>
    <s v="C518864"/>
    <s v="Closed"/>
    <x v="0"/>
  </r>
  <r>
    <s v="Fernandina Beach"/>
    <s v="JL TERRY (23)"/>
    <x v="13"/>
    <x v="1986"/>
    <n v="1"/>
    <x v="2"/>
    <x v="0"/>
    <d v="2018-03-19T16:50:30"/>
    <d v="2018-03-19T16:14:00"/>
    <x v="2"/>
    <x v="2"/>
    <n v="2190.0000002235174"/>
    <n v="36.50000000372529"/>
    <n v="36.50000000372529"/>
    <n v="1"/>
    <s v="C519322"/>
    <s v="Closed"/>
    <x v="0"/>
  </r>
  <r>
    <s v="Fernandina Beach"/>
    <s v="AIP (24)"/>
    <x v="11"/>
    <x v="199"/>
    <n v="109"/>
    <x v="6"/>
    <x v="0"/>
    <d v="2018-02-05T16:08:47"/>
    <d v="2018-02-05T14:28:00"/>
    <x v="2"/>
    <x v="1"/>
    <n v="6046.9999997410923"/>
    <n v="100.78333332901821"/>
    <n v="10985.383332862984"/>
    <n v="1"/>
    <s v="D518872"/>
    <s v="Closed"/>
    <x v="0"/>
  </r>
  <r>
    <s v="Fernandina Beach"/>
    <s v="JL TERRY (23)"/>
    <x v="13"/>
    <x v="1987"/>
    <n v="1"/>
    <x v="4"/>
    <x v="0"/>
    <d v="2018-02-05T17:00:38"/>
    <d v="2018-02-05T14:35:00"/>
    <x v="2"/>
    <x v="1"/>
    <n v="8738.0000001518056"/>
    <n v="145.63333333586343"/>
    <n v="145.63333333586343"/>
    <n v="1"/>
    <s v="C518869"/>
    <s v="Closed"/>
    <x v="0"/>
  </r>
  <r>
    <s v="Marianna"/>
    <s v="BLOUNTSTOWN (18)"/>
    <x v="17"/>
    <x v="1988"/>
    <n v="18"/>
    <x v="4"/>
    <x v="0"/>
    <d v="2018-02-06T18:09:15"/>
    <d v="2018-02-06T17:27:00"/>
    <x v="2"/>
    <x v="1"/>
    <n v="2535.0000004051253"/>
    <n v="42.250000006752089"/>
    <n v="760.5000001215376"/>
    <n v="1"/>
    <s v="D518881"/>
    <s v="Closed"/>
    <x v="0"/>
  </r>
  <r>
    <s v="Fernandina Beach"/>
    <s v="JL TERRY (23)"/>
    <x v="18"/>
    <x v="202"/>
    <n v="152"/>
    <x v="2"/>
    <x v="0"/>
    <d v="2018-03-21T07:45:55"/>
    <d v="2018-03-21T06:01:00"/>
    <x v="2"/>
    <x v="2"/>
    <n v="6294.9999998789281"/>
    <n v="104.9166666646488"/>
    <n v="15947.333333026618"/>
    <n v="1"/>
    <s v="D519362"/>
    <s v="Closed"/>
    <x v="0"/>
  </r>
  <r>
    <s v="Fernandina Beach"/>
    <s v="STEPDOWN (22)"/>
    <x v="14"/>
    <x v="1989"/>
    <n v="1"/>
    <x v="1"/>
    <x v="0"/>
    <d v="2018-02-07T13:05:51"/>
    <d v="2018-02-07T12:39:00"/>
    <x v="2"/>
    <x v="1"/>
    <n v="1611.0000000335276"/>
    <n v="26.850000000558794"/>
    <n v="26.850000000558794"/>
    <n v="1"/>
    <s v="C518883"/>
    <s v="Closed"/>
    <x v="0"/>
  </r>
  <r>
    <s v="Marianna"/>
    <s v="MARIANNA (14)"/>
    <x v="10"/>
    <x v="243"/>
    <n v="15"/>
    <x v="7"/>
    <x v="0"/>
    <d v="2018-02-07T15:12:00"/>
    <d v="2018-02-07T14:38:00"/>
    <x v="2"/>
    <x v="1"/>
    <n v="2039.9999997345731"/>
    <n v="33.999999995576218"/>
    <n v="509.99999993364327"/>
    <n v="1"/>
    <s v="D518897"/>
    <s v="Closed"/>
    <x v="0"/>
  </r>
  <r>
    <s v="Marianna"/>
    <s v="MARIANNA (14)"/>
    <x v="16"/>
    <x v="83"/>
    <n v="133"/>
    <x v="7"/>
    <x v="0"/>
    <d v="2018-02-07T15:47:00"/>
    <d v="2018-02-07T15:09:00"/>
    <x v="2"/>
    <x v="1"/>
    <n v="2279.9999998882413"/>
    <n v="37.999999998137355"/>
    <n v="5053.9999997522682"/>
    <n v="1"/>
    <s v="D518907"/>
    <s v="Closed"/>
    <x v="0"/>
  </r>
  <r>
    <s v="Marianna"/>
    <s v="MARIANNA (14)"/>
    <x v="15"/>
    <x v="1990"/>
    <n v="13"/>
    <x v="3"/>
    <x v="0"/>
    <d v="2018-02-07T15:24:06"/>
    <d v="2018-02-07T15:11:00"/>
    <x v="2"/>
    <x v="1"/>
    <n v="785.99999954458326"/>
    <n v="13.099999992409721"/>
    <n v="170.29999990132637"/>
    <n v="1"/>
    <s v="D518898"/>
    <s v="Closed"/>
    <x v="0"/>
  </r>
  <r>
    <s v="Marianna"/>
    <s v="CAVERNS ROAD (11)"/>
    <x v="9"/>
    <x v="1991"/>
    <n v="1"/>
    <x v="1"/>
    <x v="0"/>
    <d v="2018-02-07T19:12:23"/>
    <d v="2018-02-07T17:58:00"/>
    <x v="2"/>
    <x v="1"/>
    <n v="4462.9999997327104"/>
    <n v="74.383333328878507"/>
    <n v="74.383333328878507"/>
    <n v="1"/>
    <s v="D518912"/>
    <s v="Closed"/>
    <x v="0"/>
  </r>
  <r>
    <s v="Marianna"/>
    <s v="MARIANNA (14)"/>
    <x v="10"/>
    <x v="1992"/>
    <n v="2"/>
    <x v="7"/>
    <x v="0"/>
    <d v="2018-02-07T18:17:55"/>
    <d v="2018-02-07T18:06:00"/>
    <x v="2"/>
    <x v="1"/>
    <n v="714.99999992083758"/>
    <n v="11.916666665347293"/>
    <n v="23.833333330694586"/>
    <n v="1"/>
    <s v="D518911"/>
    <s v="Closed"/>
    <x v="0"/>
  </r>
  <r>
    <s v="Marianna"/>
    <s v="MARIANNA (14)"/>
    <x v="5"/>
    <x v="153"/>
    <n v="19"/>
    <x v="1"/>
    <x v="0"/>
    <d v="2018-02-07T22:32:46"/>
    <d v="2018-02-07T19:50:00"/>
    <x v="2"/>
    <x v="1"/>
    <n v="9765.9999996889383"/>
    <n v="162.7666666614823"/>
    <n v="3092.5666665681638"/>
    <n v="1"/>
    <s v="D518915"/>
    <s v="Closed"/>
    <x v="0"/>
  </r>
  <r>
    <s v="Fernandina Beach"/>
    <s v="STEPDOWN (22)"/>
    <x v="14"/>
    <x v="1993"/>
    <n v="5"/>
    <x v="2"/>
    <x v="0"/>
    <d v="2018-03-26T11:55:02"/>
    <d v="2018-03-26T11:04:00"/>
    <x v="2"/>
    <x v="2"/>
    <n v="3062.0000003837049"/>
    <n v="51.033333339728415"/>
    <n v="255.16666669864208"/>
    <n v="1"/>
    <s v="D519436"/>
    <s v="Closed"/>
    <x v="0"/>
  </r>
  <r>
    <s v="Fernandina Beach"/>
    <s v="JL TERRY (23)"/>
    <x v="18"/>
    <x v="1994"/>
    <n v="1"/>
    <x v="6"/>
    <x v="0"/>
    <d v="2018-02-08T12:43:56"/>
    <d v="2018-02-08T08:20:00"/>
    <x v="2"/>
    <x v="1"/>
    <n v="15836.000000406057"/>
    <n v="263.93333334010094"/>
    <n v="263.93333334010094"/>
    <n v="1"/>
    <s v="C518921"/>
    <s v="Closed"/>
    <x v="0"/>
  </r>
  <r>
    <s v="Fernandina Beach"/>
    <s v="JL TERRY (23)"/>
    <x v="18"/>
    <x v="1995"/>
    <n v="1"/>
    <x v="10"/>
    <x v="0"/>
    <d v="2018-02-08T12:30:16"/>
    <d v="2018-02-08T08:20:00"/>
    <x v="2"/>
    <x v="1"/>
    <n v="15016.000000457279"/>
    <n v="250.26666667428799"/>
    <n v="250.26666667428799"/>
    <n v="1"/>
    <s v="D518923"/>
    <s v="Closed"/>
    <x v="0"/>
  </r>
  <r>
    <s v="Fernandina Beach"/>
    <s v="STEPDOWN (22)"/>
    <x v="14"/>
    <x v="984"/>
    <n v="38"/>
    <x v="10"/>
    <x v="0"/>
    <d v="2018-02-08T12:01:43"/>
    <d v="2018-02-08T11:30:00"/>
    <x v="2"/>
    <x v="1"/>
    <n v="1903.0000003986061"/>
    <n v="31.716666673310101"/>
    <n v="1205.2333335857838"/>
    <n v="1"/>
    <s v="D518924"/>
    <s v="Closed"/>
    <x v="0"/>
  </r>
  <r>
    <s v="Marianna"/>
    <s v="MARIANNA (14)"/>
    <x v="10"/>
    <x v="314"/>
    <n v="10"/>
    <x v="1"/>
    <x v="0"/>
    <d v="2018-02-08T14:28:36"/>
    <d v="2018-02-08T13:43:53"/>
    <x v="2"/>
    <x v="1"/>
    <n v="2683.0000004265457"/>
    <n v="44.716666673775762"/>
    <n v="447.16666673775762"/>
    <n v="1"/>
    <s v="D518929"/>
    <s v="Closed"/>
    <x v="0"/>
  </r>
  <r>
    <s v="Marianna"/>
    <s v="CHIPOLA (15)"/>
    <x v="0"/>
    <x v="76"/>
    <n v="33"/>
    <x v="5"/>
    <x v="0"/>
    <d v="2018-02-09T08:24:16"/>
    <d v="2018-02-09T07:47:00"/>
    <x v="2"/>
    <x v="1"/>
    <n v="2235.9999996609986"/>
    <n v="37.266666661016643"/>
    <n v="1229.7999998135492"/>
    <n v="1"/>
    <s v="D518938"/>
    <s v="Closed"/>
    <x v="0"/>
  </r>
  <r>
    <s v="Marianna"/>
    <s v="MARIANNA (14)"/>
    <x v="5"/>
    <x v="1571"/>
    <n v="1"/>
    <x v="4"/>
    <x v="0"/>
    <d v="2018-02-09T12:09:54"/>
    <d v="2018-02-09T11:41:00"/>
    <x v="2"/>
    <x v="1"/>
    <n v="1733.9999998686835"/>
    <n v="28.899999997811392"/>
    <n v="28.899999997811392"/>
    <n v="1"/>
    <s v="C518940"/>
    <s v="Closed"/>
    <x v="0"/>
  </r>
  <r>
    <s v="Fernandina Beach"/>
    <s v="JL TERRY (23)"/>
    <x v="18"/>
    <x v="1996"/>
    <n v="1"/>
    <x v="2"/>
    <x v="0"/>
    <d v="2018-04-09T15:23:54"/>
    <d v="2018-04-09T14:36:00"/>
    <x v="2"/>
    <x v="3"/>
    <n v="2874.0000004414469"/>
    <n v="47.900000007357448"/>
    <n v="47.900000007357448"/>
    <n v="1"/>
    <s v="C519566"/>
    <s v="Closed"/>
    <x v="0"/>
  </r>
  <r>
    <s v="Fernandina Beach"/>
    <s v="AIP (24)"/>
    <x v="11"/>
    <x v="1997"/>
    <n v="1"/>
    <x v="10"/>
    <x v="1"/>
    <d v="2018-02-10T02:53:31"/>
    <d v="2018-02-10T00:09:00"/>
    <x v="2"/>
    <x v="1"/>
    <n v="9871.0000003455207"/>
    <n v="164.51666667242534"/>
    <n v="164.51666667242534"/>
    <n v="1"/>
    <s v="C518942"/>
    <s v="Closed"/>
    <x v="0"/>
  </r>
  <r>
    <s v="Fernandina Beach"/>
    <s v="STEPDOWN (22)"/>
    <x v="14"/>
    <x v="1998"/>
    <n v="1"/>
    <x v="2"/>
    <x v="0"/>
    <d v="2018-04-10T16:32:09"/>
    <d v="2018-04-10T14:52:00"/>
    <x v="2"/>
    <x v="3"/>
    <n v="6009.0000002877787"/>
    <n v="100.15000000479631"/>
    <n v="100.15000000479631"/>
    <n v="1"/>
    <s v="D519591"/>
    <s v="Closed"/>
    <x v="0"/>
  </r>
  <r>
    <s v="Marianna"/>
    <s v="CHIPOLA (15)"/>
    <x v="3"/>
    <x v="34"/>
    <n v="17"/>
    <x v="1"/>
    <x v="0"/>
    <d v="2018-02-11T06:48:53"/>
    <d v="2018-02-11T05:22:00"/>
    <x v="2"/>
    <x v="1"/>
    <n v="5212.9999996628612"/>
    <n v="86.883333327714354"/>
    <n v="1477.016666571144"/>
    <n v="1"/>
    <s v="D518949"/>
    <s v="Closed"/>
    <x v="0"/>
  </r>
  <r>
    <s v="Marianna"/>
    <s v="CHIPOLA (15)"/>
    <x v="4"/>
    <x v="1999"/>
    <n v="1"/>
    <x v="1"/>
    <x v="0"/>
    <d v="2018-02-11T08:04:39"/>
    <d v="2018-02-11T05:57:00"/>
    <x v="2"/>
    <x v="1"/>
    <n v="7659.0000000083819"/>
    <n v="127.6500000001397"/>
    <n v="127.6500000001397"/>
    <n v="1"/>
    <s v="C518947"/>
    <s v="Closed"/>
    <x v="0"/>
  </r>
  <r>
    <s v="Fernandina Beach"/>
    <s v="STEPDOWN (22)"/>
    <x v="24"/>
    <x v="2000"/>
    <n v="11"/>
    <x v="5"/>
    <x v="0"/>
    <d v="2018-02-11T09:36:38"/>
    <d v="2018-02-11T08:38:00"/>
    <x v="2"/>
    <x v="1"/>
    <n v="3518.0000001098961"/>
    <n v="58.633333335164934"/>
    <n v="644.96666668681428"/>
    <n v="1"/>
    <s v="D519092"/>
    <s v="Closed"/>
    <x v="0"/>
  </r>
  <r>
    <s v="Marianna"/>
    <s v="MARIANNA (14)"/>
    <x v="5"/>
    <x v="284"/>
    <n v="75"/>
    <x v="7"/>
    <x v="0"/>
    <d v="2018-02-11T10:31:53"/>
    <d v="2018-02-11T09:03:00"/>
    <x v="2"/>
    <x v="1"/>
    <n v="5333.0000000540167"/>
    <n v="88.883333334233612"/>
    <n v="6666.2500000675209"/>
    <n v="1"/>
    <s v="D518956"/>
    <s v="Closed"/>
    <x v="0"/>
  </r>
  <r>
    <s v="Marianna"/>
    <s v="ALTHA (12)"/>
    <x v="6"/>
    <x v="2001"/>
    <n v="1"/>
    <x v="5"/>
    <x v="0"/>
    <d v="2018-02-11T11:02:04"/>
    <d v="2018-02-11T09:20:00"/>
    <x v="2"/>
    <x v="1"/>
    <n v="6124.0000001387671"/>
    <n v="102.06666666897945"/>
    <n v="102.06666666897945"/>
    <n v="1"/>
    <s v="C518953"/>
    <s v="Closed"/>
    <x v="0"/>
  </r>
  <r>
    <s v="Marianna"/>
    <s v="CHIPOLA (15)"/>
    <x v="3"/>
    <x v="2002"/>
    <n v="1"/>
    <x v="1"/>
    <x v="0"/>
    <d v="2018-02-11T11:04:45"/>
    <d v="2018-02-11T10:25:00"/>
    <x v="2"/>
    <x v="1"/>
    <n v="2384.999999916181"/>
    <n v="39.749999998603016"/>
    <n v="39.749999998603016"/>
    <n v="1"/>
    <s v="C518957"/>
    <s v="Closed"/>
    <x v="0"/>
  </r>
  <r>
    <s v="Marianna"/>
    <s v="MARIANNA (14)"/>
    <x v="5"/>
    <x v="284"/>
    <n v="75"/>
    <x v="7"/>
    <x v="0"/>
    <d v="2018-02-11T11:34:03"/>
    <d v="2018-02-11T10:55:00"/>
    <x v="2"/>
    <x v="1"/>
    <n v="2343.0000001564622"/>
    <n v="39.050000002607703"/>
    <n v="2928.7500001955777"/>
    <n v="1"/>
    <s v="D518961"/>
    <s v="Closed"/>
    <x v="0"/>
  </r>
  <r>
    <s v="Marianna"/>
    <s v="MARIANNA (14)"/>
    <x v="16"/>
    <x v="415"/>
    <n v="36"/>
    <x v="1"/>
    <x v="0"/>
    <d v="2018-02-11T15:12:18"/>
    <d v="2018-02-11T13:39:00"/>
    <x v="2"/>
    <x v="1"/>
    <n v="5598.0000003939494"/>
    <n v="93.300000006565824"/>
    <n v="3358.8000002363697"/>
    <n v="1"/>
    <s v="D518971"/>
    <s v="Closed"/>
    <x v="0"/>
  </r>
  <r>
    <s v="Marianna"/>
    <s v="MARIANNA (14)"/>
    <x v="15"/>
    <x v="2003"/>
    <n v="1"/>
    <x v="7"/>
    <x v="0"/>
    <d v="2018-02-11T18:23:00"/>
    <d v="2018-02-11T15:11:00"/>
    <x v="2"/>
    <x v="1"/>
    <n v="11519.999999832362"/>
    <n v="191.99999999720603"/>
    <n v="191.99999999720603"/>
    <n v="1"/>
    <s v="C518973"/>
    <s v="Closed"/>
    <x v="0"/>
  </r>
  <r>
    <s v="Marianna"/>
    <s v="MARIANNA (14)"/>
    <x v="10"/>
    <x v="2004"/>
    <n v="1"/>
    <x v="1"/>
    <x v="0"/>
    <d v="2018-02-11T19:30:11"/>
    <d v="2018-02-11T18:22:00"/>
    <x v="2"/>
    <x v="1"/>
    <n v="4091.0000001545995"/>
    <n v="68.183333335909992"/>
    <n v="68.183333335909992"/>
    <n v="1"/>
    <s v="C518974"/>
    <s v="Closed"/>
    <x v="0"/>
  </r>
  <r>
    <s v="Marianna"/>
    <s v="ALTHA (12)"/>
    <x v="6"/>
    <x v="2005"/>
    <n v="3"/>
    <x v="5"/>
    <x v="0"/>
    <d v="2018-02-13T10:05:00"/>
    <d v="2018-02-13T08:12:00"/>
    <x v="2"/>
    <x v="1"/>
    <n v="6780.0000000977889"/>
    <n v="113.00000000162981"/>
    <n v="339.00000000488944"/>
    <n v="1"/>
    <s v="D518981"/>
    <s v="Closed"/>
    <x v="0"/>
  </r>
  <r>
    <s v="Fernandina Beach"/>
    <s v="STEPDOWN (22)"/>
    <x v="14"/>
    <x v="1486"/>
    <n v="149"/>
    <x v="5"/>
    <x v="0"/>
    <d v="2018-02-13T11:53:05"/>
    <d v="2018-02-13T11:17:36"/>
    <x v="2"/>
    <x v="1"/>
    <n v="2128.9999997941777"/>
    <n v="35.483333329902962"/>
    <n v="5287.0166661555413"/>
    <n v="1"/>
    <s v="D518988"/>
    <s v="Closed"/>
    <x v="0"/>
  </r>
  <r>
    <s v="Marianna"/>
    <s v="CHIPOLA (15)"/>
    <x v="3"/>
    <x v="320"/>
    <n v="9"/>
    <x v="5"/>
    <x v="0"/>
    <d v="2018-02-14T12:56:26"/>
    <d v="2018-02-14T12:12:44"/>
    <x v="2"/>
    <x v="1"/>
    <n v="2621.999999997206"/>
    <n v="43.699999999953434"/>
    <n v="393.2999999995809"/>
    <n v="1"/>
    <s v="D519007"/>
    <s v="Closed"/>
    <x v="0"/>
  </r>
  <r>
    <s v="Marianna"/>
    <s v="MARIANNA (14)"/>
    <x v="5"/>
    <x v="499"/>
    <n v="13"/>
    <x v="5"/>
    <x v="0"/>
    <d v="2018-02-14T13:32:13"/>
    <d v="2018-02-14T12:34:00"/>
    <x v="2"/>
    <x v="1"/>
    <n v="3493.0000005522743"/>
    <n v="58.216666675871238"/>
    <n v="756.8166667863261"/>
    <n v="1"/>
    <s v="D519010"/>
    <s v="Closed"/>
    <x v="0"/>
  </r>
  <r>
    <s v="Marianna"/>
    <s v="CHIPOLA (15)"/>
    <x v="1"/>
    <x v="404"/>
    <n v="70"/>
    <x v="10"/>
    <x v="0"/>
    <d v="2018-02-15T00:59:20"/>
    <d v="2018-02-14T21:59:00"/>
    <x v="2"/>
    <x v="1"/>
    <n v="10819.999999646097"/>
    <n v="180.33333332743496"/>
    <n v="12623.333332920447"/>
    <n v="1"/>
    <s v="D519017"/>
    <s v="Closed"/>
    <x v="0"/>
  </r>
  <r>
    <s v="Fernandina Beach"/>
    <s v="JL TERRY (23)"/>
    <x v="18"/>
    <x v="2006"/>
    <n v="36"/>
    <x v="2"/>
    <x v="0"/>
    <d v="2018-04-16T09:02:50"/>
    <d v="2018-04-16T07:59:00"/>
    <x v="2"/>
    <x v="3"/>
    <n v="3830.0000001210719"/>
    <n v="63.833333335351199"/>
    <n v="2298.0000000726432"/>
    <n v="1"/>
    <s v="D519690"/>
    <s v="Closed"/>
    <x v="0"/>
  </r>
  <r>
    <s v="Marianna"/>
    <s v="MARIANNA (14)"/>
    <x v="15"/>
    <x v="2007"/>
    <n v="4"/>
    <x v="0"/>
    <x v="0"/>
    <d v="2018-02-16T10:24:00"/>
    <d v="2018-02-16T09:45:00"/>
    <x v="2"/>
    <x v="1"/>
    <n v="2340.000000083819"/>
    <n v="39.000000001396984"/>
    <n v="156.00000000558794"/>
    <n v="1"/>
    <s v="D519027"/>
    <s v="Closed"/>
    <x v="0"/>
  </r>
  <r>
    <s v="Marianna"/>
    <s v="MARIANNA (14)"/>
    <x v="10"/>
    <x v="539"/>
    <n v="13"/>
    <x v="4"/>
    <x v="0"/>
    <d v="2018-02-16T14:43:44"/>
    <d v="2018-02-16T13:35:00"/>
    <x v="2"/>
    <x v="1"/>
    <n v="4124.0000003250316"/>
    <n v="68.733333338750526"/>
    <n v="893.53333340375684"/>
    <n v="1"/>
    <s v="D519031"/>
    <s v="Closed"/>
    <x v="0"/>
  </r>
  <r>
    <s v="Fernandina Beach"/>
    <s v="JL TERRY (23)"/>
    <x v="34"/>
    <x v="2008"/>
    <n v="1"/>
    <x v="2"/>
    <x v="1"/>
    <d v="2018-04-16T14:12:37"/>
    <d v="2018-04-16T11:00:00"/>
    <x v="2"/>
    <x v="3"/>
    <n v="11556.999999680556"/>
    <n v="192.61666666134261"/>
    <n v="192.61666666134261"/>
    <n v="1"/>
    <s v="C519694"/>
    <s v="Closed"/>
    <x v="0"/>
  </r>
  <r>
    <s v="Fernandina Beach"/>
    <s v="JL TERRY (23)"/>
    <x v="21"/>
    <x v="2009"/>
    <n v="1"/>
    <x v="2"/>
    <x v="0"/>
    <d v="2018-04-18T16:37:20"/>
    <d v="2018-04-18T15:29:00"/>
    <x v="2"/>
    <x v="3"/>
    <n v="4099.9999997438863"/>
    <n v="68.333333329064772"/>
    <n v="68.333333329064772"/>
    <n v="1"/>
    <s v="C519725"/>
    <s v="Closed"/>
    <x v="0"/>
  </r>
  <r>
    <s v="Fernandina Beach"/>
    <s v="JL TERRY (23)"/>
    <x v="23"/>
    <x v="2010"/>
    <n v="24"/>
    <x v="6"/>
    <x v="0"/>
    <d v="2018-02-17T11:14:01"/>
    <d v="2018-02-17T09:24:00"/>
    <x v="2"/>
    <x v="1"/>
    <n v="6600.9999997448176"/>
    <n v="110.01666666241363"/>
    <n v="2640.399999897927"/>
    <n v="1"/>
    <s v="D519043"/>
    <s v="Closed"/>
    <x v="0"/>
  </r>
  <r>
    <s v="Marianna"/>
    <s v="MARIANNA (14)"/>
    <x v="16"/>
    <x v="732"/>
    <n v="44"/>
    <x v="1"/>
    <x v="0"/>
    <d v="2018-02-17T14:59:32"/>
    <d v="2018-02-17T13:10:00"/>
    <x v="2"/>
    <x v="1"/>
    <n v="6571.9999998807907"/>
    <n v="109.53333333134651"/>
    <n v="4819.4666665792465"/>
    <n v="1"/>
    <s v="D519050"/>
    <s v="Closed"/>
    <x v="0"/>
  </r>
  <r>
    <s v="Marianna"/>
    <s v="CHIPOLA (15)"/>
    <x v="4"/>
    <x v="2011"/>
    <n v="1"/>
    <x v="1"/>
    <x v="0"/>
    <d v="2018-02-18T22:58:49"/>
    <d v="2018-02-18T21:55:00"/>
    <x v="2"/>
    <x v="1"/>
    <n v="3828.99999988731"/>
    <n v="63.816666664788499"/>
    <n v="63.816666664788499"/>
    <n v="1"/>
    <s v="D519052"/>
    <s v="Closed"/>
    <x v="0"/>
  </r>
  <r>
    <s v="Fernandina Beach"/>
    <s v="JL TERRY (23)"/>
    <x v="34"/>
    <x v="1578"/>
    <n v="1"/>
    <x v="2"/>
    <x v="0"/>
    <d v="2018-04-24T14:05:20"/>
    <d v="2018-04-24T12:19:00"/>
    <x v="2"/>
    <x v="3"/>
    <n v="6380.0000002607703"/>
    <n v="106.33333333767951"/>
    <n v="106.33333333767951"/>
    <n v="1"/>
    <s v="C519804"/>
    <s v="Closed"/>
    <x v="0"/>
  </r>
  <r>
    <s v="Marianna"/>
    <s v="MARIANNA (14)"/>
    <x v="5"/>
    <x v="2012"/>
    <n v="78"/>
    <x v="0"/>
    <x v="0"/>
    <d v="2018-02-19T18:05:00"/>
    <d v="2018-02-19T17:56:00"/>
    <x v="2"/>
    <x v="1"/>
    <n v="539.99999987427145"/>
    <n v="8.9999999979045242"/>
    <n v="701.99999983655289"/>
    <n v="1"/>
    <s v="D519065"/>
    <s v="Closed"/>
    <x v="0"/>
  </r>
  <r>
    <s v="Fernandina Beach"/>
    <s v="AIP (24)"/>
    <x v="11"/>
    <x v="2013"/>
    <n v="4"/>
    <x v="4"/>
    <x v="0"/>
    <d v="2018-02-20T05:54:54"/>
    <d v="2018-02-20T02:57:00"/>
    <x v="2"/>
    <x v="1"/>
    <n v="10674.000000092201"/>
    <n v="177.90000000153668"/>
    <n v="711.60000000614673"/>
    <n v="1"/>
    <s v="D519091"/>
    <s v="Closed"/>
    <x v="0"/>
  </r>
  <r>
    <s v="Fernandina Beach"/>
    <s v="JL TERRY (23)"/>
    <x v="18"/>
    <x v="1880"/>
    <n v="1"/>
    <x v="2"/>
    <x v="0"/>
    <d v="2018-04-30T10:00:27"/>
    <d v="2018-04-30T09:10:00"/>
    <x v="2"/>
    <x v="3"/>
    <n v="3026.9999997457489"/>
    <n v="50.449999995762482"/>
    <n v="50.449999995762482"/>
    <n v="1"/>
    <s v="C519883"/>
    <s v="Closed"/>
    <x v="0"/>
  </r>
  <r>
    <s v="Marianna"/>
    <s v="CHIPOLA (15)"/>
    <x v="0"/>
    <x v="759"/>
    <n v="20"/>
    <x v="1"/>
    <x v="0"/>
    <d v="2018-02-21T20:34:23"/>
    <d v="2018-02-21T19:33:00"/>
    <x v="2"/>
    <x v="1"/>
    <n v="3683.0000003334135"/>
    <n v="61.383333338890225"/>
    <n v="1227.6666667778045"/>
    <n v="1"/>
    <s v="D519085"/>
    <s v="Closed"/>
    <x v="0"/>
  </r>
  <r>
    <s v="Marianna"/>
    <s v="MARIANNA (14)"/>
    <x v="10"/>
    <x v="2014"/>
    <n v="1"/>
    <x v="5"/>
    <x v="0"/>
    <d v="2018-02-23T12:00:45"/>
    <d v="2018-02-23T11:16:00"/>
    <x v="2"/>
    <x v="1"/>
    <n v="2684.9999996367842"/>
    <n v="44.749999993946403"/>
    <n v="44.749999993946403"/>
    <n v="1"/>
    <s v="D519088"/>
    <s v="Closed"/>
    <x v="0"/>
  </r>
  <r>
    <s v="Marianna"/>
    <s v="CHIPOLA (15)"/>
    <x v="4"/>
    <x v="2015"/>
    <n v="1"/>
    <x v="5"/>
    <x v="0"/>
    <d v="2018-02-23T19:02:38"/>
    <d v="2018-02-23T18:19:00"/>
    <x v="2"/>
    <x v="1"/>
    <n v="2618.0000003194436"/>
    <n v="43.633333338657394"/>
    <n v="43.633333338657394"/>
    <n v="1"/>
    <s v="C519094"/>
    <s v="Closed"/>
    <x v="0"/>
  </r>
  <r>
    <s v="Fernandina Beach"/>
    <s v="STEPDOWN (22)"/>
    <x v="24"/>
    <x v="2016"/>
    <n v="1"/>
    <x v="2"/>
    <x v="0"/>
    <d v="2018-05-14T09:20:53"/>
    <d v="2018-05-14T08:12:50"/>
    <x v="2"/>
    <x v="4"/>
    <n v="4083.000000170432"/>
    <n v="68.050000002840534"/>
    <n v="68.050000002840534"/>
    <n v="1"/>
    <s v="C520141"/>
    <s v="Closed"/>
    <x v="0"/>
  </r>
  <r>
    <s v="Marianna"/>
    <s v="CHIPOLA (15)"/>
    <x v="3"/>
    <x v="2017"/>
    <n v="4"/>
    <x v="1"/>
    <x v="0"/>
    <d v="2018-02-25T15:52:25"/>
    <d v="2018-02-25T14:52:00"/>
    <x v="2"/>
    <x v="1"/>
    <n v="3625.0000006053597"/>
    <n v="60.416666676755995"/>
    <n v="241.66666670702398"/>
    <n v="1"/>
    <s v="D519099"/>
    <s v="Closed"/>
    <x v="0"/>
  </r>
  <r>
    <s v="Fernandina Beach"/>
    <s v="JL TERRY (23)"/>
    <x v="35"/>
    <x v="494"/>
    <n v="49"/>
    <x v="1"/>
    <x v="0"/>
    <d v="2018-02-25T18:29:28"/>
    <d v="2018-02-25T17:22:00"/>
    <x v="2"/>
    <x v="1"/>
    <n v="4048.0000001611188"/>
    <n v="67.46666666935198"/>
    <n v="3305.866666798247"/>
    <n v="1"/>
    <s v="D519107"/>
    <s v="Closed"/>
    <x v="0"/>
  </r>
  <r>
    <s v="Fernandina Beach"/>
    <s v="STEPDOWN (22)"/>
    <x v="14"/>
    <x v="2018"/>
    <n v="1"/>
    <x v="4"/>
    <x v="0"/>
    <d v="2018-02-26T08:34:18"/>
    <d v="2018-02-26T07:54:00"/>
    <x v="2"/>
    <x v="1"/>
    <n v="2417.9999994579703"/>
    <n v="40.299999990966171"/>
    <n v="40.299999990966171"/>
    <n v="1"/>
    <s v="C519109"/>
    <s v="Closed"/>
    <x v="0"/>
  </r>
  <r>
    <s v="Marianna"/>
    <s v="BLOUNTSTOWN (18)"/>
    <x v="17"/>
    <x v="41"/>
    <n v="95"/>
    <x v="1"/>
    <x v="0"/>
    <d v="2018-02-26T10:22:43"/>
    <d v="2018-02-26T09:52:00"/>
    <x v="2"/>
    <x v="1"/>
    <n v="1842.9999995743856"/>
    <n v="30.716666659573093"/>
    <n v="2918.0833326594438"/>
    <n v="1"/>
    <s v="D519120"/>
    <s v="Closed"/>
    <x v="0"/>
  </r>
  <r>
    <s v="Marianna"/>
    <s v="BLOUNTSTOWN (18)"/>
    <x v="17"/>
    <x v="2019"/>
    <n v="62"/>
    <x v="1"/>
    <x v="0"/>
    <d v="2018-02-26T10:34:35"/>
    <d v="2018-02-26T10:22:43"/>
    <x v="2"/>
    <x v="1"/>
    <n v="712.00000047683716"/>
    <n v="11.866666674613953"/>
    <n v="735.73333382606506"/>
    <n v="1"/>
    <s v="D519122"/>
    <s v="Closed"/>
    <x v="0"/>
  </r>
  <r>
    <s v="Marianna"/>
    <s v="MARIANNA (14)"/>
    <x v="5"/>
    <x v="925"/>
    <n v="4"/>
    <x v="1"/>
    <x v="0"/>
    <d v="2018-02-26T12:22:58"/>
    <d v="2018-02-26T11:43:47"/>
    <x v="2"/>
    <x v="1"/>
    <n v="2351.0000001406297"/>
    <n v="39.183333335677162"/>
    <n v="156.73333334270865"/>
    <n v="1"/>
    <s v="D519126"/>
    <s v="Closed"/>
    <x v="0"/>
  </r>
  <r>
    <s v="Marianna"/>
    <s v="MARIANNA (14)"/>
    <x v="16"/>
    <x v="504"/>
    <n v="2"/>
    <x v="5"/>
    <x v="0"/>
    <d v="2018-02-26T17:50:00"/>
    <d v="2018-02-26T17:11:00"/>
    <x v="2"/>
    <x v="1"/>
    <n v="2340.000000083819"/>
    <n v="39.000000001396984"/>
    <n v="78.000000002793968"/>
    <n v="1"/>
    <s v="D519128"/>
    <s v="Closed"/>
    <x v="0"/>
  </r>
  <r>
    <s v="Marianna"/>
    <s v="BLOUNTSTOWN (18)"/>
    <x v="17"/>
    <x v="1939"/>
    <n v="37"/>
    <x v="1"/>
    <x v="0"/>
    <d v="2018-03-01T14:50:21"/>
    <d v="2018-03-01T13:57:00"/>
    <x v="2"/>
    <x v="2"/>
    <n v="3200.9999995585531"/>
    <n v="53.349999992642552"/>
    <n v="1973.9499997277744"/>
    <n v="1"/>
    <s v="D519143"/>
    <s v="Closed"/>
    <x v="0"/>
  </r>
  <r>
    <s v="Marianna"/>
    <s v="ALTHA (12)"/>
    <x v="7"/>
    <x v="610"/>
    <n v="2"/>
    <x v="1"/>
    <x v="0"/>
    <d v="2018-03-01T15:22:00"/>
    <d v="2018-03-01T14:01:00"/>
    <x v="2"/>
    <x v="2"/>
    <n v="4860.0000001257285"/>
    <n v="81.000000002095476"/>
    <n v="162.00000000419095"/>
    <n v="1"/>
    <s v="D519154"/>
    <s v="Closed"/>
    <x v="0"/>
  </r>
  <r>
    <s v="Marianna"/>
    <s v="MARIANNA (14)"/>
    <x v="5"/>
    <x v="2020"/>
    <n v="38"/>
    <x v="0"/>
    <x v="0"/>
    <d v="2018-03-01T14:33:00"/>
    <d v="2018-03-01T14:11:00"/>
    <x v="2"/>
    <x v="2"/>
    <n v="1319.9999999022111"/>
    <n v="21.999999998370185"/>
    <n v="835.99999993806705"/>
    <n v="1"/>
    <s v="D519144"/>
    <s v="Closed"/>
    <x v="0"/>
  </r>
  <r>
    <s v="Marianna"/>
    <s v="ALTHA (12)"/>
    <x v="6"/>
    <x v="383"/>
    <n v="22"/>
    <x v="1"/>
    <x v="0"/>
    <d v="2018-03-01T15:14:45"/>
    <d v="2018-03-01T14:31:00"/>
    <x v="2"/>
    <x v="2"/>
    <n v="2625.0000000698492"/>
    <n v="43.750000001164153"/>
    <n v="962.50000002561137"/>
    <n v="1"/>
    <s v="D519152"/>
    <s v="Closed"/>
    <x v="0"/>
  </r>
  <r>
    <s v="Marianna"/>
    <s v="ALTHA (12)"/>
    <x v="7"/>
    <x v="1144"/>
    <n v="46"/>
    <x v="1"/>
    <x v="0"/>
    <d v="2018-03-01T15:47:00"/>
    <d v="2018-03-01T14:58:00"/>
    <x v="2"/>
    <x v="2"/>
    <n v="2939.9999995250255"/>
    <n v="48.999999992083758"/>
    <n v="2253.9999996358529"/>
    <n v="1"/>
    <s v="D519160"/>
    <s v="Closed"/>
    <x v="0"/>
  </r>
  <r>
    <s v="Marianna"/>
    <s v="MARIANNA (14)"/>
    <x v="10"/>
    <x v="2021"/>
    <n v="67"/>
    <x v="1"/>
    <x v="0"/>
    <d v="2018-03-01T17:05:00"/>
    <d v="2018-03-01T16:06:00"/>
    <x v="2"/>
    <x v="2"/>
    <n v="3540.0000002235174"/>
    <n v="59.00000000372529"/>
    <n v="3953.0000002495944"/>
    <n v="1"/>
    <s v="D519171"/>
    <s v="Closed"/>
    <x v="0"/>
  </r>
  <r>
    <s v="Fernandina Beach"/>
    <s v="STEPDOWN (22)"/>
    <x v="14"/>
    <x v="1486"/>
    <n v="61"/>
    <x v="1"/>
    <x v="0"/>
    <d v="2018-03-01T21:01:28"/>
    <d v="2018-03-01T19:42:00"/>
    <x v="2"/>
    <x v="2"/>
    <n v="4767.9999999934807"/>
    <n v="79.466666666558012"/>
    <n v="4847.4666666600388"/>
    <n v="1"/>
    <s v="D519189"/>
    <s v="Closed"/>
    <x v="0"/>
  </r>
  <r>
    <s v="Fernandina Beach"/>
    <s v="JL TERRY (23)"/>
    <x v="34"/>
    <x v="2022"/>
    <n v="1"/>
    <x v="4"/>
    <x v="0"/>
    <d v="2018-03-02T08:50:08"/>
    <d v="2018-03-02T08:15:56"/>
    <x v="2"/>
    <x v="2"/>
    <n v="2052.0000000251457"/>
    <n v="34.200000000419095"/>
    <n v="34.200000000419095"/>
    <n v="1"/>
    <s v="C519191"/>
    <s v="Closed"/>
    <x v="0"/>
  </r>
  <r>
    <s v="Fernandina Beach"/>
    <s v="JL TERRY (23)"/>
    <x v="34"/>
    <x v="991"/>
    <n v="63"/>
    <x v="6"/>
    <x v="0"/>
    <d v="2018-03-02T09:30:00"/>
    <d v="2018-03-02T08:19:00"/>
    <x v="2"/>
    <x v="2"/>
    <n v="4260.0000000558794"/>
    <n v="71.000000000931323"/>
    <n v="4473.0000000586733"/>
    <n v="1"/>
    <s v="D519213"/>
    <s v="Closed"/>
    <x v="0"/>
  </r>
  <r>
    <s v="Fernandina Beach"/>
    <s v="JL TERRY (23)"/>
    <x v="34"/>
    <x v="2023"/>
    <n v="45"/>
    <x v="0"/>
    <x v="1"/>
    <d v="2018-03-02T09:30:00"/>
    <d v="2018-03-02T08:19:00"/>
    <x v="2"/>
    <x v="2"/>
    <n v="4260.0000000558794"/>
    <n v="71.000000000931323"/>
    <n v="3195.0000000419095"/>
    <n v="1"/>
    <s v="D519216"/>
    <s v="Closed"/>
    <x v="0"/>
  </r>
  <r>
    <s v="Fernandina Beach"/>
    <s v="JL TERRY (23)"/>
    <x v="34"/>
    <x v="713"/>
    <n v="54"/>
    <x v="6"/>
    <x v="0"/>
    <d v="2018-03-02T10:10:00"/>
    <d v="2018-03-02T08:26:00"/>
    <x v="2"/>
    <x v="2"/>
    <n v="6239.9999995948747"/>
    <n v="103.99999999324791"/>
    <n v="5615.9999996353872"/>
    <n v="1"/>
    <s v="D519215"/>
    <s v="Closed"/>
    <x v="0"/>
  </r>
  <r>
    <s v="Fernandina Beach"/>
    <s v="JL TERRY (23)"/>
    <x v="34"/>
    <x v="2024"/>
    <n v="1"/>
    <x v="0"/>
    <x v="1"/>
    <d v="2018-03-02T09:30:00"/>
    <d v="2018-03-02T09:23:00"/>
    <x v="2"/>
    <x v="2"/>
    <n v="420.00000011175871"/>
    <n v="7.0000000018626451"/>
    <n v="7.0000000018626451"/>
    <n v="1"/>
    <s v="C519210"/>
    <s v="Closed"/>
    <x v="0"/>
  </r>
  <r>
    <s v="Marianna"/>
    <s v="CHIPOLA (15)"/>
    <x v="0"/>
    <x v="2025"/>
    <n v="1"/>
    <x v="4"/>
    <x v="0"/>
    <d v="2018-03-02T20:04:46"/>
    <d v="2018-03-02T17:40:00"/>
    <x v="2"/>
    <x v="2"/>
    <n v="8685.9999999403954"/>
    <n v="144.76666666567326"/>
    <n v="144.76666666567326"/>
    <n v="1"/>
    <s v="C519220"/>
    <s v="Closed"/>
    <x v="0"/>
  </r>
  <r>
    <s v="Marianna"/>
    <s v="CHIPOLA (15)"/>
    <x v="1"/>
    <x v="2026"/>
    <n v="1"/>
    <x v="1"/>
    <x v="0"/>
    <d v="2018-03-03T12:09:40"/>
    <d v="2018-03-03T11:02:00"/>
    <x v="2"/>
    <x v="2"/>
    <n v="4059.9999998230487"/>
    <n v="67.666666663717479"/>
    <n v="67.666666663717479"/>
    <n v="1"/>
    <s v="C519221"/>
    <s v="Closed"/>
    <x v="0"/>
  </r>
  <r>
    <s v="Marianna"/>
    <s v="MARIANNA (14)"/>
    <x v="5"/>
    <x v="2027"/>
    <n v="1"/>
    <x v="10"/>
    <x v="0"/>
    <d v="2018-03-03T16:48:01"/>
    <d v="2018-03-03T14:05:00"/>
    <x v="2"/>
    <x v="2"/>
    <n v="9781.0000000521541"/>
    <n v="163.0166666675359"/>
    <n v="163.0166666675359"/>
    <n v="1"/>
    <s v="D519223"/>
    <s v="Closed"/>
    <x v="0"/>
  </r>
  <r>
    <s v="Marianna"/>
    <s v="CHIPOLA (15)"/>
    <x v="0"/>
    <x v="76"/>
    <n v="33"/>
    <x v="1"/>
    <x v="0"/>
    <d v="2018-03-06T17:04:08"/>
    <d v="2018-03-06T16:25:00"/>
    <x v="2"/>
    <x v="2"/>
    <n v="2347.9999994393438"/>
    <n v="39.133333323989064"/>
    <n v="1291.3999996916391"/>
    <n v="1"/>
    <s v="D519233"/>
    <s v="Closed"/>
    <x v="0"/>
  </r>
  <r>
    <s v="Marianna"/>
    <s v="MARIANNA (14)"/>
    <x v="5"/>
    <x v="2028"/>
    <n v="1"/>
    <x v="5"/>
    <x v="0"/>
    <d v="2018-03-06T18:41:33"/>
    <d v="2018-03-06T17:52:00"/>
    <x v="2"/>
    <x v="2"/>
    <n v="2973.0000003241003"/>
    <n v="49.550000005401671"/>
    <n v="49.550000005401671"/>
    <n v="1"/>
    <s v="D519236"/>
    <s v="Closed"/>
    <x v="0"/>
  </r>
  <r>
    <s v="Marianna"/>
    <s v="CHIPOLA (15)"/>
    <x v="0"/>
    <x v="2029"/>
    <n v="1"/>
    <x v="1"/>
    <x v="0"/>
    <d v="2018-03-06T19:49:42"/>
    <d v="2018-03-06T18:22:00"/>
    <x v="2"/>
    <x v="2"/>
    <n v="5261.9999998016283"/>
    <n v="87.699999996693805"/>
    <n v="87.699999996693805"/>
    <n v="1"/>
    <s v="D519238"/>
    <s v="Closed"/>
    <x v="0"/>
  </r>
  <r>
    <s v="Marianna"/>
    <s v="CHIPOLA (15)"/>
    <x v="3"/>
    <x v="737"/>
    <n v="15"/>
    <x v="0"/>
    <x v="0"/>
    <d v="2018-03-07T12:50:00"/>
    <d v="2018-03-07T09:40:00"/>
    <x v="2"/>
    <x v="2"/>
    <n v="11399.999999441206"/>
    <n v="189.99999999068677"/>
    <n v="2849.9999998603016"/>
    <n v="1"/>
    <s v="D519240"/>
    <s v="Closed"/>
    <x v="0"/>
  </r>
  <r>
    <s v="Marianna"/>
    <s v="CAVERNS ROAD (11)"/>
    <x v="9"/>
    <x v="2030"/>
    <n v="2"/>
    <x v="4"/>
    <x v="0"/>
    <d v="2018-03-07T20:01:42"/>
    <d v="2018-03-07T17:58:00"/>
    <x v="2"/>
    <x v="2"/>
    <n v="7421.9999999273568"/>
    <n v="123.69999999878928"/>
    <n v="247.39999999757856"/>
    <n v="1"/>
    <s v="D519242"/>
    <s v="Closed"/>
    <x v="0"/>
  </r>
  <r>
    <s v="Marianna"/>
    <s v="CHIPOLA (15)"/>
    <x v="3"/>
    <x v="2031"/>
    <n v="1"/>
    <x v="1"/>
    <x v="0"/>
    <d v="2018-03-08T12:25:33"/>
    <d v="2018-03-08T12:03:00"/>
    <x v="2"/>
    <x v="2"/>
    <n v="1353.0000000726432"/>
    <n v="22.550000001210719"/>
    <n v="22.550000001210719"/>
    <n v="1"/>
    <s v="D519245"/>
    <s v="Closed"/>
    <x v="0"/>
  </r>
  <r>
    <s v="Fernandina Beach"/>
    <s v="JL TERRY (23)"/>
    <x v="35"/>
    <x v="2032"/>
    <n v="1"/>
    <x v="4"/>
    <x v="0"/>
    <d v="2018-03-09T15:37:25"/>
    <d v="2018-03-09T14:57:00"/>
    <x v="2"/>
    <x v="2"/>
    <n v="2424.9999998370185"/>
    <n v="40.416666663950309"/>
    <n v="40.416666663950309"/>
    <n v="1"/>
    <s v="C519250"/>
    <s v="Closed"/>
    <x v="0"/>
  </r>
  <r>
    <s v="Marianna"/>
    <s v="CAVERNS ROAD (11)"/>
    <x v="9"/>
    <x v="2033"/>
    <n v="2"/>
    <x v="1"/>
    <x v="0"/>
    <d v="2018-03-11T17:20:53"/>
    <d v="2018-03-11T16:33:00"/>
    <x v="2"/>
    <x v="2"/>
    <n v="2873.0000002076849"/>
    <n v="47.883333336794749"/>
    <n v="95.766666673589498"/>
    <n v="1"/>
    <s v="D519253"/>
    <s v="Closed"/>
    <x v="0"/>
  </r>
  <r>
    <s v="Marianna"/>
    <s v="MARIANNA (14)"/>
    <x v="10"/>
    <x v="2034"/>
    <n v="1"/>
    <x v="1"/>
    <x v="0"/>
    <d v="2018-03-11T18:51:10"/>
    <d v="2018-03-11T17:53:00"/>
    <x v="2"/>
    <x v="2"/>
    <n v="3489.9999998509884"/>
    <n v="58.16666666418314"/>
    <n v="58.16666666418314"/>
    <n v="1"/>
    <s v="D519255"/>
    <s v="Closed"/>
    <x v="0"/>
  </r>
  <r>
    <s v="Fernandina Beach"/>
    <s v="STEPDOWN (22)"/>
    <x v="14"/>
    <x v="2035"/>
    <n v="7"/>
    <x v="4"/>
    <x v="0"/>
    <d v="2018-03-12T00:46:14"/>
    <d v="2018-03-11T23:58:00"/>
    <x v="2"/>
    <x v="2"/>
    <n v="2893.9999994589016"/>
    <n v="48.233333324315026"/>
    <n v="337.63333327020518"/>
    <n v="1"/>
    <s v="D519263"/>
    <s v="Closed"/>
    <x v="0"/>
  </r>
  <r>
    <s v="Fernandina Beach"/>
    <s v="STEPDOWN (22)"/>
    <x v="14"/>
    <x v="2036"/>
    <n v="12"/>
    <x v="4"/>
    <x v="0"/>
    <d v="2018-03-12T00:45:28"/>
    <d v="2018-03-12T00:01:00"/>
    <x v="2"/>
    <x v="2"/>
    <n v="2668.0000000633299"/>
    <n v="44.466666667722166"/>
    <n v="533.60000001266599"/>
    <n v="1"/>
    <s v="D519262"/>
    <s v="Closed"/>
    <x v="0"/>
  </r>
  <r>
    <s v="Fernandina Beach"/>
    <s v="STEPDOWN (22)"/>
    <x v="14"/>
    <x v="2037"/>
    <n v="6"/>
    <x v="4"/>
    <x v="0"/>
    <d v="2018-03-12T00:47:04"/>
    <d v="2018-03-12T00:05:00"/>
    <x v="2"/>
    <x v="2"/>
    <n v="2524.0000003483146"/>
    <n v="42.066666672471911"/>
    <n v="252.40000003483146"/>
    <n v="1"/>
    <s v="D519264"/>
    <s v="Closed"/>
    <x v="0"/>
  </r>
  <r>
    <s v="Fernandina Beach"/>
    <s v="STEPDOWN (22)"/>
    <x v="14"/>
    <x v="2038"/>
    <n v="8"/>
    <x v="4"/>
    <x v="0"/>
    <d v="2018-03-12T00:47:42"/>
    <d v="2018-03-12T00:13:00"/>
    <x v="2"/>
    <x v="2"/>
    <n v="2082.0000001229346"/>
    <n v="34.70000000204891"/>
    <n v="277.60000001639128"/>
    <n v="1"/>
    <s v="D519265"/>
    <s v="Closed"/>
    <x v="0"/>
  </r>
  <r>
    <s v="Marianna"/>
    <s v="MARIANNA (14)"/>
    <x v="10"/>
    <x v="2039"/>
    <n v="52"/>
    <x v="1"/>
    <x v="0"/>
    <d v="2018-03-12T11:05:21"/>
    <d v="2018-03-12T09:47:20"/>
    <x v="2"/>
    <x v="2"/>
    <n v="4680.9999997727573"/>
    <n v="78.016666662879288"/>
    <n v="4056.866666469723"/>
    <n v="1"/>
    <s v="D519274"/>
    <s v="Closed"/>
    <x v="0"/>
  </r>
  <r>
    <s v="Marianna"/>
    <s v="MARIANNA (14)"/>
    <x v="5"/>
    <x v="12"/>
    <n v="7"/>
    <x v="1"/>
    <x v="0"/>
    <d v="2018-03-12T11:52:26"/>
    <d v="2018-03-12T09:54:00"/>
    <x v="2"/>
    <x v="2"/>
    <n v="7106.0000002384186"/>
    <n v="118.43333333730698"/>
    <n v="829.03333336114883"/>
    <n v="1"/>
    <s v="D519278"/>
    <s v="Closed"/>
    <x v="0"/>
  </r>
  <r>
    <s v="Marianna"/>
    <s v="CHIPOLA (15)"/>
    <x v="0"/>
    <x v="30"/>
    <n v="13"/>
    <x v="1"/>
    <x v="0"/>
    <d v="2018-03-12T12:18:53"/>
    <d v="2018-03-12T11:10:00"/>
    <x v="2"/>
    <x v="2"/>
    <n v="4132.9999999143183"/>
    <n v="68.883333331905305"/>
    <n v="895.48333331476897"/>
    <n v="1"/>
    <s v="D519281"/>
    <s v="Closed"/>
    <x v="0"/>
  </r>
  <r>
    <s v="Marianna"/>
    <s v="MARIANNA (14)"/>
    <x v="16"/>
    <x v="2040"/>
    <n v="1"/>
    <x v="7"/>
    <x v="0"/>
    <d v="2018-03-12T13:58:28"/>
    <d v="2018-03-12T12:28:00"/>
    <x v="2"/>
    <x v="2"/>
    <n v="5428.0000002589077"/>
    <n v="90.466666670981795"/>
    <n v="90.466666670981795"/>
    <n v="1"/>
    <s v="D519284"/>
    <s v="Closed"/>
    <x v="0"/>
  </r>
  <r>
    <s v="Fernandina Beach"/>
    <s v="JL TERRY (23)"/>
    <x v="35"/>
    <x v="2041"/>
    <n v="1"/>
    <x v="6"/>
    <x v="0"/>
    <d v="2018-03-12T22:27:15"/>
    <d v="2018-03-12T21:53:00"/>
    <x v="2"/>
    <x v="2"/>
    <n v="2054.9999994691461"/>
    <n v="34.249999991152436"/>
    <n v="34.249999991152436"/>
    <n v="1"/>
    <s v="C519286"/>
    <s v="Closed"/>
    <x v="0"/>
  </r>
  <r>
    <s v="Fernandina Beach"/>
    <s v="JL TERRY (23)"/>
    <x v="21"/>
    <x v="2042"/>
    <n v="7"/>
    <x v="2"/>
    <x v="1"/>
    <d v="2018-05-20T16:49:46"/>
    <d v="2018-05-20T13:33:00"/>
    <x v="2"/>
    <x v="4"/>
    <n v="11806.000000052154"/>
    <n v="196.7666666675359"/>
    <n v="1377.3666666727513"/>
    <n v="1"/>
    <s v="D520356"/>
    <s v="Closed"/>
    <x v="0"/>
  </r>
  <r>
    <s v="Marianna"/>
    <s v="MARIANNA (14)"/>
    <x v="16"/>
    <x v="2043"/>
    <n v="7"/>
    <x v="1"/>
    <x v="0"/>
    <d v="2018-03-14T19:29:36"/>
    <d v="2018-03-14T19:05:00"/>
    <x v="2"/>
    <x v="2"/>
    <n v="1475.9999999077991"/>
    <n v="24.599999998463318"/>
    <n v="172.19999998924322"/>
    <n v="1"/>
    <s v="D519294"/>
    <s v="Closed"/>
    <x v="0"/>
  </r>
  <r>
    <s v="Fernandina Beach"/>
    <s v="AIP (24)"/>
    <x v="20"/>
    <x v="2044"/>
    <n v="24"/>
    <x v="0"/>
    <x v="1"/>
    <d v="2018-03-15T10:04:53"/>
    <d v="2018-03-15T09:08:27"/>
    <x v="2"/>
    <x v="2"/>
    <n v="3386.0000000568107"/>
    <n v="56.433333334280178"/>
    <n v="1354.4000000227243"/>
    <n v="1"/>
    <s v="D519297"/>
    <s v="Closed"/>
    <x v="0"/>
  </r>
  <r>
    <s v="Fernandina Beach"/>
    <s v="AIP (24)"/>
    <x v="20"/>
    <x v="2045"/>
    <n v="24"/>
    <x v="0"/>
    <x v="1"/>
    <d v="2018-03-15T10:05:18"/>
    <d v="2018-03-15T09:34:00"/>
    <x v="2"/>
    <x v="2"/>
    <n v="1878.0000002123415"/>
    <n v="31.300000003539026"/>
    <n v="751.20000008493662"/>
    <n v="1"/>
    <s v="D519298"/>
    <s v="Closed"/>
    <x v="0"/>
  </r>
  <r>
    <s v="Marianna"/>
    <s v="MARIANNA (14)"/>
    <x v="10"/>
    <x v="2046"/>
    <n v="1"/>
    <x v="5"/>
    <x v="0"/>
    <d v="2018-03-15T11:48:41"/>
    <d v="2018-03-15T09:42:00"/>
    <x v="2"/>
    <x v="2"/>
    <n v="7600.9999996516854"/>
    <n v="126.68333332752809"/>
    <n v="126.68333332752809"/>
    <n v="1"/>
    <s v="D519300"/>
    <s v="Closed"/>
    <x v="0"/>
  </r>
  <r>
    <s v="Marianna"/>
    <s v="CHIPOLA (15)"/>
    <x v="3"/>
    <x v="2047"/>
    <n v="4"/>
    <x v="5"/>
    <x v="0"/>
    <d v="2018-03-17T11:54:34"/>
    <d v="2018-03-17T11:04:00"/>
    <x v="2"/>
    <x v="2"/>
    <n v="3034.0000001247972"/>
    <n v="50.56666666874662"/>
    <n v="202.26666667498648"/>
    <n v="1"/>
    <s v="D519305"/>
    <s v="Closed"/>
    <x v="0"/>
  </r>
  <r>
    <s v="Marianna"/>
    <s v="CHIPOLA (15)"/>
    <x v="3"/>
    <x v="1309"/>
    <n v="1"/>
    <x v="1"/>
    <x v="0"/>
    <d v="2018-03-18T23:27:32"/>
    <d v="2018-03-18T22:44:00"/>
    <x v="2"/>
    <x v="2"/>
    <n v="2611.9999995455146"/>
    <n v="43.533333325758576"/>
    <n v="43.533333325758576"/>
    <n v="1"/>
    <s v="D519310"/>
    <s v="Closed"/>
    <x v="0"/>
  </r>
  <r>
    <s v="Marianna"/>
    <s v="CHIPOLA (15)"/>
    <x v="4"/>
    <x v="2048"/>
    <n v="1"/>
    <x v="7"/>
    <x v="0"/>
    <d v="2018-03-19T06:28:01"/>
    <d v="2018-03-19T03:54:00"/>
    <x v="2"/>
    <x v="2"/>
    <n v="9241.0000001778826"/>
    <n v="154.01666666963138"/>
    <n v="154.01666666963138"/>
    <n v="1"/>
    <s v="D519312"/>
    <s v="Closed"/>
    <x v="0"/>
  </r>
  <r>
    <s v="Marianna"/>
    <s v="CHIPOLA (15)"/>
    <x v="3"/>
    <x v="2049"/>
    <n v="1"/>
    <x v="7"/>
    <x v="0"/>
    <d v="2018-03-19T07:18:08"/>
    <d v="2018-03-19T05:49:00"/>
    <x v="2"/>
    <x v="2"/>
    <n v="5348.0000004172325"/>
    <n v="89.133333340287209"/>
    <n v="89.133333340287209"/>
    <n v="1"/>
    <s v="D519314"/>
    <s v="Closed"/>
    <x v="0"/>
  </r>
  <r>
    <s v="Marianna"/>
    <s v="MARIANNA (14)"/>
    <x v="16"/>
    <x v="2050"/>
    <n v="2"/>
    <x v="4"/>
    <x v="0"/>
    <d v="2018-03-19T09:36:53"/>
    <d v="2018-03-19T08:12:00"/>
    <x v="2"/>
    <x v="2"/>
    <n v="5092.9999999003485"/>
    <n v="84.883333331672475"/>
    <n v="169.76666666334495"/>
    <n v="1"/>
    <s v="D519316"/>
    <s v="Closed"/>
    <x v="0"/>
  </r>
  <r>
    <s v="Marianna"/>
    <s v="MARIANNA (14)"/>
    <x v="5"/>
    <x v="2051"/>
    <n v="1"/>
    <x v="1"/>
    <x v="0"/>
    <d v="2018-03-19T12:34:00"/>
    <d v="2018-03-19T11:42:00"/>
    <x v="2"/>
    <x v="2"/>
    <n v="3119.999999483116"/>
    <n v="51.999999991385266"/>
    <n v="51.999999991385266"/>
    <n v="1"/>
    <s v="D519319"/>
    <s v="Closed"/>
    <x v="0"/>
  </r>
  <r>
    <s v="Marianna"/>
    <s v="CHIPOLA (15)"/>
    <x v="0"/>
    <x v="1157"/>
    <n v="5"/>
    <x v="1"/>
    <x v="0"/>
    <d v="2018-03-19T14:10:00"/>
    <d v="2018-03-19T13:28:00"/>
    <x v="2"/>
    <x v="2"/>
    <n v="2520.0000000419095"/>
    <n v="42.000000000698492"/>
    <n v="210.00000000349246"/>
    <n v="1"/>
    <s v="D519321"/>
    <s v="Closed"/>
    <x v="0"/>
  </r>
  <r>
    <s v="Fernandina Beach"/>
    <s v="AIP (24)"/>
    <x v="11"/>
    <x v="2052"/>
    <n v="1"/>
    <x v="2"/>
    <x v="0"/>
    <d v="2018-05-22T12:18:19"/>
    <d v="2018-05-22T09:05:00"/>
    <x v="2"/>
    <x v="4"/>
    <n v="11599.000000068918"/>
    <n v="193.3166666678153"/>
    <n v="193.3166666678153"/>
    <n v="1"/>
    <s v="C520450"/>
    <s v="Closed"/>
    <x v="0"/>
  </r>
  <r>
    <s v="Marianna"/>
    <s v="MARIANNA (14)"/>
    <x v="5"/>
    <x v="2053"/>
    <n v="1"/>
    <x v="1"/>
    <x v="0"/>
    <d v="2018-03-19T19:40:50"/>
    <d v="2018-03-19T18:17:00"/>
    <x v="2"/>
    <x v="2"/>
    <n v="5029.9999996321276"/>
    <n v="83.833333327202126"/>
    <n v="83.833333327202126"/>
    <n v="1"/>
    <s v="C519324"/>
    <s v="Closed"/>
    <x v="0"/>
  </r>
  <r>
    <s v="Marianna"/>
    <s v="CHIPOLA (15)"/>
    <x v="3"/>
    <x v="1024"/>
    <n v="10"/>
    <x v="1"/>
    <x v="0"/>
    <d v="2018-03-20T07:30:59"/>
    <d v="2018-03-20T05:59:00"/>
    <x v="2"/>
    <x v="2"/>
    <n v="5519.0000001573935"/>
    <n v="91.983333335956559"/>
    <n v="919.83333335956559"/>
    <n v="1"/>
    <s v="D519327"/>
    <s v="Closed"/>
    <x v="0"/>
  </r>
  <r>
    <s v="Fernandina Beach"/>
    <s v="AIP (24)"/>
    <x v="11"/>
    <x v="2054"/>
    <n v="1"/>
    <x v="2"/>
    <x v="1"/>
    <d v="2018-05-22T20:11:15"/>
    <d v="2018-05-22T18:09:00"/>
    <x v="2"/>
    <x v="4"/>
    <n v="7335.0000003352761"/>
    <n v="122.25000000558794"/>
    <n v="122.25000000558794"/>
    <n v="1"/>
    <s v="C520498"/>
    <s v="Closed"/>
    <x v="0"/>
  </r>
  <r>
    <s v="Marianna"/>
    <s v="CHIPOLA (15)"/>
    <x v="3"/>
    <x v="2055"/>
    <n v="1"/>
    <x v="5"/>
    <x v="0"/>
    <d v="2018-03-20T12:46:23"/>
    <d v="2018-03-20T11:37:00"/>
    <x v="2"/>
    <x v="2"/>
    <n v="4163.0000000121072"/>
    <n v="69.38333333353512"/>
    <n v="69.38333333353512"/>
    <n v="1"/>
    <s v="C519330"/>
    <s v="Closed"/>
    <x v="0"/>
  </r>
  <r>
    <s v="Marianna"/>
    <s v="CHIPOLA (15)"/>
    <x v="3"/>
    <x v="2017"/>
    <n v="4"/>
    <x v="1"/>
    <x v="0"/>
    <d v="2018-03-20T13:26:00"/>
    <d v="2018-03-20T12:18:00"/>
    <x v="2"/>
    <x v="2"/>
    <n v="4080.0000000977889"/>
    <n v="68.000000001629815"/>
    <n v="272.00000000651926"/>
    <n v="1"/>
    <s v="D519332"/>
    <s v="Closed"/>
    <x v="0"/>
  </r>
  <r>
    <s v="Marianna"/>
    <s v="MARIANNA (14)"/>
    <x v="15"/>
    <x v="321"/>
    <n v="4"/>
    <x v="1"/>
    <x v="0"/>
    <d v="2018-03-20T16:00:00"/>
    <d v="2018-03-20T15:27:08"/>
    <x v="2"/>
    <x v="2"/>
    <n v="1971.9999995548278"/>
    <n v="32.86666665924713"/>
    <n v="131.46666663698852"/>
    <n v="1"/>
    <s v="D519335"/>
    <s v="Closed"/>
    <x v="0"/>
  </r>
  <r>
    <s v="Marianna"/>
    <s v="MARIANNA (14)"/>
    <x v="15"/>
    <x v="583"/>
    <n v="39"/>
    <x v="1"/>
    <x v="0"/>
    <d v="2018-03-20T17:15:56"/>
    <d v="2018-03-20T16:32:00"/>
    <x v="2"/>
    <x v="2"/>
    <n v="2636.0000001266599"/>
    <n v="43.933333335444331"/>
    <n v="1713.4000000823289"/>
    <n v="1"/>
    <s v="D519339"/>
    <s v="Closed"/>
    <x v="0"/>
  </r>
  <r>
    <s v="Marianna"/>
    <s v="MARIANNA (14)"/>
    <x v="16"/>
    <x v="2056"/>
    <n v="1"/>
    <x v="1"/>
    <x v="0"/>
    <d v="2018-03-20T17:46:19"/>
    <d v="2018-03-20T17:17:00"/>
    <x v="2"/>
    <x v="2"/>
    <n v="1759.000000054948"/>
    <n v="29.316666667582467"/>
    <n v="29.316666667582467"/>
    <n v="1"/>
    <s v="C519343"/>
    <s v="Closed"/>
    <x v="0"/>
  </r>
  <r>
    <s v="Marianna"/>
    <s v="CHIPOLA (15)"/>
    <x v="3"/>
    <x v="346"/>
    <n v="10"/>
    <x v="1"/>
    <x v="0"/>
    <d v="2018-03-20T23:19:00"/>
    <d v="2018-03-20T22:04:00"/>
    <x v="2"/>
    <x v="2"/>
    <n v="4500.0000002095476"/>
    <n v="75.00000000349246"/>
    <n v="750.0000000349246"/>
    <n v="1"/>
    <s v="D519347"/>
    <s v="Closed"/>
    <x v="0"/>
  </r>
  <r>
    <s v="Fernandina Beach"/>
    <s v="JL TERRY (23)"/>
    <x v="13"/>
    <x v="2057"/>
    <n v="15"/>
    <x v="2"/>
    <x v="0"/>
    <d v="2018-05-23T16:07:52"/>
    <d v="2018-05-23T14:49:00"/>
    <x v="2"/>
    <x v="4"/>
    <n v="4732.0000003790483"/>
    <n v="78.866666672984138"/>
    <n v="1183.0000000947621"/>
    <n v="1"/>
    <s v="D520517"/>
    <s v="Closed"/>
    <x v="0"/>
  </r>
  <r>
    <s v="Marianna"/>
    <s v="MARIANNA (14)"/>
    <x v="10"/>
    <x v="2039"/>
    <n v="52"/>
    <x v="6"/>
    <x v="0"/>
    <d v="2018-03-21T12:35:32"/>
    <d v="2018-03-21T11:41:00"/>
    <x v="2"/>
    <x v="2"/>
    <n v="3271.9999998109415"/>
    <n v="54.533333330182359"/>
    <n v="2835.7333331694826"/>
    <n v="1"/>
    <s v="D519379"/>
    <s v="Closed"/>
    <x v="0"/>
  </r>
  <r>
    <s v="Fernandina Beach"/>
    <s v="JL TERRY (23)"/>
    <x v="35"/>
    <x v="1046"/>
    <n v="41"/>
    <x v="3"/>
    <x v="0"/>
    <d v="2018-03-21T12:57:33"/>
    <d v="2018-03-21T11:58:00"/>
    <x v="2"/>
    <x v="2"/>
    <n v="3572.9999997653067"/>
    <n v="59.549999996088445"/>
    <n v="2441.5499998396263"/>
    <n v="1"/>
    <s v="D519382"/>
    <s v="Closed"/>
    <x v="0"/>
  </r>
  <r>
    <s v="Fernandina Beach"/>
    <s v="JL TERRY (23)"/>
    <x v="35"/>
    <x v="1046"/>
    <n v="41"/>
    <x v="3"/>
    <x v="0"/>
    <d v="2018-03-21T14:30:37"/>
    <d v="2018-03-21T13:28:00"/>
    <x v="2"/>
    <x v="2"/>
    <n v="3757.0000000298023"/>
    <n v="62.616666667163372"/>
    <n v="2567.2833333536983"/>
    <n v="1"/>
    <s v="D519386"/>
    <s v="Closed"/>
    <x v="0"/>
  </r>
  <r>
    <s v="Marianna"/>
    <s v="CHIPOLA (15)"/>
    <x v="4"/>
    <x v="2058"/>
    <n v="1"/>
    <x v="1"/>
    <x v="0"/>
    <d v="2018-03-21T18:46:50"/>
    <d v="2018-03-21T17:31:00"/>
    <x v="2"/>
    <x v="2"/>
    <n v="4549.9999999534339"/>
    <n v="75.833333332557231"/>
    <n v="75.833333332557231"/>
    <n v="1"/>
    <s v="C519387"/>
    <s v="Closed"/>
    <x v="0"/>
  </r>
  <r>
    <s v="Fernandina Beach"/>
    <s v="STEPDOWN (22)"/>
    <x v="24"/>
    <x v="2059"/>
    <n v="34"/>
    <x v="5"/>
    <x v="0"/>
    <d v="2018-03-22T08:55:10"/>
    <d v="2018-03-22T08:27:33"/>
    <x v="2"/>
    <x v="2"/>
    <n v="1657.0000000996515"/>
    <n v="27.616666668327525"/>
    <n v="938.96666672313586"/>
    <n v="1"/>
    <s v="D519394"/>
    <s v="Closed"/>
    <x v="0"/>
  </r>
  <r>
    <s v="Marianna"/>
    <s v="MARIANNA (14)"/>
    <x v="5"/>
    <x v="2060"/>
    <n v="2"/>
    <x v="5"/>
    <x v="0"/>
    <d v="2018-03-22T10:28:35"/>
    <d v="2018-03-22T10:00:00"/>
    <x v="2"/>
    <x v="2"/>
    <n v="1715.0000004563481"/>
    <n v="28.583333340939134"/>
    <n v="57.166666681878269"/>
    <n v="1"/>
    <s v="D519396"/>
    <s v="Closed"/>
    <x v="0"/>
  </r>
  <r>
    <s v="Marianna"/>
    <s v="BLOUNTSTOWN (18)"/>
    <x v="17"/>
    <x v="2061"/>
    <n v="2"/>
    <x v="4"/>
    <x v="0"/>
    <d v="2018-03-23T09:25:00"/>
    <d v="2018-03-23T08:46:00"/>
    <x v="2"/>
    <x v="2"/>
    <n v="2340.000000083819"/>
    <n v="39.000000001396984"/>
    <n v="78.000000002793968"/>
    <n v="1"/>
    <s v="D519399"/>
    <s v="Closed"/>
    <x v="0"/>
  </r>
  <r>
    <s v="Marianna"/>
    <s v="MARIANNA (14)"/>
    <x v="10"/>
    <x v="2062"/>
    <n v="1"/>
    <x v="5"/>
    <x v="1"/>
    <d v="2018-03-23T11:43:39"/>
    <d v="2018-03-23T10:08:00"/>
    <x v="2"/>
    <x v="2"/>
    <n v="5739.0000000363216"/>
    <n v="95.65000000060536"/>
    <n v="95.65000000060536"/>
    <n v="1"/>
    <s v="D519401"/>
    <s v="Closed"/>
    <x v="0"/>
  </r>
  <r>
    <s v="Fernandina Beach"/>
    <s v="JL TERRY (23)"/>
    <x v="18"/>
    <x v="2006"/>
    <n v="26"/>
    <x v="5"/>
    <x v="0"/>
    <d v="2018-03-24T09:23:28"/>
    <d v="2018-03-24T08:59:00"/>
    <x v="2"/>
    <x v="2"/>
    <n v="1467.9999999236315"/>
    <n v="24.466666665393859"/>
    <n v="636.13333330024034"/>
    <n v="1"/>
    <s v="D519411"/>
    <s v="Closed"/>
    <x v="0"/>
  </r>
  <r>
    <s v="Fernandina Beach"/>
    <s v="AIP (24)"/>
    <x v="2"/>
    <x v="2063"/>
    <n v="1"/>
    <x v="2"/>
    <x v="0"/>
    <d v="2018-05-27T23:42:36"/>
    <d v="2018-05-27T22:04:00"/>
    <x v="2"/>
    <x v="4"/>
    <n v="5915.9999999217689"/>
    <n v="98.599999998696148"/>
    <n v="98.599999998696148"/>
    <n v="1"/>
    <s v="C520663"/>
    <s v="Closed"/>
    <x v="0"/>
  </r>
  <r>
    <s v="Fernandina Beach"/>
    <s v="STEPDOWN (22)"/>
    <x v="14"/>
    <x v="547"/>
    <n v="10"/>
    <x v="4"/>
    <x v="0"/>
    <d v="2018-03-25T11:01:43"/>
    <d v="2018-03-25T09:46:00"/>
    <x v="2"/>
    <x v="2"/>
    <n v="4542.9999995743856"/>
    <n v="75.716666659573093"/>
    <n v="757.16666659573093"/>
    <n v="1"/>
    <s v="D519419"/>
    <s v="Closed"/>
    <x v="0"/>
  </r>
  <r>
    <s v="Fernandina Beach"/>
    <s v="JL TERRY (23)"/>
    <x v="18"/>
    <x v="202"/>
    <n v="25"/>
    <x v="2"/>
    <x v="0"/>
    <d v="2018-06-08T03:54:13"/>
    <d v="2018-06-08T03:16:00"/>
    <x v="2"/>
    <x v="5"/>
    <n v="2292.9999997839332"/>
    <n v="38.216666663065553"/>
    <n v="955.41666657663882"/>
    <n v="1"/>
    <s v="D521442"/>
    <s v="Closed"/>
    <x v="0"/>
  </r>
  <r>
    <s v="Marianna"/>
    <s v="MARIANNA (14)"/>
    <x v="10"/>
    <x v="103"/>
    <n v="13"/>
    <x v="1"/>
    <x v="0"/>
    <d v="2018-03-25T17:48:01"/>
    <d v="2018-03-25T16:57:00"/>
    <x v="2"/>
    <x v="2"/>
    <n v="3060.9999995213002"/>
    <n v="51.016666658688337"/>
    <n v="663.21666656294838"/>
    <n v="1"/>
    <s v="D519433"/>
    <s v="Closed"/>
    <x v="0"/>
  </r>
  <r>
    <s v="Fernandina Beach"/>
    <s v="JL TERRY (23)"/>
    <x v="13"/>
    <x v="473"/>
    <n v="34"/>
    <x v="2"/>
    <x v="0"/>
    <d v="2018-06-10T14:52:18"/>
    <d v="2018-06-10T13:30:00"/>
    <x v="2"/>
    <x v="5"/>
    <n v="4938.0000001285225"/>
    <n v="82.300000002142042"/>
    <n v="2798.2000000728294"/>
    <n v="1"/>
    <s v="D521588"/>
    <s v="Closed"/>
    <x v="0"/>
  </r>
  <r>
    <s v="Marianna"/>
    <s v="CHIPOLA (15)"/>
    <x v="0"/>
    <x v="578"/>
    <n v="38"/>
    <x v="6"/>
    <x v="0"/>
    <d v="2018-03-27T10:26:52"/>
    <d v="2018-03-27T09:59:00"/>
    <x v="2"/>
    <x v="2"/>
    <n v="1671.9999998342246"/>
    <n v="27.866666663903743"/>
    <n v="1058.9333332283422"/>
    <n v="1"/>
    <s v="D519442"/>
    <s v="Closed"/>
    <x v="0"/>
  </r>
  <r>
    <s v="Fernandina Beach"/>
    <s v="JL TERRY (23)"/>
    <x v="21"/>
    <x v="2064"/>
    <n v="17"/>
    <x v="5"/>
    <x v="0"/>
    <d v="2018-03-27T12:07:52"/>
    <d v="2018-03-27T11:25:42"/>
    <x v="2"/>
    <x v="2"/>
    <n v="2529.9999998649582"/>
    <n v="42.16666666441597"/>
    <n v="716.8333332950715"/>
    <n v="1"/>
    <s v="D519447"/>
    <s v="Closed"/>
    <x v="0"/>
  </r>
  <r>
    <s v="Marianna"/>
    <s v="MARIANNA (14)"/>
    <x v="5"/>
    <x v="2065"/>
    <n v="1"/>
    <x v="10"/>
    <x v="0"/>
    <d v="2018-03-27T18:27:44"/>
    <d v="2018-03-27T16:06:00"/>
    <x v="2"/>
    <x v="2"/>
    <n v="8504.0000001434237"/>
    <n v="141.73333333572373"/>
    <n v="141.73333333572373"/>
    <n v="1"/>
    <s v="D519451"/>
    <s v="Closed"/>
    <x v="0"/>
  </r>
  <r>
    <s v="Marianna"/>
    <s v="MARIANNA (14)"/>
    <x v="5"/>
    <x v="2066"/>
    <n v="1"/>
    <x v="1"/>
    <x v="0"/>
    <d v="2018-03-28T12:45:31"/>
    <d v="2018-03-28T11:10:00"/>
    <x v="2"/>
    <x v="2"/>
    <n v="5730.9999994235113"/>
    <n v="95.516666657058522"/>
    <n v="95.516666657058522"/>
    <n v="1"/>
    <s v="D519453"/>
    <s v="Closed"/>
    <x v="0"/>
  </r>
  <r>
    <s v="Fernandina Beach"/>
    <s v="STEPDOWN (22)"/>
    <x v="24"/>
    <x v="2067"/>
    <n v="2"/>
    <x v="4"/>
    <x v="0"/>
    <d v="2018-03-28T22:23:29"/>
    <d v="2018-03-28T20:32:00"/>
    <x v="2"/>
    <x v="2"/>
    <n v="6688.9999995706603"/>
    <n v="111.48333332617767"/>
    <n v="222.96666665235534"/>
    <n v="1"/>
    <s v="D519456"/>
    <s v="Closed"/>
    <x v="0"/>
  </r>
  <r>
    <s v="Fernandina Beach"/>
    <s v="JL TERRY (23)"/>
    <x v="34"/>
    <x v="2068"/>
    <n v="61"/>
    <x v="2"/>
    <x v="0"/>
    <d v="2018-06-13T17:30:27"/>
    <d v="2018-06-13T16:33:00"/>
    <x v="2"/>
    <x v="5"/>
    <n v="3446.9999998575076"/>
    <n v="57.449999997625127"/>
    <n v="3504.4499998551328"/>
    <n v="1"/>
    <s v="D521650"/>
    <s v="Closed"/>
    <x v="0"/>
  </r>
  <r>
    <s v="Marianna"/>
    <s v="MARIANNA (14)"/>
    <x v="16"/>
    <x v="415"/>
    <n v="36"/>
    <x v="1"/>
    <x v="0"/>
    <d v="2018-03-30T06:18:15"/>
    <d v="2018-03-30T04:47:00"/>
    <x v="2"/>
    <x v="2"/>
    <n v="5474.9999999301508"/>
    <n v="91.249999998835847"/>
    <n v="3284.9999999580905"/>
    <n v="1"/>
    <s v="D519466"/>
    <s v="Closed"/>
    <x v="0"/>
  </r>
  <r>
    <s v="Marianna"/>
    <s v="ALTHA (12)"/>
    <x v="6"/>
    <x v="1776"/>
    <n v="1"/>
    <x v="1"/>
    <x v="0"/>
    <d v="2018-03-30T06:49:10"/>
    <d v="2018-03-30T05:08:00"/>
    <x v="2"/>
    <x v="2"/>
    <n v="6070.0000000884756"/>
    <n v="101.16666666814126"/>
    <n v="101.16666666814126"/>
    <n v="1"/>
    <s v="C519463"/>
    <s v="Closed"/>
    <x v="0"/>
  </r>
  <r>
    <s v="Marianna"/>
    <s v="ALTHA (12)"/>
    <x v="6"/>
    <x v="2069"/>
    <n v="1"/>
    <x v="1"/>
    <x v="0"/>
    <d v="2018-03-30T06:47:22"/>
    <d v="2018-03-30T05:14:00"/>
    <x v="2"/>
    <x v="2"/>
    <n v="5602.0000000717118"/>
    <n v="93.366666667861864"/>
    <n v="93.366666667861864"/>
    <n v="1"/>
    <s v="C519464"/>
    <s v="Closed"/>
    <x v="0"/>
  </r>
  <r>
    <s v="Marianna"/>
    <s v="MARIANNA (14)"/>
    <x v="16"/>
    <x v="415"/>
    <n v="36"/>
    <x v="1"/>
    <x v="0"/>
    <d v="2018-03-30T08:20:41"/>
    <d v="2018-03-30T06:30:00"/>
    <x v="2"/>
    <x v="2"/>
    <n v="6640.9999996656552"/>
    <n v="110.68333332776092"/>
    <n v="3984.5999997993931"/>
    <n v="1"/>
    <s v="D519470"/>
    <s v="Closed"/>
    <x v="0"/>
  </r>
  <r>
    <s v="Marianna"/>
    <s v="ALTHA (12)"/>
    <x v="6"/>
    <x v="2070"/>
    <n v="1"/>
    <x v="1"/>
    <x v="0"/>
    <d v="2018-03-30T06:50:09"/>
    <d v="2018-03-30T06:33:00"/>
    <x v="2"/>
    <x v="2"/>
    <n v="1028.9999997708946"/>
    <n v="17.149999996181577"/>
    <n v="17.149999996181577"/>
    <n v="1"/>
    <s v="C519469"/>
    <s v="Closed"/>
    <x v="0"/>
  </r>
  <r>
    <s v="Marianna"/>
    <s v="ALTHA (12)"/>
    <x v="7"/>
    <x v="2071"/>
    <n v="2"/>
    <x v="5"/>
    <x v="0"/>
    <d v="2018-03-30T12:03:12"/>
    <d v="2018-03-30T11:16:00"/>
    <x v="2"/>
    <x v="2"/>
    <n v="2832.0000000530854"/>
    <n v="47.200000000884756"/>
    <n v="94.400000001769513"/>
    <n v="1"/>
    <s v="D519477"/>
    <s v="Closed"/>
    <x v="0"/>
  </r>
  <r>
    <s v="Marianna"/>
    <s v="MARIANNA (14)"/>
    <x v="10"/>
    <x v="2072"/>
    <n v="1"/>
    <x v="5"/>
    <x v="0"/>
    <d v="2018-03-31T10:10:00"/>
    <d v="2018-03-31T09:02:00"/>
    <x v="2"/>
    <x v="2"/>
    <n v="4080.0000000977889"/>
    <n v="68.000000001629815"/>
    <n v="68.000000001629815"/>
    <n v="1"/>
    <s v="C519479"/>
    <s v="Closed"/>
    <x v="0"/>
  </r>
  <r>
    <s v="Marianna"/>
    <s v="CHIPOLA (15)"/>
    <x v="3"/>
    <x v="2073"/>
    <n v="3"/>
    <x v="5"/>
    <x v="0"/>
    <d v="2018-03-31T21:18:27"/>
    <d v="2018-03-31T20:18:00"/>
    <x v="2"/>
    <x v="2"/>
    <n v="3626.9999998155981"/>
    <n v="60.449999996926636"/>
    <n v="181.34999999077991"/>
    <n v="1"/>
    <s v="D519484"/>
    <s v="Closed"/>
    <x v="0"/>
  </r>
  <r>
    <s v="Marianna"/>
    <s v="CHIPOLA (15)"/>
    <x v="3"/>
    <x v="2074"/>
    <n v="2"/>
    <x v="5"/>
    <x v="0"/>
    <d v="2018-03-31T23:09:00"/>
    <d v="2018-03-31T22:01:00"/>
    <x v="2"/>
    <x v="2"/>
    <n v="4080.0000000977889"/>
    <n v="68.000000001629815"/>
    <n v="136.00000000325963"/>
    <n v="1"/>
    <s v="D519483"/>
    <s v="Closed"/>
    <x v="0"/>
  </r>
  <r>
    <s v="Fernandina Beach"/>
    <s v="AIP (24)"/>
    <x v="11"/>
    <x v="2075"/>
    <n v="9"/>
    <x v="5"/>
    <x v="0"/>
    <d v="2018-04-02T12:54:20"/>
    <d v="2018-04-02T12:11:00"/>
    <x v="2"/>
    <x v="3"/>
    <n v="2599.9999998835847"/>
    <n v="43.333333331393078"/>
    <n v="389.9999999825377"/>
    <n v="1"/>
    <s v="D519490"/>
    <s v="Closed"/>
    <x v="0"/>
  </r>
  <r>
    <s v="Marianna"/>
    <s v="MARIANNA (14)"/>
    <x v="10"/>
    <x v="2076"/>
    <n v="1"/>
    <x v="5"/>
    <x v="1"/>
    <d v="2018-04-02T19:53:08"/>
    <d v="2018-04-02T17:20:00"/>
    <x v="2"/>
    <x v="3"/>
    <n v="9188.0000003613532"/>
    <n v="153.13333333935589"/>
    <n v="153.13333333935589"/>
    <n v="1"/>
    <s v="D519493"/>
    <s v="Closed"/>
    <x v="0"/>
  </r>
  <r>
    <s v="Marianna"/>
    <s v="CHIPOLA (15)"/>
    <x v="1"/>
    <x v="2077"/>
    <n v="2"/>
    <x v="5"/>
    <x v="0"/>
    <d v="2018-04-03T09:27:00"/>
    <d v="2018-04-03T08:22:00"/>
    <x v="2"/>
    <x v="3"/>
    <n v="3900.0000001396984"/>
    <n v="65.000000002328306"/>
    <n v="130.00000000465661"/>
    <n v="1"/>
    <s v="D519498"/>
    <s v="Closed"/>
    <x v="0"/>
  </r>
  <r>
    <s v="Marianna"/>
    <s v="MARIANNA (14)"/>
    <x v="10"/>
    <x v="2078"/>
    <n v="1"/>
    <x v="5"/>
    <x v="0"/>
    <d v="2018-04-03T10:30:39"/>
    <d v="2018-04-03T09:27:00"/>
    <x v="2"/>
    <x v="3"/>
    <n v="3818.9999994356185"/>
    <n v="63.649999990593642"/>
    <n v="63.649999990593642"/>
    <n v="1"/>
    <s v="D519497"/>
    <s v="Closed"/>
    <x v="0"/>
  </r>
  <r>
    <s v="Marianna"/>
    <s v="MARIANNA (14)"/>
    <x v="10"/>
    <x v="830"/>
    <n v="24"/>
    <x v="1"/>
    <x v="0"/>
    <d v="2018-04-04T07:48:33"/>
    <d v="2018-04-04T06:46:00"/>
    <x v="2"/>
    <x v="3"/>
    <n v="3752.9999997233972"/>
    <n v="62.549999995389953"/>
    <n v="1501.1999998893589"/>
    <n v="1"/>
    <s v="D519506"/>
    <s v="Closed"/>
    <x v="0"/>
  </r>
  <r>
    <s v="Marianna"/>
    <s v="CHIPOLA (15)"/>
    <x v="0"/>
    <x v="2079"/>
    <n v="6"/>
    <x v="1"/>
    <x v="0"/>
    <d v="2018-04-04T10:50:24"/>
    <d v="2018-04-04T08:17:04"/>
    <x v="2"/>
    <x v="3"/>
    <n v="9200.0000000232831"/>
    <n v="153.33333333372138"/>
    <n v="920.00000000232831"/>
    <n v="1"/>
    <s v="D519513"/>
    <s v="Closed"/>
    <x v="0"/>
  </r>
  <r>
    <s v="Marianna"/>
    <s v="CHIPOLA (15)"/>
    <x v="4"/>
    <x v="2080"/>
    <n v="3"/>
    <x v="5"/>
    <x v="0"/>
    <d v="2018-04-04T11:28:48"/>
    <d v="2018-04-04T10:52:00"/>
    <x v="2"/>
    <x v="3"/>
    <n v="2208.0000000307336"/>
    <n v="36.800000000512227"/>
    <n v="110.40000000153668"/>
    <n v="1"/>
    <s v="D519515"/>
    <s v="Closed"/>
    <x v="0"/>
  </r>
  <r>
    <s v="Marianna"/>
    <s v="CAVERNS ROAD (11)"/>
    <x v="9"/>
    <x v="1615"/>
    <n v="1"/>
    <x v="5"/>
    <x v="0"/>
    <d v="2018-04-04T16:06:00"/>
    <d v="2018-04-04T15:19:00"/>
    <x v="2"/>
    <x v="3"/>
    <n v="2819.9999997625127"/>
    <n v="46.999999996041879"/>
    <n v="46.999999996041879"/>
    <n v="1"/>
    <s v="D519519"/>
    <s v="Closed"/>
    <x v="0"/>
  </r>
  <r>
    <s v="Marianna"/>
    <s v="CHIPOLA (15)"/>
    <x v="0"/>
    <x v="2079"/>
    <n v="6"/>
    <x v="6"/>
    <x v="0"/>
    <d v="2018-04-04T19:23:14"/>
    <d v="2018-04-04T18:35:00"/>
    <x v="2"/>
    <x v="3"/>
    <n v="2894.0000000875443"/>
    <n v="48.233333334792405"/>
    <n v="289.40000000875443"/>
    <n v="1"/>
    <s v="D519524"/>
    <s v="Closed"/>
    <x v="0"/>
  </r>
  <r>
    <s v="Marianna"/>
    <s v="CHIPOLA (15)"/>
    <x v="0"/>
    <x v="2081"/>
    <n v="3"/>
    <x v="5"/>
    <x v="0"/>
    <d v="2018-04-05T09:44:00"/>
    <d v="2018-04-05T09:22:00"/>
    <x v="2"/>
    <x v="3"/>
    <n v="1319.9999999022111"/>
    <n v="21.999999998370185"/>
    <n v="65.999999995110556"/>
    <n v="1"/>
    <s v="D519527"/>
    <s v="Closed"/>
    <x v="0"/>
  </r>
  <r>
    <s v="Marianna"/>
    <s v="CHIPOLA (15)"/>
    <x v="0"/>
    <x v="2082"/>
    <n v="18"/>
    <x v="0"/>
    <x v="0"/>
    <d v="2018-04-05T12:37:00"/>
    <d v="2018-04-05T12:33:00"/>
    <x v="2"/>
    <x v="3"/>
    <n v="239.99999952502549"/>
    <n v="3.9999999920837581"/>
    <n v="71.999999857507646"/>
    <n v="1"/>
    <s v="D519529"/>
    <s v="Closed"/>
    <x v="0"/>
  </r>
  <r>
    <s v="Marianna"/>
    <s v="CHIPOLA (15)"/>
    <x v="3"/>
    <x v="2083"/>
    <n v="12"/>
    <x v="10"/>
    <x v="0"/>
    <d v="2018-04-05T17:30:55"/>
    <d v="2018-04-05T16:29:00"/>
    <x v="2"/>
    <x v="3"/>
    <n v="3715.0000002700835"/>
    <n v="61.916666671168059"/>
    <n v="743.00000005401671"/>
    <n v="1"/>
    <s v="D519533"/>
    <s v="Closed"/>
    <x v="0"/>
  </r>
  <r>
    <s v="Marianna"/>
    <s v="CAVERNS ROAD (11)"/>
    <x v="9"/>
    <x v="132"/>
    <n v="39"/>
    <x v="10"/>
    <x v="0"/>
    <d v="2018-04-06T17:18:37"/>
    <d v="2018-04-06T16:38:00"/>
    <x v="2"/>
    <x v="3"/>
    <n v="2436.9999994989485"/>
    <n v="40.616666658315808"/>
    <n v="1584.0499996743165"/>
    <n v="1"/>
    <s v="D519541"/>
    <s v="Closed"/>
    <x v="0"/>
  </r>
  <r>
    <s v="Marianna"/>
    <s v="CHIPOLA (15)"/>
    <x v="0"/>
    <x v="2084"/>
    <n v="24"/>
    <x v="1"/>
    <x v="0"/>
    <d v="2018-04-07T10:24:19"/>
    <d v="2018-04-07T09:10:00"/>
    <x v="2"/>
    <x v="3"/>
    <n v="4459.000000054948"/>
    <n v="74.316666667582467"/>
    <n v="1783.6000000219792"/>
    <n v="1"/>
    <s v="D519551"/>
    <s v="Closed"/>
    <x v="0"/>
  </r>
  <r>
    <s v="Marianna"/>
    <s v="MARIANNA (14)"/>
    <x v="5"/>
    <x v="2085"/>
    <n v="2"/>
    <x v="1"/>
    <x v="0"/>
    <d v="2018-04-07T10:53:47"/>
    <d v="2018-04-07T09:56:00"/>
    <x v="2"/>
    <x v="3"/>
    <n v="3466.9999995036051"/>
    <n v="57.783333325060084"/>
    <n v="115.56666665012017"/>
    <n v="1"/>
    <s v="D519553"/>
    <s v="Closed"/>
    <x v="0"/>
  </r>
  <r>
    <s v="Marianna"/>
    <s v="BLOUNTSTOWN (18)"/>
    <x v="17"/>
    <x v="2086"/>
    <n v="1"/>
    <x v="5"/>
    <x v="0"/>
    <d v="2018-04-07T17:33:00"/>
    <d v="2018-04-07T16:20:00"/>
    <x v="2"/>
    <x v="3"/>
    <n v="4379.9999998183921"/>
    <n v="72.999999996973202"/>
    <n v="72.999999996973202"/>
    <n v="1"/>
    <s v="C519554"/>
    <s v="Closed"/>
    <x v="0"/>
  </r>
  <r>
    <s v="Fernandina Beach"/>
    <s v="JL TERRY (23)"/>
    <x v="35"/>
    <x v="2087"/>
    <n v="1"/>
    <x v="5"/>
    <x v="0"/>
    <d v="2018-04-08T11:18:54"/>
    <d v="2018-04-08T09:22:00"/>
    <x v="2"/>
    <x v="3"/>
    <n v="7014.0000001061708"/>
    <n v="116.90000000176951"/>
    <n v="116.90000000176951"/>
    <n v="1"/>
    <s v="C519556"/>
    <s v="Closed"/>
    <x v="0"/>
  </r>
  <r>
    <s v="Marianna"/>
    <s v="BLOUNTSTOWN (18)"/>
    <x v="17"/>
    <x v="2088"/>
    <n v="1"/>
    <x v="5"/>
    <x v="0"/>
    <d v="2018-04-08T11:26:00"/>
    <d v="2018-04-08T10:23:00"/>
    <x v="2"/>
    <x v="3"/>
    <n v="3780.0000003771856"/>
    <n v="63.000000006286427"/>
    <n v="63.000000006286427"/>
    <n v="1"/>
    <s v="C519557"/>
    <s v="Closed"/>
    <x v="0"/>
  </r>
  <r>
    <s v="Marianna"/>
    <s v="CHIPOLA (15)"/>
    <x v="4"/>
    <x v="1342"/>
    <n v="1"/>
    <x v="5"/>
    <x v="0"/>
    <d v="2018-04-09T14:03:04"/>
    <d v="2018-04-09T13:29:19"/>
    <x v="2"/>
    <x v="3"/>
    <n v="2025"/>
    <n v="33.75"/>
    <n v="33.75"/>
    <n v="1"/>
    <s v="D519564"/>
    <s v="Closed"/>
    <x v="0"/>
  </r>
  <r>
    <s v="Fernandina Beach"/>
    <s v="JL TERRY (23)"/>
    <x v="13"/>
    <x v="2089"/>
    <n v="7"/>
    <x v="2"/>
    <x v="0"/>
    <d v="2018-06-29T00:47:18"/>
    <d v="2018-06-28T22:38:00"/>
    <x v="2"/>
    <x v="5"/>
    <n v="7757.9999998910353"/>
    <n v="129.29999999818392"/>
    <n v="905.09999998728745"/>
    <n v="1"/>
    <s v="D522249"/>
    <s v="Closed"/>
    <x v="0"/>
  </r>
  <r>
    <s v="Marianna"/>
    <s v="CHIPOLA (15)"/>
    <x v="0"/>
    <x v="2090"/>
    <n v="1"/>
    <x v="5"/>
    <x v="0"/>
    <d v="2018-04-09T15:46:58"/>
    <d v="2018-04-09T15:24:35"/>
    <x v="2"/>
    <x v="3"/>
    <n v="1342.9999996209517"/>
    <n v="22.383333327015862"/>
    <n v="22.383333327015862"/>
    <n v="1"/>
    <s v="D519568"/>
    <s v="Closed"/>
    <x v="0"/>
  </r>
  <r>
    <s v="Marianna"/>
    <s v="ALTHA (12)"/>
    <x v="6"/>
    <x v="2091"/>
    <n v="6"/>
    <x v="5"/>
    <x v="0"/>
    <d v="2018-04-10T12:40:00"/>
    <d v="2018-04-10T11:41:00"/>
    <x v="2"/>
    <x v="3"/>
    <n v="3540.0000002235174"/>
    <n v="59.00000000372529"/>
    <n v="354.00000002235174"/>
    <n v="1"/>
    <s v="D519571"/>
    <s v="Closed"/>
    <x v="0"/>
  </r>
  <r>
    <s v="Fernandina Beach"/>
    <s v="JL TERRY (23)"/>
    <x v="34"/>
    <x v="23"/>
    <n v="1"/>
    <x v="2"/>
    <x v="0"/>
    <d v="2018-06-30T08:26:00"/>
    <d v="2018-06-30T06:48:00"/>
    <x v="2"/>
    <x v="5"/>
    <n v="5880.0000003073364"/>
    <n v="98.000000005122274"/>
    <n v="98.000000005122274"/>
    <n v="1"/>
    <s v="C522281"/>
    <s v="Closed"/>
    <x v="0"/>
  </r>
  <r>
    <s v="Marianna"/>
    <s v="CHIPOLA (15)"/>
    <x v="3"/>
    <x v="2092"/>
    <n v="18"/>
    <x v="1"/>
    <x v="0"/>
    <d v="2018-04-10T17:40:38"/>
    <d v="2018-04-10T16:47:00"/>
    <x v="2"/>
    <x v="3"/>
    <n v="3217.9999997606501"/>
    <n v="53.633333329344168"/>
    <n v="965.39999992819503"/>
    <n v="1"/>
    <s v="D519580"/>
    <s v="Closed"/>
    <x v="0"/>
  </r>
  <r>
    <s v="Fernandina Beach"/>
    <s v="JL TERRY (23)"/>
    <x v="18"/>
    <x v="2093"/>
    <n v="19"/>
    <x v="1"/>
    <x v="0"/>
    <d v="2018-04-11T14:11:42"/>
    <d v="2018-04-11T13:19:42"/>
    <x v="2"/>
    <x v="3"/>
    <n v="3120.0000001117587"/>
    <n v="52.000000001862645"/>
    <n v="988.00000003539026"/>
    <n v="1"/>
    <s v="D519588"/>
    <s v="Closed"/>
    <x v="0"/>
  </r>
  <r>
    <s v="Marianna"/>
    <s v="CAVERNS ROAD (11)"/>
    <x v="9"/>
    <x v="2094"/>
    <n v="2"/>
    <x v="5"/>
    <x v="0"/>
    <d v="2018-04-12T11:15:00"/>
    <d v="2018-04-12T10:27:00"/>
    <x v="2"/>
    <x v="3"/>
    <n v="2879.9999999580905"/>
    <n v="47.999999999301508"/>
    <n v="95.999999998603016"/>
    <n v="1"/>
    <s v="D519593"/>
    <s v="Closed"/>
    <x v="0"/>
  </r>
  <r>
    <s v="Marianna"/>
    <s v="MARIANNA (14)"/>
    <x v="5"/>
    <x v="2095"/>
    <n v="1"/>
    <x v="5"/>
    <x v="0"/>
    <d v="2018-04-12T19:43:42"/>
    <d v="2018-04-12T18:57:00"/>
    <x v="2"/>
    <x v="3"/>
    <n v="2801.9999999552965"/>
    <n v="46.699999999254942"/>
    <n v="46.699999999254942"/>
    <n v="1"/>
    <s v="C519594"/>
    <s v="Closed"/>
    <x v="0"/>
  </r>
  <r>
    <s v="Marianna"/>
    <s v="MARIANNA (14)"/>
    <x v="10"/>
    <x v="2096"/>
    <n v="1"/>
    <x v="5"/>
    <x v="0"/>
    <d v="2018-04-12T21:57:40"/>
    <d v="2018-04-12T21:22:00"/>
    <x v="2"/>
    <x v="3"/>
    <n v="2139.9999998509884"/>
    <n v="35.66666666418314"/>
    <n v="35.66666666418314"/>
    <n v="1"/>
    <s v="C519595"/>
    <s v="Closed"/>
    <x v="0"/>
  </r>
  <r>
    <s v="Fernandina Beach"/>
    <s v="AIP (24)"/>
    <x v="11"/>
    <x v="2097"/>
    <n v="51"/>
    <x v="1"/>
    <x v="0"/>
    <d v="2018-04-13T18:47:51"/>
    <d v="2018-04-13T17:15:00"/>
    <x v="2"/>
    <x v="3"/>
    <n v="5570.999999740161"/>
    <n v="92.84999999566935"/>
    <n v="4735.3499997791369"/>
    <n v="1"/>
    <s v="D519607"/>
    <s v="Closed"/>
    <x v="0"/>
  </r>
  <r>
    <s v="Marianna"/>
    <s v="CHIPOLA (15)"/>
    <x v="1"/>
    <x v="2098"/>
    <n v="1"/>
    <x v="1"/>
    <x v="0"/>
    <d v="2018-04-14T12:41:30"/>
    <d v="2018-04-14T11:49:00"/>
    <x v="2"/>
    <x v="3"/>
    <n v="3150.0000002095476"/>
    <n v="52.50000000349246"/>
    <n v="52.50000000349246"/>
    <n v="1"/>
    <s v="C519608"/>
    <s v="Closed"/>
    <x v="0"/>
  </r>
  <r>
    <s v="Marianna"/>
    <s v="BLOUNTSTOWN (18)"/>
    <x v="17"/>
    <x v="2099"/>
    <n v="1"/>
    <x v="5"/>
    <x v="0"/>
    <d v="2018-04-14T15:53:55"/>
    <d v="2018-04-14T14:03:00"/>
    <x v="2"/>
    <x v="3"/>
    <n v="6654.999999795109"/>
    <n v="110.91666666325182"/>
    <n v="110.91666666325182"/>
    <n v="1"/>
    <s v="C519610"/>
    <s v="Closed"/>
    <x v="0"/>
  </r>
  <r>
    <s v="Marianna"/>
    <s v="MARIANNA (14)"/>
    <x v="5"/>
    <x v="2100"/>
    <n v="3"/>
    <x v="3"/>
    <x v="0"/>
    <d v="2018-04-14T15:36:00"/>
    <d v="2018-04-14T14:43:00"/>
    <x v="2"/>
    <x v="3"/>
    <n v="3180.0000003073364"/>
    <n v="53.000000005122274"/>
    <n v="159.00000001536682"/>
    <n v="1"/>
    <s v="D519731"/>
    <s v="Closed"/>
    <x v="0"/>
  </r>
  <r>
    <s v="Marianna"/>
    <s v="MARIANNA (14)"/>
    <x v="16"/>
    <x v="2101"/>
    <n v="1"/>
    <x v="1"/>
    <x v="0"/>
    <d v="2018-04-14T19:09:22"/>
    <d v="2018-04-14T17:24:00"/>
    <x v="2"/>
    <x v="3"/>
    <n v="6321.9999999040738"/>
    <n v="105.3666666650679"/>
    <n v="105.3666666650679"/>
    <n v="1"/>
    <s v="C519616"/>
    <s v="Closed"/>
    <x v="0"/>
  </r>
  <r>
    <s v="Marianna"/>
    <s v="BLOUNTSTOWN (18)"/>
    <x v="17"/>
    <x v="1366"/>
    <n v="23"/>
    <x v="1"/>
    <x v="0"/>
    <d v="2018-04-15T09:35:01"/>
    <d v="2018-04-15T08:11:00"/>
    <x v="2"/>
    <x v="3"/>
    <n v="5041.000000317581"/>
    <n v="84.016666671959683"/>
    <n v="1932.3833334550727"/>
    <n v="1"/>
    <s v="D519629"/>
    <s v="Closed"/>
    <x v="0"/>
  </r>
  <r>
    <s v="Marianna"/>
    <s v="BLOUNTSTOWN (18)"/>
    <x v="17"/>
    <x v="2102"/>
    <n v="1"/>
    <x v="1"/>
    <x v="0"/>
    <d v="2018-04-15T10:51:12"/>
    <d v="2018-04-15T08:22:00"/>
    <x v="2"/>
    <x v="3"/>
    <n v="8951.9999998854473"/>
    <n v="149.19999999809079"/>
    <n v="149.19999999809079"/>
    <n v="1"/>
    <s v="D519641"/>
    <s v="Closed"/>
    <x v="0"/>
  </r>
  <r>
    <s v="Marianna"/>
    <s v="BLOUNTSTOWN (18)"/>
    <x v="17"/>
    <x v="249"/>
    <n v="5"/>
    <x v="1"/>
    <x v="0"/>
    <d v="2018-04-15T10:30:43"/>
    <d v="2018-04-15T08:27:00"/>
    <x v="2"/>
    <x v="3"/>
    <n v="7423.0000001611188"/>
    <n v="123.71666666935198"/>
    <n v="618.5833333467599"/>
    <n v="1"/>
    <s v="D519633"/>
    <s v="Closed"/>
    <x v="0"/>
  </r>
  <r>
    <s v="Marianna"/>
    <s v="CHIPOLA (15)"/>
    <x v="3"/>
    <x v="1346"/>
    <n v="16"/>
    <x v="3"/>
    <x v="0"/>
    <d v="2018-04-15T11:00:17"/>
    <d v="2018-04-15T08:58:00"/>
    <x v="2"/>
    <x v="3"/>
    <n v="7336.9999995455146"/>
    <n v="122.28333332575858"/>
    <n v="1956.5333332121372"/>
    <n v="1"/>
    <s v="D519638"/>
    <s v="Closed"/>
    <x v="0"/>
  </r>
  <r>
    <s v="Marianna"/>
    <s v="MARIANNA (14)"/>
    <x v="10"/>
    <x v="2103"/>
    <n v="1"/>
    <x v="1"/>
    <x v="0"/>
    <d v="2018-04-15T09:56:22"/>
    <d v="2018-04-15T09:05:00"/>
    <x v="2"/>
    <x v="3"/>
    <n v="3082.0000000298023"/>
    <n v="51.366666667163372"/>
    <n v="51.366666667163372"/>
    <n v="1"/>
    <s v="C519627"/>
    <s v="Closed"/>
    <x v="0"/>
  </r>
  <r>
    <s v="Marianna"/>
    <s v="ALTHA (12)"/>
    <x v="6"/>
    <x v="2104"/>
    <n v="2"/>
    <x v="1"/>
    <x v="0"/>
    <d v="2018-04-15T12:23:40"/>
    <d v="2018-04-15T09:15:00"/>
    <x v="2"/>
    <x v="3"/>
    <n v="11320.000000228174"/>
    <n v="188.66666667046957"/>
    <n v="377.33333334093913"/>
    <n v="1"/>
    <s v="D519646"/>
    <s v="Closed"/>
    <x v="0"/>
  </r>
  <r>
    <s v="Marianna"/>
    <s v="BLOUNTSTOWN (18)"/>
    <x v="17"/>
    <x v="2105"/>
    <n v="2"/>
    <x v="7"/>
    <x v="0"/>
    <d v="2018-04-15T10:34:44"/>
    <d v="2018-04-15T09:23:00"/>
    <x v="2"/>
    <x v="3"/>
    <n v="4303.9999996544793"/>
    <n v="71.733333327574655"/>
    <n v="143.46666665514931"/>
    <n v="1"/>
    <s v="D519640"/>
    <s v="Closed"/>
    <x v="0"/>
  </r>
  <r>
    <s v="Marianna"/>
    <s v="MARIANNA (14)"/>
    <x v="10"/>
    <x v="2106"/>
    <n v="1"/>
    <x v="1"/>
    <x v="0"/>
    <d v="2018-04-15T10:21:16"/>
    <d v="2018-04-15T09:55:00"/>
    <x v="2"/>
    <x v="3"/>
    <n v="1576.0000000242144"/>
    <n v="26.26666666707024"/>
    <n v="26.26666666707024"/>
    <n v="1"/>
    <s v="C519634"/>
    <s v="Closed"/>
    <x v="0"/>
  </r>
  <r>
    <s v="Marianna"/>
    <s v="MARIANNA (14)"/>
    <x v="5"/>
    <x v="2107"/>
    <n v="1"/>
    <x v="1"/>
    <x v="0"/>
    <d v="2018-04-15T11:09:45"/>
    <d v="2018-04-15T10:15:00"/>
    <x v="2"/>
    <x v="3"/>
    <n v="3284.9999997066334"/>
    <n v="54.749999995110556"/>
    <n v="54.749999995110556"/>
    <n v="1"/>
    <s v="C519636"/>
    <s v="Closed"/>
    <x v="0"/>
  </r>
  <r>
    <s v="Marianna"/>
    <s v="CHIPOLA (15)"/>
    <x v="0"/>
    <x v="329"/>
    <n v="10"/>
    <x v="3"/>
    <x v="0"/>
    <d v="2018-04-15T12:53:38"/>
    <d v="2018-04-15T10:18:00"/>
    <x v="2"/>
    <x v="3"/>
    <n v="9337.999999593012"/>
    <n v="155.6333333265502"/>
    <n v="1556.333333265502"/>
    <n v="1"/>
    <s v="D519642"/>
    <s v="Closed"/>
    <x v="0"/>
  </r>
  <r>
    <s v="Marianna"/>
    <s v="CAVERNS ROAD (11)"/>
    <x v="9"/>
    <x v="132"/>
    <n v="14"/>
    <x v="3"/>
    <x v="0"/>
    <d v="2018-04-15T12:50:56"/>
    <d v="2018-04-15T12:18:00"/>
    <x v="2"/>
    <x v="3"/>
    <n v="1976.0000004898757"/>
    <n v="32.933333341497928"/>
    <n v="461.06666678097099"/>
    <n v="1"/>
    <s v="D519650"/>
    <s v="Closed"/>
    <x v="0"/>
  </r>
  <r>
    <s v="Marianna"/>
    <s v="ALTHA (12)"/>
    <x v="6"/>
    <x v="2005"/>
    <n v="3"/>
    <x v="1"/>
    <x v="0"/>
    <d v="2018-04-15T13:41:59"/>
    <d v="2018-04-15T12:40:00"/>
    <x v="2"/>
    <x v="3"/>
    <n v="3718.9999999478459"/>
    <n v="61.983333332464099"/>
    <n v="185.9499999973923"/>
    <n v="1"/>
    <s v="D519652"/>
    <s v="Closed"/>
    <x v="0"/>
  </r>
  <r>
    <s v="Marianna"/>
    <s v="MARIANNA (14)"/>
    <x v="16"/>
    <x v="2108"/>
    <n v="1"/>
    <x v="5"/>
    <x v="0"/>
    <d v="2018-04-15T13:55:38"/>
    <d v="2018-04-15T13:34:00"/>
    <x v="2"/>
    <x v="3"/>
    <n v="1297.9999997885898"/>
    <n v="21.63333332980983"/>
    <n v="21.63333332980983"/>
    <n v="1"/>
    <s v="C519651"/>
    <s v="Closed"/>
    <x v="0"/>
  </r>
  <r>
    <s v="Fernandina Beach"/>
    <s v="JL TERRY (23)"/>
    <x v="18"/>
    <x v="2109"/>
    <n v="2"/>
    <x v="7"/>
    <x v="0"/>
    <d v="2018-04-15T16:57:59"/>
    <d v="2018-04-15T16:00:00"/>
    <x v="2"/>
    <x v="3"/>
    <n v="3479.0000004228204"/>
    <n v="57.983333340380341"/>
    <n v="115.96666668076068"/>
    <n v="1"/>
    <s v="D519663"/>
    <s v="Closed"/>
    <x v="0"/>
  </r>
  <r>
    <s v="Fernandina Beach"/>
    <s v="JL TERRY (23)"/>
    <x v="35"/>
    <x v="224"/>
    <n v="37"/>
    <x v="7"/>
    <x v="0"/>
    <d v="2018-04-15T17:53:54"/>
    <d v="2018-04-15T16:08:00"/>
    <x v="2"/>
    <x v="3"/>
    <n v="6353.9999998407438"/>
    <n v="105.89999999734573"/>
    <n v="3918.299999901792"/>
    <n v="1"/>
    <s v="D519664"/>
    <s v="Closed"/>
    <x v="0"/>
  </r>
  <r>
    <s v="Fernandina Beach"/>
    <s v="JL TERRY (23)"/>
    <x v="13"/>
    <x v="2110"/>
    <n v="37"/>
    <x v="7"/>
    <x v="0"/>
    <d v="2018-04-15T17:54:32"/>
    <d v="2018-04-15T16:16:00"/>
    <x v="2"/>
    <x v="3"/>
    <n v="5912.0000002440065"/>
    <n v="98.533333337400109"/>
    <n v="3645.733333483804"/>
    <n v="1"/>
    <s v="D519672"/>
    <s v="Closed"/>
    <x v="0"/>
  </r>
  <r>
    <s v="Fernandina Beach"/>
    <s v="JL TERRY (23)"/>
    <x v="18"/>
    <x v="2111"/>
    <n v="1"/>
    <x v="7"/>
    <x v="0"/>
    <d v="2018-04-15T18:18:28"/>
    <d v="2018-04-15T16:39:00"/>
    <x v="2"/>
    <x v="3"/>
    <n v="5968.0000001331791"/>
    <n v="99.466666668886319"/>
    <n v="99.466666668886319"/>
    <n v="1"/>
    <s v="C519660"/>
    <s v="Closed"/>
    <x v="0"/>
  </r>
  <r>
    <s v="Marianna"/>
    <s v="MARIANNA (14)"/>
    <x v="5"/>
    <x v="1187"/>
    <n v="63"/>
    <x v="1"/>
    <x v="0"/>
    <d v="2018-04-15T18:14:01"/>
    <d v="2018-04-15T17:26:00"/>
    <x v="2"/>
    <x v="3"/>
    <n v="2880.9999995632097"/>
    <n v="48.016666659386829"/>
    <n v="3025.0499995413702"/>
    <n v="1"/>
    <s v="D519676"/>
    <s v="Closed"/>
    <x v="0"/>
  </r>
  <r>
    <s v="Marianna"/>
    <s v="CHIPOLA (15)"/>
    <x v="3"/>
    <x v="320"/>
    <n v="9"/>
    <x v="1"/>
    <x v="0"/>
    <d v="2018-04-15T20:30:00"/>
    <d v="2018-04-15T19:39:00"/>
    <x v="2"/>
    <x v="3"/>
    <n v="3059.999999916181"/>
    <n v="50.999999998603016"/>
    <n v="458.99999998742715"/>
    <n v="1"/>
    <s v="D519681"/>
    <s v="Closed"/>
    <x v="0"/>
  </r>
  <r>
    <s v="Marianna"/>
    <s v="MARIANNA (14)"/>
    <x v="5"/>
    <x v="2112"/>
    <n v="11"/>
    <x v="1"/>
    <x v="0"/>
    <d v="2018-04-16T02:43:38"/>
    <d v="2018-04-16T00:58:00"/>
    <x v="2"/>
    <x v="3"/>
    <n v="6337.9999998724088"/>
    <n v="105.63333333120681"/>
    <n v="1161.9666666432749"/>
    <n v="1"/>
    <s v="D519685"/>
    <s v="Closed"/>
    <x v="0"/>
  </r>
  <r>
    <s v="Marianna"/>
    <s v="ALTHA (12)"/>
    <x v="6"/>
    <x v="2113"/>
    <n v="1"/>
    <x v="5"/>
    <x v="0"/>
    <d v="2018-04-16T05:22:40"/>
    <d v="2018-04-16T04:12:00"/>
    <x v="2"/>
    <x v="3"/>
    <n v="4239.9999997811392"/>
    <n v="70.666666663018987"/>
    <n v="70.666666663018987"/>
    <n v="1"/>
    <s v="D519687"/>
    <s v="Closed"/>
    <x v="0"/>
  </r>
  <r>
    <s v="Fernandina Beach"/>
    <s v="JL TERRY (23)"/>
    <x v="35"/>
    <x v="2114"/>
    <n v="1"/>
    <x v="2"/>
    <x v="0"/>
    <d v="2018-07-09T19:13:00"/>
    <d v="2018-07-09T17:40:00"/>
    <x v="2"/>
    <x v="6"/>
    <n v="5579.9999999580905"/>
    <n v="92.999999999301508"/>
    <n v="92.999999999301508"/>
    <n v="1"/>
    <s v="C522610"/>
    <s v="Closed"/>
    <x v="0"/>
  </r>
  <r>
    <s v="Fernandina Beach"/>
    <s v="AIP (24)"/>
    <x v="11"/>
    <x v="891"/>
    <n v="1972"/>
    <x v="2"/>
    <x v="0"/>
    <d v="2018-07-14T09:56:43"/>
    <d v="2018-07-14T06:31:00"/>
    <x v="2"/>
    <x v="6"/>
    <n v="12343.000000482425"/>
    <n v="205.71666667470708"/>
    <n v="405673.26668252237"/>
    <n v="1"/>
    <s v="D522770"/>
    <s v="Closed"/>
    <x v="0"/>
  </r>
  <r>
    <s v="Fernandina Beach"/>
    <s v="AIP (24)"/>
    <x v="11"/>
    <x v="2115"/>
    <n v="349"/>
    <x v="2"/>
    <x v="0"/>
    <d v="2018-07-19T14:20:16"/>
    <d v="2018-07-19T12:58:00"/>
    <x v="2"/>
    <x v="6"/>
    <n v="4935.9999996609986"/>
    <n v="82.266666661016643"/>
    <n v="28711.066664694808"/>
    <n v="1"/>
    <s v="D523036"/>
    <s v="Closed"/>
    <x v="0"/>
  </r>
  <r>
    <s v="Marianna"/>
    <s v="CHIPOLA (15)"/>
    <x v="0"/>
    <x v="2116"/>
    <n v="29"/>
    <x v="5"/>
    <x v="0"/>
    <d v="2018-04-17T09:26:30"/>
    <d v="2018-04-17T08:36:29"/>
    <x v="2"/>
    <x v="3"/>
    <n v="3000.9999999543652"/>
    <n v="50.016666665906087"/>
    <n v="1450.4833333112765"/>
    <n v="1"/>
    <s v="D519705"/>
    <s v="Closed"/>
    <x v="0"/>
  </r>
  <r>
    <s v="Marianna"/>
    <s v="CHIPOLA (15)"/>
    <x v="1"/>
    <x v="2117"/>
    <n v="2"/>
    <x v="5"/>
    <x v="0"/>
    <d v="2018-04-17T10:20:38"/>
    <d v="2018-04-17T09:27:39"/>
    <x v="2"/>
    <x v="3"/>
    <n v="3179.0000000735745"/>
    <n v="52.983333334559575"/>
    <n v="105.96666666911915"/>
    <n v="1"/>
    <s v="D519710"/>
    <s v="Closed"/>
    <x v="0"/>
  </r>
  <r>
    <s v="Marianna"/>
    <s v="MARIANNA (14)"/>
    <x v="5"/>
    <x v="2118"/>
    <n v="7"/>
    <x v="5"/>
    <x v="0"/>
    <d v="2018-04-17T10:54:27"/>
    <d v="2018-04-17T09:52:13"/>
    <x v="2"/>
    <x v="3"/>
    <n v="3733.999999682419"/>
    <n v="62.233333328040317"/>
    <n v="435.63333329628222"/>
    <n v="1"/>
    <s v="D519712"/>
    <s v="Closed"/>
    <x v="0"/>
  </r>
  <r>
    <s v="Marianna"/>
    <s v="MARIANNA (14)"/>
    <x v="10"/>
    <x v="2119"/>
    <n v="1"/>
    <x v="6"/>
    <x v="0"/>
    <d v="2018-04-17T12:13:23"/>
    <d v="2018-04-17T11:38:00"/>
    <x v="2"/>
    <x v="3"/>
    <n v="2122.9999996488914"/>
    <n v="35.383333327481523"/>
    <n v="35.383333327481523"/>
    <n v="1"/>
    <s v="D519715"/>
    <s v="Closed"/>
    <x v="0"/>
  </r>
  <r>
    <s v="Marianna"/>
    <s v="ALTHA (12)"/>
    <x v="7"/>
    <x v="2120"/>
    <n v="2"/>
    <x v="5"/>
    <x v="0"/>
    <d v="2018-04-17T16:53:00"/>
    <d v="2018-04-17T15:59:00"/>
    <x v="2"/>
    <x v="3"/>
    <n v="3239.9999998742715"/>
    <n v="53.999999997904524"/>
    <n v="107.99999999580905"/>
    <n v="1"/>
    <s v="D519722"/>
    <s v="Closed"/>
    <x v="0"/>
  </r>
  <r>
    <s v="Marianna"/>
    <s v="MARIANNA (14)"/>
    <x v="10"/>
    <x v="2121"/>
    <n v="19"/>
    <x v="6"/>
    <x v="0"/>
    <d v="2018-04-17T17:18:45"/>
    <d v="2018-04-17T16:21:00"/>
    <x v="2"/>
    <x v="3"/>
    <n v="3464.9999996647239"/>
    <n v="57.749999994412065"/>
    <n v="1097.2499998938292"/>
    <n v="1"/>
    <s v="D519719"/>
    <s v="Closed"/>
    <x v="0"/>
  </r>
  <r>
    <s v="Fernandina Beach"/>
    <s v="AIP (24)"/>
    <x v="11"/>
    <x v="2122"/>
    <n v="1"/>
    <x v="2"/>
    <x v="0"/>
    <d v="2018-07-20T18:40:13"/>
    <d v="2018-07-20T16:21:00"/>
    <x v="2"/>
    <x v="6"/>
    <n v="8353.0000000493601"/>
    <n v="139.21666666748933"/>
    <n v="139.21666666748933"/>
    <n v="1"/>
    <s v="D523111"/>
    <s v="Closed"/>
    <x v="0"/>
  </r>
  <r>
    <s v="Fernandina Beach"/>
    <s v="AIP (24)"/>
    <x v="11"/>
    <x v="282"/>
    <n v="7"/>
    <x v="2"/>
    <x v="0"/>
    <d v="2018-07-20T18:09:08"/>
    <d v="2018-07-20T17:44:00"/>
    <x v="2"/>
    <x v="6"/>
    <n v="1507.9999998444691"/>
    <n v="25.133333330741152"/>
    <n v="175.93333331518807"/>
    <n v="1"/>
    <s v="D523116"/>
    <s v="Closed"/>
    <x v="0"/>
  </r>
  <r>
    <s v="Marianna"/>
    <s v="CHIPOLA (15)"/>
    <x v="1"/>
    <x v="2123"/>
    <n v="10"/>
    <x v="5"/>
    <x v="0"/>
    <d v="2018-04-20T08:06:53"/>
    <d v="2018-04-20T07:21:00"/>
    <x v="2"/>
    <x v="3"/>
    <n v="2752.9999998165295"/>
    <n v="45.883333330275491"/>
    <n v="458.83333330275491"/>
    <n v="1"/>
    <s v="D519734"/>
    <s v="Closed"/>
    <x v="0"/>
  </r>
  <r>
    <s v="Marianna"/>
    <s v="MARIANNA (14)"/>
    <x v="5"/>
    <x v="2124"/>
    <n v="2"/>
    <x v="5"/>
    <x v="0"/>
    <d v="2018-04-20T19:06:43"/>
    <d v="2018-04-20T18:04:00"/>
    <x v="2"/>
    <x v="3"/>
    <n v="3762.9999995464459"/>
    <n v="62.716666659107432"/>
    <n v="125.43333331821486"/>
    <n v="1"/>
    <s v="D519739"/>
    <s v="Closed"/>
    <x v="0"/>
  </r>
  <r>
    <s v="Marianna"/>
    <s v="CAVERNS ROAD (11)"/>
    <x v="9"/>
    <x v="2125"/>
    <n v="2"/>
    <x v="5"/>
    <x v="0"/>
    <d v="2018-04-21T11:24:12"/>
    <d v="2018-04-21T10:29:00"/>
    <x v="2"/>
    <x v="3"/>
    <n v="3312.0000003604218"/>
    <n v="55.200000006007031"/>
    <n v="110.40000001201406"/>
    <n v="1"/>
    <s v="D519741"/>
    <s v="Closed"/>
    <x v="0"/>
  </r>
  <r>
    <s v="Marianna"/>
    <s v="MARIANNA (14)"/>
    <x v="16"/>
    <x v="2126"/>
    <n v="1"/>
    <x v="1"/>
    <x v="0"/>
    <d v="2018-04-21T16:49:48"/>
    <d v="2018-04-21T14:26:00"/>
    <x v="2"/>
    <x v="3"/>
    <n v="8627.9999995836988"/>
    <n v="143.79999999306165"/>
    <n v="143.79999999306165"/>
    <n v="1"/>
    <s v="C519742"/>
    <s v="Closed"/>
    <x v="0"/>
  </r>
  <r>
    <s v="Marianna"/>
    <s v="CHIPOLA (15)"/>
    <x v="0"/>
    <x v="2127"/>
    <n v="5"/>
    <x v="5"/>
    <x v="0"/>
    <d v="2018-04-22T09:30:10"/>
    <d v="2018-04-22T08:14:00"/>
    <x v="2"/>
    <x v="3"/>
    <n v="4570.000000228174"/>
    <n v="76.166666670469567"/>
    <n v="380.83333335234784"/>
    <n v="1"/>
    <s v="D519745"/>
    <s v="Closed"/>
    <x v="0"/>
  </r>
  <r>
    <s v="Fernandina Beach"/>
    <s v="STEPDOWN (22)"/>
    <x v="24"/>
    <x v="1213"/>
    <n v="12"/>
    <x v="5"/>
    <x v="0"/>
    <d v="2018-04-22T17:09:17"/>
    <d v="2018-04-22T16:07:00"/>
    <x v="2"/>
    <x v="3"/>
    <n v="3737.0000003837049"/>
    <n v="62.283333339728415"/>
    <n v="747.40000007674098"/>
    <n v="1"/>
    <s v="D519768"/>
    <s v="Closed"/>
    <x v="0"/>
  </r>
  <r>
    <s v="Marianna"/>
    <s v="CHIPOLA (15)"/>
    <x v="4"/>
    <x v="1817"/>
    <n v="5"/>
    <x v="1"/>
    <x v="0"/>
    <d v="2018-04-22T23:44:58"/>
    <d v="2018-04-22T21:43:00"/>
    <x v="2"/>
    <x v="3"/>
    <n v="7317.9999995045364"/>
    <n v="121.96666665840894"/>
    <n v="609.8333332920447"/>
    <n v="1"/>
    <s v="D519753"/>
    <s v="Closed"/>
    <x v="0"/>
  </r>
  <r>
    <s v="Marianna"/>
    <s v="MARIANNA (14)"/>
    <x v="16"/>
    <x v="504"/>
    <n v="2"/>
    <x v="1"/>
    <x v="0"/>
    <d v="2018-04-23T01:04:32"/>
    <d v="2018-04-22T23:51:00"/>
    <x v="2"/>
    <x v="3"/>
    <n v="4411.9999997550622"/>
    <n v="73.533333329251036"/>
    <n v="147.06666665850207"/>
    <n v="1"/>
    <s v="D519755"/>
    <s v="Closed"/>
    <x v="0"/>
  </r>
  <r>
    <s v="Marianna"/>
    <s v="CAVERNS ROAD (11)"/>
    <x v="9"/>
    <x v="132"/>
    <n v="14"/>
    <x v="5"/>
    <x v="0"/>
    <d v="2018-04-23T10:34:43"/>
    <d v="2018-04-23T08:08:45"/>
    <x v="2"/>
    <x v="3"/>
    <n v="8758.0000004265457"/>
    <n v="145.96666667377576"/>
    <n v="2043.5333334328607"/>
    <n v="1"/>
    <s v="D519783"/>
    <s v="Closed"/>
    <x v="0"/>
  </r>
  <r>
    <s v="Marianna"/>
    <s v="CHIPOLA (15)"/>
    <x v="3"/>
    <x v="2128"/>
    <n v="35"/>
    <x v="0"/>
    <x v="0"/>
    <d v="2018-04-23T09:19:15"/>
    <d v="2018-04-23T08:49:00"/>
    <x v="2"/>
    <x v="3"/>
    <n v="1815.0000005727634"/>
    <n v="30.250000009546056"/>
    <n v="1058.750000334112"/>
    <n v="1"/>
    <s v="D519761"/>
    <s v="Closed"/>
    <x v="0"/>
  </r>
  <r>
    <s v="Marianna"/>
    <s v="CAVERNS ROAD (11)"/>
    <x v="8"/>
    <x v="2129"/>
    <n v="45"/>
    <x v="6"/>
    <x v="0"/>
    <d v="2018-04-23T10:00:28"/>
    <d v="2018-04-23T08:49:40"/>
    <x v="2"/>
    <x v="3"/>
    <n v="4247.9999997653067"/>
    <n v="70.799999996088445"/>
    <n v="3185.99999982398"/>
    <n v="1"/>
    <s v="D519778"/>
    <s v="Closed"/>
    <x v="0"/>
  </r>
  <r>
    <s v="Marianna"/>
    <s v="BLOUNTSTOWN (18)"/>
    <x v="17"/>
    <x v="1335"/>
    <n v="56"/>
    <x v="5"/>
    <x v="0"/>
    <d v="2018-04-23T11:20:25"/>
    <d v="2018-04-23T10:05:00"/>
    <x v="2"/>
    <x v="3"/>
    <n v="4524.9999997671694"/>
    <n v="75.416666662786156"/>
    <n v="4223.3333331160247"/>
    <n v="1"/>
    <s v="D519786"/>
    <s v="Closed"/>
    <x v="0"/>
  </r>
  <r>
    <s v="Marianna"/>
    <s v="CHIPOLA (15)"/>
    <x v="0"/>
    <x v="2130"/>
    <n v="2"/>
    <x v="5"/>
    <x v="0"/>
    <d v="2018-04-23T15:35:32"/>
    <d v="2018-04-23T14:33:00"/>
    <x v="2"/>
    <x v="3"/>
    <n v="3752.000000118278"/>
    <n v="62.533333335304633"/>
    <n v="125.06666667060927"/>
    <n v="1"/>
    <s v="D519794"/>
    <s v="Closed"/>
    <x v="0"/>
  </r>
  <r>
    <s v="Marianna"/>
    <s v="CAVERNS ROAD (11)"/>
    <x v="9"/>
    <x v="2131"/>
    <n v="8"/>
    <x v="1"/>
    <x v="0"/>
    <d v="2018-04-23T16:09:49"/>
    <d v="2018-04-23T15:54:00"/>
    <x v="2"/>
    <x v="3"/>
    <n v="948.99999992921948"/>
    <n v="15.816666665486991"/>
    <n v="126.53333332389593"/>
    <n v="1"/>
    <s v="D519797"/>
    <s v="Closed"/>
    <x v="0"/>
  </r>
  <r>
    <s v="Fernandina Beach"/>
    <s v="STEPDOWN (22)"/>
    <x v="24"/>
    <x v="2132"/>
    <n v="1"/>
    <x v="2"/>
    <x v="1"/>
    <d v="2018-07-30T21:53:08"/>
    <d v="2018-07-30T20:31:00"/>
    <x v="2"/>
    <x v="6"/>
    <n v="4928.0000003054738"/>
    <n v="82.133333338424563"/>
    <n v="82.133333338424563"/>
    <n v="1"/>
    <s v="C523699"/>
    <s v="Closed"/>
    <x v="0"/>
  </r>
  <r>
    <s v="Fernandina Beach"/>
    <s v="AIP (24)"/>
    <x v="30"/>
    <x v="2133"/>
    <n v="1"/>
    <x v="0"/>
    <x v="1"/>
    <d v="2018-04-24T11:47:00"/>
    <d v="2018-04-24T10:50:00"/>
    <x v="2"/>
    <x v="3"/>
    <n v="3419.9999998323619"/>
    <n v="56.999999997206032"/>
    <n v="56.999999997206032"/>
    <n v="1"/>
    <s v="C519802"/>
    <s v="Closed"/>
    <x v="0"/>
  </r>
  <r>
    <s v="Fernandina Beach"/>
    <s v="AIP (24)"/>
    <x v="11"/>
    <x v="891"/>
    <n v="1971"/>
    <x v="2"/>
    <x v="0"/>
    <d v="2018-08-03T12:31:04"/>
    <d v="2018-08-03T11:37:00"/>
    <x v="2"/>
    <x v="7"/>
    <n v="3244.0000001806766"/>
    <n v="54.066666669677943"/>
    <n v="106565.40000593523"/>
    <n v="1"/>
    <s v="D523983"/>
    <s v="Closed"/>
    <x v="0"/>
  </r>
  <r>
    <s v="Marianna"/>
    <s v="MARIANNA (14)"/>
    <x v="10"/>
    <x v="2134"/>
    <n v="2"/>
    <x v="5"/>
    <x v="0"/>
    <d v="2018-04-24T13:24:53"/>
    <d v="2018-04-24T12:22:00"/>
    <x v="2"/>
    <x v="3"/>
    <n v="3772.9999999981374"/>
    <n v="62.883333333302289"/>
    <n v="125.76666666660458"/>
    <n v="1"/>
    <s v="D519807"/>
    <s v="Closed"/>
    <x v="0"/>
  </r>
  <r>
    <s v="Marianna"/>
    <s v="CHIPOLA (15)"/>
    <x v="0"/>
    <x v="2135"/>
    <n v="59"/>
    <x v="6"/>
    <x v="0"/>
    <d v="2018-04-24T21:11:36"/>
    <d v="2018-04-24T19:50:00"/>
    <x v="2"/>
    <x v="3"/>
    <n v="4895.999999740161"/>
    <n v="81.59999999566935"/>
    <n v="4814.3999997444917"/>
    <n v="1"/>
    <s v="D519827"/>
    <s v="Closed"/>
    <x v="0"/>
  </r>
  <r>
    <s v="Marianna"/>
    <s v="CAVERNS ROAD (11)"/>
    <x v="9"/>
    <x v="132"/>
    <n v="25"/>
    <x v="1"/>
    <x v="0"/>
    <d v="2018-04-25T04:20:27"/>
    <d v="2018-04-25T02:35:00"/>
    <x v="2"/>
    <x v="3"/>
    <n v="6326.9999998155981"/>
    <n v="105.44999999692664"/>
    <n v="2636.2499999231659"/>
    <n v="1"/>
    <s v="D519829"/>
    <s v="Closed"/>
    <x v="0"/>
  </r>
  <r>
    <s v="Marianna"/>
    <s v="MARIANNA (14)"/>
    <x v="5"/>
    <x v="2136"/>
    <n v="9"/>
    <x v="5"/>
    <x v="0"/>
    <d v="2018-04-25T16:52:50"/>
    <d v="2018-04-25T16:14:00"/>
    <x v="2"/>
    <x v="3"/>
    <n v="2330.0000002607703"/>
    <n v="38.833333337679505"/>
    <n v="349.50000003911555"/>
    <n v="1"/>
    <s v="D519836"/>
    <s v="Closed"/>
    <x v="0"/>
  </r>
  <r>
    <s v="Fernandina Beach"/>
    <s v="STEPDOWN (22)"/>
    <x v="24"/>
    <x v="2137"/>
    <n v="13"/>
    <x v="5"/>
    <x v="0"/>
    <d v="2018-04-26T08:49:33"/>
    <d v="2018-04-26T08:09:09"/>
    <x v="2"/>
    <x v="3"/>
    <n v="2423.9999996032566"/>
    <n v="40.39999999338761"/>
    <n v="525.19999991403893"/>
    <n v="1"/>
    <s v="D519842"/>
    <s v="Closed"/>
    <x v="0"/>
  </r>
  <r>
    <s v="Marianna"/>
    <s v="CAVERNS ROAD (11)"/>
    <x v="9"/>
    <x v="2138"/>
    <n v="1"/>
    <x v="5"/>
    <x v="0"/>
    <d v="2018-04-26T14:27:00"/>
    <d v="2018-04-26T13:25:00"/>
    <x v="2"/>
    <x v="3"/>
    <n v="3719.9999995529652"/>
    <n v="61.999999992549419"/>
    <n v="61.999999992549419"/>
    <n v="1"/>
    <s v="D519924"/>
    <s v="Closed"/>
    <x v="0"/>
  </r>
  <r>
    <s v="Marianna"/>
    <s v="CHIPOLA (15)"/>
    <x v="1"/>
    <x v="2139"/>
    <n v="2"/>
    <x v="1"/>
    <x v="0"/>
    <d v="2018-04-26T17:29:04"/>
    <d v="2018-04-26T16:35:00"/>
    <x v="2"/>
    <x v="3"/>
    <n v="3244.0000001806766"/>
    <n v="54.066666669677943"/>
    <n v="108.13333333935589"/>
    <n v="1"/>
    <s v="D519847"/>
    <s v="Closed"/>
    <x v="0"/>
  </r>
  <r>
    <s v="Marianna"/>
    <s v="CHIPOLA (15)"/>
    <x v="1"/>
    <x v="109"/>
    <n v="14"/>
    <x v="5"/>
    <x v="0"/>
    <d v="2018-04-27T03:37:47"/>
    <d v="2018-04-27T02:32:00"/>
    <x v="2"/>
    <x v="3"/>
    <n v="3946.9999998109415"/>
    <n v="65.783333330182359"/>
    <n v="920.96666662255302"/>
    <n v="1"/>
    <s v="D519851"/>
    <s v="Closed"/>
    <x v="0"/>
  </r>
  <r>
    <s v="Marianna"/>
    <s v="CAVERNS ROAD (11)"/>
    <x v="9"/>
    <x v="2140"/>
    <n v="1"/>
    <x v="1"/>
    <x v="0"/>
    <d v="2018-04-27T13:48:03"/>
    <d v="2018-04-27T12:28:20"/>
    <x v="2"/>
    <x v="3"/>
    <n v="4782.9999997280538"/>
    <n v="79.71666666213423"/>
    <n v="79.71666666213423"/>
    <n v="1"/>
    <s v="D519853"/>
    <s v="Closed"/>
    <x v="0"/>
  </r>
  <r>
    <s v="Marianna"/>
    <s v="MARIANNA (14)"/>
    <x v="16"/>
    <x v="461"/>
    <n v="24"/>
    <x v="5"/>
    <x v="0"/>
    <d v="2018-04-28T09:42:42"/>
    <d v="2018-04-28T08:11:00"/>
    <x v="2"/>
    <x v="3"/>
    <n v="5501.9999999552965"/>
    <n v="91.699999999254942"/>
    <n v="2200.7999999821186"/>
    <n v="1"/>
    <s v="D519866"/>
    <s v="Closed"/>
    <x v="0"/>
  </r>
  <r>
    <s v="Marianna"/>
    <s v="ALTHA (12)"/>
    <x v="7"/>
    <x v="2141"/>
    <n v="1"/>
    <x v="5"/>
    <x v="0"/>
    <d v="2018-04-28T09:06:00"/>
    <d v="2018-04-28T08:14:00"/>
    <x v="2"/>
    <x v="3"/>
    <n v="3120.0000001117587"/>
    <n v="52.000000001862645"/>
    <n v="52.000000001862645"/>
    <n v="1"/>
    <s v="C519856"/>
    <s v="Closed"/>
    <x v="0"/>
  </r>
  <r>
    <s v="Marianna"/>
    <s v="CHIPOLA (15)"/>
    <x v="1"/>
    <x v="490"/>
    <n v="35"/>
    <x v="5"/>
    <x v="0"/>
    <d v="2018-04-28T10:05:27"/>
    <d v="2018-04-28T08:41:00"/>
    <x v="2"/>
    <x v="3"/>
    <n v="5067.0000001089647"/>
    <n v="84.450000001816079"/>
    <n v="2955.7500000635628"/>
    <n v="1"/>
    <s v="D519870"/>
    <s v="Closed"/>
    <x v="0"/>
  </r>
  <r>
    <s v="Fernandina Beach"/>
    <s v="AIP (24)"/>
    <x v="11"/>
    <x v="282"/>
    <n v="7"/>
    <x v="1"/>
    <x v="0"/>
    <d v="2018-04-28T13:18:58"/>
    <d v="2018-04-28T11:37:00"/>
    <x v="2"/>
    <x v="3"/>
    <n v="6117.9999999934807"/>
    <n v="101.96666666655801"/>
    <n v="713.76666666590609"/>
    <n v="1"/>
    <s v="D519877"/>
    <s v="Closed"/>
    <x v="0"/>
  </r>
  <r>
    <s v="Marianna"/>
    <s v="CAVERNS ROAD (11)"/>
    <x v="9"/>
    <x v="2142"/>
    <n v="2"/>
    <x v="5"/>
    <x v="0"/>
    <d v="2018-04-28T21:16:39"/>
    <d v="2018-04-28T20:34:00"/>
    <x v="2"/>
    <x v="3"/>
    <n v="2559.0000003576279"/>
    <n v="42.650000005960464"/>
    <n v="85.300000011920929"/>
    <n v="1"/>
    <s v="D519879"/>
    <s v="Closed"/>
    <x v="0"/>
  </r>
  <r>
    <s v="Marianna"/>
    <s v="MARIANNA (14)"/>
    <x v="5"/>
    <x v="2143"/>
    <n v="1"/>
    <x v="5"/>
    <x v="0"/>
    <d v="2018-04-30T08:35:10"/>
    <d v="2018-04-30T07:56:00"/>
    <x v="2"/>
    <x v="3"/>
    <n v="2349.9999999068677"/>
    <n v="39.166666665114462"/>
    <n v="39.166666665114462"/>
    <n v="1"/>
    <s v="D519882"/>
    <s v="Closed"/>
    <x v="0"/>
  </r>
  <r>
    <s v="Fernandina Beach"/>
    <s v="AIP (24)"/>
    <x v="2"/>
    <x v="2144"/>
    <n v="3"/>
    <x v="2"/>
    <x v="0"/>
    <d v="2018-08-04T00:53:39"/>
    <d v="2018-08-03T23:23:00"/>
    <x v="2"/>
    <x v="7"/>
    <n v="5438.9999996870756"/>
    <n v="90.649999994784594"/>
    <n v="271.94999998435378"/>
    <n v="1"/>
    <s v="D524016"/>
    <s v="Closed"/>
    <x v="0"/>
  </r>
  <r>
    <s v="Fernandina Beach"/>
    <s v="STEPDOWN (22)"/>
    <x v="24"/>
    <x v="2145"/>
    <n v="5"/>
    <x v="2"/>
    <x v="0"/>
    <d v="2018-08-09T15:47:09"/>
    <d v="2018-08-09T14:11:00"/>
    <x v="2"/>
    <x v="7"/>
    <n v="5769.0000001341105"/>
    <n v="96.150000002235174"/>
    <n v="480.75000001117587"/>
    <n v="1"/>
    <s v="D524195"/>
    <s v="Closed"/>
    <x v="0"/>
  </r>
  <r>
    <s v="Marianna"/>
    <s v="MARIANNA (14)"/>
    <x v="10"/>
    <x v="1378"/>
    <n v="68"/>
    <x v="10"/>
    <x v="0"/>
    <d v="2018-04-30T21:37:49"/>
    <d v="2018-04-30T17:31:00"/>
    <x v="2"/>
    <x v="3"/>
    <n v="14808.9999998454"/>
    <n v="246.81666666409001"/>
    <n v="16783.533333158121"/>
    <n v="1"/>
    <s v="D519888"/>
    <s v="Closed"/>
    <x v="0"/>
  </r>
  <r>
    <s v="Marianna"/>
    <s v="MARIANNA (14)"/>
    <x v="10"/>
    <x v="2146"/>
    <n v="2"/>
    <x v="1"/>
    <x v="0"/>
    <d v="2018-05-01T00:30:03"/>
    <d v="2018-04-30T23:38:00"/>
    <x v="2"/>
    <x v="3"/>
    <n v="3123.0000001844019"/>
    <n v="52.050000003073364"/>
    <n v="104.10000000614673"/>
    <n v="1"/>
    <s v="D519910"/>
    <s v="Closed"/>
    <x v="0"/>
  </r>
  <r>
    <s v="Fernandina Beach"/>
    <s v="STEPDOWN (22)"/>
    <x v="24"/>
    <x v="2147"/>
    <n v="242"/>
    <x v="0"/>
    <x v="0"/>
    <d v="2018-05-01T07:27:36"/>
    <d v="2018-05-01T07:08:00"/>
    <x v="2"/>
    <x v="4"/>
    <n v="1176.0000001871958"/>
    <n v="19.600000003119931"/>
    <n v="4743.2000007550232"/>
    <n v="1"/>
    <s v="D519920"/>
    <s v="Closed"/>
    <x v="0"/>
  </r>
  <r>
    <s v="Fernandina Beach"/>
    <s v="JL TERRY (23)"/>
    <x v="13"/>
    <x v="2148"/>
    <n v="1"/>
    <x v="5"/>
    <x v="0"/>
    <d v="2018-05-01T09:13:44"/>
    <d v="2018-05-01T08:38:00"/>
    <x v="2"/>
    <x v="4"/>
    <n v="2144.0000001573935"/>
    <n v="35.733333335956559"/>
    <n v="35.733333335956559"/>
    <n v="1"/>
    <s v="C519922"/>
    <s v="Closed"/>
    <x v="0"/>
  </r>
  <r>
    <s v="Marianna"/>
    <s v="MARIANNA (14)"/>
    <x v="10"/>
    <x v="1147"/>
    <n v="2"/>
    <x v="5"/>
    <x v="0"/>
    <d v="2018-05-01T11:29:25"/>
    <d v="2018-05-01T09:43:58"/>
    <x v="2"/>
    <x v="4"/>
    <n v="6326.9999998155981"/>
    <n v="105.44999999692664"/>
    <n v="210.89999999385327"/>
    <n v="1"/>
    <s v="D519925"/>
    <s v="Closed"/>
    <x v="0"/>
  </r>
  <r>
    <s v="Marianna"/>
    <s v="ALTHA (12)"/>
    <x v="6"/>
    <x v="2149"/>
    <n v="2"/>
    <x v="5"/>
    <x v="0"/>
    <d v="2018-05-01T15:24:00"/>
    <d v="2018-05-01T13:47:00"/>
    <x v="2"/>
    <x v="4"/>
    <n v="5820.0000001117587"/>
    <n v="97.000000001862645"/>
    <n v="194.00000000372529"/>
    <n v="1"/>
    <s v="D519928"/>
    <s v="Closed"/>
    <x v="0"/>
  </r>
  <r>
    <s v="Marianna"/>
    <s v="CHIPOLA (15)"/>
    <x v="1"/>
    <x v="909"/>
    <n v="17"/>
    <x v="5"/>
    <x v="0"/>
    <d v="2018-05-01T20:53:41"/>
    <d v="2018-05-01T20:10:00"/>
    <x v="2"/>
    <x v="4"/>
    <n v="2620.9999997634441"/>
    <n v="43.683333329390734"/>
    <n v="742.61666659964249"/>
    <n v="1"/>
    <s v="D519931"/>
    <s v="Closed"/>
    <x v="0"/>
  </r>
  <r>
    <s v="Marianna"/>
    <s v="MARIANNA (14)"/>
    <x v="5"/>
    <x v="2150"/>
    <n v="3"/>
    <x v="5"/>
    <x v="0"/>
    <d v="2018-05-02T09:55:28"/>
    <d v="2018-05-02T09:05:05"/>
    <x v="2"/>
    <x v="4"/>
    <n v="3022.9999994393438"/>
    <n v="50.383333323989064"/>
    <n v="151.14999997196719"/>
    <n v="1"/>
    <s v="D519933"/>
    <s v="Closed"/>
    <x v="0"/>
  </r>
  <r>
    <s v="Marianna"/>
    <s v="MARIANNA (14)"/>
    <x v="10"/>
    <x v="103"/>
    <n v="13"/>
    <x v="6"/>
    <x v="0"/>
    <d v="2018-05-02T13:16:19"/>
    <d v="2018-05-02T12:25:35"/>
    <x v="2"/>
    <x v="4"/>
    <n v="3043.9999999478459"/>
    <n v="50.733333332464099"/>
    <n v="659.53333332203329"/>
    <n v="1"/>
    <s v="D519939"/>
    <s v="Closed"/>
    <x v="0"/>
  </r>
  <r>
    <s v="Marianna"/>
    <s v="CHIPOLA (15)"/>
    <x v="3"/>
    <x v="2151"/>
    <n v="6"/>
    <x v="0"/>
    <x v="1"/>
    <d v="2018-05-02T15:38:42"/>
    <d v="2018-05-02T15:08:00"/>
    <x v="2"/>
    <x v="4"/>
    <n v="1841.9999999692664"/>
    <n v="30.699999999487773"/>
    <n v="184.19999999692664"/>
    <n v="1"/>
    <s v="D519940"/>
    <s v="Closed"/>
    <x v="0"/>
  </r>
  <r>
    <s v="Fernandina Beach"/>
    <s v="JL TERRY (23)"/>
    <x v="18"/>
    <x v="2152"/>
    <n v="3"/>
    <x v="5"/>
    <x v="0"/>
    <d v="2018-05-03T08:12:36"/>
    <d v="2018-05-03T07:37:00"/>
    <x v="2"/>
    <x v="4"/>
    <n v="2136.000000173226"/>
    <n v="35.6000000028871"/>
    <n v="106.8000000086613"/>
    <n v="1"/>
    <s v="D519990"/>
    <s v="Closed"/>
    <x v="0"/>
  </r>
  <r>
    <s v="Marianna"/>
    <s v="MARIANNA (14)"/>
    <x v="10"/>
    <x v="2153"/>
    <n v="1"/>
    <x v="5"/>
    <x v="0"/>
    <d v="2018-05-03T10:27:00"/>
    <d v="2018-05-03T09:29:00"/>
    <x v="2"/>
    <x v="4"/>
    <n v="3480.0000000279397"/>
    <n v="58.000000000465661"/>
    <n v="58.000000000465661"/>
    <n v="1"/>
    <s v="D519943"/>
    <s v="Closed"/>
    <x v="0"/>
  </r>
  <r>
    <s v="Fernandina Beach"/>
    <s v="JL TERRY (23)"/>
    <x v="35"/>
    <x v="183"/>
    <n v="1"/>
    <x v="2"/>
    <x v="0"/>
    <d v="2018-08-17T10:32:00"/>
    <d v="2018-08-17T09:18:00"/>
    <x v="2"/>
    <x v="7"/>
    <n v="4440.0000000139698"/>
    <n v="74.000000000232831"/>
    <n v="74.000000000232831"/>
    <n v="1"/>
    <s v="C524301"/>
    <s v="Closed"/>
    <x v="0"/>
  </r>
  <r>
    <s v="Marianna"/>
    <s v="CHIPOLA (15)"/>
    <x v="1"/>
    <x v="2077"/>
    <n v="1"/>
    <x v="5"/>
    <x v="0"/>
    <d v="2018-05-03T19:46:36"/>
    <d v="2018-05-03T19:05:00"/>
    <x v="2"/>
    <x v="4"/>
    <n v="2496.000000089407"/>
    <n v="41.600000001490116"/>
    <n v="41.600000001490116"/>
    <n v="1"/>
    <s v="D519953"/>
    <s v="Closed"/>
    <x v="0"/>
  </r>
  <r>
    <s v="Marianna"/>
    <s v="BLOUNTSTOWN (18)"/>
    <x v="17"/>
    <x v="2154"/>
    <n v="1"/>
    <x v="5"/>
    <x v="0"/>
    <d v="2018-05-03T21:06:41"/>
    <d v="2018-05-03T19:14:00"/>
    <x v="2"/>
    <x v="4"/>
    <n v="6761.0000000568107"/>
    <n v="112.68333333428018"/>
    <n v="112.68333333428018"/>
    <n v="1"/>
    <s v="D519955"/>
    <s v="Closed"/>
    <x v="0"/>
  </r>
  <r>
    <s v="Fernandina Beach"/>
    <s v="JL TERRY (23)"/>
    <x v="18"/>
    <x v="2152"/>
    <n v="3"/>
    <x v="5"/>
    <x v="0"/>
    <d v="2018-05-04T07:45:04"/>
    <d v="2018-05-04T07:16:00"/>
    <x v="2"/>
    <x v="4"/>
    <n v="1744.000000320375"/>
    <n v="29.066666672006249"/>
    <n v="87.200000016018748"/>
    <n v="1"/>
    <s v="D519957"/>
    <s v="Closed"/>
    <x v="0"/>
  </r>
  <r>
    <s v="Fernandina Beach"/>
    <s v="JL TERRY (23)"/>
    <x v="23"/>
    <x v="1701"/>
    <n v="55"/>
    <x v="5"/>
    <x v="0"/>
    <d v="2018-05-04T08:50:22"/>
    <d v="2018-05-04T08:01:19"/>
    <x v="2"/>
    <x v="4"/>
    <n v="2943.0000002263114"/>
    <n v="49.050000003771856"/>
    <n v="2697.7500002074521"/>
    <n v="1"/>
    <s v="D519966"/>
    <s v="Closed"/>
    <x v="0"/>
  </r>
  <r>
    <s v="Fernandina Beach"/>
    <s v="JL TERRY (23)"/>
    <x v="13"/>
    <x v="2155"/>
    <n v="1"/>
    <x v="6"/>
    <x v="0"/>
    <d v="2018-05-04T11:59:00"/>
    <d v="2018-05-04T10:55:00"/>
    <x v="2"/>
    <x v="4"/>
    <n v="3839.9999999441206"/>
    <n v="63.999999999068677"/>
    <n v="63.999999999068677"/>
    <n v="1"/>
    <s v="C519967"/>
    <s v="Closed"/>
    <x v="0"/>
  </r>
  <r>
    <s v="Marianna"/>
    <s v="CHIPOLA (15)"/>
    <x v="3"/>
    <x v="1024"/>
    <n v="10"/>
    <x v="4"/>
    <x v="0"/>
    <d v="2018-05-04T18:50:07"/>
    <d v="2018-05-04T18:16:00"/>
    <x v="2"/>
    <x v="4"/>
    <n v="2047.0000001136214"/>
    <n v="34.116666668560356"/>
    <n v="341.16666668560356"/>
    <n v="1"/>
    <s v="D519972"/>
    <s v="Closed"/>
    <x v="0"/>
  </r>
  <r>
    <s v="Marianna"/>
    <s v="ALTHA (12)"/>
    <x v="7"/>
    <x v="2156"/>
    <n v="4"/>
    <x v="5"/>
    <x v="0"/>
    <d v="2018-05-05T11:24:13"/>
    <d v="2018-05-05T10:34:00"/>
    <x v="2"/>
    <x v="4"/>
    <n v="3012.9999996162951"/>
    <n v="50.216666660271585"/>
    <n v="200.86666664108634"/>
    <n v="1"/>
    <s v="D519974"/>
    <s v="Closed"/>
    <x v="0"/>
  </r>
  <r>
    <s v="Marianna"/>
    <s v="MARIANNA (14)"/>
    <x v="10"/>
    <x v="845"/>
    <n v="4"/>
    <x v="5"/>
    <x v="0"/>
    <d v="2018-05-06T10:05:14"/>
    <d v="2018-05-06T09:32:00"/>
    <x v="2"/>
    <x v="4"/>
    <n v="1994.0000002970919"/>
    <n v="33.233333338284865"/>
    <n v="132.93333335313946"/>
    <n v="1"/>
    <s v="D519979"/>
    <s v="Closed"/>
    <x v="0"/>
  </r>
  <r>
    <s v="Marianna"/>
    <s v="ALTHA (12)"/>
    <x v="7"/>
    <x v="2157"/>
    <n v="28"/>
    <x v="1"/>
    <x v="0"/>
    <d v="2018-05-07T08:32:08"/>
    <d v="2018-05-07T04:46:00"/>
    <x v="2"/>
    <x v="4"/>
    <n v="13568.000000179745"/>
    <n v="226.13333333632909"/>
    <n v="6331.7333334172145"/>
    <n v="1"/>
    <s v="D519989"/>
    <s v="Closed"/>
    <x v="0"/>
  </r>
  <r>
    <s v="Marianna"/>
    <s v="BLOUNTSTOWN (18)"/>
    <x v="17"/>
    <x v="2158"/>
    <n v="1"/>
    <x v="5"/>
    <x v="0"/>
    <d v="2018-05-07T09:29:00"/>
    <d v="2018-05-07T07:25:00"/>
    <x v="2"/>
    <x v="4"/>
    <n v="7439.9999997345731"/>
    <n v="123.99999999557622"/>
    <n v="123.99999999557622"/>
    <n v="1"/>
    <s v="D519992"/>
    <s v="Closed"/>
    <x v="0"/>
  </r>
  <r>
    <s v="Marianna"/>
    <s v="ALTHA (12)"/>
    <x v="7"/>
    <x v="2159"/>
    <n v="5"/>
    <x v="5"/>
    <x v="0"/>
    <d v="2018-05-07T18:50:38"/>
    <d v="2018-05-07T17:52:00"/>
    <x v="2"/>
    <x v="4"/>
    <n v="3518.0000001098961"/>
    <n v="58.633333335164934"/>
    <n v="293.16666667582467"/>
    <n v="1"/>
    <s v="D520005"/>
    <s v="Closed"/>
    <x v="0"/>
  </r>
  <r>
    <s v="Fernandina Beach"/>
    <s v="JL TERRY (23)"/>
    <x v="23"/>
    <x v="1701"/>
    <n v="26"/>
    <x v="5"/>
    <x v="0"/>
    <d v="2018-05-07T19:49:36"/>
    <d v="2018-05-07T18:58:00"/>
    <x v="2"/>
    <x v="4"/>
    <n v="3096.0000001592562"/>
    <n v="51.600000002654269"/>
    <n v="1341.600000069011"/>
    <n v="1"/>
    <s v="D520002"/>
    <s v="Closed"/>
    <x v="0"/>
  </r>
  <r>
    <s v="Marianna"/>
    <s v="MARIANNA (14)"/>
    <x v="16"/>
    <x v="822"/>
    <n v="2"/>
    <x v="6"/>
    <x v="0"/>
    <d v="2018-05-08T11:05:56"/>
    <d v="2018-05-08T09:51:00"/>
    <x v="2"/>
    <x v="4"/>
    <n v="4495.9999999031425"/>
    <n v="74.933333331719041"/>
    <n v="149.86666666343808"/>
    <n v="1"/>
    <s v="D520007"/>
    <s v="Closed"/>
    <x v="0"/>
  </r>
  <r>
    <s v="Marianna"/>
    <s v="CAVERNS ROAD (11)"/>
    <x v="8"/>
    <x v="2160"/>
    <n v="1"/>
    <x v="5"/>
    <x v="0"/>
    <d v="2018-05-08T11:37:10"/>
    <d v="2018-05-08T10:17:00"/>
    <x v="2"/>
    <x v="4"/>
    <n v="4809.9999997531995"/>
    <n v="80.166666662553325"/>
    <n v="80.166666662553325"/>
    <n v="1"/>
    <s v="D520009"/>
    <s v="Closed"/>
    <x v="0"/>
  </r>
  <r>
    <s v="Marianna"/>
    <s v="CHIPOLA (15)"/>
    <x v="3"/>
    <x v="320"/>
    <n v="9"/>
    <x v="5"/>
    <x v="0"/>
    <d v="2018-05-09T09:26:27"/>
    <d v="2018-05-09T08:32:05"/>
    <x v="2"/>
    <x v="4"/>
    <n v="3261.9999999878928"/>
    <n v="54.36666666646488"/>
    <n v="489.29999999818392"/>
    <n v="1"/>
    <s v="D520015"/>
    <s v="Closed"/>
    <x v="0"/>
  </r>
  <r>
    <s v="Marianna"/>
    <s v="CHIPOLA (15)"/>
    <x v="3"/>
    <x v="2161"/>
    <n v="1"/>
    <x v="5"/>
    <x v="0"/>
    <d v="2018-05-09T09:51:48"/>
    <d v="2018-05-09T08:48:00"/>
    <x v="2"/>
    <x v="4"/>
    <n v="3827.999999653548"/>
    <n v="63.7999999942258"/>
    <n v="63.7999999942258"/>
    <n v="1"/>
    <s v="D520016"/>
    <s v="Closed"/>
    <x v="0"/>
  </r>
  <r>
    <s v="Marianna"/>
    <s v="MARIANNA (14)"/>
    <x v="5"/>
    <x v="1187"/>
    <n v="7"/>
    <x v="5"/>
    <x v="0"/>
    <d v="2018-05-10T10:35:15"/>
    <d v="2018-05-10T09:35:34"/>
    <x v="2"/>
    <x v="4"/>
    <n v="3581.000000378117"/>
    <n v="59.683333339635283"/>
    <n v="417.78333337744698"/>
    <n v="1"/>
    <s v="D520022"/>
    <s v="Closed"/>
    <x v="0"/>
  </r>
  <r>
    <s v="Fernandina Beach"/>
    <s v="JL TERRY (23)"/>
    <x v="35"/>
    <x v="2162"/>
    <n v="1"/>
    <x v="0"/>
    <x v="0"/>
    <d v="2018-05-10T10:38:00"/>
    <d v="2018-05-10T09:48:00"/>
    <x v="2"/>
    <x v="4"/>
    <n v="3000.000000349246"/>
    <n v="50.000000005820766"/>
    <n v="50.000000005820766"/>
    <n v="1"/>
    <s v="C520020"/>
    <s v="Closed"/>
    <x v="0"/>
  </r>
  <r>
    <s v="Marianna"/>
    <s v="MARIANNA (14)"/>
    <x v="5"/>
    <x v="2163"/>
    <n v="1"/>
    <x v="5"/>
    <x v="0"/>
    <d v="2018-05-10T11:05:38"/>
    <d v="2018-05-10T10:15:00"/>
    <x v="2"/>
    <x v="4"/>
    <n v="3037.9999998025596"/>
    <n v="50.63333333004266"/>
    <n v="50.63333333004266"/>
    <n v="1"/>
    <s v="D520025"/>
    <s v="Closed"/>
    <x v="0"/>
  </r>
  <r>
    <s v="Marianna"/>
    <s v="CHIPOLA (15)"/>
    <x v="4"/>
    <x v="2164"/>
    <n v="1"/>
    <x v="1"/>
    <x v="0"/>
    <d v="2018-05-10T16:16:36"/>
    <d v="2018-05-10T15:45:00"/>
    <x v="2"/>
    <x v="4"/>
    <n v="1896.0000000195578"/>
    <n v="31.600000000325963"/>
    <n v="31.600000000325963"/>
    <n v="1"/>
    <s v="D520030"/>
    <s v="Closed"/>
    <x v="0"/>
  </r>
  <r>
    <s v="Marianna"/>
    <s v="MARIANNA (14)"/>
    <x v="10"/>
    <x v="2165"/>
    <n v="1"/>
    <x v="5"/>
    <x v="0"/>
    <d v="2018-05-10T18:08:41"/>
    <d v="2018-05-10T17:34:00"/>
    <x v="2"/>
    <x v="4"/>
    <n v="2080.9999998891726"/>
    <n v="34.68333333148621"/>
    <n v="34.68333333148621"/>
    <n v="1"/>
    <s v="D520032"/>
    <s v="Closed"/>
    <x v="0"/>
  </r>
  <r>
    <s v="Marianna"/>
    <s v="CHIPOLA (15)"/>
    <x v="0"/>
    <x v="472"/>
    <n v="27"/>
    <x v="1"/>
    <x v="0"/>
    <d v="2018-05-11T08:20:27"/>
    <d v="2018-05-11T06:33:00"/>
    <x v="2"/>
    <x v="4"/>
    <n v="6446.9999995781109"/>
    <n v="107.44999999296851"/>
    <n v="2901.1499998101499"/>
    <n v="1"/>
    <s v="D520039"/>
    <s v="Closed"/>
    <x v="0"/>
  </r>
  <r>
    <s v="Marianna"/>
    <s v="CHIPOLA (15)"/>
    <x v="1"/>
    <x v="2077"/>
    <n v="2"/>
    <x v="5"/>
    <x v="0"/>
    <d v="2018-05-11T08:43:09"/>
    <d v="2018-05-11T08:17:00"/>
    <x v="2"/>
    <x v="4"/>
    <n v="1569.0000002738088"/>
    <n v="26.150000004563481"/>
    <n v="52.300000009126961"/>
    <n v="1"/>
    <s v="D520041"/>
    <s v="Closed"/>
    <x v="0"/>
  </r>
  <r>
    <s v="Fernandina Beach"/>
    <s v="STEPDOWN (22)"/>
    <x v="14"/>
    <x v="2166"/>
    <n v="6"/>
    <x v="6"/>
    <x v="0"/>
    <d v="2018-05-11T15:20:32"/>
    <d v="2018-05-11T14:27:00"/>
    <x v="2"/>
    <x v="4"/>
    <n v="3212.0000002440065"/>
    <n v="53.533333337400109"/>
    <n v="321.20000002440065"/>
    <n v="1"/>
    <s v="D520045"/>
    <s v="Closed"/>
    <x v="0"/>
  </r>
  <r>
    <s v="Marianna"/>
    <s v="MARIANNA (14)"/>
    <x v="5"/>
    <x v="2020"/>
    <n v="38"/>
    <x v="1"/>
    <x v="0"/>
    <d v="2018-05-11T19:12:36"/>
    <d v="2018-05-11T18:24:00"/>
    <x v="2"/>
    <x v="4"/>
    <n v="2915.9999995725229"/>
    <n v="48.599999992875382"/>
    <n v="1846.7999997292645"/>
    <n v="1"/>
    <s v="D520057"/>
    <s v="Closed"/>
    <x v="0"/>
  </r>
  <r>
    <s v="Marianna"/>
    <s v="CHIPOLA (15)"/>
    <x v="3"/>
    <x v="2167"/>
    <n v="54"/>
    <x v="1"/>
    <x v="0"/>
    <d v="2018-05-11T20:51:27"/>
    <d v="2018-05-11T19:23:00"/>
    <x v="2"/>
    <x v="4"/>
    <n v="5307.000000262633"/>
    <n v="88.450000004377216"/>
    <n v="4776.3000002363697"/>
    <n v="1"/>
    <s v="D520068"/>
    <s v="Closed"/>
    <x v="0"/>
  </r>
  <r>
    <s v="Fernandina Beach"/>
    <s v="JL TERRY (23)"/>
    <x v="13"/>
    <x v="959"/>
    <n v="40"/>
    <x v="4"/>
    <x v="0"/>
    <d v="2018-05-11T20:55:18"/>
    <d v="2018-05-11T20:01:00"/>
    <x v="2"/>
    <x v="4"/>
    <n v="3258.0000003101304"/>
    <n v="54.30000000516884"/>
    <n v="2172.0000002067536"/>
    <n v="1"/>
    <s v="D520069"/>
    <s v="Closed"/>
    <x v="0"/>
  </r>
  <r>
    <s v="Marianna"/>
    <s v="CAVERNS ROAD (11)"/>
    <x v="9"/>
    <x v="2168"/>
    <n v="10"/>
    <x v="1"/>
    <x v="0"/>
    <d v="2018-05-12T22:29:23"/>
    <d v="2018-05-12T20:35:00"/>
    <x v="2"/>
    <x v="4"/>
    <n v="6863.0000000121072"/>
    <n v="114.38333333353512"/>
    <n v="1143.8333333353512"/>
    <n v="1"/>
    <s v="D520075"/>
    <s v="Closed"/>
    <x v="0"/>
  </r>
  <r>
    <s v="Fernandina Beach"/>
    <s v="AIP (24)"/>
    <x v="11"/>
    <x v="1657"/>
    <n v="1"/>
    <x v="4"/>
    <x v="0"/>
    <d v="2018-05-12T22:48:01"/>
    <d v="2018-05-12T21:50:00"/>
    <x v="2"/>
    <x v="4"/>
    <n v="3481.0000002617016"/>
    <n v="58.016666671028361"/>
    <n v="58.016666671028361"/>
    <n v="1"/>
    <s v="C520076"/>
    <s v="Closed"/>
    <x v="0"/>
  </r>
  <r>
    <s v="Marianna"/>
    <s v="ALTHA (12)"/>
    <x v="7"/>
    <x v="397"/>
    <n v="109"/>
    <x v="1"/>
    <x v="0"/>
    <d v="2018-05-13T01:49:36"/>
    <d v="2018-05-13T00:05:00"/>
    <x v="2"/>
    <x v="4"/>
    <n v="6276.0000004665926"/>
    <n v="104.60000000777654"/>
    <n v="11401.400000847643"/>
    <n v="1"/>
    <s v="D520088"/>
    <s v="Closed"/>
    <x v="0"/>
  </r>
  <r>
    <s v="Marianna"/>
    <s v="MARIANNA (14)"/>
    <x v="5"/>
    <x v="919"/>
    <n v="8"/>
    <x v="1"/>
    <x v="0"/>
    <d v="2018-05-13T08:23:09"/>
    <d v="2018-05-13T07:13:00"/>
    <x v="2"/>
    <x v="4"/>
    <n v="4209.0000000782311"/>
    <n v="70.150000001303852"/>
    <n v="561.20000001043081"/>
    <n v="1"/>
    <s v="D520091"/>
    <s v="Closed"/>
    <x v="0"/>
  </r>
  <r>
    <s v="Marianna"/>
    <s v="MARIANNA (14)"/>
    <x v="15"/>
    <x v="2169"/>
    <n v="84"/>
    <x v="1"/>
    <x v="0"/>
    <d v="2018-05-13T09:21:48"/>
    <d v="2018-05-13T08:35:00"/>
    <x v="2"/>
    <x v="4"/>
    <n v="2808.0000001005828"/>
    <n v="46.800000001676381"/>
    <n v="3931.200000140816"/>
    <n v="1"/>
    <s v="D520107"/>
    <s v="Closed"/>
    <x v="0"/>
  </r>
  <r>
    <s v="Marianna"/>
    <s v="CHIPOLA (15)"/>
    <x v="1"/>
    <x v="2170"/>
    <n v="1"/>
    <x v="5"/>
    <x v="0"/>
    <d v="2018-05-13T10:02:40"/>
    <d v="2018-05-13T08:53:00"/>
    <x v="2"/>
    <x v="4"/>
    <n v="4180.0000002142042"/>
    <n v="69.666666670236737"/>
    <n v="69.666666670236737"/>
    <n v="1"/>
    <s v="C520102"/>
    <s v="Closed"/>
    <x v="0"/>
  </r>
  <r>
    <s v="Marianna"/>
    <s v="BLOUNTSTOWN (18)"/>
    <x v="17"/>
    <x v="2171"/>
    <n v="6"/>
    <x v="5"/>
    <x v="0"/>
    <d v="2018-05-13T10:29:23"/>
    <d v="2018-05-13T09:05:00"/>
    <x v="2"/>
    <x v="4"/>
    <n v="5063.0000004312024"/>
    <n v="84.383333340520039"/>
    <n v="506.30000004312024"/>
    <n v="1"/>
    <s v="D520113"/>
    <s v="Closed"/>
    <x v="0"/>
  </r>
  <r>
    <s v="Marianna"/>
    <s v="MARIANNA (14)"/>
    <x v="15"/>
    <x v="2172"/>
    <n v="1"/>
    <x v="1"/>
    <x v="0"/>
    <d v="2018-05-13T09:45:26"/>
    <d v="2018-05-13T09:23:00"/>
    <x v="2"/>
    <x v="4"/>
    <n v="1345.9999996935949"/>
    <n v="22.433333328226581"/>
    <n v="22.433333328226581"/>
    <n v="1"/>
    <s v="D520109"/>
    <s v="Closed"/>
    <x v="0"/>
  </r>
  <r>
    <s v="Marianna"/>
    <s v="ALTHA (12)"/>
    <x v="7"/>
    <x v="2173"/>
    <n v="2"/>
    <x v="5"/>
    <x v="0"/>
    <d v="2018-05-13T11:52:45"/>
    <d v="2018-05-13T09:59:00"/>
    <x v="2"/>
    <x v="4"/>
    <n v="6824.9999999301508"/>
    <n v="113.74999999883585"/>
    <n v="227.49999999767169"/>
    <n v="1"/>
    <s v="D520115"/>
    <s v="Closed"/>
    <x v="0"/>
  </r>
  <r>
    <s v="Marianna"/>
    <s v="MARIANNA (14)"/>
    <x v="10"/>
    <x v="2174"/>
    <n v="2"/>
    <x v="5"/>
    <x v="0"/>
    <d v="2018-05-13T12:32:39"/>
    <d v="2018-05-13T12:06:00"/>
    <x v="2"/>
    <x v="4"/>
    <n v="1599.0000003715977"/>
    <n v="26.650000006193295"/>
    <n v="53.30000001238659"/>
    <n v="1"/>
    <s v="D520117"/>
    <s v="Closed"/>
    <x v="0"/>
  </r>
  <r>
    <s v="Marianna"/>
    <s v="MARIANNA (14)"/>
    <x v="5"/>
    <x v="144"/>
    <n v="96"/>
    <x v="1"/>
    <x v="0"/>
    <d v="2018-05-13T17:30:26"/>
    <d v="2018-05-13T15:50:00"/>
    <x v="2"/>
    <x v="4"/>
    <n v="6026.0000004898757"/>
    <n v="100.43333334149793"/>
    <n v="9641.6000007838011"/>
    <n v="1"/>
    <s v="D520133"/>
    <s v="Closed"/>
    <x v="0"/>
  </r>
  <r>
    <s v="Marianna"/>
    <s v="MARIANNA (14)"/>
    <x v="5"/>
    <x v="2175"/>
    <n v="38"/>
    <x v="1"/>
    <x v="0"/>
    <d v="2018-05-13T18:09:05"/>
    <d v="2018-05-13T16:06:00"/>
    <x v="2"/>
    <x v="4"/>
    <n v="7385.0000000791624"/>
    <n v="123.08333333465271"/>
    <n v="4677.1666667168029"/>
    <n v="1"/>
    <s v="D520134"/>
    <s v="Closed"/>
    <x v="0"/>
  </r>
  <r>
    <s v="Fernandina Beach"/>
    <s v="JL TERRY (23)"/>
    <x v="34"/>
    <x v="2176"/>
    <n v="1"/>
    <x v="2"/>
    <x v="1"/>
    <d v="2018-08-18T12:08:00"/>
    <d v="2018-08-18T10:27:00"/>
    <x v="2"/>
    <x v="7"/>
    <n v="6060.0000002654269"/>
    <n v="101.00000000442378"/>
    <n v="101.00000000442378"/>
    <n v="1"/>
    <s v="C524311"/>
    <s v="Closed"/>
    <x v="0"/>
  </r>
  <r>
    <s v="Marianna"/>
    <s v="CHIPOLA (15)"/>
    <x v="4"/>
    <x v="2177"/>
    <n v="55"/>
    <x v="5"/>
    <x v="0"/>
    <d v="2018-05-14T10:04:02"/>
    <d v="2018-05-14T09:29:00"/>
    <x v="2"/>
    <x v="4"/>
    <n v="2101.999999769032"/>
    <n v="35.033333329483867"/>
    <n v="1926.8333331216127"/>
    <n v="1"/>
    <s v="D520150"/>
    <s v="Closed"/>
    <x v="0"/>
  </r>
  <r>
    <s v="Marianna"/>
    <s v="CHIPOLA (15)"/>
    <x v="4"/>
    <x v="2011"/>
    <n v="1"/>
    <x v="0"/>
    <x v="0"/>
    <d v="2018-05-14T11:23:35"/>
    <d v="2018-05-14T10:29:00"/>
    <x v="2"/>
    <x v="4"/>
    <n v="3274.9999998835847"/>
    <n v="54.583333331393078"/>
    <n v="54.583333331393078"/>
    <n v="1"/>
    <s v="D520153"/>
    <s v="Closed"/>
    <x v="0"/>
  </r>
  <r>
    <s v="Marianna"/>
    <s v="MARIANNA (14)"/>
    <x v="5"/>
    <x v="12"/>
    <n v="7"/>
    <x v="1"/>
    <x v="0"/>
    <d v="2018-05-15T00:23:00"/>
    <d v="2018-05-14T22:45:00"/>
    <x v="2"/>
    <x v="4"/>
    <n v="5880.0000003073364"/>
    <n v="98.000000005122274"/>
    <n v="686.00000003585592"/>
    <n v="1"/>
    <s v="D520157"/>
    <s v="Closed"/>
    <x v="0"/>
  </r>
  <r>
    <s v="Fernandina Beach"/>
    <s v="AIP (24)"/>
    <x v="11"/>
    <x v="437"/>
    <n v="55"/>
    <x v="4"/>
    <x v="0"/>
    <d v="2018-05-15T09:43:15"/>
    <d v="2018-05-15T08:00:00"/>
    <x v="2"/>
    <x v="4"/>
    <n v="6194.9999997625127"/>
    <n v="103.24999999604188"/>
    <n v="5678.7499997823033"/>
    <n v="1"/>
    <s v="D520165"/>
    <s v="Closed"/>
    <x v="0"/>
  </r>
  <r>
    <s v="Marianna"/>
    <s v="ALTHA (12)"/>
    <x v="7"/>
    <x v="397"/>
    <n v="109"/>
    <x v="1"/>
    <x v="0"/>
    <d v="2018-05-15T10:52:08"/>
    <d v="2018-05-15T09:33:00"/>
    <x v="2"/>
    <x v="4"/>
    <n v="4747.9999997187406"/>
    <n v="79.133333328645676"/>
    <n v="8625.5333328223787"/>
    <n v="1"/>
    <s v="D520178"/>
    <s v="Closed"/>
    <x v="0"/>
  </r>
  <r>
    <s v="Fernandina Beach"/>
    <s v="STEPDOWN (22)"/>
    <x v="14"/>
    <x v="2178"/>
    <n v="6"/>
    <x v="0"/>
    <x v="0"/>
    <d v="2018-05-15T10:35:25"/>
    <d v="2018-05-15T09:48:00"/>
    <x v="2"/>
    <x v="4"/>
    <n v="2844.9999999487773"/>
    <n v="47.416666665812954"/>
    <n v="284.49999999487773"/>
    <n v="1"/>
    <s v="D520180"/>
    <s v="Closed"/>
    <x v="0"/>
  </r>
  <r>
    <s v="Marianna"/>
    <s v="CHIPOLA (15)"/>
    <x v="4"/>
    <x v="1742"/>
    <n v="1"/>
    <x v="1"/>
    <x v="0"/>
    <d v="2018-05-15T14:59:03"/>
    <d v="2018-05-15T14:36:00"/>
    <x v="2"/>
    <x v="4"/>
    <n v="1383.000000170432"/>
    <n v="23.050000002840534"/>
    <n v="23.050000002840534"/>
    <n v="1"/>
    <s v="D520192"/>
    <s v="Closed"/>
    <x v="0"/>
  </r>
  <r>
    <s v="Marianna"/>
    <s v="CHIPOLA (15)"/>
    <x v="0"/>
    <x v="86"/>
    <n v="9"/>
    <x v="1"/>
    <x v="0"/>
    <d v="2018-05-15T18:26:09"/>
    <d v="2018-05-15T17:52:00"/>
    <x v="2"/>
    <x v="4"/>
    <n v="2049.0000005811453"/>
    <n v="34.150000009685755"/>
    <n v="307.35000008717179"/>
    <n v="1"/>
    <s v="D520200"/>
    <s v="Closed"/>
    <x v="0"/>
  </r>
  <r>
    <s v="Marianna"/>
    <s v="CHIPOLA (15)"/>
    <x v="3"/>
    <x v="1943"/>
    <n v="18"/>
    <x v="1"/>
    <x v="0"/>
    <d v="2018-05-15T21:19:44"/>
    <d v="2018-05-15T20:35:00"/>
    <x v="2"/>
    <x v="4"/>
    <n v="2684.000000031665"/>
    <n v="44.733333333861083"/>
    <n v="805.20000000949949"/>
    <n v="1"/>
    <s v="D520207"/>
    <s v="Closed"/>
    <x v="0"/>
  </r>
  <r>
    <s v="Marianna"/>
    <s v="BLOUNTSTOWN (18)"/>
    <x v="17"/>
    <x v="2061"/>
    <n v="2"/>
    <x v="5"/>
    <x v="0"/>
    <d v="2018-05-16T12:13:36"/>
    <d v="2018-05-16T10:04:00"/>
    <x v="2"/>
    <x v="4"/>
    <n v="7776.0000003268942"/>
    <n v="129.60000000544824"/>
    <n v="259.20000001089647"/>
    <n v="1"/>
    <s v="D520226"/>
    <s v="Closed"/>
    <x v="0"/>
  </r>
  <r>
    <s v="Marianna"/>
    <s v="ALTHA (12)"/>
    <x v="7"/>
    <x v="397"/>
    <n v="109"/>
    <x v="1"/>
    <x v="0"/>
    <d v="2018-05-16T11:28:53"/>
    <d v="2018-05-16T11:02:00"/>
    <x v="2"/>
    <x v="4"/>
    <n v="1612.9999998724088"/>
    <n v="26.883333331206813"/>
    <n v="2930.2833331015427"/>
    <n v="1"/>
    <s v="D520220"/>
    <s v="Closed"/>
    <x v="0"/>
  </r>
  <r>
    <s v="Fernandina Beach"/>
    <s v="AIP (24)"/>
    <x v="20"/>
    <x v="2179"/>
    <n v="41"/>
    <x v="5"/>
    <x v="0"/>
    <d v="2018-05-16T13:58:26"/>
    <d v="2018-05-16T12:32:00"/>
    <x v="2"/>
    <x v="4"/>
    <n v="5186.0000002663583"/>
    <n v="86.433333337772638"/>
    <n v="3543.7666668486781"/>
    <n v="1"/>
    <s v="D520228"/>
    <s v="Closed"/>
    <x v="0"/>
  </r>
  <r>
    <s v="Marianna"/>
    <s v="MARIANNA (14)"/>
    <x v="5"/>
    <x v="2180"/>
    <n v="17"/>
    <x v="1"/>
    <x v="0"/>
    <d v="2018-05-16T15:58:33"/>
    <d v="2018-05-16T14:20:00"/>
    <x v="2"/>
    <x v="4"/>
    <n v="5913.0000004777685"/>
    <n v="98.550000007962808"/>
    <n v="1675.3500001353677"/>
    <n v="1"/>
    <s v="D520233"/>
    <s v="Closed"/>
    <x v="0"/>
  </r>
  <r>
    <s v="Fernandina Beach"/>
    <s v="AIP (24)"/>
    <x v="20"/>
    <x v="2181"/>
    <n v="1"/>
    <x v="6"/>
    <x v="0"/>
    <d v="2018-05-16T17:31:14"/>
    <d v="2018-05-16T14:21:00"/>
    <x v="2"/>
    <x v="4"/>
    <n v="11414.000000199303"/>
    <n v="190.23333333665505"/>
    <n v="190.23333333665505"/>
    <n v="1"/>
    <s v="C520231"/>
    <s v="Closed"/>
    <x v="0"/>
  </r>
  <r>
    <s v="Marianna"/>
    <s v="MARIANNA (14)"/>
    <x v="10"/>
    <x v="2182"/>
    <n v="1"/>
    <x v="5"/>
    <x v="0"/>
    <d v="2018-05-16T18:52:20"/>
    <d v="2018-05-16T17:56:00"/>
    <x v="2"/>
    <x v="4"/>
    <n v="3379.9999999115244"/>
    <n v="56.333333331858739"/>
    <n v="56.333333331858739"/>
    <n v="1"/>
    <s v="D520236"/>
    <s v="Closed"/>
    <x v="0"/>
  </r>
  <r>
    <s v="Marianna"/>
    <s v="CHIPOLA (15)"/>
    <x v="0"/>
    <x v="2183"/>
    <n v="3"/>
    <x v="5"/>
    <x v="0"/>
    <d v="2018-05-17T09:41:38"/>
    <d v="2018-05-17T08:32:00"/>
    <x v="2"/>
    <x v="4"/>
    <n v="4177.9999997466803"/>
    <n v="69.633333329111338"/>
    <n v="208.89999998733401"/>
    <n v="1"/>
    <s v="D520238"/>
    <s v="Closed"/>
    <x v="0"/>
  </r>
  <r>
    <s v="Marianna"/>
    <s v="MARIANNA (14)"/>
    <x v="16"/>
    <x v="293"/>
    <n v="14"/>
    <x v="5"/>
    <x v="0"/>
    <d v="2018-05-17T10:55:00"/>
    <d v="2018-05-17T10:00:00"/>
    <x v="2"/>
    <x v="4"/>
    <n v="3300.0000000698492"/>
    <n v="55.000000001164153"/>
    <n v="770.00000001629815"/>
    <n v="1"/>
    <s v="D520245"/>
    <s v="Closed"/>
    <x v="0"/>
  </r>
  <r>
    <s v="Marianna"/>
    <s v="MARIANNA (14)"/>
    <x v="10"/>
    <x v="912"/>
    <n v="32"/>
    <x v="6"/>
    <x v="0"/>
    <d v="2018-05-17T11:23:03"/>
    <d v="2018-05-17T10:24:00"/>
    <x v="2"/>
    <x v="4"/>
    <n v="3542.9999996675178"/>
    <n v="59.049999994458631"/>
    <n v="1889.5999998226762"/>
    <n v="1"/>
    <s v="D520255"/>
    <s v="Closed"/>
    <x v="0"/>
  </r>
  <r>
    <s v="Marianna"/>
    <s v="MARIANNA (14)"/>
    <x v="5"/>
    <x v="2184"/>
    <n v="1"/>
    <x v="1"/>
    <x v="0"/>
    <d v="2018-05-17T11:23:00"/>
    <d v="2018-05-17T10:47:00"/>
    <x v="2"/>
    <x v="4"/>
    <n v="2160.0000001257285"/>
    <n v="36.000000002095476"/>
    <n v="36.000000002095476"/>
    <n v="1"/>
    <s v="D520256"/>
    <s v="Closed"/>
    <x v="0"/>
  </r>
  <r>
    <s v="Marianna"/>
    <s v="CAVERNS ROAD (11)"/>
    <x v="9"/>
    <x v="2185"/>
    <n v="1"/>
    <x v="7"/>
    <x v="1"/>
    <d v="2018-05-17T17:04:16"/>
    <d v="2018-05-17T12:54:00"/>
    <x v="2"/>
    <x v="4"/>
    <n v="15015.999999828637"/>
    <n v="250.26666666381061"/>
    <n v="250.26666666381061"/>
    <n v="1"/>
    <s v="D520258"/>
    <s v="Closed"/>
    <x v="0"/>
  </r>
  <r>
    <s v="Marianna"/>
    <s v="ALTHA (12)"/>
    <x v="7"/>
    <x v="397"/>
    <n v="109"/>
    <x v="4"/>
    <x v="0"/>
    <d v="2018-05-17T15:02:50"/>
    <d v="2018-05-17T13:41:00"/>
    <x v="2"/>
    <x v="4"/>
    <n v="4909.9999998696148"/>
    <n v="81.833333331160247"/>
    <n v="8919.833333096467"/>
    <n v="1"/>
    <s v="D520290"/>
    <s v="Closed"/>
    <x v="0"/>
  </r>
  <r>
    <s v="Marianna"/>
    <s v="CHIPOLA (15)"/>
    <x v="4"/>
    <x v="840"/>
    <n v="2"/>
    <x v="7"/>
    <x v="0"/>
    <d v="2018-05-17T15:50:00"/>
    <d v="2018-05-17T13:46:00"/>
    <x v="2"/>
    <x v="4"/>
    <n v="7439.9999997345731"/>
    <n v="123.99999999557622"/>
    <n v="247.99999999115244"/>
    <n v="1"/>
    <s v="D520312"/>
    <s v="Closed"/>
    <x v="0"/>
  </r>
  <r>
    <s v="Marianna"/>
    <s v="CHIPOLA (15)"/>
    <x v="4"/>
    <x v="2186"/>
    <n v="181"/>
    <x v="3"/>
    <x v="0"/>
    <d v="2018-05-17T15:09:00"/>
    <d v="2018-05-17T13:54:00"/>
    <x v="2"/>
    <x v="4"/>
    <n v="4499.9999995809048"/>
    <n v="74.999999993015081"/>
    <n v="13574.99999873573"/>
    <n v="1"/>
    <s v="D520309"/>
    <s v="Closed"/>
    <x v="0"/>
  </r>
  <r>
    <s v="Fernandina Beach"/>
    <s v="JL TERRY (23)"/>
    <x v="21"/>
    <x v="2187"/>
    <n v="1"/>
    <x v="2"/>
    <x v="0"/>
    <d v="2018-08-21T17:32:18"/>
    <d v="2018-08-21T16:41:00"/>
    <x v="2"/>
    <x v="7"/>
    <n v="3077.9999997233972"/>
    <n v="51.299999995389953"/>
    <n v="51.299999995389953"/>
    <n v="1"/>
    <s v="C524392"/>
    <s v="Closed"/>
    <x v="0"/>
  </r>
  <r>
    <s v="Marianna"/>
    <s v="CHIPOLA (15)"/>
    <x v="4"/>
    <x v="2188"/>
    <n v="76"/>
    <x v="3"/>
    <x v="0"/>
    <d v="2018-05-17T15:39:00"/>
    <d v="2018-05-17T15:09:00"/>
    <x v="2"/>
    <x v="4"/>
    <n v="1800.0000002095476"/>
    <n v="30.00000000349246"/>
    <n v="2280.0000002654269"/>
    <n v="1"/>
    <s v="D520308"/>
    <s v="Closed"/>
    <x v="0"/>
  </r>
  <r>
    <s v="Marianna"/>
    <s v="MARIANNA (14)"/>
    <x v="5"/>
    <x v="2189"/>
    <n v="7"/>
    <x v="1"/>
    <x v="0"/>
    <d v="2018-05-17T17:26:59"/>
    <d v="2018-05-17T16:10:00"/>
    <x v="2"/>
    <x v="4"/>
    <n v="4619.0000003669411"/>
    <n v="76.983333339449018"/>
    <n v="538.88333337614313"/>
    <n v="1"/>
    <s v="D520321"/>
    <s v="Closed"/>
    <x v="0"/>
  </r>
  <r>
    <s v="Marianna"/>
    <s v="CHIPOLA (15)"/>
    <x v="4"/>
    <x v="2190"/>
    <n v="1"/>
    <x v="5"/>
    <x v="0"/>
    <d v="2018-05-17T17:14:00"/>
    <d v="2018-05-17T16:38:00"/>
    <x v="2"/>
    <x v="4"/>
    <n v="2159.9999994970858"/>
    <n v="35.999999991618097"/>
    <n v="35.999999991618097"/>
    <n v="1"/>
    <s v="C520316"/>
    <s v="Closed"/>
    <x v="0"/>
  </r>
  <r>
    <s v="Marianna"/>
    <s v="CHIPOLA (15)"/>
    <x v="4"/>
    <x v="2191"/>
    <n v="1"/>
    <x v="1"/>
    <x v="0"/>
    <d v="2018-05-17T19:09:30"/>
    <d v="2018-05-17T18:38:00"/>
    <x v="2"/>
    <x v="4"/>
    <n v="1889.9999998742715"/>
    <n v="31.499999997904524"/>
    <n v="31.499999997904524"/>
    <n v="1"/>
    <s v="C520323"/>
    <s v="Closed"/>
    <x v="0"/>
  </r>
  <r>
    <s v="Marianna"/>
    <s v="MARIANNA (14)"/>
    <x v="10"/>
    <x v="513"/>
    <n v="14"/>
    <x v="1"/>
    <x v="0"/>
    <d v="2018-05-18T00:06:14"/>
    <d v="2018-05-17T23:02:00"/>
    <x v="2"/>
    <x v="4"/>
    <n v="3854.0000000735745"/>
    <n v="64.233333334559575"/>
    <n v="899.26666668383405"/>
    <n v="1"/>
    <s v="D520327"/>
    <s v="Closed"/>
    <x v="0"/>
  </r>
  <r>
    <s v="Marianna"/>
    <s v="MARIANNA (14)"/>
    <x v="5"/>
    <x v="1185"/>
    <n v="1"/>
    <x v="1"/>
    <x v="0"/>
    <d v="2018-05-18T11:28:28"/>
    <d v="2018-05-18T09:48:00"/>
    <x v="2"/>
    <x v="4"/>
    <n v="6028.0000003287569"/>
    <n v="100.46666667214595"/>
    <n v="100.46666667214595"/>
    <n v="1"/>
    <s v="D520329"/>
    <s v="Closed"/>
    <x v="0"/>
  </r>
  <r>
    <s v="Marianna"/>
    <s v="BLOUNTSTOWN (18)"/>
    <x v="17"/>
    <x v="2192"/>
    <n v="4"/>
    <x v="5"/>
    <x v="0"/>
    <d v="2018-05-18T14:32:49"/>
    <d v="2018-05-18T13:27:00"/>
    <x v="2"/>
    <x v="4"/>
    <n v="3948.9999996498227"/>
    <n v="65.816666660830379"/>
    <n v="263.26666664332151"/>
    <n v="1"/>
    <s v="D520333"/>
    <s v="Closed"/>
    <x v="0"/>
  </r>
  <r>
    <s v="Marianna"/>
    <s v="CHIPOLA (15)"/>
    <x v="4"/>
    <x v="2193"/>
    <n v="5"/>
    <x v="5"/>
    <x v="0"/>
    <d v="2018-05-18T21:47:39"/>
    <d v="2018-05-18T20:43:00"/>
    <x v="2"/>
    <x v="4"/>
    <n v="3879.000000259839"/>
    <n v="64.65000000433065"/>
    <n v="323.25000002165325"/>
    <n v="1"/>
    <s v="D520335"/>
    <s v="Closed"/>
    <x v="0"/>
  </r>
  <r>
    <s v="Fernandina Beach"/>
    <s v="STEPDOWN (22)"/>
    <x v="14"/>
    <x v="555"/>
    <n v="1"/>
    <x v="4"/>
    <x v="0"/>
    <d v="2018-05-19T07:45:30"/>
    <d v="2018-05-19T06:56:00"/>
    <x v="2"/>
    <x v="4"/>
    <n v="2969.9999996228144"/>
    <n v="49.499999993713573"/>
    <n v="49.499999993713573"/>
    <n v="1"/>
    <s v="C520336"/>
    <s v="Closed"/>
    <x v="0"/>
  </r>
  <r>
    <s v="Fernandina Beach"/>
    <s v="STEPDOWN (22)"/>
    <x v="36"/>
    <x v="2194"/>
    <n v="4094"/>
    <x v="8"/>
    <x v="0"/>
    <d v="2018-05-19T08:01:49"/>
    <d v="2018-05-19T07:00:00"/>
    <x v="2"/>
    <x v="4"/>
    <n v="3709.0000001247972"/>
    <n v="61.81666666874662"/>
    <n v="253077.43334184866"/>
    <n v="1"/>
    <s v="D520339"/>
    <s v="Closed"/>
    <x v="0"/>
  </r>
  <r>
    <s v="Fernandina Beach"/>
    <s v="JL TERRY (23)"/>
    <x v="13"/>
    <x v="2195"/>
    <n v="4"/>
    <x v="2"/>
    <x v="0"/>
    <d v="2018-08-24T12:28:40"/>
    <d v="2018-08-24T10:46:00"/>
    <x v="2"/>
    <x v="7"/>
    <n v="6159.9999997531995"/>
    <n v="102.66666666255333"/>
    <n v="410.6666666502133"/>
    <n v="1"/>
    <s v="D524453"/>
    <s v="Closed"/>
    <x v="0"/>
  </r>
  <r>
    <s v="Marianna"/>
    <s v="MARIANNA (14)"/>
    <x v="10"/>
    <x v="2196"/>
    <n v="4"/>
    <x v="5"/>
    <x v="0"/>
    <d v="2018-05-20T09:43:33"/>
    <d v="2018-05-20T09:07:00"/>
    <x v="2"/>
    <x v="4"/>
    <n v="2192.9999996675178"/>
    <n v="36.549999994458631"/>
    <n v="146.19999997783452"/>
    <n v="1"/>
    <s v="D520348"/>
    <s v="Closed"/>
    <x v="0"/>
  </r>
  <r>
    <s v="Marianna"/>
    <s v="CAVERNS ROAD (11)"/>
    <x v="9"/>
    <x v="2197"/>
    <n v="1"/>
    <x v="1"/>
    <x v="0"/>
    <d v="2018-05-20T12:37:28"/>
    <d v="2018-05-20T10:27:00"/>
    <x v="2"/>
    <x v="4"/>
    <n v="7827.9999999096617"/>
    <n v="130.46666666516103"/>
    <n v="130.46666666516103"/>
    <n v="1"/>
    <s v="D520350"/>
    <s v="Closed"/>
    <x v="0"/>
  </r>
  <r>
    <s v="Marianna"/>
    <s v="CAVERNS ROAD (11)"/>
    <x v="9"/>
    <x v="907"/>
    <n v="11"/>
    <x v="1"/>
    <x v="0"/>
    <d v="2018-05-20T14:14:09"/>
    <d v="2018-05-20T12:52:00"/>
    <x v="2"/>
    <x v="4"/>
    <n v="4928.999999910593"/>
    <n v="82.149999998509884"/>
    <n v="903.64999998360872"/>
    <n v="1"/>
    <s v="D520353"/>
    <s v="Closed"/>
    <x v="0"/>
  </r>
  <r>
    <s v="Fernandina Beach"/>
    <s v="JL TERRY (23)"/>
    <x v="13"/>
    <x v="2057"/>
    <n v="13"/>
    <x v="2"/>
    <x v="0"/>
    <d v="2018-09-01T20:26:14"/>
    <d v="2018-09-01T16:59:00"/>
    <x v="2"/>
    <x v="8"/>
    <n v="12433.999999752268"/>
    <n v="207.23333332920447"/>
    <n v="2694.0333332796581"/>
    <n v="1"/>
    <s v="D524879"/>
    <s v="Closed"/>
    <x v="0"/>
  </r>
  <r>
    <s v="Marianna"/>
    <s v="MARIANNA (14)"/>
    <x v="5"/>
    <x v="2198"/>
    <n v="3"/>
    <x v="5"/>
    <x v="0"/>
    <d v="2018-05-20T15:08:54"/>
    <d v="2018-05-20T13:43:00"/>
    <x v="2"/>
    <x v="4"/>
    <n v="5153.9999997010455"/>
    <n v="85.899999995017424"/>
    <n v="257.69999998505227"/>
    <n v="1"/>
    <s v="D520357"/>
    <s v="Closed"/>
    <x v="0"/>
  </r>
  <r>
    <s v="Marianna"/>
    <s v="MARIANNA (14)"/>
    <x v="15"/>
    <x v="2199"/>
    <n v="1"/>
    <x v="7"/>
    <x v="0"/>
    <d v="2018-05-20T16:01:31"/>
    <d v="2018-05-20T15:11:00"/>
    <x v="2"/>
    <x v="4"/>
    <n v="3030.9999994235113"/>
    <n v="50.516666657058522"/>
    <n v="50.516666657058522"/>
    <n v="1"/>
    <s v="C520359"/>
    <s v="Closed"/>
    <x v="0"/>
  </r>
  <r>
    <s v="Marianna"/>
    <s v="MARIANNA (14)"/>
    <x v="15"/>
    <x v="2200"/>
    <n v="1"/>
    <x v="7"/>
    <x v="0"/>
    <d v="2018-05-20T16:00:52"/>
    <d v="2018-05-20T15:11:00"/>
    <x v="2"/>
    <x v="4"/>
    <n v="2991.9999997364357"/>
    <n v="49.866666662273929"/>
    <n v="49.866666662273929"/>
    <n v="1"/>
    <s v="D520360"/>
    <s v="Closed"/>
    <x v="0"/>
  </r>
  <r>
    <s v="Marianna"/>
    <s v="MARIANNA (14)"/>
    <x v="10"/>
    <x v="2201"/>
    <n v="1"/>
    <x v="7"/>
    <x v="0"/>
    <d v="2018-05-20T17:59:52"/>
    <d v="2018-05-20T17:12:00"/>
    <x v="2"/>
    <x v="4"/>
    <n v="2871.999999973923"/>
    <n v="47.866666666232049"/>
    <n v="47.866666666232049"/>
    <n v="1"/>
    <s v="D520362"/>
    <s v="Closed"/>
    <x v="0"/>
  </r>
  <r>
    <s v="Marianna"/>
    <s v="MARIANNA (14)"/>
    <x v="16"/>
    <x v="415"/>
    <n v="36"/>
    <x v="1"/>
    <x v="0"/>
    <d v="2018-05-21T05:31:34"/>
    <d v="2018-05-21T02:44:00"/>
    <x v="2"/>
    <x v="4"/>
    <n v="10053.999999747612"/>
    <n v="167.56666666246019"/>
    <n v="6032.3999998485669"/>
    <n v="1"/>
    <s v="D520367"/>
    <s v="Closed"/>
    <x v="0"/>
  </r>
  <r>
    <s v="Marianna"/>
    <s v="MARIANNA (14)"/>
    <x v="15"/>
    <x v="77"/>
    <n v="44"/>
    <x v="1"/>
    <x v="0"/>
    <d v="2018-05-21T05:32:40"/>
    <d v="2018-05-21T03:44:00"/>
    <x v="2"/>
    <x v="4"/>
    <n v="6520.0000002980232"/>
    <n v="108.66666667163372"/>
    <n v="4781.3333335518837"/>
    <n v="1"/>
    <s v="D520377"/>
    <s v="Closed"/>
    <x v="0"/>
  </r>
  <r>
    <s v="Marianna"/>
    <s v="MARIANNA (14)"/>
    <x v="10"/>
    <x v="108"/>
    <n v="11"/>
    <x v="1"/>
    <x v="0"/>
    <d v="2018-05-21T07:52:26"/>
    <d v="2018-05-21T06:45:00"/>
    <x v="2"/>
    <x v="4"/>
    <n v="4045.9999996935949"/>
    <n v="67.433333328226581"/>
    <n v="741.76666661049239"/>
    <n v="1"/>
    <s v="D520380"/>
    <s v="Closed"/>
    <x v="0"/>
  </r>
  <r>
    <s v="Fernandina Beach"/>
    <s v="JL TERRY (23)"/>
    <x v="35"/>
    <x v="2202"/>
    <n v="5"/>
    <x v="5"/>
    <x v="0"/>
    <d v="2018-05-21T09:16:00"/>
    <d v="2018-05-21T08:36:00"/>
    <x v="2"/>
    <x v="4"/>
    <n v="2400.0000002793968"/>
    <n v="40.000000004656613"/>
    <n v="200.00000002328306"/>
    <n v="1"/>
    <s v="D520384_A"/>
    <s v="Closed"/>
    <x v="0"/>
  </r>
  <r>
    <s v="Marianna"/>
    <s v="ALTHA (12)"/>
    <x v="7"/>
    <x v="397"/>
    <n v="109"/>
    <x v="1"/>
    <x v="0"/>
    <d v="2018-05-21T14:44:57"/>
    <d v="2018-05-21T13:12:00"/>
    <x v="2"/>
    <x v="4"/>
    <n v="5576.9999998854473"/>
    <n v="92.949999998090789"/>
    <n v="10131.549999791896"/>
    <n v="1"/>
    <s v="D520407"/>
    <s v="Closed"/>
    <x v="0"/>
  </r>
  <r>
    <s v="Fernandina Beach"/>
    <s v="AIP (24)"/>
    <x v="11"/>
    <x v="2203"/>
    <n v="1"/>
    <x v="2"/>
    <x v="0"/>
    <d v="2018-09-08T07:08:27"/>
    <d v="2018-09-08T05:23:00"/>
    <x v="2"/>
    <x v="8"/>
    <n v="6326.9999998155981"/>
    <n v="105.44999999692664"/>
    <n v="105.44999999692664"/>
    <n v="1"/>
    <s v="C525346"/>
    <s v="Closed"/>
    <x v="0"/>
  </r>
  <r>
    <s v="Marianna"/>
    <s v="CHIPOLA (15)"/>
    <x v="0"/>
    <x v="2204"/>
    <n v="43"/>
    <x v="6"/>
    <x v="0"/>
    <d v="2018-05-21T14:34:22"/>
    <d v="2018-05-21T13:27:00"/>
    <x v="2"/>
    <x v="4"/>
    <n v="4042.0000000158325"/>
    <n v="67.366666666930541"/>
    <n v="2896.7666666780133"/>
    <n v="1"/>
    <s v="D520408"/>
    <s v="Closed"/>
    <x v="0"/>
  </r>
  <r>
    <s v="Marianna"/>
    <s v="CHIPOLA (15)"/>
    <x v="3"/>
    <x v="2205"/>
    <n v="1"/>
    <x v="5"/>
    <x v="0"/>
    <d v="2018-05-21T15:40:37"/>
    <d v="2018-05-21T13:58:00"/>
    <x v="2"/>
    <x v="4"/>
    <n v="6157.0000003091991"/>
    <n v="102.61666667181998"/>
    <n v="102.61666667181998"/>
    <n v="1"/>
    <s v="D520415"/>
    <s v="Closed"/>
    <x v="0"/>
  </r>
  <r>
    <s v="Marianna"/>
    <s v="CHIPOLA (15)"/>
    <x v="3"/>
    <x v="2206"/>
    <n v="2"/>
    <x v="7"/>
    <x v="0"/>
    <d v="2018-05-21T17:06:35"/>
    <d v="2018-05-21T16:31:00"/>
    <x v="2"/>
    <x v="4"/>
    <n v="2134.999999939464"/>
    <n v="35.583333332324401"/>
    <n v="71.166666664648801"/>
    <n v="1"/>
    <s v="D520420"/>
    <s v="Closed"/>
    <x v="0"/>
  </r>
  <r>
    <s v="Marianna"/>
    <s v="CHIPOLA (15)"/>
    <x v="4"/>
    <x v="140"/>
    <n v="8"/>
    <x v="1"/>
    <x v="0"/>
    <d v="2018-05-21T16:51:26"/>
    <d v="2018-05-21T16:37:00"/>
    <x v="2"/>
    <x v="4"/>
    <n v="866.00000001490116"/>
    <n v="14.433333333581686"/>
    <n v="115.46666666865349"/>
    <n v="1"/>
    <s v="D520419"/>
    <s v="Closed"/>
    <x v="0"/>
  </r>
  <r>
    <s v="Marianna"/>
    <s v="CHIPOLA (15)"/>
    <x v="0"/>
    <x v="1371"/>
    <n v="2"/>
    <x v="5"/>
    <x v="0"/>
    <d v="2018-05-21T18:08:26"/>
    <d v="2018-05-21T17:23:00"/>
    <x v="2"/>
    <x v="4"/>
    <n v="2725.9999997913837"/>
    <n v="45.433333329856396"/>
    <n v="90.866666659712791"/>
    <n v="1"/>
    <s v="D520423"/>
    <s v="Closed"/>
    <x v="0"/>
  </r>
  <r>
    <s v="Marianna"/>
    <s v="CHIPOLA (15)"/>
    <x v="1"/>
    <x v="2207"/>
    <n v="348"/>
    <x v="6"/>
    <x v="0"/>
    <d v="2018-05-21T21:28:26"/>
    <d v="2018-05-21T20:42:00"/>
    <x v="2"/>
    <x v="4"/>
    <n v="2785.9999999869615"/>
    <n v="46.433333333116025"/>
    <n v="16158.799999924377"/>
    <n v="1"/>
    <s v="D520427"/>
    <s v="Closed"/>
    <x v="0"/>
  </r>
  <r>
    <s v="Marianna"/>
    <s v="MARIANNA (14)"/>
    <x v="16"/>
    <x v="2208"/>
    <n v="3"/>
    <x v="1"/>
    <x v="0"/>
    <d v="2018-05-21T22:04:22"/>
    <d v="2018-05-21T21:42:00"/>
    <x v="2"/>
    <x v="4"/>
    <n v="1342.0000000158325"/>
    <n v="22.366666666930541"/>
    <n v="67.100000000791624"/>
    <n v="1"/>
    <s v="D520430"/>
    <s v="Closed"/>
    <x v="0"/>
  </r>
  <r>
    <s v="Marianna"/>
    <s v="CHIPOLA (15)"/>
    <x v="4"/>
    <x v="2209"/>
    <n v="2"/>
    <x v="1"/>
    <x v="0"/>
    <d v="2018-05-22T01:43:48"/>
    <d v="2018-05-22T00:44:00"/>
    <x v="2"/>
    <x v="4"/>
    <n v="3588.0000001285225"/>
    <n v="59.800000002142042"/>
    <n v="119.60000000428408"/>
    <n v="1"/>
    <s v="D520432"/>
    <s v="Closed"/>
    <x v="0"/>
  </r>
  <r>
    <s v="Marianna"/>
    <s v="CHIPOLA (15)"/>
    <x v="3"/>
    <x v="2210"/>
    <n v="1"/>
    <x v="1"/>
    <x v="0"/>
    <d v="2018-05-22T05:29:00"/>
    <d v="2018-05-22T03:45:00"/>
    <x v="2"/>
    <x v="4"/>
    <n v="6240.0000002235174"/>
    <n v="104.00000000372529"/>
    <n v="104.00000000372529"/>
    <n v="1"/>
    <s v="C520433"/>
    <s v="Closed"/>
    <x v="0"/>
  </r>
  <r>
    <s v="Marianna"/>
    <s v="CHIPOLA (15)"/>
    <x v="3"/>
    <x v="34"/>
    <n v="17"/>
    <x v="1"/>
    <x v="0"/>
    <d v="2018-05-22T05:26:11"/>
    <d v="2018-05-22T04:10:00"/>
    <x v="2"/>
    <x v="4"/>
    <n v="4570.9999998332933"/>
    <n v="76.183333330554888"/>
    <n v="1295.1166666194331"/>
    <n v="1"/>
    <s v="D520440"/>
    <s v="Closed"/>
    <x v="0"/>
  </r>
  <r>
    <s v="Marianna"/>
    <s v="MARIANNA (14)"/>
    <x v="16"/>
    <x v="113"/>
    <n v="17"/>
    <x v="1"/>
    <x v="0"/>
    <d v="2018-05-22T06:28:36"/>
    <d v="2018-05-22T04:15:00"/>
    <x v="2"/>
    <x v="4"/>
    <n v="8015.9999998519197"/>
    <n v="133.599999997532"/>
    <n v="2271.1999999580439"/>
    <n v="1"/>
    <s v="D520447"/>
    <s v="Closed"/>
    <x v="0"/>
  </r>
  <r>
    <s v="Marianna"/>
    <s v="MARIANNA (14)"/>
    <x v="10"/>
    <x v="2211"/>
    <n v="9"/>
    <x v="1"/>
    <x v="0"/>
    <d v="2018-05-22T06:46:53"/>
    <d v="2018-05-22T04:42:00"/>
    <x v="2"/>
    <x v="4"/>
    <n v="7493.0000001797453"/>
    <n v="124.88333333632909"/>
    <n v="1123.9500000269618"/>
    <n v="1"/>
    <s v="D520449"/>
    <s v="Closed"/>
    <x v="0"/>
  </r>
  <r>
    <s v="Fernandina Beach"/>
    <s v="JL TERRY (23)"/>
    <x v="34"/>
    <x v="1578"/>
    <n v="1"/>
    <x v="2"/>
    <x v="0"/>
    <d v="2018-09-14T16:52:00"/>
    <d v="2018-09-14T15:58:00"/>
    <x v="2"/>
    <x v="8"/>
    <n v="3239.9999998742715"/>
    <n v="53.999999997904524"/>
    <n v="53.999999997904524"/>
    <n v="1"/>
    <s v="C525427"/>
    <s v="Closed"/>
    <x v="0"/>
  </r>
  <r>
    <s v="Marianna"/>
    <s v="CAVERNS ROAD (11)"/>
    <x v="8"/>
    <x v="2212"/>
    <n v="3"/>
    <x v="5"/>
    <x v="0"/>
    <d v="2018-05-22T09:32:39"/>
    <d v="2018-05-22T09:07:00"/>
    <x v="2"/>
    <x v="4"/>
    <n v="1539.00000017602"/>
    <n v="25.650000002933666"/>
    <n v="76.950000008800998"/>
    <n v="1"/>
    <s v="D520452"/>
    <s v="Closed"/>
    <x v="0"/>
  </r>
  <r>
    <s v="Marianna"/>
    <s v="ALTHA (12)"/>
    <x v="7"/>
    <x v="397"/>
    <n v="109"/>
    <x v="3"/>
    <x v="0"/>
    <d v="2018-05-22T12:47:00"/>
    <d v="2018-05-22T11:26:00"/>
    <x v="2"/>
    <x v="4"/>
    <n v="4859.9999994970858"/>
    <n v="80.999999991618097"/>
    <n v="8828.9999990863726"/>
    <n v="1"/>
    <s v="D520463"/>
    <s v="Closed"/>
    <x v="0"/>
  </r>
  <r>
    <s v="Marianna"/>
    <s v="CHIPOLA (15)"/>
    <x v="3"/>
    <x v="921"/>
    <n v="17"/>
    <x v="3"/>
    <x v="0"/>
    <d v="2018-05-22T13:24:00"/>
    <d v="2018-05-22T12:17:00"/>
    <x v="2"/>
    <x v="4"/>
    <n v="4019.9999999022111"/>
    <n v="66.999999998370185"/>
    <n v="1138.9999999722932"/>
    <n v="1"/>
    <s v="D520484"/>
    <s v="Closed"/>
    <x v="0"/>
  </r>
  <r>
    <s v="Marianna"/>
    <s v="MARIANNA (14)"/>
    <x v="15"/>
    <x v="77"/>
    <n v="43"/>
    <x v="3"/>
    <x v="0"/>
    <d v="2018-05-22T13:15:31"/>
    <d v="2018-05-22T12:18:00"/>
    <x v="2"/>
    <x v="4"/>
    <n v="3451.0000001639128"/>
    <n v="57.516666669398546"/>
    <n v="2473.2166667841375"/>
    <n v="1"/>
    <s v="D520482"/>
    <s v="Closed"/>
    <x v="0"/>
  </r>
  <r>
    <s v="Marianna"/>
    <s v="CHIPOLA (15)"/>
    <x v="1"/>
    <x v="2213"/>
    <n v="8"/>
    <x v="3"/>
    <x v="0"/>
    <d v="2018-05-22T13:22:00"/>
    <d v="2018-05-22T12:21:00"/>
    <x v="2"/>
    <x v="4"/>
    <n v="3659.9999999860302"/>
    <n v="60.999999999767169"/>
    <n v="487.99999999813735"/>
    <n v="1"/>
    <s v="D520483"/>
    <s v="Closed"/>
    <x v="0"/>
  </r>
  <r>
    <s v="Marianna"/>
    <s v="ALTHA (12)"/>
    <x v="7"/>
    <x v="2214"/>
    <n v="7"/>
    <x v="3"/>
    <x v="0"/>
    <d v="2018-05-22T15:38:00"/>
    <d v="2018-05-22T12:40:00"/>
    <x v="2"/>
    <x v="4"/>
    <n v="10679.999999608845"/>
    <n v="177.99999999348074"/>
    <n v="1245.9999999543652"/>
    <n v="1"/>
    <s v="D520488"/>
    <s v="Closed"/>
    <x v="0"/>
  </r>
  <r>
    <s v="Marianna"/>
    <s v="CHIPOLA (15)"/>
    <x v="4"/>
    <x v="2215"/>
    <n v="8"/>
    <x v="3"/>
    <x v="0"/>
    <d v="2018-05-22T13:50:00"/>
    <d v="2018-05-22T13:12:00"/>
    <x v="2"/>
    <x v="4"/>
    <n v="2279.9999998882413"/>
    <n v="37.999999998137355"/>
    <n v="303.99999998509884"/>
    <n v="1"/>
    <s v="D520486"/>
    <s v="Closed"/>
    <x v="0"/>
  </r>
  <r>
    <s v="Fernandina Beach"/>
    <s v="JL TERRY (23)"/>
    <x v="34"/>
    <x v="2216"/>
    <n v="1"/>
    <x v="5"/>
    <x v="0"/>
    <d v="2018-05-22T15:42:22"/>
    <d v="2018-05-22T13:55:00"/>
    <x v="2"/>
    <x v="4"/>
    <n v="6442.0000002952293"/>
    <n v="107.36666667158715"/>
    <n v="107.36666667158715"/>
    <n v="1"/>
    <s v="C520487"/>
    <s v="Closed"/>
    <x v="0"/>
  </r>
  <r>
    <s v="Marianna"/>
    <s v="MARIANNA (14)"/>
    <x v="5"/>
    <x v="2180"/>
    <n v="17"/>
    <x v="1"/>
    <x v="0"/>
    <d v="2018-05-22T18:20:23"/>
    <d v="2018-05-22T16:25:00"/>
    <x v="2"/>
    <x v="4"/>
    <n v="6922.9999995790422"/>
    <n v="115.38333332631737"/>
    <n v="1961.5166665473953"/>
    <n v="1"/>
    <s v="D520494"/>
    <s v="Closed"/>
    <x v="0"/>
  </r>
  <r>
    <s v="Fernandina Beach"/>
    <s v="JL TERRY (23)"/>
    <x v="13"/>
    <x v="2217"/>
    <n v="776"/>
    <x v="2"/>
    <x v="0"/>
    <d v="2018-09-14T17:43:24"/>
    <d v="2018-09-14T17:09:00"/>
    <x v="2"/>
    <x v="8"/>
    <n v="2063.9999996870756"/>
    <n v="34.399999994784594"/>
    <n v="26694.399995952845"/>
    <n v="1"/>
    <s v="D525454"/>
    <s v="Closed"/>
    <x v="0"/>
  </r>
  <r>
    <s v="Marianna"/>
    <s v="CAVERNS ROAD (11)"/>
    <x v="9"/>
    <x v="2218"/>
    <n v="6"/>
    <x v="1"/>
    <x v="0"/>
    <d v="2018-05-23T08:35:01"/>
    <d v="2018-05-23T07:41:00"/>
    <x v="2"/>
    <x v="4"/>
    <n v="3240.9999994793907"/>
    <n v="54.016666657989845"/>
    <n v="324.09999994793907"/>
    <n v="1"/>
    <s v="D520500"/>
    <s v="Closed"/>
    <x v="0"/>
  </r>
  <r>
    <s v="Marianna"/>
    <s v="CHIPOLA (15)"/>
    <x v="4"/>
    <x v="2219"/>
    <n v="1"/>
    <x v="1"/>
    <x v="0"/>
    <d v="2018-05-23T09:56:19"/>
    <d v="2018-05-23T09:06:00"/>
    <x v="2"/>
    <x v="4"/>
    <n v="3019.0000003902242"/>
    <n v="50.316666673170403"/>
    <n v="50.316666673170403"/>
    <n v="1"/>
    <s v="D520503"/>
    <s v="Closed"/>
    <x v="0"/>
  </r>
  <r>
    <s v="Marianna"/>
    <s v="CHIPOLA (15)"/>
    <x v="4"/>
    <x v="2220"/>
    <n v="1"/>
    <x v="5"/>
    <x v="0"/>
    <d v="2018-05-23T14:12:05"/>
    <d v="2018-05-23T13:12:00"/>
    <x v="2"/>
    <x v="4"/>
    <n v="3604.9999997019768"/>
    <n v="60.08333332836628"/>
    <n v="60.08333332836628"/>
    <n v="1"/>
    <s v="D520509"/>
    <s v="Closed"/>
    <x v="0"/>
  </r>
  <r>
    <s v="Marianna"/>
    <s v="MARIANNA (14)"/>
    <x v="10"/>
    <x v="108"/>
    <n v="11"/>
    <x v="6"/>
    <x v="0"/>
    <d v="2018-05-23T14:57:36"/>
    <d v="2018-05-23T13:40:00"/>
    <x v="2"/>
    <x v="4"/>
    <n v="4656.0000002151355"/>
    <n v="77.600000003585592"/>
    <n v="853.60000003944151"/>
    <n v="1"/>
    <s v="D520511"/>
    <s v="Closed"/>
    <x v="0"/>
  </r>
  <r>
    <s v="Fernandina Beach"/>
    <s v="STEPDOWN (22)"/>
    <x v="14"/>
    <x v="2221"/>
    <n v="1"/>
    <x v="2"/>
    <x v="1"/>
    <d v="2018-09-18T10:53:13"/>
    <d v="2018-09-18T09:17:00"/>
    <x v="2"/>
    <x v="8"/>
    <n v="5772.9999998118728"/>
    <n v="96.216666663531214"/>
    <n v="96.216666663531214"/>
    <n v="1"/>
    <s v="C525510"/>
    <s v="Closed"/>
    <x v="0"/>
  </r>
  <r>
    <s v="Fernandina Beach"/>
    <s v="AIP (24)"/>
    <x v="11"/>
    <x v="282"/>
    <n v="7"/>
    <x v="1"/>
    <x v="0"/>
    <d v="2018-05-23T17:04:00"/>
    <d v="2018-05-23T15:57:00"/>
    <x v="2"/>
    <x v="4"/>
    <n v="4019.9999999022111"/>
    <n v="66.999999998370185"/>
    <n v="468.9999999885913"/>
    <n v="1"/>
    <s v="D520522"/>
    <s v="Closed"/>
    <x v="0"/>
  </r>
  <r>
    <s v="Fernandina Beach"/>
    <s v="AIP (24)"/>
    <x v="11"/>
    <x v="628"/>
    <n v="25"/>
    <x v="1"/>
    <x v="0"/>
    <d v="2018-05-23T17:21:10"/>
    <d v="2018-05-23T17:04:00"/>
    <x v="2"/>
    <x v="4"/>
    <n v="1030.0000000046566"/>
    <n v="17.166666666744277"/>
    <n v="429.16666666860692"/>
    <n v="1"/>
    <s v="D520523"/>
    <s v="Closed"/>
    <x v="0"/>
  </r>
  <r>
    <s v="Marianna"/>
    <s v="MARIANNA (14)"/>
    <x v="10"/>
    <x v="841"/>
    <n v="17"/>
    <x v="1"/>
    <x v="0"/>
    <d v="2018-05-23T21:16:22"/>
    <d v="2018-05-23T20:11:00"/>
    <x v="2"/>
    <x v="4"/>
    <n v="3922.0000002533197"/>
    <n v="65.366666670888662"/>
    <n v="1111.2333334051073"/>
    <n v="1"/>
    <s v="D520528"/>
    <s v="Closed"/>
    <x v="0"/>
  </r>
  <r>
    <s v="Marianna"/>
    <s v="CHIPOLA (15)"/>
    <x v="4"/>
    <x v="1310"/>
    <n v="24"/>
    <x v="1"/>
    <x v="0"/>
    <d v="2018-05-24T10:10:00"/>
    <d v="2018-05-24T07:06:00"/>
    <x v="2"/>
    <x v="4"/>
    <n v="11040.000000153668"/>
    <n v="184.00000000256114"/>
    <n v="4416.0000000614673"/>
    <n v="1"/>
    <s v="D520538"/>
    <s v="Closed"/>
    <x v="0"/>
  </r>
  <r>
    <s v="Marianna"/>
    <s v="MARIANNA (14)"/>
    <x v="16"/>
    <x v="252"/>
    <n v="20"/>
    <x v="1"/>
    <x v="0"/>
    <d v="2018-05-24T13:47:15"/>
    <d v="2018-05-24T12:45:00"/>
    <x v="2"/>
    <x v="4"/>
    <n v="3734.999999916181"/>
    <n v="62.249999998603016"/>
    <n v="1244.9999999720603"/>
    <n v="1"/>
    <s v="D520551"/>
    <s v="Closed"/>
    <x v="0"/>
  </r>
  <r>
    <s v="Marianna"/>
    <s v="CHIPOLA (15)"/>
    <x v="4"/>
    <x v="2222"/>
    <n v="3"/>
    <x v="1"/>
    <x v="0"/>
    <d v="2018-05-24T23:11:15"/>
    <d v="2018-05-24T22:03:00"/>
    <x v="2"/>
    <x v="4"/>
    <n v="4095.0000004610047"/>
    <n v="68.250000007683411"/>
    <n v="204.75000002305023"/>
    <n v="1"/>
    <s v="D520554"/>
    <s v="Closed"/>
    <x v="0"/>
  </r>
  <r>
    <s v="Marianna"/>
    <s v="CAVERNS ROAD (11)"/>
    <x v="9"/>
    <x v="2223"/>
    <n v="1"/>
    <x v="5"/>
    <x v="0"/>
    <d v="2018-05-25T12:43:23"/>
    <d v="2018-05-25T09:48:00"/>
    <x v="2"/>
    <x v="4"/>
    <n v="10522.999999998137"/>
    <n v="175.38333333330229"/>
    <n v="175.38333333330229"/>
    <n v="1"/>
    <s v="D520568"/>
    <s v="Closed"/>
    <x v="0"/>
  </r>
  <r>
    <s v="Marianna"/>
    <s v="CHIPOLA (15)"/>
    <x v="3"/>
    <x v="2224"/>
    <n v="1"/>
    <x v="5"/>
    <x v="0"/>
    <d v="2018-05-25T12:01:48"/>
    <d v="2018-05-25T10:18:00"/>
    <x v="2"/>
    <x v="4"/>
    <n v="6227.9999999329448"/>
    <n v="103.79999999888241"/>
    <n v="103.79999999888241"/>
    <n v="1"/>
    <s v="D520563"/>
    <s v="Closed"/>
    <x v="0"/>
  </r>
  <r>
    <s v="Marianna"/>
    <s v="MARIANNA (14)"/>
    <x v="10"/>
    <x v="831"/>
    <n v="41"/>
    <x v="1"/>
    <x v="0"/>
    <d v="2018-05-25T12:45:14"/>
    <d v="2018-05-25T10:36:00"/>
    <x v="2"/>
    <x v="4"/>
    <n v="7754.0000002132729"/>
    <n v="129.23333333688788"/>
    <n v="5298.5666668124031"/>
    <n v="1"/>
    <s v="D520559"/>
    <s v="Closed"/>
    <x v="0"/>
  </r>
  <r>
    <s v="Marianna"/>
    <s v="MARIANNA (14)"/>
    <x v="10"/>
    <x v="309"/>
    <n v="32"/>
    <x v="1"/>
    <x v="0"/>
    <d v="2018-05-25T13:00:03"/>
    <d v="2018-05-25T11:44:00"/>
    <x v="2"/>
    <x v="4"/>
    <n v="4562.9999998491257"/>
    <n v="76.049999997485429"/>
    <n v="2433.5999999195337"/>
    <n v="1"/>
    <s v="D520569"/>
    <s v="Closed"/>
    <x v="0"/>
  </r>
  <r>
    <s v="Marianna"/>
    <s v="MARIANNA (14)"/>
    <x v="5"/>
    <x v="2225"/>
    <n v="2"/>
    <x v="5"/>
    <x v="0"/>
    <d v="2018-05-26T12:13:16"/>
    <d v="2018-05-26T11:01:00"/>
    <x v="2"/>
    <x v="4"/>
    <n v="4336.0000002197921"/>
    <n v="72.266666670329869"/>
    <n v="144.53333334065974"/>
    <n v="1"/>
    <s v="D520575"/>
    <s v="Closed"/>
    <x v="0"/>
  </r>
  <r>
    <s v="Marianna"/>
    <s v="MARIANNA (14)"/>
    <x v="5"/>
    <x v="1200"/>
    <n v="5"/>
    <x v="1"/>
    <x v="0"/>
    <d v="2018-05-26T14:08:23"/>
    <d v="2018-05-26T12:36:00"/>
    <x v="2"/>
    <x v="4"/>
    <n v="5543.0000001098961"/>
    <n v="92.383333335164934"/>
    <n v="461.91666667582467"/>
    <n v="1"/>
    <s v="D520585"/>
    <s v="Closed"/>
    <x v="0"/>
  </r>
  <r>
    <s v="Marianna"/>
    <s v="MARIANNA (14)"/>
    <x v="5"/>
    <x v="2226"/>
    <n v="11"/>
    <x v="1"/>
    <x v="0"/>
    <d v="2018-05-26T13:18:14"/>
    <d v="2018-05-26T12:38:00"/>
    <x v="2"/>
    <x v="4"/>
    <n v="2414.0000004088506"/>
    <n v="40.23333334014751"/>
    <n v="442.56666674162261"/>
    <n v="1"/>
    <s v="D520582"/>
    <s v="Closed"/>
    <x v="0"/>
  </r>
  <r>
    <s v="Marianna"/>
    <s v="MARIANNA (14)"/>
    <x v="16"/>
    <x v="252"/>
    <n v="20"/>
    <x v="1"/>
    <x v="0"/>
    <d v="2018-05-26T19:20:03"/>
    <d v="2018-05-26T18:41:00"/>
    <x v="2"/>
    <x v="4"/>
    <n v="2343.0000001564622"/>
    <n v="39.050000002607703"/>
    <n v="781.00000005215406"/>
    <n v="1"/>
    <s v="D520594"/>
    <s v="Closed"/>
    <x v="0"/>
  </r>
  <r>
    <s v="Marianna"/>
    <s v="CAVERNS ROAD (11)"/>
    <x v="9"/>
    <x v="2227"/>
    <n v="1"/>
    <x v="0"/>
    <x v="0"/>
    <d v="2018-05-26T22:18:54"/>
    <d v="2018-05-26T20:40:00"/>
    <x v="2"/>
    <x v="4"/>
    <n v="5934.0000003576279"/>
    <n v="98.900000005960464"/>
    <n v="98.900000005960464"/>
    <n v="1"/>
    <s v="D520596"/>
    <s v="Closed"/>
    <x v="0"/>
  </r>
  <r>
    <s v="Marianna"/>
    <s v="CHIPOLA (15)"/>
    <x v="4"/>
    <x v="2177"/>
    <n v="55"/>
    <x v="12"/>
    <x v="0"/>
    <d v="2018-05-27T18:10:58"/>
    <d v="2018-05-27T03:36:00"/>
    <x v="2"/>
    <x v="4"/>
    <n v="52497.999999672174"/>
    <n v="874.96666666120291"/>
    <n v="48123.16666636616"/>
    <n v="1"/>
    <s v="D520632"/>
    <s v="Closed"/>
    <x v="0"/>
  </r>
  <r>
    <s v="Marianna"/>
    <s v="BLOUNTSTOWN (18)"/>
    <x v="17"/>
    <x v="2088"/>
    <n v="1"/>
    <x v="5"/>
    <x v="0"/>
    <d v="2018-05-27T09:29:48"/>
    <d v="2018-05-27T07:45:00"/>
    <x v="2"/>
    <x v="4"/>
    <n v="6288.0000001285225"/>
    <n v="104.80000000214204"/>
    <n v="104.80000000214204"/>
    <n v="1"/>
    <s v="C520608"/>
    <s v="Closed"/>
    <x v="0"/>
  </r>
  <r>
    <s v="Fernandina Beach"/>
    <s v="STEPDOWN (22)"/>
    <x v="14"/>
    <x v="52"/>
    <n v="5"/>
    <x v="4"/>
    <x v="0"/>
    <d v="2018-05-27T14:03:50"/>
    <d v="2018-05-27T11:30:00"/>
    <x v="2"/>
    <x v="4"/>
    <n v="9230.0000001210719"/>
    <n v="153.8333333353512"/>
    <n v="769.16666667675599"/>
    <n v="1"/>
    <s v="D520627"/>
    <s v="Closed"/>
    <x v="0"/>
  </r>
  <r>
    <s v="Fernandina Beach"/>
    <s v="JL TERRY (23)"/>
    <x v="13"/>
    <x v="473"/>
    <n v="52"/>
    <x v="1"/>
    <x v="1"/>
    <d v="2018-05-27T14:20:06"/>
    <d v="2018-05-27T11:50:00"/>
    <x v="2"/>
    <x v="4"/>
    <n v="9005.9999999357387"/>
    <n v="150.09999999892898"/>
    <n v="7805.1999999443069"/>
    <n v="1"/>
    <s v="D520621"/>
    <s v="Closed"/>
    <x v="0"/>
  </r>
  <r>
    <s v="Marianna"/>
    <s v="CHIPOLA (15)"/>
    <x v="3"/>
    <x v="2228"/>
    <n v="1"/>
    <x v="12"/>
    <x v="0"/>
    <d v="2018-05-27T18:05:00"/>
    <d v="2018-05-27T14:11:00"/>
    <x v="2"/>
    <x v="4"/>
    <n v="14039.999999874271"/>
    <n v="233.99999999790452"/>
    <n v="233.99999999790452"/>
    <n v="1"/>
    <s v="C520628"/>
    <s v="Closed"/>
    <x v="0"/>
  </r>
  <r>
    <s v="Fernandina Beach"/>
    <s v="JL TERRY (23)"/>
    <x v="13"/>
    <x v="2229"/>
    <n v="13"/>
    <x v="1"/>
    <x v="1"/>
    <d v="2018-05-27T16:25:13"/>
    <d v="2018-05-27T14:23:00"/>
    <x v="2"/>
    <x v="4"/>
    <n v="7332.9999998677522"/>
    <n v="122.21666666446254"/>
    <n v="1588.816666638013"/>
    <n v="1"/>
    <s v="D520629"/>
    <s v="Closed"/>
    <x v="0"/>
  </r>
  <r>
    <s v="Marianna"/>
    <s v="ALTHA (12)"/>
    <x v="6"/>
    <x v="2230"/>
    <n v="1"/>
    <x v="12"/>
    <x v="0"/>
    <d v="2018-05-27T18:14:00"/>
    <d v="2018-05-27T17:10:00"/>
    <x v="2"/>
    <x v="4"/>
    <n v="3839.9999999441206"/>
    <n v="63.999999999068677"/>
    <n v="63.999999999068677"/>
    <n v="1"/>
    <s v="C520631"/>
    <s v="Closed"/>
    <x v="0"/>
  </r>
  <r>
    <s v="Fernandina Beach"/>
    <s v="AIP (24)"/>
    <x v="11"/>
    <x v="2231"/>
    <n v="1"/>
    <x v="1"/>
    <x v="0"/>
    <d v="2018-05-27T22:26:44"/>
    <d v="2018-05-27T19:32:00"/>
    <x v="2"/>
    <x v="4"/>
    <n v="10484.000000311062"/>
    <n v="174.7333333385177"/>
    <n v="174.7333333385177"/>
    <n v="1"/>
    <s v="C520633"/>
    <s v="Closed"/>
    <x v="0"/>
  </r>
  <r>
    <s v="Marianna"/>
    <s v="BLOUNTSTOWN (18)"/>
    <x v="17"/>
    <x v="1917"/>
    <n v="3"/>
    <x v="12"/>
    <x v="0"/>
    <d v="2018-05-27T22:15:16"/>
    <d v="2018-05-27T19:49:00"/>
    <x v="2"/>
    <x v="4"/>
    <n v="8776.000000233762"/>
    <n v="146.2666666705627"/>
    <n v="438.8000000116881"/>
    <n v="1"/>
    <s v="D520665"/>
    <s v="Closed"/>
    <x v="0"/>
  </r>
  <r>
    <s v="Marianna"/>
    <s v="CHIPOLA (15)"/>
    <x v="4"/>
    <x v="1524"/>
    <n v="7"/>
    <x v="12"/>
    <x v="0"/>
    <d v="2018-05-28T00:04:14"/>
    <d v="2018-05-27T20:19:00"/>
    <x v="2"/>
    <x v="4"/>
    <n v="13514.000000129454"/>
    <n v="225.2333333354909"/>
    <n v="1576.6333333484363"/>
    <n v="1"/>
    <s v="D520671"/>
    <s v="Closed"/>
    <x v="0"/>
  </r>
  <r>
    <s v="Marianna"/>
    <s v="MARIANNA (14)"/>
    <x v="5"/>
    <x v="2232"/>
    <n v="128"/>
    <x v="12"/>
    <x v="0"/>
    <d v="2018-05-27T22:48:33"/>
    <d v="2018-05-27T20:24:00"/>
    <x v="2"/>
    <x v="4"/>
    <n v="8673.0000000447035"/>
    <n v="144.55000000074506"/>
    <n v="18502.400000095367"/>
    <n v="1"/>
    <s v="D520669"/>
    <s v="Closed"/>
    <x v="0"/>
  </r>
  <r>
    <s v="Marianna"/>
    <s v="BLOUNTSTOWN (18)"/>
    <x v="17"/>
    <x v="249"/>
    <n v="5"/>
    <x v="12"/>
    <x v="0"/>
    <d v="2018-05-27T23:12:49"/>
    <d v="2018-05-27T20:49:00"/>
    <x v="2"/>
    <x v="4"/>
    <n v="8629.0000004461035"/>
    <n v="143.81666667410173"/>
    <n v="719.08333337050863"/>
    <n v="1"/>
    <s v="D520667"/>
    <s v="Closed"/>
    <x v="0"/>
  </r>
  <r>
    <s v="Marianna"/>
    <s v="CHIPOLA (15)"/>
    <x v="3"/>
    <x v="1631"/>
    <n v="63"/>
    <x v="12"/>
    <x v="0"/>
    <d v="2018-05-28T05:26:23"/>
    <d v="2018-05-27T21:18:00"/>
    <x v="2"/>
    <x v="4"/>
    <n v="29303.000000235625"/>
    <n v="488.38333333726041"/>
    <n v="30768.150000247406"/>
    <n v="1"/>
    <s v="D520670"/>
    <s v="Closed"/>
    <x v="0"/>
  </r>
  <r>
    <s v="Fernandina Beach"/>
    <s v="JL TERRY (23)"/>
    <x v="13"/>
    <x v="2233"/>
    <n v="1"/>
    <x v="2"/>
    <x v="0"/>
    <d v="2018-09-30T16:22:00"/>
    <d v="2018-09-30T14:52:00"/>
    <x v="2"/>
    <x v="8"/>
    <n v="5400"/>
    <n v="90"/>
    <n v="90"/>
    <n v="1"/>
    <s v="C525753"/>
    <s v="Closed"/>
    <x v="0"/>
  </r>
  <r>
    <s v="Fernandina Beach"/>
    <s v="AIP (24)"/>
    <x v="2"/>
    <x v="2234"/>
    <n v="10"/>
    <x v="4"/>
    <x v="1"/>
    <d v="2018-05-28T03:43:53"/>
    <d v="2018-05-28T00:39:00"/>
    <x v="2"/>
    <x v="4"/>
    <n v="11092.999999970198"/>
    <n v="184.88333333283663"/>
    <n v="1848.8333333283663"/>
    <n v="1"/>
    <s v="D520676"/>
    <s v="Closed"/>
    <x v="0"/>
  </r>
  <r>
    <s v="Marianna"/>
    <s v="CHIPOLA (15)"/>
    <x v="3"/>
    <x v="2235"/>
    <n v="1"/>
    <x v="12"/>
    <x v="0"/>
    <d v="2018-05-28T05:28:22"/>
    <d v="2018-05-28T01:20:00"/>
    <x v="2"/>
    <x v="4"/>
    <n v="14902.00000021141"/>
    <n v="248.36666667019017"/>
    <n v="248.36666667019017"/>
    <n v="1"/>
    <s v="D520684"/>
    <s v="Closed"/>
    <x v="0"/>
  </r>
  <r>
    <s v="Marianna"/>
    <s v="BLOUNTSTOWN (18)"/>
    <x v="17"/>
    <x v="110"/>
    <n v="14"/>
    <x v="12"/>
    <x v="0"/>
    <d v="2018-05-28T05:03:37"/>
    <d v="2018-05-28T03:46:00"/>
    <x v="2"/>
    <x v="4"/>
    <n v="4656.9999998202547"/>
    <n v="77.616666663670912"/>
    <n v="1086.6333332913928"/>
    <n v="1"/>
    <s v="D520682"/>
    <s v="Closed"/>
    <x v="0"/>
  </r>
  <r>
    <s v="Marianna"/>
    <s v="MARIANNA (14)"/>
    <x v="5"/>
    <x v="2236"/>
    <n v="2"/>
    <x v="5"/>
    <x v="0"/>
    <d v="2018-05-28T05:22:27"/>
    <d v="2018-05-28T04:24:00"/>
    <x v="2"/>
    <x v="4"/>
    <n v="3507.0000000530854"/>
    <n v="58.450000000884756"/>
    <n v="116.90000000176951"/>
    <n v="1"/>
    <s v="D520683"/>
    <s v="Closed"/>
    <x v="0"/>
  </r>
  <r>
    <s v="Marianna"/>
    <s v="CHIPOLA (15)"/>
    <x v="3"/>
    <x v="2237"/>
    <n v="3"/>
    <x v="12"/>
    <x v="0"/>
    <d v="2018-05-28T06:47:59"/>
    <d v="2018-05-28T05:50:00"/>
    <x v="2"/>
    <x v="4"/>
    <n v="3478.9999997941777"/>
    <n v="57.983333329902962"/>
    <n v="173.94999998970889"/>
    <n v="1"/>
    <s v="D520686"/>
    <s v="Closed"/>
    <x v="0"/>
  </r>
  <r>
    <s v="Marianna"/>
    <s v="CHIPOLA (15)"/>
    <x v="3"/>
    <x v="2238"/>
    <n v="2"/>
    <x v="12"/>
    <x v="0"/>
    <d v="2018-05-28T08:28:57"/>
    <d v="2018-05-28T07:18:00"/>
    <x v="2"/>
    <x v="4"/>
    <n v="4256.9999999832362"/>
    <n v="70.949999999720603"/>
    <n v="141.89999999944121"/>
    <n v="1"/>
    <s v="D520689"/>
    <s v="Closed"/>
    <x v="0"/>
  </r>
  <r>
    <s v="Marianna"/>
    <s v="MARIANNA (14)"/>
    <x v="5"/>
    <x v="1418"/>
    <n v="19"/>
    <x v="12"/>
    <x v="0"/>
    <d v="2018-05-28T10:03:10"/>
    <d v="2018-05-28T08:17:00"/>
    <x v="2"/>
    <x v="4"/>
    <n v="6370.0000004377216"/>
    <n v="106.16666667396203"/>
    <n v="2017.1666668052785"/>
    <n v="1"/>
    <s v="D520702"/>
    <s v="Closed"/>
    <x v="0"/>
  </r>
  <r>
    <s v="Marianna"/>
    <s v="MARIANNA (14)"/>
    <x v="15"/>
    <x v="2169"/>
    <n v="84"/>
    <x v="12"/>
    <x v="0"/>
    <d v="2018-05-28T09:57:15"/>
    <d v="2018-05-28T08:30:00"/>
    <x v="2"/>
    <x v="4"/>
    <n v="5235.0000004051253"/>
    <n v="87.250000006752089"/>
    <n v="7329.0000005671754"/>
    <n v="1"/>
    <s v="D520698"/>
    <s v="Closed"/>
    <x v="0"/>
  </r>
  <r>
    <s v="Marianna"/>
    <s v="CHIPOLA (15)"/>
    <x v="3"/>
    <x v="2092"/>
    <n v="13"/>
    <x v="12"/>
    <x v="0"/>
    <d v="2018-05-28T10:43:19"/>
    <d v="2018-05-28T09:55:00"/>
    <x v="2"/>
    <x v="4"/>
    <n v="2898.9999999990687"/>
    <n v="48.316666666651145"/>
    <n v="628.11666666646488"/>
    <n v="1"/>
    <s v="D520708"/>
    <s v="Closed"/>
    <x v="0"/>
  </r>
  <r>
    <s v="Marianna"/>
    <s v="CHIPOLA (15)"/>
    <x v="0"/>
    <x v="824"/>
    <n v="4"/>
    <x v="12"/>
    <x v="0"/>
    <d v="2018-05-28T10:53:42"/>
    <d v="2018-05-28T10:16:00"/>
    <x v="2"/>
    <x v="4"/>
    <n v="2262.0000000810251"/>
    <n v="37.700000001350418"/>
    <n v="150.80000000540167"/>
    <n v="1"/>
    <s v="D520707"/>
    <s v="Closed"/>
    <x v="0"/>
  </r>
  <r>
    <s v="Marianna"/>
    <s v="MARIANNA (14)"/>
    <x v="5"/>
    <x v="12"/>
    <n v="7"/>
    <x v="12"/>
    <x v="0"/>
    <d v="2018-05-28T12:41:36"/>
    <d v="2018-05-28T11:36:00"/>
    <x v="2"/>
    <x v="4"/>
    <n v="3936.0000003827736"/>
    <n v="65.60000000637956"/>
    <n v="459.20000004465692"/>
    <n v="1"/>
    <s v="D520719"/>
    <s v="Closed"/>
    <x v="0"/>
  </r>
  <r>
    <s v="Marianna"/>
    <s v="CHIPOLA (15)"/>
    <x v="3"/>
    <x v="440"/>
    <n v="225"/>
    <x v="12"/>
    <x v="0"/>
    <d v="2018-05-28T13:06:35"/>
    <d v="2018-05-28T12:36:00"/>
    <x v="2"/>
    <x v="4"/>
    <n v="1834.9999995902181"/>
    <n v="30.583333326503634"/>
    <n v="6881.2499984633178"/>
    <n v="1"/>
    <s v="D520732"/>
    <s v="Closed"/>
    <x v="0"/>
  </r>
  <r>
    <s v="Marianna"/>
    <s v="ALTHA (12)"/>
    <x v="6"/>
    <x v="2239"/>
    <n v="28"/>
    <x v="12"/>
    <x v="0"/>
    <d v="2018-05-28T14:14:06"/>
    <d v="2018-05-28T13:01:00"/>
    <x v="2"/>
    <x v="4"/>
    <n v="4385.9999999636784"/>
    <n v="73.09999999939464"/>
    <n v="2046.7999999830499"/>
    <n v="1"/>
    <s v="D520737"/>
    <s v="Closed"/>
    <x v="0"/>
  </r>
  <r>
    <s v="Marianna"/>
    <s v="MARIANNA (14)"/>
    <x v="5"/>
    <x v="1434"/>
    <n v="22"/>
    <x v="12"/>
    <x v="0"/>
    <d v="2018-05-28T14:34:27"/>
    <d v="2018-05-28T13:29:00"/>
    <x v="2"/>
    <x v="4"/>
    <n v="3927.0000001648441"/>
    <n v="65.450000002747402"/>
    <n v="1439.9000000604428"/>
    <n v="1"/>
    <s v="D520744"/>
    <s v="Closed"/>
    <x v="0"/>
  </r>
  <r>
    <s v="Marianna"/>
    <s v="MARIANNA (14)"/>
    <x v="5"/>
    <x v="2240"/>
    <n v="3"/>
    <x v="12"/>
    <x v="0"/>
    <d v="2018-05-28T14:45:28"/>
    <d v="2018-05-28T13:50:00"/>
    <x v="2"/>
    <x v="4"/>
    <n v="3327.9999997001141"/>
    <n v="55.466666661668569"/>
    <n v="166.39999998500571"/>
    <n v="1"/>
    <s v="D520747"/>
    <s v="Closed"/>
    <x v="0"/>
  </r>
  <r>
    <s v="Marianna"/>
    <s v="CHIPOLA (15)"/>
    <x v="0"/>
    <x v="322"/>
    <n v="129"/>
    <x v="12"/>
    <x v="0"/>
    <d v="2018-05-28T15:18:27"/>
    <d v="2018-05-28T14:35:00"/>
    <x v="2"/>
    <x v="4"/>
    <n v="2606.9999996339902"/>
    <n v="43.449999993899837"/>
    <n v="5605.049999213079"/>
    <n v="1"/>
    <s v="D520765"/>
    <s v="Closed"/>
    <x v="0"/>
  </r>
  <r>
    <s v="Marianna"/>
    <s v="BLOUNTSTOWN (18)"/>
    <x v="17"/>
    <x v="1366"/>
    <n v="23"/>
    <x v="12"/>
    <x v="0"/>
    <d v="2018-05-28T16:41:56"/>
    <d v="2018-05-28T14:55:00"/>
    <x v="2"/>
    <x v="4"/>
    <n v="6415.9999998752028"/>
    <n v="106.93333333125338"/>
    <n v="2459.4666666188277"/>
    <n v="1"/>
    <s v="D520842"/>
    <s v="Closed"/>
    <x v="0"/>
  </r>
  <r>
    <s v="Marianna"/>
    <s v="MARIANNA (14)"/>
    <x v="5"/>
    <x v="668"/>
    <n v="12"/>
    <x v="12"/>
    <x v="0"/>
    <d v="2018-05-28T17:00:00"/>
    <d v="2018-05-28T15:05:00"/>
    <x v="2"/>
    <x v="4"/>
    <n v="6900.0000004889444"/>
    <n v="115.00000000814907"/>
    <n v="1380.0000000977889"/>
    <n v="1"/>
    <s v="D521217"/>
    <s v="Closed"/>
    <x v="0"/>
  </r>
  <r>
    <s v="Marianna"/>
    <s v="ALTHA (12)"/>
    <x v="7"/>
    <x v="397"/>
    <n v="109"/>
    <x v="12"/>
    <x v="0"/>
    <d v="2018-05-28T18:36:38"/>
    <d v="2018-05-28T15:13:00"/>
    <x v="2"/>
    <x v="4"/>
    <n v="12218.000000179745"/>
    <n v="203.63333333632909"/>
    <n v="22196.033333659871"/>
    <n v="1"/>
    <s v="D520781"/>
    <s v="Closed"/>
    <x v="0"/>
  </r>
  <r>
    <s v="Marianna"/>
    <s v="BLOUNTSTOWN (18)"/>
    <x v="17"/>
    <x v="660"/>
    <n v="31"/>
    <x v="12"/>
    <x v="0"/>
    <d v="2018-05-28T18:07:29"/>
    <d v="2018-05-28T15:17:00"/>
    <x v="2"/>
    <x v="4"/>
    <n v="10228.999999794178"/>
    <n v="170.48333332990296"/>
    <n v="5284.9833332269918"/>
    <n v="1"/>
    <s v="D520857"/>
    <s v="Closed"/>
    <x v="0"/>
  </r>
  <r>
    <s v="Marianna"/>
    <s v="MARIANNA (14)"/>
    <x v="15"/>
    <x v="2169"/>
    <n v="84"/>
    <x v="12"/>
    <x v="0"/>
    <d v="2018-05-28T18:24:45"/>
    <d v="2018-05-28T15:20:00"/>
    <x v="2"/>
    <x v="4"/>
    <n v="11084.99999998603"/>
    <n v="184.74999999976717"/>
    <n v="15518.999999980442"/>
    <n v="1"/>
    <s v="D520900"/>
    <s v="Closed"/>
    <x v="0"/>
  </r>
  <r>
    <s v="Marianna"/>
    <s v="CHIPOLA (15)"/>
    <x v="0"/>
    <x v="759"/>
    <n v="21"/>
    <x v="12"/>
    <x v="0"/>
    <d v="2018-05-28T18:10:42"/>
    <d v="2018-05-28T15:45:00"/>
    <x v="2"/>
    <x v="4"/>
    <n v="8741.999999829568"/>
    <n v="145.69999999715947"/>
    <n v="3059.6999999403488"/>
    <n v="1"/>
    <s v="D520896"/>
    <s v="Closed"/>
    <x v="0"/>
  </r>
  <r>
    <s v="Marianna"/>
    <s v="CHIPOLA (15)"/>
    <x v="0"/>
    <x v="322"/>
    <n v="129"/>
    <x v="12"/>
    <x v="0"/>
    <d v="2018-05-28T17:52:14"/>
    <d v="2018-05-28T16:19:00"/>
    <x v="2"/>
    <x v="4"/>
    <n v="5594.0000000875443"/>
    <n v="93.233333334792405"/>
    <n v="12027.10000018822"/>
    <n v="1"/>
    <s v="D520870"/>
    <s v="Closed"/>
    <x v="0"/>
  </r>
  <r>
    <s v="Marianna"/>
    <s v="MARIANNA (14)"/>
    <x v="16"/>
    <x v="2241"/>
    <n v="1"/>
    <x v="12"/>
    <x v="0"/>
    <d v="2018-05-28T22:29:00"/>
    <d v="2018-05-28T16:48:00"/>
    <x v="2"/>
    <x v="4"/>
    <n v="20460.000000055879"/>
    <n v="341.00000000093132"/>
    <n v="341.00000000093132"/>
    <n v="1"/>
    <s v="C520854"/>
    <s v="Closed"/>
    <x v="0"/>
  </r>
  <r>
    <s v="Marianna"/>
    <s v="CHIPOLA (15)"/>
    <x v="3"/>
    <x v="2242"/>
    <n v="1"/>
    <x v="12"/>
    <x v="0"/>
    <d v="2018-05-28T17:39:00"/>
    <d v="2018-05-28T16:50:00"/>
    <x v="2"/>
    <x v="4"/>
    <n v="2940.0000001536682"/>
    <n v="49.000000002561137"/>
    <n v="49.000000002561137"/>
    <n v="1"/>
    <s v="D520903"/>
    <s v="Closed"/>
    <x v="0"/>
  </r>
  <r>
    <s v="Marianna"/>
    <s v="CHIPOLA (15)"/>
    <x v="3"/>
    <x v="584"/>
    <n v="10"/>
    <x v="12"/>
    <x v="0"/>
    <d v="2018-05-28T20:06:31"/>
    <d v="2018-05-28T17:11:00"/>
    <x v="2"/>
    <x v="4"/>
    <n v="10530.999999982305"/>
    <n v="175.51666666637175"/>
    <n v="1755.1666666637175"/>
    <n v="1"/>
    <s v="D520935"/>
    <s v="Closed"/>
    <x v="0"/>
  </r>
  <r>
    <s v="Marianna"/>
    <s v="MARIANNA (14)"/>
    <x v="16"/>
    <x v="293"/>
    <n v="14"/>
    <x v="12"/>
    <x v="0"/>
    <d v="2018-05-28T19:49:23"/>
    <d v="2018-05-28T17:26:00"/>
    <x v="2"/>
    <x v="4"/>
    <n v="8603.000000026077"/>
    <n v="143.38333333376795"/>
    <n v="2007.3666666727513"/>
    <n v="1"/>
    <s v="D520933"/>
    <s v="Closed"/>
    <x v="0"/>
  </r>
  <r>
    <s v="Marianna"/>
    <s v="MARIANNA (14)"/>
    <x v="15"/>
    <x v="734"/>
    <n v="45"/>
    <x v="12"/>
    <x v="0"/>
    <d v="2018-05-28T19:32:29"/>
    <d v="2018-05-28T17:28:00"/>
    <x v="2"/>
    <x v="4"/>
    <n v="7469.0000002272427"/>
    <n v="124.48333333712071"/>
    <n v="5601.750000170432"/>
    <n v="1"/>
    <s v="D520920"/>
    <s v="Closed"/>
    <x v="0"/>
  </r>
  <r>
    <s v="Marianna"/>
    <s v="CHIPOLA (15)"/>
    <x v="4"/>
    <x v="560"/>
    <n v="10"/>
    <x v="12"/>
    <x v="0"/>
    <d v="2018-05-28T20:24:32"/>
    <d v="2018-05-28T17:31:00"/>
    <x v="2"/>
    <x v="4"/>
    <n v="10411.999999824911"/>
    <n v="173.53333333041519"/>
    <n v="1735.3333333041519"/>
    <n v="1"/>
    <s v="D520939"/>
    <s v="Closed"/>
    <x v="0"/>
  </r>
  <r>
    <s v="Marianna"/>
    <s v="CHIPOLA (15)"/>
    <x v="3"/>
    <x v="136"/>
    <n v="36"/>
    <x v="12"/>
    <x v="0"/>
    <d v="2018-05-28T20:31:07"/>
    <d v="2018-05-28T17:39:00"/>
    <x v="2"/>
    <x v="4"/>
    <n v="10326.999999443069"/>
    <n v="172.11666665738449"/>
    <n v="6196.1999996658415"/>
    <n v="1"/>
    <s v="D520922"/>
    <s v="Closed"/>
    <x v="0"/>
  </r>
  <r>
    <s v="Marianna"/>
    <s v="CHIPOLA (15)"/>
    <x v="3"/>
    <x v="2243"/>
    <n v="19"/>
    <x v="12"/>
    <x v="0"/>
    <d v="2018-05-28T19:50:37"/>
    <d v="2018-05-28T17:51:00"/>
    <x v="2"/>
    <x v="4"/>
    <n v="7176.9999998621643"/>
    <n v="119.6166666643694"/>
    <n v="2272.7166666230187"/>
    <n v="1"/>
    <s v="D520929"/>
    <s v="Closed"/>
    <x v="0"/>
  </r>
  <r>
    <s v="Marianna"/>
    <s v="MARIANNA (14)"/>
    <x v="5"/>
    <x v="2244"/>
    <n v="3"/>
    <x v="12"/>
    <x v="0"/>
    <d v="2018-05-29T00:13:00"/>
    <d v="2018-05-28T17:51:00"/>
    <x v="2"/>
    <x v="4"/>
    <n v="22919.999999902211"/>
    <n v="381.99999999837019"/>
    <n v="1145.9999999951106"/>
    <n v="1"/>
    <s v="D521218"/>
    <s v="Closed"/>
    <x v="0"/>
  </r>
  <r>
    <s v="Marianna"/>
    <s v="CHIPOLA (15)"/>
    <x v="4"/>
    <x v="413"/>
    <n v="11"/>
    <x v="12"/>
    <x v="0"/>
    <d v="2018-05-28T20:52:34"/>
    <d v="2018-05-28T18:28:00"/>
    <x v="2"/>
    <x v="4"/>
    <n v="8674.0000002784654"/>
    <n v="144.56666667130776"/>
    <n v="1590.2333333843853"/>
    <n v="1"/>
    <s v="D520940"/>
    <s v="Closed"/>
    <x v="0"/>
  </r>
  <r>
    <s v="Marianna"/>
    <s v="BLOUNTSTOWN (18)"/>
    <x v="17"/>
    <x v="2192"/>
    <n v="4"/>
    <x v="12"/>
    <x v="0"/>
    <d v="2018-05-28T22:56:26"/>
    <d v="2018-05-28T18:31:00"/>
    <x v="2"/>
    <x v="4"/>
    <n v="15926.000000070781"/>
    <n v="265.43333333451301"/>
    <n v="1061.733333338052"/>
    <n v="1"/>
    <s v="D520945"/>
    <s v="Closed"/>
    <x v="0"/>
  </r>
  <r>
    <s v="Marianna"/>
    <s v="ALTHA (12)"/>
    <x v="7"/>
    <x v="2245"/>
    <n v="1"/>
    <x v="12"/>
    <x v="0"/>
    <d v="2018-05-29T00:35:00"/>
    <d v="2018-05-28T18:36:38"/>
    <x v="2"/>
    <x v="4"/>
    <n v="21501.999999722466"/>
    <n v="358.3666666620411"/>
    <n v="358.3666666620411"/>
    <n v="1"/>
    <s v="D520775"/>
    <s v="Closed"/>
    <x v="0"/>
  </r>
  <r>
    <s v="Marianna"/>
    <s v="MARIANNA (14)"/>
    <x v="10"/>
    <x v="841"/>
    <n v="17"/>
    <x v="12"/>
    <x v="0"/>
    <d v="2018-05-28T22:10:29"/>
    <d v="2018-05-28T18:52:00"/>
    <x v="2"/>
    <x v="4"/>
    <n v="11908.99999961257"/>
    <n v="198.48333332687616"/>
    <n v="3374.2166665568948"/>
    <n v="1"/>
    <s v="D520930"/>
    <s v="Closed"/>
    <x v="0"/>
  </r>
  <r>
    <s v="Marianna"/>
    <s v="MARIANNA (14)"/>
    <x v="15"/>
    <x v="1990"/>
    <n v="14"/>
    <x v="12"/>
    <x v="0"/>
    <d v="2018-05-28T19:50:03"/>
    <d v="2018-05-28T18:58:00"/>
    <x v="2"/>
    <x v="4"/>
    <n v="3123.0000001844019"/>
    <n v="52.050000003073364"/>
    <n v="728.7000000430271"/>
    <n v="1"/>
    <s v="D520934"/>
    <s v="Closed"/>
    <x v="0"/>
  </r>
  <r>
    <s v="Marianna"/>
    <s v="CHIPOLA (15)"/>
    <x v="4"/>
    <x v="2246"/>
    <n v="1"/>
    <x v="12"/>
    <x v="0"/>
    <d v="2018-05-28T22:01:12"/>
    <d v="2018-05-28T19:07:00"/>
    <x v="2"/>
    <x v="4"/>
    <n v="10452.000000374392"/>
    <n v="174.20000000623986"/>
    <n v="174.20000000623986"/>
    <n v="1"/>
    <s v="C520921"/>
    <s v="Closed"/>
    <x v="0"/>
  </r>
  <r>
    <s v="Marianna"/>
    <s v="MARIANNA (14)"/>
    <x v="5"/>
    <x v="2247"/>
    <n v="5"/>
    <x v="12"/>
    <x v="0"/>
    <d v="2018-05-28T23:05:00"/>
    <d v="2018-05-28T20:03:00"/>
    <x v="2"/>
    <x v="4"/>
    <n v="10919.999999762513"/>
    <n v="181.99999999604188"/>
    <n v="909.9999999802094"/>
    <n v="1"/>
    <s v="D521208"/>
    <s v="Closed"/>
    <x v="0"/>
  </r>
  <r>
    <s v="Marianna"/>
    <s v="CHIPOLA (15)"/>
    <x v="1"/>
    <x v="2248"/>
    <n v="1"/>
    <x v="12"/>
    <x v="0"/>
    <d v="2018-05-28T23:12:00"/>
    <d v="2018-05-28T21:03:00"/>
    <x v="2"/>
    <x v="4"/>
    <n v="7740.000000083819"/>
    <n v="129.00000000139698"/>
    <n v="129.00000000139698"/>
    <n v="1"/>
    <s v="C520941"/>
    <s v="Closed"/>
    <x v="0"/>
  </r>
  <r>
    <s v="Marianna"/>
    <s v="BLOUNTSTOWN (18)"/>
    <x v="17"/>
    <x v="2192"/>
    <n v="4"/>
    <x v="12"/>
    <x v="0"/>
    <d v="2018-05-29T00:24:19"/>
    <d v="2018-05-28T23:17:00"/>
    <x v="2"/>
    <x v="4"/>
    <n v="4038.9999999431893"/>
    <n v="67.316666665719822"/>
    <n v="269.26666666287929"/>
    <n v="1"/>
    <s v="D520948"/>
    <s v="Closed"/>
    <x v="0"/>
  </r>
  <r>
    <s v="Marianna"/>
    <s v="CAVERNS ROAD (11)"/>
    <x v="9"/>
    <x v="132"/>
    <n v="14"/>
    <x v="1"/>
    <x v="0"/>
    <d v="2018-05-29T05:13:42"/>
    <d v="2018-05-29T04:18:00"/>
    <x v="2"/>
    <x v="4"/>
    <n v="3341.999999829568"/>
    <n v="55.699999997159466"/>
    <n v="779.79999996023253"/>
    <n v="1"/>
    <s v="D520952"/>
    <s v="Closed"/>
    <x v="0"/>
  </r>
  <r>
    <s v="Marianna"/>
    <s v="MARIANNA (14)"/>
    <x v="5"/>
    <x v="2244"/>
    <n v="3"/>
    <x v="12"/>
    <x v="0"/>
    <d v="2018-05-29T09:49:13"/>
    <d v="2018-05-29T08:34:00"/>
    <x v="2"/>
    <x v="4"/>
    <n v="4513.0000001052395"/>
    <n v="75.216666668420658"/>
    <n v="225.65000000526197"/>
    <n v="1"/>
    <s v="D520961"/>
    <s v="Closed"/>
    <x v="0"/>
  </r>
  <r>
    <s v="Marianna"/>
    <s v="MARIANNA (14)"/>
    <x v="10"/>
    <x v="2249"/>
    <n v="2"/>
    <x v="12"/>
    <x v="0"/>
    <d v="2018-05-29T09:05:57"/>
    <d v="2018-05-29T08:40:00"/>
    <x v="2"/>
    <x v="4"/>
    <n v="1556.9999999832362"/>
    <n v="25.949999999720603"/>
    <n v="51.899999999441206"/>
    <n v="1"/>
    <s v="D520959"/>
    <s v="Closed"/>
    <x v="0"/>
  </r>
  <r>
    <s v="Marianna"/>
    <s v="MARIANNA (14)"/>
    <x v="10"/>
    <x v="2250"/>
    <n v="1"/>
    <x v="12"/>
    <x v="0"/>
    <d v="2018-05-29T09:46:00"/>
    <d v="2018-05-29T08:41:00"/>
    <x v="2"/>
    <x v="4"/>
    <n v="3900.0000001396984"/>
    <n v="65.000000002328306"/>
    <n v="65.000000002328306"/>
    <n v="1"/>
    <s v="C520958"/>
    <s v="Closed"/>
    <x v="0"/>
  </r>
  <r>
    <s v="Marianna"/>
    <s v="CHIPOLA (15)"/>
    <x v="3"/>
    <x v="2251"/>
    <n v="12"/>
    <x v="12"/>
    <x v="0"/>
    <d v="2018-05-29T11:11:02"/>
    <d v="2018-05-29T10:00:00"/>
    <x v="2"/>
    <x v="4"/>
    <n v="4262.0000005234033"/>
    <n v="71.033333342056721"/>
    <n v="852.40000010468066"/>
    <n v="1"/>
    <s v="D520971"/>
    <s v="Closed"/>
    <x v="0"/>
  </r>
  <r>
    <s v="Marianna"/>
    <s v="MARIANNA (14)"/>
    <x v="10"/>
    <x v="243"/>
    <n v="15"/>
    <x v="12"/>
    <x v="0"/>
    <d v="2018-05-29T10:20:16"/>
    <d v="2018-05-29T10:07:00"/>
    <x v="2"/>
    <x v="4"/>
    <n v="795.99999999627471"/>
    <n v="13.266666666604578"/>
    <n v="198.99999999906868"/>
    <n v="1"/>
    <s v="D520966"/>
    <s v="Closed"/>
    <x v="0"/>
  </r>
  <r>
    <s v="Marianna"/>
    <s v="MARIANNA (14)"/>
    <x v="15"/>
    <x v="2252"/>
    <n v="3"/>
    <x v="12"/>
    <x v="0"/>
    <d v="2018-05-29T12:06:01"/>
    <d v="2018-05-29T11:09:00"/>
    <x v="2"/>
    <x v="4"/>
    <n v="3421.0000000661239"/>
    <n v="57.016666667768732"/>
    <n v="171.0500000033062"/>
    <n v="1"/>
    <s v="D520974"/>
    <s v="Closed"/>
    <x v="0"/>
  </r>
  <r>
    <s v="Fernandina Beach"/>
    <s v="AIP (24)"/>
    <x v="11"/>
    <x v="2253"/>
    <n v="1"/>
    <x v="0"/>
    <x v="1"/>
    <d v="2018-05-29T13:05:00"/>
    <d v="2018-05-29T11:35:00"/>
    <x v="2"/>
    <x v="4"/>
    <n v="5400"/>
    <n v="90"/>
    <n v="90"/>
    <n v="1"/>
    <s v="C520973"/>
    <s v="Closed"/>
    <x v="0"/>
  </r>
  <r>
    <s v="Marianna"/>
    <s v="BLOUNTSTOWN (18)"/>
    <x v="17"/>
    <x v="2254"/>
    <n v="1"/>
    <x v="12"/>
    <x v="0"/>
    <d v="2018-05-29T13:38:44"/>
    <d v="2018-05-29T11:38:00"/>
    <x v="2"/>
    <x v="4"/>
    <n v="7243.9999998081475"/>
    <n v="120.73333333013579"/>
    <n v="120.73333333013579"/>
    <n v="1"/>
    <s v="C520976"/>
    <s v="Closed"/>
    <x v="0"/>
  </r>
  <r>
    <s v="Marianna"/>
    <s v="CAVERNS ROAD (11)"/>
    <x v="9"/>
    <x v="1252"/>
    <n v="1"/>
    <x v="12"/>
    <x v="0"/>
    <d v="2018-05-29T13:23:02"/>
    <d v="2018-05-29T11:56:00"/>
    <x v="2"/>
    <x v="4"/>
    <n v="5221.9999998807907"/>
    <n v="87.033333331346512"/>
    <n v="87.033333331346512"/>
    <n v="1"/>
    <s v="D520977"/>
    <s v="Closed"/>
    <x v="0"/>
  </r>
  <r>
    <s v="Marianna"/>
    <s v="MARIANNA (14)"/>
    <x v="10"/>
    <x v="309"/>
    <n v="32"/>
    <x v="12"/>
    <x v="0"/>
    <d v="2018-05-29T17:33:44"/>
    <d v="2018-05-29T16:45:00"/>
    <x v="2"/>
    <x v="4"/>
    <n v="2924.0000001853332"/>
    <n v="48.73333333642222"/>
    <n v="1559.466666765511"/>
    <n v="1"/>
    <s v="D520988"/>
    <s v="Closed"/>
    <x v="0"/>
  </r>
  <r>
    <s v="Marianna"/>
    <s v="ALTHA (12)"/>
    <x v="7"/>
    <x v="1963"/>
    <n v="1"/>
    <x v="1"/>
    <x v="0"/>
    <d v="2018-05-30T04:13:18"/>
    <d v="2018-05-30T03:01:00"/>
    <x v="2"/>
    <x v="4"/>
    <n v="4338.0000000586733"/>
    <n v="72.300000000977889"/>
    <n v="72.300000000977889"/>
    <n v="1"/>
    <s v="C520993"/>
    <s v="Closed"/>
    <x v="0"/>
  </r>
  <r>
    <s v="Marianna"/>
    <s v="CHIPOLA (15)"/>
    <x v="4"/>
    <x v="413"/>
    <n v="11"/>
    <x v="1"/>
    <x v="0"/>
    <d v="2018-05-30T19:45:30"/>
    <d v="2018-05-30T18:48:00"/>
    <x v="2"/>
    <x v="4"/>
    <n v="3449.9999999301508"/>
    <n v="57.499999998835847"/>
    <n v="632.49999998719431"/>
    <n v="1"/>
    <s v="D521006"/>
    <s v="Closed"/>
    <x v="0"/>
  </r>
  <r>
    <s v="Marianna"/>
    <s v="CHIPOLA (15)"/>
    <x v="0"/>
    <x v="2255"/>
    <n v="1"/>
    <x v="1"/>
    <x v="0"/>
    <d v="2018-05-30T19:47:32"/>
    <d v="2018-05-30T19:15:00"/>
    <x v="2"/>
    <x v="4"/>
    <n v="1951.9999999087304"/>
    <n v="32.533333331812173"/>
    <n v="32.533333331812173"/>
    <n v="1"/>
    <s v="C521003"/>
    <s v="Closed"/>
    <x v="0"/>
  </r>
  <r>
    <s v="Marianna"/>
    <s v="CHIPOLA (15)"/>
    <x v="3"/>
    <x v="440"/>
    <n v="225"/>
    <x v="5"/>
    <x v="0"/>
    <d v="2018-05-30T20:59:06"/>
    <d v="2018-05-30T20:10:00"/>
    <x v="2"/>
    <x v="4"/>
    <n v="2945.9999996703118"/>
    <n v="49.099999994505197"/>
    <n v="11047.499998763669"/>
    <n v="1"/>
    <s v="D521031"/>
    <s v="Closed"/>
    <x v="0"/>
  </r>
  <r>
    <s v="Marianna"/>
    <s v="CHIPOLA (15)"/>
    <x v="3"/>
    <x v="2256"/>
    <n v="1"/>
    <x v="5"/>
    <x v="0"/>
    <d v="2018-05-30T21:43:40"/>
    <d v="2018-05-30T21:01:00"/>
    <x v="2"/>
    <x v="4"/>
    <n v="2559.9999999627471"/>
    <n v="42.666666666045785"/>
    <n v="42.666666666045785"/>
    <n v="1"/>
    <s v="C521032"/>
    <s v="Closed"/>
    <x v="0"/>
  </r>
  <r>
    <s v="Marianna"/>
    <s v="CAVERNS ROAD (11)"/>
    <x v="9"/>
    <x v="793"/>
    <n v="1"/>
    <x v="1"/>
    <x v="0"/>
    <d v="2018-05-31T04:50:59"/>
    <d v="2018-05-31T02:27:00"/>
    <x v="2"/>
    <x v="4"/>
    <n v="8639.0000002691522"/>
    <n v="143.9833333378192"/>
    <n v="143.9833333378192"/>
    <n v="1"/>
    <s v="C521037"/>
    <s v="Closed"/>
    <x v="0"/>
  </r>
  <r>
    <s v="Marianna"/>
    <s v="CHIPOLA (15)"/>
    <x v="3"/>
    <x v="1024"/>
    <n v="8"/>
    <x v="1"/>
    <x v="0"/>
    <d v="2018-05-31T04:15:00"/>
    <d v="2018-05-31T03:10:00"/>
    <x v="2"/>
    <x v="4"/>
    <n v="3900.0000001396984"/>
    <n v="65.000000002328306"/>
    <n v="520.00000001862645"/>
    <n v="1"/>
    <s v="D521042"/>
    <s v="Closed"/>
    <x v="0"/>
  </r>
  <r>
    <s v="Marianna"/>
    <s v="BLOUNTSTOWN (18)"/>
    <x v="17"/>
    <x v="2257"/>
    <n v="1"/>
    <x v="4"/>
    <x v="0"/>
    <d v="2018-05-31T09:52:00"/>
    <d v="2018-05-31T08:39:00"/>
    <x v="2"/>
    <x v="4"/>
    <n v="4379.9999998183921"/>
    <n v="72.999999996973202"/>
    <n v="72.999999996973202"/>
    <n v="1"/>
    <s v="D521044"/>
    <s v="Closed"/>
    <x v="0"/>
  </r>
  <r>
    <s v="Marianna"/>
    <s v="MARIANNA (14)"/>
    <x v="15"/>
    <x v="2258"/>
    <n v="1"/>
    <x v="5"/>
    <x v="1"/>
    <d v="2018-05-31T13:12:02"/>
    <d v="2018-05-31T12:11:00"/>
    <x v="2"/>
    <x v="4"/>
    <n v="3661.9999998249114"/>
    <n v="61.033333330415189"/>
    <n v="61.033333330415189"/>
    <n v="1"/>
    <s v="C521045"/>
    <s v="Closed"/>
    <x v="0"/>
  </r>
  <r>
    <s v="Marianna"/>
    <s v="MARIANNA (14)"/>
    <x v="15"/>
    <x v="1722"/>
    <n v="1"/>
    <x v="5"/>
    <x v="0"/>
    <d v="2018-05-31T18:38:24"/>
    <d v="2018-05-31T17:07:00"/>
    <x v="2"/>
    <x v="4"/>
    <n v="5484.0000001480803"/>
    <n v="91.400000002468005"/>
    <n v="91.400000002468005"/>
    <n v="1"/>
    <s v="C521048"/>
    <s v="Closed"/>
    <x v="0"/>
  </r>
  <r>
    <s v="Marianna"/>
    <s v="CAVERNS ROAD (11)"/>
    <x v="9"/>
    <x v="907"/>
    <n v="11"/>
    <x v="1"/>
    <x v="0"/>
    <d v="2018-05-31T23:04:59"/>
    <d v="2018-05-31T21:14:00"/>
    <x v="2"/>
    <x v="4"/>
    <n v="6658.9999994728714"/>
    <n v="110.98333332454786"/>
    <n v="1220.8166665700264"/>
    <n v="1"/>
    <s v="D521053"/>
    <s v="Closed"/>
    <x v="0"/>
  </r>
  <r>
    <s v="Marianna"/>
    <s v="ALTHA (12)"/>
    <x v="6"/>
    <x v="2259"/>
    <n v="1"/>
    <x v="4"/>
    <x v="0"/>
    <d v="2018-06-01T11:29:00"/>
    <d v="2018-06-01T10:46:00"/>
    <x v="2"/>
    <x v="5"/>
    <n v="2580.0000002374873"/>
    <n v="43.000000003958121"/>
    <n v="43.000000003958121"/>
    <n v="1"/>
    <s v="D521055"/>
    <s v="Closed"/>
    <x v="0"/>
  </r>
  <r>
    <s v="Fernandina Beach"/>
    <s v="JL TERRY (23)"/>
    <x v="18"/>
    <x v="2260"/>
    <n v="1"/>
    <x v="1"/>
    <x v="1"/>
    <d v="2018-06-01T17:34:01"/>
    <d v="2018-06-01T16:45:00"/>
    <x v="2"/>
    <x v="5"/>
    <n v="2941.0000003874302"/>
    <n v="49.016666673123837"/>
    <n v="49.016666673123837"/>
    <n v="1"/>
    <s v="C521057"/>
    <s v="Closed"/>
    <x v="0"/>
  </r>
  <r>
    <s v="Marianna"/>
    <s v="CAVERNS ROAD (11)"/>
    <x v="8"/>
    <x v="74"/>
    <n v="306"/>
    <x v="1"/>
    <x v="0"/>
    <d v="2018-06-02T15:41:48"/>
    <d v="2018-06-02T13:58:00"/>
    <x v="2"/>
    <x v="5"/>
    <n v="6227.9999999329448"/>
    <n v="103.79999999888241"/>
    <n v="31762.799999658018"/>
    <n v="1"/>
    <s v="D521080"/>
    <s v="Closed"/>
    <x v="0"/>
  </r>
  <r>
    <s v="Marianna"/>
    <s v="MARIANNA (14)"/>
    <x v="10"/>
    <x v="2261"/>
    <n v="1"/>
    <x v="7"/>
    <x v="0"/>
    <d v="2018-06-02T17:42:04"/>
    <d v="2018-06-02T14:09:00"/>
    <x v="2"/>
    <x v="5"/>
    <n v="12783.9999998454"/>
    <n v="213.06666666409001"/>
    <n v="213.06666666409001"/>
    <n v="1"/>
    <s v="C521061"/>
    <s v="Closed"/>
    <x v="0"/>
  </r>
  <r>
    <s v="Marianna"/>
    <s v="MARIANNA (14)"/>
    <x v="10"/>
    <x v="2262"/>
    <n v="2"/>
    <x v="1"/>
    <x v="0"/>
    <d v="2018-06-02T18:20:04"/>
    <d v="2018-06-02T14:17:00"/>
    <x v="2"/>
    <x v="5"/>
    <n v="14584.000000054948"/>
    <n v="243.06666666758247"/>
    <n v="486.13333333516493"/>
    <n v="1"/>
    <s v="D521144"/>
    <s v="Closed"/>
    <x v="0"/>
  </r>
  <r>
    <s v="Marianna"/>
    <s v="MARIANNA (14)"/>
    <x v="5"/>
    <x v="2263"/>
    <n v="1"/>
    <x v="1"/>
    <x v="0"/>
    <d v="2018-06-02T16:24:23"/>
    <d v="2018-06-02T14:18:00"/>
    <x v="2"/>
    <x v="5"/>
    <n v="7582.9999998444691"/>
    <n v="126.38333333074115"/>
    <n v="126.38333333074115"/>
    <n v="1"/>
    <s v="D521133"/>
    <s v="Closed"/>
    <x v="0"/>
  </r>
  <r>
    <s v="Marianna"/>
    <s v="CHIPOLA (15)"/>
    <x v="1"/>
    <x v="2264"/>
    <n v="8"/>
    <x v="4"/>
    <x v="0"/>
    <d v="2018-06-02T17:43:13"/>
    <d v="2018-06-02T14:27:00"/>
    <x v="2"/>
    <x v="5"/>
    <n v="11772.999999881722"/>
    <n v="196.21666666469537"/>
    <n v="1569.7333333175629"/>
    <n v="1"/>
    <s v="D521139"/>
    <s v="Closed"/>
    <x v="0"/>
  </r>
  <r>
    <s v="Marianna"/>
    <s v="CAVERNS ROAD (11)"/>
    <x v="9"/>
    <x v="2265"/>
    <n v="1"/>
    <x v="1"/>
    <x v="0"/>
    <d v="2018-06-02T16:20:45"/>
    <d v="2018-06-02T14:38:00"/>
    <x v="2"/>
    <x v="5"/>
    <n v="6164.9999996647239"/>
    <n v="102.74999999441206"/>
    <n v="102.74999999441206"/>
    <n v="1"/>
    <s v="C521078"/>
    <s v="Closed"/>
    <x v="0"/>
  </r>
  <r>
    <s v="Marianna"/>
    <s v="MARIANNA (14)"/>
    <x v="15"/>
    <x v="2266"/>
    <n v="2"/>
    <x v="1"/>
    <x v="0"/>
    <d v="2018-06-02T17:22:55"/>
    <d v="2018-06-02T14:40:00"/>
    <x v="2"/>
    <x v="5"/>
    <n v="9774.9999999068677"/>
    <n v="162.91666666511446"/>
    <n v="325.83333333022892"/>
    <n v="1"/>
    <s v="D521136"/>
    <s v="Closed"/>
    <x v="0"/>
  </r>
  <r>
    <s v="Fernandina Beach"/>
    <s v="STEPDOWN (22)"/>
    <x v="24"/>
    <x v="2267"/>
    <n v="1"/>
    <x v="2"/>
    <x v="1"/>
    <d v="2018-10-04T08:38:06"/>
    <d v="2018-10-03T18:53:00"/>
    <x v="2"/>
    <x v="9"/>
    <n v="49505.999999935739"/>
    <n v="825.09999999892898"/>
    <n v="825.09999999892898"/>
    <n v="1"/>
    <s v="C525790"/>
    <s v="Closed"/>
    <x v="0"/>
  </r>
  <r>
    <s v="Marianna"/>
    <s v="CAVERNS ROAD (11)"/>
    <x v="8"/>
    <x v="8"/>
    <n v="12"/>
    <x v="1"/>
    <x v="0"/>
    <d v="2018-06-02T16:46:20"/>
    <d v="2018-06-02T15:41:48"/>
    <x v="2"/>
    <x v="5"/>
    <n v="3872.0000005094334"/>
    <n v="64.533333341823891"/>
    <n v="774.40000010188669"/>
    <n v="1"/>
    <s v="D521066"/>
    <s v="Closed"/>
    <x v="0"/>
  </r>
  <r>
    <s v="Marianna"/>
    <s v="MARIANNA (14)"/>
    <x v="5"/>
    <x v="2268"/>
    <n v="6"/>
    <x v="1"/>
    <x v="0"/>
    <d v="2018-06-02T17:50:25"/>
    <d v="2018-06-02T15:49:00"/>
    <x v="2"/>
    <x v="5"/>
    <n v="7284.9999999627471"/>
    <n v="121.41666666604578"/>
    <n v="728.49999999627471"/>
    <n v="1"/>
    <s v="D521137"/>
    <s v="Closed"/>
    <x v="0"/>
  </r>
  <r>
    <s v="Marianna"/>
    <s v="CHIPOLA (15)"/>
    <x v="0"/>
    <x v="2269"/>
    <n v="1"/>
    <x v="1"/>
    <x v="0"/>
    <d v="2018-06-02T19:36:02"/>
    <d v="2018-06-02T16:02:00"/>
    <x v="2"/>
    <x v="5"/>
    <n v="12841.999999573454"/>
    <n v="214.03333332622424"/>
    <n v="214.03333332622424"/>
    <n v="1"/>
    <s v="D521140"/>
    <s v="Closed"/>
    <x v="0"/>
  </r>
  <r>
    <s v="Fernandina Beach"/>
    <s v="JL TERRY (23)"/>
    <x v="35"/>
    <x v="2270"/>
    <n v="1"/>
    <x v="7"/>
    <x v="0"/>
    <d v="2018-06-02T20:09:41"/>
    <d v="2018-06-02T17:55:00"/>
    <x v="2"/>
    <x v="5"/>
    <n v="8080.9999999590218"/>
    <n v="134.68333333265036"/>
    <n v="134.68333333265036"/>
    <n v="1"/>
    <s v="C521141"/>
    <s v="Closed"/>
    <x v="0"/>
  </r>
  <r>
    <s v="Fernandina Beach"/>
    <s v="JL TERRY (23)"/>
    <x v="35"/>
    <x v="1212"/>
    <n v="4"/>
    <x v="7"/>
    <x v="0"/>
    <d v="2018-06-02T21:04:35"/>
    <d v="2018-06-02T17:58:00"/>
    <x v="2"/>
    <x v="5"/>
    <n v="11194.999999925494"/>
    <n v="186.58333333209157"/>
    <n v="746.33333332836628"/>
    <n v="1"/>
    <s v="D521172"/>
    <s v="Closed"/>
    <x v="0"/>
  </r>
  <r>
    <s v="Marianna"/>
    <s v="CAVERNS ROAD (11)"/>
    <x v="8"/>
    <x v="2271"/>
    <n v="1"/>
    <x v="7"/>
    <x v="0"/>
    <d v="2018-06-02T18:22:42"/>
    <d v="2018-06-02T18:03:00"/>
    <x v="2"/>
    <x v="5"/>
    <n v="1182.0000003324822"/>
    <n v="19.700000005541369"/>
    <n v="19.700000005541369"/>
    <n v="1"/>
    <s v="C521143"/>
    <s v="Closed"/>
    <x v="0"/>
  </r>
  <r>
    <s v="Marianna"/>
    <s v="CAVERNS ROAD (11)"/>
    <x v="8"/>
    <x v="2272"/>
    <n v="12"/>
    <x v="7"/>
    <x v="0"/>
    <d v="2018-06-02T19:37:00"/>
    <d v="2018-06-02T18:12:00"/>
    <x v="2"/>
    <x v="5"/>
    <n v="5100.0000002793968"/>
    <n v="85.000000004656613"/>
    <n v="1020.0000000558794"/>
    <n v="1"/>
    <s v="D521153"/>
    <s v="Closed"/>
    <x v="0"/>
  </r>
  <r>
    <s v="Marianna"/>
    <s v="MARIANNA (14)"/>
    <x v="5"/>
    <x v="2273"/>
    <n v="13"/>
    <x v="1"/>
    <x v="0"/>
    <d v="2018-06-02T19:24:36"/>
    <d v="2018-06-02T18:12:00"/>
    <x v="2"/>
    <x v="5"/>
    <n v="4355.9999998658895"/>
    <n v="72.599999997764826"/>
    <n v="943.79999997094274"/>
    <n v="1"/>
    <s v="D521152"/>
    <s v="Closed"/>
    <x v="0"/>
  </r>
  <r>
    <s v="Fernandina Beach"/>
    <s v="JL TERRY (23)"/>
    <x v="13"/>
    <x v="2274"/>
    <n v="9"/>
    <x v="7"/>
    <x v="0"/>
    <d v="2018-06-02T21:13:29"/>
    <d v="2018-06-02T18:15:00"/>
    <x v="2"/>
    <x v="5"/>
    <n v="10709.000000101514"/>
    <n v="178.48333333502524"/>
    <n v="1606.3500000152271"/>
    <n v="1"/>
    <s v="D521173"/>
    <s v="Closed"/>
    <x v="0"/>
  </r>
  <r>
    <s v="Fernandina Beach"/>
    <s v="JL TERRY (23)"/>
    <x v="13"/>
    <x v="473"/>
    <n v="34"/>
    <x v="7"/>
    <x v="0"/>
    <d v="2018-06-02T20:11:27"/>
    <d v="2018-06-02T18:24:00"/>
    <x v="2"/>
    <x v="5"/>
    <n v="6446.9999995781109"/>
    <n v="107.44999999296851"/>
    <n v="3653.2999997609295"/>
    <n v="1"/>
    <s v="D521166"/>
    <s v="Closed"/>
    <x v="0"/>
  </r>
  <r>
    <s v="Fernandina Beach"/>
    <s v="STEPDOWN (22)"/>
    <x v="24"/>
    <x v="2275"/>
    <n v="1"/>
    <x v="1"/>
    <x v="0"/>
    <d v="2018-06-02T19:46:30"/>
    <d v="2018-06-02T18:36:00"/>
    <x v="2"/>
    <x v="5"/>
    <n v="4229.9999999580905"/>
    <n v="70.499999999301508"/>
    <n v="70.499999999301508"/>
    <n v="1"/>
    <s v="C521156"/>
    <s v="Closed"/>
    <x v="0"/>
  </r>
  <r>
    <s v="Fernandina Beach"/>
    <s v="STEPDOWN (22)"/>
    <x v="24"/>
    <x v="2276"/>
    <n v="1"/>
    <x v="1"/>
    <x v="0"/>
    <d v="2018-06-02T20:47:28"/>
    <d v="2018-06-02T18:54:00"/>
    <x v="2"/>
    <x v="5"/>
    <n v="6808.0000003566965"/>
    <n v="113.46666667261161"/>
    <n v="113.46666667261161"/>
    <n v="1"/>
    <s v="C521161"/>
    <s v="Closed"/>
    <x v="0"/>
  </r>
  <r>
    <s v="Marianna"/>
    <s v="MARIANNA (14)"/>
    <x v="5"/>
    <x v="2277"/>
    <n v="2"/>
    <x v="1"/>
    <x v="0"/>
    <d v="2018-06-02T22:05:35"/>
    <d v="2018-06-02T20:54:00"/>
    <x v="2"/>
    <x v="5"/>
    <n v="4295.0000000651926"/>
    <n v="71.583333334419876"/>
    <n v="143.16666666883975"/>
    <n v="1"/>
    <s v="D521176"/>
    <s v="Closed"/>
    <x v="0"/>
  </r>
  <r>
    <s v="Fernandina Beach"/>
    <s v="JL TERRY (23)"/>
    <x v="35"/>
    <x v="2278"/>
    <n v="1"/>
    <x v="7"/>
    <x v="0"/>
    <d v="2018-06-02T22:42:20"/>
    <d v="2018-06-02T21:15:00"/>
    <x v="2"/>
    <x v="5"/>
    <n v="5240.0000003166497"/>
    <n v="87.333333338610828"/>
    <n v="87.333333338610828"/>
    <n v="1"/>
    <s v="C521174"/>
    <s v="Closed"/>
    <x v="0"/>
  </r>
  <r>
    <s v="Fernandina Beach"/>
    <s v="JL TERRY (23)"/>
    <x v="35"/>
    <x v="1046"/>
    <n v="14"/>
    <x v="7"/>
    <x v="0"/>
    <d v="2018-06-02T22:41:53"/>
    <d v="2018-06-02T21:59:00"/>
    <x v="2"/>
    <x v="5"/>
    <n v="2572.999999858439"/>
    <n v="42.883333330973983"/>
    <n v="600.36666663363576"/>
    <n v="1"/>
    <s v="D521177"/>
    <s v="Closed"/>
    <x v="0"/>
  </r>
  <r>
    <s v="Marianna"/>
    <s v="MARIANNA (14)"/>
    <x v="16"/>
    <x v="2279"/>
    <n v="4"/>
    <x v="1"/>
    <x v="0"/>
    <d v="2018-06-03T16:12:10"/>
    <d v="2018-06-03T15:43:00"/>
    <x v="2"/>
    <x v="5"/>
    <n v="1749.9999998370185"/>
    <n v="29.166666663950309"/>
    <n v="116.66666665580124"/>
    <n v="1"/>
    <s v="D521181"/>
    <s v="Closed"/>
    <x v="0"/>
  </r>
  <r>
    <s v="Marianna"/>
    <s v="MARIANNA (14)"/>
    <x v="16"/>
    <x v="168"/>
    <n v="8"/>
    <x v="10"/>
    <x v="0"/>
    <d v="2018-06-03T17:33:47"/>
    <d v="2018-06-03T17:02:00"/>
    <x v="2"/>
    <x v="5"/>
    <n v="1907.0000000763685"/>
    <n v="31.783333334606141"/>
    <n v="254.26666667684913"/>
    <n v="1"/>
    <s v="D521186"/>
    <s v="Closed"/>
    <x v="0"/>
  </r>
  <r>
    <s v="Marianna"/>
    <s v="CAVERNS ROAD (11)"/>
    <x v="9"/>
    <x v="2280"/>
    <n v="1"/>
    <x v="4"/>
    <x v="0"/>
    <d v="2018-06-03T18:00:19"/>
    <d v="2018-06-03T17:17:00"/>
    <x v="2"/>
    <x v="5"/>
    <n v="2599.0000002784654"/>
    <n v="43.316666671307757"/>
    <n v="43.316666671307757"/>
    <n v="1"/>
    <s v="D521187"/>
    <s v="Closed"/>
    <x v="0"/>
  </r>
  <r>
    <s v="Marianna"/>
    <s v="CAVERNS ROAD (11)"/>
    <x v="9"/>
    <x v="2281"/>
    <n v="36"/>
    <x v="1"/>
    <x v="0"/>
    <d v="2018-06-03T18:49:24"/>
    <d v="2018-06-03T18:09:00"/>
    <x v="2"/>
    <x v="5"/>
    <n v="2424.0000002318993"/>
    <n v="40.400000003864989"/>
    <n v="1454.4000001391396"/>
    <n v="1"/>
    <s v="D521193"/>
    <s v="Closed"/>
    <x v="0"/>
  </r>
  <r>
    <s v="Marianna"/>
    <s v="MARIANNA (14)"/>
    <x v="10"/>
    <x v="2282"/>
    <n v="20"/>
    <x v="1"/>
    <x v="0"/>
    <d v="2018-06-03T19:18:40"/>
    <d v="2018-06-03T18:16:00"/>
    <x v="2"/>
    <x v="5"/>
    <n v="3760.0000001024455"/>
    <n v="62.666666668374091"/>
    <n v="1253.3333333674818"/>
    <n v="1"/>
    <s v="D521195"/>
    <s v="Closed"/>
    <x v="0"/>
  </r>
  <r>
    <s v="Marianna"/>
    <s v="CAVERNS ROAD (11)"/>
    <x v="9"/>
    <x v="2283"/>
    <n v="1"/>
    <x v="1"/>
    <x v="0"/>
    <d v="2018-06-03T19:48:00"/>
    <d v="2018-06-03T18:54:00"/>
    <x v="2"/>
    <x v="5"/>
    <n v="3239.9999998742715"/>
    <n v="53.999999997904524"/>
    <n v="53.999999997904524"/>
    <n v="1"/>
    <s v="C521199"/>
    <s v="Closed"/>
    <x v="0"/>
  </r>
  <r>
    <s v="Fernandina Beach"/>
    <s v="STEPDOWN (22)"/>
    <x v="24"/>
    <x v="2284"/>
    <n v="1"/>
    <x v="1"/>
    <x v="0"/>
    <d v="2018-06-04T05:29:31"/>
    <d v="2018-06-04T04:15:00"/>
    <x v="2"/>
    <x v="5"/>
    <n v="4470.9999997168779"/>
    <n v="74.516666661947966"/>
    <n v="74.516666661947966"/>
    <n v="1"/>
    <s v="C521201"/>
    <s v="Closed"/>
    <x v="0"/>
  </r>
  <r>
    <s v="Marianna"/>
    <s v="CHIPOLA (15)"/>
    <x v="0"/>
    <x v="2285"/>
    <n v="1"/>
    <x v="7"/>
    <x v="1"/>
    <d v="2018-06-04T18:01:54"/>
    <d v="2018-06-04T14:24:00"/>
    <x v="2"/>
    <x v="5"/>
    <n v="13074.000000371598"/>
    <n v="217.9000000061933"/>
    <n v="217.9000000061933"/>
    <n v="1"/>
    <s v="D521207"/>
    <s v="Closed"/>
    <x v="0"/>
  </r>
  <r>
    <s v="Fernandina Beach"/>
    <s v="JL TERRY (23)"/>
    <x v="13"/>
    <x v="1432"/>
    <n v="1"/>
    <x v="1"/>
    <x v="0"/>
    <d v="2018-06-04T21:05:38"/>
    <d v="2018-06-04T18:15:00"/>
    <x v="2"/>
    <x v="5"/>
    <n v="10238.000000012107"/>
    <n v="170.63333333353512"/>
    <n v="170.63333333353512"/>
    <n v="1"/>
    <s v="C521209"/>
    <s v="Closed"/>
    <x v="0"/>
  </r>
  <r>
    <s v="Fernandina Beach"/>
    <s v="JL TERRY (23)"/>
    <x v="18"/>
    <x v="366"/>
    <n v="27"/>
    <x v="4"/>
    <x v="0"/>
    <d v="2018-06-05T03:07:38"/>
    <d v="2018-06-05T01:22:00"/>
    <x v="2"/>
    <x v="5"/>
    <n v="6338.0000005010515"/>
    <n v="105.63333334168419"/>
    <n v="2852.1000002254732"/>
    <n v="1"/>
    <s v="D521214"/>
    <s v="Closed"/>
    <x v="0"/>
  </r>
  <r>
    <s v="Fernandina Beach"/>
    <s v="AIP (24)"/>
    <x v="30"/>
    <x v="2286"/>
    <n v="1"/>
    <x v="0"/>
    <x v="1"/>
    <d v="2018-06-05T11:37:00"/>
    <d v="2018-06-05T09:53:00"/>
    <x v="2"/>
    <x v="5"/>
    <n v="6239.9999995948747"/>
    <n v="103.99999999324791"/>
    <n v="103.99999999324791"/>
    <n v="1"/>
    <s v="C521215"/>
    <s v="Closed"/>
    <x v="0"/>
  </r>
  <r>
    <s v="Fernandina Beach"/>
    <s v="JL TERRY (23)"/>
    <x v="34"/>
    <x v="2287"/>
    <n v="1"/>
    <x v="2"/>
    <x v="0"/>
    <d v="2018-10-06T08:46:00"/>
    <d v="2018-10-06T07:14:00"/>
    <x v="2"/>
    <x v="9"/>
    <n v="5519.9999997625127"/>
    <n v="91.999999996041879"/>
    <n v="91.999999996041879"/>
    <n v="1"/>
    <s v="C525801"/>
    <s v="Closed"/>
    <x v="0"/>
  </r>
  <r>
    <s v="Marianna"/>
    <s v="BLOUNTSTOWN (18)"/>
    <x v="32"/>
    <x v="1134"/>
    <n v="1056"/>
    <x v="11"/>
    <x v="0"/>
    <d v="2018-06-05T16:44:21"/>
    <d v="2018-06-05T15:44:00"/>
    <x v="2"/>
    <x v="5"/>
    <n v="3621.0000002989545"/>
    <n v="60.350000004982576"/>
    <n v="63729.6000052616"/>
    <n v="1"/>
    <s v="D521315"/>
    <s v="Closed"/>
    <x v="0"/>
  </r>
  <r>
    <s v="Marianna"/>
    <s v="CAVERNS ROAD (11)"/>
    <x v="9"/>
    <x v="956"/>
    <n v="15"/>
    <x v="1"/>
    <x v="0"/>
    <d v="2018-06-05T20:35:37"/>
    <d v="2018-06-05T19:19:00"/>
    <x v="2"/>
    <x v="5"/>
    <n v="4597.0000002533197"/>
    <n v="76.616666670888662"/>
    <n v="1149.2500000633299"/>
    <n v="1"/>
    <s v="D521358"/>
    <s v="Closed"/>
    <x v="0"/>
  </r>
  <r>
    <s v="Marianna"/>
    <s v="CHIPOLA (15)"/>
    <x v="1"/>
    <x v="2288"/>
    <n v="3"/>
    <x v="1"/>
    <x v="0"/>
    <d v="2018-06-06T02:39:50"/>
    <d v="2018-06-06T01:06:00"/>
    <x v="2"/>
    <x v="5"/>
    <n v="5630.0000003306195"/>
    <n v="93.833333338843659"/>
    <n v="281.50000001653098"/>
    <n v="1"/>
    <s v="D521360"/>
    <s v="Closed"/>
    <x v="0"/>
  </r>
  <r>
    <s v="Marianna"/>
    <s v="MARIANNA (14)"/>
    <x v="10"/>
    <x v="2289"/>
    <n v="1"/>
    <x v="5"/>
    <x v="0"/>
    <d v="2018-06-06T10:28:00"/>
    <d v="2018-06-06T09:37:00"/>
    <x v="2"/>
    <x v="5"/>
    <n v="3060.0000005448237"/>
    <n v="51.000000009080395"/>
    <n v="51.000000009080395"/>
    <n v="1"/>
    <s v="C521361"/>
    <s v="Closed"/>
    <x v="0"/>
  </r>
  <r>
    <s v="Marianna"/>
    <s v="CAVERNS ROAD (11)"/>
    <x v="9"/>
    <x v="2290"/>
    <n v="239"/>
    <x v="1"/>
    <x v="0"/>
    <d v="2018-06-06T14:28:57"/>
    <d v="2018-06-06T13:23:00"/>
    <x v="2"/>
    <x v="5"/>
    <n v="3957.000000262633"/>
    <n v="65.950000004377216"/>
    <n v="15762.050001046155"/>
    <n v="1"/>
    <s v="D521388"/>
    <s v="Closed"/>
    <x v="0"/>
  </r>
  <r>
    <s v="Fernandina Beach"/>
    <s v="JL TERRY (23)"/>
    <x v="18"/>
    <x v="2291"/>
    <n v="2"/>
    <x v="4"/>
    <x v="0"/>
    <d v="2018-06-06T18:07:21"/>
    <d v="2018-06-06T15:55:00"/>
    <x v="2"/>
    <x v="5"/>
    <n v="7940.9999999217689"/>
    <n v="132.34999999869615"/>
    <n v="264.6999999973923"/>
    <n v="1"/>
    <s v="D521398"/>
    <s v="Closed"/>
    <x v="0"/>
  </r>
  <r>
    <s v="Marianna"/>
    <s v="MARIANNA (14)"/>
    <x v="15"/>
    <x v="2292"/>
    <n v="2"/>
    <x v="5"/>
    <x v="0"/>
    <d v="2018-06-07T08:41:43"/>
    <d v="2018-06-07T07:44:00"/>
    <x v="2"/>
    <x v="5"/>
    <n v="3462.9999998258427"/>
    <n v="57.716666663764045"/>
    <n v="115.43333332752809"/>
    <n v="1"/>
    <s v="D521401"/>
    <s v="Closed"/>
    <x v="0"/>
  </r>
  <r>
    <s v="Marianna"/>
    <s v="CHIPOLA (15)"/>
    <x v="1"/>
    <x v="2293"/>
    <n v="1"/>
    <x v="5"/>
    <x v="0"/>
    <d v="2018-06-07T09:12:18"/>
    <d v="2018-06-07T08:06:00"/>
    <x v="2"/>
    <x v="5"/>
    <n v="3978.0000001424924"/>
    <n v="66.300000002374873"/>
    <n v="66.300000002374873"/>
    <n v="1"/>
    <s v="D521402"/>
    <s v="Closed"/>
    <x v="0"/>
  </r>
  <r>
    <s v="Marianna"/>
    <s v="CHIPOLA (15)"/>
    <x v="0"/>
    <x v="472"/>
    <n v="27"/>
    <x v="6"/>
    <x v="0"/>
    <d v="2018-06-07T12:24:57"/>
    <d v="2018-06-07T11:35:00"/>
    <x v="2"/>
    <x v="5"/>
    <n v="2996.9999996479601"/>
    <n v="49.949999994132668"/>
    <n v="1348.649999841582"/>
    <n v="1"/>
    <s v="D521405"/>
    <s v="Closed"/>
    <x v="0"/>
  </r>
  <r>
    <s v="Marianna"/>
    <s v="MARIANNA (14)"/>
    <x v="5"/>
    <x v="2232"/>
    <n v="125"/>
    <x v="1"/>
    <x v="0"/>
    <d v="2018-06-07T13:06:40"/>
    <d v="2018-06-07T12:33:00"/>
    <x v="2"/>
    <x v="5"/>
    <n v="2020.0000000884756"/>
    <n v="33.666666668141261"/>
    <n v="4208.3333335176576"/>
    <n v="1"/>
    <s v="D521427"/>
    <s v="Closed"/>
    <x v="0"/>
  </r>
  <r>
    <s v="Fernandina Beach"/>
    <s v="JL TERRY (23)"/>
    <x v="18"/>
    <x v="1910"/>
    <n v="111"/>
    <x v="4"/>
    <x v="0"/>
    <d v="2018-06-08T03:51:19"/>
    <d v="2018-06-08T01:10:00"/>
    <x v="2"/>
    <x v="5"/>
    <n v="9679.0000000968575"/>
    <n v="161.31666666828096"/>
    <n v="17906.150000179186"/>
    <n v="1"/>
    <s v="D521441"/>
    <s v="Closed"/>
    <x v="0"/>
  </r>
  <r>
    <s v="Fernandina Beach"/>
    <s v="JL TERRY (23)"/>
    <x v="34"/>
    <x v="2294"/>
    <n v="1"/>
    <x v="2"/>
    <x v="0"/>
    <d v="2018-10-06T08:46:00"/>
    <d v="2018-10-06T07:50:00"/>
    <x v="2"/>
    <x v="9"/>
    <n v="3359.9999996367842"/>
    <n v="55.999999993946403"/>
    <n v="55.999999993946403"/>
    <n v="1"/>
    <s v="C525803"/>
    <s v="Closed"/>
    <x v="0"/>
  </r>
  <r>
    <s v="Fernandina Beach"/>
    <s v="AIP (24)"/>
    <x v="2"/>
    <x v="688"/>
    <n v="95"/>
    <x v="4"/>
    <x v="0"/>
    <d v="2018-06-08T06:49:06"/>
    <d v="2018-06-08T04:21:00"/>
    <x v="2"/>
    <x v="5"/>
    <n v="8886.000000173226"/>
    <n v="148.1000000028871"/>
    <n v="14069.500000274274"/>
    <n v="1"/>
    <s v="D521449"/>
    <s v="Closed"/>
    <x v="0"/>
  </r>
  <r>
    <s v="Marianna"/>
    <s v="CAVERNS ROAD (11)"/>
    <x v="8"/>
    <x v="2295"/>
    <n v="3"/>
    <x v="6"/>
    <x v="0"/>
    <d v="2018-06-08T11:12:20"/>
    <d v="2018-06-08T10:06:00"/>
    <x v="2"/>
    <x v="5"/>
    <n v="3979.9999999813735"/>
    <n v="66.333333333022892"/>
    <n v="198.99999999906868"/>
    <n v="1"/>
    <s v="D521453"/>
    <s v="Closed"/>
    <x v="0"/>
  </r>
  <r>
    <s v="Fernandina Beach"/>
    <s v="STEPDOWN (22)"/>
    <x v="14"/>
    <x v="2296"/>
    <n v="1"/>
    <x v="1"/>
    <x v="0"/>
    <d v="2018-06-08T13:33:23"/>
    <d v="2018-06-08T12:51:00"/>
    <x v="2"/>
    <x v="5"/>
    <n v="2543.0000003892928"/>
    <n v="42.383333339821547"/>
    <n v="42.383333339821547"/>
    <n v="1"/>
    <s v="C521455"/>
    <s v="Closed"/>
    <x v="0"/>
  </r>
  <r>
    <s v="Marianna"/>
    <s v="MARIANNA (14)"/>
    <x v="10"/>
    <x v="943"/>
    <n v="13"/>
    <x v="4"/>
    <x v="0"/>
    <d v="2018-06-08T14:19:37"/>
    <d v="2018-06-08T13:42:00"/>
    <x v="2"/>
    <x v="5"/>
    <n v="2257.0000001695007"/>
    <n v="37.616666669491678"/>
    <n v="489.01666670339182"/>
    <n v="1"/>
    <s v="D521457"/>
    <s v="Closed"/>
    <x v="0"/>
  </r>
  <r>
    <s v="Marianna"/>
    <s v="MARIANNA (14)"/>
    <x v="16"/>
    <x v="2297"/>
    <n v="1"/>
    <x v="5"/>
    <x v="0"/>
    <d v="2018-06-08T16:18:51"/>
    <d v="2018-06-08T15:31:00"/>
    <x v="2"/>
    <x v="5"/>
    <n v="2871.0000003688037"/>
    <n v="47.850000006146729"/>
    <n v="47.850000006146729"/>
    <n v="1"/>
    <s v="D521459"/>
    <s v="Closed"/>
    <x v="0"/>
  </r>
  <r>
    <s v="Marianna"/>
    <s v="MARIANNA (14)"/>
    <x v="15"/>
    <x v="2298"/>
    <n v="1"/>
    <x v="5"/>
    <x v="0"/>
    <d v="2018-06-08T20:15:07"/>
    <d v="2018-06-08T19:28:00"/>
    <x v="2"/>
    <x v="5"/>
    <n v="2826.9999995129183"/>
    <n v="47.116666658548638"/>
    <n v="47.116666658548638"/>
    <n v="1"/>
    <s v="D521462"/>
    <s v="Closed"/>
    <x v="0"/>
  </r>
  <r>
    <s v="Marianna"/>
    <s v="CHIPOLA (15)"/>
    <x v="3"/>
    <x v="2299"/>
    <n v="3"/>
    <x v="5"/>
    <x v="0"/>
    <d v="2018-06-09T09:48:47"/>
    <d v="2018-06-09T08:42:00"/>
    <x v="2"/>
    <x v="5"/>
    <n v="4007.0000000065193"/>
    <n v="66.783333333441988"/>
    <n v="200.35000000032596"/>
    <n v="1"/>
    <s v="D521465"/>
    <s v="Closed"/>
    <x v="0"/>
  </r>
  <r>
    <s v="Marianna"/>
    <s v="CHIPOLA (15)"/>
    <x v="4"/>
    <x v="2300"/>
    <n v="9"/>
    <x v="1"/>
    <x v="0"/>
    <d v="2018-06-09T10:40:28"/>
    <d v="2018-06-09T09:57:00"/>
    <x v="2"/>
    <x v="5"/>
    <n v="2607.9999998677522"/>
    <n v="43.466666664462537"/>
    <n v="391.19999998016283"/>
    <n v="1"/>
    <s v="D521467"/>
    <s v="Closed"/>
    <x v="0"/>
  </r>
  <r>
    <s v="Marianna"/>
    <s v="ALTHA (12)"/>
    <x v="7"/>
    <x v="92"/>
    <n v="314"/>
    <x v="1"/>
    <x v="0"/>
    <d v="2018-06-10T00:11:47"/>
    <d v="2018-06-09T18:57:00"/>
    <x v="2"/>
    <x v="5"/>
    <n v="18887.000000104308"/>
    <n v="314.7833333350718"/>
    <n v="98841.966667212546"/>
    <n v="1"/>
    <s v="D521493"/>
    <s v="Closed"/>
    <x v="0"/>
  </r>
  <r>
    <s v="Marianna"/>
    <s v="CHIPOLA (15)"/>
    <x v="3"/>
    <x v="440"/>
    <n v="190"/>
    <x v="1"/>
    <x v="0"/>
    <d v="2018-06-09T20:00:41"/>
    <d v="2018-06-09T19:10:00"/>
    <x v="2"/>
    <x v="5"/>
    <n v="3040.9999998752028"/>
    <n v="50.68333333125338"/>
    <n v="9629.8333329381421"/>
    <n v="1"/>
    <s v="D521521"/>
    <s v="Closed"/>
    <x v="0"/>
  </r>
  <r>
    <s v="Marianna"/>
    <s v="MARIANNA (14)"/>
    <x v="5"/>
    <x v="2301"/>
    <n v="68"/>
    <x v="1"/>
    <x v="0"/>
    <d v="2018-06-09T20:17:07"/>
    <d v="2018-06-09T19:12:00"/>
    <x v="2"/>
    <x v="5"/>
    <n v="3906.9999998901039"/>
    <n v="65.116666664835066"/>
    <n v="4427.9333332087845"/>
    <n v="1"/>
    <s v="D521529"/>
    <s v="Closed"/>
    <x v="0"/>
  </r>
  <r>
    <s v="Marianna"/>
    <s v="CHIPOLA (15)"/>
    <x v="4"/>
    <x v="90"/>
    <n v="2"/>
    <x v="1"/>
    <x v="0"/>
    <d v="2018-06-09T22:17:29"/>
    <d v="2018-06-09T19:35:00"/>
    <x v="2"/>
    <x v="5"/>
    <n v="9749.000000115484"/>
    <n v="162.48333333525807"/>
    <n v="324.96666667051613"/>
    <n v="1"/>
    <s v="D521563"/>
    <s v="Closed"/>
    <x v="0"/>
  </r>
  <r>
    <s v="Marianna"/>
    <s v="CHIPOLA (15)"/>
    <x v="1"/>
    <x v="457"/>
    <n v="9"/>
    <x v="1"/>
    <x v="0"/>
    <d v="2018-06-09T21:05:08"/>
    <d v="2018-06-09T19:42:00"/>
    <x v="2"/>
    <x v="5"/>
    <n v="4987.9999998724088"/>
    <n v="83.133333331206813"/>
    <n v="748.19999998086132"/>
    <n v="1"/>
    <s v="D521549"/>
    <s v="Closed"/>
    <x v="0"/>
  </r>
  <r>
    <s v="Marianna"/>
    <s v="CHIPOLA (15)"/>
    <x v="4"/>
    <x v="2302"/>
    <n v="1"/>
    <x v="1"/>
    <x v="0"/>
    <d v="2018-06-09T21:27:03"/>
    <d v="2018-06-09T20:06:00"/>
    <x v="2"/>
    <x v="5"/>
    <n v="4862.999999569729"/>
    <n v="81.049999992828816"/>
    <n v="81.049999992828816"/>
    <n v="1"/>
    <s v="C521522"/>
    <s v="Closed"/>
    <x v="0"/>
  </r>
  <r>
    <s v="Marianna"/>
    <s v="BLOUNTSTOWN (18)"/>
    <x v="17"/>
    <x v="2019"/>
    <n v="90"/>
    <x v="1"/>
    <x v="0"/>
    <d v="2018-06-10T00:51:20"/>
    <d v="2018-06-09T20:16:00"/>
    <x v="2"/>
    <x v="5"/>
    <n v="16519.999999995343"/>
    <n v="275.33333333325572"/>
    <n v="24779.999999993015"/>
    <n v="1"/>
    <s v="D521577"/>
    <s v="Closed"/>
    <x v="0"/>
  </r>
  <r>
    <s v="Marianna"/>
    <s v="BLOUNTSTOWN (18)"/>
    <x v="17"/>
    <x v="2303"/>
    <n v="3"/>
    <x v="1"/>
    <x v="0"/>
    <d v="2018-06-10T00:50:15"/>
    <d v="2018-06-09T20:46:00"/>
    <x v="2"/>
    <x v="5"/>
    <n v="14655.000000307336"/>
    <n v="244.25000000512227"/>
    <n v="732.75000001536682"/>
    <n v="1"/>
    <s v="D521576"/>
    <s v="Closed"/>
    <x v="0"/>
  </r>
  <r>
    <s v="Marianna"/>
    <s v="ALTHA (12)"/>
    <x v="7"/>
    <x v="2304"/>
    <n v="1"/>
    <x v="7"/>
    <x v="0"/>
    <d v="2018-06-10T00:10:35"/>
    <d v="2018-06-09T21:01:00"/>
    <x v="2"/>
    <x v="5"/>
    <n v="11374.999999883585"/>
    <n v="189.58333333139308"/>
    <n v="189.58333333139308"/>
    <n v="1"/>
    <s v="D521575"/>
    <s v="Closed"/>
    <x v="0"/>
  </r>
  <r>
    <s v="Marianna"/>
    <s v="BLOUNTSTOWN (18)"/>
    <x v="17"/>
    <x v="2305"/>
    <n v="3"/>
    <x v="7"/>
    <x v="0"/>
    <d v="2018-06-10T08:05:13"/>
    <d v="2018-06-10T06:49:00"/>
    <x v="2"/>
    <x v="5"/>
    <n v="4572.9999996721745"/>
    <n v="76.216666661202908"/>
    <n v="228.64999998360872"/>
    <n v="1"/>
    <s v="D521581"/>
    <s v="Closed"/>
    <x v="0"/>
  </r>
  <r>
    <s v="Fernandina Beach"/>
    <s v="STEPDOWN (22)"/>
    <x v="24"/>
    <x v="1564"/>
    <n v="1"/>
    <x v="2"/>
    <x v="0"/>
    <d v="2018-10-08T04:52:00"/>
    <d v="2018-10-08T03:31:00"/>
    <x v="2"/>
    <x v="9"/>
    <n v="4860.0000001257285"/>
    <n v="81.000000002095476"/>
    <n v="81.000000002095476"/>
    <n v="1"/>
    <s v="C525816"/>
    <s v="Closed"/>
    <x v="0"/>
  </r>
  <r>
    <s v="Marianna"/>
    <s v="ALTHA (12)"/>
    <x v="6"/>
    <x v="2306"/>
    <n v="1"/>
    <x v="5"/>
    <x v="0"/>
    <d v="2018-06-10T16:56:29"/>
    <d v="2018-06-10T15:49:00"/>
    <x v="2"/>
    <x v="5"/>
    <n v="4048.999999766238"/>
    <n v="67.483333329437301"/>
    <n v="67.483333329437301"/>
    <n v="1"/>
    <s v="D521590"/>
    <s v="Closed"/>
    <x v="0"/>
  </r>
  <r>
    <s v="Marianna"/>
    <s v="MARIANNA (14)"/>
    <x v="16"/>
    <x v="119"/>
    <n v="16"/>
    <x v="1"/>
    <x v="0"/>
    <d v="2018-06-10T22:41:45"/>
    <d v="2018-06-10T21:29:00"/>
    <x v="2"/>
    <x v="5"/>
    <n v="4365.000000083819"/>
    <n v="72.750000001396984"/>
    <n v="1164.0000000223517"/>
    <n v="1"/>
    <s v="D521597"/>
    <s v="Closed"/>
    <x v="0"/>
  </r>
  <r>
    <s v="Marianna"/>
    <s v="MARIANNA (14)"/>
    <x v="5"/>
    <x v="2307"/>
    <n v="2"/>
    <x v="1"/>
    <x v="0"/>
    <d v="2018-06-11T05:48:11"/>
    <d v="2018-06-11T04:14:00"/>
    <x v="2"/>
    <x v="5"/>
    <n v="5651.0000002104789"/>
    <n v="94.183333336841315"/>
    <n v="188.36666667368263"/>
    <n v="1"/>
    <s v="D521599"/>
    <s v="Closed"/>
    <x v="0"/>
  </r>
  <r>
    <s v="Marianna"/>
    <s v="CHIPOLA (15)"/>
    <x v="0"/>
    <x v="402"/>
    <n v="1"/>
    <x v="1"/>
    <x v="0"/>
    <d v="2018-06-11T13:15:39"/>
    <d v="2018-06-11T08:16:00"/>
    <x v="2"/>
    <x v="5"/>
    <n v="17978.999999701045"/>
    <n v="299.64999999501742"/>
    <n v="299.64999999501742"/>
    <n v="1"/>
    <s v="D521613"/>
    <s v="Closed"/>
    <x v="0"/>
  </r>
  <r>
    <s v="Marianna"/>
    <s v="CHIPOLA (15)"/>
    <x v="0"/>
    <x v="2308"/>
    <n v="3"/>
    <x v="1"/>
    <x v="0"/>
    <d v="2018-06-11T09:47:49"/>
    <d v="2018-06-11T09:15:00"/>
    <x v="2"/>
    <x v="5"/>
    <n v="1969.0000001108274"/>
    <n v="32.81666666851379"/>
    <n v="98.450000005541369"/>
    <n v="1"/>
    <s v="D521602"/>
    <s v="Closed"/>
    <x v="0"/>
  </r>
  <r>
    <s v="Marianna"/>
    <s v="CHIPOLA (15)"/>
    <x v="3"/>
    <x v="1306"/>
    <n v="4"/>
    <x v="1"/>
    <x v="0"/>
    <d v="2018-06-11T12:28:33"/>
    <d v="2018-06-11T09:51:00"/>
    <x v="2"/>
    <x v="5"/>
    <n v="9453.0000000726432"/>
    <n v="157.55000000121072"/>
    <n v="630.20000000484288"/>
    <n v="1"/>
    <s v="D521610"/>
    <s v="Closed"/>
    <x v="0"/>
  </r>
  <r>
    <s v="Marianna"/>
    <s v="CAVERNS ROAD (11)"/>
    <x v="9"/>
    <x v="2309"/>
    <n v="2"/>
    <x v="1"/>
    <x v="0"/>
    <d v="2018-06-11T12:00:46"/>
    <d v="2018-06-11T11:20:00"/>
    <x v="2"/>
    <x v="5"/>
    <n v="2446.0000003455207"/>
    <n v="40.766666672425345"/>
    <n v="81.533333344850689"/>
    <n v="1"/>
    <s v="D521609"/>
    <s v="Closed"/>
    <x v="0"/>
  </r>
  <r>
    <s v="Marianna"/>
    <s v="CHIPOLA (15)"/>
    <x v="1"/>
    <x v="2310"/>
    <n v="1"/>
    <x v="5"/>
    <x v="0"/>
    <d v="2018-06-11T12:50:19"/>
    <d v="2018-06-11T12:19:00"/>
    <x v="2"/>
    <x v="5"/>
    <n v="1878.9999998174608"/>
    <n v="31.316666663624346"/>
    <n v="31.316666663624346"/>
    <n v="1"/>
    <s v="D521612"/>
    <s v="Closed"/>
    <x v="0"/>
  </r>
  <r>
    <s v="Marianna"/>
    <s v="CHIPOLA (15)"/>
    <x v="3"/>
    <x v="2311"/>
    <n v="9"/>
    <x v="1"/>
    <x v="0"/>
    <d v="2018-06-11T16:29:11"/>
    <d v="2018-06-11T15:31:00"/>
    <x v="2"/>
    <x v="5"/>
    <n v="3491.0000000847504"/>
    <n v="58.183333334745839"/>
    <n v="523.65000001271255"/>
    <n v="1"/>
    <s v="D521617"/>
    <s v="Closed"/>
    <x v="0"/>
  </r>
  <r>
    <s v="Fernandina Beach"/>
    <s v="AIP (24)"/>
    <x v="11"/>
    <x v="620"/>
    <n v="1"/>
    <x v="1"/>
    <x v="0"/>
    <d v="2018-06-11T22:09:00"/>
    <d v="2018-06-11T19:18:00"/>
    <x v="2"/>
    <x v="5"/>
    <n v="10260.000000125729"/>
    <n v="171.00000000209548"/>
    <n v="171.00000000209548"/>
    <n v="1"/>
    <s v="C521621"/>
    <s v="Closed"/>
    <x v="0"/>
  </r>
  <r>
    <s v="Marianna"/>
    <s v="ALTHA (12)"/>
    <x v="7"/>
    <x v="2312"/>
    <n v="2"/>
    <x v="5"/>
    <x v="0"/>
    <d v="2018-06-11T22:50:32"/>
    <d v="2018-06-11T21:42:00"/>
    <x v="2"/>
    <x v="5"/>
    <n v="4112.0000000344589"/>
    <n v="68.533333333907649"/>
    <n v="137.0666666678153"/>
    <n v="1"/>
    <s v="D521623"/>
    <s v="Closed"/>
    <x v="0"/>
  </r>
  <r>
    <s v="Marianna"/>
    <s v="MARIANNA (14)"/>
    <x v="10"/>
    <x v="2313"/>
    <n v="4"/>
    <x v="1"/>
    <x v="0"/>
    <d v="2018-06-12T21:55:52"/>
    <d v="2018-06-12T20:58:00"/>
    <x v="2"/>
    <x v="5"/>
    <n v="3472.0000000437722"/>
    <n v="57.866666667396203"/>
    <n v="231.46666666958481"/>
    <n v="1"/>
    <s v="D521630"/>
    <s v="Closed"/>
    <x v="0"/>
  </r>
  <r>
    <s v="Fernandina Beach"/>
    <s v="AIP (24)"/>
    <x v="11"/>
    <x v="1997"/>
    <n v="1"/>
    <x v="1"/>
    <x v="0"/>
    <d v="2018-06-13T10:23:00"/>
    <d v="2018-06-13T09:19:00"/>
    <x v="2"/>
    <x v="5"/>
    <n v="3839.9999999441206"/>
    <n v="63.999999999068677"/>
    <n v="63.999999999068677"/>
    <n v="1"/>
    <s v="C521634"/>
    <s v="Closed"/>
    <x v="0"/>
  </r>
  <r>
    <s v="Fernandina Beach"/>
    <s v="JL TERRY (23)"/>
    <x v="18"/>
    <x v="2314"/>
    <n v="6"/>
    <x v="2"/>
    <x v="0"/>
    <d v="2018-10-10T16:08:41"/>
    <d v="2018-10-10T15:37:00"/>
    <x v="2"/>
    <x v="9"/>
    <n v="1901.0000005597249"/>
    <n v="31.683333342662081"/>
    <n v="190.10000005597249"/>
    <n v="1"/>
    <s v="D526082"/>
    <s v="Closed"/>
    <x v="0"/>
  </r>
  <r>
    <s v="Marianna"/>
    <s v="MARIANNA (14)"/>
    <x v="5"/>
    <x v="1767"/>
    <n v="2"/>
    <x v="1"/>
    <x v="0"/>
    <d v="2018-06-13T21:50:13"/>
    <d v="2018-06-13T20:46:00"/>
    <x v="2"/>
    <x v="5"/>
    <n v="3853.0000004684553"/>
    <n v="64.216666674474254"/>
    <n v="128.43333334894851"/>
    <n v="1"/>
    <s v="D521651"/>
    <s v="Closed"/>
    <x v="0"/>
  </r>
  <r>
    <s v="Marianna"/>
    <s v="MARIANNA (14)"/>
    <x v="10"/>
    <x v="2315"/>
    <n v="2"/>
    <x v="5"/>
    <x v="0"/>
    <d v="2018-06-14T11:26:00"/>
    <d v="2018-06-14T10:31:00"/>
    <x v="2"/>
    <x v="5"/>
    <n v="3300.0000000698492"/>
    <n v="55.000000001164153"/>
    <n v="110.00000000232831"/>
    <n v="1"/>
    <s v="D521657"/>
    <s v="Closed"/>
    <x v="0"/>
  </r>
  <r>
    <s v="Marianna"/>
    <s v="CHIPOLA (15)"/>
    <x v="3"/>
    <x v="2316"/>
    <n v="1"/>
    <x v="5"/>
    <x v="0"/>
    <d v="2018-06-14T11:29:00"/>
    <d v="2018-06-14T10:51:00"/>
    <x v="2"/>
    <x v="5"/>
    <n v="2280.000000516884"/>
    <n v="38.000000008614734"/>
    <n v="38.000000008614734"/>
    <n v="1"/>
    <s v="D521658"/>
    <s v="Closed"/>
    <x v="0"/>
  </r>
  <r>
    <s v="Marianna"/>
    <s v="MARIANNA (14)"/>
    <x v="16"/>
    <x v="2317"/>
    <n v="2"/>
    <x v="5"/>
    <x v="0"/>
    <d v="2018-06-14T12:21:32"/>
    <d v="2018-06-14T11:50:00"/>
    <x v="2"/>
    <x v="5"/>
    <n v="1892.0000003417954"/>
    <n v="31.533333339029923"/>
    <n v="63.066666678059846"/>
    <n v="1"/>
    <s v="D521656"/>
    <s v="Closed"/>
    <x v="0"/>
  </r>
  <r>
    <s v="Marianna"/>
    <s v="CAVERNS ROAD (11)"/>
    <x v="9"/>
    <x v="2131"/>
    <n v="10"/>
    <x v="1"/>
    <x v="0"/>
    <d v="2018-06-15T05:59:36"/>
    <d v="2018-06-15T04:52:00"/>
    <x v="2"/>
    <x v="5"/>
    <n v="4056.0000001452863"/>
    <n v="67.600000002421439"/>
    <n v="676.00000002421439"/>
    <n v="1"/>
    <s v="D521664"/>
    <s v="Closed"/>
    <x v="0"/>
  </r>
  <r>
    <s v="Marianna"/>
    <s v="MARIANNA (14)"/>
    <x v="10"/>
    <x v="2318"/>
    <n v="2"/>
    <x v="1"/>
    <x v="0"/>
    <d v="2018-06-15T08:02:32"/>
    <d v="2018-06-15T07:11:00"/>
    <x v="2"/>
    <x v="5"/>
    <n v="3091.999999852851"/>
    <n v="51.533333330880851"/>
    <n v="103.0666666617617"/>
    <n v="1"/>
    <s v="D521666"/>
    <s v="Closed"/>
    <x v="0"/>
  </r>
  <r>
    <s v="Marianna"/>
    <s v="CAVERNS ROAD (11)"/>
    <x v="8"/>
    <x v="2319"/>
    <n v="1"/>
    <x v="5"/>
    <x v="0"/>
    <d v="2018-06-15T09:59:48"/>
    <d v="2018-06-15T09:06:00"/>
    <x v="2"/>
    <x v="5"/>
    <n v="3228.0000002123415"/>
    <n v="53.800000003539026"/>
    <n v="53.800000003539026"/>
    <n v="1"/>
    <s v="D521682"/>
    <s v="Closed"/>
    <x v="0"/>
  </r>
  <r>
    <s v="Marianna"/>
    <s v="CHIPOLA (15)"/>
    <x v="0"/>
    <x v="2116"/>
    <n v="29"/>
    <x v="1"/>
    <x v="0"/>
    <d v="2018-06-15T10:40:53"/>
    <d v="2018-06-15T09:23:00"/>
    <x v="2"/>
    <x v="5"/>
    <n v="4672.9999997885898"/>
    <n v="77.88333332980983"/>
    <n v="2258.6166665644851"/>
    <n v="1"/>
    <s v="D521679"/>
    <s v="Closed"/>
    <x v="0"/>
  </r>
  <r>
    <s v="Marianna"/>
    <s v="CHIPOLA (15)"/>
    <x v="0"/>
    <x v="472"/>
    <n v="26"/>
    <x v="0"/>
    <x v="0"/>
    <d v="2018-06-15T09:32:00"/>
    <d v="2018-06-15T09:25:00"/>
    <x v="2"/>
    <x v="5"/>
    <n v="420.00000011175871"/>
    <n v="7.0000000018626451"/>
    <n v="182.00000004842877"/>
    <n v="1"/>
    <s v="D521678"/>
    <s v="Closed"/>
    <x v="0"/>
  </r>
  <r>
    <s v="Marianna"/>
    <s v="MARIANNA (14)"/>
    <x v="16"/>
    <x v="461"/>
    <n v="24"/>
    <x v="7"/>
    <x v="0"/>
    <d v="2018-06-15T11:46:59"/>
    <d v="2018-06-15T09:29:00"/>
    <x v="2"/>
    <x v="5"/>
    <n v="8278.9999997243285"/>
    <n v="137.98333332873881"/>
    <n v="3311.5999998897314"/>
    <n v="1"/>
    <s v="D521697"/>
    <s v="Closed"/>
    <x v="0"/>
  </r>
  <r>
    <s v="Marianna"/>
    <s v="ALTHA (12)"/>
    <x v="7"/>
    <x v="2320"/>
    <n v="1"/>
    <x v="7"/>
    <x v="0"/>
    <d v="2018-06-15T12:29:50"/>
    <d v="2018-06-15T09:53:00"/>
    <x v="2"/>
    <x v="5"/>
    <n v="9409.9999994505197"/>
    <n v="156.83333332417533"/>
    <n v="156.83333332417533"/>
    <n v="1"/>
    <s v="D521708"/>
    <s v="Closed"/>
    <x v="0"/>
  </r>
  <r>
    <s v="Marianna"/>
    <s v="CHIPOLA (15)"/>
    <x v="3"/>
    <x v="2092"/>
    <n v="18"/>
    <x v="1"/>
    <x v="0"/>
    <d v="2018-06-15T11:02:50"/>
    <d v="2018-06-15T09:59:00"/>
    <x v="2"/>
    <x v="5"/>
    <n v="3829.9999994924292"/>
    <n v="63.83333332487382"/>
    <n v="1148.9999998477288"/>
    <n v="1"/>
    <s v="D521687"/>
    <s v="Closed"/>
    <x v="0"/>
  </r>
  <r>
    <s v="Marianna"/>
    <s v="CHIPOLA (15)"/>
    <x v="4"/>
    <x v="15"/>
    <n v="26"/>
    <x v="1"/>
    <x v="0"/>
    <d v="2018-06-15T11:46:44"/>
    <d v="2018-06-15T10:56:00"/>
    <x v="2"/>
    <x v="5"/>
    <n v="3043.9999999478459"/>
    <n v="50.733333332464099"/>
    <n v="1319.0666666440666"/>
    <n v="1"/>
    <s v="D521695"/>
    <s v="Closed"/>
    <x v="0"/>
  </r>
  <r>
    <s v="Marianna"/>
    <s v="MARIANNA (14)"/>
    <x v="5"/>
    <x v="2321"/>
    <n v="2"/>
    <x v="3"/>
    <x v="0"/>
    <d v="2018-06-15T12:28:14"/>
    <d v="2018-06-15T11:19:00"/>
    <x v="2"/>
    <x v="5"/>
    <n v="4153.9999997941777"/>
    <n v="69.233333329902962"/>
    <n v="138.46666665980592"/>
    <n v="1"/>
    <s v="D521710"/>
    <s v="Closed"/>
    <x v="0"/>
  </r>
  <r>
    <s v="Marianna"/>
    <s v="CHIPOLA (15)"/>
    <x v="4"/>
    <x v="220"/>
    <n v="120"/>
    <x v="7"/>
    <x v="0"/>
    <d v="2018-06-15T12:17:27"/>
    <d v="2018-06-15T11:26:00"/>
    <x v="2"/>
    <x v="5"/>
    <n v="3086.9999999413267"/>
    <n v="51.449999999022111"/>
    <n v="6173.9999998826534"/>
    <n v="1"/>
    <s v="D521707"/>
    <s v="Closed"/>
    <x v="0"/>
  </r>
  <r>
    <s v="Marianna"/>
    <s v="CHIPOLA (15)"/>
    <x v="3"/>
    <x v="2322"/>
    <n v="8"/>
    <x v="1"/>
    <x v="0"/>
    <d v="2018-06-15T12:59:38"/>
    <d v="2018-06-15T11:34:00"/>
    <x v="2"/>
    <x v="5"/>
    <n v="5138.0000003613532"/>
    <n v="85.633333339355886"/>
    <n v="685.06666671484709"/>
    <n v="1"/>
    <s v="D521711"/>
    <s v="Closed"/>
    <x v="0"/>
  </r>
  <r>
    <s v="Marianna"/>
    <s v="MARIANNA (14)"/>
    <x v="5"/>
    <x v="2321"/>
    <n v="2"/>
    <x v="7"/>
    <x v="0"/>
    <d v="2018-06-15T14:19:21"/>
    <d v="2018-06-15T12:56:00"/>
    <x v="2"/>
    <x v="5"/>
    <n v="5000.9999997681007"/>
    <n v="83.349999996135011"/>
    <n v="166.69999999227002"/>
    <n v="1"/>
    <s v="D521716"/>
    <s v="Closed"/>
    <x v="0"/>
  </r>
  <r>
    <s v="Marianna"/>
    <s v="BLOUNTSTOWN (18)"/>
    <x v="17"/>
    <x v="2323"/>
    <n v="2"/>
    <x v="5"/>
    <x v="0"/>
    <d v="2018-06-15T14:01:46"/>
    <d v="2018-06-15T13:02:00"/>
    <x v="2"/>
    <x v="5"/>
    <n v="3585.9999996609986"/>
    <n v="59.766666661016643"/>
    <n v="119.53333332203329"/>
    <n v="1"/>
    <s v="D521715"/>
    <s v="Closed"/>
    <x v="0"/>
  </r>
  <r>
    <s v="Marianna"/>
    <s v="MARIANNA (14)"/>
    <x v="5"/>
    <x v="2324"/>
    <n v="10"/>
    <x v="1"/>
    <x v="0"/>
    <d v="2018-06-16T12:14:55"/>
    <d v="2018-06-16T09:08:00"/>
    <x v="2"/>
    <x v="5"/>
    <n v="11214.999999571592"/>
    <n v="186.91666665952653"/>
    <n v="1869.1666665952653"/>
    <n v="1"/>
    <s v="D521723"/>
    <s v="Closed"/>
    <x v="0"/>
  </r>
  <r>
    <s v="Marianna"/>
    <s v="MARIANNA (14)"/>
    <x v="16"/>
    <x v="1190"/>
    <n v="5"/>
    <x v="4"/>
    <x v="0"/>
    <d v="2018-06-16T12:15:25"/>
    <d v="2018-06-16T09:37:00"/>
    <x v="2"/>
    <x v="5"/>
    <n v="9505.0000002840534"/>
    <n v="158.41666667140089"/>
    <n v="792.08333335700445"/>
    <n v="1"/>
    <s v="D521726"/>
    <s v="Closed"/>
    <x v="0"/>
  </r>
  <r>
    <s v="Marianna"/>
    <s v="CAVERNS ROAD (11)"/>
    <x v="9"/>
    <x v="2325"/>
    <n v="1"/>
    <x v="1"/>
    <x v="0"/>
    <d v="2018-06-16T12:07:24"/>
    <d v="2018-06-16T10:17:00"/>
    <x v="2"/>
    <x v="5"/>
    <n v="6624.0000000922009"/>
    <n v="110.40000000153668"/>
    <n v="110.40000000153668"/>
    <n v="1"/>
    <s v="C521725"/>
    <s v="Closed"/>
    <x v="0"/>
  </r>
  <r>
    <s v="Marianna"/>
    <s v="MARIANNA (14)"/>
    <x v="16"/>
    <x v="415"/>
    <n v="36"/>
    <x v="1"/>
    <x v="0"/>
    <d v="2018-06-17T08:52:08"/>
    <d v="2018-06-17T06:43:00"/>
    <x v="2"/>
    <x v="5"/>
    <n v="7748.0000000679865"/>
    <n v="129.13333333446644"/>
    <n v="4648.8000000407919"/>
    <n v="1"/>
    <s v="D521739"/>
    <s v="Closed"/>
    <x v="0"/>
  </r>
  <r>
    <s v="Marianna"/>
    <s v="MARIANNA (14)"/>
    <x v="16"/>
    <x v="166"/>
    <n v="17"/>
    <x v="1"/>
    <x v="0"/>
    <d v="2018-06-17T09:31:16"/>
    <d v="2018-06-17T08:52:08"/>
    <x v="2"/>
    <x v="5"/>
    <n v="2347.9999994393438"/>
    <n v="39.133333323989064"/>
    <n v="665.26666650781408"/>
    <n v="1"/>
    <s v="D521741"/>
    <s v="Closed"/>
    <x v="0"/>
  </r>
  <r>
    <s v="Marianna"/>
    <s v="CAVERNS ROAD (11)"/>
    <x v="9"/>
    <x v="452"/>
    <n v="52"/>
    <x v="6"/>
    <x v="0"/>
    <d v="2018-06-18T04:44:47"/>
    <d v="2018-06-18T03:22:00"/>
    <x v="2"/>
    <x v="5"/>
    <n v="4966.9999999925494"/>
    <n v="82.783333333209157"/>
    <n v="4304.7333333268762"/>
    <n v="1"/>
    <s v="D521749"/>
    <s v="Closed"/>
    <x v="0"/>
  </r>
  <r>
    <s v="Marianna"/>
    <s v="ALTHA (12)"/>
    <x v="7"/>
    <x v="2326"/>
    <n v="1"/>
    <x v="5"/>
    <x v="0"/>
    <d v="2018-06-18T08:49:53"/>
    <d v="2018-06-18T07:46:00"/>
    <x v="2"/>
    <x v="5"/>
    <n v="3833.0000001937151"/>
    <n v="63.883333336561918"/>
    <n v="63.883333336561918"/>
    <n v="1"/>
    <s v="D521753"/>
    <s v="Closed"/>
    <x v="0"/>
  </r>
  <r>
    <s v="Marianna"/>
    <s v="MARIANNA (14)"/>
    <x v="5"/>
    <x v="2327"/>
    <n v="1"/>
    <x v="5"/>
    <x v="0"/>
    <d v="2018-06-18T13:04:52"/>
    <d v="2018-06-18T11:35:00"/>
    <x v="2"/>
    <x v="5"/>
    <n v="5392.0000000158325"/>
    <n v="89.866666666930541"/>
    <n v="89.866666666930541"/>
    <n v="1"/>
    <s v="D521758"/>
    <s v="Closed"/>
    <x v="0"/>
  </r>
  <r>
    <s v="Marianna"/>
    <s v="MARIANNA (14)"/>
    <x v="16"/>
    <x v="1423"/>
    <n v="1"/>
    <x v="1"/>
    <x v="0"/>
    <d v="2018-06-18T15:07:27"/>
    <d v="2018-06-18T14:19:00"/>
    <x v="2"/>
    <x v="5"/>
    <n v="2906.9999999832362"/>
    <n v="48.449999999720603"/>
    <n v="48.449999999720603"/>
    <n v="1"/>
    <s v="D521761"/>
    <s v="Closed"/>
    <x v="0"/>
  </r>
  <r>
    <s v="Marianna"/>
    <s v="BLOUNTSTOWN (18)"/>
    <x v="17"/>
    <x v="1867"/>
    <n v="13"/>
    <x v="0"/>
    <x v="0"/>
    <d v="2018-06-19T12:29:00"/>
    <d v="2018-06-19T11:19:00"/>
    <x v="2"/>
    <x v="5"/>
    <n v="4199.9999998603016"/>
    <n v="69.999999997671694"/>
    <n v="909.99999996973202"/>
    <n v="1"/>
    <s v="D521763"/>
    <s v="Closed"/>
    <x v="0"/>
  </r>
  <r>
    <s v="Marianna"/>
    <s v="BLOUNTSTOWN (18)"/>
    <x v="17"/>
    <x v="2328"/>
    <n v="1"/>
    <x v="0"/>
    <x v="0"/>
    <d v="2018-06-19T12:29:00"/>
    <d v="2018-06-19T11:29:00"/>
    <x v="2"/>
    <x v="5"/>
    <n v="3599.9999997904524"/>
    <n v="59.99999999650754"/>
    <n v="59.99999999650754"/>
    <n v="1"/>
    <s v="C521764"/>
    <s v="Closed"/>
    <x v="0"/>
  </r>
  <r>
    <s v="Fernandina Beach"/>
    <s v="JL TERRY (23)"/>
    <x v="18"/>
    <x v="2314"/>
    <n v="6"/>
    <x v="2"/>
    <x v="0"/>
    <d v="2018-10-10T19:45:12"/>
    <d v="2018-10-10T17:48:00"/>
    <x v="2"/>
    <x v="9"/>
    <n v="7031.999999913387"/>
    <n v="117.19999999855645"/>
    <n v="703.1999999913387"/>
    <n v="1"/>
    <s v="D526362"/>
    <s v="Closed"/>
    <x v="0"/>
  </r>
  <r>
    <s v="Marianna"/>
    <s v="MARIANNA (14)"/>
    <x v="5"/>
    <x v="2175"/>
    <n v="38"/>
    <x v="1"/>
    <x v="0"/>
    <d v="2018-06-21T04:20:22"/>
    <d v="2018-06-21T03:04:00"/>
    <x v="2"/>
    <x v="5"/>
    <n v="4581.9999998901039"/>
    <n v="76.366666664835066"/>
    <n v="2901.9333332637325"/>
    <n v="1"/>
    <s v="D521774"/>
    <s v="Closed"/>
    <x v="0"/>
  </r>
  <r>
    <s v="Marianna"/>
    <s v="BLOUNTSTOWN (18)"/>
    <x v="17"/>
    <x v="697"/>
    <n v="35"/>
    <x v="5"/>
    <x v="0"/>
    <d v="2018-06-21T07:42:04"/>
    <d v="2018-06-21T06:14:00"/>
    <x v="2"/>
    <x v="5"/>
    <n v="5283.9999999152496"/>
    <n v="88.066666665254161"/>
    <n v="3082.3333332838956"/>
    <n v="1"/>
    <s v="D521780"/>
    <s v="Closed"/>
    <x v="0"/>
  </r>
  <r>
    <s v="Marianna"/>
    <s v="BLOUNTSTOWN (18)"/>
    <x v="17"/>
    <x v="697"/>
    <n v="35"/>
    <x v="1"/>
    <x v="0"/>
    <d v="2018-06-21T08:32:49"/>
    <d v="2018-06-21T08:10:00"/>
    <x v="2"/>
    <x v="5"/>
    <n v="1368.9999994123355"/>
    <n v="22.816666656872258"/>
    <n v="798.58333299052902"/>
    <n v="1"/>
    <s v="D521785"/>
    <s v="Closed"/>
    <x v="0"/>
  </r>
  <r>
    <s v="Marianna"/>
    <s v="CHIPOLA (15)"/>
    <x v="3"/>
    <x v="1346"/>
    <n v="14"/>
    <x v="1"/>
    <x v="0"/>
    <d v="2018-06-21T19:38:16"/>
    <d v="2018-06-21T18:34:00"/>
    <x v="2"/>
    <x v="5"/>
    <n v="3856.0000005410984"/>
    <n v="64.266666675684974"/>
    <n v="899.73333345958963"/>
    <n v="1"/>
    <s v="D521793"/>
    <s v="Closed"/>
    <x v="0"/>
  </r>
  <r>
    <s v="Fernandina Beach"/>
    <s v="JL TERRY (23)"/>
    <x v="23"/>
    <x v="2329"/>
    <n v="1"/>
    <x v="4"/>
    <x v="0"/>
    <d v="2018-06-22T10:35:53"/>
    <d v="2018-06-22T10:12:00"/>
    <x v="2"/>
    <x v="5"/>
    <n v="1432.9999999143183"/>
    <n v="23.883333331905305"/>
    <n v="23.883333331905305"/>
    <n v="1"/>
    <s v="C521794"/>
    <s v="Closed"/>
    <x v="0"/>
  </r>
  <r>
    <s v="Marianna"/>
    <s v="CHIPOLA (15)"/>
    <x v="3"/>
    <x v="2073"/>
    <n v="2"/>
    <x v="0"/>
    <x v="0"/>
    <d v="2018-06-22T14:06:45"/>
    <d v="2018-06-22T12:47:00"/>
    <x v="2"/>
    <x v="5"/>
    <n v="4785.0000001955777"/>
    <n v="79.750000003259629"/>
    <n v="159.50000000651926"/>
    <n v="1"/>
    <s v="D521796"/>
    <s v="Closed"/>
    <x v="0"/>
  </r>
  <r>
    <s v="Marianna"/>
    <s v="CHIPOLA (15)"/>
    <x v="3"/>
    <x v="2330"/>
    <n v="1"/>
    <x v="1"/>
    <x v="0"/>
    <d v="2018-06-23T11:13:38"/>
    <d v="2018-06-23T10:28:00"/>
    <x v="2"/>
    <x v="5"/>
    <n v="2737.9999994533136"/>
    <n v="45.633333324221894"/>
    <n v="45.633333324221894"/>
    <n v="1"/>
    <s v="C521800"/>
    <s v="Closed"/>
    <x v="0"/>
  </r>
  <r>
    <s v="Fernandina Beach"/>
    <s v="STEPDOWN (22)"/>
    <x v="24"/>
    <x v="2331"/>
    <n v="1"/>
    <x v="2"/>
    <x v="0"/>
    <d v="2018-10-14T13:14:00"/>
    <d v="2018-10-14T12:37:00"/>
    <x v="2"/>
    <x v="9"/>
    <n v="2220.0000003213063"/>
    <n v="37.000000005355105"/>
    <n v="37.000000005355105"/>
    <n v="1"/>
    <s v="C526984"/>
    <s v="Closed"/>
    <x v="0"/>
  </r>
  <r>
    <s v="Marianna"/>
    <s v="MARIANNA (14)"/>
    <x v="16"/>
    <x v="2332"/>
    <n v="1"/>
    <x v="1"/>
    <x v="0"/>
    <d v="2018-06-23T17:28:00"/>
    <d v="2018-06-23T16:12:00"/>
    <x v="2"/>
    <x v="5"/>
    <n v="4559.9999997764826"/>
    <n v="75.99999999627471"/>
    <n v="75.99999999627471"/>
    <n v="1"/>
    <s v="C521806"/>
    <s v="Closed"/>
    <x v="0"/>
  </r>
  <r>
    <s v="Fernandina Beach"/>
    <s v="JL TERRY (23)"/>
    <x v="13"/>
    <x v="1458"/>
    <n v="115"/>
    <x v="6"/>
    <x v="0"/>
    <d v="2018-06-23T18:37:02"/>
    <d v="2018-06-23T17:29:00"/>
    <x v="2"/>
    <x v="5"/>
    <n v="4081.9999999366701"/>
    <n v="68.033333332277834"/>
    <n v="7823.833333211951"/>
    <n v="1"/>
    <s v="D521820"/>
    <s v="Closed"/>
    <x v="0"/>
  </r>
  <r>
    <s v="Marianna"/>
    <s v="CAVERNS ROAD (11)"/>
    <x v="9"/>
    <x v="2333"/>
    <n v="43"/>
    <x v="10"/>
    <x v="0"/>
    <d v="2018-06-24T11:54:00"/>
    <d v="2018-06-24T06:45:00"/>
    <x v="2"/>
    <x v="5"/>
    <n v="18540.000000083819"/>
    <n v="309.00000000139698"/>
    <n v="13287.00000006007"/>
    <n v="1"/>
    <s v="D521835"/>
    <s v="Closed"/>
    <x v="0"/>
  </r>
  <r>
    <s v="Marianna"/>
    <s v="CHIPOLA (15)"/>
    <x v="4"/>
    <x v="2334"/>
    <n v="7"/>
    <x v="3"/>
    <x v="0"/>
    <d v="2018-06-25T20:46:07"/>
    <d v="2018-06-25T19:08:00"/>
    <x v="2"/>
    <x v="5"/>
    <n v="5887.000000057742"/>
    <n v="98.116666667629033"/>
    <n v="686.81666667340323"/>
    <n v="1"/>
    <s v="D521883"/>
    <s v="Closed"/>
    <x v="0"/>
  </r>
  <r>
    <s v="Marianna"/>
    <s v="CHIPOLA (15)"/>
    <x v="4"/>
    <x v="2335"/>
    <n v="3"/>
    <x v="3"/>
    <x v="0"/>
    <d v="2018-06-25T21:46:53"/>
    <d v="2018-06-25T19:10:00"/>
    <x v="2"/>
    <x v="5"/>
    <n v="9413.0000001518056"/>
    <n v="156.88333333586343"/>
    <n v="470.65000000759028"/>
    <n v="1"/>
    <s v="D521932"/>
    <s v="Closed"/>
    <x v="0"/>
  </r>
  <r>
    <s v="Marianna"/>
    <s v="CAVERNS ROAD (11)"/>
    <x v="9"/>
    <x v="2336"/>
    <n v="164"/>
    <x v="7"/>
    <x v="0"/>
    <d v="2018-06-25T22:13:46"/>
    <d v="2018-06-25T19:39:00"/>
    <x v="2"/>
    <x v="5"/>
    <n v="9286.0000000102445"/>
    <n v="154.76666666683741"/>
    <n v="25381.733333361335"/>
    <n v="1"/>
    <s v="D521902"/>
    <s v="Closed"/>
    <x v="0"/>
  </r>
  <r>
    <s v="Marianna"/>
    <s v="CHIPOLA (15)"/>
    <x v="3"/>
    <x v="136"/>
    <n v="36"/>
    <x v="3"/>
    <x v="0"/>
    <d v="2018-06-26T05:57:27"/>
    <d v="2018-06-25T20:27:00"/>
    <x v="2"/>
    <x v="5"/>
    <n v="34227.000000234693"/>
    <n v="570.45000000391155"/>
    <n v="20536.200000140816"/>
    <n v="1"/>
    <s v="D521949"/>
    <s v="Closed"/>
    <x v="0"/>
  </r>
  <r>
    <s v="Marianna"/>
    <s v="CHIPOLA (15)"/>
    <x v="3"/>
    <x v="1699"/>
    <n v="3"/>
    <x v="3"/>
    <x v="0"/>
    <d v="2018-06-25T23:02:39"/>
    <d v="2018-06-25T20:37:00"/>
    <x v="2"/>
    <x v="5"/>
    <n v="8739.0000003855675"/>
    <n v="145.65000000642613"/>
    <n v="436.95000001927838"/>
    <n v="1"/>
    <s v="D521958"/>
    <s v="Closed"/>
    <x v="0"/>
  </r>
  <r>
    <s v="Marianna"/>
    <s v="MARIANNA (14)"/>
    <x v="16"/>
    <x v="213"/>
    <n v="129"/>
    <x v="7"/>
    <x v="0"/>
    <d v="2018-06-25T22:33:24"/>
    <d v="2018-06-25T20:39:00"/>
    <x v="2"/>
    <x v="5"/>
    <n v="6863.9999996172264"/>
    <n v="114.39999999362044"/>
    <n v="14757.599999177037"/>
    <n v="1"/>
    <s v="D521934"/>
    <s v="Closed"/>
    <x v="0"/>
  </r>
  <r>
    <s v="Marianna"/>
    <s v="MARIANNA (14)"/>
    <x v="10"/>
    <x v="513"/>
    <n v="27"/>
    <x v="3"/>
    <x v="0"/>
    <d v="2018-06-25T23:01:59"/>
    <d v="2018-06-25T20:48:00"/>
    <x v="2"/>
    <x v="5"/>
    <n v="8038.9999995706603"/>
    <n v="133.98333332617767"/>
    <n v="3617.5499998067971"/>
    <n v="1"/>
    <s v="D521950"/>
    <s v="Closed"/>
    <x v="0"/>
  </r>
  <r>
    <s v="Marianna"/>
    <s v="CHIPOLA (15)"/>
    <x v="3"/>
    <x v="1270"/>
    <n v="2"/>
    <x v="1"/>
    <x v="0"/>
    <d v="2018-06-26T10:13:52"/>
    <d v="2018-06-26T08:54:00"/>
    <x v="2"/>
    <x v="5"/>
    <n v="4791.9999999459833"/>
    <n v="79.866666665766388"/>
    <n v="159.73333333153278"/>
    <n v="1"/>
    <s v="D521965"/>
    <s v="Closed"/>
    <x v="0"/>
  </r>
  <r>
    <s v="Marianna"/>
    <s v="CAVERNS ROAD (11)"/>
    <x v="9"/>
    <x v="2337"/>
    <n v="1"/>
    <x v="1"/>
    <x v="0"/>
    <d v="2018-06-26T09:55:33"/>
    <d v="2018-06-26T08:57:00"/>
    <x v="2"/>
    <x v="5"/>
    <n v="3513.0000001983717"/>
    <n v="58.550000003306195"/>
    <n v="58.550000003306195"/>
    <n v="1"/>
    <s v="D521964"/>
    <s v="Closed"/>
    <x v="0"/>
  </r>
  <r>
    <s v="Marianna"/>
    <s v="CHIPOLA (15)"/>
    <x v="3"/>
    <x v="2338"/>
    <n v="3"/>
    <x v="0"/>
    <x v="0"/>
    <d v="2018-06-26T15:51:20"/>
    <d v="2018-06-26T15:38:00"/>
    <x v="2"/>
    <x v="5"/>
    <n v="800.00000030267984"/>
    <n v="13.333333338377997"/>
    <n v="40.000000015133992"/>
    <n v="1"/>
    <s v="D521967"/>
    <s v="Closed"/>
    <x v="0"/>
  </r>
  <r>
    <s v="Marianna"/>
    <s v="CAVERNS ROAD (11)"/>
    <x v="9"/>
    <x v="9"/>
    <n v="72"/>
    <x v="4"/>
    <x v="0"/>
    <d v="2018-06-26T19:49:15"/>
    <d v="2018-06-26T18:03:00"/>
    <x v="2"/>
    <x v="5"/>
    <n v="6375.000000349246"/>
    <n v="106.25000000582077"/>
    <n v="7650.0000004190952"/>
    <n v="1"/>
    <s v="D521983"/>
    <s v="Closed"/>
    <x v="0"/>
  </r>
  <r>
    <s v="Fernandina Beach"/>
    <s v="STEPDOWN (22)"/>
    <x v="24"/>
    <x v="2339"/>
    <n v="1"/>
    <x v="2"/>
    <x v="0"/>
    <d v="2018-10-14T14:48:00"/>
    <d v="2018-10-14T13:23:00"/>
    <x v="2"/>
    <x v="9"/>
    <n v="5100.0000002793968"/>
    <n v="85.000000004656613"/>
    <n v="85.000000004656613"/>
    <n v="1"/>
    <s v="C526989"/>
    <s v="Closed"/>
    <x v="0"/>
  </r>
  <r>
    <s v="Marianna"/>
    <s v="CHIPOLA (15)"/>
    <x v="1"/>
    <x v="2340"/>
    <n v="1"/>
    <x v="1"/>
    <x v="0"/>
    <d v="2018-06-27T09:54:35"/>
    <d v="2018-06-27T09:12:00"/>
    <x v="2"/>
    <x v="5"/>
    <n v="2555.0000000512227"/>
    <n v="42.583333334187046"/>
    <n v="42.583333334187046"/>
    <n v="1"/>
    <s v="C521988"/>
    <s v="Closed"/>
    <x v="0"/>
  </r>
  <r>
    <s v="Fernandina Beach"/>
    <s v="JL TERRY (23)"/>
    <x v="34"/>
    <x v="1787"/>
    <n v="1"/>
    <x v="1"/>
    <x v="0"/>
    <d v="2018-06-27T10:38:48"/>
    <d v="2018-06-27T10:07:00"/>
    <x v="2"/>
    <x v="5"/>
    <n v="1908.0000003101304"/>
    <n v="31.80000000516884"/>
    <n v="31.80000000516884"/>
    <n v="1"/>
    <s v="C521990"/>
    <s v="Closed"/>
    <x v="0"/>
  </r>
  <r>
    <s v="Marianna"/>
    <s v="ALTHA (12)"/>
    <x v="7"/>
    <x v="2341"/>
    <n v="1"/>
    <x v="1"/>
    <x v="0"/>
    <d v="2018-06-27T17:04:36"/>
    <d v="2018-06-27T16:09:00"/>
    <x v="2"/>
    <x v="5"/>
    <n v="3335.9999996842816"/>
    <n v="55.599999994738027"/>
    <n v="55.599999994738027"/>
    <n v="1"/>
    <s v="D521995"/>
    <s v="Closed"/>
    <x v="0"/>
  </r>
  <r>
    <s v="Fernandina Beach"/>
    <s v="AIP (24)"/>
    <x v="20"/>
    <x v="2342"/>
    <n v="13"/>
    <x v="4"/>
    <x v="0"/>
    <d v="2018-06-27T21:35:27"/>
    <d v="2018-06-27T19:05:00"/>
    <x v="2"/>
    <x v="5"/>
    <n v="9026.9999998155981"/>
    <n v="150.44999999692664"/>
    <n v="1955.8499999600463"/>
    <n v="1"/>
    <s v="D522007"/>
    <s v="Closed"/>
    <x v="0"/>
  </r>
  <r>
    <s v="Marianna"/>
    <s v="ALTHA (12)"/>
    <x v="7"/>
    <x v="2343"/>
    <n v="3"/>
    <x v="5"/>
    <x v="0"/>
    <d v="2018-06-27T20:05:41"/>
    <d v="2018-06-27T19:17:00"/>
    <x v="2"/>
    <x v="5"/>
    <n v="2921.00000011269"/>
    <n v="48.683333335211501"/>
    <n v="146.0500000056345"/>
    <n v="1"/>
    <s v="D522002"/>
    <s v="Closed"/>
    <x v="0"/>
  </r>
  <r>
    <s v="Marianna"/>
    <s v="BLOUNTSTOWN (18)"/>
    <x v="17"/>
    <x v="2344"/>
    <n v="4"/>
    <x v="5"/>
    <x v="0"/>
    <d v="2018-06-27T20:53:44"/>
    <d v="2018-06-27T20:10:00"/>
    <x v="2"/>
    <x v="5"/>
    <n v="2623.9999998360872"/>
    <n v="43.733333330601454"/>
    <n v="174.93333332240582"/>
    <n v="1"/>
    <s v="D522006"/>
    <s v="Closed"/>
    <x v="0"/>
  </r>
  <r>
    <s v="Fernandina Beach"/>
    <s v="AIP (24)"/>
    <x v="11"/>
    <x v="529"/>
    <n v="29"/>
    <x v="1"/>
    <x v="0"/>
    <d v="2018-06-28T17:00:11"/>
    <d v="2018-06-28T15:45:00"/>
    <x v="2"/>
    <x v="5"/>
    <n v="4511.0000002663583"/>
    <n v="75.183333337772638"/>
    <n v="2180.3166667954065"/>
    <n v="1"/>
    <s v="D522016"/>
    <s v="Closed"/>
    <x v="0"/>
  </r>
  <r>
    <s v="Marianna"/>
    <s v="MARIANNA (14)"/>
    <x v="15"/>
    <x v="2345"/>
    <n v="624"/>
    <x v="3"/>
    <x v="0"/>
    <d v="2018-06-28T20:28:51"/>
    <d v="2018-06-28T19:48:00"/>
    <x v="2"/>
    <x v="5"/>
    <n v="2451.000000257045"/>
    <n v="40.850000004284084"/>
    <n v="25490.400002673268"/>
    <n v="1"/>
    <s v="D522049"/>
    <s v="Closed"/>
    <x v="0"/>
  </r>
  <r>
    <s v="Marianna"/>
    <s v="CAVERNS ROAD (11)"/>
    <x v="9"/>
    <x v="497"/>
    <n v="1142"/>
    <x v="3"/>
    <x v="0"/>
    <d v="2018-06-28T23:22:35"/>
    <d v="2018-06-28T20:03:00"/>
    <x v="2"/>
    <x v="5"/>
    <n v="11974.999999953434"/>
    <n v="199.58333333255723"/>
    <n v="227924.16666578036"/>
    <n v="1"/>
    <s v="D522080"/>
    <s v="Closed"/>
    <x v="0"/>
  </r>
  <r>
    <s v="Marianna"/>
    <s v="MARIANNA (14)"/>
    <x v="5"/>
    <x v="2346"/>
    <n v="1"/>
    <x v="1"/>
    <x v="0"/>
    <d v="2018-06-28T21:47:26"/>
    <d v="2018-06-28T20:03:00"/>
    <x v="2"/>
    <x v="5"/>
    <n v="6266.0000000149012"/>
    <n v="104.43333333358169"/>
    <n v="104.43333333358169"/>
    <n v="1"/>
    <s v="D522160"/>
    <s v="Closed"/>
    <x v="0"/>
  </r>
  <r>
    <s v="Marianna"/>
    <s v="MARIANNA (14)"/>
    <x v="10"/>
    <x v="1137"/>
    <n v="564"/>
    <x v="1"/>
    <x v="0"/>
    <d v="2018-06-28T21:29:59"/>
    <d v="2018-06-28T20:18:00"/>
    <x v="2"/>
    <x v="5"/>
    <n v="4319.0000000176951"/>
    <n v="71.983333333628252"/>
    <n v="40598.600000166334"/>
    <n v="1"/>
    <s v="D522111"/>
    <s v="Closed"/>
    <x v="0"/>
  </r>
  <r>
    <s v="Marianna"/>
    <s v="MARIANNA (14)"/>
    <x v="15"/>
    <x v="2347"/>
    <n v="2"/>
    <x v="3"/>
    <x v="0"/>
    <d v="2018-06-28T21:30:53"/>
    <d v="2018-06-28T20:28:51"/>
    <x v="2"/>
    <x v="5"/>
    <n v="3722.0000000204891"/>
    <n v="62.033333333674818"/>
    <n v="124.06666666734964"/>
    <n v="1"/>
    <s v="D522055"/>
    <s v="Closed"/>
    <x v="0"/>
  </r>
  <r>
    <s v="Marianna"/>
    <s v="MARIANNA (14)"/>
    <x v="5"/>
    <x v="1187"/>
    <n v="57"/>
    <x v="1"/>
    <x v="0"/>
    <d v="2018-06-28T23:57:50"/>
    <d v="2018-06-28T20:31:00"/>
    <x v="2"/>
    <x v="5"/>
    <n v="12409.999999799766"/>
    <n v="206.83333332999609"/>
    <n v="11789.499999809777"/>
    <n v="1"/>
    <s v="D522194"/>
    <s v="Closed"/>
    <x v="0"/>
  </r>
  <r>
    <s v="Marianna"/>
    <s v="MARIANNA (14)"/>
    <x v="10"/>
    <x v="13"/>
    <n v="38"/>
    <x v="1"/>
    <x v="0"/>
    <d v="2018-06-28T22:17:56"/>
    <d v="2018-06-28T20:34:00"/>
    <x v="2"/>
    <x v="5"/>
    <n v="6235.9999999171123"/>
    <n v="103.93333333195187"/>
    <n v="3949.4666666141711"/>
    <n v="1"/>
    <s v="D522170"/>
    <s v="Closed"/>
    <x v="0"/>
  </r>
  <r>
    <s v="Marianna"/>
    <s v="MARIANNA (14)"/>
    <x v="5"/>
    <x v="89"/>
    <n v="62"/>
    <x v="3"/>
    <x v="0"/>
    <d v="2018-06-29T01:18:51"/>
    <d v="2018-06-28T20:35:00"/>
    <x v="2"/>
    <x v="5"/>
    <n v="17031.000000005588"/>
    <n v="283.85000000009313"/>
    <n v="17598.700000005774"/>
    <n v="1"/>
    <s v="D522190"/>
    <s v="Closed"/>
    <x v="0"/>
  </r>
  <r>
    <s v="Marianna"/>
    <s v="CHIPOLA (15)"/>
    <x v="1"/>
    <x v="2123"/>
    <n v="10"/>
    <x v="7"/>
    <x v="0"/>
    <d v="2018-06-29T01:52:17"/>
    <d v="2018-06-28T20:37:00"/>
    <x v="2"/>
    <x v="5"/>
    <n v="18917.000000202097"/>
    <n v="315.28333333670162"/>
    <n v="3152.8333333670162"/>
    <n v="1"/>
    <s v="D522252"/>
    <s v="Closed"/>
    <x v="0"/>
  </r>
  <r>
    <s v="Marianna"/>
    <s v="CHIPOLA (15)"/>
    <x v="0"/>
    <x v="2084"/>
    <n v="24"/>
    <x v="1"/>
    <x v="0"/>
    <d v="2018-06-28T23:11:51"/>
    <d v="2018-06-28T20:59:00"/>
    <x v="2"/>
    <x v="5"/>
    <n v="7971.0000000195578"/>
    <n v="132.85000000032596"/>
    <n v="3188.4000000078231"/>
    <n v="1"/>
    <s v="D522224"/>
    <s v="Closed"/>
    <x v="0"/>
  </r>
  <r>
    <s v="Marianna"/>
    <s v="MARIANNA (14)"/>
    <x v="5"/>
    <x v="1418"/>
    <n v="19"/>
    <x v="1"/>
    <x v="0"/>
    <d v="2018-06-29T01:03:54"/>
    <d v="2018-06-28T21:06:00"/>
    <x v="2"/>
    <x v="5"/>
    <n v="14273.999999882653"/>
    <n v="237.89999999804422"/>
    <n v="4520.0999999628402"/>
    <n v="1"/>
    <s v="D522244"/>
    <s v="Closed"/>
    <x v="0"/>
  </r>
  <r>
    <s v="Marianna"/>
    <s v="ALTHA (12)"/>
    <x v="6"/>
    <x v="383"/>
    <n v="21"/>
    <x v="3"/>
    <x v="0"/>
    <d v="2018-06-29T02:04:59"/>
    <d v="2018-06-28T21:19:00"/>
    <x v="2"/>
    <x v="5"/>
    <n v="17158.999999752268"/>
    <n v="285.98333332920447"/>
    <n v="6005.6499999132939"/>
    <n v="1"/>
    <s v="D522197"/>
    <s v="Closed"/>
    <x v="0"/>
  </r>
  <r>
    <s v="Marianna"/>
    <s v="MARIANNA (14)"/>
    <x v="5"/>
    <x v="1086"/>
    <n v="5"/>
    <x v="1"/>
    <x v="0"/>
    <d v="2018-06-29T03:35:40"/>
    <d v="2018-06-28T21:26:00"/>
    <x v="2"/>
    <x v="5"/>
    <n v="22179.999999795109"/>
    <n v="369.66666666325182"/>
    <n v="1848.3333333162591"/>
    <n v="1"/>
    <s v="D522250"/>
    <s v="Closed"/>
    <x v="0"/>
  </r>
  <r>
    <s v="Marianna"/>
    <s v="MARIANNA (14)"/>
    <x v="5"/>
    <x v="422"/>
    <n v="1"/>
    <x v="3"/>
    <x v="0"/>
    <d v="2018-06-29T00:52:45"/>
    <d v="2018-06-28T21:50:00"/>
    <x v="2"/>
    <x v="5"/>
    <n v="10965.000000223517"/>
    <n v="182.75000000372529"/>
    <n v="182.75000000372529"/>
    <n v="1"/>
    <s v="D522248"/>
    <s v="Closed"/>
    <x v="0"/>
  </r>
  <r>
    <s v="Fernandina Beach"/>
    <s v="AIP (24)"/>
    <x v="11"/>
    <x v="891"/>
    <n v="1975"/>
    <x v="2"/>
    <x v="0"/>
    <d v="2018-10-16T09:18:27"/>
    <d v="2018-10-16T06:17:00"/>
    <x v="2"/>
    <x v="9"/>
    <n v="10886.999999592081"/>
    <n v="181.44999999320135"/>
    <n v="358363.74998657266"/>
    <n v="1"/>
    <s v="D527154"/>
    <s v="Closed"/>
    <x v="0"/>
  </r>
  <r>
    <s v="Marianna"/>
    <s v="MARIANNA (14)"/>
    <x v="29"/>
    <x v="2348"/>
    <n v="4"/>
    <x v="3"/>
    <x v="0"/>
    <d v="2018-06-29T02:03:16"/>
    <d v="2018-06-28T22:57:00"/>
    <x v="2"/>
    <x v="5"/>
    <n v="11175.999999884516"/>
    <n v="186.26666666474193"/>
    <n v="745.06666665896773"/>
    <n v="1"/>
    <s v="D522253"/>
    <s v="Closed"/>
    <x v="0"/>
  </r>
  <r>
    <s v="Marianna"/>
    <s v="CAVERNS ROAD (11)"/>
    <x v="9"/>
    <x v="126"/>
    <n v="5"/>
    <x v="3"/>
    <x v="0"/>
    <d v="2018-06-28T23:52:55"/>
    <d v="2018-06-28T23:30:00"/>
    <x v="2"/>
    <x v="5"/>
    <n v="1375.0000001862645"/>
    <n v="22.916666669771075"/>
    <n v="114.58333334885538"/>
    <n v="1"/>
    <s v="D522241"/>
    <s v="Closed"/>
    <x v="0"/>
  </r>
  <r>
    <s v="Marianna"/>
    <s v="BLOUNTSTOWN (18)"/>
    <x v="17"/>
    <x v="1335"/>
    <n v="56"/>
    <x v="3"/>
    <x v="0"/>
    <d v="2018-06-29T03:55:36"/>
    <d v="2018-06-29T00:17:00"/>
    <x v="2"/>
    <x v="5"/>
    <n v="13116.000000131316"/>
    <n v="218.60000000218861"/>
    <n v="12241.600000122562"/>
    <n v="1"/>
    <s v="D522254"/>
    <s v="Closed"/>
    <x v="0"/>
  </r>
  <r>
    <s v="Marianna"/>
    <s v="MARIANNA (14)"/>
    <x v="16"/>
    <x v="287"/>
    <n v="4"/>
    <x v="1"/>
    <x v="0"/>
    <d v="2018-06-29T05:16:03"/>
    <d v="2018-06-29T02:04:00"/>
    <x v="2"/>
    <x v="5"/>
    <n v="11523.000000533648"/>
    <n v="192.05000000889413"/>
    <n v="768.20000003557652"/>
    <n v="1"/>
    <s v="D522259"/>
    <s v="Closed"/>
    <x v="0"/>
  </r>
  <r>
    <s v="Marianna"/>
    <s v="MARIANNA (14)"/>
    <x v="15"/>
    <x v="2347"/>
    <n v="2"/>
    <x v="1"/>
    <x v="0"/>
    <d v="2018-06-29T08:51:12"/>
    <d v="2018-06-29T07:59:00"/>
    <x v="2"/>
    <x v="5"/>
    <n v="3131.9999997736886"/>
    <n v="52.199999996228144"/>
    <n v="104.39999999245629"/>
    <n v="1"/>
    <s v="D522264"/>
    <s v="Closed"/>
    <x v="0"/>
  </r>
  <r>
    <s v="Fernandina Beach"/>
    <s v="JL TERRY (23)"/>
    <x v="13"/>
    <x v="2349"/>
    <n v="5"/>
    <x v="2"/>
    <x v="0"/>
    <d v="2018-10-19T09:42:29"/>
    <d v="2018-10-19T08:19:00"/>
    <x v="2"/>
    <x v="9"/>
    <n v="5008.9999997522682"/>
    <n v="83.48333332920447"/>
    <n v="417.41666664602235"/>
    <n v="1"/>
    <s v="D528421"/>
    <s v="Closed"/>
    <x v="0"/>
  </r>
  <r>
    <s v="Fernandina Beach"/>
    <s v="AIP (24)"/>
    <x v="11"/>
    <x v="2350"/>
    <n v="1"/>
    <x v="2"/>
    <x v="0"/>
    <d v="2018-10-20T06:49:00"/>
    <d v="2018-10-20T06:10:00"/>
    <x v="2"/>
    <x v="9"/>
    <n v="2340.000000083819"/>
    <n v="39.000000001396984"/>
    <n v="39.000000001396984"/>
    <n v="1"/>
    <s v="C528638"/>
    <s v="Closed"/>
    <x v="0"/>
  </r>
  <r>
    <s v="Marianna"/>
    <s v="MARIANNA (14)"/>
    <x v="10"/>
    <x v="2351"/>
    <n v="1"/>
    <x v="1"/>
    <x v="0"/>
    <d v="2018-06-29T13:03:12"/>
    <d v="2018-06-29T12:22:00"/>
    <x v="2"/>
    <x v="5"/>
    <n v="2472.0000001369044"/>
    <n v="41.20000000228174"/>
    <n v="41.20000000228174"/>
    <n v="1"/>
    <s v="D522272"/>
    <s v="Closed"/>
    <x v="0"/>
  </r>
  <r>
    <s v="Marianna"/>
    <s v="MARIANNA (14)"/>
    <x v="10"/>
    <x v="13"/>
    <n v="2"/>
    <x v="7"/>
    <x v="0"/>
    <d v="2018-06-29T23:26:30"/>
    <d v="2018-06-29T21:16:00"/>
    <x v="2"/>
    <x v="5"/>
    <n v="7829.9999997485429"/>
    <n v="130.49999999580905"/>
    <n v="260.9999999916181"/>
    <n v="1"/>
    <s v="D522278"/>
    <s v="Closed"/>
    <x v="0"/>
  </r>
  <r>
    <s v="Marianna"/>
    <s v="MARIANNA (14)"/>
    <x v="10"/>
    <x v="2352"/>
    <n v="1"/>
    <x v="7"/>
    <x v="0"/>
    <d v="2018-06-29T22:35:54"/>
    <d v="2018-06-29T21:36:00"/>
    <x v="2"/>
    <x v="5"/>
    <n v="3593.9999996451661"/>
    <n v="59.899999994086102"/>
    <n v="59.899999994086102"/>
    <n v="1"/>
    <s v="D522277"/>
    <s v="Closed"/>
    <x v="0"/>
  </r>
  <r>
    <s v="Fernandina Beach"/>
    <s v="AIP (24)"/>
    <x v="11"/>
    <x v="2353"/>
    <n v="1"/>
    <x v="2"/>
    <x v="0"/>
    <d v="2018-10-20T06:48:00"/>
    <d v="2018-10-20T06:18:00"/>
    <x v="2"/>
    <x v="9"/>
    <n v="1800.0000002095476"/>
    <n v="30.00000000349246"/>
    <n v="30.00000000349246"/>
    <n v="1"/>
    <s v="C528639"/>
    <s v="Closed"/>
    <x v="0"/>
  </r>
  <r>
    <s v="Marianna"/>
    <s v="MARIANNA (14)"/>
    <x v="10"/>
    <x v="105"/>
    <n v="1"/>
    <x v="1"/>
    <x v="0"/>
    <d v="2018-06-30T13:55:00"/>
    <d v="2018-06-30T13:09:00"/>
    <x v="2"/>
    <x v="5"/>
    <n v="2759.999999566935"/>
    <n v="45.99999999278225"/>
    <n v="45.99999999278225"/>
    <n v="1"/>
    <s v="D522283"/>
    <s v="Closed"/>
    <x v="0"/>
  </r>
  <r>
    <s v="Marianna"/>
    <s v="CHIPOLA (15)"/>
    <x v="1"/>
    <x v="1632"/>
    <n v="14"/>
    <x v="3"/>
    <x v="0"/>
    <d v="2018-06-30T17:08:02"/>
    <d v="2018-06-30T16:10:00"/>
    <x v="2"/>
    <x v="5"/>
    <n v="3481.9999998668209"/>
    <n v="58.033333331113681"/>
    <n v="812.46666663559154"/>
    <n v="1"/>
    <s v="D522292"/>
    <s v="Closed"/>
    <x v="0"/>
  </r>
  <r>
    <s v="Marianna"/>
    <s v="CHIPOLA (15)"/>
    <x v="1"/>
    <x v="2354"/>
    <n v="2"/>
    <x v="3"/>
    <x v="0"/>
    <d v="2018-06-30T17:49:38"/>
    <d v="2018-06-30T17:08:02"/>
    <x v="2"/>
    <x v="5"/>
    <n v="2496.000000089407"/>
    <n v="41.600000001490116"/>
    <n v="83.200000002980232"/>
    <n v="1"/>
    <s v="D522291"/>
    <s v="Closed"/>
    <x v="0"/>
  </r>
  <r>
    <s v="Marianna"/>
    <s v="ALTHA (12)"/>
    <x v="6"/>
    <x v="1700"/>
    <n v="7"/>
    <x v="7"/>
    <x v="0"/>
    <d v="2018-06-30T18:59:38"/>
    <d v="2018-06-30T17:29:00"/>
    <x v="2"/>
    <x v="5"/>
    <n v="5438.0000000819564"/>
    <n v="90.633333334699273"/>
    <n v="634.43333334289491"/>
    <n v="1"/>
    <s v="D522296"/>
    <s v="Closed"/>
    <x v="0"/>
  </r>
  <r>
    <s v="Marianna"/>
    <s v="MARIANNA (14)"/>
    <x v="5"/>
    <x v="2355"/>
    <n v="10"/>
    <x v="3"/>
    <x v="0"/>
    <d v="2018-06-30T20:31:34"/>
    <d v="2018-06-30T19:30:00"/>
    <x v="2"/>
    <x v="5"/>
    <n v="3693.9999997615814"/>
    <n v="61.566666662693024"/>
    <n v="615.66666662693024"/>
    <n v="1"/>
    <s v="D522298"/>
    <s v="Closed"/>
    <x v="0"/>
  </r>
  <r>
    <s v="Marianna"/>
    <s v="CAVERNS ROAD (11)"/>
    <x v="8"/>
    <x v="932"/>
    <n v="3"/>
    <x v="1"/>
    <x v="0"/>
    <d v="2018-06-30T23:18:00"/>
    <d v="2018-06-30T22:14:00"/>
    <x v="2"/>
    <x v="5"/>
    <n v="3839.9999999441206"/>
    <n v="63.999999999068677"/>
    <n v="191.99999999720603"/>
    <n v="1"/>
    <s v="D522300"/>
    <s v="Closed"/>
    <x v="0"/>
  </r>
  <r>
    <s v="Marianna"/>
    <s v="CHIPOLA (15)"/>
    <x v="3"/>
    <x v="320"/>
    <n v="9"/>
    <x v="1"/>
    <x v="0"/>
    <d v="2018-07-01T12:58:23"/>
    <d v="2018-07-01T12:00:00"/>
    <x v="2"/>
    <x v="6"/>
    <n v="3502.9999997466803"/>
    <n v="58.383333329111338"/>
    <n v="525.44999996200204"/>
    <n v="1"/>
    <s v="D522309"/>
    <s v="Closed"/>
    <x v="0"/>
  </r>
  <r>
    <s v="Marianna"/>
    <s v="MARIANNA (14)"/>
    <x v="16"/>
    <x v="2356"/>
    <n v="6"/>
    <x v="5"/>
    <x v="0"/>
    <d v="2018-07-02T08:52:53"/>
    <d v="2018-07-02T08:05:00"/>
    <x v="2"/>
    <x v="6"/>
    <n v="2873.0000002076849"/>
    <n v="47.883333336794749"/>
    <n v="287.30000002076849"/>
    <n v="1"/>
    <s v="D522311"/>
    <s v="Closed"/>
    <x v="0"/>
  </r>
  <r>
    <s v="Marianna"/>
    <s v="MARIANNA (14)"/>
    <x v="15"/>
    <x v="2266"/>
    <n v="2"/>
    <x v="1"/>
    <x v="0"/>
    <d v="2018-07-02T11:26:23"/>
    <d v="2018-07-02T10:14:00"/>
    <x v="2"/>
    <x v="6"/>
    <n v="4342.9999999701977"/>
    <n v="72.383333332836628"/>
    <n v="144.76666666567326"/>
    <n v="1"/>
    <s v="D522315"/>
    <s v="Closed"/>
    <x v="0"/>
  </r>
  <r>
    <s v="Marianna"/>
    <s v="CAVERNS ROAD (11)"/>
    <x v="9"/>
    <x v="1682"/>
    <n v="67"/>
    <x v="1"/>
    <x v="0"/>
    <d v="2018-07-02T22:52:21"/>
    <d v="2018-07-02T18:58:00"/>
    <x v="2"/>
    <x v="6"/>
    <n v="14060.999999754131"/>
    <n v="234.34999999590218"/>
    <n v="15701.449999725446"/>
    <n v="1"/>
    <s v="D522337"/>
    <s v="Closed"/>
    <x v="0"/>
  </r>
  <r>
    <s v="Marianna"/>
    <s v="BLOUNTSTOWN (18)"/>
    <x v="17"/>
    <x v="2357"/>
    <n v="2"/>
    <x v="7"/>
    <x v="0"/>
    <d v="2018-07-03T18:33:59"/>
    <d v="2018-07-03T17:22:00"/>
    <x v="2"/>
    <x v="6"/>
    <n v="4319.0000000176951"/>
    <n v="71.983333333628252"/>
    <n v="143.9666666672565"/>
    <n v="1"/>
    <s v="D522410"/>
    <s v="Closed"/>
    <x v="0"/>
  </r>
  <r>
    <s v="Marianna"/>
    <s v="ALTHA (12)"/>
    <x v="7"/>
    <x v="538"/>
    <n v="660"/>
    <x v="7"/>
    <x v="0"/>
    <d v="2018-07-03T20:34:16"/>
    <d v="2018-07-03T17:59:00"/>
    <x v="2"/>
    <x v="6"/>
    <n v="9316.0000001080334"/>
    <n v="155.26666666846722"/>
    <n v="102476.00000118837"/>
    <n v="1"/>
    <s v="D522416"/>
    <s v="Closed"/>
    <x v="0"/>
  </r>
  <r>
    <s v="Marianna"/>
    <s v="ALTHA (12)"/>
    <x v="7"/>
    <x v="2358"/>
    <n v="1"/>
    <x v="7"/>
    <x v="0"/>
    <d v="2018-07-04T00:32:07"/>
    <d v="2018-07-03T23:33:00"/>
    <x v="2"/>
    <x v="6"/>
    <n v="3546.999999973923"/>
    <n v="59.116666666232049"/>
    <n v="59.116666666232049"/>
    <n v="1"/>
    <s v="D522512"/>
    <s v="Closed"/>
    <x v="0"/>
  </r>
  <r>
    <s v="Marianna"/>
    <s v="ALTHA (12)"/>
    <x v="7"/>
    <x v="2359"/>
    <n v="1"/>
    <x v="7"/>
    <x v="0"/>
    <d v="2018-07-04T07:55:13"/>
    <d v="2018-07-04T06:39:00"/>
    <x v="2"/>
    <x v="6"/>
    <n v="4572.9999996721745"/>
    <n v="76.216666661202908"/>
    <n v="76.216666661202908"/>
    <n v="1"/>
    <s v="D522516"/>
    <s v="Closed"/>
    <x v="0"/>
  </r>
  <r>
    <s v="Marianna"/>
    <s v="MARIANNA (14)"/>
    <x v="16"/>
    <x v="2360"/>
    <n v="8"/>
    <x v="4"/>
    <x v="0"/>
    <d v="2018-07-04T08:52:00"/>
    <d v="2018-07-04T07:44:00"/>
    <x v="2"/>
    <x v="6"/>
    <n v="4079.9999994691461"/>
    <n v="67.999999991152436"/>
    <n v="543.99999992921948"/>
    <n v="1"/>
    <s v="D522519"/>
    <s v="Closed"/>
    <x v="0"/>
  </r>
  <r>
    <s v="Fernandina Beach"/>
    <s v="AIP (24)"/>
    <x v="11"/>
    <x v="916"/>
    <n v="1"/>
    <x v="7"/>
    <x v="0"/>
    <d v="2018-07-05T04:03:10"/>
    <d v="2018-07-05T02:12:00"/>
    <x v="2"/>
    <x v="6"/>
    <n v="6670.0000001583248"/>
    <n v="111.16666666930541"/>
    <n v="111.16666666930541"/>
    <n v="1"/>
    <s v="C522523"/>
    <s v="Closed"/>
    <x v="0"/>
  </r>
  <r>
    <s v="Fernandina Beach"/>
    <s v="AIP (24)"/>
    <x v="11"/>
    <x v="802"/>
    <n v="6"/>
    <x v="7"/>
    <x v="0"/>
    <d v="2018-07-05T04:39:24"/>
    <d v="2018-07-05T03:13:00"/>
    <x v="2"/>
    <x v="6"/>
    <n v="5183.9999997988343"/>
    <n v="86.399999996647239"/>
    <n v="518.39999997988343"/>
    <n v="1"/>
    <s v="D522525"/>
    <s v="Closed"/>
    <x v="0"/>
  </r>
  <r>
    <s v="Marianna"/>
    <s v="MARIANNA (14)"/>
    <x v="16"/>
    <x v="732"/>
    <n v="83"/>
    <x v="1"/>
    <x v="0"/>
    <d v="2018-07-05T16:42:12"/>
    <d v="2018-07-05T15:44:00"/>
    <x v="2"/>
    <x v="6"/>
    <n v="3492.0000003185123"/>
    <n v="58.200000005308539"/>
    <n v="4830.6000004406087"/>
    <n v="1"/>
    <s v="D522546"/>
    <s v="Closed"/>
    <x v="0"/>
  </r>
  <r>
    <s v="Marianna"/>
    <s v="MARIANNA (14)"/>
    <x v="5"/>
    <x v="1952"/>
    <n v="40"/>
    <x v="7"/>
    <x v="0"/>
    <d v="2018-07-07T01:17:42"/>
    <d v="2018-07-07T00:23:00"/>
    <x v="2"/>
    <x v="6"/>
    <n v="3281.9999996339902"/>
    <n v="54.699999993899837"/>
    <n v="2187.9999997559935"/>
    <n v="1"/>
    <s v="D522556"/>
    <s v="Closed"/>
    <x v="0"/>
  </r>
  <r>
    <s v="Marianna"/>
    <s v="MARIANNA (14)"/>
    <x v="15"/>
    <x v="2361"/>
    <n v="4"/>
    <x v="10"/>
    <x v="0"/>
    <d v="2018-07-07T10:42:00"/>
    <d v="2018-07-07T04:20:00"/>
    <x v="2"/>
    <x v="6"/>
    <n v="22919.999999902211"/>
    <n v="381.99999999837019"/>
    <n v="1527.9999999934807"/>
    <n v="1"/>
    <s v="D522630"/>
    <s v="Closed"/>
    <x v="0"/>
  </r>
  <r>
    <s v="Fernandina Beach"/>
    <s v="AIP (24)"/>
    <x v="11"/>
    <x v="2362"/>
    <n v="1"/>
    <x v="2"/>
    <x v="0"/>
    <d v="2018-10-20T06:49:00"/>
    <d v="2018-10-20T06:22:00"/>
    <x v="2"/>
    <x v="9"/>
    <n v="1620.0000002514571"/>
    <n v="27.000000004190952"/>
    <n v="27.000000004190952"/>
    <n v="1"/>
    <s v="C528640"/>
    <s v="Closed"/>
    <x v="0"/>
  </r>
  <r>
    <s v="Marianna"/>
    <s v="MARIANNA (14)"/>
    <x v="5"/>
    <x v="2363"/>
    <n v="1"/>
    <x v="1"/>
    <x v="0"/>
    <d v="2018-07-07T11:14:38"/>
    <d v="2018-07-07T10:56:00"/>
    <x v="2"/>
    <x v="6"/>
    <n v="1117.9999998304993"/>
    <n v="18.633333330508322"/>
    <n v="18.633333330508322"/>
    <n v="1"/>
    <s v="D522582"/>
    <s v="Closed"/>
    <x v="0"/>
  </r>
  <r>
    <s v="Marianna"/>
    <s v="CHIPOLA (15)"/>
    <x v="3"/>
    <x v="2364"/>
    <n v="1"/>
    <x v="1"/>
    <x v="0"/>
    <d v="2018-07-08T01:41:18"/>
    <d v="2018-07-07T23:48:00"/>
    <x v="2"/>
    <x v="6"/>
    <n v="6797.9999999050051"/>
    <n v="113.29999999841675"/>
    <n v="113.29999999841675"/>
    <n v="1"/>
    <s v="D522587"/>
    <s v="Closed"/>
    <x v="0"/>
  </r>
  <r>
    <s v="Marianna"/>
    <s v="MARIANNA (14)"/>
    <x v="10"/>
    <x v="831"/>
    <n v="41"/>
    <x v="1"/>
    <x v="0"/>
    <d v="2018-07-08T03:29:51"/>
    <d v="2018-07-08T01:49:00"/>
    <x v="2"/>
    <x v="6"/>
    <n v="6051.0000000474975"/>
    <n v="100.85000000079162"/>
    <n v="4134.8500000324566"/>
    <n v="1"/>
    <s v="D522591"/>
    <s v="Closed"/>
    <x v="0"/>
  </r>
  <r>
    <s v="Marianna"/>
    <s v="CAVERNS ROAD (11)"/>
    <x v="8"/>
    <x v="2365"/>
    <n v="23"/>
    <x v="1"/>
    <x v="0"/>
    <d v="2018-07-08T21:25:54"/>
    <d v="2018-07-08T20:18:00"/>
    <x v="2"/>
    <x v="6"/>
    <n v="4073.9999999525025"/>
    <n v="67.899999999208376"/>
    <n v="1561.6999999817926"/>
    <n v="1"/>
    <s v="D522599"/>
    <s v="Closed"/>
    <x v="0"/>
  </r>
  <r>
    <s v="Marianna"/>
    <s v="CHIPOLA (15)"/>
    <x v="1"/>
    <x v="1632"/>
    <n v="15"/>
    <x v="5"/>
    <x v="0"/>
    <d v="2018-07-09T09:20:35"/>
    <d v="2018-07-09T08:51:00"/>
    <x v="2"/>
    <x v="6"/>
    <n v="1775.0000000232831"/>
    <n v="29.583333333721384"/>
    <n v="443.75000000582077"/>
    <n v="1"/>
    <s v="D522606"/>
    <s v="Closed"/>
    <x v="0"/>
  </r>
  <r>
    <s v="Fernandina Beach"/>
    <s v="JL TERRY (23)"/>
    <x v="13"/>
    <x v="2366"/>
    <n v="1"/>
    <x v="2"/>
    <x v="0"/>
    <d v="2018-10-24T15:18:13"/>
    <d v="2018-10-24T11:54:00"/>
    <x v="2"/>
    <x v="9"/>
    <n v="12253.000000189058"/>
    <n v="204.21666666981764"/>
    <n v="204.21666666981764"/>
    <n v="1"/>
    <s v="C529652"/>
    <s v="Closed"/>
    <x v="0"/>
  </r>
  <r>
    <s v="Marianna"/>
    <s v="MARIANNA (14)"/>
    <x v="15"/>
    <x v="2367"/>
    <n v="1"/>
    <x v="1"/>
    <x v="0"/>
    <d v="2018-07-09T20:05:22"/>
    <d v="2018-07-09T19:09:00"/>
    <x v="2"/>
    <x v="6"/>
    <n v="3381.9999997504056"/>
    <n v="56.366666662506759"/>
    <n v="56.366666662506759"/>
    <n v="1"/>
    <s v="D522612"/>
    <s v="Closed"/>
    <x v="0"/>
  </r>
  <r>
    <s v="Marianna"/>
    <s v="ALTHA (12)"/>
    <x v="7"/>
    <x v="2368"/>
    <n v="4"/>
    <x v="5"/>
    <x v="0"/>
    <d v="2018-07-10T11:36:22"/>
    <d v="2018-07-10T10:23:00"/>
    <x v="2"/>
    <x v="6"/>
    <n v="4401.9999999320135"/>
    <n v="73.366666665533558"/>
    <n v="293.46666666213423"/>
    <n v="1"/>
    <s v="D522615"/>
    <s v="Closed"/>
    <x v="0"/>
  </r>
  <r>
    <s v="Marianna"/>
    <s v="CHIPOLA (15)"/>
    <x v="4"/>
    <x v="2369"/>
    <n v="42"/>
    <x v="1"/>
    <x v="0"/>
    <d v="2018-07-10T20:23:47"/>
    <d v="2018-07-10T19:42:00"/>
    <x v="2"/>
    <x v="6"/>
    <n v="2507.0000001462176"/>
    <n v="41.783333335770294"/>
    <n v="1754.9000001023524"/>
    <n v="1"/>
    <s v="D522625"/>
    <s v="Closed"/>
    <x v="0"/>
  </r>
  <r>
    <s v="Marianna"/>
    <s v="MARIANNA (14)"/>
    <x v="5"/>
    <x v="2370"/>
    <n v="1"/>
    <x v="4"/>
    <x v="0"/>
    <d v="2018-07-12T06:44:33"/>
    <d v="2018-07-12T06:07:00"/>
    <x v="2"/>
    <x v="6"/>
    <n v="2252.9999998630956"/>
    <n v="37.54999999771826"/>
    <n v="37.54999999771826"/>
    <n v="1"/>
    <s v="D522635"/>
    <s v="Closed"/>
    <x v="0"/>
  </r>
  <r>
    <s v="Marianna"/>
    <s v="CHIPOLA (15)"/>
    <x v="1"/>
    <x v="1437"/>
    <n v="40"/>
    <x v="1"/>
    <x v="0"/>
    <d v="2018-07-12T20:12:29"/>
    <d v="2018-07-12T19:32:00"/>
    <x v="2"/>
    <x v="6"/>
    <n v="2429.0000001434237"/>
    <n v="40.483333335723728"/>
    <n v="1619.3333334289491"/>
    <n v="1"/>
    <s v="D522641"/>
    <s v="Closed"/>
    <x v="0"/>
  </r>
  <r>
    <s v="Marianna"/>
    <s v="CHIPOLA (15)"/>
    <x v="4"/>
    <x v="2371"/>
    <n v="11"/>
    <x v="4"/>
    <x v="0"/>
    <d v="2018-07-13T15:38:57"/>
    <d v="2018-07-13T14:57:00"/>
    <x v="2"/>
    <x v="6"/>
    <n v="2516.9999999692664"/>
    <n v="41.949999999487773"/>
    <n v="461.4499999943655"/>
    <n v="1"/>
    <s v="D522651"/>
    <s v="Closed"/>
    <x v="0"/>
  </r>
  <r>
    <s v="Fernandina Beach"/>
    <s v="JL TERRY (23)"/>
    <x v="21"/>
    <x v="2372"/>
    <n v="1547"/>
    <x v="2"/>
    <x v="0"/>
    <d v="2018-10-26T14:37:07"/>
    <d v="2018-10-26T13:45:00"/>
    <x v="2"/>
    <x v="9"/>
    <n v="3127.000000490807"/>
    <n v="52.116666674846783"/>
    <n v="80624.483345987974"/>
    <n v="1"/>
    <s v="D532627"/>
    <s v="Closed"/>
    <x v="0"/>
  </r>
  <r>
    <s v="Fernandina Beach"/>
    <s v="JL TERRY (23)"/>
    <x v="21"/>
    <x v="2373"/>
    <n v="1"/>
    <x v="2"/>
    <x v="0"/>
    <d v="2018-10-26T18:10:44"/>
    <d v="2018-10-26T16:07:00"/>
    <x v="2"/>
    <x v="9"/>
    <n v="7424.0000003948808"/>
    <n v="123.73333333991468"/>
    <n v="123.73333333991468"/>
    <n v="1"/>
    <s v="C530315"/>
    <s v="Closed"/>
    <x v="0"/>
  </r>
  <r>
    <s v="Marianna"/>
    <s v="CAVERNS ROAD (11)"/>
    <x v="9"/>
    <x v="1944"/>
    <n v="6"/>
    <x v="6"/>
    <x v="0"/>
    <d v="2018-07-15T13:38:51"/>
    <d v="2018-07-15T11:51:00"/>
    <x v="2"/>
    <x v="6"/>
    <n v="6471.0000001592562"/>
    <n v="107.85000000265427"/>
    <n v="647.10000001592562"/>
    <n v="1"/>
    <s v="D522782"/>
    <s v="Closed"/>
    <x v="0"/>
  </r>
  <r>
    <s v="Marianna"/>
    <s v="BLOUNTSTOWN (18)"/>
    <x v="17"/>
    <x v="2374"/>
    <n v="4"/>
    <x v="1"/>
    <x v="0"/>
    <d v="2018-07-15T15:40:16"/>
    <d v="2018-07-15T14:26:00"/>
    <x v="2"/>
    <x v="6"/>
    <n v="4455.9999999823049"/>
    <n v="74.266666666371748"/>
    <n v="297.06666666548699"/>
    <n v="1"/>
    <s v="D522793"/>
    <s v="Closed"/>
    <x v="0"/>
  </r>
  <r>
    <s v="Marianna"/>
    <s v="CHIPOLA (15)"/>
    <x v="1"/>
    <x v="1632"/>
    <n v="36"/>
    <x v="7"/>
    <x v="0"/>
    <d v="2018-07-15T15:58:21"/>
    <d v="2018-07-15T14:59:00"/>
    <x v="2"/>
    <x v="6"/>
    <n v="3561.0000001033768"/>
    <n v="59.350000001722947"/>
    <n v="2136.6000000620261"/>
    <n v="1"/>
    <s v="D522790"/>
    <s v="Closed"/>
    <x v="0"/>
  </r>
  <r>
    <s v="Marianna"/>
    <s v="MARIANNA (14)"/>
    <x v="10"/>
    <x v="1247"/>
    <n v="46"/>
    <x v="1"/>
    <x v="0"/>
    <d v="2018-07-15T19:15:33"/>
    <d v="2018-07-15T15:23:00"/>
    <x v="2"/>
    <x v="6"/>
    <n v="13952.999999653548"/>
    <n v="232.5499999942258"/>
    <n v="10697.299999734387"/>
    <n v="1"/>
    <s v="D522825"/>
    <s v="Closed"/>
    <x v="0"/>
  </r>
  <r>
    <s v="Marianna"/>
    <s v="MARIANNA (14)"/>
    <x v="10"/>
    <x v="2375"/>
    <n v="37"/>
    <x v="3"/>
    <x v="0"/>
    <d v="2018-07-15T18:06:29"/>
    <d v="2018-07-15T15:30:00"/>
    <x v="2"/>
    <x v="6"/>
    <n v="9388.9999995706603"/>
    <n v="156.48333332617767"/>
    <n v="5789.8833330685738"/>
    <n v="1"/>
    <s v="D522840"/>
    <s v="Closed"/>
    <x v="0"/>
  </r>
  <r>
    <s v="Marianna"/>
    <s v="MARIANNA (14)"/>
    <x v="10"/>
    <x v="243"/>
    <n v="15"/>
    <x v="7"/>
    <x v="0"/>
    <d v="2018-07-15T17:49:33"/>
    <d v="2018-07-15T15:41:00"/>
    <x v="2"/>
    <x v="6"/>
    <n v="7713.0000000586733"/>
    <n v="128.55000000097789"/>
    <n v="1928.2500000146683"/>
    <n v="1"/>
    <s v="D522835"/>
    <s v="Closed"/>
    <x v="0"/>
  </r>
  <r>
    <s v="Marianna"/>
    <s v="MARIANNA (14)"/>
    <x v="10"/>
    <x v="191"/>
    <n v="15"/>
    <x v="7"/>
    <x v="0"/>
    <d v="2018-07-15T17:31:48"/>
    <d v="2018-07-15T15:49:00"/>
    <x v="2"/>
    <x v="6"/>
    <n v="6167.999999737367"/>
    <n v="102.79999999562278"/>
    <n v="1541.9999999343418"/>
    <n v="1"/>
    <s v="D522824"/>
    <s v="Closed"/>
    <x v="0"/>
  </r>
  <r>
    <s v="Marianna"/>
    <s v="MARIANNA (14)"/>
    <x v="10"/>
    <x v="539"/>
    <n v="13"/>
    <x v="7"/>
    <x v="0"/>
    <d v="2018-07-15T17:12:55"/>
    <d v="2018-07-15T15:49:00"/>
    <x v="2"/>
    <x v="6"/>
    <n v="5034.9999995436519"/>
    <n v="83.916666659060866"/>
    <n v="1090.9166665677913"/>
    <n v="1"/>
    <s v="D522814"/>
    <s v="Closed"/>
    <x v="0"/>
  </r>
  <r>
    <s v="Marianna"/>
    <s v="CAVERNS ROAD (11)"/>
    <x v="27"/>
    <x v="2376"/>
    <n v="2"/>
    <x v="7"/>
    <x v="0"/>
    <d v="2018-07-15T19:51:00"/>
    <d v="2018-07-15T16:56:00"/>
    <x v="2"/>
    <x v="6"/>
    <n v="10499.999999650754"/>
    <n v="174.99999999417923"/>
    <n v="349.99999998835847"/>
    <n v="1"/>
    <s v="D522855"/>
    <s v="Closed"/>
    <x v="0"/>
  </r>
  <r>
    <s v="Marianna"/>
    <s v="MARIANNA (14)"/>
    <x v="10"/>
    <x v="830"/>
    <n v="24"/>
    <x v="7"/>
    <x v="0"/>
    <d v="2018-07-15T18:26:15"/>
    <d v="2018-07-15T18:06:29"/>
    <x v="2"/>
    <x v="6"/>
    <n v="1186.0000000102445"/>
    <n v="19.766666666837409"/>
    <n v="474.40000000409782"/>
    <n v="1"/>
    <s v="D522845"/>
    <s v="Closed"/>
    <x v="0"/>
  </r>
  <r>
    <s v="Marianna"/>
    <s v="MARIANNA (14)"/>
    <x v="15"/>
    <x v="583"/>
    <n v="37"/>
    <x v="1"/>
    <x v="0"/>
    <d v="2018-07-15T22:01:23"/>
    <d v="2018-07-15T20:48:00"/>
    <x v="2"/>
    <x v="6"/>
    <n v="4402.9999995371327"/>
    <n v="73.383333325618878"/>
    <n v="2715.1833330478985"/>
    <n v="1"/>
    <s v="D522866"/>
    <s v="Closed"/>
    <x v="0"/>
  </r>
  <r>
    <s v="Marianna"/>
    <s v="CAVERNS ROAD (11)"/>
    <x v="9"/>
    <x v="2377"/>
    <n v="1"/>
    <x v="1"/>
    <x v="0"/>
    <d v="2018-07-16T12:14:29"/>
    <d v="2018-07-16T09:59:00"/>
    <x v="2"/>
    <x v="6"/>
    <n v="8128.9999998640269"/>
    <n v="135.48333333106712"/>
    <n v="135.48333333106712"/>
    <n v="1"/>
    <s v="C522868"/>
    <s v="Closed"/>
    <x v="0"/>
  </r>
  <r>
    <s v="Marianna"/>
    <s v="MARIANNA (14)"/>
    <x v="5"/>
    <x v="2175"/>
    <n v="40"/>
    <x v="7"/>
    <x v="0"/>
    <d v="2018-07-16T16:18:54"/>
    <d v="2018-07-16T15:44:00"/>
    <x v="2"/>
    <x v="6"/>
    <n v="2094.0000004135072"/>
    <n v="34.900000006891787"/>
    <n v="1396.0000002756715"/>
    <n v="1"/>
    <s v="D522877"/>
    <s v="Closed"/>
    <x v="0"/>
  </r>
  <r>
    <s v="Marianna"/>
    <s v="CHIPOLA (15)"/>
    <x v="3"/>
    <x v="2378"/>
    <n v="11"/>
    <x v="7"/>
    <x v="0"/>
    <d v="2018-07-16T17:12:01"/>
    <d v="2018-07-16T15:49:00"/>
    <x v="2"/>
    <x v="6"/>
    <n v="4981.0000001220033"/>
    <n v="83.016666668700054"/>
    <n v="913.1833333557006"/>
    <n v="1"/>
    <s v="D522906"/>
    <s v="Closed"/>
    <x v="0"/>
  </r>
  <r>
    <s v="Marianna"/>
    <s v="MARIANNA (14)"/>
    <x v="10"/>
    <x v="2379"/>
    <n v="5"/>
    <x v="1"/>
    <x v="0"/>
    <d v="2018-07-16T18:08:56"/>
    <d v="2018-07-16T15:54:00"/>
    <x v="2"/>
    <x v="6"/>
    <n v="8096.0000003222376"/>
    <n v="134.93333333870396"/>
    <n v="674.6666666935198"/>
    <n v="1"/>
    <s v="D522915"/>
    <s v="Closed"/>
    <x v="0"/>
  </r>
  <r>
    <s v="Marianna"/>
    <s v="MARIANNA (14)"/>
    <x v="5"/>
    <x v="542"/>
    <n v="76"/>
    <x v="3"/>
    <x v="0"/>
    <d v="2018-07-16T16:35:00"/>
    <d v="2018-07-16T15:58:00"/>
    <x v="2"/>
    <x v="6"/>
    <n v="2219.9999996926636"/>
    <n v="36.999999994877726"/>
    <n v="2811.9999996107072"/>
    <n v="1"/>
    <s v="D522902"/>
    <s v="Closed"/>
    <x v="0"/>
  </r>
  <r>
    <s v="Marianna"/>
    <s v="MARIANNA (14)"/>
    <x v="5"/>
    <x v="2380"/>
    <n v="1"/>
    <x v="3"/>
    <x v="0"/>
    <d v="2018-07-16T16:53:50"/>
    <d v="2018-07-16T15:59:00"/>
    <x v="2"/>
    <x v="6"/>
    <n v="3289.9999996181577"/>
    <n v="54.833333326969296"/>
    <n v="54.833333326969296"/>
    <n v="1"/>
    <s v="C522881"/>
    <s v="Closed"/>
    <x v="0"/>
  </r>
  <r>
    <s v="Marianna"/>
    <s v="MARIANNA (14)"/>
    <x v="5"/>
    <x v="2244"/>
    <n v="3"/>
    <x v="1"/>
    <x v="0"/>
    <d v="2018-07-16T17:04:27"/>
    <d v="2018-07-16T16:05:00"/>
    <x v="2"/>
    <x v="6"/>
    <n v="3566.9999996200204"/>
    <n v="59.449999993667006"/>
    <n v="178.34999998100102"/>
    <n v="1"/>
    <s v="D522904"/>
    <s v="Closed"/>
    <x v="0"/>
  </r>
  <r>
    <s v="Marianna"/>
    <s v="CHIPOLA (15)"/>
    <x v="3"/>
    <x v="1239"/>
    <n v="6"/>
    <x v="1"/>
    <x v="0"/>
    <d v="2018-07-16T16:45:51"/>
    <d v="2018-07-16T16:06:00"/>
    <x v="2"/>
    <x v="6"/>
    <n v="2391.0000000614673"/>
    <n v="39.850000001024455"/>
    <n v="239.10000000614673"/>
    <n v="1"/>
    <s v="D522910"/>
    <s v="Closed"/>
    <x v="0"/>
  </r>
  <r>
    <s v="Marianna"/>
    <s v="CAVERNS ROAD (11)"/>
    <x v="9"/>
    <x v="230"/>
    <n v="1"/>
    <x v="7"/>
    <x v="0"/>
    <d v="2018-07-16T17:25:20"/>
    <d v="2018-07-16T16:15:00"/>
    <x v="2"/>
    <x v="6"/>
    <n v="4219.999999506399"/>
    <n v="70.333333325106651"/>
    <n v="70.333333325106651"/>
    <n v="1"/>
    <s v="D522912"/>
    <s v="Closed"/>
    <x v="0"/>
  </r>
  <r>
    <s v="Marianna"/>
    <s v="CHIPOLA (15)"/>
    <x v="0"/>
    <x v="30"/>
    <n v="13"/>
    <x v="7"/>
    <x v="0"/>
    <d v="2018-07-16T17:35:56"/>
    <d v="2018-07-16T16:23:00"/>
    <x v="2"/>
    <x v="6"/>
    <n v="4376.0000001406297"/>
    <n v="72.933333335677162"/>
    <n v="948.1333333638031"/>
    <n v="1"/>
    <s v="D522941"/>
    <s v="Closed"/>
    <x v="0"/>
  </r>
  <r>
    <s v="Marianna"/>
    <s v="MARIANNA (14)"/>
    <x v="5"/>
    <x v="2381"/>
    <n v="19"/>
    <x v="1"/>
    <x v="0"/>
    <d v="2018-07-16T17:38:47"/>
    <d v="2018-07-16T16:36:00"/>
    <x v="2"/>
    <x v="6"/>
    <n v="3766.999999852851"/>
    <n v="62.783333330880851"/>
    <n v="1192.8833332867362"/>
    <n v="1"/>
    <s v="D522918"/>
    <s v="Closed"/>
    <x v="0"/>
  </r>
  <r>
    <s v="Marianna"/>
    <s v="MARIANNA (14)"/>
    <x v="10"/>
    <x v="2382"/>
    <n v="1"/>
    <x v="1"/>
    <x v="0"/>
    <d v="2018-07-16T18:10:00"/>
    <d v="2018-07-16T16:40:00"/>
    <x v="2"/>
    <x v="6"/>
    <n v="5400"/>
    <n v="90"/>
    <n v="90"/>
    <n v="1"/>
    <s v="C522909"/>
    <s v="Closed"/>
    <x v="0"/>
  </r>
  <r>
    <s v="Marianna"/>
    <s v="CHIPOLA (15)"/>
    <x v="3"/>
    <x v="440"/>
    <n v="223"/>
    <x v="1"/>
    <x v="0"/>
    <d v="2018-07-16T17:43:23"/>
    <d v="2018-07-16T17:08:00"/>
    <x v="2"/>
    <x v="6"/>
    <n v="2123.0000002775341"/>
    <n v="35.383333337958902"/>
    <n v="7890.4833343648352"/>
    <n v="1"/>
    <s v="D522950"/>
    <s v="Closed"/>
    <x v="0"/>
  </r>
  <r>
    <s v="Marianna"/>
    <s v="CHIPOLA (15)"/>
    <x v="4"/>
    <x v="2383"/>
    <n v="3"/>
    <x v="7"/>
    <x v="0"/>
    <d v="2018-07-16T18:11:20"/>
    <d v="2018-07-16T17:09:00"/>
    <x v="2"/>
    <x v="6"/>
    <n v="3739.9999998277053"/>
    <n v="62.333333330461755"/>
    <n v="186.99999999138527"/>
    <n v="1"/>
    <s v="D522956"/>
    <s v="Closed"/>
    <x v="0"/>
  </r>
  <r>
    <s v="Marianna"/>
    <s v="CHIPOLA (15)"/>
    <x v="0"/>
    <x v="2384"/>
    <n v="1"/>
    <x v="1"/>
    <x v="0"/>
    <d v="2018-07-16T18:55:00"/>
    <d v="2018-07-16T17:35:56"/>
    <x v="2"/>
    <x v="6"/>
    <n v="4744.0000000409782"/>
    <n v="79.066666667349637"/>
    <n v="79.066666667349637"/>
    <n v="1"/>
    <s v="D522944"/>
    <s v="Closed"/>
    <x v="0"/>
  </r>
  <r>
    <s v="Marianna"/>
    <s v="MARIANNA (14)"/>
    <x v="5"/>
    <x v="2385"/>
    <n v="6"/>
    <x v="1"/>
    <x v="0"/>
    <d v="2018-07-16T18:06:12"/>
    <d v="2018-07-16T17:50:00"/>
    <x v="2"/>
    <x v="6"/>
    <n v="972.0000002766028"/>
    <n v="16.200000004610047"/>
    <n v="97.20000002766028"/>
    <n v="1"/>
    <s v="D522954"/>
    <s v="Closed"/>
    <x v="0"/>
  </r>
  <r>
    <s v="Marianna"/>
    <s v="CHIPOLA (15)"/>
    <x v="3"/>
    <x v="2386"/>
    <n v="11"/>
    <x v="1"/>
    <x v="0"/>
    <d v="2018-07-16T22:27:30"/>
    <d v="2018-07-16T20:59:00"/>
    <x v="2"/>
    <x v="6"/>
    <n v="5310.0000003352761"/>
    <n v="88.500000005587935"/>
    <n v="973.50000006146729"/>
    <n v="1"/>
    <s v="D522960"/>
    <s v="Closed"/>
    <x v="0"/>
  </r>
  <r>
    <s v="Fernandina Beach"/>
    <s v="STEPDOWN (22)"/>
    <x v="24"/>
    <x v="2387"/>
    <n v="9"/>
    <x v="5"/>
    <x v="0"/>
    <d v="2018-07-17T07:15:37"/>
    <d v="2018-07-17T06:27:00"/>
    <x v="2"/>
    <x v="6"/>
    <n v="2916.9999998062849"/>
    <n v="48.616666663438082"/>
    <n v="437.54999997094274"/>
    <n v="1"/>
    <s v="D522967"/>
    <s v="Closed"/>
    <x v="0"/>
  </r>
  <r>
    <s v="Fernandina Beach"/>
    <s v="STEPDOWN (22)"/>
    <x v="14"/>
    <x v="2388"/>
    <n v="18"/>
    <x v="5"/>
    <x v="0"/>
    <d v="2018-07-17T08:43:32"/>
    <d v="2018-07-17T08:16:00"/>
    <x v="2"/>
    <x v="6"/>
    <n v="1651.9999995594844"/>
    <n v="27.533333325991407"/>
    <n v="495.59999986784533"/>
    <n v="1"/>
    <s v="D522968"/>
    <s v="Closed"/>
    <x v="0"/>
  </r>
  <r>
    <s v="Marianna"/>
    <s v="MARIANNA (14)"/>
    <x v="16"/>
    <x v="2389"/>
    <n v="1"/>
    <x v="1"/>
    <x v="0"/>
    <d v="2018-07-17T11:43:56"/>
    <d v="2018-07-17T11:12:00"/>
    <x v="2"/>
    <x v="6"/>
    <n v="1915.9999996656552"/>
    <n v="31.93333332776092"/>
    <n v="31.93333332776092"/>
    <n v="1"/>
    <s v="D522973"/>
    <s v="Closed"/>
    <x v="0"/>
  </r>
  <r>
    <s v="Fernandina Beach"/>
    <s v="AIP (24)"/>
    <x v="11"/>
    <x v="2390"/>
    <n v="1"/>
    <x v="1"/>
    <x v="0"/>
    <d v="2018-07-17T12:34:55"/>
    <d v="2018-07-17T11:17:00"/>
    <x v="2"/>
    <x v="6"/>
    <n v="4675.0000002561137"/>
    <n v="77.916666670935228"/>
    <n v="77.916666670935228"/>
    <n v="1"/>
    <s v="C522972"/>
    <s v="Closed"/>
    <x v="0"/>
  </r>
  <r>
    <s v="Fernandina Beach"/>
    <s v="JL TERRY (23)"/>
    <x v="13"/>
    <x v="2110"/>
    <n v="37"/>
    <x v="1"/>
    <x v="0"/>
    <d v="2018-07-17T15:19:24"/>
    <d v="2018-07-17T14:27:00"/>
    <x v="2"/>
    <x v="6"/>
    <n v="3144.0000000642613"/>
    <n v="52.400000001071021"/>
    <n v="1938.8000000396278"/>
    <n v="1"/>
    <s v="D522983"/>
    <s v="Closed"/>
    <x v="0"/>
  </r>
  <r>
    <s v="Marianna"/>
    <s v="CHIPOLA (15)"/>
    <x v="4"/>
    <x v="2188"/>
    <n v="75"/>
    <x v="1"/>
    <x v="0"/>
    <d v="2018-07-17T16:27:43"/>
    <d v="2018-07-17T15:47:00"/>
    <x v="2"/>
    <x v="6"/>
    <n v="2443.0000002728775"/>
    <n v="40.716666671214625"/>
    <n v="3053.7500003410969"/>
    <n v="1"/>
    <s v="D522998"/>
    <s v="Closed"/>
    <x v="0"/>
  </r>
  <r>
    <s v="Marianna"/>
    <s v="MARIANNA (14)"/>
    <x v="5"/>
    <x v="668"/>
    <n v="12"/>
    <x v="1"/>
    <x v="0"/>
    <d v="2018-07-17T20:58:01"/>
    <d v="2018-07-17T19:45:00"/>
    <x v="2"/>
    <x v="6"/>
    <n v="4381.0000000521541"/>
    <n v="73.016666667535901"/>
    <n v="876.20000001043081"/>
    <n v="1"/>
    <s v="D523002"/>
    <s v="Closed"/>
    <x v="0"/>
  </r>
  <r>
    <s v="Marianna"/>
    <s v="ALTHA (12)"/>
    <x v="7"/>
    <x v="2391"/>
    <n v="1"/>
    <x v="5"/>
    <x v="0"/>
    <d v="2018-07-17T22:14:18"/>
    <d v="2018-07-17T21:12:00"/>
    <x v="2"/>
    <x v="6"/>
    <n v="3737.9999999888241"/>
    <n v="62.299999999813735"/>
    <n v="62.299999999813735"/>
    <n v="1"/>
    <s v="D523005"/>
    <s v="Closed"/>
    <x v="0"/>
  </r>
  <r>
    <s v="Fernandina Beach"/>
    <s v="STEPDOWN (22)"/>
    <x v="14"/>
    <x v="1889"/>
    <n v="8"/>
    <x v="1"/>
    <x v="0"/>
    <d v="2018-07-18T08:50:42"/>
    <d v="2018-07-18T08:06:00"/>
    <x v="2"/>
    <x v="6"/>
    <n v="2681.999999564141"/>
    <n v="44.699999992735684"/>
    <n v="357.59999994188547"/>
    <n v="1"/>
    <s v="D523009"/>
    <s v="Closed"/>
    <x v="0"/>
  </r>
  <r>
    <s v="Marianna"/>
    <s v="MARIANNA (14)"/>
    <x v="5"/>
    <x v="2392"/>
    <n v="2"/>
    <x v="1"/>
    <x v="0"/>
    <d v="2018-07-18T09:36:39"/>
    <d v="2018-07-18T09:23:00"/>
    <x v="2"/>
    <x v="6"/>
    <n v="818.99999971501529"/>
    <n v="13.649999995250255"/>
    <n v="27.29999999050051"/>
    <n v="1"/>
    <s v="D523010"/>
    <s v="Closed"/>
    <x v="0"/>
  </r>
  <r>
    <s v="Marianna"/>
    <s v="CHIPOLA (15)"/>
    <x v="4"/>
    <x v="2393"/>
    <n v="1"/>
    <x v="4"/>
    <x v="0"/>
    <d v="2018-07-18T17:07:40"/>
    <d v="2018-07-18T16:01:00"/>
    <x v="2"/>
    <x v="6"/>
    <n v="4000.0000002561137"/>
    <n v="66.666666670935228"/>
    <n v="66.666666670935228"/>
    <n v="1"/>
    <s v="D523020"/>
    <s v="Closed"/>
    <x v="0"/>
  </r>
  <r>
    <s v="Marianna"/>
    <s v="ALTHA (12)"/>
    <x v="7"/>
    <x v="2394"/>
    <n v="1"/>
    <x v="5"/>
    <x v="0"/>
    <d v="2018-07-18T17:40:19"/>
    <d v="2018-07-18T16:33:00"/>
    <x v="2"/>
    <x v="6"/>
    <n v="4038.9999999431893"/>
    <n v="67.316666665719822"/>
    <n v="67.316666665719822"/>
    <n v="1"/>
    <s v="D523018"/>
    <s v="Closed"/>
    <x v="0"/>
  </r>
  <r>
    <s v="Marianna"/>
    <s v="ALTHA (12)"/>
    <x v="7"/>
    <x v="2395"/>
    <n v="6"/>
    <x v="1"/>
    <x v="0"/>
    <d v="2018-07-18T17:43:03"/>
    <d v="2018-07-18T16:57:00"/>
    <x v="2"/>
    <x v="6"/>
    <n v="2762.9999996395782"/>
    <n v="46.049999993992969"/>
    <n v="276.29999996395782"/>
    <n v="1"/>
    <s v="D523021"/>
    <s v="Closed"/>
    <x v="0"/>
  </r>
  <r>
    <s v="Fernandina Beach"/>
    <s v="JL TERRY (23)"/>
    <x v="35"/>
    <x v="2396"/>
    <n v="1"/>
    <x v="2"/>
    <x v="0"/>
    <d v="2018-10-28T18:05:00"/>
    <d v="2018-10-28T16:47:00"/>
    <x v="2"/>
    <x v="9"/>
    <n v="4679.9999995389953"/>
    <n v="77.999999992316589"/>
    <n v="77.999999992316589"/>
    <n v="1"/>
    <s v="C530634"/>
    <s v="Closed"/>
    <x v="0"/>
  </r>
  <r>
    <s v="Marianna"/>
    <s v="CAVERNS ROAD (11)"/>
    <x v="26"/>
    <x v="1539"/>
    <n v="3"/>
    <x v="1"/>
    <x v="0"/>
    <d v="2018-07-19T08:50:47"/>
    <d v="2018-07-19T05:48:00"/>
    <x v="2"/>
    <x v="6"/>
    <n v="10967.000000062399"/>
    <n v="182.78333333437331"/>
    <n v="548.35000000311993"/>
    <n v="1"/>
    <s v="D523026"/>
    <s v="Closed"/>
    <x v="0"/>
  </r>
  <r>
    <s v="Marianna"/>
    <s v="MARIANNA (14)"/>
    <x v="5"/>
    <x v="2112"/>
    <n v="11"/>
    <x v="1"/>
    <x v="0"/>
    <d v="2018-07-19T22:30:47"/>
    <d v="2018-07-19T11:34:00"/>
    <x v="2"/>
    <x v="6"/>
    <n v="39407.000000355765"/>
    <n v="656.78333333926275"/>
    <n v="7224.6166667318903"/>
    <n v="1"/>
    <s v="D523069"/>
    <s v="Closed"/>
    <x v="0"/>
  </r>
  <r>
    <s v="Fernandina Beach"/>
    <s v="JL TERRY (23)"/>
    <x v="21"/>
    <x v="2397"/>
    <n v="1"/>
    <x v="2"/>
    <x v="0"/>
    <d v="2018-11-01T18:25:45"/>
    <d v="2018-11-01T16:53:00"/>
    <x v="2"/>
    <x v="10"/>
    <n v="5564.9999995948747"/>
    <n v="92.749999993247911"/>
    <n v="92.749999993247911"/>
    <n v="1"/>
    <s v="C531613"/>
    <s v="Closed"/>
    <x v="0"/>
  </r>
  <r>
    <s v="Fernandina Beach"/>
    <s v="AIP (24)"/>
    <x v="11"/>
    <x v="199"/>
    <n v="24"/>
    <x v="1"/>
    <x v="0"/>
    <d v="2018-07-19T16:05:47"/>
    <d v="2018-07-19T14:29:00"/>
    <x v="2"/>
    <x v="6"/>
    <n v="5806.9999995874241"/>
    <n v="96.783333326457068"/>
    <n v="2322.7999998349696"/>
    <n v="1"/>
    <s v="D523040"/>
    <s v="Closed"/>
    <x v="0"/>
  </r>
  <r>
    <s v="Marianna"/>
    <s v="MARIANNA (14)"/>
    <x v="5"/>
    <x v="729"/>
    <n v="12"/>
    <x v="6"/>
    <x v="0"/>
    <d v="2018-07-19T19:54:50"/>
    <d v="2018-07-19T17:26:00"/>
    <x v="2"/>
    <x v="6"/>
    <n v="8929.999999771826"/>
    <n v="148.83333332953043"/>
    <n v="1785.9999999543652"/>
    <n v="1"/>
    <s v="D523046"/>
    <s v="Closed"/>
    <x v="0"/>
  </r>
  <r>
    <s v="Marianna"/>
    <s v="CHIPOLA (15)"/>
    <x v="3"/>
    <x v="346"/>
    <n v="10"/>
    <x v="1"/>
    <x v="0"/>
    <d v="2018-07-19T22:43:34"/>
    <d v="2018-07-19T20:27:00"/>
    <x v="2"/>
    <x v="6"/>
    <n v="8193.999999971129"/>
    <n v="136.56666666618548"/>
    <n v="1365.6666666618548"/>
    <n v="1"/>
    <s v="D523052"/>
    <s v="Closed"/>
    <x v="0"/>
  </r>
  <r>
    <s v="Marianna"/>
    <s v="CHIPOLA (15)"/>
    <x v="4"/>
    <x v="2398"/>
    <n v="1"/>
    <x v="1"/>
    <x v="0"/>
    <d v="2018-07-19T23:07:14"/>
    <d v="2018-07-19T20:42:00"/>
    <x v="2"/>
    <x v="6"/>
    <n v="8713.9999995706603"/>
    <n v="145.23333332617767"/>
    <n v="145.23333332617767"/>
    <n v="1"/>
    <s v="D523072"/>
    <s v="Closed"/>
    <x v="0"/>
  </r>
  <r>
    <s v="Marianna"/>
    <s v="MARIANNA (14)"/>
    <x v="15"/>
    <x v="583"/>
    <n v="37"/>
    <x v="1"/>
    <x v="0"/>
    <d v="2018-07-19T22:29:18"/>
    <d v="2018-07-19T21:23:00"/>
    <x v="2"/>
    <x v="6"/>
    <n v="3978.0000001424924"/>
    <n v="66.300000002374873"/>
    <n v="2453.1000000878703"/>
    <n v="1"/>
    <s v="D523066"/>
    <s v="Closed"/>
    <x v="0"/>
  </r>
  <r>
    <s v="Marianna"/>
    <s v="MARIANNA (14)"/>
    <x v="5"/>
    <x v="2399"/>
    <n v="3"/>
    <x v="1"/>
    <x v="0"/>
    <d v="2018-07-20T00:22:57"/>
    <d v="2018-07-19T22:54:00"/>
    <x v="2"/>
    <x v="6"/>
    <n v="5336.9999997317791"/>
    <n v="88.949999995529652"/>
    <n v="266.84999998658895"/>
    <n v="1"/>
    <s v="D523073"/>
    <s v="Closed"/>
    <x v="0"/>
  </r>
  <r>
    <s v="Marianna"/>
    <s v="MARIANNA (14)"/>
    <x v="10"/>
    <x v="2039"/>
    <n v="53"/>
    <x v="1"/>
    <x v="0"/>
    <d v="2018-07-20T04:30:16"/>
    <d v="2018-07-20T02:57:00"/>
    <x v="2"/>
    <x v="6"/>
    <n v="5595.9999999264255"/>
    <n v="93.266666665440425"/>
    <n v="4943.1333332683425"/>
    <n v="1"/>
    <s v="D523084"/>
    <s v="Closed"/>
    <x v="0"/>
  </r>
  <r>
    <s v="Marianna"/>
    <s v="MARIANNA (14)"/>
    <x v="5"/>
    <x v="2184"/>
    <n v="1"/>
    <x v="1"/>
    <x v="0"/>
    <d v="2018-07-20T10:18:41"/>
    <d v="2018-07-20T09:12:00"/>
    <x v="2"/>
    <x v="6"/>
    <n v="4000.9999998612329"/>
    <n v="66.683333331020549"/>
    <n v="66.683333331020549"/>
    <n v="1"/>
    <s v="D523088"/>
    <s v="Closed"/>
    <x v="0"/>
  </r>
  <r>
    <s v="Marianna"/>
    <s v="MARIANNA (14)"/>
    <x v="15"/>
    <x v="583"/>
    <n v="37"/>
    <x v="6"/>
    <x v="0"/>
    <d v="2018-07-20T11:41:18"/>
    <d v="2018-07-20T10:06:00"/>
    <x v="2"/>
    <x v="6"/>
    <n v="5718.0000001564622"/>
    <n v="95.300000002607703"/>
    <n v="3526.100000096485"/>
    <n v="1"/>
    <s v="D523096"/>
    <s v="Closed"/>
    <x v="0"/>
  </r>
  <r>
    <s v="Fernandina Beach"/>
    <s v="JL TERRY (23)"/>
    <x v="13"/>
    <x v="2400"/>
    <n v="4"/>
    <x v="2"/>
    <x v="0"/>
    <d v="2018-11-02T12:35:50"/>
    <d v="2018-11-02T09:45:00"/>
    <x v="2"/>
    <x v="10"/>
    <n v="10250.00000030268"/>
    <n v="170.833333338378"/>
    <n v="683.33333335351199"/>
    <n v="1"/>
    <s v="D531744"/>
    <s v="Closed"/>
    <x v="0"/>
  </r>
  <r>
    <s v="Marianna"/>
    <s v="ALTHA (12)"/>
    <x v="7"/>
    <x v="2401"/>
    <n v="3"/>
    <x v="1"/>
    <x v="0"/>
    <d v="2018-07-20T17:29:53"/>
    <d v="2018-07-20T15:43:00"/>
    <x v="2"/>
    <x v="6"/>
    <n v="6412.9999998025596"/>
    <n v="106.88333333004266"/>
    <n v="320.64999999012798"/>
    <n v="1"/>
    <s v="D523108"/>
    <s v="Closed"/>
    <x v="0"/>
  </r>
  <r>
    <s v="Fernandina Beach"/>
    <s v="JL TERRY (23)"/>
    <x v="13"/>
    <x v="2402"/>
    <n v="1"/>
    <x v="2"/>
    <x v="0"/>
    <d v="2018-11-03T10:12:54"/>
    <d v="2018-11-03T07:55:00"/>
    <x v="2"/>
    <x v="10"/>
    <n v="8274.0000004414469"/>
    <n v="137.90000000735745"/>
    <n v="137.90000000735745"/>
    <n v="1"/>
    <s v="C531896"/>
    <s v="Closed"/>
    <x v="0"/>
  </r>
  <r>
    <s v="Fernandina Beach"/>
    <s v="AIP (24)"/>
    <x v="11"/>
    <x v="2403"/>
    <n v="11"/>
    <x v="2"/>
    <x v="0"/>
    <d v="2018-11-08T00:18:09"/>
    <d v="2018-11-07T21:25:00"/>
    <x v="2"/>
    <x v="10"/>
    <n v="10389.000000106171"/>
    <n v="173.15000000176951"/>
    <n v="1904.6500000194646"/>
    <n v="1"/>
    <s v="D532513"/>
    <s v="Closed"/>
    <x v="0"/>
  </r>
  <r>
    <s v="Fernandina Beach"/>
    <s v="JL TERRY (23)"/>
    <x v="34"/>
    <x v="2404"/>
    <n v="1"/>
    <x v="2"/>
    <x v="0"/>
    <d v="2018-11-17T09:25:00"/>
    <d v="2018-11-17T08:46:00"/>
    <x v="2"/>
    <x v="10"/>
    <n v="2340.000000083819"/>
    <n v="39.000000001396984"/>
    <n v="39.000000001396984"/>
    <n v="1"/>
    <s v="C533144"/>
    <s v="Closed"/>
    <x v="0"/>
  </r>
  <r>
    <s v="Fernandina Beach"/>
    <s v="AIP (24)"/>
    <x v="11"/>
    <x v="2405"/>
    <n v="15"/>
    <x v="7"/>
    <x v="0"/>
    <d v="2018-07-20T21:38:26"/>
    <d v="2018-07-20T20:47:00"/>
    <x v="2"/>
    <x v="6"/>
    <n v="3086.0000003362074"/>
    <n v="51.433333338936791"/>
    <n v="771.50000008405186"/>
    <n v="1"/>
    <s v="D523222"/>
    <s v="Closed"/>
    <x v="0"/>
  </r>
  <r>
    <s v="Fernandina Beach"/>
    <s v="AIP (24)"/>
    <x v="2"/>
    <x v="2406"/>
    <n v="1"/>
    <x v="0"/>
    <x v="0"/>
    <d v="2018-07-21T02:38:00"/>
    <d v="2018-07-21T01:27:00"/>
    <x v="2"/>
    <x v="6"/>
    <n v="4260.0000000558794"/>
    <n v="71.000000000931323"/>
    <n v="71.000000000931323"/>
    <n v="1"/>
    <s v="C523122"/>
    <s v="Closed"/>
    <x v="0"/>
  </r>
  <r>
    <s v="Marianna"/>
    <s v="CAVERNS ROAD (11)"/>
    <x v="8"/>
    <x v="2407"/>
    <n v="1"/>
    <x v="1"/>
    <x v="0"/>
    <d v="2018-07-21T13:09:39"/>
    <d v="2018-07-21T12:31:00"/>
    <x v="2"/>
    <x v="6"/>
    <n v="2319.0000002039596"/>
    <n v="38.650000003399327"/>
    <n v="38.650000003399327"/>
    <n v="1"/>
    <s v="D523125"/>
    <s v="Closed"/>
    <x v="0"/>
  </r>
  <r>
    <s v="Fernandina Beach"/>
    <s v="JL TERRY (23)"/>
    <x v="13"/>
    <x v="2089"/>
    <n v="7"/>
    <x v="6"/>
    <x v="0"/>
    <d v="2018-07-21T15:45:23"/>
    <d v="2018-07-21T14:48:00"/>
    <x v="2"/>
    <x v="6"/>
    <n v="3442.9999995511025"/>
    <n v="57.383333325851709"/>
    <n v="401.68333328096196"/>
    <n v="1"/>
    <s v="D523241"/>
    <s v="Closed"/>
    <x v="0"/>
  </r>
  <r>
    <s v="Marianna"/>
    <s v="ALTHA (12)"/>
    <x v="6"/>
    <x v="2408"/>
    <n v="1"/>
    <x v="7"/>
    <x v="0"/>
    <d v="2018-07-21T17:22:08"/>
    <d v="2018-07-21T16:19:00"/>
    <x v="2"/>
    <x v="6"/>
    <n v="3788.0000003613532"/>
    <n v="63.133333339355886"/>
    <n v="63.133333339355886"/>
    <n v="1"/>
    <s v="D523128"/>
    <s v="Closed"/>
    <x v="0"/>
  </r>
  <r>
    <s v="Marianna"/>
    <s v="MARIANNA (14)"/>
    <x v="10"/>
    <x v="2409"/>
    <n v="1"/>
    <x v="6"/>
    <x v="0"/>
    <d v="2018-07-21T21:54:31"/>
    <d v="2018-07-21T21:13:00"/>
    <x v="2"/>
    <x v="6"/>
    <n v="2491.0000001778826"/>
    <n v="41.516666669631377"/>
    <n v="41.516666669631377"/>
    <n v="1"/>
    <s v="D523130"/>
    <s v="Closed"/>
    <x v="0"/>
  </r>
  <r>
    <s v="Marianna"/>
    <s v="MARIANNA (14)"/>
    <x v="16"/>
    <x v="2410"/>
    <n v="809"/>
    <x v="6"/>
    <x v="0"/>
    <d v="2018-07-22T06:00:50"/>
    <d v="2018-07-22T03:38:00"/>
    <x v="2"/>
    <x v="6"/>
    <n v="8569.999999855645"/>
    <n v="142.83333333092742"/>
    <n v="115552.16666472028"/>
    <n v="1"/>
    <s v="D523173"/>
    <s v="Closed"/>
    <x v="0"/>
  </r>
  <r>
    <s v="Marianna"/>
    <s v="CAVERNS ROAD (11)"/>
    <x v="9"/>
    <x v="2168"/>
    <n v="10"/>
    <x v="1"/>
    <x v="0"/>
    <d v="2018-07-22T07:24:44"/>
    <d v="2018-07-22T04:21:00"/>
    <x v="2"/>
    <x v="6"/>
    <n v="11024.000000185333"/>
    <n v="183.73333333642222"/>
    <n v="1837.3333333642222"/>
    <n v="1"/>
    <s v="D523174"/>
    <s v="Closed"/>
    <x v="0"/>
  </r>
  <r>
    <s v="Marianna"/>
    <s v="CAVERNS ROAD (11)"/>
    <x v="9"/>
    <x v="132"/>
    <n v="14"/>
    <x v="1"/>
    <x v="0"/>
    <d v="2018-07-22T11:11:59"/>
    <d v="2018-07-22T10:20:00"/>
    <x v="2"/>
    <x v="6"/>
    <n v="3118.9999998779967"/>
    <n v="51.983333331299946"/>
    <n v="727.76666663819924"/>
    <n v="1"/>
    <s v="D523180"/>
    <s v="Closed"/>
    <x v="0"/>
  </r>
  <r>
    <s v="Fernandina Beach"/>
    <s v="STEPDOWN (22)"/>
    <x v="14"/>
    <x v="2411"/>
    <n v="3"/>
    <x v="7"/>
    <x v="0"/>
    <d v="2018-07-22T14:53:53"/>
    <d v="2018-07-22T14:01:00"/>
    <x v="2"/>
    <x v="6"/>
    <n v="3172.9999999282882"/>
    <n v="52.883333332138136"/>
    <n v="158.64999999641441"/>
    <n v="1"/>
    <s v="D523243"/>
    <s v="Closed"/>
    <x v="0"/>
  </r>
  <r>
    <s v="Marianna"/>
    <s v="BLOUNTSTOWN (18)"/>
    <x v="17"/>
    <x v="1335"/>
    <n v="56"/>
    <x v="1"/>
    <x v="0"/>
    <d v="2018-07-22T19:44:58"/>
    <d v="2018-07-22T17:40:00"/>
    <x v="2"/>
    <x v="6"/>
    <n v="7498.0000000912696"/>
    <n v="124.96666666818783"/>
    <n v="6998.1333334185183"/>
    <n v="1"/>
    <s v="D523195"/>
    <s v="Closed"/>
    <x v="0"/>
  </r>
  <r>
    <s v="Fernandina Beach"/>
    <s v="JL TERRY (23)"/>
    <x v="13"/>
    <x v="2412"/>
    <n v="4"/>
    <x v="4"/>
    <x v="0"/>
    <d v="2018-07-23T07:59:53"/>
    <d v="2018-07-23T07:18:00"/>
    <x v="2"/>
    <x v="6"/>
    <n v="2512.9999996628612"/>
    <n v="41.883333327714354"/>
    <n v="167.53333331085742"/>
    <n v="1"/>
    <s v="D523197"/>
    <s v="Closed"/>
    <x v="0"/>
  </r>
  <r>
    <s v="Marianna"/>
    <s v="CHIPOLA (15)"/>
    <x v="3"/>
    <x v="659"/>
    <n v="158"/>
    <x v="10"/>
    <x v="0"/>
    <d v="2018-07-23T14:52:47"/>
    <d v="2018-07-23T11:24:00"/>
    <x v="2"/>
    <x v="6"/>
    <n v="12527.000000118278"/>
    <n v="208.78333333530463"/>
    <n v="32987.766666978132"/>
    <n v="1"/>
    <s v="D523221"/>
    <s v="Closed"/>
    <x v="0"/>
  </r>
  <r>
    <s v="Marianna"/>
    <s v="CHIPOLA (15)"/>
    <x v="3"/>
    <x v="1067"/>
    <n v="8"/>
    <x v="10"/>
    <x v="1"/>
    <d v="2018-07-23T18:22:35"/>
    <d v="2018-07-23T14:54:00"/>
    <x v="2"/>
    <x v="6"/>
    <n v="12514.999999827705"/>
    <n v="208.58333333046176"/>
    <n v="1668.666666643694"/>
    <n v="1"/>
    <s v="D523244"/>
    <s v="Closed"/>
    <x v="0"/>
  </r>
  <r>
    <s v="Marianna"/>
    <s v="MARIANNA (14)"/>
    <x v="10"/>
    <x v="2413"/>
    <n v="1"/>
    <x v="5"/>
    <x v="0"/>
    <d v="2018-07-23T20:31:07"/>
    <d v="2018-07-23T19:05:00"/>
    <x v="2"/>
    <x v="6"/>
    <n v="5166.9999995967373"/>
    <n v="86.116666659945622"/>
    <n v="86.116666659945622"/>
    <n v="1"/>
    <s v="D523249"/>
    <s v="Closed"/>
    <x v="0"/>
  </r>
  <r>
    <s v="Marianna"/>
    <s v="BLOUNTSTOWN (18)"/>
    <x v="17"/>
    <x v="1149"/>
    <n v="23"/>
    <x v="1"/>
    <x v="0"/>
    <d v="2018-07-24T05:39:16"/>
    <d v="2018-07-24T04:26:00"/>
    <x v="2"/>
    <x v="6"/>
    <n v="4396.0000004153699"/>
    <n v="73.266666673589498"/>
    <n v="1685.1333334925584"/>
    <n v="1"/>
    <s v="D523253"/>
    <s v="Closed"/>
    <x v="0"/>
  </r>
  <r>
    <s v="Marianna"/>
    <s v="MARIANNA (14)"/>
    <x v="10"/>
    <x v="108"/>
    <n v="11"/>
    <x v="7"/>
    <x v="0"/>
    <d v="2018-07-24T20:55:55"/>
    <d v="2018-07-24T18:50:00"/>
    <x v="2"/>
    <x v="6"/>
    <n v="7555.0000002142042"/>
    <n v="125.91666667023674"/>
    <n v="1385.0833333726041"/>
    <n v="1"/>
    <s v="D523260"/>
    <s v="Closed"/>
    <x v="0"/>
  </r>
  <r>
    <s v="Marianna"/>
    <s v="MARIANNA (14)"/>
    <x v="10"/>
    <x v="2414"/>
    <n v="5"/>
    <x v="1"/>
    <x v="0"/>
    <d v="2018-07-24T21:25:38"/>
    <d v="2018-07-24T19:40:00"/>
    <x v="2"/>
    <x v="6"/>
    <n v="6337.9999998724088"/>
    <n v="105.63333333120681"/>
    <n v="528.16666665603407"/>
    <n v="1"/>
    <s v="D523265"/>
    <s v="Closed"/>
    <x v="0"/>
  </r>
  <r>
    <s v="Marianna"/>
    <s v="MARIANNA (14)"/>
    <x v="10"/>
    <x v="2415"/>
    <n v="1"/>
    <x v="7"/>
    <x v="0"/>
    <d v="2018-07-24T21:23:53"/>
    <d v="2018-07-24T20:28:00"/>
    <x v="2"/>
    <x v="6"/>
    <n v="3352.9999998863786"/>
    <n v="55.883333331439644"/>
    <n v="55.883333331439644"/>
    <n v="1"/>
    <s v="C523264"/>
    <s v="Closed"/>
    <x v="0"/>
  </r>
  <r>
    <s v="Marianna"/>
    <s v="ALTHA (12)"/>
    <x v="7"/>
    <x v="397"/>
    <n v="109"/>
    <x v="1"/>
    <x v="0"/>
    <d v="2018-07-26T23:16:06"/>
    <d v="2018-07-26T21:51:00"/>
    <x v="2"/>
    <x v="6"/>
    <n v="5105.9999997960404"/>
    <n v="85.099999996600673"/>
    <n v="9275.8999996294733"/>
    <n v="1"/>
    <s v="D523302"/>
    <s v="Closed"/>
    <x v="0"/>
  </r>
  <r>
    <s v="Marianna"/>
    <s v="CHIPOLA (15)"/>
    <x v="1"/>
    <x v="2416"/>
    <n v="2"/>
    <x v="0"/>
    <x v="0"/>
    <d v="2018-07-27T08:44:08"/>
    <d v="2018-07-27T08:30:00"/>
    <x v="2"/>
    <x v="6"/>
    <n v="848.00000020768493"/>
    <n v="14.133333336794749"/>
    <n v="28.266666673589498"/>
    <n v="1"/>
    <s v="D523312"/>
    <s v="Closed"/>
    <x v="0"/>
  </r>
  <r>
    <s v="Marianna"/>
    <s v="CHIPOLA (15)"/>
    <x v="1"/>
    <x v="2417"/>
    <n v="1"/>
    <x v="0"/>
    <x v="0"/>
    <d v="2018-07-27T12:25:18"/>
    <d v="2018-07-27T10:44:00"/>
    <x v="2"/>
    <x v="6"/>
    <n v="6078.0000000726432"/>
    <n v="101.30000000121072"/>
    <n v="101.30000000121072"/>
    <n v="1"/>
    <s v="D523315"/>
    <s v="Closed"/>
    <x v="0"/>
  </r>
  <r>
    <s v="Marianna"/>
    <s v="CHIPOLA (15)"/>
    <x v="1"/>
    <x v="1165"/>
    <n v="6"/>
    <x v="0"/>
    <x v="0"/>
    <d v="2018-07-27T14:09:50"/>
    <d v="2018-07-27T11:52:00"/>
    <x v="2"/>
    <x v="6"/>
    <n v="8270.0000001350418"/>
    <n v="137.83333333558403"/>
    <n v="827.00000001350418"/>
    <n v="1"/>
    <s v="D523317"/>
    <s v="Closed"/>
    <x v="0"/>
  </r>
  <r>
    <s v="Marianna"/>
    <s v="CAVERNS ROAD (11)"/>
    <x v="9"/>
    <x v="2418"/>
    <n v="13"/>
    <x v="7"/>
    <x v="0"/>
    <d v="2018-07-27T16:38:32"/>
    <d v="2018-07-27T15:32:00"/>
    <x v="2"/>
    <x v="6"/>
    <n v="3992.0000002719462"/>
    <n v="66.53333333786577"/>
    <n v="864.93333339225501"/>
    <n v="1"/>
    <s v="D523352"/>
    <s v="Closed"/>
    <x v="0"/>
  </r>
  <r>
    <s v="Marianna"/>
    <s v="MARIANNA (14)"/>
    <x v="10"/>
    <x v="2419"/>
    <n v="6"/>
    <x v="3"/>
    <x v="0"/>
    <d v="2018-07-27T18:31:13"/>
    <d v="2018-07-27T15:37:00"/>
    <x v="2"/>
    <x v="6"/>
    <n v="10453.000000608154"/>
    <n v="174.21666667680256"/>
    <n v="1045.3000000608154"/>
    <n v="1"/>
    <s v="D523361"/>
    <s v="Closed"/>
    <x v="0"/>
  </r>
  <r>
    <s v="Marianna"/>
    <s v="CHIPOLA (15)"/>
    <x v="1"/>
    <x v="2420"/>
    <n v="4"/>
    <x v="0"/>
    <x v="0"/>
    <d v="2018-07-27T16:44:34"/>
    <d v="2018-07-27T15:40:00"/>
    <x v="2"/>
    <x v="6"/>
    <n v="3873.9999997196719"/>
    <n v="64.566666661994532"/>
    <n v="258.26666664797813"/>
    <n v="1"/>
    <s v="D523320"/>
    <s v="Closed"/>
    <x v="0"/>
  </r>
  <r>
    <s v="Marianna"/>
    <s v="CAVERNS ROAD (11)"/>
    <x v="9"/>
    <x v="2336"/>
    <n v="164"/>
    <x v="7"/>
    <x v="0"/>
    <d v="2018-07-27T16:28:48"/>
    <d v="2018-07-27T15:46:00"/>
    <x v="2"/>
    <x v="6"/>
    <n v="2567.9999999469146"/>
    <n v="42.799999999115244"/>
    <n v="7019.1999998548999"/>
    <n v="1"/>
    <s v="D523335"/>
    <s v="Closed"/>
    <x v="0"/>
  </r>
  <r>
    <s v="Marianna"/>
    <s v="CHIPOLA (15)"/>
    <x v="3"/>
    <x v="1301"/>
    <n v="9"/>
    <x v="7"/>
    <x v="0"/>
    <d v="2018-07-27T17:02:58"/>
    <d v="2018-07-27T15:48:00"/>
    <x v="2"/>
    <x v="6"/>
    <n v="4497.9999997420236"/>
    <n v="74.966666662367061"/>
    <n v="674.69999996130355"/>
    <n v="1"/>
    <s v="D523354"/>
    <s v="Closed"/>
    <x v="0"/>
  </r>
  <r>
    <s v="Marianna"/>
    <s v="CAVERNS ROAD (11)"/>
    <x v="8"/>
    <x v="651"/>
    <n v="28"/>
    <x v="7"/>
    <x v="0"/>
    <d v="2018-07-27T17:04:40"/>
    <d v="2018-07-27T16:07:00"/>
    <x v="2"/>
    <x v="6"/>
    <n v="3460.0000003818423"/>
    <n v="57.666666673030704"/>
    <n v="1614.6666668448597"/>
    <n v="1"/>
    <s v="D523355"/>
    <s v="Closed"/>
    <x v="0"/>
  </r>
  <r>
    <s v="Marianna"/>
    <s v="MARIANNA (14)"/>
    <x v="5"/>
    <x v="2421"/>
    <n v="7"/>
    <x v="7"/>
    <x v="0"/>
    <d v="2018-07-27T17:34:51"/>
    <d v="2018-07-27T16:56:00"/>
    <x v="2"/>
    <x v="6"/>
    <n v="2330.9999998658895"/>
    <n v="38.849999997764826"/>
    <n v="271.94999998435378"/>
    <n v="1"/>
    <s v="D523362"/>
    <s v="Closed"/>
    <x v="0"/>
  </r>
  <r>
    <s v="Marianna"/>
    <s v="MARIANNA (14)"/>
    <x v="5"/>
    <x v="2422"/>
    <n v="1"/>
    <x v="3"/>
    <x v="0"/>
    <d v="2018-07-27T17:20:02"/>
    <d v="2018-07-27T16:56:00"/>
    <x v="2"/>
    <x v="6"/>
    <n v="1442.0000001322478"/>
    <n v="24.033333335537463"/>
    <n v="24.033333335537463"/>
    <n v="1"/>
    <s v="C523358"/>
    <s v="Closed"/>
    <x v="0"/>
  </r>
  <r>
    <s v="Marianna"/>
    <s v="CAVERNS ROAD (11)"/>
    <x v="8"/>
    <x v="669"/>
    <n v="1"/>
    <x v="7"/>
    <x v="0"/>
    <d v="2018-07-27T17:46:00"/>
    <d v="2018-07-27T17:05:00"/>
    <x v="2"/>
    <x v="6"/>
    <n v="2459.9999998463318"/>
    <n v="40.999999997438863"/>
    <n v="40.999999997438863"/>
    <n v="1"/>
    <s v="D523359"/>
    <s v="Closed"/>
    <x v="0"/>
  </r>
  <r>
    <s v="Marianna"/>
    <s v="CAVERNS ROAD (11)"/>
    <x v="9"/>
    <x v="2423"/>
    <n v="1"/>
    <x v="7"/>
    <x v="0"/>
    <d v="2018-07-27T17:42:17"/>
    <d v="2018-07-27T17:07:00"/>
    <x v="2"/>
    <x v="6"/>
    <n v="2117.0000001322478"/>
    <n v="35.283333335537463"/>
    <n v="35.283333335537463"/>
    <n v="1"/>
    <s v="D523363"/>
    <s v="Closed"/>
    <x v="0"/>
  </r>
  <r>
    <s v="Fernandina Beach"/>
    <s v="AIP (24)"/>
    <x v="11"/>
    <x v="2424"/>
    <n v="1"/>
    <x v="7"/>
    <x v="1"/>
    <d v="2018-07-28T01:54:54"/>
    <d v="2018-07-27T18:44:00"/>
    <x v="2"/>
    <x v="6"/>
    <n v="25853.999999910593"/>
    <n v="430.89999999850988"/>
    <n v="430.89999999850988"/>
    <n v="1"/>
    <s v="C523365"/>
    <s v="Closed"/>
    <x v="0"/>
  </r>
  <r>
    <s v="Fernandina Beach"/>
    <s v="JL TERRY (23)"/>
    <x v="23"/>
    <x v="1898"/>
    <n v="1067"/>
    <x v="7"/>
    <x v="0"/>
    <d v="2018-07-27T23:55:08"/>
    <d v="2018-07-27T20:19:00"/>
    <x v="2"/>
    <x v="6"/>
    <n v="12968.000000109896"/>
    <n v="216.13333333516493"/>
    <n v="230614.26666862099"/>
    <n v="1"/>
    <s v="D523408"/>
    <s v="Closed"/>
    <x v="0"/>
  </r>
  <r>
    <s v="Fernandina Beach"/>
    <s v="JL TERRY (23)"/>
    <x v="34"/>
    <x v="914"/>
    <n v="30"/>
    <x v="1"/>
    <x v="0"/>
    <d v="2018-07-28T00:29:12"/>
    <d v="2018-07-27T20:36:00"/>
    <x v="2"/>
    <x v="6"/>
    <n v="13992.000000597909"/>
    <n v="233.20000000996515"/>
    <n v="6996.0000002989545"/>
    <n v="1"/>
    <s v="D523477"/>
    <s v="Closed"/>
    <x v="0"/>
  </r>
  <r>
    <s v="Fernandina Beach"/>
    <s v="AIP (24)"/>
    <x v="2"/>
    <x v="688"/>
    <n v="174"/>
    <x v="7"/>
    <x v="0"/>
    <d v="2018-07-27T22:16:08"/>
    <d v="2018-07-27T21:04:00"/>
    <x v="2"/>
    <x v="6"/>
    <n v="4327.9999996069819"/>
    <n v="72.133333326783031"/>
    <n v="12551.199998860247"/>
    <n v="1"/>
    <s v="D523424"/>
    <s v="Closed"/>
    <x v="0"/>
  </r>
  <r>
    <s v="Fernandina Beach"/>
    <s v="JL TERRY (23)"/>
    <x v="18"/>
    <x v="2425"/>
    <n v="3"/>
    <x v="7"/>
    <x v="0"/>
    <d v="2018-07-28T00:22:41"/>
    <d v="2018-07-27T21:27:00"/>
    <x v="2"/>
    <x v="6"/>
    <n v="10540.999999805354"/>
    <n v="175.68333333008923"/>
    <n v="527.04999999026768"/>
    <n v="1"/>
    <s v="D523476"/>
    <s v="Closed"/>
    <x v="0"/>
  </r>
  <r>
    <s v="Fernandina Beach"/>
    <s v="JL TERRY (23)"/>
    <x v="35"/>
    <x v="2426"/>
    <n v="4"/>
    <x v="7"/>
    <x v="0"/>
    <d v="2018-07-28T03:57:58"/>
    <d v="2018-07-27T22:50:00"/>
    <x v="2"/>
    <x v="6"/>
    <n v="18478.00000004936"/>
    <n v="307.96666666748933"/>
    <n v="1231.8666666699573"/>
    <n v="1"/>
    <s v="D523502"/>
    <s v="Closed"/>
    <x v="0"/>
  </r>
  <r>
    <s v="Fernandina Beach"/>
    <s v="JL TERRY (23)"/>
    <x v="23"/>
    <x v="1898"/>
    <n v="1067"/>
    <x v="7"/>
    <x v="0"/>
    <d v="2018-07-28T02:29:02"/>
    <d v="2018-07-28T00:05:00"/>
    <x v="2"/>
    <x v="6"/>
    <n v="8642.0000003417954"/>
    <n v="144.03333333902992"/>
    <n v="153683.56667274493"/>
    <n v="1"/>
    <s v="D523500"/>
    <s v="Closed"/>
    <x v="0"/>
  </r>
  <r>
    <s v="Fernandina Beach"/>
    <s v="STEPDOWN (22)"/>
    <x v="24"/>
    <x v="821"/>
    <n v="20"/>
    <x v="7"/>
    <x v="0"/>
    <d v="2018-07-28T08:30:43"/>
    <d v="2018-07-28T06:21:00"/>
    <x v="2"/>
    <x v="6"/>
    <n v="7783.0000000772998"/>
    <n v="129.716666667955"/>
    <n v="2594.3333333590999"/>
    <n v="1"/>
    <s v="D523504"/>
    <s v="Closed"/>
    <x v="0"/>
  </r>
  <r>
    <s v="Fernandina Beach"/>
    <s v="AIP (24)"/>
    <x v="11"/>
    <x v="2427"/>
    <n v="3"/>
    <x v="7"/>
    <x v="0"/>
    <d v="2018-07-28T09:38:05"/>
    <d v="2018-07-28T07:45:00"/>
    <x v="2"/>
    <x v="6"/>
    <n v="6785.0000000093132"/>
    <n v="113.08333333348855"/>
    <n v="339.25000000046566"/>
    <n v="1"/>
    <s v="D523506"/>
    <s v="Closed"/>
    <x v="0"/>
  </r>
  <r>
    <s v="Marianna"/>
    <s v="CHIPOLA (15)"/>
    <x v="3"/>
    <x v="2428"/>
    <n v="54"/>
    <x v="1"/>
    <x v="0"/>
    <d v="2018-07-28T19:19:25"/>
    <d v="2018-07-28T17:31:00"/>
    <x v="2"/>
    <x v="6"/>
    <n v="6504.9999999348074"/>
    <n v="108.41666666558012"/>
    <n v="5854.4999999413267"/>
    <n v="1"/>
    <s v="D523569"/>
    <s v="Closed"/>
    <x v="0"/>
  </r>
  <r>
    <s v="Marianna"/>
    <s v="CHIPOLA (15)"/>
    <x v="3"/>
    <x v="2429"/>
    <n v="1"/>
    <x v="7"/>
    <x v="0"/>
    <d v="2018-07-28T20:07:37"/>
    <d v="2018-07-28T17:44:00"/>
    <x v="2"/>
    <x v="6"/>
    <n v="8617.0000001555309"/>
    <n v="143.61666666925885"/>
    <n v="143.61666666925885"/>
    <n v="1"/>
    <s v="C523511"/>
    <s v="Closed"/>
    <x v="0"/>
  </r>
  <r>
    <s v="Marianna"/>
    <s v="CHIPOLA (15)"/>
    <x v="0"/>
    <x v="2430"/>
    <n v="608"/>
    <x v="1"/>
    <x v="0"/>
    <d v="2018-07-28T19:12:19"/>
    <d v="2018-07-28T17:44:00"/>
    <x v="2"/>
    <x v="6"/>
    <n v="5299.0000002784654"/>
    <n v="88.316666671307757"/>
    <n v="53696.533336155117"/>
    <n v="1"/>
    <s v="D523549"/>
    <s v="Closed"/>
    <x v="0"/>
  </r>
  <r>
    <s v="Marianna"/>
    <s v="CHIPOLA (15)"/>
    <x v="0"/>
    <x v="578"/>
    <n v="86"/>
    <x v="1"/>
    <x v="0"/>
    <d v="2018-07-28T21:48:24"/>
    <d v="2018-07-28T20:39:00"/>
    <x v="2"/>
    <x v="6"/>
    <n v="4163.9999996172264"/>
    <n v="69.39999999362044"/>
    <n v="5968.3999994513579"/>
    <n v="1"/>
    <s v="D523602"/>
    <s v="Closed"/>
    <x v="0"/>
  </r>
  <r>
    <s v="Marianna"/>
    <s v="MARIANNA (14)"/>
    <x v="15"/>
    <x v="1639"/>
    <n v="1"/>
    <x v="1"/>
    <x v="0"/>
    <d v="2018-07-29T11:03:34"/>
    <d v="2018-07-29T09:41:00"/>
    <x v="2"/>
    <x v="6"/>
    <n v="4954.0000000968575"/>
    <n v="82.566666668280959"/>
    <n v="82.566666668280959"/>
    <n v="1"/>
    <s v="C523604"/>
    <s v="Closed"/>
    <x v="0"/>
  </r>
  <r>
    <s v="Marianna"/>
    <s v="MARIANNA (14)"/>
    <x v="15"/>
    <x v="101"/>
    <n v="8"/>
    <x v="1"/>
    <x v="0"/>
    <d v="2018-07-29T11:01:40"/>
    <d v="2018-07-29T09:57:00"/>
    <x v="2"/>
    <x v="6"/>
    <n v="3879.9999998649582"/>
    <n v="64.66666666441597"/>
    <n v="517.33333331532776"/>
    <n v="1"/>
    <s v="D523609"/>
    <s v="Closed"/>
    <x v="0"/>
  </r>
  <r>
    <s v="Marianna"/>
    <s v="CHIPOLA (15)"/>
    <x v="4"/>
    <x v="560"/>
    <n v="10"/>
    <x v="1"/>
    <x v="0"/>
    <d v="2018-07-29T11:09:40"/>
    <d v="2018-07-29T10:06:00"/>
    <x v="2"/>
    <x v="6"/>
    <n v="3820.0000002980232"/>
    <n v="63.66666667163372"/>
    <n v="636.6666667163372"/>
    <n v="1"/>
    <s v="D523556"/>
    <s v="Closed"/>
    <x v="0"/>
  </r>
  <r>
    <s v="Marianna"/>
    <s v="CHIPOLA (15)"/>
    <x v="0"/>
    <x v="2135"/>
    <n v="59"/>
    <x v="1"/>
    <x v="0"/>
    <d v="2018-07-29T11:40:58"/>
    <d v="2018-07-29T10:58:00"/>
    <x v="2"/>
    <x v="6"/>
    <n v="2578.0000003986061"/>
    <n v="42.966666673310101"/>
    <n v="2535.033333725296"/>
    <n v="1"/>
    <s v="D523620"/>
    <s v="Closed"/>
    <x v="0"/>
  </r>
  <r>
    <s v="Marianna"/>
    <s v="CHIPOLA (15)"/>
    <x v="4"/>
    <x v="2431"/>
    <n v="1"/>
    <x v="5"/>
    <x v="0"/>
    <d v="2018-07-29T12:24:18"/>
    <d v="2018-07-29T11:06:00"/>
    <x v="2"/>
    <x v="6"/>
    <n v="4697.9999999748543"/>
    <n v="78.299999999580905"/>
    <n v="78.299999999580905"/>
    <n v="1"/>
    <s v="D523623"/>
    <s v="Closed"/>
    <x v="0"/>
  </r>
  <r>
    <s v="Marianna"/>
    <s v="CHIPOLA (15)"/>
    <x v="1"/>
    <x v="496"/>
    <n v="1"/>
    <x v="4"/>
    <x v="0"/>
    <d v="2018-07-29T12:48:57"/>
    <d v="2018-07-29T11:09:00"/>
    <x v="2"/>
    <x v="6"/>
    <n v="5996.999999997206"/>
    <n v="99.949999999953434"/>
    <n v="99.949999999953434"/>
    <n v="1"/>
    <s v="D523624"/>
    <s v="Closed"/>
    <x v="0"/>
  </r>
  <r>
    <s v="Marianna"/>
    <s v="ALTHA (12)"/>
    <x v="6"/>
    <x v="383"/>
    <n v="20"/>
    <x v="1"/>
    <x v="0"/>
    <d v="2018-07-29T17:40:00"/>
    <d v="2018-07-29T16:42:00"/>
    <x v="2"/>
    <x v="6"/>
    <n v="3480.0000000279397"/>
    <n v="58.000000000465661"/>
    <n v="1160.0000000093132"/>
    <n v="1"/>
    <s v="D523676"/>
    <s v="Closed"/>
    <x v="0"/>
  </r>
  <r>
    <s v="Marianna"/>
    <s v="ALTHA (12)"/>
    <x v="7"/>
    <x v="2432"/>
    <n v="1"/>
    <x v="7"/>
    <x v="0"/>
    <d v="2018-07-29T19:31:36"/>
    <d v="2018-07-29T16:48:00"/>
    <x v="2"/>
    <x v="6"/>
    <n v="9816.0000000614673"/>
    <n v="163.60000000102445"/>
    <n v="163.60000000102445"/>
    <n v="1"/>
    <s v="D523675"/>
    <s v="Closed"/>
    <x v="0"/>
  </r>
  <r>
    <s v="Marianna"/>
    <s v="MARIANNA (14)"/>
    <x v="15"/>
    <x v="734"/>
    <n v="43"/>
    <x v="7"/>
    <x v="0"/>
    <d v="2018-07-29T18:04:10"/>
    <d v="2018-07-29T16:53:00"/>
    <x v="2"/>
    <x v="6"/>
    <n v="4269.9999998789281"/>
    <n v="71.166666664648801"/>
    <n v="3060.1666665798984"/>
    <n v="1"/>
    <s v="D523647"/>
    <s v="Closed"/>
    <x v="0"/>
  </r>
  <r>
    <s v="Marianna"/>
    <s v="MARIANNA (14)"/>
    <x v="5"/>
    <x v="2198"/>
    <n v="3"/>
    <x v="1"/>
    <x v="0"/>
    <d v="2018-07-29T18:57:20"/>
    <d v="2018-07-29T16:56:00"/>
    <x v="2"/>
    <x v="6"/>
    <n v="7280.0000000512227"/>
    <n v="121.33333333418705"/>
    <n v="364.00000000256114"/>
    <n v="1"/>
    <s v="D523651"/>
    <s v="Closed"/>
    <x v="0"/>
  </r>
  <r>
    <s v="Marianna"/>
    <s v="CHIPOLA (15)"/>
    <x v="1"/>
    <x v="2264"/>
    <n v="8"/>
    <x v="1"/>
    <x v="0"/>
    <d v="2018-07-29T18:36:21"/>
    <d v="2018-07-29T17:05:00"/>
    <x v="2"/>
    <x v="6"/>
    <n v="5481.0000000754371"/>
    <n v="91.350000001257285"/>
    <n v="730.80000001005828"/>
    <n v="1"/>
    <s v="D523652"/>
    <s v="Closed"/>
    <x v="0"/>
  </r>
  <r>
    <s v="Marianna"/>
    <s v="CHIPOLA (15)"/>
    <x v="3"/>
    <x v="773"/>
    <n v="3"/>
    <x v="7"/>
    <x v="0"/>
    <d v="2018-07-29T18:59:28"/>
    <d v="2018-07-29T17:15:00"/>
    <x v="2"/>
    <x v="6"/>
    <n v="6267.9999998537824"/>
    <n v="104.46666666422971"/>
    <n v="313.39999999268912"/>
    <n v="1"/>
    <s v="D523654"/>
    <s v="Closed"/>
    <x v="0"/>
  </r>
  <r>
    <s v="Marianna"/>
    <s v="MARIANNA (14)"/>
    <x v="5"/>
    <x v="2433"/>
    <n v="1"/>
    <x v="1"/>
    <x v="0"/>
    <d v="2018-07-29T19:07:57"/>
    <d v="2018-07-29T17:20:00"/>
    <x v="2"/>
    <x v="6"/>
    <n v="6477.0000003045425"/>
    <n v="107.95000000507571"/>
    <n v="107.95000000507571"/>
    <n v="1"/>
    <s v="C523640"/>
    <s v="Closed"/>
    <x v="0"/>
  </r>
  <r>
    <s v="Marianna"/>
    <s v="CAVERNS ROAD (11)"/>
    <x v="9"/>
    <x v="2434"/>
    <n v="1"/>
    <x v="7"/>
    <x v="0"/>
    <d v="2018-07-29T20:36:09"/>
    <d v="2018-07-29T17:43:00"/>
    <x v="2"/>
    <x v="6"/>
    <n v="10389.000000106171"/>
    <n v="173.15000000176951"/>
    <n v="173.15000000176951"/>
    <n v="1"/>
    <s v="D523678"/>
    <s v="Closed"/>
    <x v="0"/>
  </r>
  <r>
    <s v="Marianna"/>
    <s v="MARIANNA (14)"/>
    <x v="15"/>
    <x v="2435"/>
    <n v="2"/>
    <x v="1"/>
    <x v="0"/>
    <d v="2018-07-29T19:22:58"/>
    <d v="2018-07-29T18:21:00"/>
    <x v="2"/>
    <x v="6"/>
    <n v="3718.0000003427267"/>
    <n v="61.966666672378778"/>
    <n v="123.93333334475756"/>
    <n v="1"/>
    <s v="D523669"/>
    <s v="Closed"/>
    <x v="0"/>
  </r>
  <r>
    <s v="Marianna"/>
    <s v="MARIANNA (14)"/>
    <x v="5"/>
    <x v="542"/>
    <n v="74"/>
    <x v="7"/>
    <x v="0"/>
    <d v="2018-07-29T19:25:55"/>
    <d v="2018-07-29T18:48:00"/>
    <x v="2"/>
    <x v="6"/>
    <n v="2274.9999999767169"/>
    <n v="37.916666666278616"/>
    <n v="2805.8333333046176"/>
    <n v="1"/>
    <s v="D523670"/>
    <s v="Closed"/>
    <x v="0"/>
  </r>
  <r>
    <s v="Marianna"/>
    <s v="MARIANNA (14)"/>
    <x v="5"/>
    <x v="2436"/>
    <n v="4"/>
    <x v="1"/>
    <x v="0"/>
    <d v="2018-07-29T20:57:29"/>
    <d v="2018-07-29T19:39:00"/>
    <x v="2"/>
    <x v="6"/>
    <n v="4709.000000031665"/>
    <n v="78.483333333861083"/>
    <n v="313.93333333544433"/>
    <n v="1"/>
    <s v="D523679"/>
    <s v="Closed"/>
    <x v="0"/>
  </r>
  <r>
    <s v="Marianna"/>
    <s v="MARIANNA (14)"/>
    <x v="15"/>
    <x v="2169"/>
    <n v="83"/>
    <x v="1"/>
    <x v="0"/>
    <d v="2018-07-30T08:16:44"/>
    <d v="2018-07-30T06:20:00"/>
    <x v="2"/>
    <x v="6"/>
    <n v="7003.9999996544793"/>
    <n v="116.73333332757466"/>
    <n v="9688.8666661886964"/>
    <n v="1"/>
    <s v="D523692"/>
    <s v="Closed"/>
    <x v="0"/>
  </r>
  <r>
    <s v="Fernandina Beach"/>
    <s v="STEPDOWN (22)"/>
    <x v="14"/>
    <x v="2437"/>
    <n v="1"/>
    <x v="0"/>
    <x v="0"/>
    <d v="2018-07-30T10:07:00"/>
    <d v="2018-07-30T09:45:00"/>
    <x v="2"/>
    <x v="6"/>
    <n v="1319.9999999022111"/>
    <n v="21.999999998370185"/>
    <n v="21.999999998370185"/>
    <n v="1"/>
    <s v="C523694"/>
    <s v="Closed"/>
    <x v="0"/>
  </r>
  <r>
    <s v="Marianna"/>
    <s v="CHIPOLA (15)"/>
    <x v="3"/>
    <x v="2438"/>
    <n v="1"/>
    <x v="5"/>
    <x v="0"/>
    <d v="2018-07-30T15:27:35"/>
    <d v="2018-07-30T14:54:00"/>
    <x v="2"/>
    <x v="6"/>
    <n v="2015.0000001769513"/>
    <n v="33.583333336282521"/>
    <n v="33.583333336282521"/>
    <n v="1"/>
    <s v="D523697"/>
    <s v="Closed"/>
    <x v="0"/>
  </r>
  <r>
    <s v="Fernandina Beach"/>
    <s v="JL TERRY (23)"/>
    <x v="34"/>
    <x v="906"/>
    <n v="1"/>
    <x v="2"/>
    <x v="0"/>
    <d v="2018-11-17T09:25:00"/>
    <d v="2018-11-17T08:47:00"/>
    <x v="2"/>
    <x v="10"/>
    <n v="2279.9999998882413"/>
    <n v="37.999999998137355"/>
    <n v="37.999999998137355"/>
    <n v="1"/>
    <s v="C533145"/>
    <s v="Closed"/>
    <x v="0"/>
  </r>
  <r>
    <s v="Marianna"/>
    <s v="CAVERNS ROAD (11)"/>
    <x v="9"/>
    <x v="1234"/>
    <n v="20"/>
    <x v="7"/>
    <x v="0"/>
    <d v="2018-07-31T15:36:46"/>
    <d v="2018-07-31T13:52:00"/>
    <x v="2"/>
    <x v="6"/>
    <n v="6286.0000002896413"/>
    <n v="104.76666667149402"/>
    <n v="2095.3333334298804"/>
    <n v="1"/>
    <s v="D523712"/>
    <s v="Closed"/>
    <x v="0"/>
  </r>
  <r>
    <s v="Marianna"/>
    <s v="ALTHA (12)"/>
    <x v="7"/>
    <x v="2439"/>
    <n v="11"/>
    <x v="1"/>
    <x v="0"/>
    <d v="2018-07-31T15:12:51"/>
    <d v="2018-07-31T14:09:00"/>
    <x v="2"/>
    <x v="6"/>
    <n v="3830.9999997261912"/>
    <n v="63.849999995436519"/>
    <n v="702.34999994980171"/>
    <n v="1"/>
    <s v="D523707"/>
    <s v="Closed"/>
    <x v="0"/>
  </r>
  <r>
    <s v="Marianna"/>
    <s v="CHIPOLA (15)"/>
    <x v="3"/>
    <x v="2440"/>
    <n v="4"/>
    <x v="1"/>
    <x v="0"/>
    <d v="2018-07-31T16:15:00"/>
    <d v="2018-07-31T15:31:00"/>
    <x v="2"/>
    <x v="6"/>
    <n v="2640.000000433065"/>
    <n v="44.00000000721775"/>
    <n v="176.000000028871"/>
    <n v="1"/>
    <s v="D523714"/>
    <s v="Closed"/>
    <x v="0"/>
  </r>
  <r>
    <s v="Marianna"/>
    <s v="MARIANNA (14)"/>
    <x v="16"/>
    <x v="461"/>
    <n v="37"/>
    <x v="7"/>
    <x v="0"/>
    <d v="2018-07-31T19:53:00"/>
    <d v="2018-07-31T18:09:00"/>
    <x v="2"/>
    <x v="6"/>
    <n v="6240.0000002235174"/>
    <n v="104.00000000372529"/>
    <n v="3848.0000001378357"/>
    <n v="1"/>
    <s v="D523806"/>
    <s v="Closed"/>
    <x v="0"/>
  </r>
  <r>
    <s v="Marianna"/>
    <s v="MARIANNA (14)"/>
    <x v="15"/>
    <x v="2345"/>
    <n v="625"/>
    <x v="3"/>
    <x v="0"/>
    <d v="2018-07-31T19:35:52"/>
    <d v="2018-07-31T18:17:00"/>
    <x v="2"/>
    <x v="6"/>
    <n v="4731.9999997504056"/>
    <n v="78.866666662506759"/>
    <n v="49291.666664066724"/>
    <n v="1"/>
    <s v="D523793"/>
    <s v="Closed"/>
    <x v="0"/>
  </r>
  <r>
    <s v="Marianna"/>
    <s v="ALTHA (12)"/>
    <x v="7"/>
    <x v="2401"/>
    <n v="3"/>
    <x v="7"/>
    <x v="0"/>
    <d v="2018-07-31T18:53:57"/>
    <d v="2018-07-31T18:24:00"/>
    <x v="2"/>
    <x v="6"/>
    <n v="1796.9999995082617"/>
    <n v="29.949999991804361"/>
    <n v="89.849999975413084"/>
    <n v="1"/>
    <s v="D523736"/>
    <s v="Closed"/>
    <x v="0"/>
  </r>
  <r>
    <s v="Marianna"/>
    <s v="CHIPOLA (15)"/>
    <x v="1"/>
    <x v="2441"/>
    <n v="9"/>
    <x v="1"/>
    <x v="0"/>
    <d v="2018-07-31T19:57:25"/>
    <d v="2018-07-31T18:24:00"/>
    <x v="2"/>
    <x v="6"/>
    <n v="5604.9999995157123"/>
    <n v="93.416666658595204"/>
    <n v="840.74999992735684"/>
    <n v="1"/>
    <s v="D523813"/>
    <s v="Closed"/>
    <x v="0"/>
  </r>
  <r>
    <s v="Marianna"/>
    <s v="CHIPOLA (15)"/>
    <x v="3"/>
    <x v="2442"/>
    <n v="10"/>
    <x v="1"/>
    <x v="0"/>
    <d v="2018-07-31T21:21:11"/>
    <d v="2018-07-31T18:36:00"/>
    <x v="2"/>
    <x v="6"/>
    <n v="9910.9999996377155"/>
    <n v="165.18333332729526"/>
    <n v="1651.8333332729526"/>
    <n v="1"/>
    <s v="D523816"/>
    <s v="Closed"/>
    <x v="0"/>
  </r>
  <r>
    <s v="Marianna"/>
    <s v="MARIANNA (14)"/>
    <x v="16"/>
    <x v="113"/>
    <n v="17"/>
    <x v="7"/>
    <x v="0"/>
    <d v="2018-07-31T20:22:56"/>
    <d v="2018-07-31T18:57:00"/>
    <x v="2"/>
    <x v="6"/>
    <n v="5156.0000001685694"/>
    <n v="85.933333336142823"/>
    <n v="1460.866666714428"/>
    <n v="1"/>
    <s v="D523815"/>
    <s v="Closed"/>
    <x v="0"/>
  </r>
  <r>
    <s v="Marianna"/>
    <s v="CHIPOLA (15)"/>
    <x v="0"/>
    <x v="1104"/>
    <n v="5"/>
    <x v="1"/>
    <x v="0"/>
    <d v="2018-07-31T22:12:51"/>
    <d v="2018-07-31T20:33:00"/>
    <x v="2"/>
    <x v="6"/>
    <n v="5991.0000004805624"/>
    <n v="99.850000008009374"/>
    <n v="499.25000004004687"/>
    <n v="1"/>
    <s v="D523820"/>
    <s v="Closed"/>
    <x v="0"/>
  </r>
  <r>
    <s v="Marianna"/>
    <s v="MARIANNA (14)"/>
    <x v="5"/>
    <x v="2443"/>
    <n v="1"/>
    <x v="1"/>
    <x v="0"/>
    <d v="2018-08-01T08:16:36"/>
    <d v="2018-08-01T07:35:00"/>
    <x v="2"/>
    <x v="7"/>
    <n v="2496.000000089407"/>
    <n v="41.600000001490116"/>
    <n v="41.600000001490116"/>
    <n v="1"/>
    <s v="D523824"/>
    <s v="Closed"/>
    <x v="0"/>
  </r>
  <r>
    <s v="Marianna"/>
    <s v="MARIANNA (14)"/>
    <x v="5"/>
    <x v="771"/>
    <n v="1"/>
    <x v="1"/>
    <x v="0"/>
    <d v="2018-08-01T09:26:00"/>
    <d v="2018-08-01T08:16:36"/>
    <x v="2"/>
    <x v="7"/>
    <n v="4164.0000002458692"/>
    <n v="69.400000004097819"/>
    <n v="69.400000004097819"/>
    <n v="1"/>
    <s v="D523825"/>
    <s v="Closed"/>
    <x v="0"/>
  </r>
  <r>
    <s v="Marianna"/>
    <s v="CHIPOLA (15)"/>
    <x v="4"/>
    <x v="14"/>
    <n v="1"/>
    <x v="1"/>
    <x v="0"/>
    <d v="2018-08-01T10:26:15"/>
    <d v="2018-08-01T08:28:00"/>
    <x v="2"/>
    <x v="7"/>
    <n v="7095.0000001816079"/>
    <n v="118.2500000030268"/>
    <n v="118.2500000030268"/>
    <n v="1"/>
    <s v="D523828"/>
    <s v="Closed"/>
    <x v="0"/>
  </r>
  <r>
    <s v="Marianna"/>
    <s v="CHIPOLA (15)"/>
    <x v="4"/>
    <x v="2444"/>
    <n v="2"/>
    <x v="5"/>
    <x v="0"/>
    <d v="2018-08-01T11:03:06"/>
    <d v="2018-08-01T09:38:00"/>
    <x v="2"/>
    <x v="7"/>
    <n v="5106.0000004246831"/>
    <n v="85.100000007078052"/>
    <n v="170.2000000141561"/>
    <n v="1"/>
    <s v="D523831"/>
    <s v="Closed"/>
    <x v="0"/>
  </r>
  <r>
    <s v="Marianna"/>
    <s v="MARIANNA (14)"/>
    <x v="5"/>
    <x v="2445"/>
    <n v="30"/>
    <x v="1"/>
    <x v="0"/>
    <d v="2018-08-01T17:07:55"/>
    <d v="2018-08-01T15:26:00"/>
    <x v="2"/>
    <x v="7"/>
    <n v="6114.9999999208376"/>
    <n v="101.91666666534729"/>
    <n v="3057.4999999604188"/>
    <n v="1"/>
    <s v="D523835"/>
    <s v="Closed"/>
    <x v="0"/>
  </r>
  <r>
    <s v="Marianna"/>
    <s v="CHIPOLA (15)"/>
    <x v="3"/>
    <x v="2446"/>
    <n v="1"/>
    <x v="1"/>
    <x v="0"/>
    <d v="2018-08-01T20:17:00"/>
    <d v="2018-08-01T19:11:00"/>
    <x v="2"/>
    <x v="7"/>
    <n v="3959.9999997066334"/>
    <n v="65.999999995110556"/>
    <n v="65.999999995110556"/>
    <n v="1"/>
    <s v="C523839"/>
    <s v="Closed"/>
    <x v="0"/>
  </r>
  <r>
    <s v="Marianna"/>
    <s v="CHIPOLA (15)"/>
    <x v="3"/>
    <x v="2251"/>
    <n v="12"/>
    <x v="7"/>
    <x v="0"/>
    <d v="2018-08-01T21:35:17"/>
    <d v="2018-08-01T19:52:00"/>
    <x v="2"/>
    <x v="7"/>
    <n v="6197.0000002300367"/>
    <n v="103.28333333716728"/>
    <n v="1239.4000000460073"/>
    <n v="1"/>
    <s v="D523843"/>
    <s v="Closed"/>
    <x v="0"/>
  </r>
  <r>
    <s v="Marianna"/>
    <s v="CHIPOLA (15)"/>
    <x v="3"/>
    <x v="1270"/>
    <n v="4"/>
    <x v="1"/>
    <x v="0"/>
    <d v="2018-08-01T20:15:36"/>
    <d v="2018-08-01T19:54:00"/>
    <x v="2"/>
    <x v="7"/>
    <n v="1295.9999999497086"/>
    <n v="21.59999999916181"/>
    <n v="86.399999996647239"/>
    <n v="1"/>
    <s v="D523842"/>
    <s v="Closed"/>
    <x v="0"/>
  </r>
  <r>
    <s v="Fernandina Beach"/>
    <s v="JL TERRY (23)"/>
    <x v="13"/>
    <x v="2447"/>
    <n v="1"/>
    <x v="7"/>
    <x v="0"/>
    <d v="2018-08-01T22:38:58"/>
    <d v="2018-08-01T20:36:00"/>
    <x v="2"/>
    <x v="7"/>
    <n v="7378.0000003287569"/>
    <n v="122.96666667214595"/>
    <n v="122.96666667214595"/>
    <n v="1"/>
    <s v="C523844"/>
    <s v="Closed"/>
    <x v="0"/>
  </r>
  <r>
    <s v="Marianna"/>
    <s v="MARIANNA (14)"/>
    <x v="5"/>
    <x v="1418"/>
    <n v="19"/>
    <x v="1"/>
    <x v="0"/>
    <d v="2018-08-01T23:07:22"/>
    <d v="2018-08-01T20:45:00"/>
    <x v="2"/>
    <x v="7"/>
    <n v="8541.9999995967373"/>
    <n v="142.36666665994562"/>
    <n v="2704.9666665389668"/>
    <n v="1"/>
    <s v="D523855"/>
    <s v="Closed"/>
    <x v="0"/>
  </r>
  <r>
    <s v="Marianna"/>
    <s v="MARIANNA (14)"/>
    <x v="15"/>
    <x v="2169"/>
    <n v="83"/>
    <x v="0"/>
    <x v="0"/>
    <d v="2018-08-01T22:24:24"/>
    <d v="2018-08-01T20:51:00"/>
    <x v="2"/>
    <x v="7"/>
    <n v="5603.999999910593"/>
    <n v="93.399999998509884"/>
    <n v="7752.1999998763204"/>
    <n v="1"/>
    <s v="D523850"/>
    <s v="Closed"/>
    <x v="0"/>
  </r>
  <r>
    <s v="Marianna"/>
    <s v="MARIANNA (14)"/>
    <x v="5"/>
    <x v="638"/>
    <n v="2"/>
    <x v="1"/>
    <x v="0"/>
    <d v="2018-08-02T03:48:26"/>
    <d v="2018-08-02T02:21:00"/>
    <x v="2"/>
    <x v="7"/>
    <n v="5245.9999998332933"/>
    <n v="87.433333330554888"/>
    <n v="174.86666666110978"/>
    <n v="1"/>
    <s v="D523857"/>
    <s v="Closed"/>
    <x v="0"/>
  </r>
  <r>
    <s v="Marianna"/>
    <s v="CHIPOLA (15)"/>
    <x v="4"/>
    <x v="1817"/>
    <n v="5"/>
    <x v="1"/>
    <x v="0"/>
    <d v="2018-08-02T09:56:49"/>
    <d v="2018-08-02T07:41:00"/>
    <x v="2"/>
    <x v="7"/>
    <n v="8148.9999995101243"/>
    <n v="135.81666665850207"/>
    <n v="679.08333329251036"/>
    <n v="1"/>
    <s v="D523862"/>
    <s v="Closed"/>
    <x v="0"/>
  </r>
  <r>
    <s v="Marianna"/>
    <s v="CHIPOLA (15)"/>
    <x v="4"/>
    <x v="840"/>
    <n v="2"/>
    <x v="3"/>
    <x v="0"/>
    <d v="2018-08-02T09:19:09"/>
    <d v="2018-08-02T07:44:00"/>
    <x v="2"/>
    <x v="7"/>
    <n v="5708.9999999385327"/>
    <n v="95.149999998975545"/>
    <n v="190.29999999795109"/>
    <n v="1"/>
    <s v="D523865"/>
    <s v="Closed"/>
    <x v="0"/>
  </r>
  <r>
    <s v="Marianna"/>
    <s v="CHIPOLA (15)"/>
    <x v="3"/>
    <x v="2092"/>
    <n v="30"/>
    <x v="3"/>
    <x v="0"/>
    <d v="2018-08-02T12:00:27"/>
    <d v="2018-08-02T09:24:00"/>
    <x v="2"/>
    <x v="7"/>
    <n v="9386.9999997317791"/>
    <n v="156.44999999552965"/>
    <n v="4693.4999998658895"/>
    <n v="1"/>
    <s v="D523873"/>
    <s v="Closed"/>
    <x v="0"/>
  </r>
  <r>
    <s v="Marianna"/>
    <s v="CHIPOLA (15)"/>
    <x v="4"/>
    <x v="15"/>
    <n v="26"/>
    <x v="1"/>
    <x v="0"/>
    <d v="2018-08-02T11:38:15"/>
    <d v="2018-08-02T10:23:00"/>
    <x v="2"/>
    <x v="7"/>
    <n v="4514.9999999441206"/>
    <n v="75.249999999068677"/>
    <n v="1956.4999999757856"/>
    <n v="1"/>
    <s v="D523888"/>
    <s v="Closed"/>
    <x v="0"/>
  </r>
  <r>
    <s v="Marianna"/>
    <s v="CHIPOLA (15)"/>
    <x v="3"/>
    <x v="2251"/>
    <n v="12"/>
    <x v="3"/>
    <x v="0"/>
    <d v="2018-08-02T11:38:48"/>
    <d v="2018-08-02T10:50:00"/>
    <x v="2"/>
    <x v="7"/>
    <n v="2927.9999998630956"/>
    <n v="48.79999999771826"/>
    <n v="585.59999997261912"/>
    <n v="1"/>
    <s v="D523884"/>
    <s v="Closed"/>
    <x v="0"/>
  </r>
  <r>
    <s v="Marianna"/>
    <s v="CHIPOLA (15)"/>
    <x v="3"/>
    <x v="2448"/>
    <n v="3"/>
    <x v="3"/>
    <x v="0"/>
    <d v="2018-08-02T12:12:00"/>
    <d v="2018-08-02T11:20:00"/>
    <x v="2"/>
    <x v="7"/>
    <n v="3120.0000001117587"/>
    <n v="52.000000001862645"/>
    <n v="156.00000000558794"/>
    <n v="1"/>
    <s v="D523893"/>
    <s v="Closed"/>
    <x v="0"/>
  </r>
  <r>
    <s v="Marianna"/>
    <s v="MARIANNA (14)"/>
    <x v="15"/>
    <x v="2449"/>
    <n v="87"/>
    <x v="1"/>
    <x v="0"/>
    <d v="2018-08-02T18:49:57"/>
    <d v="2018-08-02T18:06:00"/>
    <x v="2"/>
    <x v="7"/>
    <n v="2637.0000003604218"/>
    <n v="43.950000006007031"/>
    <n v="3823.6500005226117"/>
    <n v="1"/>
    <s v="D523900"/>
    <s v="Closed"/>
    <x v="0"/>
  </r>
  <r>
    <s v="Fernandina Beach"/>
    <s v="JL TERRY (23)"/>
    <x v="35"/>
    <x v="222"/>
    <n v="956"/>
    <x v="7"/>
    <x v="0"/>
    <d v="2018-08-02T20:34:03"/>
    <d v="2018-08-02T18:15:00"/>
    <x v="2"/>
    <x v="7"/>
    <n v="8343.0000002263114"/>
    <n v="139.05000000377186"/>
    <n v="132931.80000360589"/>
    <n v="1"/>
    <s v="D523937"/>
    <s v="Closed"/>
    <x v="0"/>
  </r>
  <r>
    <s v="Marianna"/>
    <s v="CAVERNS ROAD (11)"/>
    <x v="9"/>
    <x v="2450"/>
    <n v="2"/>
    <x v="5"/>
    <x v="0"/>
    <d v="2018-08-02T20:59:53"/>
    <d v="2018-08-02T18:55:00"/>
    <x v="2"/>
    <x v="7"/>
    <n v="7493.0000001797453"/>
    <n v="124.88333333632909"/>
    <n v="249.76666667265818"/>
    <n v="1"/>
    <s v="D523962"/>
    <s v="Closed"/>
    <x v="0"/>
  </r>
  <r>
    <s v="Fernandina Beach"/>
    <s v="JL TERRY (23)"/>
    <x v="23"/>
    <x v="2451"/>
    <n v="1"/>
    <x v="2"/>
    <x v="0"/>
    <d v="2018-11-18T16:55:00"/>
    <d v="2018-11-18T16:16:00"/>
    <x v="2"/>
    <x v="10"/>
    <n v="2340.000000083819"/>
    <n v="39.000000001396984"/>
    <n v="39.000000001396984"/>
    <n v="1"/>
    <s v="C533165"/>
    <s v="Closed"/>
    <x v="0"/>
  </r>
  <r>
    <s v="Marianna"/>
    <s v="MARIANNA (14)"/>
    <x v="16"/>
    <x v="113"/>
    <n v="17"/>
    <x v="1"/>
    <x v="0"/>
    <d v="2018-08-03T18:23:02"/>
    <d v="2018-08-03T17:26:00"/>
    <x v="2"/>
    <x v="7"/>
    <n v="3421.9999996712431"/>
    <n v="57.033333327854052"/>
    <n v="969.56666657351889"/>
    <n v="1"/>
    <s v="D524012"/>
    <s v="Closed"/>
    <x v="0"/>
  </r>
  <r>
    <s v="Marianna"/>
    <s v="CHIPOLA (15)"/>
    <x v="3"/>
    <x v="1309"/>
    <n v="1"/>
    <x v="1"/>
    <x v="0"/>
    <d v="2018-08-03T22:59:43"/>
    <d v="2018-08-03T22:05:00"/>
    <x v="2"/>
    <x v="7"/>
    <n v="3282.9999998677522"/>
    <n v="54.716666664462537"/>
    <n v="54.716666664462537"/>
    <n v="1"/>
    <s v="D524015"/>
    <s v="Closed"/>
    <x v="0"/>
  </r>
  <r>
    <s v="Fernandina Beach"/>
    <s v="AIP (24)"/>
    <x v="2"/>
    <x v="2452"/>
    <n v="1"/>
    <x v="4"/>
    <x v="0"/>
    <d v="2018-08-03T23:16:05"/>
    <d v="2018-08-03T22:12:00"/>
    <x v="2"/>
    <x v="7"/>
    <n v="3844.999999855645"/>
    <n v="64.083333330927417"/>
    <n v="64.083333330927417"/>
    <n v="1"/>
    <s v="C524014"/>
    <s v="Closed"/>
    <x v="0"/>
  </r>
  <r>
    <s v="Fernandina Beach"/>
    <s v="JL TERRY (23)"/>
    <x v="23"/>
    <x v="2453"/>
    <n v="1"/>
    <x v="2"/>
    <x v="0"/>
    <d v="2018-11-18T16:56:00"/>
    <d v="2018-11-18T16:23:00"/>
    <x v="2"/>
    <x v="10"/>
    <n v="1980.0000001676381"/>
    <n v="33.000000002793968"/>
    <n v="33.000000002793968"/>
    <n v="1"/>
    <s v="C533167"/>
    <s v="Closed"/>
    <x v="0"/>
  </r>
  <r>
    <s v="Marianna"/>
    <s v="CAVERNS ROAD (11)"/>
    <x v="9"/>
    <x v="2454"/>
    <n v="10"/>
    <x v="1"/>
    <x v="0"/>
    <d v="2018-08-04T08:06:11"/>
    <d v="2018-08-04T07:14:00"/>
    <x v="2"/>
    <x v="7"/>
    <n v="3131.0000001685694"/>
    <n v="52.183333336142823"/>
    <n v="521.83333336142823"/>
    <n v="1"/>
    <s v="D524019"/>
    <s v="Closed"/>
    <x v="0"/>
  </r>
  <r>
    <s v="Marianna"/>
    <s v="MARIANNA (14)"/>
    <x v="5"/>
    <x v="1185"/>
    <n v="2"/>
    <x v="1"/>
    <x v="0"/>
    <d v="2018-08-04T14:54:51"/>
    <d v="2018-08-04T12:37:00"/>
    <x v="2"/>
    <x v="7"/>
    <n v="8271.0000003688037"/>
    <n v="137.85000000614673"/>
    <n v="275.70000001229346"/>
    <n v="1"/>
    <s v="D524022"/>
    <s v="Closed"/>
    <x v="0"/>
  </r>
  <r>
    <s v="Fernandina Beach"/>
    <s v="STEPDOWN (22)"/>
    <x v="24"/>
    <x v="1213"/>
    <n v="12"/>
    <x v="5"/>
    <x v="0"/>
    <d v="2018-08-04T13:56:09"/>
    <d v="2018-08-04T12:57:00"/>
    <x v="2"/>
    <x v="7"/>
    <n v="3549.0000004414469"/>
    <n v="59.150000007357448"/>
    <n v="709.80000008828938"/>
    <n v="1"/>
    <s v="D524025"/>
    <s v="Closed"/>
    <x v="0"/>
  </r>
  <r>
    <s v="Marianna"/>
    <s v="ALTHA (12)"/>
    <x v="6"/>
    <x v="383"/>
    <n v="20"/>
    <x v="7"/>
    <x v="0"/>
    <d v="2018-08-04T16:54:07"/>
    <d v="2018-08-04T15:24:00"/>
    <x v="2"/>
    <x v="7"/>
    <n v="5406.9999997504056"/>
    <n v="90.116666662506759"/>
    <n v="1802.3333332501352"/>
    <n v="1"/>
    <s v="D524031"/>
    <s v="Closed"/>
    <x v="0"/>
  </r>
  <r>
    <s v="Fernandina Beach"/>
    <s v="JL TERRY (23)"/>
    <x v="34"/>
    <x v="2455"/>
    <n v="1"/>
    <x v="10"/>
    <x v="0"/>
    <d v="2018-08-04T19:09:52"/>
    <d v="2018-08-04T17:45:00"/>
    <x v="2"/>
    <x v="7"/>
    <n v="5091.9999996665865"/>
    <n v="84.866666661109775"/>
    <n v="84.866666661109775"/>
    <n v="1"/>
    <s v="C524032"/>
    <s v="Closed"/>
    <x v="0"/>
  </r>
  <r>
    <s v="Marianna"/>
    <s v="MARIANNA (14)"/>
    <x v="15"/>
    <x v="2456"/>
    <n v="2"/>
    <x v="5"/>
    <x v="0"/>
    <d v="2018-08-05T04:08:53"/>
    <d v="2018-08-05T02:44:00"/>
    <x v="2"/>
    <x v="7"/>
    <n v="5092.9999999003485"/>
    <n v="84.883333331672475"/>
    <n v="169.76666666334495"/>
    <n v="1"/>
    <s v="D524035"/>
    <s v="Closed"/>
    <x v="0"/>
  </r>
  <r>
    <s v="Fernandina Beach"/>
    <s v="AIP (24)"/>
    <x v="11"/>
    <x v="2457"/>
    <n v="1"/>
    <x v="2"/>
    <x v="0"/>
    <d v="2018-11-20T19:37:00"/>
    <d v="2018-11-20T18:22:00"/>
    <x v="2"/>
    <x v="10"/>
    <n v="4500.0000002095476"/>
    <n v="75.00000000349246"/>
    <n v="75.00000000349246"/>
    <n v="1"/>
    <s v="C533243"/>
    <s v="Closed"/>
    <x v="0"/>
  </r>
  <r>
    <s v="Fernandina Beach"/>
    <s v="JL TERRY (23)"/>
    <x v="13"/>
    <x v="2458"/>
    <n v="1"/>
    <x v="2"/>
    <x v="0"/>
    <d v="2018-11-23T05:31:00"/>
    <d v="2018-11-23T03:13:00"/>
    <x v="2"/>
    <x v="10"/>
    <n v="8279.9999999580905"/>
    <n v="137.99999999930151"/>
    <n v="137.99999999930151"/>
    <n v="1"/>
    <s v="C533303"/>
    <s v="Closed"/>
    <x v="0"/>
  </r>
  <r>
    <s v="Fernandina Beach"/>
    <s v="JL TERRY (23)"/>
    <x v="13"/>
    <x v="2459"/>
    <n v="1"/>
    <x v="2"/>
    <x v="0"/>
    <d v="2018-11-23T05:31:00"/>
    <d v="2018-11-23T03:16:00"/>
    <x v="2"/>
    <x v="10"/>
    <n v="8100"/>
    <n v="135"/>
    <n v="135"/>
    <n v="1"/>
    <s v="C533304"/>
    <s v="Closed"/>
    <x v="0"/>
  </r>
  <r>
    <s v="Marianna"/>
    <s v="BLOUNTSTOWN (18)"/>
    <x v="17"/>
    <x v="2460"/>
    <n v="1"/>
    <x v="7"/>
    <x v="0"/>
    <d v="2018-08-06T13:29:02"/>
    <d v="2018-08-06T12:27:00"/>
    <x v="2"/>
    <x v="7"/>
    <n v="3722.0000000204891"/>
    <n v="62.033333333674818"/>
    <n v="62.033333333674818"/>
    <n v="1"/>
    <s v="D524062"/>
    <s v="Closed"/>
    <x v="0"/>
  </r>
  <r>
    <s v="Marianna"/>
    <s v="MARIANNA (14)"/>
    <x v="5"/>
    <x v="87"/>
    <n v="98"/>
    <x v="1"/>
    <x v="0"/>
    <d v="2018-08-06T22:51:07"/>
    <d v="2018-08-06T21:56:00"/>
    <x v="2"/>
    <x v="7"/>
    <n v="3306.9999998202547"/>
    <n v="55.116666663670912"/>
    <n v="5401.4333330397494"/>
    <n v="1"/>
    <s v="D524083"/>
    <s v="Closed"/>
    <x v="0"/>
  </r>
  <r>
    <s v="Marianna"/>
    <s v="CHIPOLA (15)"/>
    <x v="0"/>
    <x v="1970"/>
    <n v="9"/>
    <x v="5"/>
    <x v="0"/>
    <d v="2018-08-07T05:18:09"/>
    <d v="2018-08-07T04:09:00"/>
    <x v="2"/>
    <x v="7"/>
    <n v="4148.9999998826534"/>
    <n v="69.149999998044223"/>
    <n v="622.349999982398"/>
    <n v="1"/>
    <s v="D524086"/>
    <s v="Closed"/>
    <x v="0"/>
  </r>
  <r>
    <s v="Marianna"/>
    <s v="CHIPOLA (15)"/>
    <x v="1"/>
    <x v="2461"/>
    <n v="6"/>
    <x v="1"/>
    <x v="0"/>
    <d v="2018-08-07T06:09:44"/>
    <d v="2018-08-07T05:35:00"/>
    <x v="2"/>
    <x v="7"/>
    <n v="2083.9999999618158"/>
    <n v="34.73333333269693"/>
    <n v="208.39999999618158"/>
    <n v="1"/>
    <s v="D524088"/>
    <s v="Closed"/>
    <x v="0"/>
  </r>
  <r>
    <s v="Marianna"/>
    <s v="CHIPOLA (15)"/>
    <x v="0"/>
    <x v="322"/>
    <n v="91"/>
    <x v="1"/>
    <x v="0"/>
    <d v="2018-08-07T19:25:59"/>
    <d v="2018-08-07T18:27:00"/>
    <x v="2"/>
    <x v="7"/>
    <n v="3538.9999999897555"/>
    <n v="58.983333333162591"/>
    <n v="5367.4833333177958"/>
    <n v="1"/>
    <s v="D524124"/>
    <s v="Closed"/>
    <x v="0"/>
  </r>
  <r>
    <s v="Marianna"/>
    <s v="CAVERNS ROAD (11)"/>
    <x v="9"/>
    <x v="452"/>
    <n v="53"/>
    <x v="1"/>
    <x v="0"/>
    <d v="2018-08-07T20:19:17"/>
    <d v="2018-08-07T19:25:00"/>
    <x v="2"/>
    <x v="7"/>
    <n v="3256.9999994477257"/>
    <n v="54.283333324128762"/>
    <n v="2877.0166661788244"/>
    <n v="1"/>
    <s v="D524139"/>
    <s v="Closed"/>
    <x v="0"/>
  </r>
  <r>
    <s v="Fernandina Beach"/>
    <s v="JL TERRY (23)"/>
    <x v="13"/>
    <x v="2462"/>
    <n v="1"/>
    <x v="2"/>
    <x v="0"/>
    <d v="2018-11-23T05:31:00"/>
    <d v="2018-11-23T03:36:00"/>
    <x v="2"/>
    <x v="10"/>
    <n v="6899.9999998603016"/>
    <n v="114.99999999767169"/>
    <n v="114.99999999767169"/>
    <n v="1"/>
    <s v="C533305"/>
    <s v="Closed"/>
    <x v="0"/>
  </r>
  <r>
    <s v="Marianna"/>
    <s v="CHIPOLA (15)"/>
    <x v="1"/>
    <x v="1632"/>
    <n v="15"/>
    <x v="4"/>
    <x v="0"/>
    <d v="2018-08-08T01:03:35"/>
    <d v="2018-08-08T00:20:00"/>
    <x v="2"/>
    <x v="7"/>
    <n v="2614.9999996181577"/>
    <n v="43.583333326969296"/>
    <n v="653.74999990453944"/>
    <n v="1"/>
    <s v="D524147"/>
    <s v="Closed"/>
    <x v="0"/>
  </r>
  <r>
    <s v="Marianna"/>
    <s v="CHIPOLA (15)"/>
    <x v="0"/>
    <x v="188"/>
    <n v="3"/>
    <x v="1"/>
    <x v="0"/>
    <d v="2018-08-08T04:26:22"/>
    <d v="2018-08-08T02:23:00"/>
    <x v="2"/>
    <x v="7"/>
    <n v="7401.9999996526167"/>
    <n v="123.36666666087694"/>
    <n v="370.09999998263083"/>
    <n v="1"/>
    <s v="D524150"/>
    <s v="Closed"/>
    <x v="0"/>
  </r>
  <r>
    <s v="Marianna"/>
    <s v="CAVERNS ROAD (11)"/>
    <x v="9"/>
    <x v="2463"/>
    <n v="1"/>
    <x v="4"/>
    <x v="0"/>
    <d v="2018-08-08T11:49:40"/>
    <d v="2018-08-08T10:35:00"/>
    <x v="2"/>
    <x v="7"/>
    <n v="4480.0000005634502"/>
    <n v="74.666666676057503"/>
    <n v="74.666666676057503"/>
    <n v="1"/>
    <s v="D524154"/>
    <s v="Closed"/>
    <x v="0"/>
  </r>
  <r>
    <s v="Marianna"/>
    <s v="MARIANNA (14)"/>
    <x v="5"/>
    <x v="1087"/>
    <n v="6"/>
    <x v="1"/>
    <x v="0"/>
    <d v="2018-08-08T18:57:22"/>
    <d v="2018-08-08T17:41:00"/>
    <x v="2"/>
    <x v="7"/>
    <n v="4581.9999998901039"/>
    <n v="76.366666664835066"/>
    <n v="458.19999998901039"/>
    <n v="1"/>
    <s v="D524163"/>
    <s v="Closed"/>
    <x v="0"/>
  </r>
  <r>
    <s v="Marianna"/>
    <s v="MARIANNA (14)"/>
    <x v="16"/>
    <x v="184"/>
    <n v="121"/>
    <x v="1"/>
    <x v="0"/>
    <d v="2018-08-08T19:55:13"/>
    <d v="2018-08-08T18:18:00"/>
    <x v="2"/>
    <x v="7"/>
    <n v="5833.0000000074506"/>
    <n v="97.216666666790843"/>
    <n v="11763.216666681692"/>
    <n v="1"/>
    <s v="D524190"/>
    <s v="Closed"/>
    <x v="0"/>
  </r>
  <r>
    <s v="Marianna"/>
    <s v="CAVERNS ROAD (11)"/>
    <x v="8"/>
    <x v="2407"/>
    <n v="1"/>
    <x v="7"/>
    <x v="0"/>
    <d v="2018-08-08T19:56:15"/>
    <d v="2018-08-08T19:03:00"/>
    <x v="2"/>
    <x v="7"/>
    <n v="3195.0000000419095"/>
    <n v="53.250000000698492"/>
    <n v="53.250000000698492"/>
    <n v="1"/>
    <s v="D524189"/>
    <s v="Closed"/>
    <x v="0"/>
  </r>
  <r>
    <s v="Marianna"/>
    <s v="MARIANNA (14)"/>
    <x v="15"/>
    <x v="2464"/>
    <n v="1"/>
    <x v="5"/>
    <x v="1"/>
    <d v="2018-08-09T10:08:00"/>
    <d v="2018-08-09T07:46:00"/>
    <x v="2"/>
    <x v="7"/>
    <n v="8520.0000001117587"/>
    <n v="142.00000000186265"/>
    <n v="142.00000000186265"/>
    <n v="1"/>
    <s v="C524191"/>
    <s v="Closed"/>
    <x v="0"/>
  </r>
  <r>
    <s v="Fernandina Beach"/>
    <s v="JL TERRY (23)"/>
    <x v="13"/>
    <x v="2465"/>
    <n v="1"/>
    <x v="2"/>
    <x v="0"/>
    <d v="2018-11-23T06:03:00"/>
    <d v="2018-11-23T04:12:00"/>
    <x v="2"/>
    <x v="10"/>
    <n v="6659.9999997066334"/>
    <n v="110.99999999511056"/>
    <n v="110.99999999511056"/>
    <n v="1"/>
    <s v="C533306"/>
    <s v="Closed"/>
    <x v="0"/>
  </r>
  <r>
    <s v="Marianna"/>
    <s v="MARIANNA (14)"/>
    <x v="5"/>
    <x v="729"/>
    <n v="12"/>
    <x v="1"/>
    <x v="0"/>
    <d v="2018-08-09T17:51:16"/>
    <d v="2018-08-09T16:58:00"/>
    <x v="2"/>
    <x v="7"/>
    <n v="3196.0000002756715"/>
    <n v="53.266666671261191"/>
    <n v="639.2000000551343"/>
    <n v="1"/>
    <s v="D524199"/>
    <s v="Closed"/>
    <x v="0"/>
  </r>
  <r>
    <s v="Marianna"/>
    <s v="MARIANNA (14)"/>
    <x v="10"/>
    <x v="2466"/>
    <n v="1"/>
    <x v="1"/>
    <x v="0"/>
    <d v="2018-08-10T00:02:00"/>
    <d v="2018-08-09T23:00:00"/>
    <x v="2"/>
    <x v="7"/>
    <n v="3719.9999995529652"/>
    <n v="61.999999992549419"/>
    <n v="61.999999992549419"/>
    <n v="1"/>
    <s v="D524201"/>
    <s v="Closed"/>
    <x v="0"/>
  </r>
  <r>
    <s v="Fernandina Beach"/>
    <s v="JL TERRY (23)"/>
    <x v="13"/>
    <x v="1745"/>
    <n v="1"/>
    <x v="2"/>
    <x v="0"/>
    <d v="2018-11-23T05:31:00"/>
    <d v="2018-11-23T04:50:00"/>
    <x v="2"/>
    <x v="10"/>
    <n v="2459.9999998463318"/>
    <n v="40.999999997438863"/>
    <n v="40.999999997438863"/>
    <n v="1"/>
    <s v="C533307"/>
    <s v="Closed"/>
    <x v="0"/>
  </r>
  <r>
    <s v="Fernandina Beach"/>
    <s v="JL TERRY (23)"/>
    <x v="35"/>
    <x v="2467"/>
    <n v="1"/>
    <x v="1"/>
    <x v="0"/>
    <d v="2018-08-11T15:05:00"/>
    <d v="2018-08-11T12:15:00"/>
    <x v="2"/>
    <x v="7"/>
    <n v="10199.999999930151"/>
    <n v="169.99999999883585"/>
    <n v="169.99999999883585"/>
    <n v="1"/>
    <s v="C524205"/>
    <s v="Closed"/>
    <x v="0"/>
  </r>
  <r>
    <s v="Marianna"/>
    <s v="CAVERNS ROAD (11)"/>
    <x v="9"/>
    <x v="178"/>
    <n v="1"/>
    <x v="5"/>
    <x v="0"/>
    <d v="2018-08-11T13:50:20"/>
    <d v="2018-08-11T12:43:00"/>
    <x v="2"/>
    <x v="7"/>
    <n v="4039.9999995483086"/>
    <n v="67.333333325805143"/>
    <n v="67.333333325805143"/>
    <n v="1"/>
    <s v="D524208"/>
    <s v="Closed"/>
    <x v="0"/>
  </r>
  <r>
    <s v="Fernandina Beach"/>
    <s v="JL TERRY (23)"/>
    <x v="13"/>
    <x v="2468"/>
    <n v="4"/>
    <x v="2"/>
    <x v="0"/>
    <d v="2018-11-27T10:30:47"/>
    <d v="2018-11-27T08:51:00"/>
    <x v="2"/>
    <x v="10"/>
    <n v="5987.0000001741573"/>
    <n v="99.783333336235955"/>
    <n v="399.13333334494382"/>
    <n v="1"/>
    <s v="D533413"/>
    <s v="Closed"/>
    <x v="0"/>
  </r>
  <r>
    <s v="Marianna"/>
    <s v="CAVERNS ROAD (11)"/>
    <x v="9"/>
    <x v="2469"/>
    <n v="4"/>
    <x v="5"/>
    <x v="0"/>
    <d v="2018-08-12T11:27:01"/>
    <d v="2018-08-12T10:22:00"/>
    <x v="2"/>
    <x v="7"/>
    <n v="3901.0000003734604"/>
    <n v="65.016666672891006"/>
    <n v="260.06666669156402"/>
    <n v="1"/>
    <s v="D524212"/>
    <s v="Closed"/>
    <x v="0"/>
  </r>
  <r>
    <s v="Marianna"/>
    <s v="CHIPOLA (15)"/>
    <x v="4"/>
    <x v="97"/>
    <n v="18"/>
    <x v="1"/>
    <x v="0"/>
    <d v="2018-08-12T20:12:23"/>
    <d v="2018-08-12T19:19:00"/>
    <x v="2"/>
    <x v="7"/>
    <n v="3203.000000026077"/>
    <n v="53.383333333767951"/>
    <n v="960.90000000782311"/>
    <n v="1"/>
    <s v="D524220"/>
    <s v="Closed"/>
    <x v="0"/>
  </r>
  <r>
    <s v="Marianna"/>
    <s v="MARIANNA (14)"/>
    <x v="10"/>
    <x v="2470"/>
    <n v="6"/>
    <x v="5"/>
    <x v="0"/>
    <d v="2018-08-13T08:48:44"/>
    <d v="2018-08-13T08:01:00"/>
    <x v="2"/>
    <x v="7"/>
    <n v="2863.9999999897555"/>
    <n v="47.733333333162591"/>
    <n v="286.39999999897555"/>
    <n v="1"/>
    <s v="D524224"/>
    <s v="Closed"/>
    <x v="0"/>
  </r>
  <r>
    <s v="Marianna"/>
    <s v="MARIANNA (14)"/>
    <x v="15"/>
    <x v="2471"/>
    <n v="12"/>
    <x v="0"/>
    <x v="0"/>
    <d v="2018-08-13T16:05:00"/>
    <d v="2018-08-13T14:21:00"/>
    <x v="2"/>
    <x v="7"/>
    <n v="6240.0000002235174"/>
    <n v="104.00000000372529"/>
    <n v="1248.0000000447035"/>
    <n v="1"/>
    <s v="D524226"/>
    <s v="Closed"/>
    <x v="0"/>
  </r>
  <r>
    <s v="Marianna"/>
    <s v="MARIANNA (14)"/>
    <x v="5"/>
    <x v="2472"/>
    <n v="1"/>
    <x v="1"/>
    <x v="0"/>
    <d v="2018-08-13T21:47:31"/>
    <d v="2018-08-13T19:39:00"/>
    <x v="2"/>
    <x v="7"/>
    <n v="7711.0000002197921"/>
    <n v="128.51666667032987"/>
    <n v="128.51666667032987"/>
    <n v="1"/>
    <s v="C524229"/>
    <s v="Closed"/>
    <x v="0"/>
  </r>
  <r>
    <s v="Marianna"/>
    <s v="MARIANNA (14)"/>
    <x v="16"/>
    <x v="184"/>
    <n v="137"/>
    <x v="0"/>
    <x v="0"/>
    <d v="2018-08-13T22:59:30"/>
    <d v="2018-08-13T21:59:00"/>
    <x v="2"/>
    <x v="7"/>
    <n v="3629.9999998882413"/>
    <n v="60.499999998137355"/>
    <n v="8288.4999997448176"/>
    <n v="1"/>
    <s v="D524230"/>
    <s v="Closed"/>
    <x v="0"/>
  </r>
  <r>
    <s v="Marianna"/>
    <s v="CHIPOLA (15)"/>
    <x v="3"/>
    <x v="1943"/>
    <n v="18"/>
    <x v="1"/>
    <x v="0"/>
    <d v="2018-08-14T11:58:05"/>
    <d v="2018-08-14T10:50:00"/>
    <x v="2"/>
    <x v="7"/>
    <n v="4085.0000000093132"/>
    <n v="68.083333333488554"/>
    <n v="1225.500000002794"/>
    <n v="1"/>
    <s v="D524253"/>
    <s v="Closed"/>
    <x v="0"/>
  </r>
  <r>
    <s v="Marianna"/>
    <s v="CHIPOLA (15)"/>
    <x v="0"/>
    <x v="246"/>
    <n v="18"/>
    <x v="0"/>
    <x v="0"/>
    <d v="2018-08-14T11:10:00"/>
    <d v="2018-08-14T11:05:00"/>
    <x v="2"/>
    <x v="7"/>
    <n v="300.00000034924597"/>
    <n v="5.0000000058207661"/>
    <n v="90.00000010477379"/>
    <n v="1"/>
    <s v="D524255"/>
    <s v="Closed"/>
    <x v="0"/>
  </r>
  <r>
    <s v="Marianna"/>
    <s v="CAVERNS ROAD (11)"/>
    <x v="26"/>
    <x v="2473"/>
    <n v="1"/>
    <x v="4"/>
    <x v="0"/>
    <d v="2018-08-14T23:23:00"/>
    <d v="2018-08-14T21:29:00"/>
    <x v="2"/>
    <x v="7"/>
    <n v="6840.0000002933666"/>
    <n v="114.00000000488944"/>
    <n v="114.00000000488944"/>
    <n v="1"/>
    <s v="C524258"/>
    <s v="Closed"/>
    <x v="0"/>
  </r>
  <r>
    <s v="Fernandina Beach"/>
    <s v="STEPDOWN (22)"/>
    <x v="24"/>
    <x v="2147"/>
    <n v="241"/>
    <x v="7"/>
    <x v="1"/>
    <d v="2018-08-15T14:51:54"/>
    <d v="2018-08-15T13:35:00"/>
    <x v="2"/>
    <x v="7"/>
    <n v="4614.0000004554167"/>
    <n v="76.900000007590279"/>
    <n v="18532.900001829257"/>
    <n v="1"/>
    <s v="D524272"/>
    <s v="Closed"/>
    <x v="0"/>
  </r>
  <r>
    <s v="Marianna"/>
    <s v="MARIANNA (14)"/>
    <x v="5"/>
    <x v="2474"/>
    <n v="2"/>
    <x v="1"/>
    <x v="0"/>
    <d v="2018-08-15T15:20:04"/>
    <d v="2018-08-15T14:16:00"/>
    <x v="2"/>
    <x v="7"/>
    <n v="3843.999999621883"/>
    <n v="64.066666660364717"/>
    <n v="128.13333332072943"/>
    <n v="1"/>
    <s v="D524281"/>
    <s v="Closed"/>
    <x v="0"/>
  </r>
  <r>
    <s v="Marianna"/>
    <s v="MARIANNA (14)"/>
    <x v="10"/>
    <x v="1262"/>
    <n v="28"/>
    <x v="6"/>
    <x v="0"/>
    <d v="2018-08-15T14:50:00"/>
    <d v="2018-08-15T14:20:00"/>
    <x v="2"/>
    <x v="7"/>
    <n v="1800.0000002095476"/>
    <n v="30.00000000349246"/>
    <n v="840.00000009778887"/>
    <n v="1"/>
    <s v="D524280"/>
    <s v="Closed"/>
    <x v="0"/>
  </r>
  <r>
    <s v="Marianna"/>
    <s v="CHIPOLA (15)"/>
    <x v="3"/>
    <x v="346"/>
    <n v="10"/>
    <x v="1"/>
    <x v="0"/>
    <d v="2018-08-16T10:33:35"/>
    <d v="2018-08-16T08:16:00"/>
    <x v="2"/>
    <x v="7"/>
    <n v="8254.999999771826"/>
    <n v="137.58333332953043"/>
    <n v="1375.8333332953043"/>
    <n v="1"/>
    <s v="D524286"/>
    <s v="Closed"/>
    <x v="0"/>
  </r>
  <r>
    <s v="Fernandina Beach"/>
    <s v="JL TERRY (23)"/>
    <x v="23"/>
    <x v="2475"/>
    <n v="34"/>
    <x v="6"/>
    <x v="0"/>
    <d v="2018-08-16T09:59:46"/>
    <d v="2018-08-16T09:00:00"/>
    <x v="2"/>
    <x v="7"/>
    <n v="3586.0000002896413"/>
    <n v="59.766666671494022"/>
    <n v="2032.0666668307967"/>
    <n v="1"/>
    <s v="D524295"/>
    <s v="Closed"/>
    <x v="0"/>
  </r>
  <r>
    <s v="Fernandina Beach"/>
    <s v="JL TERRY (23)"/>
    <x v="23"/>
    <x v="641"/>
    <n v="5"/>
    <x v="6"/>
    <x v="0"/>
    <d v="2018-08-16T10:00:39"/>
    <d v="2018-08-16T09:08:00"/>
    <x v="2"/>
    <x v="7"/>
    <n v="3158.9999997988343"/>
    <n v="52.649999996647239"/>
    <n v="263.24999998323619"/>
    <n v="1"/>
    <s v="D524294"/>
    <s v="Closed"/>
    <x v="0"/>
  </r>
  <r>
    <s v="Marianna"/>
    <s v="BLOUNTSTOWN (18)"/>
    <x v="17"/>
    <x v="2476"/>
    <n v="1"/>
    <x v="7"/>
    <x v="0"/>
    <d v="2018-08-16T14:50:00"/>
    <d v="2018-08-16T14:11:00"/>
    <x v="2"/>
    <x v="7"/>
    <n v="2340.000000083819"/>
    <n v="39.000000001396984"/>
    <n v="39.000000001396984"/>
    <n v="1"/>
    <s v="D524297"/>
    <s v="Closed"/>
    <x v="0"/>
  </r>
  <r>
    <s v="Fernandina Beach"/>
    <s v="AIP (24)"/>
    <x v="11"/>
    <x v="2477"/>
    <n v="1"/>
    <x v="2"/>
    <x v="1"/>
    <d v="2018-12-04T17:41:00"/>
    <d v="2018-12-04T16:46:00"/>
    <x v="2"/>
    <x v="11"/>
    <n v="3300.0000000698492"/>
    <n v="55.000000001164153"/>
    <n v="55.000000001164153"/>
    <n v="1"/>
    <s v="C533779"/>
    <s v="Closed"/>
    <x v="0"/>
  </r>
  <r>
    <s v="Marianna"/>
    <s v="BLOUNTSTOWN (18)"/>
    <x v="17"/>
    <x v="2478"/>
    <n v="19"/>
    <x v="7"/>
    <x v="0"/>
    <d v="2018-08-17T13:38:46"/>
    <d v="2018-08-17T12:45:00"/>
    <x v="2"/>
    <x v="7"/>
    <n v="3225.9999997448176"/>
    <n v="53.766666662413627"/>
    <n v="1021.5666665858589"/>
    <n v="1"/>
    <s v="D524306"/>
    <s v="Closed"/>
    <x v="0"/>
  </r>
  <r>
    <s v="Marianna"/>
    <s v="MARIANNA (14)"/>
    <x v="5"/>
    <x v="2479"/>
    <n v="1"/>
    <x v="1"/>
    <x v="0"/>
    <d v="2018-08-17T18:45:43"/>
    <d v="2018-08-17T18:07:00"/>
    <x v="2"/>
    <x v="7"/>
    <n v="2322.999999881722"/>
    <n v="38.716666664695367"/>
    <n v="38.716666664695367"/>
    <n v="1"/>
    <s v="C524308"/>
    <s v="Closed"/>
    <x v="0"/>
  </r>
  <r>
    <s v="Fernandina Beach"/>
    <s v="STEPDOWN (22)"/>
    <x v="14"/>
    <x v="2480"/>
    <n v="1"/>
    <x v="2"/>
    <x v="1"/>
    <d v="2018-12-06T16:28:42"/>
    <d v="2018-12-06T12:51:00"/>
    <x v="2"/>
    <x v="11"/>
    <n v="13062.000000081025"/>
    <n v="217.70000000135042"/>
    <n v="217.70000000135042"/>
    <n v="1"/>
    <s v="C533831"/>
    <s v="Closed"/>
    <x v="0"/>
  </r>
  <r>
    <s v="Marianna"/>
    <s v="CHIPOLA (15)"/>
    <x v="3"/>
    <x v="23"/>
    <n v="1"/>
    <x v="5"/>
    <x v="0"/>
    <d v="2018-08-18T17:25:00"/>
    <d v="2018-08-18T16:42:00"/>
    <x v="2"/>
    <x v="7"/>
    <n v="2580.0000002374873"/>
    <n v="43.000000003958121"/>
    <n v="43.000000003958121"/>
    <n v="1"/>
    <s v="C524316"/>
    <s v="Closed"/>
    <x v="0"/>
  </r>
  <r>
    <s v="Marianna"/>
    <s v="CHIPOLA (15)"/>
    <x v="3"/>
    <x v="1024"/>
    <n v="10"/>
    <x v="1"/>
    <x v="0"/>
    <d v="2018-08-19T13:37:18"/>
    <d v="2018-08-19T12:26:00"/>
    <x v="2"/>
    <x v="7"/>
    <n v="4277.9999998630956"/>
    <n v="71.29999999771826"/>
    <n v="712.9999999771826"/>
    <n v="1"/>
    <s v="D524320"/>
    <s v="Closed"/>
    <x v="0"/>
  </r>
  <r>
    <s v="Marianna"/>
    <s v="MARIANNA (14)"/>
    <x v="5"/>
    <x v="1952"/>
    <n v="40"/>
    <x v="1"/>
    <x v="0"/>
    <d v="2018-08-20T02:46:19"/>
    <d v="2018-08-20T01:34:00"/>
    <x v="2"/>
    <x v="7"/>
    <n v="4338.9999996637926"/>
    <n v="72.316666661063209"/>
    <n v="2892.6666664425284"/>
    <n v="1"/>
    <s v="D524329"/>
    <s v="Closed"/>
    <x v="0"/>
  </r>
  <r>
    <s v="Marianna"/>
    <s v="MARIANNA (14)"/>
    <x v="5"/>
    <x v="2481"/>
    <n v="9"/>
    <x v="1"/>
    <x v="0"/>
    <d v="2018-08-20T04:10:46"/>
    <d v="2018-08-20T03:14:00"/>
    <x v="2"/>
    <x v="7"/>
    <n v="3405.9999997029081"/>
    <n v="56.766666661715135"/>
    <n v="510.89999995543621"/>
    <n v="1"/>
    <s v="D524331"/>
    <s v="Closed"/>
    <x v="0"/>
  </r>
  <r>
    <s v="Marianna"/>
    <s v="MARIANNA (14)"/>
    <x v="5"/>
    <x v="100"/>
    <n v="6"/>
    <x v="1"/>
    <x v="0"/>
    <d v="2018-08-20T09:34:33"/>
    <d v="2018-08-20T08:47:00"/>
    <x v="2"/>
    <x v="7"/>
    <n v="2852.9999999329448"/>
    <n v="47.549999998882413"/>
    <n v="285.29999999329448"/>
    <n v="1"/>
    <s v="D524333"/>
    <s v="Closed"/>
    <x v="0"/>
  </r>
  <r>
    <s v="Marianna"/>
    <s v="ALTHA (12)"/>
    <x v="7"/>
    <x v="2482"/>
    <n v="1"/>
    <x v="1"/>
    <x v="0"/>
    <d v="2018-08-20T17:40:15"/>
    <d v="2018-08-20T16:46:00"/>
    <x v="2"/>
    <x v="7"/>
    <n v="3255.0000002374873"/>
    <n v="54.250000003958121"/>
    <n v="54.250000003958121"/>
    <n v="1"/>
    <s v="D524337"/>
    <s v="Closed"/>
    <x v="0"/>
  </r>
  <r>
    <s v="Marianna"/>
    <s v="ALTHA (12)"/>
    <x v="7"/>
    <x v="296"/>
    <n v="28"/>
    <x v="1"/>
    <x v="0"/>
    <d v="2018-08-20T20:10:17"/>
    <d v="2018-08-20T18:14:00"/>
    <x v="2"/>
    <x v="7"/>
    <n v="6976.9999996293336"/>
    <n v="116.28333332715556"/>
    <n v="3255.9333331603557"/>
    <n v="1"/>
    <s v="D524351"/>
    <s v="Closed"/>
    <x v="0"/>
  </r>
  <r>
    <s v="Marianna"/>
    <s v="CHIPOLA (15)"/>
    <x v="0"/>
    <x v="30"/>
    <n v="13"/>
    <x v="1"/>
    <x v="0"/>
    <d v="2018-08-20T22:40:24"/>
    <d v="2018-08-20T20:37:00"/>
    <x v="2"/>
    <x v="7"/>
    <n v="7404.0000001201406"/>
    <n v="123.40000000200234"/>
    <n v="1604.2000000260305"/>
    <n v="1"/>
    <s v="D524358"/>
    <s v="Closed"/>
    <x v="0"/>
  </r>
  <r>
    <s v="Marianna"/>
    <s v="MARIANNA (14)"/>
    <x v="10"/>
    <x v="243"/>
    <n v="15"/>
    <x v="1"/>
    <x v="0"/>
    <d v="2018-08-21T15:38:11"/>
    <d v="2018-08-21T13:48:00"/>
    <x v="2"/>
    <x v="7"/>
    <n v="6611.0000001965091"/>
    <n v="110.18333333660848"/>
    <n v="1652.7500000491273"/>
    <n v="1"/>
    <s v="D524367"/>
    <s v="Closed"/>
    <x v="0"/>
  </r>
  <r>
    <s v="Marianna"/>
    <s v="MARIANNA (14)"/>
    <x v="5"/>
    <x v="87"/>
    <n v="163"/>
    <x v="1"/>
    <x v="0"/>
    <d v="2018-08-21T16:08:00"/>
    <d v="2018-08-21T15:19:00"/>
    <x v="2"/>
    <x v="7"/>
    <n v="2940.0000001536682"/>
    <n v="49.000000002561137"/>
    <n v="7987.0000004174653"/>
    <n v="1"/>
    <s v="D524385"/>
    <s v="Closed"/>
    <x v="0"/>
  </r>
  <r>
    <s v="Marianna"/>
    <s v="ALTHA (12)"/>
    <x v="7"/>
    <x v="2483"/>
    <n v="2"/>
    <x v="1"/>
    <x v="0"/>
    <d v="2018-08-21T17:56:33"/>
    <d v="2018-08-21T16:31:00"/>
    <x v="2"/>
    <x v="7"/>
    <n v="5132.9999998211861"/>
    <n v="85.549999997019768"/>
    <n v="171.09999999403954"/>
    <n v="1"/>
    <s v="D524393"/>
    <s v="Closed"/>
    <x v="0"/>
  </r>
  <r>
    <s v="Fernandina Beach"/>
    <s v="JL TERRY (23)"/>
    <x v="34"/>
    <x v="2484"/>
    <n v="1"/>
    <x v="2"/>
    <x v="0"/>
    <d v="2018-12-07T09:17:59"/>
    <d v="2018-12-07T08:03:00"/>
    <x v="2"/>
    <x v="11"/>
    <n v="4498.9999999757856"/>
    <n v="74.98333333292976"/>
    <n v="74.98333333292976"/>
    <n v="1"/>
    <s v="C533857"/>
    <s v="Closed"/>
    <x v="0"/>
  </r>
  <r>
    <s v="Marianna"/>
    <s v="MARIANNA (14)"/>
    <x v="10"/>
    <x v="2485"/>
    <n v="1"/>
    <x v="1"/>
    <x v="0"/>
    <d v="2018-08-21T23:50:17"/>
    <d v="2018-08-21T21:32:00"/>
    <x v="2"/>
    <x v="7"/>
    <n v="8297.0000001601875"/>
    <n v="138.28333333600312"/>
    <n v="138.28333333600312"/>
    <n v="1"/>
    <s v="D524395"/>
    <s v="Closed"/>
    <x v="0"/>
  </r>
  <r>
    <s v="Marianna"/>
    <s v="MARIANNA (14)"/>
    <x v="5"/>
    <x v="87"/>
    <n v="65"/>
    <x v="1"/>
    <x v="0"/>
    <d v="2018-08-22T03:15:13"/>
    <d v="2018-08-22T02:14:00"/>
    <x v="2"/>
    <x v="7"/>
    <n v="3672.999999881722"/>
    <n v="61.216666664695367"/>
    <n v="3979.0833332051989"/>
    <n v="1"/>
    <s v="D524401"/>
    <s v="Closed"/>
    <x v="0"/>
  </r>
  <r>
    <s v="Marianna"/>
    <s v="MARIANNA (14)"/>
    <x v="5"/>
    <x v="1222"/>
    <n v="98"/>
    <x v="0"/>
    <x v="0"/>
    <d v="2018-08-22T03:19:59"/>
    <d v="2018-08-22T02:55:00"/>
    <x v="2"/>
    <x v="7"/>
    <n v="1498.9999996265396"/>
    <n v="24.983333327108994"/>
    <n v="2448.3666660566814"/>
    <n v="1"/>
    <s v="D524407"/>
    <s v="Closed"/>
    <x v="0"/>
  </r>
  <r>
    <s v="Fernandina Beach"/>
    <s v="STEPDOWN (22)"/>
    <x v="37"/>
    <x v="2486"/>
    <n v="50"/>
    <x v="4"/>
    <x v="0"/>
    <d v="2018-08-22T11:40:22"/>
    <d v="2018-08-22T10:32:00"/>
    <x v="2"/>
    <x v="7"/>
    <n v="4102.0000002114102"/>
    <n v="68.36666667019017"/>
    <n v="3418.3333335095085"/>
    <n v="1"/>
    <s v="D524425"/>
    <s v="Closed"/>
    <x v="0"/>
  </r>
  <r>
    <s v="Marianna"/>
    <s v="MARIANNA (14)"/>
    <x v="5"/>
    <x v="87"/>
    <n v="65"/>
    <x v="0"/>
    <x v="0"/>
    <d v="2018-08-22T17:07:07"/>
    <d v="2018-08-22T15:55:27"/>
    <x v="2"/>
    <x v="7"/>
    <n v="4299.9999999767169"/>
    <n v="71.666666666278616"/>
    <n v="4658.33333330811"/>
    <n v="1"/>
    <s v="D524433"/>
    <s v="Closed"/>
    <x v="0"/>
  </r>
  <r>
    <s v="Marianna"/>
    <s v="CAVERNS ROAD (11)"/>
    <x v="9"/>
    <x v="1532"/>
    <n v="18"/>
    <x v="6"/>
    <x v="0"/>
    <d v="2018-08-23T11:18:29"/>
    <d v="2018-08-23T09:01:00"/>
    <x v="2"/>
    <x v="7"/>
    <n v="8248.9999996265396"/>
    <n v="137.48333332710899"/>
    <n v="2474.6999998879619"/>
    <n v="1"/>
    <s v="D524442"/>
    <s v="Closed"/>
    <x v="0"/>
  </r>
  <r>
    <s v="Marianna"/>
    <s v="MARIANNA (14)"/>
    <x v="10"/>
    <x v="2487"/>
    <n v="86"/>
    <x v="10"/>
    <x v="0"/>
    <d v="2018-08-24T08:30:32"/>
    <d v="2018-08-24T08:10:00"/>
    <x v="2"/>
    <x v="7"/>
    <n v="1231.9999994477257"/>
    <n v="20.533333324128762"/>
    <n v="1765.8666658750735"/>
    <n v="1"/>
    <s v="D524447"/>
    <s v="Closed"/>
    <x v="0"/>
  </r>
  <r>
    <s v="Fernandina Beach"/>
    <s v="JL TERRY (23)"/>
    <x v="35"/>
    <x v="487"/>
    <n v="1"/>
    <x v="2"/>
    <x v="0"/>
    <d v="2018-12-17T10:01:05"/>
    <d v="2018-12-17T08:19:00"/>
    <x v="2"/>
    <x v="11"/>
    <n v="6124.9999997438863"/>
    <n v="102.08333332906477"/>
    <n v="102.08333332906477"/>
    <n v="1"/>
    <s v="C534467"/>
    <s v="Closed"/>
    <x v="0"/>
  </r>
  <r>
    <s v="Marianna"/>
    <s v="BLOUNTSTOWN (18)"/>
    <x v="17"/>
    <x v="2488"/>
    <n v="1"/>
    <x v="1"/>
    <x v="0"/>
    <d v="2018-08-24T19:08:21"/>
    <d v="2018-08-24T15:53:00"/>
    <x v="2"/>
    <x v="7"/>
    <n v="11720.999999670312"/>
    <n v="195.3499999945052"/>
    <n v="195.3499999945052"/>
    <n v="1"/>
    <s v="D524455"/>
    <s v="Closed"/>
    <x v="0"/>
  </r>
  <r>
    <s v="Marianna"/>
    <s v="CHIPOLA (15)"/>
    <x v="3"/>
    <x v="1021"/>
    <n v="1"/>
    <x v="1"/>
    <x v="0"/>
    <d v="2018-08-25T10:52:34"/>
    <d v="2018-08-25T09:37:00"/>
    <x v="2"/>
    <x v="7"/>
    <n v="4534.0000006137416"/>
    <n v="75.566666676895693"/>
    <n v="75.566666676895693"/>
    <n v="1"/>
    <s v="D524457"/>
    <s v="Closed"/>
    <x v="0"/>
  </r>
  <r>
    <s v="Marianna"/>
    <s v="MARIANNA (14)"/>
    <x v="10"/>
    <x v="1360"/>
    <n v="38"/>
    <x v="1"/>
    <x v="0"/>
    <d v="2018-08-25T17:12:05"/>
    <d v="2018-08-25T16:25:00"/>
    <x v="2"/>
    <x v="7"/>
    <n v="2824.9999996740371"/>
    <n v="47.083333327900618"/>
    <n v="1789.1666664602235"/>
    <n v="1"/>
    <s v="D524466"/>
    <s v="Closed"/>
    <x v="0"/>
  </r>
  <r>
    <s v="Marianna"/>
    <s v="MARIANNA (14)"/>
    <x v="5"/>
    <x v="1434"/>
    <n v="23"/>
    <x v="1"/>
    <x v="0"/>
    <d v="2018-08-26T16:55:19"/>
    <d v="2018-08-26T15:44:00"/>
    <x v="2"/>
    <x v="7"/>
    <n v="4279.0000000968575"/>
    <n v="71.316666668280959"/>
    <n v="1640.2833333704621"/>
    <n v="1"/>
    <s v="D524482"/>
    <s v="Closed"/>
    <x v="0"/>
  </r>
  <r>
    <s v="Fernandina Beach"/>
    <s v="STEPDOWN (22)"/>
    <x v="24"/>
    <x v="742"/>
    <n v="21"/>
    <x v="4"/>
    <x v="0"/>
    <d v="2018-08-27T07:07:45"/>
    <d v="2018-08-27T05:55:00"/>
    <x v="2"/>
    <x v="7"/>
    <n v="4364.9999994551763"/>
    <n v="72.749999990919605"/>
    <n v="1527.7499998093117"/>
    <n v="1"/>
    <s v="D524486"/>
    <s v="Closed"/>
    <x v="0"/>
  </r>
  <r>
    <s v="Fernandina Beach"/>
    <s v="STEPDOWN (22)"/>
    <x v="14"/>
    <x v="2489"/>
    <n v="1"/>
    <x v="2"/>
    <x v="1"/>
    <d v="2018-12-17T13:35:23"/>
    <d v="2018-12-17T12:02:00"/>
    <x v="2"/>
    <x v="11"/>
    <n v="5603.0000003054738"/>
    <n v="93.383333338424563"/>
    <n v="93.383333338424563"/>
    <n v="1"/>
    <s v="C534405"/>
    <s v="Closed"/>
    <x v="0"/>
  </r>
  <r>
    <s v="Marianna"/>
    <s v="MARIANNA (14)"/>
    <x v="16"/>
    <x v="185"/>
    <n v="101"/>
    <x v="1"/>
    <x v="0"/>
    <d v="2018-08-27T16:14:29"/>
    <d v="2018-08-27T15:34:00"/>
    <x v="2"/>
    <x v="7"/>
    <n v="2429.0000001434237"/>
    <n v="40.483333335723728"/>
    <n v="4088.8166669080965"/>
    <n v="1"/>
    <s v="D524501"/>
    <s v="Closed"/>
    <x v="0"/>
  </r>
  <r>
    <s v="Marianna"/>
    <s v="ALTHA (12)"/>
    <x v="7"/>
    <x v="538"/>
    <n v="664"/>
    <x v="10"/>
    <x v="0"/>
    <d v="2018-08-27T21:05:12"/>
    <d v="2018-08-27T16:58:00"/>
    <x v="2"/>
    <x v="7"/>
    <n v="14832.000000192784"/>
    <n v="247.20000000321306"/>
    <n v="164140.80000213347"/>
    <n v="1"/>
    <s v="D524599"/>
    <s v="Closed"/>
    <x v="0"/>
  </r>
  <r>
    <s v="Marianna"/>
    <s v="MARIANNA (14)"/>
    <x v="5"/>
    <x v="2490"/>
    <n v="2"/>
    <x v="7"/>
    <x v="0"/>
    <d v="2018-08-27T21:40:22"/>
    <d v="2018-08-27T17:56:00"/>
    <x v="2"/>
    <x v="7"/>
    <n v="13461.999999918044"/>
    <n v="224.36666666530073"/>
    <n v="448.73333333060145"/>
    <n v="1"/>
    <s v="D524671"/>
    <s v="Closed"/>
    <x v="0"/>
  </r>
  <r>
    <s v="Marianna"/>
    <s v="CHIPOLA (15)"/>
    <x v="4"/>
    <x v="736"/>
    <n v="23"/>
    <x v="7"/>
    <x v="0"/>
    <d v="2018-08-27T19:08:28"/>
    <d v="2018-08-27T17:59:00"/>
    <x v="2"/>
    <x v="7"/>
    <n v="4167.9999999236315"/>
    <n v="69.466666665393859"/>
    <n v="1597.7333333040588"/>
    <n v="1"/>
    <s v="D524553"/>
    <s v="Closed"/>
    <x v="0"/>
  </r>
  <r>
    <s v="Marianna"/>
    <s v="CHIPOLA (15)"/>
    <x v="3"/>
    <x v="2243"/>
    <n v="4"/>
    <x v="7"/>
    <x v="0"/>
    <d v="2018-08-27T21:38:43"/>
    <d v="2018-08-27T18:05:00"/>
    <x v="2"/>
    <x v="7"/>
    <n v="12823.000000161119"/>
    <n v="213.71666666935198"/>
    <n v="854.86666667740792"/>
    <n v="1"/>
    <s v="D524669"/>
    <s v="Closed"/>
    <x v="0"/>
  </r>
  <r>
    <s v="Marianna"/>
    <s v="CHIPOLA (15)"/>
    <x v="0"/>
    <x v="578"/>
    <n v="41"/>
    <x v="7"/>
    <x v="0"/>
    <d v="2018-08-27T18:55:27"/>
    <d v="2018-08-27T18:08:00"/>
    <x v="2"/>
    <x v="7"/>
    <n v="2846.9999997876585"/>
    <n v="47.449999996460974"/>
    <n v="1945.4499998548999"/>
    <n v="1"/>
    <s v="D524537"/>
    <s v="Closed"/>
    <x v="0"/>
  </r>
  <r>
    <s v="Marianna"/>
    <s v="MARIANNA (14)"/>
    <x v="5"/>
    <x v="2240"/>
    <n v="3"/>
    <x v="7"/>
    <x v="0"/>
    <d v="2018-08-27T22:13:54"/>
    <d v="2018-08-27T18:16:00"/>
    <x v="2"/>
    <x v="7"/>
    <n v="14273.999999882653"/>
    <n v="237.89999999804422"/>
    <n v="713.69999999413267"/>
    <n v="1"/>
    <s v="D524674"/>
    <s v="Closed"/>
    <x v="0"/>
  </r>
  <r>
    <s v="Marianna"/>
    <s v="CHIPOLA (15)"/>
    <x v="3"/>
    <x v="2491"/>
    <n v="3"/>
    <x v="7"/>
    <x v="0"/>
    <d v="2018-08-27T22:21:31"/>
    <d v="2018-08-27T18:26:00"/>
    <x v="2"/>
    <x v="7"/>
    <n v="14130.999999772757"/>
    <n v="235.51666666287929"/>
    <n v="706.54999998863786"/>
    <n v="1"/>
    <s v="D524673"/>
    <s v="Closed"/>
    <x v="0"/>
  </r>
  <r>
    <s v="Marianna"/>
    <s v="MARIANNA (14)"/>
    <x v="15"/>
    <x v="734"/>
    <n v="44"/>
    <x v="3"/>
    <x v="0"/>
    <d v="2018-08-27T20:59:35"/>
    <d v="2018-08-27T18:32:00"/>
    <x v="2"/>
    <x v="7"/>
    <n v="8854.9999998416752"/>
    <n v="147.58333333069459"/>
    <n v="6493.6666665505618"/>
    <n v="1"/>
    <s v="D524550"/>
    <s v="Closed"/>
    <x v="0"/>
  </r>
  <r>
    <s v="Marianna"/>
    <s v="CAVERNS ROAD (11)"/>
    <x v="9"/>
    <x v="132"/>
    <n v="40"/>
    <x v="3"/>
    <x v="0"/>
    <d v="2018-08-27T20:00:41"/>
    <d v="2018-08-27T18:40:00"/>
    <x v="2"/>
    <x v="7"/>
    <n v="4840.9999994561076"/>
    <n v="80.68333332426846"/>
    <n v="3227.3333329707384"/>
    <n v="1"/>
    <s v="D524627"/>
    <s v="Closed"/>
    <x v="0"/>
  </r>
  <r>
    <s v="Marianna"/>
    <s v="CHIPOLA (15)"/>
    <x v="0"/>
    <x v="759"/>
    <n v="14"/>
    <x v="7"/>
    <x v="0"/>
    <d v="2018-08-27T19:28:59"/>
    <d v="2018-08-27T18:43:00"/>
    <x v="2"/>
    <x v="7"/>
    <n v="2758.9999999618158"/>
    <n v="45.98333333269693"/>
    <n v="643.76666665775701"/>
    <n v="1"/>
    <s v="D524591"/>
    <s v="Closed"/>
    <x v="0"/>
  </r>
  <r>
    <s v="Marianna"/>
    <s v="MARIANNA (14)"/>
    <x v="5"/>
    <x v="442"/>
    <n v="1"/>
    <x v="1"/>
    <x v="0"/>
    <d v="2018-08-27T21:22:00"/>
    <d v="2018-08-27T18:48:00"/>
    <x v="2"/>
    <x v="7"/>
    <n v="9239.9999999441206"/>
    <n v="153.99999999906868"/>
    <n v="153.99999999906868"/>
    <n v="1"/>
    <s v="D524670"/>
    <s v="Closed"/>
    <x v="0"/>
  </r>
  <r>
    <s v="Marianna"/>
    <s v="CHIPOLA (15)"/>
    <x v="3"/>
    <x v="2243"/>
    <n v="15"/>
    <x v="7"/>
    <x v="0"/>
    <d v="2018-08-27T21:47:17"/>
    <d v="2018-08-27T18:56:00"/>
    <x v="2"/>
    <x v="7"/>
    <n v="10276.999999699183"/>
    <n v="171.28333332831971"/>
    <n v="2569.2499999247957"/>
    <n v="1"/>
    <s v="D524672"/>
    <s v="Closed"/>
    <x v="0"/>
  </r>
  <r>
    <s v="Marianna"/>
    <s v="MARIANNA (14)"/>
    <x v="5"/>
    <x v="2492"/>
    <n v="3"/>
    <x v="3"/>
    <x v="0"/>
    <d v="2018-08-27T22:28:07"/>
    <d v="2018-08-27T20:09:00"/>
    <x v="2"/>
    <x v="7"/>
    <n v="8346.9999999040738"/>
    <n v="139.1166666650679"/>
    <n v="417.34999999520369"/>
    <n v="1"/>
    <s v="D524675"/>
    <s v="Closed"/>
    <x v="0"/>
  </r>
  <r>
    <s v="Fernandina Beach"/>
    <s v="STEPDOWN (22)"/>
    <x v="14"/>
    <x v="2493"/>
    <n v="1"/>
    <x v="1"/>
    <x v="0"/>
    <d v="2018-08-28T08:39:10"/>
    <d v="2018-08-28T07:45:00"/>
    <x v="2"/>
    <x v="7"/>
    <n v="3250.0000003259629"/>
    <n v="54.166666672099382"/>
    <n v="54.166666672099382"/>
    <n v="1"/>
    <s v="C524677"/>
    <s v="Closed"/>
    <x v="0"/>
  </r>
  <r>
    <s v="Fernandina Beach"/>
    <s v="JL TERRY (23)"/>
    <x v="34"/>
    <x v="2494"/>
    <n v="2"/>
    <x v="2"/>
    <x v="0"/>
    <d v="2018-12-20T12:32:39"/>
    <d v="2018-12-20T11:34:00"/>
    <x v="2"/>
    <x v="11"/>
    <n v="3519.000000343658"/>
    <n v="58.650000005727634"/>
    <n v="117.30000001145527"/>
    <n v="1"/>
    <s v="D534511"/>
    <s v="Closed"/>
    <x v="0"/>
  </r>
  <r>
    <s v="Marianna"/>
    <s v="ALTHA (12)"/>
    <x v="7"/>
    <x v="2495"/>
    <n v="2"/>
    <x v="5"/>
    <x v="0"/>
    <d v="2018-08-29T12:33:09"/>
    <d v="2018-08-29T11:50:00"/>
    <x v="2"/>
    <x v="7"/>
    <n v="2588.999999826774"/>
    <n v="43.1499999971129"/>
    <n v="86.2999999942258"/>
    <n v="1"/>
    <s v="D524683"/>
    <s v="Closed"/>
    <x v="0"/>
  </r>
  <r>
    <s v="Marianna"/>
    <s v="ALTHA (12)"/>
    <x v="7"/>
    <x v="2496"/>
    <n v="1"/>
    <x v="1"/>
    <x v="0"/>
    <d v="2018-08-29T20:07:00"/>
    <d v="2018-08-29T19:28:00"/>
    <x v="2"/>
    <x v="7"/>
    <n v="2339.9999994551763"/>
    <n v="38.999999990919605"/>
    <n v="38.999999990919605"/>
    <n v="1"/>
    <s v="D524687"/>
    <s v="Closed"/>
    <x v="0"/>
  </r>
  <r>
    <s v="Fernandina Beach"/>
    <s v="AIP (24)"/>
    <x v="11"/>
    <x v="2497"/>
    <n v="6"/>
    <x v="2"/>
    <x v="1"/>
    <d v="2018-12-26T15:33:55"/>
    <d v="2018-12-26T14:06:00"/>
    <x v="2"/>
    <x v="11"/>
    <n v="5274.9999996973202"/>
    <n v="87.916666661622003"/>
    <n v="527.49999996973202"/>
    <n v="1"/>
    <s v="D534595"/>
    <s v="Closed"/>
    <x v="0"/>
  </r>
  <r>
    <s v="Marianna"/>
    <s v="ALTHA (12)"/>
    <x v="7"/>
    <x v="441"/>
    <n v="31"/>
    <x v="1"/>
    <x v="0"/>
    <d v="2018-08-30T13:40:39"/>
    <d v="2018-08-30T11:15:00"/>
    <x v="2"/>
    <x v="7"/>
    <n v="8738.9999997569248"/>
    <n v="145.64999999594875"/>
    <n v="4515.1499998744112"/>
    <n v="1"/>
    <s v="D524698"/>
    <s v="Closed"/>
    <x v="0"/>
  </r>
  <r>
    <s v="Fernandina Beach"/>
    <s v="JL TERRY (23)"/>
    <x v="13"/>
    <x v="2498"/>
    <n v="1"/>
    <x v="2"/>
    <x v="0"/>
    <d v="2018-12-28T14:55:05"/>
    <d v="2018-12-28T14:28:00"/>
    <x v="2"/>
    <x v="11"/>
    <n v="1625.0000001629815"/>
    <n v="27.083333336049691"/>
    <n v="27.083333336049691"/>
    <n v="1"/>
    <s v="C534630"/>
    <s v="Closed"/>
    <x v="0"/>
  </r>
  <r>
    <s v="Marianna"/>
    <s v="CAVERNS ROAD (11)"/>
    <x v="9"/>
    <x v="69"/>
    <n v="239"/>
    <x v="1"/>
    <x v="0"/>
    <d v="2018-08-30T16:30:05"/>
    <d v="2018-08-30T13:29:00"/>
    <x v="2"/>
    <x v="7"/>
    <n v="10865.000000107102"/>
    <n v="181.08333333511837"/>
    <n v="43278.91666709329"/>
    <n v="1"/>
    <s v="D524715"/>
    <s v="Closed"/>
    <x v="0"/>
  </r>
  <r>
    <s v="Marianna"/>
    <s v="BLOUNTSTOWN (18)"/>
    <x v="17"/>
    <x v="2499"/>
    <n v="9"/>
    <x v="1"/>
    <x v="0"/>
    <d v="2018-08-30T16:19:27"/>
    <d v="2018-08-30T14:45:00"/>
    <x v="2"/>
    <x v="7"/>
    <n v="5666.9999995501712"/>
    <n v="94.449999992502853"/>
    <n v="850.04999993252568"/>
    <n v="1"/>
    <s v="D524739"/>
    <s v="Closed"/>
    <x v="0"/>
  </r>
  <r>
    <s v="Fernandina Beach"/>
    <s v="STEPDOWN (22)"/>
    <x v="24"/>
    <x v="1213"/>
    <n v="12"/>
    <x v="5"/>
    <x v="0"/>
    <d v="2018-08-30T16:48:23"/>
    <d v="2018-08-30T15:48:00"/>
    <x v="2"/>
    <x v="7"/>
    <n v="3623.0000001378357"/>
    <n v="60.383333335630596"/>
    <n v="724.60000002756715"/>
    <n v="1"/>
    <s v="D524750"/>
    <s v="Closed"/>
    <x v="0"/>
  </r>
  <r>
    <s v="Marianna"/>
    <s v="CHIPOLA (15)"/>
    <x v="3"/>
    <x v="2128"/>
    <n v="36"/>
    <x v="1"/>
    <x v="0"/>
    <d v="2018-08-30T17:00:40"/>
    <d v="2018-08-30T15:54:00"/>
    <x v="2"/>
    <x v="7"/>
    <n v="4000.0000002561137"/>
    <n v="66.666666670935228"/>
    <n v="2400.0000001536682"/>
    <n v="1"/>
    <s v="D524755"/>
    <s v="Closed"/>
    <x v="0"/>
  </r>
  <r>
    <s v="Marianna"/>
    <s v="CHIPOLA (15)"/>
    <x v="3"/>
    <x v="2500"/>
    <n v="1"/>
    <x v="1"/>
    <x v="0"/>
    <d v="2018-08-30T17:23:24"/>
    <d v="2018-08-30T15:55:00"/>
    <x v="2"/>
    <x v="7"/>
    <n v="5304.0000001899898"/>
    <n v="88.400000003166497"/>
    <n v="88.400000003166497"/>
    <n v="1"/>
    <s v="C524736"/>
    <s v="Closed"/>
    <x v="0"/>
  </r>
  <r>
    <s v="Marianna"/>
    <s v="CHIPOLA (15)"/>
    <x v="3"/>
    <x v="308"/>
    <n v="13"/>
    <x v="1"/>
    <x v="0"/>
    <d v="2018-08-30T17:38:24"/>
    <d v="2018-08-30T16:14:00"/>
    <x v="2"/>
    <x v="7"/>
    <n v="5064.0000000363216"/>
    <n v="84.40000000060536"/>
    <n v="1097.2000000078697"/>
    <n v="1"/>
    <s v="D524787"/>
    <s v="Closed"/>
    <x v="0"/>
  </r>
  <r>
    <s v="Marianna"/>
    <s v="CHIPOLA (15)"/>
    <x v="3"/>
    <x v="2501"/>
    <n v="1"/>
    <x v="1"/>
    <x v="0"/>
    <d v="2018-08-30T17:29:23"/>
    <d v="2018-08-30T16:55:00"/>
    <x v="2"/>
    <x v="7"/>
    <n v="2063.0000000819564"/>
    <n v="34.383333334699273"/>
    <n v="34.383333334699273"/>
    <n v="1"/>
    <s v="C524754"/>
    <s v="Closed"/>
    <x v="0"/>
  </r>
  <r>
    <s v="Marianna"/>
    <s v="CAVERNS ROAD (11)"/>
    <x v="9"/>
    <x v="557"/>
    <n v="1"/>
    <x v="1"/>
    <x v="0"/>
    <d v="2018-08-30T17:22:24"/>
    <d v="2018-08-30T16:59:00"/>
    <x v="2"/>
    <x v="7"/>
    <n v="1404.0000000502914"/>
    <n v="23.40000000083819"/>
    <n v="23.40000000083819"/>
    <n v="1"/>
    <s v="C524759"/>
    <s v="Closed"/>
    <x v="0"/>
  </r>
  <r>
    <s v="Marianna"/>
    <s v="MARIANNA (14)"/>
    <x v="15"/>
    <x v="2345"/>
    <n v="627"/>
    <x v="1"/>
    <x v="0"/>
    <d v="2018-08-30T17:39:11"/>
    <d v="2018-08-30T17:04:00"/>
    <x v="2"/>
    <x v="7"/>
    <n v="2110.9999999869615"/>
    <n v="35.183333333116025"/>
    <n v="22059.949999863748"/>
    <n v="1"/>
    <s v="D524783"/>
    <s v="Closed"/>
    <x v="0"/>
  </r>
  <r>
    <s v="Marianna"/>
    <s v="CAVERNS ROAD (11)"/>
    <x v="9"/>
    <x v="730"/>
    <n v="74"/>
    <x v="0"/>
    <x v="0"/>
    <d v="2018-08-30T19:16:06"/>
    <d v="2018-08-30T18:22:00"/>
    <x v="2"/>
    <x v="7"/>
    <n v="3246.0000000195578"/>
    <n v="54.100000000325963"/>
    <n v="4003.4000000241213"/>
    <n v="1"/>
    <s v="D524818"/>
    <s v="Closed"/>
    <x v="0"/>
  </r>
  <r>
    <s v="Marianna"/>
    <s v="CHIPOLA (15)"/>
    <x v="3"/>
    <x v="2502"/>
    <n v="1"/>
    <x v="7"/>
    <x v="0"/>
    <d v="2018-08-30T22:16:50"/>
    <d v="2018-08-30T21:11:00"/>
    <x v="2"/>
    <x v="7"/>
    <n v="3949.9999998835847"/>
    <n v="65.833333331393078"/>
    <n v="65.833333331393078"/>
    <n v="1"/>
    <s v="D524823"/>
    <s v="Closed"/>
    <x v="0"/>
  </r>
  <r>
    <s v="Marianna"/>
    <s v="MARIANNA (14)"/>
    <x v="5"/>
    <x v="2503"/>
    <n v="1"/>
    <x v="1"/>
    <x v="0"/>
    <d v="2018-08-31T09:20:00"/>
    <d v="2018-08-31T07:11:00"/>
    <x v="2"/>
    <x v="7"/>
    <n v="7740.000000083819"/>
    <n v="129.00000000139698"/>
    <n v="129.00000000139698"/>
    <n v="1"/>
    <s v="D524825"/>
    <s v="Closed"/>
    <x v="0"/>
  </r>
  <r>
    <s v="Marianna"/>
    <s v="MARIANNA (14)"/>
    <x v="5"/>
    <x v="2504"/>
    <n v="1"/>
    <x v="5"/>
    <x v="0"/>
    <d v="2018-08-31T10:27:20"/>
    <d v="2018-08-31T09:52:00"/>
    <x v="2"/>
    <x v="7"/>
    <n v="2119.9999995762482"/>
    <n v="35.333333326270804"/>
    <n v="35.333333326270804"/>
    <n v="1"/>
    <s v="D524827"/>
    <s v="Closed"/>
    <x v="0"/>
  </r>
  <r>
    <s v="Fernandina Beach"/>
    <s v="JL TERRY (23)"/>
    <x v="13"/>
    <x v="23"/>
    <n v="1"/>
    <x v="1"/>
    <x v="0"/>
    <d v="2018-08-31T13:20:00"/>
    <d v="2018-08-31T10:37:00"/>
    <x v="2"/>
    <x v="7"/>
    <n v="9779.9999998183921"/>
    <n v="162.9999999969732"/>
    <n v="162.9999999969732"/>
    <n v="1"/>
    <s v="C524829"/>
    <s v="Closed"/>
    <x v="0"/>
  </r>
  <r>
    <s v="Marianna"/>
    <s v="MARIANNA (14)"/>
    <x v="5"/>
    <x v="1418"/>
    <n v="20"/>
    <x v="1"/>
    <x v="0"/>
    <d v="2018-08-31T14:27:14"/>
    <d v="2018-08-31T13:49:00"/>
    <x v="2"/>
    <x v="7"/>
    <n v="2294.0000000176951"/>
    <n v="38.233333333628252"/>
    <n v="764.66666667256504"/>
    <n v="1"/>
    <s v="D524836"/>
    <s v="Closed"/>
    <x v="0"/>
  </r>
  <r>
    <s v="Marianna"/>
    <s v="CHIPOLA (15)"/>
    <x v="0"/>
    <x v="682"/>
    <n v="7"/>
    <x v="1"/>
    <x v="0"/>
    <d v="2018-08-31T18:51:25"/>
    <d v="2018-08-31T17:35:00"/>
    <x v="2"/>
    <x v="7"/>
    <n v="4584.9999999627471"/>
    <n v="76.416666666045785"/>
    <n v="534.91666666232049"/>
    <n v="1"/>
    <s v="D524839"/>
    <s v="Closed"/>
    <x v="0"/>
  </r>
  <r>
    <s v="Marianna"/>
    <s v="MARIANNA (14)"/>
    <x v="16"/>
    <x v="184"/>
    <n v="138"/>
    <x v="12"/>
    <x v="0"/>
    <d v="2018-09-01T12:21:29"/>
    <d v="2018-09-01T11:08:00"/>
    <x v="2"/>
    <x v="8"/>
    <n v="4409.0000003110617"/>
    <n v="73.483333338517696"/>
    <n v="10140.700000715442"/>
    <n v="1"/>
    <s v="D524868"/>
    <s v="Closed"/>
    <x v="0"/>
  </r>
  <r>
    <s v="Marianna"/>
    <s v="CHIPOLA (15)"/>
    <x v="4"/>
    <x v="2505"/>
    <n v="1"/>
    <x v="2"/>
    <x v="0"/>
    <d v="2018-01-05T16:26:25"/>
    <d v="2018-01-05T15:43:13"/>
    <x v="2"/>
    <x v="0"/>
    <n v="2591.9999998994172"/>
    <n v="43.199999998323619"/>
    <n v="43.199999998323619"/>
    <n v="1"/>
    <s v="D518434"/>
    <s v="Closed"/>
    <x v="0"/>
  </r>
  <r>
    <s v="Marianna"/>
    <s v="CHIPOLA (15)"/>
    <x v="4"/>
    <x v="2506"/>
    <n v="1"/>
    <x v="12"/>
    <x v="0"/>
    <d v="2018-09-01T18:40:32"/>
    <d v="2018-09-01T17:46:00"/>
    <x v="2"/>
    <x v="8"/>
    <n v="3272.0000004395843"/>
    <n v="54.533333340659738"/>
    <n v="54.533333340659738"/>
    <n v="1"/>
    <s v="D524878"/>
    <s v="Closed"/>
    <x v="0"/>
  </r>
  <r>
    <s v="Marianna"/>
    <s v="MARIANNA (14)"/>
    <x v="5"/>
    <x v="2232"/>
    <n v="123"/>
    <x v="12"/>
    <x v="0"/>
    <d v="2018-09-01T20:47:43"/>
    <d v="2018-09-01T19:54:00"/>
    <x v="2"/>
    <x v="8"/>
    <n v="3222.9999996721745"/>
    <n v="53.716666661202908"/>
    <n v="6607.1499993279576"/>
    <n v="1"/>
    <s v="D524915"/>
    <s v="Closed"/>
    <x v="0"/>
  </r>
  <r>
    <s v="Marianna"/>
    <s v="BLOUNTSTOWN (18)"/>
    <x v="17"/>
    <x v="41"/>
    <n v="165"/>
    <x v="12"/>
    <x v="0"/>
    <d v="2018-09-01T22:17:03"/>
    <d v="2018-09-01T19:59:00"/>
    <x v="2"/>
    <x v="8"/>
    <n v="8283.0000000307336"/>
    <n v="138.05000000051223"/>
    <n v="22778.250000084518"/>
    <n v="1"/>
    <s v="D524972"/>
    <s v="Closed"/>
    <x v="0"/>
  </r>
  <r>
    <s v="Marianna"/>
    <s v="CHIPOLA (15)"/>
    <x v="1"/>
    <x v="490"/>
    <n v="35"/>
    <x v="12"/>
    <x v="0"/>
    <d v="2018-09-01T21:41:17"/>
    <d v="2018-09-01T20:09:00"/>
    <x v="2"/>
    <x v="8"/>
    <n v="5536.9999999646097"/>
    <n v="92.283333332743496"/>
    <n v="3229.9166666460223"/>
    <n v="1"/>
    <s v="D524936"/>
    <s v="Closed"/>
    <x v="0"/>
  </r>
  <r>
    <s v="Marianna"/>
    <s v="MARIANNA (14)"/>
    <x v="10"/>
    <x v="2507"/>
    <n v="7"/>
    <x v="12"/>
    <x v="0"/>
    <d v="2018-09-02T00:43:31"/>
    <d v="2018-09-01T20:21:00"/>
    <x v="2"/>
    <x v="8"/>
    <n v="15751.000000024214"/>
    <n v="262.51666666707024"/>
    <n v="1837.6166666694917"/>
    <n v="1"/>
    <s v="D524974"/>
    <s v="Closed"/>
    <x v="0"/>
  </r>
  <r>
    <s v="Marianna"/>
    <s v="CHIPOLA (15)"/>
    <x v="1"/>
    <x v="457"/>
    <n v="9"/>
    <x v="12"/>
    <x v="0"/>
    <d v="2018-09-01T23:39:56"/>
    <d v="2018-09-01T21:08:00"/>
    <x v="2"/>
    <x v="8"/>
    <n v="9115.9999998752028"/>
    <n v="151.93333333125338"/>
    <n v="1367.3999999812804"/>
    <n v="1"/>
    <s v="D524976"/>
    <s v="Closed"/>
    <x v="0"/>
  </r>
  <r>
    <s v="Marianna"/>
    <s v="MARIANNA (14)"/>
    <x v="5"/>
    <x v="2244"/>
    <n v="3"/>
    <x v="12"/>
    <x v="0"/>
    <d v="2018-09-03T03:34:00"/>
    <d v="2018-09-02T18:59:00"/>
    <x v="2"/>
    <x v="8"/>
    <n v="30899.999999511056"/>
    <n v="514.99999999185093"/>
    <n v="1544.9999999755528"/>
    <n v="1"/>
    <s v="D525168"/>
    <s v="Closed"/>
    <x v="0"/>
  </r>
  <r>
    <s v="Marianna"/>
    <s v="CHIPOLA (15)"/>
    <x v="0"/>
    <x v="2508"/>
    <n v="2"/>
    <x v="12"/>
    <x v="0"/>
    <d v="2018-09-03T02:45:19"/>
    <d v="2018-09-02T19:00:00"/>
    <x v="2"/>
    <x v="8"/>
    <n v="27919.000000460073"/>
    <n v="465.31666667433456"/>
    <n v="930.63333334866911"/>
    <n v="1"/>
    <s v="D525194"/>
    <s v="Closed"/>
    <x v="0"/>
  </r>
  <r>
    <s v="Marianna"/>
    <s v="CHIPOLA (15)"/>
    <x v="3"/>
    <x v="152"/>
    <n v="30"/>
    <x v="12"/>
    <x v="0"/>
    <d v="2018-09-03T05:30:25"/>
    <d v="2018-09-02T19:01:00"/>
    <x v="2"/>
    <x v="8"/>
    <n v="37764.999999990687"/>
    <n v="629.41666666651145"/>
    <n v="18882.499999995343"/>
    <n v="1"/>
    <s v="D525200"/>
    <s v="Closed"/>
    <x v="0"/>
  </r>
  <r>
    <s v="Marianna"/>
    <s v="CHIPOLA (15)"/>
    <x v="4"/>
    <x v="1354"/>
    <n v="35"/>
    <x v="12"/>
    <x v="0"/>
    <d v="2018-09-03T00:44:23"/>
    <d v="2018-09-02T19:02:00"/>
    <x v="2"/>
    <x v="8"/>
    <n v="20542.999999970198"/>
    <n v="342.38333333283663"/>
    <n v="11983.416666649282"/>
    <n v="1"/>
    <s v="D525167"/>
    <s v="Closed"/>
    <x v="0"/>
  </r>
  <r>
    <s v="Marianna"/>
    <s v="CHIPOLA (15)"/>
    <x v="4"/>
    <x v="97"/>
    <n v="18"/>
    <x v="12"/>
    <x v="0"/>
    <d v="2018-09-03T07:15:22"/>
    <d v="2018-09-02T19:04:00"/>
    <x v="2"/>
    <x v="8"/>
    <n v="43881.999999750406"/>
    <n v="731.36666666250676"/>
    <n v="13164.599999925122"/>
    <n v="1"/>
    <s v="D525035"/>
    <s v="Closed"/>
    <x v="0"/>
  </r>
  <r>
    <s v="Marianna"/>
    <s v="CHIPOLA (15)"/>
    <x v="4"/>
    <x v="290"/>
    <n v="72"/>
    <x v="12"/>
    <x v="0"/>
    <d v="2018-09-02T21:05:07"/>
    <d v="2018-09-02T19:06:00"/>
    <x v="2"/>
    <x v="8"/>
    <n v="7147.0000003930181"/>
    <n v="119.11666667321697"/>
    <n v="8576.4000004716218"/>
    <n v="1"/>
    <s v="D525030"/>
    <s v="Closed"/>
    <x v="0"/>
  </r>
  <r>
    <s v="Marianna"/>
    <s v="CHIPOLA (15)"/>
    <x v="4"/>
    <x v="840"/>
    <n v="2"/>
    <x v="12"/>
    <x v="0"/>
    <d v="2018-09-03T01:20:28"/>
    <d v="2018-09-02T19:10:00"/>
    <x v="2"/>
    <x v="8"/>
    <n v="22228.000000328757"/>
    <n v="370.46666667214595"/>
    <n v="740.9333333442919"/>
    <n v="1"/>
    <s v="D525186"/>
    <s v="Closed"/>
    <x v="0"/>
  </r>
  <r>
    <s v="Marianna"/>
    <s v="CHIPOLA (15)"/>
    <x v="3"/>
    <x v="440"/>
    <n v="223"/>
    <x v="12"/>
    <x v="0"/>
    <d v="2018-09-02T23:00:26"/>
    <d v="2018-09-02T19:12:00"/>
    <x v="2"/>
    <x v="8"/>
    <n v="13705.999999749474"/>
    <n v="228.4333333291579"/>
    <n v="50940.633332402213"/>
    <n v="1"/>
    <s v="D525004"/>
    <s v="Closed"/>
    <x v="0"/>
  </r>
  <r>
    <s v="Marianna"/>
    <s v="CHIPOLA (15)"/>
    <x v="1"/>
    <x v="1632"/>
    <n v="36"/>
    <x v="12"/>
    <x v="0"/>
    <d v="2018-09-02T22:20:06"/>
    <d v="2018-09-02T19:19:00"/>
    <x v="2"/>
    <x v="8"/>
    <n v="10866.000000340864"/>
    <n v="181.10000000568107"/>
    <n v="6519.6000002045184"/>
    <n v="1"/>
    <s v="D525163"/>
    <s v="Closed"/>
    <x v="0"/>
  </r>
  <r>
    <s v="Marianna"/>
    <s v="CHIPOLA (15)"/>
    <x v="1"/>
    <x v="490"/>
    <n v="35"/>
    <x v="12"/>
    <x v="0"/>
    <d v="2018-09-02T21:50:40"/>
    <d v="2018-09-02T19:21:00"/>
    <x v="2"/>
    <x v="8"/>
    <n v="8980.000000144355"/>
    <n v="149.66666666907258"/>
    <n v="5238.3333334175404"/>
    <n v="1"/>
    <s v="D525159"/>
    <s v="Closed"/>
    <x v="0"/>
  </r>
  <r>
    <s v="Marianna"/>
    <s v="CHIPOLA (15)"/>
    <x v="0"/>
    <x v="759"/>
    <n v="14"/>
    <x v="12"/>
    <x v="0"/>
    <d v="2018-09-02T22:45:19"/>
    <d v="2018-09-02T19:25:00"/>
    <x v="2"/>
    <x v="8"/>
    <n v="12018.999999552034"/>
    <n v="200.31666665920056"/>
    <n v="2804.4333332288079"/>
    <n v="1"/>
    <s v="D525181"/>
    <s v="Closed"/>
    <x v="0"/>
  </r>
  <r>
    <s v="Marianna"/>
    <s v="MARIANNA (14)"/>
    <x v="5"/>
    <x v="923"/>
    <n v="12"/>
    <x v="12"/>
    <x v="0"/>
    <d v="2018-09-02T23:05:31"/>
    <d v="2018-09-02T19:28:00"/>
    <x v="2"/>
    <x v="8"/>
    <n v="13051.000000024214"/>
    <n v="217.51666666707024"/>
    <n v="2610.2000000048429"/>
    <n v="1"/>
    <s v="D525179"/>
    <s v="Closed"/>
    <x v="0"/>
  </r>
  <r>
    <s v="Marianna"/>
    <s v="MARIANNA (14)"/>
    <x v="10"/>
    <x v="108"/>
    <n v="11"/>
    <x v="12"/>
    <x v="0"/>
    <d v="2018-09-03T00:50:10"/>
    <d v="2018-09-02T19:37:00"/>
    <x v="2"/>
    <x v="8"/>
    <n v="18790.000000060536"/>
    <n v="313.1666666676756"/>
    <n v="3444.8333333444316"/>
    <n v="1"/>
    <s v="D525174"/>
    <s v="Closed"/>
    <x v="0"/>
  </r>
  <r>
    <s v="Marianna"/>
    <s v="MARIANNA (14)"/>
    <x v="16"/>
    <x v="119"/>
    <n v="16"/>
    <x v="12"/>
    <x v="0"/>
    <d v="2018-09-03T00:35:10"/>
    <d v="2018-09-02T19:41:00"/>
    <x v="2"/>
    <x v="8"/>
    <n v="17649.999999487773"/>
    <n v="294.16666665812954"/>
    <n v="4706.6666665300727"/>
    <n v="1"/>
    <s v="D525176"/>
    <s v="Closed"/>
    <x v="0"/>
  </r>
  <r>
    <s v="Marianna"/>
    <s v="MARIANNA (14)"/>
    <x v="5"/>
    <x v="1907"/>
    <n v="2"/>
    <x v="12"/>
    <x v="0"/>
    <d v="2018-09-03T02:30:25"/>
    <d v="2018-09-02T19:42:00"/>
    <x v="2"/>
    <x v="8"/>
    <n v="24505.000000144355"/>
    <n v="408.41666666907258"/>
    <n v="816.83333333814517"/>
    <n v="1"/>
    <s v="D525171"/>
    <s v="Closed"/>
    <x v="0"/>
  </r>
  <r>
    <s v="Marianna"/>
    <s v="MARIANNA (14)"/>
    <x v="10"/>
    <x v="106"/>
    <n v="19"/>
    <x v="12"/>
    <x v="0"/>
    <d v="2018-09-03T00:22:38"/>
    <d v="2018-09-02T19:44:00"/>
    <x v="2"/>
    <x v="8"/>
    <n v="16717.99999976065"/>
    <n v="278.63333332934417"/>
    <n v="5294.0333332575392"/>
    <n v="1"/>
    <s v="D525184"/>
    <s v="Closed"/>
    <x v="0"/>
  </r>
  <r>
    <s v="Marianna"/>
    <s v="MARIANNA (14)"/>
    <x v="10"/>
    <x v="2509"/>
    <n v="1"/>
    <x v="12"/>
    <x v="0"/>
    <d v="2018-09-03T06:45:35"/>
    <d v="2018-09-02T19:45:00"/>
    <x v="2"/>
    <x v="8"/>
    <n v="39635.000000218861"/>
    <n v="660.58333333698101"/>
    <n v="660.58333333698101"/>
    <n v="1"/>
    <s v="C525036"/>
    <s v="Closed"/>
    <x v="0"/>
  </r>
  <r>
    <s v="Marianna"/>
    <s v="MARIANNA (14)"/>
    <x v="16"/>
    <x v="732"/>
    <n v="44"/>
    <x v="12"/>
    <x v="0"/>
    <d v="2018-09-02T23:45:57"/>
    <d v="2018-09-02T19:46:00"/>
    <x v="2"/>
    <x v="8"/>
    <n v="14396.999999717809"/>
    <n v="239.94999999529682"/>
    <n v="10557.79999979306"/>
    <n v="1"/>
    <s v="D525177"/>
    <s v="Closed"/>
    <x v="0"/>
  </r>
  <r>
    <s v="Marianna"/>
    <s v="CHIPOLA (15)"/>
    <x v="0"/>
    <x v="30"/>
    <n v="13"/>
    <x v="12"/>
    <x v="0"/>
    <d v="2018-09-02T23:50:58"/>
    <d v="2018-09-02T19:50:00"/>
    <x v="2"/>
    <x v="8"/>
    <n v="14458.000000147149"/>
    <n v="240.96666666911915"/>
    <n v="3132.5666666985489"/>
    <n v="1"/>
    <s v="D525183"/>
    <s v="Closed"/>
    <x v="0"/>
  </r>
  <r>
    <s v="Marianna"/>
    <s v="CHIPOLA (15)"/>
    <x v="0"/>
    <x v="2079"/>
    <n v="6"/>
    <x v="12"/>
    <x v="0"/>
    <d v="2018-09-02T23:10:42"/>
    <d v="2018-09-02T19:56:00"/>
    <x v="2"/>
    <x v="8"/>
    <n v="11681.999999983236"/>
    <n v="194.6999999997206"/>
    <n v="1168.1999999983236"/>
    <n v="1"/>
    <s v="D525182"/>
    <s v="Closed"/>
    <x v="0"/>
  </r>
  <r>
    <s v="Marianna"/>
    <s v="CHIPOLA (15)"/>
    <x v="4"/>
    <x v="560"/>
    <n v="10"/>
    <x v="12"/>
    <x v="0"/>
    <d v="2018-09-02T22:52:38"/>
    <d v="2018-09-02T20:00:00"/>
    <x v="2"/>
    <x v="8"/>
    <n v="10357.99999977462"/>
    <n v="172.633333329577"/>
    <n v="1726.33333329577"/>
    <n v="1"/>
    <s v="D525166"/>
    <s v="Closed"/>
    <x v="0"/>
  </r>
  <r>
    <s v="Marianna"/>
    <s v="CHIPOLA (15)"/>
    <x v="0"/>
    <x v="2510"/>
    <n v="1"/>
    <x v="12"/>
    <x v="0"/>
    <d v="2018-09-03T04:15:06"/>
    <d v="2018-09-02T20:28:00"/>
    <x v="2"/>
    <x v="8"/>
    <n v="28025.999999698251"/>
    <n v="467.09999999497086"/>
    <n v="467.09999999497086"/>
    <n v="1"/>
    <s v="D525195"/>
    <s v="Closed"/>
    <x v="0"/>
  </r>
  <r>
    <s v="Marianna"/>
    <s v="MARIANNA (14)"/>
    <x v="5"/>
    <x v="2511"/>
    <n v="1"/>
    <x v="12"/>
    <x v="0"/>
    <d v="2018-09-03T04:25:03"/>
    <d v="2018-09-02T20:36:00"/>
    <x v="2"/>
    <x v="8"/>
    <n v="28143.000000016764"/>
    <n v="469.0500000002794"/>
    <n v="469.0500000002794"/>
    <n v="1"/>
    <s v="D525197"/>
    <s v="Closed"/>
    <x v="0"/>
  </r>
  <r>
    <s v="Marianna"/>
    <s v="CHIPOLA (15)"/>
    <x v="1"/>
    <x v="1498"/>
    <n v="1"/>
    <x v="12"/>
    <x v="0"/>
    <d v="2018-09-02T22:00:00"/>
    <d v="2018-09-02T20:38:00"/>
    <x v="2"/>
    <x v="8"/>
    <n v="4919.9999996926636"/>
    <n v="81.999999994877726"/>
    <n v="81.999999994877726"/>
    <n v="1"/>
    <s v="C525102"/>
    <s v="Closed"/>
    <x v="0"/>
  </r>
  <r>
    <s v="Marianna"/>
    <s v="CHIPOLA (15)"/>
    <x v="3"/>
    <x v="232"/>
    <n v="12"/>
    <x v="12"/>
    <x v="0"/>
    <d v="2018-09-03T03:35:16"/>
    <d v="2018-09-02T21:09:00"/>
    <x v="2"/>
    <x v="8"/>
    <n v="23176.000000024214"/>
    <n v="386.26666666707024"/>
    <n v="4635.2000000048429"/>
    <n v="1"/>
    <s v="D525193"/>
    <s v="Closed"/>
    <x v="0"/>
  </r>
  <r>
    <s v="Marianna"/>
    <s v="CHIPOLA (15)"/>
    <x v="1"/>
    <x v="2512"/>
    <n v="1"/>
    <x v="12"/>
    <x v="0"/>
    <d v="2018-09-03T05:42:59"/>
    <d v="2018-09-02T23:14:00"/>
    <x v="2"/>
    <x v="8"/>
    <n v="23339.000000408851"/>
    <n v="388.98333334014751"/>
    <n v="388.98333334014751"/>
    <n v="1"/>
    <s v="C525190"/>
    <s v="Closed"/>
    <x v="0"/>
  </r>
  <r>
    <s v="Marianna"/>
    <s v="CHIPOLA (15)"/>
    <x v="3"/>
    <x v="2338"/>
    <n v="3"/>
    <x v="12"/>
    <x v="0"/>
    <d v="2018-09-03T04:35:39"/>
    <d v="2018-09-02T23:33:00"/>
    <x v="2"/>
    <x v="8"/>
    <n v="18159.000000287779"/>
    <n v="302.65000000479631"/>
    <n v="907.95000001438893"/>
    <n v="1"/>
    <s v="D525198"/>
    <s v="Closed"/>
    <x v="0"/>
  </r>
  <r>
    <s v="Marianna"/>
    <s v="CHIPOLA (15)"/>
    <x v="1"/>
    <x v="2513"/>
    <n v="1"/>
    <x v="12"/>
    <x v="0"/>
    <d v="2018-09-03T06:40:30"/>
    <d v="2018-09-03T03:10:00"/>
    <x v="2"/>
    <x v="8"/>
    <n v="12629.999999678694"/>
    <n v="210.4999999946449"/>
    <n v="210.4999999946449"/>
    <n v="1"/>
    <s v="C525196"/>
    <s v="Closed"/>
    <x v="0"/>
  </r>
  <r>
    <s v="Marianna"/>
    <s v="BLOUNTSTOWN (18)"/>
    <x v="17"/>
    <x v="2514"/>
    <n v="1"/>
    <x v="12"/>
    <x v="0"/>
    <d v="2018-09-03T09:13:45"/>
    <d v="2018-09-03T08:02:00"/>
    <x v="2"/>
    <x v="8"/>
    <n v="4304.9999998882413"/>
    <n v="71.749999998137355"/>
    <n v="71.749999998137355"/>
    <n v="1"/>
    <s v="C525201"/>
    <s v="Closed"/>
    <x v="0"/>
  </r>
  <r>
    <s v="Marianna"/>
    <s v="MARIANNA (14)"/>
    <x v="5"/>
    <x v="1175"/>
    <n v="1"/>
    <x v="12"/>
    <x v="0"/>
    <d v="2018-09-03T10:47:27"/>
    <d v="2018-09-03T08:06:00"/>
    <x v="2"/>
    <x v="8"/>
    <n v="9687.0000000810251"/>
    <n v="161.45000000135042"/>
    <n v="161.45000000135042"/>
    <n v="1"/>
    <s v="D525208"/>
    <s v="Closed"/>
    <x v="0"/>
  </r>
  <r>
    <s v="Marianna"/>
    <s v="CHIPOLA (15)"/>
    <x v="1"/>
    <x v="1413"/>
    <n v="14"/>
    <x v="12"/>
    <x v="0"/>
    <d v="2018-09-03T11:50:32"/>
    <d v="2018-09-03T11:38:00"/>
    <x v="2"/>
    <x v="8"/>
    <n v="751.999999769032"/>
    <n v="12.533333329483867"/>
    <n v="175.46666661277413"/>
    <n v="1"/>
    <s v="D525211"/>
    <s v="Closed"/>
    <x v="0"/>
  </r>
  <r>
    <s v="Marianna"/>
    <s v="CAVERNS ROAD (11)"/>
    <x v="9"/>
    <x v="2515"/>
    <n v="5"/>
    <x v="12"/>
    <x v="0"/>
    <d v="2018-09-03T16:46:44"/>
    <d v="2018-09-03T15:19:00"/>
    <x v="2"/>
    <x v="8"/>
    <n v="5264.0000002691522"/>
    <n v="87.733333337819204"/>
    <n v="438.66666668909602"/>
    <n v="1"/>
    <s v="D525220"/>
    <s v="Closed"/>
    <x v="0"/>
  </r>
  <r>
    <s v="Marianna"/>
    <s v="CHIPOLA (15)"/>
    <x v="0"/>
    <x v="76"/>
    <n v="33"/>
    <x v="12"/>
    <x v="0"/>
    <d v="2018-09-03T18:50:19"/>
    <d v="2018-09-03T17:33:00"/>
    <x v="2"/>
    <x v="8"/>
    <n v="4639.0000000130385"/>
    <n v="77.316666666883975"/>
    <n v="2551.4500000071712"/>
    <n v="1"/>
    <s v="D525262"/>
    <s v="Closed"/>
    <x v="0"/>
  </r>
  <r>
    <s v="Marianna"/>
    <s v="CHIPOLA (15)"/>
    <x v="0"/>
    <x v="329"/>
    <n v="10"/>
    <x v="12"/>
    <x v="0"/>
    <d v="2018-09-03T18:42:00"/>
    <d v="2018-09-03T17:34:00"/>
    <x v="2"/>
    <x v="8"/>
    <n v="4080.0000000977889"/>
    <n v="68.000000001629815"/>
    <n v="680.00000001629815"/>
    <n v="1"/>
    <s v="D525256"/>
    <s v="Closed"/>
    <x v="0"/>
  </r>
  <r>
    <s v="Marianna"/>
    <s v="CHIPOLA (15)"/>
    <x v="0"/>
    <x v="329"/>
    <n v="10"/>
    <x v="12"/>
    <x v="0"/>
    <d v="2018-09-03T19:20:59"/>
    <d v="2018-09-03T17:42:00"/>
    <x v="2"/>
    <x v="8"/>
    <n v="5938.9999996405095"/>
    <n v="98.983333327341825"/>
    <n v="989.83333327341825"/>
    <n v="1"/>
    <s v="D525263"/>
    <s v="Closed"/>
    <x v="0"/>
  </r>
  <r>
    <s v="Marianna"/>
    <s v="CHIPOLA (15)"/>
    <x v="3"/>
    <x v="1346"/>
    <n v="16"/>
    <x v="12"/>
    <x v="0"/>
    <d v="2018-09-03T20:30:06"/>
    <d v="2018-09-03T17:47:00"/>
    <x v="2"/>
    <x v="8"/>
    <n v="9785.9999999636784"/>
    <n v="163.09999999939464"/>
    <n v="2609.5999999903142"/>
    <n v="1"/>
    <s v="D525265"/>
    <s v="Closed"/>
    <x v="0"/>
  </r>
  <r>
    <s v="Marianna"/>
    <s v="CHIPOLA (15)"/>
    <x v="3"/>
    <x v="2446"/>
    <n v="1"/>
    <x v="12"/>
    <x v="0"/>
    <d v="2018-09-03T21:22:47"/>
    <d v="2018-09-03T17:47:00"/>
    <x v="2"/>
    <x v="8"/>
    <n v="12947.000000230037"/>
    <n v="215.78333333716728"/>
    <n v="215.78333333716728"/>
    <n v="1"/>
    <s v="C525233"/>
    <s v="Closed"/>
    <x v="0"/>
  </r>
  <r>
    <s v="Marianna"/>
    <s v="MARIANNA (14)"/>
    <x v="5"/>
    <x v="2516"/>
    <n v="1"/>
    <x v="12"/>
    <x v="0"/>
    <d v="2018-09-03T21:37:01"/>
    <d v="2018-09-03T17:49:00"/>
    <x v="2"/>
    <x v="8"/>
    <n v="13681.000000191852"/>
    <n v="228.01666666986421"/>
    <n v="228.01666666986421"/>
    <n v="1"/>
    <s v="C525234"/>
    <s v="Closed"/>
    <x v="0"/>
  </r>
  <r>
    <s v="Marianna"/>
    <s v="CHIPOLA (15)"/>
    <x v="0"/>
    <x v="1860"/>
    <n v="1"/>
    <x v="12"/>
    <x v="0"/>
    <d v="2018-09-03T22:45:04"/>
    <d v="2018-09-03T17:56:00"/>
    <x v="2"/>
    <x v="8"/>
    <n v="17344.000000250526"/>
    <n v="289.0666666708421"/>
    <n v="289.0666666708421"/>
    <n v="1"/>
    <s v="C525237"/>
    <s v="Closed"/>
    <x v="0"/>
  </r>
  <r>
    <s v="Marianna"/>
    <s v="CAVERNS ROAD (11)"/>
    <x v="8"/>
    <x v="250"/>
    <n v="18"/>
    <x v="12"/>
    <x v="0"/>
    <d v="2018-09-03T18:55:38"/>
    <d v="2018-09-03T17:59:00"/>
    <x v="2"/>
    <x v="8"/>
    <n v="3398.0000003473833"/>
    <n v="56.633333339123055"/>
    <n v="1019.400000104215"/>
    <n v="1"/>
    <s v="D525249"/>
    <s v="Closed"/>
    <x v="0"/>
  </r>
  <r>
    <s v="Marianna"/>
    <s v="CHIPOLA (15)"/>
    <x v="4"/>
    <x v="2517"/>
    <n v="1"/>
    <x v="12"/>
    <x v="0"/>
    <d v="2018-09-03T23:24:54"/>
    <d v="2018-09-03T19:03:00"/>
    <x v="2"/>
    <x v="8"/>
    <n v="15714.00000017602"/>
    <n v="261.90000000293367"/>
    <n v="261.90000000293367"/>
    <n v="1"/>
    <s v="C525257"/>
    <s v="Closed"/>
    <x v="0"/>
  </r>
  <r>
    <s v="Marianna"/>
    <s v="CHIPOLA (15)"/>
    <x v="1"/>
    <x v="23"/>
    <n v="1"/>
    <x v="12"/>
    <x v="0"/>
    <d v="2018-09-03T20:46:00"/>
    <d v="2018-09-03T19:13:00"/>
    <x v="2"/>
    <x v="8"/>
    <n v="5579.9999999580905"/>
    <n v="92.999999999301508"/>
    <n v="92.999999999301508"/>
    <n v="1"/>
    <s v="C525259"/>
    <s v="Closed"/>
    <x v="0"/>
  </r>
  <r>
    <s v="Marianna"/>
    <s v="CAVERNS ROAD (11)"/>
    <x v="8"/>
    <x v="250"/>
    <n v="18"/>
    <x v="12"/>
    <x v="0"/>
    <d v="2018-09-03T20:08:38"/>
    <d v="2018-09-03T19:32:00"/>
    <x v="2"/>
    <x v="8"/>
    <n v="2198.0000002076849"/>
    <n v="36.633333336794749"/>
    <n v="659.40000006230548"/>
    <n v="1"/>
    <s v="D525264"/>
    <s v="Closed"/>
    <x v="0"/>
  </r>
  <r>
    <s v="Marianna"/>
    <s v="ALTHA (12)"/>
    <x v="7"/>
    <x v="2518"/>
    <n v="2"/>
    <x v="12"/>
    <x v="0"/>
    <d v="2018-09-04T08:26:07"/>
    <d v="2018-09-04T07:19:00"/>
    <x v="2"/>
    <x v="8"/>
    <n v="4027.0000002812594"/>
    <n v="67.116666671354324"/>
    <n v="134.23333334270865"/>
    <n v="1"/>
    <s v="D525273"/>
    <s v="Closed"/>
    <x v="0"/>
  </r>
  <r>
    <s v="Marianna"/>
    <s v="ALTHA (12)"/>
    <x v="6"/>
    <x v="2519"/>
    <n v="1"/>
    <x v="12"/>
    <x v="0"/>
    <d v="2018-09-04T10:26:19"/>
    <d v="2018-09-04T09:12:00"/>
    <x v="2"/>
    <x v="8"/>
    <n v="4459.000000054948"/>
    <n v="74.316666667582467"/>
    <n v="74.316666667582467"/>
    <n v="1"/>
    <s v="C525275"/>
    <s v="Closed"/>
    <x v="0"/>
  </r>
  <r>
    <s v="Marianna"/>
    <s v="MARIANNA (14)"/>
    <x v="5"/>
    <x v="84"/>
    <n v="384"/>
    <x v="12"/>
    <x v="0"/>
    <d v="2018-09-05T09:50:18"/>
    <d v="2018-09-05T08:08:00"/>
    <x v="2"/>
    <x v="8"/>
    <n v="6138.0000002682209"/>
    <n v="102.30000000447035"/>
    <n v="39283.200001716614"/>
    <n v="1"/>
    <s v="D525308"/>
    <s v="Closed"/>
    <x v="0"/>
  </r>
  <r>
    <s v="Marianna"/>
    <s v="BLOUNTSTOWN (18)"/>
    <x v="17"/>
    <x v="2520"/>
    <n v="1"/>
    <x v="12"/>
    <x v="0"/>
    <d v="2018-09-05T10:39:16"/>
    <d v="2018-09-05T09:43:00"/>
    <x v="2"/>
    <x v="8"/>
    <n v="3375.9999996051192"/>
    <n v="56.26666666008532"/>
    <n v="56.26666666008532"/>
    <n v="1"/>
    <s v="C525329"/>
    <s v="Closed"/>
    <x v="0"/>
  </r>
  <r>
    <s v="Marianna"/>
    <s v="CHIPOLA (15)"/>
    <x v="3"/>
    <x v="303"/>
    <n v="4"/>
    <x v="12"/>
    <x v="0"/>
    <d v="2018-09-05T16:41:07"/>
    <d v="2018-09-05T16:04:00"/>
    <x v="2"/>
    <x v="8"/>
    <n v="2227.0000000717118"/>
    <n v="37.116666667861864"/>
    <n v="148.46666667144746"/>
    <n v="1"/>
    <s v="D525338"/>
    <s v="Closed"/>
    <x v="0"/>
  </r>
  <r>
    <s v="Marianna"/>
    <s v="CHIPOLA (15)"/>
    <x v="1"/>
    <x v="2521"/>
    <n v="6"/>
    <x v="2"/>
    <x v="0"/>
    <d v="2018-01-06T11:29:14"/>
    <d v="2018-01-06T10:41:00"/>
    <x v="2"/>
    <x v="0"/>
    <n v="2893.9999994589016"/>
    <n v="48.233333324315026"/>
    <n v="289.39999994589016"/>
    <n v="1"/>
    <s v="D518437"/>
    <s v="Closed"/>
    <x v="0"/>
  </r>
  <r>
    <s v="Marianna"/>
    <s v="ALTHA (12)"/>
    <x v="7"/>
    <x v="2522"/>
    <n v="1"/>
    <x v="5"/>
    <x v="0"/>
    <d v="2018-09-07T09:05:22"/>
    <d v="2018-09-07T08:18:00"/>
    <x v="2"/>
    <x v="8"/>
    <n v="2841.9999998761341"/>
    <n v="47.366666664602235"/>
    <n v="47.366666664602235"/>
    <n v="1"/>
    <s v="C525342"/>
    <s v="Closed"/>
    <x v="0"/>
  </r>
  <r>
    <s v="Marianna"/>
    <s v="MARIANNA (14)"/>
    <x v="16"/>
    <x v="184"/>
    <n v="117"/>
    <x v="2"/>
    <x v="0"/>
    <d v="2018-01-09T14:52:22"/>
    <d v="2018-01-09T13:57:15"/>
    <x v="2"/>
    <x v="0"/>
    <n v="3306.9999998202547"/>
    <n v="55.116666663670912"/>
    <n v="6448.6499996494967"/>
    <n v="1"/>
    <s v="D518460"/>
    <s v="Closed"/>
    <x v="0"/>
  </r>
  <r>
    <s v="Marianna"/>
    <s v="CHIPOLA (15)"/>
    <x v="1"/>
    <x v="404"/>
    <n v="71"/>
    <x v="1"/>
    <x v="0"/>
    <d v="2018-09-08T18:57:42"/>
    <d v="2018-09-08T17:28:00"/>
    <x v="2"/>
    <x v="8"/>
    <n v="5382.0000001927838"/>
    <n v="89.700000003213063"/>
    <n v="6368.7000002281275"/>
    <n v="1"/>
    <s v="D525360"/>
    <s v="Closed"/>
    <x v="0"/>
  </r>
  <r>
    <s v="Marianna"/>
    <s v="CHIPOLA (15)"/>
    <x v="1"/>
    <x v="2523"/>
    <n v="2"/>
    <x v="1"/>
    <x v="0"/>
    <d v="2018-09-08T20:01:36"/>
    <d v="2018-09-08T18:59:00"/>
    <x v="2"/>
    <x v="8"/>
    <n v="3755.9999997960404"/>
    <n v="62.599999996600673"/>
    <n v="125.19999999320135"/>
    <n v="1"/>
    <s v="D525361"/>
    <s v="Closed"/>
    <x v="0"/>
  </r>
  <r>
    <s v="Marianna"/>
    <s v="MARIANNA (14)"/>
    <x v="15"/>
    <x v="394"/>
    <n v="3"/>
    <x v="5"/>
    <x v="0"/>
    <d v="2018-09-10T08:44:32"/>
    <d v="2018-09-10T08:12:00"/>
    <x v="2"/>
    <x v="8"/>
    <n v="1951.9999999087304"/>
    <n v="32.533333331812173"/>
    <n v="97.599999995436519"/>
    <n v="1"/>
    <s v="D525365"/>
    <s v="Closed"/>
    <x v="0"/>
  </r>
  <r>
    <s v="Fernandina Beach"/>
    <s v="JL TERRY (23)"/>
    <x v="35"/>
    <x v="2524"/>
    <n v="1"/>
    <x v="1"/>
    <x v="0"/>
    <d v="2018-09-10T12:31:54"/>
    <d v="2018-09-10T11:14:00"/>
    <x v="2"/>
    <x v="8"/>
    <n v="4674.0000000223517"/>
    <n v="77.900000000372529"/>
    <n v="77.900000000372529"/>
    <n v="1"/>
    <s v="C525367"/>
    <s v="Closed"/>
    <x v="0"/>
  </r>
  <r>
    <s v="Marianna"/>
    <s v="CAVERNS ROAD (11)"/>
    <x v="9"/>
    <x v="223"/>
    <n v="10"/>
    <x v="1"/>
    <x v="0"/>
    <d v="2018-09-10T16:00:17"/>
    <d v="2018-09-10T15:05:00"/>
    <x v="2"/>
    <x v="8"/>
    <n v="3317.0000002719462"/>
    <n v="55.28333333786577"/>
    <n v="552.8333333786577"/>
    <n v="1"/>
    <s v="D525373"/>
    <s v="Closed"/>
    <x v="0"/>
  </r>
  <r>
    <s v="Fernandina Beach"/>
    <s v="JL TERRY (23)"/>
    <x v="18"/>
    <x v="510"/>
    <n v="7"/>
    <x v="5"/>
    <x v="0"/>
    <d v="2018-09-10T18:30:47"/>
    <d v="2018-09-10T17:20:00"/>
    <x v="2"/>
    <x v="8"/>
    <n v="4247.0000001601875"/>
    <n v="70.783333336003125"/>
    <n v="495.48333335202187"/>
    <n v="1"/>
    <s v="D525377"/>
    <s v="Closed"/>
    <x v="0"/>
  </r>
  <r>
    <s v="Marianna"/>
    <s v="CHIPOLA (15)"/>
    <x v="0"/>
    <x v="759"/>
    <n v="14"/>
    <x v="6"/>
    <x v="0"/>
    <d v="2018-09-11T13:47:48"/>
    <d v="2018-09-11T12:28:00"/>
    <x v="2"/>
    <x v="8"/>
    <n v="4788.0000002682209"/>
    <n v="79.800000004470348"/>
    <n v="1117.2000000625849"/>
    <n v="1"/>
    <s v="D525382"/>
    <s v="Closed"/>
    <x v="0"/>
  </r>
  <r>
    <s v="Marianna"/>
    <s v="MARIANNA (14)"/>
    <x v="10"/>
    <x v="13"/>
    <n v="38"/>
    <x v="0"/>
    <x v="0"/>
    <d v="2018-09-12T13:55:47"/>
    <d v="2018-09-12T13:04:00"/>
    <x v="2"/>
    <x v="8"/>
    <n v="3107.0000002160668"/>
    <n v="51.783333336934447"/>
    <n v="1967.766666803509"/>
    <n v="1"/>
    <s v="D525389"/>
    <s v="Closed"/>
    <x v="0"/>
  </r>
  <r>
    <s v="Marianna"/>
    <s v="CHIPOLA (15)"/>
    <x v="4"/>
    <x v="80"/>
    <n v="43"/>
    <x v="1"/>
    <x v="0"/>
    <d v="2018-09-12T22:55:04"/>
    <d v="2018-09-12T21:54:00"/>
    <x v="2"/>
    <x v="8"/>
    <n v="3664.0000002924353"/>
    <n v="61.066666671540588"/>
    <n v="2625.8666668762453"/>
    <n v="1"/>
    <s v="D525410"/>
    <s v="Closed"/>
    <x v="0"/>
  </r>
  <r>
    <s v="Marianna"/>
    <s v="BLOUNTSTOWN (18)"/>
    <x v="17"/>
    <x v="306"/>
    <n v="1"/>
    <x v="5"/>
    <x v="0"/>
    <d v="2018-09-13T22:04:35"/>
    <d v="2018-09-13T17:20:00"/>
    <x v="2"/>
    <x v="8"/>
    <n v="17075.000000232831"/>
    <n v="284.58333333721384"/>
    <n v="284.58333333721384"/>
    <n v="1"/>
    <s v="C525417"/>
    <s v="Closed"/>
    <x v="0"/>
  </r>
  <r>
    <s v="Marianna"/>
    <s v="BLOUNTSTOWN (18)"/>
    <x v="17"/>
    <x v="1611"/>
    <n v="1"/>
    <x v="5"/>
    <x v="0"/>
    <d v="2018-09-13T21:14:58"/>
    <d v="2018-09-13T18:33:00"/>
    <x v="2"/>
    <x v="8"/>
    <n v="9717.9999997839332"/>
    <n v="161.96666666306555"/>
    <n v="161.96666666306555"/>
    <n v="1"/>
    <s v="C525418"/>
    <s v="Closed"/>
    <x v="0"/>
  </r>
  <r>
    <s v="Marianna"/>
    <s v="MARIANNA (14)"/>
    <x v="10"/>
    <x v="116"/>
    <n v="14"/>
    <x v="6"/>
    <x v="0"/>
    <d v="2018-09-14T09:34:29"/>
    <d v="2018-09-14T08:12:00"/>
    <x v="2"/>
    <x v="8"/>
    <n v="4949.0000001853332"/>
    <n v="82.48333333642222"/>
    <n v="1154.7666667099111"/>
    <n v="1"/>
    <s v="D525421"/>
    <s v="Closed"/>
    <x v="0"/>
  </r>
  <r>
    <s v="Marianna"/>
    <s v="CAVERNS ROAD (11)"/>
    <x v="9"/>
    <x v="2525"/>
    <n v="2"/>
    <x v="1"/>
    <x v="0"/>
    <d v="2018-09-14T10:56:44"/>
    <d v="2018-09-14T09:33:00"/>
    <x v="2"/>
    <x v="8"/>
    <n v="5024.000000115484"/>
    <n v="83.733333335258067"/>
    <n v="167.46666667051613"/>
    <n v="1"/>
    <s v="D525425"/>
    <s v="Closed"/>
    <x v="0"/>
  </r>
  <r>
    <s v="Marianna"/>
    <s v="CHIPOLA (15)"/>
    <x v="1"/>
    <x v="68"/>
    <n v="30"/>
    <x v="2"/>
    <x v="0"/>
    <d v="2018-01-12T19:04:52"/>
    <d v="2018-01-12T17:43:00"/>
    <x v="2"/>
    <x v="0"/>
    <n v="4912.0000003371388"/>
    <n v="81.866666672285646"/>
    <n v="2456.0000001685694"/>
    <n v="1"/>
    <s v="D518519"/>
    <s v="Closed"/>
    <x v="0"/>
  </r>
  <r>
    <s v="Marianna"/>
    <s v="MARIANNA (14)"/>
    <x v="5"/>
    <x v="2526"/>
    <n v="1"/>
    <x v="2"/>
    <x v="0"/>
    <d v="2018-01-27T16:04:11"/>
    <d v="2018-01-27T15:01:00"/>
    <x v="2"/>
    <x v="0"/>
    <n v="3790.9999998053536"/>
    <n v="63.183333330089226"/>
    <n v="63.183333330089226"/>
    <n v="1"/>
    <s v="D518709"/>
    <s v="Closed"/>
    <x v="0"/>
  </r>
  <r>
    <s v="Marianna"/>
    <s v="CHIPOLA (15)"/>
    <x v="3"/>
    <x v="2527"/>
    <n v="2"/>
    <x v="5"/>
    <x v="0"/>
    <d v="2018-09-14T19:33:00"/>
    <d v="2018-09-14T18:32:00"/>
    <x v="2"/>
    <x v="8"/>
    <n v="3659.9999999860302"/>
    <n v="60.999999999767169"/>
    <n v="121.99999999953434"/>
    <n v="1"/>
    <s v="D525455"/>
    <s v="Closed"/>
    <x v="0"/>
  </r>
  <r>
    <s v="Fernandina Beach"/>
    <s v="JL TERRY (23)"/>
    <x v="13"/>
    <x v="2528"/>
    <n v="1"/>
    <x v="1"/>
    <x v="0"/>
    <d v="2018-09-15T09:41:45"/>
    <d v="2018-09-15T07:33:00"/>
    <x v="2"/>
    <x v="8"/>
    <n v="7725.000000349246"/>
    <n v="128.75000000582077"/>
    <n v="128.75000000582077"/>
    <n v="1"/>
    <s v="C525456"/>
    <s v="Closed"/>
    <x v="0"/>
  </r>
  <r>
    <s v="Marianna"/>
    <s v="CHIPOLA (15)"/>
    <x v="0"/>
    <x v="2081"/>
    <n v="3"/>
    <x v="5"/>
    <x v="0"/>
    <d v="2018-09-15T09:28:27"/>
    <d v="2018-09-15T08:49:00"/>
    <x v="2"/>
    <x v="8"/>
    <n v="2367.0000001089647"/>
    <n v="39.450000001816079"/>
    <n v="118.35000000544824"/>
    <n v="1"/>
    <s v="D525458"/>
    <s v="Closed"/>
    <x v="0"/>
  </r>
  <r>
    <s v="Marianna"/>
    <s v="MARIANNA (14)"/>
    <x v="5"/>
    <x v="2529"/>
    <n v="6"/>
    <x v="4"/>
    <x v="0"/>
    <d v="2018-09-15T13:31:40"/>
    <d v="2018-09-15T12:33:00"/>
    <x v="2"/>
    <x v="8"/>
    <n v="3519.9999999487773"/>
    <n v="58.666666665812954"/>
    <n v="351.99999999487773"/>
    <n v="1"/>
    <s v="D525460"/>
    <s v="Closed"/>
    <x v="0"/>
  </r>
  <r>
    <s v="Marianna"/>
    <s v="CHIPOLA (15)"/>
    <x v="1"/>
    <x v="496"/>
    <n v="1"/>
    <x v="4"/>
    <x v="0"/>
    <d v="2018-09-16T00:17:31"/>
    <d v="2018-09-15T22:37:00"/>
    <x v="2"/>
    <x v="8"/>
    <n v="6030.9999997727573"/>
    <n v="100.51666666287929"/>
    <n v="100.51666666287929"/>
    <n v="1"/>
    <s v="D525465"/>
    <s v="Closed"/>
    <x v="0"/>
  </r>
  <r>
    <s v="Fernandina Beach"/>
    <s v="JL TERRY (23)"/>
    <x v="35"/>
    <x v="2530"/>
    <n v="1"/>
    <x v="1"/>
    <x v="0"/>
    <d v="2018-09-16T11:11:00"/>
    <d v="2018-09-16T09:16:00"/>
    <x v="2"/>
    <x v="8"/>
    <n v="6899.9999998603016"/>
    <n v="114.99999999767169"/>
    <n v="114.99999999767169"/>
    <n v="1"/>
    <s v="C525466"/>
    <s v="Closed"/>
    <x v="0"/>
  </r>
  <r>
    <s v="Marianna"/>
    <s v="MARIANNA (14)"/>
    <x v="5"/>
    <x v="1187"/>
    <n v="59"/>
    <x v="1"/>
    <x v="0"/>
    <d v="2018-09-16T16:14:44"/>
    <d v="2018-09-16T15:04:00"/>
    <x v="2"/>
    <x v="8"/>
    <n v="4244.0000000875443"/>
    <n v="70.733333334792405"/>
    <n v="4173.2666667527519"/>
    <n v="1"/>
    <s v="D525478"/>
    <s v="Closed"/>
    <x v="0"/>
  </r>
  <r>
    <s v="Marianna"/>
    <s v="MARIANNA (14)"/>
    <x v="15"/>
    <x v="2531"/>
    <n v="8"/>
    <x v="1"/>
    <x v="0"/>
    <d v="2018-09-16T19:39:00"/>
    <d v="2018-09-16T16:50:00"/>
    <x v="2"/>
    <x v="8"/>
    <n v="10139.999999734573"/>
    <n v="168.99999999557622"/>
    <n v="1351.9999999646097"/>
    <n v="1"/>
    <s v="D525516"/>
    <s v="Closed"/>
    <x v="0"/>
  </r>
  <r>
    <s v="Marianna"/>
    <s v="CHIPOLA (15)"/>
    <x v="1"/>
    <x v="2532"/>
    <n v="2"/>
    <x v="4"/>
    <x v="0"/>
    <d v="2018-09-16T20:18:38"/>
    <d v="2018-09-16T18:22:00"/>
    <x v="2"/>
    <x v="8"/>
    <n v="6998.0000001378357"/>
    <n v="116.6333333356306"/>
    <n v="233.26666667126119"/>
    <n v="1"/>
    <s v="D525487"/>
    <s v="Closed"/>
    <x v="0"/>
  </r>
  <r>
    <s v="Marianna"/>
    <s v="CAVERNS ROAD (11)"/>
    <x v="26"/>
    <x v="784"/>
    <n v="3"/>
    <x v="1"/>
    <x v="0"/>
    <d v="2018-09-17T00:51:55"/>
    <d v="2018-09-16T23:09:00"/>
    <x v="2"/>
    <x v="8"/>
    <n v="6175.0000001164153"/>
    <n v="102.91666666860692"/>
    <n v="308.75000000582077"/>
    <n v="1"/>
    <s v="D525490"/>
    <s v="Closed"/>
    <x v="0"/>
  </r>
  <r>
    <s v="Fernandina Beach"/>
    <s v="STEPDOWN (22)"/>
    <x v="14"/>
    <x v="2533"/>
    <n v="1"/>
    <x v="5"/>
    <x v="1"/>
    <d v="2018-09-17T10:36:08"/>
    <d v="2018-09-17T10:05:00"/>
    <x v="2"/>
    <x v="8"/>
    <n v="1867.9999997606501"/>
    <n v="31.133333329344168"/>
    <n v="31.133333329344168"/>
    <n v="1"/>
    <s v="C525491"/>
    <s v="Closed"/>
    <x v="0"/>
  </r>
  <r>
    <s v="Marianna"/>
    <s v="MARIANNA (14)"/>
    <x v="15"/>
    <x v="154"/>
    <n v="1"/>
    <x v="7"/>
    <x v="0"/>
    <d v="2018-09-17T13:51:00"/>
    <d v="2018-09-17T13:07:00"/>
    <x v="2"/>
    <x v="8"/>
    <n v="2639.9999998044223"/>
    <n v="43.999999996740371"/>
    <n v="43.999999996740371"/>
    <n v="1"/>
    <s v="C525496"/>
    <s v="Closed"/>
    <x v="0"/>
  </r>
  <r>
    <s v="Marianna"/>
    <s v="MARIANNA (14)"/>
    <x v="5"/>
    <x v="2534"/>
    <n v="4"/>
    <x v="1"/>
    <x v="0"/>
    <d v="2018-09-17T14:16:38"/>
    <d v="2018-09-17T13:49:00"/>
    <x v="2"/>
    <x v="8"/>
    <n v="1658.0000003334135"/>
    <n v="27.633333338890225"/>
    <n v="110.5333333555609"/>
    <n v="1"/>
    <s v="D525498"/>
    <s v="Closed"/>
    <x v="0"/>
  </r>
  <r>
    <s v="Marianna"/>
    <s v="CHIPOLA (15)"/>
    <x v="1"/>
    <x v="2535"/>
    <n v="1"/>
    <x v="7"/>
    <x v="0"/>
    <d v="2018-09-17T14:48:00"/>
    <d v="2018-09-17T14:22:00"/>
    <x v="2"/>
    <x v="8"/>
    <n v="1560.0000000558794"/>
    <n v="26.000000000931323"/>
    <n v="26.000000000931323"/>
    <n v="1"/>
    <s v="C525499"/>
    <s v="Closed"/>
    <x v="0"/>
  </r>
  <r>
    <s v="Marianna"/>
    <s v="CHIPOLA (15)"/>
    <x v="4"/>
    <x v="14"/>
    <n v="1"/>
    <x v="3"/>
    <x v="0"/>
    <d v="2018-09-17T14:54:27"/>
    <d v="2018-09-17T14:24:00"/>
    <x v="2"/>
    <x v="8"/>
    <n v="1827.0000002346933"/>
    <n v="30.450000003911555"/>
    <n v="30.450000003911555"/>
    <n v="1"/>
    <s v="D525501"/>
    <s v="Closed"/>
    <x v="0"/>
  </r>
  <r>
    <s v="Marianna"/>
    <s v="MARIANNA (14)"/>
    <x v="15"/>
    <x v="23"/>
    <n v="1"/>
    <x v="7"/>
    <x v="0"/>
    <d v="2018-09-17T15:29:00"/>
    <d v="2018-09-17T14:48:00"/>
    <x v="2"/>
    <x v="8"/>
    <n v="2459.9999998463318"/>
    <n v="40.999999997438863"/>
    <n v="40.999999997438863"/>
    <n v="1"/>
    <s v="C525502"/>
    <s v="Closed"/>
    <x v="0"/>
  </r>
  <r>
    <s v="Marianna"/>
    <s v="CHIPOLA (15)"/>
    <x v="3"/>
    <x v="2536"/>
    <n v="1"/>
    <x v="5"/>
    <x v="0"/>
    <d v="2018-09-17T19:19:19"/>
    <d v="2018-09-17T18:27:00"/>
    <x v="2"/>
    <x v="8"/>
    <n v="3138.9999995240942"/>
    <n v="52.316666658734903"/>
    <n v="52.316666658734903"/>
    <n v="1"/>
    <s v="D525504"/>
    <s v="Closed"/>
    <x v="0"/>
  </r>
  <r>
    <s v="Marianna"/>
    <s v="BLOUNTSTOWN (18)"/>
    <x v="17"/>
    <x v="2537"/>
    <n v="2"/>
    <x v="1"/>
    <x v="0"/>
    <d v="2018-09-17T21:15:00"/>
    <d v="2018-09-17T19:43:00"/>
    <x v="2"/>
    <x v="8"/>
    <n v="5519.9999997625127"/>
    <n v="91.999999996041879"/>
    <n v="183.99999999208376"/>
    <n v="1"/>
    <s v="D525506"/>
    <s v="Closed"/>
    <x v="0"/>
  </r>
  <r>
    <s v="Marianna"/>
    <s v="CHIPOLA (15)"/>
    <x v="4"/>
    <x v="1460"/>
    <n v="6"/>
    <x v="4"/>
    <x v="0"/>
    <d v="2018-09-18T09:18:00"/>
    <d v="2018-09-18T07:57:00"/>
    <x v="2"/>
    <x v="8"/>
    <n v="4859.9999994970858"/>
    <n v="80.999999991618097"/>
    <n v="485.99999994970858"/>
    <n v="1"/>
    <s v="D525509"/>
    <s v="Closed"/>
    <x v="0"/>
  </r>
  <r>
    <s v="Marianna"/>
    <s v="BLOUNTSTOWN (18)"/>
    <x v="17"/>
    <x v="2538"/>
    <n v="2"/>
    <x v="5"/>
    <x v="0"/>
    <d v="2018-09-18T10:12:07"/>
    <d v="2018-09-18T08:54:00"/>
    <x v="2"/>
    <x v="8"/>
    <n v="4686.9999999180436"/>
    <n v="78.116666665300727"/>
    <n v="156.23333333060145"/>
    <n v="1"/>
    <s v="D525512"/>
    <s v="Closed"/>
    <x v="0"/>
  </r>
  <r>
    <s v="Marianna"/>
    <s v="MARIANNA (14)"/>
    <x v="5"/>
    <x v="2539"/>
    <n v="1"/>
    <x v="2"/>
    <x v="0"/>
    <d v="2018-01-29T10:38:30"/>
    <d v="2018-01-29T09:50:00"/>
    <x v="2"/>
    <x v="0"/>
    <n v="2910.0000000558794"/>
    <n v="48.500000000931323"/>
    <n v="48.500000000931323"/>
    <n v="1"/>
    <s v="D518732"/>
    <s v="Closed"/>
    <x v="0"/>
  </r>
  <r>
    <s v="Marianna"/>
    <s v="CAVERNS ROAD (11)"/>
    <x v="9"/>
    <x v="2540"/>
    <n v="2"/>
    <x v="5"/>
    <x v="0"/>
    <d v="2018-09-18T10:15:15"/>
    <d v="2018-09-18T09:21:00"/>
    <x v="2"/>
    <x v="8"/>
    <n v="3255.0000002374873"/>
    <n v="54.250000003958121"/>
    <n v="108.50000000791624"/>
    <n v="1"/>
    <s v="D525513"/>
    <s v="Closed"/>
    <x v="0"/>
  </r>
  <r>
    <s v="Marianna"/>
    <s v="CHIPOLA (15)"/>
    <x v="4"/>
    <x v="2080"/>
    <n v="3"/>
    <x v="5"/>
    <x v="0"/>
    <d v="2018-09-18T11:13:56"/>
    <d v="2018-09-18T10:22:00"/>
    <x v="2"/>
    <x v="8"/>
    <n v="3116.0000004339963"/>
    <n v="51.933333340566605"/>
    <n v="155.80000002169982"/>
    <n v="1"/>
    <s v="D525515"/>
    <s v="Closed"/>
    <x v="0"/>
  </r>
  <r>
    <s v="Marianna"/>
    <s v="MARIANNA (14)"/>
    <x v="5"/>
    <x v="2541"/>
    <n v="1"/>
    <x v="1"/>
    <x v="0"/>
    <d v="2018-09-18T16:39:00"/>
    <d v="2018-09-18T15:34:00"/>
    <x v="2"/>
    <x v="8"/>
    <n v="3900.0000001396984"/>
    <n v="65.000000002328306"/>
    <n v="65.000000002328306"/>
    <n v="1"/>
    <s v="D525520"/>
    <s v="Closed"/>
    <x v="0"/>
  </r>
  <r>
    <s v="Marianna"/>
    <s v="CAVERNS ROAD (11)"/>
    <x v="9"/>
    <x v="2542"/>
    <n v="3"/>
    <x v="5"/>
    <x v="0"/>
    <d v="2018-09-18T19:16:17"/>
    <d v="2018-09-18T18:37:00"/>
    <x v="2"/>
    <x v="8"/>
    <n v="2357.000000285916"/>
    <n v="39.283333338098601"/>
    <n v="117.8500000142958"/>
    <n v="1"/>
    <s v="D525522"/>
    <s v="Closed"/>
    <x v="0"/>
  </r>
  <r>
    <s v="Marianna"/>
    <s v="CHIPOLA (15)"/>
    <x v="4"/>
    <x v="1138"/>
    <n v="1"/>
    <x v="1"/>
    <x v="0"/>
    <d v="2018-09-18T22:08:57"/>
    <d v="2018-09-18T19:03:00"/>
    <x v="2"/>
    <x v="8"/>
    <n v="11157.000000472181"/>
    <n v="185.95000000786968"/>
    <n v="185.95000000786968"/>
    <n v="1"/>
    <s v="D525524"/>
    <s v="Closed"/>
    <x v="0"/>
  </r>
  <r>
    <s v="Marianna"/>
    <s v="MARIANNA (14)"/>
    <x v="10"/>
    <x v="1360"/>
    <n v="31"/>
    <x v="1"/>
    <x v="0"/>
    <d v="2018-09-18T23:49:57"/>
    <d v="2018-09-18T22:34:00"/>
    <x v="2"/>
    <x v="8"/>
    <n v="4556.9999997038394"/>
    <n v="75.94999999506399"/>
    <n v="2354.4499998469837"/>
    <n v="1"/>
    <s v="D525548"/>
    <s v="Closed"/>
    <x v="0"/>
  </r>
  <r>
    <s v="Marianna"/>
    <s v="BLOUNTSTOWN (18)"/>
    <x v="17"/>
    <x v="41"/>
    <n v="69"/>
    <x v="1"/>
    <x v="0"/>
    <d v="2018-09-19T00:16:17"/>
    <d v="2018-09-18T22:57:00"/>
    <x v="2"/>
    <x v="8"/>
    <n v="4756.9999999366701"/>
    <n v="79.283333332277834"/>
    <n v="5470.5499999271706"/>
    <n v="1"/>
    <s v="D525555"/>
    <s v="Closed"/>
    <x v="0"/>
  </r>
  <r>
    <s v="Marianna"/>
    <s v="BLOUNTSTOWN (18)"/>
    <x v="17"/>
    <x v="2543"/>
    <n v="15"/>
    <x v="1"/>
    <x v="0"/>
    <d v="2018-09-19T15:53:39"/>
    <d v="2018-09-19T14:24:00"/>
    <x v="2"/>
    <x v="8"/>
    <n v="5379.0000001201406"/>
    <n v="89.650000002002344"/>
    <n v="1344.7500000300352"/>
    <n v="1"/>
    <s v="D525560"/>
    <s v="Closed"/>
    <x v="0"/>
  </r>
  <r>
    <s v="Marianna"/>
    <s v="MARIANNA (14)"/>
    <x v="16"/>
    <x v="2544"/>
    <n v="1"/>
    <x v="5"/>
    <x v="0"/>
    <d v="2018-09-19T15:43:49"/>
    <d v="2018-09-19T15:09:00"/>
    <x v="2"/>
    <x v="8"/>
    <n v="2088.9999998733401"/>
    <n v="34.816666664555669"/>
    <n v="34.816666664555669"/>
    <n v="1"/>
    <s v="D525563"/>
    <s v="Closed"/>
    <x v="0"/>
  </r>
  <r>
    <s v="Marianna"/>
    <s v="CHIPOLA (15)"/>
    <x v="4"/>
    <x v="2545"/>
    <n v="2"/>
    <x v="1"/>
    <x v="0"/>
    <d v="2018-09-19T18:21:59"/>
    <d v="2018-09-19T16:50:00"/>
    <x v="2"/>
    <x v="8"/>
    <n v="5519.0000001573935"/>
    <n v="91.983333335956559"/>
    <n v="183.96666667191312"/>
    <n v="1"/>
    <s v="D525565"/>
    <s v="Closed"/>
    <x v="0"/>
  </r>
  <r>
    <s v="Marianna"/>
    <s v="CHIPOLA (15)"/>
    <x v="4"/>
    <x v="2546"/>
    <n v="2"/>
    <x v="7"/>
    <x v="0"/>
    <d v="2018-09-20T09:41:53"/>
    <d v="2018-09-20T08:52:00"/>
    <x v="2"/>
    <x v="8"/>
    <n v="2993.0000005988404"/>
    <n v="49.883333343314007"/>
    <n v="99.766666686628014"/>
    <n v="1"/>
    <s v="D525568"/>
    <s v="Closed"/>
    <x v="0"/>
  </r>
  <r>
    <s v="Marianna"/>
    <s v="MARIANNA (14)"/>
    <x v="10"/>
    <x v="1379"/>
    <n v="17"/>
    <x v="10"/>
    <x v="0"/>
    <d v="2018-09-20T14:02:54"/>
    <d v="2018-09-20T12:31:00"/>
    <x v="2"/>
    <x v="8"/>
    <n v="5514.0000002458692"/>
    <n v="91.900000004097819"/>
    <n v="1562.3000000696629"/>
    <n v="1"/>
    <s v="D525573"/>
    <s v="Closed"/>
    <x v="0"/>
  </r>
  <r>
    <s v="Marianna"/>
    <s v="BLOUNTSTOWN (18)"/>
    <x v="17"/>
    <x v="2547"/>
    <n v="3"/>
    <x v="1"/>
    <x v="0"/>
    <d v="2018-09-20T18:37:09"/>
    <d v="2018-09-20T17:13:00"/>
    <x v="2"/>
    <x v="8"/>
    <n v="5048.9999996731058"/>
    <n v="84.149999994551763"/>
    <n v="252.44999998365529"/>
    <n v="1"/>
    <s v="D525579"/>
    <s v="Closed"/>
    <x v="0"/>
  </r>
  <r>
    <s v="Fernandina Beach"/>
    <s v="JL TERRY (23)"/>
    <x v="13"/>
    <x v="2548"/>
    <n v="1"/>
    <x v="5"/>
    <x v="0"/>
    <d v="2018-09-21T19:36:00"/>
    <d v="2018-09-21T18:57:00"/>
    <x v="2"/>
    <x v="8"/>
    <n v="2340.000000083819"/>
    <n v="39.000000001396984"/>
    <n v="39.000000001396984"/>
    <n v="1"/>
    <s v="C525582"/>
    <s v="Closed"/>
    <x v="0"/>
  </r>
  <r>
    <s v="Marianna"/>
    <s v="CHIPOLA (15)"/>
    <x v="1"/>
    <x v="593"/>
    <n v="5"/>
    <x v="5"/>
    <x v="0"/>
    <d v="2018-09-21T20:54:54"/>
    <d v="2018-09-21T19:36:00"/>
    <x v="2"/>
    <x v="8"/>
    <n v="4734.0000002179295"/>
    <n v="78.900000003632158"/>
    <n v="394.50000001816079"/>
    <n v="1"/>
    <s v="D525584"/>
    <s v="Closed"/>
    <x v="0"/>
  </r>
  <r>
    <s v="Marianna"/>
    <s v="MARIANNA (14)"/>
    <x v="15"/>
    <x v="1990"/>
    <n v="14"/>
    <x v="1"/>
    <x v="0"/>
    <d v="2018-09-22T10:12:27"/>
    <d v="2018-09-22T08:56:00"/>
    <x v="2"/>
    <x v="8"/>
    <n v="4587.000000430271"/>
    <n v="76.450000007171184"/>
    <n v="1070.3000001003966"/>
    <n v="1"/>
    <s v="D525588"/>
    <s v="Closed"/>
    <x v="0"/>
  </r>
  <r>
    <s v="Marianna"/>
    <s v="BLOUNTSTOWN (18)"/>
    <x v="17"/>
    <x v="2549"/>
    <n v="1"/>
    <x v="5"/>
    <x v="0"/>
    <d v="2018-09-23T11:05:20"/>
    <d v="2018-09-23T10:47:00"/>
    <x v="2"/>
    <x v="8"/>
    <n v="1100.0000000232831"/>
    <n v="18.333333333721384"/>
    <n v="18.333333333721384"/>
    <n v="1"/>
    <s v="C525591"/>
    <s v="Closed"/>
    <x v="0"/>
  </r>
  <r>
    <s v="Marianna"/>
    <s v="BLOUNTSTOWN (18)"/>
    <x v="17"/>
    <x v="2538"/>
    <n v="2"/>
    <x v="5"/>
    <x v="0"/>
    <d v="2018-09-23T12:06:43"/>
    <d v="2018-09-23T11:06:00"/>
    <x v="2"/>
    <x v="8"/>
    <n v="3642.9999997839332"/>
    <n v="60.716666663065553"/>
    <n v="121.43333332613111"/>
    <n v="1"/>
    <s v="D525592"/>
    <s v="Closed"/>
    <x v="0"/>
  </r>
  <r>
    <s v="Marianna"/>
    <s v="CHIPOLA (15)"/>
    <x v="0"/>
    <x v="142"/>
    <n v="59"/>
    <x v="1"/>
    <x v="0"/>
    <d v="2018-09-23T14:19:24"/>
    <d v="2018-09-23T13:24:00"/>
    <x v="2"/>
    <x v="8"/>
    <n v="3324.0000000223517"/>
    <n v="55.400000000372529"/>
    <n v="3268.6000000219792"/>
    <n v="1"/>
    <s v="D525609"/>
    <s v="Closed"/>
    <x v="0"/>
  </r>
  <r>
    <s v="Fernandina Beach"/>
    <s v="AIP (24)"/>
    <x v="11"/>
    <x v="199"/>
    <n v="108"/>
    <x v="6"/>
    <x v="0"/>
    <d v="2018-09-23T17:33:20"/>
    <d v="2018-09-23T15:21:00"/>
    <x v="2"/>
    <x v="8"/>
    <n v="7940.0000003166497"/>
    <n v="132.33333333861083"/>
    <n v="14292.000000569969"/>
    <n v="1"/>
    <s v="D525642"/>
    <s v="Closed"/>
    <x v="0"/>
  </r>
  <r>
    <s v="Marianna"/>
    <s v="MARIANNA (14)"/>
    <x v="15"/>
    <x v="583"/>
    <n v="37"/>
    <x v="1"/>
    <x v="0"/>
    <d v="2018-09-24T02:01:45"/>
    <d v="2018-09-24T00:34:00"/>
    <x v="2"/>
    <x v="8"/>
    <n v="5265.0000005029142"/>
    <n v="87.750000008381903"/>
    <n v="3246.7500003101304"/>
    <n v="1"/>
    <s v="D525648"/>
    <s v="Closed"/>
    <x v="0"/>
  </r>
  <r>
    <s v="Marianna"/>
    <s v="CHIPOLA (15)"/>
    <x v="3"/>
    <x v="2550"/>
    <n v="3"/>
    <x v="0"/>
    <x v="0"/>
    <d v="2018-09-24T10:50:56"/>
    <d v="2018-09-24T09:52:00"/>
    <x v="2"/>
    <x v="8"/>
    <n v="3535.9999999171123"/>
    <n v="58.933333331951872"/>
    <n v="176.79999999585561"/>
    <n v="1"/>
    <s v="D525649"/>
    <s v="Closed"/>
    <x v="0"/>
  </r>
  <r>
    <s v="Marianna"/>
    <s v="MARIANNA (14)"/>
    <x v="15"/>
    <x v="2199"/>
    <n v="1"/>
    <x v="1"/>
    <x v="0"/>
    <d v="2018-09-25T08:54:46"/>
    <d v="2018-09-25T07:29:00"/>
    <x v="2"/>
    <x v="8"/>
    <n v="5146.0000003455207"/>
    <n v="85.766666672425345"/>
    <n v="85.766666672425345"/>
    <n v="1"/>
    <s v="C525655"/>
    <s v="Closed"/>
    <x v="0"/>
  </r>
  <r>
    <s v="Marianna"/>
    <s v="ALTHA (12)"/>
    <x v="7"/>
    <x v="2551"/>
    <n v="1"/>
    <x v="7"/>
    <x v="0"/>
    <d v="2018-09-25T15:47:00"/>
    <d v="2018-09-25T15:01:00"/>
    <x v="2"/>
    <x v="8"/>
    <n v="2759.999999566935"/>
    <n v="45.99999999278225"/>
    <n v="45.99999999278225"/>
    <n v="1"/>
    <s v="D525677"/>
    <s v="Closed"/>
    <x v="0"/>
  </r>
  <r>
    <s v="Marianna"/>
    <s v="CHIPOLA (15)"/>
    <x v="1"/>
    <x v="470"/>
    <n v="1"/>
    <x v="3"/>
    <x v="0"/>
    <d v="2018-09-25T16:06:00"/>
    <d v="2018-09-25T15:09:00"/>
    <x v="2"/>
    <x v="8"/>
    <n v="3419.9999998323619"/>
    <n v="56.999999997206032"/>
    <n v="56.999999997206032"/>
    <n v="1"/>
    <s v="C525659"/>
    <s v="Closed"/>
    <x v="0"/>
  </r>
  <r>
    <s v="Marianna"/>
    <s v="MARIANNA (14)"/>
    <x v="5"/>
    <x v="2552"/>
    <n v="23"/>
    <x v="3"/>
    <x v="0"/>
    <d v="2018-09-25T15:39:00"/>
    <d v="2018-09-25T15:13:00"/>
    <x v="2"/>
    <x v="8"/>
    <n v="1560.0000000558794"/>
    <n v="26.000000000931323"/>
    <n v="598.00000002142042"/>
    <n v="1"/>
    <s v="D525676"/>
    <s v="Closed"/>
    <x v="0"/>
  </r>
  <r>
    <s v="Marianna"/>
    <s v="MARIANNA (14)"/>
    <x v="16"/>
    <x v="2553"/>
    <n v="3"/>
    <x v="3"/>
    <x v="0"/>
    <d v="2018-09-25T16:23:00"/>
    <d v="2018-09-25T15:22:00"/>
    <x v="2"/>
    <x v="8"/>
    <n v="3659.9999999860302"/>
    <n v="60.999999999767169"/>
    <n v="182.99999999930151"/>
    <n v="1"/>
    <s v="D525681"/>
    <s v="Closed"/>
    <x v="0"/>
  </r>
  <r>
    <s v="Marianna"/>
    <s v="MARIANNA (14)"/>
    <x v="16"/>
    <x v="185"/>
    <n v="101"/>
    <x v="7"/>
    <x v="0"/>
    <d v="2018-09-25T15:53:00"/>
    <d v="2018-09-25T15:24:00"/>
    <x v="2"/>
    <x v="8"/>
    <n v="1740.0000000139698"/>
    <n v="29.000000000232831"/>
    <n v="2929.0000000235159"/>
    <n v="1"/>
    <s v="D525675"/>
    <s v="Closed"/>
    <x v="0"/>
  </r>
  <r>
    <s v="Marianna"/>
    <s v="MARIANNA (14)"/>
    <x v="10"/>
    <x v="1095"/>
    <n v="9"/>
    <x v="3"/>
    <x v="0"/>
    <d v="2018-09-25T16:01:00"/>
    <d v="2018-09-25T15:25:00"/>
    <x v="2"/>
    <x v="8"/>
    <n v="2160.0000001257285"/>
    <n v="36.000000002095476"/>
    <n v="324.00000001885928"/>
    <n v="1"/>
    <s v="D525679"/>
    <s v="Closed"/>
    <x v="0"/>
  </r>
  <r>
    <s v="Marianna"/>
    <s v="MARIANNA (14)"/>
    <x v="10"/>
    <x v="2554"/>
    <n v="1"/>
    <x v="7"/>
    <x v="0"/>
    <d v="2018-09-25T16:39:00"/>
    <d v="2018-09-25T15:49:00"/>
    <x v="2"/>
    <x v="8"/>
    <n v="2999.9999997206032"/>
    <n v="49.999999995343387"/>
    <n v="49.999999995343387"/>
    <n v="1"/>
    <s v="D525684"/>
    <s v="Closed"/>
    <x v="0"/>
  </r>
  <r>
    <s v="Marianna"/>
    <s v="MARIANNA (14)"/>
    <x v="10"/>
    <x v="2555"/>
    <n v="1"/>
    <x v="2"/>
    <x v="0"/>
    <d v="2018-02-07T22:44:01"/>
    <d v="2018-02-07T22:23:00"/>
    <x v="2"/>
    <x v="1"/>
    <n v="1260.9999999403954"/>
    <n v="21.016666665673256"/>
    <n v="21.016666665673256"/>
    <n v="1"/>
    <s v="C518918"/>
    <s v="Closed"/>
    <x v="0"/>
  </r>
  <r>
    <s v="Marianna"/>
    <s v="MARIANNA (14)"/>
    <x v="16"/>
    <x v="2556"/>
    <n v="3"/>
    <x v="7"/>
    <x v="0"/>
    <d v="2018-09-25T16:53:18"/>
    <d v="2018-09-25T16:28:00"/>
    <x v="2"/>
    <x v="8"/>
    <n v="1517.9999996675178"/>
    <n v="25.299999994458631"/>
    <n v="75.899999983375892"/>
    <n v="1"/>
    <s v="D525686"/>
    <s v="Closed"/>
    <x v="0"/>
  </r>
  <r>
    <s v="Marianna"/>
    <s v="MARIANNA (14)"/>
    <x v="10"/>
    <x v="2021"/>
    <n v="63"/>
    <x v="1"/>
    <x v="0"/>
    <d v="2018-09-25T19:32:00"/>
    <d v="2018-09-25T17:53:00"/>
    <x v="2"/>
    <x v="8"/>
    <n v="5939.9999998742715"/>
    <n v="98.999999997904524"/>
    <n v="6236.999999867985"/>
    <n v="1"/>
    <s v="D525699"/>
    <s v="Closed"/>
    <x v="0"/>
  </r>
  <r>
    <s v="Marianna"/>
    <s v="CAVERNS ROAD (11)"/>
    <x v="8"/>
    <x v="2557"/>
    <n v="1"/>
    <x v="7"/>
    <x v="0"/>
    <d v="2018-09-26T20:46:21"/>
    <d v="2018-09-26T18:12:00"/>
    <x v="2"/>
    <x v="8"/>
    <n v="9261.0000004526228"/>
    <n v="154.35000000754371"/>
    <n v="154.35000000754371"/>
    <n v="1"/>
    <s v="D525725"/>
    <s v="Closed"/>
    <x v="0"/>
  </r>
  <r>
    <s v="Marianna"/>
    <s v="CAVERNS ROAD (11)"/>
    <x v="8"/>
    <x v="651"/>
    <n v="28"/>
    <x v="7"/>
    <x v="0"/>
    <d v="2018-09-26T19:27:16"/>
    <d v="2018-09-26T18:15:00"/>
    <x v="2"/>
    <x v="8"/>
    <n v="4336.0000002197921"/>
    <n v="72.266666670329869"/>
    <n v="2023.4666667692363"/>
    <n v="1"/>
    <s v="D525721"/>
    <s v="Closed"/>
    <x v="0"/>
  </r>
  <r>
    <s v="Marianna"/>
    <s v="CHIPOLA (15)"/>
    <x v="0"/>
    <x v="472"/>
    <n v="26"/>
    <x v="1"/>
    <x v="0"/>
    <d v="2018-09-26T20:18:52"/>
    <d v="2018-09-26T18:28:00"/>
    <x v="2"/>
    <x v="8"/>
    <n v="6652.0000003511086"/>
    <n v="110.86666667251848"/>
    <n v="2882.5333334854804"/>
    <n v="1"/>
    <s v="D525722"/>
    <s v="Closed"/>
    <x v="0"/>
  </r>
  <r>
    <s v="Marianna"/>
    <s v="CAVERNS ROAD (11)"/>
    <x v="8"/>
    <x v="2407"/>
    <n v="1"/>
    <x v="7"/>
    <x v="0"/>
    <d v="2018-09-26T19:55:53"/>
    <d v="2018-09-26T18:58:00"/>
    <x v="2"/>
    <x v="8"/>
    <n v="3473.0000002775341"/>
    <n v="57.883333337958902"/>
    <n v="57.883333337958902"/>
    <n v="1"/>
    <s v="D525723"/>
    <s v="Closed"/>
    <x v="0"/>
  </r>
  <r>
    <s v="Marianna"/>
    <s v="CHIPOLA (15)"/>
    <x v="3"/>
    <x v="2558"/>
    <n v="3"/>
    <x v="7"/>
    <x v="0"/>
    <d v="2018-09-26T20:16:05"/>
    <d v="2018-09-26T19:15:00"/>
    <x v="2"/>
    <x v="8"/>
    <n v="3664.9999998975545"/>
    <n v="61.083333331625909"/>
    <n v="183.24999999487773"/>
    <n v="1"/>
    <s v="D525724"/>
    <s v="Closed"/>
    <x v="0"/>
  </r>
  <r>
    <s v="Marianna"/>
    <s v="CAVERNS ROAD (11)"/>
    <x v="8"/>
    <x v="250"/>
    <n v="18"/>
    <x v="10"/>
    <x v="0"/>
    <d v="2018-09-27T14:28:38"/>
    <d v="2018-09-27T13:55:00"/>
    <x v="2"/>
    <x v="8"/>
    <n v="2018.0000002495944"/>
    <n v="33.633333337493241"/>
    <n v="605.40000007487833"/>
    <n v="1"/>
    <s v="D525730"/>
    <s v="Closed"/>
    <x v="0"/>
  </r>
  <r>
    <s v="Marianna"/>
    <s v="CAVERNS ROAD (11)"/>
    <x v="8"/>
    <x v="2559"/>
    <n v="2"/>
    <x v="2"/>
    <x v="0"/>
    <d v="2018-02-16T16:10:00"/>
    <d v="2018-02-16T14:52:00"/>
    <x v="2"/>
    <x v="1"/>
    <n v="4680.0000001676381"/>
    <n v="78.000000002793968"/>
    <n v="156.00000000558794"/>
    <n v="1"/>
    <s v="D519034"/>
    <s v="Closed"/>
    <x v="0"/>
  </r>
  <r>
    <s v="Marianna"/>
    <s v="MARIANNA (14)"/>
    <x v="10"/>
    <x v="1095"/>
    <n v="9"/>
    <x v="1"/>
    <x v="0"/>
    <d v="2018-09-28T14:48:47"/>
    <d v="2018-09-28T13:36:00"/>
    <x v="2"/>
    <x v="8"/>
    <n v="4366.9999999227002"/>
    <n v="72.783333332045004"/>
    <n v="655.04999998840503"/>
    <n v="1"/>
    <s v="D525736"/>
    <s v="Closed"/>
    <x v="0"/>
  </r>
  <r>
    <s v="Marianna"/>
    <s v="ALTHA (12)"/>
    <x v="7"/>
    <x v="1646"/>
    <n v="9"/>
    <x v="7"/>
    <x v="0"/>
    <d v="2018-09-28T15:34:19"/>
    <d v="2018-09-28T14:55:00"/>
    <x v="2"/>
    <x v="8"/>
    <n v="2358.9999994961545"/>
    <n v="39.316666658269241"/>
    <n v="353.84999992442317"/>
    <n v="1"/>
    <s v="D525738"/>
    <s v="Closed"/>
    <x v="0"/>
  </r>
  <r>
    <s v="Marianna"/>
    <s v="MARIANNA (14)"/>
    <x v="16"/>
    <x v="2560"/>
    <n v="1"/>
    <x v="1"/>
    <x v="0"/>
    <d v="2018-09-29T09:46:35"/>
    <d v="2018-09-29T08:33:00"/>
    <x v="2"/>
    <x v="8"/>
    <n v="4415.0000004563481"/>
    <n v="73.583333340939134"/>
    <n v="73.583333340939134"/>
    <n v="1"/>
    <s v="D525742"/>
    <s v="Closed"/>
    <x v="0"/>
  </r>
  <r>
    <s v="Marianna"/>
    <s v="CHIPOLA (15)"/>
    <x v="0"/>
    <x v="759"/>
    <n v="14"/>
    <x v="1"/>
    <x v="0"/>
    <d v="2018-09-29T19:35:06"/>
    <d v="2018-09-29T17:55:00"/>
    <x v="2"/>
    <x v="8"/>
    <n v="6005.9999995864928"/>
    <n v="100.09999999310821"/>
    <n v="1401.399999903515"/>
    <n v="1"/>
    <s v="D525748"/>
    <s v="Closed"/>
    <x v="0"/>
  </r>
  <r>
    <s v="Marianna"/>
    <s v="CHIPOLA (15)"/>
    <x v="3"/>
    <x v="2561"/>
    <n v="3"/>
    <x v="1"/>
    <x v="0"/>
    <d v="2018-09-29T19:49:16"/>
    <d v="2018-09-29T19:12:00"/>
    <x v="2"/>
    <x v="8"/>
    <n v="2235.9999996609986"/>
    <n v="37.266666661016643"/>
    <n v="111.79999998304993"/>
    <n v="1"/>
    <s v="D525750"/>
    <s v="Closed"/>
    <x v="0"/>
  </r>
  <r>
    <s v="Fernandina Beach"/>
    <s v="JL TERRY (23)"/>
    <x v="13"/>
    <x v="2562"/>
    <n v="1"/>
    <x v="6"/>
    <x v="0"/>
    <d v="2018-09-30T14:25:00"/>
    <d v="2018-09-30T10:05:00"/>
    <x v="2"/>
    <x v="8"/>
    <n v="15599.999999930151"/>
    <n v="259.99999999883585"/>
    <n v="259.99999999883585"/>
    <n v="1"/>
    <s v="C525752"/>
    <s v="Closed"/>
    <x v="0"/>
  </r>
  <r>
    <s v="Marianna"/>
    <s v="CHIPOLA (15)"/>
    <x v="1"/>
    <x v="2563"/>
    <n v="4"/>
    <x v="2"/>
    <x v="0"/>
    <d v="2018-02-16T16:10:00"/>
    <d v="2018-02-16T15:15:00"/>
    <x v="2"/>
    <x v="1"/>
    <n v="3300.0000000698492"/>
    <n v="55.000000001164153"/>
    <n v="220.00000000465661"/>
    <n v="1"/>
    <s v="D519035"/>
    <s v="Closed"/>
    <x v="0"/>
  </r>
  <r>
    <s v="Fernandina Beach"/>
    <s v="JL TERRY (23)"/>
    <x v="13"/>
    <x v="2564"/>
    <n v="1"/>
    <x v="1"/>
    <x v="0"/>
    <d v="2018-09-30T16:23:00"/>
    <d v="2018-09-30T15:29:00"/>
    <x v="2"/>
    <x v="8"/>
    <n v="3239.9999998742715"/>
    <n v="53.999999997904524"/>
    <n v="53.999999997904524"/>
    <n v="1"/>
    <s v="C525754"/>
    <s v="Closed"/>
    <x v="0"/>
  </r>
  <r>
    <s v="Marianna"/>
    <s v="CAVERNS ROAD (11)"/>
    <x v="9"/>
    <x v="2565"/>
    <n v="3"/>
    <x v="1"/>
    <x v="0"/>
    <d v="2018-09-30T18:01:50"/>
    <d v="2018-09-30T17:17:00"/>
    <x v="2"/>
    <x v="8"/>
    <n v="2690.0000001769513"/>
    <n v="44.833333336282521"/>
    <n v="134.50000000884756"/>
    <n v="1"/>
    <s v="D525757"/>
    <s v="Closed"/>
    <x v="0"/>
  </r>
  <r>
    <s v="Marianna"/>
    <s v="CHIPOLA (15)"/>
    <x v="1"/>
    <x v="2566"/>
    <n v="4"/>
    <x v="2"/>
    <x v="0"/>
    <d v="2018-02-19T12:25:39"/>
    <d v="2018-02-19T08:35:00"/>
    <x v="2"/>
    <x v="1"/>
    <n v="13839.000000036322"/>
    <n v="230.65000000060536"/>
    <n v="922.60000000242144"/>
    <n v="1"/>
    <s v="D519057"/>
    <s v="Closed"/>
    <x v="0"/>
  </r>
  <r>
    <s v="Fernandina Beach"/>
    <s v="STEPDOWN (22)"/>
    <x v="24"/>
    <x v="1010"/>
    <n v="38"/>
    <x v="1"/>
    <x v="0"/>
    <d v="2018-10-01T00:15:51"/>
    <d v="2018-09-30T23:01:00"/>
    <x v="2"/>
    <x v="8"/>
    <n v="4490.9999999916181"/>
    <n v="74.849999999860302"/>
    <n v="2844.2999999946915"/>
    <n v="1"/>
    <s v="D525769"/>
    <s v="Closed"/>
    <x v="0"/>
  </r>
  <r>
    <s v="Marianna"/>
    <s v="CHIPOLA (15)"/>
    <x v="0"/>
    <x v="30"/>
    <n v="13"/>
    <x v="1"/>
    <x v="0"/>
    <d v="2018-10-01T18:08:56"/>
    <d v="2018-10-01T17:10:00"/>
    <x v="2"/>
    <x v="9"/>
    <n v="3535.9999999171123"/>
    <n v="58.933333331951872"/>
    <n v="766.13333331537433"/>
    <n v="1"/>
    <s v="D525779"/>
    <s v="Closed"/>
    <x v="0"/>
  </r>
  <r>
    <s v="Marianna"/>
    <s v="ALTHA (12)"/>
    <x v="7"/>
    <x v="2567"/>
    <n v="5"/>
    <x v="0"/>
    <x v="0"/>
    <d v="2018-10-02T11:57:00"/>
    <d v="2018-10-02T10:42:00"/>
    <x v="2"/>
    <x v="9"/>
    <n v="4500.0000002095476"/>
    <n v="75.00000000349246"/>
    <n v="375.0000000174623"/>
    <n v="1"/>
    <s v="D525781"/>
    <s v="Closed"/>
    <x v="0"/>
  </r>
  <r>
    <s v="Marianna"/>
    <s v="ALTHA (12)"/>
    <x v="7"/>
    <x v="2568"/>
    <n v="2"/>
    <x v="0"/>
    <x v="0"/>
    <d v="2018-10-02T16:52:05"/>
    <d v="2018-10-02T12:00:00"/>
    <x v="2"/>
    <x v="9"/>
    <n v="17524.999999813735"/>
    <n v="292.08333333022892"/>
    <n v="584.16666666045785"/>
    <n v="1"/>
    <s v="D525782"/>
    <s v="Closed"/>
    <x v="0"/>
  </r>
  <r>
    <s v="Marianna"/>
    <s v="CHIPOLA (15)"/>
    <x v="3"/>
    <x v="2569"/>
    <n v="1"/>
    <x v="2"/>
    <x v="0"/>
    <d v="2018-02-21T02:18:00"/>
    <d v="2018-02-21T00:37:00"/>
    <x v="2"/>
    <x v="1"/>
    <n v="6060.0000002654269"/>
    <n v="101.00000000442378"/>
    <n v="101.00000000442378"/>
    <n v="1"/>
    <s v="D519076"/>
    <s v="Closed"/>
    <x v="0"/>
  </r>
  <r>
    <s v="Marianna"/>
    <s v="CHIPOLA (15)"/>
    <x v="4"/>
    <x v="2570"/>
    <n v="1"/>
    <x v="5"/>
    <x v="0"/>
    <d v="2018-10-03T18:24:56"/>
    <d v="2018-10-03T17:32:00"/>
    <x v="2"/>
    <x v="9"/>
    <n v="3176.0000000009313"/>
    <n v="52.933333333348855"/>
    <n v="52.933333333348855"/>
    <n v="1"/>
    <s v="C525789"/>
    <s v="Closed"/>
    <x v="0"/>
  </r>
  <r>
    <s v="Marianna"/>
    <s v="CHIPOLA (15)"/>
    <x v="3"/>
    <x v="2571"/>
    <n v="1"/>
    <x v="2"/>
    <x v="0"/>
    <d v="2018-02-25T10:30:00"/>
    <d v="2018-02-25T09:52:00"/>
    <x v="2"/>
    <x v="1"/>
    <n v="2279.9999998882413"/>
    <n v="37.999999998137355"/>
    <n v="37.999999998137355"/>
    <n v="1"/>
    <s v="D519097"/>
    <s v="Closed"/>
    <x v="0"/>
  </r>
  <r>
    <s v="Marianna"/>
    <s v="MARIANNA (14)"/>
    <x v="5"/>
    <x v="144"/>
    <n v="99"/>
    <x v="12"/>
    <x v="0"/>
    <d v="2018-11-03T19:12:08"/>
    <d v="2018-10-03T19:12:00"/>
    <x v="2"/>
    <x v="9"/>
    <n v="2678407.9999999842"/>
    <n v="44640.133333333069"/>
    <n v="4419373.1999999741"/>
    <n v="1"/>
    <s v="D531956"/>
    <s v="Closed"/>
    <x v="0"/>
  </r>
  <r>
    <s v="Marianna"/>
    <s v="MARIANNA (14)"/>
    <x v="10"/>
    <x v="2572"/>
    <n v="1"/>
    <x v="5"/>
    <x v="0"/>
    <d v="2018-10-04T10:21:12"/>
    <d v="2018-10-04T09:53:00"/>
    <x v="2"/>
    <x v="9"/>
    <n v="1691.999999480322"/>
    <n v="28.1999999913387"/>
    <n v="28.1999999913387"/>
    <n v="1"/>
    <s v="D525794"/>
    <s v="Closed"/>
    <x v="0"/>
  </r>
  <r>
    <s v="Marianna"/>
    <s v="MARIANNA (14)"/>
    <x v="16"/>
    <x v="2573"/>
    <n v="1"/>
    <x v="0"/>
    <x v="0"/>
    <d v="2018-10-04T13:43:15"/>
    <d v="2018-10-04T11:32:00"/>
    <x v="2"/>
    <x v="9"/>
    <n v="7874.9999995809048"/>
    <n v="131.24999999301508"/>
    <n v="131.24999999301508"/>
    <n v="1"/>
    <s v="D525796"/>
    <s v="Closed"/>
    <x v="0"/>
  </r>
  <r>
    <s v="Marianna"/>
    <s v="CHIPOLA (15)"/>
    <x v="3"/>
    <x v="2574"/>
    <n v="1"/>
    <x v="2"/>
    <x v="0"/>
    <d v="2018-03-20T13:01:12"/>
    <d v="2018-03-20T09:58:00"/>
    <x v="2"/>
    <x v="2"/>
    <n v="10992.000000248663"/>
    <n v="183.20000000414439"/>
    <n v="183.20000000414439"/>
    <n v="1"/>
    <s v="D519329"/>
    <s v="Closed"/>
    <x v="0"/>
  </r>
  <r>
    <s v="Marianna"/>
    <s v="CHIPOLA (15)"/>
    <x v="0"/>
    <x v="2575"/>
    <n v="2"/>
    <x v="2"/>
    <x v="0"/>
    <d v="2018-03-25T05:48:14"/>
    <d v="2018-03-25T03:41:00"/>
    <x v="2"/>
    <x v="2"/>
    <n v="7634.0000004507601"/>
    <n v="127.233333340846"/>
    <n v="254.466666681692"/>
    <n v="1"/>
    <s v="D519414"/>
    <s v="Closed"/>
    <x v="0"/>
  </r>
  <r>
    <s v="Marianna"/>
    <s v="ALTHA (12)"/>
    <x v="7"/>
    <x v="2576"/>
    <n v="2"/>
    <x v="5"/>
    <x v="0"/>
    <d v="2018-10-06T12:39:07"/>
    <d v="2018-10-06T12:22:52"/>
    <x v="2"/>
    <x v="9"/>
    <n v="974.99999972060323"/>
    <n v="16.249999995343387"/>
    <n v="32.499999990686774"/>
    <n v="1"/>
    <s v="D525809"/>
    <s v="Closed"/>
    <x v="0"/>
  </r>
  <r>
    <s v="Marianna"/>
    <s v="CAVERNS ROAD (11)"/>
    <x v="26"/>
    <x v="99"/>
    <n v="51"/>
    <x v="2"/>
    <x v="0"/>
    <d v="2018-03-25T15:13:30"/>
    <d v="2018-03-25T12:48:00"/>
    <x v="2"/>
    <x v="2"/>
    <n v="8730.0000001676381"/>
    <n v="145.50000000279397"/>
    <n v="7420.5000001424924"/>
    <n v="1"/>
    <s v="D519423"/>
    <s v="Closed"/>
    <x v="0"/>
  </r>
  <r>
    <s v="Marianna"/>
    <s v="CHIPOLA (15)"/>
    <x v="4"/>
    <x v="2577"/>
    <n v="5"/>
    <x v="10"/>
    <x v="0"/>
    <d v="2018-10-07T00:15:56"/>
    <d v="2018-10-06T23:23:00"/>
    <x v="2"/>
    <x v="9"/>
    <n v="3176.0000000009313"/>
    <n v="52.933333333348855"/>
    <n v="264.66666666674428"/>
    <n v="1"/>
    <s v="D525814"/>
    <s v="Closed"/>
    <x v="0"/>
  </r>
  <r>
    <s v="Marianna"/>
    <s v="BLOUNTSTOWN (18)"/>
    <x v="17"/>
    <x v="2578"/>
    <n v="1"/>
    <x v="5"/>
    <x v="0"/>
    <d v="2018-10-07T13:41:04"/>
    <d v="2018-10-07T13:05:00"/>
    <x v="2"/>
    <x v="9"/>
    <n v="2163.9999998034909"/>
    <n v="36.066666663391516"/>
    <n v="36.066666663391516"/>
    <n v="1"/>
    <s v="C525815"/>
    <s v="Closed"/>
    <x v="0"/>
  </r>
  <r>
    <s v="Marianna"/>
    <s v="BLOUNTSTOWN (18)"/>
    <x v="17"/>
    <x v="2579"/>
    <n v="1"/>
    <x v="2"/>
    <x v="1"/>
    <d v="2018-03-29T19:48:36"/>
    <d v="2018-03-29T16:45:00"/>
    <x v="2"/>
    <x v="2"/>
    <n v="11016.000000201166"/>
    <n v="183.60000000335276"/>
    <n v="183.60000000335276"/>
    <n v="1"/>
    <s v="C519459"/>
    <s v="Closed"/>
    <x v="0"/>
  </r>
  <r>
    <s v="Fernandina Beach"/>
    <s v="STEPDOWN (22)"/>
    <x v="24"/>
    <x v="1192"/>
    <n v="43"/>
    <x v="1"/>
    <x v="0"/>
    <d v="2018-10-08T05:15:00"/>
    <d v="2018-10-08T04:09:00"/>
    <x v="2"/>
    <x v="9"/>
    <n v="3959.9999997066334"/>
    <n v="65.999999995110556"/>
    <n v="2837.9999997897539"/>
    <n v="1"/>
    <s v="D525818"/>
    <s v="Closed"/>
    <x v="0"/>
  </r>
  <r>
    <s v="Fernandina Beach"/>
    <s v="JL TERRY (23)"/>
    <x v="13"/>
    <x v="2580"/>
    <n v="1"/>
    <x v="1"/>
    <x v="0"/>
    <d v="2018-10-08T06:41:00"/>
    <d v="2018-10-08T05:43:00"/>
    <x v="2"/>
    <x v="9"/>
    <n v="3480.0000000279397"/>
    <n v="58.000000000465661"/>
    <n v="58.000000000465661"/>
    <n v="1"/>
    <s v="C525820"/>
    <s v="Closed"/>
    <x v="0"/>
  </r>
  <r>
    <s v="Marianna"/>
    <s v="MARIANNA (14)"/>
    <x v="16"/>
    <x v="2581"/>
    <n v="1"/>
    <x v="12"/>
    <x v="0"/>
    <d v="2018-10-10T09:10:30"/>
    <d v="2018-10-10T08:00:12"/>
    <x v="2"/>
    <x v="9"/>
    <n v="4218.0000002961606"/>
    <n v="70.30000000493601"/>
    <n v="70.30000000493601"/>
    <n v="1"/>
    <s v="C525833"/>
    <s v="Closed"/>
    <x v="0"/>
  </r>
  <r>
    <s v="Marianna"/>
    <s v="MARIANNA (14)"/>
    <x v="16"/>
    <x v="2582"/>
    <n v="1"/>
    <x v="12"/>
    <x v="0"/>
    <d v="2018-10-10T09:11:21"/>
    <d v="2018-10-10T08:22:21"/>
    <x v="2"/>
    <x v="9"/>
    <n v="2940.0000001536682"/>
    <n v="49.000000002561137"/>
    <n v="49.000000002561137"/>
    <n v="1"/>
    <s v="C525836"/>
    <s v="Closed"/>
    <x v="0"/>
  </r>
  <r>
    <s v="Marianna"/>
    <s v="CHIPOLA (15)"/>
    <x v="0"/>
    <x v="76"/>
    <n v="33"/>
    <x v="12"/>
    <x v="0"/>
    <d v="2018-10-10T09:28:23"/>
    <d v="2018-10-10T08:34:08"/>
    <x v="2"/>
    <x v="9"/>
    <n v="3255.0000002374873"/>
    <n v="54.250000003958121"/>
    <n v="1790.250000130618"/>
    <n v="1"/>
    <s v="D525838"/>
    <s v="Closed"/>
    <x v="0"/>
  </r>
  <r>
    <s v="Marianna"/>
    <s v="MARIANNA (14)"/>
    <x v="5"/>
    <x v="2583"/>
    <n v="1"/>
    <x v="12"/>
    <x v="0"/>
    <d v="2018-10-10T09:43:28"/>
    <d v="2018-10-10T08:35:29"/>
    <x v="2"/>
    <x v="9"/>
    <n v="4078.9999998640269"/>
    <n v="67.983333331067115"/>
    <n v="67.983333331067115"/>
    <n v="1"/>
    <s v="C525839"/>
    <s v="Closed"/>
    <x v="0"/>
  </r>
  <r>
    <s v="Marianna"/>
    <s v="MARIANNA (14)"/>
    <x v="10"/>
    <x v="2584"/>
    <n v="1"/>
    <x v="12"/>
    <x v="0"/>
    <d v="2018-10-10T09:42:44"/>
    <d v="2018-10-10T08:45:29"/>
    <x v="2"/>
    <x v="9"/>
    <n v="3435.0000001955777"/>
    <n v="57.250000003259629"/>
    <n v="57.250000003259629"/>
    <n v="1"/>
    <s v="C525841"/>
    <s v="Closed"/>
    <x v="0"/>
  </r>
  <r>
    <s v="Marianna"/>
    <s v="CHIPOLA (15)"/>
    <x v="1"/>
    <x v="2585"/>
    <n v="1"/>
    <x v="12"/>
    <x v="0"/>
    <d v="2018-10-10T10:29:26"/>
    <d v="2018-10-10T09:07:29"/>
    <x v="2"/>
    <x v="9"/>
    <n v="4917.0000002486631"/>
    <n v="81.950000004144385"/>
    <n v="81.950000004144385"/>
    <n v="1"/>
    <s v="C525844"/>
    <s v="Closed"/>
    <x v="0"/>
  </r>
  <r>
    <s v="Fernandina Beach"/>
    <s v="AIP (24)"/>
    <x v="20"/>
    <x v="2586"/>
    <n v="3"/>
    <x v="1"/>
    <x v="0"/>
    <d v="2018-10-10T10:05:25"/>
    <d v="2018-10-10T09:23:00"/>
    <x v="2"/>
    <x v="9"/>
    <n v="2544.9999995995313"/>
    <n v="42.416666659992188"/>
    <n v="127.24999997997656"/>
    <n v="1"/>
    <s v="D525858"/>
    <s v="Closed"/>
    <x v="0"/>
  </r>
  <r>
    <s v="Marianna"/>
    <s v="MARIANNA (14)"/>
    <x v="10"/>
    <x v="2587"/>
    <n v="3"/>
    <x v="2"/>
    <x v="0"/>
    <d v="2018-04-16T13:39:00"/>
    <d v="2018-04-16T12:11:00"/>
    <x v="2"/>
    <x v="3"/>
    <n v="5279.9999996088445"/>
    <n v="87.999999993480742"/>
    <n v="263.99999998044223"/>
    <n v="1"/>
    <s v="D519698"/>
    <s v="Closed"/>
    <x v="0"/>
  </r>
  <r>
    <s v="Marianna"/>
    <s v="CHIPOLA (15)"/>
    <x v="4"/>
    <x v="2588"/>
    <n v="2"/>
    <x v="12"/>
    <x v="0"/>
    <d v="2018-10-17T05:14:20"/>
    <d v="2018-10-10T17:00:00"/>
    <x v="2"/>
    <x v="9"/>
    <n v="562459.99999986961"/>
    <n v="9374.3333333311602"/>
    <n v="18748.66666666232"/>
    <n v="1"/>
    <s v="D526894"/>
    <s v="Closed"/>
    <x v="0"/>
  </r>
  <r>
    <s v="Marianna"/>
    <s v="CHIPOLA (15)"/>
    <x v="4"/>
    <x v="2589"/>
    <n v="1"/>
    <x v="12"/>
    <x v="0"/>
    <d v="2018-10-18T07:31:26"/>
    <d v="2018-10-10T17:00:00"/>
    <x v="2"/>
    <x v="9"/>
    <n v="657085.99999977741"/>
    <n v="10951.433333329624"/>
    <n v="10951.433333329624"/>
    <n v="1"/>
    <s v="D527743"/>
    <s v="Closed"/>
    <x v="0"/>
  </r>
  <r>
    <s v="Marianna"/>
    <s v="CAVERNS ROAD (11)"/>
    <x v="8"/>
    <x v="932"/>
    <n v="3"/>
    <x v="12"/>
    <x v="0"/>
    <d v="2018-10-21T07:32:00"/>
    <d v="2018-10-10T17:00:00"/>
    <x v="2"/>
    <x v="9"/>
    <n v="916319.99999955297"/>
    <n v="15271.999999992549"/>
    <n v="45815.999999977648"/>
    <n v="1"/>
    <s v="D528827_A"/>
    <s v="Closed"/>
    <x v="0"/>
  </r>
  <r>
    <s v="Marianna"/>
    <s v="CAVERNS ROAD (11)"/>
    <x v="8"/>
    <x v="2590"/>
    <n v="3"/>
    <x v="12"/>
    <x v="0"/>
    <d v="2018-10-21T07:41:47"/>
    <d v="2018-10-10T17:00:00"/>
    <x v="2"/>
    <x v="9"/>
    <n v="916906.99999972712"/>
    <n v="15281.783333328785"/>
    <n v="45845.349999986356"/>
    <n v="1"/>
    <s v="D528828_A"/>
    <s v="Closed"/>
    <x v="0"/>
  </r>
  <r>
    <s v="Marianna"/>
    <s v="MARIANNA (14)"/>
    <x v="10"/>
    <x v="2591"/>
    <n v="1"/>
    <x v="12"/>
    <x v="0"/>
    <d v="2018-10-21T08:06:53"/>
    <d v="2018-10-10T17:00:00"/>
    <x v="2"/>
    <x v="9"/>
    <n v="918412.99999973271"/>
    <n v="15306.883333328879"/>
    <n v="15306.883333328879"/>
    <n v="1"/>
    <s v="D528300"/>
    <s v="Closed"/>
    <x v="0"/>
  </r>
  <r>
    <s v="Marianna"/>
    <s v="CHIPOLA (15)"/>
    <x v="1"/>
    <x v="2592"/>
    <n v="6"/>
    <x v="12"/>
    <x v="0"/>
    <d v="2018-10-22T08:07:47"/>
    <d v="2018-10-10T17:00:00"/>
    <x v="2"/>
    <x v="9"/>
    <n v="1004866.999999783"/>
    <n v="16747.783333329717"/>
    <n v="100486.6999999783"/>
    <n v="1"/>
    <s v="D528772"/>
    <s v="Closed"/>
    <x v="0"/>
  </r>
  <r>
    <s v="Marianna"/>
    <s v="CHIPOLA (15)"/>
    <x v="1"/>
    <x v="1521"/>
    <n v="14"/>
    <x v="12"/>
    <x v="0"/>
    <d v="2018-10-22T08:09:25"/>
    <d v="2018-10-10T17:00:00"/>
    <x v="2"/>
    <x v="9"/>
    <n v="1004965.0000000605"/>
    <n v="16749.416666667676"/>
    <n v="234491.83333334746"/>
    <n v="1"/>
    <s v="D527579"/>
    <s v="Closed"/>
    <x v="0"/>
  </r>
  <r>
    <s v="Marianna"/>
    <s v="CHIPOLA (15)"/>
    <x v="1"/>
    <x v="2354"/>
    <n v="2"/>
    <x v="12"/>
    <x v="0"/>
    <d v="2018-10-22T08:11:02"/>
    <d v="2018-10-10T17:00:00"/>
    <x v="2"/>
    <x v="9"/>
    <n v="1005062.0000001043"/>
    <n v="16751.033333335072"/>
    <n v="33502.066666670144"/>
    <n v="1"/>
    <s v="D527583_A"/>
    <s v="Closed"/>
    <x v="0"/>
  </r>
  <r>
    <s v="Marianna"/>
    <s v="MARIANNA (14)"/>
    <x v="10"/>
    <x v="2593"/>
    <n v="1"/>
    <x v="12"/>
    <x v="0"/>
    <d v="2018-10-21T08:13:10"/>
    <d v="2018-10-10T17:00:00"/>
    <x v="2"/>
    <x v="9"/>
    <n v="918789.99999985099"/>
    <n v="15313.166666664183"/>
    <n v="15313.166666664183"/>
    <n v="1"/>
    <s v="D528296"/>
    <s v="Closed"/>
    <x v="0"/>
  </r>
  <r>
    <s v="Marianna"/>
    <s v="MARIANNA (14)"/>
    <x v="10"/>
    <x v="2594"/>
    <n v="1"/>
    <x v="12"/>
    <x v="0"/>
    <d v="2018-10-21T08:17:10"/>
    <d v="2018-10-10T17:00:00"/>
    <x v="2"/>
    <x v="9"/>
    <n v="919030.00000000466"/>
    <n v="15317.166666666744"/>
    <n v="15317.166666666744"/>
    <n v="1"/>
    <s v="D528290"/>
    <s v="Closed"/>
    <x v="0"/>
  </r>
  <r>
    <s v="Marianna"/>
    <s v="MARIANNA (14)"/>
    <x v="10"/>
    <x v="2595"/>
    <n v="2"/>
    <x v="12"/>
    <x v="0"/>
    <d v="2018-10-21T08:18:00"/>
    <d v="2018-10-10T17:00:00"/>
    <x v="2"/>
    <x v="9"/>
    <n v="919079.99999974854"/>
    <n v="15317.999999995809"/>
    <n v="30635.999999991618"/>
    <n v="1"/>
    <s v="D528284"/>
    <s v="Closed"/>
    <x v="0"/>
  </r>
  <r>
    <s v="Marianna"/>
    <s v="MARIANNA (14)"/>
    <x v="10"/>
    <x v="2596"/>
    <n v="1"/>
    <x v="12"/>
    <x v="0"/>
    <d v="2018-10-21T08:19:24"/>
    <d v="2018-10-10T17:00:00"/>
    <x v="2"/>
    <x v="9"/>
    <n v="919163.99999989662"/>
    <n v="15319.399999998277"/>
    <n v="15319.399999998277"/>
    <n v="1"/>
    <s v="D528285"/>
    <s v="Closed"/>
    <x v="0"/>
  </r>
  <r>
    <s v="Marianna"/>
    <s v="MARIANNA (14)"/>
    <x v="10"/>
    <x v="642"/>
    <n v="6"/>
    <x v="12"/>
    <x v="0"/>
    <d v="2018-10-23T08:20:31"/>
    <d v="2018-10-10T17:00:00"/>
    <x v="2"/>
    <x v="9"/>
    <n v="1092030.9999998426"/>
    <n v="18200.516666664043"/>
    <n v="109203.09999998426"/>
    <n v="1"/>
    <s v="D529257_A"/>
    <s v="Closed"/>
    <x v="0"/>
  </r>
  <r>
    <s v="Marianna"/>
    <s v="CHIPOLA (15)"/>
    <x v="1"/>
    <x v="2597"/>
    <n v="27"/>
    <x v="12"/>
    <x v="0"/>
    <d v="2018-10-22T08:35:01"/>
    <d v="2018-10-10T17:00:00"/>
    <x v="2"/>
    <x v="9"/>
    <n v="1006500.9999995353"/>
    <n v="16775.016666658921"/>
    <n v="452925.44999979087"/>
    <n v="1"/>
    <s v="D528480"/>
    <s v="Closed"/>
    <x v="0"/>
  </r>
  <r>
    <s v="Marianna"/>
    <s v="CHIPOLA (15)"/>
    <x v="1"/>
    <x v="2598"/>
    <n v="1"/>
    <x v="12"/>
    <x v="0"/>
    <d v="2018-10-22T08:36:08"/>
    <d v="2018-10-10T17:00:00"/>
    <x v="2"/>
    <x v="9"/>
    <n v="1006567.9999994813"/>
    <n v="16776.133333324688"/>
    <n v="16776.133333324688"/>
    <n v="1"/>
    <s v="D527569"/>
    <s v="Closed"/>
    <x v="0"/>
  </r>
  <r>
    <s v="Marianna"/>
    <s v="CHIPOLA (15)"/>
    <x v="1"/>
    <x v="2599"/>
    <n v="1"/>
    <x v="12"/>
    <x v="0"/>
    <d v="2018-10-22T08:36:40"/>
    <d v="2018-10-10T17:00:00"/>
    <x v="2"/>
    <x v="9"/>
    <n v="1006600.0000000466"/>
    <n v="16776.666666667443"/>
    <n v="16776.666666667443"/>
    <n v="1"/>
    <s v="D527570"/>
    <s v="Closed"/>
    <x v="0"/>
  </r>
  <r>
    <s v="Marianna"/>
    <s v="MARIANNA (14)"/>
    <x v="10"/>
    <x v="1294"/>
    <n v="1"/>
    <x v="12"/>
    <x v="0"/>
    <d v="2018-10-21T08:37:04"/>
    <d v="2018-10-10T17:00:00"/>
    <x v="2"/>
    <x v="9"/>
    <n v="920223.99999999907"/>
    <n v="15337.066666666651"/>
    <n v="15337.066666666651"/>
    <n v="1"/>
    <s v="D528283"/>
    <s v="Closed"/>
    <x v="0"/>
  </r>
  <r>
    <s v="Marianna"/>
    <s v="MARIANNA (14)"/>
    <x v="10"/>
    <x v="2600"/>
    <n v="1"/>
    <x v="12"/>
    <x v="0"/>
    <d v="2018-10-21T08:38:51"/>
    <d v="2018-10-10T17:00:00"/>
    <x v="2"/>
    <x v="9"/>
    <n v="920330.99999986589"/>
    <n v="15338.849999997765"/>
    <n v="15338.849999997765"/>
    <n v="1"/>
    <s v="D528289"/>
    <s v="Closed"/>
    <x v="0"/>
  </r>
  <r>
    <s v="Marianna"/>
    <s v="CHIPOLA (15)"/>
    <x v="1"/>
    <x v="356"/>
    <n v="2"/>
    <x v="12"/>
    <x v="0"/>
    <d v="2018-10-22T08:39:42"/>
    <d v="2018-10-10T17:00:00"/>
    <x v="2"/>
    <x v="9"/>
    <n v="1006781.9999998435"/>
    <n v="16779.699999997392"/>
    <n v="33559.399999994785"/>
    <n v="1"/>
    <s v="D527555"/>
    <s v="Closed"/>
    <x v="0"/>
  </r>
  <r>
    <s v="Marianna"/>
    <s v="CHIPOLA (15)"/>
    <x v="4"/>
    <x v="2601"/>
    <n v="1"/>
    <x v="12"/>
    <x v="0"/>
    <d v="2018-10-18T09:14:23"/>
    <d v="2018-10-10T17:00:00"/>
    <x v="2"/>
    <x v="9"/>
    <n v="663262.99999973271"/>
    <n v="11054.383333328879"/>
    <n v="11054.383333328879"/>
    <n v="1"/>
    <s v="D527774"/>
    <s v="Closed"/>
    <x v="0"/>
  </r>
  <r>
    <s v="Marianna"/>
    <s v="CHIPOLA (15)"/>
    <x v="4"/>
    <x v="560"/>
    <n v="10"/>
    <x v="12"/>
    <x v="0"/>
    <d v="2018-10-17T09:16:48"/>
    <d v="2018-10-10T17:00:00"/>
    <x v="2"/>
    <x v="9"/>
    <n v="577007.99999968149"/>
    <n v="9616.7999999946915"/>
    <n v="96167.999999946915"/>
    <n v="1"/>
    <s v="D526884"/>
    <s v="Closed"/>
    <x v="0"/>
  </r>
  <r>
    <s v="Marianna"/>
    <s v="CHIPOLA (15)"/>
    <x v="4"/>
    <x v="2602"/>
    <n v="1"/>
    <x v="12"/>
    <x v="0"/>
    <d v="2018-11-14T11:49:01"/>
    <d v="2018-10-10T17:00:00"/>
    <x v="2"/>
    <x v="9"/>
    <n v="3005340.9999997588"/>
    <n v="50089.016666662646"/>
    <n v="50089.016666662646"/>
    <n v="1"/>
    <s v="D527801_B"/>
    <s v="Closed"/>
    <x v="0"/>
  </r>
  <r>
    <s v="Marianna"/>
    <s v="CHIPOLA (15)"/>
    <x v="4"/>
    <x v="2603"/>
    <n v="1"/>
    <x v="12"/>
    <x v="0"/>
    <d v="2018-10-18T09:42:58"/>
    <d v="2018-10-10T17:00:00"/>
    <x v="2"/>
    <x v="9"/>
    <n v="664977.99999956042"/>
    <n v="11082.96666665934"/>
    <n v="11082.96666665934"/>
    <n v="1"/>
    <s v="D527764"/>
    <s v="Closed"/>
    <x v="0"/>
  </r>
  <r>
    <s v="Marianna"/>
    <s v="CHIPOLA (15)"/>
    <x v="4"/>
    <x v="2604"/>
    <n v="1"/>
    <x v="12"/>
    <x v="0"/>
    <d v="2018-10-18T09:42:35"/>
    <d v="2018-10-10T17:00:00"/>
    <x v="2"/>
    <x v="9"/>
    <n v="664954.99999984168"/>
    <n v="11082.583333330695"/>
    <n v="11082.583333330695"/>
    <n v="1"/>
    <s v="D527763"/>
    <s v="Closed"/>
    <x v="0"/>
  </r>
  <r>
    <s v="Marianna"/>
    <s v="CHIPOLA (15)"/>
    <x v="4"/>
    <x v="2605"/>
    <n v="15"/>
    <x v="12"/>
    <x v="0"/>
    <d v="2018-10-18T09:43:27"/>
    <d v="2018-10-10T17:00:00"/>
    <x v="2"/>
    <x v="9"/>
    <n v="665007.00000005309"/>
    <n v="11083.450000000885"/>
    <n v="166251.75000001327"/>
    <n v="1"/>
    <s v="D527765"/>
    <s v="Closed"/>
    <x v="0"/>
  </r>
  <r>
    <s v="Marianna"/>
    <s v="CHIPOLA (15)"/>
    <x v="4"/>
    <x v="2606"/>
    <n v="1"/>
    <x v="12"/>
    <x v="0"/>
    <d v="2018-10-18T09:44:07"/>
    <d v="2018-10-10T17:00:00"/>
    <x v="2"/>
    <x v="9"/>
    <n v="665046.99999997392"/>
    <n v="11084.116666666232"/>
    <n v="11084.116666666232"/>
    <n v="1"/>
    <s v="D527771"/>
    <s v="Closed"/>
    <x v="0"/>
  </r>
  <r>
    <s v="Marianna"/>
    <s v="MARIANNA (14)"/>
    <x v="29"/>
    <x v="890"/>
    <n v="23"/>
    <x v="12"/>
    <x v="0"/>
    <d v="2018-10-17T10:09:30"/>
    <d v="2018-10-10T17:00:00"/>
    <x v="2"/>
    <x v="9"/>
    <n v="580169.99999955297"/>
    <n v="9669.4999999925494"/>
    <n v="222398.49999982864"/>
    <n v="1"/>
    <s v="D526478"/>
    <s v="Closed"/>
    <x v="0"/>
  </r>
  <r>
    <s v="Marianna"/>
    <s v="MARIANNA (14)"/>
    <x v="16"/>
    <x v="294"/>
    <n v="23"/>
    <x v="12"/>
    <x v="0"/>
    <d v="2018-10-19T10:11:48"/>
    <d v="2018-10-10T17:00:00"/>
    <x v="2"/>
    <x v="9"/>
    <n v="753107.99999975134"/>
    <n v="12551.799999995856"/>
    <n v="288691.39999990468"/>
    <n v="1"/>
    <s v="D526517"/>
    <s v="Closed"/>
    <x v="0"/>
  </r>
  <r>
    <s v="Marianna"/>
    <s v="CHIPOLA (15)"/>
    <x v="3"/>
    <x v="2607"/>
    <n v="2"/>
    <x v="12"/>
    <x v="0"/>
    <d v="2018-10-22T10:30:51"/>
    <d v="2018-10-10T17:00:00"/>
    <x v="2"/>
    <x v="9"/>
    <n v="1013450.9999997681"/>
    <n v="16890.849999996135"/>
    <n v="33781.69999999227"/>
    <n v="1"/>
    <s v="D527611_A"/>
    <s v="Closed"/>
    <x v="0"/>
  </r>
  <r>
    <s v="Marianna"/>
    <s v="CHIPOLA (15)"/>
    <x v="3"/>
    <x v="2608"/>
    <n v="5"/>
    <x v="12"/>
    <x v="0"/>
    <d v="2018-10-22T10:30:51"/>
    <d v="2018-10-10T17:00:00"/>
    <x v="2"/>
    <x v="9"/>
    <n v="1013450.9999997681"/>
    <n v="16890.849999996135"/>
    <n v="84454.249999980675"/>
    <n v="1"/>
    <s v="D529799_A"/>
    <s v="Closed"/>
    <x v="0"/>
  </r>
  <r>
    <s v="Marianna"/>
    <s v="CHIPOLA (15)"/>
    <x v="3"/>
    <x v="2609"/>
    <n v="8"/>
    <x v="12"/>
    <x v="0"/>
    <d v="2018-10-22T10:30:51"/>
    <d v="2018-10-10T17:00:00"/>
    <x v="2"/>
    <x v="9"/>
    <n v="1013450.9999997681"/>
    <n v="16890.849999996135"/>
    <n v="135126.79999996908"/>
    <n v="1"/>
    <s v="D529798_A"/>
    <s v="Closed"/>
    <x v="0"/>
  </r>
  <r>
    <s v="Marianna"/>
    <s v="MARIANNA (14)"/>
    <x v="29"/>
    <x v="2610"/>
    <n v="1"/>
    <x v="12"/>
    <x v="0"/>
    <d v="2018-10-19T10:39:47"/>
    <d v="2018-10-10T17:00:00"/>
    <x v="2"/>
    <x v="9"/>
    <n v="754786.99999996461"/>
    <n v="12579.783333332743"/>
    <n v="12579.783333332743"/>
    <n v="1"/>
    <s v="D526969"/>
    <s v="Closed"/>
    <x v="0"/>
  </r>
  <r>
    <s v="Marianna"/>
    <s v="MARIANNA (14)"/>
    <x v="15"/>
    <x v="2611"/>
    <n v="2"/>
    <x v="12"/>
    <x v="0"/>
    <d v="2018-10-17T10:43:00"/>
    <d v="2018-10-10T17:00:00"/>
    <x v="2"/>
    <x v="9"/>
    <n v="582179.99999981839"/>
    <n v="9702.9999999969732"/>
    <n v="19405.999999993946"/>
    <n v="1"/>
    <s v="D527705_A"/>
    <s v="Closed"/>
    <x v="0"/>
  </r>
  <r>
    <s v="Marianna"/>
    <s v="MARIANNA (14)"/>
    <x v="15"/>
    <x v="2612"/>
    <n v="1"/>
    <x v="12"/>
    <x v="0"/>
    <d v="2018-10-17T10:43:00"/>
    <d v="2018-10-10T17:00:00"/>
    <x v="2"/>
    <x v="9"/>
    <n v="582179.99999981839"/>
    <n v="9702.9999999969732"/>
    <n v="9702.9999999969732"/>
    <n v="1"/>
    <s v="D527706_A"/>
    <s v="Closed"/>
    <x v="0"/>
  </r>
  <r>
    <s v="Marianna"/>
    <s v="MARIANNA (14)"/>
    <x v="15"/>
    <x v="2613"/>
    <n v="1"/>
    <x v="12"/>
    <x v="0"/>
    <d v="2018-10-17T10:44:00"/>
    <d v="2018-10-10T17:00:00"/>
    <x v="2"/>
    <x v="9"/>
    <n v="582240.00000001397"/>
    <n v="9704.0000000002328"/>
    <n v="9704.0000000002328"/>
    <n v="1"/>
    <s v="D527708_A"/>
    <s v="Closed"/>
    <x v="0"/>
  </r>
  <r>
    <s v="Marianna"/>
    <s v="MARIANNA (14)"/>
    <x v="15"/>
    <x v="2614"/>
    <n v="2"/>
    <x v="12"/>
    <x v="0"/>
    <d v="2018-10-17T10:44:00"/>
    <d v="2018-10-10T17:00:00"/>
    <x v="2"/>
    <x v="9"/>
    <n v="582240.00000001397"/>
    <n v="9704.0000000002328"/>
    <n v="19408.000000000466"/>
    <n v="1"/>
    <s v="D527707_A"/>
    <s v="Closed"/>
    <x v="0"/>
  </r>
  <r>
    <s v="Marianna"/>
    <s v="MARIANNA (14)"/>
    <x v="16"/>
    <x v="2615"/>
    <n v="2"/>
    <x v="12"/>
    <x v="0"/>
    <d v="2018-10-20T11:23:30"/>
    <d v="2018-10-10T17:00:00"/>
    <x v="2"/>
    <x v="9"/>
    <n v="843809.99999956694"/>
    <n v="14063.499999992782"/>
    <n v="28126.999999985565"/>
    <n v="1"/>
    <s v="D526524"/>
    <s v="Closed"/>
    <x v="0"/>
  </r>
  <r>
    <s v="Marianna"/>
    <s v="MARIANNA (14)"/>
    <x v="16"/>
    <x v="2616"/>
    <n v="1"/>
    <x v="12"/>
    <x v="0"/>
    <d v="2018-10-20T11:23:16"/>
    <d v="2018-10-10T17:00:00"/>
    <x v="2"/>
    <x v="9"/>
    <n v="843796.00000006612"/>
    <n v="14063.266666667769"/>
    <n v="14063.266666667769"/>
    <n v="1"/>
    <s v="D526523"/>
    <s v="Closed"/>
    <x v="0"/>
  </r>
  <r>
    <s v="Marianna"/>
    <s v="MARIANNA (14)"/>
    <x v="16"/>
    <x v="2617"/>
    <n v="32"/>
    <x v="12"/>
    <x v="0"/>
    <d v="2018-10-20T11:24:11"/>
    <d v="2018-10-10T17:00:00"/>
    <x v="2"/>
    <x v="9"/>
    <n v="843850.99999972153"/>
    <n v="14064.183333328692"/>
    <n v="450053.86666651815"/>
    <n v="1"/>
    <s v="D526508"/>
    <s v="Closed"/>
    <x v="0"/>
  </r>
  <r>
    <s v="Marianna"/>
    <s v="MARIANNA (14)"/>
    <x v="15"/>
    <x v="2618"/>
    <n v="3"/>
    <x v="12"/>
    <x v="0"/>
    <d v="2018-10-23T11:31:37"/>
    <d v="2018-10-10T17:00:00"/>
    <x v="2"/>
    <x v="9"/>
    <n v="1103496.9999996247"/>
    <n v="18391.616666660411"/>
    <n v="55174.849999981234"/>
    <n v="1"/>
    <s v="D527677"/>
    <s v="Closed"/>
    <x v="0"/>
  </r>
  <r>
    <s v="Marianna"/>
    <s v="MARIANNA (14)"/>
    <x v="15"/>
    <x v="2252"/>
    <n v="3"/>
    <x v="12"/>
    <x v="0"/>
    <d v="2018-10-23T11:31:06"/>
    <d v="2018-10-10T17:00:00"/>
    <x v="2"/>
    <x v="9"/>
    <n v="1103465.9999999218"/>
    <n v="18391.099999998696"/>
    <n v="55173.299999996088"/>
    <n v="1"/>
    <s v="D527676"/>
    <s v="Closed"/>
    <x v="0"/>
  </r>
  <r>
    <s v="Marianna"/>
    <s v="CHIPOLA (15)"/>
    <x v="4"/>
    <x v="2619"/>
    <n v="2"/>
    <x v="12"/>
    <x v="0"/>
    <d v="2018-10-18T11:32:50"/>
    <d v="2018-10-10T17:00:00"/>
    <x v="2"/>
    <x v="9"/>
    <n v="671569.99999971595"/>
    <n v="11192.833333328599"/>
    <n v="22385.666666657198"/>
    <n v="1"/>
    <s v="D527738"/>
    <s v="Closed"/>
    <x v="0"/>
  </r>
  <r>
    <s v="Marianna"/>
    <s v="CHIPOLA (15)"/>
    <x v="4"/>
    <x v="63"/>
    <n v="6"/>
    <x v="12"/>
    <x v="0"/>
    <d v="2018-10-18T11:33:15"/>
    <d v="2018-10-10T17:00:00"/>
    <x v="2"/>
    <x v="9"/>
    <n v="671594.99999990221"/>
    <n v="11193.24999999837"/>
    <n v="67159.499999990221"/>
    <n v="1"/>
    <s v="D527739"/>
    <s v="Closed"/>
    <x v="0"/>
  </r>
  <r>
    <s v="Marianna"/>
    <s v="CHIPOLA (15)"/>
    <x v="4"/>
    <x v="2620"/>
    <n v="1"/>
    <x v="12"/>
    <x v="0"/>
    <d v="2018-10-18T11:33:38"/>
    <d v="2018-10-10T17:00:00"/>
    <x v="2"/>
    <x v="9"/>
    <n v="671617.99999962095"/>
    <n v="11193.633333327016"/>
    <n v="11193.633333327016"/>
    <n v="1"/>
    <s v="D527741"/>
    <s v="Closed"/>
    <x v="0"/>
  </r>
  <r>
    <s v="Marianna"/>
    <s v="CHIPOLA (15)"/>
    <x v="4"/>
    <x v="2621"/>
    <n v="1"/>
    <x v="12"/>
    <x v="0"/>
    <d v="2018-10-18T11:34:30"/>
    <d v="2018-10-10T17:00:00"/>
    <x v="2"/>
    <x v="9"/>
    <n v="671669.99999983236"/>
    <n v="11194.499999997206"/>
    <n v="11194.499999997206"/>
    <n v="1"/>
    <s v="D527761"/>
    <s v="Closed"/>
    <x v="0"/>
  </r>
  <r>
    <s v="Marianna"/>
    <s v="MARIANNA (14)"/>
    <x v="5"/>
    <x v="2622"/>
    <n v="71"/>
    <x v="12"/>
    <x v="0"/>
    <d v="2018-10-20T11:40:00"/>
    <d v="2018-10-10T17:00:00"/>
    <x v="2"/>
    <x v="9"/>
    <n v="844799.99999965075"/>
    <n v="14079.999999994179"/>
    <n v="999679.99999958673"/>
    <n v="1"/>
    <s v="D528541_B"/>
    <s v="Closed"/>
    <x v="0"/>
  </r>
  <r>
    <s v="Marianna"/>
    <s v="CHIPOLA (15)"/>
    <x v="1"/>
    <x v="2623"/>
    <n v="94"/>
    <x v="12"/>
    <x v="0"/>
    <d v="2018-10-20T11:42:52"/>
    <d v="2018-10-10T17:00:00"/>
    <x v="2"/>
    <x v="9"/>
    <n v="844971.99999962468"/>
    <n v="14082.866666660411"/>
    <n v="1323789.4666660787"/>
    <n v="1"/>
    <s v="D528494"/>
    <s v="Closed"/>
    <x v="0"/>
  </r>
  <r>
    <s v="Marianna"/>
    <s v="MARIANNA (14)"/>
    <x v="16"/>
    <x v="732"/>
    <n v="82"/>
    <x v="12"/>
    <x v="0"/>
    <d v="2018-10-23T11:47:57"/>
    <d v="2018-10-10T17:00:00"/>
    <x v="2"/>
    <x v="9"/>
    <n v="1104476.9999998854"/>
    <n v="18407.949999998091"/>
    <n v="1509451.8999998434"/>
    <n v="1"/>
    <s v="D526515"/>
    <s v="Closed"/>
    <x v="0"/>
  </r>
  <r>
    <s v="Marianna"/>
    <s v="MARIANNA (14)"/>
    <x v="16"/>
    <x v="1862"/>
    <n v="2"/>
    <x v="12"/>
    <x v="0"/>
    <d v="2018-10-23T11:50:00"/>
    <d v="2018-10-10T17:00:00"/>
    <x v="2"/>
    <x v="9"/>
    <n v="1104599.9999997206"/>
    <n v="18409.999999995343"/>
    <n v="36819.999999990687"/>
    <n v="1"/>
    <s v="D526520_A"/>
    <s v="Closed"/>
    <x v="0"/>
  </r>
  <r>
    <s v="Marianna"/>
    <s v="MARIANNA (14)"/>
    <x v="16"/>
    <x v="461"/>
    <n v="36"/>
    <x v="12"/>
    <x v="0"/>
    <d v="2018-10-23T11:50:00"/>
    <d v="2018-10-10T17:00:00"/>
    <x v="2"/>
    <x v="9"/>
    <n v="1104599.9999997206"/>
    <n v="18409.999999995343"/>
    <n v="662759.99999983236"/>
    <n v="1"/>
    <s v="D529338_A"/>
    <s v="Closed"/>
    <x v="0"/>
  </r>
  <r>
    <s v="Marianna"/>
    <s v="MARIANNA (14)"/>
    <x v="16"/>
    <x v="2360"/>
    <n v="8"/>
    <x v="12"/>
    <x v="0"/>
    <d v="2018-10-23T11:50:00"/>
    <d v="2018-10-10T17:00:00"/>
    <x v="2"/>
    <x v="9"/>
    <n v="1104599.9999997206"/>
    <n v="18409.999999995343"/>
    <n v="147279.99999996275"/>
    <n v="1"/>
    <s v="D527099_A"/>
    <s v="Closed"/>
    <x v="0"/>
  </r>
  <r>
    <s v="Marianna"/>
    <s v="MARIANNA (14)"/>
    <x v="16"/>
    <x v="2624"/>
    <n v="1"/>
    <x v="12"/>
    <x v="0"/>
    <d v="2018-10-23T11:50:00"/>
    <d v="2018-10-10T17:00:00"/>
    <x v="2"/>
    <x v="9"/>
    <n v="1104599.9999997206"/>
    <n v="18409.999999995343"/>
    <n v="18409.999999995343"/>
    <n v="1"/>
    <s v="D526519_A"/>
    <s v="Closed"/>
    <x v="0"/>
  </r>
  <r>
    <s v="Marianna"/>
    <s v="MARIANNA (14)"/>
    <x v="16"/>
    <x v="2625"/>
    <n v="1"/>
    <x v="12"/>
    <x v="0"/>
    <d v="2018-10-23T11:50:00"/>
    <d v="2018-10-10T17:00:00"/>
    <x v="2"/>
    <x v="9"/>
    <n v="1104599.9999997206"/>
    <n v="18409.999999995343"/>
    <n v="18409.999999995343"/>
    <n v="1"/>
    <s v="D527480_A"/>
    <s v="Closed"/>
    <x v="0"/>
  </r>
  <r>
    <s v="Marianna"/>
    <s v="MARIANNA (14)"/>
    <x v="16"/>
    <x v="2043"/>
    <n v="7"/>
    <x v="12"/>
    <x v="0"/>
    <d v="2018-10-23T11:50:00"/>
    <d v="2018-10-10T17:00:00"/>
    <x v="2"/>
    <x v="9"/>
    <n v="1104599.9999997206"/>
    <n v="18409.999999995343"/>
    <n v="128869.9999999674"/>
    <n v="1"/>
    <s v="D526518_A"/>
    <s v="Closed"/>
    <x v="0"/>
  </r>
  <r>
    <s v="Marianna"/>
    <s v="MARIANNA (14)"/>
    <x v="5"/>
    <x v="2626"/>
    <n v="50"/>
    <x v="12"/>
    <x v="0"/>
    <d v="2018-10-19T12:01:11"/>
    <d v="2018-10-10T17:00:00"/>
    <x v="2"/>
    <x v="9"/>
    <n v="759671.00000004284"/>
    <n v="12661.183333334047"/>
    <n v="633059.16666670237"/>
    <n v="1"/>
    <s v="D527671"/>
    <s v="Closed"/>
    <x v="0"/>
  </r>
  <r>
    <s v="Marianna"/>
    <s v="MARIANNA (14)"/>
    <x v="5"/>
    <x v="2627"/>
    <n v="2"/>
    <x v="12"/>
    <x v="0"/>
    <d v="2018-10-19T12:12:00"/>
    <d v="2018-10-10T17:00:00"/>
    <x v="2"/>
    <x v="9"/>
    <n v="760319.99999962281"/>
    <n v="12671.999999993714"/>
    <n v="25343.999999987427"/>
    <n v="1"/>
    <s v="D528543_A"/>
    <s v="Closed"/>
    <x v="0"/>
  </r>
  <r>
    <s v="Marianna"/>
    <s v="MARIANNA (14)"/>
    <x v="5"/>
    <x v="284"/>
    <n v="99"/>
    <x v="12"/>
    <x v="0"/>
    <d v="2018-10-19T12:12:00"/>
    <d v="2018-10-10T17:00:00"/>
    <x v="2"/>
    <x v="9"/>
    <n v="760319.99999962281"/>
    <n v="12671.999999993714"/>
    <n v="1254527.9999993776"/>
    <n v="1"/>
    <s v="D527645_A"/>
    <s v="Closed"/>
    <x v="0"/>
  </r>
  <r>
    <s v="Marianna"/>
    <s v="CHIPOLA (15)"/>
    <x v="3"/>
    <x v="2628"/>
    <n v="233"/>
    <x v="12"/>
    <x v="0"/>
    <d v="2018-10-20T12:23:53"/>
    <d v="2018-10-10T17:00:00"/>
    <x v="2"/>
    <x v="9"/>
    <n v="847432.99999970477"/>
    <n v="14123.883333328413"/>
    <n v="3290864.81666552"/>
    <n v="1"/>
    <s v="D528674"/>
    <s v="Closed"/>
    <x v="0"/>
  </r>
  <r>
    <s v="Marianna"/>
    <s v="CHIPOLA (15)"/>
    <x v="3"/>
    <x v="2629"/>
    <n v="1"/>
    <x v="12"/>
    <x v="0"/>
    <d v="2018-10-20T12:28:00"/>
    <d v="2018-10-10T17:00:00"/>
    <x v="2"/>
    <x v="9"/>
    <n v="847679.99999960884"/>
    <n v="14127.999999993481"/>
    <n v="14127.999999993481"/>
    <n v="1"/>
    <s v="D528737_A"/>
    <s v="Closed"/>
    <x v="0"/>
  </r>
  <r>
    <s v="Marianna"/>
    <s v="CHIPOLA (15)"/>
    <x v="3"/>
    <x v="2630"/>
    <n v="10"/>
    <x v="12"/>
    <x v="0"/>
    <d v="2018-10-20T12:30:00"/>
    <d v="2018-10-10T17:00:00"/>
    <x v="2"/>
    <x v="9"/>
    <n v="847800"/>
    <n v="14130"/>
    <n v="141300"/>
    <n v="1"/>
    <s v="D528738_A"/>
    <s v="Closed"/>
    <x v="0"/>
  </r>
  <r>
    <s v="Marianna"/>
    <s v="CHIPOLA (15)"/>
    <x v="3"/>
    <x v="2631"/>
    <n v="7"/>
    <x v="12"/>
    <x v="0"/>
    <d v="2018-10-20T12:30:00"/>
    <d v="2018-10-10T17:00:00"/>
    <x v="2"/>
    <x v="9"/>
    <n v="847800"/>
    <n v="14130"/>
    <n v="98910"/>
    <n v="1"/>
    <s v="D528740_A"/>
    <s v="Closed"/>
    <x v="0"/>
  </r>
  <r>
    <s v="Marianna"/>
    <s v="CHIPOLA (15)"/>
    <x v="4"/>
    <x v="2632"/>
    <n v="3"/>
    <x v="12"/>
    <x v="0"/>
    <d v="2018-10-19T12:43:34"/>
    <d v="2018-10-10T17:00:00"/>
    <x v="2"/>
    <x v="9"/>
    <n v="762213.99999980349"/>
    <n v="12703.566666663392"/>
    <n v="38110.699999990175"/>
    <n v="1"/>
    <s v="D527766"/>
    <s v="Closed"/>
    <x v="0"/>
  </r>
  <r>
    <s v="Marianna"/>
    <s v="CHIPOLA (15)"/>
    <x v="4"/>
    <x v="2633"/>
    <n v="1"/>
    <x v="12"/>
    <x v="0"/>
    <d v="2018-10-19T12:49:17"/>
    <d v="2018-10-10T17:00:00"/>
    <x v="2"/>
    <x v="9"/>
    <n v="762556.99999951757"/>
    <n v="12709.283333325293"/>
    <n v="12709.283333325293"/>
    <n v="1"/>
    <s v="D527773"/>
    <s v="Closed"/>
    <x v="0"/>
  </r>
  <r>
    <s v="Marianna"/>
    <s v="CHIPOLA (15)"/>
    <x v="3"/>
    <x v="2634"/>
    <n v="2"/>
    <x v="12"/>
    <x v="0"/>
    <d v="2018-10-20T12:51:10"/>
    <d v="2018-10-10T17:00:00"/>
    <x v="2"/>
    <x v="9"/>
    <n v="849069.99999952968"/>
    <n v="14151.166666658828"/>
    <n v="28302.333333317656"/>
    <n v="1"/>
    <s v="D528616_A"/>
    <s v="Closed"/>
    <x v="0"/>
  </r>
  <r>
    <s v="Marianna"/>
    <s v="CHIPOLA (15)"/>
    <x v="4"/>
    <x v="2635"/>
    <n v="1"/>
    <x v="12"/>
    <x v="0"/>
    <d v="2018-10-19T12:53:48"/>
    <d v="2018-10-10T17:00:00"/>
    <x v="2"/>
    <x v="9"/>
    <n v="762828.00000000279"/>
    <n v="12713.800000000047"/>
    <n v="12713.800000000047"/>
    <n v="1"/>
    <s v="D527772"/>
    <s v="Closed"/>
    <x v="0"/>
  </r>
  <r>
    <s v="Marianna"/>
    <s v="CHIPOLA (15)"/>
    <x v="3"/>
    <x v="2636"/>
    <n v="19"/>
    <x v="12"/>
    <x v="0"/>
    <d v="2018-10-20T12:53:19"/>
    <d v="2018-10-10T17:00:00"/>
    <x v="2"/>
    <x v="9"/>
    <n v="849198.99999951012"/>
    <n v="14153.316666658502"/>
    <n v="268913.01666651154"/>
    <n v="1"/>
    <s v="D527620_A"/>
    <s v="Closed"/>
    <x v="0"/>
  </r>
  <r>
    <s v="Marianna"/>
    <s v="CHIPOLA (15)"/>
    <x v="3"/>
    <x v="694"/>
    <n v="10"/>
    <x v="12"/>
    <x v="0"/>
    <d v="2018-10-20T12:53:19"/>
    <d v="2018-10-10T17:00:00"/>
    <x v="2"/>
    <x v="9"/>
    <n v="849198.99999951012"/>
    <n v="14153.316666658502"/>
    <n v="141533.16666658502"/>
    <n v="1"/>
    <s v="D527619_A"/>
    <s v="Closed"/>
    <x v="0"/>
  </r>
  <r>
    <s v="Marianna"/>
    <s v="CHIPOLA (15)"/>
    <x v="3"/>
    <x v="2637"/>
    <n v="2"/>
    <x v="12"/>
    <x v="0"/>
    <d v="2018-10-20T12:53:19"/>
    <d v="2018-10-10T17:00:00"/>
    <x v="2"/>
    <x v="9"/>
    <n v="849198.99999951012"/>
    <n v="14153.316666658502"/>
    <n v="28306.633333317004"/>
    <n v="1"/>
    <s v="D528705_A"/>
    <s v="Closed"/>
    <x v="0"/>
  </r>
  <r>
    <s v="Marianna"/>
    <s v="CHIPOLA (15)"/>
    <x v="3"/>
    <x v="2638"/>
    <n v="5"/>
    <x v="12"/>
    <x v="0"/>
    <d v="2018-10-20T12:53:19"/>
    <d v="2018-10-10T17:00:00"/>
    <x v="2"/>
    <x v="9"/>
    <n v="849198.99999951012"/>
    <n v="14153.316666658502"/>
    <n v="70766.58333329251"/>
    <n v="1"/>
    <s v="D527618_A"/>
    <s v="Closed"/>
    <x v="0"/>
  </r>
  <r>
    <s v="Marianna"/>
    <s v="CHIPOLA (15)"/>
    <x v="3"/>
    <x v="491"/>
    <n v="8"/>
    <x v="12"/>
    <x v="0"/>
    <d v="2018-10-20T12:53:19"/>
    <d v="2018-10-10T17:00:00"/>
    <x v="2"/>
    <x v="9"/>
    <n v="849198.99999951012"/>
    <n v="14153.316666658502"/>
    <n v="113226.53333326802"/>
    <n v="1"/>
    <s v="D527622_A"/>
    <s v="Closed"/>
    <x v="0"/>
  </r>
  <r>
    <s v="Marianna"/>
    <s v="CHIPOLA (15)"/>
    <x v="3"/>
    <x v="276"/>
    <n v="12"/>
    <x v="12"/>
    <x v="0"/>
    <d v="2018-10-20T12:53:19"/>
    <d v="2018-10-10T17:00:00"/>
    <x v="2"/>
    <x v="9"/>
    <n v="849198.99999951012"/>
    <n v="14153.316666658502"/>
    <n v="169839.79999990202"/>
    <n v="1"/>
    <s v="D527617_A"/>
    <s v="Closed"/>
    <x v="0"/>
  </r>
  <r>
    <s v="Marianna"/>
    <s v="CHIPOLA (15)"/>
    <x v="3"/>
    <x v="2128"/>
    <n v="36"/>
    <x v="12"/>
    <x v="0"/>
    <d v="2018-10-20T12:53:19"/>
    <d v="2018-10-10T17:00:00"/>
    <x v="2"/>
    <x v="9"/>
    <n v="849198.99999951012"/>
    <n v="14153.316666658502"/>
    <n v="509519.39999970607"/>
    <n v="1"/>
    <s v="D527621_A"/>
    <s v="Closed"/>
    <x v="0"/>
  </r>
  <r>
    <s v="Marianna"/>
    <s v="CHIPOLA (15)"/>
    <x v="4"/>
    <x v="1569"/>
    <n v="2"/>
    <x v="12"/>
    <x v="0"/>
    <d v="2018-10-19T12:56:07"/>
    <d v="2018-10-10T17:00:00"/>
    <x v="2"/>
    <x v="9"/>
    <n v="762966.99999980628"/>
    <n v="12716.116666663438"/>
    <n v="25432.233333326876"/>
    <n v="1"/>
    <s v="D527786"/>
    <s v="Closed"/>
    <x v="0"/>
  </r>
  <r>
    <s v="Marianna"/>
    <s v="CHIPOLA (15)"/>
    <x v="4"/>
    <x v="2639"/>
    <n v="4"/>
    <x v="12"/>
    <x v="0"/>
    <d v="2018-10-19T12:56:46"/>
    <d v="2018-10-10T17:00:00"/>
    <x v="2"/>
    <x v="9"/>
    <n v="763005.99999949336"/>
    <n v="12716.766666658223"/>
    <n v="50867.066666632891"/>
    <n v="1"/>
    <s v="D527770"/>
    <s v="Closed"/>
    <x v="0"/>
  </r>
  <r>
    <s v="Marianna"/>
    <s v="CHIPOLA (15)"/>
    <x v="4"/>
    <x v="2640"/>
    <n v="1"/>
    <x v="12"/>
    <x v="0"/>
    <d v="2018-10-19T13:05:52"/>
    <d v="2018-10-10T17:00:00"/>
    <x v="2"/>
    <x v="9"/>
    <n v="763551.99999951292"/>
    <n v="12725.866666658549"/>
    <n v="12725.866666658549"/>
    <n v="1"/>
    <s v="D527784"/>
    <s v="Closed"/>
    <x v="0"/>
  </r>
  <r>
    <s v="Marianna"/>
    <s v="CHIPOLA (15)"/>
    <x v="4"/>
    <x v="2641"/>
    <n v="2"/>
    <x v="12"/>
    <x v="0"/>
    <d v="2018-10-19T13:08:54"/>
    <d v="2018-10-10T17:00:00"/>
    <x v="2"/>
    <x v="9"/>
    <n v="763733.99999993853"/>
    <n v="12728.899999998976"/>
    <n v="25457.799999997951"/>
    <n v="1"/>
    <s v="D527781"/>
    <s v="Closed"/>
    <x v="0"/>
  </r>
  <r>
    <s v="Marianna"/>
    <s v="CHIPOLA (15)"/>
    <x v="4"/>
    <x v="2642"/>
    <n v="2"/>
    <x v="12"/>
    <x v="0"/>
    <d v="2018-10-19T13:10:13"/>
    <d v="2018-10-10T17:00:00"/>
    <x v="2"/>
    <x v="9"/>
    <n v="763812.99999954645"/>
    <n v="12730.216666659107"/>
    <n v="25460.433333318215"/>
    <n v="1"/>
    <s v="D527779"/>
    <s v="Closed"/>
    <x v="0"/>
  </r>
  <r>
    <s v="Marianna"/>
    <s v="CHIPOLA (15)"/>
    <x v="4"/>
    <x v="2643"/>
    <n v="2"/>
    <x v="12"/>
    <x v="0"/>
    <d v="2018-10-19T13:11:13"/>
    <d v="2018-10-10T17:00:00"/>
    <x v="2"/>
    <x v="9"/>
    <n v="763872.99999974202"/>
    <n v="12731.216666662367"/>
    <n v="25462.433333324734"/>
    <n v="1"/>
    <s v="D527778"/>
    <s v="Closed"/>
    <x v="0"/>
  </r>
  <r>
    <s v="Marianna"/>
    <s v="CHIPOLA (15)"/>
    <x v="4"/>
    <x v="2644"/>
    <n v="5"/>
    <x v="12"/>
    <x v="0"/>
    <d v="2018-10-19T13:12:36"/>
    <d v="2018-10-10T17:00:00"/>
    <x v="2"/>
    <x v="9"/>
    <n v="763955.99999965634"/>
    <n v="12732.599999994272"/>
    <n v="63662.999999971362"/>
    <n v="1"/>
    <s v="D527777"/>
    <s v="Closed"/>
    <x v="0"/>
  </r>
  <r>
    <s v="Marianna"/>
    <s v="CHIPOLA (15)"/>
    <x v="4"/>
    <x v="1124"/>
    <n v="2"/>
    <x v="12"/>
    <x v="0"/>
    <d v="2018-10-19T13:13:45"/>
    <d v="2018-10-10T17:00:00"/>
    <x v="2"/>
    <x v="9"/>
    <n v="764025.00000006985"/>
    <n v="12733.750000001164"/>
    <n v="25467.500000002328"/>
    <n v="1"/>
    <s v="D527782"/>
    <s v="Closed"/>
    <x v="0"/>
  </r>
  <r>
    <s v="Marianna"/>
    <s v="CHIPOLA (15)"/>
    <x v="4"/>
    <x v="2645"/>
    <n v="1"/>
    <x v="12"/>
    <x v="0"/>
    <d v="2018-10-19T13:14:37"/>
    <d v="2018-10-10T17:00:00"/>
    <x v="2"/>
    <x v="9"/>
    <n v="764076.99999965262"/>
    <n v="12734.616666660877"/>
    <n v="12734.616666660877"/>
    <n v="1"/>
    <s v="D527787"/>
    <s v="Closed"/>
    <x v="0"/>
  </r>
  <r>
    <s v="Marianna"/>
    <s v="CHIPOLA (15)"/>
    <x v="4"/>
    <x v="2646"/>
    <n v="1"/>
    <x v="12"/>
    <x v="0"/>
    <d v="2018-10-19T13:16:18"/>
    <d v="2018-10-10T17:00:00"/>
    <x v="2"/>
    <x v="9"/>
    <n v="764178.00000000279"/>
    <n v="12736.300000000047"/>
    <n v="12736.300000000047"/>
    <n v="1"/>
    <s v="D527757"/>
    <s v="Closed"/>
    <x v="0"/>
  </r>
  <r>
    <s v="Marianna"/>
    <s v="CHIPOLA (15)"/>
    <x v="4"/>
    <x v="2647"/>
    <n v="1"/>
    <x v="12"/>
    <x v="0"/>
    <d v="2018-10-19T13:20:14"/>
    <d v="2018-10-10T17:00:00"/>
    <x v="2"/>
    <x v="9"/>
    <n v="764413.99999985006"/>
    <n v="12740.233333330834"/>
    <n v="12740.233333330834"/>
    <n v="1"/>
    <s v="D527754"/>
    <s v="Closed"/>
    <x v="0"/>
  </r>
  <r>
    <s v="Marianna"/>
    <s v="CHIPOLA (15)"/>
    <x v="4"/>
    <x v="2648"/>
    <n v="1"/>
    <x v="12"/>
    <x v="0"/>
    <d v="2018-10-19T13:24:23"/>
    <d v="2018-10-10T17:00:00"/>
    <x v="2"/>
    <x v="9"/>
    <n v="764662.99999959301"/>
    <n v="12744.38333332655"/>
    <n v="12744.38333332655"/>
    <n v="1"/>
    <s v="D527769"/>
    <s v="Closed"/>
    <x v="0"/>
  </r>
  <r>
    <s v="Marianna"/>
    <s v="CHIPOLA (15)"/>
    <x v="4"/>
    <x v="2649"/>
    <n v="1"/>
    <x v="12"/>
    <x v="0"/>
    <d v="2018-10-19T13:25:32"/>
    <d v="2018-10-10T17:00:00"/>
    <x v="2"/>
    <x v="9"/>
    <n v="764732.00000000652"/>
    <n v="12745.533333333442"/>
    <n v="12745.533333333442"/>
    <n v="1"/>
    <s v="D527768"/>
    <s v="Closed"/>
    <x v="0"/>
  </r>
  <r>
    <s v="Marianna"/>
    <s v="CAVERNS ROAD (11)"/>
    <x v="9"/>
    <x v="2650"/>
    <n v="4"/>
    <x v="12"/>
    <x v="0"/>
    <d v="2018-10-23T13:47:46"/>
    <d v="2018-10-10T17:00:00"/>
    <x v="2"/>
    <x v="9"/>
    <n v="1111666.0000000382"/>
    <n v="18527.766666667303"/>
    <n v="74111.066666669212"/>
    <n v="1"/>
    <s v="D529283"/>
    <s v="Closed"/>
    <x v="0"/>
  </r>
  <r>
    <s v="Marianna"/>
    <s v="CAVERNS ROAD (11)"/>
    <x v="9"/>
    <x v="2651"/>
    <n v="1"/>
    <x v="12"/>
    <x v="0"/>
    <d v="2018-10-23T13:50:41"/>
    <d v="2018-10-10T17:00:00"/>
    <x v="2"/>
    <x v="9"/>
    <n v="1111841.0000000848"/>
    <n v="18530.683333334746"/>
    <n v="18530.683333334746"/>
    <n v="1"/>
    <s v="D529288"/>
    <s v="Closed"/>
    <x v="0"/>
  </r>
  <r>
    <s v="Marianna"/>
    <s v="MARIANNA (14)"/>
    <x v="10"/>
    <x v="2652"/>
    <n v="3"/>
    <x v="12"/>
    <x v="0"/>
    <d v="2018-10-23T13:52:11"/>
    <d v="2018-10-10T17:00:00"/>
    <x v="2"/>
    <x v="9"/>
    <n v="1111930.9999997495"/>
    <n v="18532.183333329158"/>
    <n v="55596.549999987474"/>
    <n v="1"/>
    <s v="D528411"/>
    <s v="Closed"/>
    <x v="0"/>
  </r>
  <r>
    <s v="Marianna"/>
    <s v="MARIANNA (14)"/>
    <x v="10"/>
    <x v="2653"/>
    <n v="5"/>
    <x v="12"/>
    <x v="0"/>
    <d v="2018-10-23T13:56:57"/>
    <d v="2018-10-10T17:00:00"/>
    <x v="2"/>
    <x v="9"/>
    <n v="1112216.9999999693"/>
    <n v="18536.949999999488"/>
    <n v="92684.749999997439"/>
    <n v="1"/>
    <s v="D527688"/>
    <s v="Closed"/>
    <x v="0"/>
  </r>
  <r>
    <s v="Marianna"/>
    <s v="MARIANNA (14)"/>
    <x v="10"/>
    <x v="2654"/>
    <n v="1"/>
    <x v="12"/>
    <x v="0"/>
    <d v="2018-10-23T14:01:37"/>
    <d v="2018-10-10T17:00:00"/>
    <x v="2"/>
    <x v="9"/>
    <n v="1112497.0000000438"/>
    <n v="18541.616666667396"/>
    <n v="18541.616666667396"/>
    <n v="1"/>
    <s v="D527687"/>
    <s v="Closed"/>
    <x v="0"/>
  </r>
  <r>
    <s v="Marianna"/>
    <s v="MARIANNA (14)"/>
    <x v="10"/>
    <x v="738"/>
    <n v="3"/>
    <x v="12"/>
    <x v="0"/>
    <d v="2018-10-23T14:04:50"/>
    <d v="2018-10-10T17:00:00"/>
    <x v="2"/>
    <x v="9"/>
    <n v="1112689.9999998976"/>
    <n v="18544.833333331626"/>
    <n v="55634.499999994878"/>
    <n v="1"/>
    <s v="D527686"/>
    <s v="Closed"/>
    <x v="0"/>
  </r>
  <r>
    <s v="Marianna"/>
    <s v="MARIANNA (14)"/>
    <x v="10"/>
    <x v="2655"/>
    <n v="1"/>
    <x v="12"/>
    <x v="0"/>
    <d v="2018-10-23T14:08:03"/>
    <d v="2018-10-10T17:00:00"/>
    <x v="2"/>
    <x v="9"/>
    <n v="1112882.9999997513"/>
    <n v="18548.049999995856"/>
    <n v="18548.049999995856"/>
    <n v="1"/>
    <s v="D528323"/>
    <s v="Closed"/>
    <x v="0"/>
  </r>
  <r>
    <s v="Marianna"/>
    <s v="MARIANNA (14)"/>
    <x v="15"/>
    <x v="2656"/>
    <n v="1"/>
    <x v="12"/>
    <x v="0"/>
    <d v="2018-10-23T11:22:00"/>
    <d v="2018-10-10T17:00:00"/>
    <x v="2"/>
    <x v="9"/>
    <n v="1102919.9999999022"/>
    <n v="18381.99999999837"/>
    <n v="18381.99999999837"/>
    <n v="1"/>
    <s v="C529119"/>
    <s v="Closed"/>
    <x v="0"/>
  </r>
  <r>
    <s v="Marianna"/>
    <s v="MARIANNA (14)"/>
    <x v="10"/>
    <x v="2657"/>
    <n v="1"/>
    <x v="12"/>
    <x v="0"/>
    <d v="2018-10-23T14:11:56"/>
    <d v="2018-10-10T17:00:00"/>
    <x v="2"/>
    <x v="9"/>
    <n v="1113115.999999526"/>
    <n v="18551.933333325433"/>
    <n v="18551.933333325433"/>
    <n v="1"/>
    <s v="D528297"/>
    <s v="Closed"/>
    <x v="0"/>
  </r>
  <r>
    <s v="Marianna"/>
    <s v="MARIANNA (14)"/>
    <x v="10"/>
    <x v="2658"/>
    <n v="1"/>
    <x v="12"/>
    <x v="0"/>
    <d v="2018-10-23T14:20:58"/>
    <d v="2018-10-10T17:00:00"/>
    <x v="2"/>
    <x v="9"/>
    <n v="1113657.9999998678"/>
    <n v="18560.966666664463"/>
    <n v="18560.966666664463"/>
    <n v="1"/>
    <s v="D528291"/>
    <s v="Closed"/>
    <x v="0"/>
  </r>
  <r>
    <s v="Marianna"/>
    <s v="MARIANNA (14)"/>
    <x v="10"/>
    <x v="500"/>
    <n v="7"/>
    <x v="12"/>
    <x v="0"/>
    <d v="2018-10-23T14:24:20"/>
    <d v="2018-10-10T17:00:00"/>
    <x v="2"/>
    <x v="9"/>
    <n v="1113859.9999999395"/>
    <n v="18564.333333332324"/>
    <n v="129950.33333332627"/>
    <n v="1"/>
    <s v="D528281"/>
    <s v="Closed"/>
    <x v="0"/>
  </r>
  <r>
    <s v="Marianna"/>
    <s v="MARIANNA (14)"/>
    <x v="10"/>
    <x v="2659"/>
    <n v="1"/>
    <x v="12"/>
    <x v="0"/>
    <d v="2018-10-23T14:26:16"/>
    <d v="2018-10-10T17:00:00"/>
    <x v="2"/>
    <x v="9"/>
    <n v="1113976.0000000242"/>
    <n v="18566.26666666707"/>
    <n v="18566.26666666707"/>
    <n v="1"/>
    <s v="D528294"/>
    <s v="Closed"/>
    <x v="0"/>
  </r>
  <r>
    <s v="Marianna"/>
    <s v="MARIANNA (14)"/>
    <x v="10"/>
    <x v="2660"/>
    <n v="1"/>
    <x v="12"/>
    <x v="0"/>
    <d v="2018-10-23T14:28:23"/>
    <d v="2018-10-10T17:00:00"/>
    <x v="2"/>
    <x v="9"/>
    <n v="1114102.9999995371"/>
    <n v="18568.383333325619"/>
    <n v="18568.383333325619"/>
    <n v="1"/>
    <s v="D528288"/>
    <s v="Closed"/>
    <x v="0"/>
  </r>
  <r>
    <s v="Marianna"/>
    <s v="MARIANNA (14)"/>
    <x v="10"/>
    <x v="2661"/>
    <n v="1"/>
    <x v="12"/>
    <x v="0"/>
    <d v="2018-10-23T14:30:00"/>
    <d v="2018-10-10T17:00:00"/>
    <x v="2"/>
    <x v="9"/>
    <n v="1114199.9999995809"/>
    <n v="18569.999999993015"/>
    <n v="18569.999999993015"/>
    <n v="1"/>
    <s v="D528278"/>
    <s v="Closed"/>
    <x v="0"/>
  </r>
  <r>
    <s v="Marianna"/>
    <s v="ALTHA (12)"/>
    <x v="7"/>
    <x v="1646"/>
    <n v="9"/>
    <x v="12"/>
    <x v="0"/>
    <d v="2018-10-23T14:41:06"/>
    <d v="2018-10-10T17:00:00"/>
    <x v="2"/>
    <x v="9"/>
    <n v="1114865.9999999916"/>
    <n v="18581.09999999986"/>
    <n v="167229.89999999874"/>
    <n v="1"/>
    <s v="D527963"/>
    <s v="Closed"/>
    <x v="0"/>
  </r>
  <r>
    <s v="Marianna"/>
    <s v="MARIANNA (14)"/>
    <x v="10"/>
    <x v="2662"/>
    <n v="4"/>
    <x v="12"/>
    <x v="0"/>
    <d v="2018-10-23T14:44:21"/>
    <d v="2018-10-10T17:00:00"/>
    <x v="2"/>
    <x v="9"/>
    <n v="1115060.9999996843"/>
    <n v="18584.349999994738"/>
    <n v="74337.399999978952"/>
    <n v="1"/>
    <s v="D528239"/>
    <s v="Closed"/>
    <x v="0"/>
  </r>
  <r>
    <s v="Marianna"/>
    <s v="CHIPOLA (15)"/>
    <x v="1"/>
    <x v="2663"/>
    <n v="2"/>
    <x v="12"/>
    <x v="0"/>
    <d v="2018-10-20T14:45:49"/>
    <d v="2018-10-10T17:00:00"/>
    <x v="2"/>
    <x v="9"/>
    <n v="855948.99999951012"/>
    <n v="14265.816666658502"/>
    <n v="28531.633333317004"/>
    <n v="1"/>
    <s v="D527580"/>
    <s v="Closed"/>
    <x v="0"/>
  </r>
  <r>
    <s v="Marianna"/>
    <s v="MARIANNA (14)"/>
    <x v="10"/>
    <x v="2664"/>
    <n v="1"/>
    <x v="12"/>
    <x v="0"/>
    <d v="2018-10-23T14:45:25"/>
    <d v="2018-10-10T17:00:00"/>
    <x v="2"/>
    <x v="9"/>
    <n v="1115124.9999995576"/>
    <n v="18585.416666659294"/>
    <n v="18585.416666659294"/>
    <n v="1"/>
    <s v="D528320"/>
    <s v="Closed"/>
    <x v="0"/>
  </r>
  <r>
    <s v="Marianna"/>
    <s v="MARIANNA (14)"/>
    <x v="10"/>
    <x v="2665"/>
    <n v="2"/>
    <x v="12"/>
    <x v="0"/>
    <d v="2018-10-23T14:46:22"/>
    <d v="2018-10-10T17:00:00"/>
    <x v="2"/>
    <x v="9"/>
    <n v="1115181.9999996806"/>
    <n v="18586.366666661343"/>
    <n v="37172.733333322685"/>
    <n v="1"/>
    <s v="D528238"/>
    <s v="Closed"/>
    <x v="0"/>
  </r>
  <r>
    <s v="Marianna"/>
    <s v="MARIANNA (14)"/>
    <x v="10"/>
    <x v="179"/>
    <n v="2"/>
    <x v="12"/>
    <x v="0"/>
    <d v="2018-10-23T14:48:27"/>
    <d v="2018-10-10T17:00:00"/>
    <x v="2"/>
    <x v="9"/>
    <n v="1115306.9999999832"/>
    <n v="18588.449999999721"/>
    <n v="37176.899999999441"/>
    <n v="1"/>
    <s v="D528237"/>
    <s v="Closed"/>
    <x v="0"/>
  </r>
  <r>
    <s v="Marianna"/>
    <s v="MARIANNA (14)"/>
    <x v="10"/>
    <x v="2666"/>
    <n v="1"/>
    <x v="12"/>
    <x v="0"/>
    <d v="2018-10-23T14:49:18"/>
    <d v="2018-10-10T17:00:00"/>
    <x v="2"/>
    <x v="9"/>
    <n v="1115357.9999999609"/>
    <n v="18589.299999999348"/>
    <n v="18589.299999999348"/>
    <n v="1"/>
    <s v="D528319"/>
    <s v="Closed"/>
    <x v="0"/>
  </r>
  <r>
    <s v="Marianna"/>
    <s v="MARIANNA (14)"/>
    <x v="10"/>
    <x v="2667"/>
    <n v="2"/>
    <x v="12"/>
    <x v="0"/>
    <d v="2018-10-23T14:51:43"/>
    <d v="2018-10-10T17:00:00"/>
    <x v="2"/>
    <x v="9"/>
    <n v="1115502.9999999097"/>
    <n v="18591.716666665161"/>
    <n v="37183.433333330322"/>
    <n v="1"/>
    <s v="D528236"/>
    <s v="Closed"/>
    <x v="0"/>
  </r>
  <r>
    <s v="Marianna"/>
    <s v="ALTHA (12)"/>
    <x v="7"/>
    <x v="2668"/>
    <n v="13"/>
    <x v="12"/>
    <x v="0"/>
    <d v="2018-10-23T14:51:00"/>
    <d v="2018-10-10T17:00:00"/>
    <x v="2"/>
    <x v="9"/>
    <n v="1115459.9999999162"/>
    <n v="18590.999999998603"/>
    <n v="241682.99999998184"/>
    <n v="1"/>
    <s v="D527988"/>
    <s v="Closed"/>
    <x v="0"/>
  </r>
  <r>
    <s v="Marianna"/>
    <s v="ALTHA (12)"/>
    <x v="7"/>
    <x v="1595"/>
    <n v="22"/>
    <x v="12"/>
    <x v="0"/>
    <d v="2018-10-23T14:52:16"/>
    <d v="2018-10-10T17:00:00"/>
    <x v="2"/>
    <x v="9"/>
    <n v="1115536.0000000801"/>
    <n v="18592.266666668002"/>
    <n v="409029.86666669603"/>
    <n v="1"/>
    <s v="D527959"/>
    <s v="Closed"/>
    <x v="0"/>
  </r>
  <r>
    <s v="Marianna"/>
    <s v="ALTHA (12)"/>
    <x v="7"/>
    <x v="2669"/>
    <n v="2"/>
    <x v="12"/>
    <x v="0"/>
    <d v="2018-10-23T14:52:29"/>
    <d v="2018-10-10T17:00:00"/>
    <x v="2"/>
    <x v="9"/>
    <n v="1115548.9999999758"/>
    <n v="18592.48333333293"/>
    <n v="37184.96666666586"/>
    <n v="1"/>
    <s v="D527968"/>
    <s v="Closed"/>
    <x v="0"/>
  </r>
  <r>
    <s v="Marianna"/>
    <s v="CHIPOLA (15)"/>
    <x v="4"/>
    <x v="4"/>
    <n v="12"/>
    <x v="12"/>
    <x v="0"/>
    <d v="2018-10-17T14:53:00"/>
    <d v="2018-10-10T17:00:00"/>
    <x v="2"/>
    <x v="9"/>
    <n v="597179.99999967869"/>
    <n v="9952.9999999946449"/>
    <n v="119435.99999993574"/>
    <n v="1"/>
    <s v="D527819_A"/>
    <s v="Closed"/>
    <x v="0"/>
  </r>
  <r>
    <s v="Marianna"/>
    <s v="ALTHA (12)"/>
    <x v="7"/>
    <x v="2159"/>
    <n v="5"/>
    <x v="12"/>
    <x v="0"/>
    <d v="2018-10-23T14:54:31"/>
    <d v="2018-10-10T17:00:00"/>
    <x v="2"/>
    <x v="9"/>
    <n v="1115670.9999995772"/>
    <n v="18594.51666665962"/>
    <n v="92972.583333298098"/>
    <n v="1"/>
    <s v="D527975"/>
    <s v="Closed"/>
    <x v="0"/>
  </r>
  <r>
    <s v="Marianna"/>
    <s v="MARIANNA (14)"/>
    <x v="10"/>
    <x v="2670"/>
    <n v="1"/>
    <x v="12"/>
    <x v="0"/>
    <d v="2018-10-23T14:55:54"/>
    <d v="2018-10-10T17:00:00"/>
    <x v="2"/>
    <x v="9"/>
    <n v="1115753.9999994915"/>
    <n v="18595.899999991525"/>
    <n v="18595.899999991525"/>
    <n v="1"/>
    <s v="D528318"/>
    <s v="Closed"/>
    <x v="0"/>
  </r>
  <r>
    <s v="Marianna"/>
    <s v="ALTHA (12)"/>
    <x v="7"/>
    <x v="2671"/>
    <n v="20"/>
    <x v="12"/>
    <x v="0"/>
    <d v="2018-10-23T14:57:36"/>
    <d v="2018-10-10T17:00:00"/>
    <x v="2"/>
    <x v="9"/>
    <n v="1115856.0000000754"/>
    <n v="18597.600000001257"/>
    <n v="371952.00000002515"/>
    <n v="1"/>
    <s v="D527971"/>
    <s v="Closed"/>
    <x v="0"/>
  </r>
  <r>
    <s v="Marianna"/>
    <s v="MARIANNA (14)"/>
    <x v="10"/>
    <x v="2672"/>
    <n v="1"/>
    <x v="12"/>
    <x v="0"/>
    <d v="2018-10-23T14:59:21"/>
    <d v="2018-10-10T17:00:00"/>
    <x v="2"/>
    <x v="9"/>
    <n v="1115961.0000001034"/>
    <n v="18599.350000001723"/>
    <n v="18599.350000001723"/>
    <n v="1"/>
    <s v="D528233"/>
    <s v="Closed"/>
    <x v="0"/>
  </r>
  <r>
    <s v="Marianna"/>
    <s v="ALTHA (12)"/>
    <x v="7"/>
    <x v="2673"/>
    <n v="6"/>
    <x v="12"/>
    <x v="0"/>
    <d v="2018-10-23T15:00:52"/>
    <d v="2018-10-10T17:00:00"/>
    <x v="2"/>
    <x v="9"/>
    <n v="1116052.0000000019"/>
    <n v="18600.866666666698"/>
    <n v="111605.20000000019"/>
    <n v="1"/>
    <s v="D527979"/>
    <s v="Closed"/>
    <x v="0"/>
  </r>
  <r>
    <s v="Marianna"/>
    <s v="CHIPOLA (15)"/>
    <x v="4"/>
    <x v="1843"/>
    <n v="1"/>
    <x v="12"/>
    <x v="0"/>
    <d v="2018-10-17T15:00:00"/>
    <d v="2018-10-10T17:00:00"/>
    <x v="2"/>
    <x v="9"/>
    <n v="597599.99999979045"/>
    <n v="9959.9999999965075"/>
    <n v="9959.9999999965075"/>
    <n v="1"/>
    <s v="D527827_A"/>
    <s v="Closed"/>
    <x v="0"/>
  </r>
  <r>
    <s v="Marianna"/>
    <s v="ALTHA (12)"/>
    <x v="7"/>
    <x v="2674"/>
    <n v="14"/>
    <x v="12"/>
    <x v="0"/>
    <d v="2018-10-23T15:00:18"/>
    <d v="2018-10-10T17:00:00"/>
    <x v="2"/>
    <x v="9"/>
    <n v="1116017.9999995977"/>
    <n v="18600.299999993294"/>
    <n v="260404.19999990612"/>
    <n v="1"/>
    <s v="D527985"/>
    <s v="Closed"/>
    <x v="0"/>
  </r>
  <r>
    <s v="Marianna"/>
    <s v="CHIPOLA (15)"/>
    <x v="4"/>
    <x v="2675"/>
    <n v="2"/>
    <x v="12"/>
    <x v="0"/>
    <d v="2018-10-17T15:00:00"/>
    <d v="2018-10-10T17:00:00"/>
    <x v="2"/>
    <x v="9"/>
    <n v="597599.99999979045"/>
    <n v="9959.9999999965075"/>
    <n v="19919.999999993015"/>
    <n v="1"/>
    <s v="D527828_A"/>
    <s v="Closed"/>
    <x v="0"/>
  </r>
  <r>
    <s v="Marianna"/>
    <s v="ALTHA (12)"/>
    <x v="7"/>
    <x v="2676"/>
    <n v="1"/>
    <x v="12"/>
    <x v="0"/>
    <d v="2018-10-23T15:01:36"/>
    <d v="2018-10-10T17:00:00"/>
    <x v="2"/>
    <x v="9"/>
    <n v="1116095.9999996005"/>
    <n v="18601.599999993341"/>
    <n v="18601.599999993341"/>
    <n v="1"/>
    <s v="D527987"/>
    <s v="Closed"/>
    <x v="0"/>
  </r>
  <r>
    <s v="Marianna"/>
    <s v="CHIPOLA (15)"/>
    <x v="1"/>
    <x v="2677"/>
    <n v="1"/>
    <x v="12"/>
    <x v="0"/>
    <d v="2018-10-19T15:01:38"/>
    <d v="2018-10-10T17:00:00"/>
    <x v="2"/>
    <x v="9"/>
    <n v="770498.00000006799"/>
    <n v="12841.633333334466"/>
    <n v="12841.633333334466"/>
    <n v="1"/>
    <s v="D527633_A"/>
    <s v="Closed"/>
    <x v="0"/>
  </r>
  <r>
    <s v="Marianna"/>
    <s v="MARIANNA (14)"/>
    <x v="10"/>
    <x v="2678"/>
    <n v="1"/>
    <x v="12"/>
    <x v="0"/>
    <d v="2018-10-23T15:05:18"/>
    <d v="2018-10-10T17:00:00"/>
    <x v="2"/>
    <x v="9"/>
    <n v="1116317.9999999469"/>
    <n v="18605.299999999115"/>
    <n v="18605.299999999115"/>
    <n v="1"/>
    <s v="D528321"/>
    <s v="Closed"/>
    <x v="0"/>
  </r>
  <r>
    <s v="Marianna"/>
    <s v="MARIANNA (14)"/>
    <x v="10"/>
    <x v="2507"/>
    <n v="7"/>
    <x v="12"/>
    <x v="0"/>
    <d v="2018-10-23T15:07:10"/>
    <d v="2018-10-10T17:00:00"/>
    <x v="2"/>
    <x v="9"/>
    <n v="1116429.9999997253"/>
    <n v="18607.166666662088"/>
    <n v="130250.16666663461"/>
    <n v="1"/>
    <s v="D528229"/>
    <s v="Closed"/>
    <x v="0"/>
  </r>
  <r>
    <s v="Marianna"/>
    <s v="ALTHA (12)"/>
    <x v="7"/>
    <x v="2679"/>
    <n v="2"/>
    <x v="12"/>
    <x v="0"/>
    <d v="2018-10-23T15:09:46"/>
    <d v="2018-10-10T17:00:00"/>
    <x v="2"/>
    <x v="9"/>
    <n v="1116585.9999997308"/>
    <n v="18609.766666662181"/>
    <n v="37219.533333324362"/>
    <n v="1"/>
    <s v="D527984_B"/>
    <s v="Closed"/>
    <x v="0"/>
  </r>
  <r>
    <s v="Marianna"/>
    <s v="MARIANNA (14)"/>
    <x v="10"/>
    <x v="2146"/>
    <n v="2"/>
    <x v="12"/>
    <x v="0"/>
    <d v="2018-10-23T15:09:01"/>
    <d v="2018-10-10T17:00:00"/>
    <x v="2"/>
    <x v="9"/>
    <n v="1116540.9999998985"/>
    <n v="18609.016666664975"/>
    <n v="37218.03333332995"/>
    <n v="1"/>
    <s v="D528228"/>
    <s v="Closed"/>
    <x v="0"/>
  </r>
  <r>
    <s v="Marianna"/>
    <s v="MARIANNA (14)"/>
    <x v="10"/>
    <x v="2680"/>
    <n v="2"/>
    <x v="12"/>
    <x v="0"/>
    <d v="2018-10-23T15:10:02"/>
    <d v="2018-10-10T17:00:00"/>
    <x v="2"/>
    <x v="9"/>
    <n v="1116601.9999996992"/>
    <n v="18610.03333332832"/>
    <n v="37220.066666656639"/>
    <n v="1"/>
    <s v="D528227"/>
    <s v="Closed"/>
    <x v="0"/>
  </r>
  <r>
    <s v="Marianna"/>
    <s v="ALTHA (12)"/>
    <x v="7"/>
    <x v="2681"/>
    <n v="1"/>
    <x v="12"/>
    <x v="0"/>
    <d v="2018-10-23T15:11:00"/>
    <d v="2018-10-10T17:00:00"/>
    <x v="2"/>
    <x v="9"/>
    <n v="1116660.0000000559"/>
    <n v="18611.000000000931"/>
    <n v="18611.000000000931"/>
    <n v="1"/>
    <s v="D527983_B"/>
    <s v="Closed"/>
    <x v="0"/>
  </r>
  <r>
    <s v="Marianna"/>
    <s v="MARIANNA (14)"/>
    <x v="10"/>
    <x v="2682"/>
    <n v="1"/>
    <x v="12"/>
    <x v="0"/>
    <d v="2018-10-23T15:14:38"/>
    <d v="2018-10-10T17:00:00"/>
    <x v="2"/>
    <x v="9"/>
    <n v="1116878.0000000959"/>
    <n v="18614.633333334932"/>
    <n v="18614.633333334932"/>
    <n v="1"/>
    <s v="D528222"/>
    <s v="Closed"/>
    <x v="0"/>
  </r>
  <r>
    <s v="Marianna"/>
    <s v="ALTHA (12)"/>
    <x v="7"/>
    <x v="2683"/>
    <n v="1"/>
    <x v="12"/>
    <x v="0"/>
    <d v="2018-10-23T15:15:48"/>
    <d v="2018-10-10T17:00:00"/>
    <x v="2"/>
    <x v="9"/>
    <n v="1116947.9999994859"/>
    <n v="18615.799999991432"/>
    <n v="18615.799999991432"/>
    <n v="1"/>
    <s v="D527982"/>
    <s v="Closed"/>
    <x v="0"/>
  </r>
  <r>
    <s v="Marianna"/>
    <s v="ALTHA (12)"/>
    <x v="7"/>
    <x v="2684"/>
    <n v="1"/>
    <x v="12"/>
    <x v="0"/>
    <d v="2018-10-23T15:15:23"/>
    <d v="2018-10-10T17:00:00"/>
    <x v="2"/>
    <x v="9"/>
    <n v="1116922.9999999283"/>
    <n v="18615.383333332138"/>
    <n v="18615.383333332138"/>
    <n v="1"/>
    <s v="D527981"/>
    <s v="Closed"/>
    <x v="0"/>
  </r>
  <r>
    <s v="Marianna"/>
    <s v="MARIANNA (14)"/>
    <x v="10"/>
    <x v="2685"/>
    <n v="2"/>
    <x v="12"/>
    <x v="0"/>
    <d v="2018-10-23T15:16:27"/>
    <d v="2018-10-10T17:00:00"/>
    <x v="2"/>
    <x v="9"/>
    <n v="1116986.9999998016"/>
    <n v="18616.449999996694"/>
    <n v="37232.899999993388"/>
    <n v="1"/>
    <s v="D528221"/>
    <s v="Closed"/>
    <x v="0"/>
  </r>
  <r>
    <s v="Marianna"/>
    <s v="CHIPOLA (15)"/>
    <x v="1"/>
    <x v="2686"/>
    <n v="7"/>
    <x v="12"/>
    <x v="0"/>
    <d v="2018-10-19T15:16:43"/>
    <d v="2018-10-10T17:00:00"/>
    <x v="2"/>
    <x v="9"/>
    <n v="771402.99999976996"/>
    <n v="12856.716666662833"/>
    <n v="89997.016666639829"/>
    <n v="1"/>
    <s v="D527632"/>
    <s v="Closed"/>
    <x v="0"/>
  </r>
  <r>
    <s v="Marianna"/>
    <s v="CHIPOLA (15)"/>
    <x v="4"/>
    <x v="751"/>
    <n v="6"/>
    <x v="12"/>
    <x v="0"/>
    <d v="2018-10-17T15:16:00"/>
    <d v="2018-10-10T17:00:00"/>
    <x v="2"/>
    <x v="9"/>
    <n v="598559.99999977648"/>
    <n v="9975.9999999962747"/>
    <n v="59855.999999977648"/>
    <n v="1"/>
    <s v="D527837_A"/>
    <s v="Closed"/>
    <x v="0"/>
  </r>
  <r>
    <s v="Marianna"/>
    <s v="MARIANNA (14)"/>
    <x v="10"/>
    <x v="2687"/>
    <n v="2"/>
    <x v="12"/>
    <x v="0"/>
    <d v="2018-10-23T15:17:56"/>
    <d v="2018-10-10T17:00:00"/>
    <x v="2"/>
    <x v="9"/>
    <n v="1117075.9999998612"/>
    <n v="18617.933333331021"/>
    <n v="37235.866666662041"/>
    <n v="1"/>
    <s v="D528230"/>
    <s v="Closed"/>
    <x v="0"/>
  </r>
  <r>
    <s v="Marianna"/>
    <s v="CHIPOLA (15)"/>
    <x v="4"/>
    <x v="2688"/>
    <n v="2"/>
    <x v="12"/>
    <x v="0"/>
    <d v="2018-10-17T15:18:00"/>
    <d v="2018-10-10T17:00:00"/>
    <x v="2"/>
    <x v="9"/>
    <n v="598679.999999539"/>
    <n v="9977.9999999923166"/>
    <n v="19955.999999984633"/>
    <n v="1"/>
    <s v="D527841_A"/>
    <s v="Closed"/>
    <x v="0"/>
  </r>
  <r>
    <s v="Marianna"/>
    <s v="MARIANNA (14)"/>
    <x v="10"/>
    <x v="2689"/>
    <n v="2"/>
    <x v="12"/>
    <x v="0"/>
    <d v="2018-10-23T15:18:40"/>
    <d v="2018-10-10T17:00:00"/>
    <x v="2"/>
    <x v="9"/>
    <n v="1117120.0000000885"/>
    <n v="18618.666666668141"/>
    <n v="37237.333333336283"/>
    <n v="1"/>
    <s v="D528219"/>
    <s v="Closed"/>
    <x v="0"/>
  </r>
  <r>
    <s v="Marianna"/>
    <s v="ALTHA (12)"/>
    <x v="7"/>
    <x v="2690"/>
    <n v="1"/>
    <x v="12"/>
    <x v="0"/>
    <d v="2018-10-23T15:18:44"/>
    <d v="2018-10-10T17:00:00"/>
    <x v="2"/>
    <x v="9"/>
    <n v="1117123.9999997662"/>
    <n v="18618.733333329437"/>
    <n v="18618.733333329437"/>
    <n v="1"/>
    <s v="D527974"/>
    <s v="Closed"/>
    <x v="0"/>
  </r>
  <r>
    <s v="Marianna"/>
    <s v="ALTHA (12)"/>
    <x v="7"/>
    <x v="517"/>
    <n v="15"/>
    <x v="12"/>
    <x v="0"/>
    <d v="2018-10-23T15:20:17"/>
    <d v="2018-10-10T17:00:00"/>
    <x v="2"/>
    <x v="9"/>
    <n v="1117216.9999995036"/>
    <n v="18620.28333332506"/>
    <n v="279304.2499998759"/>
    <n v="1"/>
    <s v="D527952"/>
    <s v="Closed"/>
    <x v="0"/>
  </r>
  <r>
    <s v="Marianna"/>
    <s v="MARIANNA (14)"/>
    <x v="10"/>
    <x v="2691"/>
    <n v="1"/>
    <x v="12"/>
    <x v="0"/>
    <d v="2018-10-23T15:21:27"/>
    <d v="2018-10-10T17:00:00"/>
    <x v="2"/>
    <x v="9"/>
    <n v="1117286.9999995222"/>
    <n v="18621.449999992037"/>
    <n v="18621.449999992037"/>
    <n v="1"/>
    <s v="D528218"/>
    <s v="Closed"/>
    <x v="0"/>
  </r>
  <r>
    <s v="Marianna"/>
    <s v="ALTHA (12)"/>
    <x v="7"/>
    <x v="2692"/>
    <n v="3"/>
    <x v="12"/>
    <x v="0"/>
    <d v="2018-10-23T15:24:01"/>
    <d v="2018-10-10T17:00:00"/>
    <x v="2"/>
    <x v="9"/>
    <n v="1117440.9999996889"/>
    <n v="18624.016666661482"/>
    <n v="55872.049999984447"/>
    <n v="1"/>
    <s v="D527953"/>
    <s v="Closed"/>
    <x v="0"/>
  </r>
  <r>
    <s v="Marianna"/>
    <s v="CHIPOLA (15)"/>
    <x v="4"/>
    <x v="2693"/>
    <n v="1"/>
    <x v="12"/>
    <x v="0"/>
    <d v="2018-10-17T15:24:00"/>
    <d v="2018-10-10T17:00:00"/>
    <x v="2"/>
    <x v="9"/>
    <n v="599040.00000008382"/>
    <n v="9984.000000001397"/>
    <n v="9984.000000001397"/>
    <n v="1"/>
    <s v="D527854_A"/>
    <s v="Closed"/>
    <x v="0"/>
  </r>
  <r>
    <s v="Marianna"/>
    <s v="MARIANNA (14)"/>
    <x v="10"/>
    <x v="2694"/>
    <n v="2"/>
    <x v="12"/>
    <x v="0"/>
    <d v="2018-10-23T15:25:57"/>
    <d v="2018-10-10T17:00:00"/>
    <x v="2"/>
    <x v="9"/>
    <n v="1117556.9999997737"/>
    <n v="18625.949999996228"/>
    <n v="37251.899999992456"/>
    <n v="1"/>
    <s v="D528208"/>
    <s v="Closed"/>
    <x v="0"/>
  </r>
  <r>
    <s v="Marianna"/>
    <s v="CHIPOLA (15)"/>
    <x v="4"/>
    <x v="1138"/>
    <n v="1"/>
    <x v="12"/>
    <x v="0"/>
    <d v="2018-10-17T15:26:00"/>
    <d v="2018-10-10T17:00:00"/>
    <x v="2"/>
    <x v="9"/>
    <n v="599159.99999984633"/>
    <n v="9985.9999999974389"/>
    <n v="9985.9999999974389"/>
    <n v="1"/>
    <s v="D527856_A"/>
    <s v="Closed"/>
    <x v="0"/>
  </r>
  <r>
    <s v="Marianna"/>
    <s v="CHIPOLA (15)"/>
    <x v="4"/>
    <x v="592"/>
    <n v="2"/>
    <x v="12"/>
    <x v="0"/>
    <d v="2018-10-17T15:26:00"/>
    <d v="2018-10-10T17:00:00"/>
    <x v="2"/>
    <x v="9"/>
    <n v="599159.99999984633"/>
    <n v="9985.9999999974389"/>
    <n v="19971.999999994878"/>
    <n v="1"/>
    <s v="D527855_A"/>
    <s v="Closed"/>
    <x v="0"/>
  </r>
  <r>
    <s v="Marianna"/>
    <s v="CHIPOLA (15)"/>
    <x v="4"/>
    <x v="2695"/>
    <n v="2"/>
    <x v="12"/>
    <x v="0"/>
    <d v="2018-10-17T15:28:00"/>
    <d v="2018-10-10T17:00:00"/>
    <x v="2"/>
    <x v="9"/>
    <n v="599279.99999960884"/>
    <n v="9987.9999999934807"/>
    <n v="19975.999999986961"/>
    <n v="1"/>
    <s v="D527859_A"/>
    <s v="Closed"/>
    <x v="0"/>
  </r>
  <r>
    <s v="Marianna"/>
    <s v="MARIANNA (14)"/>
    <x v="10"/>
    <x v="2696"/>
    <n v="1"/>
    <x v="12"/>
    <x v="0"/>
    <d v="2018-10-23T15:28:01"/>
    <d v="2018-10-10T17:00:00"/>
    <x v="2"/>
    <x v="9"/>
    <n v="1117680.9999998426"/>
    <n v="18628.016666664043"/>
    <n v="18628.016666664043"/>
    <n v="1"/>
    <s v="D528206"/>
    <s v="Closed"/>
    <x v="0"/>
  </r>
  <r>
    <s v="Marianna"/>
    <s v="MARIANNA (14)"/>
    <x v="10"/>
    <x v="2697"/>
    <n v="1"/>
    <x v="12"/>
    <x v="0"/>
    <d v="2018-10-23T15:29:15"/>
    <d v="2018-10-10T17:00:00"/>
    <x v="2"/>
    <x v="9"/>
    <n v="1117754.999999539"/>
    <n v="18629.249999992317"/>
    <n v="18629.249999992317"/>
    <n v="1"/>
    <s v="D528205"/>
    <s v="Closed"/>
    <x v="0"/>
  </r>
  <r>
    <s v="Marianna"/>
    <s v="MARIANNA (14)"/>
    <x v="10"/>
    <x v="2014"/>
    <n v="1"/>
    <x v="12"/>
    <x v="0"/>
    <d v="2018-10-23T15:30:26"/>
    <d v="2018-10-10T17:00:00"/>
    <x v="2"/>
    <x v="9"/>
    <n v="1117825.9999997914"/>
    <n v="18630.433333329856"/>
    <n v="18630.433333329856"/>
    <n v="1"/>
    <s v="D528212"/>
    <s v="Closed"/>
    <x v="0"/>
  </r>
  <r>
    <s v="Marianna"/>
    <s v="ALTHA (12)"/>
    <x v="7"/>
    <x v="2698"/>
    <n v="24"/>
    <x v="12"/>
    <x v="0"/>
    <d v="2018-10-23T15:31:20"/>
    <d v="2018-10-10T17:00:00"/>
    <x v="2"/>
    <x v="9"/>
    <n v="1117879.9999998417"/>
    <n v="18631.333333330695"/>
    <n v="447151.99999993667"/>
    <n v="1"/>
    <s v="D527951"/>
    <s v="Closed"/>
    <x v="0"/>
  </r>
  <r>
    <s v="Marianna"/>
    <s v="MARIANNA (14)"/>
    <x v="10"/>
    <x v="2699"/>
    <n v="2"/>
    <x v="12"/>
    <x v="0"/>
    <d v="2018-10-23T15:34:59"/>
    <d v="2018-10-10T17:00:00"/>
    <x v="2"/>
    <x v="9"/>
    <n v="1118098.9999994868"/>
    <n v="18634.983333324781"/>
    <n v="37269.966666649561"/>
    <n v="1"/>
    <s v="D528190"/>
    <s v="Closed"/>
    <x v="0"/>
  </r>
  <r>
    <s v="Marianna"/>
    <s v="MARIANNA (14)"/>
    <x v="10"/>
    <x v="2700"/>
    <n v="1"/>
    <x v="12"/>
    <x v="0"/>
    <d v="2018-10-23T15:36:10"/>
    <d v="2018-10-10T17:00:00"/>
    <x v="2"/>
    <x v="9"/>
    <n v="1118169.9999997392"/>
    <n v="18636.16666666232"/>
    <n v="18636.16666666232"/>
    <n v="1"/>
    <s v="D528200"/>
    <s v="Closed"/>
    <x v="0"/>
  </r>
  <r>
    <s v="Marianna"/>
    <s v="MARIANNA (14)"/>
    <x v="10"/>
    <x v="2701"/>
    <n v="2"/>
    <x v="12"/>
    <x v="0"/>
    <d v="2018-10-23T15:37:11"/>
    <d v="2018-10-10T17:00:00"/>
    <x v="2"/>
    <x v="9"/>
    <n v="1118230.9999995399"/>
    <n v="18637.183333325665"/>
    <n v="37274.366666651331"/>
    <n v="1"/>
    <s v="D528202"/>
    <s v="Closed"/>
    <x v="0"/>
  </r>
  <r>
    <s v="Marianna"/>
    <s v="CHIPOLA (15)"/>
    <x v="4"/>
    <x v="2335"/>
    <n v="3"/>
    <x v="12"/>
    <x v="0"/>
    <d v="2018-10-17T15:38:00"/>
    <d v="2018-10-10T17:00:00"/>
    <x v="2"/>
    <x v="9"/>
    <n v="599879.99999967869"/>
    <n v="9997.9999999946449"/>
    <n v="29993.999999983935"/>
    <n v="1"/>
    <s v="D527866_A"/>
    <s v="Closed"/>
    <x v="0"/>
  </r>
  <r>
    <s v="Marianna"/>
    <s v="CHIPOLA (15)"/>
    <x v="4"/>
    <x v="2702"/>
    <n v="2"/>
    <x v="12"/>
    <x v="0"/>
    <d v="2018-10-17T15:38:00"/>
    <d v="2018-10-10T17:00:00"/>
    <x v="2"/>
    <x v="9"/>
    <n v="599879.99999967869"/>
    <n v="9997.9999999946449"/>
    <n v="19995.99999998929"/>
    <n v="1"/>
    <s v="D527867_A"/>
    <s v="Closed"/>
    <x v="0"/>
  </r>
  <r>
    <s v="Marianna"/>
    <s v="CHIPOLA (15)"/>
    <x v="1"/>
    <x v="2703"/>
    <n v="1"/>
    <x v="12"/>
    <x v="0"/>
    <d v="2018-10-24T09:50:00"/>
    <d v="2018-10-10T17:00:00"/>
    <x v="2"/>
    <x v="9"/>
    <n v="1183799.9999995111"/>
    <n v="19729.999999991851"/>
    <n v="19729.999999991851"/>
    <n v="1"/>
    <s v="C529463"/>
    <s v="Closed"/>
    <x v="0"/>
  </r>
  <r>
    <s v="Marianna"/>
    <s v="CHIPOLA (15)"/>
    <x v="4"/>
    <x v="2704"/>
    <n v="1"/>
    <x v="12"/>
    <x v="0"/>
    <d v="2018-10-17T15:39:00"/>
    <d v="2018-10-10T17:00:00"/>
    <x v="2"/>
    <x v="9"/>
    <n v="599939.99999987427"/>
    <n v="9998.9999999979045"/>
    <n v="9998.9999999979045"/>
    <n v="1"/>
    <s v="D527869_A"/>
    <s v="Closed"/>
    <x v="0"/>
  </r>
  <r>
    <s v="Marianna"/>
    <s v="CHIPOLA (15)"/>
    <x v="4"/>
    <x v="2705"/>
    <n v="1"/>
    <x v="12"/>
    <x v="0"/>
    <d v="2018-10-17T15:40:00"/>
    <d v="2018-10-10T17:00:00"/>
    <x v="2"/>
    <x v="9"/>
    <n v="600000.00000006985"/>
    <n v="10000.000000001164"/>
    <n v="10000.000000001164"/>
    <n v="1"/>
    <s v="D527870_A"/>
    <s v="Closed"/>
    <x v="0"/>
  </r>
  <r>
    <s v="Marianna"/>
    <s v="CHIPOLA (15)"/>
    <x v="4"/>
    <x v="2706"/>
    <n v="1"/>
    <x v="12"/>
    <x v="0"/>
    <d v="2018-10-17T15:40:00"/>
    <d v="2018-10-10T17:00:00"/>
    <x v="2"/>
    <x v="9"/>
    <n v="600000.00000006985"/>
    <n v="10000.000000001164"/>
    <n v="10000.000000001164"/>
    <n v="1"/>
    <s v="D527871_A"/>
    <s v="Closed"/>
    <x v="0"/>
  </r>
  <r>
    <s v="Marianna"/>
    <s v="CHIPOLA (15)"/>
    <x v="4"/>
    <x v="141"/>
    <n v="2"/>
    <x v="12"/>
    <x v="0"/>
    <d v="2018-10-17T15:40:00"/>
    <d v="2018-10-10T17:00:00"/>
    <x v="2"/>
    <x v="9"/>
    <n v="600000.00000006985"/>
    <n v="10000.000000001164"/>
    <n v="20000.000000002328"/>
    <n v="1"/>
    <s v="D527873_A"/>
    <s v="Closed"/>
    <x v="0"/>
  </r>
  <r>
    <s v="Marianna"/>
    <s v="CHIPOLA (15)"/>
    <x v="4"/>
    <x v="765"/>
    <n v="8"/>
    <x v="12"/>
    <x v="0"/>
    <d v="2018-10-17T15:41:00"/>
    <d v="2018-10-10T17:00:00"/>
    <x v="2"/>
    <x v="9"/>
    <n v="600059.99999963678"/>
    <n v="10000.999999993946"/>
    <n v="80007.999999951571"/>
    <n v="1"/>
    <s v="D527874_A"/>
    <s v="Closed"/>
    <x v="0"/>
  </r>
  <r>
    <s v="Marianna"/>
    <s v="CHIPOLA (15)"/>
    <x v="4"/>
    <x v="2707"/>
    <n v="1"/>
    <x v="12"/>
    <x v="0"/>
    <d v="2018-10-17T15:41:00"/>
    <d v="2018-10-10T17:00:00"/>
    <x v="2"/>
    <x v="9"/>
    <n v="600059.99999963678"/>
    <n v="10000.999999993946"/>
    <n v="10000.999999993946"/>
    <n v="1"/>
    <s v="D527876_A"/>
    <s v="Closed"/>
    <x v="0"/>
  </r>
  <r>
    <s v="Marianna"/>
    <s v="CHIPOLA (15)"/>
    <x v="4"/>
    <x v="2708"/>
    <n v="2"/>
    <x v="12"/>
    <x v="0"/>
    <d v="2018-10-17T15:41:00"/>
    <d v="2018-10-10T17:00:00"/>
    <x v="2"/>
    <x v="9"/>
    <n v="600059.99999963678"/>
    <n v="10000.999999993946"/>
    <n v="20001.999999987893"/>
    <n v="1"/>
    <s v="D527875_A"/>
    <s v="Closed"/>
    <x v="0"/>
  </r>
  <r>
    <s v="Marianna"/>
    <s v="CHIPOLA (15)"/>
    <x v="4"/>
    <x v="1524"/>
    <n v="7"/>
    <x v="12"/>
    <x v="0"/>
    <d v="2018-10-17T15:42:00"/>
    <d v="2018-10-10T17:00:00"/>
    <x v="2"/>
    <x v="9"/>
    <n v="600119.99999983236"/>
    <n v="10001.999999997206"/>
    <n v="70013.999999980442"/>
    <n v="1"/>
    <s v="D527878_A"/>
    <s v="Closed"/>
    <x v="0"/>
  </r>
  <r>
    <s v="Marianna"/>
    <s v="MARIANNA (14)"/>
    <x v="10"/>
    <x v="2709"/>
    <n v="1"/>
    <x v="12"/>
    <x v="0"/>
    <d v="2018-10-23T15:42:55"/>
    <d v="2018-10-10T17:00:00"/>
    <x v="2"/>
    <x v="9"/>
    <n v="1118574.9999994878"/>
    <n v="18642.91666665813"/>
    <n v="18642.91666665813"/>
    <n v="1"/>
    <s v="D528198"/>
    <s v="Closed"/>
    <x v="0"/>
  </r>
  <r>
    <s v="Marianna"/>
    <s v="CHIPOLA (15)"/>
    <x v="4"/>
    <x v="2710"/>
    <n v="3"/>
    <x v="12"/>
    <x v="0"/>
    <d v="2018-10-17T15:42:00"/>
    <d v="2018-10-10T17:00:00"/>
    <x v="2"/>
    <x v="9"/>
    <n v="600119.99999983236"/>
    <n v="10001.999999997206"/>
    <n v="30005.999999991618"/>
    <n v="1"/>
    <s v="D527877_A"/>
    <s v="Closed"/>
    <x v="0"/>
  </r>
  <r>
    <s v="Marianna"/>
    <s v="CHIPOLA (15)"/>
    <x v="4"/>
    <x v="2711"/>
    <n v="3"/>
    <x v="12"/>
    <x v="0"/>
    <d v="2018-10-17T15:43:00"/>
    <d v="2018-10-10T17:00:00"/>
    <x v="2"/>
    <x v="9"/>
    <n v="600180.00000002794"/>
    <n v="10003.000000000466"/>
    <n v="30009.000000001397"/>
    <n v="1"/>
    <s v="D527881_A"/>
    <s v="Closed"/>
    <x v="0"/>
  </r>
  <r>
    <s v="Marianna"/>
    <s v="CHIPOLA (15)"/>
    <x v="4"/>
    <x v="1742"/>
    <n v="1"/>
    <x v="12"/>
    <x v="0"/>
    <d v="2018-10-17T15:43:00"/>
    <d v="2018-10-10T17:00:00"/>
    <x v="2"/>
    <x v="9"/>
    <n v="600180.00000002794"/>
    <n v="10003.000000000466"/>
    <n v="10003.000000000466"/>
    <n v="1"/>
    <s v="D527880_A"/>
    <s v="Closed"/>
    <x v="0"/>
  </r>
  <r>
    <s v="Marianna"/>
    <s v="MARIANNA (14)"/>
    <x v="10"/>
    <x v="2712"/>
    <n v="2"/>
    <x v="12"/>
    <x v="0"/>
    <d v="2018-10-23T15:43:58"/>
    <d v="2018-10-10T17:00:00"/>
    <x v="2"/>
    <x v="9"/>
    <n v="1118637.999999756"/>
    <n v="18643.9666666626"/>
    <n v="37287.9333333252"/>
    <n v="1"/>
    <s v="D528199"/>
    <s v="Closed"/>
    <x v="0"/>
  </r>
  <r>
    <s v="Marianna"/>
    <s v="CHIPOLA (15)"/>
    <x v="4"/>
    <x v="2713"/>
    <n v="1"/>
    <x v="12"/>
    <x v="0"/>
    <d v="2018-10-17T15:44:00"/>
    <d v="2018-10-10T17:00:00"/>
    <x v="2"/>
    <x v="9"/>
    <n v="600239.99999959487"/>
    <n v="10003.999999993248"/>
    <n v="10003.999999993248"/>
    <n v="1"/>
    <s v="D527882_A"/>
    <s v="Closed"/>
    <x v="0"/>
  </r>
  <r>
    <s v="Marianna"/>
    <s v="MARIANNA (14)"/>
    <x v="10"/>
    <x v="2714"/>
    <n v="1"/>
    <x v="12"/>
    <x v="0"/>
    <d v="2018-10-23T15:46:20"/>
    <d v="2018-10-10T17:00:00"/>
    <x v="2"/>
    <x v="9"/>
    <n v="1118779.9999996321"/>
    <n v="18646.333333327202"/>
    <n v="18646.333333327202"/>
    <n v="1"/>
    <s v="D528197"/>
    <s v="Closed"/>
    <x v="0"/>
  </r>
  <r>
    <s v="Marianna"/>
    <s v="MARIANNA (14)"/>
    <x v="10"/>
    <x v="1217"/>
    <n v="2"/>
    <x v="12"/>
    <x v="0"/>
    <d v="2018-10-23T15:54:36"/>
    <d v="2018-10-10T17:00:00"/>
    <x v="2"/>
    <x v="9"/>
    <n v="1119275.9999999078"/>
    <n v="18654.599999998463"/>
    <n v="37309.199999996927"/>
    <n v="1"/>
    <s v="D528185"/>
    <s v="Closed"/>
    <x v="0"/>
  </r>
  <r>
    <s v="Marianna"/>
    <s v="MARIANNA (14)"/>
    <x v="10"/>
    <x v="2715"/>
    <n v="1"/>
    <x v="12"/>
    <x v="0"/>
    <d v="2018-10-23T15:57:01"/>
    <d v="2018-10-10T17:00:00"/>
    <x v="2"/>
    <x v="9"/>
    <n v="1119420.9999998566"/>
    <n v="18657.016666664276"/>
    <n v="18657.016666664276"/>
    <n v="1"/>
    <s v="D528184"/>
    <s v="Closed"/>
    <x v="0"/>
  </r>
  <r>
    <s v="Marianna"/>
    <s v="MARIANNA (14)"/>
    <x v="10"/>
    <x v="2716"/>
    <n v="2"/>
    <x v="12"/>
    <x v="0"/>
    <d v="2018-10-23T15:59:23"/>
    <d v="2018-10-10T17:00:00"/>
    <x v="2"/>
    <x v="9"/>
    <n v="1119562.9999997327"/>
    <n v="18659.383333328879"/>
    <n v="37318.766666657757"/>
    <n v="1"/>
    <s v="D528182"/>
    <s v="Closed"/>
    <x v="0"/>
  </r>
  <r>
    <s v="Marianna"/>
    <s v="MARIANNA (14)"/>
    <x v="10"/>
    <x v="2717"/>
    <n v="1"/>
    <x v="12"/>
    <x v="0"/>
    <d v="2018-10-23T16:01:06"/>
    <d v="2018-10-10T17:00:00"/>
    <x v="2"/>
    <x v="9"/>
    <n v="1119665.9999999218"/>
    <n v="18661.099999998696"/>
    <n v="18661.099999998696"/>
    <n v="1"/>
    <s v="D528174"/>
    <s v="Closed"/>
    <x v="0"/>
  </r>
  <r>
    <s v="Marianna"/>
    <s v="MARIANNA (14)"/>
    <x v="10"/>
    <x v="2718"/>
    <n v="1"/>
    <x v="12"/>
    <x v="0"/>
    <d v="2018-10-23T16:02:07"/>
    <d v="2018-10-10T17:00:00"/>
    <x v="2"/>
    <x v="9"/>
    <n v="1119726.9999997225"/>
    <n v="18662.116666662041"/>
    <n v="18662.116666662041"/>
    <n v="1"/>
    <s v="D528173"/>
    <s v="Closed"/>
    <x v="0"/>
  </r>
  <r>
    <s v="Marianna"/>
    <s v="MARIANNA (14)"/>
    <x v="10"/>
    <x v="2719"/>
    <n v="1"/>
    <x v="12"/>
    <x v="0"/>
    <d v="2018-10-23T16:03:26"/>
    <d v="2018-10-10T17:00:00"/>
    <x v="2"/>
    <x v="9"/>
    <n v="1119805.999999959"/>
    <n v="18663.43333333265"/>
    <n v="18663.43333333265"/>
    <n v="1"/>
    <s v="D528172"/>
    <s v="Closed"/>
    <x v="0"/>
  </r>
  <r>
    <s v="Marianna"/>
    <s v="CHIPOLA (15)"/>
    <x v="0"/>
    <x v="2720"/>
    <n v="6"/>
    <x v="12"/>
    <x v="0"/>
    <d v="2018-10-21T12:06:05"/>
    <d v="2018-10-10T17:00:00"/>
    <x v="2"/>
    <x v="9"/>
    <n v="932764.99999961816"/>
    <n v="15546.083333326969"/>
    <n v="93276.499999961816"/>
    <n v="1"/>
    <s v="D528771_A"/>
    <s v="Closed"/>
    <x v="0"/>
  </r>
  <r>
    <s v="Marianna"/>
    <s v="MARIANNA (14)"/>
    <x v="10"/>
    <x v="2419"/>
    <n v="6"/>
    <x v="12"/>
    <x v="0"/>
    <d v="2018-10-23T16:06:21"/>
    <d v="2018-10-10T17:00:00"/>
    <x v="2"/>
    <x v="9"/>
    <n v="1119981.0000000056"/>
    <n v="18666.350000000093"/>
    <n v="111998.10000000056"/>
    <n v="1"/>
    <s v="D528177"/>
    <s v="Closed"/>
    <x v="0"/>
  </r>
  <r>
    <s v="Marianna"/>
    <s v="MARIANNA (14)"/>
    <x v="10"/>
    <x v="1394"/>
    <n v="3"/>
    <x v="12"/>
    <x v="0"/>
    <d v="2018-10-23T16:09:37"/>
    <d v="2018-10-10T17:00:00"/>
    <x v="2"/>
    <x v="9"/>
    <n v="1120176.999999932"/>
    <n v="18669.616666665534"/>
    <n v="56008.849999996601"/>
    <n v="1"/>
    <s v="D528160"/>
    <s v="Closed"/>
    <x v="0"/>
  </r>
  <r>
    <s v="Marianna"/>
    <s v="CHIPOLA (15)"/>
    <x v="1"/>
    <x v="2721"/>
    <n v="1"/>
    <x v="12"/>
    <x v="0"/>
    <d v="2018-10-25T02:52:00"/>
    <d v="2018-10-10T17:00:00"/>
    <x v="2"/>
    <x v="9"/>
    <n v="1245119.9999994831"/>
    <n v="20751.999999991385"/>
    <n v="20751.999999991385"/>
    <n v="1"/>
    <s v="C529158"/>
    <s v="Closed"/>
    <x v="0"/>
  </r>
  <r>
    <s v="Marianna"/>
    <s v="MARIANNA (14)"/>
    <x v="10"/>
    <x v="2722"/>
    <n v="1"/>
    <x v="12"/>
    <x v="0"/>
    <d v="2018-10-23T16:09:12"/>
    <d v="2018-10-10T17:00:00"/>
    <x v="2"/>
    <x v="9"/>
    <n v="1120151.9999997457"/>
    <n v="18669.199999995762"/>
    <n v="18669.199999995762"/>
    <n v="1"/>
    <s v="D528159"/>
    <s v="Closed"/>
    <x v="0"/>
  </r>
  <r>
    <s v="Marianna"/>
    <s v="MARIANNA (14)"/>
    <x v="5"/>
    <x v="284"/>
    <n v="97"/>
    <x v="12"/>
    <x v="0"/>
    <d v="2018-10-26T10:49:10"/>
    <d v="2018-10-10T17:00:00"/>
    <x v="2"/>
    <x v="9"/>
    <n v="1360149.9999995576"/>
    <n v="22669.166666659294"/>
    <n v="2198909.1666659517"/>
    <n v="1"/>
    <s v="D530110_A"/>
    <s v="Closed"/>
    <x v="0"/>
  </r>
  <r>
    <s v="Marianna"/>
    <s v="CHIPOLA (15)"/>
    <x v="0"/>
    <x v="2204"/>
    <n v="48"/>
    <x v="12"/>
    <x v="0"/>
    <d v="2018-10-21T16:26:31"/>
    <d v="2018-10-10T17:00:00"/>
    <x v="2"/>
    <x v="9"/>
    <n v="948390.99999996834"/>
    <n v="15806.516666666139"/>
    <n v="758712.79999997467"/>
    <n v="1"/>
    <s v="D528870_A"/>
    <s v="Closed"/>
    <x v="0"/>
  </r>
  <r>
    <s v="Marianna"/>
    <s v="CHIPOLA (15)"/>
    <x v="4"/>
    <x v="2723"/>
    <n v="1"/>
    <x v="12"/>
    <x v="0"/>
    <d v="2018-10-21T16:43:11"/>
    <d v="2018-10-10T17:00:00"/>
    <x v="2"/>
    <x v="9"/>
    <n v="949390.9999998752"/>
    <n v="15823.183333331253"/>
    <n v="15823.183333331253"/>
    <n v="1"/>
    <s v="D526927"/>
    <s v="Closed"/>
    <x v="0"/>
  </r>
  <r>
    <s v="Marianna"/>
    <s v="MARIANNA (14)"/>
    <x v="5"/>
    <x v="2724"/>
    <n v="1"/>
    <x v="12"/>
    <x v="0"/>
    <d v="2018-10-22T16:43:49"/>
    <d v="2018-10-10T17:00:00"/>
    <x v="2"/>
    <x v="9"/>
    <n v="1035828.9999999572"/>
    <n v="17263.816666665953"/>
    <n v="17263.816666665953"/>
    <n v="1"/>
    <s v="D528745"/>
    <s v="Closed"/>
    <x v="0"/>
  </r>
  <r>
    <s v="Marianna"/>
    <s v="CHIPOLA (15)"/>
    <x v="1"/>
    <x v="2213"/>
    <n v="9"/>
    <x v="12"/>
    <x v="0"/>
    <d v="2018-10-19T16:45:14"/>
    <d v="2018-10-10T17:00:00"/>
    <x v="2"/>
    <x v="9"/>
    <n v="776713.99999971036"/>
    <n v="12945.233333328506"/>
    <n v="116507.09999995655"/>
    <n v="1"/>
    <s v="D527489"/>
    <s v="Closed"/>
    <x v="0"/>
  </r>
  <r>
    <s v="Marianna"/>
    <s v="CHIPOLA (15)"/>
    <x v="1"/>
    <x v="2725"/>
    <n v="1"/>
    <x v="12"/>
    <x v="0"/>
    <d v="2018-10-28T08:09:00"/>
    <d v="2018-10-10T17:00:00"/>
    <x v="2"/>
    <x v="9"/>
    <n v="1523339.9999998743"/>
    <n v="25388.999999997905"/>
    <n v="25388.999999997905"/>
    <n v="1"/>
    <s v="C530480"/>
    <s v="Closed"/>
    <x v="0"/>
  </r>
  <r>
    <s v="Marianna"/>
    <s v="CHIPOLA (15)"/>
    <x v="1"/>
    <x v="2726"/>
    <n v="1"/>
    <x v="12"/>
    <x v="0"/>
    <d v="2018-10-28T08:04:00"/>
    <d v="2018-10-10T17:00:00"/>
    <x v="2"/>
    <x v="9"/>
    <n v="1523039.999999525"/>
    <n v="25383.999999992084"/>
    <n v="25383.999999992084"/>
    <n v="1"/>
    <s v="C530463"/>
    <s v="Closed"/>
    <x v="0"/>
  </r>
  <r>
    <s v="Marianna"/>
    <s v="CHIPOLA (15)"/>
    <x v="0"/>
    <x v="2727"/>
    <n v="26"/>
    <x v="12"/>
    <x v="0"/>
    <d v="2018-10-21T12:03:51"/>
    <d v="2018-10-10T17:00:00"/>
    <x v="2"/>
    <x v="9"/>
    <n v="932630.99999972619"/>
    <n v="15543.849999995437"/>
    <n v="404140.09999988135"/>
    <n v="1"/>
    <s v="D528850_A"/>
    <s v="Closed"/>
    <x v="0"/>
  </r>
  <r>
    <s v="Marianna"/>
    <s v="MARIANNA (14)"/>
    <x v="15"/>
    <x v="2728"/>
    <n v="1"/>
    <x v="12"/>
    <x v="0"/>
    <d v="2018-10-28T13:32:00"/>
    <d v="2018-10-10T17:00:00"/>
    <x v="2"/>
    <x v="9"/>
    <n v="1542719.999999553"/>
    <n v="25711.999999992549"/>
    <n v="25711.999999992549"/>
    <n v="1"/>
    <s v="C530497"/>
    <s v="Closed"/>
    <x v="0"/>
  </r>
  <r>
    <s v="Marianna"/>
    <s v="CHIPOLA (15)"/>
    <x v="3"/>
    <x v="2729"/>
    <n v="1"/>
    <x v="12"/>
    <x v="0"/>
    <d v="2018-10-28T09:09:00"/>
    <d v="2018-10-10T17:00:00"/>
    <x v="2"/>
    <x v="9"/>
    <n v="1526939.9999996647"/>
    <n v="25448.999999994412"/>
    <n v="25448.999999994412"/>
    <n v="1"/>
    <s v="C530500"/>
    <s v="Closed"/>
    <x v="0"/>
  </r>
  <r>
    <s v="Marianna"/>
    <s v="CHIPOLA (15)"/>
    <x v="0"/>
    <x v="578"/>
    <n v="19"/>
    <x v="12"/>
    <x v="0"/>
    <d v="2018-10-19T17:36:00"/>
    <d v="2018-10-10T17:00:00"/>
    <x v="2"/>
    <x v="9"/>
    <n v="779759.99999949709"/>
    <n v="12995.999999991618"/>
    <n v="246923.99999984074"/>
    <n v="1"/>
    <s v="D532478_A"/>
    <s v="Closed"/>
    <x v="0"/>
  </r>
  <r>
    <s v="Marianna"/>
    <s v="CHIPOLA (15)"/>
    <x v="4"/>
    <x v="2730"/>
    <n v="3"/>
    <x v="12"/>
    <x v="0"/>
    <d v="2018-10-31T17:45:56"/>
    <d v="2018-10-10T17:00:00"/>
    <x v="2"/>
    <x v="9"/>
    <n v="1817155.9999998892"/>
    <n v="30285.933333331486"/>
    <n v="90857.799999994459"/>
    <n v="1"/>
    <s v="D526948_B"/>
    <s v="Closed"/>
    <x v="0"/>
  </r>
  <r>
    <s v="Marianna"/>
    <s v="MARIANNA (14)"/>
    <x v="5"/>
    <x v="369"/>
    <n v="54"/>
    <x v="12"/>
    <x v="0"/>
    <d v="2018-10-31T13:59:40"/>
    <d v="2018-10-10T17:00:00"/>
    <x v="2"/>
    <x v="9"/>
    <n v="1803579.9999997253"/>
    <n v="30059.666666662088"/>
    <n v="1623221.9999997527"/>
    <n v="1"/>
    <s v="D526742"/>
    <s v="Closed"/>
    <x v="0"/>
  </r>
  <r>
    <s v="Marianna"/>
    <s v="MARIANNA (14)"/>
    <x v="5"/>
    <x v="1304"/>
    <n v="4"/>
    <x v="12"/>
    <x v="0"/>
    <d v="2018-11-01T16:06:07"/>
    <d v="2018-10-10T17:00:00"/>
    <x v="2"/>
    <x v="9"/>
    <n v="1897566.9999998761"/>
    <n v="31626.116666664602"/>
    <n v="126504.46666665841"/>
    <n v="1"/>
    <s v="D526834"/>
    <s v="Closed"/>
    <x v="0"/>
  </r>
  <r>
    <s v="Marianna"/>
    <s v="MARIANNA (14)"/>
    <x v="5"/>
    <x v="2731"/>
    <n v="5"/>
    <x v="12"/>
    <x v="0"/>
    <d v="2018-10-21T18:11:52"/>
    <d v="2018-10-10T17:00:00"/>
    <x v="2"/>
    <x v="9"/>
    <n v="954711.99999963865"/>
    <n v="15911.866666660644"/>
    <n v="79559.333333303221"/>
    <n v="1"/>
    <s v="D528548"/>
    <s v="Closed"/>
    <x v="0"/>
  </r>
  <r>
    <s v="Marianna"/>
    <s v="MARIANNA (14)"/>
    <x v="5"/>
    <x v="2732"/>
    <n v="4"/>
    <x v="12"/>
    <x v="0"/>
    <d v="2018-10-21T18:16:49"/>
    <d v="2018-10-10T17:00:00"/>
    <x v="2"/>
    <x v="9"/>
    <n v="955008.99999991525"/>
    <n v="15916.816666665254"/>
    <n v="63667.266666661017"/>
    <n v="1"/>
    <s v="D528554"/>
    <s v="Closed"/>
    <x v="0"/>
  </r>
  <r>
    <s v="Marianna"/>
    <s v="MARIANNA (14)"/>
    <x v="5"/>
    <x v="2733"/>
    <n v="3"/>
    <x v="12"/>
    <x v="0"/>
    <d v="2018-10-21T18:18:26"/>
    <d v="2018-10-10T17:00:00"/>
    <x v="2"/>
    <x v="9"/>
    <n v="955105.99999995902"/>
    <n v="15918.43333333265"/>
    <n v="47755.299999997951"/>
    <n v="1"/>
    <s v="D528555"/>
    <s v="Closed"/>
    <x v="0"/>
  </r>
  <r>
    <s v="Marianna"/>
    <s v="MARIANNA (14)"/>
    <x v="5"/>
    <x v="2734"/>
    <n v="1"/>
    <x v="12"/>
    <x v="0"/>
    <d v="2018-10-21T18:21:44"/>
    <d v="2018-10-10T17:00:00"/>
    <x v="2"/>
    <x v="9"/>
    <n v="955303.99999972433"/>
    <n v="15921.733333328739"/>
    <n v="15921.733333328739"/>
    <n v="1"/>
    <s v="D528542_B"/>
    <s v="Closed"/>
    <x v="0"/>
  </r>
  <r>
    <s v="Marianna"/>
    <s v="MARIANNA (14)"/>
    <x v="5"/>
    <x v="2734"/>
    <n v="1"/>
    <x v="12"/>
    <x v="0"/>
    <d v="2018-10-21T18:24:11"/>
    <d v="2018-10-10T17:00:00"/>
    <x v="2"/>
    <x v="9"/>
    <n v="955450.99999951199"/>
    <n v="15924.1833333252"/>
    <n v="15924.1833333252"/>
    <n v="1"/>
    <s v="D528925"/>
    <s v="Closed"/>
    <x v="0"/>
  </r>
  <r>
    <s v="Marianna"/>
    <s v="MARIANNA (14)"/>
    <x v="5"/>
    <x v="2735"/>
    <n v="2"/>
    <x v="12"/>
    <x v="0"/>
    <d v="2018-10-21T18:29:29"/>
    <d v="2018-10-10T17:00:00"/>
    <x v="2"/>
    <x v="9"/>
    <n v="955768.99999966845"/>
    <n v="15929.483333327807"/>
    <n v="31858.966666655615"/>
    <n v="1"/>
    <s v="D528545_B"/>
    <s v="Closed"/>
    <x v="0"/>
  </r>
  <r>
    <s v="Marianna"/>
    <s v="CHIPOLA (15)"/>
    <x v="4"/>
    <x v="2736"/>
    <n v="5"/>
    <x v="12"/>
    <x v="0"/>
    <d v="2018-10-17T18:29:00"/>
    <d v="2018-10-10T17:00:00"/>
    <x v="2"/>
    <x v="9"/>
    <n v="610139.99999980442"/>
    <n v="10168.99999999674"/>
    <n v="50844.999999983702"/>
    <n v="1"/>
    <s v="D527737"/>
    <s v="Closed"/>
    <x v="0"/>
  </r>
  <r>
    <s v="Marianna"/>
    <s v="MARIANNA (14)"/>
    <x v="5"/>
    <x v="2737"/>
    <n v="3"/>
    <x v="12"/>
    <x v="0"/>
    <d v="2018-10-21T18:35:53"/>
    <d v="2018-10-10T17:00:00"/>
    <x v="2"/>
    <x v="9"/>
    <n v="956152.99999953713"/>
    <n v="15935.883333325619"/>
    <n v="47807.649999976857"/>
    <n v="1"/>
    <s v="D528557"/>
    <s v="Closed"/>
    <x v="0"/>
  </r>
  <r>
    <s v="Marianna"/>
    <s v="MARIANNA (14)"/>
    <x v="5"/>
    <x v="2738"/>
    <n v="2"/>
    <x v="12"/>
    <x v="0"/>
    <d v="2018-10-21T18:35:01"/>
    <d v="2018-10-10T17:00:00"/>
    <x v="2"/>
    <x v="9"/>
    <n v="956100.99999995437"/>
    <n v="15935.016666665906"/>
    <n v="31870.033333331812"/>
    <n v="1"/>
    <s v="D528556"/>
    <s v="Closed"/>
    <x v="0"/>
  </r>
  <r>
    <s v="Marianna"/>
    <s v="MARIANNA (14)"/>
    <x v="5"/>
    <x v="2734"/>
    <n v="1"/>
    <x v="12"/>
    <x v="0"/>
    <d v="2018-10-19T18:40:00"/>
    <d v="2018-10-10T17:00:00"/>
    <x v="2"/>
    <x v="9"/>
    <n v="783600.00000006985"/>
    <n v="13060.000000001164"/>
    <n v="13060.000000001164"/>
    <n v="1"/>
    <s v="D528542_A"/>
    <s v="Closed"/>
    <x v="0"/>
  </r>
  <r>
    <s v="Marianna"/>
    <s v="MARIANNA (14)"/>
    <x v="5"/>
    <x v="2735"/>
    <n v="2"/>
    <x v="12"/>
    <x v="0"/>
    <d v="2018-10-19T18:43:00"/>
    <d v="2018-10-10T17:00:00"/>
    <x v="2"/>
    <x v="9"/>
    <n v="783780.00000002794"/>
    <n v="13063.000000000466"/>
    <n v="26126.000000000931"/>
    <n v="1"/>
    <s v="D528545_A"/>
    <s v="Closed"/>
    <x v="0"/>
  </r>
  <r>
    <s v="Marianna"/>
    <s v="MARIANNA (14)"/>
    <x v="5"/>
    <x v="2739"/>
    <n v="7"/>
    <x v="12"/>
    <x v="0"/>
    <d v="2018-10-21T18:44:49"/>
    <d v="2018-10-10T17:00:00"/>
    <x v="2"/>
    <x v="9"/>
    <n v="956688.99999973364"/>
    <n v="15944.816666662227"/>
    <n v="111613.71666663559"/>
    <n v="1"/>
    <s v="D528550"/>
    <s v="Closed"/>
    <x v="0"/>
  </r>
  <r>
    <s v="Marianna"/>
    <s v="MARIANNA (14)"/>
    <x v="16"/>
    <x v="2740"/>
    <n v="1"/>
    <x v="12"/>
    <x v="0"/>
    <d v="2018-10-28T12:52:00"/>
    <d v="2018-10-10T17:00:00"/>
    <x v="2"/>
    <x v="9"/>
    <n v="1540319.9999999022"/>
    <n v="25671.99999999837"/>
    <n v="25671.99999999837"/>
    <n v="1"/>
    <s v="C530503"/>
    <s v="Closed"/>
    <x v="0"/>
  </r>
  <r>
    <s v="Marianna"/>
    <s v="MARIANNA (14)"/>
    <x v="5"/>
    <x v="2741"/>
    <n v="1"/>
    <x v="12"/>
    <x v="0"/>
    <d v="2018-10-21T18:46:00"/>
    <d v="2018-10-10T17:00:00"/>
    <x v="2"/>
    <x v="9"/>
    <n v="956759.99999998603"/>
    <n v="15945.999999999767"/>
    <n v="15945.999999999767"/>
    <n v="1"/>
    <s v="D528935_A"/>
    <s v="Closed"/>
    <x v="0"/>
  </r>
  <r>
    <s v="Marianna"/>
    <s v="CHIPOLA (15)"/>
    <x v="0"/>
    <x v="2742"/>
    <n v="10"/>
    <x v="12"/>
    <x v="0"/>
    <d v="2018-11-02T19:43:29"/>
    <d v="2018-10-10T17:00:00"/>
    <x v="2"/>
    <x v="9"/>
    <n v="1997008.9999996824"/>
    <n v="33283.48333332804"/>
    <n v="332834.8333332804"/>
    <n v="1"/>
    <s v="D530694"/>
    <s v="Closed"/>
    <x v="0"/>
  </r>
  <r>
    <s v="Marianna"/>
    <s v="MARIANNA (14)"/>
    <x v="5"/>
    <x v="2739"/>
    <n v="7"/>
    <x v="12"/>
    <x v="0"/>
    <d v="2018-10-21T18:47:21"/>
    <d v="2018-10-10T17:00:00"/>
    <x v="2"/>
    <x v="9"/>
    <n v="956841.00000006147"/>
    <n v="15947.350000001024"/>
    <n v="111631.45000000717"/>
    <n v="1"/>
    <s v="D528936"/>
    <s v="Closed"/>
    <x v="0"/>
  </r>
  <r>
    <s v="Marianna"/>
    <s v="MARIANNA (14)"/>
    <x v="5"/>
    <x v="2741"/>
    <n v="1"/>
    <x v="12"/>
    <x v="0"/>
    <d v="2018-10-21T18:49:12"/>
    <d v="2018-10-10T17:00:00"/>
    <x v="2"/>
    <x v="9"/>
    <n v="956951.99999960605"/>
    <n v="15949.199999993434"/>
    <n v="15949.199999993434"/>
    <n v="1"/>
    <s v="D528935_B"/>
    <s v="Closed"/>
    <x v="0"/>
  </r>
  <r>
    <s v="Marianna"/>
    <s v="MARIANNA (14)"/>
    <x v="5"/>
    <x v="120"/>
    <n v="43"/>
    <x v="12"/>
    <x v="0"/>
    <d v="2018-10-19T18:52:53"/>
    <d v="2018-10-10T17:00:00"/>
    <x v="2"/>
    <x v="9"/>
    <n v="784372.99999971874"/>
    <n v="13072.883333328646"/>
    <n v="562133.98333313176"/>
    <n v="1"/>
    <s v="D527651_A"/>
    <s v="Closed"/>
    <x v="0"/>
  </r>
  <r>
    <s v="Marianna"/>
    <s v="MARIANNA (14)"/>
    <x v="5"/>
    <x v="2622"/>
    <n v="71"/>
    <x v="12"/>
    <x v="0"/>
    <d v="2018-10-19T18:52:53"/>
    <d v="2018-10-10T17:00:00"/>
    <x v="2"/>
    <x v="9"/>
    <n v="784372.99999971874"/>
    <n v="13072.883333328646"/>
    <n v="928174.71666633384"/>
    <n v="1"/>
    <s v="D528541_A"/>
    <s v="Closed"/>
    <x v="0"/>
  </r>
  <r>
    <s v="Marianna"/>
    <s v="MARIANNA (14)"/>
    <x v="5"/>
    <x v="2743"/>
    <n v="51"/>
    <x v="12"/>
    <x v="0"/>
    <d v="2018-10-19T18:52:53"/>
    <d v="2018-10-10T17:00:00"/>
    <x v="2"/>
    <x v="9"/>
    <n v="784372.99999971874"/>
    <n v="13072.883333328646"/>
    <n v="666717.04999976093"/>
    <n v="1"/>
    <s v="D527644_A"/>
    <s v="Closed"/>
    <x v="0"/>
  </r>
  <r>
    <s v="Marianna"/>
    <s v="CHIPOLA (15)"/>
    <x v="4"/>
    <x v="2744"/>
    <n v="1"/>
    <x v="12"/>
    <x v="0"/>
    <d v="2018-10-28T18:53:35"/>
    <d v="2018-10-10T17:00:00"/>
    <x v="2"/>
    <x v="9"/>
    <n v="1562014.9999994785"/>
    <n v="26033.583333324641"/>
    <n v="26033.583333324641"/>
    <n v="1"/>
    <s v="D527853_B"/>
    <s v="Closed"/>
    <x v="0"/>
  </r>
  <r>
    <s v="Marianna"/>
    <s v="MARIANNA (14)"/>
    <x v="5"/>
    <x v="1175"/>
    <n v="1"/>
    <x v="12"/>
    <x v="0"/>
    <d v="2018-11-02T15:02:35"/>
    <d v="2018-10-10T17:00:00"/>
    <x v="2"/>
    <x v="9"/>
    <n v="1980154.9999995623"/>
    <n v="33002.583333326038"/>
    <n v="33002.583333326038"/>
    <n v="1"/>
    <s v="D526846"/>
    <s v="Closed"/>
    <x v="0"/>
  </r>
  <r>
    <s v="Marianna"/>
    <s v="MARIANNA (14)"/>
    <x v="5"/>
    <x v="12"/>
    <n v="8"/>
    <x v="12"/>
    <x v="0"/>
    <d v="2018-11-02T15:03:09"/>
    <d v="2018-10-10T17:00:00"/>
    <x v="2"/>
    <x v="9"/>
    <n v="1980188.9999999665"/>
    <n v="33003.149999999441"/>
    <n v="264025.19999999553"/>
    <n v="1"/>
    <s v="D526861"/>
    <s v="Closed"/>
    <x v="0"/>
  </r>
  <r>
    <s v="Marianna"/>
    <s v="MARIANNA (14)"/>
    <x v="5"/>
    <x v="729"/>
    <n v="11"/>
    <x v="12"/>
    <x v="0"/>
    <d v="2018-10-31T19:03:00"/>
    <d v="2018-10-10T17:00:00"/>
    <x v="2"/>
    <x v="9"/>
    <n v="1821779.999999539"/>
    <n v="30362.999999992317"/>
    <n v="333992.99999991548"/>
    <n v="1"/>
    <s v="D531277"/>
    <s v="Closed"/>
    <x v="0"/>
  </r>
  <r>
    <s v="Marianna"/>
    <s v="MARIANNA (14)"/>
    <x v="5"/>
    <x v="2745"/>
    <n v="3"/>
    <x v="12"/>
    <x v="0"/>
    <d v="2018-11-01T16:05:44"/>
    <d v="2018-10-10T17:00:00"/>
    <x v="2"/>
    <x v="9"/>
    <n v="1897543.9999995288"/>
    <n v="31625.733333325479"/>
    <n v="94877.199999976438"/>
    <n v="1"/>
    <s v="D526833"/>
    <s v="Closed"/>
    <x v="0"/>
  </r>
  <r>
    <s v="Marianna"/>
    <s v="MARIANNA (14)"/>
    <x v="5"/>
    <x v="1085"/>
    <n v="2"/>
    <x v="12"/>
    <x v="0"/>
    <d v="2018-11-03T19:05:13"/>
    <d v="2018-10-10T17:00:00"/>
    <x v="2"/>
    <x v="9"/>
    <n v="2081112.9999998258"/>
    <n v="34685.216666663764"/>
    <n v="69370.433333327528"/>
    <n v="1"/>
    <s v="D526820"/>
    <s v="Closed"/>
    <x v="0"/>
  </r>
  <r>
    <s v="Marianna"/>
    <s v="MARIANNA (14)"/>
    <x v="5"/>
    <x v="1197"/>
    <n v="19"/>
    <x v="12"/>
    <x v="0"/>
    <d v="2018-11-01T16:05:03"/>
    <d v="2018-10-10T17:00:00"/>
    <x v="2"/>
    <x v="9"/>
    <n v="1897503.0000000028"/>
    <n v="31625.050000000047"/>
    <n v="600875.95000000088"/>
    <n v="1"/>
    <s v="D526841"/>
    <s v="Closed"/>
    <x v="0"/>
  </r>
  <r>
    <s v="Marianna"/>
    <s v="MARIANNA (14)"/>
    <x v="5"/>
    <x v="2746"/>
    <n v="4"/>
    <x v="12"/>
    <x v="0"/>
    <d v="2018-11-01T16:06:27"/>
    <d v="2018-10-10T17:00:00"/>
    <x v="2"/>
    <x v="9"/>
    <n v="1897586.9999995222"/>
    <n v="31626.449999992037"/>
    <n v="126505.79999996815"/>
    <n v="1"/>
    <s v="D526830"/>
    <s v="Closed"/>
    <x v="0"/>
  </r>
  <r>
    <s v="Marianna"/>
    <s v="MARIANNA (14)"/>
    <x v="5"/>
    <x v="2747"/>
    <n v="3"/>
    <x v="12"/>
    <x v="0"/>
    <d v="2018-11-01T16:06:18"/>
    <d v="2018-10-10T17:00:00"/>
    <x v="2"/>
    <x v="9"/>
    <n v="1897577.9999999329"/>
    <n v="31626.299999998882"/>
    <n v="94878.899999996647"/>
    <n v="1"/>
    <s v="D526831"/>
    <s v="Closed"/>
    <x v="0"/>
  </r>
  <r>
    <s v="Marianna"/>
    <s v="MARIANNA (14)"/>
    <x v="5"/>
    <x v="2748"/>
    <n v="2"/>
    <x v="12"/>
    <x v="0"/>
    <d v="2018-11-01T16:07:06"/>
    <d v="2018-10-10T17:00:00"/>
    <x v="2"/>
    <x v="9"/>
    <n v="1897625.9999998379"/>
    <n v="31627.099999997299"/>
    <n v="63254.199999994598"/>
    <n v="1"/>
    <s v="D526832"/>
    <s v="Closed"/>
    <x v="0"/>
  </r>
  <r>
    <s v="Marianna"/>
    <s v="MARIANNA (14)"/>
    <x v="5"/>
    <x v="2749"/>
    <n v="3"/>
    <x v="12"/>
    <x v="0"/>
    <d v="2018-11-01T16:08:17"/>
    <d v="2018-10-10T17:00:00"/>
    <x v="2"/>
    <x v="9"/>
    <n v="1897697.0000000903"/>
    <n v="31628.283333334839"/>
    <n v="94884.850000004517"/>
    <n v="1"/>
    <s v="D526864_B"/>
    <s v="Closed"/>
    <x v="0"/>
  </r>
  <r>
    <s v="Marianna"/>
    <s v="MARIANNA (14)"/>
    <x v="5"/>
    <x v="2750"/>
    <n v="1"/>
    <x v="12"/>
    <x v="0"/>
    <d v="2018-11-01T16:08:56"/>
    <d v="2018-10-10T17:00:00"/>
    <x v="2"/>
    <x v="9"/>
    <n v="1897735.9999997774"/>
    <n v="31628.933333329624"/>
    <n v="31628.933333329624"/>
    <n v="1"/>
    <s v="D526865_B"/>
    <s v="Closed"/>
    <x v="0"/>
  </r>
  <r>
    <s v="Marianna"/>
    <s v="ALTHA (12)"/>
    <x v="7"/>
    <x v="2751"/>
    <n v="1"/>
    <x v="12"/>
    <x v="0"/>
    <d v="2018-10-22T19:13:45"/>
    <d v="2018-10-10T17:00:00"/>
    <x v="2"/>
    <x v="9"/>
    <n v="1044825.0000000698"/>
    <n v="17413.750000001164"/>
    <n v="17413.750000001164"/>
    <n v="1"/>
    <s v="D527945_A"/>
    <s v="Closed"/>
    <x v="0"/>
  </r>
  <r>
    <s v="Marianna"/>
    <s v="ALTHA (12)"/>
    <x v="7"/>
    <x v="2752"/>
    <n v="2"/>
    <x v="12"/>
    <x v="0"/>
    <d v="2018-10-22T19:13:45"/>
    <d v="2018-10-10T17:00:00"/>
    <x v="2"/>
    <x v="9"/>
    <n v="1044825.0000000698"/>
    <n v="17413.750000001164"/>
    <n v="34827.500000002328"/>
    <n v="1"/>
    <s v="D527947_A"/>
    <s v="Closed"/>
    <x v="0"/>
  </r>
  <r>
    <s v="Marianna"/>
    <s v="BLOUNTSTOWN (18)"/>
    <x v="17"/>
    <x v="2753"/>
    <n v="1"/>
    <x v="12"/>
    <x v="0"/>
    <d v="2018-10-30T15:53:00"/>
    <d v="2018-10-10T17:00:00"/>
    <x v="2"/>
    <x v="9"/>
    <n v="1723980.0000000978"/>
    <n v="28733.00000000163"/>
    <n v="28733.00000000163"/>
    <n v="1"/>
    <s v="C530862"/>
    <s v="Closed"/>
    <x v="0"/>
  </r>
  <r>
    <s v="Marianna"/>
    <s v="CHIPOLA (15)"/>
    <x v="4"/>
    <x v="2754"/>
    <n v="8"/>
    <x v="12"/>
    <x v="0"/>
    <d v="2018-10-19T19:16:25"/>
    <d v="2018-10-10T17:00:00"/>
    <x v="2"/>
    <x v="9"/>
    <n v="785784.9999997532"/>
    <n v="13096.416666662553"/>
    <n v="104771.33333330043"/>
    <n v="1"/>
    <s v="D527767"/>
    <s v="Closed"/>
    <x v="0"/>
  </r>
  <r>
    <s v="Marianna"/>
    <s v="CHIPOLA (15)"/>
    <x v="4"/>
    <x v="1043"/>
    <n v="22"/>
    <x v="12"/>
    <x v="0"/>
    <d v="2018-10-19T19:23:25"/>
    <d v="2018-10-10T17:00:00"/>
    <x v="2"/>
    <x v="9"/>
    <n v="786204.99999986496"/>
    <n v="13103.416666664416"/>
    <n v="288275.16666661715"/>
    <n v="1"/>
    <s v="D528119"/>
    <s v="Closed"/>
    <x v="0"/>
  </r>
  <r>
    <s v="Marianna"/>
    <s v="CHIPOLA (15)"/>
    <x v="4"/>
    <x v="2755"/>
    <n v="1"/>
    <x v="12"/>
    <x v="0"/>
    <d v="2018-10-19T19:26:58"/>
    <d v="2018-10-10T17:00:00"/>
    <x v="2"/>
    <x v="9"/>
    <n v="786417.99999999348"/>
    <n v="13106.966666666558"/>
    <n v="13106.966666666558"/>
    <n v="1"/>
    <s v="D526896"/>
    <s v="Closed"/>
    <x v="0"/>
  </r>
  <r>
    <s v="Marianna"/>
    <s v="CHIPOLA (15)"/>
    <x v="4"/>
    <x v="80"/>
    <n v="43"/>
    <x v="12"/>
    <x v="0"/>
    <d v="2018-10-21T19:27:11"/>
    <d v="2018-10-10T17:00:00"/>
    <x v="2"/>
    <x v="9"/>
    <n v="959230.99999988917"/>
    <n v="15987.183333331486"/>
    <n v="687448.88333325391"/>
    <n v="1"/>
    <s v="D526500"/>
    <s v="Closed"/>
    <x v="0"/>
  </r>
  <r>
    <s v="Marianna"/>
    <s v="CHIPOLA (15)"/>
    <x v="4"/>
    <x v="2756"/>
    <n v="1"/>
    <x v="12"/>
    <x v="0"/>
    <d v="2018-10-19T19:27:15"/>
    <d v="2018-10-10T17:00:00"/>
    <x v="2"/>
    <x v="9"/>
    <n v="786434.99999956694"/>
    <n v="13107.249999992782"/>
    <n v="13107.249999992782"/>
    <n v="1"/>
    <s v="D527013"/>
    <s v="Closed"/>
    <x v="0"/>
  </r>
  <r>
    <s v="Marianna"/>
    <s v="CHIPOLA (15)"/>
    <x v="4"/>
    <x v="2757"/>
    <n v="1"/>
    <x v="12"/>
    <x v="0"/>
    <d v="2018-10-19T19:28:01"/>
    <d v="2018-10-10T17:00:00"/>
    <x v="2"/>
    <x v="9"/>
    <n v="786480.99999963306"/>
    <n v="13108.016666660551"/>
    <n v="13108.016666660551"/>
    <n v="1"/>
    <s v="D526895"/>
    <s v="Closed"/>
    <x v="0"/>
  </r>
  <r>
    <s v="Marianna"/>
    <s v="MARIANNA (14)"/>
    <x v="5"/>
    <x v="2240"/>
    <n v="3"/>
    <x v="12"/>
    <x v="0"/>
    <d v="2018-11-02T15:29:26"/>
    <d v="2018-10-10T17:00:00"/>
    <x v="2"/>
    <x v="9"/>
    <n v="1981765.9999995958"/>
    <n v="33029.433333326597"/>
    <n v="99088.29999997979"/>
    <n v="1"/>
    <s v="D527675"/>
    <s v="Closed"/>
    <x v="0"/>
  </r>
  <r>
    <s v="Marianna"/>
    <s v="MARIANNA (14)"/>
    <x v="10"/>
    <x v="2758"/>
    <n v="2"/>
    <x v="12"/>
    <x v="0"/>
    <d v="2018-10-28T19:43:42"/>
    <d v="2018-10-10T17:00:00"/>
    <x v="2"/>
    <x v="9"/>
    <n v="1565021.9999995781"/>
    <n v="26083.699999992969"/>
    <n v="52167.399999985937"/>
    <n v="1"/>
    <s v="D528164"/>
    <s v="Closed"/>
    <x v="0"/>
  </r>
  <r>
    <s v="Marianna"/>
    <s v="MARIANNA (14)"/>
    <x v="10"/>
    <x v="2759"/>
    <n v="1"/>
    <x v="12"/>
    <x v="0"/>
    <d v="2018-10-28T19:45:04"/>
    <d v="2018-10-10T17:00:00"/>
    <x v="2"/>
    <x v="9"/>
    <n v="1565103.9999998873"/>
    <n v="26085.066666664788"/>
    <n v="26085.066666664788"/>
    <n v="1"/>
    <s v="D529483"/>
    <s v="Closed"/>
    <x v="0"/>
  </r>
  <r>
    <s v="Marianna"/>
    <s v="MARIANNA (14)"/>
    <x v="10"/>
    <x v="2760"/>
    <n v="1"/>
    <x v="12"/>
    <x v="0"/>
    <d v="2018-10-28T19:44:35"/>
    <d v="2018-10-10T17:00:00"/>
    <x v="2"/>
    <x v="9"/>
    <n v="1565075.0000000233"/>
    <n v="26084.583333333721"/>
    <n v="26084.583333333721"/>
    <n v="1"/>
    <s v="D528171"/>
    <s v="Closed"/>
    <x v="0"/>
  </r>
  <r>
    <s v="Marianna"/>
    <s v="MARIANNA (14)"/>
    <x v="10"/>
    <x v="2761"/>
    <n v="1"/>
    <x v="12"/>
    <x v="0"/>
    <d v="2018-10-28T19:45:59"/>
    <d v="2018-10-10T17:00:00"/>
    <x v="2"/>
    <x v="9"/>
    <n v="1565158.9999995427"/>
    <n v="26085.983333325712"/>
    <n v="26085.983333325712"/>
    <n v="1"/>
    <s v="D528192"/>
    <s v="Closed"/>
    <x v="0"/>
  </r>
  <r>
    <s v="Marianna"/>
    <s v="CHIPOLA (15)"/>
    <x v="0"/>
    <x v="472"/>
    <n v="26"/>
    <x v="12"/>
    <x v="0"/>
    <d v="2018-10-21T19:32:57"/>
    <d v="2018-10-10T17:00:00"/>
    <x v="2"/>
    <x v="9"/>
    <n v="959576.9999996759"/>
    <n v="15992.949999994598"/>
    <n v="415816.69999985956"/>
    <n v="1"/>
    <s v="D528117"/>
    <s v="Closed"/>
    <x v="0"/>
  </r>
  <r>
    <s v="Marianna"/>
    <s v="MARIANNA (14)"/>
    <x v="10"/>
    <x v="2762"/>
    <n v="1"/>
    <x v="12"/>
    <x v="0"/>
    <d v="2018-10-28T20:42:02"/>
    <d v="2018-10-10T17:00:00"/>
    <x v="2"/>
    <x v="9"/>
    <n v="1568521.9999998808"/>
    <n v="26142.033333331347"/>
    <n v="26142.033333331347"/>
    <n v="1"/>
    <s v="D528223"/>
    <s v="Closed"/>
    <x v="0"/>
  </r>
  <r>
    <s v="Marianna"/>
    <s v="MARIANNA (14)"/>
    <x v="10"/>
    <x v="2763"/>
    <n v="1"/>
    <x v="12"/>
    <x v="0"/>
    <d v="2018-10-28T19:44:56"/>
    <d v="2018-10-10T17:00:00"/>
    <x v="2"/>
    <x v="9"/>
    <n v="1565095.9999999031"/>
    <n v="26084.933333331719"/>
    <n v="26084.933333331719"/>
    <n v="1"/>
    <s v="D528175"/>
    <s v="Closed"/>
    <x v="0"/>
  </r>
  <r>
    <s v="Marianna"/>
    <s v="MARIANNA (14)"/>
    <x v="10"/>
    <x v="10"/>
    <n v="1"/>
    <x v="12"/>
    <x v="0"/>
    <d v="2018-10-28T19:46:09"/>
    <d v="2018-10-10T17:00:00"/>
    <x v="2"/>
    <x v="9"/>
    <n v="1565168.9999999944"/>
    <n v="26086.149999999907"/>
    <n v="26086.149999999907"/>
    <n v="1"/>
    <s v="D528193"/>
    <s v="Closed"/>
    <x v="0"/>
  </r>
  <r>
    <s v="Marianna"/>
    <s v="MARIANNA (14)"/>
    <x v="10"/>
    <x v="2764"/>
    <n v="1"/>
    <x v="12"/>
    <x v="0"/>
    <d v="2018-10-28T19:37:13"/>
    <d v="2018-10-10T17:00:00"/>
    <x v="2"/>
    <x v="9"/>
    <n v="1564632.9999997979"/>
    <n v="26077.216666663298"/>
    <n v="26077.216666663298"/>
    <n v="1"/>
    <s v="D529508"/>
    <s v="Closed"/>
    <x v="0"/>
  </r>
  <r>
    <s v="Marianna"/>
    <s v="MARIANNA (14)"/>
    <x v="10"/>
    <x v="2765"/>
    <n v="1"/>
    <x v="12"/>
    <x v="0"/>
    <d v="2018-10-28T19:36:35"/>
    <d v="2018-10-10T17:00:00"/>
    <x v="2"/>
    <x v="9"/>
    <n v="1564594.9999997159"/>
    <n v="26076.583333328599"/>
    <n v="26076.583333328599"/>
    <n v="1"/>
    <s v="D529507"/>
    <s v="Closed"/>
    <x v="0"/>
  </r>
  <r>
    <s v="Marianna"/>
    <s v="MARIANNA (14)"/>
    <x v="10"/>
    <x v="2766"/>
    <n v="1"/>
    <x v="12"/>
    <x v="0"/>
    <d v="2018-10-28T19:44:02"/>
    <d v="2018-10-10T17:00:00"/>
    <x v="2"/>
    <x v="9"/>
    <n v="1565041.9999998529"/>
    <n v="26084.033333330881"/>
    <n v="26084.033333330881"/>
    <n v="1"/>
    <s v="D528166"/>
    <s v="Closed"/>
    <x v="0"/>
  </r>
  <r>
    <s v="Marianna"/>
    <s v="CHIPOLA (15)"/>
    <x v="0"/>
    <x v="824"/>
    <n v="5"/>
    <x v="12"/>
    <x v="0"/>
    <d v="2018-10-21T19:32:02"/>
    <d v="2018-10-10T17:00:00"/>
    <x v="2"/>
    <x v="9"/>
    <n v="959522.00000002049"/>
    <n v="15992.033333333675"/>
    <n v="79960.166666668374"/>
    <n v="1"/>
    <s v="D528116"/>
    <s v="Closed"/>
    <x v="0"/>
  </r>
  <r>
    <s v="Marianna"/>
    <s v="MARIANNA (14)"/>
    <x v="5"/>
    <x v="2767"/>
    <n v="1"/>
    <x v="12"/>
    <x v="0"/>
    <d v="2018-11-04T10:31:00"/>
    <d v="2018-10-10T17:00:00"/>
    <x v="2"/>
    <x v="9"/>
    <n v="2136659.999999986"/>
    <n v="35610.999999999767"/>
    <n v="35610.999999999767"/>
    <n v="1"/>
    <s v="C531957"/>
    <s v="Closed"/>
    <x v="0"/>
  </r>
  <r>
    <s v="Marianna"/>
    <s v="CHIPOLA (15)"/>
    <x v="4"/>
    <x v="2768"/>
    <n v="3"/>
    <x v="12"/>
    <x v="0"/>
    <d v="2018-11-01T16:23:00"/>
    <d v="2018-10-10T17:00:00"/>
    <x v="2"/>
    <x v="9"/>
    <n v="1898579.9999996787"/>
    <n v="31642.999999994645"/>
    <n v="94928.999999983935"/>
    <n v="1"/>
    <s v="D527825_C"/>
    <s v="Closed"/>
    <x v="0"/>
  </r>
  <r>
    <s v="Marianna"/>
    <s v="MARIANNA (14)"/>
    <x v="5"/>
    <x v="284"/>
    <n v="99"/>
    <x v="12"/>
    <x v="0"/>
    <d v="2018-10-19T19:34:20"/>
    <d v="2018-10-10T17:00:00"/>
    <x v="2"/>
    <x v="9"/>
    <n v="786859.99999959022"/>
    <n v="13114.333333326504"/>
    <n v="1298318.9999993239"/>
    <n v="1"/>
    <s v="D527645_B"/>
    <s v="Closed"/>
    <x v="0"/>
  </r>
  <r>
    <s v="Marianna"/>
    <s v="CHIPOLA (15)"/>
    <x v="0"/>
    <x v="2769"/>
    <n v="5"/>
    <x v="12"/>
    <x v="0"/>
    <d v="2018-10-21T19:35:16"/>
    <d v="2018-10-10T17:00:00"/>
    <x v="2"/>
    <x v="9"/>
    <n v="959715.99999947939"/>
    <n v="15995.26666665799"/>
    <n v="79976.333333289949"/>
    <n v="1"/>
    <s v="D528115"/>
    <s v="Closed"/>
    <x v="0"/>
  </r>
  <r>
    <s v="Marianna"/>
    <s v="CHIPOLA (15)"/>
    <x v="0"/>
    <x v="2770"/>
    <n v="3"/>
    <x v="12"/>
    <x v="0"/>
    <d v="2018-10-21T19:36:14"/>
    <d v="2018-10-10T17:00:00"/>
    <x v="2"/>
    <x v="9"/>
    <n v="959773.99999983609"/>
    <n v="15996.233333330601"/>
    <n v="47988.699999991804"/>
    <n v="1"/>
    <s v="D528112"/>
    <s v="Closed"/>
    <x v="0"/>
  </r>
  <r>
    <s v="Marianna"/>
    <s v="CHIPOLA (15)"/>
    <x v="4"/>
    <x v="2771"/>
    <n v="1"/>
    <x v="12"/>
    <x v="0"/>
    <d v="2018-10-18T19:40:58"/>
    <d v="2018-10-10T17:00:00"/>
    <x v="2"/>
    <x v="9"/>
    <n v="700857.99999958836"/>
    <n v="11680.966666659806"/>
    <n v="11680.966666659806"/>
    <n v="1"/>
    <s v="D527762"/>
    <s v="Closed"/>
    <x v="0"/>
  </r>
  <r>
    <s v="Marianna"/>
    <s v="CAVERNS ROAD (11)"/>
    <x v="26"/>
    <x v="99"/>
    <n v="52"/>
    <x v="12"/>
    <x v="0"/>
    <d v="2018-10-14T19:40:00"/>
    <d v="2018-10-10T17:00:00"/>
    <x v="2"/>
    <x v="9"/>
    <n v="355199.9999998603"/>
    <n v="5919.9999999976717"/>
    <n v="307839.99999987893"/>
    <n v="1"/>
    <s v="D526467"/>
    <s v="Closed"/>
    <x v="0"/>
  </r>
  <r>
    <s v="Marianna"/>
    <s v="CHIPOLA (15)"/>
    <x v="0"/>
    <x v="2772"/>
    <n v="1"/>
    <x v="12"/>
    <x v="0"/>
    <d v="2018-11-02T19:45:52"/>
    <d v="2018-10-10T17:00:00"/>
    <x v="2"/>
    <x v="9"/>
    <n v="1997151.9999997923"/>
    <n v="33285.866666663205"/>
    <n v="33285.866666663205"/>
    <n v="1"/>
    <s v="D530513"/>
    <s v="Closed"/>
    <x v="0"/>
  </r>
  <r>
    <s v="Marianna"/>
    <s v="CHIPOLA (15)"/>
    <x v="0"/>
    <x v="2773"/>
    <n v="1"/>
    <x v="12"/>
    <x v="0"/>
    <d v="2018-11-02T19:46:10"/>
    <d v="2018-10-10T17:00:00"/>
    <x v="2"/>
    <x v="9"/>
    <n v="1997169.9999995995"/>
    <n v="33286.166666659992"/>
    <n v="33286.166666659992"/>
    <n v="1"/>
    <s v="D530514"/>
    <s v="Closed"/>
    <x v="0"/>
  </r>
  <r>
    <s v="Marianna"/>
    <s v="CHIPOLA (15)"/>
    <x v="0"/>
    <x v="2774"/>
    <n v="1"/>
    <x v="12"/>
    <x v="0"/>
    <d v="2018-11-02T19:46:26"/>
    <d v="2018-10-10T17:00:00"/>
    <x v="2"/>
    <x v="9"/>
    <n v="1997185.9999995679"/>
    <n v="33286.433333326131"/>
    <n v="33286.433333326131"/>
    <n v="1"/>
    <s v="D530518"/>
    <s v="Closed"/>
    <x v="0"/>
  </r>
  <r>
    <s v="Marianna"/>
    <s v="CHIPOLA (15)"/>
    <x v="0"/>
    <x v="2775"/>
    <n v="1"/>
    <x v="12"/>
    <x v="0"/>
    <d v="2018-11-02T19:46:49"/>
    <d v="2018-10-10T17:00:00"/>
    <x v="2"/>
    <x v="9"/>
    <n v="1997208.9999999152"/>
    <n v="33286.816666665254"/>
    <n v="33286.816666665254"/>
    <n v="1"/>
    <s v="D530516"/>
    <s v="Closed"/>
    <x v="0"/>
  </r>
  <r>
    <s v="Marianna"/>
    <s v="CHIPOLA (15)"/>
    <x v="0"/>
    <x v="2776"/>
    <n v="1"/>
    <x v="12"/>
    <x v="0"/>
    <d v="2018-11-02T19:47:07"/>
    <d v="2018-10-10T17:00:00"/>
    <x v="2"/>
    <x v="9"/>
    <n v="1997226.9999997225"/>
    <n v="33287.116666662041"/>
    <n v="33287.116666662041"/>
    <n v="1"/>
    <s v="D530511"/>
    <s v="Closed"/>
    <x v="0"/>
  </r>
  <r>
    <s v="Marianna"/>
    <s v="MARIANNA (14)"/>
    <x v="5"/>
    <x v="1907"/>
    <n v="2"/>
    <x v="12"/>
    <x v="0"/>
    <d v="2018-11-02T19:49:43"/>
    <d v="2018-10-10T17:00:00"/>
    <x v="2"/>
    <x v="9"/>
    <n v="1997382.9999997281"/>
    <n v="33289.716666662134"/>
    <n v="66579.433333324268"/>
    <n v="1"/>
    <s v="D526847"/>
    <s v="Closed"/>
    <x v="0"/>
  </r>
  <r>
    <s v="Marianna"/>
    <s v="MARIANNA (14)"/>
    <x v="5"/>
    <x v="2777"/>
    <n v="3"/>
    <x v="12"/>
    <x v="0"/>
    <d v="2018-11-02T19:49:19"/>
    <d v="2018-10-10T17:00:00"/>
    <x v="2"/>
    <x v="9"/>
    <n v="1997358.9999997756"/>
    <n v="33289.316666662926"/>
    <n v="99867.949999988778"/>
    <n v="1"/>
    <s v="D526850"/>
    <s v="Closed"/>
    <x v="0"/>
  </r>
  <r>
    <s v="Marianna"/>
    <s v="CHIPOLA (15)"/>
    <x v="3"/>
    <x v="2778"/>
    <n v="10"/>
    <x v="12"/>
    <x v="0"/>
    <d v="2018-10-20T19:50:45"/>
    <d v="2018-10-10T17:00:00"/>
    <x v="2"/>
    <x v="9"/>
    <n v="874244.99999976251"/>
    <n v="14570.749999996042"/>
    <n v="145707.49999996042"/>
    <n v="1"/>
    <s v="D528661"/>
    <s v="Closed"/>
    <x v="0"/>
  </r>
  <r>
    <s v="Marianna"/>
    <s v="MARIANNA (14)"/>
    <x v="16"/>
    <x v="2779"/>
    <n v="164"/>
    <x v="12"/>
    <x v="0"/>
    <d v="2018-11-02T19:50:31"/>
    <d v="2018-10-10T17:00:00"/>
    <x v="2"/>
    <x v="9"/>
    <n v="1997430.9999996331"/>
    <n v="33290.516666660551"/>
    <n v="5459644.7333323304"/>
    <n v="1"/>
    <s v="D531866"/>
    <s v="Closed"/>
    <x v="0"/>
  </r>
  <r>
    <s v="Marianna"/>
    <s v="ALTHA (12)"/>
    <x v="7"/>
    <x v="665"/>
    <n v="86"/>
    <x v="12"/>
    <x v="0"/>
    <d v="2018-10-22T19:50:34"/>
    <d v="2018-10-10T17:00:00"/>
    <x v="2"/>
    <x v="9"/>
    <n v="1047033.9999997057"/>
    <n v="17450.566666661762"/>
    <n v="1500748.7333329115"/>
    <n v="1"/>
    <s v="D527958"/>
    <s v="Closed"/>
    <x v="0"/>
  </r>
  <r>
    <s v="Marianna"/>
    <s v="MARIANNA (14)"/>
    <x v="5"/>
    <x v="2780"/>
    <n v="3"/>
    <x v="12"/>
    <x v="0"/>
    <d v="2018-11-02T19:50:06"/>
    <d v="2018-10-10T17:00:00"/>
    <x v="2"/>
    <x v="9"/>
    <n v="1997406.0000000754"/>
    <n v="33290.100000001257"/>
    <n v="99870.300000003772"/>
    <n v="1"/>
    <s v="D526840"/>
    <s v="Closed"/>
    <x v="0"/>
  </r>
  <r>
    <s v="Marianna"/>
    <s v="CHIPOLA (15)"/>
    <x v="0"/>
    <x v="2781"/>
    <n v="2"/>
    <x v="12"/>
    <x v="0"/>
    <d v="2018-11-02T19:45:33"/>
    <d v="2018-10-10T17:00:00"/>
    <x v="2"/>
    <x v="9"/>
    <n v="1997132.9999997513"/>
    <n v="33285.549999995856"/>
    <n v="66571.099999991711"/>
    <n v="1"/>
    <s v="D528136"/>
    <s v="Closed"/>
    <x v="0"/>
  </r>
  <r>
    <s v="Marianna"/>
    <s v="MARIANNA (14)"/>
    <x v="5"/>
    <x v="2782"/>
    <n v="2"/>
    <x v="12"/>
    <x v="0"/>
    <d v="2018-11-03T10:51:29"/>
    <d v="2018-10-10T17:00:00"/>
    <x v="2"/>
    <x v="9"/>
    <n v="2051488.9999999898"/>
    <n v="34191.483333333163"/>
    <n v="68382.966666666325"/>
    <n v="1"/>
    <s v="D526854"/>
    <s v="Closed"/>
    <x v="0"/>
  </r>
  <r>
    <s v="Marianna"/>
    <s v="ALTHA (12)"/>
    <x v="7"/>
    <x v="834"/>
    <n v="25"/>
    <x v="12"/>
    <x v="0"/>
    <d v="2018-10-22T19:52:46"/>
    <d v="2018-10-10T17:00:00"/>
    <x v="2"/>
    <x v="9"/>
    <n v="1047165.9999997588"/>
    <n v="17452.766666662646"/>
    <n v="436319.16666656616"/>
    <n v="1"/>
    <s v="D527964"/>
    <s v="Closed"/>
    <x v="0"/>
  </r>
  <r>
    <s v="Marianna"/>
    <s v="MARIANNA (14)"/>
    <x v="5"/>
    <x v="2783"/>
    <n v="2"/>
    <x v="12"/>
    <x v="0"/>
    <d v="2018-11-07T09:54:01"/>
    <d v="2018-10-10T17:00:00"/>
    <x v="2"/>
    <x v="9"/>
    <n v="2393640.9999998985"/>
    <n v="39894.016666664975"/>
    <n v="79788.03333332995"/>
    <n v="1"/>
    <s v="D529714"/>
    <s v="Closed"/>
    <x v="0"/>
  </r>
  <r>
    <s v="Marianna"/>
    <s v="CHIPOLA (15)"/>
    <x v="3"/>
    <x v="545"/>
    <n v="1"/>
    <x v="12"/>
    <x v="0"/>
    <d v="2018-10-20T19:55:29"/>
    <d v="2018-10-10T17:00:00"/>
    <x v="2"/>
    <x v="9"/>
    <n v="874528.99999951478"/>
    <n v="14575.483333325246"/>
    <n v="14575.483333325246"/>
    <n v="1"/>
    <s v="D528664"/>
    <s v="Closed"/>
    <x v="0"/>
  </r>
  <r>
    <s v="Marianna"/>
    <s v="MARIANNA (14)"/>
    <x v="5"/>
    <x v="2784"/>
    <n v="1"/>
    <x v="12"/>
    <x v="0"/>
    <d v="2018-10-26T16:52:35"/>
    <d v="2018-10-10T17:00:00"/>
    <x v="2"/>
    <x v="9"/>
    <n v="1381954.999999702"/>
    <n v="23032.583333328366"/>
    <n v="23032.583333328366"/>
    <n v="1"/>
    <s v="D527663"/>
    <s v="Closed"/>
    <x v="0"/>
  </r>
  <r>
    <s v="Marianna"/>
    <s v="MARIANNA (14)"/>
    <x v="16"/>
    <x v="293"/>
    <n v="12"/>
    <x v="12"/>
    <x v="0"/>
    <d v="2018-10-21T19:59:48"/>
    <d v="2018-10-10T17:00:00"/>
    <x v="2"/>
    <x v="9"/>
    <n v="961187.99999970943"/>
    <n v="16019.799999995157"/>
    <n v="192237.59999994189"/>
    <n v="1"/>
    <s v="D526484"/>
    <s v="Closed"/>
    <x v="0"/>
  </r>
  <r>
    <s v="Marianna"/>
    <s v="CHIPOLA (15)"/>
    <x v="0"/>
    <x v="2785"/>
    <n v="4"/>
    <x v="12"/>
    <x v="0"/>
    <d v="2018-10-19T20:00:50"/>
    <d v="2018-10-10T17:00:00"/>
    <x v="2"/>
    <x v="9"/>
    <n v="788449.99999974389"/>
    <n v="13140.833333329065"/>
    <n v="52563.333333316259"/>
    <n v="1"/>
    <s v="D528118"/>
    <s v="Closed"/>
    <x v="0"/>
  </r>
  <r>
    <s v="Marianna"/>
    <s v="MARIANNA (14)"/>
    <x v="5"/>
    <x v="286"/>
    <n v="17"/>
    <x v="12"/>
    <x v="0"/>
    <d v="2018-11-01T16:04:15"/>
    <d v="2018-10-10T17:00:00"/>
    <x v="2"/>
    <x v="9"/>
    <n v="1897455.0000000978"/>
    <n v="31624.25000000163"/>
    <n v="537612.25000002771"/>
    <n v="1"/>
    <s v="D526819"/>
    <s v="Closed"/>
    <x v="0"/>
  </r>
  <r>
    <s v="Marianna"/>
    <s v="CAVERNS ROAD (11)"/>
    <x v="27"/>
    <x v="938"/>
    <n v="1"/>
    <x v="12"/>
    <x v="0"/>
    <d v="2018-10-25T04:37:00"/>
    <d v="2018-10-10T17:00:00"/>
    <x v="2"/>
    <x v="9"/>
    <n v="1251419.9999999022"/>
    <n v="20856.99999999837"/>
    <n v="20856.99999999837"/>
    <n v="1"/>
    <s v="C529804"/>
    <s v="Closed"/>
    <x v="0"/>
  </r>
  <r>
    <s v="Marianna"/>
    <s v="MARIANNA (14)"/>
    <x v="5"/>
    <x v="104"/>
    <n v="2"/>
    <x v="12"/>
    <x v="0"/>
    <d v="2018-11-01T16:06:39"/>
    <d v="2018-10-10T17:00:00"/>
    <x v="2"/>
    <x v="9"/>
    <n v="1897598.9999998128"/>
    <n v="31626.64999999688"/>
    <n v="63253.29999999376"/>
    <n v="1"/>
    <s v="D526835"/>
    <s v="Closed"/>
    <x v="0"/>
  </r>
  <r>
    <s v="Marianna"/>
    <s v="MARIANNA (14)"/>
    <x v="5"/>
    <x v="2786"/>
    <n v="1"/>
    <x v="12"/>
    <x v="0"/>
    <d v="2018-11-01T16:07:36"/>
    <d v="2018-10-10T17:00:00"/>
    <x v="2"/>
    <x v="9"/>
    <n v="1897655.9999999357"/>
    <n v="31627.599999998929"/>
    <n v="31627.599999998929"/>
    <n v="1"/>
    <s v="D526817"/>
    <s v="Closed"/>
    <x v="0"/>
  </r>
  <r>
    <s v="Marianna"/>
    <s v="MARIANNA (14)"/>
    <x v="5"/>
    <x v="2787"/>
    <n v="1"/>
    <x v="12"/>
    <x v="0"/>
    <d v="2018-11-01T16:07:22"/>
    <d v="2018-10-10T17:00:00"/>
    <x v="2"/>
    <x v="9"/>
    <n v="1897641.9999998063"/>
    <n v="31627.366666663438"/>
    <n v="31627.366666663438"/>
    <n v="1"/>
    <s v="D526815"/>
    <s v="Closed"/>
    <x v="0"/>
  </r>
  <r>
    <s v="Marianna"/>
    <s v="CHIPOLA (15)"/>
    <x v="4"/>
    <x v="1817"/>
    <n v="5"/>
    <x v="12"/>
    <x v="0"/>
    <d v="2018-10-27T10:10:37"/>
    <d v="2018-10-10T17:00:00"/>
    <x v="2"/>
    <x v="9"/>
    <n v="1444236.9999994989"/>
    <n v="24070.616666658316"/>
    <n v="120353.08333329158"/>
    <n v="1"/>
    <s v="D527826_B"/>
    <s v="Closed"/>
    <x v="0"/>
  </r>
  <r>
    <s v="Marianna"/>
    <s v="CHIPOLA (15)"/>
    <x v="0"/>
    <x v="2788"/>
    <n v="1"/>
    <x v="12"/>
    <x v="0"/>
    <d v="2018-10-30T20:11:46"/>
    <d v="2018-10-10T17:00:00"/>
    <x v="2"/>
    <x v="9"/>
    <n v="1739505.9999997029"/>
    <n v="28991.766666661715"/>
    <n v="28991.766666661715"/>
    <n v="1"/>
    <s v="D530530"/>
    <s v="Closed"/>
    <x v="0"/>
  </r>
  <r>
    <s v="Marianna"/>
    <s v="CHIPOLA (15)"/>
    <x v="0"/>
    <x v="2789"/>
    <n v="2"/>
    <x v="12"/>
    <x v="0"/>
    <d v="2018-10-30T20:11:16"/>
    <d v="2018-10-10T17:00:00"/>
    <x v="2"/>
    <x v="9"/>
    <n v="1739475.9999996051"/>
    <n v="28991.266666660085"/>
    <n v="57982.533333320171"/>
    <n v="1"/>
    <s v="D530527"/>
    <s v="Closed"/>
    <x v="0"/>
  </r>
  <r>
    <s v="Marianna"/>
    <s v="CHIPOLA (15)"/>
    <x v="0"/>
    <x v="2790"/>
    <n v="1"/>
    <x v="12"/>
    <x v="0"/>
    <d v="2018-10-30T20:11:37"/>
    <d v="2018-10-10T17:00:00"/>
    <x v="2"/>
    <x v="9"/>
    <n v="1739496.999999485"/>
    <n v="28991.616666658083"/>
    <n v="28991.616666658083"/>
    <n v="1"/>
    <s v="D530529"/>
    <s v="Closed"/>
    <x v="0"/>
  </r>
  <r>
    <s v="Marianna"/>
    <s v="CHIPOLA (15)"/>
    <x v="0"/>
    <x v="256"/>
    <n v="1"/>
    <x v="12"/>
    <x v="0"/>
    <d v="2018-10-30T20:11:29"/>
    <d v="2018-10-10T17:00:00"/>
    <x v="2"/>
    <x v="9"/>
    <n v="1739488.9999995008"/>
    <n v="28991.483333325014"/>
    <n v="28991.483333325014"/>
    <n v="1"/>
    <s v="D530528"/>
    <s v="Closed"/>
    <x v="0"/>
  </r>
  <r>
    <s v="Marianna"/>
    <s v="CHIPOLA (15)"/>
    <x v="0"/>
    <x v="2791"/>
    <n v="1"/>
    <x v="12"/>
    <x v="0"/>
    <d v="2018-10-30T20:12:29"/>
    <d v="2018-10-10T17:00:00"/>
    <x v="2"/>
    <x v="9"/>
    <n v="1739548.9999996964"/>
    <n v="28992.483333328273"/>
    <n v="28992.483333328273"/>
    <n v="1"/>
    <s v="D528140"/>
    <s v="Closed"/>
    <x v="0"/>
  </r>
  <r>
    <s v="Marianna"/>
    <s v="MARIANNA (14)"/>
    <x v="5"/>
    <x v="2792"/>
    <n v="2"/>
    <x v="12"/>
    <x v="0"/>
    <d v="2018-11-01T16:12:33"/>
    <d v="2018-10-10T17:00:00"/>
    <x v="2"/>
    <x v="9"/>
    <n v="1897952.9999995837"/>
    <n v="31632.549999993062"/>
    <n v="63265.099999986123"/>
    <n v="1"/>
    <s v="D526813"/>
    <s v="Closed"/>
    <x v="0"/>
  </r>
  <r>
    <s v="Marianna"/>
    <s v="CHIPOLA (15)"/>
    <x v="0"/>
    <x v="2793"/>
    <n v="16"/>
    <x v="12"/>
    <x v="0"/>
    <d v="2018-10-30T20:13:33"/>
    <d v="2018-10-10T17:00:00"/>
    <x v="2"/>
    <x v="9"/>
    <n v="1739612.9999995697"/>
    <n v="28993.549999992829"/>
    <n v="463896.79999988526"/>
    <n v="1"/>
    <s v="D530510"/>
    <s v="Closed"/>
    <x v="0"/>
  </r>
  <r>
    <s v="Marianna"/>
    <s v="MARIANNA (14)"/>
    <x v="5"/>
    <x v="5"/>
    <n v="11"/>
    <x v="12"/>
    <x v="0"/>
    <d v="2018-11-01T16:13:40"/>
    <d v="2018-10-10T17:00:00"/>
    <x v="2"/>
    <x v="9"/>
    <n v="1898019.9999995297"/>
    <n v="31633.666666658828"/>
    <n v="347970.33333324711"/>
    <n v="1"/>
    <s v="D526785"/>
    <s v="Closed"/>
    <x v="0"/>
  </r>
  <r>
    <s v="Marianna"/>
    <s v="MARIANNA (14)"/>
    <x v="5"/>
    <x v="100"/>
    <n v="5"/>
    <x v="12"/>
    <x v="0"/>
    <d v="2018-11-01T16:13:51"/>
    <d v="2018-10-10T17:00:00"/>
    <x v="2"/>
    <x v="9"/>
    <n v="1898030.9999995865"/>
    <n v="31633.849999993108"/>
    <n v="158169.24999996554"/>
    <n v="1"/>
    <s v="D526786"/>
    <s v="Closed"/>
    <x v="0"/>
  </r>
  <r>
    <s v="Marianna"/>
    <s v="MARIANNA (14)"/>
    <x v="5"/>
    <x v="771"/>
    <n v="1"/>
    <x v="12"/>
    <x v="0"/>
    <d v="2018-11-01T16:14:14"/>
    <d v="2018-10-10T17:00:00"/>
    <x v="2"/>
    <x v="9"/>
    <n v="1898053.9999999339"/>
    <n v="31634.233333332231"/>
    <n v="31634.233333332231"/>
    <n v="1"/>
    <s v="D526780"/>
    <s v="Closed"/>
    <x v="0"/>
  </r>
  <r>
    <s v="Marianna"/>
    <s v="MARIANNA (14)"/>
    <x v="5"/>
    <x v="1185"/>
    <n v="2"/>
    <x v="12"/>
    <x v="0"/>
    <d v="2018-11-01T16:14:23"/>
    <d v="2018-10-10T17:00:00"/>
    <x v="2"/>
    <x v="9"/>
    <n v="1898062.9999995232"/>
    <n v="31634.383333325386"/>
    <n v="63268.766666650772"/>
    <n v="1"/>
    <s v="D526781"/>
    <s v="Closed"/>
    <x v="0"/>
  </r>
  <r>
    <s v="Marianna"/>
    <s v="MARIANNA (14)"/>
    <x v="5"/>
    <x v="638"/>
    <n v="2"/>
    <x v="12"/>
    <x v="0"/>
    <d v="2018-11-01T16:15:20"/>
    <d v="2018-10-10T17:00:00"/>
    <x v="2"/>
    <x v="9"/>
    <n v="1898119.9999996461"/>
    <n v="31635.333333327435"/>
    <n v="63270.66666665487"/>
    <n v="1"/>
    <s v="D526730"/>
    <s v="Closed"/>
    <x v="0"/>
  </r>
  <r>
    <s v="Marianna"/>
    <s v="CHIPOLA (15)"/>
    <x v="1"/>
    <x v="2794"/>
    <n v="3"/>
    <x v="12"/>
    <x v="0"/>
    <d v="2018-10-29T16:45:30"/>
    <d v="2018-10-10T17:00:00"/>
    <x v="2"/>
    <x v="9"/>
    <n v="1640729.9999996787"/>
    <n v="27345.499999994645"/>
    <n v="82036.499999983935"/>
    <n v="1"/>
    <s v="D527485"/>
    <s v="Closed"/>
    <x v="0"/>
  </r>
  <r>
    <s v="Marianna"/>
    <s v="MARIANNA (14)"/>
    <x v="5"/>
    <x v="2795"/>
    <n v="1"/>
    <x v="12"/>
    <x v="0"/>
    <d v="2018-11-05T11:19:09"/>
    <d v="2018-10-10T17:00:00"/>
    <x v="2"/>
    <x v="9"/>
    <n v="2225948.9999995334"/>
    <n v="37099.149999992223"/>
    <n v="37099.149999992223"/>
    <n v="1"/>
    <s v="D526837"/>
    <s v="Closed"/>
    <x v="0"/>
  </r>
  <r>
    <s v="Marianna"/>
    <s v="CHIPOLA (15)"/>
    <x v="0"/>
    <x v="2796"/>
    <n v="1"/>
    <x v="12"/>
    <x v="0"/>
    <d v="2018-10-30T20:12:50"/>
    <d v="2018-10-10T17:00:00"/>
    <x v="2"/>
    <x v="9"/>
    <n v="1739569.9999995762"/>
    <n v="28992.833333326271"/>
    <n v="28992.833333326271"/>
    <n v="1"/>
    <s v="D528142"/>
    <s v="Closed"/>
    <x v="0"/>
  </r>
  <r>
    <s v="Marianna"/>
    <s v="MARIANNA (14)"/>
    <x v="5"/>
    <x v="2797"/>
    <n v="1"/>
    <x v="12"/>
    <x v="0"/>
    <d v="2018-11-05T11:29:37"/>
    <d v="2018-10-10T17:00:00"/>
    <x v="2"/>
    <x v="9"/>
    <n v="2226576.9999998622"/>
    <n v="37109.616666664369"/>
    <n v="37109.616666664369"/>
    <n v="1"/>
    <s v="D526826"/>
    <s v="Closed"/>
    <x v="0"/>
  </r>
  <r>
    <s v="Marianna"/>
    <s v="CHIPOLA (15)"/>
    <x v="0"/>
    <x v="2798"/>
    <n v="2"/>
    <x v="12"/>
    <x v="0"/>
    <d v="2018-10-21T18:24:57"/>
    <d v="2018-10-10T17:00:00"/>
    <x v="2"/>
    <x v="9"/>
    <n v="955496.99999957811"/>
    <n v="15924.949999992969"/>
    <n v="31849.899999985937"/>
    <n v="1"/>
    <s v="D528926"/>
    <s v="Closed"/>
    <x v="0"/>
  </r>
  <r>
    <s v="Marianna"/>
    <s v="MARIANNA (14)"/>
    <x v="5"/>
    <x v="2799"/>
    <n v="2"/>
    <x v="12"/>
    <x v="0"/>
    <d v="2018-11-05T11:34:36"/>
    <d v="2018-10-10T17:00:00"/>
    <x v="2"/>
    <x v="9"/>
    <n v="2226875.9999999776"/>
    <n v="37114.599999999627"/>
    <n v="74229.199999999255"/>
    <n v="1"/>
    <s v="D526828"/>
    <s v="Closed"/>
    <x v="0"/>
  </r>
  <r>
    <s v="Marianna"/>
    <s v="CHIPOLA (15)"/>
    <x v="4"/>
    <x v="2602"/>
    <n v="1"/>
    <x v="12"/>
    <x v="0"/>
    <d v="2018-10-27T09:36:04"/>
    <d v="2018-10-10T17:00:00"/>
    <x v="2"/>
    <x v="9"/>
    <n v="1442163.9999995939"/>
    <n v="24036.066666659899"/>
    <n v="24036.066666659899"/>
    <n v="1"/>
    <s v="D527801_A"/>
    <s v="Closed"/>
    <x v="0"/>
  </r>
  <r>
    <s v="Marianna"/>
    <s v="MARIANNA (14)"/>
    <x v="5"/>
    <x v="1086"/>
    <n v="5"/>
    <x v="12"/>
    <x v="0"/>
    <d v="2018-11-02T08:42:41"/>
    <d v="2018-10-10T17:00:00"/>
    <x v="2"/>
    <x v="9"/>
    <n v="1957360.9999995679"/>
    <n v="32622.683333326131"/>
    <n v="163113.41666663066"/>
    <n v="1"/>
    <s v="D526823"/>
    <s v="Closed"/>
    <x v="0"/>
  </r>
  <r>
    <s v="Marianna"/>
    <s v="MARIANNA (14)"/>
    <x v="5"/>
    <x v="2474"/>
    <n v="2"/>
    <x v="12"/>
    <x v="0"/>
    <d v="2018-11-03T20:49:00"/>
    <d v="2018-10-10T17:00:00"/>
    <x v="2"/>
    <x v="9"/>
    <n v="2087339.999999525"/>
    <n v="34788.999999992084"/>
    <n v="69577.999999984168"/>
    <n v="1"/>
    <s v="D529705"/>
    <s v="Closed"/>
    <x v="0"/>
  </r>
  <r>
    <s v="Marianna"/>
    <s v="MARIANNA (14)"/>
    <x v="5"/>
    <x v="2800"/>
    <n v="2"/>
    <x v="12"/>
    <x v="0"/>
    <d v="2018-11-03T10:50:58"/>
    <d v="2018-10-10T17:00:00"/>
    <x v="2"/>
    <x v="9"/>
    <n v="2051457.9999996582"/>
    <n v="34190.96666666097"/>
    <n v="68381.93333332194"/>
    <n v="1"/>
    <s v="D526858"/>
    <s v="Closed"/>
    <x v="0"/>
  </r>
  <r>
    <s v="Marianna"/>
    <s v="MARIANNA (14)"/>
    <x v="5"/>
    <x v="2801"/>
    <n v="2"/>
    <x v="12"/>
    <x v="0"/>
    <d v="2018-11-03T20:52:08"/>
    <d v="2018-10-10T17:00:00"/>
    <x v="2"/>
    <x v="9"/>
    <n v="2087528.0000000959"/>
    <n v="34792.133333334932"/>
    <n v="69584.266666669864"/>
    <n v="1"/>
    <s v="D529706"/>
    <s v="Closed"/>
    <x v="0"/>
  </r>
  <r>
    <s v="Marianna"/>
    <s v="CHIPOLA (15)"/>
    <x v="0"/>
    <x v="76"/>
    <n v="33"/>
    <x v="12"/>
    <x v="0"/>
    <d v="2018-11-02T14:54:30"/>
    <d v="2018-10-10T17:00:00"/>
    <x v="2"/>
    <x v="9"/>
    <n v="1979669.9999999721"/>
    <n v="32994.499999999534"/>
    <n v="1088818.4999999846"/>
    <n v="1"/>
    <s v="D530525"/>
    <s v="Closed"/>
    <x v="0"/>
  </r>
  <r>
    <s v="Marianna"/>
    <s v="CHIPOLA (15)"/>
    <x v="0"/>
    <x v="341"/>
    <n v="18"/>
    <x v="12"/>
    <x v="0"/>
    <d v="2018-11-02T14:55:31"/>
    <d v="2018-10-10T17:00:00"/>
    <x v="2"/>
    <x v="9"/>
    <n v="1979730.9999997728"/>
    <n v="32995.516666662879"/>
    <n v="593919.29999993183"/>
    <n v="1"/>
    <s v="D530512"/>
    <s v="Closed"/>
    <x v="0"/>
  </r>
  <r>
    <s v="Marianna"/>
    <s v="MARIANNA (14)"/>
    <x v="5"/>
    <x v="2802"/>
    <n v="4"/>
    <x v="12"/>
    <x v="0"/>
    <d v="2018-11-03T20:55:24"/>
    <d v="2018-10-10T17:00:00"/>
    <x v="2"/>
    <x v="9"/>
    <n v="2087724.0000000224"/>
    <n v="34795.400000000373"/>
    <n v="139181.60000000149"/>
    <n v="1"/>
    <s v="D526624"/>
    <s v="Closed"/>
    <x v="0"/>
  </r>
  <r>
    <s v="Marianna"/>
    <s v="MARIANNA (14)"/>
    <x v="5"/>
    <x v="2803"/>
    <n v="1"/>
    <x v="12"/>
    <x v="0"/>
    <d v="2018-11-03T20:56:19"/>
    <d v="2018-10-10T17:00:00"/>
    <x v="2"/>
    <x v="9"/>
    <n v="2087778.9999996778"/>
    <n v="34796.316666661296"/>
    <n v="34796.316666661296"/>
    <n v="1"/>
    <s v="D529710"/>
    <s v="Closed"/>
    <x v="0"/>
  </r>
  <r>
    <s v="Marianna"/>
    <s v="MARIANNA (14)"/>
    <x v="5"/>
    <x v="2804"/>
    <n v="1"/>
    <x v="12"/>
    <x v="0"/>
    <d v="2018-11-03T20:57:56"/>
    <d v="2018-10-10T17:00:00"/>
    <x v="2"/>
    <x v="9"/>
    <n v="2087875.9999997215"/>
    <n v="34797.933333328692"/>
    <n v="34797.933333328692"/>
    <n v="1"/>
    <s v="D529708"/>
    <s v="Closed"/>
    <x v="0"/>
  </r>
  <r>
    <s v="Marianna"/>
    <s v="MARIANNA (14)"/>
    <x v="16"/>
    <x v="2805"/>
    <n v="4"/>
    <x v="12"/>
    <x v="0"/>
    <d v="2018-10-29T16:28:58"/>
    <d v="2018-10-10T17:00:00"/>
    <x v="2"/>
    <x v="9"/>
    <n v="1639737.999999756"/>
    <n v="27328.9666666626"/>
    <n v="109315.8666666504"/>
    <n v="1"/>
    <s v="D527466"/>
    <s v="Closed"/>
    <x v="0"/>
  </r>
  <r>
    <s v="Marianna"/>
    <s v="MARIANNA (14)"/>
    <x v="10"/>
    <x v="513"/>
    <n v="27"/>
    <x v="12"/>
    <x v="0"/>
    <d v="2018-10-21T21:01:50"/>
    <d v="2018-10-10T17:00:00"/>
    <x v="2"/>
    <x v="9"/>
    <n v="964909.99999972992"/>
    <n v="16081.833333328832"/>
    <n v="434209.49999987846"/>
    <n v="1"/>
    <s v="D528286"/>
    <s v="Closed"/>
    <x v="0"/>
  </r>
  <r>
    <s v="Marianna"/>
    <s v="MARIANNA (14)"/>
    <x v="5"/>
    <x v="2806"/>
    <n v="2"/>
    <x v="12"/>
    <x v="0"/>
    <d v="2018-11-02T15:03:24"/>
    <d v="2018-10-10T17:00:00"/>
    <x v="2"/>
    <x v="9"/>
    <n v="1980203.999999701"/>
    <n v="33003.399999995017"/>
    <n v="66006.799999990035"/>
    <n v="1"/>
    <s v="D526860"/>
    <s v="Closed"/>
    <x v="0"/>
  </r>
  <r>
    <s v="Marianna"/>
    <s v="CHIPOLA (15)"/>
    <x v="4"/>
    <x v="840"/>
    <n v="2"/>
    <x v="12"/>
    <x v="0"/>
    <d v="2018-10-19T21:05:36"/>
    <d v="2018-10-10T17:00:00"/>
    <x v="2"/>
    <x v="9"/>
    <n v="792335.99999975413"/>
    <n v="13205.599999995902"/>
    <n v="26411.199999991804"/>
    <n v="1"/>
    <s v="D527783"/>
    <s v="Closed"/>
    <x v="0"/>
  </r>
  <r>
    <s v="Marianna"/>
    <s v="MARIANNA (14)"/>
    <x v="10"/>
    <x v="683"/>
    <n v="322"/>
    <x v="12"/>
    <x v="0"/>
    <d v="2018-10-21T21:08:16"/>
    <d v="2018-10-10T17:00:00"/>
    <x v="2"/>
    <x v="9"/>
    <n v="965296.00000006612"/>
    <n v="16088.266666667769"/>
    <n v="5180421.8666670211"/>
    <n v="1"/>
    <s v="D528951"/>
    <s v="Closed"/>
    <x v="0"/>
  </r>
  <r>
    <s v="Marianna"/>
    <s v="MARIANNA (14)"/>
    <x v="5"/>
    <x v="2807"/>
    <n v="3"/>
    <x v="12"/>
    <x v="0"/>
    <d v="2018-11-05T11:08:16"/>
    <d v="2018-10-10T17:00:00"/>
    <x v="2"/>
    <x v="9"/>
    <n v="2225295.999999647"/>
    <n v="37088.266666660784"/>
    <n v="111264.79999998235"/>
    <n v="1"/>
    <s v="D526851"/>
    <s v="Closed"/>
    <x v="0"/>
  </r>
  <r>
    <s v="Marianna"/>
    <s v="MARIANNA (14)"/>
    <x v="5"/>
    <x v="2808"/>
    <n v="15"/>
    <x v="12"/>
    <x v="0"/>
    <d v="2018-11-01T16:10:04"/>
    <d v="2018-10-10T17:00:00"/>
    <x v="2"/>
    <x v="9"/>
    <n v="1897803.9999999572"/>
    <n v="31630.066666665953"/>
    <n v="474450.99999998929"/>
    <n v="1"/>
    <s v="D526845"/>
    <s v="Closed"/>
    <x v="0"/>
  </r>
  <r>
    <s v="Marianna"/>
    <s v="MARIANNA (14)"/>
    <x v="5"/>
    <x v="2809"/>
    <n v="1"/>
    <x v="12"/>
    <x v="0"/>
    <d v="2018-11-05T11:12:36"/>
    <d v="2018-10-10T17:00:00"/>
    <x v="2"/>
    <x v="9"/>
    <n v="2225556.0000000754"/>
    <n v="37092.600000001257"/>
    <n v="37092.600000001257"/>
    <n v="1"/>
    <s v="D526849"/>
    <s v="Closed"/>
    <x v="0"/>
  </r>
  <r>
    <s v="Marianna"/>
    <s v="MARIANNA (14)"/>
    <x v="5"/>
    <x v="2810"/>
    <n v="9"/>
    <x v="12"/>
    <x v="0"/>
    <d v="2018-11-01T16:13:05"/>
    <d v="2018-10-10T17:00:00"/>
    <x v="2"/>
    <x v="9"/>
    <n v="1897984.9999995204"/>
    <n v="31633.083333325339"/>
    <n v="284697.74999992806"/>
    <n v="1"/>
    <s v="D526809"/>
    <s v="Closed"/>
    <x v="0"/>
  </r>
  <r>
    <s v="Marianna"/>
    <s v="BLOUNTSTOWN (18)"/>
    <x v="17"/>
    <x v="2811"/>
    <n v="1"/>
    <x v="12"/>
    <x v="0"/>
    <d v="2018-10-30T15:51:00"/>
    <d v="2018-10-10T17:00:00"/>
    <x v="2"/>
    <x v="9"/>
    <n v="1723859.9999997066"/>
    <n v="28730.999999995111"/>
    <n v="28730.999999995111"/>
    <n v="1"/>
    <s v="C530825"/>
    <s v="Closed"/>
    <x v="0"/>
  </r>
  <r>
    <s v="Marianna"/>
    <s v="MARIANNA (14)"/>
    <x v="5"/>
    <x v="1077"/>
    <n v="1"/>
    <x v="12"/>
    <x v="0"/>
    <d v="2018-11-01T16:15:02"/>
    <d v="2018-10-10T17:00:00"/>
    <x v="2"/>
    <x v="9"/>
    <n v="1898101.9999998389"/>
    <n v="31635.033333330648"/>
    <n v="31635.033333330648"/>
    <n v="1"/>
    <s v="D526734"/>
    <s v="Closed"/>
    <x v="0"/>
  </r>
  <r>
    <s v="Marianna"/>
    <s v="MARIANNA (14)"/>
    <x v="5"/>
    <x v="2812"/>
    <n v="1"/>
    <x v="12"/>
    <x v="0"/>
    <d v="2018-11-05T11:16:16"/>
    <d v="2018-10-10T17:00:00"/>
    <x v="2"/>
    <x v="9"/>
    <n v="2225775.9999999544"/>
    <n v="37096.266666665906"/>
    <n v="37096.266666665906"/>
    <n v="1"/>
    <s v="D526843"/>
    <s v="Closed"/>
    <x v="0"/>
  </r>
  <r>
    <s v="Marianna"/>
    <s v="MARIANNA (14)"/>
    <x v="5"/>
    <x v="144"/>
    <n v="48"/>
    <x v="12"/>
    <x v="0"/>
    <d v="2018-11-11T17:16:00"/>
    <d v="2018-10-10T17:00:00"/>
    <x v="2"/>
    <x v="9"/>
    <n v="2765759.999999986"/>
    <n v="46095.999999999767"/>
    <n v="2212607.9999999888"/>
    <n v="1"/>
    <s v="D532877"/>
    <s v="Closed"/>
    <x v="0"/>
  </r>
  <r>
    <s v="Marianna"/>
    <s v="MARIANNA (14)"/>
    <x v="5"/>
    <x v="2813"/>
    <n v="2"/>
    <x v="12"/>
    <x v="0"/>
    <d v="2018-11-03T14:17:00"/>
    <d v="2018-10-10T17:00:00"/>
    <x v="2"/>
    <x v="9"/>
    <n v="2063819.999999553"/>
    <n v="34396.999999992549"/>
    <n v="68793.999999985099"/>
    <n v="1"/>
    <s v="D530028"/>
    <s v="Closed"/>
    <x v="0"/>
  </r>
  <r>
    <s v="Marianna"/>
    <s v="MARIANNA (14)"/>
    <x v="16"/>
    <x v="2814"/>
    <n v="2"/>
    <x v="12"/>
    <x v="0"/>
    <d v="2018-10-26T21:17:04"/>
    <d v="2018-10-10T17:00:00"/>
    <x v="2"/>
    <x v="9"/>
    <n v="1397823.9999996498"/>
    <n v="23297.06666666083"/>
    <n v="46594.133333321661"/>
    <n v="1"/>
    <s v="D527368"/>
    <s v="Closed"/>
    <x v="0"/>
  </r>
  <r>
    <s v="Marianna"/>
    <s v="CHIPOLA (15)"/>
    <x v="0"/>
    <x v="329"/>
    <n v="10"/>
    <x v="12"/>
    <x v="0"/>
    <d v="2018-10-30T21:24:04"/>
    <d v="2018-10-10T17:00:00"/>
    <x v="2"/>
    <x v="9"/>
    <n v="1743843.9999997616"/>
    <n v="29064.066666662693"/>
    <n v="290640.66666662693"/>
    <n v="1"/>
    <s v="D528135"/>
    <s v="Closed"/>
    <x v="0"/>
  </r>
  <r>
    <s v="Marianna"/>
    <s v="CHIPOLA (15)"/>
    <x v="3"/>
    <x v="2815"/>
    <n v="1"/>
    <x v="12"/>
    <x v="0"/>
    <d v="2018-11-09T14:37:00"/>
    <d v="2018-10-10T17:00:00"/>
    <x v="2"/>
    <x v="9"/>
    <n v="2583419.9999996927"/>
    <n v="43056.999999994878"/>
    <n v="43056.999999994878"/>
    <n v="1"/>
    <s v="C531099"/>
    <s v="Closed"/>
    <x v="0"/>
  </r>
  <r>
    <s v="Marianna"/>
    <s v="MARIANNA (14)"/>
    <x v="5"/>
    <x v="2816"/>
    <n v="1"/>
    <x v="12"/>
    <x v="0"/>
    <d v="2018-11-05T11:29:17"/>
    <d v="2018-10-10T17:00:00"/>
    <x v="2"/>
    <x v="9"/>
    <n v="2226556.9999995874"/>
    <n v="37109.283333326457"/>
    <n v="37109.283333326457"/>
    <n v="1"/>
    <s v="D526827"/>
    <s v="Closed"/>
    <x v="0"/>
  </r>
  <r>
    <s v="Marianna"/>
    <s v="CAVERNS ROAD (11)"/>
    <x v="8"/>
    <x v="74"/>
    <n v="304"/>
    <x v="12"/>
    <x v="0"/>
    <d v="2018-10-16T21:30:00"/>
    <d v="2018-10-10T17:00:00"/>
    <x v="2"/>
    <x v="9"/>
    <n v="534600"/>
    <n v="8910"/>
    <n v="2708640"/>
    <n v="1"/>
    <s v="D530659_A"/>
    <s v="Closed"/>
    <x v="0"/>
  </r>
  <r>
    <s v="Marianna"/>
    <s v="CHIPOLA (15)"/>
    <x v="0"/>
    <x v="2817"/>
    <n v="1"/>
    <x v="12"/>
    <x v="0"/>
    <d v="2018-11-02T15:30:08"/>
    <d v="2018-10-10T17:00:00"/>
    <x v="2"/>
    <x v="9"/>
    <n v="1981807.9999999842"/>
    <n v="33030.133333333069"/>
    <n v="33030.133333333069"/>
    <n v="1"/>
    <s v="D530517"/>
    <s v="Closed"/>
    <x v="0"/>
  </r>
  <r>
    <s v="Marianna"/>
    <s v="MARIANNA (14)"/>
    <x v="10"/>
    <x v="1211"/>
    <n v="2"/>
    <x v="12"/>
    <x v="0"/>
    <d v="2018-10-26T21:27:06"/>
    <d v="2018-10-10T17:00:00"/>
    <x v="2"/>
    <x v="9"/>
    <n v="1398425.9999995586"/>
    <n v="23307.099999992643"/>
    <n v="46614.199999985285"/>
    <n v="1"/>
    <s v="D528211"/>
    <s v="Closed"/>
    <x v="0"/>
  </r>
  <r>
    <s v="Marianna"/>
    <s v="CHIPOLA (15)"/>
    <x v="4"/>
    <x v="1817"/>
    <n v="5"/>
    <x v="12"/>
    <x v="0"/>
    <d v="2018-11-01T16:23:00"/>
    <d v="2018-10-10T17:00:00"/>
    <x v="2"/>
    <x v="9"/>
    <n v="1898579.9999996787"/>
    <n v="31642.999999994645"/>
    <n v="158214.99999997322"/>
    <n v="1"/>
    <s v="D527826_C"/>
    <s v="Closed"/>
    <x v="0"/>
  </r>
  <r>
    <s v="Marianna"/>
    <s v="MARIANNA (14)"/>
    <x v="5"/>
    <x v="2818"/>
    <n v="2"/>
    <x v="12"/>
    <x v="0"/>
    <d v="2018-11-05T11:34:21"/>
    <d v="2018-10-10T17:00:00"/>
    <x v="2"/>
    <x v="9"/>
    <n v="2226860.9999996144"/>
    <n v="37114.349999993574"/>
    <n v="74228.699999987148"/>
    <n v="1"/>
    <s v="D526829"/>
    <s v="Closed"/>
    <x v="0"/>
  </r>
  <r>
    <s v="Marianna"/>
    <s v="CHIPOLA (15)"/>
    <x v="4"/>
    <x v="1388"/>
    <n v="2"/>
    <x v="12"/>
    <x v="0"/>
    <d v="2018-11-14T12:45:08"/>
    <d v="2018-10-10T17:00:00"/>
    <x v="2"/>
    <x v="9"/>
    <n v="3008707.9999997746"/>
    <n v="50145.133333329577"/>
    <n v="100290.26666665915"/>
    <n v="1"/>
    <s v="D528347"/>
    <s v="Closed"/>
    <x v="0"/>
  </r>
  <r>
    <s v="Marianna"/>
    <s v="MARIANNA (14)"/>
    <x v="10"/>
    <x v="1095"/>
    <n v="9"/>
    <x v="12"/>
    <x v="0"/>
    <d v="2018-10-26T21:24:47"/>
    <d v="2018-10-10T17:00:00"/>
    <x v="2"/>
    <x v="9"/>
    <n v="1398286.9999997551"/>
    <n v="23304.783333329251"/>
    <n v="209743.04999996326"/>
    <n v="1"/>
    <s v="D528224"/>
    <s v="Closed"/>
    <x v="0"/>
  </r>
  <r>
    <s v="Marianna"/>
    <s v="MARIANNA (14)"/>
    <x v="16"/>
    <x v="119"/>
    <n v="15"/>
    <x v="12"/>
    <x v="0"/>
    <d v="2018-10-27T18:40:09"/>
    <d v="2018-10-10T17:00:00"/>
    <x v="2"/>
    <x v="9"/>
    <n v="1474808.9999996591"/>
    <n v="24580.149999994319"/>
    <n v="368702.24999991478"/>
    <n v="1"/>
    <s v="D527215"/>
    <s v="Closed"/>
    <x v="0"/>
  </r>
  <r>
    <s v="Marianna"/>
    <s v="MARIANNA (14)"/>
    <x v="5"/>
    <x v="1244"/>
    <n v="2"/>
    <x v="12"/>
    <x v="0"/>
    <d v="2018-11-02T08:41:44"/>
    <d v="2018-10-10T17:00:00"/>
    <x v="2"/>
    <x v="9"/>
    <n v="1957304.0000000736"/>
    <n v="32621.73333333456"/>
    <n v="65243.466666669119"/>
    <n v="1"/>
    <s v="D526744"/>
    <s v="Closed"/>
    <x v="0"/>
  </r>
  <r>
    <s v="Marianna"/>
    <s v="MARIANNA (14)"/>
    <x v="5"/>
    <x v="2819"/>
    <n v="7"/>
    <x v="12"/>
    <x v="0"/>
    <d v="2018-11-06T14:42:36"/>
    <d v="2018-10-10T17:00:00"/>
    <x v="2"/>
    <x v="9"/>
    <n v="2324555.9999996563"/>
    <n v="38742.599999994272"/>
    <n v="271198.19999995991"/>
    <n v="1"/>
    <s v="D526740"/>
    <s v="Closed"/>
    <x v="0"/>
  </r>
  <r>
    <s v="Marianna"/>
    <s v="MARIANNA (14)"/>
    <x v="10"/>
    <x v="2820"/>
    <n v="1"/>
    <x v="12"/>
    <x v="0"/>
    <d v="2018-10-26T21:46:34"/>
    <d v="2018-10-10T17:00:00"/>
    <x v="2"/>
    <x v="9"/>
    <n v="1399593.9999997616"/>
    <n v="23326.566666662693"/>
    <n v="23326.566666662693"/>
    <n v="1"/>
    <s v="D528952"/>
    <s v="Closed"/>
    <x v="0"/>
  </r>
  <r>
    <s v="Marianna"/>
    <s v="MARIANNA (14)"/>
    <x v="15"/>
    <x v="583"/>
    <n v="37"/>
    <x v="12"/>
    <x v="0"/>
    <d v="2018-10-17T21:51:29"/>
    <d v="2018-10-10T17:00:00"/>
    <x v="2"/>
    <x v="9"/>
    <n v="622288.99999957066"/>
    <n v="10371.483333326178"/>
    <n v="383744.88333306857"/>
    <n v="1"/>
    <s v="D527332_A"/>
    <s v="Closed"/>
    <x v="0"/>
  </r>
  <r>
    <s v="Marianna"/>
    <s v="MARIANNA (14)"/>
    <x v="5"/>
    <x v="2821"/>
    <n v="2"/>
    <x v="12"/>
    <x v="0"/>
    <d v="2018-11-03T10:51:45"/>
    <d v="2018-10-10T17:00:00"/>
    <x v="2"/>
    <x v="9"/>
    <n v="2051504.9999999581"/>
    <n v="34191.749999999302"/>
    <n v="68383.499999998603"/>
    <n v="1"/>
    <s v="D526856"/>
    <s v="Closed"/>
    <x v="0"/>
  </r>
  <r>
    <s v="Marianna"/>
    <s v="MARIANNA (14)"/>
    <x v="5"/>
    <x v="2822"/>
    <n v="2"/>
    <x v="12"/>
    <x v="0"/>
    <d v="2018-11-03T10:52:12"/>
    <d v="2018-10-10T17:00:00"/>
    <x v="2"/>
    <x v="9"/>
    <n v="2051531.9999999832"/>
    <n v="34192.199999999721"/>
    <n v="68384.399999999441"/>
    <n v="1"/>
    <s v="D526859"/>
    <s v="Closed"/>
    <x v="0"/>
  </r>
  <r>
    <s v="Marianna"/>
    <s v="MARIANNA (14)"/>
    <x v="5"/>
    <x v="2823"/>
    <n v="1"/>
    <x v="12"/>
    <x v="0"/>
    <d v="2018-11-03T10:53:10"/>
    <d v="2018-10-10T17:00:00"/>
    <x v="2"/>
    <x v="9"/>
    <n v="2051589.9999997113"/>
    <n v="34193.166666661855"/>
    <n v="34193.166666661855"/>
    <n v="1"/>
    <s v="D526875_B"/>
    <s v="Closed"/>
    <x v="0"/>
  </r>
  <r>
    <s v="Marianna"/>
    <s v="MARIANNA (14)"/>
    <x v="5"/>
    <x v="104"/>
    <n v="2"/>
    <x v="12"/>
    <x v="0"/>
    <d v="2018-11-07T09:56:25"/>
    <d v="2018-10-10T17:00:00"/>
    <x v="2"/>
    <x v="9"/>
    <n v="2393784.9999996135"/>
    <n v="39896.416666660225"/>
    <n v="79792.83333332045"/>
    <n v="1"/>
    <s v="D532089"/>
    <s v="Closed"/>
    <x v="0"/>
  </r>
  <r>
    <s v="Marianna"/>
    <s v="MARIANNA (14)"/>
    <x v="10"/>
    <x v="431"/>
    <n v="7"/>
    <x v="12"/>
    <x v="0"/>
    <d v="2018-10-19T22:02:59"/>
    <d v="2018-10-10T17:00:00"/>
    <x v="2"/>
    <x v="9"/>
    <n v="795778.99999993388"/>
    <n v="13262.983333332231"/>
    <n v="92840.883333325619"/>
    <n v="1"/>
    <s v="D528513"/>
    <s v="Closed"/>
    <x v="0"/>
  </r>
  <r>
    <s v="Marianna"/>
    <s v="CHIPOLA (15)"/>
    <x v="4"/>
    <x v="2824"/>
    <n v="2"/>
    <x v="12"/>
    <x v="0"/>
    <d v="2018-10-17T22:02:10"/>
    <d v="2018-10-10T17:00:00"/>
    <x v="2"/>
    <x v="9"/>
    <n v="622929.99999979511"/>
    <n v="10382.166666663252"/>
    <n v="20764.333333326504"/>
    <n v="1"/>
    <s v="D526935_A"/>
    <s v="Closed"/>
    <x v="0"/>
  </r>
  <r>
    <s v="Marianna"/>
    <s v="MARIANNA (14)"/>
    <x v="10"/>
    <x v="2825"/>
    <n v="1"/>
    <x v="12"/>
    <x v="0"/>
    <d v="2018-10-19T22:03:51"/>
    <d v="2018-10-10T17:00:00"/>
    <x v="2"/>
    <x v="9"/>
    <n v="795830.99999951664"/>
    <n v="13263.849999991944"/>
    <n v="13263.849999991944"/>
    <n v="1"/>
    <s v="D528514"/>
    <s v="Closed"/>
    <x v="0"/>
  </r>
  <r>
    <s v="Marianna"/>
    <s v="CHIPOLA (15)"/>
    <x v="0"/>
    <x v="2826"/>
    <n v="1"/>
    <x v="12"/>
    <x v="0"/>
    <d v="2018-11-09T15:23:00"/>
    <d v="2018-10-10T17:00:00"/>
    <x v="2"/>
    <x v="9"/>
    <n v="2586179.9999998882"/>
    <n v="43102.999999998137"/>
    <n v="43102.999999998137"/>
    <n v="1"/>
    <s v="C531134"/>
    <s v="Closed"/>
    <x v="0"/>
  </r>
  <r>
    <s v="Marianna"/>
    <s v="MARIANNA (14)"/>
    <x v="5"/>
    <x v="2827"/>
    <n v="1"/>
    <x v="12"/>
    <x v="0"/>
    <d v="2018-10-24T10:53:00"/>
    <d v="2018-10-10T17:00:00"/>
    <x v="2"/>
    <x v="9"/>
    <n v="1187579.9999998882"/>
    <n v="19792.999999998137"/>
    <n v="19792.999999998137"/>
    <n v="1"/>
    <s v="C529541"/>
    <s v="Closed"/>
    <x v="0"/>
  </r>
  <r>
    <s v="Marianna"/>
    <s v="MARIANNA (14)"/>
    <x v="5"/>
    <x v="587"/>
    <n v="2"/>
    <x v="12"/>
    <x v="0"/>
    <d v="2018-11-01T16:09:06"/>
    <d v="2018-10-10T17:00:00"/>
    <x v="2"/>
    <x v="9"/>
    <n v="1897745.9999996005"/>
    <n v="31629.099999993341"/>
    <n v="63258.199999986682"/>
    <n v="1"/>
    <s v="D526874_B"/>
    <s v="Closed"/>
    <x v="0"/>
  </r>
  <r>
    <s v="Marianna"/>
    <s v="MARIANNA (14)"/>
    <x v="5"/>
    <x v="2828"/>
    <n v="2"/>
    <x v="12"/>
    <x v="0"/>
    <d v="2018-11-03T14:15:11"/>
    <d v="2018-10-10T17:00:00"/>
    <x v="2"/>
    <x v="9"/>
    <n v="2063710.9999998473"/>
    <n v="34395.183333330788"/>
    <n v="68790.366666661575"/>
    <n v="1"/>
    <s v="D526619"/>
    <s v="Closed"/>
    <x v="0"/>
  </r>
  <r>
    <s v="Marianna"/>
    <s v="BLOUNTSTOWN (18)"/>
    <x v="17"/>
    <x v="2829"/>
    <n v="1"/>
    <x v="12"/>
    <x v="0"/>
    <d v="2018-10-21T18:59:00"/>
    <d v="2018-10-10T17:00:00"/>
    <x v="2"/>
    <x v="9"/>
    <n v="957540.00000001397"/>
    <n v="15959.000000000233"/>
    <n v="15959.000000000233"/>
    <n v="1"/>
    <s v="C528865"/>
    <s v="Closed"/>
    <x v="0"/>
  </r>
  <r>
    <s v="Marianna"/>
    <s v="MARIANNA (14)"/>
    <x v="5"/>
    <x v="2830"/>
    <n v="1"/>
    <x v="12"/>
    <x v="0"/>
    <d v="2018-11-05T11:20:34"/>
    <d v="2018-10-10T17:00:00"/>
    <x v="2"/>
    <x v="9"/>
    <n v="2226033.9999999152"/>
    <n v="37100.566666665254"/>
    <n v="37100.566666665254"/>
    <n v="1"/>
    <s v="D526842"/>
    <s v="Closed"/>
    <x v="0"/>
  </r>
  <r>
    <s v="Marianna"/>
    <s v="MARIANNA (14)"/>
    <x v="5"/>
    <x v="2831"/>
    <n v="1"/>
    <x v="12"/>
    <x v="0"/>
    <d v="2018-11-05T11:21:19"/>
    <d v="2018-10-10T17:00:00"/>
    <x v="2"/>
    <x v="9"/>
    <n v="2226078.9999997476"/>
    <n v="37101.31666666246"/>
    <n v="37101.31666666246"/>
    <n v="1"/>
    <s v="D526836"/>
    <s v="Closed"/>
    <x v="0"/>
  </r>
  <r>
    <s v="Marianna"/>
    <s v="CHIPOLA (15)"/>
    <x v="4"/>
    <x v="2832"/>
    <n v="4"/>
    <x v="12"/>
    <x v="0"/>
    <d v="2018-11-09T07:29:42"/>
    <d v="2018-10-10T17:00:00"/>
    <x v="2"/>
    <x v="9"/>
    <n v="2557781.9999999832"/>
    <n v="42629.699999999721"/>
    <n v="170518.79999999888"/>
    <n v="1"/>
    <s v="D529528"/>
    <s v="Closed"/>
    <x v="0"/>
  </r>
  <r>
    <s v="Marianna"/>
    <s v="CHIPOLA (15)"/>
    <x v="4"/>
    <x v="2768"/>
    <n v="3"/>
    <x v="12"/>
    <x v="0"/>
    <d v="2018-10-27T09:36:04"/>
    <d v="2018-10-10T17:00:00"/>
    <x v="2"/>
    <x v="9"/>
    <n v="1442163.9999995939"/>
    <n v="24036.066666659899"/>
    <n v="72108.199999979697"/>
    <n v="1"/>
    <s v="D527825_A"/>
    <s v="Closed"/>
    <x v="0"/>
  </r>
  <r>
    <s v="Marianna"/>
    <s v="MARIANNA (14)"/>
    <x v="5"/>
    <x v="2833"/>
    <n v="1"/>
    <x v="12"/>
    <x v="0"/>
    <d v="2018-11-03T10:51:37"/>
    <d v="2018-10-10T17:00:00"/>
    <x v="2"/>
    <x v="9"/>
    <n v="2051496.9999999739"/>
    <n v="34191.616666666232"/>
    <n v="34191.616666666232"/>
    <n v="1"/>
    <s v="D526855"/>
    <s v="Closed"/>
    <x v="0"/>
  </r>
  <r>
    <s v="Marianna"/>
    <s v="MARIANNA (14)"/>
    <x v="5"/>
    <x v="2834"/>
    <n v="1"/>
    <x v="12"/>
    <x v="0"/>
    <d v="2018-11-06T13:59:44"/>
    <d v="2018-10-10T17:00:00"/>
    <x v="2"/>
    <x v="9"/>
    <n v="2321984.0000000317"/>
    <n v="38699.733333333861"/>
    <n v="38699.733333333861"/>
    <n v="1"/>
    <s v="D526822"/>
    <s v="Closed"/>
    <x v="0"/>
  </r>
  <r>
    <s v="Marianna"/>
    <s v="CHIPOLA (15)"/>
    <x v="4"/>
    <x v="2768"/>
    <n v="3"/>
    <x v="12"/>
    <x v="0"/>
    <d v="2018-10-27T10:10:37"/>
    <d v="2018-10-10T17:00:00"/>
    <x v="2"/>
    <x v="9"/>
    <n v="1444236.9999994989"/>
    <n v="24070.616666658316"/>
    <n v="72211.849999974947"/>
    <n v="1"/>
    <s v="D527825_B"/>
    <s v="Closed"/>
    <x v="0"/>
  </r>
  <r>
    <s v="Marianna"/>
    <s v="MARIANNA (14)"/>
    <x v="16"/>
    <x v="185"/>
    <n v="103"/>
    <x v="12"/>
    <x v="0"/>
    <d v="2018-11-02T01:11:32"/>
    <d v="2018-10-10T17:00:00"/>
    <x v="2"/>
    <x v="9"/>
    <n v="1930291.999999783"/>
    <n v="32171.533333329717"/>
    <n v="3313667.9333329611"/>
    <n v="1"/>
    <s v="D531730"/>
    <s v="Closed"/>
    <x v="0"/>
  </r>
  <r>
    <s v="Marianna"/>
    <s v="CHIPOLA (15)"/>
    <x v="1"/>
    <x v="2077"/>
    <n v="2"/>
    <x v="12"/>
    <x v="0"/>
    <d v="2018-10-29T16:47:29"/>
    <d v="2018-10-10T17:00:00"/>
    <x v="2"/>
    <x v="9"/>
    <n v="1640848.9999998361"/>
    <n v="27347.483333330601"/>
    <n v="54694.966666661203"/>
    <n v="1"/>
    <s v="D528484"/>
    <s v="Closed"/>
    <x v="0"/>
  </r>
  <r>
    <s v="Marianna"/>
    <s v="CHIPOLA (15)"/>
    <x v="1"/>
    <x v="2677"/>
    <n v="1"/>
    <x v="12"/>
    <x v="0"/>
    <d v="2018-11-11T11:04:11"/>
    <d v="2018-10-10T17:00:00"/>
    <x v="2"/>
    <x v="9"/>
    <n v="2743450.9999995818"/>
    <n v="45724.183333326364"/>
    <n v="45724.183333326364"/>
    <n v="1"/>
    <s v="D532672"/>
    <s v="Closed"/>
    <x v="0"/>
  </r>
  <r>
    <s v="Marianna"/>
    <s v="CHIPOLA (15)"/>
    <x v="3"/>
    <x v="2491"/>
    <n v="3"/>
    <x v="12"/>
    <x v="0"/>
    <d v="2018-11-02T08:25:00"/>
    <d v="2018-10-10T17:00:00"/>
    <x v="2"/>
    <x v="9"/>
    <n v="1956299.9999998603"/>
    <n v="32604.999999997672"/>
    <n v="97814.999999993015"/>
    <n v="1"/>
    <s v="D531700"/>
    <s v="Closed"/>
    <x v="0"/>
  </r>
  <r>
    <s v="Marianna"/>
    <s v="CHIPOLA (15)"/>
    <x v="4"/>
    <x v="1817"/>
    <n v="5"/>
    <x v="12"/>
    <x v="0"/>
    <d v="2018-10-27T09:36:04"/>
    <d v="2018-10-10T17:00:00"/>
    <x v="2"/>
    <x v="9"/>
    <n v="1442163.9999995939"/>
    <n v="24036.066666659899"/>
    <n v="120180.3333332995"/>
    <n v="1"/>
    <s v="D527826_A"/>
    <s v="Closed"/>
    <x v="0"/>
  </r>
  <r>
    <s v="Marianna"/>
    <s v="CHIPOLA (15)"/>
    <x v="3"/>
    <x v="2835"/>
    <n v="1"/>
    <x v="12"/>
    <x v="0"/>
    <d v="2018-11-09T16:54:42"/>
    <d v="2018-10-10T17:00:00"/>
    <x v="2"/>
    <x v="9"/>
    <n v="2591681.9999998435"/>
    <n v="43194.699999997392"/>
    <n v="43194.699999997392"/>
    <n v="1"/>
    <s v="D528682"/>
    <s v="Closed"/>
    <x v="0"/>
  </r>
  <r>
    <s v="Marianna"/>
    <s v="CHIPOLA (15)"/>
    <x v="3"/>
    <x v="320"/>
    <n v="9"/>
    <x v="12"/>
    <x v="0"/>
    <d v="2018-10-30T07:54:15"/>
    <d v="2018-10-10T17:00:00"/>
    <x v="2"/>
    <x v="9"/>
    <n v="1695254.9999998184"/>
    <n v="28254.249999996973"/>
    <n v="254288.24999997276"/>
    <n v="1"/>
    <s v="D528675"/>
    <s v="Closed"/>
    <x v="0"/>
  </r>
  <r>
    <s v="Marianna"/>
    <s v="MARIANNA (14)"/>
    <x v="5"/>
    <x v="2836"/>
    <n v="3"/>
    <x v="12"/>
    <x v="0"/>
    <d v="2018-11-05T11:49:45"/>
    <d v="2018-10-10T17:00:00"/>
    <x v="2"/>
    <x v="9"/>
    <n v="2227784.999999986"/>
    <n v="37129.749999999767"/>
    <n v="111389.2499999993"/>
    <n v="1"/>
    <s v="D526824"/>
    <s v="Closed"/>
    <x v="0"/>
  </r>
  <r>
    <s v="Marianna"/>
    <s v="MARIANNA (14)"/>
    <x v="5"/>
    <x v="2837"/>
    <n v="4"/>
    <x v="12"/>
    <x v="0"/>
    <d v="2018-10-30T05:30:30"/>
    <d v="2018-10-10T17:00:00"/>
    <x v="2"/>
    <x v="9"/>
    <n v="1686629.9999996787"/>
    <n v="28110.499999994645"/>
    <n v="112441.99999997858"/>
    <n v="1"/>
    <s v="D526867"/>
    <s v="Closed"/>
    <x v="0"/>
  </r>
  <r>
    <s v="Marianna"/>
    <s v="MARIANNA (14)"/>
    <x v="5"/>
    <x v="2180"/>
    <n v="17"/>
    <x v="12"/>
    <x v="0"/>
    <d v="2018-10-30T05:30:14"/>
    <d v="2018-10-10T17:00:00"/>
    <x v="2"/>
    <x v="9"/>
    <n v="1686613.9999997104"/>
    <n v="28110.233333328506"/>
    <n v="477873.9666665846"/>
    <n v="1"/>
    <s v="D526866"/>
    <s v="Closed"/>
    <x v="0"/>
  </r>
  <r>
    <s v="Marianna"/>
    <s v="MARIANNA (14)"/>
    <x v="5"/>
    <x v="1803"/>
    <n v="1"/>
    <x v="12"/>
    <x v="0"/>
    <d v="2018-10-30T05:31:24"/>
    <d v="2018-10-10T17:00:00"/>
    <x v="2"/>
    <x v="9"/>
    <n v="1686683.999999729"/>
    <n v="28111.399999995483"/>
    <n v="28111.399999995483"/>
    <n v="1"/>
    <s v="D526868"/>
    <s v="Closed"/>
    <x v="0"/>
  </r>
  <r>
    <s v="Marianna"/>
    <s v="MARIANNA (14)"/>
    <x v="5"/>
    <x v="2838"/>
    <n v="2"/>
    <x v="12"/>
    <x v="0"/>
    <d v="2018-10-30T05:34:01"/>
    <d v="2018-10-10T17:00:00"/>
    <x v="2"/>
    <x v="9"/>
    <n v="1686840.9999999683"/>
    <n v="28114.016666666139"/>
    <n v="56228.033333332278"/>
    <n v="1"/>
    <s v="D526869"/>
    <s v="Closed"/>
    <x v="0"/>
  </r>
  <r>
    <s v="Marianna"/>
    <s v="MARIANNA (14)"/>
    <x v="5"/>
    <x v="668"/>
    <n v="12"/>
    <x v="12"/>
    <x v="0"/>
    <d v="2018-10-30T05:35:41"/>
    <d v="2018-10-10T17:00:00"/>
    <x v="2"/>
    <x v="9"/>
    <n v="1686941.0000000848"/>
    <n v="28115.683333334746"/>
    <n v="337388.20000001695"/>
    <n v="1"/>
    <s v="D526870"/>
    <s v="Closed"/>
    <x v="0"/>
  </r>
  <r>
    <s v="Marianna"/>
    <s v="MARIANNA (14)"/>
    <x v="5"/>
    <x v="2839"/>
    <n v="1"/>
    <x v="12"/>
    <x v="0"/>
    <d v="2018-10-30T05:37:37"/>
    <d v="2018-10-10T17:00:00"/>
    <x v="2"/>
    <x v="9"/>
    <n v="1687056.9999995409"/>
    <n v="28117.616666659014"/>
    <n v="28117.616666659014"/>
    <n v="1"/>
    <s v="D526871"/>
    <s v="Closed"/>
    <x v="0"/>
  </r>
  <r>
    <s v="Marianna"/>
    <s v="MARIANNA (14)"/>
    <x v="5"/>
    <x v="571"/>
    <n v="34"/>
    <x v="12"/>
    <x v="0"/>
    <d v="2018-10-30T05:39:58"/>
    <d v="2018-10-10T17:00:00"/>
    <x v="2"/>
    <x v="9"/>
    <n v="1687197.9999998119"/>
    <n v="28119.966666663531"/>
    <n v="956078.86666656006"/>
    <n v="1"/>
    <s v="D526862"/>
    <s v="Closed"/>
    <x v="0"/>
  </r>
  <r>
    <s v="Marianna"/>
    <s v="MARIANNA (14)"/>
    <x v="5"/>
    <x v="1116"/>
    <n v="1"/>
    <x v="12"/>
    <x v="0"/>
    <d v="2018-10-30T05:42:25"/>
    <d v="2018-10-10T17:00:00"/>
    <x v="2"/>
    <x v="9"/>
    <n v="1687344.9999995995"/>
    <n v="28122.416666659992"/>
    <n v="28122.416666659992"/>
    <n v="1"/>
    <s v="D526814"/>
    <s v="Closed"/>
    <x v="0"/>
  </r>
  <r>
    <s v="Marianna"/>
    <s v="MARIANNA (14)"/>
    <x v="5"/>
    <x v="951"/>
    <n v="57"/>
    <x v="12"/>
    <x v="0"/>
    <d v="2018-10-30T05:48:58"/>
    <d v="2018-10-10T17:00:00"/>
    <x v="2"/>
    <x v="9"/>
    <n v="1687737.9999996861"/>
    <n v="28128.966666661436"/>
    <n v="1603351.0999997018"/>
    <n v="1"/>
    <s v="D526803"/>
    <s v="Closed"/>
    <x v="0"/>
  </r>
  <r>
    <s v="Marianna"/>
    <s v="MARIANNA (14)"/>
    <x v="5"/>
    <x v="2840"/>
    <n v="1"/>
    <x v="12"/>
    <x v="0"/>
    <d v="2018-10-30T05:50:09"/>
    <d v="2018-10-10T17:00:00"/>
    <x v="2"/>
    <x v="9"/>
    <n v="1687808.9999999385"/>
    <n v="28130.149999998976"/>
    <n v="28130.149999998976"/>
    <n v="1"/>
    <s v="D526804"/>
    <s v="Closed"/>
    <x v="0"/>
  </r>
  <r>
    <s v="Marianna"/>
    <s v="MARIANNA (14)"/>
    <x v="5"/>
    <x v="2841"/>
    <n v="6"/>
    <x v="12"/>
    <x v="0"/>
    <d v="2018-10-30T05:51:45"/>
    <d v="2018-10-10T17:00:00"/>
    <x v="2"/>
    <x v="9"/>
    <n v="1687904.9999997485"/>
    <n v="28131.749999995809"/>
    <n v="168790.49999997485"/>
    <n v="1"/>
    <s v="D526805"/>
    <s v="Closed"/>
    <x v="0"/>
  </r>
  <r>
    <s v="Marianna"/>
    <s v="MARIANNA (14)"/>
    <x v="5"/>
    <x v="2842"/>
    <n v="5"/>
    <x v="12"/>
    <x v="0"/>
    <d v="2018-10-30T05:54:42"/>
    <d v="2018-10-10T17:00:00"/>
    <x v="2"/>
    <x v="9"/>
    <n v="1688081.999999634"/>
    <n v="28134.6999999939"/>
    <n v="140673.4999999695"/>
    <n v="1"/>
    <s v="D526807"/>
    <s v="Closed"/>
    <x v="0"/>
  </r>
  <r>
    <s v="Marianna"/>
    <s v="MARIANNA (14)"/>
    <x v="5"/>
    <x v="1685"/>
    <n v="4"/>
    <x v="12"/>
    <x v="0"/>
    <d v="2018-10-30T05:56:06"/>
    <d v="2018-10-10T17:00:00"/>
    <x v="2"/>
    <x v="9"/>
    <n v="1688165.9999997821"/>
    <n v="28136.099999996368"/>
    <n v="112544.39999998547"/>
    <n v="1"/>
    <s v="D526808"/>
    <s v="Closed"/>
    <x v="0"/>
  </r>
  <r>
    <s v="Marianna"/>
    <s v="MARIANNA (14)"/>
    <x v="5"/>
    <x v="2051"/>
    <n v="1"/>
    <x v="12"/>
    <x v="0"/>
    <d v="2018-10-30T05:58:24"/>
    <d v="2018-10-10T17:00:00"/>
    <x v="2"/>
    <x v="9"/>
    <n v="1688303.9999999804"/>
    <n v="28138.399999999674"/>
    <n v="28138.399999999674"/>
    <n v="1"/>
    <s v="D526811"/>
    <s v="Closed"/>
    <x v="0"/>
  </r>
  <r>
    <s v="Marianna"/>
    <s v="MARIANNA (14)"/>
    <x v="5"/>
    <x v="153"/>
    <n v="19"/>
    <x v="12"/>
    <x v="0"/>
    <d v="2018-10-30T06:00:20"/>
    <d v="2018-10-10T17:00:00"/>
    <x v="2"/>
    <x v="9"/>
    <n v="1688420.0000000652"/>
    <n v="28140.33333333442"/>
    <n v="534666.33333335398"/>
    <n v="1"/>
    <s v="D526812"/>
    <s v="Closed"/>
    <x v="0"/>
  </r>
  <r>
    <s v="Marianna"/>
    <s v="MARIANNA (14)"/>
    <x v="5"/>
    <x v="2843"/>
    <n v="8"/>
    <x v="12"/>
    <x v="0"/>
    <d v="2018-10-30T06:07:57"/>
    <d v="2018-10-10T17:00:00"/>
    <x v="2"/>
    <x v="9"/>
    <n v="1688877.0000000251"/>
    <n v="28147.950000000419"/>
    <n v="225183.60000000335"/>
    <n v="1"/>
    <s v="D526791"/>
    <s v="Closed"/>
    <x v="0"/>
  </r>
  <r>
    <s v="Marianna"/>
    <s v="MARIANNA (14)"/>
    <x v="5"/>
    <x v="2844"/>
    <n v="1"/>
    <x v="12"/>
    <x v="0"/>
    <d v="2018-10-30T06:08:16"/>
    <d v="2018-10-10T17:00:00"/>
    <x v="2"/>
    <x v="9"/>
    <n v="1688896.0000000661"/>
    <n v="28148.266666667769"/>
    <n v="28148.266666667769"/>
    <n v="1"/>
    <s v="D526802"/>
    <s v="Closed"/>
    <x v="0"/>
  </r>
  <r>
    <s v="Marianna"/>
    <s v="MARIANNA (14)"/>
    <x v="5"/>
    <x v="2845"/>
    <n v="2"/>
    <x v="12"/>
    <x v="0"/>
    <d v="2018-10-30T06:10:01"/>
    <d v="2018-10-10T17:00:00"/>
    <x v="2"/>
    <x v="9"/>
    <n v="1689001.0000000941"/>
    <n v="28150.016666668234"/>
    <n v="56300.033333336469"/>
    <n v="1"/>
    <s v="D526792"/>
    <s v="Closed"/>
    <x v="0"/>
  </r>
  <r>
    <s v="Marianna"/>
    <s v="MARIANNA (14)"/>
    <x v="5"/>
    <x v="2385"/>
    <n v="6"/>
    <x v="12"/>
    <x v="0"/>
    <d v="2018-10-30T06:10:41"/>
    <d v="2018-10-10T17:00:00"/>
    <x v="2"/>
    <x v="9"/>
    <n v="1689041.0000000149"/>
    <n v="28150.683333333582"/>
    <n v="168904.10000000149"/>
    <n v="1"/>
    <s v="D526796"/>
    <s v="Closed"/>
    <x v="0"/>
  </r>
  <r>
    <s v="Marianna"/>
    <s v="MARIANNA (14)"/>
    <x v="5"/>
    <x v="247"/>
    <n v="18"/>
    <x v="12"/>
    <x v="0"/>
    <d v="2018-10-30T06:11:56"/>
    <d v="2018-10-10T17:00:00"/>
    <x v="2"/>
    <x v="9"/>
    <n v="1689115.9999999451"/>
    <n v="28151.933333332418"/>
    <n v="506734.79999998352"/>
    <n v="1"/>
    <s v="D526795"/>
    <s v="Closed"/>
    <x v="0"/>
  </r>
  <r>
    <s v="Marianna"/>
    <s v="MARIANNA (14)"/>
    <x v="5"/>
    <x v="2846"/>
    <n v="7"/>
    <x v="12"/>
    <x v="0"/>
    <d v="2018-10-30T06:11:39"/>
    <d v="2018-10-10T17:00:00"/>
    <x v="2"/>
    <x v="9"/>
    <n v="1689098.999999743"/>
    <n v="28151.649999995716"/>
    <n v="197061.54999997001"/>
    <n v="1"/>
    <s v="D526794"/>
    <s v="Closed"/>
    <x v="0"/>
  </r>
  <r>
    <s v="Marianna"/>
    <s v="MARIANNA (14)"/>
    <x v="5"/>
    <x v="1418"/>
    <n v="20"/>
    <x v="12"/>
    <x v="0"/>
    <d v="2018-10-30T06:13:14"/>
    <d v="2018-10-10T17:00:00"/>
    <x v="2"/>
    <x v="9"/>
    <n v="1689193.9999999478"/>
    <n v="28153.233333332464"/>
    <n v="563064.66666664928"/>
    <n v="1"/>
    <s v="D526797"/>
    <s v="Closed"/>
    <x v="0"/>
  </r>
  <r>
    <s v="Marianna"/>
    <s v="MARIANNA (14)"/>
    <x v="5"/>
    <x v="1600"/>
    <n v="2"/>
    <x v="12"/>
    <x v="0"/>
    <d v="2018-10-30T06:18:23"/>
    <d v="2018-10-10T17:00:00"/>
    <x v="2"/>
    <x v="9"/>
    <n v="1689502.9999998864"/>
    <n v="28158.38333333144"/>
    <n v="56316.766666662879"/>
    <n v="1"/>
    <s v="D526801"/>
    <s v="Closed"/>
    <x v="0"/>
  </r>
  <r>
    <s v="Marianna"/>
    <s v="MARIANNA (14)"/>
    <x v="5"/>
    <x v="2847"/>
    <n v="2"/>
    <x v="12"/>
    <x v="0"/>
    <d v="2018-10-30T06:25:09"/>
    <d v="2018-10-10T17:00:00"/>
    <x v="2"/>
    <x v="9"/>
    <n v="1689908.9999998687"/>
    <n v="28165.149999997811"/>
    <n v="56330.299999995623"/>
    <n v="1"/>
    <s v="D526799"/>
    <s v="Closed"/>
    <x v="0"/>
  </r>
  <r>
    <s v="Marianna"/>
    <s v="MARIANNA (14)"/>
    <x v="5"/>
    <x v="323"/>
    <n v="11"/>
    <x v="12"/>
    <x v="0"/>
    <d v="2018-10-30T06:27:33"/>
    <d v="2018-10-10T17:00:00"/>
    <x v="2"/>
    <x v="9"/>
    <n v="1690052.9999995837"/>
    <n v="28167.549999993062"/>
    <n v="309843.04999992368"/>
    <n v="1"/>
    <s v="D526790"/>
    <s v="Closed"/>
    <x v="0"/>
  </r>
  <r>
    <s v="Marianna"/>
    <s v="MARIANNA (14)"/>
    <x v="5"/>
    <x v="2848"/>
    <n v="1"/>
    <x v="12"/>
    <x v="0"/>
    <d v="2018-10-30T06:30:47"/>
    <d v="2018-10-10T17:00:00"/>
    <x v="2"/>
    <x v="9"/>
    <n v="1690246.9999996712"/>
    <n v="28170.783333327854"/>
    <n v="28170.783333327854"/>
    <n v="1"/>
    <s v="D526787"/>
    <s v="Closed"/>
    <x v="0"/>
  </r>
  <r>
    <s v="Marianna"/>
    <s v="MARIANNA (14)"/>
    <x v="5"/>
    <x v="2849"/>
    <n v="3"/>
    <x v="12"/>
    <x v="0"/>
    <d v="2018-10-30T06:32:12"/>
    <d v="2018-10-10T17:00:00"/>
    <x v="2"/>
    <x v="9"/>
    <n v="1690332.0000000531"/>
    <n v="28172.200000000885"/>
    <n v="84516.600000002654"/>
    <n v="1"/>
    <s v="D526789"/>
    <s v="Closed"/>
    <x v="0"/>
  </r>
  <r>
    <s v="Marianna"/>
    <s v="MARIANNA (14)"/>
    <x v="5"/>
    <x v="2850"/>
    <n v="1"/>
    <x v="12"/>
    <x v="0"/>
    <d v="2018-10-30T06:33:08"/>
    <d v="2018-10-10T17:00:00"/>
    <x v="2"/>
    <x v="9"/>
    <n v="1690387.9999999423"/>
    <n v="28173.133333332371"/>
    <n v="28173.133333332371"/>
    <n v="1"/>
    <s v="D526788"/>
    <s v="Closed"/>
    <x v="0"/>
  </r>
  <r>
    <s v="Marianna"/>
    <s v="MARIANNA (14)"/>
    <x v="5"/>
    <x v="121"/>
    <n v="35"/>
    <x v="12"/>
    <x v="0"/>
    <d v="2018-10-30T06:37:36"/>
    <d v="2018-10-10T17:00:00"/>
    <x v="2"/>
    <x v="9"/>
    <n v="1690655.9999997262"/>
    <n v="28177.599999995437"/>
    <n v="986215.99999984028"/>
    <n v="1"/>
    <s v="D526756"/>
    <s v="Closed"/>
    <x v="0"/>
  </r>
  <r>
    <s v="Marianna"/>
    <s v="MARIANNA (14)"/>
    <x v="5"/>
    <x v="325"/>
    <n v="38"/>
    <x v="12"/>
    <x v="0"/>
    <d v="2018-10-30T06:40:55"/>
    <d v="2018-10-10T17:00:00"/>
    <x v="2"/>
    <x v="9"/>
    <n v="1690854.9999997253"/>
    <n v="28180.916666662088"/>
    <n v="1070874.8333331593"/>
    <n v="1"/>
    <s v="D526764_A"/>
    <s v="Closed"/>
    <x v="0"/>
  </r>
  <r>
    <s v="Marianna"/>
    <s v="MARIANNA (14)"/>
    <x v="5"/>
    <x v="1200"/>
    <n v="5"/>
    <x v="12"/>
    <x v="0"/>
    <d v="2018-10-30T06:40:55"/>
    <d v="2018-10-10T17:00:00"/>
    <x v="2"/>
    <x v="9"/>
    <n v="1690854.9999997253"/>
    <n v="28180.916666662088"/>
    <n v="140904.58333331044"/>
    <n v="1"/>
    <s v="D526766_A"/>
    <s v="Closed"/>
    <x v="0"/>
  </r>
  <r>
    <s v="Marianna"/>
    <s v="MARIANNA (14)"/>
    <x v="5"/>
    <x v="2851"/>
    <n v="90"/>
    <x v="12"/>
    <x v="0"/>
    <d v="2018-10-30T06:40:55"/>
    <d v="2018-10-10T17:00:00"/>
    <x v="2"/>
    <x v="9"/>
    <n v="1690854.9999997253"/>
    <n v="28180.916666662088"/>
    <n v="2536282.4999995879"/>
    <n v="1"/>
    <s v="D530665"/>
    <s v="Closed"/>
    <x v="0"/>
  </r>
  <r>
    <s v="Marianna"/>
    <s v="MARIANNA (14)"/>
    <x v="5"/>
    <x v="661"/>
    <n v="5"/>
    <x v="12"/>
    <x v="0"/>
    <d v="2018-10-30T06:40:55"/>
    <d v="2018-10-10T17:00:00"/>
    <x v="2"/>
    <x v="9"/>
    <n v="1690854.9999997253"/>
    <n v="28180.916666662088"/>
    <n v="140904.58333331044"/>
    <n v="1"/>
    <s v="D526763_A"/>
    <s v="Closed"/>
    <x v="0"/>
  </r>
  <r>
    <s v="Marianna"/>
    <s v="MARIANNA (14)"/>
    <x v="5"/>
    <x v="2852"/>
    <n v="2"/>
    <x v="12"/>
    <x v="0"/>
    <d v="2018-10-30T06:40:55"/>
    <d v="2018-10-10T17:00:00"/>
    <x v="2"/>
    <x v="9"/>
    <n v="1690854.9999997253"/>
    <n v="28180.916666662088"/>
    <n v="56361.833333324175"/>
    <n v="1"/>
    <s v="D526767_A"/>
    <s v="Closed"/>
    <x v="0"/>
  </r>
  <r>
    <s v="Marianna"/>
    <s v="MARIANNA (14)"/>
    <x v="5"/>
    <x v="2355"/>
    <n v="11"/>
    <x v="12"/>
    <x v="0"/>
    <d v="2018-10-30T06:40:55"/>
    <d v="2018-10-10T17:00:00"/>
    <x v="2"/>
    <x v="9"/>
    <n v="1690854.9999997253"/>
    <n v="28180.916666662088"/>
    <n v="309990.08333328296"/>
    <n v="1"/>
    <s v="D526769_A"/>
    <s v="Closed"/>
    <x v="0"/>
  </r>
  <r>
    <s v="Marianna"/>
    <s v="MARIANNA (14)"/>
    <x v="5"/>
    <x v="2853"/>
    <n v="2"/>
    <x v="12"/>
    <x v="0"/>
    <d v="2018-10-30T06:40:55"/>
    <d v="2018-10-10T17:00:00"/>
    <x v="2"/>
    <x v="9"/>
    <n v="1690854.9999997253"/>
    <n v="28180.916666662088"/>
    <n v="56361.833333324175"/>
    <n v="1"/>
    <s v="D526765_A"/>
    <s v="Closed"/>
    <x v="0"/>
  </r>
  <r>
    <s v="Marianna"/>
    <s v="MARIANNA (14)"/>
    <x v="5"/>
    <x v="727"/>
    <n v="9"/>
    <x v="12"/>
    <x v="0"/>
    <d v="2018-10-30T06:40:55"/>
    <d v="2018-10-10T17:00:00"/>
    <x v="2"/>
    <x v="9"/>
    <n v="1690854.9999997253"/>
    <n v="28180.916666662088"/>
    <n v="253628.24999995879"/>
    <n v="1"/>
    <s v="D526770_A"/>
    <s v="Closed"/>
    <x v="0"/>
  </r>
  <r>
    <s v="Marianna"/>
    <s v="MARIANNA (14)"/>
    <x v="5"/>
    <x v="1087"/>
    <n v="6"/>
    <x v="12"/>
    <x v="0"/>
    <d v="2018-10-30T06:41:28"/>
    <d v="2018-10-10T17:00:00"/>
    <x v="2"/>
    <x v="9"/>
    <n v="1690887.9999998957"/>
    <n v="28181.466666664928"/>
    <n v="169088.79999998957"/>
    <n v="1"/>
    <s v="D526758"/>
    <s v="Closed"/>
    <x v="0"/>
  </r>
  <r>
    <s v="Marianna"/>
    <s v="MARIANNA (14)"/>
    <x v="5"/>
    <x v="611"/>
    <n v="78"/>
    <x v="12"/>
    <x v="0"/>
    <d v="2018-10-30T06:41:53"/>
    <d v="2018-10-10T17:00:00"/>
    <x v="2"/>
    <x v="9"/>
    <n v="1690913.000000082"/>
    <n v="28181.883333334699"/>
    <n v="2198186.9000001065"/>
    <n v="1"/>
    <s v="D526757"/>
    <s v="Closed"/>
    <x v="0"/>
  </r>
  <r>
    <s v="Marianna"/>
    <s v="MARIANNA (14)"/>
    <x v="5"/>
    <x v="2854"/>
    <n v="1"/>
    <x v="12"/>
    <x v="0"/>
    <d v="2018-10-30T06:44:59"/>
    <d v="2018-10-10T17:00:00"/>
    <x v="2"/>
    <x v="9"/>
    <n v="1691098.9999995567"/>
    <n v="28184.983333325945"/>
    <n v="28184.983333325945"/>
    <n v="1"/>
    <s v="D526760"/>
    <s v="Closed"/>
    <x v="0"/>
  </r>
  <r>
    <s v="Marianna"/>
    <s v="MARIANNA (14)"/>
    <x v="5"/>
    <x v="2855"/>
    <n v="2"/>
    <x v="12"/>
    <x v="0"/>
    <d v="2018-10-30T06:45:19"/>
    <d v="2018-10-10T17:00:00"/>
    <x v="2"/>
    <x v="9"/>
    <n v="1691118.9999998314"/>
    <n v="28185.316666663857"/>
    <n v="56370.633333327714"/>
    <n v="1"/>
    <s v="D526759"/>
    <s v="Closed"/>
    <x v="0"/>
  </r>
  <r>
    <s v="Marianna"/>
    <s v="MARIANNA (14)"/>
    <x v="5"/>
    <x v="2856"/>
    <n v="4"/>
    <x v="12"/>
    <x v="0"/>
    <d v="2018-10-30T06:47:50"/>
    <d v="2018-10-10T17:00:00"/>
    <x v="2"/>
    <x v="9"/>
    <n v="1691269.9999999255"/>
    <n v="28187.833333332092"/>
    <n v="112751.33333332837"/>
    <n v="1"/>
    <s v="D526761"/>
    <s v="Closed"/>
    <x v="0"/>
  </r>
  <r>
    <s v="Marianna"/>
    <s v="MARIANNA (14)"/>
    <x v="5"/>
    <x v="1107"/>
    <n v="8"/>
    <x v="12"/>
    <x v="0"/>
    <d v="2018-10-30T06:53:12"/>
    <d v="2018-10-10T17:00:00"/>
    <x v="2"/>
    <x v="9"/>
    <n v="1691591.9999997597"/>
    <n v="28193.199999995995"/>
    <n v="225545.59999996796"/>
    <n v="1"/>
    <s v="D526762"/>
    <s v="Closed"/>
    <x v="0"/>
  </r>
  <r>
    <s v="Marianna"/>
    <s v="MARIANNA (14)"/>
    <x v="5"/>
    <x v="325"/>
    <n v="38"/>
    <x v="12"/>
    <x v="0"/>
    <d v="2018-10-31T08:43:33"/>
    <d v="2018-10-10T17:00:00"/>
    <x v="2"/>
    <x v="9"/>
    <n v="1784612.9999997793"/>
    <n v="29743.549999996321"/>
    <n v="1130254.8999998602"/>
    <n v="1"/>
    <s v="D526764_B"/>
    <s v="Closed"/>
    <x v="0"/>
  </r>
  <r>
    <s v="Marianna"/>
    <s v="MARIANNA (14)"/>
    <x v="5"/>
    <x v="727"/>
    <n v="9"/>
    <x v="12"/>
    <x v="0"/>
    <d v="2018-10-31T08:44:02"/>
    <d v="2018-10-10T17:00:00"/>
    <x v="2"/>
    <x v="9"/>
    <n v="1784641.9999996433"/>
    <n v="29744.033333327388"/>
    <n v="267696.2999999465"/>
    <n v="1"/>
    <s v="D526770_B"/>
    <s v="Closed"/>
    <x v="0"/>
  </r>
  <r>
    <s v="Marianna"/>
    <s v="MARIANNA (14)"/>
    <x v="5"/>
    <x v="2853"/>
    <n v="2"/>
    <x v="12"/>
    <x v="0"/>
    <d v="2018-10-31T08:46:56"/>
    <d v="2018-10-10T17:00:00"/>
    <x v="2"/>
    <x v="9"/>
    <n v="1784816.0000000848"/>
    <n v="29746.933333334746"/>
    <n v="59493.866666669492"/>
    <n v="1"/>
    <s v="D526765_B"/>
    <s v="Closed"/>
    <x v="0"/>
  </r>
  <r>
    <s v="Marianna"/>
    <s v="MARIANNA (14)"/>
    <x v="5"/>
    <x v="1200"/>
    <n v="5"/>
    <x v="12"/>
    <x v="0"/>
    <d v="2018-10-31T08:46:44"/>
    <d v="2018-10-10T17:00:00"/>
    <x v="2"/>
    <x v="9"/>
    <n v="1784803.9999997942"/>
    <n v="29746.733333329903"/>
    <n v="148733.66666664951"/>
    <n v="1"/>
    <s v="D526766_B"/>
    <s v="Closed"/>
    <x v="0"/>
  </r>
  <r>
    <s v="Marianna"/>
    <s v="MARIANNA (14)"/>
    <x v="5"/>
    <x v="2852"/>
    <n v="2"/>
    <x v="12"/>
    <x v="0"/>
    <d v="2018-10-31T08:47:11"/>
    <d v="2018-10-10T17:00:00"/>
    <x v="2"/>
    <x v="9"/>
    <n v="1784830.9999998193"/>
    <n v="29747.183333330322"/>
    <n v="59494.366666660644"/>
    <n v="1"/>
    <s v="D526767_B"/>
    <s v="Closed"/>
    <x v="0"/>
  </r>
  <r>
    <s v="Marianna"/>
    <s v="MARIANNA (14)"/>
    <x v="5"/>
    <x v="2355"/>
    <n v="11"/>
    <x v="12"/>
    <x v="0"/>
    <d v="2018-10-31T08:47:31"/>
    <d v="2018-10-10T17:00:00"/>
    <x v="2"/>
    <x v="9"/>
    <n v="1784851.0000000941"/>
    <n v="29747.516666668234"/>
    <n v="327222.68333335058"/>
    <n v="1"/>
    <s v="D526769_B"/>
    <s v="Closed"/>
    <x v="0"/>
  </r>
  <r>
    <s v="Marianna"/>
    <s v="CHIPOLA (15)"/>
    <x v="4"/>
    <x v="1075"/>
    <n v="2"/>
    <x v="12"/>
    <x v="0"/>
    <d v="2018-10-30T10:13:38"/>
    <d v="2018-10-10T17:00:00"/>
    <x v="2"/>
    <x v="9"/>
    <n v="1703617.9999996908"/>
    <n v="28393.63333332818"/>
    <n v="56787.26666665636"/>
    <n v="1"/>
    <s v="D526954"/>
    <s v="Closed"/>
    <x v="0"/>
  </r>
  <r>
    <s v="Marianna"/>
    <s v="CHIPOLA (15)"/>
    <x v="0"/>
    <x v="2857"/>
    <n v="1"/>
    <x v="12"/>
    <x v="0"/>
    <d v="2018-10-30T10:46:02"/>
    <d v="2018-10-10T17:00:00"/>
    <x v="2"/>
    <x v="9"/>
    <n v="1705561.9999996154"/>
    <n v="28426.033333326923"/>
    <n v="28426.033333326923"/>
    <n v="1"/>
    <s v="D529813"/>
    <s v="Closed"/>
    <x v="0"/>
  </r>
  <r>
    <s v="Marianna"/>
    <s v="MARIANNA (14)"/>
    <x v="5"/>
    <x v="661"/>
    <n v="5"/>
    <x v="12"/>
    <x v="0"/>
    <d v="2018-10-31T11:00:31"/>
    <d v="2018-10-10T17:00:00"/>
    <x v="2"/>
    <x v="9"/>
    <n v="1792830.9999997029"/>
    <n v="29880.516666661715"/>
    <n v="149402.58333330858"/>
    <n v="1"/>
    <s v="D526763_B"/>
    <s v="Closed"/>
    <x v="0"/>
  </r>
  <r>
    <s v="Marianna"/>
    <s v="MARIANNA (14)"/>
    <x v="5"/>
    <x v="2436"/>
    <n v="4"/>
    <x v="12"/>
    <x v="0"/>
    <d v="2018-10-31T11:05:37"/>
    <d v="2018-10-10T17:00:00"/>
    <x v="2"/>
    <x v="9"/>
    <n v="1793136.9999995688"/>
    <n v="29885.61666665948"/>
    <n v="119542.46666663792"/>
    <n v="1"/>
    <s v="D526755"/>
    <s v="Closed"/>
    <x v="0"/>
  </r>
  <r>
    <s v="Marianna"/>
    <s v="CHIPOLA (15)"/>
    <x v="0"/>
    <x v="2858"/>
    <n v="1"/>
    <x v="12"/>
    <x v="0"/>
    <d v="2018-10-30T11:35:52"/>
    <d v="2018-10-10T17:00:00"/>
    <x v="2"/>
    <x v="9"/>
    <n v="1708551.9999995129"/>
    <n v="28475.866666658549"/>
    <n v="28475.866666658549"/>
    <n v="1"/>
    <s v="D530369"/>
    <s v="Closed"/>
    <x v="0"/>
  </r>
  <r>
    <s v="Marianna"/>
    <s v="MARIANNA (14)"/>
    <x v="5"/>
    <x v="724"/>
    <n v="16"/>
    <x v="12"/>
    <x v="0"/>
    <d v="2018-10-31T13:59:25"/>
    <d v="2018-10-10T17:00:00"/>
    <x v="2"/>
    <x v="9"/>
    <n v="1803564.9999999907"/>
    <n v="30059.416666666511"/>
    <n v="480950.66666666418"/>
    <n v="1"/>
    <s v="D526741"/>
    <s v="Closed"/>
    <x v="0"/>
  </r>
  <r>
    <s v="Marianna"/>
    <s v="MARIANNA (14)"/>
    <x v="5"/>
    <x v="1952"/>
    <n v="40"/>
    <x v="12"/>
    <x v="0"/>
    <d v="2018-10-31T13:59:03"/>
    <d v="2018-10-10T17:00:00"/>
    <x v="2"/>
    <x v="9"/>
    <n v="1803542.9999998771"/>
    <n v="30059.049999997951"/>
    <n v="1202361.999999918"/>
    <n v="1"/>
    <s v="D526739"/>
    <s v="Closed"/>
    <x v="0"/>
  </r>
  <r>
    <s v="Marianna"/>
    <s v="CHIPOLA (15)"/>
    <x v="0"/>
    <x v="2859"/>
    <n v="2"/>
    <x v="12"/>
    <x v="0"/>
    <d v="2018-10-30T20:12:40"/>
    <d v="2018-10-10T17:00:00"/>
    <x v="2"/>
    <x v="9"/>
    <n v="1739559.9999997532"/>
    <n v="28992.666666662553"/>
    <n v="57985.333333325107"/>
    <n v="1"/>
    <s v="D528141"/>
    <s v="Closed"/>
    <x v="0"/>
  </r>
  <r>
    <s v="Marianna"/>
    <s v="MARIANNA (14)"/>
    <x v="5"/>
    <x v="2860"/>
    <n v="1"/>
    <x v="12"/>
    <x v="0"/>
    <d v="2018-11-01T21:15:00"/>
    <d v="2018-10-10T17:00:00"/>
    <x v="2"/>
    <x v="9"/>
    <n v="1916099.9999995809"/>
    <n v="31934.999999993015"/>
    <n v="31934.999999993015"/>
    <n v="1"/>
    <s v="C531268"/>
    <s v="Closed"/>
    <x v="0"/>
  </r>
  <r>
    <s v="Marianna"/>
    <s v="MARIANNA (14)"/>
    <x v="5"/>
    <x v="631"/>
    <n v="40"/>
    <x v="12"/>
    <x v="0"/>
    <d v="2018-10-29T21:41:20"/>
    <d v="2018-10-10T17:00:00"/>
    <x v="2"/>
    <x v="9"/>
    <n v="1658479.9999999115"/>
    <n v="27641.333333331859"/>
    <n v="1105653.3333332743"/>
    <n v="1"/>
    <s v="D526873"/>
    <s v="Closed"/>
    <x v="0"/>
  </r>
  <r>
    <s v="Marianna"/>
    <s v="MARIANNA (14)"/>
    <x v="5"/>
    <x v="587"/>
    <n v="2"/>
    <x v="12"/>
    <x v="0"/>
    <d v="2018-10-29T21:41:20"/>
    <d v="2018-10-10T17:00:00"/>
    <x v="2"/>
    <x v="9"/>
    <n v="1658479.9999999115"/>
    <n v="27641.333333331859"/>
    <n v="55282.666666663717"/>
    <n v="1"/>
    <s v="D526874_A"/>
    <s v="Closed"/>
    <x v="0"/>
  </r>
  <r>
    <s v="Marianna"/>
    <s v="MARIANNA (14)"/>
    <x v="5"/>
    <x v="2861"/>
    <n v="1"/>
    <x v="12"/>
    <x v="0"/>
    <d v="2018-11-04T11:15:09"/>
    <d v="2018-10-10T17:00:00"/>
    <x v="2"/>
    <x v="9"/>
    <n v="2139309.0000000084"/>
    <n v="35655.15000000014"/>
    <n v="35655.15000000014"/>
    <n v="1"/>
    <s v="D529719"/>
    <s v="Closed"/>
    <x v="0"/>
  </r>
  <r>
    <s v="Marianna"/>
    <s v="CHIPOLA (15)"/>
    <x v="1"/>
    <x v="393"/>
    <n v="972"/>
    <x v="12"/>
    <x v="0"/>
    <d v="2018-10-16T17:43:48"/>
    <d v="2018-10-10T17:00:00"/>
    <x v="2"/>
    <x v="9"/>
    <n v="521027.99999951385"/>
    <n v="8683.7999999918975"/>
    <n v="8440653.5999921244"/>
    <n v="1"/>
    <s v="D526472"/>
    <s v="Closed"/>
    <x v="0"/>
  </r>
  <r>
    <s v="Marianna"/>
    <s v="CHIPOLA (15)"/>
    <x v="4"/>
    <x v="2744"/>
    <n v="1"/>
    <x v="12"/>
    <x v="0"/>
    <d v="2018-10-28T18:53:39"/>
    <d v="2018-10-10T17:00:00"/>
    <x v="2"/>
    <x v="9"/>
    <n v="1562018.9999997849"/>
    <n v="26033.649999996414"/>
    <n v="26033.649999996414"/>
    <n v="1"/>
    <s v="D527853_C"/>
    <s v="Closed"/>
    <x v="0"/>
  </r>
  <r>
    <s v="Marianna"/>
    <s v="CHIPOLA (15)"/>
    <x v="3"/>
    <x v="1840"/>
    <n v="1"/>
    <x v="12"/>
    <x v="0"/>
    <d v="2018-10-31T19:49:23"/>
    <d v="2018-10-10T17:00:00"/>
    <x v="2"/>
    <x v="9"/>
    <n v="1824563.000000082"/>
    <n v="30409.383333334699"/>
    <n v="30409.383333334699"/>
    <n v="1"/>
    <s v="D528734_B"/>
    <s v="Closed"/>
    <x v="0"/>
  </r>
  <r>
    <s v="Marianna"/>
    <s v="CHIPOLA (15)"/>
    <x v="3"/>
    <x v="2862"/>
    <n v="2"/>
    <x v="12"/>
    <x v="0"/>
    <d v="2018-10-29T11:09:22"/>
    <d v="2018-10-10T17:00:00"/>
    <x v="2"/>
    <x v="9"/>
    <n v="1620561.9999999879"/>
    <n v="27009.366666666465"/>
    <n v="54018.73333333293"/>
    <n v="1"/>
    <s v="D528631_B"/>
    <s v="Closed"/>
    <x v="0"/>
  </r>
  <r>
    <s v="Marianna"/>
    <s v="CHIPOLA (15)"/>
    <x v="0"/>
    <x v="96"/>
    <n v="333"/>
    <x v="12"/>
    <x v="0"/>
    <d v="2018-10-25T10:04:59"/>
    <d v="2018-10-10T17:00:00"/>
    <x v="2"/>
    <x v="9"/>
    <n v="1271098.9999996964"/>
    <n v="21184.983333328273"/>
    <n v="7054599.4499983154"/>
    <n v="1"/>
    <s v="D526483"/>
    <s v="Closed"/>
    <x v="0"/>
  </r>
  <r>
    <s v="Marianna"/>
    <s v="CHIPOLA (15)"/>
    <x v="3"/>
    <x v="173"/>
    <n v="68"/>
    <x v="12"/>
    <x v="0"/>
    <d v="2018-10-24T08:07:05"/>
    <d v="2018-10-10T17:00:00"/>
    <x v="2"/>
    <x v="9"/>
    <n v="1177625.0000000233"/>
    <n v="19627.083333333721"/>
    <n v="1334641.6666666931"/>
    <n v="1"/>
    <s v="D527543_B"/>
    <s v="Closed"/>
    <x v="0"/>
  </r>
  <r>
    <s v="Marianna"/>
    <s v="CHIPOLA (15)"/>
    <x v="3"/>
    <x v="1102"/>
    <n v="15"/>
    <x v="12"/>
    <x v="0"/>
    <d v="2018-10-30T08:04:02"/>
    <d v="2018-10-10T17:00:00"/>
    <x v="2"/>
    <x v="9"/>
    <n v="1695841.9999999925"/>
    <n v="28264.033333333209"/>
    <n v="423960.49999999814"/>
    <n v="1"/>
    <s v="D528611_B"/>
    <s v="Closed"/>
    <x v="0"/>
  </r>
  <r>
    <s v="Marianna"/>
    <s v="BLOUNTSTOWN (18)"/>
    <x v="17"/>
    <x v="2863"/>
    <n v="1"/>
    <x v="12"/>
    <x v="0"/>
    <d v="2018-10-21T14:59:33"/>
    <d v="2018-10-10T17:00:00"/>
    <x v="2"/>
    <x v="9"/>
    <n v="943172.99999976531"/>
    <n v="15719.549999996088"/>
    <n v="15719.549999996088"/>
    <n v="1"/>
    <s v="D528526_B"/>
    <s v="Closed"/>
    <x v="0"/>
  </r>
  <r>
    <s v="Marianna"/>
    <s v="BLOUNTSTOWN (18)"/>
    <x v="17"/>
    <x v="2864"/>
    <n v="1"/>
    <x v="12"/>
    <x v="0"/>
    <d v="2018-10-22T16:23:11"/>
    <d v="2018-10-10T17:00:00"/>
    <x v="2"/>
    <x v="9"/>
    <n v="1034590.9999997355"/>
    <n v="17243.183333328925"/>
    <n v="17243.183333328925"/>
    <n v="1"/>
    <s v="D528399_B"/>
    <s v="Closed"/>
    <x v="0"/>
  </r>
  <r>
    <s v="Marianna"/>
    <s v="BLOUNTSTOWN (18)"/>
    <x v="17"/>
    <x v="240"/>
    <n v="1047"/>
    <x v="12"/>
    <x v="0"/>
    <d v="2018-10-17T19:18:00"/>
    <d v="2018-10-10T17:00:00"/>
    <x v="2"/>
    <x v="9"/>
    <n v="613079.99999995809"/>
    <n v="10217.999999999302"/>
    <n v="10698245.999999268"/>
    <n v="1"/>
    <s v="D526482"/>
    <s v="Closed"/>
    <x v="0"/>
  </r>
  <r>
    <s v="Marianna"/>
    <s v="CHIPOLA (15)"/>
    <x v="3"/>
    <x v="75"/>
    <n v="1189"/>
    <x v="12"/>
    <x v="0"/>
    <d v="2018-10-15T16:44:44"/>
    <d v="2018-10-10T17:00:00"/>
    <x v="2"/>
    <x v="9"/>
    <n v="431083.99999961257"/>
    <n v="7184.7333333268762"/>
    <n v="8542647.9333256558"/>
    <n v="1"/>
    <s v="D526470"/>
    <s v="Closed"/>
    <x v="0"/>
  </r>
  <r>
    <s v="Marianna"/>
    <s v="MARIANNA (14)"/>
    <x v="15"/>
    <x v="2865"/>
    <n v="4"/>
    <x v="12"/>
    <x v="0"/>
    <d v="2018-10-16T10:52:44"/>
    <d v="2018-10-10T17:00:00"/>
    <x v="2"/>
    <x v="9"/>
    <n v="496363.99999991991"/>
    <n v="8272.7333333319984"/>
    <n v="33090.933333327994"/>
    <n v="1"/>
    <s v="D527291_B"/>
    <s v="Closed"/>
    <x v="0"/>
  </r>
  <r>
    <s v="Marianna"/>
    <s v="MARIANNA (14)"/>
    <x v="5"/>
    <x v="284"/>
    <n v="97"/>
    <x v="12"/>
    <x v="0"/>
    <d v="2018-10-19T12:12:00"/>
    <d v="2018-10-10T17:00:00"/>
    <x v="2"/>
    <x v="9"/>
    <n v="760319.99999962281"/>
    <n v="12671.999999993714"/>
    <n v="1229183.9999993902"/>
    <n v="1"/>
    <s v="D530110_B"/>
    <s v="Closed"/>
    <x v="0"/>
  </r>
  <r>
    <s v="Marianna"/>
    <s v="MARIANNA (14)"/>
    <x v="5"/>
    <x v="2866"/>
    <n v="3"/>
    <x v="12"/>
    <x v="0"/>
    <d v="2018-10-19T12:12:00"/>
    <d v="2018-10-10T17:00:00"/>
    <x v="2"/>
    <x v="9"/>
    <n v="760319.99999962281"/>
    <n v="12671.999999993714"/>
    <n v="38015.999999981141"/>
    <n v="1"/>
    <s v="D527643_D"/>
    <s v="Closed"/>
    <x v="0"/>
  </r>
  <r>
    <s v="Marianna"/>
    <s v="MARIANNA (14)"/>
    <x v="5"/>
    <x v="2866"/>
    <n v="3"/>
    <x v="12"/>
    <x v="0"/>
    <d v="2018-10-19T12:12:00"/>
    <d v="2018-10-10T17:00:00"/>
    <x v="2"/>
    <x v="9"/>
    <n v="760319.99999962281"/>
    <n v="12671.999999993714"/>
    <n v="38015.999999981141"/>
    <n v="1"/>
    <s v="D527643_C"/>
    <s v="Closed"/>
    <x v="0"/>
  </r>
  <r>
    <s v="Marianna"/>
    <s v="CHIPOLA (15)"/>
    <x v="4"/>
    <x v="1825"/>
    <n v="5"/>
    <x v="12"/>
    <x v="0"/>
    <d v="2018-10-19T13:11:58"/>
    <d v="2018-10-10T17:00:00"/>
    <x v="2"/>
    <x v="9"/>
    <n v="763917.99999957439"/>
    <n v="12731.966666659573"/>
    <n v="63659.833333297865"/>
    <n v="1"/>
    <s v="D527780"/>
    <s v="Closed"/>
    <x v="0"/>
  </r>
  <r>
    <s v="Marianna"/>
    <s v="CHIPOLA (15)"/>
    <x v="1"/>
    <x v="2867"/>
    <n v="2"/>
    <x v="12"/>
    <x v="0"/>
    <d v="2018-10-19T14:16:36"/>
    <d v="2018-10-10T17:00:00"/>
    <x v="2"/>
    <x v="9"/>
    <n v="767795.99999960046"/>
    <n v="12796.599999993341"/>
    <n v="25593.199999986682"/>
    <n v="1"/>
    <s v="D527560_B"/>
    <s v="Closed"/>
    <x v="0"/>
  </r>
  <r>
    <s v="Marianna"/>
    <s v="CHIPOLA (15)"/>
    <x v="1"/>
    <x v="457"/>
    <n v="9"/>
    <x v="12"/>
    <x v="0"/>
    <d v="2018-10-19T14:18:17"/>
    <d v="2018-10-10T17:00:00"/>
    <x v="2"/>
    <x v="9"/>
    <n v="767896.99999995064"/>
    <n v="12798.283333332511"/>
    <n v="115184.5499999926"/>
    <n v="1"/>
    <s v="D527559_B"/>
    <s v="Closed"/>
    <x v="0"/>
  </r>
  <r>
    <s v="Marianna"/>
    <s v="CHIPOLA (15)"/>
    <x v="1"/>
    <x v="2868"/>
    <n v="3"/>
    <x v="12"/>
    <x v="0"/>
    <d v="2018-10-19T14:45:32"/>
    <d v="2018-10-10T17:00:00"/>
    <x v="2"/>
    <x v="9"/>
    <n v="769531.99999993667"/>
    <n v="12825.533333332278"/>
    <n v="38476.599999996834"/>
    <n v="1"/>
    <s v="D527561_B"/>
    <s v="Closed"/>
    <x v="0"/>
  </r>
  <r>
    <s v="Marianna"/>
    <s v="CHIPOLA (15)"/>
    <x v="0"/>
    <x v="578"/>
    <n v="84"/>
    <x v="12"/>
    <x v="0"/>
    <d v="2018-10-19T17:37:47"/>
    <d v="2018-10-10T17:00:00"/>
    <x v="2"/>
    <x v="9"/>
    <n v="779866.99999999255"/>
    <n v="12997.783333333209"/>
    <n v="1091813.7999999896"/>
    <n v="1"/>
    <s v="D528114_B"/>
    <s v="Closed"/>
    <x v="0"/>
  </r>
  <r>
    <s v="Marianna"/>
    <s v="CHIPOLA (15)"/>
    <x v="4"/>
    <x v="2869"/>
    <n v="536"/>
    <x v="12"/>
    <x v="0"/>
    <d v="2018-10-19T17:41:48"/>
    <d v="2018-10-10T17:00:00"/>
    <x v="2"/>
    <x v="9"/>
    <n v="780107.99999975134"/>
    <n v="13001.799999995856"/>
    <n v="6968964.7999977786"/>
    <n v="1"/>
    <s v="D528533_B"/>
    <s v="Closed"/>
    <x v="0"/>
  </r>
  <r>
    <s v="Marianna"/>
    <s v="CHIPOLA (15)"/>
    <x v="4"/>
    <x v="2870"/>
    <n v="2"/>
    <x v="12"/>
    <x v="0"/>
    <d v="2018-10-19T19:50:21"/>
    <d v="2018-10-10T17:00:00"/>
    <x v="2"/>
    <x v="9"/>
    <n v="787820.99999981001"/>
    <n v="13130.349999996834"/>
    <n v="26260.699999993667"/>
    <n v="1"/>
    <s v="D528113_B"/>
    <s v="Closed"/>
    <x v="0"/>
  </r>
  <r>
    <s v="Marianna"/>
    <s v="CHIPOLA (15)"/>
    <x v="4"/>
    <x v="2871"/>
    <n v="1"/>
    <x v="12"/>
    <x v="0"/>
    <d v="2018-10-19T19:55:08"/>
    <d v="2018-10-10T17:00:00"/>
    <x v="2"/>
    <x v="9"/>
    <n v="788107.99999963492"/>
    <n v="13135.133333327249"/>
    <n v="13135.133333327249"/>
    <n v="1"/>
    <s v="D528123_B"/>
    <s v="Closed"/>
    <x v="0"/>
  </r>
  <r>
    <s v="Marianna"/>
    <s v="CHIPOLA (15)"/>
    <x v="4"/>
    <x v="2872"/>
    <n v="1"/>
    <x v="12"/>
    <x v="0"/>
    <d v="2018-10-19T19:55:25"/>
    <d v="2018-10-10T17:00:00"/>
    <x v="2"/>
    <x v="9"/>
    <n v="788124.99999983702"/>
    <n v="13135.41666666395"/>
    <n v="13135.41666666395"/>
    <n v="1"/>
    <s v="D528124_B"/>
    <s v="Closed"/>
    <x v="0"/>
  </r>
  <r>
    <s v="Marianna"/>
    <s v="CHIPOLA (15)"/>
    <x v="4"/>
    <x v="188"/>
    <n v="3"/>
    <x v="12"/>
    <x v="0"/>
    <d v="2018-10-19T19:55:39"/>
    <d v="2018-10-10T17:00:00"/>
    <x v="2"/>
    <x v="9"/>
    <n v="788138.99999996647"/>
    <n v="13135.649999999441"/>
    <n v="39406.949999998324"/>
    <n v="1"/>
    <s v="D528125_B"/>
    <s v="Closed"/>
    <x v="0"/>
  </r>
  <r>
    <s v="Marianna"/>
    <s v="CHIPOLA (15)"/>
    <x v="0"/>
    <x v="2204"/>
    <n v="48"/>
    <x v="12"/>
    <x v="0"/>
    <d v="2018-10-19T20:00:17"/>
    <d v="2018-10-10T17:00:00"/>
    <x v="2"/>
    <x v="9"/>
    <n v="788416.99999957345"/>
    <n v="13140.283333326224"/>
    <n v="630733.59999965876"/>
    <n v="1"/>
    <s v="D528870_B"/>
    <s v="Closed"/>
    <x v="0"/>
  </r>
  <r>
    <s v="Marianna"/>
    <s v="CHIPOLA (15)"/>
    <x v="0"/>
    <x v="2873"/>
    <n v="21"/>
    <x v="12"/>
    <x v="0"/>
    <d v="2018-10-19T20:00:17"/>
    <d v="2018-10-10T17:00:00"/>
    <x v="2"/>
    <x v="9"/>
    <n v="788416.99999957345"/>
    <n v="13140.283333326224"/>
    <n v="275945.94999985071"/>
    <n v="1"/>
    <s v="D528897_B"/>
    <s v="Closed"/>
    <x v="0"/>
  </r>
  <r>
    <s v="Marianna"/>
    <s v="CHIPOLA (15)"/>
    <x v="0"/>
    <x v="2874"/>
    <n v="4"/>
    <x v="12"/>
    <x v="0"/>
    <d v="2018-10-19T20:00:17"/>
    <d v="2018-10-10T17:00:00"/>
    <x v="2"/>
    <x v="9"/>
    <n v="788416.99999957345"/>
    <n v="13140.283333326224"/>
    <n v="52561.133333304897"/>
    <n v="1"/>
    <s v="D528924_B"/>
    <s v="Closed"/>
    <x v="0"/>
  </r>
  <r>
    <s v="Marianna"/>
    <s v="CHIPOLA (15)"/>
    <x v="0"/>
    <x v="2798"/>
    <n v="2"/>
    <x v="12"/>
    <x v="0"/>
    <d v="2018-10-19T20:00:17"/>
    <d v="2018-10-10T17:00:00"/>
    <x v="2"/>
    <x v="9"/>
    <n v="788416.99999957345"/>
    <n v="13140.283333326224"/>
    <n v="26280.566666652448"/>
    <n v="1"/>
    <s v="D528871_B"/>
    <s v="Closed"/>
    <x v="0"/>
  </r>
  <r>
    <s v="Marianna"/>
    <s v="CHIPOLA (15)"/>
    <x v="0"/>
    <x v="2874"/>
    <n v="4"/>
    <x v="12"/>
    <x v="0"/>
    <d v="2018-10-19T20:00:17"/>
    <d v="2018-10-10T17:00:00"/>
    <x v="2"/>
    <x v="9"/>
    <n v="788416.99999957345"/>
    <n v="13140.283333326224"/>
    <n v="52561.133333304897"/>
    <n v="1"/>
    <s v="D528872_B"/>
    <s v="Closed"/>
    <x v="0"/>
  </r>
  <r>
    <s v="Marianna"/>
    <s v="CHIPOLA (15)"/>
    <x v="0"/>
    <x v="2727"/>
    <n v="26"/>
    <x v="12"/>
    <x v="0"/>
    <d v="2018-10-19T20:00:17"/>
    <d v="2018-10-10T17:00:00"/>
    <x v="2"/>
    <x v="9"/>
    <n v="788416.99999957345"/>
    <n v="13140.283333326224"/>
    <n v="341647.36666648183"/>
    <n v="1"/>
    <s v="D528850_B"/>
    <s v="Closed"/>
    <x v="0"/>
  </r>
  <r>
    <s v="Marianna"/>
    <s v="CHIPOLA (15)"/>
    <x v="0"/>
    <x v="2874"/>
    <n v="4"/>
    <x v="12"/>
    <x v="0"/>
    <d v="2018-10-19T20:00:17"/>
    <d v="2018-10-10T17:00:00"/>
    <x v="2"/>
    <x v="9"/>
    <n v="788416.99999957345"/>
    <n v="13140.283333326224"/>
    <n v="52561.133333304897"/>
    <n v="1"/>
    <s v="D528923_B"/>
    <s v="Closed"/>
    <x v="0"/>
  </r>
  <r>
    <s v="Marianna"/>
    <s v="CHIPOLA (15)"/>
    <x v="3"/>
    <x v="2167"/>
    <n v="67"/>
    <x v="12"/>
    <x v="0"/>
    <d v="2018-10-20T12:53:19"/>
    <d v="2018-10-10T17:00:00"/>
    <x v="2"/>
    <x v="9"/>
    <n v="849198.99999951012"/>
    <n v="14153.316666658502"/>
    <n v="948272.21666611964"/>
    <n v="1"/>
    <s v="D527623_A"/>
    <s v="Closed"/>
    <x v="0"/>
  </r>
  <r>
    <s v="Marianna"/>
    <s v="CHIPOLA (15)"/>
    <x v="1"/>
    <x v="2875"/>
    <n v="2"/>
    <x v="12"/>
    <x v="0"/>
    <d v="2018-10-20T15:14:48"/>
    <d v="2018-10-10T17:00:00"/>
    <x v="2"/>
    <x v="9"/>
    <n v="857687.99999991897"/>
    <n v="14294.79999999865"/>
    <n v="28589.599999997299"/>
    <n v="1"/>
    <s v="D528778"/>
    <s v="Closed"/>
    <x v="0"/>
  </r>
  <r>
    <s v="Marianna"/>
    <s v="MARIANNA (14)"/>
    <x v="15"/>
    <x v="353"/>
    <n v="6"/>
    <x v="12"/>
    <x v="0"/>
    <d v="2018-10-20T15:18:16"/>
    <d v="2018-10-10T17:00:00"/>
    <x v="2"/>
    <x v="9"/>
    <n v="857895.99999950733"/>
    <n v="14298.266666658456"/>
    <n v="85789.599999950733"/>
    <n v="1"/>
    <s v="D527453"/>
    <s v="Closed"/>
    <x v="0"/>
  </r>
  <r>
    <s v="Marianna"/>
    <s v="CHIPOLA (15)"/>
    <x v="0"/>
    <x v="2876"/>
    <n v="1"/>
    <x v="12"/>
    <x v="0"/>
    <d v="2018-10-21T09:45:24"/>
    <d v="2018-10-10T17:00:00"/>
    <x v="2"/>
    <x v="9"/>
    <n v="924323.99999974295"/>
    <n v="15405.399999995716"/>
    <n v="15405.399999995716"/>
    <n v="1"/>
    <s v="D528126_B"/>
    <s v="Closed"/>
    <x v="0"/>
  </r>
  <r>
    <s v="Marianna"/>
    <s v="CHIPOLA (15)"/>
    <x v="0"/>
    <x v="57"/>
    <n v="20"/>
    <x v="12"/>
    <x v="0"/>
    <d v="2018-10-21T10:51:43"/>
    <d v="2018-10-10T17:00:00"/>
    <x v="2"/>
    <x v="9"/>
    <n v="928302.99999949057"/>
    <n v="15471.716666658176"/>
    <n v="309434.33333316352"/>
    <n v="1"/>
    <s v="D528128_B"/>
    <s v="Closed"/>
    <x v="0"/>
  </r>
  <r>
    <s v="Marianna"/>
    <s v="CHIPOLA (15)"/>
    <x v="0"/>
    <x v="2877"/>
    <n v="1"/>
    <x v="12"/>
    <x v="0"/>
    <d v="2018-10-21T10:52:02"/>
    <d v="2018-10-10T17:00:00"/>
    <x v="2"/>
    <x v="9"/>
    <n v="928321.99999953154"/>
    <n v="15472.033333325526"/>
    <n v="15472.033333325526"/>
    <n v="1"/>
    <s v="D528127_B"/>
    <s v="Closed"/>
    <x v="0"/>
  </r>
  <r>
    <s v="Marianna"/>
    <s v="CHIPOLA (15)"/>
    <x v="0"/>
    <x v="2878"/>
    <n v="4"/>
    <x v="12"/>
    <x v="0"/>
    <d v="2018-10-21T10:52:21"/>
    <d v="2018-10-10T17:00:00"/>
    <x v="2"/>
    <x v="9"/>
    <n v="928340.99999957252"/>
    <n v="15472.349999992875"/>
    <n v="61889.399999971502"/>
    <n v="1"/>
    <s v="D528129_B"/>
    <s v="Closed"/>
    <x v="0"/>
  </r>
  <r>
    <s v="Marianna"/>
    <s v="CHIPOLA (15)"/>
    <x v="0"/>
    <x v="941"/>
    <n v="29"/>
    <x v="12"/>
    <x v="0"/>
    <d v="2018-10-21T11:52:41"/>
    <d v="2018-10-10T17:00:00"/>
    <x v="2"/>
    <x v="9"/>
    <n v="931960.99999963772"/>
    <n v="15532.683333327295"/>
    <n v="450447.81666649156"/>
    <n v="1"/>
    <s v="D528131_B"/>
    <s v="Closed"/>
    <x v="0"/>
  </r>
  <r>
    <s v="Marianna"/>
    <s v="CHIPOLA (15)"/>
    <x v="0"/>
    <x v="2727"/>
    <n v="26"/>
    <x v="12"/>
    <x v="0"/>
    <d v="2018-10-21T12:03:41"/>
    <d v="2018-10-10T17:00:00"/>
    <x v="2"/>
    <x v="9"/>
    <n v="932620.99999990314"/>
    <n v="15543.683333331719"/>
    <n v="404135.7666666247"/>
    <n v="1"/>
    <s v="D528850_C"/>
    <s v="Closed"/>
    <x v="0"/>
  </r>
  <r>
    <s v="Marianna"/>
    <s v="CHIPOLA (15)"/>
    <x v="0"/>
    <x v="2720"/>
    <n v="6"/>
    <x v="12"/>
    <x v="0"/>
    <d v="2018-10-21T12:04:05"/>
    <d v="2018-10-10T17:00:00"/>
    <x v="2"/>
    <x v="9"/>
    <n v="932644.99999985565"/>
    <n v="15544.083333330927"/>
    <n v="93264.499999985565"/>
    <n v="1"/>
    <s v="D528771_B"/>
    <s v="Closed"/>
    <x v="0"/>
  </r>
  <r>
    <s v="Marianna"/>
    <s v="CHIPOLA (15)"/>
    <x v="0"/>
    <x v="2879"/>
    <n v="34"/>
    <x v="12"/>
    <x v="0"/>
    <d v="2018-10-21T12:38:33"/>
    <d v="2018-10-10T17:00:00"/>
    <x v="2"/>
    <x v="9"/>
    <n v="934712.99999984913"/>
    <n v="15578.549999997485"/>
    <n v="529670.6999999145"/>
    <n v="1"/>
    <s v="D528138_B"/>
    <s v="Closed"/>
    <x v="0"/>
  </r>
  <r>
    <s v="Marianna"/>
    <s v="CHIPOLA (15)"/>
    <x v="0"/>
    <x v="2880"/>
    <n v="54"/>
    <x v="12"/>
    <x v="0"/>
    <d v="2018-10-21T15:57:32"/>
    <d v="2018-10-10T17:00:00"/>
    <x v="2"/>
    <x v="9"/>
    <n v="946651.99999955948"/>
    <n v="15777.533333325991"/>
    <n v="851986.79999960354"/>
    <n v="1"/>
    <s v="D528134_B"/>
    <s v="Closed"/>
    <x v="0"/>
  </r>
  <r>
    <s v="Marianna"/>
    <s v="CHIPOLA (15)"/>
    <x v="0"/>
    <x v="2204"/>
    <n v="48"/>
    <x v="12"/>
    <x v="0"/>
    <d v="2018-10-21T16:26:25"/>
    <d v="2018-10-10T17:00:00"/>
    <x v="2"/>
    <x v="9"/>
    <n v="948384.99999982305"/>
    <n v="15806.416666663717"/>
    <n v="758707.99999985844"/>
    <n v="1"/>
    <s v="D528870_C"/>
    <s v="Closed"/>
    <x v="0"/>
  </r>
  <r>
    <s v="Marianna"/>
    <s v="CHIPOLA (15)"/>
    <x v="0"/>
    <x v="2874"/>
    <n v="4"/>
    <x v="12"/>
    <x v="0"/>
    <d v="2018-10-21T18:20:30"/>
    <d v="2018-10-10T17:00:00"/>
    <x v="2"/>
    <x v="9"/>
    <n v="955230.00000002794"/>
    <n v="15920.500000000466"/>
    <n v="63682.000000001863"/>
    <n v="1"/>
    <s v="D528872_C"/>
    <s v="Closed"/>
    <x v="0"/>
  </r>
  <r>
    <s v="Marianna"/>
    <s v="CHIPOLA (15)"/>
    <x v="0"/>
    <x v="2798"/>
    <n v="2"/>
    <x v="12"/>
    <x v="0"/>
    <d v="2018-10-21T18:20:52"/>
    <d v="2018-10-10T17:00:00"/>
    <x v="2"/>
    <x v="9"/>
    <n v="955251.99999951292"/>
    <n v="15920.866666658549"/>
    <n v="31841.733333317097"/>
    <n v="1"/>
    <s v="D528871_C"/>
    <s v="Closed"/>
    <x v="0"/>
  </r>
  <r>
    <s v="Marianna"/>
    <s v="CHIPOLA (15)"/>
    <x v="0"/>
    <x v="2873"/>
    <n v="21"/>
    <x v="12"/>
    <x v="0"/>
    <d v="2018-10-21T18:21:21"/>
    <d v="2018-10-10T17:00:00"/>
    <x v="2"/>
    <x v="9"/>
    <n v="955281.00000000559"/>
    <n v="15921.350000000093"/>
    <n v="334348.35000000196"/>
    <n v="1"/>
    <s v="D528897_C"/>
    <s v="Closed"/>
    <x v="0"/>
  </r>
  <r>
    <s v="Marianna"/>
    <s v="CHIPOLA (15)"/>
    <x v="0"/>
    <x v="2874"/>
    <n v="4"/>
    <x v="12"/>
    <x v="0"/>
    <d v="2018-10-21T18:21:53"/>
    <d v="2018-10-10T17:00:00"/>
    <x v="2"/>
    <x v="9"/>
    <n v="955312.99999994226"/>
    <n v="15921.883333332371"/>
    <n v="63687.533333329484"/>
    <n v="1"/>
    <s v="D528923_C"/>
    <s v="Closed"/>
    <x v="0"/>
  </r>
  <r>
    <s v="Marianna"/>
    <s v="CHIPOLA (15)"/>
    <x v="0"/>
    <x v="2874"/>
    <n v="4"/>
    <x v="12"/>
    <x v="0"/>
    <d v="2018-10-21T18:22:32"/>
    <d v="2018-10-10T17:00:00"/>
    <x v="2"/>
    <x v="9"/>
    <n v="955351.99999962933"/>
    <n v="15922.533333327156"/>
    <n v="63690.133333308622"/>
    <n v="1"/>
    <s v="D528924_C"/>
    <s v="Closed"/>
    <x v="0"/>
  </r>
  <r>
    <s v="Marianna"/>
    <s v="CHIPOLA (15)"/>
    <x v="1"/>
    <x v="2881"/>
    <n v="2"/>
    <x v="12"/>
    <x v="0"/>
    <d v="2018-10-22T08:11:40"/>
    <d v="2018-10-10T17:00:00"/>
    <x v="2"/>
    <x v="9"/>
    <n v="1005099.9999995576"/>
    <n v="16751.666666659294"/>
    <n v="33503.333333318587"/>
    <n v="1"/>
    <s v="D527584_B"/>
    <s v="Closed"/>
    <x v="0"/>
  </r>
  <r>
    <s v="Marianna"/>
    <s v="MARIANNA (14)"/>
    <x v="5"/>
    <x v="2882"/>
    <n v="3"/>
    <x v="12"/>
    <x v="0"/>
    <d v="2018-10-22T16:53:03"/>
    <d v="2018-10-10T17:00:00"/>
    <x v="2"/>
    <x v="9"/>
    <n v="1036382.9999999609"/>
    <n v="17273.049999999348"/>
    <n v="51819.149999998044"/>
    <n v="1"/>
    <s v="D528551_A"/>
    <s v="Closed"/>
    <x v="0"/>
  </r>
  <r>
    <s v="Marianna"/>
    <s v="MARIANNA (14)"/>
    <x v="5"/>
    <x v="2743"/>
    <n v="51"/>
    <x v="12"/>
    <x v="0"/>
    <d v="2018-10-22T16:54:27"/>
    <d v="2018-10-10T17:00:00"/>
    <x v="2"/>
    <x v="9"/>
    <n v="1036466.9999994803"/>
    <n v="17274.449999991339"/>
    <n v="880996.94999955827"/>
    <n v="1"/>
    <s v="D529168"/>
    <s v="Closed"/>
    <x v="0"/>
  </r>
  <r>
    <s v="Marianna"/>
    <s v="MARIANNA (14)"/>
    <x v="16"/>
    <x v="1881"/>
    <n v="10"/>
    <x v="12"/>
    <x v="0"/>
    <d v="2018-10-23T11:49:00"/>
    <d v="2018-10-10T17:00:00"/>
    <x v="2"/>
    <x v="9"/>
    <n v="1104539.999999525"/>
    <n v="18408.999999992084"/>
    <n v="184089.99999992084"/>
    <n v="1"/>
    <s v="D526522_A"/>
    <s v="Closed"/>
    <x v="0"/>
  </r>
  <r>
    <s v="Marianna"/>
    <s v="ALTHA (12)"/>
    <x v="7"/>
    <x v="1064"/>
    <n v="13"/>
    <x v="12"/>
    <x v="0"/>
    <d v="2018-10-23T14:57:00"/>
    <d v="2018-10-10T17:00:00"/>
    <x v="2"/>
    <x v="9"/>
    <n v="1115819.9999998324"/>
    <n v="18596.999999997206"/>
    <n v="241760.99999996368"/>
    <n v="1"/>
    <s v="D527970_B"/>
    <s v="Closed"/>
    <x v="0"/>
  </r>
  <r>
    <s v="Marianna"/>
    <s v="MARIANNA (14)"/>
    <x v="10"/>
    <x v="2883"/>
    <n v="16"/>
    <x v="12"/>
    <x v="0"/>
    <d v="2018-10-23T16:11:01"/>
    <d v="2018-10-10T17:00:00"/>
    <x v="2"/>
    <x v="9"/>
    <n v="1120261.0000000801"/>
    <n v="18671.016666668002"/>
    <n v="298736.26666668802"/>
    <n v="1"/>
    <s v="D528161"/>
    <s v="Closed"/>
    <x v="0"/>
  </r>
  <r>
    <s v="Marianna"/>
    <s v="MARIANNA (14)"/>
    <x v="10"/>
    <x v="243"/>
    <n v="15"/>
    <x v="12"/>
    <x v="0"/>
    <d v="2018-10-23T16:11:21"/>
    <d v="2018-10-10T17:00:00"/>
    <x v="2"/>
    <x v="9"/>
    <n v="1120280.9999997262"/>
    <n v="18671.349999995437"/>
    <n v="280070.24999993155"/>
    <n v="1"/>
    <s v="D528186"/>
    <s v="Closed"/>
    <x v="0"/>
  </r>
  <r>
    <s v="Marianna"/>
    <s v="MARIANNA (14)"/>
    <x v="10"/>
    <x v="2884"/>
    <n v="1"/>
    <x v="12"/>
    <x v="0"/>
    <d v="2018-10-23T16:14:25"/>
    <d v="2018-10-10T17:00:00"/>
    <x v="2"/>
    <x v="9"/>
    <n v="1120464.9999999907"/>
    <n v="18674.416666666511"/>
    <n v="18674.416666666511"/>
    <n v="1"/>
    <s v="D528170"/>
    <s v="Closed"/>
    <x v="0"/>
  </r>
  <r>
    <s v="Marianna"/>
    <s v="MARIANNA (14)"/>
    <x v="10"/>
    <x v="2885"/>
    <n v="1"/>
    <x v="12"/>
    <x v="0"/>
    <d v="2018-10-23T16:15:14"/>
    <d v="2018-10-10T17:00:00"/>
    <x v="2"/>
    <x v="9"/>
    <n v="1120513.9999995008"/>
    <n v="18675.233333325014"/>
    <n v="18675.233333325014"/>
    <n v="1"/>
    <s v="D528178"/>
    <s v="Closed"/>
    <x v="0"/>
  </r>
  <r>
    <s v="Marianna"/>
    <s v="MARIANNA (14)"/>
    <x v="10"/>
    <x v="108"/>
    <n v="24"/>
    <x v="12"/>
    <x v="0"/>
    <d v="2018-10-23T16:18:22"/>
    <d v="2018-10-10T17:00:00"/>
    <x v="2"/>
    <x v="9"/>
    <n v="1120702.0000000717"/>
    <n v="18678.366666667862"/>
    <n v="448280.80000002868"/>
    <n v="1"/>
    <s v="D528156"/>
    <s v="Closed"/>
    <x v="0"/>
  </r>
  <r>
    <s v="Marianna"/>
    <s v="MARIANNA (14)"/>
    <x v="10"/>
    <x v="1210"/>
    <n v="44"/>
    <x v="12"/>
    <x v="0"/>
    <d v="2018-10-23T16:19:01"/>
    <d v="2018-10-10T17:00:00"/>
    <x v="2"/>
    <x v="9"/>
    <n v="1120740.9999997588"/>
    <n v="18679.016666662646"/>
    <n v="821876.73333315644"/>
    <n v="1"/>
    <s v="D528155"/>
    <s v="Closed"/>
    <x v="0"/>
  </r>
  <r>
    <s v="Marianna"/>
    <s v="MARIANNA (14)"/>
    <x v="10"/>
    <x v="2886"/>
    <n v="1"/>
    <x v="12"/>
    <x v="0"/>
    <d v="2018-10-23T16:19:37"/>
    <d v="2018-10-10T17:00:00"/>
    <x v="2"/>
    <x v="9"/>
    <n v="1120777.0000000019"/>
    <n v="18679.616666666698"/>
    <n v="18679.616666666698"/>
    <n v="1"/>
    <s v="D528169"/>
    <s v="Closed"/>
    <x v="0"/>
  </r>
  <r>
    <s v="Marianna"/>
    <s v="MARIANNA (14)"/>
    <x v="10"/>
    <x v="116"/>
    <n v="14"/>
    <x v="12"/>
    <x v="0"/>
    <d v="2018-10-23T16:20:29"/>
    <d v="2018-10-10T17:00:00"/>
    <x v="2"/>
    <x v="9"/>
    <n v="1120828.9999995846"/>
    <n v="18680.483333326411"/>
    <n v="261526.76666656975"/>
    <n v="1"/>
    <s v="D528157"/>
    <s v="Closed"/>
    <x v="0"/>
  </r>
  <r>
    <s v="Marianna"/>
    <s v="MARIANNA (14)"/>
    <x v="10"/>
    <x v="2887"/>
    <n v="2"/>
    <x v="12"/>
    <x v="0"/>
    <d v="2018-10-23T16:21:13"/>
    <d v="2018-10-10T17:00:00"/>
    <x v="2"/>
    <x v="9"/>
    <n v="1120872.9999998119"/>
    <n v="18681.216666663531"/>
    <n v="37362.433333327062"/>
    <n v="1"/>
    <s v="D528168"/>
    <s v="Closed"/>
    <x v="0"/>
  </r>
  <r>
    <s v="Marianna"/>
    <s v="MARIANNA (14)"/>
    <x v="10"/>
    <x v="2888"/>
    <n v="1"/>
    <x v="12"/>
    <x v="0"/>
    <d v="2018-10-23T16:22:14"/>
    <d v="2018-10-10T17:00:00"/>
    <x v="2"/>
    <x v="9"/>
    <n v="1120933.9999996126"/>
    <n v="18682.233333326876"/>
    <n v="18682.233333326876"/>
    <n v="1"/>
    <s v="D528167"/>
    <s v="Closed"/>
    <x v="0"/>
  </r>
  <r>
    <s v="Marianna"/>
    <s v="MARIANNA (14)"/>
    <x v="10"/>
    <x v="2889"/>
    <n v="4"/>
    <x v="12"/>
    <x v="0"/>
    <d v="2018-10-23T16:23:11"/>
    <d v="2018-10-10T17:00:00"/>
    <x v="2"/>
    <x v="9"/>
    <n v="1120990.9999997355"/>
    <n v="18683.183333328925"/>
    <n v="74732.7333333157"/>
    <n v="1"/>
    <s v="D528165"/>
    <s v="Closed"/>
    <x v="0"/>
  </r>
  <r>
    <s v="Marianna"/>
    <s v="MARIANNA (14)"/>
    <x v="10"/>
    <x v="881"/>
    <n v="28"/>
    <x v="12"/>
    <x v="0"/>
    <d v="2018-10-23T16:24:31"/>
    <d v="2018-10-10T17:00:00"/>
    <x v="2"/>
    <x v="9"/>
    <n v="1121070.9999995772"/>
    <n v="18684.51666665962"/>
    <n v="523166.46666646935"/>
    <n v="1"/>
    <s v="D528152"/>
    <s v="Closed"/>
    <x v="0"/>
  </r>
  <r>
    <s v="Marianna"/>
    <s v="MARIANNA (14)"/>
    <x v="10"/>
    <x v="2890"/>
    <n v="1"/>
    <x v="12"/>
    <x v="0"/>
    <d v="2018-10-23T16:25:13"/>
    <d v="2018-10-10T17:00:00"/>
    <x v="2"/>
    <x v="9"/>
    <n v="1121112.9999999655"/>
    <n v="18685.216666666092"/>
    <n v="18685.216666666092"/>
    <n v="1"/>
    <s v="D528150"/>
    <s v="Closed"/>
    <x v="0"/>
  </r>
  <r>
    <s v="Marianna"/>
    <s v="MARIANNA (14)"/>
    <x v="10"/>
    <x v="2891"/>
    <n v="1"/>
    <x v="12"/>
    <x v="0"/>
    <d v="2018-10-23T16:28:40"/>
    <d v="2018-10-10T17:00:00"/>
    <x v="2"/>
    <x v="9"/>
    <n v="1121319.9999999488"/>
    <n v="18688.666666665813"/>
    <n v="18688.666666665813"/>
    <n v="1"/>
    <s v="D528162"/>
    <s v="Closed"/>
    <x v="0"/>
  </r>
  <r>
    <s v="Marianna"/>
    <s v="MARIANNA (14)"/>
    <x v="10"/>
    <x v="2892"/>
    <n v="1"/>
    <x v="12"/>
    <x v="0"/>
    <d v="2018-10-23T16:29:28"/>
    <d v="2018-10-10T17:00:00"/>
    <x v="2"/>
    <x v="9"/>
    <n v="1121367.9999998538"/>
    <n v="18689.46666666423"/>
    <n v="18689.46666666423"/>
    <n v="1"/>
    <s v="D528148"/>
    <s v="Closed"/>
    <x v="0"/>
  </r>
  <r>
    <s v="Marianna"/>
    <s v="MARIANNA (14)"/>
    <x v="10"/>
    <x v="2893"/>
    <n v="1"/>
    <x v="12"/>
    <x v="0"/>
    <d v="2018-10-23T16:30:13"/>
    <d v="2018-10-10T17:00:00"/>
    <x v="2"/>
    <x v="9"/>
    <n v="1121412.9999996861"/>
    <n v="18690.216666661436"/>
    <n v="18690.216666661436"/>
    <n v="1"/>
    <s v="D528149"/>
    <s v="Closed"/>
    <x v="0"/>
  </r>
  <r>
    <s v="Marianna"/>
    <s v="MARIANNA (14)"/>
    <x v="10"/>
    <x v="2894"/>
    <n v="8"/>
    <x v="12"/>
    <x v="0"/>
    <d v="2018-10-23T16:32:10"/>
    <d v="2018-10-10T17:00:00"/>
    <x v="2"/>
    <x v="9"/>
    <n v="1121530.0000000047"/>
    <n v="18692.166666666744"/>
    <n v="149537.33333333395"/>
    <n v="1"/>
    <s v="D528909"/>
    <s v="Closed"/>
    <x v="0"/>
  </r>
  <r>
    <s v="Marianna"/>
    <s v="MARIANNA (14)"/>
    <x v="10"/>
    <x v="673"/>
    <n v="2"/>
    <x v="12"/>
    <x v="0"/>
    <d v="2018-10-23T16:33:26"/>
    <d v="2018-10-10T17:00:00"/>
    <x v="2"/>
    <x v="9"/>
    <n v="1121605.9999995399"/>
    <n v="18693.433333325665"/>
    <n v="37386.866666651331"/>
    <n v="1"/>
    <s v="D528596"/>
    <s v="Closed"/>
    <x v="0"/>
  </r>
  <r>
    <s v="Marianna"/>
    <s v="MARIANNA (14)"/>
    <x v="10"/>
    <x v="2895"/>
    <n v="2"/>
    <x v="12"/>
    <x v="0"/>
    <d v="2018-10-23T16:34:21"/>
    <d v="2018-10-10T17:00:00"/>
    <x v="2"/>
    <x v="9"/>
    <n v="1121660.999999824"/>
    <n v="18694.349999997066"/>
    <n v="37388.699999994133"/>
    <n v="1"/>
    <s v="D528517"/>
    <s v="Closed"/>
    <x v="0"/>
  </r>
  <r>
    <s v="Marianna"/>
    <s v="MARIANNA (14)"/>
    <x v="10"/>
    <x v="2896"/>
    <n v="1"/>
    <x v="12"/>
    <x v="0"/>
    <d v="2018-10-23T16:42:31"/>
    <d v="2018-10-10T17:00:00"/>
    <x v="2"/>
    <x v="9"/>
    <n v="1122150.9999999544"/>
    <n v="18702.516666665906"/>
    <n v="18702.516666665906"/>
    <n v="1"/>
    <s v="D528910"/>
    <s v="Closed"/>
    <x v="0"/>
  </r>
  <r>
    <s v="Marianna"/>
    <s v="MARIANNA (14)"/>
    <x v="10"/>
    <x v="2897"/>
    <n v="3"/>
    <x v="12"/>
    <x v="0"/>
    <d v="2018-10-23T16:47:39"/>
    <d v="2018-10-10T17:00:00"/>
    <x v="2"/>
    <x v="9"/>
    <n v="1122458.9999996591"/>
    <n v="18707.649999994319"/>
    <n v="56122.949999982957"/>
    <n v="1"/>
    <s v="D528911"/>
    <s v="Closed"/>
    <x v="0"/>
  </r>
  <r>
    <s v="Marianna"/>
    <s v="MARIANNA (14)"/>
    <x v="10"/>
    <x v="2375"/>
    <n v="49"/>
    <x v="12"/>
    <x v="0"/>
    <d v="2018-10-23T16:49:14"/>
    <d v="2018-10-10T17:00:00"/>
    <x v="2"/>
    <x v="9"/>
    <n v="1122553.999999864"/>
    <n v="18709.233333331067"/>
    <n v="916752.43333322229"/>
    <n v="1"/>
    <s v="D528899"/>
    <s v="Closed"/>
    <x v="0"/>
  </r>
  <r>
    <s v="Marianna"/>
    <s v="MARIANNA (14)"/>
    <x v="10"/>
    <x v="2898"/>
    <n v="5"/>
    <x v="12"/>
    <x v="0"/>
    <d v="2018-10-23T16:50:23"/>
    <d v="2018-10-10T17:00:00"/>
    <x v="2"/>
    <x v="9"/>
    <n v="1122622.9999996489"/>
    <n v="18710.383333327482"/>
    <n v="93551.916666637408"/>
    <n v="1"/>
    <s v="D528903"/>
    <s v="Closed"/>
    <x v="0"/>
  </r>
  <r>
    <s v="Marianna"/>
    <s v="MARIANNA (14)"/>
    <x v="10"/>
    <x v="1069"/>
    <n v="6"/>
    <x v="12"/>
    <x v="0"/>
    <d v="2018-10-23T16:55:27"/>
    <d v="2018-10-10T17:00:00"/>
    <x v="2"/>
    <x v="9"/>
    <n v="1122926.9999996759"/>
    <n v="18715.449999994598"/>
    <n v="112292.69999996759"/>
    <n v="1"/>
    <s v="D528904"/>
    <s v="Closed"/>
    <x v="0"/>
  </r>
  <r>
    <s v="Marianna"/>
    <s v="MARIANNA (14)"/>
    <x v="10"/>
    <x v="2899"/>
    <n v="4"/>
    <x v="12"/>
    <x v="0"/>
    <d v="2018-10-23T16:58:19"/>
    <d v="2018-10-10T17:00:00"/>
    <x v="2"/>
    <x v="9"/>
    <n v="1123098.9999996498"/>
    <n v="18718.31666666083"/>
    <n v="74873.266666643322"/>
    <n v="1"/>
    <s v="D528898"/>
    <s v="Closed"/>
    <x v="0"/>
  </r>
  <r>
    <s v="Marianna"/>
    <s v="MARIANNA (14)"/>
    <x v="10"/>
    <x v="819"/>
    <n v="42"/>
    <x v="12"/>
    <x v="0"/>
    <d v="2018-10-23T16:59:45"/>
    <d v="2018-10-10T17:00:00"/>
    <x v="2"/>
    <x v="9"/>
    <n v="1123184.9999996368"/>
    <n v="18719.749999993946"/>
    <n v="786229.49999974575"/>
    <n v="1"/>
    <s v="D528890"/>
    <s v="Closed"/>
    <x v="0"/>
  </r>
  <r>
    <s v="Marianna"/>
    <s v="MARIANNA (14)"/>
    <x v="10"/>
    <x v="2900"/>
    <n v="5"/>
    <x v="12"/>
    <x v="0"/>
    <d v="2018-10-23T17:02:10"/>
    <d v="2018-10-10T17:00:00"/>
    <x v="2"/>
    <x v="9"/>
    <n v="1123329.9999995856"/>
    <n v="18722.166666659759"/>
    <n v="93610.833333298797"/>
    <n v="1"/>
    <s v="D528889"/>
    <s v="Closed"/>
    <x v="0"/>
  </r>
  <r>
    <s v="Marianna"/>
    <s v="MARIANNA (14)"/>
    <x v="10"/>
    <x v="2901"/>
    <n v="6"/>
    <x v="12"/>
    <x v="0"/>
    <d v="2018-10-23T17:02:58"/>
    <d v="2018-10-10T17:00:00"/>
    <x v="2"/>
    <x v="9"/>
    <n v="1123377.9999994906"/>
    <n v="18722.966666658176"/>
    <n v="112337.79999994906"/>
    <n v="1"/>
    <s v="D528891"/>
    <s v="Closed"/>
    <x v="0"/>
  </r>
  <r>
    <s v="Marianna"/>
    <s v="MARIANNA (14)"/>
    <x v="10"/>
    <x v="2902"/>
    <n v="3"/>
    <x v="12"/>
    <x v="0"/>
    <d v="2018-10-23T17:05:00"/>
    <d v="2018-10-10T17:00:00"/>
    <x v="2"/>
    <x v="9"/>
    <n v="1123499.9999997206"/>
    <n v="18724.999999995343"/>
    <n v="56174.99999998603"/>
    <n v="1"/>
    <s v="D528883"/>
    <s v="Closed"/>
    <x v="0"/>
  </r>
  <r>
    <s v="Marianna"/>
    <s v="MARIANNA (14)"/>
    <x v="10"/>
    <x v="684"/>
    <n v="3"/>
    <x v="12"/>
    <x v="0"/>
    <d v="2018-10-23T17:05:40"/>
    <d v="2018-10-10T17:00:00"/>
    <x v="2"/>
    <x v="9"/>
    <n v="1123539.9999996414"/>
    <n v="18725.666666660691"/>
    <n v="56176.999999982072"/>
    <n v="1"/>
    <s v="D528885"/>
    <s v="Closed"/>
    <x v="0"/>
  </r>
  <r>
    <s v="Marianna"/>
    <s v="MARIANNA (14)"/>
    <x v="10"/>
    <x v="377"/>
    <n v="7"/>
    <x v="12"/>
    <x v="0"/>
    <d v="2018-10-23T17:06:31"/>
    <d v="2018-10-10T17:00:00"/>
    <x v="2"/>
    <x v="9"/>
    <n v="1123590.9999996191"/>
    <n v="18726.516666660318"/>
    <n v="131085.61666662223"/>
    <n v="1"/>
    <s v="D528887"/>
    <s v="Closed"/>
    <x v="0"/>
  </r>
  <r>
    <s v="Marianna"/>
    <s v="MARIANNA (14)"/>
    <x v="10"/>
    <x v="300"/>
    <n v="11"/>
    <x v="12"/>
    <x v="0"/>
    <d v="2018-10-23T17:07:35"/>
    <d v="2018-10-10T17:00:00"/>
    <x v="2"/>
    <x v="9"/>
    <n v="1123654.9999994924"/>
    <n v="18727.583333324874"/>
    <n v="206003.41666657361"/>
    <n v="1"/>
    <s v="D528886"/>
    <s v="Closed"/>
    <x v="0"/>
  </r>
  <r>
    <s v="Marianna"/>
    <s v="MARIANNA (14)"/>
    <x v="10"/>
    <x v="2034"/>
    <n v="2"/>
    <x v="12"/>
    <x v="0"/>
    <d v="2018-10-23T17:10:42"/>
    <d v="2018-10-10T17:00:00"/>
    <x v="2"/>
    <x v="9"/>
    <n v="1123841.9999998296"/>
    <n v="18730.699999997159"/>
    <n v="37461.399999994319"/>
    <n v="1"/>
    <s v="D528882"/>
    <s v="Closed"/>
    <x v="0"/>
  </r>
  <r>
    <s v="Marianna"/>
    <s v="MARIANNA (14)"/>
    <x v="10"/>
    <x v="13"/>
    <n v="39"/>
    <x v="12"/>
    <x v="0"/>
    <d v="2018-10-23T17:12:15"/>
    <d v="2018-10-10T17:00:00"/>
    <x v="2"/>
    <x v="9"/>
    <n v="1123934.9999995669"/>
    <n v="18732.249999992782"/>
    <n v="730557.74999971851"/>
    <n v="1"/>
    <s v="D528884"/>
    <s v="Closed"/>
    <x v="0"/>
  </r>
  <r>
    <s v="Marianna"/>
    <s v="MARIANNA (14)"/>
    <x v="10"/>
    <x v="841"/>
    <n v="19"/>
    <x v="12"/>
    <x v="0"/>
    <d v="2018-10-23T17:14:46"/>
    <d v="2018-10-10T17:00:00"/>
    <x v="2"/>
    <x v="9"/>
    <n v="1124085.999999661"/>
    <n v="18734.766666661017"/>
    <n v="355960.56666655932"/>
    <n v="1"/>
    <s v="D528888"/>
    <s v="Closed"/>
    <x v="0"/>
  </r>
  <r>
    <s v="Marianna"/>
    <s v="MARIANNA (14)"/>
    <x v="10"/>
    <x v="1247"/>
    <n v="46"/>
    <x v="12"/>
    <x v="0"/>
    <d v="2018-10-23T17:17:49"/>
    <d v="2018-10-10T17:00:00"/>
    <x v="2"/>
    <x v="9"/>
    <n v="1124268.9999996917"/>
    <n v="18737.816666661529"/>
    <n v="861939.56666643033"/>
    <n v="1"/>
    <s v="D528894"/>
    <s v="Closed"/>
    <x v="0"/>
  </r>
  <r>
    <s v="Marianna"/>
    <s v="MARIANNA (14)"/>
    <x v="10"/>
    <x v="850"/>
    <n v="20"/>
    <x v="12"/>
    <x v="0"/>
    <d v="2018-10-23T17:18:46"/>
    <d v="2018-10-10T17:00:00"/>
    <x v="2"/>
    <x v="9"/>
    <n v="1124325.9999998147"/>
    <n v="18738.766666663578"/>
    <n v="374775.33333327156"/>
    <n v="1"/>
    <s v="D528892"/>
    <s v="Closed"/>
    <x v="0"/>
  </r>
  <r>
    <s v="Marianna"/>
    <s v="MARIANNA (14)"/>
    <x v="10"/>
    <x v="2903"/>
    <n v="3"/>
    <x v="12"/>
    <x v="0"/>
    <d v="2018-10-23T17:21:40"/>
    <d v="2018-10-10T17:00:00"/>
    <x v="2"/>
    <x v="9"/>
    <n v="1124499.9999996275"/>
    <n v="18741.666666660458"/>
    <n v="56224.999999981374"/>
    <n v="1"/>
    <s v="D528893"/>
    <s v="Closed"/>
    <x v="0"/>
  </r>
  <r>
    <s v="Marianna"/>
    <s v="MARIANNA (14)"/>
    <x v="10"/>
    <x v="2414"/>
    <n v="6"/>
    <x v="12"/>
    <x v="0"/>
    <d v="2018-10-23T17:22:55"/>
    <d v="2018-10-10T17:00:00"/>
    <x v="2"/>
    <x v="9"/>
    <n v="1124574.9999995576"/>
    <n v="18742.916666659294"/>
    <n v="112457.49999995576"/>
    <n v="1"/>
    <s v="D528895"/>
    <s v="Closed"/>
    <x v="0"/>
  </r>
  <r>
    <s v="Marianna"/>
    <s v="MARIANNA (14)"/>
    <x v="10"/>
    <x v="2282"/>
    <n v="21"/>
    <x v="12"/>
    <x v="0"/>
    <d v="2018-10-23T17:26:44"/>
    <d v="2018-10-10T17:00:00"/>
    <x v="2"/>
    <x v="9"/>
    <n v="1124803.9999996545"/>
    <n v="18746.733333327575"/>
    <n v="393681.39999987907"/>
    <n v="1"/>
    <s v="D528881"/>
    <s v="Closed"/>
    <x v="0"/>
  </r>
  <r>
    <s v="Marianna"/>
    <s v="MARIANNA (14)"/>
    <x v="10"/>
    <x v="2904"/>
    <n v="2"/>
    <x v="12"/>
    <x v="0"/>
    <d v="2018-10-23T17:33:41"/>
    <d v="2018-10-10T17:00:00"/>
    <x v="2"/>
    <x v="9"/>
    <n v="1125220.9999996936"/>
    <n v="18753.683333328227"/>
    <n v="37507.366666656453"/>
    <n v="1"/>
    <s v="D528597"/>
    <s v="Closed"/>
    <x v="0"/>
  </r>
  <r>
    <s v="Marianna"/>
    <s v="MARIANNA (14)"/>
    <x v="10"/>
    <x v="2905"/>
    <n v="1"/>
    <x v="12"/>
    <x v="0"/>
    <d v="2018-10-23T17:35:45"/>
    <d v="2018-10-10T17:00:00"/>
    <x v="2"/>
    <x v="9"/>
    <n v="1125344.9999997625"/>
    <n v="18755.749999996042"/>
    <n v="18755.749999996042"/>
    <n v="1"/>
    <s v="D528591"/>
    <s v="Closed"/>
    <x v="0"/>
  </r>
  <r>
    <s v="Marianna"/>
    <s v="MARIANNA (14)"/>
    <x v="10"/>
    <x v="2572"/>
    <n v="1"/>
    <x v="12"/>
    <x v="0"/>
    <d v="2018-10-23T17:38:28"/>
    <d v="2018-10-10T17:00:00"/>
    <x v="2"/>
    <x v="9"/>
    <n v="1125507.9999995185"/>
    <n v="18758.466666658642"/>
    <n v="18758.466666658642"/>
    <n v="1"/>
    <s v="D528590"/>
    <s v="Closed"/>
    <x v="0"/>
  </r>
  <r>
    <s v="Marianna"/>
    <s v="MARIANNA (14)"/>
    <x v="10"/>
    <x v="2906"/>
    <n v="1"/>
    <x v="12"/>
    <x v="0"/>
    <d v="2018-10-23T17:43:16"/>
    <d v="2018-10-10T17:00:00"/>
    <x v="2"/>
    <x v="9"/>
    <n v="1125795.9999995772"/>
    <n v="18763.26666665962"/>
    <n v="18763.26666665962"/>
    <n v="1"/>
    <s v="D528585"/>
    <s v="Closed"/>
    <x v="0"/>
  </r>
  <r>
    <s v="Marianna"/>
    <s v="MARIANNA (14)"/>
    <x v="10"/>
    <x v="2907"/>
    <n v="1"/>
    <x v="12"/>
    <x v="0"/>
    <d v="2018-10-23T17:45:09"/>
    <d v="2018-10-10T17:00:00"/>
    <x v="2"/>
    <x v="9"/>
    <n v="1125908.9999995893"/>
    <n v="18765.149999993155"/>
    <n v="18765.149999993155"/>
    <n v="1"/>
    <s v="D528583"/>
    <s v="Closed"/>
    <x v="0"/>
  </r>
  <r>
    <s v="Marianna"/>
    <s v="MARIANNA (14)"/>
    <x v="10"/>
    <x v="2908"/>
    <n v="3"/>
    <x v="12"/>
    <x v="0"/>
    <d v="2018-10-23T17:45:39"/>
    <d v="2018-10-10T17:00:00"/>
    <x v="2"/>
    <x v="9"/>
    <n v="1125938.9999996871"/>
    <n v="18765.649999994785"/>
    <n v="56296.949999984354"/>
    <n v="1"/>
    <s v="D528584"/>
    <s v="Closed"/>
    <x v="0"/>
  </r>
  <r>
    <s v="Marianna"/>
    <s v="MARIANNA (14)"/>
    <x v="10"/>
    <x v="2909"/>
    <n v="1"/>
    <x v="12"/>
    <x v="0"/>
    <d v="2018-10-23T17:47:09"/>
    <d v="2018-10-10T17:00:00"/>
    <x v="2"/>
    <x v="9"/>
    <n v="1126028.9999999804"/>
    <n v="18767.149999999674"/>
    <n v="18767.149999999674"/>
    <n v="1"/>
    <s v="D528582"/>
    <s v="Closed"/>
    <x v="0"/>
  </r>
  <r>
    <s v="Marianna"/>
    <s v="MARIANNA (14)"/>
    <x v="10"/>
    <x v="105"/>
    <n v="26"/>
    <x v="12"/>
    <x v="0"/>
    <d v="2018-10-23T17:53:55"/>
    <d v="2018-10-10T17:00:00"/>
    <x v="2"/>
    <x v="9"/>
    <n v="1126434.9999999627"/>
    <n v="18773.916666666046"/>
    <n v="488121.83333331719"/>
    <n v="1"/>
    <s v="D529221"/>
    <s v="Closed"/>
    <x v="0"/>
  </r>
  <r>
    <s v="Marianna"/>
    <s v="MARIANNA (14)"/>
    <x v="10"/>
    <x v="2910"/>
    <n v="2"/>
    <x v="12"/>
    <x v="0"/>
    <d v="2018-10-23T17:58:53"/>
    <d v="2018-10-10T17:00:00"/>
    <x v="2"/>
    <x v="9"/>
    <n v="1126732.9999998445"/>
    <n v="18778.883333330741"/>
    <n v="37557.766666661482"/>
    <n v="1"/>
    <s v="D529224"/>
    <s v="Closed"/>
    <x v="0"/>
  </r>
  <r>
    <s v="Marianna"/>
    <s v="CHIPOLA (15)"/>
    <x v="0"/>
    <x v="2911"/>
    <n v="28"/>
    <x v="12"/>
    <x v="0"/>
    <d v="2018-10-23T18:00:56"/>
    <d v="2018-10-10T17:00:00"/>
    <x v="2"/>
    <x v="9"/>
    <n v="1126855.9999996796"/>
    <n v="18780.933333327994"/>
    <n v="525866.13333318383"/>
    <n v="1"/>
    <s v="D528111"/>
    <s v="Closed"/>
    <x v="0"/>
  </r>
  <r>
    <s v="Marianna"/>
    <s v="MARIANNA (14)"/>
    <x v="10"/>
    <x v="1314"/>
    <n v="1"/>
    <x v="12"/>
    <x v="0"/>
    <d v="2018-10-23T18:01:56"/>
    <d v="2018-10-10T17:00:00"/>
    <x v="2"/>
    <x v="9"/>
    <n v="1126915.9999998752"/>
    <n v="18781.933333331253"/>
    <n v="18781.933333331253"/>
    <n v="1"/>
    <s v="D529226"/>
    <s v="Closed"/>
    <x v="0"/>
  </r>
  <r>
    <s v="Marianna"/>
    <s v="CHIPOLA (15)"/>
    <x v="0"/>
    <x v="2912"/>
    <n v="69"/>
    <x v="12"/>
    <x v="0"/>
    <d v="2018-10-23T18:02:49"/>
    <d v="2018-10-10T17:00:00"/>
    <x v="2"/>
    <x v="9"/>
    <n v="1126968.9999996917"/>
    <n v="18782.816666661529"/>
    <n v="1296014.3499996455"/>
    <n v="1"/>
    <s v="D528529"/>
    <s v="Closed"/>
    <x v="0"/>
  </r>
  <r>
    <s v="Marianna"/>
    <s v="MARIANNA (14)"/>
    <x v="10"/>
    <x v="2913"/>
    <n v="1"/>
    <x v="12"/>
    <x v="0"/>
    <d v="2018-10-23T18:04:38"/>
    <d v="2018-10-10T17:00:00"/>
    <x v="2"/>
    <x v="9"/>
    <n v="1127078.0000000261"/>
    <n v="18784.633333333768"/>
    <n v="18784.633333333768"/>
    <n v="1"/>
    <s v="D529242"/>
    <s v="Closed"/>
    <x v="0"/>
  </r>
  <r>
    <s v="Marianna"/>
    <s v="MARIANNA (14)"/>
    <x v="10"/>
    <x v="2914"/>
    <n v="3"/>
    <x v="12"/>
    <x v="0"/>
    <d v="2018-10-23T18:05:24"/>
    <d v="2018-10-10T17:00:00"/>
    <x v="2"/>
    <x v="9"/>
    <n v="1127124.0000000922"/>
    <n v="18785.400000001537"/>
    <n v="56356.20000000461"/>
    <n v="1"/>
    <s v="D529241"/>
    <s v="Closed"/>
    <x v="0"/>
  </r>
  <r>
    <s v="Marianna"/>
    <s v="MARIANNA (14)"/>
    <x v="10"/>
    <x v="2915"/>
    <n v="2"/>
    <x v="12"/>
    <x v="0"/>
    <d v="2018-10-23T18:06:09"/>
    <d v="2018-10-10T17:00:00"/>
    <x v="2"/>
    <x v="9"/>
    <n v="1127168.9999999246"/>
    <n v="18786.149999998743"/>
    <n v="37572.299999997485"/>
    <n v="1"/>
    <s v="D529239"/>
    <s v="Closed"/>
    <x v="0"/>
  </r>
  <r>
    <s v="Marianna"/>
    <s v="MARIANNA (14)"/>
    <x v="10"/>
    <x v="2916"/>
    <n v="1"/>
    <x v="12"/>
    <x v="0"/>
    <d v="2018-10-23T18:06:26"/>
    <d v="2018-10-10T17:00:00"/>
    <x v="2"/>
    <x v="9"/>
    <n v="1127185.999999498"/>
    <n v="18786.433333324967"/>
    <n v="18786.433333324967"/>
    <n v="1"/>
    <s v="D529240"/>
    <s v="Closed"/>
    <x v="0"/>
  </r>
  <r>
    <s v="Marianna"/>
    <s v="MARIANNA (14)"/>
    <x v="10"/>
    <x v="2917"/>
    <n v="1"/>
    <x v="12"/>
    <x v="0"/>
    <d v="2018-10-23T18:07:13"/>
    <d v="2018-10-10T17:00:00"/>
    <x v="2"/>
    <x v="9"/>
    <n v="1127232.9999997979"/>
    <n v="18787.216666663298"/>
    <n v="18787.216666663298"/>
    <n v="1"/>
    <s v="D529238"/>
    <s v="Closed"/>
    <x v="0"/>
  </r>
  <r>
    <s v="Marianna"/>
    <s v="MARIANNA (14)"/>
    <x v="10"/>
    <x v="2918"/>
    <n v="24"/>
    <x v="12"/>
    <x v="0"/>
    <d v="2018-10-23T18:08:14"/>
    <d v="2018-10-10T17:00:00"/>
    <x v="2"/>
    <x v="9"/>
    <n v="1127293.9999995986"/>
    <n v="18788.233333326643"/>
    <n v="450917.59999983944"/>
    <n v="1"/>
    <s v="D529237"/>
    <s v="Closed"/>
    <x v="0"/>
  </r>
  <r>
    <s v="Marianna"/>
    <s v="MARIANNA (14)"/>
    <x v="10"/>
    <x v="2919"/>
    <n v="1"/>
    <x v="12"/>
    <x v="0"/>
    <d v="2018-10-23T18:09:00"/>
    <d v="2018-10-10T17:00:00"/>
    <x v="2"/>
    <x v="9"/>
    <n v="1127339.9999996647"/>
    <n v="18788.999999994412"/>
    <n v="18788.999999994412"/>
    <n v="1"/>
    <s v="D529234"/>
    <s v="Closed"/>
    <x v="0"/>
  </r>
  <r>
    <s v="Marianna"/>
    <s v="MARIANNA (14)"/>
    <x v="10"/>
    <x v="1109"/>
    <n v="18"/>
    <x v="12"/>
    <x v="0"/>
    <d v="2018-10-23T18:09:53"/>
    <d v="2018-10-10T17:00:00"/>
    <x v="2"/>
    <x v="9"/>
    <n v="1127392.9999994813"/>
    <n v="18789.883333324688"/>
    <n v="338217.89999984438"/>
    <n v="1"/>
    <s v="D529233"/>
    <s v="Closed"/>
    <x v="0"/>
  </r>
  <r>
    <s v="Marianna"/>
    <s v="MARIANNA (14)"/>
    <x v="10"/>
    <x v="2920"/>
    <n v="13"/>
    <x v="12"/>
    <x v="0"/>
    <d v="2018-10-23T18:10:55"/>
    <d v="2018-10-10T17:00:00"/>
    <x v="2"/>
    <x v="9"/>
    <n v="1127454.9999995157"/>
    <n v="18790.916666658595"/>
    <n v="244281.91666656174"/>
    <n v="1"/>
    <s v="D529232"/>
    <s v="Closed"/>
    <x v="0"/>
  </r>
  <r>
    <s v="Marianna"/>
    <s v="MARIANNA (14)"/>
    <x v="10"/>
    <x v="1360"/>
    <n v="50"/>
    <x v="12"/>
    <x v="0"/>
    <d v="2018-10-23T18:13:45"/>
    <d v="2018-10-10T17:00:00"/>
    <x v="2"/>
    <x v="9"/>
    <n v="1127624.9999996508"/>
    <n v="18793.749999994179"/>
    <n v="939687.49999970896"/>
    <n v="1"/>
    <s v="D529228"/>
    <s v="Closed"/>
    <x v="0"/>
  </r>
  <r>
    <s v="Marianna"/>
    <s v="MARIANNA (14)"/>
    <x v="10"/>
    <x v="2921"/>
    <n v="2"/>
    <x v="12"/>
    <x v="0"/>
    <d v="2018-10-23T18:15:45"/>
    <d v="2018-10-10T17:00:00"/>
    <x v="2"/>
    <x v="9"/>
    <n v="1127745.0000000419"/>
    <n v="18795.750000000698"/>
    <n v="37591.500000001397"/>
    <n v="1"/>
    <s v="D529231"/>
    <s v="Closed"/>
    <x v="0"/>
  </r>
  <r>
    <s v="Marianna"/>
    <s v="MARIANNA (14)"/>
    <x v="10"/>
    <x v="1262"/>
    <n v="44"/>
    <x v="12"/>
    <x v="0"/>
    <d v="2018-10-23T18:20:03"/>
    <d v="2018-10-10T17:00:00"/>
    <x v="2"/>
    <x v="9"/>
    <n v="1128003.0000000028"/>
    <n v="18800.050000000047"/>
    <n v="827202.20000000205"/>
    <n v="1"/>
    <s v="D529229"/>
    <s v="Closed"/>
    <x v="0"/>
  </r>
  <r>
    <s v="Marianna"/>
    <s v="MARIANNA (14)"/>
    <x v="10"/>
    <x v="2922"/>
    <n v="6"/>
    <x v="12"/>
    <x v="0"/>
    <d v="2018-10-23T18:22:56"/>
    <d v="2018-10-10T17:00:00"/>
    <x v="2"/>
    <x v="9"/>
    <n v="1128175.9999995818"/>
    <n v="18802.933333326364"/>
    <n v="112817.59999995818"/>
    <n v="1"/>
    <s v="D529251"/>
    <s v="Closed"/>
    <x v="0"/>
  </r>
  <r>
    <s v="Marianna"/>
    <s v="MARIANNA (14)"/>
    <x v="10"/>
    <x v="2923"/>
    <n v="11"/>
    <x v="12"/>
    <x v="0"/>
    <d v="2018-10-23T18:26:24"/>
    <d v="2018-10-10T17:00:00"/>
    <x v="2"/>
    <x v="9"/>
    <n v="1128383.9999997988"/>
    <n v="18806.399999996647"/>
    <n v="206870.39999996312"/>
    <n v="1"/>
    <s v="D529252"/>
    <s v="Closed"/>
    <x v="0"/>
  </r>
  <r>
    <s v="Marianna"/>
    <s v="MARIANNA (14)"/>
    <x v="5"/>
    <x v="2924"/>
    <n v="1"/>
    <x v="12"/>
    <x v="0"/>
    <d v="2018-10-23T18:33:21"/>
    <d v="2018-10-10T17:00:00"/>
    <x v="2"/>
    <x v="9"/>
    <n v="1128800.9999998379"/>
    <n v="18813.349999997299"/>
    <n v="18813.349999997299"/>
    <n v="1"/>
    <s v="D528558"/>
    <s v="Closed"/>
    <x v="0"/>
  </r>
  <r>
    <s v="Marianna"/>
    <s v="CHIPOLA (15)"/>
    <x v="1"/>
    <x v="2264"/>
    <n v="7"/>
    <x v="12"/>
    <x v="0"/>
    <d v="2018-10-23T20:08:55"/>
    <d v="2018-10-10T17:00:00"/>
    <x v="2"/>
    <x v="9"/>
    <n v="1134534.9999999627"/>
    <n v="18908.916666666046"/>
    <n v="132362.41666666232"/>
    <n v="1"/>
    <s v="D527581"/>
    <s v="Closed"/>
    <x v="0"/>
  </r>
  <r>
    <s v="Marianna"/>
    <s v="MARIANNA (14)"/>
    <x v="16"/>
    <x v="1190"/>
    <n v="5"/>
    <x v="12"/>
    <x v="0"/>
    <d v="2018-10-23T20:20:17"/>
    <d v="2018-10-10T17:00:00"/>
    <x v="2"/>
    <x v="9"/>
    <n v="1135216.9999997132"/>
    <n v="18920.283333328553"/>
    <n v="94601.416666642763"/>
    <n v="1"/>
    <s v="D527213"/>
    <s v="Closed"/>
    <x v="0"/>
  </r>
  <r>
    <s v="Marianna"/>
    <s v="MARIANNA (14)"/>
    <x v="16"/>
    <x v="2925"/>
    <n v="2"/>
    <x v="12"/>
    <x v="0"/>
    <d v="2018-10-23T20:22:46"/>
    <d v="2018-10-10T17:00:00"/>
    <x v="2"/>
    <x v="9"/>
    <n v="1135365.9999999683"/>
    <n v="18922.766666666139"/>
    <n v="37845.533333332278"/>
    <n v="1"/>
    <s v="D527240"/>
    <s v="Closed"/>
    <x v="0"/>
  </r>
  <r>
    <s v="Marianna"/>
    <s v="CHIPOLA (15)"/>
    <x v="0"/>
    <x v="246"/>
    <n v="19"/>
    <x v="12"/>
    <x v="0"/>
    <d v="2018-10-23T20:47:16"/>
    <d v="2018-10-10T17:00:00"/>
    <x v="2"/>
    <x v="9"/>
    <n v="1136835.9999997308"/>
    <n v="18947.266666662181"/>
    <n v="359998.06666658144"/>
    <n v="1"/>
    <s v="D528122"/>
    <s v="Closed"/>
    <x v="0"/>
  </r>
  <r>
    <s v="Marianna"/>
    <s v="CHIPOLA (15)"/>
    <x v="0"/>
    <x v="2926"/>
    <n v="3"/>
    <x v="12"/>
    <x v="0"/>
    <d v="2018-10-23T20:47:41"/>
    <d v="2018-10-10T17:00:00"/>
    <x v="2"/>
    <x v="9"/>
    <n v="1136860.9999999171"/>
    <n v="18947.683333331952"/>
    <n v="56843.049999995856"/>
    <n v="1"/>
    <s v="D528120"/>
    <s v="Closed"/>
    <x v="0"/>
  </r>
  <r>
    <s v="Marianna"/>
    <s v="CHIPOLA (15)"/>
    <x v="0"/>
    <x v="2927"/>
    <n v="4"/>
    <x v="12"/>
    <x v="0"/>
    <d v="2018-10-23T20:48:12"/>
    <d v="2018-10-10T17:00:00"/>
    <x v="2"/>
    <x v="9"/>
    <n v="1136891.99999962"/>
    <n v="18948.199999993667"/>
    <n v="75792.799999974668"/>
    <n v="1"/>
    <s v="D528110"/>
    <s v="Closed"/>
    <x v="0"/>
  </r>
  <r>
    <s v="Marianna"/>
    <s v="CHIPOLA (15)"/>
    <x v="4"/>
    <x v="220"/>
    <n v="139"/>
    <x v="12"/>
    <x v="0"/>
    <d v="2018-10-23T20:49:01"/>
    <d v="2018-10-10T17:00:00"/>
    <x v="2"/>
    <x v="9"/>
    <n v="1136940.9999997588"/>
    <n v="18949.016666662646"/>
    <n v="2633913.3166661076"/>
    <n v="1"/>
    <s v="D526911"/>
    <s v="Closed"/>
    <x v="0"/>
  </r>
  <r>
    <s v="Marianna"/>
    <s v="CHIPOLA (15)"/>
    <x v="4"/>
    <x v="2928"/>
    <n v="1"/>
    <x v="12"/>
    <x v="0"/>
    <d v="2018-10-23T20:50:03"/>
    <d v="2018-10-10T17:00:00"/>
    <x v="2"/>
    <x v="9"/>
    <n v="1137002.9999997932"/>
    <n v="18950.049999996554"/>
    <n v="18950.049999996554"/>
    <n v="1"/>
    <s v="D526897"/>
    <s v="Closed"/>
    <x v="0"/>
  </r>
  <r>
    <s v="Marianna"/>
    <s v="CHIPOLA (15)"/>
    <x v="4"/>
    <x v="319"/>
    <n v="25"/>
    <x v="12"/>
    <x v="0"/>
    <d v="2018-10-23T20:54:44"/>
    <d v="2018-10-10T17:00:00"/>
    <x v="2"/>
    <x v="9"/>
    <n v="1137284.0000001015"/>
    <n v="18954.733333335025"/>
    <n v="473868.33333337563"/>
    <n v="1"/>
    <s v="D526902"/>
    <s v="Closed"/>
    <x v="0"/>
  </r>
  <r>
    <s v="Marianna"/>
    <s v="CHIPOLA (15)"/>
    <x v="4"/>
    <x v="2929"/>
    <n v="5"/>
    <x v="12"/>
    <x v="0"/>
    <d v="2018-10-23T20:55:11"/>
    <d v="2018-10-10T17:00:00"/>
    <x v="2"/>
    <x v="9"/>
    <n v="1137310.999999498"/>
    <n v="18955.183333324967"/>
    <n v="94775.916666624835"/>
    <n v="1"/>
    <s v="D526905"/>
    <s v="Closed"/>
    <x v="0"/>
  </r>
  <r>
    <s v="Marianna"/>
    <s v="CHIPOLA (15)"/>
    <x v="0"/>
    <x v="1970"/>
    <n v="31"/>
    <x v="12"/>
    <x v="0"/>
    <d v="2018-10-23T20:55:38"/>
    <d v="2018-10-10T17:00:00"/>
    <x v="2"/>
    <x v="9"/>
    <n v="1137337.9999995232"/>
    <n v="18955.633333325386"/>
    <n v="587624.63333308697"/>
    <n v="1"/>
    <s v="D528121"/>
    <s v="Closed"/>
    <x v="0"/>
  </r>
  <r>
    <s v="Marianna"/>
    <s v="CHIPOLA (15)"/>
    <x v="4"/>
    <x v="2930"/>
    <n v="1"/>
    <x v="12"/>
    <x v="0"/>
    <d v="2018-10-23T20:56:56"/>
    <d v="2018-10-10T17:00:00"/>
    <x v="2"/>
    <x v="9"/>
    <n v="1137415.999999526"/>
    <n v="18956.933333325433"/>
    <n v="18956.933333325433"/>
    <n v="1"/>
    <s v="D526961"/>
    <s v="Closed"/>
    <x v="0"/>
  </r>
  <r>
    <s v="Marianna"/>
    <s v="CHIPOLA (15)"/>
    <x v="4"/>
    <x v="2931"/>
    <n v="1"/>
    <x v="12"/>
    <x v="0"/>
    <d v="2018-10-23T20:57:13"/>
    <d v="2018-10-10T17:00:00"/>
    <x v="2"/>
    <x v="9"/>
    <n v="1137432.9999997281"/>
    <n v="18957.216666662134"/>
    <n v="18957.216666662134"/>
    <n v="1"/>
    <s v="D527750"/>
    <s v="Closed"/>
    <x v="0"/>
  </r>
  <r>
    <s v="Marianna"/>
    <s v="CHIPOLA (15)"/>
    <x v="4"/>
    <x v="2932"/>
    <n v="1"/>
    <x v="12"/>
    <x v="0"/>
    <d v="2018-10-23T21:00:20"/>
    <d v="2018-10-10T17:00:00"/>
    <x v="2"/>
    <x v="9"/>
    <n v="1137620.0000000652"/>
    <n v="18960.33333333442"/>
    <n v="18960.33333333442"/>
    <n v="1"/>
    <s v="D527759"/>
    <s v="Closed"/>
    <x v="0"/>
  </r>
  <r>
    <s v="Marianna"/>
    <s v="ALTHA (12)"/>
    <x v="7"/>
    <x v="2341"/>
    <n v="1"/>
    <x v="12"/>
    <x v="0"/>
    <d v="2018-10-23T21:03:41"/>
    <d v="2018-10-10T17:00:00"/>
    <x v="2"/>
    <x v="9"/>
    <n v="1137820.9999999031"/>
    <n v="18963.683333331719"/>
    <n v="18963.683333331719"/>
    <n v="1"/>
    <s v="D528000"/>
    <s v="Closed"/>
    <x v="0"/>
  </r>
  <r>
    <s v="Marianna"/>
    <s v="ALTHA (12)"/>
    <x v="7"/>
    <x v="380"/>
    <n v="1"/>
    <x v="12"/>
    <x v="0"/>
    <d v="2018-10-23T21:03:53"/>
    <d v="2018-10-10T17:00:00"/>
    <x v="2"/>
    <x v="9"/>
    <n v="1137832.9999995651"/>
    <n v="18963.883333326085"/>
    <n v="18963.883333326085"/>
    <n v="1"/>
    <s v="D528001"/>
    <s v="Closed"/>
    <x v="0"/>
  </r>
  <r>
    <s v="Marianna"/>
    <s v="ALTHA (12)"/>
    <x v="7"/>
    <x v="2933"/>
    <n v="3"/>
    <x v="12"/>
    <x v="0"/>
    <d v="2018-10-23T21:04:35"/>
    <d v="2018-10-10T17:00:00"/>
    <x v="2"/>
    <x v="9"/>
    <n v="1137874.9999999534"/>
    <n v="18964.583333332557"/>
    <n v="56893.749999997672"/>
    <n v="1"/>
    <s v="D527997"/>
    <s v="Closed"/>
    <x v="0"/>
  </r>
  <r>
    <s v="Marianna"/>
    <s v="ALTHA (12)"/>
    <x v="7"/>
    <x v="2934"/>
    <n v="1"/>
    <x v="12"/>
    <x v="0"/>
    <d v="2018-10-23T21:04:52"/>
    <d v="2018-10-10T17:00:00"/>
    <x v="2"/>
    <x v="9"/>
    <n v="1137891.9999995269"/>
    <n v="18964.866666658781"/>
    <n v="18964.866666658781"/>
    <n v="1"/>
    <s v="D527998"/>
    <s v="Closed"/>
    <x v="0"/>
  </r>
  <r>
    <s v="Marianna"/>
    <s v="ALTHA (12)"/>
    <x v="7"/>
    <x v="2935"/>
    <n v="1"/>
    <x v="12"/>
    <x v="0"/>
    <d v="2018-10-23T21:05:07"/>
    <d v="2018-10-10T17:00:00"/>
    <x v="2"/>
    <x v="9"/>
    <n v="1137906.9999998901"/>
    <n v="18965.116666664835"/>
    <n v="18965.116666664835"/>
    <n v="1"/>
    <s v="D527999"/>
    <s v="Closed"/>
    <x v="0"/>
  </r>
  <r>
    <s v="Marianna"/>
    <s v="ALTHA (12)"/>
    <x v="7"/>
    <x v="610"/>
    <n v="4"/>
    <x v="12"/>
    <x v="0"/>
    <d v="2018-10-23T21:06:09"/>
    <d v="2018-10-10T17:00:00"/>
    <x v="2"/>
    <x v="9"/>
    <n v="1137968.9999999246"/>
    <n v="18966.149999998743"/>
    <n v="75864.599999994971"/>
    <n v="1"/>
    <s v="D527989"/>
    <s v="Closed"/>
    <x v="0"/>
  </r>
  <r>
    <s v="Marianna"/>
    <s v="ALTHA (12)"/>
    <x v="7"/>
    <x v="2936"/>
    <n v="2"/>
    <x v="12"/>
    <x v="0"/>
    <d v="2018-10-23T21:06:21"/>
    <d v="2018-10-10T17:00:00"/>
    <x v="2"/>
    <x v="9"/>
    <n v="1137980.9999995865"/>
    <n v="18966.349999993108"/>
    <n v="37932.699999986216"/>
    <n v="1"/>
    <s v="D527996"/>
    <s v="Closed"/>
    <x v="0"/>
  </r>
  <r>
    <s v="Marianna"/>
    <s v="ALTHA (12)"/>
    <x v="7"/>
    <x v="2937"/>
    <n v="1"/>
    <x v="12"/>
    <x v="0"/>
    <d v="2018-10-23T21:07:14"/>
    <d v="2018-10-10T17:00:00"/>
    <x v="2"/>
    <x v="9"/>
    <n v="1138034.0000000317"/>
    <n v="18967.233333333861"/>
    <n v="18967.233333333861"/>
    <n v="1"/>
    <s v="D527990"/>
    <s v="Closed"/>
    <x v="0"/>
  </r>
  <r>
    <s v="Marianna"/>
    <s v="ALTHA (12)"/>
    <x v="7"/>
    <x v="2401"/>
    <n v="3"/>
    <x v="12"/>
    <x v="0"/>
    <d v="2018-10-23T21:07:29"/>
    <d v="2018-10-10T17:00:00"/>
    <x v="2"/>
    <x v="9"/>
    <n v="1138048.9999997662"/>
    <n v="18967.483333329437"/>
    <n v="56902.449999988312"/>
    <n v="1"/>
    <s v="D527991"/>
    <s v="Closed"/>
    <x v="0"/>
  </r>
  <r>
    <s v="Marianna"/>
    <s v="ALTHA (12)"/>
    <x v="7"/>
    <x v="31"/>
    <n v="1"/>
    <x v="12"/>
    <x v="0"/>
    <d v="2018-10-23T21:07:48"/>
    <d v="2018-10-10T17:00:00"/>
    <x v="2"/>
    <x v="9"/>
    <n v="1138067.9999998072"/>
    <n v="18967.799999996787"/>
    <n v="18967.799999996787"/>
    <n v="1"/>
    <s v="D527992"/>
    <s v="Closed"/>
    <x v="0"/>
  </r>
  <r>
    <s v="Marianna"/>
    <s v="ALTHA (12)"/>
    <x v="7"/>
    <x v="2938"/>
    <n v="1"/>
    <x v="12"/>
    <x v="0"/>
    <d v="2018-10-23T21:08:02"/>
    <d v="2018-10-10T17:00:00"/>
    <x v="2"/>
    <x v="9"/>
    <n v="1138081.9999999367"/>
    <n v="18968.033333332278"/>
    <n v="18968.033333332278"/>
    <n v="1"/>
    <s v="D527993"/>
    <s v="Closed"/>
    <x v="0"/>
  </r>
  <r>
    <s v="Marianna"/>
    <s v="ALTHA (12)"/>
    <x v="7"/>
    <x v="2432"/>
    <n v="1"/>
    <x v="12"/>
    <x v="0"/>
    <d v="2018-10-23T21:08:12"/>
    <d v="2018-10-10T17:00:00"/>
    <x v="2"/>
    <x v="9"/>
    <n v="1138091.9999997597"/>
    <n v="18968.199999995995"/>
    <n v="18968.199999995995"/>
    <n v="1"/>
    <s v="D527994"/>
    <s v="Closed"/>
    <x v="0"/>
  </r>
  <r>
    <s v="Marianna"/>
    <s v="ALTHA (12)"/>
    <x v="7"/>
    <x v="2214"/>
    <n v="7"/>
    <x v="12"/>
    <x v="0"/>
    <d v="2018-10-23T21:08:28"/>
    <d v="2018-10-10T17:00:00"/>
    <x v="2"/>
    <x v="9"/>
    <n v="1138107.9999997281"/>
    <n v="18968.466666662134"/>
    <n v="132779.26666663494"/>
    <n v="1"/>
    <s v="D527995"/>
    <s v="Closed"/>
    <x v="0"/>
  </r>
  <r>
    <s v="Marianna"/>
    <s v="ALTHA (12)"/>
    <x v="7"/>
    <x v="2939"/>
    <n v="1"/>
    <x v="12"/>
    <x v="0"/>
    <d v="2018-10-23T21:08:44"/>
    <d v="2018-10-10T17:00:00"/>
    <x v="2"/>
    <x v="9"/>
    <n v="1138123.9999996964"/>
    <n v="18968.733333328273"/>
    <n v="18968.733333328273"/>
    <n v="1"/>
    <s v="D527966"/>
    <s v="Closed"/>
    <x v="0"/>
  </r>
  <r>
    <s v="Marianna"/>
    <s v="ALTHA (12)"/>
    <x v="7"/>
    <x v="1526"/>
    <n v="3"/>
    <x v="12"/>
    <x v="0"/>
    <d v="2018-10-23T21:08:55"/>
    <d v="2018-10-10T17:00:00"/>
    <x v="2"/>
    <x v="9"/>
    <n v="1138134.9999997532"/>
    <n v="18968.916666662553"/>
    <n v="56906.74999998766"/>
    <n v="1"/>
    <s v="D527969"/>
    <s v="Closed"/>
    <x v="0"/>
  </r>
  <r>
    <s v="Marianna"/>
    <s v="MARIANNA (14)"/>
    <x v="10"/>
    <x v="2940"/>
    <n v="14"/>
    <x v="12"/>
    <x v="0"/>
    <d v="2018-10-23T21:19:47"/>
    <d v="2018-10-10T17:00:00"/>
    <x v="2"/>
    <x v="9"/>
    <n v="1138787.0000000345"/>
    <n v="18979.783333333908"/>
    <n v="265716.96666667471"/>
    <n v="1"/>
    <s v="D529247"/>
    <s v="Closed"/>
    <x v="0"/>
  </r>
  <r>
    <s v="Marianna"/>
    <s v="MARIANNA (14)"/>
    <x v="10"/>
    <x v="2941"/>
    <n v="3"/>
    <x v="12"/>
    <x v="0"/>
    <d v="2018-10-23T21:19:59"/>
    <d v="2018-10-10T17:00:00"/>
    <x v="2"/>
    <x v="9"/>
    <n v="1138798.9999996964"/>
    <n v="18979.983333328273"/>
    <n v="56939.949999984819"/>
    <n v="1"/>
    <s v="D529248"/>
    <s v="Closed"/>
    <x v="0"/>
  </r>
  <r>
    <s v="Marianna"/>
    <s v="MARIANNA (14)"/>
    <x v="10"/>
    <x v="1378"/>
    <n v="69"/>
    <x v="12"/>
    <x v="0"/>
    <d v="2018-10-23T21:20:08"/>
    <d v="2018-10-10T17:00:00"/>
    <x v="2"/>
    <x v="9"/>
    <n v="1138807.9999999143"/>
    <n v="18980.133333331905"/>
    <n v="1309629.1999999015"/>
    <n v="1"/>
    <s v="D529249"/>
    <s v="Closed"/>
    <x v="0"/>
  </r>
  <r>
    <s v="Marianna"/>
    <s v="MARIANNA (14)"/>
    <x v="10"/>
    <x v="2942"/>
    <n v="10"/>
    <x v="12"/>
    <x v="0"/>
    <d v="2018-10-23T21:20:18"/>
    <d v="2018-10-10T17:00:00"/>
    <x v="2"/>
    <x v="9"/>
    <n v="1138817.9999997374"/>
    <n v="18980.299999995623"/>
    <n v="189802.99999995623"/>
    <n v="1"/>
    <s v="D529230"/>
    <s v="Closed"/>
    <x v="0"/>
  </r>
  <r>
    <s v="Marianna"/>
    <s v="MARIANNA (14)"/>
    <x v="10"/>
    <x v="2943"/>
    <n v="12"/>
    <x v="12"/>
    <x v="0"/>
    <d v="2018-10-23T21:21:13"/>
    <d v="2018-10-10T17:00:00"/>
    <x v="2"/>
    <x v="9"/>
    <n v="1138873.0000000214"/>
    <n v="18981.216666667024"/>
    <n v="227774.60000000428"/>
    <n v="1"/>
    <s v="D529246"/>
    <s v="Closed"/>
    <x v="0"/>
  </r>
  <r>
    <s v="Marianna"/>
    <s v="MARIANNA (14)"/>
    <x v="10"/>
    <x v="2944"/>
    <n v="8"/>
    <x v="12"/>
    <x v="0"/>
    <d v="2018-10-23T21:22:58"/>
    <d v="2018-10-10T17:00:00"/>
    <x v="2"/>
    <x v="9"/>
    <n v="1138978.0000000494"/>
    <n v="18982.966666667489"/>
    <n v="151863.73333333991"/>
    <n v="1"/>
    <s v="D529243"/>
    <s v="Closed"/>
    <x v="0"/>
  </r>
  <r>
    <s v="Marianna"/>
    <s v="MARIANNA (14)"/>
    <x v="10"/>
    <x v="1549"/>
    <n v="9"/>
    <x v="12"/>
    <x v="0"/>
    <d v="2018-10-23T21:23:10"/>
    <d v="2018-10-10T17:00:00"/>
    <x v="2"/>
    <x v="9"/>
    <n v="1138989.9999997113"/>
    <n v="18983.166666661855"/>
    <n v="170848.49999995669"/>
    <n v="1"/>
    <s v="D529244"/>
    <s v="Closed"/>
    <x v="0"/>
  </r>
  <r>
    <s v="Marianna"/>
    <s v="MARIANNA (14)"/>
    <x v="10"/>
    <x v="2945"/>
    <n v="12"/>
    <x v="12"/>
    <x v="0"/>
    <d v="2018-10-23T21:23:22"/>
    <d v="2018-10-10T17:00:00"/>
    <x v="2"/>
    <x v="9"/>
    <n v="1139002.0000000019"/>
    <n v="18983.366666666698"/>
    <n v="227800.40000000037"/>
    <n v="1"/>
    <s v="D529245"/>
    <s v="Closed"/>
    <x v="0"/>
  </r>
  <r>
    <s v="Marianna"/>
    <s v="MARIANNA (14)"/>
    <x v="10"/>
    <x v="212"/>
    <n v="18"/>
    <x v="12"/>
    <x v="0"/>
    <d v="2018-10-23T21:24:41"/>
    <d v="2018-10-10T17:00:00"/>
    <x v="2"/>
    <x v="9"/>
    <n v="1139080.9999996098"/>
    <n v="18984.68333332683"/>
    <n v="341724.29999988293"/>
    <n v="1"/>
    <s v="D528956"/>
    <s v="Closed"/>
    <x v="0"/>
  </r>
  <r>
    <s v="Marianna"/>
    <s v="MARIANNA (14)"/>
    <x v="10"/>
    <x v="2946"/>
    <n v="1"/>
    <x v="12"/>
    <x v="0"/>
    <d v="2018-10-23T21:24:50"/>
    <d v="2018-10-10T17:00:00"/>
    <x v="2"/>
    <x v="9"/>
    <n v="1139089.9999998277"/>
    <n v="18984.833333330462"/>
    <n v="18984.833333330462"/>
    <n v="1"/>
    <s v="D528954"/>
    <s v="Closed"/>
    <x v="0"/>
  </r>
  <r>
    <s v="Marianna"/>
    <s v="MARIANNA (14)"/>
    <x v="10"/>
    <x v="2947"/>
    <n v="2"/>
    <x v="12"/>
    <x v="0"/>
    <d v="2018-10-23T21:27:30"/>
    <d v="2018-10-10T17:00:00"/>
    <x v="2"/>
    <x v="9"/>
    <n v="1139249.9999995111"/>
    <n v="18987.499999991851"/>
    <n v="37974.999999983702"/>
    <n v="1"/>
    <s v="D528901"/>
    <s v="Closed"/>
    <x v="0"/>
  </r>
  <r>
    <s v="Marianna"/>
    <s v="MARIANNA (14)"/>
    <x v="10"/>
    <x v="728"/>
    <n v="8"/>
    <x v="12"/>
    <x v="0"/>
    <d v="2018-10-23T21:27:39"/>
    <d v="2018-10-10T17:00:00"/>
    <x v="2"/>
    <x v="9"/>
    <n v="1139258.999999729"/>
    <n v="18987.649999995483"/>
    <n v="151901.19999996386"/>
    <n v="1"/>
    <s v="D528902"/>
    <s v="Closed"/>
    <x v="0"/>
  </r>
  <r>
    <s v="Marianna"/>
    <s v="MARIANNA (14)"/>
    <x v="10"/>
    <x v="699"/>
    <n v="18"/>
    <x v="12"/>
    <x v="0"/>
    <d v="2018-10-23T21:28:15"/>
    <d v="2018-10-10T17:00:00"/>
    <x v="2"/>
    <x v="9"/>
    <n v="1139294.9999999721"/>
    <n v="18988.249999999534"/>
    <n v="341788.49999999162"/>
    <n v="1"/>
    <s v="D528515_B"/>
    <s v="Closed"/>
    <x v="0"/>
  </r>
  <r>
    <s v="Marianna"/>
    <s v="MARIANNA (14)"/>
    <x v="10"/>
    <x v="2948"/>
    <n v="1"/>
    <x v="12"/>
    <x v="0"/>
    <d v="2018-10-23T21:30:04"/>
    <d v="2018-10-10T17:00:00"/>
    <x v="2"/>
    <x v="9"/>
    <n v="1139403.9999996778"/>
    <n v="18990.066666661296"/>
    <n v="18990.066666661296"/>
    <n v="1"/>
    <s v="D528187"/>
    <s v="Closed"/>
    <x v="0"/>
  </r>
  <r>
    <s v="Marianna"/>
    <s v="CAVERNS ROAD (11)"/>
    <x v="9"/>
    <x v="230"/>
    <n v="2"/>
    <x v="12"/>
    <x v="0"/>
    <d v="2018-10-24T09:02:32"/>
    <d v="2018-10-10T17:00:00"/>
    <x v="2"/>
    <x v="9"/>
    <n v="1180951.9999994896"/>
    <n v="19682.533333324827"/>
    <n v="39365.066666649655"/>
    <n v="1"/>
    <s v="D529285"/>
    <s v="Closed"/>
    <x v="0"/>
  </r>
  <r>
    <s v="Marianna"/>
    <s v="ALTHA (12)"/>
    <x v="7"/>
    <x v="2949"/>
    <n v="4"/>
    <x v="12"/>
    <x v="0"/>
    <d v="2018-10-24T10:26:00"/>
    <d v="2018-10-10T17:00:00"/>
    <x v="2"/>
    <x v="9"/>
    <n v="1185959.9999996368"/>
    <n v="19765.999999993946"/>
    <n v="79063.999999975786"/>
    <n v="1"/>
    <s v="D527972"/>
    <s v="Closed"/>
    <x v="0"/>
  </r>
  <r>
    <s v="Marianna"/>
    <s v="ALTHA (12)"/>
    <x v="7"/>
    <x v="2950"/>
    <n v="1"/>
    <x v="12"/>
    <x v="0"/>
    <d v="2018-10-24T10:26:00"/>
    <d v="2018-10-10T17:00:00"/>
    <x v="2"/>
    <x v="9"/>
    <n v="1185959.9999996368"/>
    <n v="19765.999999993946"/>
    <n v="19765.999999993946"/>
    <n v="1"/>
    <s v="D529450_A"/>
    <s v="Closed"/>
    <x v="0"/>
  </r>
  <r>
    <s v="Marianna"/>
    <s v="ALTHA (12)"/>
    <x v="7"/>
    <x v="2752"/>
    <n v="2"/>
    <x v="12"/>
    <x v="0"/>
    <d v="2018-10-24T10:26:00"/>
    <d v="2018-10-10T17:00:00"/>
    <x v="2"/>
    <x v="9"/>
    <n v="1185959.9999996368"/>
    <n v="19765.999999993946"/>
    <n v="39531.999999987893"/>
    <n v="1"/>
    <s v="D527947_B"/>
    <s v="Closed"/>
    <x v="0"/>
  </r>
  <r>
    <s v="Marianna"/>
    <s v="ALTHA (12)"/>
    <x v="7"/>
    <x v="2951"/>
    <n v="270"/>
    <x v="12"/>
    <x v="0"/>
    <d v="2018-10-24T10:26:00"/>
    <d v="2018-10-10T17:00:00"/>
    <x v="2"/>
    <x v="9"/>
    <n v="1185959.9999996368"/>
    <n v="19765.999999993946"/>
    <n v="5336819.9999983655"/>
    <n v="1"/>
    <s v="D529199"/>
    <s v="Closed"/>
    <x v="0"/>
  </r>
  <r>
    <s v="Marianna"/>
    <s v="ALTHA (12)"/>
    <x v="7"/>
    <x v="2343"/>
    <n v="3"/>
    <x v="12"/>
    <x v="0"/>
    <d v="2018-10-24T10:26:00"/>
    <d v="2018-10-10T17:00:00"/>
    <x v="2"/>
    <x v="9"/>
    <n v="1185959.9999996368"/>
    <n v="19765.999999993946"/>
    <n v="59297.999999981839"/>
    <n v="1"/>
    <s v="D529438_A"/>
    <s v="Closed"/>
    <x v="0"/>
  </r>
  <r>
    <s v="Marianna"/>
    <s v="ALTHA (12)"/>
    <x v="7"/>
    <x v="2952"/>
    <n v="2"/>
    <x v="12"/>
    <x v="0"/>
    <d v="2018-10-24T10:26:00"/>
    <d v="2018-10-10T17:00:00"/>
    <x v="2"/>
    <x v="9"/>
    <n v="1185959.9999996368"/>
    <n v="19765.999999993946"/>
    <n v="39531.999999987893"/>
    <n v="1"/>
    <s v="D529439_A"/>
    <s v="Closed"/>
    <x v="0"/>
  </r>
  <r>
    <s v="Marianna"/>
    <s v="ALTHA (12)"/>
    <x v="7"/>
    <x v="2391"/>
    <n v="1"/>
    <x v="12"/>
    <x v="0"/>
    <d v="2018-10-24T10:26:00"/>
    <d v="2018-10-10T17:00:00"/>
    <x v="2"/>
    <x v="9"/>
    <n v="1185959.9999996368"/>
    <n v="19765.999999993946"/>
    <n v="19765.999999993946"/>
    <n v="1"/>
    <s v="D529447_A"/>
    <s v="Closed"/>
    <x v="0"/>
  </r>
  <r>
    <s v="Marianna"/>
    <s v="ALTHA (12)"/>
    <x v="7"/>
    <x v="2751"/>
    <n v="1"/>
    <x v="12"/>
    <x v="0"/>
    <d v="2018-10-24T10:26:00"/>
    <d v="2018-10-10T17:00:00"/>
    <x v="2"/>
    <x v="9"/>
    <n v="1185959.9999996368"/>
    <n v="19765.999999993946"/>
    <n v="19765.999999993946"/>
    <n v="1"/>
    <s v="D527945_B"/>
    <s v="Closed"/>
    <x v="0"/>
  </r>
  <r>
    <s v="Marianna"/>
    <s v="ALTHA (12)"/>
    <x v="7"/>
    <x v="2953"/>
    <n v="17"/>
    <x v="12"/>
    <x v="0"/>
    <d v="2018-10-24T10:26:00"/>
    <d v="2018-10-10T17:00:00"/>
    <x v="2"/>
    <x v="9"/>
    <n v="1185959.9999996368"/>
    <n v="19765.999999993946"/>
    <n v="336021.99999989709"/>
    <n v="1"/>
    <s v="D527973"/>
    <s v="Closed"/>
    <x v="0"/>
  </r>
  <r>
    <s v="Marianna"/>
    <s v="ALTHA (12)"/>
    <x v="7"/>
    <x v="2954"/>
    <n v="2"/>
    <x v="12"/>
    <x v="0"/>
    <d v="2018-10-24T10:26:00"/>
    <d v="2018-10-10T17:00:00"/>
    <x v="2"/>
    <x v="9"/>
    <n v="1185959.9999996368"/>
    <n v="19765.999999993946"/>
    <n v="39531.999999987893"/>
    <n v="1"/>
    <s v="D529424_A"/>
    <s v="Closed"/>
    <x v="0"/>
  </r>
  <r>
    <s v="Marianna"/>
    <s v="ALTHA (12)"/>
    <x v="7"/>
    <x v="2955"/>
    <n v="1"/>
    <x v="12"/>
    <x v="0"/>
    <d v="2018-10-24T10:26:00"/>
    <d v="2018-10-10T17:00:00"/>
    <x v="2"/>
    <x v="9"/>
    <n v="1185959.9999996368"/>
    <n v="19765.999999993946"/>
    <n v="19765.999999993946"/>
    <n v="1"/>
    <s v="D527950_A"/>
    <s v="Closed"/>
    <x v="0"/>
  </r>
  <r>
    <s v="Marianna"/>
    <s v="ALTHA (12)"/>
    <x v="7"/>
    <x v="2956"/>
    <n v="1"/>
    <x v="12"/>
    <x v="0"/>
    <d v="2018-10-24T10:26:00"/>
    <d v="2018-10-10T17:00:00"/>
    <x v="2"/>
    <x v="9"/>
    <n v="1185959.9999996368"/>
    <n v="19765.999999993946"/>
    <n v="19765.999999993946"/>
    <n v="1"/>
    <s v="D529446_A"/>
    <s v="Closed"/>
    <x v="0"/>
  </r>
  <r>
    <s v="Marianna"/>
    <s v="ALTHA (12)"/>
    <x v="7"/>
    <x v="2957"/>
    <n v="1"/>
    <x v="12"/>
    <x v="0"/>
    <d v="2018-10-24T10:26:00"/>
    <d v="2018-10-10T17:00:00"/>
    <x v="2"/>
    <x v="9"/>
    <n v="1185959.9999996368"/>
    <n v="19765.999999993946"/>
    <n v="19765.999999993946"/>
    <n v="1"/>
    <s v="D527977_A"/>
    <s v="Closed"/>
    <x v="0"/>
  </r>
  <r>
    <s v="Marianna"/>
    <s v="MARIANNA (14)"/>
    <x v="5"/>
    <x v="2958"/>
    <n v="4"/>
    <x v="12"/>
    <x v="0"/>
    <d v="2018-10-24T11:11:11"/>
    <d v="2018-10-10T17:00:00"/>
    <x v="2"/>
    <x v="9"/>
    <n v="1188670.9999996936"/>
    <n v="19811.183333328227"/>
    <n v="79244.733333312906"/>
    <n v="1"/>
    <s v="D527702"/>
    <s v="Closed"/>
    <x v="0"/>
  </r>
  <r>
    <s v="Marianna"/>
    <s v="MARIANNA (14)"/>
    <x v="5"/>
    <x v="2959"/>
    <n v="8"/>
    <x v="12"/>
    <x v="0"/>
    <d v="2018-10-24T12:12:00"/>
    <d v="2018-10-10T17:00:00"/>
    <x v="2"/>
    <x v="9"/>
    <n v="1192319.9999996228"/>
    <n v="19871.999999993714"/>
    <n v="158975.99999994971"/>
    <n v="1"/>
    <s v="D529169_A"/>
    <s v="Closed"/>
    <x v="0"/>
  </r>
  <r>
    <s v="Marianna"/>
    <s v="MARIANNA (14)"/>
    <x v="5"/>
    <x v="2866"/>
    <n v="3"/>
    <x v="12"/>
    <x v="0"/>
    <d v="2018-10-24T12:12:00"/>
    <d v="2018-10-10T17:00:00"/>
    <x v="2"/>
    <x v="9"/>
    <n v="1192319.9999996228"/>
    <n v="19871.999999993714"/>
    <n v="59615.999999981141"/>
    <n v="1"/>
    <s v="D527643_E"/>
    <s v="Closed"/>
    <x v="0"/>
  </r>
  <r>
    <s v="Marianna"/>
    <s v="MARIANNA (14)"/>
    <x v="5"/>
    <x v="2960"/>
    <n v="1"/>
    <x v="12"/>
    <x v="0"/>
    <d v="2018-10-24T12:12:00"/>
    <d v="2018-10-10T17:00:00"/>
    <x v="2"/>
    <x v="9"/>
    <n v="1192319.9999996228"/>
    <n v="19871.999999993714"/>
    <n v="19871.999999993714"/>
    <n v="1"/>
    <s v="D528920_A"/>
    <s v="Closed"/>
    <x v="0"/>
  </r>
  <r>
    <s v="Marianna"/>
    <s v="MARIANNA (14)"/>
    <x v="5"/>
    <x v="2961"/>
    <n v="1"/>
    <x v="12"/>
    <x v="0"/>
    <d v="2018-10-24T12:12:00"/>
    <d v="2018-10-10T17:00:00"/>
    <x v="2"/>
    <x v="9"/>
    <n v="1192319.9999996228"/>
    <n v="19871.999999993714"/>
    <n v="19871.999999993714"/>
    <n v="1"/>
    <s v="D528539_A"/>
    <s v="Closed"/>
    <x v="0"/>
  </r>
  <r>
    <s v="Marianna"/>
    <s v="MARIANNA (14)"/>
    <x v="5"/>
    <x v="2627"/>
    <n v="2"/>
    <x v="12"/>
    <x v="0"/>
    <d v="2018-10-24T12:12:00"/>
    <d v="2018-10-10T17:00:00"/>
    <x v="2"/>
    <x v="9"/>
    <n v="1192319.9999996228"/>
    <n v="19871.999999993714"/>
    <n v="39743.999999987427"/>
    <n v="1"/>
    <s v="D528543_B"/>
    <s v="Closed"/>
    <x v="0"/>
  </r>
  <r>
    <s v="Marianna"/>
    <s v="MARIANNA (14)"/>
    <x v="5"/>
    <x v="2962"/>
    <n v="1"/>
    <x v="12"/>
    <x v="0"/>
    <d v="2018-10-24T12:12:00"/>
    <d v="2018-10-10T17:00:00"/>
    <x v="2"/>
    <x v="9"/>
    <n v="1192319.9999996228"/>
    <n v="19871.999999993714"/>
    <n v="19871.999999993714"/>
    <n v="1"/>
    <s v="D528933_A"/>
    <s v="Closed"/>
    <x v="0"/>
  </r>
  <r>
    <s v="Marianna"/>
    <s v="MARIANNA (14)"/>
    <x v="5"/>
    <x v="2963"/>
    <n v="3"/>
    <x v="12"/>
    <x v="0"/>
    <d v="2018-10-24T15:15:03"/>
    <d v="2018-10-10T17:00:00"/>
    <x v="2"/>
    <x v="9"/>
    <n v="1203302.9999996535"/>
    <n v="20055.049999994226"/>
    <n v="60165.149999982677"/>
    <n v="1"/>
    <s v="D526627"/>
    <s v="Closed"/>
    <x v="0"/>
  </r>
  <r>
    <s v="Marianna"/>
    <s v="MARIANNA (14)"/>
    <x v="5"/>
    <x v="1375"/>
    <n v="24"/>
    <x v="12"/>
    <x v="0"/>
    <d v="2018-10-24T15:15:22"/>
    <d v="2018-10-10T17:00:00"/>
    <x v="2"/>
    <x v="9"/>
    <n v="1203321.9999996945"/>
    <n v="20055.366666661575"/>
    <n v="481328.79999987781"/>
    <n v="1"/>
    <s v="D526625"/>
    <s v="Closed"/>
    <x v="0"/>
  </r>
  <r>
    <s v="Marianna"/>
    <s v="MARIANNA (14)"/>
    <x v="5"/>
    <x v="2964"/>
    <n v="1"/>
    <x v="12"/>
    <x v="0"/>
    <d v="2018-10-24T15:16:14"/>
    <d v="2018-10-10T17:00:00"/>
    <x v="2"/>
    <x v="9"/>
    <n v="1203373.9999999059"/>
    <n v="20056.233333331766"/>
    <n v="20056.233333331766"/>
    <n v="1"/>
    <s v="D526628"/>
    <s v="Closed"/>
    <x v="0"/>
  </r>
  <r>
    <s v="Marianna"/>
    <s v="MARIANNA (14)"/>
    <x v="5"/>
    <x v="245"/>
    <n v="27"/>
    <x v="12"/>
    <x v="0"/>
    <d v="2018-10-24T15:30:54"/>
    <d v="2018-10-10T17:00:00"/>
    <x v="2"/>
    <x v="9"/>
    <n v="1204254.0000000503"/>
    <n v="20070.900000000838"/>
    <n v="541914.30000002263"/>
    <n v="1"/>
    <s v="D526635"/>
    <s v="Closed"/>
    <x v="0"/>
  </r>
  <r>
    <s v="Marianna"/>
    <s v="MARIANNA (14)"/>
    <x v="5"/>
    <x v="2965"/>
    <n v="3"/>
    <x v="12"/>
    <x v="0"/>
    <d v="2018-10-24T15:36:23"/>
    <d v="2018-10-10T17:00:00"/>
    <x v="2"/>
    <x v="9"/>
    <n v="1204582.9999996349"/>
    <n v="20076.383333327249"/>
    <n v="60229.149999981746"/>
    <n v="1"/>
    <s v="D526638"/>
    <s v="Closed"/>
    <x v="0"/>
  </r>
  <r>
    <s v="Marianna"/>
    <s v="MARIANNA (14)"/>
    <x v="5"/>
    <x v="2966"/>
    <n v="4"/>
    <x v="12"/>
    <x v="0"/>
    <d v="2018-10-24T15:38:09"/>
    <d v="2018-10-10T17:00:00"/>
    <x v="2"/>
    <x v="9"/>
    <n v="1204688.9999998966"/>
    <n v="20078.149999998277"/>
    <n v="80312.599999993108"/>
    <n v="1"/>
    <s v="D526692"/>
    <s v="Closed"/>
    <x v="0"/>
  </r>
  <r>
    <s v="Marianna"/>
    <s v="MARIANNA (14)"/>
    <x v="10"/>
    <x v="731"/>
    <n v="4"/>
    <x v="12"/>
    <x v="0"/>
    <d v="2018-10-24T16:23:01"/>
    <d v="2018-10-10T17:00:00"/>
    <x v="2"/>
    <x v="9"/>
    <n v="1207380.9999999125"/>
    <n v="20123.016666665208"/>
    <n v="80492.06666666083"/>
    <n v="1"/>
    <s v="D528299"/>
    <s v="Closed"/>
    <x v="0"/>
  </r>
  <r>
    <s v="Marianna"/>
    <s v="MARIANNA (14)"/>
    <x v="10"/>
    <x v="2967"/>
    <n v="7"/>
    <x v="12"/>
    <x v="0"/>
    <d v="2018-10-24T16:32:36"/>
    <d v="2018-10-10T17:00:00"/>
    <x v="2"/>
    <x v="9"/>
    <n v="1207955.999999796"/>
    <n v="20132.599999996601"/>
    <n v="140928.1999999762"/>
    <n v="1"/>
    <s v="D529254"/>
    <s v="Closed"/>
    <x v="0"/>
  </r>
  <r>
    <s v="Marianna"/>
    <s v="MARIANNA (14)"/>
    <x v="10"/>
    <x v="2968"/>
    <n v="4"/>
    <x v="12"/>
    <x v="0"/>
    <d v="2018-10-24T16:36:57"/>
    <d v="2018-10-10T17:00:00"/>
    <x v="2"/>
    <x v="9"/>
    <n v="1208216.9999998296"/>
    <n v="20136.949999997159"/>
    <n v="80547.799999988638"/>
    <n v="1"/>
    <s v="D529500"/>
    <s v="Closed"/>
    <x v="0"/>
  </r>
  <r>
    <s v="Marianna"/>
    <s v="MARIANNA (14)"/>
    <x v="10"/>
    <x v="1828"/>
    <n v="21"/>
    <x v="12"/>
    <x v="0"/>
    <d v="2018-10-24T16:40:58"/>
    <d v="2018-10-10T17:00:00"/>
    <x v="2"/>
    <x v="9"/>
    <n v="1208457.9999995884"/>
    <n v="20140.966666659806"/>
    <n v="422960.29999985592"/>
    <n v="1"/>
    <s v="D528234"/>
    <s v="Closed"/>
    <x v="0"/>
  </r>
  <r>
    <s v="Marianna"/>
    <s v="MARIANNA (14)"/>
    <x v="10"/>
    <x v="2969"/>
    <n v="1"/>
    <x v="12"/>
    <x v="0"/>
    <d v="2018-10-24T16:48:28"/>
    <d v="2018-10-10T17:00:00"/>
    <x v="2"/>
    <x v="9"/>
    <n v="1208907.9999997979"/>
    <n v="20148.466666663298"/>
    <n v="20148.466666663298"/>
    <n v="1"/>
    <s v="D528180"/>
    <s v="Closed"/>
    <x v="0"/>
  </r>
  <r>
    <s v="Marianna"/>
    <s v="CHIPOLA (15)"/>
    <x v="4"/>
    <x v="2186"/>
    <n v="174"/>
    <x v="12"/>
    <x v="0"/>
    <d v="2018-10-24T19:35:27"/>
    <d v="2018-10-10T17:00:00"/>
    <x v="2"/>
    <x v="9"/>
    <n v="1218926.9999995362"/>
    <n v="20315.44999999227"/>
    <n v="3534888.299998655"/>
    <n v="1"/>
    <s v="D526933"/>
    <s v="Closed"/>
    <x v="0"/>
  </r>
  <r>
    <s v="Marianna"/>
    <s v="CHIPOLA (15)"/>
    <x v="4"/>
    <x v="2970"/>
    <n v="17"/>
    <x v="12"/>
    <x v="0"/>
    <d v="2018-10-24T19:39:08"/>
    <d v="2018-10-10T17:00:00"/>
    <x v="2"/>
    <x v="9"/>
    <n v="1219147.9999996489"/>
    <n v="20319.133333327482"/>
    <n v="345425.26666656719"/>
    <n v="1"/>
    <s v="D526939"/>
    <s v="Closed"/>
    <x v="0"/>
  </r>
  <r>
    <s v="Marianna"/>
    <s v="CHIPOLA (15)"/>
    <x v="4"/>
    <x v="2971"/>
    <n v="3"/>
    <x v="12"/>
    <x v="0"/>
    <d v="2018-10-24T19:40:20"/>
    <d v="2018-10-10T17:00:00"/>
    <x v="2"/>
    <x v="9"/>
    <n v="1219219.9999995064"/>
    <n v="20320.333333325107"/>
    <n v="60960.99999997532"/>
    <n v="1"/>
    <s v="D526941"/>
    <s v="Closed"/>
    <x v="0"/>
  </r>
  <r>
    <s v="Marianna"/>
    <s v="MARIANNA (14)"/>
    <x v="10"/>
    <x v="830"/>
    <n v="24"/>
    <x v="12"/>
    <x v="0"/>
    <d v="2018-10-24T20:57:24"/>
    <d v="2018-10-10T17:00:00"/>
    <x v="2"/>
    <x v="9"/>
    <n v="1223843.9999997849"/>
    <n v="20397.399999996414"/>
    <n v="489537.59999991395"/>
    <n v="1"/>
    <s v="D528908_B"/>
    <s v="Closed"/>
    <x v="0"/>
  </r>
  <r>
    <s v="Marianna"/>
    <s v="MARIANNA (14)"/>
    <x v="10"/>
    <x v="723"/>
    <n v="11"/>
    <x v="12"/>
    <x v="0"/>
    <d v="2018-10-24T20:58:53"/>
    <d v="2018-10-10T17:00:00"/>
    <x v="2"/>
    <x v="9"/>
    <n v="1223932.9999998445"/>
    <n v="20398.883333330741"/>
    <n v="224387.71666663815"/>
    <n v="1"/>
    <s v="D528151"/>
    <s v="Closed"/>
    <x v="0"/>
  </r>
  <r>
    <s v="Marianna"/>
    <s v="MARIANNA (14)"/>
    <x v="10"/>
    <x v="2972"/>
    <n v="7"/>
    <x v="12"/>
    <x v="0"/>
    <d v="2018-10-24T21:00:12"/>
    <d v="2018-10-10T17:00:00"/>
    <x v="2"/>
    <x v="9"/>
    <n v="1224012.000000081"/>
    <n v="20400.20000000135"/>
    <n v="142801.40000000945"/>
    <n v="1"/>
    <s v="D528154"/>
    <s v="Closed"/>
    <x v="0"/>
  </r>
  <r>
    <s v="Marianna"/>
    <s v="MARIANNA (14)"/>
    <x v="10"/>
    <x v="106"/>
    <n v="18"/>
    <x v="12"/>
    <x v="0"/>
    <d v="2018-10-24T21:03:28"/>
    <d v="2018-10-10T17:00:00"/>
    <x v="2"/>
    <x v="9"/>
    <n v="1224208.0000000075"/>
    <n v="20403.466666666791"/>
    <n v="367262.40000000224"/>
    <n v="1"/>
    <s v="D528232"/>
    <s v="Closed"/>
    <x v="0"/>
  </r>
  <r>
    <s v="Marianna"/>
    <s v="MARIANNA (14)"/>
    <x v="16"/>
    <x v="2973"/>
    <n v="1"/>
    <x v="12"/>
    <x v="0"/>
    <d v="2018-10-25T01:19:36"/>
    <d v="2018-10-10T17:00:00"/>
    <x v="2"/>
    <x v="9"/>
    <n v="1239575.9999997681"/>
    <n v="20659.599999996135"/>
    <n v="20659.599999996135"/>
    <n v="1"/>
    <s v="D526506"/>
    <s v="Closed"/>
    <x v="0"/>
  </r>
  <r>
    <s v="Marianna"/>
    <s v="MARIANNA (14)"/>
    <x v="16"/>
    <x v="2974"/>
    <n v="6"/>
    <x v="12"/>
    <x v="0"/>
    <d v="2018-10-25T01:29:06"/>
    <d v="2018-10-10T17:00:00"/>
    <x v="2"/>
    <x v="9"/>
    <n v="1240145.9999997402"/>
    <n v="20669.099999995669"/>
    <n v="124014.59999997402"/>
    <n v="1"/>
    <s v="D527478"/>
    <s v="Closed"/>
    <x v="0"/>
  </r>
  <r>
    <s v="Marianna"/>
    <s v="MARIANNA (14)"/>
    <x v="16"/>
    <x v="2975"/>
    <n v="1"/>
    <x v="12"/>
    <x v="0"/>
    <d v="2018-10-25T01:29:31"/>
    <d v="2018-10-10T17:00:00"/>
    <x v="2"/>
    <x v="9"/>
    <n v="1240170.9999999264"/>
    <n v="20669.51666666544"/>
    <n v="20669.51666666544"/>
    <n v="1"/>
    <s v="D527479"/>
    <s v="Closed"/>
    <x v="0"/>
  </r>
  <r>
    <s v="Marianna"/>
    <s v="MARIANNA (14)"/>
    <x v="16"/>
    <x v="184"/>
    <n v="135"/>
    <x v="12"/>
    <x v="0"/>
    <d v="2018-10-25T02:44:45"/>
    <d v="2018-10-10T17:00:00"/>
    <x v="2"/>
    <x v="9"/>
    <n v="1244684.9999996368"/>
    <n v="20744.749999993946"/>
    <n v="2800541.2499991828"/>
    <n v="1"/>
    <s v="D526487"/>
    <s v="Closed"/>
    <x v="0"/>
  </r>
  <r>
    <s v="Marianna"/>
    <s v="MARIANNA (14)"/>
    <x v="16"/>
    <x v="2976"/>
    <n v="110"/>
    <x v="12"/>
    <x v="0"/>
    <d v="2018-10-25T02:49:26"/>
    <d v="2018-10-10T17:00:00"/>
    <x v="2"/>
    <x v="9"/>
    <n v="1244965.9999999451"/>
    <n v="20749.433333332418"/>
    <n v="2282437.6666665659"/>
    <n v="1"/>
    <s v="D529072"/>
    <s v="Closed"/>
    <x v="0"/>
  </r>
  <r>
    <s v="Marianna"/>
    <s v="CAVERNS ROAD (11)"/>
    <x v="9"/>
    <x v="497"/>
    <n v="1153"/>
    <x v="12"/>
    <x v="0"/>
    <d v="2018-10-22T10:08:55"/>
    <d v="2018-10-10T17:00:00"/>
    <x v="2"/>
    <x v="9"/>
    <n v="1012134.9999995437"/>
    <n v="16868.916666659061"/>
    <n v="19449860.916657899"/>
    <n v="1"/>
    <s v="D526466"/>
    <s v="Closed"/>
    <x v="0"/>
  </r>
  <r>
    <s v="Marianna"/>
    <s v="CHIPOLA (15)"/>
    <x v="4"/>
    <x v="2977"/>
    <n v="2"/>
    <x v="12"/>
    <x v="0"/>
    <d v="2018-10-17T01:42:19"/>
    <d v="2018-10-10T17:00:00"/>
    <x v="2"/>
    <x v="9"/>
    <n v="549738.99999966379"/>
    <n v="9162.3166666610632"/>
    <n v="18324.633333322126"/>
    <n v="1"/>
    <s v="D527571"/>
    <s v="Closed"/>
    <x v="0"/>
  </r>
  <r>
    <s v="Marianna"/>
    <s v="ALTHA (12)"/>
    <x v="7"/>
    <x v="665"/>
    <n v="85"/>
    <x v="12"/>
    <x v="0"/>
    <d v="2018-10-23T14:42:00"/>
    <d v="2018-10-10T17:00:00"/>
    <x v="2"/>
    <x v="9"/>
    <n v="1114920.0000000419"/>
    <n v="18582.000000000698"/>
    <n v="1579470.0000000594"/>
    <n v="1"/>
    <s v="D532774_A"/>
    <s v="Closed"/>
    <x v="0"/>
  </r>
  <r>
    <s v="Marianna"/>
    <s v="ALTHA (12)"/>
    <x v="7"/>
    <x v="538"/>
    <n v="653"/>
    <x v="12"/>
    <x v="0"/>
    <d v="2018-10-23T14:42:00"/>
    <d v="2018-10-10T17:00:00"/>
    <x v="2"/>
    <x v="9"/>
    <n v="1114920.0000000419"/>
    <n v="18582.000000000698"/>
    <n v="12134046.000000456"/>
    <n v="1"/>
    <s v="D531553_A"/>
    <s v="Closed"/>
    <x v="0"/>
  </r>
  <r>
    <s v="Marianna"/>
    <s v="MARIANNA (14)"/>
    <x v="15"/>
    <x v="2978"/>
    <n v="4"/>
    <x v="12"/>
    <x v="0"/>
    <d v="2018-10-28T08:49:14"/>
    <d v="2018-10-10T17:41:48"/>
    <x v="2"/>
    <x v="9"/>
    <n v="1523245.9999999031"/>
    <n v="25387.433333331719"/>
    <n v="101549.73333332688"/>
    <n v="1"/>
    <s v="D530586_A"/>
    <s v="Closed"/>
    <x v="0"/>
  </r>
  <r>
    <s v="Marianna"/>
    <s v="ALTHA (12)"/>
    <x v="7"/>
    <x v="2979"/>
    <n v="3"/>
    <x v="2"/>
    <x v="0"/>
    <d v="2018-04-19T09:08:01"/>
    <d v="2018-04-19T08:56:00"/>
    <x v="2"/>
    <x v="3"/>
    <n v="721.0000000661239"/>
    <n v="12.016666667768732"/>
    <n v="36.050000003306195"/>
    <n v="1"/>
    <s v="D519726"/>
    <s v="Closed"/>
    <x v="0"/>
  </r>
  <r>
    <s v="Marianna"/>
    <s v="CHIPOLA (15)"/>
    <x v="0"/>
    <x v="2874"/>
    <n v="4"/>
    <x v="12"/>
    <x v="0"/>
    <d v="2018-10-21T18:21:59"/>
    <d v="2018-10-10T18:21:41"/>
    <x v="2"/>
    <x v="9"/>
    <n v="950418.00000043586"/>
    <n v="15840.300000007264"/>
    <n v="63361.200000029057"/>
    <n v="1"/>
    <s v="D528923_A"/>
    <s v="Closed"/>
    <x v="0"/>
  </r>
  <r>
    <s v="Marianna"/>
    <s v="CHIPOLA (15)"/>
    <x v="0"/>
    <x v="2874"/>
    <n v="4"/>
    <x v="12"/>
    <x v="0"/>
    <d v="2018-10-21T18:22:59"/>
    <d v="2018-10-10T18:21:41"/>
    <x v="2"/>
    <x v="9"/>
    <n v="950478.00000000279"/>
    <n v="15841.300000000047"/>
    <n v="63365.200000000186"/>
    <n v="1"/>
    <s v="D528924_A"/>
    <s v="Closed"/>
    <x v="0"/>
  </r>
  <r>
    <s v="Fernandina Beach"/>
    <s v="STEPDOWN (22)"/>
    <x v="14"/>
    <x v="478"/>
    <n v="1"/>
    <x v="1"/>
    <x v="1"/>
    <d v="2018-10-11T09:45:39"/>
    <d v="2018-10-11T08:36:00"/>
    <x v="2"/>
    <x v="9"/>
    <n v="4178.9999999804422"/>
    <n v="69.649999999674037"/>
    <n v="69.649999999674037"/>
    <n v="1"/>
    <s v="C526396"/>
    <s v="Closed"/>
    <x v="0"/>
  </r>
  <r>
    <s v="Marianna"/>
    <s v="CHIPOLA (15)"/>
    <x v="3"/>
    <x v="2980"/>
    <n v="1"/>
    <x v="12"/>
    <x v="0"/>
    <d v="2018-11-09T16:54:33"/>
    <d v="2018-10-11T16:06:00"/>
    <x v="2"/>
    <x v="9"/>
    <n v="2508513.0000001285"/>
    <n v="41808.550000002142"/>
    <n v="41808.550000002142"/>
    <n v="1"/>
    <s v="D528683"/>
    <s v="Closed"/>
    <x v="0"/>
  </r>
  <r>
    <s v="Marianna"/>
    <s v="CHIPOLA (15)"/>
    <x v="3"/>
    <x v="2981"/>
    <n v="1"/>
    <x v="12"/>
    <x v="0"/>
    <d v="2018-11-02T14:27:00"/>
    <d v="2018-10-11T17:02:00"/>
    <x v="2"/>
    <x v="9"/>
    <n v="1891499.9999998603"/>
    <n v="31524.999999997672"/>
    <n v="31524.999999997672"/>
    <n v="1"/>
    <s v="C526448"/>
    <s v="Closed"/>
    <x v="0"/>
  </r>
  <r>
    <s v="Marianna"/>
    <s v="MARIANNA (14)"/>
    <x v="16"/>
    <x v="1977"/>
    <n v="4"/>
    <x v="12"/>
    <x v="0"/>
    <d v="2018-10-26T21:16:48"/>
    <d v="2018-10-11T20:34:19"/>
    <x v="2"/>
    <x v="9"/>
    <n v="1298548.9999999059"/>
    <n v="21642.483333331766"/>
    <n v="86569.933333327062"/>
    <n v="1"/>
    <s v="D526485"/>
    <s v="Closed"/>
    <x v="0"/>
  </r>
  <r>
    <s v="Marianna"/>
    <s v="MARIANNA (14)"/>
    <x v="16"/>
    <x v="2982"/>
    <n v="6"/>
    <x v="12"/>
    <x v="0"/>
    <d v="2018-10-27T18:45:18"/>
    <d v="2018-10-11T20:40:27"/>
    <x v="2"/>
    <x v="9"/>
    <n v="1375490.9999999218"/>
    <n v="22924.849999998696"/>
    <n v="137549.09999999218"/>
    <n v="1"/>
    <s v="D526488"/>
    <s v="Closed"/>
    <x v="0"/>
  </r>
  <r>
    <s v="Marianna"/>
    <s v="MARIANNA (14)"/>
    <x v="16"/>
    <x v="2983"/>
    <n v="2"/>
    <x v="12"/>
    <x v="0"/>
    <d v="2018-10-29T16:03:17"/>
    <d v="2018-10-12T07:48:18"/>
    <x v="2"/>
    <x v="9"/>
    <n v="1498498.9999997662"/>
    <n v="24974.983333329437"/>
    <n v="49949.966666658875"/>
    <n v="1"/>
    <s v="D526513"/>
    <s v="Closed"/>
    <x v="0"/>
  </r>
  <r>
    <s v="Marianna"/>
    <s v="MARIANNA (14)"/>
    <x v="16"/>
    <x v="2984"/>
    <n v="7"/>
    <x v="12"/>
    <x v="0"/>
    <d v="2018-10-26T00:45:13"/>
    <d v="2018-10-12T07:50:53"/>
    <x v="2"/>
    <x v="9"/>
    <n v="1184059.9999999395"/>
    <n v="19734.333333332324"/>
    <n v="138140.33333332627"/>
    <n v="1"/>
    <s v="D526516"/>
    <s v="Closed"/>
    <x v="0"/>
  </r>
  <r>
    <s v="Marianna"/>
    <s v="MARIANNA (14)"/>
    <x v="16"/>
    <x v="2043"/>
    <n v="7"/>
    <x v="12"/>
    <x v="0"/>
    <d v="2018-10-26T00:49:13"/>
    <d v="2018-10-12T07:54:07"/>
    <x v="2"/>
    <x v="9"/>
    <n v="1184106.0000000056"/>
    <n v="19735.100000000093"/>
    <n v="138145.70000000065"/>
    <n v="1"/>
    <s v="D526518_B"/>
    <s v="Closed"/>
    <x v="0"/>
  </r>
  <r>
    <s v="Marianna"/>
    <s v="MARIANNA (14)"/>
    <x v="16"/>
    <x v="2624"/>
    <n v="1"/>
    <x v="12"/>
    <x v="0"/>
    <d v="2018-10-26T00:49:27"/>
    <d v="2018-10-12T07:55:05"/>
    <x v="2"/>
    <x v="9"/>
    <n v="1184062.000000407"/>
    <n v="19734.36666667345"/>
    <n v="19734.36666667345"/>
    <n v="1"/>
    <s v="D526519_B"/>
    <s v="Closed"/>
    <x v="0"/>
  </r>
  <r>
    <s v="Marianna"/>
    <s v="MARIANNA (14)"/>
    <x v="16"/>
    <x v="1862"/>
    <n v="2"/>
    <x v="12"/>
    <x v="0"/>
    <d v="2018-10-26T00:50:29"/>
    <d v="2018-10-12T07:55:55"/>
    <x v="2"/>
    <x v="9"/>
    <n v="1184074.0000000689"/>
    <n v="19734.566666667815"/>
    <n v="39469.133333335631"/>
    <n v="1"/>
    <s v="D526520_B"/>
    <s v="Closed"/>
    <x v="0"/>
  </r>
  <r>
    <s v="Marianna"/>
    <s v="MARIANNA (14)"/>
    <x v="16"/>
    <x v="1881"/>
    <n v="10"/>
    <x v="12"/>
    <x v="0"/>
    <d v="2018-10-26T00:50:13"/>
    <d v="2018-10-12T07:57:42"/>
    <x v="2"/>
    <x v="9"/>
    <n v="1183951.0000002338"/>
    <n v="19732.516666670563"/>
    <n v="197325.16666670563"/>
    <n v="1"/>
    <s v="D526522_B"/>
    <s v="Closed"/>
    <x v="0"/>
  </r>
  <r>
    <s v="Marianna"/>
    <s v="MARIANNA (14)"/>
    <x v="16"/>
    <x v="2985"/>
    <n v="1"/>
    <x v="12"/>
    <x v="0"/>
    <d v="2018-10-26T00:45:00"/>
    <d v="2018-10-12T08:01:56"/>
    <x v="2"/>
    <x v="9"/>
    <n v="1183383.9999997057"/>
    <n v="19723.066666661762"/>
    <n v="19723.066666661762"/>
    <n v="1"/>
    <s v="D526525"/>
    <s v="Closed"/>
    <x v="0"/>
  </r>
  <r>
    <s v="Marianna"/>
    <s v="MARIANNA (14)"/>
    <x v="16"/>
    <x v="2986"/>
    <n v="2"/>
    <x v="12"/>
    <x v="0"/>
    <d v="2018-10-25T15:02:00"/>
    <d v="2018-10-12T09:11:08"/>
    <x v="2"/>
    <x v="9"/>
    <n v="1144251.9999995129"/>
    <n v="19070.866666658549"/>
    <n v="38141.733333317097"/>
    <n v="1"/>
    <s v="D526582"/>
    <s v="Closed"/>
    <x v="0"/>
  </r>
  <r>
    <s v="Marianna"/>
    <s v="MARIANNA (14)"/>
    <x v="16"/>
    <x v="645"/>
    <n v="6"/>
    <x v="12"/>
    <x v="0"/>
    <d v="2018-10-25T03:01:42"/>
    <d v="2018-10-12T09:11:39"/>
    <x v="2"/>
    <x v="9"/>
    <n v="1101003.0000000028"/>
    <n v="18350.050000000047"/>
    <n v="110100.30000000028"/>
    <n v="1"/>
    <s v="D526583"/>
    <s v="Closed"/>
    <x v="0"/>
  </r>
  <r>
    <s v="Marianna"/>
    <s v="MARIANNA (14)"/>
    <x v="16"/>
    <x v="2987"/>
    <n v="1"/>
    <x v="12"/>
    <x v="0"/>
    <d v="2018-10-29T16:04:43"/>
    <d v="2018-10-12T09:12:26"/>
    <x v="2"/>
    <x v="9"/>
    <n v="1493536.9999996852"/>
    <n v="24892.283333328087"/>
    <n v="24892.283333328087"/>
    <n v="1"/>
    <s v="D526584"/>
    <s v="Closed"/>
    <x v="0"/>
  </r>
  <r>
    <s v="Marianna"/>
    <s v="MARIANNA (14)"/>
    <x v="16"/>
    <x v="2988"/>
    <n v="1"/>
    <x v="12"/>
    <x v="0"/>
    <d v="2018-10-25T03:02:47"/>
    <d v="2018-10-12T09:13:52"/>
    <x v="2"/>
    <x v="9"/>
    <n v="1100934.999999823"/>
    <n v="18348.916666663717"/>
    <n v="18348.916666663717"/>
    <n v="1"/>
    <s v="D526586"/>
    <s v="Closed"/>
    <x v="0"/>
  </r>
  <r>
    <s v="Marianna"/>
    <s v="MARIANNA (14)"/>
    <x v="16"/>
    <x v="2989"/>
    <n v="21"/>
    <x v="12"/>
    <x v="0"/>
    <d v="2018-10-25T03:03:02"/>
    <d v="2018-10-12T09:14:22"/>
    <x v="2"/>
    <x v="9"/>
    <n v="1100920.0000000885"/>
    <n v="18348.666666668141"/>
    <n v="385322.00000003097"/>
    <n v="1"/>
    <s v="D526587"/>
    <s v="Closed"/>
    <x v="0"/>
  </r>
  <r>
    <s v="Marianna"/>
    <s v="MARIANNA (14)"/>
    <x v="16"/>
    <x v="2990"/>
    <n v="1"/>
    <x v="12"/>
    <x v="0"/>
    <d v="2018-10-25T03:06:01"/>
    <d v="2018-10-12T09:15:19"/>
    <x v="2"/>
    <x v="9"/>
    <n v="1101042.0000003185"/>
    <n v="18350.700000005309"/>
    <n v="18350.700000005309"/>
    <n v="1"/>
    <s v="D526588"/>
    <s v="Closed"/>
    <x v="0"/>
  </r>
  <r>
    <s v="Marianna"/>
    <s v="MARIANNA (14)"/>
    <x v="16"/>
    <x v="112"/>
    <n v="25"/>
    <x v="12"/>
    <x v="0"/>
    <d v="2018-10-25T03:05:07"/>
    <d v="2018-10-12T09:15:50"/>
    <x v="2"/>
    <x v="9"/>
    <n v="1100956.9999999367"/>
    <n v="18349.283333332278"/>
    <n v="458732.08333330695"/>
    <n v="1"/>
    <s v="D526589"/>
    <s v="Closed"/>
    <x v="0"/>
  </r>
  <r>
    <s v="Marianna"/>
    <s v="MARIANNA (14)"/>
    <x v="16"/>
    <x v="113"/>
    <n v="17"/>
    <x v="12"/>
    <x v="0"/>
    <d v="2018-10-25T14:34:28"/>
    <d v="2018-10-12T09:16:38"/>
    <x v="2"/>
    <x v="9"/>
    <n v="1142270.000000135"/>
    <n v="19037.833333335584"/>
    <n v="323643.16666670493"/>
    <n v="1"/>
    <s v="D526590"/>
    <s v="Closed"/>
    <x v="0"/>
  </r>
  <r>
    <s v="Marianna"/>
    <s v="MARIANNA (14)"/>
    <x v="16"/>
    <x v="331"/>
    <n v="15"/>
    <x v="12"/>
    <x v="0"/>
    <d v="2018-10-25T03:07:35"/>
    <d v="2018-10-12T09:17:49"/>
    <x v="2"/>
    <x v="9"/>
    <n v="1100986.0000004293"/>
    <n v="18349.766666673822"/>
    <n v="275246.50000010733"/>
    <n v="1"/>
    <s v="D526591"/>
    <s v="Closed"/>
    <x v="0"/>
  </r>
  <r>
    <s v="Marianna"/>
    <s v="MARIANNA (14)"/>
    <x v="16"/>
    <x v="2991"/>
    <n v="1"/>
    <x v="12"/>
    <x v="0"/>
    <d v="2018-10-29T07:39:19"/>
    <d v="2018-10-12T09:18:40"/>
    <x v="2"/>
    <x v="9"/>
    <n v="1462838.9999996172"/>
    <n v="24380.64999999362"/>
    <n v="24380.64999999362"/>
    <n v="1"/>
    <s v="D526592"/>
    <s v="Closed"/>
    <x v="0"/>
  </r>
  <r>
    <s v="Marianna"/>
    <s v="MARIANNA (14)"/>
    <x v="16"/>
    <x v="168"/>
    <n v="8"/>
    <x v="12"/>
    <x v="0"/>
    <d v="2018-10-27T18:39:22"/>
    <d v="2018-10-12T09:19:14"/>
    <x v="2"/>
    <x v="9"/>
    <n v="1329608.0000001239"/>
    <n v="22160.133333335398"/>
    <n v="177281.06666668318"/>
    <n v="1"/>
    <s v="D526593"/>
    <s v="Closed"/>
    <x v="0"/>
  </r>
  <r>
    <s v="Marianna"/>
    <s v="MARIANNA (14)"/>
    <x v="16"/>
    <x v="2992"/>
    <n v="25"/>
    <x v="12"/>
    <x v="0"/>
    <d v="2018-10-27T18:39:07"/>
    <d v="2018-10-12T09:19:49"/>
    <x v="2"/>
    <x v="9"/>
    <n v="1329557.9999997513"/>
    <n v="22159.299999995856"/>
    <n v="553982.49999989639"/>
    <n v="1"/>
    <s v="D526594"/>
    <s v="Closed"/>
    <x v="0"/>
  </r>
  <r>
    <s v="Marianna"/>
    <s v="MARIANNA (14)"/>
    <x v="16"/>
    <x v="415"/>
    <n v="35"/>
    <x v="12"/>
    <x v="0"/>
    <d v="2018-10-25T14:34:49"/>
    <d v="2018-10-12T09:21:04"/>
    <x v="2"/>
    <x v="9"/>
    <n v="1142025.0000000698"/>
    <n v="19033.750000001164"/>
    <n v="666181.25000004075"/>
    <n v="1"/>
    <s v="D526595"/>
    <s v="Closed"/>
    <x v="0"/>
  </r>
  <r>
    <s v="Marianna"/>
    <s v="MARIANNA (14)"/>
    <x v="16"/>
    <x v="2993"/>
    <n v="3"/>
    <x v="12"/>
    <x v="0"/>
    <d v="2018-10-25T14:35:18"/>
    <d v="2018-10-12T09:21:43"/>
    <x v="2"/>
    <x v="9"/>
    <n v="1142015.0000002468"/>
    <n v="19033.583333337447"/>
    <n v="57100.75000001234"/>
    <n v="1"/>
    <s v="D526596"/>
    <s v="Closed"/>
    <x v="0"/>
  </r>
  <r>
    <s v="Marianna"/>
    <s v="MARIANNA (14)"/>
    <x v="16"/>
    <x v="2994"/>
    <n v="3"/>
    <x v="12"/>
    <x v="0"/>
    <d v="2018-10-27T18:49:05"/>
    <d v="2018-10-12T09:22:31"/>
    <x v="2"/>
    <x v="9"/>
    <n v="1329993.9999998314"/>
    <n v="22166.566666663857"/>
    <n v="66499.699999991572"/>
    <n v="1"/>
    <s v="D526597"/>
    <s v="Closed"/>
    <x v="0"/>
  </r>
  <r>
    <s v="Marianna"/>
    <s v="MARIANNA (14)"/>
    <x v="16"/>
    <x v="2995"/>
    <n v="14"/>
    <x v="12"/>
    <x v="0"/>
    <d v="2018-10-27T18:48:39"/>
    <d v="2018-10-12T09:23:59"/>
    <x v="2"/>
    <x v="9"/>
    <n v="1329880.0000002142"/>
    <n v="22164.666666670237"/>
    <n v="310305.33333338331"/>
    <n v="1"/>
    <s v="D526598"/>
    <s v="Closed"/>
    <x v="0"/>
  </r>
  <r>
    <s v="Marianna"/>
    <s v="MARIANNA (14)"/>
    <x v="16"/>
    <x v="2996"/>
    <n v="3"/>
    <x v="12"/>
    <x v="0"/>
    <d v="2018-10-29T16:03:55"/>
    <d v="2018-10-12T09:24:34"/>
    <x v="2"/>
    <x v="9"/>
    <n v="1492760.9999999637"/>
    <n v="24879.349999999395"/>
    <n v="74638.049999998184"/>
    <n v="1"/>
    <s v="D526599"/>
    <s v="Closed"/>
    <x v="0"/>
  </r>
  <r>
    <s v="Marianna"/>
    <s v="BLOUNTSTOWN (18)"/>
    <x v="17"/>
    <x v="2997"/>
    <n v="1"/>
    <x v="12"/>
    <x v="0"/>
    <d v="2018-10-29T21:02:57"/>
    <d v="2018-10-12T09:24:34"/>
    <x v="2"/>
    <x v="9"/>
    <n v="1510702.9999998165"/>
    <n v="25178.383333330275"/>
    <n v="25178.383333330275"/>
    <n v="1"/>
    <s v="D530558"/>
    <s v="Closed"/>
    <x v="0"/>
  </r>
  <r>
    <s v="Marianna"/>
    <s v="MARIANNA (14)"/>
    <x v="16"/>
    <x v="2998"/>
    <n v="1"/>
    <x v="12"/>
    <x v="0"/>
    <d v="2018-10-29T11:21:29"/>
    <d v="2018-10-12T09:25:22"/>
    <x v="2"/>
    <x v="9"/>
    <n v="1475766.9999998063"/>
    <n v="24596.116666663438"/>
    <n v="24596.116666663438"/>
    <n v="1"/>
    <s v="D526601"/>
    <s v="Closed"/>
    <x v="0"/>
  </r>
  <r>
    <s v="Marianna"/>
    <s v="MARIANNA (14)"/>
    <x v="16"/>
    <x v="2999"/>
    <n v="1"/>
    <x v="12"/>
    <x v="0"/>
    <d v="2018-10-26T01:03:25"/>
    <d v="2018-10-12T09:26:36"/>
    <x v="2"/>
    <x v="9"/>
    <n v="1179408.9999996359"/>
    <n v="19656.816666660598"/>
    <n v="19656.816666660598"/>
    <n v="1"/>
    <s v="D526603"/>
    <s v="Closed"/>
    <x v="0"/>
  </r>
  <r>
    <s v="Marianna"/>
    <s v="MARIANNA (14)"/>
    <x v="16"/>
    <x v="3000"/>
    <n v="6"/>
    <x v="12"/>
    <x v="0"/>
    <d v="2018-10-26T01:03:40"/>
    <d v="2018-10-12T09:27:12"/>
    <x v="2"/>
    <x v="9"/>
    <n v="1179388.0000003846"/>
    <n v="19656.466666673077"/>
    <n v="117938.80000003846"/>
    <n v="1"/>
    <s v="D526604"/>
    <s v="Closed"/>
    <x v="0"/>
  </r>
  <r>
    <s v="Marianna"/>
    <s v="MARIANNA (14)"/>
    <x v="16"/>
    <x v="1319"/>
    <n v="1"/>
    <x v="12"/>
    <x v="0"/>
    <d v="2018-10-26T01:03:52"/>
    <d v="2018-10-12T09:27:53"/>
    <x v="2"/>
    <x v="9"/>
    <n v="1179358.999999892"/>
    <n v="19655.983333331533"/>
    <n v="19655.983333331533"/>
    <n v="1"/>
    <s v="D526605"/>
    <s v="Closed"/>
    <x v="0"/>
  </r>
  <r>
    <s v="Marianna"/>
    <s v="CHIPOLA (15)"/>
    <x v="0"/>
    <x v="3001"/>
    <n v="3"/>
    <x v="12"/>
    <x v="0"/>
    <d v="2018-10-26T07:31:00"/>
    <d v="2018-10-12T09:27:53"/>
    <x v="2"/>
    <x v="9"/>
    <n v="1202587.0000001276"/>
    <n v="20043.116666668793"/>
    <n v="60129.35000000638"/>
    <n v="1"/>
    <s v="D530062_A"/>
    <s v="Closed"/>
    <x v="0"/>
  </r>
  <r>
    <s v="Marianna"/>
    <s v="MARIANNA (14)"/>
    <x v="5"/>
    <x v="3002"/>
    <n v="8"/>
    <x v="12"/>
    <x v="0"/>
    <d v="2018-10-27T17:47:29"/>
    <d v="2018-10-12T10:15:51"/>
    <x v="2"/>
    <x v="9"/>
    <n v="1323097.9999996489"/>
    <n v="22051.633333327482"/>
    <n v="176413.06666661985"/>
    <n v="1"/>
    <s v="D526617"/>
    <s v="Closed"/>
    <x v="0"/>
  </r>
  <r>
    <s v="Marianna"/>
    <s v="MARIANNA (14)"/>
    <x v="5"/>
    <x v="3003"/>
    <n v="23"/>
    <x v="12"/>
    <x v="0"/>
    <d v="2018-10-25T23:51:21"/>
    <d v="2018-10-12T10:16:34"/>
    <x v="2"/>
    <x v="9"/>
    <n v="1172086.9999998249"/>
    <n v="19534.783333330415"/>
    <n v="449300.01666659955"/>
    <n v="1"/>
    <s v="D526618"/>
    <s v="Closed"/>
    <x v="0"/>
  </r>
  <r>
    <s v="Marianna"/>
    <s v="MARIANNA (14)"/>
    <x v="5"/>
    <x v="3004"/>
    <n v="4"/>
    <x v="12"/>
    <x v="0"/>
    <d v="2018-10-25T23:53:42"/>
    <d v="2018-10-12T10:20:03"/>
    <x v="2"/>
    <x v="9"/>
    <n v="1172019.0000002738"/>
    <n v="19533.650000004563"/>
    <n v="78134.600000018254"/>
    <n v="1"/>
    <s v="D526621"/>
    <s v="Closed"/>
    <x v="0"/>
  </r>
  <r>
    <s v="Marianna"/>
    <s v="MARIANNA (14)"/>
    <x v="5"/>
    <x v="3005"/>
    <n v="1"/>
    <x v="12"/>
    <x v="0"/>
    <d v="2018-10-27T17:50:58"/>
    <d v="2018-10-12T10:27:57"/>
    <x v="2"/>
    <x v="9"/>
    <n v="1322581.000000122"/>
    <n v="22043.0166666687"/>
    <n v="22043.0166666687"/>
    <n v="1"/>
    <s v="D526626"/>
    <s v="Closed"/>
    <x v="0"/>
  </r>
  <r>
    <s v="Marianna"/>
    <s v="MARIANNA (14)"/>
    <x v="5"/>
    <x v="3006"/>
    <n v="2"/>
    <x v="12"/>
    <x v="0"/>
    <d v="2018-10-27T17:51:43"/>
    <d v="2018-10-12T10:30:28"/>
    <x v="2"/>
    <x v="9"/>
    <n v="1322474.9999998603"/>
    <n v="22041.249999997672"/>
    <n v="44082.499999995343"/>
    <n v="1"/>
    <s v="D526629"/>
    <s v="Closed"/>
    <x v="0"/>
  </r>
  <r>
    <s v="Marianna"/>
    <s v="MARIANNA (14)"/>
    <x v="5"/>
    <x v="2541"/>
    <n v="1"/>
    <x v="12"/>
    <x v="0"/>
    <d v="2018-10-25T23:56:51"/>
    <d v="2018-10-12T10:31:01"/>
    <x v="2"/>
    <x v="9"/>
    <n v="1171550.0000000233"/>
    <n v="19525.833333333721"/>
    <n v="19525.833333333721"/>
    <n v="1"/>
    <s v="D526630"/>
    <s v="Closed"/>
    <x v="0"/>
  </r>
  <r>
    <s v="Marianna"/>
    <s v="MARIANNA (14)"/>
    <x v="5"/>
    <x v="729"/>
    <n v="11"/>
    <x v="12"/>
    <x v="0"/>
    <d v="2018-10-29T09:26:08"/>
    <d v="2018-10-13T07:43:20"/>
    <x v="2"/>
    <x v="9"/>
    <n v="1388567.9999997374"/>
    <n v="23142.799999995623"/>
    <n v="254570.79999995185"/>
    <n v="1"/>
    <s v="D526689"/>
    <s v="Closed"/>
    <x v="0"/>
  </r>
  <r>
    <s v="Marianna"/>
    <s v="MARIANNA (14)"/>
    <x v="5"/>
    <x v="3007"/>
    <n v="7"/>
    <x v="12"/>
    <x v="0"/>
    <d v="2018-10-27T17:55:44"/>
    <d v="2018-10-13T07:51:27"/>
    <x v="2"/>
    <x v="9"/>
    <n v="1245857.0000001462"/>
    <n v="20764.28333333577"/>
    <n v="145349.98333335039"/>
    <n v="1"/>
    <s v="D526693"/>
    <s v="Closed"/>
    <x v="0"/>
  </r>
  <r>
    <s v="Marianna"/>
    <s v="MARIANNA (14)"/>
    <x v="5"/>
    <x v="3008"/>
    <n v="2"/>
    <x v="12"/>
    <x v="0"/>
    <d v="2018-11-10T09:27:23"/>
    <d v="2018-10-13T10:27:00"/>
    <x v="2"/>
    <x v="9"/>
    <n v="2415622.9999999283"/>
    <n v="40260.383333332138"/>
    <n v="80520.766666664276"/>
    <n v="1"/>
    <s v="D526810"/>
    <s v="Closed"/>
    <x v="0"/>
  </r>
  <r>
    <s v="Marianna"/>
    <s v="MARIANNA (14)"/>
    <x v="5"/>
    <x v="3009"/>
    <n v="1"/>
    <x v="12"/>
    <x v="0"/>
    <d v="2018-10-27T17:54:27"/>
    <d v="2018-10-13T20:40:59"/>
    <x v="2"/>
    <x v="9"/>
    <n v="1199608.0000002868"/>
    <n v="19993.466666671447"/>
    <n v="19993.466666671447"/>
    <n v="1"/>
    <s v="D526735"/>
    <s v="Closed"/>
    <x v="0"/>
  </r>
  <r>
    <s v="Marianna"/>
    <s v="MARIANNA (14)"/>
    <x v="5"/>
    <x v="3010"/>
    <n v="1"/>
    <x v="12"/>
    <x v="0"/>
    <d v="2018-10-27T17:54:09"/>
    <d v="2018-10-13T20:42:27"/>
    <x v="2"/>
    <x v="9"/>
    <n v="1199502.0000000251"/>
    <n v="19991.700000000419"/>
    <n v="19991.700000000419"/>
    <n v="1"/>
    <s v="D526736"/>
    <s v="Closed"/>
    <x v="0"/>
  </r>
  <r>
    <s v="Marianna"/>
    <s v="MARIANNA (14)"/>
    <x v="5"/>
    <x v="345"/>
    <n v="1"/>
    <x v="12"/>
    <x v="0"/>
    <d v="2018-10-27T17:53:46"/>
    <d v="2018-10-13T20:43:43"/>
    <x v="2"/>
    <x v="9"/>
    <n v="1199403.0000001425"/>
    <n v="19990.050000002375"/>
    <n v="19990.050000002375"/>
    <n v="1"/>
    <s v="D526737"/>
    <s v="Closed"/>
    <x v="0"/>
  </r>
  <r>
    <s v="Marianna"/>
    <s v="MARIANNA (14)"/>
    <x v="5"/>
    <x v="349"/>
    <n v="1"/>
    <x v="12"/>
    <x v="0"/>
    <d v="2018-10-27T17:53:13"/>
    <d v="2018-10-13T20:45:03"/>
    <x v="2"/>
    <x v="9"/>
    <n v="1199289.9999995017"/>
    <n v="19988.166666658362"/>
    <n v="19988.166666658362"/>
    <n v="1"/>
    <s v="D526738"/>
    <s v="Closed"/>
    <x v="0"/>
  </r>
  <r>
    <s v="Marianna"/>
    <s v="CHIPOLA (15)"/>
    <x v="0"/>
    <x v="2308"/>
    <n v="3"/>
    <x v="12"/>
    <x v="0"/>
    <d v="2018-10-28T22:08:06"/>
    <d v="2018-10-13T21:19:32"/>
    <x v="2"/>
    <x v="9"/>
    <n v="1298914.0000003623"/>
    <n v="21648.566666672705"/>
    <n v="64945.700000018114"/>
    <n v="1"/>
    <s v="D530660"/>
    <s v="Closed"/>
    <x v="0"/>
  </r>
  <r>
    <s v="Marianna"/>
    <s v="MARIANNA (14)"/>
    <x v="5"/>
    <x v="1693"/>
    <n v="2"/>
    <x v="12"/>
    <x v="0"/>
    <d v="2018-10-28T21:55:37"/>
    <d v="2018-10-13T21:23:56"/>
    <x v="2"/>
    <x v="9"/>
    <n v="1297900.9999999311"/>
    <n v="21631.683333332185"/>
    <n v="43263.366666664369"/>
    <n v="1"/>
    <s v="D526745"/>
    <s v="Closed"/>
    <x v="0"/>
  </r>
  <r>
    <s v="Marianna"/>
    <s v="MARIANNA (14)"/>
    <x v="5"/>
    <x v="3011"/>
    <n v="2"/>
    <x v="12"/>
    <x v="0"/>
    <d v="2018-10-29T07:35:28"/>
    <d v="2018-10-13T21:38:55"/>
    <x v="2"/>
    <x v="9"/>
    <n v="1331792.9999998072"/>
    <n v="22196.549999996787"/>
    <n v="44393.099999993574"/>
    <n v="1"/>
    <s v="D526748"/>
    <s v="Closed"/>
    <x v="0"/>
  </r>
  <r>
    <s v="Marianna"/>
    <s v="MARIANNA (14)"/>
    <x v="5"/>
    <x v="3012"/>
    <n v="4"/>
    <x v="12"/>
    <x v="0"/>
    <d v="2018-10-29T07:35:50"/>
    <d v="2018-10-13T21:39:36"/>
    <x v="2"/>
    <x v="9"/>
    <n v="1331774.0000003949"/>
    <n v="22196.233333339915"/>
    <n v="88784.933333359659"/>
    <n v="1"/>
    <s v="D526749"/>
    <s v="Closed"/>
    <x v="0"/>
  </r>
  <r>
    <s v="Marianna"/>
    <s v="MARIANNA (14)"/>
    <x v="5"/>
    <x v="3013"/>
    <n v="1"/>
    <x v="12"/>
    <x v="0"/>
    <d v="2018-10-29T07:34:16"/>
    <d v="2018-10-13T21:41:24"/>
    <x v="2"/>
    <x v="9"/>
    <n v="1331572.0000003232"/>
    <n v="22192.866666672053"/>
    <n v="22192.866666672053"/>
    <n v="1"/>
    <s v="D526750"/>
    <s v="Closed"/>
    <x v="0"/>
  </r>
  <r>
    <s v="Marianna"/>
    <s v="MARIANNA (14)"/>
    <x v="5"/>
    <x v="1290"/>
    <n v="4"/>
    <x v="12"/>
    <x v="0"/>
    <d v="2018-10-29T07:34:26"/>
    <d v="2018-10-13T21:42:16"/>
    <x v="2"/>
    <x v="9"/>
    <n v="1331529.9999999348"/>
    <n v="22192.16666666558"/>
    <n v="88768.66666666232"/>
    <n v="1"/>
    <s v="D526751"/>
    <s v="Closed"/>
    <x v="0"/>
  </r>
  <r>
    <s v="Marianna"/>
    <s v="MARIANNA (14)"/>
    <x v="5"/>
    <x v="3014"/>
    <n v="2"/>
    <x v="12"/>
    <x v="0"/>
    <d v="2018-10-29T07:34:36"/>
    <d v="2018-10-13T21:43:04"/>
    <x v="2"/>
    <x v="9"/>
    <n v="1331491.9999998529"/>
    <n v="22191.533333330881"/>
    <n v="44383.066666661762"/>
    <n v="1"/>
    <s v="D526752"/>
    <s v="Closed"/>
    <x v="0"/>
  </r>
  <r>
    <s v="Marianna"/>
    <s v="MARIANNA (14)"/>
    <x v="5"/>
    <x v="3015"/>
    <n v="1"/>
    <x v="12"/>
    <x v="0"/>
    <d v="2018-10-29T07:34:47"/>
    <d v="2018-10-13T21:43:44"/>
    <x v="2"/>
    <x v="9"/>
    <n v="1331462.9999999888"/>
    <n v="22191.049999999814"/>
    <n v="22191.049999999814"/>
    <n v="1"/>
    <s v="D526753"/>
    <s v="Closed"/>
    <x v="0"/>
  </r>
  <r>
    <s v="Marianna"/>
    <s v="MARIANNA (14)"/>
    <x v="5"/>
    <x v="3016"/>
    <n v="1"/>
    <x v="12"/>
    <x v="0"/>
    <d v="2018-10-29T07:34:57"/>
    <d v="2018-10-13T21:44:49"/>
    <x v="2"/>
    <x v="9"/>
    <n v="1331408.0000003334"/>
    <n v="22190.13333333889"/>
    <n v="22190.13333333889"/>
    <n v="1"/>
    <s v="D526754"/>
    <s v="Closed"/>
    <x v="0"/>
  </r>
  <r>
    <s v="Marianna"/>
    <s v="MARIANNA (14)"/>
    <x v="5"/>
    <x v="3017"/>
    <n v="1"/>
    <x v="12"/>
    <x v="0"/>
    <d v="2018-10-28T18:44:48"/>
    <d v="2018-10-13T22:27:59"/>
    <x v="2"/>
    <x v="9"/>
    <n v="1282608.9999997057"/>
    <n v="21376.816666661762"/>
    <n v="21376.816666661762"/>
    <n v="1"/>
    <s v="D526771"/>
    <s v="Closed"/>
    <x v="0"/>
  </r>
  <r>
    <s v="Marianna"/>
    <s v="MARIANNA (14)"/>
    <x v="5"/>
    <x v="2490"/>
    <n v="2"/>
    <x v="12"/>
    <x v="0"/>
    <d v="2018-10-28T18:44:17"/>
    <d v="2018-10-13T22:28:46"/>
    <x v="2"/>
    <x v="9"/>
    <n v="1282530.9999997029"/>
    <n v="21375.516666661715"/>
    <n v="42751.03333332343"/>
    <n v="1"/>
    <s v="D526772"/>
    <s v="Closed"/>
    <x v="0"/>
  </r>
  <r>
    <s v="Marianna"/>
    <s v="MARIANNA (14)"/>
    <x v="5"/>
    <x v="3018"/>
    <n v="2"/>
    <x v="12"/>
    <x v="0"/>
    <d v="2018-10-28T18:45:41"/>
    <d v="2018-10-13T22:29:44"/>
    <x v="2"/>
    <x v="9"/>
    <n v="1282557.0000001229"/>
    <n v="21375.950000002049"/>
    <n v="42751.900000004098"/>
    <n v="1"/>
    <s v="D526773"/>
    <s v="Closed"/>
    <x v="0"/>
  </r>
  <r>
    <s v="Marianna"/>
    <s v="MARIANNA (14)"/>
    <x v="5"/>
    <x v="3019"/>
    <n v="5"/>
    <x v="12"/>
    <x v="0"/>
    <d v="2018-10-28T18:47:40"/>
    <d v="2018-10-13T22:30:43"/>
    <x v="2"/>
    <x v="9"/>
    <n v="1282617.0000003185"/>
    <n v="21376.950000005309"/>
    <n v="106884.75000002654"/>
    <n v="1"/>
    <s v="D526774"/>
    <s v="Closed"/>
    <x v="0"/>
  </r>
  <r>
    <s v="Marianna"/>
    <s v="MARIANNA (14)"/>
    <x v="5"/>
    <x v="3020"/>
    <n v="1"/>
    <x v="12"/>
    <x v="0"/>
    <d v="2018-10-28T18:51:53"/>
    <d v="2018-10-13T22:31:27"/>
    <x v="2"/>
    <x v="9"/>
    <n v="1282825.999999512"/>
    <n v="21380.4333333252"/>
    <n v="21380.4333333252"/>
    <n v="1"/>
    <s v="D526775"/>
    <s v="Closed"/>
    <x v="0"/>
  </r>
  <r>
    <s v="Marianna"/>
    <s v="MARIANNA (14)"/>
    <x v="5"/>
    <x v="3021"/>
    <n v="5"/>
    <x v="12"/>
    <x v="0"/>
    <d v="2018-10-28T18:52:06"/>
    <d v="2018-10-13T22:32:14"/>
    <x v="2"/>
    <x v="9"/>
    <n v="1282792.0000003651"/>
    <n v="21379.866666672751"/>
    <n v="106899.33333336376"/>
    <n v="1"/>
    <s v="D526776"/>
    <s v="Closed"/>
    <x v="0"/>
  </r>
  <r>
    <s v="Marianna"/>
    <s v="MARIANNA (14)"/>
    <x v="5"/>
    <x v="770"/>
    <n v="5"/>
    <x v="12"/>
    <x v="0"/>
    <d v="2018-10-28T18:52:48"/>
    <d v="2018-10-13T22:33:40"/>
    <x v="2"/>
    <x v="9"/>
    <n v="1282748.0000001378"/>
    <n v="21379.133333335631"/>
    <n v="106895.66666667815"/>
    <n v="1"/>
    <s v="D526778"/>
    <s v="Closed"/>
    <x v="0"/>
  </r>
  <r>
    <s v="Marianna"/>
    <s v="MARIANNA (14)"/>
    <x v="5"/>
    <x v="3022"/>
    <n v="2"/>
    <x v="12"/>
    <x v="0"/>
    <d v="2018-10-28T18:44:35"/>
    <d v="2018-10-13T22:34:34"/>
    <x v="2"/>
    <x v="9"/>
    <n v="1282200.9999998845"/>
    <n v="21370.016666664742"/>
    <n v="42740.033333329484"/>
    <n v="1"/>
    <s v="D526779"/>
    <s v="Closed"/>
    <x v="0"/>
  </r>
  <r>
    <s v="Marianna"/>
    <s v="MARIANNA (14)"/>
    <x v="5"/>
    <x v="3023"/>
    <n v="4"/>
    <x v="12"/>
    <x v="0"/>
    <d v="2018-10-28T21:57:42"/>
    <d v="2018-10-13T22:39:32"/>
    <x v="2"/>
    <x v="9"/>
    <n v="1293490.0000004098"/>
    <n v="21558.166666673496"/>
    <n v="86232.666666693985"/>
    <n v="1"/>
    <s v="D526783"/>
    <s v="Closed"/>
    <x v="0"/>
  </r>
  <r>
    <s v="Marianna"/>
    <s v="MARIANNA (14)"/>
    <x v="5"/>
    <x v="3024"/>
    <n v="1"/>
    <x v="12"/>
    <x v="0"/>
    <d v="2018-10-28T21:58:06"/>
    <d v="2018-10-13T22:40:49"/>
    <x v="2"/>
    <x v="9"/>
    <n v="1293436.9999999646"/>
    <n v="21557.283333332743"/>
    <n v="21557.283333332743"/>
    <n v="1"/>
    <s v="D526784"/>
    <s v="Closed"/>
    <x v="0"/>
  </r>
  <r>
    <s v="Marianna"/>
    <s v="MARIANNA (14)"/>
    <x v="5"/>
    <x v="1204"/>
    <n v="2"/>
    <x v="12"/>
    <x v="0"/>
    <d v="2018-10-30T06:10:14"/>
    <d v="2018-10-13T22:48:49"/>
    <x v="2"/>
    <x v="9"/>
    <n v="1408885.000000312"/>
    <n v="23481.416666671867"/>
    <n v="46962.833333343733"/>
    <n v="1"/>
    <s v="D526793"/>
    <s v="Closed"/>
    <x v="0"/>
  </r>
  <r>
    <s v="Marianna"/>
    <s v="MARIANNA (14)"/>
    <x v="5"/>
    <x v="3025"/>
    <n v="1"/>
    <x v="12"/>
    <x v="0"/>
    <d v="2018-10-26T08:24:33"/>
    <d v="2018-10-13T23:20:06"/>
    <x v="2"/>
    <x v="9"/>
    <n v="1069467.0000001788"/>
    <n v="17824.45000000298"/>
    <n v="17824.45000000298"/>
    <n v="1"/>
    <s v="D526816"/>
    <s v="Closed"/>
    <x v="0"/>
  </r>
  <r>
    <s v="Marianna"/>
    <s v="MARIANNA (14)"/>
    <x v="5"/>
    <x v="3026"/>
    <n v="1"/>
    <x v="12"/>
    <x v="0"/>
    <d v="2018-11-08T07:29:52"/>
    <d v="2018-10-13T23:29:00"/>
    <x v="2"/>
    <x v="9"/>
    <n v="2188851.9999997923"/>
    <n v="36480.866666663205"/>
    <n v="36480.866666663205"/>
    <n v="1"/>
    <s v="D526821"/>
    <s v="Closed"/>
    <x v="0"/>
  </r>
  <r>
    <s v="Marianna"/>
    <s v="MARIANNA (14)"/>
    <x v="5"/>
    <x v="1594"/>
    <n v="3"/>
    <x v="12"/>
    <x v="0"/>
    <d v="2018-11-02T15:02:01"/>
    <d v="2018-10-13T23:59:47"/>
    <x v="2"/>
    <x v="9"/>
    <n v="1695733.999999892"/>
    <n v="28262.233333331533"/>
    <n v="84786.699999994598"/>
    <n v="1"/>
    <s v="D526844"/>
    <s v="Closed"/>
    <x v="0"/>
  </r>
  <r>
    <s v="Marianna"/>
    <s v="MARIANNA (14)"/>
    <x v="5"/>
    <x v="3027"/>
    <n v="16"/>
    <x v="12"/>
    <x v="0"/>
    <d v="2018-10-29T19:52:34"/>
    <d v="2018-10-14T00:03:44"/>
    <x v="2"/>
    <x v="9"/>
    <n v="1367330.0000001211"/>
    <n v="22788.833333335351"/>
    <n v="364621.33333336562"/>
    <n v="1"/>
    <s v="D526848"/>
    <s v="Closed"/>
    <x v="0"/>
  </r>
  <r>
    <s v="Marianna"/>
    <s v="MARIANNA (14)"/>
    <x v="5"/>
    <x v="3028"/>
    <n v="1"/>
    <x v="12"/>
    <x v="0"/>
    <d v="2018-10-29T19:53:15"/>
    <d v="2018-10-14T00:07:31"/>
    <x v="2"/>
    <x v="9"/>
    <n v="1367144.0000000177"/>
    <n v="22785.733333333628"/>
    <n v="22785.733333333628"/>
    <n v="1"/>
    <s v="D526853"/>
    <s v="Closed"/>
    <x v="0"/>
  </r>
  <r>
    <s v="Marianna"/>
    <s v="MARIANNA (14)"/>
    <x v="5"/>
    <x v="2749"/>
    <n v="3"/>
    <x v="12"/>
    <x v="0"/>
    <d v="2018-11-01T16:08:24"/>
    <d v="2018-10-14T00:23:38"/>
    <x v="2"/>
    <x v="9"/>
    <n v="1611885.9999998705"/>
    <n v="26864.766666664509"/>
    <n v="80594.299999993527"/>
    <n v="1"/>
    <s v="D526864_A"/>
    <s v="Closed"/>
    <x v="0"/>
  </r>
  <r>
    <s v="Marianna"/>
    <s v="MARIANNA (14)"/>
    <x v="5"/>
    <x v="2750"/>
    <n v="1"/>
    <x v="12"/>
    <x v="0"/>
    <d v="2018-11-01T16:09:00"/>
    <d v="2018-10-14T00:24:24"/>
    <x v="2"/>
    <x v="9"/>
    <n v="1611876.0000000475"/>
    <n v="26864.600000000792"/>
    <n v="26864.600000000792"/>
    <n v="1"/>
    <s v="D526865_A"/>
    <s v="Closed"/>
    <x v="0"/>
  </r>
  <r>
    <s v="Marianna"/>
    <s v="MARIANNA (14)"/>
    <x v="5"/>
    <x v="1206"/>
    <n v="3"/>
    <x v="12"/>
    <x v="0"/>
    <d v="2018-10-29T21:41:10"/>
    <d v="2018-10-14T00:30:21"/>
    <x v="2"/>
    <x v="9"/>
    <n v="1372249.0000002086"/>
    <n v="22870.816666670144"/>
    <n v="68612.450000010431"/>
    <n v="1"/>
    <s v="D526872"/>
    <s v="Closed"/>
    <x v="0"/>
  </r>
  <r>
    <s v="Marianna"/>
    <s v="MARIANNA (14)"/>
    <x v="5"/>
    <x v="2823"/>
    <n v="1"/>
    <x v="12"/>
    <x v="0"/>
    <d v="2018-11-03T10:53:38"/>
    <d v="2018-10-14T00:33:39"/>
    <x v="2"/>
    <x v="9"/>
    <n v="1765199.000000325"/>
    <n v="29419.983333338751"/>
    <n v="29419.983333338751"/>
    <n v="1"/>
    <s v="D526875_A"/>
    <s v="Closed"/>
    <x v="0"/>
  </r>
  <r>
    <s v="Marianna"/>
    <s v="CHIPOLA (15)"/>
    <x v="1"/>
    <x v="3029"/>
    <n v="2"/>
    <x v="12"/>
    <x v="0"/>
    <d v="2018-10-28T06:41:48"/>
    <d v="2018-10-14T01:41:53"/>
    <x v="2"/>
    <x v="9"/>
    <n v="1227594.9999996694"/>
    <n v="20459.916666661156"/>
    <n v="40919.833333322313"/>
    <n v="1"/>
    <s v="D526879"/>
    <s v="Closed"/>
    <x v="0"/>
  </r>
  <r>
    <s v="Marianna"/>
    <s v="CHIPOLA (15)"/>
    <x v="1"/>
    <x v="3030"/>
    <n v="7"/>
    <x v="12"/>
    <x v="0"/>
    <d v="2018-10-28T06:41:31"/>
    <d v="2018-10-14T01:42:39"/>
    <x v="2"/>
    <x v="9"/>
    <n v="1227532.0000000298"/>
    <n v="20458.866666667163"/>
    <n v="143212.06666667014"/>
    <n v="1"/>
    <s v="D526880"/>
    <s v="Closed"/>
    <x v="0"/>
  </r>
  <r>
    <s v="Marianna"/>
    <s v="CHIPOLA (15)"/>
    <x v="4"/>
    <x v="3031"/>
    <n v="6"/>
    <x v="12"/>
    <x v="0"/>
    <d v="2018-10-30T10:17:06"/>
    <d v="2018-10-14T06:47:09"/>
    <x v="2"/>
    <x v="9"/>
    <n v="1394997.0000001369"/>
    <n v="23249.950000002282"/>
    <n v="139499.70000001369"/>
    <n v="1"/>
    <s v="D526943"/>
    <s v="Closed"/>
    <x v="0"/>
  </r>
  <r>
    <s v="Marianna"/>
    <s v="CHIPOLA (15)"/>
    <x v="4"/>
    <x v="3032"/>
    <n v="5"/>
    <x v="12"/>
    <x v="0"/>
    <d v="2018-10-30T10:18:41"/>
    <d v="2018-10-14T06:48:26"/>
    <x v="2"/>
    <x v="9"/>
    <n v="1395014.9999999441"/>
    <n v="23250.249999999069"/>
    <n v="116251.24999999534"/>
    <n v="1"/>
    <s v="D526944"/>
    <s v="Closed"/>
    <x v="0"/>
  </r>
  <r>
    <s v="Marianna"/>
    <s v="CHIPOLA (15)"/>
    <x v="4"/>
    <x v="3033"/>
    <n v="3"/>
    <x v="12"/>
    <x v="0"/>
    <d v="2018-10-31T17:46:59"/>
    <d v="2018-10-14T07:03:26"/>
    <x v="2"/>
    <x v="9"/>
    <n v="1507412.9999995697"/>
    <n v="25123.549999992829"/>
    <n v="75370.649999978486"/>
    <n v="1"/>
    <s v="D526945_A"/>
    <s v="Closed"/>
    <x v="0"/>
  </r>
  <r>
    <s v="Marianna"/>
    <s v="CHIPOLA (15)"/>
    <x v="4"/>
    <x v="3033"/>
    <n v="3"/>
    <x v="12"/>
    <x v="0"/>
    <d v="2018-10-31T17:46:49"/>
    <d v="2018-10-14T07:03:26"/>
    <x v="2"/>
    <x v="9"/>
    <n v="1507402.9999997467"/>
    <n v="25123.383333329111"/>
    <n v="75370.149999987334"/>
    <n v="1"/>
    <s v="D526945_B"/>
    <s v="Closed"/>
    <x v="0"/>
  </r>
  <r>
    <s v="Marianna"/>
    <s v="CHIPOLA (15)"/>
    <x v="4"/>
    <x v="2371"/>
    <n v="14"/>
    <x v="12"/>
    <x v="0"/>
    <d v="2018-11-01T16:30:30"/>
    <d v="2018-10-14T07:04:42"/>
    <x v="2"/>
    <x v="9"/>
    <n v="1589148.0000003939"/>
    <n v="26485.800000006566"/>
    <n v="370801.20000009192"/>
    <n v="1"/>
    <s v="D526946_A"/>
    <s v="Closed"/>
    <x v="0"/>
  </r>
  <r>
    <s v="Marianna"/>
    <s v="CHIPOLA (15)"/>
    <x v="4"/>
    <x v="3034"/>
    <n v="1"/>
    <x v="12"/>
    <x v="0"/>
    <d v="2018-10-30T10:19:33"/>
    <d v="2018-10-14T07:05:33"/>
    <x v="2"/>
    <x v="9"/>
    <n v="1394039.9999995949"/>
    <n v="23233.999999993248"/>
    <n v="23233.999999993248"/>
    <n v="1"/>
    <s v="D526947"/>
    <s v="Closed"/>
    <x v="0"/>
  </r>
  <r>
    <s v="Marianna"/>
    <s v="CHIPOLA (15)"/>
    <x v="4"/>
    <x v="2730"/>
    <n v="3"/>
    <x v="12"/>
    <x v="0"/>
    <d v="2018-11-02T19:47:36"/>
    <d v="2018-10-14T07:08:05"/>
    <x v="2"/>
    <x v="9"/>
    <n v="1687170.9999997867"/>
    <n v="28119.516666663112"/>
    <n v="84358.549999989336"/>
    <n v="1"/>
    <s v="D526948_A"/>
    <s v="Closed"/>
    <x v="0"/>
  </r>
  <r>
    <s v="Marianna"/>
    <s v="CHIPOLA (15)"/>
    <x v="4"/>
    <x v="3035"/>
    <n v="2"/>
    <x v="12"/>
    <x v="0"/>
    <d v="2018-11-01T16:31:08"/>
    <d v="2018-10-14T07:09:03"/>
    <x v="2"/>
    <x v="9"/>
    <n v="1588925.0000004424"/>
    <n v="26482.083333340706"/>
    <n v="52964.166666681413"/>
    <n v="1"/>
    <s v="D526949_A"/>
    <s v="Closed"/>
    <x v="0"/>
  </r>
  <r>
    <s v="Marianna"/>
    <s v="CHIPOLA (15)"/>
    <x v="4"/>
    <x v="3035"/>
    <n v="2"/>
    <x v="12"/>
    <x v="0"/>
    <d v="2018-11-01T16:31:03"/>
    <d v="2018-10-14T07:09:03"/>
    <x v="2"/>
    <x v="9"/>
    <n v="1588920.0000005309"/>
    <n v="26482.000000008848"/>
    <n v="52964.000000017695"/>
    <n v="1"/>
    <s v="D526949_B"/>
    <s v="Closed"/>
    <x v="0"/>
  </r>
  <r>
    <s v="Marianna"/>
    <s v="CHIPOLA (15)"/>
    <x v="4"/>
    <x v="3036"/>
    <n v="2"/>
    <x v="12"/>
    <x v="0"/>
    <d v="2018-11-01T16:31:22"/>
    <d v="2018-10-14T07:09:55"/>
    <x v="2"/>
    <x v="9"/>
    <n v="1588887.0000003604"/>
    <n v="26481.450000006007"/>
    <n v="52962.900000012014"/>
    <n v="1"/>
    <s v="D526950_A"/>
    <s v="Closed"/>
    <x v="0"/>
  </r>
  <r>
    <s v="Marianna"/>
    <s v="CHIPOLA (15)"/>
    <x v="4"/>
    <x v="3036"/>
    <n v="2"/>
    <x v="12"/>
    <x v="0"/>
    <d v="2018-11-01T16:31:13"/>
    <d v="2018-10-14T07:09:55"/>
    <x v="2"/>
    <x v="9"/>
    <n v="1588878.0000001425"/>
    <n v="26481.300000002375"/>
    <n v="52962.60000000475"/>
    <n v="1"/>
    <s v="D526950_B"/>
    <s v="Closed"/>
    <x v="0"/>
  </r>
  <r>
    <s v="Marianna"/>
    <s v="CHIPOLA (15)"/>
    <x v="3"/>
    <x v="1374"/>
    <n v="6"/>
    <x v="12"/>
    <x v="0"/>
    <d v="2018-11-02T08:23:44"/>
    <d v="2018-10-14T07:09:55"/>
    <x v="2"/>
    <x v="9"/>
    <n v="1646028.9999999572"/>
    <n v="27433.816666665953"/>
    <n v="164602.89999999572"/>
    <n v="1"/>
    <s v="D531699"/>
    <s v="Closed"/>
    <x v="0"/>
  </r>
  <r>
    <s v="Marianna"/>
    <s v="CHIPOLA (15)"/>
    <x v="3"/>
    <x v="2491"/>
    <n v="3"/>
    <x v="12"/>
    <x v="0"/>
    <d v="2018-11-02T08:26:00"/>
    <d v="2018-10-14T07:09:55"/>
    <x v="2"/>
    <x v="9"/>
    <n v="1646165.0000003166"/>
    <n v="27436.083333338611"/>
    <n v="82308.250000015832"/>
    <n v="1"/>
    <s v="D531701"/>
    <s v="Closed"/>
    <x v="0"/>
  </r>
  <r>
    <s v="Marianna"/>
    <s v="CHIPOLA (15)"/>
    <x v="4"/>
    <x v="1727"/>
    <n v="13"/>
    <x v="12"/>
    <x v="0"/>
    <d v="2018-11-02T15:30:34"/>
    <d v="2018-10-14T07:11:34"/>
    <x v="2"/>
    <x v="9"/>
    <n v="1671540.0000001537"/>
    <n v="27859.000000002561"/>
    <n v="362167.00000003329"/>
    <n v="1"/>
    <s v="D526951_A"/>
    <s v="Closed"/>
    <x v="0"/>
  </r>
  <r>
    <s v="Marianna"/>
    <s v="CHIPOLA (15)"/>
    <x v="4"/>
    <x v="3037"/>
    <n v="1"/>
    <x v="12"/>
    <x v="0"/>
    <d v="2018-11-01T16:30:48"/>
    <d v="2018-10-14T07:12:55"/>
    <x v="2"/>
    <x v="9"/>
    <n v="1588672.9999999981"/>
    <n v="26477.883333333302"/>
    <n v="26477.883333333302"/>
    <n v="1"/>
    <s v="D526952_A"/>
    <s v="Closed"/>
    <x v="0"/>
  </r>
  <r>
    <s v="Marianna"/>
    <s v="CHIPOLA (15)"/>
    <x v="4"/>
    <x v="2398"/>
    <n v="1"/>
    <x v="12"/>
    <x v="0"/>
    <d v="2018-11-02T15:31:00"/>
    <d v="2018-10-14T07:13:36"/>
    <x v="2"/>
    <x v="9"/>
    <n v="1671443.999999715"/>
    <n v="27857.39999999525"/>
    <n v="27857.39999999525"/>
    <n v="1"/>
    <s v="D526953_A"/>
    <s v="Closed"/>
    <x v="0"/>
  </r>
  <r>
    <s v="Marianna"/>
    <s v="CHIPOLA (15)"/>
    <x v="4"/>
    <x v="3038"/>
    <n v="4"/>
    <x v="12"/>
    <x v="0"/>
    <d v="2018-11-02T15:31:22"/>
    <d v="2018-10-14T07:17:50"/>
    <x v="2"/>
    <x v="9"/>
    <n v="1671212.0000001742"/>
    <n v="27853.533333336236"/>
    <n v="111414.13333334494"/>
    <n v="1"/>
    <s v="D526956_A"/>
    <s v="Closed"/>
    <x v="0"/>
  </r>
  <r>
    <s v="Marianna"/>
    <s v="MARIANNA (14)"/>
    <x v="15"/>
    <x v="3039"/>
    <n v="3"/>
    <x v="12"/>
    <x v="0"/>
    <d v="2018-10-26T21:18:53"/>
    <d v="2018-10-14T08:58:20"/>
    <x v="2"/>
    <x v="9"/>
    <n v="1081233.0000003101"/>
    <n v="18020.550000005169"/>
    <n v="54061.650000015507"/>
    <n v="1"/>
    <s v="D526973"/>
    <s v="Closed"/>
    <x v="0"/>
  </r>
  <r>
    <s v="Marianna"/>
    <s v="MARIANNA (14)"/>
    <x v="15"/>
    <x v="3040"/>
    <n v="4"/>
    <x v="12"/>
    <x v="0"/>
    <d v="2018-10-26T21:19:34"/>
    <d v="2018-10-14T08:58:20"/>
    <x v="2"/>
    <x v="9"/>
    <n v="1081273.9999998361"/>
    <n v="18021.233333330601"/>
    <n v="72084.933333322406"/>
    <n v="1"/>
    <s v="D527180"/>
    <s v="Closed"/>
    <x v="0"/>
  </r>
  <r>
    <s v="Marianna"/>
    <s v="MARIANNA (14)"/>
    <x v="15"/>
    <x v="3041"/>
    <n v="1"/>
    <x v="12"/>
    <x v="0"/>
    <d v="2018-10-26T21:19:04"/>
    <d v="2018-10-14T08:59:01"/>
    <x v="2"/>
    <x v="9"/>
    <n v="1081203.0000002123"/>
    <n v="18020.050000003539"/>
    <n v="18020.050000003539"/>
    <n v="1"/>
    <s v="D526975"/>
    <s v="Closed"/>
    <x v="0"/>
  </r>
  <r>
    <s v="Fernandina Beach"/>
    <s v="STEPDOWN (22)"/>
    <x v="24"/>
    <x v="3042"/>
    <n v="1"/>
    <x v="5"/>
    <x v="0"/>
    <d v="2018-10-14T13:13:00"/>
    <d v="2018-10-14T12:36:00"/>
    <x v="2"/>
    <x v="9"/>
    <n v="2219.9999996926636"/>
    <n v="36.999999994877726"/>
    <n v="36.999999994877726"/>
    <n v="1"/>
    <s v="C526985"/>
    <s v="Closed"/>
    <x v="0"/>
  </r>
  <r>
    <s v="Marianna"/>
    <s v="CHIPOLA (15)"/>
    <x v="3"/>
    <x v="3043"/>
    <n v="1"/>
    <x v="2"/>
    <x v="0"/>
    <d v="2018-04-23T17:18:51"/>
    <d v="2018-04-23T16:17:00"/>
    <x v="2"/>
    <x v="3"/>
    <n v="3710.9999999636784"/>
    <n v="61.84999999939464"/>
    <n v="61.84999999939464"/>
    <n v="1"/>
    <s v="D519799"/>
    <s v="Closed"/>
    <x v="0"/>
  </r>
  <r>
    <s v="Marianna"/>
    <s v="CHIPOLA (15)"/>
    <x v="1"/>
    <x v="470"/>
    <n v="1"/>
    <x v="2"/>
    <x v="0"/>
    <d v="2018-04-30T10:17:57"/>
    <d v="2018-04-30T09:37:19"/>
    <x v="2"/>
    <x v="3"/>
    <n v="2438.0000003613532"/>
    <n v="40.633333339355886"/>
    <n v="40.633333339355886"/>
    <n v="1"/>
    <s v="C519884"/>
    <s v="Closed"/>
    <x v="0"/>
  </r>
  <r>
    <s v="Marianna"/>
    <s v="CAVERNS ROAD (11)"/>
    <x v="27"/>
    <x v="1207"/>
    <n v="44"/>
    <x v="12"/>
    <x v="0"/>
    <d v="2018-10-22T19:16:49"/>
    <d v="2018-10-14T20:43:32"/>
    <x v="2"/>
    <x v="9"/>
    <n v="685997.00000016019"/>
    <n v="11433.283333336003"/>
    <n v="503064.46666678414"/>
    <n v="1"/>
    <s v="D526465"/>
    <s v="Closed"/>
    <x v="0"/>
  </r>
  <r>
    <s v="Marianna"/>
    <s v="CAVERNS ROAD (11)"/>
    <x v="26"/>
    <x v="1539"/>
    <n v="3"/>
    <x v="12"/>
    <x v="0"/>
    <d v="2018-10-21T07:45:12"/>
    <d v="2018-10-14T21:51:50"/>
    <x v="2"/>
    <x v="9"/>
    <n v="554001.99999979232"/>
    <n v="9233.3666666632053"/>
    <n v="27700.099999989616"/>
    <n v="1"/>
    <s v="D527008_A"/>
    <s v="Closed"/>
    <x v="0"/>
  </r>
  <r>
    <s v="Marianna"/>
    <s v="CAVERNS ROAD (11)"/>
    <x v="26"/>
    <x v="784"/>
    <n v="3"/>
    <x v="12"/>
    <x v="0"/>
    <d v="2018-10-21T07:45:12"/>
    <d v="2018-10-14T21:52:51"/>
    <x v="2"/>
    <x v="9"/>
    <n v="553940.99999999162"/>
    <n v="9232.3499999998603"/>
    <n v="27697.049999999581"/>
    <n v="1"/>
    <s v="D527009_A"/>
    <s v="Closed"/>
    <x v="0"/>
  </r>
  <r>
    <s v="Marianna"/>
    <s v="CAVERNS ROAD (11)"/>
    <x v="26"/>
    <x v="3044"/>
    <n v="3"/>
    <x v="12"/>
    <x v="0"/>
    <d v="2018-10-21T07:45:12"/>
    <d v="2018-10-15T00:15:45"/>
    <x v="2"/>
    <x v="9"/>
    <n v="545366.99999982957"/>
    <n v="9089.4499999971595"/>
    <n v="27268.349999991478"/>
    <n v="1"/>
    <s v="D527011_A"/>
    <s v="Closed"/>
    <x v="0"/>
  </r>
  <r>
    <s v="Marianna"/>
    <s v="CAVERNS ROAD (11)"/>
    <x v="26"/>
    <x v="3045"/>
    <n v="1"/>
    <x v="12"/>
    <x v="0"/>
    <d v="2018-10-21T07:45:12"/>
    <d v="2018-10-15T00:44:12"/>
    <x v="2"/>
    <x v="9"/>
    <n v="543659.99999998603"/>
    <n v="9060.9999999997672"/>
    <n v="9060.9999999997672"/>
    <n v="1"/>
    <s v="D527012_A"/>
    <s v="Closed"/>
    <x v="0"/>
  </r>
  <r>
    <s v="Marianna"/>
    <s v="CAVERNS ROAD (11)"/>
    <x v="26"/>
    <x v="3046"/>
    <n v="52"/>
    <x v="12"/>
    <x v="0"/>
    <d v="2018-10-21T07:45:20"/>
    <d v="2018-10-15T00:44:12"/>
    <x v="2"/>
    <x v="9"/>
    <n v="543667.9999999702"/>
    <n v="9061.1333333328366"/>
    <n v="471178.9333333075"/>
    <n v="1"/>
    <s v="D528832"/>
    <s v="Closed"/>
    <x v="0"/>
  </r>
  <r>
    <s v="Marianna"/>
    <s v="CAVERNS ROAD (11)"/>
    <x v="26"/>
    <x v="3047"/>
    <n v="6"/>
    <x v="12"/>
    <x v="0"/>
    <d v="2018-10-21T07:45:12"/>
    <d v="2018-10-15T02:02:27"/>
    <x v="2"/>
    <x v="9"/>
    <n v="538965.00000008382"/>
    <n v="8982.750000001397"/>
    <n v="53896.500000008382"/>
    <n v="1"/>
    <s v="D527016_A"/>
    <s v="Closed"/>
    <x v="0"/>
  </r>
  <r>
    <s v="Marianna"/>
    <s v="MARIANNA (14)"/>
    <x v="15"/>
    <x v="2978"/>
    <n v="4"/>
    <x v="12"/>
    <x v="0"/>
    <d v="2018-10-28T08:49:02"/>
    <d v="2018-10-15T15:21:36"/>
    <x v="2"/>
    <x v="9"/>
    <n v="1099646.0000002524"/>
    <n v="18327.43333333754"/>
    <n v="73309.733333350159"/>
    <n v="1"/>
    <s v="D530586_B"/>
    <s v="Closed"/>
    <x v="0"/>
  </r>
  <r>
    <s v="Marianna"/>
    <s v="MARIANNA (14)"/>
    <x v="15"/>
    <x v="3048"/>
    <n v="1"/>
    <x v="12"/>
    <x v="0"/>
    <d v="2018-10-16T09:45:13"/>
    <d v="2018-10-15T15:21:36"/>
    <x v="2"/>
    <x v="9"/>
    <n v="66216.999999945983"/>
    <n v="1103.6166666657664"/>
    <n v="1103.6166666657664"/>
    <n v="1"/>
    <s v="D527230_B"/>
    <s v="Closed"/>
    <x v="0"/>
  </r>
  <r>
    <s v="Marianna"/>
    <s v="MARIANNA (14)"/>
    <x v="29"/>
    <x v="890"/>
    <n v="23"/>
    <x v="12"/>
    <x v="0"/>
    <d v="2018-10-19T19:09:06"/>
    <d v="2018-10-15T15:21:36"/>
    <x v="2"/>
    <x v="9"/>
    <n v="359249.9999998603"/>
    <n v="5987.4999999976717"/>
    <n v="137712.49999994645"/>
    <n v="1"/>
    <s v="D528521"/>
    <s v="Closed"/>
    <x v="0"/>
  </r>
  <r>
    <s v="Marianna"/>
    <s v="MARIANNA (14)"/>
    <x v="15"/>
    <x v="353"/>
    <n v="6"/>
    <x v="12"/>
    <x v="0"/>
    <d v="2018-10-15T15:32:29"/>
    <d v="2018-10-15T15:21:36"/>
    <x v="2"/>
    <x v="9"/>
    <n v="652.99999988637865"/>
    <n v="10.883333331439644"/>
    <n v="65.299999988637865"/>
    <n v="1"/>
    <s v="D531916_B"/>
    <s v="Closed"/>
    <x v="0"/>
  </r>
  <r>
    <s v="Marianna"/>
    <s v="MARIANNA (14)"/>
    <x v="15"/>
    <x v="3049"/>
    <n v="2"/>
    <x v="12"/>
    <x v="0"/>
    <d v="2018-10-15T15:34:00"/>
    <d v="2018-10-15T15:21:36"/>
    <x v="2"/>
    <x v="9"/>
    <n v="743.99999978486449"/>
    <n v="12.399999996414408"/>
    <n v="24.799999992828816"/>
    <n v="1"/>
    <s v="D527711_B"/>
    <s v="Closed"/>
    <x v="0"/>
  </r>
  <r>
    <s v="Marianna"/>
    <s v="MARIANNA (14)"/>
    <x v="15"/>
    <x v="3050"/>
    <n v="2"/>
    <x v="12"/>
    <x v="0"/>
    <d v="2018-10-24T21:05:20"/>
    <d v="2018-10-15T15:21:36"/>
    <x v="2"/>
    <x v="9"/>
    <n v="798224.00000004563"/>
    <n v="13303.733333334094"/>
    <n v="26607.466666668188"/>
    <n v="1"/>
    <s v="D527208_B"/>
    <s v="Closed"/>
    <x v="0"/>
  </r>
  <r>
    <s v="Marianna"/>
    <s v="MARIANNA (14)"/>
    <x v="15"/>
    <x v="3051"/>
    <n v="2"/>
    <x v="12"/>
    <x v="0"/>
    <d v="2018-10-16T09:59:41"/>
    <d v="2018-10-15T15:21:36"/>
    <x v="2"/>
    <x v="9"/>
    <n v="67084.999999799766"/>
    <n v="1118.0833333299961"/>
    <n v="2236.1666666599922"/>
    <n v="1"/>
    <s v="D527247_B"/>
    <s v="Closed"/>
    <x v="0"/>
  </r>
  <r>
    <s v="Marianna"/>
    <s v="MARIANNA (14)"/>
    <x v="15"/>
    <x v="3052"/>
    <n v="2"/>
    <x v="12"/>
    <x v="0"/>
    <d v="2018-10-16T09:38:30"/>
    <d v="2018-10-15T15:21:36"/>
    <x v="2"/>
    <x v="9"/>
    <n v="65814.000000036322"/>
    <n v="1096.9000000006054"/>
    <n v="2193.8000000012107"/>
    <n v="1"/>
    <s v="D527211_B"/>
    <s v="Closed"/>
    <x v="0"/>
  </r>
  <r>
    <s v="Marianna"/>
    <s v="MARIANNA (14)"/>
    <x v="15"/>
    <x v="3053"/>
    <n v="1"/>
    <x v="12"/>
    <x v="0"/>
    <d v="2018-10-16T09:35:35"/>
    <d v="2018-10-15T15:21:36"/>
    <x v="2"/>
    <x v="9"/>
    <n v="65638.999999989755"/>
    <n v="1093.9833333331626"/>
    <n v="1093.9833333331626"/>
    <n v="1"/>
    <s v="D527209_B"/>
    <s v="Closed"/>
    <x v="0"/>
  </r>
  <r>
    <s v="Marianna"/>
    <s v="MARIANNA (14)"/>
    <x v="15"/>
    <x v="3054"/>
    <n v="1"/>
    <x v="12"/>
    <x v="0"/>
    <d v="2018-10-28T19:54:01"/>
    <d v="2018-10-15T15:32:29"/>
    <x v="2"/>
    <x v="9"/>
    <n v="1138892.0000000624"/>
    <n v="18981.533333334373"/>
    <n v="18981.533333334373"/>
    <n v="1"/>
    <s v="D526977"/>
    <s v="Closed"/>
    <x v="0"/>
  </r>
  <r>
    <s v="Marianna"/>
    <s v="MARIANNA (14)"/>
    <x v="15"/>
    <x v="2449"/>
    <n v="86"/>
    <x v="12"/>
    <x v="0"/>
    <d v="2018-10-16T11:24:08"/>
    <d v="2018-10-15T15:32:29"/>
    <x v="2"/>
    <x v="9"/>
    <n v="71499.000000022352"/>
    <n v="1191.6500000003725"/>
    <n v="102481.90000003204"/>
    <n v="1"/>
    <s v="D527341"/>
    <s v="Closed"/>
    <x v="0"/>
  </r>
  <r>
    <s v="Marianna"/>
    <s v="MARIANNA (14)"/>
    <x v="15"/>
    <x v="2266"/>
    <n v="2"/>
    <x v="12"/>
    <x v="0"/>
    <d v="2018-10-28T11:07:46"/>
    <d v="2018-10-15T15:32:29"/>
    <x v="2"/>
    <x v="9"/>
    <n v="1107316.9999999227"/>
    <n v="18455.283333332045"/>
    <n v="36910.56666666409"/>
    <n v="1"/>
    <s v="D526978"/>
    <s v="Closed"/>
    <x v="0"/>
  </r>
  <r>
    <s v="Marianna"/>
    <s v="MARIANNA (14)"/>
    <x v="15"/>
    <x v="3055"/>
    <n v="3"/>
    <x v="12"/>
    <x v="0"/>
    <d v="2018-10-28T11:06:43"/>
    <d v="2018-10-15T15:32:29"/>
    <x v="2"/>
    <x v="9"/>
    <n v="1107254.0000002831"/>
    <n v="18454.233333338052"/>
    <n v="55362.700000014156"/>
    <n v="1"/>
    <s v="D526976"/>
    <s v="Closed"/>
    <x v="0"/>
  </r>
  <r>
    <s v="Marianna"/>
    <s v="MARIANNA (14)"/>
    <x v="15"/>
    <x v="3056"/>
    <n v="219"/>
    <x v="12"/>
    <x v="0"/>
    <d v="2018-10-17T21:51:29"/>
    <d v="2018-10-15T15:32:29"/>
    <x v="2"/>
    <x v="9"/>
    <n v="195539.99999994412"/>
    <n v="3258.9999999990687"/>
    <n v="713720.99999979604"/>
    <n v="1"/>
    <s v="D527421"/>
    <s v="Closed"/>
    <x v="0"/>
  </r>
  <r>
    <s v="Marianna"/>
    <s v="MARIANNA (14)"/>
    <x v="15"/>
    <x v="1289"/>
    <n v="8"/>
    <x v="12"/>
    <x v="0"/>
    <d v="2018-10-26T21:17:52"/>
    <d v="2018-10-15T15:32:29"/>
    <x v="2"/>
    <x v="9"/>
    <n v="971122.99999992829"/>
    <n v="16185.383333332138"/>
    <n v="129483.06666665711"/>
    <n v="1"/>
    <s v="D527376"/>
    <s v="Closed"/>
    <x v="0"/>
  </r>
  <r>
    <s v="Marianna"/>
    <s v="MARIANNA (14)"/>
    <x v="15"/>
    <x v="3057"/>
    <n v="193"/>
    <x v="12"/>
    <x v="0"/>
    <d v="2018-10-20T20:42:00"/>
    <d v="2018-10-15T15:34:00"/>
    <x v="2"/>
    <x v="9"/>
    <n v="450480.00000051688"/>
    <n v="7508.0000000086147"/>
    <n v="1449044.0000016626"/>
    <n v="1"/>
    <s v="D527065"/>
    <s v="Closed"/>
    <x v="0"/>
  </r>
  <r>
    <s v="Marianna"/>
    <s v="MARIANNA (14)"/>
    <x v="15"/>
    <x v="3058"/>
    <n v="1"/>
    <x v="12"/>
    <x v="0"/>
    <d v="2018-10-28T19:56:04"/>
    <d v="2018-10-15T15:38:00"/>
    <x v="2"/>
    <x v="9"/>
    <n v="1138683.9999998454"/>
    <n v="18978.06666666409"/>
    <n v="18978.06666666409"/>
    <n v="1"/>
    <s v="D527066"/>
    <s v="Closed"/>
    <x v="0"/>
  </r>
  <r>
    <s v="Marianna"/>
    <s v="MARIANNA (14)"/>
    <x v="15"/>
    <x v="3059"/>
    <n v="7"/>
    <x v="12"/>
    <x v="0"/>
    <d v="2018-10-17T05:01:17"/>
    <d v="2018-10-15T15:43:00"/>
    <x v="2"/>
    <x v="9"/>
    <n v="134296.99999974109"/>
    <n v="2238.2833333290182"/>
    <n v="15667.983333303127"/>
    <n v="1"/>
    <s v="D527070"/>
    <s v="Closed"/>
    <x v="0"/>
  </r>
  <r>
    <s v="Marianna"/>
    <s v="MARIANNA (14)"/>
    <x v="15"/>
    <x v="3060"/>
    <n v="4"/>
    <x v="12"/>
    <x v="0"/>
    <d v="2018-10-17T04:58:03"/>
    <d v="2018-10-15T21:12:00"/>
    <x v="2"/>
    <x v="9"/>
    <n v="114363.00000005867"/>
    <n v="1906.0500000009779"/>
    <n v="7624.2000000039116"/>
    <n v="1"/>
    <s v="D527097"/>
    <s v="Closed"/>
    <x v="0"/>
  </r>
  <r>
    <s v="Marianna"/>
    <s v="MARIANNA (14)"/>
    <x v="16"/>
    <x v="2360"/>
    <n v="8"/>
    <x v="12"/>
    <x v="0"/>
    <d v="2018-10-27T22:19:28"/>
    <d v="2018-10-15T21:26:13"/>
    <x v="2"/>
    <x v="9"/>
    <n v="1039995.0000000419"/>
    <n v="17333.250000000698"/>
    <n v="138666.00000000559"/>
    <n v="1"/>
    <s v="D527099_B"/>
    <s v="Closed"/>
    <x v="0"/>
  </r>
  <r>
    <s v="Marianna"/>
    <s v="MARIANNA (14)"/>
    <x v="5"/>
    <x v="211"/>
    <n v="9"/>
    <x v="2"/>
    <x v="0"/>
    <d v="2018-05-03T11:47:20"/>
    <d v="2018-05-03T11:25:00"/>
    <x v="2"/>
    <x v="4"/>
    <n v="1340.0000001769513"/>
    <n v="22.333333336282521"/>
    <n v="201.00000002654269"/>
    <n v="1"/>
    <s v="D519949"/>
    <s v="Closed"/>
    <x v="0"/>
  </r>
  <r>
    <s v="Marianna"/>
    <s v="MARIANNA (14)"/>
    <x v="15"/>
    <x v="3061"/>
    <n v="1"/>
    <x v="12"/>
    <x v="0"/>
    <d v="2018-10-28T19:52:23"/>
    <d v="2018-10-16T07:57:00"/>
    <x v="2"/>
    <x v="9"/>
    <n v="1079722.9999999981"/>
    <n v="17995.383333333302"/>
    <n v="17995.383333333302"/>
    <n v="1"/>
    <s v="D527184"/>
    <s v="Closed"/>
    <x v="0"/>
  </r>
  <r>
    <s v="Marianna"/>
    <s v="MARIANNA (14)"/>
    <x v="15"/>
    <x v="3062"/>
    <n v="2"/>
    <x v="12"/>
    <x v="0"/>
    <d v="2018-10-28T19:52:48"/>
    <d v="2018-10-16T07:58:00"/>
    <x v="2"/>
    <x v="9"/>
    <n v="1079687.9999999888"/>
    <n v="17994.799999999814"/>
    <n v="35989.599999999627"/>
    <n v="1"/>
    <s v="D527187"/>
    <s v="Closed"/>
    <x v="0"/>
  </r>
  <r>
    <s v="Marianna"/>
    <s v="MARIANNA (14)"/>
    <x v="15"/>
    <x v="3063"/>
    <n v="2"/>
    <x v="12"/>
    <x v="0"/>
    <d v="2018-10-28T19:53:10"/>
    <d v="2018-10-16T07:59:00"/>
    <x v="2"/>
    <x v="9"/>
    <n v="1079649.9999999069"/>
    <n v="17994.166666665114"/>
    <n v="35988.333333330229"/>
    <n v="1"/>
    <s v="D527190"/>
    <s v="Closed"/>
    <x v="0"/>
  </r>
  <r>
    <s v="Marianna"/>
    <s v="MARIANNA (14)"/>
    <x v="15"/>
    <x v="3064"/>
    <n v="2"/>
    <x v="12"/>
    <x v="0"/>
    <d v="2018-10-28T19:55:13"/>
    <d v="2018-10-16T08:00:00"/>
    <x v="2"/>
    <x v="9"/>
    <n v="1079712.9999995464"/>
    <n v="17995.216666659107"/>
    <n v="35990.433333318215"/>
    <n v="1"/>
    <s v="D527194"/>
    <s v="Closed"/>
    <x v="0"/>
  </r>
  <r>
    <s v="Marianna"/>
    <s v="MARIANNA (14)"/>
    <x v="15"/>
    <x v="3065"/>
    <n v="4"/>
    <x v="12"/>
    <x v="0"/>
    <d v="2018-10-28T11:08:11"/>
    <d v="2018-10-16T08:00:00"/>
    <x v="2"/>
    <x v="9"/>
    <n v="1048090.9999997355"/>
    <n v="17468.183333328925"/>
    <n v="69872.7333333157"/>
    <n v="1"/>
    <s v="D527192"/>
    <s v="Closed"/>
    <x v="0"/>
  </r>
  <r>
    <s v="Marianna"/>
    <s v="MARIANNA (14)"/>
    <x v="15"/>
    <x v="3066"/>
    <n v="1"/>
    <x v="12"/>
    <x v="0"/>
    <d v="2018-10-28T19:53:39"/>
    <d v="2018-10-16T08:00:00"/>
    <x v="2"/>
    <x v="9"/>
    <n v="1079618.9999995753"/>
    <n v="17993.649999992922"/>
    <n v="17993.649999992922"/>
    <n v="1"/>
    <s v="D527191"/>
    <s v="Closed"/>
    <x v="0"/>
  </r>
  <r>
    <s v="Marianna"/>
    <s v="MARIANNA (14)"/>
    <x v="15"/>
    <x v="3067"/>
    <n v="5"/>
    <x v="12"/>
    <x v="0"/>
    <d v="2018-10-28T19:55:31"/>
    <d v="2018-10-16T08:03:00"/>
    <x v="2"/>
    <x v="9"/>
    <n v="1079551.0000000242"/>
    <n v="17992.51666666707"/>
    <n v="89962.583333335351"/>
    <n v="1"/>
    <s v="D527197"/>
    <s v="Closed"/>
    <x v="0"/>
  </r>
  <r>
    <s v="Marianna"/>
    <s v="MARIANNA (14)"/>
    <x v="15"/>
    <x v="3068"/>
    <n v="3"/>
    <x v="12"/>
    <x v="0"/>
    <d v="2018-10-28T21:28:43"/>
    <d v="2018-10-16T08:04:00"/>
    <x v="2"/>
    <x v="9"/>
    <n v="1085083.0000000773"/>
    <n v="18084.716666667955"/>
    <n v="54254.150000003865"/>
    <n v="1"/>
    <s v="D527198"/>
    <s v="Closed"/>
    <x v="0"/>
  </r>
  <r>
    <s v="Marianna"/>
    <s v="MARIANNA (14)"/>
    <x v="15"/>
    <x v="128"/>
    <n v="1"/>
    <x v="12"/>
    <x v="0"/>
    <d v="2018-10-28T19:54:23"/>
    <d v="2018-10-16T08:07:00"/>
    <x v="2"/>
    <x v="9"/>
    <n v="1079243.0000003194"/>
    <n v="17987.383333338657"/>
    <n v="17987.383333338657"/>
    <n v="1"/>
    <s v="D527200"/>
    <s v="Closed"/>
    <x v="0"/>
  </r>
  <r>
    <s v="Marianna"/>
    <s v="MARIANNA (14)"/>
    <x v="15"/>
    <x v="3069"/>
    <n v="2"/>
    <x v="12"/>
    <x v="0"/>
    <d v="2018-10-28T19:54:48"/>
    <d v="2018-10-16T08:08:00"/>
    <x v="2"/>
    <x v="9"/>
    <n v="1079208.0000003101"/>
    <n v="17986.800000005169"/>
    <n v="35973.600000010338"/>
    <n v="1"/>
    <s v="D527202"/>
    <s v="Closed"/>
    <x v="0"/>
  </r>
  <r>
    <s v="Marianna"/>
    <s v="MARIANNA (14)"/>
    <x v="15"/>
    <x v="3070"/>
    <n v="3"/>
    <x v="12"/>
    <x v="0"/>
    <d v="2018-10-28T21:28:01"/>
    <d v="2018-10-16T08:08:58"/>
    <x v="2"/>
    <x v="9"/>
    <n v="1084742.9999998072"/>
    <n v="18079.049999996787"/>
    <n v="54237.149999990361"/>
    <n v="1"/>
    <s v="D527203"/>
    <s v="Closed"/>
    <x v="0"/>
  </r>
  <r>
    <s v="Marianna"/>
    <s v="MARIANNA (14)"/>
    <x v="15"/>
    <x v="3071"/>
    <n v="2"/>
    <x v="12"/>
    <x v="0"/>
    <d v="2018-10-16T09:15:11"/>
    <d v="2018-10-16T08:09:00"/>
    <x v="2"/>
    <x v="9"/>
    <n v="3970.9999997634441"/>
    <n v="66.183333329390734"/>
    <n v="132.36666665878147"/>
    <n v="1"/>
    <s v="D527206"/>
    <s v="Closed"/>
    <x v="0"/>
  </r>
  <r>
    <s v="Marianna"/>
    <s v="MARIANNA (14)"/>
    <x v="15"/>
    <x v="3050"/>
    <n v="2"/>
    <x v="12"/>
    <x v="0"/>
    <d v="2018-10-24T21:05:29"/>
    <d v="2018-10-16T08:11:26"/>
    <x v="2"/>
    <x v="9"/>
    <n v="737642.99999994691"/>
    <n v="12294.049999999115"/>
    <n v="24588.09999999823"/>
    <n v="1"/>
    <s v="D527208_A"/>
    <s v="Closed"/>
    <x v="0"/>
  </r>
  <r>
    <s v="Marianna"/>
    <s v="MARIANNA (14)"/>
    <x v="15"/>
    <x v="3053"/>
    <n v="1"/>
    <x v="12"/>
    <x v="0"/>
    <d v="2018-10-16T09:35:56"/>
    <d v="2018-10-16T08:11:49"/>
    <x v="2"/>
    <x v="9"/>
    <n v="5046.9999998342246"/>
    <n v="84.116666663903743"/>
    <n v="84.116666663903743"/>
    <n v="1"/>
    <s v="D527209_A"/>
    <s v="Closed"/>
    <x v="0"/>
  </r>
  <r>
    <s v="Marianna"/>
    <s v="MARIANNA (14)"/>
    <x v="15"/>
    <x v="3052"/>
    <n v="2"/>
    <x v="12"/>
    <x v="0"/>
    <d v="2018-10-16T09:38:58"/>
    <d v="2018-10-16T08:12:44"/>
    <x v="2"/>
    <x v="9"/>
    <n v="5173.9999999757856"/>
    <n v="86.23333333292976"/>
    <n v="172.46666666585952"/>
    <n v="1"/>
    <s v="D527211_A"/>
    <s v="Closed"/>
    <x v="0"/>
  </r>
  <r>
    <s v="Marianna"/>
    <s v="MARIANNA (14)"/>
    <x v="15"/>
    <x v="101"/>
    <n v="9"/>
    <x v="12"/>
    <x v="0"/>
    <d v="2018-10-23T20:20:31"/>
    <d v="2018-10-16T08:13:00"/>
    <x v="2"/>
    <x v="9"/>
    <n v="648450.99999981467"/>
    <n v="10807.516666663578"/>
    <n v="97267.6499999722"/>
    <n v="1"/>
    <s v="D527214"/>
    <s v="Closed"/>
    <x v="0"/>
  </r>
  <r>
    <s v="Marianna"/>
    <s v="MARIANNA (14)"/>
    <x v="15"/>
    <x v="3072"/>
    <n v="1"/>
    <x v="12"/>
    <x v="0"/>
    <d v="2018-10-28T19:56:43"/>
    <d v="2018-10-16T08:18:00"/>
    <x v="2"/>
    <x v="9"/>
    <n v="1078723.0000000913"/>
    <n v="17978.716666668188"/>
    <n v="17978.716666668188"/>
    <n v="1"/>
    <s v="D527228"/>
    <s v="Closed"/>
    <x v="0"/>
  </r>
  <r>
    <s v="Marianna"/>
    <s v="MARIANNA (14)"/>
    <x v="15"/>
    <x v="3048"/>
    <n v="1"/>
    <x v="12"/>
    <x v="0"/>
    <d v="2018-10-16T09:45:24"/>
    <d v="2018-10-16T08:19:17"/>
    <x v="2"/>
    <x v="9"/>
    <n v="5167.0000002253801"/>
    <n v="86.116666670423001"/>
    <n v="86.116666670423001"/>
    <n v="1"/>
    <s v="D527230_A"/>
    <s v="Closed"/>
    <x v="0"/>
  </r>
  <r>
    <s v="Marianna"/>
    <s v="MARIANNA (14)"/>
    <x v="15"/>
    <x v="316"/>
    <n v="3"/>
    <x v="12"/>
    <x v="0"/>
    <d v="2018-10-23T20:21:26"/>
    <d v="2018-10-16T08:22:00"/>
    <x v="2"/>
    <x v="9"/>
    <n v="647965.99999959581"/>
    <n v="10799.433333326597"/>
    <n v="32398.29999997979"/>
    <n v="1"/>
    <s v="D527250"/>
    <s v="Closed"/>
    <x v="0"/>
  </r>
  <r>
    <s v="Marianna"/>
    <s v="MARIANNA (14)"/>
    <x v="15"/>
    <x v="3051"/>
    <n v="2"/>
    <x v="12"/>
    <x v="0"/>
    <d v="2018-10-16T10:00:02"/>
    <d v="2018-10-16T08:22:08"/>
    <x v="2"/>
    <x v="9"/>
    <n v="5874.0000001620501"/>
    <n v="97.900000002700835"/>
    <n v="195.80000000540167"/>
    <n v="1"/>
    <s v="D527247_A"/>
    <s v="Closed"/>
    <x v="0"/>
  </r>
  <r>
    <s v="Marianna"/>
    <s v="MARIANNA (14)"/>
    <x v="15"/>
    <x v="2865"/>
    <n v="4"/>
    <x v="12"/>
    <x v="0"/>
    <d v="2018-10-16T10:53:06"/>
    <d v="2018-10-16T08:29:19"/>
    <x v="2"/>
    <x v="9"/>
    <n v="8626.9999999785796"/>
    <n v="143.78333333297633"/>
    <n v="575.13333333190531"/>
    <n v="1"/>
    <s v="D527291_A"/>
    <s v="Closed"/>
    <x v="0"/>
  </r>
  <r>
    <s v="Fernandina Beach"/>
    <s v="AIP (24)"/>
    <x v="11"/>
    <x v="3073"/>
    <n v="1"/>
    <x v="4"/>
    <x v="0"/>
    <d v="2018-10-16T15:49:43"/>
    <d v="2018-10-16T09:26:00"/>
    <x v="2"/>
    <x v="9"/>
    <n v="23023.00000009127"/>
    <n v="383.71666666818783"/>
    <n v="383.71666666818783"/>
    <n v="1"/>
    <s v="C527411"/>
    <s v="Closed"/>
    <x v="0"/>
  </r>
  <r>
    <s v="Marianna"/>
    <s v="MARIANNA (14)"/>
    <x v="15"/>
    <x v="979"/>
    <n v="82"/>
    <x v="12"/>
    <x v="0"/>
    <d v="2018-10-23T20:24:08"/>
    <d v="2018-10-16T11:24:08"/>
    <x v="2"/>
    <x v="9"/>
    <n v="637200"/>
    <n v="10620"/>
    <n v="870840"/>
    <n v="1"/>
    <s v="D527424"/>
    <s v="Closed"/>
    <x v="0"/>
  </r>
  <r>
    <s v="Marianna"/>
    <s v="MARIANNA (14)"/>
    <x v="15"/>
    <x v="3074"/>
    <n v="1"/>
    <x v="12"/>
    <x v="0"/>
    <d v="2018-10-23T20:25:38"/>
    <d v="2018-10-16T11:26:00"/>
    <x v="2"/>
    <x v="9"/>
    <n v="637177.99999988638"/>
    <n v="10619.63333333144"/>
    <n v="10619.63333333144"/>
    <n v="1"/>
    <s v="D527426"/>
    <s v="Closed"/>
    <x v="0"/>
  </r>
  <r>
    <s v="Marianna"/>
    <s v="MARIANNA (14)"/>
    <x v="15"/>
    <x v="3075"/>
    <n v="1"/>
    <x v="12"/>
    <x v="0"/>
    <d v="2018-10-19T10:24:35"/>
    <d v="2018-10-16T11:32:00"/>
    <x v="2"/>
    <x v="9"/>
    <n v="255154.99999991152"/>
    <n v="4252.5833333318587"/>
    <n v="4252.5833333318587"/>
    <n v="1"/>
    <s v="D527428"/>
    <s v="Closed"/>
    <x v="0"/>
  </r>
  <r>
    <s v="Marianna"/>
    <s v="MARIANNA (14)"/>
    <x v="15"/>
    <x v="3076"/>
    <n v="2"/>
    <x v="12"/>
    <x v="0"/>
    <d v="2018-10-28T21:31:38"/>
    <d v="2018-10-16T11:44:00"/>
    <x v="2"/>
    <x v="9"/>
    <n v="1072057.9999998445"/>
    <n v="17867.633333330741"/>
    <n v="35735.266666661482"/>
    <n v="1"/>
    <s v="D527429"/>
    <s v="Closed"/>
    <x v="0"/>
  </r>
  <r>
    <s v="Marianna"/>
    <s v="MARIANNA (14)"/>
    <x v="15"/>
    <x v="3077"/>
    <n v="5"/>
    <x v="12"/>
    <x v="0"/>
    <d v="2018-10-28T19:58:31"/>
    <d v="2018-10-16T11:45:00"/>
    <x v="2"/>
    <x v="9"/>
    <n v="1066410.9999999404"/>
    <n v="17773.516666665673"/>
    <n v="88867.583333328366"/>
    <n v="1"/>
    <s v="D527430"/>
    <s v="Closed"/>
    <x v="0"/>
  </r>
  <r>
    <s v="Marianna"/>
    <s v="MARIANNA (14)"/>
    <x v="15"/>
    <x v="3078"/>
    <n v="1"/>
    <x v="12"/>
    <x v="0"/>
    <d v="2018-10-28T19:58:16"/>
    <d v="2018-10-16T11:46:00"/>
    <x v="2"/>
    <x v="9"/>
    <n v="1066336.0000000102"/>
    <n v="17772.266666666837"/>
    <n v="17772.266666666837"/>
    <n v="1"/>
    <s v="D527431"/>
    <s v="Closed"/>
    <x v="0"/>
  </r>
  <r>
    <s v="Marianna"/>
    <s v="MARIANNA (14)"/>
    <x v="15"/>
    <x v="3079"/>
    <n v="3"/>
    <x v="12"/>
    <x v="0"/>
    <d v="2018-10-28T19:57:59"/>
    <d v="2018-10-16T11:48:00"/>
    <x v="2"/>
    <x v="9"/>
    <n v="1066199.0000000456"/>
    <n v="17769.983333334094"/>
    <n v="53309.950000002282"/>
    <n v="1"/>
    <s v="D527432"/>
    <s v="Closed"/>
    <x v="0"/>
  </r>
  <r>
    <s v="Marianna"/>
    <s v="MARIANNA (14)"/>
    <x v="15"/>
    <x v="3080"/>
    <n v="1"/>
    <x v="12"/>
    <x v="0"/>
    <d v="2018-10-28T19:57:42"/>
    <d v="2018-10-16T11:50:00"/>
    <x v="2"/>
    <x v="9"/>
    <n v="1066062.000000081"/>
    <n v="17767.70000000135"/>
    <n v="17767.70000000135"/>
    <n v="1"/>
    <s v="D527433"/>
    <s v="Closed"/>
    <x v="0"/>
  </r>
  <r>
    <s v="Marianna"/>
    <s v="CHIPOLA (15)"/>
    <x v="1"/>
    <x v="496"/>
    <n v="1"/>
    <x v="12"/>
    <x v="0"/>
    <d v="2018-10-28T08:17:24"/>
    <d v="2018-10-16T16:43:49"/>
    <x v="2"/>
    <x v="9"/>
    <n v="1006414.9999995483"/>
    <n v="16773.583333325805"/>
    <n v="16773.583333325805"/>
    <n v="1"/>
    <s v="D527490"/>
    <s v="Closed"/>
    <x v="0"/>
  </r>
  <r>
    <s v="Marianna"/>
    <s v="CHIPOLA (15)"/>
    <x v="1"/>
    <x v="3081"/>
    <n v="7"/>
    <x v="12"/>
    <x v="0"/>
    <d v="2018-10-27T18:26:00"/>
    <d v="2018-10-16T17:41:54"/>
    <x v="2"/>
    <x v="9"/>
    <n v="953045.99999994971"/>
    <n v="15884.099999999162"/>
    <n v="111188.69999999413"/>
    <n v="1"/>
    <s v="D527499"/>
    <s v="Closed"/>
    <x v="0"/>
  </r>
  <r>
    <s v="Marianna"/>
    <s v="CHIPOLA (15)"/>
    <x v="1"/>
    <x v="3082"/>
    <n v="178"/>
    <x v="12"/>
    <x v="0"/>
    <d v="2018-10-22T08:11:02"/>
    <d v="2018-10-16T17:43:48"/>
    <x v="2"/>
    <x v="9"/>
    <n v="484034.00000059046"/>
    <n v="8067.2333333431743"/>
    <n v="1435967.533335085"/>
    <n v="1"/>
    <s v="D528782"/>
    <s v="Closed"/>
    <x v="0"/>
  </r>
  <r>
    <s v="Marianna"/>
    <s v="CHIPOLA (15)"/>
    <x v="1"/>
    <x v="1632"/>
    <n v="36"/>
    <x v="12"/>
    <x v="0"/>
    <d v="2018-10-22T08:12:16"/>
    <d v="2018-10-16T17:43:48"/>
    <x v="2"/>
    <x v="9"/>
    <n v="484108.00000028685"/>
    <n v="8068.4666666714475"/>
    <n v="290464.80000017211"/>
    <n v="1"/>
    <s v="D527582"/>
    <s v="Closed"/>
    <x v="0"/>
  </r>
  <r>
    <s v="Marianna"/>
    <s v="CHIPOLA (15)"/>
    <x v="1"/>
    <x v="3083"/>
    <n v="81"/>
    <x v="12"/>
    <x v="0"/>
    <d v="2018-10-22T08:25:46"/>
    <d v="2018-10-16T17:43:48"/>
    <x v="2"/>
    <x v="9"/>
    <n v="484918.00000041258"/>
    <n v="8081.9666666735429"/>
    <n v="654639.30000055698"/>
    <n v="1"/>
    <s v="D527592"/>
    <s v="Closed"/>
    <x v="0"/>
  </r>
  <r>
    <s v="Marianna"/>
    <s v="CHIPOLA (15)"/>
    <x v="1"/>
    <x v="556"/>
    <n v="70"/>
    <x v="12"/>
    <x v="0"/>
    <d v="2018-10-22T08:27:22"/>
    <d v="2018-10-16T17:43:48"/>
    <x v="2"/>
    <x v="9"/>
    <n v="485014.00000022259"/>
    <n v="8083.5666666703764"/>
    <n v="565849.66666692635"/>
    <n v="1"/>
    <s v="D527588"/>
    <s v="Closed"/>
    <x v="0"/>
  </r>
  <r>
    <s v="Marianna"/>
    <s v="CHIPOLA (15)"/>
    <x v="1"/>
    <x v="68"/>
    <n v="35"/>
    <x v="12"/>
    <x v="0"/>
    <d v="2018-10-22T08:29:55"/>
    <d v="2018-10-16T17:43:48"/>
    <x v="2"/>
    <x v="9"/>
    <n v="485167.00000015553"/>
    <n v="8086.1166666692588"/>
    <n v="283014.08333342406"/>
    <n v="1"/>
    <s v="D527594"/>
    <s v="Closed"/>
    <x v="0"/>
  </r>
  <r>
    <s v="Marianna"/>
    <s v="CHIPOLA (15)"/>
    <x v="1"/>
    <x v="3084"/>
    <n v="350"/>
    <x v="12"/>
    <x v="0"/>
    <d v="2018-10-22T08:30:48"/>
    <d v="2018-10-16T17:43:48"/>
    <x v="2"/>
    <x v="9"/>
    <n v="485219.99999997206"/>
    <n v="8086.9999999995343"/>
    <n v="2830449.999999837"/>
    <n v="1"/>
    <s v="D527498"/>
    <s v="Closed"/>
    <x v="0"/>
  </r>
  <r>
    <s v="Marianna"/>
    <s v="CHIPOLA (15)"/>
    <x v="1"/>
    <x v="3085"/>
    <n v="15"/>
    <x v="12"/>
    <x v="0"/>
    <d v="2018-10-19T14:34:17"/>
    <d v="2018-10-16T17:43:48"/>
    <x v="2"/>
    <x v="9"/>
    <n v="247829.00000042282"/>
    <n v="4130.4833333403803"/>
    <n v="61957.250000105705"/>
    <n v="1"/>
    <s v="D527554"/>
    <s v="Closed"/>
    <x v="0"/>
  </r>
  <r>
    <s v="Marianna"/>
    <s v="CHIPOLA (15)"/>
    <x v="1"/>
    <x v="291"/>
    <n v="43"/>
    <x v="12"/>
    <x v="0"/>
    <d v="2018-10-20T14:47:37"/>
    <d v="2018-10-16T17:43:48"/>
    <x v="2"/>
    <x v="9"/>
    <n v="335029.00000009686"/>
    <n v="5583.816666668281"/>
    <n v="240104.11666673608"/>
    <n v="1"/>
    <s v="D527574"/>
    <s v="Closed"/>
    <x v="0"/>
  </r>
  <r>
    <s v="Marianna"/>
    <s v="CHIPOLA (15)"/>
    <x v="1"/>
    <x v="469"/>
    <n v="268"/>
    <x v="12"/>
    <x v="0"/>
    <d v="2018-10-19T14:49:18"/>
    <d v="2018-10-16T17:43:48"/>
    <x v="2"/>
    <x v="9"/>
    <n v="248730.00000044703"/>
    <n v="4145.5000000074506"/>
    <n v="1110994.0000019968"/>
    <n v="1"/>
    <s v="D527492"/>
    <s v="Closed"/>
    <x v="0"/>
  </r>
  <r>
    <s v="Marianna"/>
    <s v="CHIPOLA (15)"/>
    <x v="1"/>
    <x v="3086"/>
    <n v="141"/>
    <x v="12"/>
    <x v="0"/>
    <d v="2018-10-19T15:01:38"/>
    <d v="2018-10-16T17:43:48"/>
    <x v="2"/>
    <x v="9"/>
    <n v="249470.00000055414"/>
    <n v="4157.8333333425689"/>
    <n v="586254.50000130222"/>
    <n v="1"/>
    <s v="D528078"/>
    <s v="Closed"/>
    <x v="0"/>
  </r>
  <r>
    <s v="Marianna"/>
    <s v="CHIPOLA (15)"/>
    <x v="1"/>
    <x v="1630"/>
    <n v="277"/>
    <x v="12"/>
    <x v="0"/>
    <d v="2018-10-20T15:06:09"/>
    <d v="2018-10-16T17:43:48"/>
    <x v="2"/>
    <x v="9"/>
    <n v="336141.00000041071"/>
    <n v="5602.3500000068452"/>
    <n v="1551850.9500018961"/>
    <n v="1"/>
    <s v="D527497"/>
    <s v="Closed"/>
    <x v="0"/>
  </r>
  <r>
    <s v="Marianna"/>
    <s v="CHIPOLA (15)"/>
    <x v="3"/>
    <x v="3087"/>
    <n v="3"/>
    <x v="12"/>
    <x v="0"/>
    <d v="2018-10-28T09:47:00"/>
    <d v="2018-10-16T17:49:00"/>
    <x v="2"/>
    <x v="9"/>
    <n v="1007880.0000000279"/>
    <n v="16798.000000000466"/>
    <n v="50394.000000001397"/>
    <n v="1"/>
    <s v="D527501"/>
    <s v="Closed"/>
    <x v="0"/>
  </r>
  <r>
    <s v="Marianna"/>
    <s v="CHIPOLA (15)"/>
    <x v="3"/>
    <x v="3088"/>
    <n v="1"/>
    <x v="12"/>
    <x v="0"/>
    <d v="2018-10-28T09:48:33"/>
    <d v="2018-10-16T18:16:00"/>
    <x v="2"/>
    <x v="9"/>
    <n v="1006353.0000001425"/>
    <n v="16772.550000002375"/>
    <n v="16772.550000002375"/>
    <n v="1"/>
    <s v="D527506"/>
    <s v="Closed"/>
    <x v="0"/>
  </r>
  <r>
    <s v="Marianna"/>
    <s v="CHIPOLA (15)"/>
    <x v="4"/>
    <x v="3089"/>
    <n v="1"/>
    <x v="12"/>
    <x v="0"/>
    <d v="2018-10-17T01:43:00"/>
    <d v="2018-10-16T18:18:00"/>
    <x v="2"/>
    <x v="9"/>
    <n v="26700.000000279397"/>
    <n v="445.00000000465661"/>
    <n v="445.00000000465661"/>
    <n v="1"/>
    <s v="C527507"/>
    <s v="Closed"/>
    <x v="0"/>
  </r>
  <r>
    <s v="Marianna"/>
    <s v="CHIPOLA (15)"/>
    <x v="3"/>
    <x v="3090"/>
    <n v="3"/>
    <x v="12"/>
    <x v="0"/>
    <d v="2018-10-28T09:47:22"/>
    <d v="2018-10-16T18:18:00"/>
    <x v="2"/>
    <x v="9"/>
    <n v="1006162.0000001276"/>
    <n v="16769.366666668793"/>
    <n v="50308.10000000638"/>
    <n v="1"/>
    <s v="D527508"/>
    <s v="Closed"/>
    <x v="0"/>
  </r>
  <r>
    <s v="Marianna"/>
    <s v="CAVERNS ROAD (11)"/>
    <x v="8"/>
    <x v="3091"/>
    <n v="250"/>
    <x v="12"/>
    <x v="0"/>
    <d v="2018-10-21T07:41:47"/>
    <d v="2018-10-16T18:20:00"/>
    <x v="2"/>
    <x v="9"/>
    <n v="393706.99999979697"/>
    <n v="6561.7833333299495"/>
    <n v="1640445.8333324874"/>
    <n v="1"/>
    <s v="D528833_B"/>
    <s v="Closed"/>
    <x v="0"/>
  </r>
  <r>
    <s v="Marianna"/>
    <s v="CHIPOLA (15)"/>
    <x v="3"/>
    <x v="3092"/>
    <n v="3"/>
    <x v="12"/>
    <x v="0"/>
    <d v="2018-11-04T17:42:24"/>
    <d v="2018-10-16T18:23:00"/>
    <x v="2"/>
    <x v="9"/>
    <n v="1639164.0000001062"/>
    <n v="27319.40000000177"/>
    <n v="81958.200000005309"/>
    <n v="1"/>
    <s v="D527512"/>
    <s v="Closed"/>
    <x v="0"/>
  </r>
  <r>
    <s v="Marianna"/>
    <s v="CHIPOLA (15)"/>
    <x v="3"/>
    <x v="3093"/>
    <n v="1"/>
    <x v="12"/>
    <x v="0"/>
    <d v="2018-10-28T09:49:31"/>
    <d v="2018-10-16T18:26:00"/>
    <x v="2"/>
    <x v="9"/>
    <n v="1005810.9999998007"/>
    <n v="16763.516666663345"/>
    <n v="16763.516666663345"/>
    <n v="1"/>
    <s v="D527513"/>
    <s v="Closed"/>
    <x v="0"/>
  </r>
  <r>
    <s v="Marianna"/>
    <s v="CHIPOLA (15)"/>
    <x v="3"/>
    <x v="1699"/>
    <n v="3"/>
    <x v="12"/>
    <x v="0"/>
    <d v="2018-10-24T08:13:08"/>
    <d v="2018-10-16T18:28:00"/>
    <x v="2"/>
    <x v="9"/>
    <n v="654308.00000040326"/>
    <n v="10905.133333340054"/>
    <n v="32715.400000020163"/>
    <n v="1"/>
    <s v="D527514"/>
    <s v="Closed"/>
    <x v="0"/>
  </r>
  <r>
    <s v="Marianna"/>
    <s v="CHIPOLA (15)"/>
    <x v="3"/>
    <x v="3094"/>
    <n v="2"/>
    <x v="12"/>
    <x v="0"/>
    <d v="2018-10-24T08:12:41"/>
    <d v="2018-10-16T18:28:00"/>
    <x v="2"/>
    <x v="9"/>
    <n v="654281.00000037812"/>
    <n v="10904.683333339635"/>
    <n v="21809.366666679271"/>
    <n v="1"/>
    <s v="D527515"/>
    <s v="Closed"/>
    <x v="0"/>
  </r>
  <r>
    <s v="Marianna"/>
    <s v="CHIPOLA (15)"/>
    <x v="3"/>
    <x v="3095"/>
    <n v="2"/>
    <x v="12"/>
    <x v="0"/>
    <d v="2018-11-04T18:30:24"/>
    <d v="2018-10-16T21:25:00"/>
    <x v="2"/>
    <x v="9"/>
    <n v="1631124.0000003017"/>
    <n v="27185.400000005029"/>
    <n v="54370.800000010058"/>
    <n v="1"/>
    <s v="D527519"/>
    <s v="Closed"/>
    <x v="0"/>
  </r>
  <r>
    <s v="Marianna"/>
    <s v="CAVERNS ROAD (11)"/>
    <x v="8"/>
    <x v="3096"/>
    <n v="25"/>
    <x v="12"/>
    <x v="0"/>
    <d v="2018-10-21T07:50:21"/>
    <d v="2018-10-16T21:30:00"/>
    <x v="2"/>
    <x v="9"/>
    <n v="382820.99999981001"/>
    <n v="6380.3499999968335"/>
    <n v="159508.74999992084"/>
    <n v="1"/>
    <s v="D528826"/>
    <s v="Closed"/>
    <x v="0"/>
  </r>
  <r>
    <s v="Marianna"/>
    <s v="CAVERNS ROAD (11)"/>
    <x v="8"/>
    <x v="3097"/>
    <n v="1"/>
    <x v="12"/>
    <x v="0"/>
    <d v="2018-10-17T09:14:46"/>
    <d v="2018-10-16T21:30:00"/>
    <x v="2"/>
    <x v="9"/>
    <n v="42286.000000080094"/>
    <n v="704.76666666800156"/>
    <n v="704.76666666800156"/>
    <n v="1"/>
    <s v="D527523"/>
    <s v="Closed"/>
    <x v="0"/>
  </r>
  <r>
    <s v="Marianna"/>
    <s v="CAVERNS ROAD (11)"/>
    <x v="8"/>
    <x v="3096"/>
    <n v="25"/>
    <x v="12"/>
    <x v="0"/>
    <d v="2018-10-22T09:44:42"/>
    <d v="2018-10-16T21:30:00"/>
    <x v="2"/>
    <x v="9"/>
    <n v="476081.99999998324"/>
    <n v="7934.6999999997206"/>
    <n v="198367.49999999302"/>
    <n v="1"/>
    <s v="D528838_B"/>
    <s v="Closed"/>
    <x v="0"/>
  </r>
  <r>
    <s v="Marianna"/>
    <s v="CAVERNS ROAD (11)"/>
    <x v="8"/>
    <x v="3098"/>
    <n v="2"/>
    <x v="12"/>
    <x v="0"/>
    <d v="2018-11-04T17:43:34"/>
    <d v="2018-10-16T21:30:00"/>
    <x v="2"/>
    <x v="9"/>
    <n v="1628014.000000013"/>
    <n v="27133.566666666884"/>
    <n v="54267.133333333768"/>
    <n v="1"/>
    <s v="D527521_C"/>
    <s v="Closed"/>
    <x v="0"/>
  </r>
  <r>
    <s v="Marianna"/>
    <s v="CAVERNS ROAD (11)"/>
    <x v="8"/>
    <x v="3098"/>
    <n v="2"/>
    <x v="12"/>
    <x v="0"/>
    <d v="2018-11-04T17:43:34"/>
    <d v="2018-10-16T21:30:33"/>
    <x v="2"/>
    <x v="9"/>
    <n v="1627981.0000004712"/>
    <n v="27133.016666674521"/>
    <n v="54266.033333349042"/>
    <n v="1"/>
    <s v="D527521_A"/>
    <s v="Closed"/>
    <x v="0"/>
  </r>
  <r>
    <s v="Marianna"/>
    <s v="CAVERNS ROAD (11)"/>
    <x v="8"/>
    <x v="3099"/>
    <n v="1"/>
    <x v="12"/>
    <x v="0"/>
    <d v="2018-11-04T17:43:26"/>
    <d v="2018-10-16T21:31:00"/>
    <x v="2"/>
    <x v="9"/>
    <n v="1627946.0000004619"/>
    <n v="27132.433333341032"/>
    <n v="27132.433333341032"/>
    <n v="1"/>
    <s v="D527522_C"/>
    <s v="Closed"/>
    <x v="0"/>
  </r>
  <r>
    <s v="Marianna"/>
    <s v="CAVERNS ROAD (11)"/>
    <x v="8"/>
    <x v="3099"/>
    <n v="1"/>
    <x v="12"/>
    <x v="0"/>
    <d v="2018-11-04T17:43:26"/>
    <d v="2018-10-16T21:31:24"/>
    <x v="2"/>
    <x v="9"/>
    <n v="1627922.0000005094"/>
    <n v="27132.033333341824"/>
    <n v="27132.033333341824"/>
    <n v="1"/>
    <s v="D527522_A"/>
    <s v="Closed"/>
    <x v="0"/>
  </r>
  <r>
    <s v="Marianna"/>
    <s v="CHIPOLA (15)"/>
    <x v="3"/>
    <x v="3100"/>
    <n v="2"/>
    <x v="12"/>
    <x v="0"/>
    <d v="2018-10-24T08:14:52"/>
    <d v="2018-10-16T21:32:00"/>
    <x v="2"/>
    <x v="9"/>
    <n v="643372.00000004377"/>
    <n v="10722.866666667396"/>
    <n v="21445.733333334792"/>
    <n v="1"/>
    <s v="D527524"/>
    <s v="Closed"/>
    <x v="0"/>
  </r>
  <r>
    <s v="Marianna"/>
    <s v="CAVERNS ROAD (11)"/>
    <x v="8"/>
    <x v="2407"/>
    <n v="1"/>
    <x v="12"/>
    <x v="0"/>
    <d v="2018-10-28T09:50:13"/>
    <d v="2018-10-16T21:33:37"/>
    <x v="2"/>
    <x v="9"/>
    <n v="994596.00000022911"/>
    <n v="16576.600000003818"/>
    <n v="16576.600000003818"/>
    <n v="1"/>
    <s v="D527525_B"/>
    <s v="Closed"/>
    <x v="0"/>
  </r>
  <r>
    <s v="Marianna"/>
    <s v="CHIPOLA (15)"/>
    <x v="3"/>
    <x v="2558"/>
    <n v="2"/>
    <x v="12"/>
    <x v="0"/>
    <d v="2018-10-24T08:11:42"/>
    <d v="2018-10-16T21:34:00"/>
    <x v="2"/>
    <x v="9"/>
    <n v="643062.00000050012"/>
    <n v="10717.700000008335"/>
    <n v="21435.400000016671"/>
    <n v="1"/>
    <s v="D527526"/>
    <s v="Closed"/>
    <x v="0"/>
  </r>
  <r>
    <s v="Marianna"/>
    <s v="CHIPOLA (15)"/>
    <x v="3"/>
    <x v="3101"/>
    <n v="2"/>
    <x v="12"/>
    <x v="0"/>
    <d v="2018-10-24T08:11:24"/>
    <d v="2018-10-16T21:34:00"/>
    <x v="2"/>
    <x v="9"/>
    <n v="643044.00000006426"/>
    <n v="10717.400000001071"/>
    <n v="21434.800000002142"/>
    <n v="1"/>
    <s v="D527527"/>
    <s v="Closed"/>
    <x v="0"/>
  </r>
  <r>
    <s v="Marianna"/>
    <s v="CHIPOLA (15)"/>
    <x v="3"/>
    <x v="173"/>
    <n v="68"/>
    <x v="12"/>
    <x v="0"/>
    <d v="2018-10-24T08:07:05"/>
    <d v="2018-10-16T21:52:04"/>
    <x v="2"/>
    <x v="9"/>
    <n v="641701.00000044331"/>
    <n v="10695.016666674055"/>
    <n v="727261.13333383575"/>
    <n v="1"/>
    <s v="D527543_A"/>
    <s v="Closed"/>
    <x v="0"/>
  </r>
  <r>
    <s v="Marianna"/>
    <s v="CHIPOLA (15)"/>
    <x v="3"/>
    <x v="3102"/>
    <n v="2"/>
    <x v="12"/>
    <x v="0"/>
    <d v="2018-10-24T08:17:52"/>
    <d v="2018-10-16T22:09:09"/>
    <x v="2"/>
    <x v="9"/>
    <n v="641323.00000009127"/>
    <n v="10688.716666668188"/>
    <n v="21377.433333336376"/>
    <n v="1"/>
    <s v="D527534"/>
    <s v="Closed"/>
    <x v="0"/>
  </r>
  <r>
    <s v="Marianna"/>
    <s v="CHIPOLA (15)"/>
    <x v="3"/>
    <x v="3103"/>
    <n v="1"/>
    <x v="12"/>
    <x v="0"/>
    <d v="2018-10-24T08:21:13"/>
    <d v="2018-10-16T22:09:09"/>
    <x v="2"/>
    <x v="9"/>
    <n v="641523.99999992922"/>
    <n v="10692.066666665487"/>
    <n v="10692.066666665487"/>
    <n v="1"/>
    <s v="D527547"/>
    <s v="Closed"/>
    <x v="0"/>
  </r>
  <r>
    <s v="Marianna"/>
    <s v="CHIPOLA (15)"/>
    <x v="3"/>
    <x v="1887"/>
    <n v="3"/>
    <x v="12"/>
    <x v="0"/>
    <d v="2018-10-24T08:20:18"/>
    <d v="2018-10-16T22:09:09"/>
    <x v="2"/>
    <x v="9"/>
    <n v="641469.00000027381"/>
    <n v="10691.150000004563"/>
    <n v="32073.45000001369"/>
    <n v="1"/>
    <s v="D527542"/>
    <s v="Closed"/>
    <x v="0"/>
  </r>
  <r>
    <s v="Marianna"/>
    <s v="CHIPOLA (15)"/>
    <x v="3"/>
    <x v="2049"/>
    <n v="1"/>
    <x v="12"/>
    <x v="0"/>
    <d v="2018-10-28T09:51:16"/>
    <d v="2018-10-16T22:09:09"/>
    <x v="2"/>
    <x v="9"/>
    <n v="992527.00000000186"/>
    <n v="16542.116666666698"/>
    <n v="16542.116666666698"/>
    <n v="1"/>
    <s v="D527544"/>
    <s v="Closed"/>
    <x v="0"/>
  </r>
  <r>
    <s v="Marianna"/>
    <s v="CHIPOLA (15)"/>
    <x v="3"/>
    <x v="839"/>
    <n v="4"/>
    <x v="12"/>
    <x v="0"/>
    <d v="2018-10-24T08:22:35"/>
    <d v="2018-10-16T22:09:09"/>
    <x v="2"/>
    <x v="9"/>
    <n v="641606.00000023842"/>
    <n v="10693.433333337307"/>
    <n v="42773.733333349228"/>
    <n v="1"/>
    <s v="D527550"/>
    <s v="Closed"/>
    <x v="0"/>
  </r>
  <r>
    <s v="Marianna"/>
    <s v="CHIPOLA (15)"/>
    <x v="3"/>
    <x v="173"/>
    <n v="68"/>
    <x v="12"/>
    <x v="0"/>
    <d v="2018-10-24T08:06:56"/>
    <d v="2018-10-16T22:09:09"/>
    <x v="2"/>
    <x v="9"/>
    <n v="640667.00000013225"/>
    <n v="10677.783333335537"/>
    <n v="726089.26666681655"/>
    <n v="1"/>
    <s v="D527543_C"/>
    <s v="Closed"/>
    <x v="0"/>
  </r>
  <r>
    <s v="Marianna"/>
    <s v="CHIPOLA (15)"/>
    <x v="3"/>
    <x v="3104"/>
    <n v="1"/>
    <x v="12"/>
    <x v="0"/>
    <d v="2018-10-24T08:20:53"/>
    <d v="2018-10-16T22:09:09"/>
    <x v="2"/>
    <x v="9"/>
    <n v="641504.00000028312"/>
    <n v="10691.733333338052"/>
    <n v="10691.733333338052"/>
    <n v="1"/>
    <s v="D527548"/>
    <s v="Closed"/>
    <x v="0"/>
  </r>
  <r>
    <s v="Marianna"/>
    <s v="CHIPOLA (15)"/>
    <x v="3"/>
    <x v="3105"/>
    <n v="9"/>
    <x v="12"/>
    <x v="0"/>
    <d v="2018-10-24T08:18:51"/>
    <d v="2018-10-16T22:09:09"/>
    <x v="2"/>
    <x v="9"/>
    <n v="641382.00000005309"/>
    <n v="10689.700000000885"/>
    <n v="96207.300000007963"/>
    <n v="1"/>
    <s v="D527537"/>
    <s v="Closed"/>
    <x v="0"/>
  </r>
  <r>
    <s v="Marianna"/>
    <s v="CHIPOLA (15)"/>
    <x v="3"/>
    <x v="1691"/>
    <n v="1"/>
    <x v="12"/>
    <x v="0"/>
    <d v="2018-10-28T09:51:32"/>
    <d v="2018-10-16T22:09:09"/>
    <x v="2"/>
    <x v="9"/>
    <n v="992542.9999999702"/>
    <n v="16542.383333332837"/>
    <n v="16542.383333332837"/>
    <n v="1"/>
    <s v="D527539"/>
    <s v="Closed"/>
    <x v="0"/>
  </r>
  <r>
    <s v="Marianna"/>
    <s v="CHIPOLA (15)"/>
    <x v="3"/>
    <x v="3106"/>
    <n v="3"/>
    <x v="12"/>
    <x v="0"/>
    <d v="2018-10-24T08:19:53"/>
    <d v="2018-10-16T22:09:09"/>
    <x v="2"/>
    <x v="9"/>
    <n v="641444.00000008754"/>
    <n v="10690.733333334792"/>
    <n v="32072.200000004377"/>
    <n v="1"/>
    <s v="D527531"/>
    <s v="Closed"/>
    <x v="0"/>
  </r>
  <r>
    <s v="Marianna"/>
    <s v="CHIPOLA (15)"/>
    <x v="3"/>
    <x v="3107"/>
    <n v="2"/>
    <x v="12"/>
    <x v="0"/>
    <d v="2018-10-24T08:20:34"/>
    <d v="2018-10-16T22:09:09"/>
    <x v="2"/>
    <x v="9"/>
    <n v="641485.00000024214"/>
    <n v="10691.416666670702"/>
    <n v="21382.833333341405"/>
    <n v="1"/>
    <s v="D527541"/>
    <s v="Closed"/>
    <x v="0"/>
  </r>
  <r>
    <s v="Marianna"/>
    <s v="CHIPOLA (15)"/>
    <x v="3"/>
    <x v="3108"/>
    <n v="8"/>
    <x v="12"/>
    <x v="0"/>
    <d v="2018-10-24T08:19:16"/>
    <d v="2018-10-16T22:09:09"/>
    <x v="2"/>
    <x v="9"/>
    <n v="641407.00000023935"/>
    <n v="10690.116666670656"/>
    <n v="85520.933333365247"/>
    <n v="1"/>
    <s v="D527536"/>
    <s v="Closed"/>
    <x v="0"/>
  </r>
  <r>
    <s v="Marianna"/>
    <s v="CHIPOLA (15)"/>
    <x v="3"/>
    <x v="3109"/>
    <n v="2"/>
    <x v="12"/>
    <x v="0"/>
    <d v="2018-10-24T08:19:38"/>
    <d v="2018-10-16T22:09:09"/>
    <x v="2"/>
    <x v="9"/>
    <n v="641429.00000035297"/>
    <n v="10690.483333339216"/>
    <n v="21380.966666678432"/>
    <n v="1"/>
    <s v="D527532"/>
    <s v="Closed"/>
    <x v="0"/>
  </r>
  <r>
    <s v="Marianna"/>
    <s v="CHIPOLA (15)"/>
    <x v="3"/>
    <x v="3110"/>
    <n v="3"/>
    <x v="12"/>
    <x v="0"/>
    <d v="2018-10-24T08:21:36"/>
    <d v="2018-10-16T22:09:09"/>
    <x v="2"/>
    <x v="9"/>
    <n v="641547.0000002766"/>
    <n v="10692.45000000461"/>
    <n v="32077.35000001383"/>
    <n v="1"/>
    <s v="D527546"/>
    <s v="Closed"/>
    <x v="0"/>
  </r>
  <r>
    <s v="Marianna"/>
    <s v="CHIPOLA (15)"/>
    <x v="3"/>
    <x v="3111"/>
    <n v="3"/>
    <x v="12"/>
    <x v="0"/>
    <d v="2018-10-24T08:22:58"/>
    <d v="2018-10-16T22:09:09"/>
    <x v="2"/>
    <x v="9"/>
    <n v="641628.99999995716"/>
    <n v="10693.816666665953"/>
    <n v="32081.449999997858"/>
    <n v="1"/>
    <s v="D527549"/>
    <s v="Closed"/>
    <x v="0"/>
  </r>
  <r>
    <s v="Marianna"/>
    <s v="CHIPOLA (15)"/>
    <x v="3"/>
    <x v="3112"/>
    <n v="2"/>
    <x v="12"/>
    <x v="0"/>
    <d v="2018-10-24T08:16:54"/>
    <d v="2018-10-16T22:09:09"/>
    <x v="2"/>
    <x v="9"/>
    <n v="641265.00000036322"/>
    <n v="10687.750000006054"/>
    <n v="21375.500000012107"/>
    <n v="1"/>
    <s v="D527530"/>
    <s v="Closed"/>
    <x v="0"/>
  </r>
  <r>
    <s v="Marianna"/>
    <s v="CHIPOLA (15)"/>
    <x v="3"/>
    <x v="3113"/>
    <n v="20"/>
    <x v="12"/>
    <x v="0"/>
    <d v="2018-10-24T08:05:23"/>
    <d v="2018-10-16T22:09:09"/>
    <x v="2"/>
    <x v="9"/>
    <n v="640574.00000039488"/>
    <n v="10676.233333339915"/>
    <n v="213524.66666679829"/>
    <n v="1"/>
    <s v="D527538"/>
    <s v="Closed"/>
    <x v="0"/>
  </r>
  <r>
    <s v="Marianna"/>
    <s v="CHIPOLA (15)"/>
    <x v="3"/>
    <x v="3114"/>
    <n v="2"/>
    <x v="12"/>
    <x v="0"/>
    <d v="2018-10-24T08:17:09"/>
    <d v="2018-10-16T22:09:09"/>
    <x v="2"/>
    <x v="9"/>
    <n v="641280.00000009779"/>
    <n v="10688.00000000163"/>
    <n v="21376.00000000326"/>
    <n v="1"/>
    <s v="D527529"/>
    <s v="Closed"/>
    <x v="0"/>
  </r>
  <r>
    <s v="Marianna"/>
    <s v="CHIPOLA (15)"/>
    <x v="3"/>
    <x v="3115"/>
    <n v="2"/>
    <x v="12"/>
    <x v="0"/>
    <d v="2018-10-24T08:17:30"/>
    <d v="2018-10-16T22:09:09"/>
    <x v="2"/>
    <x v="9"/>
    <n v="641300.99999997765"/>
    <n v="10688.349999999627"/>
    <n v="21376.699999999255"/>
    <n v="1"/>
    <s v="D527535"/>
    <s v="Closed"/>
    <x v="0"/>
  </r>
  <r>
    <s v="Marianna"/>
    <s v="CHIPOLA (15)"/>
    <x v="3"/>
    <x v="3116"/>
    <n v="2"/>
    <x v="12"/>
    <x v="0"/>
    <d v="2018-10-24T08:18:17"/>
    <d v="2018-10-16T22:09:09"/>
    <x v="2"/>
    <x v="9"/>
    <n v="641348.00000027753"/>
    <n v="10689.133333337959"/>
    <n v="21378.266666675918"/>
    <n v="1"/>
    <s v="D527533"/>
    <s v="Closed"/>
    <x v="0"/>
  </r>
  <r>
    <s v="Marianna"/>
    <s v="CHIPOLA (15)"/>
    <x v="3"/>
    <x v="3117"/>
    <n v="1"/>
    <x v="12"/>
    <x v="0"/>
    <d v="2018-10-24T08:23:22"/>
    <d v="2018-10-16T22:09:09"/>
    <x v="2"/>
    <x v="9"/>
    <n v="641652.99999990966"/>
    <n v="10694.216666665161"/>
    <n v="10694.216666665161"/>
    <n v="1"/>
    <s v="D527540"/>
    <s v="Closed"/>
    <x v="0"/>
  </r>
  <r>
    <s v="Marianna"/>
    <s v="CHIPOLA (15)"/>
    <x v="3"/>
    <x v="3118"/>
    <n v="1"/>
    <x v="12"/>
    <x v="0"/>
    <d v="2018-10-24T08:21:58"/>
    <d v="2018-10-16T22:09:09"/>
    <x v="2"/>
    <x v="9"/>
    <n v="641569.00000039022"/>
    <n v="10692.81666667317"/>
    <n v="10692.81666667317"/>
    <n v="1"/>
    <s v="D527545"/>
    <s v="Closed"/>
    <x v="0"/>
  </r>
  <r>
    <s v="Marianna"/>
    <s v="CHIPOLA (15)"/>
    <x v="3"/>
    <x v="3119"/>
    <n v="1"/>
    <x v="12"/>
    <x v="0"/>
    <d v="2018-10-24T08:22:11"/>
    <d v="2018-10-16T22:09:09"/>
    <x v="2"/>
    <x v="9"/>
    <n v="641582.00000028592"/>
    <n v="10693.033333338099"/>
    <n v="10693.033333338099"/>
    <n v="1"/>
    <s v="D527551"/>
    <s v="Closed"/>
    <x v="0"/>
  </r>
  <r>
    <s v="Marianna"/>
    <s v="CHIPOLA (15)"/>
    <x v="1"/>
    <x v="3120"/>
    <n v="14"/>
    <x v="12"/>
    <x v="0"/>
    <d v="2018-10-19T14:39:50"/>
    <d v="2018-10-16T22:44:51"/>
    <x v="2"/>
    <x v="9"/>
    <n v="230098.99999983609"/>
    <n v="3834.9833333306015"/>
    <n v="53689.76666662842"/>
    <n v="1"/>
    <s v="D527556_A"/>
    <s v="Closed"/>
    <x v="0"/>
  </r>
  <r>
    <s v="Marianna"/>
    <s v="CHIPOLA (15)"/>
    <x v="1"/>
    <x v="3121"/>
    <n v="4"/>
    <x v="12"/>
    <x v="0"/>
    <d v="2018-10-27T18:25:33"/>
    <d v="2018-10-16T22:45:11"/>
    <x v="2"/>
    <x v="9"/>
    <n v="934822.00000018347"/>
    <n v="15580.366666669725"/>
    <n v="62321.466666678898"/>
    <n v="1"/>
    <s v="D527557"/>
    <s v="Closed"/>
    <x v="0"/>
  </r>
  <r>
    <s v="Marianna"/>
    <s v="CHIPOLA (15)"/>
    <x v="1"/>
    <x v="457"/>
    <n v="9"/>
    <x v="12"/>
    <x v="0"/>
    <d v="2018-10-19T14:18:30"/>
    <d v="2018-10-16T22:45:54"/>
    <x v="2"/>
    <x v="9"/>
    <n v="228756.00000021514"/>
    <n v="3812.6000000035856"/>
    <n v="34313.40000003227"/>
    <n v="1"/>
    <s v="D527559_A"/>
    <s v="Closed"/>
    <x v="0"/>
  </r>
  <r>
    <s v="Marianna"/>
    <s v="CHIPOLA (15)"/>
    <x v="1"/>
    <x v="2867"/>
    <n v="2"/>
    <x v="12"/>
    <x v="0"/>
    <d v="2018-10-19T14:17:00"/>
    <d v="2018-10-16T22:46:15"/>
    <x v="2"/>
    <x v="9"/>
    <n v="228645.00000004191"/>
    <n v="3810.7500000006985"/>
    <n v="7621.500000001397"/>
    <n v="1"/>
    <s v="D527560_A"/>
    <s v="Closed"/>
    <x v="0"/>
  </r>
  <r>
    <s v="Marianna"/>
    <s v="CHIPOLA (15)"/>
    <x v="1"/>
    <x v="2868"/>
    <n v="3"/>
    <x v="12"/>
    <x v="0"/>
    <d v="2018-10-19T14:45:46"/>
    <d v="2018-10-16T22:46:34"/>
    <x v="2"/>
    <x v="9"/>
    <n v="230352.00000051409"/>
    <n v="3839.2000000085682"/>
    <n v="11517.600000025705"/>
    <n v="1"/>
    <s v="D527561_A"/>
    <s v="Closed"/>
    <x v="0"/>
  </r>
  <r>
    <s v="Marianna"/>
    <s v="CHIPOLA (15)"/>
    <x v="1"/>
    <x v="1145"/>
    <n v="8"/>
    <x v="12"/>
    <x v="0"/>
    <d v="2018-10-27T18:29:00"/>
    <d v="2018-10-16T22:53:01"/>
    <x v="2"/>
    <x v="9"/>
    <n v="934559.00000031106"/>
    <n v="15575.983333338518"/>
    <n v="124607.86666670814"/>
    <n v="1"/>
    <s v="D527562"/>
    <s v="Closed"/>
    <x v="0"/>
  </r>
  <r>
    <s v="Marianna"/>
    <s v="CHIPOLA (15)"/>
    <x v="1"/>
    <x v="1437"/>
    <n v="46"/>
    <x v="12"/>
    <x v="0"/>
    <d v="2018-10-19T14:20:42"/>
    <d v="2018-10-16T22:53:22"/>
    <x v="2"/>
    <x v="9"/>
    <n v="228439.99999989755"/>
    <n v="3807.3333333316259"/>
    <n v="175137.33333325479"/>
    <n v="1"/>
    <s v="D527563_A"/>
    <s v="Closed"/>
    <x v="0"/>
  </r>
  <r>
    <s v="Marianna"/>
    <s v="CHIPOLA (15)"/>
    <x v="1"/>
    <x v="1552"/>
    <n v="2"/>
    <x v="12"/>
    <x v="0"/>
    <d v="2018-10-27T18:28:19"/>
    <d v="2018-10-16T22:53:42"/>
    <x v="2"/>
    <x v="9"/>
    <n v="934477.00000000186"/>
    <n v="15574.616666666698"/>
    <n v="31149.233333333395"/>
    <n v="1"/>
    <s v="D527565"/>
    <s v="Closed"/>
    <x v="0"/>
  </r>
  <r>
    <s v="Marianna"/>
    <s v="CHIPOLA (15)"/>
    <x v="1"/>
    <x v="3122"/>
    <n v="1"/>
    <x v="12"/>
    <x v="0"/>
    <d v="2018-10-27T21:29:00"/>
    <d v="2018-10-16T22:54:07"/>
    <x v="2"/>
    <x v="9"/>
    <n v="945292.9999999702"/>
    <n v="15754.883333332837"/>
    <n v="15754.883333332837"/>
    <n v="1"/>
    <s v="D527566"/>
    <s v="Closed"/>
    <x v="0"/>
  </r>
  <r>
    <s v="Marianna"/>
    <s v="CHIPOLA (15)"/>
    <x v="1"/>
    <x v="2441"/>
    <n v="9"/>
    <x v="12"/>
    <x v="0"/>
    <d v="2018-10-27T18:26:30"/>
    <d v="2018-10-16T22:54:33"/>
    <x v="2"/>
    <x v="9"/>
    <n v="934317.00000031851"/>
    <n v="15571.950000005309"/>
    <n v="140147.55000004778"/>
    <n v="1"/>
    <s v="D527567"/>
    <s v="Closed"/>
    <x v="0"/>
  </r>
  <r>
    <s v="Marianna"/>
    <s v="CHIPOLA (15)"/>
    <x v="1"/>
    <x v="3123"/>
    <n v="3"/>
    <x v="12"/>
    <x v="0"/>
    <d v="2018-10-27T18:27:04"/>
    <d v="2018-10-16T22:54:52"/>
    <x v="2"/>
    <x v="9"/>
    <n v="934332.00000005309"/>
    <n v="15572.200000000885"/>
    <n v="46716.600000002654"/>
    <n v="1"/>
    <s v="D527568"/>
    <s v="Closed"/>
    <x v="0"/>
  </r>
  <r>
    <s v="Marianna"/>
    <s v="MARIANNA (14)"/>
    <x v="15"/>
    <x v="3124"/>
    <n v="2"/>
    <x v="12"/>
    <x v="0"/>
    <d v="2018-11-14T11:46:32"/>
    <d v="2018-10-17T04:58:03"/>
    <x v="2"/>
    <x v="9"/>
    <n v="2443708.9999998221"/>
    <n v="40728.483333330369"/>
    <n v="81456.966666660737"/>
    <n v="1"/>
    <s v="D527573"/>
    <s v="Closed"/>
    <x v="0"/>
  </r>
  <r>
    <s v="Marianna"/>
    <s v="CHIPOLA (15)"/>
    <x v="1"/>
    <x v="3125"/>
    <n v="10"/>
    <x v="12"/>
    <x v="0"/>
    <d v="2018-10-25T14:16:35"/>
    <d v="2018-10-17T07:34:18"/>
    <x v="2"/>
    <x v="9"/>
    <n v="715337.00000024401"/>
    <n v="11922.2833333374"/>
    <n v="119222.833333374"/>
    <n v="1"/>
    <s v="D527575"/>
    <s v="Closed"/>
    <x v="0"/>
  </r>
  <r>
    <s v="Marianna"/>
    <s v="CHIPOLA (15)"/>
    <x v="1"/>
    <x v="3126"/>
    <n v="23"/>
    <x v="12"/>
    <x v="0"/>
    <d v="2018-10-25T14:18:18"/>
    <d v="2018-10-17T07:34:54"/>
    <x v="2"/>
    <x v="9"/>
    <n v="715403.99999956135"/>
    <n v="11923.399999992689"/>
    <n v="274238.19999983185"/>
    <n v="1"/>
    <s v="D527576"/>
    <s v="Closed"/>
    <x v="0"/>
  </r>
  <r>
    <s v="Marianna"/>
    <s v="CHIPOLA (15)"/>
    <x v="1"/>
    <x v="3127"/>
    <n v="10"/>
    <x v="12"/>
    <x v="0"/>
    <d v="2018-10-25T14:17:56"/>
    <d v="2018-10-17T07:35:20"/>
    <x v="2"/>
    <x v="9"/>
    <n v="715356.00000028498"/>
    <n v="11922.60000000475"/>
    <n v="119226.0000000475"/>
    <n v="1"/>
    <s v="D527577"/>
    <s v="Closed"/>
    <x v="0"/>
  </r>
  <r>
    <s v="Marianna"/>
    <s v="CHIPOLA (15)"/>
    <x v="1"/>
    <x v="2461"/>
    <n v="6"/>
    <x v="12"/>
    <x v="0"/>
    <d v="2018-10-27T18:11:03"/>
    <d v="2018-10-17T07:35:49"/>
    <x v="2"/>
    <x v="9"/>
    <n v="902113.99999985006"/>
    <n v="15035.233333330834"/>
    <n v="90211.399999985006"/>
    <n v="1"/>
    <s v="D527578"/>
    <s v="Closed"/>
    <x v="0"/>
  </r>
  <r>
    <s v="Marianna"/>
    <s v="CHIPOLA (15)"/>
    <x v="1"/>
    <x v="2881"/>
    <n v="2"/>
    <x v="12"/>
    <x v="0"/>
    <d v="2018-10-22T08:11:45"/>
    <d v="2018-10-17T07:39:00"/>
    <x v="2"/>
    <x v="9"/>
    <n v="433965.00000043306"/>
    <n v="7232.7500000072177"/>
    <n v="14465.500000014435"/>
    <n v="1"/>
    <s v="D527584_A"/>
    <s v="Closed"/>
    <x v="0"/>
  </r>
  <r>
    <s v="Marianna"/>
    <s v="CHIPOLA (15)"/>
    <x v="1"/>
    <x v="3128"/>
    <n v="3"/>
    <x v="12"/>
    <x v="0"/>
    <d v="2018-10-27T18:12:17"/>
    <d v="2018-10-17T07:43:37"/>
    <x v="2"/>
    <x v="9"/>
    <n v="901720.00000015832"/>
    <n v="15028.666666669305"/>
    <n v="45086.000000007916"/>
    <n v="1"/>
    <s v="D527585"/>
    <s v="Closed"/>
    <x v="0"/>
  </r>
  <r>
    <s v="Marianna"/>
    <s v="CHIPOLA (15)"/>
    <x v="1"/>
    <x v="3129"/>
    <n v="1"/>
    <x v="12"/>
    <x v="0"/>
    <d v="2018-10-27T19:26:00"/>
    <d v="2018-10-17T07:44:13"/>
    <x v="2"/>
    <x v="9"/>
    <n v="906106.99999972712"/>
    <n v="15101.783333328785"/>
    <n v="15101.783333328785"/>
    <n v="1"/>
    <s v="D527586"/>
    <s v="Closed"/>
    <x v="0"/>
  </r>
  <r>
    <s v="Marianna"/>
    <s v="CHIPOLA (15)"/>
    <x v="1"/>
    <x v="3130"/>
    <n v="2"/>
    <x v="12"/>
    <x v="0"/>
    <d v="2018-10-27T18:13:02"/>
    <d v="2018-10-17T07:44:55"/>
    <x v="2"/>
    <x v="9"/>
    <n v="901686.99999998789"/>
    <n v="15028.116666666465"/>
    <n v="30056.23333333293"/>
    <n v="1"/>
    <s v="D527587"/>
    <s v="Closed"/>
    <x v="0"/>
  </r>
  <r>
    <s v="Marianna"/>
    <s v="CHIPOLA (15)"/>
    <x v="1"/>
    <x v="3131"/>
    <n v="53"/>
    <x v="12"/>
    <x v="0"/>
    <d v="2018-10-25T13:52:59"/>
    <d v="2018-10-17T07:45:42"/>
    <x v="2"/>
    <x v="9"/>
    <n v="713236.99999968521"/>
    <n v="11887.283333328087"/>
    <n v="630026.0166663886"/>
    <n v="1"/>
    <s v="D527589"/>
    <s v="Closed"/>
    <x v="0"/>
  </r>
  <r>
    <s v="Marianna"/>
    <s v="CHIPOLA (15)"/>
    <x v="1"/>
    <x v="940"/>
    <n v="9"/>
    <x v="12"/>
    <x v="0"/>
    <d v="2018-10-25T14:16:01"/>
    <d v="2018-10-17T07:46:06"/>
    <x v="2"/>
    <x v="9"/>
    <n v="714594.99999966938"/>
    <n v="11909.916666661156"/>
    <n v="107189.24999995041"/>
    <n v="1"/>
    <s v="D527590"/>
    <s v="Closed"/>
    <x v="0"/>
  </r>
  <r>
    <s v="Marianna"/>
    <s v="CHIPOLA (15)"/>
    <x v="1"/>
    <x v="3132"/>
    <n v="26"/>
    <x v="12"/>
    <x v="0"/>
    <d v="2018-10-25T14:15:26"/>
    <d v="2018-10-17T07:46:38"/>
    <x v="2"/>
    <x v="9"/>
    <n v="714527.9999997234"/>
    <n v="11908.79999999539"/>
    <n v="309628.79999988014"/>
    <n v="1"/>
    <s v="D527591"/>
    <s v="Closed"/>
    <x v="0"/>
  </r>
  <r>
    <s v="Marianna"/>
    <s v="CHIPOLA (15)"/>
    <x v="1"/>
    <x v="909"/>
    <n v="17"/>
    <x v="12"/>
    <x v="0"/>
    <d v="2018-10-25T14:17:04"/>
    <d v="2018-10-17T07:47:28"/>
    <x v="2"/>
    <x v="9"/>
    <n v="714576.00000025705"/>
    <n v="11909.600000004284"/>
    <n v="202463.20000007283"/>
    <n v="1"/>
    <s v="D527593"/>
    <s v="Closed"/>
    <x v="0"/>
  </r>
  <r>
    <s v="Marianna"/>
    <s v="CHIPOLA (15)"/>
    <x v="1"/>
    <x v="404"/>
    <n v="69"/>
    <x v="12"/>
    <x v="0"/>
    <d v="2018-10-25T13:50:24"/>
    <d v="2018-10-17T07:49:37"/>
    <x v="2"/>
    <x v="9"/>
    <n v="712847.00000029989"/>
    <n v="11880.783333338331"/>
    <n v="819774.05000034487"/>
    <n v="1"/>
    <s v="D527595"/>
    <s v="Closed"/>
    <x v="0"/>
  </r>
  <r>
    <s v="Marianna"/>
    <s v="CHIPOLA (15)"/>
    <x v="1"/>
    <x v="3133"/>
    <n v="12"/>
    <x v="12"/>
    <x v="0"/>
    <d v="2018-10-25T13:53:58"/>
    <d v="2018-10-17T07:50:05"/>
    <x v="2"/>
    <x v="9"/>
    <n v="713032.99999977462"/>
    <n v="11883.883333329577"/>
    <n v="142606.59999995492"/>
    <n v="1"/>
    <s v="D527596"/>
    <s v="Closed"/>
    <x v="0"/>
  </r>
  <r>
    <s v="Marianna"/>
    <s v="CHIPOLA (15)"/>
    <x v="1"/>
    <x v="490"/>
    <n v="35"/>
    <x v="12"/>
    <x v="0"/>
    <d v="2018-10-25T13:53:31"/>
    <d v="2018-10-17T07:50:38"/>
    <x v="2"/>
    <x v="9"/>
    <n v="712972.99999957904"/>
    <n v="11882.883333326317"/>
    <n v="415900.91666642111"/>
    <n v="1"/>
    <s v="D527597"/>
    <s v="Closed"/>
    <x v="0"/>
  </r>
  <r>
    <s v="Marianna"/>
    <s v="CHIPOLA (15)"/>
    <x v="1"/>
    <x v="2566"/>
    <n v="4"/>
    <x v="12"/>
    <x v="0"/>
    <d v="2018-10-27T18:14:39"/>
    <d v="2018-10-17T07:51:22"/>
    <x v="2"/>
    <x v="9"/>
    <n v="901397.00000009034"/>
    <n v="15023.283333334839"/>
    <n v="60093.133333339356"/>
    <n v="1"/>
    <s v="D527599"/>
    <s v="Closed"/>
    <x v="0"/>
  </r>
  <r>
    <s v="Marianna"/>
    <s v="CHIPOLA (15)"/>
    <x v="1"/>
    <x v="3134"/>
    <n v="2"/>
    <x v="12"/>
    <x v="0"/>
    <d v="2018-10-27T18:15:06"/>
    <d v="2018-10-17T07:51:51"/>
    <x v="2"/>
    <x v="9"/>
    <n v="901394.99999962281"/>
    <n v="15023.249999993714"/>
    <n v="30046.499999987427"/>
    <n v="1"/>
    <s v="D527600"/>
    <s v="Closed"/>
    <x v="0"/>
  </r>
  <r>
    <s v="Marianna"/>
    <s v="CHIPOLA (15)"/>
    <x v="1"/>
    <x v="3135"/>
    <n v="2"/>
    <x v="12"/>
    <x v="0"/>
    <d v="2018-10-27T18:14:16"/>
    <d v="2018-10-17T07:52:13"/>
    <x v="2"/>
    <x v="9"/>
    <n v="901323.00000039395"/>
    <n v="15022.050000006566"/>
    <n v="30044.100000013132"/>
    <n v="1"/>
    <s v="D527601"/>
    <s v="Closed"/>
    <x v="0"/>
  </r>
  <r>
    <s v="Marianna"/>
    <s v="CHIPOLA (15)"/>
    <x v="1"/>
    <x v="803"/>
    <n v="8"/>
    <x v="12"/>
    <x v="0"/>
    <d v="2018-10-27T18:13:55"/>
    <d v="2018-10-17T07:52:31"/>
    <x v="2"/>
    <x v="9"/>
    <n v="901284.00000007823"/>
    <n v="15021.400000001304"/>
    <n v="120171.20000001043"/>
    <n v="1"/>
    <s v="D527602"/>
    <s v="Closed"/>
    <x v="0"/>
  </r>
  <r>
    <s v="Marianna"/>
    <s v="CHIPOLA (15)"/>
    <x v="3"/>
    <x v="276"/>
    <n v="12"/>
    <x v="12"/>
    <x v="0"/>
    <d v="2018-10-29T09:01:11"/>
    <d v="2018-10-17T08:59:25"/>
    <x v="2"/>
    <x v="9"/>
    <n v="1036906.0000002617"/>
    <n v="17281.766666671028"/>
    <n v="207381.20000005234"/>
    <n v="1"/>
    <s v="D527617_B"/>
    <s v="Closed"/>
    <x v="0"/>
  </r>
  <r>
    <s v="Marianna"/>
    <s v="CHIPOLA (15)"/>
    <x v="3"/>
    <x v="2638"/>
    <n v="5"/>
    <x v="12"/>
    <x v="0"/>
    <d v="2018-10-29T08:58:53"/>
    <d v="2018-10-17T08:59:54"/>
    <x v="2"/>
    <x v="9"/>
    <n v="1036739.0000001993"/>
    <n v="17278.983333336655"/>
    <n v="86394.916666683275"/>
    <n v="1"/>
    <s v="D527618_B"/>
    <s v="Closed"/>
    <x v="0"/>
  </r>
  <r>
    <s v="Marianna"/>
    <s v="CHIPOLA (15)"/>
    <x v="3"/>
    <x v="694"/>
    <n v="10"/>
    <x v="12"/>
    <x v="0"/>
    <d v="2018-10-29T08:59:44"/>
    <d v="2018-10-17T09:00:51"/>
    <x v="2"/>
    <x v="9"/>
    <n v="1036733.000000054"/>
    <n v="17278.883333334234"/>
    <n v="172788.83333334234"/>
    <n v="1"/>
    <s v="D527619_B"/>
    <s v="Closed"/>
    <x v="0"/>
  </r>
  <r>
    <s v="Marianna"/>
    <s v="CHIPOLA (15)"/>
    <x v="1"/>
    <x v="3136"/>
    <n v="1"/>
    <x v="12"/>
    <x v="0"/>
    <d v="2018-10-27T18:18:40"/>
    <d v="2018-10-17T09:08:25"/>
    <x v="2"/>
    <x v="9"/>
    <n v="897015.00000043306"/>
    <n v="14950.250000007218"/>
    <n v="14950.250000007218"/>
    <n v="1"/>
    <s v="D527626"/>
    <s v="Closed"/>
    <x v="0"/>
  </r>
  <r>
    <s v="Marianna"/>
    <s v="CHIPOLA (15)"/>
    <x v="1"/>
    <x v="2123"/>
    <n v="10"/>
    <x v="12"/>
    <x v="0"/>
    <d v="2018-10-27T18:17:44"/>
    <d v="2018-10-17T09:08:51"/>
    <x v="2"/>
    <x v="9"/>
    <n v="896932.99999949522"/>
    <n v="14948.88333332492"/>
    <n v="149488.8333332492"/>
    <n v="1"/>
    <s v="D527629"/>
    <s v="Closed"/>
    <x v="0"/>
  </r>
  <r>
    <s v="Marianna"/>
    <s v="CHIPOLA (15)"/>
    <x v="1"/>
    <x v="3137"/>
    <n v="3"/>
    <x v="12"/>
    <x v="0"/>
    <d v="2018-10-27T18:17:02"/>
    <d v="2018-10-17T09:09:19"/>
    <x v="2"/>
    <x v="9"/>
    <n v="896863.00000010524"/>
    <n v="14947.716666668421"/>
    <n v="44843.150000005262"/>
    <n v="1"/>
    <s v="D527630"/>
    <s v="Closed"/>
    <x v="0"/>
  </r>
  <r>
    <s v="Marianna"/>
    <s v="CHIPOLA (15)"/>
    <x v="1"/>
    <x v="3138"/>
    <n v="3"/>
    <x v="12"/>
    <x v="0"/>
    <d v="2018-10-27T18:16:16"/>
    <d v="2018-10-17T09:09:46"/>
    <x v="2"/>
    <x v="9"/>
    <n v="896790.00000001397"/>
    <n v="14946.500000000233"/>
    <n v="44839.500000000698"/>
    <n v="1"/>
    <s v="D527631"/>
    <s v="Closed"/>
    <x v="0"/>
  </r>
  <r>
    <s v="Marianna"/>
    <s v="CHIPOLA (15)"/>
    <x v="1"/>
    <x v="1194"/>
    <n v="21"/>
    <x v="12"/>
    <x v="0"/>
    <d v="2018-10-26T18:34:51"/>
    <d v="2018-10-17T09:10:52"/>
    <x v="2"/>
    <x v="9"/>
    <n v="811438.99999943096"/>
    <n v="13523.983333323849"/>
    <n v="284003.64999980084"/>
    <n v="1"/>
    <s v="D527634"/>
    <s v="Closed"/>
    <x v="0"/>
  </r>
  <r>
    <s v="Marianna"/>
    <s v="CHIPOLA (15)"/>
    <x v="1"/>
    <x v="3139"/>
    <n v="7"/>
    <x v="12"/>
    <x v="0"/>
    <d v="2018-10-27T18:20:14"/>
    <d v="2018-10-17T09:12:37"/>
    <x v="2"/>
    <x v="9"/>
    <n v="896856.99999995995"/>
    <n v="14947.616666665999"/>
    <n v="104633.31666666199"/>
    <n v="1"/>
    <s v="D527636"/>
    <s v="Closed"/>
    <x v="0"/>
  </r>
  <r>
    <s v="Marianna"/>
    <s v="CHIPOLA (15)"/>
    <x v="1"/>
    <x v="3140"/>
    <n v="8"/>
    <x v="12"/>
    <x v="0"/>
    <d v="2018-10-27T18:19:08"/>
    <d v="2018-10-17T09:13:06"/>
    <x v="2"/>
    <x v="9"/>
    <n v="896761.99999975506"/>
    <n v="14946.033333329251"/>
    <n v="119568.26666663401"/>
    <n v="1"/>
    <s v="D527638"/>
    <s v="Closed"/>
    <x v="0"/>
  </r>
  <r>
    <s v="Marianna"/>
    <s v="MARIANNA (14)"/>
    <x v="5"/>
    <x v="2866"/>
    <n v="3"/>
    <x v="12"/>
    <x v="0"/>
    <d v="2018-10-26T10:48:28"/>
    <d v="2018-10-17T09:34:04"/>
    <x v="2"/>
    <x v="9"/>
    <n v="782063.99999996647"/>
    <n v="13034.399999999441"/>
    <n v="39103.199999998324"/>
    <n v="1"/>
    <s v="D527643_A"/>
    <s v="Closed"/>
    <x v="0"/>
  </r>
  <r>
    <s v="Marianna"/>
    <s v="MARIANNA (14)"/>
    <x v="5"/>
    <x v="2866"/>
    <n v="3"/>
    <x v="12"/>
    <x v="0"/>
    <d v="2018-10-26T10:48:28"/>
    <d v="2018-10-17T09:34:04"/>
    <x v="2"/>
    <x v="9"/>
    <n v="782063.99999996647"/>
    <n v="13034.399999999441"/>
    <n v="39103.199999998324"/>
    <n v="1"/>
    <s v="D527643_B"/>
    <s v="Closed"/>
    <x v="0"/>
  </r>
  <r>
    <s v="Marianna"/>
    <s v="MARIANNA (14)"/>
    <x v="5"/>
    <x v="923"/>
    <n v="13"/>
    <x v="12"/>
    <x v="0"/>
    <d v="2018-10-19T18:31:18"/>
    <d v="2018-10-17T09:37:30"/>
    <x v="2"/>
    <x v="9"/>
    <n v="204828.00000042189"/>
    <n v="3413.8000000070315"/>
    <n v="44379.400000091409"/>
    <n v="1"/>
    <s v="D527646_A"/>
    <s v="Closed"/>
    <x v="0"/>
  </r>
  <r>
    <s v="Marianna"/>
    <s v="MARIANNA (14)"/>
    <x v="5"/>
    <x v="923"/>
    <n v="13"/>
    <x v="12"/>
    <x v="0"/>
    <d v="2018-10-19T12:12:00"/>
    <d v="2018-10-17T09:37:30"/>
    <x v="2"/>
    <x v="9"/>
    <n v="182070.00000004191"/>
    <n v="3034.5000000006985"/>
    <n v="39448.50000000908"/>
    <n v="1"/>
    <s v="D527646_B"/>
    <s v="Closed"/>
    <x v="0"/>
  </r>
  <r>
    <s v="Marianna"/>
    <s v="MARIANNA (14)"/>
    <x v="5"/>
    <x v="2552"/>
    <n v="71"/>
    <x v="12"/>
    <x v="0"/>
    <d v="2018-10-19T12:12:00"/>
    <d v="2018-10-17T09:37:54"/>
    <x v="2"/>
    <x v="9"/>
    <n v="182046.00000008941"/>
    <n v="3034.1000000014901"/>
    <n v="215421.1000001058"/>
    <n v="1"/>
    <s v="D527647_A"/>
    <s v="Closed"/>
    <x v="0"/>
  </r>
  <r>
    <s v="Marianna"/>
    <s v="MARIANNA (14)"/>
    <x v="5"/>
    <x v="2273"/>
    <n v="13"/>
    <x v="12"/>
    <x v="0"/>
    <d v="2018-10-19T12:12:00"/>
    <d v="2018-10-17T09:38:13"/>
    <x v="2"/>
    <x v="9"/>
    <n v="182027.00000004843"/>
    <n v="3033.7833333341405"/>
    <n v="39439.183333343826"/>
    <n v="1"/>
    <s v="D527648_A"/>
    <s v="Closed"/>
    <x v="0"/>
  </r>
  <r>
    <s v="Marianna"/>
    <s v="CHIPOLA (15)"/>
    <x v="3"/>
    <x v="3141"/>
    <n v="152"/>
    <x v="12"/>
    <x v="0"/>
    <d v="2018-10-20T10:51:29"/>
    <d v="2018-10-17T09:38:13"/>
    <x v="2"/>
    <x v="9"/>
    <n v="263596.00000041537"/>
    <n v="4393.2666666735895"/>
    <n v="667776.5333343856"/>
    <n v="1"/>
    <s v="D528692"/>
    <s v="Closed"/>
    <x v="0"/>
  </r>
  <r>
    <s v="Marianna"/>
    <s v="CHIPOLA (15)"/>
    <x v="3"/>
    <x v="659"/>
    <n v="155"/>
    <x v="12"/>
    <x v="0"/>
    <d v="2018-10-20T12:25:52"/>
    <d v="2018-10-17T09:38:13"/>
    <x v="2"/>
    <x v="9"/>
    <n v="269259.00000028778"/>
    <n v="4487.6500000047963"/>
    <n v="695585.75000074343"/>
    <n v="1"/>
    <s v="D528667"/>
    <s v="Closed"/>
    <x v="0"/>
  </r>
  <r>
    <s v="Marianna"/>
    <s v="MARIANNA (14)"/>
    <x v="5"/>
    <x v="3142"/>
    <n v="9"/>
    <x v="12"/>
    <x v="0"/>
    <d v="2018-10-19T12:12:00"/>
    <d v="2018-10-17T09:38:39"/>
    <x v="2"/>
    <x v="9"/>
    <n v="182000.9999996284"/>
    <n v="3033.3499999938067"/>
    <n v="27300.14999994426"/>
    <n v="1"/>
    <s v="D527649_A"/>
    <s v="Closed"/>
    <x v="0"/>
  </r>
  <r>
    <s v="Marianna"/>
    <s v="MARIANNA (14)"/>
    <x v="5"/>
    <x v="3143"/>
    <n v="21"/>
    <x v="12"/>
    <x v="0"/>
    <d v="2018-10-19T12:12:00"/>
    <d v="2018-10-17T09:39:45"/>
    <x v="2"/>
    <x v="9"/>
    <n v="181934.99999991618"/>
    <n v="3032.249999998603"/>
    <n v="63677.249999970663"/>
    <n v="1"/>
    <s v="D527653_A"/>
    <s v="Closed"/>
    <x v="0"/>
  </r>
  <r>
    <s v="Marianna"/>
    <s v="MARIANNA (14)"/>
    <x v="5"/>
    <x v="3144"/>
    <n v="1"/>
    <x v="12"/>
    <x v="0"/>
    <d v="2018-10-21T08:06:39"/>
    <d v="2018-10-17T09:51:46"/>
    <x v="2"/>
    <x v="9"/>
    <n v="339292.9999998305"/>
    <n v="5654.8833333305083"/>
    <n v="5654.8833333305083"/>
    <n v="1"/>
    <s v="D527658"/>
    <s v="Closed"/>
    <x v="0"/>
  </r>
  <r>
    <s v="Marianna"/>
    <s v="MARIANNA (14)"/>
    <x v="5"/>
    <x v="3145"/>
    <n v="1"/>
    <x v="12"/>
    <x v="0"/>
    <d v="2018-10-21T08:07:14"/>
    <d v="2018-10-17T09:51:46"/>
    <x v="2"/>
    <x v="9"/>
    <n v="339327.99999983981"/>
    <n v="5655.4666666639969"/>
    <n v="5655.4666666639969"/>
    <n v="1"/>
    <s v="D528559"/>
    <s v="Closed"/>
    <x v="0"/>
  </r>
  <r>
    <s v="Marianna"/>
    <s v="MARIANNA (14)"/>
    <x v="5"/>
    <x v="741"/>
    <n v="1"/>
    <x v="12"/>
    <x v="0"/>
    <d v="2018-10-21T11:06:06"/>
    <d v="2018-10-17T09:51:46"/>
    <x v="2"/>
    <x v="9"/>
    <n v="350060.00000028871"/>
    <n v="5834.3333333381452"/>
    <n v="5834.3333333381452"/>
    <n v="1"/>
    <s v="D528848"/>
    <s v="Closed"/>
    <x v="0"/>
  </r>
  <r>
    <s v="Marianna"/>
    <s v="MARIANNA (14)"/>
    <x v="5"/>
    <x v="2226"/>
    <n v="11"/>
    <x v="12"/>
    <x v="0"/>
    <d v="2018-10-25T21:21:18"/>
    <d v="2018-10-17T09:53:54"/>
    <x v="2"/>
    <x v="9"/>
    <n v="732444.00000041351"/>
    <n v="12207.400000006892"/>
    <n v="134281.40000007581"/>
    <n v="1"/>
    <s v="D527659"/>
    <s v="Closed"/>
    <x v="0"/>
  </r>
  <r>
    <s v="Marianna"/>
    <s v="MARIANNA (14)"/>
    <x v="10"/>
    <x v="3146"/>
    <n v="3"/>
    <x v="12"/>
    <x v="0"/>
    <d v="2018-10-25T22:05:50"/>
    <d v="2018-10-17T09:53:54"/>
    <x v="2"/>
    <x v="9"/>
    <n v="735116.0000001546"/>
    <n v="12251.93333333591"/>
    <n v="36755.80000000773"/>
    <n v="1"/>
    <s v="D530018"/>
    <s v="Closed"/>
    <x v="0"/>
  </r>
  <r>
    <s v="Marianna"/>
    <s v="MARIANNA (14)"/>
    <x v="5"/>
    <x v="3147"/>
    <n v="2"/>
    <x v="12"/>
    <x v="0"/>
    <d v="2018-10-26T16:52:58"/>
    <d v="2018-10-17T09:55:04"/>
    <x v="2"/>
    <x v="9"/>
    <n v="802674.0000005113"/>
    <n v="13377.900000008522"/>
    <n v="26755.800000017043"/>
    <n v="1"/>
    <s v="D527662_A"/>
    <s v="Closed"/>
    <x v="0"/>
  </r>
  <r>
    <s v="Marianna"/>
    <s v="MARIANNA (14)"/>
    <x v="5"/>
    <x v="3148"/>
    <n v="17"/>
    <x v="12"/>
    <x v="0"/>
    <d v="2018-10-25T23:44:18"/>
    <d v="2018-10-17T09:55:43"/>
    <x v="2"/>
    <x v="9"/>
    <n v="740914.99999975786"/>
    <n v="12348.583333329298"/>
    <n v="209925.91666659806"/>
    <n v="1"/>
    <s v="D527664"/>
    <s v="Closed"/>
    <x v="0"/>
  </r>
  <r>
    <s v="Marianna"/>
    <s v="MARIANNA (14)"/>
    <x v="5"/>
    <x v="3149"/>
    <n v="26"/>
    <x v="12"/>
    <x v="0"/>
    <d v="2018-10-25T23:44:33"/>
    <d v="2018-10-17T09:56:21"/>
    <x v="2"/>
    <x v="9"/>
    <n v="740892.00000003912"/>
    <n v="12348.200000000652"/>
    <n v="321053.20000001695"/>
    <n v="1"/>
    <s v="D527666"/>
    <s v="Closed"/>
    <x v="0"/>
  </r>
  <r>
    <s v="Marianna"/>
    <s v="MARIANNA (14)"/>
    <x v="5"/>
    <x v="919"/>
    <n v="8"/>
    <x v="12"/>
    <x v="0"/>
    <d v="2018-10-25T23:47:25"/>
    <d v="2018-10-17T09:59:38"/>
    <x v="2"/>
    <x v="9"/>
    <n v="740866.99999985285"/>
    <n v="12347.783333330881"/>
    <n v="98782.266666647047"/>
    <n v="1"/>
    <s v="D527672"/>
    <s v="Closed"/>
    <x v="0"/>
  </r>
  <r>
    <s v="Marianna"/>
    <s v="MARIANNA (14)"/>
    <x v="5"/>
    <x v="307"/>
    <n v="7"/>
    <x v="12"/>
    <x v="0"/>
    <d v="2018-10-27T17:50:03"/>
    <d v="2018-10-17T09:59:57"/>
    <x v="2"/>
    <x v="9"/>
    <n v="892206.00000028498"/>
    <n v="14870.10000000475"/>
    <n v="104090.70000003325"/>
    <n v="1"/>
    <s v="D527673"/>
    <s v="Closed"/>
    <x v="0"/>
  </r>
  <r>
    <s v="Marianna"/>
    <s v="MARIANNA (14)"/>
    <x v="5"/>
    <x v="3150"/>
    <n v="20"/>
    <x v="12"/>
    <x v="0"/>
    <d v="2018-10-25T23:55:37"/>
    <d v="2018-10-17T10:00:41"/>
    <x v="2"/>
    <x v="9"/>
    <n v="741296.00000018254"/>
    <n v="12354.933333336376"/>
    <n v="247098.66666672751"/>
    <n v="1"/>
    <s v="D527674"/>
    <s v="Closed"/>
    <x v="0"/>
  </r>
  <r>
    <s v="Marianna"/>
    <s v="MARIANNA (14)"/>
    <x v="15"/>
    <x v="3049"/>
    <n v="2"/>
    <x v="12"/>
    <x v="0"/>
    <d v="2018-10-23T20:33:56"/>
    <d v="2018-10-17T11:01:48"/>
    <x v="2"/>
    <x v="9"/>
    <n v="552727.99999995623"/>
    <n v="9212.1333333326038"/>
    <n v="18424.266666665208"/>
    <n v="1"/>
    <s v="D527711_A"/>
    <s v="Closed"/>
    <x v="0"/>
  </r>
  <r>
    <s v="Marianna"/>
    <s v="CHIPOLA (15)"/>
    <x v="4"/>
    <x v="3151"/>
    <n v="1"/>
    <x v="12"/>
    <x v="0"/>
    <d v="2018-10-30T09:41:24"/>
    <d v="2018-10-17T12:46:58"/>
    <x v="2"/>
    <x v="9"/>
    <n v="1112065.9999998752"/>
    <n v="18534.433333331253"/>
    <n v="18534.433333331253"/>
    <n v="1"/>
    <s v="D527788_A"/>
    <s v="Closed"/>
    <x v="0"/>
  </r>
  <r>
    <s v="Marianna"/>
    <s v="CHIPOLA (15)"/>
    <x v="4"/>
    <x v="3152"/>
    <n v="2"/>
    <x v="12"/>
    <x v="0"/>
    <d v="2018-10-28T08:13:17"/>
    <d v="2018-10-17T12:48:02"/>
    <x v="2"/>
    <x v="9"/>
    <n v="933915.00000001397"/>
    <n v="15565.250000000233"/>
    <n v="31130.500000000466"/>
    <n v="1"/>
    <s v="D527792_A"/>
    <s v="Closed"/>
    <x v="0"/>
  </r>
  <r>
    <s v="Marianna"/>
    <s v="CHIPOLA (15)"/>
    <x v="4"/>
    <x v="3153"/>
    <n v="3"/>
    <x v="12"/>
    <x v="0"/>
    <d v="2018-10-27T09:36:04"/>
    <d v="2018-10-17T12:48:21"/>
    <x v="2"/>
    <x v="9"/>
    <n v="852462.99999996554"/>
    <n v="14207.716666666092"/>
    <n v="42623.149999998277"/>
    <n v="1"/>
    <s v="D527793_A"/>
    <s v="Closed"/>
    <x v="0"/>
  </r>
  <r>
    <s v="Marianna"/>
    <s v="CHIPOLA (15)"/>
    <x v="4"/>
    <x v="3154"/>
    <n v="1"/>
    <x v="12"/>
    <x v="0"/>
    <d v="2018-10-28T08:16:11"/>
    <d v="2018-10-17T12:49:01"/>
    <x v="2"/>
    <x v="9"/>
    <n v="934030.0000004936"/>
    <n v="15567.166666674893"/>
    <n v="15567.166666674893"/>
    <n v="1"/>
    <s v="D527795"/>
    <s v="Closed"/>
    <x v="0"/>
  </r>
  <r>
    <s v="Marianna"/>
    <s v="CHIPOLA (15)"/>
    <x v="4"/>
    <x v="3155"/>
    <n v="1"/>
    <x v="12"/>
    <x v="0"/>
    <d v="2018-10-30T09:45:46"/>
    <d v="2018-10-17T12:49:59"/>
    <x v="2"/>
    <x v="9"/>
    <n v="1112146.9999999506"/>
    <n v="18535.783333332511"/>
    <n v="18535.783333332511"/>
    <n v="1"/>
    <s v="D527796_A"/>
    <s v="Closed"/>
    <x v="0"/>
  </r>
  <r>
    <s v="Marianna"/>
    <s v="CHIPOLA (15)"/>
    <x v="4"/>
    <x v="3156"/>
    <n v="1"/>
    <x v="12"/>
    <x v="0"/>
    <d v="2018-10-30T09:47:12"/>
    <d v="2018-10-17T12:50:17"/>
    <x v="2"/>
    <x v="9"/>
    <n v="1112215.0000001304"/>
    <n v="18536.91666666884"/>
    <n v="18536.91666666884"/>
    <n v="1"/>
    <s v="D527797_A"/>
    <s v="Closed"/>
    <x v="0"/>
  </r>
  <r>
    <s v="Marianna"/>
    <s v="CHIPOLA (15)"/>
    <x v="4"/>
    <x v="3157"/>
    <n v="1"/>
    <x v="12"/>
    <x v="0"/>
    <d v="2018-10-30T09:47:50"/>
    <d v="2018-10-17T12:50:57"/>
    <x v="2"/>
    <x v="9"/>
    <n v="1112213.0000002915"/>
    <n v="18536.883333338192"/>
    <n v="18536.883333338192"/>
    <n v="1"/>
    <s v="D527799_A"/>
    <s v="Closed"/>
    <x v="0"/>
  </r>
  <r>
    <s v="Marianna"/>
    <s v="CHIPOLA (15)"/>
    <x v="4"/>
    <x v="3158"/>
    <n v="2"/>
    <x v="12"/>
    <x v="0"/>
    <d v="2018-10-30T09:41:56"/>
    <d v="2018-10-17T12:51:33"/>
    <x v="2"/>
    <x v="9"/>
    <n v="1111822.9999996489"/>
    <n v="18530.383333327482"/>
    <n v="37060.766666654963"/>
    <n v="1"/>
    <s v="D527800_A"/>
    <s v="Closed"/>
    <x v="0"/>
  </r>
  <r>
    <s v="Marianna"/>
    <s v="CHIPOLA (15)"/>
    <x v="1"/>
    <x v="3159"/>
    <n v="2"/>
    <x v="12"/>
    <x v="0"/>
    <d v="2018-10-27T06:00:49"/>
    <d v="2018-10-17T12:53:00"/>
    <x v="2"/>
    <x v="9"/>
    <n v="839268.99999983143"/>
    <n v="13987.816666663857"/>
    <n v="27975.633333327714"/>
    <n v="1"/>
    <s v="D530412"/>
    <s v="Closed"/>
    <x v="0"/>
  </r>
  <r>
    <s v="Marianna"/>
    <s v="CHIPOLA (15)"/>
    <x v="4"/>
    <x v="220"/>
    <n v="138"/>
    <x v="12"/>
    <x v="0"/>
    <d v="2018-10-27T01:14:41"/>
    <d v="2018-10-17T12:53:00"/>
    <x v="2"/>
    <x v="9"/>
    <n v="822100.99999986123"/>
    <n v="13701.683333331021"/>
    <n v="1890832.2999996808"/>
    <n v="1"/>
    <s v="D530410"/>
    <s v="Closed"/>
    <x v="0"/>
  </r>
  <r>
    <s v="Marianna"/>
    <s v="CHIPOLA (15)"/>
    <x v="4"/>
    <x v="1166"/>
    <n v="26"/>
    <x v="12"/>
    <x v="0"/>
    <d v="2018-10-30T08:34:24"/>
    <d v="2018-10-17T14:54:07"/>
    <x v="2"/>
    <x v="9"/>
    <n v="1100417.0000000624"/>
    <n v="18340.283333334373"/>
    <n v="476847.36666669371"/>
    <n v="1"/>
    <s v="D527820_A"/>
    <s v="Closed"/>
    <x v="0"/>
  </r>
  <r>
    <s v="Marianna"/>
    <s v="CHIPOLA (15)"/>
    <x v="4"/>
    <x v="2334"/>
    <n v="7"/>
    <x v="12"/>
    <x v="0"/>
    <d v="2018-10-30T08:34:06"/>
    <d v="2018-10-17T14:54:30"/>
    <x v="2"/>
    <x v="9"/>
    <n v="1100375.9999999078"/>
    <n v="18339.599999998463"/>
    <n v="128377.19999998924"/>
    <n v="1"/>
    <s v="D527821_A"/>
    <s v="Closed"/>
    <x v="0"/>
  </r>
  <r>
    <s v="Marianna"/>
    <s v="CHIPOLA (15)"/>
    <x v="4"/>
    <x v="1843"/>
    <n v="1"/>
    <x v="12"/>
    <x v="0"/>
    <d v="2018-10-30T09:36:22"/>
    <d v="2018-10-17T15:00:55"/>
    <x v="2"/>
    <x v="9"/>
    <n v="1103726.9999999553"/>
    <n v="18395.449999999255"/>
    <n v="18395.449999999255"/>
    <n v="1"/>
    <s v="D527827_B"/>
    <s v="Closed"/>
    <x v="0"/>
  </r>
  <r>
    <s v="Marianna"/>
    <s v="CHIPOLA (15)"/>
    <x v="4"/>
    <x v="1843"/>
    <n v="1"/>
    <x v="12"/>
    <x v="0"/>
    <d v="2018-10-30T09:36:10"/>
    <d v="2018-10-17T15:00:55"/>
    <x v="2"/>
    <x v="9"/>
    <n v="1103714.9999996647"/>
    <n v="18395.249999994412"/>
    <n v="18395.249999994412"/>
    <n v="1"/>
    <s v="D527827_C"/>
    <s v="Closed"/>
    <x v="0"/>
  </r>
  <r>
    <s v="Marianna"/>
    <s v="CHIPOLA (15)"/>
    <x v="4"/>
    <x v="2675"/>
    <n v="2"/>
    <x v="12"/>
    <x v="0"/>
    <d v="2018-10-30T09:34:32"/>
    <d v="2018-10-17T15:01:17"/>
    <x v="2"/>
    <x v="9"/>
    <n v="1103595.0000005309"/>
    <n v="18393.250000008848"/>
    <n v="36786.500000017695"/>
    <n v="1"/>
    <s v="D527828_B"/>
    <s v="Closed"/>
    <x v="0"/>
  </r>
  <r>
    <s v="Marianna"/>
    <s v="CHIPOLA (15)"/>
    <x v="4"/>
    <x v="2675"/>
    <n v="2"/>
    <x v="12"/>
    <x v="0"/>
    <d v="2018-10-30T09:34:19"/>
    <d v="2018-10-17T15:01:17"/>
    <x v="2"/>
    <x v="9"/>
    <n v="1103582.0000000065"/>
    <n v="18393.033333333442"/>
    <n v="36786.066666666884"/>
    <n v="1"/>
    <s v="D527828_C"/>
    <s v="Closed"/>
    <x v="0"/>
  </r>
  <r>
    <s v="Marianna"/>
    <s v="CHIPOLA (15)"/>
    <x v="4"/>
    <x v="334"/>
    <n v="6"/>
    <x v="12"/>
    <x v="0"/>
    <d v="2018-10-28T19:13:02"/>
    <d v="2018-10-17T15:03:02"/>
    <x v="2"/>
    <x v="9"/>
    <n v="965400.00000048894"/>
    <n v="16090.000000008149"/>
    <n v="96540.000000048894"/>
    <n v="1"/>
    <s v="D527829_A"/>
    <s v="Closed"/>
    <x v="0"/>
  </r>
  <r>
    <s v="Marianna"/>
    <s v="CHIPOLA (15)"/>
    <x v="4"/>
    <x v="334"/>
    <n v="6"/>
    <x v="12"/>
    <x v="0"/>
    <d v="2018-10-28T19:12:41"/>
    <d v="2018-10-17T15:03:02"/>
    <x v="2"/>
    <x v="9"/>
    <n v="965378.99999998044"/>
    <n v="16089.649999999674"/>
    <n v="96537.899999998044"/>
    <n v="1"/>
    <s v="D527829_B"/>
    <s v="Closed"/>
    <x v="0"/>
  </r>
  <r>
    <s v="Marianna"/>
    <s v="CHIPOLA (15)"/>
    <x v="4"/>
    <x v="3160"/>
    <n v="23"/>
    <x v="12"/>
    <x v="0"/>
    <d v="2018-10-27T09:36:04"/>
    <d v="2018-10-17T15:03:24"/>
    <x v="2"/>
    <x v="9"/>
    <n v="844359.9999998929"/>
    <n v="14072.666666664882"/>
    <n v="323671.33333329228"/>
    <n v="1"/>
    <s v="D527830_A"/>
    <s v="Closed"/>
    <x v="0"/>
  </r>
  <r>
    <s v="Marianna"/>
    <s v="CHIPOLA (15)"/>
    <x v="4"/>
    <x v="3160"/>
    <n v="23"/>
    <x v="12"/>
    <x v="0"/>
    <d v="2018-10-28T19:11:49"/>
    <d v="2018-10-17T15:03:24"/>
    <x v="2"/>
    <x v="9"/>
    <n v="965305.00000028405"/>
    <n v="16088.416666671401"/>
    <n v="370033.58333344222"/>
    <n v="1"/>
    <s v="D527830_B"/>
    <s v="Closed"/>
    <x v="0"/>
  </r>
  <r>
    <s v="Marianna"/>
    <s v="CHIPOLA (15)"/>
    <x v="4"/>
    <x v="3161"/>
    <n v="2"/>
    <x v="12"/>
    <x v="0"/>
    <d v="2018-10-27T09:36:04"/>
    <d v="2018-10-17T15:14:47"/>
    <x v="2"/>
    <x v="9"/>
    <n v="843676.99999990873"/>
    <n v="14061.283333331812"/>
    <n v="28122.566666663624"/>
    <n v="1"/>
    <s v="D527832_A"/>
    <s v="Closed"/>
    <x v="0"/>
  </r>
  <r>
    <s v="Marianna"/>
    <s v="CHIPOLA (15)"/>
    <x v="4"/>
    <x v="3161"/>
    <n v="2"/>
    <x v="12"/>
    <x v="0"/>
    <d v="2018-10-28T19:11:17"/>
    <d v="2018-10-17T15:14:47"/>
    <x v="2"/>
    <x v="9"/>
    <n v="964590.00000036322"/>
    <n v="16076.500000006054"/>
    <n v="32153.000000012107"/>
    <n v="1"/>
    <s v="D527832_B"/>
    <s v="Closed"/>
    <x v="0"/>
  </r>
  <r>
    <s v="Marianna"/>
    <s v="CHIPOLA (15)"/>
    <x v="4"/>
    <x v="2193"/>
    <n v="5"/>
    <x v="12"/>
    <x v="0"/>
    <d v="2018-10-28T19:14:52"/>
    <d v="2018-10-17T15:15:24"/>
    <x v="2"/>
    <x v="9"/>
    <n v="964768.00000048243"/>
    <n v="16079.466666674707"/>
    <n v="80397.333333373535"/>
    <n v="1"/>
    <s v="D527833_A"/>
    <s v="Closed"/>
    <x v="0"/>
  </r>
  <r>
    <s v="Marianna"/>
    <s v="CHIPOLA (15)"/>
    <x v="4"/>
    <x v="2193"/>
    <n v="5"/>
    <x v="12"/>
    <x v="0"/>
    <d v="2018-10-28T19:14:41"/>
    <d v="2018-10-17T15:15:24"/>
    <x v="2"/>
    <x v="9"/>
    <n v="964757.00000042561"/>
    <n v="16079.283333340427"/>
    <n v="80396.416666702135"/>
    <n v="1"/>
    <s v="D527833_B"/>
    <s v="Closed"/>
    <x v="0"/>
  </r>
  <r>
    <s v="Marianna"/>
    <s v="CHIPOLA (15)"/>
    <x v="4"/>
    <x v="3162"/>
    <n v="9"/>
    <x v="12"/>
    <x v="0"/>
    <d v="2018-10-28T19:12:18"/>
    <d v="2018-10-17T15:15:54"/>
    <x v="2"/>
    <x v="9"/>
    <n v="964584.00000021793"/>
    <n v="16076.400000003632"/>
    <n v="144687.60000003269"/>
    <n v="1"/>
    <s v="D527834_A"/>
    <s v="Closed"/>
    <x v="0"/>
  </r>
  <r>
    <s v="Marianna"/>
    <s v="CHIPOLA (15)"/>
    <x v="4"/>
    <x v="3162"/>
    <n v="9"/>
    <x v="12"/>
    <x v="0"/>
    <d v="2018-10-28T19:12:09"/>
    <d v="2018-10-17T15:15:54"/>
    <x v="2"/>
    <x v="9"/>
    <n v="964575"/>
    <n v="16076.25"/>
    <n v="144686.25"/>
    <n v="1"/>
    <s v="D527834_B"/>
    <s v="Closed"/>
    <x v="0"/>
  </r>
  <r>
    <s v="Marianna"/>
    <s v="CHIPOLA (15)"/>
    <x v="4"/>
    <x v="1048"/>
    <n v="15"/>
    <x v="12"/>
    <x v="0"/>
    <d v="2018-10-27T09:36:04"/>
    <d v="2018-10-17T15:16:22"/>
    <x v="2"/>
    <x v="9"/>
    <n v="843581.99999970384"/>
    <n v="14059.699999995064"/>
    <n v="210895.49999992596"/>
    <n v="1"/>
    <s v="D527835_A"/>
    <s v="Closed"/>
    <x v="0"/>
  </r>
  <r>
    <s v="Marianna"/>
    <s v="CHIPOLA (15)"/>
    <x v="4"/>
    <x v="1048"/>
    <n v="15"/>
    <x v="12"/>
    <x v="0"/>
    <d v="2018-10-28T19:14:22"/>
    <d v="2018-10-17T15:16:22"/>
    <x v="2"/>
    <x v="9"/>
    <n v="964680.00000002794"/>
    <n v="16078.000000000466"/>
    <n v="241170.00000000698"/>
    <n v="1"/>
    <s v="D527835_B"/>
    <s v="Closed"/>
    <x v="0"/>
  </r>
  <r>
    <s v="Marianna"/>
    <s v="CHIPOLA (15)"/>
    <x v="4"/>
    <x v="170"/>
    <n v="2"/>
    <x v="12"/>
    <x v="0"/>
    <d v="2018-10-28T19:24:12"/>
    <d v="2018-10-17T15:16:44"/>
    <x v="2"/>
    <x v="9"/>
    <n v="965247.99999953248"/>
    <n v="16087.466666658875"/>
    <n v="32174.933333317749"/>
    <n v="1"/>
    <s v="D527836_A"/>
    <s v="Closed"/>
    <x v="0"/>
  </r>
  <r>
    <s v="Marianna"/>
    <s v="CHIPOLA (15)"/>
    <x v="4"/>
    <x v="170"/>
    <n v="2"/>
    <x v="12"/>
    <x v="0"/>
    <d v="2018-10-28T19:24:02"/>
    <d v="2018-10-17T15:16:44"/>
    <x v="2"/>
    <x v="9"/>
    <n v="965237.99999970943"/>
    <n v="16087.299999995157"/>
    <n v="32174.599999990314"/>
    <n v="1"/>
    <s v="D527836_B"/>
    <s v="Closed"/>
    <x v="0"/>
  </r>
  <r>
    <s v="Marianna"/>
    <s v="CHIPOLA (15)"/>
    <x v="4"/>
    <x v="751"/>
    <n v="6"/>
    <x v="12"/>
    <x v="0"/>
    <d v="2018-10-28T19:06:33"/>
    <d v="2018-10-17T15:17:02"/>
    <x v="2"/>
    <x v="9"/>
    <n v="964170.99999985658"/>
    <n v="16069.516666664276"/>
    <n v="96417.099999985658"/>
    <n v="1"/>
    <s v="D527837_B"/>
    <s v="Closed"/>
    <x v="0"/>
  </r>
  <r>
    <s v="Marianna"/>
    <s v="CHIPOLA (15)"/>
    <x v="4"/>
    <x v="3163"/>
    <n v="5"/>
    <x v="12"/>
    <x v="0"/>
    <d v="2018-10-28T19:10:00"/>
    <d v="2018-10-17T15:17:22"/>
    <x v="2"/>
    <x v="9"/>
    <n v="964357.99999956507"/>
    <n v="16072.633333326085"/>
    <n v="80363.166666630423"/>
    <n v="1"/>
    <s v="D527838_A"/>
    <s v="Closed"/>
    <x v="0"/>
  </r>
  <r>
    <s v="Marianna"/>
    <s v="CHIPOLA (15)"/>
    <x v="4"/>
    <x v="3163"/>
    <n v="5"/>
    <x v="12"/>
    <x v="0"/>
    <d v="2018-10-28T19:07:13"/>
    <d v="2018-10-17T15:17:22"/>
    <x v="2"/>
    <x v="9"/>
    <n v="964190.99999950267"/>
    <n v="16069.849999991711"/>
    <n v="80349.249999958556"/>
    <n v="1"/>
    <s v="D527838_B"/>
    <s v="Closed"/>
    <x v="0"/>
  </r>
  <r>
    <s v="Marianna"/>
    <s v="CHIPOLA (15)"/>
    <x v="4"/>
    <x v="3164"/>
    <n v="4"/>
    <x v="12"/>
    <x v="0"/>
    <d v="2018-10-28T19:17:30"/>
    <d v="2018-10-17T15:17:44"/>
    <x v="2"/>
    <x v="9"/>
    <n v="964786.00000028964"/>
    <n v="16079.766666671494"/>
    <n v="64319.066666685976"/>
    <n v="1"/>
    <s v="D527839_A"/>
    <s v="Closed"/>
    <x v="0"/>
  </r>
  <r>
    <s v="Marianna"/>
    <s v="CHIPOLA (15)"/>
    <x v="4"/>
    <x v="3164"/>
    <n v="4"/>
    <x v="12"/>
    <x v="0"/>
    <d v="2018-10-28T19:17:20"/>
    <d v="2018-10-17T15:17:44"/>
    <x v="2"/>
    <x v="9"/>
    <n v="964776.00000046659"/>
    <n v="16079.600000007777"/>
    <n v="64318.400000031106"/>
    <n v="1"/>
    <s v="D527839_B"/>
    <s v="Closed"/>
    <x v="0"/>
  </r>
  <r>
    <s v="Marianna"/>
    <s v="CHIPOLA (15)"/>
    <x v="4"/>
    <x v="133"/>
    <n v="3"/>
    <x v="12"/>
    <x v="0"/>
    <d v="2018-10-28T19:18:04"/>
    <d v="2018-10-17T15:18:05"/>
    <x v="2"/>
    <x v="9"/>
    <n v="964798.99999955669"/>
    <n v="16079.983333325945"/>
    <n v="48239.949999977835"/>
    <n v="1"/>
    <s v="D527840_A"/>
    <s v="Closed"/>
    <x v="0"/>
  </r>
  <r>
    <s v="Marianna"/>
    <s v="CHIPOLA (15)"/>
    <x v="4"/>
    <x v="133"/>
    <n v="3"/>
    <x v="12"/>
    <x v="0"/>
    <d v="2018-10-28T19:17:46"/>
    <d v="2018-10-17T15:18:05"/>
    <x v="2"/>
    <x v="9"/>
    <n v="964780.99999974947"/>
    <n v="16079.683333329158"/>
    <n v="48239.049999987474"/>
    <n v="1"/>
    <s v="D527840_B"/>
    <s v="Closed"/>
    <x v="0"/>
  </r>
  <r>
    <s v="Marianna"/>
    <s v="CHIPOLA (15)"/>
    <x v="4"/>
    <x v="2688"/>
    <n v="2"/>
    <x v="12"/>
    <x v="0"/>
    <d v="2018-10-28T19:10:24"/>
    <d v="2018-10-17T15:18:27"/>
    <x v="2"/>
    <x v="9"/>
    <n v="964317.00000003912"/>
    <n v="16071.950000000652"/>
    <n v="32143.900000001304"/>
    <n v="1"/>
    <s v="D527841_B"/>
    <s v="Closed"/>
    <x v="0"/>
  </r>
  <r>
    <s v="Marianna"/>
    <s v="CHIPOLA (15)"/>
    <x v="4"/>
    <x v="3165"/>
    <n v="20"/>
    <x v="12"/>
    <x v="0"/>
    <d v="2018-10-28T19:06:10"/>
    <d v="2018-10-17T15:18:50"/>
    <x v="2"/>
    <x v="9"/>
    <n v="964040.00000003725"/>
    <n v="16067.333333333954"/>
    <n v="321346.66666667908"/>
    <n v="1"/>
    <s v="D527842_A"/>
    <s v="Closed"/>
    <x v="0"/>
  </r>
  <r>
    <s v="Marianna"/>
    <s v="CHIPOLA (15)"/>
    <x v="4"/>
    <x v="3165"/>
    <n v="20"/>
    <x v="12"/>
    <x v="0"/>
    <d v="2018-10-28T19:05:56"/>
    <d v="2018-10-17T15:18:50"/>
    <x v="2"/>
    <x v="9"/>
    <n v="964025.9999999078"/>
    <n v="16067.099999998463"/>
    <n v="321341.99999996927"/>
    <n v="1"/>
    <s v="D527842_B"/>
    <s v="Closed"/>
    <x v="0"/>
  </r>
  <r>
    <s v="Marianna"/>
    <s v="CHIPOLA (15)"/>
    <x v="4"/>
    <x v="1354"/>
    <n v="35"/>
    <x v="12"/>
    <x v="0"/>
    <d v="2018-10-28T18:38:52"/>
    <d v="2018-10-17T15:20:44"/>
    <x v="2"/>
    <x v="9"/>
    <n v="962288.00000036135"/>
    <n v="16038.133333339356"/>
    <n v="561334.66666687746"/>
    <n v="1"/>
    <s v="D527843_A"/>
    <s v="Closed"/>
    <x v="0"/>
  </r>
  <r>
    <s v="Marianna"/>
    <s v="CHIPOLA (15)"/>
    <x v="4"/>
    <x v="1354"/>
    <n v="35"/>
    <x v="12"/>
    <x v="0"/>
    <d v="2018-10-28T18:38:40"/>
    <d v="2018-10-17T15:20:44"/>
    <x v="2"/>
    <x v="9"/>
    <n v="962276.00000007078"/>
    <n v="16037.933333334513"/>
    <n v="561327.66666670796"/>
    <n v="1"/>
    <s v="D527843_B"/>
    <s v="Closed"/>
    <x v="0"/>
  </r>
  <r>
    <s v="Marianna"/>
    <s v="CHIPOLA (15)"/>
    <x v="4"/>
    <x v="3166"/>
    <n v="12"/>
    <x v="12"/>
    <x v="0"/>
    <d v="2018-10-28T19:25:20"/>
    <d v="2018-10-17T15:21:07"/>
    <x v="2"/>
    <x v="9"/>
    <n v="965052.99999983981"/>
    <n v="16084.216666663997"/>
    <n v="193010.59999996796"/>
    <n v="1"/>
    <s v="D527844_A"/>
    <s v="Closed"/>
    <x v="0"/>
  </r>
  <r>
    <s v="Marianna"/>
    <s v="CHIPOLA (15)"/>
    <x v="4"/>
    <x v="3166"/>
    <n v="12"/>
    <x v="12"/>
    <x v="0"/>
    <d v="2018-10-28T19:25:09"/>
    <d v="2018-10-17T15:21:07"/>
    <x v="2"/>
    <x v="9"/>
    <n v="965041.999999783"/>
    <n v="16084.033333329717"/>
    <n v="193008.3999999566"/>
    <n v="1"/>
    <s v="D527844_B"/>
    <s v="Closed"/>
    <x v="0"/>
  </r>
  <r>
    <s v="Marianna"/>
    <s v="CHIPOLA (15)"/>
    <x v="4"/>
    <x v="3167"/>
    <n v="5"/>
    <x v="12"/>
    <x v="0"/>
    <d v="2018-10-28T19:24:54"/>
    <d v="2018-10-17T15:21:28"/>
    <x v="2"/>
    <x v="9"/>
    <n v="965006.00000016857"/>
    <n v="16083.433333336143"/>
    <n v="80417.166666680714"/>
    <n v="1"/>
    <s v="D527845_A"/>
    <s v="Closed"/>
    <x v="0"/>
  </r>
  <r>
    <s v="Marianna"/>
    <s v="CHIPOLA (15)"/>
    <x v="4"/>
    <x v="3167"/>
    <n v="5"/>
    <x v="12"/>
    <x v="0"/>
    <d v="2018-10-28T19:24:45"/>
    <d v="2018-10-17T15:21:28"/>
    <x v="2"/>
    <x v="9"/>
    <n v="964996.99999995064"/>
    <n v="16083.283333332511"/>
    <n v="80416.416666662553"/>
    <n v="1"/>
    <s v="D527845_B"/>
    <s v="Closed"/>
    <x v="0"/>
  </r>
  <r>
    <s v="Marianna"/>
    <s v="CHIPOLA (15)"/>
    <x v="4"/>
    <x v="3168"/>
    <n v="3"/>
    <x v="12"/>
    <x v="0"/>
    <d v="2018-10-27T09:36:04"/>
    <d v="2018-10-17T15:21:46"/>
    <x v="2"/>
    <x v="9"/>
    <n v="843258.00000003073"/>
    <n v="14054.300000000512"/>
    <n v="42162.900000001537"/>
    <n v="1"/>
    <s v="D527846_A"/>
    <s v="Closed"/>
    <x v="0"/>
  </r>
  <r>
    <s v="Marianna"/>
    <s v="CHIPOLA (15)"/>
    <x v="4"/>
    <x v="3168"/>
    <n v="3"/>
    <x v="12"/>
    <x v="0"/>
    <d v="2018-10-28T19:18:33"/>
    <d v="2018-10-17T15:21:46"/>
    <x v="2"/>
    <x v="9"/>
    <n v="964606.99999993667"/>
    <n v="16076.783333332278"/>
    <n v="48230.349999996834"/>
    <n v="1"/>
    <s v="D527846_B"/>
    <s v="Closed"/>
    <x v="0"/>
  </r>
  <r>
    <s v="Marianna"/>
    <s v="CHIPOLA (15)"/>
    <x v="4"/>
    <x v="15"/>
    <n v="25"/>
    <x v="12"/>
    <x v="0"/>
    <d v="2018-10-28T19:20:26"/>
    <d v="2018-10-17T15:22:06"/>
    <x v="2"/>
    <x v="9"/>
    <n v="964699.99999967404"/>
    <n v="16078.333333327901"/>
    <n v="401958.33333319752"/>
    <n v="1"/>
    <s v="D527847_A"/>
    <s v="Closed"/>
    <x v="0"/>
  </r>
  <r>
    <s v="Marianna"/>
    <s v="CHIPOLA (15)"/>
    <x v="4"/>
    <x v="15"/>
    <n v="25"/>
    <x v="12"/>
    <x v="0"/>
    <d v="2018-10-28T19:20:08"/>
    <d v="2018-10-17T15:22:06"/>
    <x v="2"/>
    <x v="9"/>
    <n v="964681.99999986682"/>
    <n v="16078.033333331114"/>
    <n v="401950.83333327784"/>
    <n v="1"/>
    <s v="D527847_B"/>
    <s v="Closed"/>
    <x v="0"/>
  </r>
  <r>
    <s v="Marianna"/>
    <s v="CHIPOLA (15)"/>
    <x v="4"/>
    <x v="17"/>
    <n v="1"/>
    <x v="12"/>
    <x v="0"/>
    <d v="2018-10-28T19:25:36"/>
    <d v="2018-10-17T15:22:27"/>
    <x v="2"/>
    <x v="9"/>
    <n v="964988.99999996647"/>
    <n v="16083.149999999441"/>
    <n v="16083.149999999441"/>
    <n v="1"/>
    <s v="D527848_A"/>
    <s v="Closed"/>
    <x v="0"/>
  </r>
  <r>
    <s v="Marianna"/>
    <s v="CHIPOLA (15)"/>
    <x v="4"/>
    <x v="17"/>
    <n v="1"/>
    <x v="12"/>
    <x v="0"/>
    <d v="2018-10-28T19:25:28"/>
    <d v="2018-10-17T15:22:27"/>
    <x v="2"/>
    <x v="9"/>
    <n v="964980.9999999823"/>
    <n v="16083.016666666372"/>
    <n v="16083.016666666372"/>
    <n v="1"/>
    <s v="D527848_B"/>
    <s v="Closed"/>
    <x v="0"/>
  </r>
  <r>
    <s v="Marianna"/>
    <s v="CHIPOLA (15)"/>
    <x v="4"/>
    <x v="248"/>
    <n v="4"/>
    <x v="12"/>
    <x v="0"/>
    <d v="2018-10-28T19:26:00"/>
    <d v="2018-10-17T15:23:04"/>
    <x v="2"/>
    <x v="9"/>
    <n v="964976.00000007078"/>
    <n v="16082.933333334513"/>
    <n v="64331.733333338052"/>
    <n v="1"/>
    <s v="D527849_A"/>
    <s v="Closed"/>
    <x v="0"/>
  </r>
  <r>
    <s v="Marianna"/>
    <s v="CHIPOLA (15)"/>
    <x v="4"/>
    <x v="248"/>
    <n v="4"/>
    <x v="12"/>
    <x v="0"/>
    <d v="2018-10-28T19:25:52"/>
    <d v="2018-10-17T15:23:04"/>
    <x v="2"/>
    <x v="9"/>
    <n v="964968.00000008661"/>
    <n v="16082.800000001444"/>
    <n v="64331.200000005774"/>
    <n v="1"/>
    <s v="D527849_B"/>
    <s v="Closed"/>
    <x v="0"/>
  </r>
  <r>
    <s v="Marianna"/>
    <s v="CHIPOLA (15)"/>
    <x v="4"/>
    <x v="2744"/>
    <n v="1"/>
    <x v="12"/>
    <x v="0"/>
    <d v="2018-10-28T18:53:39"/>
    <d v="2018-10-17T15:25:00"/>
    <x v="2"/>
    <x v="9"/>
    <n v="962919.00000013411"/>
    <n v="16048.650000002235"/>
    <n v="16048.650000002235"/>
    <n v="1"/>
    <s v="D527853_D"/>
    <s v="Closed"/>
    <x v="0"/>
  </r>
  <r>
    <s v="Marianna"/>
    <s v="CHIPOLA (15)"/>
    <x v="4"/>
    <x v="2744"/>
    <n v="1"/>
    <x v="12"/>
    <x v="0"/>
    <d v="2018-10-28T18:53:39"/>
    <d v="2018-10-17T15:25:44"/>
    <x v="2"/>
    <x v="9"/>
    <n v="962874.99999990687"/>
    <n v="16047.916666665114"/>
    <n v="16047.916666665114"/>
    <n v="1"/>
    <s v="D527853_A"/>
    <s v="Closed"/>
    <x v="0"/>
  </r>
  <r>
    <s v="Marianna"/>
    <s v="CHIPOLA (15)"/>
    <x v="4"/>
    <x v="2693"/>
    <n v="1"/>
    <x v="12"/>
    <x v="0"/>
    <d v="2018-10-28T19:01:55"/>
    <d v="2018-10-17T15:26:04"/>
    <x v="2"/>
    <x v="9"/>
    <n v="963351.00000053644"/>
    <n v="16055.850000008941"/>
    <n v="16055.850000008941"/>
    <n v="1"/>
    <s v="D527854_B"/>
    <s v="Closed"/>
    <x v="0"/>
  </r>
  <r>
    <s v="Marianna"/>
    <s v="CHIPOLA (15)"/>
    <x v="4"/>
    <x v="592"/>
    <n v="2"/>
    <x v="12"/>
    <x v="0"/>
    <d v="2018-10-28T19:01:37"/>
    <d v="2018-10-17T15:26:49"/>
    <x v="2"/>
    <x v="9"/>
    <n v="963287.99999963958"/>
    <n v="16054.799999993993"/>
    <n v="32109.599999987986"/>
    <n v="1"/>
    <s v="D527855_B"/>
    <s v="Closed"/>
    <x v="0"/>
  </r>
  <r>
    <s v="Marianna"/>
    <s v="CHIPOLA (15)"/>
    <x v="4"/>
    <x v="1138"/>
    <n v="1"/>
    <x v="12"/>
    <x v="0"/>
    <d v="2018-10-28T19:03:20"/>
    <d v="2018-10-17T15:27:11"/>
    <x v="2"/>
    <x v="9"/>
    <n v="963368.99999971502"/>
    <n v="16056.14999999525"/>
    <n v="16056.14999999525"/>
    <n v="1"/>
    <s v="D527856_B"/>
    <s v="Closed"/>
    <x v="0"/>
  </r>
  <r>
    <s v="Marianna"/>
    <s v="CHIPOLA (15)"/>
    <x v="4"/>
    <x v="1372"/>
    <n v="29"/>
    <x v="12"/>
    <x v="0"/>
    <d v="2018-10-28T19:03:47"/>
    <d v="2018-10-17T15:27:32"/>
    <x v="2"/>
    <x v="9"/>
    <n v="963374.9999998603"/>
    <n v="16056.249999997672"/>
    <n v="465631.24999993248"/>
    <n v="1"/>
    <s v="D527857_A"/>
    <s v="Closed"/>
    <x v="0"/>
  </r>
  <r>
    <s v="Marianna"/>
    <s v="CHIPOLA (15)"/>
    <x v="4"/>
    <x v="1372"/>
    <n v="29"/>
    <x v="12"/>
    <x v="0"/>
    <d v="2018-10-28T19:03:37"/>
    <d v="2018-10-17T15:27:32"/>
    <x v="2"/>
    <x v="9"/>
    <n v="963365.00000003725"/>
    <n v="16056.083333333954"/>
    <n v="465626.41666668467"/>
    <n v="1"/>
    <s v="D527857_B"/>
    <s v="Closed"/>
    <x v="0"/>
  </r>
  <r>
    <s v="Marianna"/>
    <s v="CHIPOLA (15)"/>
    <x v="4"/>
    <x v="1647"/>
    <n v="18"/>
    <x v="12"/>
    <x v="0"/>
    <d v="2018-10-28T19:04:44"/>
    <d v="2018-10-17T15:27:55"/>
    <x v="2"/>
    <x v="9"/>
    <n v="963409.0000002645"/>
    <n v="16056.816666671075"/>
    <n v="289022.70000007935"/>
    <n v="1"/>
    <s v="D527858_A"/>
    <s v="Closed"/>
    <x v="0"/>
  </r>
  <r>
    <s v="Marianna"/>
    <s v="CHIPOLA (15)"/>
    <x v="4"/>
    <x v="1647"/>
    <n v="18"/>
    <x v="12"/>
    <x v="0"/>
    <d v="2018-10-28T19:04:31"/>
    <d v="2018-10-17T15:27:55"/>
    <x v="2"/>
    <x v="9"/>
    <n v="963396.0000003688"/>
    <n v="16056.600000006147"/>
    <n v="289018.80000011064"/>
    <n v="1"/>
    <s v="D527858_B"/>
    <s v="Closed"/>
    <x v="0"/>
  </r>
  <r>
    <s v="Marianna"/>
    <s v="CHIPOLA (15)"/>
    <x v="4"/>
    <x v="2695"/>
    <n v="2"/>
    <x v="12"/>
    <x v="0"/>
    <d v="2018-10-28T19:04:56"/>
    <d v="2018-10-17T15:28:23"/>
    <x v="2"/>
    <x v="9"/>
    <n v="963392.99999966752"/>
    <n v="16056.549999994459"/>
    <n v="32113.099999988917"/>
    <n v="1"/>
    <s v="D527859_B"/>
    <s v="Closed"/>
    <x v="0"/>
  </r>
  <r>
    <s v="Marianna"/>
    <s v="CHIPOLA (15)"/>
    <x v="4"/>
    <x v="3169"/>
    <n v="2"/>
    <x v="12"/>
    <x v="0"/>
    <d v="2018-10-28T19:19:20"/>
    <d v="2018-10-17T15:28:47"/>
    <x v="2"/>
    <x v="9"/>
    <n v="964232.99999989104"/>
    <n v="16070.549999998184"/>
    <n v="32141.099999996368"/>
    <n v="1"/>
    <s v="D527860_A"/>
    <s v="Closed"/>
    <x v="0"/>
  </r>
  <r>
    <s v="Marianna"/>
    <s v="CHIPOLA (15)"/>
    <x v="4"/>
    <x v="3169"/>
    <n v="2"/>
    <x v="12"/>
    <x v="0"/>
    <d v="2018-10-28T19:19:05"/>
    <d v="2018-10-17T15:28:47"/>
    <x v="2"/>
    <x v="9"/>
    <n v="964218.00000015646"/>
    <n v="16070.300000002608"/>
    <n v="32140.600000005215"/>
    <n v="1"/>
    <s v="D527860_B"/>
    <s v="Closed"/>
    <x v="0"/>
  </r>
  <r>
    <s v="Marianna"/>
    <s v="CHIPOLA (15)"/>
    <x v="4"/>
    <x v="251"/>
    <n v="53"/>
    <x v="12"/>
    <x v="0"/>
    <d v="2018-10-28T19:26:36"/>
    <d v="2018-10-17T15:36:53"/>
    <x v="2"/>
    <x v="9"/>
    <n v="964183.00000014715"/>
    <n v="16069.716666669119"/>
    <n v="851694.98333346331"/>
    <n v="1"/>
    <s v="D527861_A"/>
    <s v="Closed"/>
    <x v="0"/>
  </r>
  <r>
    <s v="Marianna"/>
    <s v="CHIPOLA (15)"/>
    <x v="4"/>
    <x v="251"/>
    <n v="53"/>
    <x v="12"/>
    <x v="0"/>
    <d v="2018-10-28T19:26:30"/>
    <d v="2018-10-17T15:36:53"/>
    <x v="2"/>
    <x v="9"/>
    <n v="964177.00000000186"/>
    <n v="16069.616666666698"/>
    <n v="851689.68333333498"/>
    <n v="1"/>
    <s v="D527861_B"/>
    <s v="Closed"/>
    <x v="0"/>
  </r>
  <r>
    <s v="Marianna"/>
    <s v="CHIPOLA (15)"/>
    <x v="4"/>
    <x v="19"/>
    <n v="6"/>
    <x v="12"/>
    <x v="0"/>
    <d v="2018-11-13T08:30:58"/>
    <d v="2018-10-17T15:37:16"/>
    <x v="2"/>
    <x v="9"/>
    <n v="2307221.9999998575"/>
    <n v="38453.699999997625"/>
    <n v="230722.19999998575"/>
    <n v="1"/>
    <s v="D527862_A"/>
    <s v="Closed"/>
    <x v="0"/>
  </r>
  <r>
    <s v="Marianna"/>
    <s v="CHIPOLA (15)"/>
    <x v="4"/>
    <x v="3170"/>
    <n v="1"/>
    <x v="12"/>
    <x v="0"/>
    <d v="2018-10-28T19:26:20"/>
    <d v="2018-10-17T15:37:36"/>
    <x v="2"/>
    <x v="9"/>
    <n v="964124.00000018533"/>
    <n v="16068.733333336422"/>
    <n v="16068.733333336422"/>
    <n v="1"/>
    <s v="D527863_A"/>
    <s v="Closed"/>
    <x v="0"/>
  </r>
  <r>
    <s v="Marianna"/>
    <s v="CHIPOLA (15)"/>
    <x v="4"/>
    <x v="3170"/>
    <n v="1"/>
    <x v="12"/>
    <x v="0"/>
    <d v="2018-10-28T19:26:11"/>
    <d v="2018-10-17T15:37:36"/>
    <x v="2"/>
    <x v="9"/>
    <n v="964114.9999999674"/>
    <n v="16068.58333333279"/>
    <n v="16068.58333333279"/>
    <n v="1"/>
    <s v="D527863_B"/>
    <s v="Closed"/>
    <x v="0"/>
  </r>
  <r>
    <s v="Marianna"/>
    <s v="CHIPOLA (15)"/>
    <x v="4"/>
    <x v="766"/>
    <n v="1"/>
    <x v="12"/>
    <x v="0"/>
    <d v="2018-10-27T09:36:04"/>
    <d v="2018-10-17T15:37:58"/>
    <x v="2"/>
    <x v="9"/>
    <n v="842285.99999975413"/>
    <n v="14038.099999995902"/>
    <n v="14038.099999995902"/>
    <n v="1"/>
    <s v="D527864_A"/>
    <s v="Closed"/>
    <x v="0"/>
  </r>
  <r>
    <s v="Marianna"/>
    <s v="CHIPOLA (15)"/>
    <x v="4"/>
    <x v="766"/>
    <n v="1"/>
    <x v="12"/>
    <x v="0"/>
    <d v="2018-10-28T19:32:10"/>
    <d v="2018-10-17T15:37:58"/>
    <x v="2"/>
    <x v="9"/>
    <n v="964452.00000016484"/>
    <n v="16074.200000002747"/>
    <n v="16074.200000002747"/>
    <n v="1"/>
    <s v="D527864_B"/>
    <s v="Closed"/>
    <x v="0"/>
  </r>
  <r>
    <s v="Marianna"/>
    <s v="CHIPOLA (15)"/>
    <x v="4"/>
    <x v="3171"/>
    <n v="2"/>
    <x v="12"/>
    <x v="0"/>
    <d v="2018-10-28T19:32:34"/>
    <d v="2018-10-17T15:38:20"/>
    <x v="2"/>
    <x v="9"/>
    <n v="964454.00000000373"/>
    <n v="16074.233333333395"/>
    <n v="32148.466666666791"/>
    <n v="1"/>
    <s v="D527865_A"/>
    <s v="Closed"/>
    <x v="0"/>
  </r>
  <r>
    <s v="Marianna"/>
    <s v="CHIPOLA (15)"/>
    <x v="4"/>
    <x v="3171"/>
    <n v="2"/>
    <x v="12"/>
    <x v="0"/>
    <d v="2018-10-28T19:32:26"/>
    <d v="2018-10-17T15:38:20"/>
    <x v="2"/>
    <x v="9"/>
    <n v="964446.00000001956"/>
    <n v="16074.100000000326"/>
    <n v="32148.200000000652"/>
    <n v="1"/>
    <s v="D527865_B"/>
    <s v="Closed"/>
    <x v="0"/>
  </r>
  <r>
    <s v="Marianna"/>
    <s v="CHIPOLA (15)"/>
    <x v="4"/>
    <x v="2335"/>
    <n v="3"/>
    <x v="12"/>
    <x v="0"/>
    <d v="2018-10-28T19:26:47"/>
    <d v="2018-10-17T15:38:43"/>
    <x v="2"/>
    <x v="9"/>
    <n v="964084.0000002645"/>
    <n v="16068.066666671075"/>
    <n v="48204.200000013225"/>
    <n v="1"/>
    <s v="D527866_B"/>
    <s v="Closed"/>
    <x v="0"/>
  </r>
  <r>
    <s v="Marianna"/>
    <s v="CHIPOLA (15)"/>
    <x v="4"/>
    <x v="2702"/>
    <n v="2"/>
    <x v="12"/>
    <x v="0"/>
    <d v="2018-10-28T19:27:25"/>
    <d v="2018-10-17T15:39:08"/>
    <x v="2"/>
    <x v="9"/>
    <n v="964097.00000016019"/>
    <n v="16068.283333336003"/>
    <n v="32136.566666672006"/>
    <n v="1"/>
    <s v="D527867_B"/>
    <s v="Closed"/>
    <x v="0"/>
  </r>
  <r>
    <s v="Marianna"/>
    <s v="CHIPOLA (15)"/>
    <x v="4"/>
    <x v="3172"/>
    <n v="8"/>
    <x v="12"/>
    <x v="0"/>
    <d v="2018-10-28T19:27:12"/>
    <d v="2018-10-17T15:39:30"/>
    <x v="2"/>
    <x v="9"/>
    <n v="964061.99999952223"/>
    <n v="16067.699999992037"/>
    <n v="128541.5999999363"/>
    <n v="1"/>
    <s v="D527868_A"/>
    <s v="Closed"/>
    <x v="0"/>
  </r>
  <r>
    <s v="Marianna"/>
    <s v="CHIPOLA (15)"/>
    <x v="4"/>
    <x v="3172"/>
    <n v="8"/>
    <x v="12"/>
    <x v="0"/>
    <d v="2018-10-28T19:27:04"/>
    <d v="2018-10-17T15:39:30"/>
    <x v="2"/>
    <x v="9"/>
    <n v="964053.99999953806"/>
    <n v="16067.566666658968"/>
    <n v="128540.53333327174"/>
    <n v="1"/>
    <s v="D527868_B"/>
    <s v="Closed"/>
    <x v="0"/>
  </r>
  <r>
    <s v="Marianna"/>
    <s v="CHIPOLA (15)"/>
    <x v="4"/>
    <x v="2704"/>
    <n v="1"/>
    <x v="12"/>
    <x v="0"/>
    <d v="2018-10-28T19:28:14"/>
    <d v="2018-10-17T15:39:49"/>
    <x v="2"/>
    <x v="9"/>
    <n v="964104.99999951571"/>
    <n v="16068.416666658595"/>
    <n v="16068.416666658595"/>
    <n v="1"/>
    <s v="D527869_B"/>
    <s v="Closed"/>
    <x v="0"/>
  </r>
  <r>
    <s v="Marianna"/>
    <s v="CHIPOLA (15)"/>
    <x v="4"/>
    <x v="2705"/>
    <n v="1"/>
    <x v="12"/>
    <x v="0"/>
    <d v="2018-10-28T19:28:54"/>
    <d v="2018-10-17T15:40:14"/>
    <x v="2"/>
    <x v="9"/>
    <n v="964120.00000050757"/>
    <n v="16068.666666675126"/>
    <n v="16068.666666675126"/>
    <n v="1"/>
    <s v="D527870_B"/>
    <s v="Closed"/>
    <x v="0"/>
  </r>
  <r>
    <s v="Marianna"/>
    <s v="CHIPOLA (15)"/>
    <x v="4"/>
    <x v="2706"/>
    <n v="1"/>
    <x v="12"/>
    <x v="0"/>
    <d v="2018-10-28T19:29:11"/>
    <d v="2018-10-17T15:40:39"/>
    <x v="2"/>
    <x v="9"/>
    <n v="964111.99999989476"/>
    <n v="16068.533333331579"/>
    <n v="16068.533333331579"/>
    <n v="1"/>
    <s v="D527871_B"/>
    <s v="Closed"/>
    <x v="0"/>
  </r>
  <r>
    <s v="Marianna"/>
    <s v="CHIPOLA (15)"/>
    <x v="4"/>
    <x v="141"/>
    <n v="2"/>
    <x v="12"/>
    <x v="0"/>
    <d v="2018-10-28T19:30:00"/>
    <d v="2018-10-17T15:40:58"/>
    <x v="2"/>
    <x v="9"/>
    <n v="964141.99999999255"/>
    <n v="16069.033333333209"/>
    <n v="32138.066666666418"/>
    <n v="1"/>
    <s v="D527873_B"/>
    <s v="Closed"/>
    <x v="0"/>
  </r>
  <r>
    <s v="Marianna"/>
    <s v="CHIPOLA (15)"/>
    <x v="4"/>
    <x v="765"/>
    <n v="8"/>
    <x v="12"/>
    <x v="0"/>
    <d v="2018-10-28T19:27:57"/>
    <d v="2018-10-17T15:41:18"/>
    <x v="2"/>
    <x v="9"/>
    <n v="963998.99999988265"/>
    <n v="16066.649999998044"/>
    <n v="128533.19999998435"/>
    <n v="1"/>
    <s v="D527874_B"/>
    <s v="Closed"/>
    <x v="0"/>
  </r>
  <r>
    <s v="Marianna"/>
    <s v="CHIPOLA (15)"/>
    <x v="4"/>
    <x v="2708"/>
    <n v="2"/>
    <x v="12"/>
    <x v="0"/>
    <d v="2018-10-28T19:30:16"/>
    <d v="2018-10-17T15:41:37"/>
    <x v="2"/>
    <x v="9"/>
    <n v="964119.00000027381"/>
    <n v="16068.650000004563"/>
    <n v="32137.300000009127"/>
    <n v="1"/>
    <s v="D527875_B"/>
    <s v="Closed"/>
    <x v="0"/>
  </r>
  <r>
    <s v="Marianna"/>
    <s v="CHIPOLA (15)"/>
    <x v="4"/>
    <x v="2707"/>
    <n v="1"/>
    <x v="12"/>
    <x v="0"/>
    <d v="2018-10-28T19:30:32"/>
    <d v="2018-10-17T15:41:56"/>
    <x v="2"/>
    <x v="9"/>
    <n v="964116.00000020117"/>
    <n v="16068.600000003353"/>
    <n v="16068.600000003353"/>
    <n v="1"/>
    <s v="D527876_B"/>
    <s v="Closed"/>
    <x v="0"/>
  </r>
  <r>
    <s v="Marianna"/>
    <s v="CHIPOLA (15)"/>
    <x v="4"/>
    <x v="2710"/>
    <n v="3"/>
    <x v="12"/>
    <x v="0"/>
    <d v="2018-10-28T19:31:25"/>
    <d v="2018-10-17T15:42:14"/>
    <x v="2"/>
    <x v="9"/>
    <n v="964150.99999958184"/>
    <n v="16069.183333326364"/>
    <n v="48207.549999979092"/>
    <n v="1"/>
    <s v="D527877_B"/>
    <s v="Closed"/>
    <x v="0"/>
  </r>
  <r>
    <s v="Marianna"/>
    <s v="CHIPOLA (15)"/>
    <x v="4"/>
    <x v="1524"/>
    <n v="7"/>
    <x v="12"/>
    <x v="0"/>
    <d v="2018-10-28T19:30:48"/>
    <d v="2018-10-17T15:42:38"/>
    <x v="2"/>
    <x v="9"/>
    <n v="964089.99999978114"/>
    <n v="16068.166666663019"/>
    <n v="112477.16666664113"/>
    <n v="1"/>
    <s v="D527878_B"/>
    <s v="Closed"/>
    <x v="0"/>
  </r>
  <r>
    <s v="Marianna"/>
    <s v="CHIPOLA (15)"/>
    <x v="4"/>
    <x v="1742"/>
    <n v="1"/>
    <x v="12"/>
    <x v="0"/>
    <d v="2018-10-28T19:31:40"/>
    <d v="2018-10-17T15:43:35"/>
    <x v="2"/>
    <x v="9"/>
    <n v="964084.99999986961"/>
    <n v="16068.08333333116"/>
    <n v="16068.08333333116"/>
    <n v="1"/>
    <s v="D527880_B"/>
    <s v="Closed"/>
    <x v="0"/>
  </r>
  <r>
    <s v="Marianna"/>
    <s v="CHIPOLA (15)"/>
    <x v="4"/>
    <x v="2711"/>
    <n v="3"/>
    <x v="12"/>
    <x v="0"/>
    <d v="2018-10-28T19:31:54"/>
    <d v="2018-10-17T15:44:16"/>
    <x v="2"/>
    <x v="9"/>
    <n v="964058.00000047311"/>
    <n v="16067.633333341219"/>
    <n v="48202.900000023656"/>
    <n v="1"/>
    <s v="D527881_B"/>
    <s v="Closed"/>
    <x v="0"/>
  </r>
  <r>
    <s v="Marianna"/>
    <s v="CHIPOLA (15)"/>
    <x v="4"/>
    <x v="2713"/>
    <n v="1"/>
    <x v="12"/>
    <x v="0"/>
    <d v="2018-10-28T19:28:34"/>
    <d v="2018-10-17T15:44:35"/>
    <x v="2"/>
    <x v="9"/>
    <n v="963839.0000001993"/>
    <n v="16063.983333336655"/>
    <n v="16063.983333336655"/>
    <n v="1"/>
    <s v="D527882_B"/>
    <s v="Closed"/>
    <x v="0"/>
  </r>
  <r>
    <s v="Marianna"/>
    <s v="CHIPOLA (15)"/>
    <x v="4"/>
    <x v="190"/>
    <n v="1"/>
    <x v="12"/>
    <x v="0"/>
    <d v="2018-10-28T19:45:02"/>
    <d v="2018-10-17T15:56:17"/>
    <x v="2"/>
    <x v="9"/>
    <n v="964125.0000004191"/>
    <n v="16068.750000006985"/>
    <n v="16068.750000006985"/>
    <n v="1"/>
    <s v="D527883_A"/>
    <s v="Closed"/>
    <x v="0"/>
  </r>
  <r>
    <s v="Marianna"/>
    <s v="CHIPOLA (15)"/>
    <x v="4"/>
    <x v="190"/>
    <n v="1"/>
    <x v="12"/>
    <x v="0"/>
    <d v="2018-10-28T19:44:11"/>
    <d v="2018-10-17T15:56:17"/>
    <x v="2"/>
    <x v="9"/>
    <n v="964074.00000044145"/>
    <n v="16067.900000007357"/>
    <n v="16067.900000007357"/>
    <n v="1"/>
    <s v="D527883_B"/>
    <s v="Closed"/>
    <x v="0"/>
  </r>
  <r>
    <s v="Marianna"/>
    <s v="CHIPOLA (15)"/>
    <x v="4"/>
    <x v="3173"/>
    <n v="2"/>
    <x v="12"/>
    <x v="0"/>
    <d v="2018-10-28T19:32:54"/>
    <d v="2018-10-17T15:56:47"/>
    <x v="2"/>
    <x v="9"/>
    <n v="963366.99999987613"/>
    <n v="16056.116666664602"/>
    <n v="32112.233333329204"/>
    <n v="1"/>
    <s v="D527884_A"/>
    <s v="Closed"/>
    <x v="0"/>
  </r>
  <r>
    <s v="Marianna"/>
    <s v="CHIPOLA (15)"/>
    <x v="4"/>
    <x v="3173"/>
    <n v="2"/>
    <x v="12"/>
    <x v="0"/>
    <d v="2018-10-28T19:32:42"/>
    <d v="2018-10-17T15:56:47"/>
    <x v="2"/>
    <x v="9"/>
    <n v="963355.0000002142"/>
    <n v="16055.916666670237"/>
    <n v="32111.833333340473"/>
    <n v="1"/>
    <s v="D527884_B"/>
    <s v="Closed"/>
    <x v="0"/>
  </r>
  <r>
    <s v="Marianna"/>
    <s v="CHIPOLA (15)"/>
    <x v="4"/>
    <x v="3174"/>
    <n v="3"/>
    <x v="12"/>
    <x v="0"/>
    <d v="2018-10-28T19:33:18"/>
    <d v="2018-10-17T15:57:13"/>
    <x v="2"/>
    <x v="9"/>
    <n v="963365.00000003725"/>
    <n v="16056.083333333954"/>
    <n v="48168.250000001863"/>
    <n v="1"/>
    <s v="D527885_A"/>
    <s v="Closed"/>
    <x v="0"/>
  </r>
  <r>
    <s v="Marianna"/>
    <s v="CHIPOLA (15)"/>
    <x v="4"/>
    <x v="3174"/>
    <n v="3"/>
    <x v="12"/>
    <x v="0"/>
    <d v="2018-10-28T19:33:09"/>
    <d v="2018-10-17T15:57:13"/>
    <x v="2"/>
    <x v="9"/>
    <n v="963356.00000044797"/>
    <n v="16055.933333340799"/>
    <n v="48167.800000022398"/>
    <n v="1"/>
    <s v="D527885_B"/>
    <s v="Closed"/>
    <x v="0"/>
  </r>
  <r>
    <s v="Marianna"/>
    <s v="CHIPOLA (15)"/>
    <x v="4"/>
    <x v="140"/>
    <n v="8"/>
    <x v="12"/>
    <x v="0"/>
    <d v="2018-10-28T19:43:52"/>
    <d v="2018-10-17T15:57:32"/>
    <x v="2"/>
    <x v="9"/>
    <n v="963980.00000047032"/>
    <n v="16066.333333341172"/>
    <n v="128530.66666672938"/>
    <n v="1"/>
    <s v="D527886_A"/>
    <s v="Closed"/>
    <x v="0"/>
  </r>
  <r>
    <s v="Marianna"/>
    <s v="CHIPOLA (15)"/>
    <x v="4"/>
    <x v="140"/>
    <n v="8"/>
    <x v="12"/>
    <x v="0"/>
    <d v="2018-10-28T19:43:44"/>
    <d v="2018-10-17T15:57:32"/>
    <x v="2"/>
    <x v="9"/>
    <n v="963972.00000048615"/>
    <n v="16066.200000008103"/>
    <n v="128529.60000006482"/>
    <n v="1"/>
    <s v="D527886_B"/>
    <s v="Closed"/>
    <x v="0"/>
  </r>
  <r>
    <s v="Marianna"/>
    <s v="CHIPOLA (15)"/>
    <x v="4"/>
    <x v="1460"/>
    <n v="7"/>
    <x v="12"/>
    <x v="0"/>
    <d v="2018-11-13T08:29:52"/>
    <d v="2018-10-17T16:04:39"/>
    <x v="2"/>
    <x v="9"/>
    <n v="2305512.9999995464"/>
    <n v="38425.216666659107"/>
    <n v="268976.51666661375"/>
    <n v="1"/>
    <s v="D527905_A"/>
    <s v="Closed"/>
    <x v="0"/>
  </r>
  <r>
    <s v="Marianna"/>
    <s v="BLOUNTSTOWN (18)"/>
    <x v="17"/>
    <x v="3175"/>
    <n v="1"/>
    <x v="12"/>
    <x v="0"/>
    <d v="2018-10-21T08:26:00"/>
    <d v="2018-10-17T17:37:00"/>
    <x v="2"/>
    <x v="9"/>
    <n v="312540.00000036322"/>
    <n v="5209.0000000060536"/>
    <n v="5209.0000000060536"/>
    <n v="1"/>
    <s v="C528005"/>
    <s v="Closed"/>
    <x v="0"/>
  </r>
  <r>
    <s v="Marianna"/>
    <s v="ALTHA (12)"/>
    <x v="6"/>
    <x v="3176"/>
    <n v="1"/>
    <x v="12"/>
    <x v="0"/>
    <d v="2018-10-26T22:40:59"/>
    <d v="2018-10-17T19:06:45"/>
    <x v="2"/>
    <x v="9"/>
    <n v="790453.99999986403"/>
    <n v="13174.233333331067"/>
    <n v="13174.233333331067"/>
    <n v="1"/>
    <s v="D528015"/>
    <s v="Closed"/>
    <x v="0"/>
  </r>
  <r>
    <s v="Marianna"/>
    <s v="ALTHA (12)"/>
    <x v="6"/>
    <x v="3177"/>
    <n v="3"/>
    <x v="12"/>
    <x v="0"/>
    <d v="2018-10-26T22:41:12"/>
    <d v="2018-10-17T19:09:12"/>
    <x v="2"/>
    <x v="9"/>
    <n v="790319.99999997206"/>
    <n v="13171.999999999534"/>
    <n v="39515.999999998603"/>
    <n v="1"/>
    <s v="D528021"/>
    <s v="Closed"/>
    <x v="0"/>
  </r>
  <r>
    <s v="Marianna"/>
    <s v="ALTHA (12)"/>
    <x v="6"/>
    <x v="3178"/>
    <n v="3"/>
    <x v="12"/>
    <x v="0"/>
    <d v="2018-10-26T22:41:31"/>
    <d v="2018-10-17T19:09:52"/>
    <x v="2"/>
    <x v="9"/>
    <n v="790299.0000000922"/>
    <n v="13171.650000001537"/>
    <n v="39514.95000000461"/>
    <n v="1"/>
    <s v="D528022"/>
    <s v="Closed"/>
    <x v="0"/>
  </r>
  <r>
    <s v="Marianna"/>
    <s v="ALTHA (12)"/>
    <x v="6"/>
    <x v="3179"/>
    <n v="2"/>
    <x v="12"/>
    <x v="0"/>
    <d v="2018-10-26T22:41:51"/>
    <d v="2018-10-17T19:10:16"/>
    <x v="2"/>
    <x v="9"/>
    <n v="790295.00000041444"/>
    <n v="13171.583333340241"/>
    <n v="26343.166666680481"/>
    <n v="1"/>
    <s v="D528023"/>
    <s v="Closed"/>
    <x v="0"/>
  </r>
  <r>
    <s v="Marianna"/>
    <s v="MARIANNA (14)"/>
    <x v="16"/>
    <x v="3180"/>
    <n v="45"/>
    <x v="12"/>
    <x v="0"/>
    <d v="2018-10-26T23:14:12"/>
    <d v="2018-10-17T19:10:16"/>
    <x v="2"/>
    <x v="9"/>
    <n v="792236.00000026636"/>
    <n v="13203.933333337773"/>
    <n v="594177.00000019977"/>
    <n v="1"/>
    <s v="D530380"/>
    <s v="Closed"/>
    <x v="0"/>
  </r>
  <r>
    <s v="Marianna"/>
    <s v="ALTHA (12)"/>
    <x v="6"/>
    <x v="3181"/>
    <n v="3"/>
    <x v="12"/>
    <x v="0"/>
    <d v="2018-10-26T22:46:12"/>
    <d v="2018-10-17T19:11:08"/>
    <x v="2"/>
    <x v="9"/>
    <n v="790504.00000023656"/>
    <n v="13175.066666670609"/>
    <n v="39525.200000011828"/>
    <n v="1"/>
    <s v="D528025"/>
    <s v="Closed"/>
    <x v="0"/>
  </r>
  <r>
    <s v="Marianna"/>
    <s v="ALTHA (12)"/>
    <x v="6"/>
    <x v="3182"/>
    <n v="3"/>
    <x v="12"/>
    <x v="0"/>
    <d v="2018-11-07T10:45:05"/>
    <d v="2018-10-17T19:17:50"/>
    <x v="2"/>
    <x v="9"/>
    <n v="1783634.999999986"/>
    <n v="29727.249999999767"/>
    <n v="89181.749999999302"/>
    <n v="1"/>
    <s v="D528029_A"/>
    <s v="Closed"/>
    <x v="0"/>
  </r>
  <r>
    <s v="Marianna"/>
    <s v="BLOUNTSTOWN (18)"/>
    <x v="17"/>
    <x v="3183"/>
    <n v="2"/>
    <x v="12"/>
    <x v="0"/>
    <d v="2018-10-29T21:23:16"/>
    <d v="2018-10-17T19:18:38"/>
    <x v="2"/>
    <x v="9"/>
    <n v="1044277.9999998165"/>
    <n v="17404.633333330275"/>
    <n v="34809.266666660551"/>
    <n v="1"/>
    <s v="D528031"/>
    <s v="Closed"/>
    <x v="0"/>
  </r>
  <r>
    <s v="Marianna"/>
    <s v="BLOUNTSTOWN (18)"/>
    <x v="17"/>
    <x v="3184"/>
    <n v="1"/>
    <x v="12"/>
    <x v="0"/>
    <d v="2018-10-29T21:21:40"/>
    <d v="2018-10-17T19:30:34"/>
    <x v="2"/>
    <x v="9"/>
    <n v="1043466.0000004806"/>
    <n v="17391.100000008009"/>
    <n v="17391.100000008009"/>
    <n v="1"/>
    <s v="D528035"/>
    <s v="Closed"/>
    <x v="0"/>
  </r>
  <r>
    <s v="Marianna"/>
    <s v="BLOUNTSTOWN (18)"/>
    <x v="17"/>
    <x v="1976"/>
    <n v="2"/>
    <x v="12"/>
    <x v="0"/>
    <d v="2018-10-29T21:21:58"/>
    <d v="2018-10-17T19:31:00"/>
    <x v="2"/>
    <x v="9"/>
    <n v="1043457.9999998678"/>
    <n v="17390.966666664463"/>
    <n v="34781.933333328925"/>
    <n v="1"/>
    <s v="D528036"/>
    <s v="Closed"/>
    <x v="0"/>
  </r>
  <r>
    <s v="Marianna"/>
    <s v="BLOUNTSTOWN (18)"/>
    <x v="17"/>
    <x v="3185"/>
    <n v="3"/>
    <x v="12"/>
    <x v="0"/>
    <d v="2018-10-29T21:22:18"/>
    <d v="2018-10-17T19:37:28"/>
    <x v="2"/>
    <x v="9"/>
    <n v="1043089.9999999674"/>
    <n v="17384.83333333279"/>
    <n v="52154.49999999837"/>
    <n v="1"/>
    <s v="D528037"/>
    <s v="Closed"/>
    <x v="0"/>
  </r>
  <r>
    <s v="Marianna"/>
    <s v="BLOUNTSTOWN (18)"/>
    <x v="17"/>
    <x v="3186"/>
    <n v="2"/>
    <x v="12"/>
    <x v="0"/>
    <d v="2018-10-29T21:22:31"/>
    <d v="2018-10-17T19:37:50"/>
    <x v="2"/>
    <x v="9"/>
    <n v="1043081.0000003781"/>
    <n v="17384.683333339635"/>
    <n v="34769.366666679271"/>
    <n v="1"/>
    <s v="D528038"/>
    <s v="Closed"/>
    <x v="0"/>
  </r>
  <r>
    <s v="Marianna"/>
    <s v="ALTHA (12)"/>
    <x v="6"/>
    <x v="3187"/>
    <n v="3"/>
    <x v="12"/>
    <x v="0"/>
    <d v="2018-10-26T22:32:02"/>
    <d v="2018-10-17T19:38:09"/>
    <x v="2"/>
    <x v="9"/>
    <n v="788033.00000033341"/>
    <n v="13133.88333333889"/>
    <n v="39401.650000016671"/>
    <n v="1"/>
    <s v="D528039"/>
    <s v="Closed"/>
    <x v="0"/>
  </r>
  <r>
    <s v="Marianna"/>
    <s v="ALTHA (12)"/>
    <x v="6"/>
    <x v="82"/>
    <n v="19"/>
    <x v="12"/>
    <x v="0"/>
    <d v="2018-10-26T22:06:32"/>
    <d v="2018-10-17T19:38:54"/>
    <x v="2"/>
    <x v="9"/>
    <n v="786458.00000054296"/>
    <n v="13107.633333342383"/>
    <n v="249045.03333350527"/>
    <n v="1"/>
    <s v="D528041"/>
    <s v="Closed"/>
    <x v="0"/>
  </r>
  <r>
    <s v="Marianna"/>
    <s v="BLOUNTSTOWN (18)"/>
    <x v="17"/>
    <x v="3188"/>
    <n v="1"/>
    <x v="12"/>
    <x v="0"/>
    <d v="2018-10-29T21:19:43"/>
    <d v="2018-10-17T19:40:59"/>
    <x v="2"/>
    <x v="9"/>
    <n v="1042723.9999999059"/>
    <n v="17378.733333331766"/>
    <n v="17378.733333331766"/>
    <n v="1"/>
    <s v="D528044"/>
    <s v="Closed"/>
    <x v="0"/>
  </r>
  <r>
    <s v="Marianna"/>
    <s v="BLOUNTSTOWN (18)"/>
    <x v="17"/>
    <x v="837"/>
    <n v="10"/>
    <x v="12"/>
    <x v="0"/>
    <d v="2018-10-29T21:20:02"/>
    <d v="2018-10-17T19:41:19"/>
    <x v="2"/>
    <x v="9"/>
    <n v="1042722.9999996722"/>
    <n v="17378.716666661203"/>
    <n v="173787.16666661203"/>
    <n v="1"/>
    <s v="D528045"/>
    <s v="Closed"/>
    <x v="0"/>
  </r>
  <r>
    <s v="Marianna"/>
    <s v="BLOUNTSTOWN (18)"/>
    <x v="17"/>
    <x v="3189"/>
    <n v="3"/>
    <x v="12"/>
    <x v="0"/>
    <d v="2018-10-29T21:18:14"/>
    <d v="2018-10-17T19:45:24"/>
    <x v="2"/>
    <x v="9"/>
    <n v="1042370.000000135"/>
    <n v="17372.833333335584"/>
    <n v="52118.500000006752"/>
    <n v="1"/>
    <s v="D528052"/>
    <s v="Closed"/>
    <x v="0"/>
  </r>
  <r>
    <s v="Marianna"/>
    <s v="BLOUNTSTOWN (18)"/>
    <x v="17"/>
    <x v="3190"/>
    <n v="1"/>
    <x v="12"/>
    <x v="0"/>
    <d v="2018-10-29T21:09:55"/>
    <d v="2018-10-17T19:53:33"/>
    <x v="2"/>
    <x v="9"/>
    <n v="1041381.9999998901"/>
    <n v="17356.366666664835"/>
    <n v="17356.366666664835"/>
    <n v="1"/>
    <s v="D528056"/>
    <s v="Closed"/>
    <x v="0"/>
  </r>
  <r>
    <s v="Marianna"/>
    <s v="BLOUNTSTOWN (18)"/>
    <x v="17"/>
    <x v="3191"/>
    <n v="2"/>
    <x v="12"/>
    <x v="0"/>
    <d v="2018-10-29T21:10:07"/>
    <d v="2018-10-17T19:54:11"/>
    <x v="2"/>
    <x v="9"/>
    <n v="1041356.0000000987"/>
    <n v="17355.933333334979"/>
    <n v="34711.866666669957"/>
    <n v="1"/>
    <s v="D528057"/>
    <s v="Closed"/>
    <x v="0"/>
  </r>
  <r>
    <s v="Marianna"/>
    <s v="BLOUNTSTOWN (18)"/>
    <x v="17"/>
    <x v="3192"/>
    <n v="4"/>
    <x v="12"/>
    <x v="0"/>
    <d v="2018-10-29T21:10:19"/>
    <d v="2018-10-17T19:58:12"/>
    <x v="2"/>
    <x v="9"/>
    <n v="1041127.0000000019"/>
    <n v="17352.116666666698"/>
    <n v="69408.466666666791"/>
    <n v="1"/>
    <s v="D528058"/>
    <s v="Closed"/>
    <x v="0"/>
  </r>
  <r>
    <s v="Marianna"/>
    <s v="BLOUNTSTOWN (18)"/>
    <x v="17"/>
    <x v="3193"/>
    <n v="2"/>
    <x v="12"/>
    <x v="0"/>
    <d v="2018-10-29T21:10:34"/>
    <d v="2018-10-17T20:01:13"/>
    <x v="2"/>
    <x v="9"/>
    <n v="1040960.9999995446"/>
    <n v="17349.34999999241"/>
    <n v="34698.699999984819"/>
    <n v="1"/>
    <s v="D528060"/>
    <s v="Closed"/>
    <x v="0"/>
  </r>
  <r>
    <s v="Marianna"/>
    <s v="BLOUNTSTOWN (18)"/>
    <x v="17"/>
    <x v="3194"/>
    <n v="1"/>
    <x v="12"/>
    <x v="0"/>
    <d v="2018-10-29T21:10:53"/>
    <d v="2018-10-17T20:02:45"/>
    <x v="2"/>
    <x v="9"/>
    <n v="1040888.000000082"/>
    <n v="17348.133333334699"/>
    <n v="17348.133333334699"/>
    <n v="1"/>
    <s v="D528061"/>
    <s v="Closed"/>
    <x v="0"/>
  </r>
  <r>
    <s v="Marianna"/>
    <s v="BLOUNTSTOWN (18)"/>
    <x v="17"/>
    <x v="3195"/>
    <n v="3"/>
    <x v="12"/>
    <x v="0"/>
    <d v="2018-10-29T21:06:13"/>
    <d v="2018-10-17T20:04:37"/>
    <x v="2"/>
    <x v="9"/>
    <n v="1040495.9999996005"/>
    <n v="17341.599999993341"/>
    <n v="52024.799999980023"/>
    <n v="1"/>
    <s v="D528062"/>
    <s v="Closed"/>
    <x v="0"/>
  </r>
  <r>
    <s v="Marianna"/>
    <s v="BLOUNTSTOWN (18)"/>
    <x v="17"/>
    <x v="2019"/>
    <n v="90"/>
    <x v="12"/>
    <x v="0"/>
    <d v="2018-10-29T21:05:59"/>
    <d v="2018-10-17T20:07:40"/>
    <x v="2"/>
    <x v="9"/>
    <n v="1040299.0000000689"/>
    <n v="17338.316666667815"/>
    <n v="1560448.5000001034"/>
    <n v="1"/>
    <s v="D528063"/>
    <s v="Closed"/>
    <x v="0"/>
  </r>
  <r>
    <s v="Marianna"/>
    <s v="BLOUNTSTOWN (18)"/>
    <x v="17"/>
    <x v="3196"/>
    <n v="2"/>
    <x v="12"/>
    <x v="0"/>
    <d v="2018-10-29T21:06:24"/>
    <d v="2018-10-17T20:08:48"/>
    <x v="2"/>
    <x v="9"/>
    <n v="1040256.0000000754"/>
    <n v="17337.600000001257"/>
    <n v="34675.200000002515"/>
    <n v="1"/>
    <s v="D528064"/>
    <s v="Closed"/>
    <x v="0"/>
  </r>
  <r>
    <s v="Marianna"/>
    <s v="BLOUNTSTOWN (18)"/>
    <x v="17"/>
    <x v="3197"/>
    <n v="2"/>
    <x v="12"/>
    <x v="0"/>
    <d v="2018-10-29T21:06:36"/>
    <d v="2018-10-17T20:09:25"/>
    <x v="2"/>
    <x v="9"/>
    <n v="1040230.9999998892"/>
    <n v="17337.183333331486"/>
    <n v="34674.366666662972"/>
    <n v="1"/>
    <s v="D528065"/>
    <s v="Closed"/>
    <x v="0"/>
  </r>
  <r>
    <s v="Marianna"/>
    <s v="BLOUNTSTOWN (18)"/>
    <x v="17"/>
    <x v="2499"/>
    <n v="9"/>
    <x v="12"/>
    <x v="0"/>
    <d v="2018-10-29T21:06:52"/>
    <d v="2018-10-17T20:10:23"/>
    <x v="2"/>
    <x v="9"/>
    <n v="1040189.0000001295"/>
    <n v="17336.483333335491"/>
    <n v="156028.35000001942"/>
    <n v="1"/>
    <s v="D528066"/>
    <s v="Closed"/>
    <x v="0"/>
  </r>
  <r>
    <s v="Marianna"/>
    <s v="BLOUNTSTOWN (18)"/>
    <x v="17"/>
    <x v="3198"/>
    <n v="7"/>
    <x v="12"/>
    <x v="0"/>
    <d v="2018-10-29T21:07:06"/>
    <d v="2018-10-17T20:11:00"/>
    <x v="2"/>
    <x v="9"/>
    <n v="1040166.0000004107"/>
    <n v="17336.100000006845"/>
    <n v="121352.70000004792"/>
    <n v="1"/>
    <s v="D528067"/>
    <s v="Closed"/>
    <x v="0"/>
  </r>
  <r>
    <s v="Marianna"/>
    <s v="BLOUNTSTOWN (18)"/>
    <x v="17"/>
    <x v="3199"/>
    <n v="1"/>
    <x v="12"/>
    <x v="0"/>
    <d v="2018-10-29T21:04:19"/>
    <d v="2018-10-17T20:11:21"/>
    <x v="2"/>
    <x v="9"/>
    <n v="1039978.0000004685"/>
    <n v="17332.966666674474"/>
    <n v="17332.966666674474"/>
    <n v="1"/>
    <s v="D528068"/>
    <s v="Closed"/>
    <x v="0"/>
  </r>
  <r>
    <s v="Marianna"/>
    <s v="BLOUNTSTOWN (18)"/>
    <x v="17"/>
    <x v="3200"/>
    <n v="1"/>
    <x v="12"/>
    <x v="0"/>
    <d v="2018-10-29T21:04:40"/>
    <d v="2018-10-17T20:11:47"/>
    <x v="2"/>
    <x v="9"/>
    <n v="1039972.9999999283"/>
    <n v="17332.883333332138"/>
    <n v="17332.883333332138"/>
    <n v="1"/>
    <s v="D528069"/>
    <s v="Closed"/>
    <x v="0"/>
  </r>
  <r>
    <s v="Marianna"/>
    <s v="BLOUNTSTOWN (18)"/>
    <x v="17"/>
    <x v="117"/>
    <n v="32"/>
    <x v="12"/>
    <x v="0"/>
    <d v="2018-10-29T21:03:52"/>
    <d v="2018-10-17T20:12:53"/>
    <x v="2"/>
    <x v="9"/>
    <n v="1039859.0000003111"/>
    <n v="17330.983333338518"/>
    <n v="554591.46666683257"/>
    <n v="1"/>
    <s v="D528070"/>
    <s v="Closed"/>
    <x v="0"/>
  </r>
  <r>
    <s v="Marianna"/>
    <s v="BLOUNTSTOWN (18)"/>
    <x v="17"/>
    <x v="41"/>
    <n v="234"/>
    <x v="12"/>
    <x v="0"/>
    <d v="2018-10-27T22:52:49"/>
    <d v="2018-10-17T20:13:22"/>
    <x v="2"/>
    <x v="9"/>
    <n v="873567.00000031851"/>
    <n v="14559.450000005309"/>
    <n v="3406911.3000012422"/>
    <n v="1"/>
    <s v="D528071"/>
    <s v="Closed"/>
    <x v="0"/>
  </r>
  <r>
    <s v="Marianna"/>
    <s v="BLOUNTSTOWN (18)"/>
    <x v="17"/>
    <x v="2374"/>
    <n v="4"/>
    <x v="12"/>
    <x v="0"/>
    <d v="2018-10-29T21:04:53"/>
    <d v="2018-10-17T20:14:26"/>
    <x v="2"/>
    <x v="9"/>
    <n v="1039826.9999997457"/>
    <n v="17330.449999995762"/>
    <n v="69321.79999998305"/>
    <n v="1"/>
    <s v="D528073"/>
    <s v="Closed"/>
    <x v="0"/>
  </r>
  <r>
    <s v="Marianna"/>
    <s v="BLOUNTSTOWN (18)"/>
    <x v="17"/>
    <x v="3201"/>
    <n v="1"/>
    <x v="12"/>
    <x v="0"/>
    <d v="2018-10-18T22:16:42"/>
    <d v="2018-10-17T20:14:53"/>
    <x v="2"/>
    <x v="9"/>
    <n v="93708.99999991525"/>
    <n v="1561.8166666652542"/>
    <n v="1561.8166666652542"/>
    <n v="1"/>
    <s v="D528075"/>
    <s v="Closed"/>
    <x v="0"/>
  </r>
  <r>
    <s v="Marianna"/>
    <s v="MARIANNA (14)"/>
    <x v="15"/>
    <x v="3202"/>
    <n v="2"/>
    <x v="12"/>
    <x v="0"/>
    <d v="2018-10-24T11:18:48"/>
    <d v="2018-10-17T21:51:29"/>
    <x v="2"/>
    <x v="9"/>
    <n v="566839.00000008289"/>
    <n v="9447.3166666680481"/>
    <n v="18894.633333336096"/>
    <n v="1"/>
    <s v="D528081"/>
    <s v="Closed"/>
    <x v="0"/>
  </r>
  <r>
    <s v="Marianna"/>
    <s v="MARIANNA (14)"/>
    <x v="15"/>
    <x v="3203"/>
    <n v="2"/>
    <x v="12"/>
    <x v="0"/>
    <d v="2018-10-24T11:22:02"/>
    <d v="2018-10-17T21:51:29"/>
    <x v="2"/>
    <x v="9"/>
    <n v="567033.00000017043"/>
    <n v="9450.5500000028405"/>
    <n v="18901.100000005681"/>
    <n v="1"/>
    <s v="D528089"/>
    <s v="Closed"/>
    <x v="0"/>
  </r>
  <r>
    <s v="Marianna"/>
    <s v="MARIANNA (14)"/>
    <x v="15"/>
    <x v="3204"/>
    <n v="2"/>
    <x v="12"/>
    <x v="0"/>
    <d v="2018-10-24T11:24:43"/>
    <d v="2018-10-17T21:51:29"/>
    <x v="2"/>
    <x v="9"/>
    <n v="567194.00000008754"/>
    <n v="9453.2333333347924"/>
    <n v="18906.466666669585"/>
    <n v="1"/>
    <s v="D528092"/>
    <s v="Closed"/>
    <x v="0"/>
  </r>
  <r>
    <s v="Marianna"/>
    <s v="MARIANNA (14)"/>
    <x v="15"/>
    <x v="3205"/>
    <n v="1"/>
    <x v="12"/>
    <x v="0"/>
    <d v="2018-10-23T12:00:32"/>
    <d v="2018-10-17T21:51:29"/>
    <x v="2"/>
    <x v="9"/>
    <n v="482943.00000015646"/>
    <n v="8049.0500000026077"/>
    <n v="8049.0500000026077"/>
    <n v="1"/>
    <s v="D528102"/>
    <s v="Closed"/>
    <x v="0"/>
  </r>
  <r>
    <s v="Marianna"/>
    <s v="MARIANNA (14)"/>
    <x v="15"/>
    <x v="3206"/>
    <n v="6"/>
    <x v="12"/>
    <x v="0"/>
    <d v="2018-10-25T11:40:38"/>
    <d v="2018-10-17T21:51:29"/>
    <x v="2"/>
    <x v="9"/>
    <n v="654549.00000016205"/>
    <n v="10909.150000002701"/>
    <n v="65454.900000016205"/>
    <n v="1"/>
    <s v="D527334"/>
    <s v="Closed"/>
    <x v="0"/>
  </r>
  <r>
    <s v="Marianna"/>
    <s v="MARIANNA (14)"/>
    <x v="15"/>
    <x v="2200"/>
    <n v="1"/>
    <x v="12"/>
    <x v="0"/>
    <d v="2018-10-23T11:41:29"/>
    <d v="2018-10-17T21:51:29"/>
    <x v="2"/>
    <x v="9"/>
    <n v="481800.0000001397"/>
    <n v="8030.0000000023283"/>
    <n v="8030.0000000023283"/>
    <n v="1"/>
    <s v="D527454"/>
    <s v="Closed"/>
    <x v="0"/>
  </r>
  <r>
    <s v="Marianna"/>
    <s v="MARIANNA (14)"/>
    <x v="15"/>
    <x v="3207"/>
    <n v="4"/>
    <x v="12"/>
    <x v="0"/>
    <d v="2018-10-18T10:24:34"/>
    <d v="2018-10-17T21:51:29"/>
    <x v="2"/>
    <x v="9"/>
    <n v="45185.000000079162"/>
    <n v="753.08333333465271"/>
    <n v="3012.3333333386108"/>
    <n v="1"/>
    <s v="D528083"/>
    <s v="Closed"/>
    <x v="0"/>
  </r>
  <r>
    <s v="Marianna"/>
    <s v="MARIANNA (14)"/>
    <x v="15"/>
    <x v="3208"/>
    <n v="5"/>
    <x v="12"/>
    <x v="0"/>
    <d v="2018-10-22T19:07:17"/>
    <d v="2018-10-17T21:51:29"/>
    <x v="2"/>
    <x v="9"/>
    <n v="422148.0000003241"/>
    <n v="7035.8000000054017"/>
    <n v="35179.000000027008"/>
    <n v="1"/>
    <s v="D528080"/>
    <s v="Closed"/>
    <x v="0"/>
  </r>
  <r>
    <s v="Marianna"/>
    <s v="MARIANNA (14)"/>
    <x v="15"/>
    <x v="3209"/>
    <n v="1"/>
    <x v="12"/>
    <x v="0"/>
    <d v="2018-10-24T16:27:45"/>
    <d v="2018-10-17T21:51:29"/>
    <x v="2"/>
    <x v="9"/>
    <n v="585376.00000009406"/>
    <n v="9756.2666666682344"/>
    <n v="9756.2666666682344"/>
    <n v="1"/>
    <s v="D527458"/>
    <s v="Closed"/>
    <x v="0"/>
  </r>
  <r>
    <s v="Marianna"/>
    <s v="MARIANNA (14)"/>
    <x v="15"/>
    <x v="1990"/>
    <n v="27"/>
    <x v="12"/>
    <x v="0"/>
    <d v="2018-10-21T20:55:32"/>
    <d v="2018-10-17T21:51:29"/>
    <x v="2"/>
    <x v="9"/>
    <n v="342243.00000043586"/>
    <n v="5704.0500000072643"/>
    <n v="154009.35000019614"/>
    <n v="1"/>
    <s v="D527438"/>
    <s v="Closed"/>
    <x v="0"/>
  </r>
  <r>
    <s v="Marianna"/>
    <s v="MARIANNA (14)"/>
    <x v="15"/>
    <x v="3210"/>
    <n v="1"/>
    <x v="12"/>
    <x v="0"/>
    <d v="2018-10-28T20:13:33"/>
    <d v="2018-10-17T21:51:29"/>
    <x v="2"/>
    <x v="9"/>
    <n v="944523.99999999907"/>
    <n v="15742.066666666651"/>
    <n v="15742.066666666651"/>
    <n v="1"/>
    <s v="D528098"/>
    <s v="Closed"/>
    <x v="0"/>
  </r>
  <r>
    <s v="Marianna"/>
    <s v="MARIANNA (14)"/>
    <x v="15"/>
    <x v="1874"/>
    <n v="4"/>
    <x v="12"/>
    <x v="0"/>
    <d v="2018-10-28T20:14:13"/>
    <d v="2018-10-17T21:51:29"/>
    <x v="2"/>
    <x v="9"/>
    <n v="944563.99999991991"/>
    <n v="15742.733333331998"/>
    <n v="62970.933333327994"/>
    <n v="1"/>
    <s v="D528101"/>
    <s v="Closed"/>
    <x v="0"/>
  </r>
  <r>
    <s v="Marianna"/>
    <s v="MARIANNA (14)"/>
    <x v="15"/>
    <x v="3211"/>
    <n v="5"/>
    <x v="12"/>
    <x v="0"/>
    <d v="2018-10-23T20:21:49"/>
    <d v="2018-10-17T21:51:29"/>
    <x v="2"/>
    <x v="9"/>
    <n v="513020.00000027474"/>
    <n v="8550.3333333379123"/>
    <n v="42751.666666689562"/>
    <n v="1"/>
    <s v="D527288"/>
    <s v="Closed"/>
    <x v="0"/>
  </r>
  <r>
    <s v="Marianna"/>
    <s v="MARIANNA (14)"/>
    <x v="15"/>
    <x v="3212"/>
    <n v="1"/>
    <x v="12"/>
    <x v="0"/>
    <d v="2018-10-23T12:01:05"/>
    <d v="2018-10-17T21:51:29"/>
    <x v="2"/>
    <x v="9"/>
    <n v="482976.00000032689"/>
    <n v="8049.6000000054482"/>
    <n v="8049.6000000054482"/>
    <n v="1"/>
    <s v="D528103"/>
    <s v="Closed"/>
    <x v="0"/>
  </r>
  <r>
    <s v="Marianna"/>
    <s v="MARIANNA (14)"/>
    <x v="15"/>
    <x v="3213"/>
    <n v="1"/>
    <x v="12"/>
    <x v="0"/>
    <d v="2018-10-28T20:12:00"/>
    <d v="2018-10-17T21:51:29"/>
    <x v="2"/>
    <x v="9"/>
    <n v="944431.0000002617"/>
    <n v="15740.516666671028"/>
    <n v="15740.516666671028"/>
    <n v="1"/>
    <s v="D528096"/>
    <s v="Closed"/>
    <x v="0"/>
  </r>
  <r>
    <s v="Marianna"/>
    <s v="MARIANNA (14)"/>
    <x v="15"/>
    <x v="3214"/>
    <n v="54"/>
    <x v="12"/>
    <x v="0"/>
    <d v="2018-10-23T11:32:06"/>
    <d v="2018-10-17T21:51:29"/>
    <x v="2"/>
    <x v="9"/>
    <n v="481236.99999991804"/>
    <n v="8020.6166666653007"/>
    <n v="433113.29999992624"/>
    <n v="1"/>
    <s v="D527456"/>
    <s v="Closed"/>
    <x v="0"/>
  </r>
  <r>
    <s v="Marianna"/>
    <s v="MARIANNA (14)"/>
    <x v="15"/>
    <x v="3215"/>
    <n v="6"/>
    <x v="12"/>
    <x v="0"/>
    <d v="2018-10-18T09:55:13"/>
    <d v="2018-10-17T21:51:29"/>
    <x v="2"/>
    <x v="9"/>
    <n v="43424.000000185333"/>
    <n v="723.73333333642222"/>
    <n v="4342.4000000185333"/>
    <n v="1"/>
    <s v="D528084"/>
    <s v="Closed"/>
    <x v="0"/>
  </r>
  <r>
    <s v="Marianna"/>
    <s v="MARIANNA (14)"/>
    <x v="15"/>
    <x v="1135"/>
    <n v="1"/>
    <x v="12"/>
    <x v="0"/>
    <d v="2018-10-18T09:11:32"/>
    <d v="2018-10-17T21:51:29"/>
    <x v="2"/>
    <x v="9"/>
    <n v="40803.000000421889"/>
    <n v="680.05000000703149"/>
    <n v="680.05000000703149"/>
    <n v="1"/>
    <s v="D527457"/>
    <s v="Closed"/>
    <x v="0"/>
  </r>
  <r>
    <s v="Marianna"/>
    <s v="MARIANNA (14)"/>
    <x v="15"/>
    <x v="3216"/>
    <n v="1"/>
    <x v="12"/>
    <x v="0"/>
    <d v="2018-10-28T20:12:17"/>
    <d v="2018-10-17T21:51:29"/>
    <x v="2"/>
    <x v="9"/>
    <n v="944448.0000004638"/>
    <n v="15740.80000000773"/>
    <n v="15740.80000000773"/>
    <n v="1"/>
    <s v="D528097"/>
    <s v="Closed"/>
    <x v="0"/>
  </r>
  <r>
    <s v="Marianna"/>
    <s v="MARIANNA (14)"/>
    <x v="15"/>
    <x v="3217"/>
    <n v="1"/>
    <x v="12"/>
    <x v="0"/>
    <d v="2018-10-25T00:53:10"/>
    <d v="2018-10-17T21:51:29"/>
    <x v="2"/>
    <x v="9"/>
    <n v="615701.00000035018"/>
    <n v="10261.68333333917"/>
    <n v="10261.68333333917"/>
    <n v="1"/>
    <s v="D528085"/>
    <s v="Closed"/>
    <x v="0"/>
  </r>
  <r>
    <s v="Marianna"/>
    <s v="MARIANNA (14)"/>
    <x v="15"/>
    <x v="3218"/>
    <n v="1"/>
    <x v="12"/>
    <x v="0"/>
    <d v="2018-10-28T20:13:16"/>
    <d v="2018-10-17T21:51:29"/>
    <x v="2"/>
    <x v="9"/>
    <n v="944507.00000042561"/>
    <n v="15741.783333340427"/>
    <n v="15741.783333340427"/>
    <n v="1"/>
    <s v="D528099"/>
    <s v="Closed"/>
    <x v="0"/>
  </r>
  <r>
    <s v="Marianna"/>
    <s v="MARIANNA (14)"/>
    <x v="15"/>
    <x v="353"/>
    <n v="6"/>
    <x v="12"/>
    <x v="0"/>
    <d v="2018-11-03T12:12:00"/>
    <d v="2018-10-17T21:51:29"/>
    <x v="2"/>
    <x v="9"/>
    <n v="1434031.0000000522"/>
    <n v="23900.516666667536"/>
    <n v="143403.10000000522"/>
    <n v="1"/>
    <s v="D531916_C"/>
    <s v="Closed"/>
    <x v="0"/>
  </r>
  <r>
    <s v="Marianna"/>
    <s v="MARIANNA (14)"/>
    <x v="15"/>
    <x v="3219"/>
    <n v="1"/>
    <x v="12"/>
    <x v="0"/>
    <d v="2018-10-23T11:59:47"/>
    <d v="2018-10-17T21:51:29"/>
    <x v="2"/>
    <x v="9"/>
    <n v="482898.0000003241"/>
    <n v="8048.3000000054017"/>
    <n v="8048.3000000054017"/>
    <n v="1"/>
    <s v="D528104"/>
    <s v="Closed"/>
    <x v="0"/>
  </r>
  <r>
    <s v="Marianna"/>
    <s v="MARIANNA (14)"/>
    <x v="15"/>
    <x v="3220"/>
    <n v="2"/>
    <x v="12"/>
    <x v="0"/>
    <d v="2018-10-28T20:14:30"/>
    <d v="2018-10-17T21:51:29"/>
    <x v="2"/>
    <x v="9"/>
    <n v="944581.000000122"/>
    <n v="15743.0166666687"/>
    <n v="31486.0333333374"/>
    <n v="1"/>
    <s v="D526968"/>
    <s v="Closed"/>
    <x v="0"/>
  </r>
  <r>
    <s v="Marianna"/>
    <s v="MARIANNA (14)"/>
    <x v="15"/>
    <x v="3221"/>
    <n v="2"/>
    <x v="12"/>
    <x v="0"/>
    <d v="2018-10-28T20:20:01"/>
    <d v="2018-10-17T21:51:29"/>
    <x v="2"/>
    <x v="9"/>
    <n v="944912.00000017416"/>
    <n v="15748.533333336236"/>
    <n v="31497.066666672472"/>
    <n v="1"/>
    <s v="D528086"/>
    <s v="Closed"/>
    <x v="0"/>
  </r>
  <r>
    <s v="Marianna"/>
    <s v="MARIANNA (14)"/>
    <x v="15"/>
    <x v="3222"/>
    <n v="2"/>
    <x v="12"/>
    <x v="0"/>
    <d v="2018-10-28T20:12:56"/>
    <d v="2018-10-17T21:51:29"/>
    <x v="2"/>
    <x v="9"/>
    <n v="944487.00000015087"/>
    <n v="15741.450000002515"/>
    <n v="31482.900000005029"/>
    <n v="1"/>
    <s v="D527455"/>
    <s v="Closed"/>
    <x v="0"/>
  </r>
  <r>
    <s v="Marianna"/>
    <s v="MARIANNA (14)"/>
    <x v="15"/>
    <x v="3223"/>
    <n v="2"/>
    <x v="12"/>
    <x v="0"/>
    <d v="2018-10-23T11:43:19"/>
    <d v="2018-10-17T21:51:29"/>
    <x v="2"/>
    <x v="9"/>
    <n v="481910.00000007916"/>
    <n v="8031.8333333346527"/>
    <n v="16063.666666669305"/>
    <n v="1"/>
    <s v="D526970"/>
    <s v="Closed"/>
    <x v="0"/>
  </r>
  <r>
    <s v="Marianna"/>
    <s v="MARIANNA (14)"/>
    <x v="15"/>
    <x v="3224"/>
    <n v="1"/>
    <x v="12"/>
    <x v="0"/>
    <d v="2018-10-28T20:09:17"/>
    <d v="2018-10-17T21:51:29"/>
    <x v="2"/>
    <x v="9"/>
    <n v="944268.00000050571"/>
    <n v="15737.800000008428"/>
    <n v="15737.800000008428"/>
    <n v="1"/>
    <s v="D528079"/>
    <s v="Closed"/>
    <x v="0"/>
  </r>
  <r>
    <s v="Marianna"/>
    <s v="MARIANNA (14)"/>
    <x v="15"/>
    <x v="3225"/>
    <n v="4"/>
    <x v="12"/>
    <x v="0"/>
    <d v="2018-10-18T09:08:00"/>
    <d v="2018-10-17T21:51:29"/>
    <x v="2"/>
    <x v="9"/>
    <n v="40591.000000527129"/>
    <n v="676.51666667545214"/>
    <n v="2706.0666667018086"/>
    <n v="1"/>
    <s v="D528082"/>
    <s v="Closed"/>
    <x v="0"/>
  </r>
  <r>
    <s v="Marianna"/>
    <s v="MARIANNA (14)"/>
    <x v="15"/>
    <x v="734"/>
    <n v="44"/>
    <x v="12"/>
    <x v="0"/>
    <d v="2018-10-21T20:54:14"/>
    <d v="2018-10-17T21:51:29"/>
    <x v="2"/>
    <x v="9"/>
    <n v="342165.00000043306"/>
    <n v="5702.7500000072177"/>
    <n v="250921.00000031758"/>
    <n v="1"/>
    <s v="D527335"/>
    <s v="Closed"/>
    <x v="0"/>
  </r>
  <r>
    <s v="Marianna"/>
    <s v="CHIPOLA (15)"/>
    <x v="4"/>
    <x v="3226"/>
    <n v="1"/>
    <x v="12"/>
    <x v="0"/>
    <d v="2018-10-29T21:33:25"/>
    <d v="2018-10-17T22:11:37"/>
    <x v="2"/>
    <x v="9"/>
    <n v="1034507.9999998212"/>
    <n v="17241.79999999702"/>
    <n v="17241.79999999702"/>
    <n v="1"/>
    <s v="D528106_A"/>
    <s v="Closed"/>
    <x v="0"/>
  </r>
  <r>
    <s v="Marianna"/>
    <s v="CHIPOLA (15)"/>
    <x v="4"/>
    <x v="2870"/>
    <n v="2"/>
    <x v="12"/>
    <x v="0"/>
    <d v="2018-10-19T19:50:56"/>
    <d v="2018-10-17T22:17:16"/>
    <x v="2"/>
    <x v="9"/>
    <n v="164020.00000008848"/>
    <n v="2733.6666666681413"/>
    <n v="5467.3333333362825"/>
    <n v="1"/>
    <s v="D528113_A"/>
    <s v="Closed"/>
    <x v="0"/>
  </r>
  <r>
    <s v="Marianna"/>
    <s v="CHIPOLA (15)"/>
    <x v="0"/>
    <x v="578"/>
    <n v="84"/>
    <x v="12"/>
    <x v="0"/>
    <d v="2018-10-19T17:38:00"/>
    <d v="2018-10-17T22:17:42"/>
    <x v="2"/>
    <x v="9"/>
    <n v="156018.00000036601"/>
    <n v="2600.3000000061002"/>
    <n v="218425.20000051241"/>
    <n v="1"/>
    <s v="D528114_A"/>
    <s v="Closed"/>
    <x v="0"/>
  </r>
  <r>
    <s v="Marianna"/>
    <s v="CHIPOLA (15)"/>
    <x v="4"/>
    <x v="2871"/>
    <n v="1"/>
    <x v="12"/>
    <x v="0"/>
    <d v="2018-10-19T19:55:14"/>
    <d v="2018-10-17T22:23:44"/>
    <x v="2"/>
    <x v="9"/>
    <n v="163889.99999987427"/>
    <n v="2731.4999999979045"/>
    <n v="2731.4999999979045"/>
    <n v="1"/>
    <s v="D528123_A"/>
    <s v="Closed"/>
    <x v="0"/>
  </r>
  <r>
    <s v="Marianna"/>
    <s v="CHIPOLA (15)"/>
    <x v="4"/>
    <x v="2872"/>
    <n v="1"/>
    <x v="12"/>
    <x v="0"/>
    <d v="2018-10-19T19:55:34"/>
    <d v="2018-10-17T22:24:08"/>
    <x v="2"/>
    <x v="9"/>
    <n v="163886.00000019651"/>
    <n v="2731.4333333366085"/>
    <n v="2731.4333333366085"/>
    <n v="1"/>
    <s v="D528124_A"/>
    <s v="Closed"/>
    <x v="0"/>
  </r>
  <r>
    <s v="Marianna"/>
    <s v="CHIPOLA (15)"/>
    <x v="4"/>
    <x v="188"/>
    <n v="3"/>
    <x v="12"/>
    <x v="0"/>
    <d v="2018-10-19T19:55:46"/>
    <d v="2018-10-17T22:24:27"/>
    <x v="2"/>
    <x v="9"/>
    <n v="163878.99999981746"/>
    <n v="2731.3166666636243"/>
    <n v="8193.949999990873"/>
    <n v="1"/>
    <s v="D528125_A"/>
    <s v="Closed"/>
    <x v="0"/>
  </r>
  <r>
    <s v="Marianna"/>
    <s v="CHIPOLA (15)"/>
    <x v="0"/>
    <x v="2876"/>
    <n v="1"/>
    <x v="12"/>
    <x v="0"/>
    <d v="2018-10-21T09:45:37"/>
    <d v="2018-10-17T22:24:52"/>
    <x v="2"/>
    <x v="9"/>
    <n v="300044.99999955297"/>
    <n v="5000.7499999925494"/>
    <n v="5000.7499999925494"/>
    <n v="1"/>
    <s v="D528126_A"/>
    <s v="Closed"/>
    <x v="0"/>
  </r>
  <r>
    <s v="Marianna"/>
    <s v="CHIPOLA (15)"/>
    <x v="0"/>
    <x v="2877"/>
    <n v="1"/>
    <x v="12"/>
    <x v="0"/>
    <d v="2018-10-21T10:52:07"/>
    <d v="2018-10-17T22:25:14"/>
    <x v="2"/>
    <x v="9"/>
    <n v="304013.00000050105"/>
    <n v="5066.8833333416842"/>
    <n v="5066.8833333416842"/>
    <n v="1"/>
    <s v="D528127_A"/>
    <s v="Closed"/>
    <x v="0"/>
  </r>
  <r>
    <s v="Marianna"/>
    <s v="CHIPOLA (15)"/>
    <x v="0"/>
    <x v="57"/>
    <n v="20"/>
    <x v="12"/>
    <x v="0"/>
    <d v="2018-10-21T10:51:49"/>
    <d v="2018-10-17T22:25:42"/>
    <x v="2"/>
    <x v="9"/>
    <n v="303966.99999980628"/>
    <n v="5066.1166666634381"/>
    <n v="101322.33333326876"/>
    <n v="1"/>
    <s v="D528128_A"/>
    <s v="Closed"/>
    <x v="0"/>
  </r>
  <r>
    <s v="Marianna"/>
    <s v="CHIPOLA (15)"/>
    <x v="0"/>
    <x v="2878"/>
    <n v="4"/>
    <x v="12"/>
    <x v="0"/>
    <d v="2018-10-21T10:52:25"/>
    <d v="2018-10-17T22:26:04"/>
    <x v="2"/>
    <x v="9"/>
    <n v="303980.99999993574"/>
    <n v="5066.349999998929"/>
    <n v="20265.399999995716"/>
    <n v="1"/>
    <s v="D528129_A"/>
    <s v="Closed"/>
    <x v="0"/>
  </r>
  <r>
    <s v="Marianna"/>
    <s v="CHIPOLA (15)"/>
    <x v="0"/>
    <x v="941"/>
    <n v="29"/>
    <x v="12"/>
    <x v="0"/>
    <d v="2018-10-21T11:52:51"/>
    <d v="2018-10-17T22:28:24"/>
    <x v="2"/>
    <x v="9"/>
    <n v="307467.00000010896"/>
    <n v="5124.4500000018161"/>
    <n v="148609.05000005267"/>
    <n v="1"/>
    <s v="D528131_A"/>
    <s v="Closed"/>
    <x v="0"/>
  </r>
  <r>
    <s v="Marianna"/>
    <s v="CHIPOLA (15)"/>
    <x v="0"/>
    <x v="322"/>
    <n v="129"/>
    <x v="12"/>
    <x v="0"/>
    <d v="2018-10-27T20:06:12"/>
    <d v="2018-10-17T22:32:08"/>
    <x v="2"/>
    <x v="9"/>
    <n v="855244.00000004098"/>
    <n v="14254.06666666735"/>
    <n v="1838774.6000000881"/>
    <n v="1"/>
    <s v="D528133"/>
    <s v="Closed"/>
    <x v="0"/>
  </r>
  <r>
    <s v="Marianna"/>
    <s v="CHIPOLA (15)"/>
    <x v="0"/>
    <x v="2880"/>
    <n v="54"/>
    <x v="12"/>
    <x v="0"/>
    <d v="2018-10-21T15:57:37"/>
    <d v="2018-10-17T22:33:20"/>
    <x v="2"/>
    <x v="9"/>
    <n v="321857.00000007637"/>
    <n v="5364.2833333346061"/>
    <n v="289671.30000006873"/>
    <n v="1"/>
    <s v="D528134_A"/>
    <s v="Closed"/>
    <x v="0"/>
  </r>
  <r>
    <s v="Marianna"/>
    <s v="CHIPOLA (15)"/>
    <x v="0"/>
    <x v="3227"/>
    <n v="37"/>
    <x v="12"/>
    <x v="0"/>
    <d v="2018-10-27T19:51:12"/>
    <d v="2018-10-17T22:35:20"/>
    <x v="2"/>
    <x v="9"/>
    <n v="854152.00000000186"/>
    <n v="14235.866666666698"/>
    <n v="526727.06666666782"/>
    <n v="1"/>
    <s v="D528137"/>
    <s v="Closed"/>
    <x v="0"/>
  </r>
  <r>
    <s v="Marianna"/>
    <s v="CHIPOLA (15)"/>
    <x v="0"/>
    <x v="2879"/>
    <n v="34"/>
    <x v="12"/>
    <x v="0"/>
    <d v="2018-10-21T12:38:39"/>
    <d v="2018-10-17T22:35:42"/>
    <x v="2"/>
    <x v="9"/>
    <n v="309777.00000009499"/>
    <n v="5162.9500000015832"/>
    <n v="175540.30000005383"/>
    <n v="1"/>
    <s v="D528138_A"/>
    <s v="Closed"/>
    <x v="0"/>
  </r>
  <r>
    <s v="Marianna"/>
    <s v="MARIANNA (14)"/>
    <x v="10"/>
    <x v="3228"/>
    <n v="1"/>
    <x v="12"/>
    <x v="0"/>
    <d v="2018-10-26T21:30:42"/>
    <d v="2018-10-18T07:50:42"/>
    <x v="2"/>
    <x v="9"/>
    <n v="740400.00000006985"/>
    <n v="12340.000000001164"/>
    <n v="12340.000000001164"/>
    <n v="1"/>
    <s v="D528153"/>
    <s v="Closed"/>
    <x v="0"/>
  </r>
  <r>
    <s v="Marianna"/>
    <s v="MARIANNA (14)"/>
    <x v="10"/>
    <x v="309"/>
    <n v="32"/>
    <x v="12"/>
    <x v="0"/>
    <d v="2018-10-26T21:27:49"/>
    <d v="2018-10-18T08:31:49"/>
    <x v="2"/>
    <x v="9"/>
    <n v="737759.99999963678"/>
    <n v="12295.999999993946"/>
    <n v="393471.99999980628"/>
    <n v="1"/>
    <s v="D528188"/>
    <s v="Closed"/>
    <x v="0"/>
  </r>
  <r>
    <s v="Marianna"/>
    <s v="MARIANNA (14)"/>
    <x v="10"/>
    <x v="3229"/>
    <n v="1"/>
    <x v="12"/>
    <x v="0"/>
    <d v="2018-10-26T21:28:25"/>
    <d v="2018-10-18T08:32:08"/>
    <x v="2"/>
    <x v="9"/>
    <n v="737776.99999983888"/>
    <n v="12296.283333330648"/>
    <n v="12296.283333330648"/>
    <n v="1"/>
    <s v="D528189"/>
    <s v="Closed"/>
    <x v="0"/>
  </r>
  <r>
    <s v="Marianna"/>
    <s v="MARIANNA (14)"/>
    <x v="10"/>
    <x v="44"/>
    <n v="1"/>
    <x v="12"/>
    <x v="0"/>
    <d v="2018-10-26T21:28:41"/>
    <d v="2018-10-18T08:32:46"/>
    <x v="2"/>
    <x v="9"/>
    <n v="737754.99999972526"/>
    <n v="12295.916666662088"/>
    <n v="12295.916666662088"/>
    <n v="1"/>
    <s v="D528191"/>
    <s v="Closed"/>
    <x v="0"/>
  </r>
  <r>
    <s v="Marianna"/>
    <s v="MARIANNA (14)"/>
    <x v="10"/>
    <x v="3230"/>
    <n v="2"/>
    <x v="12"/>
    <x v="0"/>
    <d v="2018-10-25T15:05:13"/>
    <d v="2018-10-18T08:33:55"/>
    <x v="2"/>
    <x v="9"/>
    <n v="628278.00000021234"/>
    <n v="10471.300000003539"/>
    <n v="20942.600000007078"/>
    <n v="1"/>
    <s v="D528196"/>
    <s v="Closed"/>
    <x v="0"/>
  </r>
  <r>
    <s v="Marianna"/>
    <s v="MARIANNA (14)"/>
    <x v="10"/>
    <x v="314"/>
    <n v="10"/>
    <x v="12"/>
    <x v="0"/>
    <d v="2018-10-28T11:30:59"/>
    <d v="2018-10-18T08:50:57"/>
    <x v="2"/>
    <x v="9"/>
    <n v="873601.99999969918"/>
    <n v="14560.03333332832"/>
    <n v="145600.3333332832"/>
    <n v="1"/>
    <s v="D528215"/>
    <s v="Closed"/>
    <x v="0"/>
  </r>
  <r>
    <s v="Marianna"/>
    <s v="MARIANNA (14)"/>
    <x v="10"/>
    <x v="3231"/>
    <n v="9"/>
    <x v="12"/>
    <x v="0"/>
    <d v="2018-10-28T11:31:34"/>
    <d v="2018-10-18T08:51:16"/>
    <x v="2"/>
    <x v="9"/>
    <n v="873617.99999966752"/>
    <n v="14560.299999994459"/>
    <n v="131042.69999995013"/>
    <n v="1"/>
    <s v="D528216"/>
    <s v="Closed"/>
    <x v="0"/>
  </r>
  <r>
    <s v="Marianna"/>
    <s v="MARIANNA (14)"/>
    <x v="10"/>
    <x v="79"/>
    <n v="14"/>
    <x v="12"/>
    <x v="0"/>
    <d v="2018-10-26T07:39:13"/>
    <d v="2018-10-18T08:51:38"/>
    <x v="2"/>
    <x v="9"/>
    <n v="686854.99999956228"/>
    <n v="11447.583333326038"/>
    <n v="160266.16666656453"/>
    <n v="1"/>
    <s v="D528217"/>
    <s v="Closed"/>
    <x v="0"/>
  </r>
  <r>
    <s v="Marianna"/>
    <s v="MARIANNA (14)"/>
    <x v="15"/>
    <x v="3225"/>
    <n v="4"/>
    <x v="12"/>
    <x v="0"/>
    <d v="2018-10-22T19:05:08"/>
    <d v="2018-10-18T09:08:00"/>
    <x v="2"/>
    <x v="9"/>
    <n v="381427.99999981653"/>
    <n v="6357.1333333302755"/>
    <n v="25428.533333321102"/>
    <n v="1"/>
    <s v="D528454"/>
    <s v="Closed"/>
    <x v="0"/>
  </r>
  <r>
    <s v="Marianna"/>
    <s v="MARIANNA (14)"/>
    <x v="15"/>
    <x v="3232"/>
    <n v="3"/>
    <x v="12"/>
    <x v="0"/>
    <d v="2018-10-25T00:57:30"/>
    <d v="2018-10-18T10:23:00"/>
    <x v="2"/>
    <x v="9"/>
    <n v="570870.00000004191"/>
    <n v="9514.5000000006985"/>
    <n v="28543.500000002095"/>
    <n v="1"/>
    <s v="D528249"/>
    <s v="Closed"/>
    <x v="0"/>
  </r>
  <r>
    <s v="Marianna"/>
    <s v="MARIANNA (14)"/>
    <x v="10"/>
    <x v="302"/>
    <n v="52"/>
    <x v="12"/>
    <x v="0"/>
    <d v="2018-10-25T10:42:08"/>
    <d v="2018-10-18T14:33:20"/>
    <x v="2"/>
    <x v="9"/>
    <n v="590927.99999979325"/>
    <n v="9848.7999999965541"/>
    <n v="512137.59999982081"/>
    <n v="1"/>
    <s v="D528301"/>
    <s v="Closed"/>
    <x v="0"/>
  </r>
  <r>
    <s v="Marianna"/>
    <s v="MARIANNA (14)"/>
    <x v="10"/>
    <x v="3233"/>
    <n v="1"/>
    <x v="12"/>
    <x v="0"/>
    <d v="2018-10-25T10:43:13"/>
    <d v="2018-10-18T14:34:27"/>
    <x v="2"/>
    <x v="9"/>
    <n v="590925.99999995437"/>
    <n v="9848.7666666659061"/>
    <n v="9848.7666666659061"/>
    <n v="1"/>
    <s v="D528303"/>
    <s v="Closed"/>
    <x v="0"/>
  </r>
  <r>
    <s v="Marianna"/>
    <s v="MARIANNA (14)"/>
    <x v="10"/>
    <x v="3234"/>
    <n v="4"/>
    <x v="12"/>
    <x v="0"/>
    <d v="2018-10-25T10:43:26"/>
    <d v="2018-10-18T14:34:50"/>
    <x v="2"/>
    <x v="9"/>
    <n v="590916.00000013132"/>
    <n v="9848.6000000021886"/>
    <n v="39394.400000008754"/>
    <n v="1"/>
    <s v="D528305"/>
    <s v="Closed"/>
    <x v="0"/>
  </r>
  <r>
    <s v="Marianna"/>
    <s v="MARIANNA (14)"/>
    <x v="10"/>
    <x v="3235"/>
    <n v="1"/>
    <x v="12"/>
    <x v="0"/>
    <d v="2018-10-25T10:48:33"/>
    <d v="2018-10-18T14:35:37"/>
    <x v="2"/>
    <x v="9"/>
    <n v="591175.99999993108"/>
    <n v="9852.9333333321847"/>
    <n v="9852.9333333321847"/>
    <n v="1"/>
    <s v="D528307_A"/>
    <s v="Closed"/>
    <x v="0"/>
  </r>
  <r>
    <s v="Marianna"/>
    <s v="MARIANNA (14)"/>
    <x v="10"/>
    <x v="3235"/>
    <n v="1"/>
    <x v="12"/>
    <x v="0"/>
    <d v="2018-10-25T10:48:18"/>
    <d v="2018-10-18T14:35:37"/>
    <x v="2"/>
    <x v="9"/>
    <n v="591161.00000019651"/>
    <n v="9852.6833333366085"/>
    <n v="9852.6833333366085"/>
    <n v="1"/>
    <s v="D528307_B"/>
    <s v="Closed"/>
    <x v="0"/>
  </r>
  <r>
    <s v="Marianna"/>
    <s v="MARIANNA (14)"/>
    <x v="10"/>
    <x v="3236"/>
    <n v="2"/>
    <x v="12"/>
    <x v="0"/>
    <d v="2018-10-25T10:48:37"/>
    <d v="2018-10-18T14:36:01"/>
    <x v="2"/>
    <x v="9"/>
    <n v="591156.00000028498"/>
    <n v="9852.6000000047497"/>
    <n v="19705.200000009499"/>
    <n v="1"/>
    <s v="D528308"/>
    <s v="Closed"/>
    <x v="0"/>
  </r>
  <r>
    <s v="Marianna"/>
    <s v="MARIANNA (14)"/>
    <x v="10"/>
    <x v="3237"/>
    <n v="1"/>
    <x v="12"/>
    <x v="0"/>
    <d v="2018-10-25T10:43:36"/>
    <d v="2018-10-18T14:36:25"/>
    <x v="2"/>
    <x v="9"/>
    <n v="590831.00000037812"/>
    <n v="9847.1833333396353"/>
    <n v="9847.1833333396353"/>
    <n v="1"/>
    <s v="D528309"/>
    <s v="Closed"/>
    <x v="0"/>
  </r>
  <r>
    <s v="Marianna"/>
    <s v="MARIANNA (14)"/>
    <x v="10"/>
    <x v="3238"/>
    <n v="1"/>
    <x v="12"/>
    <x v="0"/>
    <d v="2018-10-25T10:43:49"/>
    <d v="2018-10-18T14:36:46"/>
    <x v="2"/>
    <x v="9"/>
    <n v="590823.00000039395"/>
    <n v="9847.0500000065658"/>
    <n v="9847.0500000065658"/>
    <n v="1"/>
    <s v="D528310"/>
    <s v="Closed"/>
    <x v="0"/>
  </r>
  <r>
    <s v="Marianna"/>
    <s v="MARIANNA (14)"/>
    <x v="10"/>
    <x v="539"/>
    <n v="13"/>
    <x v="12"/>
    <x v="0"/>
    <d v="2018-10-25T10:44:06"/>
    <d v="2018-10-18T14:37:07"/>
    <x v="2"/>
    <x v="9"/>
    <n v="590818.9999994589"/>
    <n v="9846.983333324315"/>
    <n v="128010.7833332161"/>
    <n v="1"/>
    <s v="D528311"/>
    <s v="Closed"/>
    <x v="0"/>
  </r>
  <r>
    <s v="Marianna"/>
    <s v="MARIANNA (14)"/>
    <x v="10"/>
    <x v="3239"/>
    <n v="2"/>
    <x v="12"/>
    <x v="0"/>
    <d v="2018-10-25T10:44:18"/>
    <d v="2018-10-18T14:37:26"/>
    <x v="2"/>
    <x v="9"/>
    <n v="590812.00000033714"/>
    <n v="9846.8666666722856"/>
    <n v="19693.733333344571"/>
    <n v="1"/>
    <s v="D528312"/>
    <s v="Closed"/>
    <x v="0"/>
  </r>
  <r>
    <s v="Marianna"/>
    <s v="MARIANNA (14)"/>
    <x v="10"/>
    <x v="2211"/>
    <n v="9"/>
    <x v="12"/>
    <x v="0"/>
    <d v="2018-10-25T10:44:47"/>
    <d v="2018-10-18T14:38:28"/>
    <x v="2"/>
    <x v="9"/>
    <n v="590779.00000016671"/>
    <n v="9846.3166666694451"/>
    <n v="88616.850000025006"/>
    <n v="1"/>
    <s v="D528314"/>
    <s v="Closed"/>
    <x v="0"/>
  </r>
  <r>
    <s v="Marianna"/>
    <s v="MARIANNA (14)"/>
    <x v="10"/>
    <x v="3240"/>
    <n v="1"/>
    <x v="12"/>
    <x v="0"/>
    <d v="2018-10-25T10:45:07"/>
    <d v="2018-10-18T14:38:51"/>
    <x v="2"/>
    <x v="9"/>
    <n v="590776.00000009406"/>
    <n v="9846.2666666682344"/>
    <n v="9846.2666666682344"/>
    <n v="1"/>
    <s v="D528315"/>
    <s v="Closed"/>
    <x v="0"/>
  </r>
  <r>
    <s v="Marianna"/>
    <s v="MARIANNA (14)"/>
    <x v="5"/>
    <x v="3241"/>
    <n v="4"/>
    <x v="12"/>
    <x v="0"/>
    <d v="2018-10-27T19:34:44"/>
    <d v="2018-10-18T21:22:56"/>
    <x v="2"/>
    <x v="9"/>
    <n v="771107.99999996088"/>
    <n v="12851.799999999348"/>
    <n v="51407.199999997392"/>
    <n v="1"/>
    <s v="D528373_A"/>
    <s v="Closed"/>
    <x v="0"/>
  </r>
  <r>
    <s v="Marianna"/>
    <s v="MARIANNA (14)"/>
    <x v="5"/>
    <x v="3242"/>
    <n v="3"/>
    <x v="12"/>
    <x v="0"/>
    <d v="2018-10-27T19:34:30"/>
    <d v="2018-10-18T21:25:29"/>
    <x v="2"/>
    <x v="9"/>
    <n v="770941.00000052713"/>
    <n v="12849.016666675452"/>
    <n v="38547.050000026356"/>
    <n v="1"/>
    <s v="D528378_A"/>
    <s v="Closed"/>
    <x v="0"/>
  </r>
  <r>
    <s v="Marianna"/>
    <s v="BLOUNTSTOWN (18)"/>
    <x v="17"/>
    <x v="1909"/>
    <n v="12"/>
    <x v="12"/>
    <x v="0"/>
    <d v="2018-10-19T20:20:13"/>
    <d v="2018-10-18T21:40:33"/>
    <x v="2"/>
    <x v="9"/>
    <n v="81580.000000423752"/>
    <n v="1359.6666666737292"/>
    <n v="16316.00000008475"/>
    <n v="1"/>
    <s v="D528385"/>
    <s v="Closed"/>
    <x v="0"/>
  </r>
  <r>
    <s v="Marianna"/>
    <s v="BLOUNTSTOWN (18)"/>
    <x v="17"/>
    <x v="3243"/>
    <n v="20"/>
    <x v="12"/>
    <x v="0"/>
    <d v="2018-10-19T20:18:10"/>
    <d v="2018-10-18T21:45:00"/>
    <x v="2"/>
    <x v="9"/>
    <n v="81189.999999781139"/>
    <n v="1353.166666663019"/>
    <n v="27063.33333326038"/>
    <n v="1"/>
    <s v="D528387"/>
    <s v="Closed"/>
    <x v="0"/>
  </r>
  <r>
    <s v="Marianna"/>
    <s v="BLOUNTSTOWN (18)"/>
    <x v="17"/>
    <x v="2864"/>
    <n v="1"/>
    <x v="12"/>
    <x v="0"/>
    <d v="2018-10-22T16:23:11"/>
    <d v="2018-10-18T22:11:11"/>
    <x v="2"/>
    <x v="9"/>
    <n v="324719.99999983236"/>
    <n v="5411.999999997206"/>
    <n v="5411.999999997206"/>
    <n v="1"/>
    <s v="D528399_A"/>
    <s v="Closed"/>
    <x v="0"/>
  </r>
  <r>
    <s v="Marianna"/>
    <s v="BLOUNTSTOWN (18)"/>
    <x v="17"/>
    <x v="3244"/>
    <n v="7"/>
    <x v="12"/>
    <x v="0"/>
    <d v="2018-10-29T21:00:29"/>
    <d v="2018-10-18T22:14:00"/>
    <x v="2"/>
    <x v="9"/>
    <n v="945988.99999985006"/>
    <n v="15766.483333330834"/>
    <n v="110365.38333331584"/>
    <n v="1"/>
    <s v="D528076"/>
    <s v="Closed"/>
    <x v="0"/>
  </r>
  <r>
    <s v="Marianna"/>
    <s v="BLOUNTSTOWN (18)"/>
    <x v="17"/>
    <x v="41"/>
    <n v="234"/>
    <x v="12"/>
    <x v="0"/>
    <d v="2018-10-29T21:01:11"/>
    <d v="2018-10-18T22:14:00"/>
    <x v="2"/>
    <x v="9"/>
    <n v="946031.00000023842"/>
    <n v="15767.183333337307"/>
    <n v="3689520.9000009298"/>
    <n v="1"/>
    <s v="D530640"/>
    <s v="Closed"/>
    <x v="0"/>
  </r>
  <r>
    <s v="Marianna"/>
    <s v="BLOUNTSTOWN (18)"/>
    <x v="17"/>
    <x v="3245"/>
    <n v="32"/>
    <x v="12"/>
    <x v="0"/>
    <d v="2018-10-19T20:25:43"/>
    <d v="2018-10-18T22:14:50"/>
    <x v="2"/>
    <x v="9"/>
    <n v="79853.000000305474"/>
    <n v="1330.8833333384246"/>
    <n v="42588.266666829586"/>
    <n v="1"/>
    <s v="D528384"/>
    <s v="Closed"/>
    <x v="0"/>
  </r>
  <r>
    <s v="Marianna"/>
    <s v="BLOUNTSTOWN (18)"/>
    <x v="17"/>
    <x v="3246"/>
    <n v="166"/>
    <x v="12"/>
    <x v="0"/>
    <d v="2018-10-19T10:28:29"/>
    <d v="2018-10-18T22:14:50"/>
    <x v="2"/>
    <x v="9"/>
    <n v="44019.000000343658"/>
    <n v="733.65000000572763"/>
    <n v="121785.90000095079"/>
    <n v="1"/>
    <s v="D528364"/>
    <s v="Closed"/>
    <x v="0"/>
  </r>
  <r>
    <s v="Marianna"/>
    <s v="BLOUNTSTOWN (18)"/>
    <x v="17"/>
    <x v="2192"/>
    <n v="4"/>
    <x v="12"/>
    <x v="0"/>
    <d v="2018-10-21T08:29:14"/>
    <d v="2018-10-18T22:14:50"/>
    <x v="2"/>
    <x v="9"/>
    <n v="209663.99999996647"/>
    <n v="3494.3999999994412"/>
    <n v="13977.599999997765"/>
    <n v="1"/>
    <s v="D528383"/>
    <s v="Closed"/>
    <x v="0"/>
  </r>
  <r>
    <s v="Marianna"/>
    <s v="BLOUNTSTOWN (18)"/>
    <x v="17"/>
    <x v="3247"/>
    <n v="8"/>
    <x v="12"/>
    <x v="0"/>
    <d v="2018-10-20T11:02:01"/>
    <d v="2018-10-18T22:14:50"/>
    <x v="2"/>
    <x v="9"/>
    <n v="132431.00000044797"/>
    <n v="2207.1833333407994"/>
    <n v="17657.466666726395"/>
    <n v="1"/>
    <s v="D528393"/>
    <s v="Closed"/>
    <x v="0"/>
  </r>
  <r>
    <s v="Marianna"/>
    <s v="BLOUNTSTOWN (18)"/>
    <x v="17"/>
    <x v="2864"/>
    <n v="1"/>
    <x v="12"/>
    <x v="0"/>
    <d v="2018-10-22T16:23:03"/>
    <d v="2018-10-18T22:14:50"/>
    <x v="2"/>
    <x v="9"/>
    <n v="324493.00000020303"/>
    <n v="5408.2166666700505"/>
    <n v="5408.2166666700505"/>
    <n v="1"/>
    <s v="D528399_C"/>
    <s v="Closed"/>
    <x v="0"/>
  </r>
  <r>
    <s v="Marianna"/>
    <s v="BLOUNTSTOWN (18)"/>
    <x v="17"/>
    <x v="3248"/>
    <n v="3"/>
    <x v="12"/>
    <x v="0"/>
    <d v="2018-10-19T20:00:54"/>
    <d v="2018-10-18T22:14:50"/>
    <x v="2"/>
    <x v="9"/>
    <n v="78364.000000501983"/>
    <n v="1306.066666675033"/>
    <n v="3918.2000000250991"/>
    <n v="1"/>
    <s v="D528390"/>
    <s v="Closed"/>
    <x v="0"/>
  </r>
  <r>
    <s v="Marianna"/>
    <s v="BLOUNTSTOWN (18)"/>
    <x v="17"/>
    <x v="1366"/>
    <n v="23"/>
    <x v="12"/>
    <x v="0"/>
    <d v="2018-10-20T11:06:59"/>
    <d v="2018-10-18T22:14:50"/>
    <x v="2"/>
    <x v="9"/>
    <n v="132729.00000032969"/>
    <n v="2212.1500000054948"/>
    <n v="50879.45000012638"/>
    <n v="1"/>
    <s v="D528391"/>
    <s v="Closed"/>
    <x v="0"/>
  </r>
  <r>
    <s v="Marianna"/>
    <s v="BLOUNTSTOWN (18)"/>
    <x v="17"/>
    <x v="3249"/>
    <n v="5"/>
    <x v="12"/>
    <x v="0"/>
    <d v="2018-10-20T15:30:45"/>
    <d v="2018-10-18T22:14:50"/>
    <x v="2"/>
    <x v="9"/>
    <n v="148555.00000028405"/>
    <n v="2475.9166666714009"/>
    <n v="12379.583333357004"/>
    <n v="1"/>
    <s v="D528394"/>
    <s v="Closed"/>
    <x v="0"/>
  </r>
  <r>
    <s v="Marianna"/>
    <s v="BLOUNTSTOWN (18)"/>
    <x v="17"/>
    <x v="3250"/>
    <n v="1"/>
    <x v="12"/>
    <x v="0"/>
    <d v="2018-10-22T09:00:24"/>
    <d v="2018-10-18T22:14:50"/>
    <x v="2"/>
    <x v="9"/>
    <n v="297934.00000019465"/>
    <n v="4965.5666666699108"/>
    <n v="4965.5666666699108"/>
    <n v="1"/>
    <s v="D528396"/>
    <s v="Closed"/>
    <x v="0"/>
  </r>
  <r>
    <s v="Marianna"/>
    <s v="BLOUNTSTOWN (18)"/>
    <x v="17"/>
    <x v="3251"/>
    <n v="2"/>
    <x v="12"/>
    <x v="0"/>
    <d v="2018-10-21T08:28:29"/>
    <d v="2018-10-18T22:14:50"/>
    <x v="2"/>
    <x v="9"/>
    <n v="209619.00000013411"/>
    <n v="3493.6500000022352"/>
    <n v="6987.3000000044703"/>
    <n v="1"/>
    <s v="D528382"/>
    <s v="Closed"/>
    <x v="0"/>
  </r>
  <r>
    <s v="Marianna"/>
    <s v="BLOUNTSTOWN (18)"/>
    <x v="17"/>
    <x v="3252"/>
    <n v="52"/>
    <x v="12"/>
    <x v="0"/>
    <d v="2018-10-21T18:55:16"/>
    <d v="2018-10-18T22:14:50"/>
    <x v="2"/>
    <x v="9"/>
    <n v="247226.00000028033"/>
    <n v="4120.4333333380055"/>
    <n v="214262.53333357628"/>
    <n v="1"/>
    <s v="D528927_C"/>
    <s v="Closed"/>
    <x v="0"/>
  </r>
  <r>
    <s v="Marianna"/>
    <s v="BLOUNTSTOWN (18)"/>
    <x v="17"/>
    <x v="1328"/>
    <n v="39"/>
    <x v="12"/>
    <x v="0"/>
    <d v="2018-10-20T11:05:51"/>
    <d v="2018-10-18T22:14:50"/>
    <x v="2"/>
    <x v="9"/>
    <n v="132661.00000014994"/>
    <n v="2211.0166666691657"/>
    <n v="86229.650000097463"/>
    <n v="1"/>
    <s v="D528702"/>
    <s v="Closed"/>
    <x v="0"/>
  </r>
  <r>
    <s v="Marianna"/>
    <s v="BLOUNTSTOWN (18)"/>
    <x v="17"/>
    <x v="2478"/>
    <n v="18"/>
    <x v="12"/>
    <x v="0"/>
    <d v="2018-10-29T20:59:52"/>
    <d v="2018-10-18T22:14:50"/>
    <x v="2"/>
    <x v="9"/>
    <n v="945902.00000025798"/>
    <n v="15765.033333337633"/>
    <n v="283770.60000007739"/>
    <n v="1"/>
    <s v="D528077"/>
    <s v="Closed"/>
    <x v="0"/>
  </r>
  <r>
    <s v="Marianna"/>
    <s v="BLOUNTSTOWN (18)"/>
    <x v="17"/>
    <x v="1334"/>
    <n v="1"/>
    <x v="12"/>
    <x v="0"/>
    <d v="2018-10-27T07:30:00"/>
    <d v="2018-10-18T22:14:50"/>
    <x v="2"/>
    <x v="9"/>
    <n v="724510.00000024214"/>
    <n v="12075.166666670702"/>
    <n v="12075.166666670702"/>
    <n v="1"/>
    <s v="D528381"/>
    <s v="Closed"/>
    <x v="0"/>
  </r>
  <r>
    <s v="Marianna"/>
    <s v="BLOUNTSTOWN (18)"/>
    <x v="17"/>
    <x v="447"/>
    <n v="101"/>
    <x v="12"/>
    <x v="0"/>
    <d v="2018-10-19T20:12:19"/>
    <d v="2018-10-18T22:14:50"/>
    <x v="2"/>
    <x v="9"/>
    <n v="79049.000000325032"/>
    <n v="1317.4833333387505"/>
    <n v="133065.8166672138"/>
    <n v="1"/>
    <s v="D528505"/>
    <s v="Closed"/>
    <x v="0"/>
  </r>
  <r>
    <s v="Marianna"/>
    <s v="BLOUNTSTOWN (18)"/>
    <x v="17"/>
    <x v="3253"/>
    <n v="114"/>
    <x v="12"/>
    <x v="0"/>
    <d v="2018-10-20T20:35:13"/>
    <d v="2018-10-18T22:14:50"/>
    <x v="2"/>
    <x v="9"/>
    <n v="166823.00000027753"/>
    <n v="2780.3833333379589"/>
    <n v="316963.70000052731"/>
    <n v="1"/>
    <s v="D528392"/>
    <s v="Closed"/>
    <x v="0"/>
  </r>
  <r>
    <s v="Marianna"/>
    <s v="MARIANNA (14)"/>
    <x v="5"/>
    <x v="3254"/>
    <n v="1"/>
    <x v="12"/>
    <x v="0"/>
    <d v="2018-10-29T19:48:49"/>
    <d v="2018-10-18T22:26:25"/>
    <x v="2"/>
    <x v="9"/>
    <n v="940943.99999985471"/>
    <n v="15682.399999997579"/>
    <n v="15682.399999997579"/>
    <n v="1"/>
    <s v="D528407_A"/>
    <s v="Closed"/>
    <x v="0"/>
  </r>
  <r>
    <s v="Marianna"/>
    <s v="MARIANNA (14)"/>
    <x v="5"/>
    <x v="3255"/>
    <n v="4"/>
    <x v="12"/>
    <x v="0"/>
    <d v="2018-11-13T08:25:50"/>
    <d v="2018-10-18T22:29:48"/>
    <x v="2"/>
    <x v="9"/>
    <n v="2195762.0000001043"/>
    <n v="36596.033333335072"/>
    <n v="146384.13333334029"/>
    <n v="1"/>
    <s v="D528353"/>
    <s v="Closed"/>
    <x v="0"/>
  </r>
  <r>
    <s v="Marianna"/>
    <s v="MARIANNA (14)"/>
    <x v="5"/>
    <x v="3256"/>
    <n v="1"/>
    <x v="12"/>
    <x v="0"/>
    <d v="2018-10-19T12:35:52"/>
    <d v="2018-10-18T22:29:48"/>
    <x v="2"/>
    <x v="9"/>
    <n v="50764.000000432134"/>
    <n v="846.06666667386889"/>
    <n v="846.06666667386889"/>
    <n v="1"/>
    <s v="D526568"/>
    <s v="Closed"/>
    <x v="0"/>
  </r>
  <r>
    <s v="Marianna"/>
    <s v="MARIANNA (14)"/>
    <x v="5"/>
    <x v="3257"/>
    <n v="1"/>
    <x v="12"/>
    <x v="0"/>
    <d v="2018-10-24T11:12:16"/>
    <d v="2018-10-18T22:29:48"/>
    <x v="2"/>
    <x v="9"/>
    <n v="477748.00000030082"/>
    <n v="7962.4666666716803"/>
    <n v="7962.4666666716803"/>
    <n v="1"/>
    <s v="D527703"/>
    <s v="Closed"/>
    <x v="0"/>
  </r>
  <r>
    <s v="Marianna"/>
    <s v="MARIANNA (14)"/>
    <x v="5"/>
    <x v="3258"/>
    <n v="2"/>
    <x v="12"/>
    <x v="0"/>
    <d v="2018-10-28T11:09:11"/>
    <d v="2018-10-18T22:29:48"/>
    <x v="2"/>
    <x v="9"/>
    <n v="823163.0000004312"/>
    <n v="13719.38333334052"/>
    <n v="27438.76666668104"/>
    <n v="1"/>
    <s v="D527689"/>
    <s v="Closed"/>
    <x v="0"/>
  </r>
  <r>
    <s v="Marianna"/>
    <s v="MARIANNA (14)"/>
    <x v="5"/>
    <x v="3259"/>
    <n v="2"/>
    <x v="12"/>
    <x v="0"/>
    <d v="2018-10-24T11:04:59"/>
    <d v="2018-10-18T22:29:48"/>
    <x v="2"/>
    <x v="9"/>
    <n v="477310.99999998696"/>
    <n v="7955.183333333116"/>
    <n v="15910.366666666232"/>
    <n v="1"/>
    <s v="D526577"/>
    <s v="Closed"/>
    <x v="0"/>
  </r>
  <r>
    <s v="Marianna"/>
    <s v="MARIANNA (14)"/>
    <x v="5"/>
    <x v="3260"/>
    <n v="1"/>
    <x v="12"/>
    <x v="0"/>
    <d v="2018-11-03T14:13:33"/>
    <d v="2018-10-18T22:29:48"/>
    <x v="2"/>
    <x v="9"/>
    <n v="1352625.0000000698"/>
    <n v="22543.750000001164"/>
    <n v="22543.750000001164"/>
    <n v="1"/>
    <s v="D526555"/>
    <s v="Closed"/>
    <x v="0"/>
  </r>
  <r>
    <s v="Marianna"/>
    <s v="MARIANNA (14)"/>
    <x v="5"/>
    <x v="3254"/>
    <n v="1"/>
    <x v="12"/>
    <x v="0"/>
    <d v="2018-10-29T19:48:43"/>
    <d v="2018-10-18T22:29:48"/>
    <x v="2"/>
    <x v="9"/>
    <n v="940735.0000000326"/>
    <n v="15678.91666666721"/>
    <n v="15678.91666666721"/>
    <n v="1"/>
    <s v="D528407_B"/>
    <s v="Closed"/>
    <x v="0"/>
  </r>
  <r>
    <s v="Marianna"/>
    <s v="MARIANNA (14)"/>
    <x v="5"/>
    <x v="1975"/>
    <n v="3"/>
    <x v="12"/>
    <x v="0"/>
    <d v="2018-11-07T19:29:49"/>
    <d v="2018-10-18T22:29:48"/>
    <x v="2"/>
    <x v="9"/>
    <n v="1717201.0000002338"/>
    <n v="28620.016666670563"/>
    <n v="85860.050000011688"/>
    <n v="1"/>
    <s v="D526578"/>
    <s v="Closed"/>
    <x v="0"/>
  </r>
  <r>
    <s v="Marianna"/>
    <s v="MARIANNA (14)"/>
    <x v="5"/>
    <x v="3261"/>
    <n v="2"/>
    <x v="12"/>
    <x v="0"/>
    <d v="2018-10-20T17:39:23"/>
    <d v="2018-10-18T22:29:48"/>
    <x v="2"/>
    <x v="9"/>
    <n v="155375.00000030268"/>
    <n v="2589.583333338378"/>
    <n v="5179.166666676756"/>
    <n v="1"/>
    <s v="D526550"/>
    <s v="Closed"/>
    <x v="0"/>
  </r>
  <r>
    <s v="Marianna"/>
    <s v="MARIANNA (14)"/>
    <x v="5"/>
    <x v="3262"/>
    <n v="2"/>
    <x v="12"/>
    <x v="0"/>
    <d v="2018-11-10T09:35:24"/>
    <d v="2018-10-18T22:29:48"/>
    <x v="2"/>
    <x v="9"/>
    <n v="1940736.0000001732"/>
    <n v="32345.600000002887"/>
    <n v="64691.200000005774"/>
    <n v="1"/>
    <s v="D527701"/>
    <s v="Closed"/>
    <x v="0"/>
  </r>
  <r>
    <s v="Marianna"/>
    <s v="MARIANNA (14)"/>
    <x v="5"/>
    <x v="438"/>
    <n v="2"/>
    <x v="12"/>
    <x v="0"/>
    <d v="2018-11-06T15:58:24"/>
    <d v="2018-10-18T22:29:48"/>
    <x v="2"/>
    <x v="9"/>
    <n v="1618116.000000271"/>
    <n v="26968.600000004517"/>
    <n v="53937.200000009034"/>
    <n v="1"/>
    <s v="D528365"/>
    <s v="Closed"/>
    <x v="0"/>
  </r>
  <r>
    <s v="Marianna"/>
    <s v="MARIANNA (14)"/>
    <x v="5"/>
    <x v="3263"/>
    <n v="2"/>
    <x v="12"/>
    <x v="0"/>
    <d v="2018-10-21T19:01:20"/>
    <d v="2018-10-18T22:29:48"/>
    <x v="2"/>
    <x v="9"/>
    <n v="246692.00000055134"/>
    <n v="4111.5333333425224"/>
    <n v="8223.0666666850448"/>
    <n v="1"/>
    <s v="D528376"/>
    <s v="Closed"/>
    <x v="0"/>
  </r>
  <r>
    <s v="Marianna"/>
    <s v="MARIANNA (14)"/>
    <x v="5"/>
    <x v="2198"/>
    <n v="3"/>
    <x v="12"/>
    <x v="0"/>
    <d v="2018-11-04T19:27:52"/>
    <d v="2018-10-18T22:29:48"/>
    <x v="2"/>
    <x v="9"/>
    <n v="1457884.0000005439"/>
    <n v="24298.066666675732"/>
    <n v="72894.200000027195"/>
    <n v="1"/>
    <s v="D528367"/>
    <s v="Closed"/>
    <x v="0"/>
  </r>
  <r>
    <s v="Marianna"/>
    <s v="MARIANNA (14)"/>
    <x v="5"/>
    <x v="3264"/>
    <n v="1"/>
    <x v="12"/>
    <x v="0"/>
    <d v="2018-11-04T19:33:22"/>
    <d v="2018-10-18T22:29:48"/>
    <x v="2"/>
    <x v="9"/>
    <n v="1458214.0000003623"/>
    <n v="24303.566666672705"/>
    <n v="24303.566666672705"/>
    <n v="1"/>
    <s v="D526541"/>
    <s v="Closed"/>
    <x v="0"/>
  </r>
  <r>
    <s v="Marianna"/>
    <s v="MARIANNA (14)"/>
    <x v="5"/>
    <x v="3265"/>
    <n v="1"/>
    <x v="12"/>
    <x v="0"/>
    <d v="2018-10-20T10:06:01"/>
    <d v="2018-10-18T22:29:48"/>
    <x v="2"/>
    <x v="9"/>
    <n v="128173.00000023097"/>
    <n v="2136.2166666705161"/>
    <n v="2136.2166666705161"/>
    <n v="1"/>
    <s v="D528355"/>
    <s v="Closed"/>
    <x v="0"/>
  </r>
  <r>
    <s v="Marianna"/>
    <s v="MARIANNA (14)"/>
    <x v="5"/>
    <x v="3266"/>
    <n v="3"/>
    <x v="12"/>
    <x v="0"/>
    <d v="2018-10-24T12:05:41"/>
    <d v="2018-10-18T22:29:48"/>
    <x v="2"/>
    <x v="9"/>
    <n v="480953.00000016578"/>
    <n v="8015.8833333360963"/>
    <n v="24047.650000008289"/>
    <n v="1"/>
    <s v="D528370"/>
    <s v="Closed"/>
    <x v="0"/>
  </r>
  <r>
    <s v="Marianna"/>
    <s v="MARIANNA (14)"/>
    <x v="5"/>
    <x v="3267"/>
    <n v="1"/>
    <x v="12"/>
    <x v="0"/>
    <d v="2018-10-19T13:07:36"/>
    <d v="2018-10-18T22:29:48"/>
    <x v="2"/>
    <x v="9"/>
    <n v="52668.000000435859"/>
    <n v="877.80000000726432"/>
    <n v="877.80000000726432"/>
    <n v="1"/>
    <s v="D528095"/>
    <s v="Closed"/>
    <x v="0"/>
  </r>
  <r>
    <s v="Marianna"/>
    <s v="MARIANNA (14)"/>
    <x v="5"/>
    <x v="3268"/>
    <n v="4"/>
    <x v="12"/>
    <x v="0"/>
    <d v="2018-11-10T09:36:03"/>
    <d v="2018-10-18T22:29:48"/>
    <x v="2"/>
    <x v="9"/>
    <n v="1940775.0000004889"/>
    <n v="32346.250000008149"/>
    <n v="129385.0000000326"/>
    <n v="1"/>
    <s v="D526562"/>
    <s v="Closed"/>
    <x v="0"/>
  </r>
  <r>
    <s v="Marianna"/>
    <s v="MARIANNA (14)"/>
    <x v="5"/>
    <x v="3269"/>
    <n v="1"/>
    <x v="12"/>
    <x v="0"/>
    <d v="2018-11-10T09:47:47"/>
    <d v="2018-10-18T22:29:48"/>
    <x v="2"/>
    <x v="9"/>
    <n v="1941479.000000353"/>
    <n v="32357.983333339216"/>
    <n v="32357.983333339216"/>
    <n v="1"/>
    <s v="D528408"/>
    <s v="Closed"/>
    <x v="0"/>
  </r>
  <r>
    <s v="Marianna"/>
    <s v="MARIANNA (14)"/>
    <x v="5"/>
    <x v="3270"/>
    <n v="3"/>
    <x v="12"/>
    <x v="0"/>
    <d v="2018-10-24T11:08:55"/>
    <d v="2018-10-18T22:29:48"/>
    <x v="2"/>
    <x v="9"/>
    <n v="477547.00000046287"/>
    <n v="7959.1166666743811"/>
    <n v="23877.350000023143"/>
    <n v="1"/>
    <s v="D527697"/>
    <s v="Closed"/>
    <x v="0"/>
  </r>
  <r>
    <s v="Marianna"/>
    <s v="MARIANNA (14)"/>
    <x v="5"/>
    <x v="3271"/>
    <n v="1"/>
    <x v="12"/>
    <x v="0"/>
    <d v="2018-10-27T19:31:34"/>
    <d v="2018-10-18T22:29:48"/>
    <x v="2"/>
    <x v="9"/>
    <n v="766906.0000002617"/>
    <n v="12781.766666671028"/>
    <n v="12781.766666671028"/>
    <n v="1"/>
    <s v="D526549"/>
    <s v="Closed"/>
    <x v="0"/>
  </r>
  <r>
    <s v="Marianna"/>
    <s v="MARIANNA (14)"/>
    <x v="5"/>
    <x v="3272"/>
    <n v="11"/>
    <x v="12"/>
    <x v="0"/>
    <d v="2018-10-30T17:32:25"/>
    <d v="2018-10-18T22:29:48"/>
    <x v="2"/>
    <x v="9"/>
    <n v="1018957.0000000298"/>
    <n v="16982.616666667163"/>
    <n v="186808.7833333388"/>
    <n v="1"/>
    <s v="D526536"/>
    <s v="Closed"/>
    <x v="0"/>
  </r>
  <r>
    <s v="Marianna"/>
    <s v="MARIANNA (14)"/>
    <x v="5"/>
    <x v="3273"/>
    <n v="1"/>
    <x v="12"/>
    <x v="0"/>
    <d v="2018-11-07T17:09:02"/>
    <d v="2018-10-18T22:29:48"/>
    <x v="2"/>
    <x v="9"/>
    <n v="1708754.0000002133"/>
    <n v="28479.233333336888"/>
    <n v="28479.233333336888"/>
    <n v="1"/>
    <s v="D528403"/>
    <s v="Closed"/>
    <x v="0"/>
  </r>
  <r>
    <s v="Marianna"/>
    <s v="MARIANNA (14)"/>
    <x v="5"/>
    <x v="3241"/>
    <n v="4"/>
    <x v="12"/>
    <x v="0"/>
    <d v="2018-10-27T19:34:40"/>
    <d v="2018-10-18T22:29:48"/>
    <x v="2"/>
    <x v="9"/>
    <n v="767092.00000036508"/>
    <n v="12784.866666672751"/>
    <n v="51139.466666691005"/>
    <n v="1"/>
    <s v="D528373_B"/>
    <s v="Closed"/>
    <x v="0"/>
  </r>
  <r>
    <s v="Marianna"/>
    <s v="MARIANNA (14)"/>
    <x v="5"/>
    <x v="3274"/>
    <n v="2"/>
    <x v="12"/>
    <x v="0"/>
    <d v="2018-10-20T09:40:59"/>
    <d v="2018-10-18T22:29:48"/>
    <x v="2"/>
    <x v="9"/>
    <n v="126671.00000053179"/>
    <n v="2111.1833333421964"/>
    <n v="4222.3666666843928"/>
    <n v="1"/>
    <s v="D527693"/>
    <s v="Closed"/>
    <x v="0"/>
  </r>
  <r>
    <s v="Marianna"/>
    <s v="MARIANNA (14)"/>
    <x v="5"/>
    <x v="3275"/>
    <n v="1"/>
    <x v="12"/>
    <x v="0"/>
    <d v="2018-11-03T20:17:19"/>
    <d v="2018-10-18T22:29:48"/>
    <x v="2"/>
    <x v="9"/>
    <n v="1374451.0000000941"/>
    <n v="22907.516666668234"/>
    <n v="22907.516666668234"/>
    <n v="1"/>
    <s v="D527692"/>
    <s v="Closed"/>
    <x v="0"/>
  </r>
  <r>
    <s v="Marianna"/>
    <s v="MARIANNA (14)"/>
    <x v="5"/>
    <x v="3276"/>
    <n v="2"/>
    <x v="12"/>
    <x v="0"/>
    <d v="2018-10-22T16:36:28"/>
    <d v="2018-10-18T22:29:48"/>
    <x v="2"/>
    <x v="9"/>
    <n v="324400.00000046566"/>
    <n v="5406.6666666744277"/>
    <n v="10813.333333348855"/>
    <n v="1"/>
    <s v="D528356"/>
    <s v="Closed"/>
    <x v="0"/>
  </r>
  <r>
    <s v="Marianna"/>
    <s v="MARIANNA (14)"/>
    <x v="5"/>
    <x v="3277"/>
    <n v="5"/>
    <x v="12"/>
    <x v="0"/>
    <d v="2018-11-10T14:48:00"/>
    <d v="2018-10-18T22:29:48"/>
    <x v="2"/>
    <x v="9"/>
    <n v="1959492.0000004582"/>
    <n v="32658.200000007637"/>
    <n v="163291.00000003818"/>
    <n v="1"/>
    <s v="D528366"/>
    <s v="Closed"/>
    <x v="0"/>
  </r>
  <r>
    <s v="Marianna"/>
    <s v="MARIANNA (14)"/>
    <x v="5"/>
    <x v="1767"/>
    <n v="2"/>
    <x v="12"/>
    <x v="0"/>
    <d v="2018-10-27T19:31:07"/>
    <d v="2018-10-18T22:29:48"/>
    <x v="2"/>
    <x v="9"/>
    <n v="766879.00000023656"/>
    <n v="12781.316666670609"/>
    <n v="25562.633333341219"/>
    <n v="1"/>
    <s v="D526540"/>
    <s v="Closed"/>
    <x v="0"/>
  </r>
  <r>
    <s v="Marianna"/>
    <s v="MARIANNA (14)"/>
    <x v="5"/>
    <x v="3278"/>
    <n v="1"/>
    <x v="12"/>
    <x v="0"/>
    <d v="2018-11-02T14:16:31"/>
    <d v="2018-10-18T22:29:48"/>
    <x v="2"/>
    <x v="9"/>
    <n v="1266403.0000001891"/>
    <n v="21106.716666669818"/>
    <n v="21106.716666669818"/>
    <n v="1"/>
    <s v="D526565"/>
    <s v="Closed"/>
    <x v="0"/>
  </r>
  <r>
    <s v="Marianna"/>
    <s v="MARIANNA (14)"/>
    <x v="5"/>
    <x v="3279"/>
    <n v="1"/>
    <x v="12"/>
    <x v="0"/>
    <d v="2018-11-03T20:21:16"/>
    <d v="2018-10-18T22:29:48"/>
    <x v="2"/>
    <x v="9"/>
    <n v="1374688.0000001751"/>
    <n v="22911.466666669585"/>
    <n v="22911.466666669585"/>
    <n v="1"/>
    <s v="D526575"/>
    <s v="Closed"/>
    <x v="0"/>
  </r>
  <r>
    <s v="Marianna"/>
    <s v="MARIANNA (14)"/>
    <x v="5"/>
    <x v="3280"/>
    <n v="1"/>
    <x v="12"/>
    <x v="0"/>
    <d v="2018-10-20T10:07:00"/>
    <d v="2018-10-18T22:29:48"/>
    <x v="2"/>
    <x v="9"/>
    <n v="128232.00000019278"/>
    <n v="2137.2000000032131"/>
    <n v="2137.2000000032131"/>
    <n v="1"/>
    <s v="D526535"/>
    <s v="Closed"/>
    <x v="0"/>
  </r>
  <r>
    <s v="Marianna"/>
    <s v="MARIANNA (14)"/>
    <x v="5"/>
    <x v="3281"/>
    <n v="3"/>
    <x v="12"/>
    <x v="0"/>
    <d v="2018-10-25T21:57:39"/>
    <d v="2018-10-18T22:29:48"/>
    <x v="2"/>
    <x v="9"/>
    <n v="602871.00000043865"/>
    <n v="10047.850000007311"/>
    <n v="30143.550000021933"/>
    <n v="1"/>
    <s v="D526566"/>
    <s v="Closed"/>
    <x v="0"/>
  </r>
  <r>
    <s v="Marianna"/>
    <s v="MARIANNA (14)"/>
    <x v="5"/>
    <x v="2421"/>
    <n v="7"/>
    <x v="12"/>
    <x v="0"/>
    <d v="2018-10-27T19:32:15"/>
    <d v="2018-10-18T22:29:48"/>
    <x v="2"/>
    <x v="9"/>
    <n v="766947.0000004163"/>
    <n v="12782.450000006938"/>
    <n v="89477.150000048568"/>
    <n v="1"/>
    <s v="D526531"/>
    <s v="Closed"/>
    <x v="0"/>
  </r>
  <r>
    <s v="Marianna"/>
    <s v="MARIANNA (14)"/>
    <x v="5"/>
    <x v="1421"/>
    <n v="25"/>
    <x v="12"/>
    <x v="0"/>
    <d v="2018-10-25T17:06:23"/>
    <d v="2018-10-18T22:29:48"/>
    <x v="2"/>
    <x v="9"/>
    <n v="585395.00000013504"/>
    <n v="9756.583333335584"/>
    <n v="243914.5833333896"/>
    <n v="1"/>
    <s v="D526567"/>
    <s v="Closed"/>
    <x v="0"/>
  </r>
  <r>
    <s v="Marianna"/>
    <s v="MARIANNA (14)"/>
    <x v="5"/>
    <x v="3282"/>
    <n v="7"/>
    <x v="12"/>
    <x v="0"/>
    <d v="2018-10-29T19:46:00"/>
    <d v="2018-10-18T22:29:48"/>
    <x v="2"/>
    <x v="9"/>
    <n v="940572.0000002766"/>
    <n v="15676.20000000461"/>
    <n v="109733.40000003227"/>
    <n v="1"/>
    <s v="D526559"/>
    <s v="Closed"/>
    <x v="0"/>
  </r>
  <r>
    <s v="Marianna"/>
    <s v="MARIANNA (14)"/>
    <x v="5"/>
    <x v="3283"/>
    <n v="3"/>
    <x v="12"/>
    <x v="0"/>
    <d v="2018-10-19T12:38:21"/>
    <d v="2018-10-18T22:29:48"/>
    <x v="2"/>
    <x v="9"/>
    <n v="50913.000000058673"/>
    <n v="848.55000000097789"/>
    <n v="2545.6500000029337"/>
    <n v="1"/>
    <s v="D527699"/>
    <s v="Closed"/>
    <x v="0"/>
  </r>
  <r>
    <s v="Marianna"/>
    <s v="MARIANNA (14)"/>
    <x v="5"/>
    <x v="3284"/>
    <n v="1"/>
    <x v="12"/>
    <x v="0"/>
    <d v="2018-11-08T17:58:32"/>
    <d v="2018-10-18T22:29:48"/>
    <x v="2"/>
    <x v="9"/>
    <n v="1798124.0000004647"/>
    <n v="29968.733333341079"/>
    <n v="29968.733333341079"/>
    <n v="1"/>
    <s v="D528371"/>
    <s v="Closed"/>
    <x v="0"/>
  </r>
  <r>
    <s v="Marianna"/>
    <s v="MARIANNA (14)"/>
    <x v="5"/>
    <x v="3285"/>
    <n v="1"/>
    <x v="12"/>
    <x v="0"/>
    <d v="2018-10-19T17:19:29"/>
    <d v="2018-10-18T22:29:48"/>
    <x v="2"/>
    <x v="9"/>
    <n v="67781.000000308268"/>
    <n v="1129.6833333384711"/>
    <n v="1129.6833333384711"/>
    <n v="1"/>
    <s v="D526551"/>
    <s v="Closed"/>
    <x v="0"/>
  </r>
  <r>
    <s v="Marianna"/>
    <s v="MARIANNA (14)"/>
    <x v="5"/>
    <x v="3286"/>
    <n v="1"/>
    <x v="12"/>
    <x v="0"/>
    <d v="2018-10-19T17:17:58"/>
    <d v="2018-10-18T22:29:48"/>
    <x v="2"/>
    <x v="9"/>
    <n v="67690.000000409782"/>
    <n v="1128.1666666734964"/>
    <n v="1128.1666666734964"/>
    <n v="1"/>
    <s v="D528405"/>
    <s v="Closed"/>
    <x v="0"/>
  </r>
  <r>
    <s v="Marianna"/>
    <s v="MARIANNA (14)"/>
    <x v="5"/>
    <x v="3287"/>
    <n v="2"/>
    <x v="12"/>
    <x v="0"/>
    <d v="2018-10-22T14:20:16"/>
    <d v="2018-10-18T22:29:48"/>
    <x v="2"/>
    <x v="9"/>
    <n v="316227.99999997951"/>
    <n v="5270.4666666663252"/>
    <n v="10540.93333333265"/>
    <n v="1"/>
    <s v="D528088"/>
    <s v="Closed"/>
    <x v="0"/>
  </r>
  <r>
    <s v="Marianna"/>
    <s v="MARIANNA (14)"/>
    <x v="5"/>
    <x v="3288"/>
    <n v="1"/>
    <x v="12"/>
    <x v="0"/>
    <d v="2018-11-10T09:43:54"/>
    <d v="2018-10-18T22:29:48"/>
    <x v="2"/>
    <x v="9"/>
    <n v="1941246.0000005784"/>
    <n v="32354.100000009639"/>
    <n v="32354.100000009639"/>
    <n v="1"/>
    <s v="D528093"/>
    <s v="Closed"/>
    <x v="0"/>
  </r>
  <r>
    <s v="Marianna"/>
    <s v="MARIANNA (14)"/>
    <x v="5"/>
    <x v="741"/>
    <n v="1"/>
    <x v="12"/>
    <x v="0"/>
    <d v="2018-10-21T11:02:25"/>
    <d v="2018-10-18T22:29:48"/>
    <x v="2"/>
    <x v="9"/>
    <n v="217957.0000004489"/>
    <n v="3632.6166666741483"/>
    <n v="3632.6166666741483"/>
    <n v="1"/>
    <s v="D526576"/>
    <s v="Closed"/>
    <x v="0"/>
  </r>
  <r>
    <s v="Marianna"/>
    <s v="MARIANNA (14)"/>
    <x v="5"/>
    <x v="3289"/>
    <n v="1"/>
    <x v="12"/>
    <x v="0"/>
    <d v="2018-10-21T15:40:53"/>
    <d v="2018-10-18T22:29:48"/>
    <x v="2"/>
    <x v="9"/>
    <n v="234665.0000003865"/>
    <n v="3911.083333339775"/>
    <n v="3911.083333339775"/>
    <n v="1"/>
    <s v="D528090"/>
    <s v="Closed"/>
    <x v="0"/>
  </r>
  <r>
    <s v="Marianna"/>
    <s v="MARIANNA (14)"/>
    <x v="5"/>
    <x v="3242"/>
    <n v="3"/>
    <x v="12"/>
    <x v="0"/>
    <d v="2018-10-27T19:34:23"/>
    <d v="2018-10-18T22:29:48"/>
    <x v="2"/>
    <x v="9"/>
    <n v="767075.00000016298"/>
    <n v="12784.58333333605"/>
    <n v="38353.750000008149"/>
    <n v="1"/>
    <s v="D528378_B"/>
    <s v="Closed"/>
    <x v="0"/>
  </r>
  <r>
    <s v="Marianna"/>
    <s v="MARIANNA (14)"/>
    <x v="5"/>
    <x v="3290"/>
    <n v="4"/>
    <x v="12"/>
    <x v="0"/>
    <d v="2018-11-10T09:20:38"/>
    <d v="2018-10-18T22:29:48"/>
    <x v="2"/>
    <x v="9"/>
    <n v="1939850.0000005122"/>
    <n v="32330.83333334187"/>
    <n v="129323.33333336748"/>
    <n v="1"/>
    <s v="D526571"/>
    <s v="Closed"/>
    <x v="0"/>
  </r>
  <r>
    <s v="Marianna"/>
    <s v="MARIANNA (14)"/>
    <x v="5"/>
    <x v="3291"/>
    <n v="3"/>
    <x v="12"/>
    <x v="0"/>
    <d v="2018-11-03T20:14:11"/>
    <d v="2018-10-18T22:29:48"/>
    <x v="2"/>
    <x v="9"/>
    <n v="1374263.0000001518"/>
    <n v="22904.383333335863"/>
    <n v="68713.15000000759"/>
    <n v="1"/>
    <s v="D527696"/>
    <s v="Closed"/>
    <x v="0"/>
  </r>
  <r>
    <s v="Marianna"/>
    <s v="MARIANNA (14)"/>
    <x v="5"/>
    <x v="3292"/>
    <n v="1"/>
    <x v="12"/>
    <x v="0"/>
    <d v="2018-11-12T11:17:47"/>
    <d v="2018-10-18T22:29:48"/>
    <x v="2"/>
    <x v="9"/>
    <n v="2119679.000000353"/>
    <n v="35327.983333339216"/>
    <n v="35327.983333339216"/>
    <n v="1"/>
    <s v="D526558"/>
    <s v="Closed"/>
    <x v="0"/>
  </r>
  <r>
    <s v="Marianna"/>
    <s v="MARIANNA (14)"/>
    <x v="5"/>
    <x v="3293"/>
    <n v="2"/>
    <x v="12"/>
    <x v="0"/>
    <d v="2018-10-24T11:14:54"/>
    <d v="2018-10-18T22:29:48"/>
    <x v="2"/>
    <x v="9"/>
    <n v="477906.00000014529"/>
    <n v="7965.1000000024214"/>
    <n v="15930.200000004843"/>
    <n v="1"/>
    <s v="D528087"/>
    <s v="Closed"/>
    <x v="0"/>
  </r>
  <r>
    <s v="Marianna"/>
    <s v="MARIANNA (14)"/>
    <x v="5"/>
    <x v="3294"/>
    <n v="13"/>
    <x v="12"/>
    <x v="0"/>
    <d v="2018-10-24T11:05:41"/>
    <d v="2018-10-18T22:29:48"/>
    <x v="2"/>
    <x v="9"/>
    <n v="477353.00000037532"/>
    <n v="7955.8833333395887"/>
    <n v="103426.48333341465"/>
    <n v="1"/>
    <s v="D526579"/>
    <s v="Closed"/>
    <x v="0"/>
  </r>
  <r>
    <s v="Marianna"/>
    <s v="MARIANNA (14)"/>
    <x v="5"/>
    <x v="3295"/>
    <n v="2"/>
    <x v="12"/>
    <x v="0"/>
    <d v="2018-11-04T16:39:04"/>
    <d v="2018-10-18T22:29:48"/>
    <x v="2"/>
    <x v="9"/>
    <n v="1447756.0000004712"/>
    <n v="24129.266666674521"/>
    <n v="48258.533333349042"/>
    <n v="1"/>
    <s v="D528351"/>
    <s v="Closed"/>
    <x v="0"/>
  </r>
  <r>
    <s v="Marianna"/>
    <s v="MARIANNA (14)"/>
    <x v="5"/>
    <x v="3296"/>
    <n v="2"/>
    <x v="12"/>
    <x v="0"/>
    <d v="2018-10-21T17:38:11"/>
    <d v="2018-10-18T22:29:48"/>
    <x v="2"/>
    <x v="9"/>
    <n v="241703.00000044517"/>
    <n v="4028.3833333407529"/>
    <n v="8056.7666666815057"/>
    <n v="1"/>
    <s v="D528354"/>
    <s v="Closed"/>
    <x v="0"/>
  </r>
  <r>
    <s v="Marianna"/>
    <s v="MARIANNA (14)"/>
    <x v="5"/>
    <x v="3297"/>
    <n v="1"/>
    <x v="12"/>
    <x v="0"/>
    <d v="2018-11-10T09:17:45"/>
    <d v="2018-10-18T22:29:48"/>
    <x v="2"/>
    <x v="9"/>
    <n v="1939677.0000003045"/>
    <n v="32327.950000005076"/>
    <n v="32327.950000005076"/>
    <n v="1"/>
    <s v="D527690"/>
    <s v="Closed"/>
    <x v="0"/>
  </r>
  <r>
    <s v="Marianna"/>
    <s v="MARIANNA (14)"/>
    <x v="5"/>
    <x v="3298"/>
    <n v="1"/>
    <x v="12"/>
    <x v="0"/>
    <d v="2018-11-03T20:15:37"/>
    <d v="2018-10-18T22:29:48"/>
    <x v="2"/>
    <x v="9"/>
    <n v="1374349.0000001388"/>
    <n v="22905.816666668979"/>
    <n v="22905.816666668979"/>
    <n v="1"/>
    <s v="D527694"/>
    <s v="Closed"/>
    <x v="0"/>
  </r>
  <r>
    <s v="Marianna"/>
    <s v="MARIANNA (14)"/>
    <x v="5"/>
    <x v="1279"/>
    <n v="32"/>
    <x v="12"/>
    <x v="0"/>
    <d v="2018-10-19T11:58:17"/>
    <d v="2018-10-18T22:29:48"/>
    <x v="2"/>
    <x v="9"/>
    <n v="48509.000000101514"/>
    <n v="808.48333333502524"/>
    <n v="25871.466666720808"/>
    <n v="1"/>
    <s v="D528379"/>
    <s v="Closed"/>
    <x v="0"/>
  </r>
  <r>
    <s v="Marianna"/>
    <s v="MARIANNA (14)"/>
    <x v="5"/>
    <x v="465"/>
    <n v="44"/>
    <x v="12"/>
    <x v="0"/>
    <d v="2018-10-23T18:47:24"/>
    <d v="2018-10-18T22:29:48"/>
    <x v="2"/>
    <x v="9"/>
    <n v="418656.00000000559"/>
    <n v="6977.6000000000931"/>
    <n v="307014.4000000041"/>
    <n v="1"/>
    <s v="D526548"/>
    <s v="Closed"/>
    <x v="0"/>
  </r>
  <r>
    <s v="Marianna"/>
    <s v="MARIANNA (14)"/>
    <x v="5"/>
    <x v="3299"/>
    <n v="6"/>
    <x v="12"/>
    <x v="0"/>
    <d v="2018-10-27T19:32:51"/>
    <d v="2018-10-18T22:29:48"/>
    <x v="2"/>
    <x v="9"/>
    <n v="766983.00000003073"/>
    <n v="12783.050000000512"/>
    <n v="76698.300000003073"/>
    <n v="1"/>
    <s v="D526530"/>
    <s v="Closed"/>
    <x v="0"/>
  </r>
  <r>
    <s v="Marianna"/>
    <s v="MARIANNA (14)"/>
    <x v="5"/>
    <x v="3300"/>
    <n v="1"/>
    <x v="12"/>
    <x v="0"/>
    <d v="2018-10-21T16:16:10"/>
    <d v="2018-10-18T22:29:48"/>
    <x v="2"/>
    <x v="9"/>
    <n v="236782.00000051875"/>
    <n v="3946.3666666753124"/>
    <n v="3946.3666666753124"/>
    <n v="1"/>
    <s v="D526553"/>
    <s v="Closed"/>
    <x v="0"/>
  </r>
  <r>
    <s v="Marianna"/>
    <s v="MARIANNA (14)"/>
    <x v="5"/>
    <x v="3301"/>
    <n v="1"/>
    <x v="12"/>
    <x v="0"/>
    <d v="2018-10-19T19:18:29"/>
    <d v="2018-10-18T22:29:48"/>
    <x v="2"/>
    <x v="9"/>
    <n v="74921.000000322238"/>
    <n v="1248.683333338704"/>
    <n v="1248.683333338704"/>
    <n v="1"/>
    <s v="D528410"/>
    <s v="Closed"/>
    <x v="0"/>
  </r>
  <r>
    <s v="Marianna"/>
    <s v="MARIANNA (14)"/>
    <x v="5"/>
    <x v="3302"/>
    <n v="1"/>
    <x v="12"/>
    <x v="0"/>
    <d v="2018-10-24T11:23:40"/>
    <d v="2018-10-18T22:29:48"/>
    <x v="2"/>
    <x v="9"/>
    <n v="478432.00000051875"/>
    <n v="7973.8666666753124"/>
    <n v="7973.8666666753124"/>
    <n v="1"/>
    <s v="D528091"/>
    <s v="Closed"/>
    <x v="0"/>
  </r>
  <r>
    <s v="Marianna"/>
    <s v="MARIANNA (14)"/>
    <x v="5"/>
    <x v="3303"/>
    <n v="3"/>
    <x v="12"/>
    <x v="0"/>
    <d v="2018-10-24T11:26:09"/>
    <d v="2018-10-18T22:29:48"/>
    <x v="2"/>
    <x v="9"/>
    <n v="478581.00000014529"/>
    <n v="7976.3500000024214"/>
    <n v="23929.050000007264"/>
    <n v="1"/>
    <s v="D528094"/>
    <s v="Closed"/>
    <x v="0"/>
  </r>
  <r>
    <s v="Marianna"/>
    <s v="MARIANNA (14)"/>
    <x v="5"/>
    <x v="3304"/>
    <n v="1"/>
    <x v="12"/>
    <x v="0"/>
    <d v="2018-11-10T14:52:04"/>
    <d v="2018-10-18T22:29:48"/>
    <x v="2"/>
    <x v="9"/>
    <n v="1959736.0000002896"/>
    <n v="32662.266666671494"/>
    <n v="32662.266666671494"/>
    <n v="1"/>
    <s v="D528350"/>
    <s v="Closed"/>
    <x v="0"/>
  </r>
  <r>
    <s v="Marianna"/>
    <s v="MARIANNA (14)"/>
    <x v="5"/>
    <x v="3305"/>
    <n v="1"/>
    <x v="12"/>
    <x v="0"/>
    <d v="2018-10-19T13:05:12"/>
    <d v="2018-10-18T22:29:48"/>
    <x v="2"/>
    <x v="9"/>
    <n v="52524.000000092201"/>
    <n v="875.40000000153668"/>
    <n v="875.40000000153668"/>
    <n v="1"/>
    <s v="D527704"/>
    <s v="Closed"/>
    <x v="0"/>
  </r>
  <r>
    <s v="Marianna"/>
    <s v="MARIANNA (14)"/>
    <x v="5"/>
    <x v="3306"/>
    <n v="1"/>
    <x v="12"/>
    <x v="0"/>
    <d v="2018-10-20T16:35:04"/>
    <d v="2018-10-18T22:29:48"/>
    <x v="2"/>
    <x v="9"/>
    <n v="151516.00000031758"/>
    <n v="2525.2666666719597"/>
    <n v="2525.2666666719597"/>
    <n v="1"/>
    <s v="D528404"/>
    <s v="Closed"/>
    <x v="0"/>
  </r>
  <r>
    <s v="Marianna"/>
    <s v="MARIANNA (14)"/>
    <x v="5"/>
    <x v="3307"/>
    <n v="3"/>
    <x v="12"/>
    <x v="0"/>
    <d v="2018-10-19T12:08:46"/>
    <d v="2018-10-18T22:29:48"/>
    <x v="2"/>
    <x v="9"/>
    <n v="49138.00000003539"/>
    <n v="818.9666666672565"/>
    <n v="2456.9000000017695"/>
    <n v="1"/>
    <s v="D527695"/>
    <s v="Closed"/>
    <x v="0"/>
  </r>
  <r>
    <s v="Marianna"/>
    <s v="MARIANNA (14)"/>
    <x v="5"/>
    <x v="3308"/>
    <n v="1"/>
    <x v="12"/>
    <x v="0"/>
    <d v="2018-10-21T16:17:45"/>
    <d v="2018-10-18T22:29:48"/>
    <x v="2"/>
    <x v="9"/>
    <n v="236877.00000009499"/>
    <n v="3947.9500000015832"/>
    <n v="3947.9500000015832"/>
    <n v="1"/>
    <s v="D528406"/>
    <s v="Closed"/>
    <x v="0"/>
  </r>
  <r>
    <s v="Marianna"/>
    <s v="MARIANNA (14)"/>
    <x v="5"/>
    <x v="3309"/>
    <n v="3"/>
    <x v="12"/>
    <x v="0"/>
    <d v="2018-11-10T14:48:42"/>
    <d v="2018-10-18T22:29:48"/>
    <x v="2"/>
    <x v="9"/>
    <n v="1959534.0000002179"/>
    <n v="32658.900000003632"/>
    <n v="97976.700000010896"/>
    <n v="1"/>
    <s v="D528368"/>
    <s v="Closed"/>
    <x v="0"/>
  </r>
  <r>
    <s v="Marianna"/>
    <s v="MARIANNA (14)"/>
    <x v="5"/>
    <x v="3310"/>
    <n v="7"/>
    <x v="12"/>
    <x v="0"/>
    <d v="2018-10-21T11:44:36"/>
    <d v="2018-10-18T22:29:48"/>
    <x v="2"/>
    <x v="9"/>
    <n v="220488.00000054762"/>
    <n v="3674.800000009127"/>
    <n v="25723.600000063889"/>
    <n v="1"/>
    <s v="D526552"/>
    <s v="Closed"/>
    <x v="0"/>
  </r>
  <r>
    <s v="Marianna"/>
    <s v="MARIANNA (14)"/>
    <x v="5"/>
    <x v="3311"/>
    <n v="1"/>
    <x v="12"/>
    <x v="0"/>
    <d v="2018-10-21T16:17:00"/>
    <d v="2018-10-18T22:29:48"/>
    <x v="2"/>
    <x v="9"/>
    <n v="236832.00000026263"/>
    <n v="3947.2000000043772"/>
    <n v="3947.2000000043772"/>
    <n v="1"/>
    <s v="D526554"/>
    <s v="Closed"/>
    <x v="0"/>
  </r>
  <r>
    <s v="Marianna"/>
    <s v="MARIANNA (14)"/>
    <x v="5"/>
    <x v="499"/>
    <n v="16"/>
    <x v="12"/>
    <x v="0"/>
    <d v="2018-10-24T11:06:43"/>
    <d v="2018-10-18T22:29:48"/>
    <x v="2"/>
    <x v="9"/>
    <n v="477415.00000040978"/>
    <n v="7956.9166666734964"/>
    <n v="127310.66666677594"/>
    <n v="1"/>
    <s v="D526573"/>
    <s v="Closed"/>
    <x v="0"/>
  </r>
  <r>
    <s v="Marianna"/>
    <s v="MARIANNA (14)"/>
    <x v="5"/>
    <x v="2247"/>
    <n v="5"/>
    <x v="12"/>
    <x v="0"/>
    <d v="2018-10-22T19:09:46"/>
    <d v="2018-10-18T22:29:48"/>
    <x v="2"/>
    <x v="9"/>
    <n v="333598.00000002142"/>
    <n v="5559.9666666670237"/>
    <n v="27799.833333335118"/>
    <n v="1"/>
    <s v="D526560"/>
    <s v="Closed"/>
    <x v="0"/>
  </r>
  <r>
    <s v="Marianna"/>
    <s v="MARIANNA (14)"/>
    <x v="5"/>
    <x v="3312"/>
    <n v="1"/>
    <x v="12"/>
    <x v="0"/>
    <d v="2018-10-21T16:40:32"/>
    <d v="2018-10-18T22:29:48"/>
    <x v="2"/>
    <x v="9"/>
    <n v="238244.00000029709"/>
    <n v="3970.7333333382849"/>
    <n v="3970.7333333382849"/>
    <n v="1"/>
    <s v="D528401"/>
    <s v="Closed"/>
    <x v="0"/>
  </r>
  <r>
    <s v="Marianna"/>
    <s v="MARIANNA (14)"/>
    <x v="5"/>
    <x v="3313"/>
    <n v="1"/>
    <x v="12"/>
    <x v="0"/>
    <d v="2018-10-27T19:33:55"/>
    <d v="2018-10-18T22:29:48"/>
    <x v="2"/>
    <x v="9"/>
    <n v="767047.00000053272"/>
    <n v="12784.116666675545"/>
    <n v="12784.116666675545"/>
    <n v="1"/>
    <s v="D526539"/>
    <s v="Closed"/>
    <x v="0"/>
  </r>
  <r>
    <s v="Marianna"/>
    <s v="MARIANNA (14)"/>
    <x v="5"/>
    <x v="3314"/>
    <n v="2"/>
    <x v="12"/>
    <x v="0"/>
    <d v="2018-11-10T09:30:20"/>
    <d v="2018-10-18T22:29:48"/>
    <x v="2"/>
    <x v="9"/>
    <n v="1940432.0000001462"/>
    <n v="32340.53333333577"/>
    <n v="64681.066666671541"/>
    <n v="1"/>
    <s v="D527700"/>
    <s v="Closed"/>
    <x v="0"/>
  </r>
  <r>
    <s v="Marianna"/>
    <s v="MARIANNA (14)"/>
    <x v="5"/>
    <x v="3315"/>
    <n v="4"/>
    <x v="12"/>
    <x v="0"/>
    <d v="2018-11-08T18:31:24"/>
    <d v="2018-10-18T22:29:48"/>
    <x v="2"/>
    <x v="9"/>
    <n v="1800096.0000000196"/>
    <n v="30001.600000000326"/>
    <n v="120006.4000000013"/>
    <n v="1"/>
    <s v="D526563"/>
    <s v="Closed"/>
    <x v="0"/>
  </r>
  <r>
    <s v="Marianna"/>
    <s v="MARIANNA (14)"/>
    <x v="5"/>
    <x v="553"/>
    <n v="4"/>
    <x v="12"/>
    <x v="0"/>
    <d v="2018-10-27T17:45:02"/>
    <d v="2018-10-18T22:29:48"/>
    <x v="2"/>
    <x v="9"/>
    <n v="760514.000000339"/>
    <n v="12675.233333338983"/>
    <n v="50700.933333355933"/>
    <n v="1"/>
    <s v="D526547"/>
    <s v="Closed"/>
    <x v="0"/>
  </r>
  <r>
    <s v="Marianna"/>
    <s v="MARIANNA (14)"/>
    <x v="5"/>
    <x v="1329"/>
    <n v="1"/>
    <x v="12"/>
    <x v="0"/>
    <d v="2018-10-27T19:30:34"/>
    <d v="2018-10-18T22:29:48"/>
    <x v="2"/>
    <x v="9"/>
    <n v="766846.00000006612"/>
    <n v="12780.766666667769"/>
    <n v="12780.766666667769"/>
    <n v="1"/>
    <s v="D526537"/>
    <s v="Closed"/>
    <x v="0"/>
  </r>
  <r>
    <s v="Marianna"/>
    <s v="MARIANNA (14)"/>
    <x v="5"/>
    <x v="3316"/>
    <n v="4"/>
    <x v="12"/>
    <x v="0"/>
    <d v="2018-10-21T16:21:15"/>
    <d v="2018-10-18T22:29:48"/>
    <x v="2"/>
    <x v="9"/>
    <n v="237087.00000015087"/>
    <n v="3951.4500000025146"/>
    <n v="15805.800000010058"/>
    <n v="1"/>
    <s v="D526561"/>
    <s v="Closed"/>
    <x v="0"/>
  </r>
  <r>
    <s v="Marianna"/>
    <s v="MARIANNA (14)"/>
    <x v="5"/>
    <x v="3317"/>
    <n v="2"/>
    <x v="12"/>
    <x v="0"/>
    <d v="2018-11-10T14:46:26"/>
    <d v="2018-10-18T22:29:48"/>
    <x v="2"/>
    <x v="9"/>
    <n v="1959398.0000004871"/>
    <n v="32656.633333341451"/>
    <n v="65313.266666682903"/>
    <n v="1"/>
    <s v="D528374"/>
    <s v="Closed"/>
    <x v="0"/>
  </r>
  <r>
    <s v="Marianna"/>
    <s v="MARIANNA (14)"/>
    <x v="5"/>
    <x v="3318"/>
    <n v="2"/>
    <x v="12"/>
    <x v="0"/>
    <d v="2018-10-22T18:53:54"/>
    <d v="2018-10-18T22:29:48"/>
    <x v="2"/>
    <x v="9"/>
    <n v="332646.00000001956"/>
    <n v="5544.100000000326"/>
    <n v="11088.200000000652"/>
    <n v="1"/>
    <s v="D526557"/>
    <s v="Closed"/>
    <x v="0"/>
  </r>
  <r>
    <s v="Marianna"/>
    <s v="MARIANNA (14)"/>
    <x v="5"/>
    <x v="3319"/>
    <n v="4"/>
    <x v="12"/>
    <x v="0"/>
    <d v="2018-11-08T19:12:18"/>
    <d v="2018-10-18T22:29:48"/>
    <x v="2"/>
    <x v="9"/>
    <n v="1802550.0000003492"/>
    <n v="30042.500000005821"/>
    <n v="120170.00000002328"/>
    <n v="1"/>
    <s v="D528348"/>
    <s v="Closed"/>
    <x v="0"/>
  </r>
  <r>
    <s v="Marianna"/>
    <s v="MARIANNA (14)"/>
    <x v="5"/>
    <x v="3320"/>
    <n v="1"/>
    <x v="12"/>
    <x v="0"/>
    <d v="2018-11-06T13:53:07"/>
    <d v="2018-10-18T22:29:48"/>
    <x v="2"/>
    <x v="9"/>
    <n v="1610599.0000001388"/>
    <n v="26843.316666668979"/>
    <n v="26843.316666668979"/>
    <n v="1"/>
    <s v="D526528"/>
    <s v="Closed"/>
    <x v="0"/>
  </r>
  <r>
    <s v="Marianna"/>
    <s v="MARIANNA (14)"/>
    <x v="5"/>
    <x v="3321"/>
    <n v="24"/>
    <x v="12"/>
    <x v="0"/>
    <d v="2018-10-21T19:44:16"/>
    <d v="2018-10-18T22:29:48"/>
    <x v="2"/>
    <x v="9"/>
    <n v="249268.00000048243"/>
    <n v="4154.4666666747071"/>
    <n v="99707.20000019297"/>
    <n v="1"/>
    <s v="D526544"/>
    <s v="Closed"/>
    <x v="0"/>
  </r>
  <r>
    <s v="Marianna"/>
    <s v="MARIANNA (14)"/>
    <x v="5"/>
    <x v="3322"/>
    <n v="1"/>
    <x v="12"/>
    <x v="0"/>
    <d v="2018-10-22T09:17:21"/>
    <d v="2018-10-18T22:29:48"/>
    <x v="2"/>
    <x v="9"/>
    <n v="298053.00000035204"/>
    <n v="4967.5500000058673"/>
    <n v="4967.5500000058673"/>
    <n v="1"/>
    <s v="D528377"/>
    <s v="Closed"/>
    <x v="0"/>
  </r>
  <r>
    <s v="Marianna"/>
    <s v="MARIANNA (14)"/>
    <x v="5"/>
    <x v="3323"/>
    <n v="1"/>
    <x v="12"/>
    <x v="0"/>
    <d v="2018-11-11T16:44:16"/>
    <d v="2018-10-18T22:29:48"/>
    <x v="2"/>
    <x v="9"/>
    <n v="2052868.0000004824"/>
    <n v="34214.466666674707"/>
    <n v="34214.466666674707"/>
    <n v="1"/>
    <s v="D528369"/>
    <s v="Closed"/>
    <x v="0"/>
  </r>
  <r>
    <s v="Marianna"/>
    <s v="MARIANNA (14)"/>
    <x v="5"/>
    <x v="3324"/>
    <n v="7"/>
    <x v="12"/>
    <x v="0"/>
    <d v="2018-10-20T08:56:53"/>
    <d v="2018-10-18T22:29:48"/>
    <x v="2"/>
    <x v="9"/>
    <n v="124025.00000058208"/>
    <n v="2067.0833333430346"/>
    <n v="14469.583333401242"/>
    <n v="1"/>
    <s v="D526543"/>
    <s v="Closed"/>
    <x v="0"/>
  </r>
  <r>
    <s v="Marianna"/>
    <s v="MARIANNA (14)"/>
    <x v="5"/>
    <x v="3325"/>
    <n v="3"/>
    <x v="12"/>
    <x v="0"/>
    <d v="2018-10-21T16:32:09"/>
    <d v="2018-10-18T22:29:48"/>
    <x v="2"/>
    <x v="9"/>
    <n v="237741.00000027101"/>
    <n v="3962.3500000045169"/>
    <n v="11887.050000013551"/>
    <n v="1"/>
    <s v="D528402"/>
    <s v="Closed"/>
    <x v="0"/>
  </r>
  <r>
    <s v="Marianna"/>
    <s v="MARIANNA (14)"/>
    <x v="5"/>
    <x v="3326"/>
    <n v="7"/>
    <x v="12"/>
    <x v="0"/>
    <d v="2018-10-27T19:33:14"/>
    <d v="2018-10-18T22:29:48"/>
    <x v="2"/>
    <x v="9"/>
    <n v="767006.00000037812"/>
    <n v="12783.433333339635"/>
    <n v="89484.033333377447"/>
    <n v="1"/>
    <s v="D526534"/>
    <s v="Closed"/>
    <x v="0"/>
  </r>
  <r>
    <s v="Marianna"/>
    <s v="MARIANNA (14)"/>
    <x v="5"/>
    <x v="3327"/>
    <n v="3"/>
    <x v="12"/>
    <x v="0"/>
    <d v="2018-11-13T08:38:34"/>
    <d v="2018-10-18T22:29:48"/>
    <x v="2"/>
    <x v="9"/>
    <n v="2196526.0000001639"/>
    <n v="36608.766666669399"/>
    <n v="109826.3000000082"/>
    <n v="1"/>
    <s v="D528352"/>
    <s v="Closed"/>
    <x v="0"/>
  </r>
  <r>
    <s v="Marianna"/>
    <s v="MARIANNA (14)"/>
    <x v="5"/>
    <x v="3328"/>
    <n v="1"/>
    <x v="12"/>
    <x v="0"/>
    <d v="2018-11-03T20:16:27"/>
    <d v="2018-10-18T22:29:48"/>
    <x v="2"/>
    <x v="9"/>
    <n v="1374399.0000005113"/>
    <n v="22906.650000008522"/>
    <n v="22906.650000008522"/>
    <n v="1"/>
    <s v="D527698"/>
    <s v="Closed"/>
    <x v="0"/>
  </r>
  <r>
    <s v="Marianna"/>
    <s v="CHIPOLA (15)"/>
    <x v="4"/>
    <x v="3329"/>
    <n v="1"/>
    <x v="2"/>
    <x v="0"/>
    <d v="2018-05-17T16:05:53"/>
    <d v="2018-05-17T14:43:00"/>
    <x v="2"/>
    <x v="4"/>
    <n v="4973.0000001378357"/>
    <n v="82.883333335630596"/>
    <n v="82.883333335630596"/>
    <n v="1"/>
    <s v="D520314"/>
    <s v="Closed"/>
    <x v="0"/>
  </r>
  <r>
    <s v="Marianna"/>
    <s v="CHIPOLA (15)"/>
    <x v="3"/>
    <x v="773"/>
    <n v="3"/>
    <x v="12"/>
    <x v="0"/>
    <d v="2018-10-25T14:46:16"/>
    <d v="2018-10-19T10:01:51"/>
    <x v="2"/>
    <x v="9"/>
    <n v="535464.99999978114"/>
    <n v="8924.416666663019"/>
    <n v="26773.249999989057"/>
    <n v="1"/>
    <s v="D528424"/>
    <s v="Closed"/>
    <x v="0"/>
  </r>
  <r>
    <s v="Marianna"/>
    <s v="CHIPOLA (15)"/>
    <x v="3"/>
    <x v="947"/>
    <n v="6"/>
    <x v="12"/>
    <x v="0"/>
    <d v="2018-10-25T14:46:48"/>
    <d v="2018-10-19T10:02:36"/>
    <x v="2"/>
    <x v="9"/>
    <n v="535452.00000051409"/>
    <n v="8924.2000000085682"/>
    <n v="53545.200000051409"/>
    <n v="1"/>
    <s v="D528425"/>
    <s v="Closed"/>
    <x v="0"/>
  </r>
  <r>
    <s v="Marianna"/>
    <s v="CHIPOLA (15)"/>
    <x v="3"/>
    <x v="3330"/>
    <n v="2"/>
    <x v="12"/>
    <x v="0"/>
    <d v="2018-10-25T14:42:03"/>
    <d v="2018-10-19T10:05:24"/>
    <x v="2"/>
    <x v="9"/>
    <n v="534998.99999960326"/>
    <n v="8916.6499999933876"/>
    <n v="17833.299999986775"/>
    <n v="1"/>
    <s v="D528427_A"/>
    <s v="Closed"/>
    <x v="0"/>
  </r>
  <r>
    <s v="Marianna"/>
    <s v="BLOUNTSTOWN (18)"/>
    <x v="17"/>
    <x v="3331"/>
    <n v="1"/>
    <x v="12"/>
    <x v="0"/>
    <d v="2018-10-20T11:10:07"/>
    <d v="2018-10-19T10:23:00"/>
    <x v="2"/>
    <x v="9"/>
    <n v="89227.000000141561"/>
    <n v="1487.116666669026"/>
    <n v="1487.116666669026"/>
    <n v="1"/>
    <s v="D528449"/>
    <s v="Closed"/>
    <x v="0"/>
  </r>
  <r>
    <s v="Marianna"/>
    <s v="BLOUNTSTOWN (18)"/>
    <x v="17"/>
    <x v="2863"/>
    <n v="1"/>
    <x v="12"/>
    <x v="0"/>
    <d v="2018-10-21T14:59:23"/>
    <d v="2018-10-19T10:28:29"/>
    <x v="2"/>
    <x v="9"/>
    <n v="189054.00000005029"/>
    <n v="3150.9000000008382"/>
    <n v="3150.9000000008382"/>
    <n v="1"/>
    <s v="D528526_C"/>
    <s v="Closed"/>
    <x v="0"/>
  </r>
  <r>
    <s v="Marianna"/>
    <s v="MARIANNA (14)"/>
    <x v="5"/>
    <x v="542"/>
    <n v="73"/>
    <x v="12"/>
    <x v="0"/>
    <d v="2018-10-20T08:36:14"/>
    <d v="2018-10-19T12:06:35"/>
    <x v="2"/>
    <x v="9"/>
    <n v="73778.999999910593"/>
    <n v="1229.6499999985099"/>
    <n v="89764.449999891222"/>
    <n v="1"/>
    <s v="D527667"/>
    <s v="Closed"/>
    <x v="0"/>
  </r>
  <r>
    <s v="Marianna"/>
    <s v="MARIANNA (14)"/>
    <x v="5"/>
    <x v="904"/>
    <n v="313"/>
    <x v="12"/>
    <x v="0"/>
    <d v="2018-10-19T18:52:53"/>
    <d v="2018-10-19T12:12:00"/>
    <x v="2"/>
    <x v="9"/>
    <n v="24053.000000095926"/>
    <n v="400.8833333349321"/>
    <n v="125476.48333383375"/>
    <n v="1"/>
    <s v="D528463"/>
    <s v="Closed"/>
    <x v="0"/>
  </r>
  <r>
    <s v="Marianna"/>
    <s v="BLOUNTSTOWN (18)"/>
    <x v="17"/>
    <x v="3332"/>
    <n v="1"/>
    <x v="12"/>
    <x v="0"/>
    <d v="2018-10-19T16:27:34"/>
    <d v="2018-10-19T12:52:15"/>
    <x v="2"/>
    <x v="9"/>
    <n v="12918.999999971129"/>
    <n v="215.31666666618548"/>
    <n v="215.31666666618548"/>
    <n v="1"/>
    <s v="C528467"/>
    <s v="Closed"/>
    <x v="0"/>
  </r>
  <r>
    <s v="Marianna"/>
    <s v="MARIANNA (14)"/>
    <x v="10"/>
    <x v="699"/>
    <n v="18"/>
    <x v="12"/>
    <x v="0"/>
    <d v="2018-10-23T21:28:20"/>
    <d v="2018-10-19T16:42:38"/>
    <x v="2"/>
    <x v="9"/>
    <n v="362742.00000017881"/>
    <n v="6045.7000000029802"/>
    <n v="108822.60000005364"/>
    <n v="1"/>
    <s v="D528515_A"/>
    <s v="Closed"/>
    <x v="0"/>
  </r>
  <r>
    <s v="Marianna"/>
    <s v="BLOUNTSTOWN (18)"/>
    <x v="17"/>
    <x v="3333"/>
    <n v="2"/>
    <x v="12"/>
    <x v="0"/>
    <d v="2018-10-20T11:11:52"/>
    <d v="2018-10-19T16:55:00"/>
    <x v="2"/>
    <x v="9"/>
    <n v="65812.00000019744"/>
    <n v="1096.8666666699573"/>
    <n v="2193.7333333399147"/>
    <n v="1"/>
    <s v="D528704"/>
    <s v="Closed"/>
    <x v="0"/>
  </r>
  <r>
    <s v="Marianna"/>
    <s v="BLOUNTSTOWN (18)"/>
    <x v="17"/>
    <x v="2863"/>
    <n v="1"/>
    <x v="12"/>
    <x v="0"/>
    <d v="2018-10-21T14:59:33"/>
    <d v="2018-10-19T17:06:22"/>
    <x v="2"/>
    <x v="9"/>
    <n v="165190.9999997355"/>
    <n v="2753.1833333289251"/>
    <n v="2753.1833333289251"/>
    <n v="1"/>
    <s v="D528526_A"/>
    <s v="Closed"/>
    <x v="0"/>
  </r>
  <r>
    <s v="Marianna"/>
    <s v="MARIANNA (14)"/>
    <x v="5"/>
    <x v="2273"/>
    <n v="13"/>
    <x v="12"/>
    <x v="0"/>
    <d v="2018-10-22T17:09:10"/>
    <d v="2018-10-19T18:52:53"/>
    <x v="2"/>
    <x v="9"/>
    <n v="252976.99999997858"/>
    <n v="4216.2833333329763"/>
    <n v="54811.683333328692"/>
    <n v="1"/>
    <s v="D527648_B"/>
    <s v="Closed"/>
    <x v="0"/>
  </r>
  <r>
    <s v="Marianna"/>
    <s v="MARIANNA (14)"/>
    <x v="5"/>
    <x v="3334"/>
    <n v="5"/>
    <x v="12"/>
    <x v="0"/>
    <d v="2018-10-31T14:00:55"/>
    <d v="2018-10-19T18:52:53"/>
    <x v="2"/>
    <x v="9"/>
    <n v="1019281.9999999367"/>
    <n v="16988.033333332278"/>
    <n v="84940.166666661389"/>
    <n v="1"/>
    <s v="D528546"/>
    <s v="Closed"/>
    <x v="0"/>
  </r>
  <r>
    <s v="Marianna"/>
    <s v="MARIANNA (14)"/>
    <x v="5"/>
    <x v="3142"/>
    <n v="9"/>
    <x v="12"/>
    <x v="0"/>
    <d v="2018-10-31T19:01:09"/>
    <d v="2018-10-19T18:52:53"/>
    <x v="2"/>
    <x v="9"/>
    <n v="1037296.0000002757"/>
    <n v="17288.266666671261"/>
    <n v="155594.40000004135"/>
    <n v="1"/>
    <s v="D527649_B"/>
    <s v="Closed"/>
    <x v="0"/>
  </r>
  <r>
    <s v="Marianna"/>
    <s v="MARIANNA (14)"/>
    <x v="5"/>
    <x v="3335"/>
    <n v="2"/>
    <x v="12"/>
    <x v="0"/>
    <d v="2018-11-08T11:24:00"/>
    <d v="2018-10-19T18:52:53"/>
    <x v="2"/>
    <x v="9"/>
    <n v="1701066.999999946"/>
    <n v="28351.116666665766"/>
    <n v="56702.233333331533"/>
    <n v="1"/>
    <s v="D528537_A"/>
    <s v="Closed"/>
    <x v="0"/>
  </r>
  <r>
    <s v="Marianna"/>
    <s v="MARIANNA (14)"/>
    <x v="5"/>
    <x v="2552"/>
    <n v="71"/>
    <x v="12"/>
    <x v="0"/>
    <d v="2018-10-23T13:42:44"/>
    <d v="2018-10-19T18:52:53"/>
    <x v="2"/>
    <x v="9"/>
    <n v="326991.00000013132"/>
    <n v="5449.8500000021886"/>
    <n v="386939.35000015539"/>
    <n v="1"/>
    <s v="D527647_B"/>
    <s v="Closed"/>
    <x v="0"/>
  </r>
  <r>
    <s v="Marianna"/>
    <s v="MARIANNA (14)"/>
    <x v="5"/>
    <x v="3143"/>
    <n v="21"/>
    <x v="12"/>
    <x v="0"/>
    <d v="2018-10-19T20:06:51"/>
    <d v="2018-10-19T18:52:53"/>
    <x v="2"/>
    <x v="9"/>
    <n v="4438.0000001750886"/>
    <n v="73.966666669584811"/>
    <n v="1553.300000061281"/>
    <n v="1"/>
    <s v="D527653_B"/>
    <s v="Closed"/>
    <x v="0"/>
  </r>
  <r>
    <s v="Marianna"/>
    <s v="MARIANNA (14)"/>
    <x v="5"/>
    <x v="3336"/>
    <n v="4"/>
    <x v="12"/>
    <x v="0"/>
    <d v="2018-11-08T11:24:00"/>
    <d v="2018-10-19T18:52:53"/>
    <x v="2"/>
    <x v="9"/>
    <n v="1701066.999999946"/>
    <n v="28351.116666665766"/>
    <n v="113404.46666666307"/>
    <n v="1"/>
    <s v="D528538_A"/>
    <s v="Closed"/>
    <x v="0"/>
  </r>
  <r>
    <s v="Marianna"/>
    <s v="MARIANNA (14)"/>
    <x v="29"/>
    <x v="3337"/>
    <n v="1"/>
    <x v="12"/>
    <x v="0"/>
    <d v="2018-10-28T20:48:26"/>
    <d v="2018-10-19T19:09:06"/>
    <x v="2"/>
    <x v="9"/>
    <n v="783560.00000014901"/>
    <n v="13059.333333335817"/>
    <n v="13059.333333335817"/>
    <n v="1"/>
    <s v="D527679"/>
    <s v="Closed"/>
    <x v="0"/>
  </r>
  <r>
    <s v="Marianna"/>
    <s v="MARIANNA (14)"/>
    <x v="29"/>
    <x v="3338"/>
    <n v="1"/>
    <x v="12"/>
    <x v="0"/>
    <d v="2018-10-28T20:14:43"/>
    <d v="2018-10-19T19:09:06"/>
    <x v="2"/>
    <x v="9"/>
    <n v="781536.99999998789"/>
    <n v="13025.616666666465"/>
    <n v="13025.616666666465"/>
    <n v="1"/>
    <s v="D526967"/>
    <s v="Closed"/>
    <x v="0"/>
  </r>
  <r>
    <s v="Marianna"/>
    <s v="MARIANNA (14)"/>
    <x v="29"/>
    <x v="3339"/>
    <n v="2"/>
    <x v="12"/>
    <x v="0"/>
    <d v="2018-10-25T21:58:56"/>
    <d v="2018-10-19T19:09:06"/>
    <x v="2"/>
    <x v="9"/>
    <n v="528590.0000001071"/>
    <n v="8809.8333333351184"/>
    <n v="17619.666666670237"/>
    <n v="1"/>
    <s v="D526966"/>
    <s v="Closed"/>
    <x v="0"/>
  </r>
  <r>
    <s v="Marianna"/>
    <s v="MARIANNA (14)"/>
    <x v="29"/>
    <x v="3340"/>
    <n v="1"/>
    <x v="12"/>
    <x v="0"/>
    <d v="2018-11-20T18:30:28"/>
    <d v="2018-10-19T19:09:06"/>
    <x v="2"/>
    <x v="9"/>
    <n v="2762482.0000000298"/>
    <n v="46041.366666667163"/>
    <n v="46041.366666667163"/>
    <n v="1"/>
    <s v="D526964"/>
    <s v="Closed"/>
    <x v="0"/>
  </r>
  <r>
    <s v="Marianna"/>
    <s v="MARIANNA (14)"/>
    <x v="29"/>
    <x v="3341"/>
    <n v="1"/>
    <x v="12"/>
    <x v="0"/>
    <d v="2018-10-28T21:25:33"/>
    <d v="2018-10-19T19:09:06"/>
    <x v="2"/>
    <x v="9"/>
    <n v="785787.00000022072"/>
    <n v="13096.450000003679"/>
    <n v="13096.450000003679"/>
    <n v="1"/>
    <s v="D527460"/>
    <s v="Closed"/>
    <x v="0"/>
  </r>
  <r>
    <s v="Marianna"/>
    <s v="MARIANNA (14)"/>
    <x v="5"/>
    <x v="3342"/>
    <n v="1"/>
    <x v="12"/>
    <x v="0"/>
    <d v="2018-10-21T07:47:32"/>
    <d v="2018-10-19T19:49:00"/>
    <x v="2"/>
    <x v="9"/>
    <n v="129512.00000017416"/>
    <n v="2158.533333336236"/>
    <n v="2158.533333336236"/>
    <n v="1"/>
    <s v="D528564"/>
    <s v="Closed"/>
    <x v="0"/>
  </r>
  <r>
    <s v="Marianna"/>
    <s v="CHIPOLA (15)"/>
    <x v="0"/>
    <x v="3343"/>
    <n v="2"/>
    <x v="12"/>
    <x v="0"/>
    <d v="2018-10-27T19:52:22"/>
    <d v="2018-10-19T19:57:21"/>
    <x v="2"/>
    <x v="9"/>
    <n v="690900.99999988452"/>
    <n v="11515.016666664742"/>
    <n v="23030.033333329484"/>
    <n v="1"/>
    <s v="D528567"/>
    <s v="Closed"/>
    <x v="0"/>
  </r>
  <r>
    <s v="Marianna"/>
    <s v="CHIPOLA (15)"/>
    <x v="0"/>
    <x v="3344"/>
    <n v="2"/>
    <x v="12"/>
    <x v="0"/>
    <d v="2018-10-27T19:52:28"/>
    <d v="2018-10-19T19:57:44"/>
    <x v="2"/>
    <x v="9"/>
    <n v="690884.00000031106"/>
    <n v="11514.733333338518"/>
    <n v="23029.466666677035"/>
    <n v="1"/>
    <s v="D528568"/>
    <s v="Closed"/>
    <x v="0"/>
  </r>
  <r>
    <s v="Marianna"/>
    <s v="CHIPOLA (15)"/>
    <x v="0"/>
    <x v="3345"/>
    <n v="2"/>
    <x v="12"/>
    <x v="0"/>
    <d v="2018-10-27T19:52:37"/>
    <d v="2018-10-19T19:58:07"/>
    <x v="2"/>
    <x v="9"/>
    <n v="690869.99999955297"/>
    <n v="11514.499999992549"/>
    <n v="23028.999999985099"/>
    <n v="1"/>
    <s v="D528569"/>
    <s v="Closed"/>
    <x v="0"/>
  </r>
  <r>
    <s v="Marianna"/>
    <s v="CHIPOLA (15)"/>
    <x v="0"/>
    <x v="3346"/>
    <n v="2"/>
    <x v="12"/>
    <x v="0"/>
    <d v="2018-10-27T19:52:47"/>
    <d v="2018-10-19T19:58:31"/>
    <x v="2"/>
    <x v="9"/>
    <n v="690856.00000005215"/>
    <n v="11514.266666667536"/>
    <n v="23028.533333335072"/>
    <n v="1"/>
    <s v="D528570"/>
    <s v="Closed"/>
    <x v="0"/>
  </r>
  <r>
    <s v="Marianna"/>
    <s v="BLOUNTSTOWN (18)"/>
    <x v="17"/>
    <x v="1402"/>
    <n v="23"/>
    <x v="12"/>
    <x v="0"/>
    <d v="2018-10-20T11:08:16"/>
    <d v="2018-10-19T20:15:00"/>
    <x v="2"/>
    <x v="9"/>
    <n v="53595.999999856576"/>
    <n v="893.26666666427627"/>
    <n v="20545.133333278354"/>
    <n v="1"/>
    <s v="D528573"/>
    <s v="Closed"/>
    <x v="0"/>
  </r>
  <r>
    <s v="Marianna"/>
    <s v="MARIANNA (14)"/>
    <x v="10"/>
    <x v="3347"/>
    <n v="2"/>
    <x v="12"/>
    <x v="0"/>
    <d v="2018-10-26T21:41:03"/>
    <d v="2018-10-19T21:53:28"/>
    <x v="2"/>
    <x v="9"/>
    <n v="604054.99999998137"/>
    <n v="10067.583333333023"/>
    <n v="20135.166666666046"/>
    <n v="1"/>
    <s v="D528580"/>
    <s v="Closed"/>
    <x v="0"/>
  </r>
  <r>
    <s v="Marianna"/>
    <s v="MARIANNA (14)"/>
    <x v="10"/>
    <x v="3348"/>
    <n v="1"/>
    <x v="12"/>
    <x v="0"/>
    <d v="2018-10-26T21:40:42"/>
    <d v="2018-10-19T21:54:01"/>
    <x v="2"/>
    <x v="9"/>
    <n v="604000.99999993108"/>
    <n v="10066.683333332185"/>
    <n v="10066.683333332185"/>
    <n v="1"/>
    <s v="D528581"/>
    <s v="Closed"/>
    <x v="0"/>
  </r>
  <r>
    <s v="Marianna"/>
    <s v="MARIANNA (14)"/>
    <x v="10"/>
    <x v="1322"/>
    <n v="59"/>
    <x v="12"/>
    <x v="0"/>
    <d v="2018-10-25T12:23:00"/>
    <d v="2018-10-19T21:57:51"/>
    <x v="2"/>
    <x v="9"/>
    <n v="483909.00000028778"/>
    <n v="8065.1500000047963"/>
    <n v="475843.85000028298"/>
    <n v="1"/>
    <s v="D528587"/>
    <s v="Closed"/>
    <x v="0"/>
  </r>
  <r>
    <s v="Marianna"/>
    <s v="MARIANNA (14)"/>
    <x v="10"/>
    <x v="139"/>
    <n v="2"/>
    <x v="12"/>
    <x v="0"/>
    <d v="2018-10-28T19:36:17"/>
    <d v="2018-10-19T21:58:44"/>
    <x v="2"/>
    <x v="9"/>
    <n v="769052.9999998631"/>
    <n v="12817.549999997718"/>
    <n v="25635.099999995437"/>
    <n v="1"/>
    <s v="D528589"/>
    <s v="Closed"/>
    <x v="0"/>
  </r>
  <r>
    <s v="Marianna"/>
    <s v="MARIANNA (14)"/>
    <x v="10"/>
    <x v="3349"/>
    <n v="1"/>
    <x v="12"/>
    <x v="0"/>
    <d v="2018-10-26T21:38:50"/>
    <d v="2018-10-19T21:59:46"/>
    <x v="2"/>
    <x v="9"/>
    <n v="603543.99999997113"/>
    <n v="10059.066666666185"/>
    <n v="10059.066666666185"/>
    <n v="1"/>
    <s v="D528592"/>
    <s v="Closed"/>
    <x v="0"/>
  </r>
  <r>
    <s v="Marianna"/>
    <s v="MARIANNA (14)"/>
    <x v="10"/>
    <x v="1041"/>
    <n v="5"/>
    <x v="12"/>
    <x v="0"/>
    <d v="2018-10-26T21:37:01"/>
    <d v="2018-10-19T22:00:09"/>
    <x v="2"/>
    <x v="9"/>
    <n v="603411.99999991804"/>
    <n v="10056.866666665301"/>
    <n v="50284.333333326504"/>
    <n v="1"/>
    <s v="D528593"/>
    <s v="Closed"/>
    <x v="0"/>
  </r>
  <r>
    <s v="Marianna"/>
    <s v="MARIANNA (14)"/>
    <x v="10"/>
    <x v="3350"/>
    <n v="1"/>
    <x v="12"/>
    <x v="0"/>
    <d v="2018-10-26T21:37:56"/>
    <d v="2018-10-19T22:00:28"/>
    <x v="2"/>
    <x v="9"/>
    <n v="603448.00000016112"/>
    <n v="10057.466666669352"/>
    <n v="10057.466666669352"/>
    <n v="1"/>
    <s v="D528594"/>
    <s v="Closed"/>
    <x v="0"/>
  </r>
  <r>
    <s v="Marianna"/>
    <s v="MARIANNA (14)"/>
    <x v="10"/>
    <x v="514"/>
    <n v="2"/>
    <x v="12"/>
    <x v="0"/>
    <d v="2018-10-28T19:33:58"/>
    <d v="2018-10-19T22:00:51"/>
    <x v="2"/>
    <x v="9"/>
    <n v="768786.99999991804"/>
    <n v="12813.116666665301"/>
    <n v="25626.233333330601"/>
    <n v="1"/>
    <s v="D528595"/>
    <s v="Closed"/>
    <x v="0"/>
  </r>
  <r>
    <s v="Marianna"/>
    <s v="MARIANNA (14)"/>
    <x v="16"/>
    <x v="3351"/>
    <n v="65"/>
    <x v="12"/>
    <x v="0"/>
    <d v="2018-10-25T14:36:12"/>
    <d v="2018-10-19T22:14:35"/>
    <x v="2"/>
    <x v="9"/>
    <n v="490896.99999997392"/>
    <n v="8181.616666666232"/>
    <n v="531805.08333330508"/>
    <n v="1"/>
    <s v="D529802"/>
    <s v="Closed"/>
    <x v="0"/>
  </r>
  <r>
    <s v="Marianna"/>
    <s v="CHIPOLA (15)"/>
    <x v="3"/>
    <x v="2440"/>
    <n v="4"/>
    <x v="12"/>
    <x v="0"/>
    <d v="2018-10-25T14:40:22"/>
    <d v="2018-10-19T22:14:35"/>
    <x v="2"/>
    <x v="9"/>
    <n v="491146.99999995064"/>
    <n v="8185.7833333325107"/>
    <n v="32743.133333330043"/>
    <n v="1"/>
    <s v="D528599"/>
    <s v="Closed"/>
    <x v="0"/>
  </r>
  <r>
    <s v="Marianna"/>
    <s v="CHIPOLA (15)"/>
    <x v="3"/>
    <x v="137"/>
    <n v="23"/>
    <x v="12"/>
    <x v="0"/>
    <d v="2018-10-25T14:45:49"/>
    <d v="2018-10-19T22:15:01"/>
    <x v="2"/>
    <x v="9"/>
    <n v="491447.99999990501"/>
    <n v="8190.7999999984168"/>
    <n v="188388.39999996359"/>
    <n v="1"/>
    <s v="D528600"/>
    <s v="Closed"/>
    <x v="0"/>
  </r>
  <r>
    <s v="Marianna"/>
    <s v="CHIPOLA (15)"/>
    <x v="3"/>
    <x v="3352"/>
    <n v="3"/>
    <x v="12"/>
    <x v="0"/>
    <d v="2018-10-25T14:48:10"/>
    <d v="2018-10-19T22:15:29"/>
    <x v="2"/>
    <x v="9"/>
    <n v="491560.99999991711"/>
    <n v="8192.6833333319519"/>
    <n v="24578.049999995856"/>
    <n v="1"/>
    <s v="D528601"/>
    <s v="Closed"/>
    <x v="0"/>
  </r>
  <r>
    <s v="Marianna"/>
    <s v="CHIPOLA (15)"/>
    <x v="3"/>
    <x v="2243"/>
    <n v="27"/>
    <x v="12"/>
    <x v="0"/>
    <d v="2018-10-25T14:47:47"/>
    <d v="2018-10-19T22:15:53"/>
    <x v="2"/>
    <x v="9"/>
    <n v="491514.00000024587"/>
    <n v="8191.9000000040978"/>
    <n v="221181.30000011064"/>
    <n v="1"/>
    <s v="D528602"/>
    <s v="Closed"/>
    <x v="0"/>
  </r>
  <r>
    <s v="Marianna"/>
    <s v="CHIPOLA (15)"/>
    <x v="3"/>
    <x v="1580"/>
    <n v="5"/>
    <x v="12"/>
    <x v="0"/>
    <d v="2018-10-25T14:48:25"/>
    <d v="2018-10-19T22:16:14"/>
    <x v="2"/>
    <x v="9"/>
    <n v="491530.99999981932"/>
    <n v="8192.1833333303221"/>
    <n v="40960.91666665161"/>
    <n v="1"/>
    <s v="D528603"/>
    <s v="Closed"/>
    <x v="0"/>
  </r>
  <r>
    <s v="Marianna"/>
    <s v="CHIPOLA (15)"/>
    <x v="3"/>
    <x v="3353"/>
    <n v="7"/>
    <x v="12"/>
    <x v="0"/>
    <d v="2018-10-25T14:49:10"/>
    <d v="2018-10-19T22:16:39"/>
    <x v="2"/>
    <x v="9"/>
    <n v="491551.00000009406"/>
    <n v="8192.5166666682344"/>
    <n v="57347.616666677641"/>
    <n v="1"/>
    <s v="D528604"/>
    <s v="Closed"/>
    <x v="0"/>
  </r>
  <r>
    <s v="Marianna"/>
    <s v="CHIPOLA (15)"/>
    <x v="3"/>
    <x v="1102"/>
    <n v="15"/>
    <x v="12"/>
    <x v="0"/>
    <d v="2018-10-30T08:04:02"/>
    <d v="2018-10-19T22:23:04"/>
    <x v="2"/>
    <x v="9"/>
    <n v="898858.00000000745"/>
    <n v="14980.966666666791"/>
    <n v="224714.50000000186"/>
    <n v="1"/>
    <s v="D528611_A"/>
    <s v="Closed"/>
    <x v="0"/>
  </r>
  <r>
    <s v="Marianna"/>
    <s v="CHIPOLA (15)"/>
    <x v="3"/>
    <x v="2862"/>
    <n v="2"/>
    <x v="12"/>
    <x v="0"/>
    <d v="2018-10-29T11:09:22"/>
    <d v="2018-10-19T22:53:48"/>
    <x v="2"/>
    <x v="9"/>
    <n v="821734.00000019465"/>
    <n v="13695.566666669911"/>
    <n v="27391.133333339822"/>
    <n v="1"/>
    <s v="D528631_A"/>
    <s v="Closed"/>
    <x v="0"/>
  </r>
  <r>
    <s v="Marianna"/>
    <s v="CHIPOLA (15)"/>
    <x v="3"/>
    <x v="3354"/>
    <n v="310"/>
    <x v="12"/>
    <x v="0"/>
    <d v="2018-10-20T12:24:35"/>
    <d v="2018-10-19T22:55:22"/>
    <x v="2"/>
    <x v="9"/>
    <n v="48553.000000328757"/>
    <n v="809.21666667214595"/>
    <n v="250857.16666836524"/>
    <n v="1"/>
    <s v="D528632"/>
    <s v="Closed"/>
    <x v="0"/>
  </r>
  <r>
    <s v="Marianna"/>
    <s v="CHIPOLA (15)"/>
    <x v="3"/>
    <x v="3355"/>
    <n v="153"/>
    <x v="12"/>
    <x v="0"/>
    <d v="2018-10-20T10:49:50"/>
    <d v="2018-10-19T22:55:22"/>
    <x v="2"/>
    <x v="9"/>
    <n v="42867.999999714084"/>
    <n v="714.4666666619014"/>
    <n v="109313.39999927091"/>
    <n v="1"/>
    <s v="D528618"/>
    <s v="Closed"/>
    <x v="0"/>
  </r>
  <r>
    <s v="Marianna"/>
    <s v="CHIPOLA (15)"/>
    <x v="3"/>
    <x v="621"/>
    <n v="2"/>
    <x v="12"/>
    <x v="0"/>
    <d v="2018-10-24T08:08:58"/>
    <d v="2018-10-19T22:55:22"/>
    <x v="2"/>
    <x v="9"/>
    <n v="378816.00000027101"/>
    <n v="6313.6000000045169"/>
    <n v="12627.200000009034"/>
    <n v="1"/>
    <s v="D528622"/>
    <s v="Closed"/>
    <x v="0"/>
  </r>
  <r>
    <s v="Marianna"/>
    <s v="CHIPOLA (15)"/>
    <x v="3"/>
    <x v="1270"/>
    <n v="4"/>
    <x v="12"/>
    <x v="0"/>
    <d v="2018-10-29T11:07:30"/>
    <d v="2018-10-19T22:55:22"/>
    <x v="2"/>
    <x v="9"/>
    <n v="821527.99999981653"/>
    <n v="13692.133333330275"/>
    <n v="54768.533333321102"/>
    <n v="1"/>
    <s v="D528627"/>
    <s v="Closed"/>
    <x v="0"/>
  </r>
  <r>
    <s v="Marianna"/>
    <s v="CHIPOLA (15)"/>
    <x v="3"/>
    <x v="509"/>
    <n v="14"/>
    <x v="12"/>
    <x v="0"/>
    <d v="2018-11-06T15:31:11"/>
    <d v="2018-10-19T22:55:22"/>
    <x v="2"/>
    <x v="9"/>
    <n v="1528548.9999998594"/>
    <n v="25475.816666664323"/>
    <n v="356661.43333330052"/>
    <n v="1"/>
    <s v="D528625"/>
    <s v="Closed"/>
    <x v="0"/>
  </r>
  <r>
    <s v="Marianna"/>
    <s v="CHIPOLA (15)"/>
    <x v="3"/>
    <x v="2862"/>
    <n v="2"/>
    <x v="12"/>
    <x v="0"/>
    <d v="2018-10-29T11:09:04"/>
    <d v="2018-10-19T22:55:22"/>
    <x v="2"/>
    <x v="9"/>
    <n v="821621.99999978766"/>
    <n v="13693.699999996461"/>
    <n v="27387.399999992922"/>
    <n v="1"/>
    <s v="D528631_C"/>
    <s v="Closed"/>
    <x v="0"/>
  </r>
  <r>
    <s v="Marianna"/>
    <s v="CHIPOLA (15)"/>
    <x v="3"/>
    <x v="3356"/>
    <n v="474"/>
    <x v="12"/>
    <x v="0"/>
    <d v="2018-10-20T12:51:10"/>
    <d v="2018-10-19T22:55:22"/>
    <x v="2"/>
    <x v="9"/>
    <n v="50147.999999765307"/>
    <n v="835.79999999608845"/>
    <n v="396169.19999814592"/>
    <n v="1"/>
    <s v="D528619"/>
    <s v="Closed"/>
    <x v="0"/>
  </r>
  <r>
    <s v="Marianna"/>
    <s v="CHIPOLA (15)"/>
    <x v="3"/>
    <x v="453"/>
    <n v="2"/>
    <x v="12"/>
    <x v="0"/>
    <d v="2018-10-28T11:02:14"/>
    <d v="2018-10-19T22:55:22"/>
    <x v="2"/>
    <x v="9"/>
    <n v="734812.00000012759"/>
    <n v="12246.866666668793"/>
    <n v="24493.733333337586"/>
    <n v="1"/>
    <s v="D528626"/>
    <s v="Closed"/>
    <x v="0"/>
  </r>
  <r>
    <s v="Marianna"/>
    <s v="CHIPOLA (15)"/>
    <x v="3"/>
    <x v="3357"/>
    <n v="6"/>
    <x v="12"/>
    <x v="0"/>
    <d v="2018-10-28T09:55:01"/>
    <d v="2018-10-19T22:55:22"/>
    <x v="2"/>
    <x v="9"/>
    <n v="730779.00000032969"/>
    <n v="12179.650000005495"/>
    <n v="73077.900000032969"/>
    <n v="1"/>
    <s v="D528628"/>
    <s v="Closed"/>
    <x v="0"/>
  </r>
  <r>
    <s v="Marianna"/>
    <s v="CHIPOLA (15)"/>
    <x v="3"/>
    <x v="3358"/>
    <n v="9"/>
    <x v="12"/>
    <x v="0"/>
    <d v="2018-10-29T11:08:28"/>
    <d v="2018-10-19T22:55:22"/>
    <x v="2"/>
    <x v="9"/>
    <n v="821586.00000017323"/>
    <n v="13693.100000002887"/>
    <n v="123237.90000002598"/>
    <n v="1"/>
    <s v="D528629"/>
    <s v="Closed"/>
    <x v="0"/>
  </r>
  <r>
    <s v="Marianna"/>
    <s v="CHIPOLA (15)"/>
    <x v="3"/>
    <x v="3359"/>
    <n v="2"/>
    <x v="12"/>
    <x v="0"/>
    <d v="2018-10-29T11:07:51"/>
    <d v="2018-10-19T22:55:22"/>
    <x v="2"/>
    <x v="9"/>
    <n v="821549.00000032503"/>
    <n v="13692.483333338751"/>
    <n v="27384.966666677501"/>
    <n v="1"/>
    <s v="D528630"/>
    <s v="Closed"/>
    <x v="0"/>
  </r>
  <r>
    <s v="Marianna"/>
    <s v="CHIPOLA (15)"/>
    <x v="3"/>
    <x v="34"/>
    <n v="22"/>
    <x v="12"/>
    <x v="0"/>
    <d v="2018-10-28T09:53:27"/>
    <d v="2018-10-19T22:55:22"/>
    <x v="2"/>
    <x v="9"/>
    <n v="730684.99999972992"/>
    <n v="12178.083333328832"/>
    <n v="267917.8333332343"/>
    <n v="1"/>
    <s v="D528624"/>
    <s v="Closed"/>
    <x v="0"/>
  </r>
  <r>
    <s v="Marianna"/>
    <s v="CHIPOLA (15)"/>
    <x v="3"/>
    <x v="623"/>
    <n v="7"/>
    <x v="12"/>
    <x v="0"/>
    <d v="2018-10-24T08:09:41"/>
    <d v="2018-10-19T22:55:22"/>
    <x v="2"/>
    <x v="9"/>
    <n v="378859.0000002645"/>
    <n v="6314.3166666710749"/>
    <n v="44200.216666697524"/>
    <n v="1"/>
    <s v="D528623"/>
    <s v="Closed"/>
    <x v="0"/>
  </r>
  <r>
    <s v="Fernandina Beach"/>
    <s v="STEPDOWN (22)"/>
    <x v="14"/>
    <x v="555"/>
    <n v="1"/>
    <x v="4"/>
    <x v="0"/>
    <d v="2018-10-20T07:36:00"/>
    <d v="2018-10-20T05:30:00"/>
    <x v="2"/>
    <x v="9"/>
    <n v="7560.0000001257285"/>
    <n v="126.00000000209548"/>
    <n v="126.00000000209548"/>
    <n v="1"/>
    <s v="C528637"/>
    <s v="Closed"/>
    <x v="0"/>
  </r>
  <r>
    <s v="Marianna"/>
    <s v="CHIPOLA (15)"/>
    <x v="3"/>
    <x v="921"/>
    <n v="17"/>
    <x v="2"/>
    <x v="0"/>
    <d v="2018-05-19T15:29:24"/>
    <d v="2018-05-19T14:24:00"/>
    <x v="2"/>
    <x v="4"/>
    <n v="3924.0000000922009"/>
    <n v="65.400000001536682"/>
    <n v="1111.8000000261236"/>
    <n v="1"/>
    <s v="D520346"/>
    <s v="Closed"/>
    <x v="0"/>
  </r>
  <r>
    <s v="Marianna"/>
    <s v="CHIPOLA (15)"/>
    <x v="0"/>
    <x v="3360"/>
    <n v="1"/>
    <x v="2"/>
    <x v="0"/>
    <d v="2018-05-21T14:37:00"/>
    <d v="2018-05-21T13:25:00"/>
    <x v="2"/>
    <x v="4"/>
    <n v="4319.9999996228144"/>
    <n v="71.999999993713573"/>
    <n v="71.999999993713573"/>
    <n v="1"/>
    <s v="C520397"/>
    <s v="Closed"/>
    <x v="0"/>
  </r>
  <r>
    <s v="Marianna"/>
    <s v="CHIPOLA (15)"/>
    <x v="0"/>
    <x v="3361"/>
    <n v="3"/>
    <x v="2"/>
    <x v="0"/>
    <d v="2018-06-02T17:18:18"/>
    <d v="2018-06-02T15:31:00"/>
    <x v="2"/>
    <x v="5"/>
    <n v="6437.9999999888241"/>
    <n v="107.29999999981374"/>
    <n v="321.89999999944121"/>
    <n v="1"/>
    <s v="D521128"/>
    <s v="Closed"/>
    <x v="0"/>
  </r>
  <r>
    <s v="Marianna"/>
    <s v="MARIANNA (14)"/>
    <x v="5"/>
    <x v="3362"/>
    <n v="12"/>
    <x v="12"/>
    <x v="0"/>
    <d v="2018-10-21T08:04:34"/>
    <d v="2018-10-20T08:36:14"/>
    <x v="2"/>
    <x v="9"/>
    <n v="84500.00000030268"/>
    <n v="1408.333333338378"/>
    <n v="16900.000000060536"/>
    <n v="1"/>
    <s v="D528644"/>
    <s v="Closed"/>
    <x v="0"/>
  </r>
  <r>
    <s v="Marianna"/>
    <s v="MARIANNA (14)"/>
    <x v="5"/>
    <x v="3363"/>
    <n v="37"/>
    <x v="12"/>
    <x v="0"/>
    <d v="2018-10-22T12:17:48"/>
    <d v="2018-10-20T08:36:14"/>
    <x v="2"/>
    <x v="9"/>
    <n v="186094.00000025053"/>
    <n v="3101.5666666708421"/>
    <n v="114757.96666682116"/>
    <n v="1"/>
    <s v="D527661"/>
    <s v="Closed"/>
    <x v="0"/>
  </r>
  <r>
    <s v="Marianna"/>
    <s v="MARIANNA (14)"/>
    <x v="5"/>
    <x v="3364"/>
    <n v="2"/>
    <x v="12"/>
    <x v="0"/>
    <d v="2018-10-22T17:41:25"/>
    <d v="2018-10-20T08:36:14"/>
    <x v="2"/>
    <x v="9"/>
    <n v="205511.00000040606"/>
    <n v="3425.1833333401009"/>
    <n v="6850.3666666802019"/>
    <n v="1"/>
    <s v="D528560"/>
    <s v="Closed"/>
    <x v="0"/>
  </r>
  <r>
    <s v="Marianna"/>
    <s v="MARIANNA (14)"/>
    <x v="5"/>
    <x v="3365"/>
    <n v="2"/>
    <x v="12"/>
    <x v="0"/>
    <d v="2018-10-22T17:30:50"/>
    <d v="2018-10-20T08:36:14"/>
    <x v="2"/>
    <x v="9"/>
    <n v="204876.00000032689"/>
    <n v="3414.6000000054482"/>
    <n v="6829.2000000108965"/>
    <n v="1"/>
    <s v="D528561"/>
    <s v="Closed"/>
    <x v="0"/>
  </r>
  <r>
    <s v="Marianna"/>
    <s v="MARIANNA (14)"/>
    <x v="5"/>
    <x v="3366"/>
    <n v="3"/>
    <x v="12"/>
    <x v="0"/>
    <d v="2018-10-23T18:53:12"/>
    <d v="2018-10-20T08:36:14"/>
    <x v="2"/>
    <x v="9"/>
    <n v="296218.00000013318"/>
    <n v="4936.9666666688863"/>
    <n v="14810.900000006659"/>
    <n v="1"/>
    <s v="D528562"/>
    <s v="Closed"/>
    <x v="0"/>
  </r>
  <r>
    <s v="Marianna"/>
    <s v="MARIANNA (14)"/>
    <x v="5"/>
    <x v="3367"/>
    <n v="7"/>
    <x v="12"/>
    <x v="0"/>
    <d v="2018-10-21T08:34:06"/>
    <d v="2018-10-20T08:36:14"/>
    <x v="2"/>
    <x v="9"/>
    <n v="86272.00000025332"/>
    <n v="1437.8666666708887"/>
    <n v="10065.066666696221"/>
    <n v="1"/>
    <s v="D527660"/>
    <s v="Closed"/>
    <x v="0"/>
  </r>
  <r>
    <s v="Marianna"/>
    <s v="MARIANNA (14)"/>
    <x v="5"/>
    <x v="3368"/>
    <n v="3"/>
    <x v="12"/>
    <x v="0"/>
    <d v="2018-10-26T15:23:17"/>
    <d v="2018-10-20T08:36:14"/>
    <x v="2"/>
    <x v="9"/>
    <n v="542823.0000004638"/>
    <n v="9047.05000000773"/>
    <n v="27141.15000002319"/>
    <n v="1"/>
    <s v="D528566_A"/>
    <s v="Closed"/>
    <x v="0"/>
  </r>
  <r>
    <s v="Marianna"/>
    <s v="MARIANNA (14)"/>
    <x v="5"/>
    <x v="1369"/>
    <n v="2"/>
    <x v="12"/>
    <x v="0"/>
    <d v="2018-10-23T18:51:58"/>
    <d v="2018-10-20T08:36:14"/>
    <x v="2"/>
    <x v="9"/>
    <n v="296144.00000043679"/>
    <n v="4935.7333333406132"/>
    <n v="9871.4666666812263"/>
    <n v="1"/>
    <s v="D528563"/>
    <s v="Closed"/>
    <x v="0"/>
  </r>
  <r>
    <s v="Marianna"/>
    <s v="CHIPOLA (15)"/>
    <x v="3"/>
    <x v="3369"/>
    <n v="3"/>
    <x v="12"/>
    <x v="0"/>
    <d v="2018-10-27T22:59:14"/>
    <d v="2018-10-20T10:17:38"/>
    <x v="2"/>
    <x v="9"/>
    <n v="650496.00000008941"/>
    <n v="10841.60000000149"/>
    <n v="32524.80000000447"/>
    <n v="1"/>
    <s v="D528676_A"/>
    <s v="Closed"/>
    <x v="0"/>
  </r>
  <r>
    <s v="Marianna"/>
    <s v="CHIPOLA (15)"/>
    <x v="3"/>
    <x v="3369"/>
    <n v="3"/>
    <x v="12"/>
    <x v="0"/>
    <d v="2018-10-27T22:59:05"/>
    <d v="2018-10-20T10:17:38"/>
    <x v="2"/>
    <x v="9"/>
    <n v="650486.99999987148"/>
    <n v="10841.449999997858"/>
    <n v="32524.349999993574"/>
    <n v="1"/>
    <s v="D528676_B"/>
    <s v="Closed"/>
    <x v="0"/>
  </r>
  <r>
    <s v="Marianna"/>
    <s v="CHIPOLA (15)"/>
    <x v="3"/>
    <x v="1067"/>
    <n v="8"/>
    <x v="12"/>
    <x v="0"/>
    <d v="2018-10-27T22:59:18"/>
    <d v="2018-10-20T10:17:56"/>
    <x v="2"/>
    <x v="9"/>
    <n v="650481.99999995995"/>
    <n v="10841.366666665999"/>
    <n v="86730.933333327994"/>
    <n v="1"/>
    <s v="D528677"/>
    <s v="Closed"/>
    <x v="0"/>
  </r>
  <r>
    <s v="Marianna"/>
    <s v="CHIPOLA (15)"/>
    <x v="3"/>
    <x v="3370"/>
    <n v="2"/>
    <x v="12"/>
    <x v="0"/>
    <d v="2018-11-11T09:07:11"/>
    <d v="2018-10-20T10:51:29"/>
    <x v="2"/>
    <x v="9"/>
    <n v="1894541.9999999693"/>
    <n v="31575.699999999488"/>
    <n v="63151.399999998976"/>
    <n v="1"/>
    <s v="D528690"/>
    <s v="Closed"/>
    <x v="0"/>
  </r>
  <r>
    <s v="Marianna"/>
    <s v="CHIPOLA (15)"/>
    <x v="3"/>
    <x v="3371"/>
    <n v="1"/>
    <x v="12"/>
    <x v="0"/>
    <d v="2018-11-03T19:29:49"/>
    <d v="2018-10-20T10:51:29"/>
    <x v="2"/>
    <x v="9"/>
    <n v="1240699.9999997439"/>
    <n v="20678.333333329065"/>
    <n v="20678.333333329065"/>
    <n v="1"/>
    <s v="D528689"/>
    <s v="Closed"/>
    <x v="0"/>
  </r>
  <r>
    <s v="Marianna"/>
    <s v="CHIPOLA (15)"/>
    <x v="3"/>
    <x v="952"/>
    <n v="81"/>
    <x v="12"/>
    <x v="0"/>
    <d v="2018-10-30T12:42:08"/>
    <d v="2018-10-20T10:51:29"/>
    <x v="2"/>
    <x v="9"/>
    <n v="870638.99999982677"/>
    <n v="14510.649999997113"/>
    <n v="1175362.6499997661"/>
    <n v="1"/>
    <s v="D528694"/>
    <s v="Closed"/>
    <x v="0"/>
  </r>
  <r>
    <s v="Marianna"/>
    <s v="CHIPOLA (15)"/>
    <x v="3"/>
    <x v="1631"/>
    <n v="63"/>
    <x v="12"/>
    <x v="0"/>
    <d v="2018-10-22T10:30:51"/>
    <d v="2018-10-20T10:51:29"/>
    <x v="2"/>
    <x v="9"/>
    <n v="171561.99999977835"/>
    <n v="2859.3666666629724"/>
    <n v="180140.09999976726"/>
    <n v="1"/>
    <s v="D528693"/>
    <s v="Closed"/>
    <x v="0"/>
  </r>
  <r>
    <s v="Marianna"/>
    <s v="MARIANNA (14)"/>
    <x v="16"/>
    <x v="3372"/>
    <n v="21"/>
    <x v="12"/>
    <x v="0"/>
    <d v="2018-10-26T00:46:12"/>
    <d v="2018-10-20T11:22:48"/>
    <x v="2"/>
    <x v="9"/>
    <n v="480203.99999984074"/>
    <n v="8003.3999999973457"/>
    <n v="168071.39999994426"/>
    <n v="1"/>
    <s v="D528708"/>
    <s v="Closed"/>
    <x v="0"/>
  </r>
  <r>
    <s v="Marianna"/>
    <s v="CHIPOLA (15)"/>
    <x v="3"/>
    <x v="3373"/>
    <n v="4"/>
    <x v="12"/>
    <x v="0"/>
    <d v="2018-10-25T14:42:03"/>
    <d v="2018-10-20T11:26:54"/>
    <x v="2"/>
    <x v="9"/>
    <n v="443709.00000000838"/>
    <n v="7395.1500000001397"/>
    <n v="29580.600000000559"/>
    <n v="1"/>
    <s v="D528710_A"/>
    <s v="Closed"/>
    <x v="0"/>
  </r>
  <r>
    <s v="Marianna"/>
    <s v="CHIPOLA (15)"/>
    <x v="3"/>
    <x v="3374"/>
    <n v="6"/>
    <x v="12"/>
    <x v="0"/>
    <d v="2018-10-25T14:42:03"/>
    <d v="2018-10-20T11:27:16"/>
    <x v="2"/>
    <x v="9"/>
    <n v="443686.99999989476"/>
    <n v="7394.7833333315793"/>
    <n v="44368.699999989476"/>
    <n v="1"/>
    <s v="D528711_A"/>
    <s v="Closed"/>
    <x v="0"/>
  </r>
  <r>
    <s v="Marianna"/>
    <s v="MARIANNA (14)"/>
    <x v="5"/>
    <x v="3375"/>
    <n v="1"/>
    <x v="12"/>
    <x v="0"/>
    <d v="2018-10-21T19:26:31"/>
    <d v="2018-10-20T11:36:00"/>
    <x v="2"/>
    <x v="9"/>
    <n v="114631.00000047125"/>
    <n v="1910.5166666745208"/>
    <n v="1910.5166666745208"/>
    <n v="1"/>
    <s v="D528743"/>
    <s v="Closed"/>
    <x v="0"/>
  </r>
  <r>
    <s v="Marianna"/>
    <s v="CHIPOLA (15)"/>
    <x v="3"/>
    <x v="1248"/>
    <n v="4"/>
    <x v="12"/>
    <x v="0"/>
    <d v="2018-10-28T21:35:08"/>
    <d v="2018-10-20T12:15:05"/>
    <x v="2"/>
    <x v="9"/>
    <n v="724803.00000021234"/>
    <n v="12080.050000003539"/>
    <n v="48320.200000014156"/>
    <n v="1"/>
    <s v="D528723"/>
    <s v="Closed"/>
    <x v="0"/>
  </r>
  <r>
    <s v="Marianna"/>
    <s v="CHIPOLA (15)"/>
    <x v="3"/>
    <x v="1840"/>
    <n v="1"/>
    <x v="12"/>
    <x v="0"/>
    <d v="2018-10-31T19:49:23"/>
    <d v="2018-10-20T12:21:14"/>
    <x v="2"/>
    <x v="9"/>
    <n v="977289.00000045542"/>
    <n v="16288.15000000759"/>
    <n v="16288.15000000759"/>
    <n v="1"/>
    <s v="D528734_A"/>
    <s v="Closed"/>
    <x v="0"/>
  </r>
  <r>
    <s v="Marianna"/>
    <s v="CHIPOLA (15)"/>
    <x v="3"/>
    <x v="3376"/>
    <n v="23"/>
    <x v="12"/>
    <x v="0"/>
    <d v="2018-10-20T19:47:09"/>
    <d v="2018-10-20T12:24:35"/>
    <x v="2"/>
    <x v="9"/>
    <n v="26553.999999468215"/>
    <n v="442.56666665780358"/>
    <n v="10179.033333129482"/>
    <n v="1"/>
    <s v="D528673"/>
    <s v="Closed"/>
    <x v="0"/>
  </r>
  <r>
    <s v="Marianna"/>
    <s v="CHIPOLA (15)"/>
    <x v="3"/>
    <x v="3377"/>
    <n v="38"/>
    <x v="12"/>
    <x v="0"/>
    <d v="2018-10-20T19:57:54"/>
    <d v="2018-10-20T12:24:35"/>
    <x v="2"/>
    <x v="9"/>
    <n v="27198.999999999069"/>
    <n v="453.31666666665114"/>
    <n v="17226.033333332743"/>
    <n v="1"/>
    <s v="D528666"/>
    <s v="Closed"/>
    <x v="0"/>
  </r>
  <r>
    <s v="Marianna"/>
    <s v="CHIPOLA (15)"/>
    <x v="3"/>
    <x v="308"/>
    <n v="30"/>
    <x v="12"/>
    <x v="0"/>
    <d v="2018-10-28T09:53:52"/>
    <d v="2018-10-20T12:24:35"/>
    <x v="2"/>
    <x v="9"/>
    <n v="682156.99999958742"/>
    <n v="11369.283333326457"/>
    <n v="341078.49999979371"/>
    <n v="1"/>
    <s v="D528655"/>
    <s v="Closed"/>
    <x v="0"/>
  </r>
  <r>
    <s v="Marianna"/>
    <s v="CHIPOLA (15)"/>
    <x v="3"/>
    <x v="1593"/>
    <n v="4"/>
    <x v="12"/>
    <x v="0"/>
    <d v="2018-10-29T11:12:49"/>
    <d v="2018-10-20T12:24:35"/>
    <x v="2"/>
    <x v="9"/>
    <n v="773293.999999878"/>
    <n v="12888.2333333313"/>
    <n v="51552.9333333252"/>
    <n v="1"/>
    <s v="D528656"/>
    <s v="Closed"/>
    <x v="0"/>
  </r>
  <r>
    <s v="Marianna"/>
    <s v="CHIPOLA (15)"/>
    <x v="3"/>
    <x v="635"/>
    <n v="23"/>
    <x v="12"/>
    <x v="0"/>
    <d v="2018-10-20T19:46:15"/>
    <d v="2018-10-20T12:24:35"/>
    <x v="2"/>
    <x v="9"/>
    <n v="26499.999999417923"/>
    <n v="441.66666665696539"/>
    <n v="10158.333333110204"/>
    <n v="1"/>
    <s v="D528672"/>
    <s v="Closed"/>
    <x v="0"/>
  </r>
  <r>
    <s v="Marianna"/>
    <s v="CHIPOLA (15)"/>
    <x v="3"/>
    <x v="3378"/>
    <n v="10"/>
    <x v="12"/>
    <x v="0"/>
    <d v="2018-10-20T19:44:19"/>
    <d v="2018-10-20T12:24:35"/>
    <x v="2"/>
    <x v="9"/>
    <n v="26383.999999961816"/>
    <n v="439.73333333269693"/>
    <n v="4397.3333333269693"/>
    <n v="1"/>
    <s v="D528668"/>
    <s v="Closed"/>
    <x v="0"/>
  </r>
  <r>
    <s v="Marianna"/>
    <s v="CHIPOLA (15)"/>
    <x v="3"/>
    <x v="3379"/>
    <n v="1"/>
    <x v="12"/>
    <x v="0"/>
    <d v="2018-10-29T11:15:22"/>
    <d v="2018-10-20T12:24:35"/>
    <x v="2"/>
    <x v="9"/>
    <n v="773446.99999981094"/>
    <n v="12890.783333330182"/>
    <n v="12890.783333330182"/>
    <n v="1"/>
    <s v="D528671"/>
    <s v="Closed"/>
    <x v="0"/>
  </r>
  <r>
    <s v="Marianna"/>
    <s v="CHIPOLA (15)"/>
    <x v="3"/>
    <x v="3380"/>
    <n v="1"/>
    <x v="12"/>
    <x v="0"/>
    <d v="2018-10-28T11:02:50"/>
    <d v="2018-10-20T12:24:35"/>
    <x v="2"/>
    <x v="9"/>
    <n v="686294.99999941327"/>
    <n v="11438.249999990221"/>
    <n v="11438.249999990221"/>
    <n v="1"/>
    <s v="D528658"/>
    <s v="Closed"/>
    <x v="0"/>
  </r>
  <r>
    <s v="Marianna"/>
    <s v="CHIPOLA (15)"/>
    <x v="3"/>
    <x v="2561"/>
    <n v="3"/>
    <x v="12"/>
    <x v="0"/>
    <d v="2018-10-29T11:13:03"/>
    <d v="2018-10-20T12:24:35"/>
    <x v="2"/>
    <x v="9"/>
    <n v="773308.00000000745"/>
    <n v="12888.466666666791"/>
    <n v="38665.400000000373"/>
    <n v="1"/>
    <s v="D528657"/>
    <s v="Closed"/>
    <x v="0"/>
  </r>
  <r>
    <s v="Marianna"/>
    <s v="CHIPOLA (15)"/>
    <x v="3"/>
    <x v="3381"/>
    <n v="17"/>
    <x v="12"/>
    <x v="0"/>
    <d v="2018-10-20T19:45:16"/>
    <d v="2018-10-20T12:24:35"/>
    <x v="2"/>
    <x v="9"/>
    <n v="26440.999999456108"/>
    <n v="440.68333332426846"/>
    <n v="7491.6166665125638"/>
    <n v="1"/>
    <s v="D528670"/>
    <s v="Closed"/>
    <x v="0"/>
  </r>
  <r>
    <s v="Marianna"/>
    <s v="CHIPOLA (15)"/>
    <x v="3"/>
    <x v="659"/>
    <n v="154"/>
    <x v="12"/>
    <x v="0"/>
    <d v="2018-10-27T23:46:42"/>
    <d v="2018-10-20T12:25:52"/>
    <x v="2"/>
    <x v="9"/>
    <n v="645650.00000009313"/>
    <n v="10760.833333334886"/>
    <n v="1657168.3333335724"/>
    <n v="1"/>
    <s v="D529823"/>
    <s v="Closed"/>
    <x v="0"/>
  </r>
  <r>
    <s v="Marianna"/>
    <s v="CHIPOLA (15)"/>
    <x v="3"/>
    <x v="152"/>
    <n v="28"/>
    <x v="12"/>
    <x v="0"/>
    <d v="2018-10-30T20:36:33"/>
    <d v="2018-10-20T12:28:51"/>
    <x v="2"/>
    <x v="9"/>
    <n v="893262.00000008103"/>
    <n v="14887.70000000135"/>
    <n v="416855.60000003781"/>
    <n v="1"/>
    <s v="D528736_A"/>
    <s v="Closed"/>
    <x v="0"/>
  </r>
  <r>
    <s v="Marianna"/>
    <s v="CHIPOLA (15)"/>
    <x v="3"/>
    <x v="2630"/>
    <n v="10"/>
    <x v="12"/>
    <x v="0"/>
    <d v="2018-10-30T20:36:48"/>
    <d v="2018-10-20T12:30:32"/>
    <x v="2"/>
    <x v="9"/>
    <n v="893176.00000009406"/>
    <n v="14886.266666668234"/>
    <n v="148862.66666668234"/>
    <n v="1"/>
    <s v="D528738_B"/>
    <s v="Closed"/>
    <x v="0"/>
  </r>
  <r>
    <s v="Marianna"/>
    <s v="CHIPOLA (15)"/>
    <x v="3"/>
    <x v="3382"/>
    <n v="6"/>
    <x v="12"/>
    <x v="0"/>
    <d v="2018-11-02T15:38:44"/>
    <d v="2018-10-20T12:31:10"/>
    <x v="2"/>
    <x v="9"/>
    <n v="1134453.9999998873"/>
    <n v="18907.566666664788"/>
    <n v="113445.39999998873"/>
    <n v="1"/>
    <s v="D528739_A"/>
    <s v="Closed"/>
    <x v="0"/>
  </r>
  <r>
    <s v="Marianna"/>
    <s v="CHIPOLA (15)"/>
    <x v="3"/>
    <x v="3382"/>
    <n v="6"/>
    <x v="12"/>
    <x v="0"/>
    <d v="2018-11-02T15:38:40"/>
    <d v="2018-10-20T12:31:10"/>
    <x v="2"/>
    <x v="9"/>
    <n v="1134449.9999995809"/>
    <n v="18907.499999993015"/>
    <n v="113444.99999995809"/>
    <n v="1"/>
    <s v="D528739_B"/>
    <s v="Closed"/>
    <x v="0"/>
  </r>
  <r>
    <s v="Marianna"/>
    <s v="CHIPOLA (15)"/>
    <x v="3"/>
    <x v="1024"/>
    <n v="7"/>
    <x v="12"/>
    <x v="0"/>
    <d v="2018-11-02T19:42:18"/>
    <d v="2018-10-20T12:32:19"/>
    <x v="2"/>
    <x v="9"/>
    <n v="1148999.0000002552"/>
    <n v="19149.983333337586"/>
    <n v="134049.8833333631"/>
    <n v="1"/>
    <s v="D528741_A"/>
    <s v="Closed"/>
    <x v="0"/>
  </r>
  <r>
    <s v="Marianna"/>
    <s v="CHIPOLA (15)"/>
    <x v="3"/>
    <x v="1346"/>
    <n v="18"/>
    <x v="12"/>
    <x v="0"/>
    <d v="2018-10-25T14:52:57"/>
    <d v="2018-10-20T12:51:10"/>
    <x v="2"/>
    <x v="9"/>
    <n v="439307.00000007637"/>
    <n v="7321.7833333346061"/>
    <n v="131792.10000002291"/>
    <n v="1"/>
    <s v="D528621"/>
    <s v="Closed"/>
    <x v="0"/>
  </r>
  <r>
    <s v="Marianna"/>
    <s v="CHIPOLA (15)"/>
    <x v="3"/>
    <x v="3383"/>
    <n v="7"/>
    <x v="12"/>
    <x v="0"/>
    <d v="2018-10-30T08:03:11"/>
    <d v="2018-10-20T12:51:10"/>
    <x v="2"/>
    <x v="9"/>
    <n v="846721.00000048522"/>
    <n v="14112.016666674754"/>
    <n v="98784.116666723276"/>
    <n v="1"/>
    <s v="D528613"/>
    <s v="Closed"/>
    <x v="0"/>
  </r>
  <r>
    <s v="Marianna"/>
    <s v="CHIPOLA (15)"/>
    <x v="3"/>
    <x v="3384"/>
    <n v="1"/>
    <x v="12"/>
    <x v="0"/>
    <d v="2018-11-11T08:55:56"/>
    <d v="2018-10-20T12:51:10"/>
    <x v="2"/>
    <x v="9"/>
    <n v="1886686.0000004293"/>
    <n v="31444.766666673822"/>
    <n v="31444.766666673822"/>
    <n v="1"/>
    <s v="D528750"/>
    <s v="Closed"/>
    <x v="0"/>
  </r>
  <r>
    <s v="Marianna"/>
    <s v="CHIPOLA (15)"/>
    <x v="3"/>
    <x v="3385"/>
    <n v="1"/>
    <x v="12"/>
    <x v="0"/>
    <d v="2018-11-11T08:57:33"/>
    <d v="2018-10-20T12:51:10"/>
    <x v="2"/>
    <x v="9"/>
    <n v="1886783.0000004731"/>
    <n v="31446.383333341219"/>
    <n v="31446.383333341219"/>
    <n v="1"/>
    <s v="D528755"/>
    <s v="Closed"/>
    <x v="0"/>
  </r>
  <r>
    <s v="Marianna"/>
    <s v="CHIPOLA (15)"/>
    <x v="3"/>
    <x v="3386"/>
    <n v="18"/>
    <x v="12"/>
    <x v="0"/>
    <d v="2018-10-30T08:03:38"/>
    <d v="2018-10-20T12:51:10"/>
    <x v="2"/>
    <x v="9"/>
    <n v="846748.00000051036"/>
    <n v="14112.466666675173"/>
    <n v="254024.40000015311"/>
    <n v="1"/>
    <s v="D528612"/>
    <s v="Closed"/>
    <x v="0"/>
  </r>
  <r>
    <s v="Marianna"/>
    <s v="CHIPOLA (15)"/>
    <x v="3"/>
    <x v="1633"/>
    <n v="7"/>
    <x v="12"/>
    <x v="0"/>
    <d v="2018-10-30T08:02:49"/>
    <d v="2018-10-20T12:51:10"/>
    <x v="2"/>
    <x v="9"/>
    <n v="846699.0000003716"/>
    <n v="14111.650000006193"/>
    <n v="98781.550000043353"/>
    <n v="1"/>
    <s v="D528614"/>
    <s v="Closed"/>
    <x v="0"/>
  </r>
  <r>
    <s v="Marianna"/>
    <s v="CHIPOLA (15)"/>
    <x v="3"/>
    <x v="3387"/>
    <n v="1"/>
    <x v="12"/>
    <x v="0"/>
    <d v="2018-10-30T08:02:21"/>
    <d v="2018-10-20T12:51:10"/>
    <x v="2"/>
    <x v="9"/>
    <n v="846671.00000011269"/>
    <n v="14111.183333335212"/>
    <n v="14111.183333335212"/>
    <n v="1"/>
    <s v="D528615"/>
    <s v="Closed"/>
    <x v="0"/>
  </r>
  <r>
    <s v="Marianna"/>
    <s v="CHIPOLA (15)"/>
    <x v="3"/>
    <x v="1102"/>
    <n v="15"/>
    <x v="12"/>
    <x v="0"/>
    <d v="2018-10-30T08:03:57"/>
    <d v="2018-10-20T12:51:10"/>
    <x v="2"/>
    <x v="9"/>
    <n v="846767.00000055134"/>
    <n v="14112.783333342522"/>
    <n v="211691.75000013784"/>
    <n v="1"/>
    <s v="D528611_C"/>
    <s v="Closed"/>
    <x v="0"/>
  </r>
  <r>
    <s v="Marianna"/>
    <s v="CHIPOLA (15)"/>
    <x v="3"/>
    <x v="3388"/>
    <n v="6"/>
    <x v="12"/>
    <x v="0"/>
    <d v="2018-11-11T08:54:19"/>
    <d v="2018-10-20T12:53:19"/>
    <x v="2"/>
    <x v="9"/>
    <n v="1886460.0000004051"/>
    <n v="31441.000000006752"/>
    <n v="188646.00000004051"/>
    <n v="1"/>
    <s v="D528751"/>
    <s v="Closed"/>
    <x v="0"/>
  </r>
  <r>
    <s v="Marianna"/>
    <s v="CHIPOLA (15)"/>
    <x v="3"/>
    <x v="3389"/>
    <n v="10"/>
    <x v="12"/>
    <x v="0"/>
    <d v="2018-10-29T09:20:40"/>
    <d v="2018-10-20T12:53:19"/>
    <x v="2"/>
    <x v="9"/>
    <n v="764841.00000034086"/>
    <n v="12747.350000005681"/>
    <n v="127473.50000005681"/>
    <n v="1"/>
    <s v="D528610"/>
    <s v="Closed"/>
    <x v="0"/>
  </r>
  <r>
    <s v="Marianna"/>
    <s v="CHIPOLA (15)"/>
    <x v="3"/>
    <x v="3390"/>
    <n v="3"/>
    <x v="12"/>
    <x v="0"/>
    <d v="2018-11-11T09:39:59"/>
    <d v="2018-10-20T12:53:19"/>
    <x v="2"/>
    <x v="9"/>
    <n v="1889200.000000326"/>
    <n v="31486.666666672099"/>
    <n v="94460.000000016298"/>
    <n v="1"/>
    <s v="D528696"/>
    <s v="Closed"/>
    <x v="0"/>
  </r>
  <r>
    <s v="Marianna"/>
    <s v="CHIPOLA (15)"/>
    <x v="3"/>
    <x v="440"/>
    <n v="225"/>
    <x v="12"/>
    <x v="0"/>
    <d v="2018-10-27T16:42:30"/>
    <d v="2018-10-20T12:53:19"/>
    <x v="2"/>
    <x v="9"/>
    <n v="618551.00000021048"/>
    <n v="10309.183333336841"/>
    <n v="2319566.2500007893"/>
    <n v="1"/>
    <s v="D527607"/>
    <s v="Closed"/>
    <x v="0"/>
  </r>
  <r>
    <s v="Marianna"/>
    <s v="CHIPOLA (15)"/>
    <x v="3"/>
    <x v="1303"/>
    <n v="2"/>
    <x v="12"/>
    <x v="0"/>
    <d v="2018-10-29T09:12:31"/>
    <d v="2018-10-20T12:53:19"/>
    <x v="2"/>
    <x v="9"/>
    <n v="764352.00000044424"/>
    <n v="12739.200000007404"/>
    <n v="25478.400000014808"/>
    <n v="1"/>
    <s v="D527615"/>
    <s v="Closed"/>
    <x v="0"/>
  </r>
  <r>
    <s v="Marianna"/>
    <s v="CHIPOLA (15)"/>
    <x v="3"/>
    <x v="3391"/>
    <n v="5"/>
    <x v="12"/>
    <x v="0"/>
    <d v="2018-11-11T08:53:24"/>
    <d v="2018-10-20T12:53:19"/>
    <x v="2"/>
    <x v="9"/>
    <n v="1886405.0000001211"/>
    <n v="31440.083333335351"/>
    <n v="157200.41666667676"/>
    <n v="1"/>
    <s v="D527609"/>
    <s v="Closed"/>
    <x v="0"/>
  </r>
  <r>
    <s v="Marianna"/>
    <s v="CHIPOLA (15)"/>
    <x v="3"/>
    <x v="3392"/>
    <n v="1"/>
    <x v="12"/>
    <x v="0"/>
    <d v="2018-10-29T09:21:06"/>
    <d v="2018-10-20T12:53:19"/>
    <x v="2"/>
    <x v="9"/>
    <n v="764867.00000013225"/>
    <n v="12747.783333335537"/>
    <n v="12747.783333335537"/>
    <n v="1"/>
    <s v="D527616"/>
    <s v="Closed"/>
    <x v="0"/>
  </r>
  <r>
    <s v="Marianna"/>
    <s v="CHIPOLA (15)"/>
    <x v="3"/>
    <x v="3393"/>
    <n v="6"/>
    <x v="12"/>
    <x v="0"/>
    <d v="2018-10-27T18:32:21"/>
    <d v="2018-10-20T12:53:19"/>
    <x v="2"/>
    <x v="9"/>
    <n v="625142.00000013225"/>
    <n v="10419.033333335537"/>
    <n v="62514.200000013225"/>
    <n v="1"/>
    <s v="D527613"/>
    <s v="Closed"/>
    <x v="0"/>
  </r>
  <r>
    <s v="Marianna"/>
    <s v="CHIPOLA (15)"/>
    <x v="3"/>
    <x v="3394"/>
    <n v="3"/>
    <x v="12"/>
    <x v="0"/>
    <d v="2018-11-03T12:18:44"/>
    <d v="2018-10-20T12:53:19"/>
    <x v="2"/>
    <x v="9"/>
    <n v="1207525.0000002561"/>
    <n v="20125.416666670935"/>
    <n v="60376.250000012806"/>
    <n v="1"/>
    <s v="D528697"/>
    <s v="Closed"/>
    <x v="0"/>
  </r>
  <r>
    <s v="Marianna"/>
    <s v="CHIPOLA (15)"/>
    <x v="3"/>
    <x v="3395"/>
    <n v="3"/>
    <x v="12"/>
    <x v="0"/>
    <d v="2018-11-11T09:39:04"/>
    <d v="2018-10-20T12:53:19"/>
    <x v="2"/>
    <x v="9"/>
    <n v="1889145.0000000419"/>
    <n v="31485.750000000698"/>
    <n v="94457.250000002095"/>
    <n v="1"/>
    <s v="D528695"/>
    <s v="Closed"/>
    <x v="0"/>
  </r>
  <r>
    <s v="Marianna"/>
    <s v="CHIPOLA (15)"/>
    <x v="3"/>
    <x v="310"/>
    <n v="6"/>
    <x v="12"/>
    <x v="0"/>
    <d v="2018-10-26T00:27:56"/>
    <d v="2018-10-20T12:53:19"/>
    <x v="2"/>
    <x v="9"/>
    <n v="473677.00000042096"/>
    <n v="7894.6166666736826"/>
    <n v="47367.700000042096"/>
    <n v="1"/>
    <s v="D528609"/>
    <s v="Closed"/>
    <x v="0"/>
  </r>
  <r>
    <s v="Marianna"/>
    <s v="CHIPOLA (15)"/>
    <x v="3"/>
    <x v="3396"/>
    <n v="3"/>
    <x v="12"/>
    <x v="0"/>
    <d v="2018-11-11T08:54:48"/>
    <d v="2018-10-20T12:53:19"/>
    <x v="2"/>
    <x v="9"/>
    <n v="1886489.0000002692"/>
    <n v="31441.483333337819"/>
    <n v="94324.450000013458"/>
    <n v="1"/>
    <s v="D528749"/>
    <s v="Closed"/>
    <x v="0"/>
  </r>
  <r>
    <s v="Marianna"/>
    <s v="CHIPOLA (15)"/>
    <x v="3"/>
    <x v="1309"/>
    <n v="1"/>
    <x v="12"/>
    <x v="0"/>
    <d v="2018-10-29T09:12:53"/>
    <d v="2018-10-20T12:53:19"/>
    <x v="2"/>
    <x v="9"/>
    <n v="764374.00000055786"/>
    <n v="12739.566666675964"/>
    <n v="12739.566666675964"/>
    <n v="1"/>
    <s v="D527614"/>
    <s v="Closed"/>
    <x v="0"/>
  </r>
  <r>
    <s v="Marianna"/>
    <s v="CHIPOLA (15)"/>
    <x v="3"/>
    <x v="3397"/>
    <n v="4"/>
    <x v="12"/>
    <x v="0"/>
    <d v="2018-10-27T18:35:25"/>
    <d v="2018-10-20T12:53:19"/>
    <x v="2"/>
    <x v="9"/>
    <n v="625326.00000039674"/>
    <n v="10422.100000006612"/>
    <n v="41688.40000002645"/>
    <n v="1"/>
    <s v="D527608"/>
    <s v="Closed"/>
    <x v="0"/>
  </r>
  <r>
    <s v="Marianna"/>
    <s v="CHIPOLA (15)"/>
    <x v="3"/>
    <x v="3398"/>
    <n v="63"/>
    <x v="12"/>
    <x v="0"/>
    <d v="2018-10-25T14:42:03"/>
    <d v="2018-10-20T12:53:19"/>
    <x v="2"/>
    <x v="9"/>
    <n v="438523.99999997579"/>
    <n v="7308.7333333329298"/>
    <n v="460450.19999997457"/>
    <n v="1"/>
    <s v="D529061"/>
    <s v="Closed"/>
    <x v="0"/>
  </r>
  <r>
    <s v="Marianna"/>
    <s v="CHIPOLA (15)"/>
    <x v="3"/>
    <x v="781"/>
    <n v="11"/>
    <x v="12"/>
    <x v="0"/>
    <d v="2018-10-27T18:32:58"/>
    <d v="2018-10-20T12:53:19"/>
    <x v="2"/>
    <x v="9"/>
    <n v="625178.99999998044"/>
    <n v="10419.649999999674"/>
    <n v="114616.14999999641"/>
    <n v="1"/>
    <s v="D527610"/>
    <s v="Closed"/>
    <x v="0"/>
  </r>
  <r>
    <s v="Marianna"/>
    <s v="MARIANNA (14)"/>
    <x v="10"/>
    <x v="3399"/>
    <n v="1"/>
    <x v="12"/>
    <x v="0"/>
    <d v="2018-10-21T08:57:46"/>
    <d v="2018-10-20T17:42:00"/>
    <x v="2"/>
    <x v="9"/>
    <n v="54945.999999856576"/>
    <n v="915.76666666427627"/>
    <n v="915.76666666427627"/>
    <n v="1"/>
    <s v="C528793"/>
    <s v="Closed"/>
    <x v="0"/>
  </r>
  <r>
    <s v="Marianna"/>
    <s v="CHIPOLA (15)"/>
    <x v="3"/>
    <x v="3400"/>
    <n v="2"/>
    <x v="12"/>
    <x v="0"/>
    <d v="2018-10-28T11:36:19"/>
    <d v="2018-10-20T19:57:54"/>
    <x v="2"/>
    <x v="9"/>
    <n v="661104.99999944586"/>
    <n v="11018.416666657431"/>
    <n v="22036.833333314862"/>
    <n v="1"/>
    <s v="D528665"/>
    <s v="Closed"/>
    <x v="0"/>
  </r>
  <r>
    <s v="Marianna"/>
    <s v="CHIPOLA (15)"/>
    <x v="3"/>
    <x v="652"/>
    <n v="11"/>
    <x v="12"/>
    <x v="0"/>
    <d v="2018-10-28T09:54:21"/>
    <d v="2018-10-20T19:57:54"/>
    <x v="2"/>
    <x v="9"/>
    <n v="654986.99999945238"/>
    <n v="10916.449999990873"/>
    <n v="120080.9499998996"/>
    <n v="1"/>
    <s v="D528660"/>
    <s v="Closed"/>
    <x v="0"/>
  </r>
  <r>
    <s v="Marianna"/>
    <s v="CHIPOLA (15)"/>
    <x v="3"/>
    <x v="1313"/>
    <n v="2"/>
    <x v="12"/>
    <x v="0"/>
    <d v="2018-10-29T11:11:50"/>
    <d v="2018-10-20T19:57:54"/>
    <x v="2"/>
    <x v="9"/>
    <n v="746035.99999991711"/>
    <n v="12433.933333331952"/>
    <n v="24867.866666663904"/>
    <n v="1"/>
    <s v="D528662"/>
    <s v="Closed"/>
    <x v="0"/>
  </r>
  <r>
    <s v="Marianna"/>
    <s v="CHIPOLA (15)"/>
    <x v="3"/>
    <x v="3401"/>
    <n v="1"/>
    <x v="12"/>
    <x v="0"/>
    <d v="2018-10-29T11:09:51"/>
    <d v="2018-10-20T19:57:54"/>
    <x v="2"/>
    <x v="9"/>
    <n v="745916.99999975972"/>
    <n v="12431.949999995995"/>
    <n v="12431.949999995995"/>
    <n v="1"/>
    <s v="D528659"/>
    <s v="Closed"/>
    <x v="0"/>
  </r>
  <r>
    <s v="Marianna"/>
    <s v="CHIPOLA (15)"/>
    <x v="3"/>
    <x v="1306"/>
    <n v="4"/>
    <x v="12"/>
    <x v="0"/>
    <d v="2018-10-28T11:35:39"/>
    <d v="2018-10-20T19:57:54"/>
    <x v="2"/>
    <x v="9"/>
    <n v="661064.99999952503"/>
    <n v="11017.749999992084"/>
    <n v="44070.999999968335"/>
    <n v="1"/>
    <s v="D528663"/>
    <s v="Closed"/>
    <x v="0"/>
  </r>
  <r>
    <s v="Marianna"/>
    <s v="BLOUNTSTOWN (18)"/>
    <x v="17"/>
    <x v="1139"/>
    <n v="72"/>
    <x v="12"/>
    <x v="0"/>
    <d v="2018-10-22T18:12:42"/>
    <d v="2018-10-20T20:35:13"/>
    <x v="2"/>
    <x v="9"/>
    <n v="164249.00000018533"/>
    <n v="2737.4833333364222"/>
    <n v="197098.8000002224"/>
    <n v="1"/>
    <s v="D529159_C"/>
    <s v="Closed"/>
    <x v="0"/>
  </r>
  <r>
    <s v="Marianna"/>
    <s v="MARIANNA (14)"/>
    <x v="15"/>
    <x v="3049"/>
    <n v="2"/>
    <x v="12"/>
    <x v="0"/>
    <d v="2018-10-23T20:33:45"/>
    <d v="2018-10-20T20:42:00"/>
    <x v="2"/>
    <x v="9"/>
    <n v="258704.99999995809"/>
    <n v="4311.7499999993015"/>
    <n v="8623.499999998603"/>
    <n v="1"/>
    <s v="D527711_C"/>
    <s v="Closed"/>
    <x v="0"/>
  </r>
  <r>
    <s v="Marianna"/>
    <s v="MARIANNA (14)"/>
    <x v="15"/>
    <x v="1245"/>
    <n v="84"/>
    <x v="12"/>
    <x v="0"/>
    <d v="2018-10-21T17:09:54"/>
    <d v="2018-10-20T20:42:00"/>
    <x v="2"/>
    <x v="9"/>
    <n v="73673.999999882653"/>
    <n v="1227.8999999980442"/>
    <n v="103143.59999983571"/>
    <n v="1"/>
    <s v="D527713"/>
    <s v="Closed"/>
    <x v="0"/>
  </r>
  <r>
    <s v="Marianna"/>
    <s v="MARIANNA (14)"/>
    <x v="15"/>
    <x v="1814"/>
    <n v="6"/>
    <x v="12"/>
    <x v="0"/>
    <d v="2018-10-23T20:33:59"/>
    <d v="2018-10-20T20:42:00"/>
    <x v="2"/>
    <x v="9"/>
    <n v="258718.9999994589"/>
    <n v="4311.983333324315"/>
    <n v="25871.89999994589"/>
    <n v="1"/>
    <s v="D527712"/>
    <s v="Closed"/>
    <x v="0"/>
  </r>
  <r>
    <s v="Marianna"/>
    <s v="MARIANNA (14)"/>
    <x v="15"/>
    <x v="321"/>
    <n v="12"/>
    <x v="12"/>
    <x v="0"/>
    <d v="2018-10-23T20:27:20"/>
    <d v="2018-10-20T20:42:00"/>
    <x v="2"/>
    <x v="9"/>
    <n v="258319.99999985565"/>
    <n v="4305.3333333309274"/>
    <n v="51663.999999971129"/>
    <n v="1"/>
    <s v="D527710"/>
    <s v="Closed"/>
    <x v="0"/>
  </r>
  <r>
    <s v="Marianna"/>
    <s v="MARIANNA (14)"/>
    <x v="15"/>
    <x v="77"/>
    <n v="67"/>
    <x v="12"/>
    <x v="0"/>
    <d v="2018-10-21T20:51:04"/>
    <d v="2018-10-20T20:42:00"/>
    <x v="2"/>
    <x v="9"/>
    <n v="86943.999999552034"/>
    <n v="1449.0666666592006"/>
    <n v="97087.466666166438"/>
    <n v="1"/>
    <s v="D527714"/>
    <s v="Closed"/>
    <x v="0"/>
  </r>
  <r>
    <s v="Marianna"/>
    <s v="CAVERNS ROAD (11)"/>
    <x v="8"/>
    <x v="932"/>
    <n v="3"/>
    <x v="12"/>
    <x v="0"/>
    <d v="2018-10-28T11:35:07"/>
    <d v="2018-10-21T07:32:52"/>
    <x v="2"/>
    <x v="9"/>
    <n v="619334.99999991618"/>
    <n v="10322.249999998603"/>
    <n v="30966.749999995809"/>
    <n v="1"/>
    <s v="D528827_B"/>
    <s v="Closed"/>
    <x v="0"/>
  </r>
  <r>
    <s v="Marianna"/>
    <s v="CAVERNS ROAD (11)"/>
    <x v="8"/>
    <x v="2590"/>
    <n v="3"/>
    <x v="12"/>
    <x v="0"/>
    <d v="2018-10-28T11:34:50"/>
    <d v="2018-10-21T07:33:27"/>
    <x v="2"/>
    <x v="9"/>
    <n v="619282.99999970477"/>
    <n v="10321.383333328413"/>
    <n v="30964.149999985239"/>
    <n v="1"/>
    <s v="D528828_B"/>
    <s v="Closed"/>
    <x v="0"/>
  </r>
  <r>
    <s v="Marianna"/>
    <s v="CAVERNS ROAD (11)"/>
    <x v="8"/>
    <x v="74"/>
    <n v="306"/>
    <x v="12"/>
    <x v="0"/>
    <d v="2018-10-22T09:34:15"/>
    <d v="2018-10-21T07:41:47"/>
    <x v="2"/>
    <x v="9"/>
    <n v="93148.000000161119"/>
    <n v="1552.466666669352"/>
    <n v="475054.80000082171"/>
    <n v="1"/>
    <s v="D526468"/>
    <s v="Closed"/>
    <x v="0"/>
  </r>
  <r>
    <s v="Marianna"/>
    <s v="CAVERNS ROAD (11)"/>
    <x v="26"/>
    <x v="3047"/>
    <n v="6"/>
    <x v="12"/>
    <x v="0"/>
    <d v="2018-10-28T19:46:37"/>
    <d v="2018-10-21T07:45:20"/>
    <x v="2"/>
    <x v="9"/>
    <n v="648076.99999976903"/>
    <n v="10801.283333329484"/>
    <n v="64807.699999976903"/>
    <n v="1"/>
    <s v="D527016_B"/>
    <s v="Closed"/>
    <x v="0"/>
  </r>
  <r>
    <s v="Marianna"/>
    <s v="CAVERNS ROAD (11)"/>
    <x v="26"/>
    <x v="3045"/>
    <n v="1"/>
    <x v="12"/>
    <x v="0"/>
    <d v="2018-10-28T19:48:08"/>
    <d v="2018-10-21T07:45:20"/>
    <x v="2"/>
    <x v="9"/>
    <n v="648167.99999966752"/>
    <n v="10802.799999994459"/>
    <n v="10802.799999994459"/>
    <n v="1"/>
    <s v="D527012_B"/>
    <s v="Closed"/>
    <x v="0"/>
  </r>
  <r>
    <s v="Marianna"/>
    <s v="CAVERNS ROAD (11)"/>
    <x v="26"/>
    <x v="3044"/>
    <n v="3"/>
    <x v="12"/>
    <x v="0"/>
    <d v="2018-10-28T19:47:06"/>
    <d v="2018-10-21T07:45:20"/>
    <x v="2"/>
    <x v="9"/>
    <n v="648105.99999963306"/>
    <n v="10801.766666660551"/>
    <n v="32405.299999981653"/>
    <n v="1"/>
    <s v="D527011_B"/>
    <s v="Closed"/>
    <x v="0"/>
  </r>
  <r>
    <s v="Marianna"/>
    <s v="CAVERNS ROAD (11)"/>
    <x v="26"/>
    <x v="784"/>
    <n v="3"/>
    <x v="12"/>
    <x v="0"/>
    <d v="2018-10-28T19:47:22"/>
    <d v="2018-10-21T07:45:20"/>
    <x v="2"/>
    <x v="9"/>
    <n v="648122.00000023004"/>
    <n v="10802.033333337167"/>
    <n v="32406.100000011502"/>
    <n v="1"/>
    <s v="D527009_B"/>
    <s v="Closed"/>
    <x v="0"/>
  </r>
  <r>
    <s v="Marianna"/>
    <s v="CAVERNS ROAD (11)"/>
    <x v="26"/>
    <x v="1539"/>
    <n v="3"/>
    <x v="12"/>
    <x v="0"/>
    <d v="2018-10-28T19:47:42"/>
    <d v="2018-10-21T07:45:20"/>
    <x v="2"/>
    <x v="9"/>
    <n v="648141.99999987613"/>
    <n v="10802.366666664602"/>
    <n v="32407.099999993807"/>
    <n v="1"/>
    <s v="D527008_B"/>
    <s v="Closed"/>
    <x v="0"/>
  </r>
  <r>
    <s v="Marianna"/>
    <s v="CAVERNS ROAD (11)"/>
    <x v="8"/>
    <x v="3402"/>
    <n v="4"/>
    <x v="12"/>
    <x v="0"/>
    <d v="2018-10-28T09:49:00"/>
    <d v="2018-10-21T07:50:21"/>
    <x v="2"/>
    <x v="9"/>
    <n v="611919.00000013411"/>
    <n v="10198.650000002235"/>
    <n v="40794.600000008941"/>
    <n v="1"/>
    <s v="D527509_B"/>
    <s v="Closed"/>
    <x v="0"/>
  </r>
  <r>
    <s v="Marianna"/>
    <s v="CAVERNS ROAD (11)"/>
    <x v="8"/>
    <x v="826"/>
    <n v="8"/>
    <x v="12"/>
    <x v="0"/>
    <d v="2018-10-28T09:45:12"/>
    <d v="2018-10-21T07:50:21"/>
    <x v="2"/>
    <x v="9"/>
    <n v="611691.00000027101"/>
    <n v="10194.850000004517"/>
    <n v="81558.800000036135"/>
    <n v="1"/>
    <s v="D527510_B"/>
    <s v="Closed"/>
    <x v="0"/>
  </r>
  <r>
    <s v="Marianna"/>
    <s v="MARIANNA (14)"/>
    <x v="5"/>
    <x v="3403"/>
    <n v="1"/>
    <x v="12"/>
    <x v="0"/>
    <d v="2018-10-23T18:50:36"/>
    <d v="2018-10-21T08:34:06"/>
    <x v="2"/>
    <x v="9"/>
    <n v="209789.99999987427"/>
    <n v="3496.4999999979045"/>
    <n v="3496.4999999979045"/>
    <n v="1"/>
    <s v="D528842"/>
    <s v="Closed"/>
    <x v="0"/>
  </r>
  <r>
    <s v="Marianna"/>
    <s v="BLOUNTSTOWN (18)"/>
    <x v="17"/>
    <x v="3404"/>
    <n v="3"/>
    <x v="12"/>
    <x v="0"/>
    <d v="2018-10-21T16:32:34"/>
    <d v="2018-10-21T13:45:00"/>
    <x v="2"/>
    <x v="9"/>
    <n v="10054.000000376254"/>
    <n v="167.56666667293757"/>
    <n v="502.70000001881272"/>
    <n v="1"/>
    <s v="D528880"/>
    <s v="Closed"/>
    <x v="0"/>
  </r>
  <r>
    <s v="Marianna"/>
    <s v="CHIPOLA (15)"/>
    <x v="4"/>
    <x v="208"/>
    <n v="1"/>
    <x v="12"/>
    <x v="0"/>
    <d v="2018-10-21T15:05:30"/>
    <d v="2018-10-21T14:33:00"/>
    <x v="2"/>
    <x v="9"/>
    <n v="1950.0000000698492"/>
    <n v="32.500000001164153"/>
    <n v="32.500000001164153"/>
    <n v="1"/>
    <s v="C528867"/>
    <s v="Closed"/>
    <x v="0"/>
  </r>
  <r>
    <s v="Marianna"/>
    <s v="CHIPOLA (15)"/>
    <x v="0"/>
    <x v="2798"/>
    <n v="2"/>
    <x v="12"/>
    <x v="0"/>
    <d v="2018-10-21T18:20:59"/>
    <d v="2018-10-21T14:52:13"/>
    <x v="2"/>
    <x v="9"/>
    <n v="12525.999999884516"/>
    <n v="208.76666666474193"/>
    <n v="417.53333332948387"/>
    <n v="1"/>
    <s v="D528871_A"/>
    <s v="Closed"/>
    <x v="0"/>
  </r>
  <r>
    <s v="Marianna"/>
    <s v="CHIPOLA (15)"/>
    <x v="0"/>
    <x v="2874"/>
    <n v="4"/>
    <x v="12"/>
    <x v="0"/>
    <d v="2018-10-21T18:20:37"/>
    <d v="2018-10-21T14:52:28"/>
    <x v="2"/>
    <x v="9"/>
    <n v="12489.000000036322"/>
    <n v="208.15000000060536"/>
    <n v="832.60000000242144"/>
    <n v="1"/>
    <s v="D528872_A"/>
    <s v="Closed"/>
    <x v="0"/>
  </r>
  <r>
    <s v="Marianna"/>
    <s v="BLOUNTSTOWN (18)"/>
    <x v="17"/>
    <x v="3405"/>
    <n v="1"/>
    <x v="12"/>
    <x v="0"/>
    <d v="2018-10-21T15:29:00"/>
    <d v="2018-10-21T14:56:00"/>
    <x v="2"/>
    <x v="9"/>
    <n v="1980.0000001676381"/>
    <n v="33.000000002793968"/>
    <n v="33.000000002793968"/>
    <n v="1"/>
    <s v="C528874"/>
    <s v="Closed"/>
    <x v="0"/>
  </r>
  <r>
    <s v="Marianna"/>
    <s v="MARIANNA (14)"/>
    <x v="5"/>
    <x v="3289"/>
    <n v="1"/>
    <x v="12"/>
    <x v="0"/>
    <d v="2018-10-24T11:21:14"/>
    <d v="2018-10-21T16:18:00"/>
    <x v="2"/>
    <x v="9"/>
    <n v="241393.999999878"/>
    <n v="4023.2333333312999"/>
    <n v="4023.2333333312999"/>
    <n v="1"/>
    <s v="D528878"/>
    <s v="Closed"/>
    <x v="0"/>
  </r>
  <r>
    <s v="Marianna"/>
    <s v="CHIPOLA (15)"/>
    <x v="0"/>
    <x v="2873"/>
    <n v="21"/>
    <x v="12"/>
    <x v="0"/>
    <d v="2018-10-21T18:21:25"/>
    <d v="2018-10-21T16:59:05"/>
    <x v="2"/>
    <x v="9"/>
    <n v="4939.9999999674037"/>
    <n v="82.333333332790062"/>
    <n v="1728.9999999885913"/>
    <n v="1"/>
    <s v="D528897_A"/>
    <s v="Closed"/>
    <x v="0"/>
  </r>
  <r>
    <s v="Marianna"/>
    <s v="MARIANNA (14)"/>
    <x v="5"/>
    <x v="3406"/>
    <n v="2"/>
    <x v="12"/>
    <x v="0"/>
    <d v="2018-11-07T17:07:48"/>
    <d v="2018-10-21T17:06:00"/>
    <x v="2"/>
    <x v="9"/>
    <n v="1468908.0000001006"/>
    <n v="24481.800000001676"/>
    <n v="48963.600000003353"/>
    <n v="1"/>
    <s v="D528906"/>
    <s v="Closed"/>
    <x v="0"/>
  </r>
  <r>
    <s v="Marianna"/>
    <s v="BLOUNTSTOWN (18)"/>
    <x v="17"/>
    <x v="3407"/>
    <n v="1"/>
    <x v="12"/>
    <x v="0"/>
    <d v="2018-10-21T19:01:18"/>
    <d v="2018-10-21T17:07:00"/>
    <x v="2"/>
    <x v="9"/>
    <n v="6858.0000001005828"/>
    <n v="114.30000000167638"/>
    <n v="114.30000000167638"/>
    <n v="1"/>
    <s v="C528912"/>
    <s v="Closed"/>
    <x v="0"/>
  </r>
  <r>
    <s v="Fernandina Beach"/>
    <s v="STEPDOWN (22)"/>
    <x v="14"/>
    <x v="3408"/>
    <n v="84"/>
    <x v="4"/>
    <x v="0"/>
    <d v="2018-10-21T18:23:46"/>
    <d v="2018-10-21T17:39:00"/>
    <x v="2"/>
    <x v="9"/>
    <n v="2685.9999998705462"/>
    <n v="44.766666664509103"/>
    <n v="3760.3999998187646"/>
    <n v="1"/>
    <s v="D528966"/>
    <s v="Closed"/>
    <x v="0"/>
  </r>
  <r>
    <s v="Marianna"/>
    <s v="BLOUNTSTOWN (18)"/>
    <x v="17"/>
    <x v="3252"/>
    <n v="52"/>
    <x v="12"/>
    <x v="0"/>
    <d v="2018-10-21T18:55:39"/>
    <d v="2018-10-21T18:25:25"/>
    <x v="2"/>
    <x v="9"/>
    <n v="1813.9999997103587"/>
    <n v="30.233333328505978"/>
    <n v="1572.1333330823109"/>
    <n v="1"/>
    <s v="D528927_A"/>
    <s v="Closed"/>
    <x v="0"/>
  </r>
  <r>
    <s v="Marianna"/>
    <s v="MARIANNA (14)"/>
    <x v="5"/>
    <x v="2962"/>
    <n v="1"/>
    <x v="12"/>
    <x v="0"/>
    <d v="2018-11-10T11:40:28"/>
    <d v="2018-10-21T18:39:40"/>
    <x v="2"/>
    <x v="9"/>
    <n v="1702848.0000001146"/>
    <n v="28380.800000001909"/>
    <n v="28380.800000001909"/>
    <n v="1"/>
    <s v="D528933_B"/>
    <s v="Closed"/>
    <x v="0"/>
  </r>
  <r>
    <s v="Marianna"/>
    <s v="MARIANNA (14)"/>
    <x v="5"/>
    <x v="3409"/>
    <n v="1"/>
    <x v="12"/>
    <x v="0"/>
    <d v="2018-11-10T07:53:58"/>
    <d v="2018-10-21T19:03:00"/>
    <x v="2"/>
    <x v="9"/>
    <n v="1687858.0000000773"/>
    <n v="28130.966666667955"/>
    <n v="28130.966666667955"/>
    <n v="1"/>
    <s v="D528941"/>
    <s v="Closed"/>
    <x v="0"/>
  </r>
  <r>
    <s v="Marianna"/>
    <s v="MARIANNA (14)"/>
    <x v="5"/>
    <x v="3410"/>
    <n v="1"/>
    <x v="12"/>
    <x v="0"/>
    <d v="2018-11-06T16:15:42"/>
    <d v="2018-10-21T19:44:16"/>
    <x v="2"/>
    <x v="9"/>
    <n v="1369885.9999997774"/>
    <n v="22831.433333329624"/>
    <n v="22831.433333329624"/>
    <n v="1"/>
    <s v="D528918"/>
    <s v="Closed"/>
    <x v="0"/>
  </r>
  <r>
    <s v="Marianna"/>
    <s v="MARIANNA (14)"/>
    <x v="15"/>
    <x v="2612"/>
    <n v="1"/>
    <x v="12"/>
    <x v="0"/>
    <d v="2018-10-28T20:01:48"/>
    <d v="2018-10-21T20:54:14"/>
    <x v="2"/>
    <x v="9"/>
    <n v="601654.00000009686"/>
    <n v="10027.566666668281"/>
    <n v="10027.566666668281"/>
    <n v="1"/>
    <s v="D527706_B"/>
    <s v="Closed"/>
    <x v="0"/>
  </r>
  <r>
    <s v="Marianna"/>
    <s v="MARIANNA (14)"/>
    <x v="15"/>
    <x v="583"/>
    <n v="37"/>
    <x v="12"/>
    <x v="0"/>
    <d v="2018-10-23T20:35:08"/>
    <d v="2018-10-21T20:54:14"/>
    <x v="2"/>
    <x v="9"/>
    <n v="171653.99999991059"/>
    <n v="2860.8999999985099"/>
    <n v="105853.29999994487"/>
    <n v="1"/>
    <s v="D527332_B"/>
    <s v="Closed"/>
    <x v="0"/>
  </r>
  <r>
    <s v="Marianna"/>
    <s v="MARIANNA (14)"/>
    <x v="15"/>
    <x v="2614"/>
    <n v="2"/>
    <x v="12"/>
    <x v="0"/>
    <d v="2018-10-28T20:02:05"/>
    <d v="2018-10-21T20:54:14"/>
    <x v="2"/>
    <x v="9"/>
    <n v="601670.99999967031"/>
    <n v="10027.849999994505"/>
    <n v="20055.69999998901"/>
    <n v="1"/>
    <s v="D527707_B"/>
    <s v="Closed"/>
    <x v="0"/>
  </r>
  <r>
    <s v="Marianna"/>
    <s v="MARIANNA (14)"/>
    <x v="15"/>
    <x v="2613"/>
    <n v="1"/>
    <x v="12"/>
    <x v="0"/>
    <d v="2018-10-28T20:02:22"/>
    <d v="2018-10-21T20:54:14"/>
    <x v="2"/>
    <x v="9"/>
    <n v="601687.99999987241"/>
    <n v="10028.133333331207"/>
    <n v="10028.133333331207"/>
    <n v="1"/>
    <s v="D527708_B"/>
    <s v="Closed"/>
    <x v="0"/>
  </r>
  <r>
    <s v="Marianna"/>
    <s v="MARIANNA (14)"/>
    <x v="15"/>
    <x v="2611"/>
    <n v="2"/>
    <x v="12"/>
    <x v="0"/>
    <d v="2018-10-28T20:01:31"/>
    <d v="2018-10-21T20:54:14"/>
    <x v="2"/>
    <x v="9"/>
    <n v="601636.99999989476"/>
    <n v="10027.283333331579"/>
    <n v="20054.566666663159"/>
    <n v="1"/>
    <s v="D527705_B"/>
    <s v="Closed"/>
    <x v="0"/>
  </r>
  <r>
    <s v="Marianna"/>
    <s v="MARIANNA (14)"/>
    <x v="10"/>
    <x v="3411"/>
    <n v="3"/>
    <x v="12"/>
    <x v="0"/>
    <d v="2018-10-25T18:50:07"/>
    <d v="2018-10-21T21:11:10"/>
    <x v="2"/>
    <x v="9"/>
    <n v="337137.00000001118"/>
    <n v="5618.9500000001863"/>
    <n v="16856.850000000559"/>
    <n v="1"/>
    <s v="D528953"/>
    <s v="Closed"/>
    <x v="0"/>
  </r>
  <r>
    <s v="Marianna"/>
    <s v="MARIANNA (14)"/>
    <x v="10"/>
    <x v="704"/>
    <n v="7"/>
    <x v="12"/>
    <x v="0"/>
    <d v="2018-10-28T19:38:51"/>
    <d v="2018-10-21T21:24:36"/>
    <x v="2"/>
    <x v="9"/>
    <n v="598455.00000037719"/>
    <n v="9974.2500000062864"/>
    <n v="69819.750000044005"/>
    <n v="1"/>
    <s v="D528955"/>
    <s v="Closed"/>
    <x v="0"/>
  </r>
  <r>
    <s v="Marianna"/>
    <s v="MARIANNA (14)"/>
    <x v="10"/>
    <x v="831"/>
    <n v="41"/>
    <x v="12"/>
    <x v="0"/>
    <d v="2018-10-25T18:52:40"/>
    <d v="2018-10-21T21:26:16"/>
    <x v="2"/>
    <x v="9"/>
    <n v="336384.00000000838"/>
    <n v="5606.4000000001397"/>
    <n v="229862.40000000573"/>
    <n v="1"/>
    <s v="D528957"/>
    <s v="Closed"/>
    <x v="0"/>
  </r>
  <r>
    <s v="Marianna"/>
    <s v="CHIPOLA (15)"/>
    <x v="1"/>
    <x v="3412"/>
    <n v="4"/>
    <x v="12"/>
    <x v="0"/>
    <d v="2018-10-27T18:15:33"/>
    <d v="2018-10-22T08:29:17"/>
    <x v="2"/>
    <x v="9"/>
    <n v="467176.00000016391"/>
    <n v="7786.2666666693985"/>
    <n v="31145.066666677594"/>
    <n v="1"/>
    <s v="D528969"/>
    <s v="Closed"/>
    <x v="0"/>
  </r>
  <r>
    <s v="Marianna"/>
    <s v="CHIPOLA (15)"/>
    <x v="1"/>
    <x v="3413"/>
    <n v="60"/>
    <x v="12"/>
    <x v="0"/>
    <d v="2018-10-25T13:51:34"/>
    <d v="2018-10-22T08:32:10"/>
    <x v="2"/>
    <x v="9"/>
    <n v="278364.00000010617"/>
    <n v="4639.4000000017695"/>
    <n v="278364.00000010617"/>
    <n v="1"/>
    <s v="D528970"/>
    <s v="Closed"/>
    <x v="0"/>
  </r>
  <r>
    <s v="Marianna"/>
    <s v="BLOUNTSTOWN (18)"/>
    <x v="17"/>
    <x v="3414"/>
    <n v="1"/>
    <x v="12"/>
    <x v="0"/>
    <d v="2018-10-22T17:28:28"/>
    <d v="2018-10-22T09:01:00"/>
    <x v="2"/>
    <x v="9"/>
    <n v="30448.00000009127"/>
    <n v="507.46666666818783"/>
    <n v="507.46666666818783"/>
    <n v="1"/>
    <s v="D528974"/>
    <s v="Closed"/>
    <x v="0"/>
  </r>
  <r>
    <s v="Marianna"/>
    <s v="BLOUNTSTOWN (18)"/>
    <x v="17"/>
    <x v="3415"/>
    <n v="1"/>
    <x v="12"/>
    <x v="0"/>
    <d v="2018-11-14T13:03:09"/>
    <d v="2018-10-22T09:04:00"/>
    <x v="2"/>
    <x v="9"/>
    <n v="2001548.9999998128"/>
    <n v="33359.14999999688"/>
    <n v="33359.14999999688"/>
    <n v="1"/>
    <s v="D528977"/>
    <s v="Closed"/>
    <x v="0"/>
  </r>
  <r>
    <s v="Marianna"/>
    <s v="CHIPOLA (15)"/>
    <x v="3"/>
    <x v="3416"/>
    <n v="4"/>
    <x v="12"/>
    <x v="0"/>
    <d v="2018-10-25T14:41:35"/>
    <d v="2018-10-22T09:15:00"/>
    <x v="2"/>
    <x v="9"/>
    <n v="278795.00000027474"/>
    <n v="4646.5833333379123"/>
    <n v="18586.333333351649"/>
    <n v="1"/>
    <s v="D529060"/>
    <s v="Closed"/>
    <x v="0"/>
  </r>
  <r>
    <s v="Marianna"/>
    <s v="MARIANNA (14)"/>
    <x v="5"/>
    <x v="3417"/>
    <n v="1"/>
    <x v="12"/>
    <x v="0"/>
    <d v="2018-11-10T09:53:22"/>
    <d v="2018-10-22T09:20:00"/>
    <x v="2"/>
    <x v="9"/>
    <n v="1643601.9999996526"/>
    <n v="27393.366666660877"/>
    <n v="27393.366666660877"/>
    <n v="1"/>
    <s v="D529124"/>
    <s v="Closed"/>
    <x v="0"/>
  </r>
  <r>
    <s v="Marianna"/>
    <s v="CAVERNS ROAD (11)"/>
    <x v="8"/>
    <x v="3418"/>
    <n v="24"/>
    <x v="12"/>
    <x v="0"/>
    <d v="2018-10-28T09:50:43"/>
    <d v="2018-10-22T09:35:49"/>
    <x v="2"/>
    <x v="9"/>
    <n v="519293.99999964517"/>
    <n v="8654.8999999940861"/>
    <n v="207717.59999985807"/>
    <n v="1"/>
    <s v="D528996_B"/>
    <s v="Closed"/>
    <x v="0"/>
  </r>
  <r>
    <s v="Marianna"/>
    <s v="CAVERNS ROAD (11)"/>
    <x v="8"/>
    <x v="651"/>
    <n v="28"/>
    <x v="12"/>
    <x v="0"/>
    <d v="2018-10-28T09:24:25"/>
    <d v="2018-10-22T09:37:01"/>
    <x v="2"/>
    <x v="9"/>
    <n v="517643.99999992456"/>
    <n v="8627.3999999987427"/>
    <n v="241567.1999999648"/>
    <n v="1"/>
    <s v="D528998"/>
    <s v="Closed"/>
    <x v="0"/>
  </r>
  <r>
    <s v="Marianna"/>
    <s v="CAVERNS ROAD (11)"/>
    <x v="8"/>
    <x v="3419"/>
    <n v="16"/>
    <x v="12"/>
    <x v="0"/>
    <d v="2018-10-28T09:23:47"/>
    <d v="2018-10-22T09:37:25"/>
    <x v="2"/>
    <x v="9"/>
    <n v="517581.9999998901"/>
    <n v="8626.3666666648351"/>
    <n v="138021.86666663736"/>
    <n v="1"/>
    <s v="D528999"/>
    <s v="Closed"/>
    <x v="0"/>
  </r>
  <r>
    <s v="Marianna"/>
    <s v="CAVERNS ROAD (11)"/>
    <x v="8"/>
    <x v="2272"/>
    <n v="12"/>
    <x v="12"/>
    <x v="0"/>
    <d v="2018-10-28T09:42:04"/>
    <d v="2018-10-22T09:37:53"/>
    <x v="2"/>
    <x v="9"/>
    <n v="518650.99999958184"/>
    <n v="8644.1833333263639"/>
    <n v="103730.19999991637"/>
    <n v="1"/>
    <s v="D529000"/>
    <s v="Closed"/>
    <x v="0"/>
  </r>
  <r>
    <s v="Marianna"/>
    <s v="CAVERNS ROAD (11)"/>
    <x v="8"/>
    <x v="8"/>
    <n v="12"/>
    <x v="12"/>
    <x v="0"/>
    <d v="2018-10-28T09:38:39"/>
    <d v="2018-10-22T09:38:13"/>
    <x v="2"/>
    <x v="9"/>
    <n v="518426.00000042003"/>
    <n v="8640.4333333403338"/>
    <n v="103685.20000008401"/>
    <n v="1"/>
    <s v="D529001"/>
    <s v="Closed"/>
    <x v="0"/>
  </r>
  <r>
    <s v="Marianna"/>
    <s v="CAVERNS ROAD (11)"/>
    <x v="8"/>
    <x v="3420"/>
    <n v="1"/>
    <x v="12"/>
    <x v="0"/>
    <d v="2018-10-28T21:39:44"/>
    <d v="2018-10-22T09:38:28"/>
    <x v="2"/>
    <x v="9"/>
    <n v="561676.00000016391"/>
    <n v="9361.2666666693985"/>
    <n v="9361.2666666693985"/>
    <n v="1"/>
    <s v="D529002"/>
    <s v="Closed"/>
    <x v="0"/>
  </r>
  <r>
    <s v="Marianna"/>
    <s v="CAVERNS ROAD (11)"/>
    <x v="8"/>
    <x v="3421"/>
    <n v="2"/>
    <x v="12"/>
    <x v="0"/>
    <d v="2018-10-28T21:40:02"/>
    <d v="2018-10-22T09:38:50"/>
    <x v="2"/>
    <x v="9"/>
    <n v="561671.99999985751"/>
    <n v="9361.1999999976251"/>
    <n v="18722.39999999525"/>
    <n v="1"/>
    <s v="D529003"/>
    <s v="Closed"/>
    <x v="0"/>
  </r>
  <r>
    <s v="Marianna"/>
    <s v="CAVERNS ROAD (11)"/>
    <x v="8"/>
    <x v="250"/>
    <n v="18"/>
    <x v="12"/>
    <x v="0"/>
    <d v="2018-10-28T09:41:26"/>
    <d v="2018-10-22T09:39:08"/>
    <x v="2"/>
    <x v="9"/>
    <n v="518538.00000019837"/>
    <n v="8642.3000000033062"/>
    <n v="155561.40000005951"/>
    <n v="1"/>
    <s v="D529004"/>
    <s v="Closed"/>
    <x v="0"/>
  </r>
  <r>
    <s v="Marianna"/>
    <s v="CAVERNS ROAD (11)"/>
    <x v="8"/>
    <x v="1255"/>
    <n v="3"/>
    <x v="12"/>
    <x v="0"/>
    <d v="2018-10-28T09:42:47"/>
    <d v="2018-10-22T09:39:54"/>
    <x v="2"/>
    <x v="9"/>
    <n v="518572.99999957904"/>
    <n v="8642.8833333263174"/>
    <n v="25928.649999978952"/>
    <n v="1"/>
    <s v="D529005"/>
    <s v="Closed"/>
    <x v="0"/>
  </r>
  <r>
    <s v="Marianna"/>
    <s v="CAVERNS ROAD (11)"/>
    <x v="8"/>
    <x v="3422"/>
    <n v="3"/>
    <x v="12"/>
    <x v="0"/>
    <d v="2018-10-28T09:43:53"/>
    <d v="2018-10-22T09:40:14"/>
    <x v="2"/>
    <x v="9"/>
    <n v="518619.00000027381"/>
    <n v="8643.6500000045635"/>
    <n v="25930.95000001369"/>
    <n v="1"/>
    <s v="D529006"/>
    <s v="Closed"/>
    <x v="0"/>
  </r>
  <r>
    <s v="Marianna"/>
    <s v="CAVERNS ROAD (11)"/>
    <x v="8"/>
    <x v="298"/>
    <n v="7"/>
    <x v="12"/>
    <x v="0"/>
    <d v="2018-10-28T09:25:19"/>
    <d v="2018-10-22T09:40:31"/>
    <x v="2"/>
    <x v="9"/>
    <n v="517487.99999991897"/>
    <n v="8624.7999999986496"/>
    <n v="60373.599999990547"/>
    <n v="1"/>
    <s v="D529007"/>
    <s v="Closed"/>
    <x v="0"/>
  </r>
  <r>
    <s v="Marianna"/>
    <s v="CAVERNS ROAD (11)"/>
    <x v="8"/>
    <x v="3423"/>
    <n v="1"/>
    <x v="12"/>
    <x v="0"/>
    <d v="2018-10-28T09:40:49"/>
    <d v="2018-10-22T09:40:47"/>
    <x v="2"/>
    <x v="9"/>
    <n v="518401.99999983888"/>
    <n v="8640.033333330648"/>
    <n v="8640.033333330648"/>
    <n v="1"/>
    <s v="D529008"/>
    <s v="Closed"/>
    <x v="0"/>
  </r>
  <r>
    <s v="Marianna"/>
    <s v="CAVERNS ROAD (11)"/>
    <x v="8"/>
    <x v="1323"/>
    <n v="10"/>
    <x v="12"/>
    <x v="0"/>
    <d v="2018-10-28T09:43:36"/>
    <d v="2018-10-22T09:41:17"/>
    <x v="2"/>
    <x v="9"/>
    <n v="518538.99999980349"/>
    <n v="8642.3166666633915"/>
    <n v="86423.166666633915"/>
    <n v="1"/>
    <s v="D529009"/>
    <s v="Closed"/>
    <x v="0"/>
  </r>
  <r>
    <s v="Marianna"/>
    <s v="CAVERNS ROAD (11)"/>
    <x v="8"/>
    <x v="3424"/>
    <n v="9"/>
    <x v="12"/>
    <x v="0"/>
    <d v="2018-10-28T09:52:08"/>
    <d v="2018-10-22T09:41:38"/>
    <x v="2"/>
    <x v="9"/>
    <n v="519030.00000016764"/>
    <n v="8650.500000002794"/>
    <n v="77854.500000025146"/>
    <n v="1"/>
    <s v="D529010"/>
    <s v="Closed"/>
    <x v="0"/>
  </r>
  <r>
    <s v="Marianna"/>
    <s v="CAVERNS ROAD (11)"/>
    <x v="8"/>
    <x v="3425"/>
    <n v="2"/>
    <x v="12"/>
    <x v="0"/>
    <d v="2018-10-28T09:52:40"/>
    <d v="2018-10-22T09:41:55"/>
    <x v="2"/>
    <x v="9"/>
    <n v="519044.99999990221"/>
    <n v="8650.7499999983702"/>
    <n v="17301.49999999674"/>
    <n v="1"/>
    <s v="D529011"/>
    <s v="Closed"/>
    <x v="0"/>
  </r>
  <r>
    <s v="Marianna"/>
    <s v="CAVERNS ROAD (11)"/>
    <x v="8"/>
    <x v="2129"/>
    <n v="44"/>
    <x v="12"/>
    <x v="0"/>
    <d v="2018-10-25T10:55:06"/>
    <d v="2018-10-22T09:42:15"/>
    <x v="2"/>
    <x v="9"/>
    <n v="263571.00000022911"/>
    <n v="4392.8500000038184"/>
    <n v="193285.40000016801"/>
    <n v="1"/>
    <s v="D529012"/>
    <s v="Closed"/>
    <x v="0"/>
  </r>
  <r>
    <s v="Marianna"/>
    <s v="CAVERNS ROAD (11)"/>
    <x v="8"/>
    <x v="669"/>
    <n v="1"/>
    <x v="12"/>
    <x v="0"/>
    <d v="2018-10-28T09:40:17"/>
    <d v="2018-10-22T09:42:52"/>
    <x v="2"/>
    <x v="9"/>
    <n v="518244.99999959953"/>
    <n v="8637.4166666599922"/>
    <n v="8637.4166666599922"/>
    <n v="1"/>
    <s v="D529013"/>
    <s v="Closed"/>
    <x v="0"/>
  </r>
  <r>
    <s v="Marianna"/>
    <s v="MARIANNA (14)"/>
    <x v="5"/>
    <x v="3426"/>
    <n v="1"/>
    <x v="12"/>
    <x v="0"/>
    <d v="2018-10-30T12:55:51"/>
    <d v="2018-10-22T10:02:18"/>
    <x v="2"/>
    <x v="9"/>
    <n v="701613.00000005867"/>
    <n v="11693.550000000978"/>
    <n v="11693.550000000978"/>
    <n v="1"/>
    <s v="D529027"/>
    <s v="Closed"/>
    <x v="0"/>
  </r>
  <r>
    <s v="Marianna"/>
    <s v="CHIPOLA (15)"/>
    <x v="3"/>
    <x v="2322"/>
    <n v="8"/>
    <x v="12"/>
    <x v="0"/>
    <d v="2018-10-30T12:42:58"/>
    <d v="2018-10-22T10:25:46"/>
    <x v="2"/>
    <x v="9"/>
    <n v="699432.00000005309"/>
    <n v="11657.200000000885"/>
    <n v="93257.600000007078"/>
    <n v="1"/>
    <s v="D529041"/>
    <s v="Closed"/>
    <x v="0"/>
  </r>
  <r>
    <s v="Marianna"/>
    <s v="CHIPOLA (15)"/>
    <x v="4"/>
    <x v="3427"/>
    <n v="1"/>
    <x v="12"/>
    <x v="0"/>
    <d v="2018-10-22T22:55:00"/>
    <d v="2018-10-22T10:26:00"/>
    <x v="2"/>
    <x v="9"/>
    <n v="44940.00000001397"/>
    <n v="749.00000000023283"/>
    <n v="749.00000000023283"/>
    <n v="1"/>
    <s v="C529048"/>
    <s v="Closed"/>
    <x v="0"/>
  </r>
  <r>
    <s v="Marianna"/>
    <s v="CHIPOLA (15)"/>
    <x v="3"/>
    <x v="737"/>
    <n v="15"/>
    <x v="12"/>
    <x v="0"/>
    <d v="2018-10-30T12:43:59"/>
    <d v="2018-10-22T10:26:09"/>
    <x v="2"/>
    <x v="9"/>
    <n v="699470.00000013504"/>
    <n v="11657.833333335584"/>
    <n v="174867.50000003376"/>
    <n v="1"/>
    <s v="D529043"/>
    <s v="Closed"/>
    <x v="0"/>
  </r>
  <r>
    <s v="Marianna"/>
    <s v="CHIPOLA (15)"/>
    <x v="3"/>
    <x v="1943"/>
    <n v="18"/>
    <x v="12"/>
    <x v="0"/>
    <d v="2018-10-30T12:47:47"/>
    <d v="2018-10-22T10:26:42"/>
    <x v="2"/>
    <x v="9"/>
    <n v="699664.99999982771"/>
    <n v="11661.083333330462"/>
    <n v="209899.49999994831"/>
    <n v="1"/>
    <s v="D529044"/>
    <s v="Closed"/>
    <x v="0"/>
  </r>
  <r>
    <s v="Marianna"/>
    <s v="CHIPOLA (15)"/>
    <x v="3"/>
    <x v="921"/>
    <n v="16"/>
    <x v="12"/>
    <x v="0"/>
    <d v="2018-10-31T09:25:33"/>
    <d v="2018-10-22T10:27:29"/>
    <x v="2"/>
    <x v="9"/>
    <n v="773884.0000001248"/>
    <n v="12898.066666668747"/>
    <n v="206369.06666669995"/>
    <n v="1"/>
    <s v="D529046"/>
    <s v="Closed"/>
    <x v="0"/>
  </r>
  <r>
    <s v="Marianna"/>
    <s v="CHIPOLA (15)"/>
    <x v="3"/>
    <x v="1021"/>
    <n v="1"/>
    <x v="12"/>
    <x v="0"/>
    <d v="2018-10-31T09:29:05"/>
    <d v="2018-10-22T10:28:26"/>
    <x v="2"/>
    <x v="9"/>
    <n v="774038.99999989662"/>
    <n v="12900.649999998277"/>
    <n v="12900.649999998277"/>
    <n v="1"/>
    <s v="D529049"/>
    <s v="Closed"/>
    <x v="0"/>
  </r>
  <r>
    <s v="Marianna"/>
    <s v="CHIPOLA (15)"/>
    <x v="3"/>
    <x v="2378"/>
    <n v="11"/>
    <x v="12"/>
    <x v="0"/>
    <d v="2018-10-25T14:52:26"/>
    <d v="2018-10-22T10:30:51"/>
    <x v="2"/>
    <x v="9"/>
    <n v="274895.00000013504"/>
    <n v="4581.583333335584"/>
    <n v="50397.416666691424"/>
    <n v="1"/>
    <s v="D528607"/>
    <s v="Closed"/>
    <x v="0"/>
  </r>
  <r>
    <s v="Marianna"/>
    <s v="CHIPOLA (15)"/>
    <x v="3"/>
    <x v="2311"/>
    <n v="15"/>
    <x v="12"/>
    <x v="0"/>
    <d v="2018-10-25T01:46:52"/>
    <d v="2018-10-22T10:30:51"/>
    <x v="2"/>
    <x v="9"/>
    <n v="227761.00000021979"/>
    <n v="3796.0166666703299"/>
    <n v="56940.250000054948"/>
    <n v="1"/>
    <s v="D528606"/>
    <s v="Closed"/>
    <x v="0"/>
  </r>
  <r>
    <s v="Marianna"/>
    <s v="CHIPOLA (15)"/>
    <x v="3"/>
    <x v="3428"/>
    <n v="12"/>
    <x v="12"/>
    <x v="0"/>
    <d v="2018-10-29T18:44:50"/>
    <d v="2018-10-22T10:30:51"/>
    <x v="2"/>
    <x v="9"/>
    <n v="634439.0000001993"/>
    <n v="10573.983333336655"/>
    <n v="126887.80000003986"/>
    <n v="1"/>
    <s v="D529050"/>
    <s v="Closed"/>
    <x v="0"/>
  </r>
  <r>
    <s v="Marianna"/>
    <s v="CHIPOLA (15)"/>
    <x v="3"/>
    <x v="3429"/>
    <n v="4"/>
    <x v="12"/>
    <x v="0"/>
    <d v="2018-11-08T14:58:00"/>
    <d v="2018-10-22T10:30:51"/>
    <x v="2"/>
    <x v="9"/>
    <n v="1484829.0000002598"/>
    <n v="24747.150000004331"/>
    <n v="98988.600000017323"/>
    <n v="1"/>
    <s v="D528605"/>
    <s v="Closed"/>
    <x v="0"/>
  </r>
  <r>
    <s v="Fernandina Beach"/>
    <s v="JL TERRY (23)"/>
    <x v="13"/>
    <x v="1753"/>
    <n v="6"/>
    <x v="5"/>
    <x v="0"/>
    <d v="2018-10-22T12:54:41"/>
    <d v="2018-10-22T12:16:00"/>
    <x v="2"/>
    <x v="9"/>
    <n v="2321.0000000428408"/>
    <n v="38.683333334047347"/>
    <n v="232.10000000428408"/>
    <n v="1"/>
    <s v="D529092"/>
    <s v="Closed"/>
    <x v="0"/>
  </r>
  <r>
    <s v="Marianna"/>
    <s v="MARIANNA (14)"/>
    <x v="10"/>
    <x v="3430"/>
    <n v="1"/>
    <x v="12"/>
    <x v="0"/>
    <d v="2018-11-02T19:27:00"/>
    <d v="2018-10-22T12:20:00"/>
    <x v="2"/>
    <x v="9"/>
    <n v="976019.99999990221"/>
    <n v="16266.99999999837"/>
    <n v="16266.99999999837"/>
    <n v="1"/>
    <s v="C529086"/>
    <s v="Closed"/>
    <x v="0"/>
  </r>
  <r>
    <s v="Marianna"/>
    <s v="MARIANNA (14)"/>
    <x v="15"/>
    <x v="3431"/>
    <n v="1"/>
    <x v="12"/>
    <x v="0"/>
    <d v="2018-10-28T20:18:49"/>
    <d v="2018-10-22T13:08:00"/>
    <x v="2"/>
    <x v="9"/>
    <n v="544248.99999999907"/>
    <n v="9070.8166666666511"/>
    <n v="9070.8166666666511"/>
    <n v="1"/>
    <s v="D529127"/>
    <s v="Closed"/>
    <x v="0"/>
  </r>
  <r>
    <s v="Marianna"/>
    <s v="MARIANNA (14)"/>
    <x v="15"/>
    <x v="3432"/>
    <n v="1"/>
    <x v="12"/>
    <x v="0"/>
    <d v="2018-10-28T20:17:36"/>
    <d v="2018-10-22T13:09:00"/>
    <x v="2"/>
    <x v="9"/>
    <n v="544115.99999971222"/>
    <n v="9068.5999999952037"/>
    <n v="9068.5999999952037"/>
    <n v="1"/>
    <s v="D529131"/>
    <s v="Closed"/>
    <x v="0"/>
  </r>
  <r>
    <s v="Marianna"/>
    <s v="BLOUNTSTOWN (18)"/>
    <x v="17"/>
    <x v="1366"/>
    <n v="23"/>
    <x v="12"/>
    <x v="0"/>
    <d v="2018-10-22T15:48:52"/>
    <d v="2018-10-22T14:19:00"/>
    <x v="2"/>
    <x v="9"/>
    <n v="5392.0000000158325"/>
    <n v="89.866666666930541"/>
    <n v="2066.9333333394025"/>
    <n v="1"/>
    <s v="D529147"/>
    <s v="Closed"/>
    <x v="0"/>
  </r>
  <r>
    <s v="Marianna"/>
    <s v="BLOUNTSTOWN (18)"/>
    <x v="17"/>
    <x v="1139"/>
    <n v="72"/>
    <x v="12"/>
    <x v="0"/>
    <d v="2018-10-22T18:13:03"/>
    <d v="2018-10-22T16:18:29"/>
    <x v="2"/>
    <x v="9"/>
    <n v="6874.0000000689179"/>
    <n v="114.5666666678153"/>
    <n v="8248.8000000827014"/>
    <n v="1"/>
    <s v="D529159_A"/>
    <s v="Closed"/>
    <x v="0"/>
  </r>
  <r>
    <s v="Marianna"/>
    <s v="BLOUNTSTOWN (18)"/>
    <x v="17"/>
    <x v="3433"/>
    <n v="1"/>
    <x v="12"/>
    <x v="0"/>
    <d v="2018-10-23T10:52:07"/>
    <d v="2018-10-22T16:35:00"/>
    <x v="2"/>
    <x v="9"/>
    <n v="65827.000000560656"/>
    <n v="1097.1166666760109"/>
    <n v="1097.1166666760109"/>
    <n v="1"/>
    <s v="D529164"/>
    <s v="Closed"/>
    <x v="0"/>
  </r>
  <r>
    <s v="Marianna"/>
    <s v="MARIANNA (14)"/>
    <x v="15"/>
    <x v="3434"/>
    <n v="2"/>
    <x v="12"/>
    <x v="0"/>
    <d v="2018-10-28T20:03:13"/>
    <d v="2018-10-22T16:43:00"/>
    <x v="2"/>
    <x v="9"/>
    <n v="530413.00000003539"/>
    <n v="8840.2166666672565"/>
    <n v="17680.433333334513"/>
    <n v="1"/>
    <s v="D529176"/>
    <s v="Closed"/>
    <x v="0"/>
  </r>
  <r>
    <s v="Marianna"/>
    <s v="ALTHA (12)"/>
    <x v="6"/>
    <x v="1180"/>
    <n v="201"/>
    <x v="12"/>
    <x v="0"/>
    <d v="2018-10-23T21:02:29"/>
    <d v="2018-10-22T18:19:31"/>
    <x v="2"/>
    <x v="9"/>
    <n v="96177.999999979511"/>
    <n v="1602.9666666663252"/>
    <n v="322196.29999993136"/>
    <n v="1"/>
    <s v="D526480"/>
    <s v="Closed"/>
    <x v="0"/>
  </r>
  <r>
    <s v="Marianna"/>
    <s v="MARIANNA (14)"/>
    <x v="15"/>
    <x v="3435"/>
    <n v="1"/>
    <x v="12"/>
    <x v="0"/>
    <d v="2018-11-14T12:43:49"/>
    <d v="2018-10-22T19:05:08"/>
    <x v="2"/>
    <x v="9"/>
    <n v="1964320.9999996237"/>
    <n v="32738.683333327062"/>
    <n v="32738.683333327062"/>
    <n v="1"/>
    <s v="D528240"/>
    <s v="Closed"/>
    <x v="0"/>
  </r>
  <r>
    <s v="Marianna"/>
    <s v="MARIANNA (14)"/>
    <x v="15"/>
    <x v="3436"/>
    <n v="1"/>
    <x v="12"/>
    <x v="0"/>
    <d v="2018-11-10T09:41:41"/>
    <d v="2018-10-22T19:06:00"/>
    <x v="2"/>
    <x v="9"/>
    <n v="1607741.0000002943"/>
    <n v="26795.683333338238"/>
    <n v="26795.683333338238"/>
    <n v="1"/>
    <s v="D529198"/>
    <s v="Closed"/>
    <x v="0"/>
  </r>
  <r>
    <s v="Marianna"/>
    <s v="CAVERNS ROAD (11)"/>
    <x v="9"/>
    <x v="3437"/>
    <n v="165"/>
    <x v="12"/>
    <x v="0"/>
    <d v="2018-10-29T19:55:22"/>
    <d v="2018-10-22T19:24:12"/>
    <x v="2"/>
    <x v="9"/>
    <n v="606670.00000022817"/>
    <n v="10111.16666667047"/>
    <n v="1668342.5000006275"/>
    <n v="1"/>
    <s v="D529203"/>
    <s v="Closed"/>
    <x v="0"/>
  </r>
  <r>
    <s v="Marianna"/>
    <s v="CAVERNS ROAD (11)"/>
    <x v="27"/>
    <x v="1207"/>
    <n v="44"/>
    <x v="12"/>
    <x v="0"/>
    <d v="2018-10-23T13:45:49"/>
    <d v="2018-10-22T19:26:00"/>
    <x v="2"/>
    <x v="9"/>
    <n v="65989.000000082888"/>
    <n v="1099.8166666680481"/>
    <n v="48391.933333394118"/>
    <n v="1"/>
    <s v="D529262"/>
    <s v="Closed"/>
    <x v="0"/>
  </r>
  <r>
    <s v="Marianna"/>
    <s v="CAVERNS ROAD (11)"/>
    <x v="9"/>
    <x v="691"/>
    <n v="678"/>
    <x v="12"/>
    <x v="0"/>
    <d v="2018-10-27T08:18:58"/>
    <d v="2018-10-22T19:26:36"/>
    <x v="2"/>
    <x v="9"/>
    <n v="391941.99999959674"/>
    <n v="6532.3666666599456"/>
    <n v="4428944.5999954436"/>
    <n v="1"/>
    <s v="D529205"/>
    <s v="Closed"/>
    <x v="0"/>
  </r>
  <r>
    <s v="Marianna"/>
    <s v="MARIANNA (14)"/>
    <x v="10"/>
    <x v="3438"/>
    <n v="2"/>
    <x v="12"/>
    <x v="0"/>
    <d v="2018-10-28T19:37:59"/>
    <d v="2018-10-23T07:54:06"/>
    <x v="2"/>
    <x v="9"/>
    <n v="474233.00000026356"/>
    <n v="7903.8833333377261"/>
    <n v="15807.766666675452"/>
    <n v="1"/>
    <s v="D529220"/>
    <s v="Closed"/>
    <x v="0"/>
  </r>
  <r>
    <s v="Marianna"/>
    <s v="MARIANNA (14)"/>
    <x v="10"/>
    <x v="3439"/>
    <n v="1"/>
    <x v="12"/>
    <x v="0"/>
    <d v="2018-10-28T19:38:16"/>
    <d v="2018-10-23T07:54:53"/>
    <x v="2"/>
    <x v="9"/>
    <n v="474203.00000016578"/>
    <n v="7903.3833333360963"/>
    <n v="7903.3833333360963"/>
    <n v="1"/>
    <s v="D529222"/>
    <s v="Closed"/>
    <x v="0"/>
  </r>
  <r>
    <s v="Marianna"/>
    <s v="MARIANNA (14)"/>
    <x v="10"/>
    <x v="3440"/>
    <n v="2"/>
    <x v="12"/>
    <x v="0"/>
    <d v="2018-10-26T21:41:49"/>
    <d v="2018-10-23T07:55:18"/>
    <x v="2"/>
    <x v="9"/>
    <n v="308790.99999968894"/>
    <n v="5146.5166666614823"/>
    <n v="10293.033333322965"/>
    <n v="1"/>
    <s v="D529223"/>
    <s v="Closed"/>
    <x v="0"/>
  </r>
  <r>
    <s v="Marianna"/>
    <s v="MARIANNA (14)"/>
    <x v="10"/>
    <x v="3441"/>
    <n v="2"/>
    <x v="12"/>
    <x v="0"/>
    <d v="2018-10-26T21:47:16"/>
    <d v="2018-10-23T07:56:42"/>
    <x v="2"/>
    <x v="9"/>
    <n v="309033.99999991525"/>
    <n v="5150.5666666652542"/>
    <n v="10301.133333330508"/>
    <n v="1"/>
    <s v="D529225"/>
    <s v="Closed"/>
    <x v="0"/>
  </r>
  <r>
    <s v="Marianna"/>
    <s v="MARIANNA (14)"/>
    <x v="10"/>
    <x v="3442"/>
    <n v="3"/>
    <x v="12"/>
    <x v="0"/>
    <d v="2018-10-26T21:42:41"/>
    <d v="2018-10-23T08:22:54"/>
    <x v="2"/>
    <x v="9"/>
    <n v="307187.00000003446"/>
    <n v="5119.7833333339076"/>
    <n v="15359.350000001723"/>
    <n v="1"/>
    <s v="D529255"/>
    <s v="Closed"/>
    <x v="0"/>
  </r>
  <r>
    <s v="Marianna"/>
    <s v="MARIANNA (14)"/>
    <x v="10"/>
    <x v="416"/>
    <n v="9"/>
    <x v="12"/>
    <x v="0"/>
    <d v="2018-10-25T18:51:40"/>
    <d v="2018-10-23T08:23:15"/>
    <x v="2"/>
    <x v="9"/>
    <n v="210504.99999979511"/>
    <n v="3508.4166666632518"/>
    <n v="31575.749999969266"/>
    <n v="1"/>
    <s v="D529256"/>
    <s v="Closed"/>
    <x v="0"/>
  </r>
  <r>
    <s v="Marianna"/>
    <s v="MARIANNA (14)"/>
    <x v="10"/>
    <x v="642"/>
    <n v="6"/>
    <x v="12"/>
    <x v="0"/>
    <d v="2018-10-26T21:44:10"/>
    <d v="2018-10-23T08:23:39"/>
    <x v="2"/>
    <x v="9"/>
    <n v="307231.0000002617"/>
    <n v="5120.5166666710284"/>
    <n v="30723.10000002617"/>
    <n v="1"/>
    <s v="D529257_B"/>
    <s v="Closed"/>
    <x v="0"/>
  </r>
  <r>
    <s v="Marianna"/>
    <s v="MARIANNA (14)"/>
    <x v="10"/>
    <x v="3443"/>
    <n v="1"/>
    <x v="12"/>
    <x v="0"/>
    <d v="2018-10-26T21:42:57"/>
    <d v="2018-10-23T08:23:59"/>
    <x v="2"/>
    <x v="9"/>
    <n v="307137.99999989569"/>
    <n v="5118.9666666649282"/>
    <n v="5118.9666666649282"/>
    <n v="1"/>
    <s v="D529259"/>
    <s v="Closed"/>
    <x v="0"/>
  </r>
  <r>
    <s v="Marianna"/>
    <s v="MARIANNA (14)"/>
    <x v="10"/>
    <x v="3444"/>
    <n v="2"/>
    <x v="12"/>
    <x v="0"/>
    <d v="2018-10-26T21:44:19"/>
    <d v="2018-10-23T08:24:28"/>
    <x v="2"/>
    <x v="9"/>
    <n v="307190.99999971222"/>
    <n v="5119.8499999952037"/>
    <n v="10239.699999990407"/>
    <n v="1"/>
    <s v="D529260"/>
    <s v="Closed"/>
    <x v="0"/>
  </r>
  <r>
    <s v="Marianna"/>
    <s v="CAVERNS ROAD (11)"/>
    <x v="9"/>
    <x v="288"/>
    <n v="33"/>
    <x v="12"/>
    <x v="0"/>
    <d v="2018-10-29T09:42:38"/>
    <d v="2018-10-23T09:59:55"/>
    <x v="2"/>
    <x v="9"/>
    <n v="517363.00000024494"/>
    <n v="8622.716666670749"/>
    <n v="284549.65000013472"/>
    <n v="1"/>
    <s v="D529290"/>
    <s v="Closed"/>
    <x v="0"/>
  </r>
  <r>
    <s v="Marianna"/>
    <s v="CAVERNS ROAD (11)"/>
    <x v="9"/>
    <x v="122"/>
    <n v="13"/>
    <x v="12"/>
    <x v="0"/>
    <d v="2018-10-27T10:41:24"/>
    <d v="2018-10-23T10:00:35"/>
    <x v="2"/>
    <x v="9"/>
    <n v="348049.00000041816"/>
    <n v="5800.8166666736361"/>
    <n v="75410.616666757269"/>
    <n v="1"/>
    <s v="D529292"/>
    <s v="Closed"/>
    <x v="0"/>
  </r>
  <r>
    <s v="Marianna"/>
    <s v="CAVERNS ROAD (11)"/>
    <x v="9"/>
    <x v="111"/>
    <n v="10"/>
    <x v="12"/>
    <x v="0"/>
    <d v="2018-10-29T09:44:21"/>
    <d v="2018-10-23T10:01:17"/>
    <x v="2"/>
    <x v="9"/>
    <n v="517384.0000001248"/>
    <n v="8623.0666666687466"/>
    <n v="86230.666666687466"/>
    <n v="1"/>
    <s v="D529294"/>
    <s v="Closed"/>
    <x v="0"/>
  </r>
  <r>
    <s v="Marianna"/>
    <s v="CAVERNS ROAD (11)"/>
    <x v="9"/>
    <x v="1401"/>
    <n v="5"/>
    <x v="12"/>
    <x v="0"/>
    <d v="2018-10-29T09:43:22"/>
    <d v="2018-10-23T10:02:36"/>
    <x v="2"/>
    <x v="9"/>
    <n v="517245.99999992643"/>
    <n v="8620.7666666654404"/>
    <n v="43103.833333327202"/>
    <n v="1"/>
    <s v="D529298"/>
    <s v="Closed"/>
    <x v="0"/>
  </r>
  <r>
    <s v="Marianna"/>
    <s v="CAVERNS ROAD (11)"/>
    <x v="9"/>
    <x v="1119"/>
    <n v="9"/>
    <x v="12"/>
    <x v="0"/>
    <d v="2018-10-29T21:27:43"/>
    <d v="2018-10-23T10:03:21"/>
    <x v="2"/>
    <x v="9"/>
    <n v="559461.99999998789"/>
    <n v="9324.3666666664649"/>
    <n v="83919.299999998184"/>
    <n v="1"/>
    <s v="D529299"/>
    <s v="Closed"/>
    <x v="0"/>
  </r>
  <r>
    <s v="Marianna"/>
    <s v="CAVERNS ROAD (11)"/>
    <x v="9"/>
    <x v="497"/>
    <n v="1144"/>
    <x v="12"/>
    <x v="0"/>
    <d v="2018-11-01T15:38:29"/>
    <d v="2018-10-23T10:08:55"/>
    <x v="2"/>
    <x v="9"/>
    <n v="797373.99999999907"/>
    <n v="13289.566666666651"/>
    <n v="15203264.266666649"/>
    <n v="1"/>
    <s v="D531475"/>
    <s v="Closed"/>
    <x v="0"/>
  </r>
  <r>
    <s v="Marianna"/>
    <s v="CAVERNS ROAD (11)"/>
    <x v="9"/>
    <x v="3445"/>
    <n v="1"/>
    <x v="12"/>
    <x v="0"/>
    <d v="2018-11-07T09:51:00"/>
    <d v="2018-10-23T10:11:00"/>
    <x v="2"/>
    <x v="9"/>
    <n v="1294799.9999998603"/>
    <n v="21579.999999997672"/>
    <n v="21579.999999997672"/>
    <n v="1"/>
    <s v="C529314"/>
    <s v="Closed"/>
    <x v="0"/>
  </r>
  <r>
    <s v="Marianna"/>
    <s v="MARIANNA (14)"/>
    <x v="15"/>
    <x v="3446"/>
    <n v="1"/>
    <x v="12"/>
    <x v="0"/>
    <d v="2018-10-28T08:44:00"/>
    <d v="2018-10-23T11:13:00"/>
    <x v="2"/>
    <x v="9"/>
    <n v="423059.99999977648"/>
    <n v="7050.9999999962747"/>
    <n v="7050.9999999962747"/>
    <n v="1"/>
    <s v="C529329"/>
    <s v="Closed"/>
    <x v="0"/>
  </r>
  <r>
    <s v="Marianna"/>
    <s v="BLOUNTSTOWN (18)"/>
    <x v="17"/>
    <x v="3447"/>
    <n v="1"/>
    <x v="12"/>
    <x v="0"/>
    <d v="2018-10-23T19:02:00"/>
    <d v="2018-10-23T11:16:49"/>
    <x v="2"/>
    <x v="9"/>
    <n v="27911.000000475906"/>
    <n v="465.1833333412651"/>
    <n v="465.1833333412651"/>
    <n v="1"/>
    <s v="C529330"/>
    <s v="Closed"/>
    <x v="0"/>
  </r>
  <r>
    <s v="Marianna"/>
    <s v="MARIANNA (14)"/>
    <x v="16"/>
    <x v="461"/>
    <n v="36"/>
    <x v="12"/>
    <x v="0"/>
    <d v="2018-10-26T00:49:40"/>
    <d v="2018-10-23T11:49:23"/>
    <x v="2"/>
    <x v="9"/>
    <n v="219616.99999999255"/>
    <n v="3660.2833333332092"/>
    <n v="131770.19999999553"/>
    <n v="1"/>
    <s v="D529338_B"/>
    <s v="Closed"/>
    <x v="0"/>
  </r>
  <r>
    <s v="Marianna"/>
    <s v="MARIANNA (14)"/>
    <x v="16"/>
    <x v="2779"/>
    <n v="164"/>
    <x v="12"/>
    <x v="0"/>
    <d v="2018-10-26T00:40:56"/>
    <d v="2018-10-23T11:50:00"/>
    <x v="2"/>
    <x v="9"/>
    <n v="219056.00000023842"/>
    <n v="3650.933333337307"/>
    <n v="598753.06666731834"/>
    <n v="1"/>
    <s v="D526509"/>
    <s v="Closed"/>
    <x v="0"/>
  </r>
  <r>
    <s v="Marianna"/>
    <s v="MARIANNA (14)"/>
    <x v="16"/>
    <x v="3448"/>
    <n v="95"/>
    <x v="12"/>
    <x v="0"/>
    <d v="2018-10-26T00:41:08"/>
    <d v="2018-10-23T11:50:00"/>
    <x v="2"/>
    <x v="9"/>
    <n v="219067.99999990035"/>
    <n v="3651.1333333316725"/>
    <n v="346857.66666650889"/>
    <n v="1"/>
    <s v="D526510"/>
    <s v="Closed"/>
    <x v="0"/>
  </r>
  <r>
    <s v="Marianna"/>
    <s v="MARIANNA (14)"/>
    <x v="16"/>
    <x v="664"/>
    <n v="55"/>
    <x v="12"/>
    <x v="0"/>
    <d v="2018-10-26T00:40:17"/>
    <d v="2018-10-23T11:50:00"/>
    <x v="2"/>
    <x v="9"/>
    <n v="219016.9999999227"/>
    <n v="3650.283333332045"/>
    <n v="200765.58333326248"/>
    <n v="1"/>
    <s v="D526511"/>
    <s v="Closed"/>
    <x v="0"/>
  </r>
  <r>
    <s v="Marianna"/>
    <s v="MARIANNA (14)"/>
    <x v="16"/>
    <x v="732"/>
    <n v="82"/>
    <x v="12"/>
    <x v="0"/>
    <d v="2018-10-26T00:47:26"/>
    <d v="2018-10-23T11:50:26"/>
    <x v="2"/>
    <x v="9"/>
    <n v="219420.000000461"/>
    <n v="3657.0000000076834"/>
    <n v="299874.00000063004"/>
    <n v="1"/>
    <s v="D529339"/>
    <s v="Closed"/>
    <x v="0"/>
  </r>
  <r>
    <s v="Marianna"/>
    <s v="MARIANNA (14)"/>
    <x v="5"/>
    <x v="120"/>
    <n v="43"/>
    <x v="12"/>
    <x v="0"/>
    <d v="2018-10-24T19:21:48"/>
    <d v="2018-10-23T13:42:44"/>
    <x v="2"/>
    <x v="9"/>
    <n v="106743.99999997113"/>
    <n v="1779.0666666661855"/>
    <n v="76499.866666645976"/>
    <n v="1"/>
    <s v="D527651_B"/>
    <s v="Closed"/>
    <x v="0"/>
  </r>
  <r>
    <s v="Marianna"/>
    <s v="MARIANNA (14)"/>
    <x v="5"/>
    <x v="2150"/>
    <n v="4"/>
    <x v="12"/>
    <x v="0"/>
    <d v="2018-10-23T18:18:43"/>
    <d v="2018-10-23T13:42:44"/>
    <x v="2"/>
    <x v="9"/>
    <n v="16558.999999682419"/>
    <n v="275.98333332804032"/>
    <n v="1103.9333333121613"/>
    <n v="1"/>
    <s v="D527650"/>
    <s v="Closed"/>
    <x v="0"/>
  </r>
  <r>
    <s v="Marianna"/>
    <s v="MARIANNA (14)"/>
    <x v="5"/>
    <x v="3449"/>
    <n v="1"/>
    <x v="12"/>
    <x v="0"/>
    <d v="2018-10-23T18:20:01"/>
    <d v="2018-10-23T13:44:00"/>
    <x v="2"/>
    <x v="9"/>
    <n v="16560.9999995213"/>
    <n v="276.01666665868834"/>
    <n v="276.01666665868834"/>
    <n v="1"/>
    <s v="D529363"/>
    <s v="Closed"/>
    <x v="0"/>
  </r>
  <r>
    <s v="Marianna"/>
    <s v="CAVERNS ROAD (11)"/>
    <x v="27"/>
    <x v="3450"/>
    <n v="1"/>
    <x v="12"/>
    <x v="0"/>
    <d v="2018-10-24T09:01:31"/>
    <d v="2018-10-23T13:45:49"/>
    <x v="2"/>
    <x v="9"/>
    <n v="69341.999999969266"/>
    <n v="1155.6999999994878"/>
    <n v="1155.6999999994878"/>
    <n v="1"/>
    <s v="D529282"/>
    <s v="Closed"/>
    <x v="0"/>
  </r>
  <r>
    <s v="Marianna"/>
    <s v="CAVERNS ROAD (11)"/>
    <x v="9"/>
    <x v="134"/>
    <n v="5"/>
    <x v="12"/>
    <x v="0"/>
    <d v="2018-10-27T10:55:38"/>
    <d v="2018-10-23T13:58:18"/>
    <x v="2"/>
    <x v="9"/>
    <n v="334639.99999968801"/>
    <n v="5577.3333333281334"/>
    <n v="27886.666666640667"/>
    <n v="1"/>
    <s v="D529370"/>
    <s v="Closed"/>
    <x v="0"/>
  </r>
  <r>
    <s v="Marianna"/>
    <s v="CAVERNS ROAD (11)"/>
    <x v="9"/>
    <x v="3451"/>
    <n v="15"/>
    <x v="12"/>
    <x v="0"/>
    <d v="2018-10-27T10:57:04"/>
    <d v="2018-10-23T14:00:17"/>
    <x v="2"/>
    <x v="9"/>
    <n v="334607.00000014622"/>
    <n v="5576.7833333357703"/>
    <n v="83651.750000036554"/>
    <n v="1"/>
    <s v="D529373"/>
    <s v="Closed"/>
    <x v="0"/>
  </r>
  <r>
    <s v="Marianna"/>
    <s v="CAVERNS ROAD (11)"/>
    <x v="9"/>
    <x v="3452"/>
    <n v="3"/>
    <x v="12"/>
    <x v="0"/>
    <d v="2018-11-01T08:24:00"/>
    <d v="2018-10-23T14:00:39"/>
    <x v="2"/>
    <x v="9"/>
    <n v="757400.99999997765"/>
    <n v="12623.349999999627"/>
    <n v="37870.049999998882"/>
    <n v="1"/>
    <s v="D530462"/>
    <s v="Closed"/>
    <x v="0"/>
  </r>
  <r>
    <s v="Marianna"/>
    <s v="CAVERNS ROAD (11)"/>
    <x v="9"/>
    <x v="3453"/>
    <n v="3"/>
    <x v="12"/>
    <x v="0"/>
    <d v="2018-10-30T19:34:45"/>
    <d v="2018-10-23T14:00:39"/>
    <x v="2"/>
    <x v="9"/>
    <n v="624846.00000008941"/>
    <n v="10414.10000000149"/>
    <n v="31242.30000000447"/>
    <n v="1"/>
    <s v="D530404_B"/>
    <s v="Closed"/>
    <x v="0"/>
  </r>
  <r>
    <s v="Marianna"/>
    <s v="CAVERNS ROAD (11)"/>
    <x v="9"/>
    <x v="2218"/>
    <n v="6"/>
    <x v="12"/>
    <x v="0"/>
    <d v="2018-10-31T19:47:24"/>
    <d v="2018-10-23T14:00:39"/>
    <x v="2"/>
    <x v="9"/>
    <n v="712005.00000023749"/>
    <n v="11866.750000003958"/>
    <n v="71200.500000023749"/>
    <n v="1"/>
    <s v="D530392_B"/>
    <s v="Closed"/>
    <x v="0"/>
  </r>
  <r>
    <s v="Marianna"/>
    <s v="CAVERNS ROAD (11)"/>
    <x v="9"/>
    <x v="3454"/>
    <n v="1"/>
    <x v="12"/>
    <x v="0"/>
    <d v="2018-10-31T19:47:35"/>
    <d v="2018-10-23T14:00:39"/>
    <x v="2"/>
    <x v="9"/>
    <n v="712016.0000002943"/>
    <n v="11866.933333338238"/>
    <n v="11866.933333338238"/>
    <n v="1"/>
    <s v="D530397_B"/>
    <s v="Closed"/>
    <x v="0"/>
  </r>
  <r>
    <s v="Marianna"/>
    <s v="CAVERNS ROAD (11)"/>
    <x v="9"/>
    <x v="3455"/>
    <n v="1"/>
    <x v="12"/>
    <x v="0"/>
    <d v="2018-10-31T19:47:45"/>
    <d v="2018-10-23T14:00:39"/>
    <x v="2"/>
    <x v="9"/>
    <n v="712026.00000011735"/>
    <n v="11867.100000001956"/>
    <n v="11867.100000001956"/>
    <n v="1"/>
    <s v="D530396_B"/>
    <s v="Closed"/>
    <x v="0"/>
  </r>
  <r>
    <s v="Marianna"/>
    <s v="CAVERNS ROAD (11)"/>
    <x v="9"/>
    <x v="3456"/>
    <n v="4"/>
    <x v="12"/>
    <x v="0"/>
    <d v="2018-11-01T08:13:36"/>
    <d v="2018-10-23T14:00:39"/>
    <x v="2"/>
    <x v="9"/>
    <n v="756776.9999999553"/>
    <n v="12612.949999999255"/>
    <n v="50451.79999999702"/>
    <n v="1"/>
    <s v="D530905"/>
    <s v="Closed"/>
    <x v="0"/>
  </r>
  <r>
    <s v="Marianna"/>
    <s v="CAVERNS ROAD (11)"/>
    <x v="9"/>
    <x v="2131"/>
    <n v="10"/>
    <x v="12"/>
    <x v="0"/>
    <d v="2018-10-30T20:40:08"/>
    <d v="2018-10-23T14:00:39"/>
    <x v="2"/>
    <x v="9"/>
    <n v="628768.99999994785"/>
    <n v="10479.483333332464"/>
    <n v="104794.83333332464"/>
    <n v="1"/>
    <s v="D530384_B"/>
    <s v="Closed"/>
    <x v="0"/>
  </r>
  <r>
    <s v="Marianna"/>
    <s v="CAVERNS ROAD (11)"/>
    <x v="9"/>
    <x v="1242"/>
    <n v="3"/>
    <x v="12"/>
    <x v="0"/>
    <d v="2018-10-30T20:41:01"/>
    <d v="2018-10-23T14:00:39"/>
    <x v="2"/>
    <x v="9"/>
    <n v="628822.00000039302"/>
    <n v="10480.366666673217"/>
    <n v="31441.100000019651"/>
    <n v="1"/>
    <s v="D530389_B"/>
    <s v="Closed"/>
    <x v="0"/>
  </r>
  <r>
    <s v="Marianna"/>
    <s v="CAVERNS ROAD (11)"/>
    <x v="9"/>
    <x v="2168"/>
    <n v="11"/>
    <x v="12"/>
    <x v="0"/>
    <d v="2018-11-01T08:17:16"/>
    <d v="2018-10-23T14:00:39"/>
    <x v="2"/>
    <x v="9"/>
    <n v="756996.99999983422"/>
    <n v="12616.616666663904"/>
    <n v="138782.78333330294"/>
    <n v="1"/>
    <s v="D530845"/>
    <s v="Closed"/>
    <x v="0"/>
  </r>
  <r>
    <s v="Marianna"/>
    <s v="CAVERNS ROAD (11)"/>
    <x v="9"/>
    <x v="3457"/>
    <n v="1"/>
    <x v="12"/>
    <x v="0"/>
    <d v="2018-11-01T08:18:11"/>
    <d v="2018-10-23T14:00:39"/>
    <x v="2"/>
    <x v="9"/>
    <n v="757052.00000011828"/>
    <n v="12617.533333335305"/>
    <n v="12617.533333335305"/>
    <n v="1"/>
    <s v="D530843"/>
    <s v="Closed"/>
    <x v="0"/>
  </r>
  <r>
    <s v="Marianna"/>
    <s v="CAVERNS ROAD (11)"/>
    <x v="9"/>
    <x v="2515"/>
    <n v="5"/>
    <x v="12"/>
    <x v="0"/>
    <d v="2018-11-01T08:18:26"/>
    <d v="2018-10-23T14:00:39"/>
    <x v="2"/>
    <x v="9"/>
    <n v="757066.99999985285"/>
    <n v="12617.783333330881"/>
    <n v="63088.916666654404"/>
    <n v="1"/>
    <s v="D530842"/>
    <s v="Closed"/>
    <x v="0"/>
  </r>
  <r>
    <s v="Marianna"/>
    <s v="CAVERNS ROAD (11)"/>
    <x v="9"/>
    <x v="2418"/>
    <n v="13"/>
    <x v="12"/>
    <x v="0"/>
    <d v="2018-10-30T11:00:23"/>
    <d v="2018-10-23T14:00:39"/>
    <x v="2"/>
    <x v="9"/>
    <n v="593984.00000003166"/>
    <n v="9899.7333333338611"/>
    <n v="128696.53333334019"/>
    <n v="1"/>
    <s v="D529312"/>
    <s v="Closed"/>
    <x v="0"/>
  </r>
  <r>
    <s v="Marianna"/>
    <s v="CAVERNS ROAD (11)"/>
    <x v="9"/>
    <x v="3458"/>
    <n v="1"/>
    <x v="12"/>
    <x v="0"/>
    <d v="2018-10-30T11:17:10"/>
    <d v="2018-10-23T14:00:39"/>
    <x v="2"/>
    <x v="9"/>
    <n v="594991.00000031758"/>
    <n v="9916.5166666719597"/>
    <n v="9916.5166666719597"/>
    <n v="1"/>
    <s v="D530388_B"/>
    <s v="Closed"/>
    <x v="0"/>
  </r>
  <r>
    <s v="Marianna"/>
    <s v="CAVERNS ROAD (11)"/>
    <x v="9"/>
    <x v="3459"/>
    <n v="2"/>
    <x v="12"/>
    <x v="0"/>
    <d v="2018-10-30T11:21:18"/>
    <d v="2018-10-23T14:00:39"/>
    <x v="2"/>
    <x v="9"/>
    <n v="595238.99999982677"/>
    <n v="9920.6499999971129"/>
    <n v="19841.299999994226"/>
    <n v="1"/>
    <s v="D530393_B"/>
    <s v="Closed"/>
    <x v="0"/>
  </r>
  <r>
    <s v="Marianna"/>
    <s v="CAVERNS ROAD (11)"/>
    <x v="9"/>
    <x v="1522"/>
    <n v="9"/>
    <x v="12"/>
    <x v="0"/>
    <d v="2018-10-30T11:28:14"/>
    <d v="2018-10-23T14:00:39"/>
    <x v="2"/>
    <x v="9"/>
    <n v="595655.00000026077"/>
    <n v="9927.5833333376795"/>
    <n v="89348.250000039116"/>
    <n v="1"/>
    <s v="D529377"/>
    <s v="Closed"/>
    <x v="0"/>
  </r>
  <r>
    <s v="Marianna"/>
    <s v="CAVERNS ROAD (11)"/>
    <x v="9"/>
    <x v="3460"/>
    <n v="1"/>
    <x v="12"/>
    <x v="0"/>
    <d v="2018-10-30T11:32:26"/>
    <d v="2018-10-23T14:00:39"/>
    <x v="2"/>
    <x v="9"/>
    <n v="595907.00000007637"/>
    <n v="9931.7833333346061"/>
    <n v="9931.7833333346061"/>
    <n v="1"/>
    <s v="D530420"/>
    <s v="Closed"/>
    <x v="0"/>
  </r>
  <r>
    <s v="Marianna"/>
    <s v="CAVERNS ROAD (11)"/>
    <x v="9"/>
    <x v="114"/>
    <n v="12"/>
    <x v="12"/>
    <x v="0"/>
    <d v="2018-10-30T11:39:09"/>
    <d v="2018-10-23T14:00:39"/>
    <x v="2"/>
    <x v="9"/>
    <n v="596309.99999998603"/>
    <n v="9938.4999999997672"/>
    <n v="119261.99999999721"/>
    <n v="1"/>
    <s v="D530431"/>
    <s v="Closed"/>
    <x v="0"/>
  </r>
  <r>
    <s v="Marianna"/>
    <s v="CAVERNS ROAD (11)"/>
    <x v="9"/>
    <x v="604"/>
    <n v="3"/>
    <x v="12"/>
    <x v="0"/>
    <d v="2018-10-30T11:41:12"/>
    <d v="2018-10-23T14:00:39"/>
    <x v="2"/>
    <x v="9"/>
    <n v="596432.99999982119"/>
    <n v="9940.5499999970198"/>
    <n v="29821.649999991059"/>
    <n v="1"/>
    <s v="D530837"/>
    <s v="Closed"/>
    <x v="0"/>
  </r>
  <r>
    <s v="Marianna"/>
    <s v="CAVERNS ROAD (11)"/>
    <x v="9"/>
    <x v="3461"/>
    <n v="1"/>
    <x v="12"/>
    <x v="0"/>
    <d v="2018-10-30T11:42:19"/>
    <d v="2018-10-23T14:00:39"/>
    <x v="2"/>
    <x v="9"/>
    <n v="596500.00000039581"/>
    <n v="9941.6666666732635"/>
    <n v="9941.6666666732635"/>
    <n v="1"/>
    <s v="D530838"/>
    <s v="Closed"/>
    <x v="0"/>
  </r>
  <r>
    <s v="Marianna"/>
    <s v="CAVERNS ROAD (11)"/>
    <x v="9"/>
    <x v="3462"/>
    <n v="1"/>
    <x v="12"/>
    <x v="0"/>
    <d v="2018-10-30T11:46:10"/>
    <d v="2018-10-23T14:00:39"/>
    <x v="2"/>
    <x v="9"/>
    <n v="596731.00000033155"/>
    <n v="9945.5166666721925"/>
    <n v="9945.5166666721925"/>
    <n v="1"/>
    <s v="D530840"/>
    <s v="Closed"/>
    <x v="0"/>
  </r>
  <r>
    <s v="Marianna"/>
    <s v="CAVERNS ROAD (11)"/>
    <x v="9"/>
    <x v="1553"/>
    <n v="3"/>
    <x v="12"/>
    <x v="0"/>
    <d v="2018-10-30T11:47:24"/>
    <d v="2018-10-23T14:00:39"/>
    <x v="2"/>
    <x v="9"/>
    <n v="596805.00000002794"/>
    <n v="9946.7500000004657"/>
    <n v="29840.250000001397"/>
    <n v="1"/>
    <s v="D530844_B"/>
    <s v="Closed"/>
    <x v="0"/>
  </r>
  <r>
    <s v="Marianna"/>
    <s v="CAVERNS ROAD (11)"/>
    <x v="9"/>
    <x v="3463"/>
    <n v="1"/>
    <x v="12"/>
    <x v="0"/>
    <d v="2018-10-30T11:48:44"/>
    <d v="2018-10-23T14:00:39"/>
    <x v="2"/>
    <x v="9"/>
    <n v="596884.99999986961"/>
    <n v="9948.0833333311602"/>
    <n v="9948.0833333311602"/>
    <n v="1"/>
    <s v="D530848"/>
    <s v="Closed"/>
    <x v="0"/>
  </r>
  <r>
    <s v="Marianna"/>
    <s v="CAVERNS ROAD (11)"/>
    <x v="9"/>
    <x v="3464"/>
    <n v="13"/>
    <x v="12"/>
    <x v="0"/>
    <d v="2018-10-30T12:02:18"/>
    <d v="2018-10-23T14:00:39"/>
    <x v="2"/>
    <x v="9"/>
    <n v="597699.00000030175"/>
    <n v="9961.6500000050291"/>
    <n v="129501.45000006538"/>
    <n v="1"/>
    <s v="D530464"/>
    <s v="Closed"/>
    <x v="0"/>
  </r>
  <r>
    <s v="Marianna"/>
    <s v="CAVERNS ROAD (11)"/>
    <x v="9"/>
    <x v="3465"/>
    <n v="18"/>
    <x v="12"/>
    <x v="0"/>
    <d v="2018-10-30T12:04:55"/>
    <d v="2018-10-23T14:00:39"/>
    <x v="2"/>
    <x v="9"/>
    <n v="597855.99999991246"/>
    <n v="9964.2666666652076"/>
    <n v="179356.79999997374"/>
    <n v="1"/>
    <s v="D530465_B"/>
    <s v="Closed"/>
    <x v="0"/>
  </r>
  <r>
    <s v="Marianna"/>
    <s v="CAVERNS ROAD (11)"/>
    <x v="9"/>
    <x v="3466"/>
    <n v="6"/>
    <x v="12"/>
    <x v="0"/>
    <d v="2018-10-30T21:37:25"/>
    <d v="2018-10-23T14:00:39"/>
    <x v="2"/>
    <x v="9"/>
    <n v="632205.9999999823"/>
    <n v="10536.766666666372"/>
    <n v="63220.59999999823"/>
    <n v="1"/>
    <s v="D530403_B"/>
    <s v="Closed"/>
    <x v="0"/>
  </r>
  <r>
    <s v="Marianna"/>
    <s v="CAVERNS ROAD (11)"/>
    <x v="9"/>
    <x v="3467"/>
    <n v="2"/>
    <x v="12"/>
    <x v="0"/>
    <d v="2018-10-24T09:00:56"/>
    <d v="2018-10-23T14:00:39"/>
    <x v="2"/>
    <x v="9"/>
    <n v="68416.999999992549"/>
    <n v="1140.2833333332092"/>
    <n v="2280.5666666664183"/>
    <n v="1"/>
    <s v="D529281"/>
    <s v="Closed"/>
    <x v="0"/>
  </r>
  <r>
    <s v="Marianna"/>
    <s v="CAVERNS ROAD (11)"/>
    <x v="9"/>
    <x v="1823"/>
    <n v="5"/>
    <x v="12"/>
    <x v="0"/>
    <d v="2018-10-24T09:07:03"/>
    <d v="2018-10-23T14:00:39"/>
    <x v="2"/>
    <x v="9"/>
    <n v="68784.000000287779"/>
    <n v="1146.4000000047963"/>
    <n v="5732.0000000239816"/>
    <n v="1"/>
    <s v="D529297"/>
    <s v="Closed"/>
    <x v="0"/>
  </r>
  <r>
    <s v="Marianna"/>
    <s v="CAVERNS ROAD (11)"/>
    <x v="9"/>
    <x v="3468"/>
    <n v="1"/>
    <x v="12"/>
    <x v="0"/>
    <d v="2018-10-24T09:16:53"/>
    <d v="2018-10-23T14:00:39"/>
    <x v="2"/>
    <x v="9"/>
    <n v="69373.999999905936"/>
    <n v="1156.2333333317656"/>
    <n v="1156.2333333317656"/>
    <n v="1"/>
    <s v="D529367"/>
    <s v="Closed"/>
    <x v="0"/>
  </r>
  <r>
    <s v="Marianna"/>
    <s v="CAVERNS ROAD (11)"/>
    <x v="9"/>
    <x v="3469"/>
    <n v="3"/>
    <x v="12"/>
    <x v="0"/>
    <d v="2018-10-24T09:21:42"/>
    <d v="2018-10-23T14:00:39"/>
    <x v="2"/>
    <x v="9"/>
    <n v="69663.000000198372"/>
    <n v="1161.0500000033062"/>
    <n v="3483.1500000099186"/>
    <n v="1"/>
    <s v="D529368"/>
    <s v="Closed"/>
    <x v="0"/>
  </r>
  <r>
    <s v="Marianna"/>
    <s v="CAVERNS ROAD (11)"/>
    <x v="9"/>
    <x v="3470"/>
    <n v="3"/>
    <x v="12"/>
    <x v="0"/>
    <d v="2018-10-24T10:04:08"/>
    <d v="2018-10-23T14:00:39"/>
    <x v="2"/>
    <x v="9"/>
    <n v="72209.000000031665"/>
    <n v="1203.4833333338611"/>
    <n v="3610.4500000015832"/>
    <n v="1"/>
    <s v="D529287"/>
    <s v="Closed"/>
    <x v="0"/>
  </r>
  <r>
    <s v="Marianna"/>
    <s v="CAVERNS ROAD (11)"/>
    <x v="9"/>
    <x v="3471"/>
    <n v="7"/>
    <x v="12"/>
    <x v="0"/>
    <d v="2018-10-24T11:47:44"/>
    <d v="2018-10-23T14:00:39"/>
    <x v="2"/>
    <x v="9"/>
    <n v="78425.00000030268"/>
    <n v="1307.083333338378"/>
    <n v="9149.583333368646"/>
    <n v="1"/>
    <s v="D529300"/>
    <s v="Closed"/>
    <x v="0"/>
  </r>
  <r>
    <s v="Marianna"/>
    <s v="CAVERNS ROAD (11)"/>
    <x v="9"/>
    <x v="3472"/>
    <n v="1"/>
    <x v="12"/>
    <x v="0"/>
    <d v="2018-10-24T12:25:08"/>
    <d v="2018-10-23T14:00:39"/>
    <x v="2"/>
    <x v="9"/>
    <n v="80668.999999947846"/>
    <n v="1344.4833333324641"/>
    <n v="1344.4833333324641"/>
    <n v="1"/>
    <s v="D529295"/>
    <s v="Closed"/>
    <x v="0"/>
  </r>
  <r>
    <s v="Marianna"/>
    <s v="CAVERNS ROAD (11)"/>
    <x v="9"/>
    <x v="3473"/>
    <n v="1"/>
    <x v="12"/>
    <x v="0"/>
    <d v="2018-10-24T12:25:40"/>
    <d v="2018-10-23T14:00:39"/>
    <x v="2"/>
    <x v="9"/>
    <n v="80700.999999884516"/>
    <n v="1345.0166666647419"/>
    <n v="1345.0166666647419"/>
    <n v="1"/>
    <s v="D529293"/>
    <s v="Closed"/>
    <x v="0"/>
  </r>
  <r>
    <s v="Marianna"/>
    <s v="CAVERNS ROAD (11)"/>
    <x v="9"/>
    <x v="3474"/>
    <n v="10"/>
    <x v="12"/>
    <x v="0"/>
    <d v="2018-10-27T10:56:42"/>
    <d v="2018-10-23T14:00:39"/>
    <x v="2"/>
    <x v="9"/>
    <n v="334562.99999991897"/>
    <n v="5576.0499999986496"/>
    <n v="55760.499999986496"/>
    <n v="1"/>
    <s v="D529374"/>
    <s v="Closed"/>
    <x v="0"/>
  </r>
  <r>
    <s v="Marianna"/>
    <s v="MARIANNA (14)"/>
    <x v="10"/>
    <x v="71"/>
    <n v="1462"/>
    <x v="12"/>
    <x v="0"/>
    <d v="2018-10-28T19:32:30"/>
    <d v="2018-10-23T14:01:37"/>
    <x v="2"/>
    <x v="9"/>
    <n v="451852.99999960698"/>
    <n v="7530.883333326783"/>
    <n v="11010151.433323756"/>
    <n v="1"/>
    <s v="D530653"/>
    <s v="Closed"/>
    <x v="0"/>
  </r>
  <r>
    <s v="Marianna"/>
    <s v="CAVERNS ROAD (11)"/>
    <x v="9"/>
    <x v="3475"/>
    <n v="5"/>
    <x v="12"/>
    <x v="0"/>
    <d v="2018-10-27T10:59:26"/>
    <d v="2018-10-23T14:01:47"/>
    <x v="2"/>
    <x v="9"/>
    <n v="334658.99999972899"/>
    <n v="5577.6499999954831"/>
    <n v="27888.249999977415"/>
    <n v="1"/>
    <s v="D529376"/>
    <s v="Closed"/>
    <x v="0"/>
  </r>
  <r>
    <s v="Marianna"/>
    <s v="CAVERNS ROAD (11)"/>
    <x v="9"/>
    <x v="3476"/>
    <n v="1"/>
    <x v="12"/>
    <x v="0"/>
    <d v="2018-11-06T09:24:00"/>
    <d v="2018-10-23T14:04:00"/>
    <x v="2"/>
    <x v="9"/>
    <n v="1192800.0000005588"/>
    <n v="19880.000000009313"/>
    <n v="19880.000000009313"/>
    <n v="1"/>
    <s v="C529378"/>
    <s v="Closed"/>
    <x v="0"/>
  </r>
  <r>
    <s v="Marianna"/>
    <s v="ALTHA (12)"/>
    <x v="7"/>
    <x v="1117"/>
    <n v="1"/>
    <x v="12"/>
    <x v="0"/>
    <d v="2018-10-25T08:48:00"/>
    <d v="2018-10-23T14:51:58"/>
    <x v="2"/>
    <x v="9"/>
    <n v="150962.00000031386"/>
    <n v="2516.0333333385643"/>
    <n v="2516.0333333385643"/>
    <n v="1"/>
    <s v="D527941"/>
    <s v="Closed"/>
    <x v="0"/>
  </r>
  <r>
    <s v="Marianna"/>
    <s v="ALTHA (12)"/>
    <x v="7"/>
    <x v="3477"/>
    <n v="3"/>
    <x v="12"/>
    <x v="0"/>
    <d v="2018-10-25T08:47:35"/>
    <d v="2018-10-23T14:51:58"/>
    <x v="2"/>
    <x v="9"/>
    <n v="150937.00000012759"/>
    <n v="2515.6166666687932"/>
    <n v="7546.8500000063796"/>
    <n v="1"/>
    <s v="D527942"/>
    <s v="Closed"/>
    <x v="0"/>
  </r>
  <r>
    <s v="Marianna"/>
    <s v="ALTHA (12)"/>
    <x v="7"/>
    <x v="2173"/>
    <n v="2"/>
    <x v="12"/>
    <x v="0"/>
    <d v="2018-10-25T08:47:19"/>
    <d v="2018-10-23T14:51:58"/>
    <x v="2"/>
    <x v="9"/>
    <n v="150921.00000015926"/>
    <n v="2515.3500000026543"/>
    <n v="5030.7000000053085"/>
    <n v="1"/>
    <s v="D527943"/>
    <s v="Closed"/>
    <x v="0"/>
  </r>
  <r>
    <s v="Marianna"/>
    <s v="ALTHA (12)"/>
    <x v="7"/>
    <x v="3478"/>
    <n v="2"/>
    <x v="12"/>
    <x v="0"/>
    <d v="2018-10-25T08:47:02"/>
    <d v="2018-10-23T14:51:58"/>
    <x v="2"/>
    <x v="9"/>
    <n v="150903.99999995716"/>
    <n v="2515.0666666659527"/>
    <n v="5030.1333333319053"/>
    <n v="1"/>
    <s v="D527944"/>
    <s v="Closed"/>
    <x v="0"/>
  </r>
  <r>
    <s v="Marianna"/>
    <s v="ALTHA (12)"/>
    <x v="7"/>
    <x v="2751"/>
    <n v="1"/>
    <x v="12"/>
    <x v="0"/>
    <d v="2018-10-28T19:41:45"/>
    <d v="2018-10-23T14:51:58"/>
    <x v="2"/>
    <x v="9"/>
    <n v="449387.00000024401"/>
    <n v="7489.7833333374001"/>
    <n v="7489.7833333374001"/>
    <n v="1"/>
    <s v="D527945_C"/>
    <s v="Closed"/>
    <x v="0"/>
  </r>
  <r>
    <s v="Marianna"/>
    <s v="ALTHA (12)"/>
    <x v="7"/>
    <x v="3479"/>
    <n v="2"/>
    <x v="12"/>
    <x v="0"/>
    <d v="2018-10-25T08:43:49"/>
    <d v="2018-10-23T14:51:58"/>
    <x v="2"/>
    <x v="9"/>
    <n v="150711.00000010338"/>
    <n v="2511.8500000017229"/>
    <n v="5023.7000000034459"/>
    <n v="1"/>
    <s v="D527946"/>
    <s v="Closed"/>
    <x v="0"/>
  </r>
  <r>
    <s v="Marianna"/>
    <s v="ALTHA (12)"/>
    <x v="7"/>
    <x v="2752"/>
    <n v="2"/>
    <x v="12"/>
    <x v="0"/>
    <d v="2018-10-28T19:41:59"/>
    <d v="2018-10-23T14:51:58"/>
    <x v="2"/>
    <x v="9"/>
    <n v="449401.00000037346"/>
    <n v="7490.016666672891"/>
    <n v="14980.033333345782"/>
    <n v="1"/>
    <s v="D527947_C"/>
    <s v="Closed"/>
    <x v="0"/>
  </r>
  <r>
    <s v="Marianna"/>
    <s v="ALTHA (12)"/>
    <x v="7"/>
    <x v="3480"/>
    <n v="5"/>
    <x v="12"/>
    <x v="0"/>
    <d v="2018-10-25T08:43:11"/>
    <d v="2018-10-23T14:51:58"/>
    <x v="2"/>
    <x v="9"/>
    <n v="150673.00000002142"/>
    <n v="2511.2166666670237"/>
    <n v="12556.083333335118"/>
    <n v="1"/>
    <s v="D527948"/>
    <s v="Closed"/>
    <x v="0"/>
  </r>
  <r>
    <s v="Marianna"/>
    <s v="ALTHA (12)"/>
    <x v="7"/>
    <x v="2955"/>
    <n v="1"/>
    <x v="12"/>
    <x v="0"/>
    <d v="2018-10-28T19:42:17"/>
    <d v="2018-10-23T14:51:58"/>
    <x v="2"/>
    <x v="9"/>
    <n v="449419.00000018068"/>
    <n v="7490.3166666696779"/>
    <n v="7490.3166666696779"/>
    <n v="1"/>
    <s v="D527950_B"/>
    <s v="Closed"/>
    <x v="0"/>
  </r>
  <r>
    <s v="Marianna"/>
    <s v="ALTHA (12)"/>
    <x v="7"/>
    <x v="3481"/>
    <n v="1"/>
    <x v="12"/>
    <x v="0"/>
    <d v="2018-10-25T08:43:30"/>
    <d v="2018-10-23T14:51:58"/>
    <x v="2"/>
    <x v="9"/>
    <n v="150692.0000000624"/>
    <n v="2511.5333333343733"/>
    <n v="2511.5333333343733"/>
    <n v="1"/>
    <s v="D527954"/>
    <s v="Closed"/>
    <x v="0"/>
  </r>
  <r>
    <s v="Marianna"/>
    <s v="ALTHA (12)"/>
    <x v="7"/>
    <x v="1064"/>
    <n v="13"/>
    <x v="12"/>
    <x v="0"/>
    <d v="2018-10-23T14:57:10"/>
    <d v="2018-10-23T14:51:58"/>
    <x v="2"/>
    <x v="9"/>
    <n v="312.00000001117587"/>
    <n v="5.2000000001862645"/>
    <n v="67.600000002421439"/>
    <n v="1"/>
    <s v="D527970_A"/>
    <s v="Closed"/>
    <x v="0"/>
  </r>
  <r>
    <s v="Marianna"/>
    <s v="ALTHA (12)"/>
    <x v="7"/>
    <x v="2957"/>
    <n v="1"/>
    <x v="12"/>
    <x v="0"/>
    <d v="2018-10-28T19:39:27"/>
    <d v="2018-10-23T14:51:58"/>
    <x v="2"/>
    <x v="9"/>
    <n v="449249.00000004563"/>
    <n v="7487.4833333340939"/>
    <n v="7487.4833333340939"/>
    <n v="1"/>
    <s v="D527977_B"/>
    <s v="Closed"/>
    <x v="0"/>
  </r>
  <r>
    <s v="Marianna"/>
    <s v="ALTHA (12)"/>
    <x v="7"/>
    <x v="2954"/>
    <n v="2"/>
    <x v="12"/>
    <x v="0"/>
    <d v="2018-10-28T19:38:49"/>
    <d v="2018-10-23T14:51:58"/>
    <x v="2"/>
    <x v="9"/>
    <n v="449210.99999996368"/>
    <n v="7486.8499999993946"/>
    <n v="14973.699999998789"/>
    <n v="1"/>
    <s v="D529424_B"/>
    <s v="Closed"/>
    <x v="0"/>
  </r>
  <r>
    <s v="Marianna"/>
    <s v="ALTHA (12)"/>
    <x v="7"/>
    <x v="2343"/>
    <n v="3"/>
    <x v="12"/>
    <x v="0"/>
    <d v="2018-10-28T19:40:19"/>
    <d v="2018-10-23T15:12:16"/>
    <x v="2"/>
    <x v="9"/>
    <n v="448083.00000031013"/>
    <n v="7468.0500000051688"/>
    <n v="22404.150000015507"/>
    <n v="1"/>
    <s v="D529438_B"/>
    <s v="Closed"/>
    <x v="0"/>
  </r>
  <r>
    <s v="Marianna"/>
    <s v="ALTHA (12)"/>
    <x v="7"/>
    <x v="2952"/>
    <n v="2"/>
    <x v="12"/>
    <x v="0"/>
    <d v="2018-10-28T19:40:33"/>
    <d v="2018-10-23T15:12:48"/>
    <x v="2"/>
    <x v="9"/>
    <n v="448065.00000050291"/>
    <n v="7467.7500000083819"/>
    <n v="14935.500000016764"/>
    <n v="1"/>
    <s v="D529439_B"/>
    <s v="Closed"/>
    <x v="0"/>
  </r>
  <r>
    <s v="Marianna"/>
    <s v="ALTHA (12)"/>
    <x v="7"/>
    <x v="2956"/>
    <n v="1"/>
    <x v="12"/>
    <x v="0"/>
    <d v="2018-10-28T19:41:26"/>
    <d v="2018-10-23T15:21:44"/>
    <x v="2"/>
    <x v="9"/>
    <n v="447582.00000012293"/>
    <n v="7459.7000000020489"/>
    <n v="7459.7000000020489"/>
    <n v="1"/>
    <s v="D529446_B"/>
    <s v="Closed"/>
    <x v="0"/>
  </r>
  <r>
    <s v="Marianna"/>
    <s v="ALTHA (12)"/>
    <x v="7"/>
    <x v="2391"/>
    <n v="1"/>
    <x v="12"/>
    <x v="0"/>
    <d v="2018-10-28T19:41:12"/>
    <d v="2018-10-23T15:22:30"/>
    <x v="2"/>
    <x v="9"/>
    <n v="447521.99999992736"/>
    <n v="7458.6999999987893"/>
    <n v="7458.6999999987893"/>
    <n v="1"/>
    <s v="D529447_B"/>
    <s v="Closed"/>
    <x v="0"/>
  </r>
  <r>
    <s v="Marianna"/>
    <s v="ALTHA (12)"/>
    <x v="7"/>
    <x v="2950"/>
    <n v="1"/>
    <x v="12"/>
    <x v="0"/>
    <d v="2018-10-28T19:40:57"/>
    <d v="2018-10-23T15:26:50"/>
    <x v="2"/>
    <x v="9"/>
    <n v="447247.00000039302"/>
    <n v="7454.116666673217"/>
    <n v="7454.116666673217"/>
    <n v="1"/>
    <s v="D529450_B"/>
    <s v="Closed"/>
    <x v="0"/>
  </r>
  <r>
    <s v="Fernandina Beach"/>
    <s v="JL TERRY (23)"/>
    <x v="13"/>
    <x v="3482"/>
    <n v="5"/>
    <x v="1"/>
    <x v="0"/>
    <d v="2018-10-23T18:30:17"/>
    <d v="2018-10-23T16:37:00"/>
    <x v="2"/>
    <x v="9"/>
    <n v="6796.9999996712431"/>
    <n v="113.28333332785405"/>
    <n v="566.41666663927026"/>
    <n v="1"/>
    <s v="D529509"/>
    <s v="Closed"/>
    <x v="0"/>
  </r>
  <r>
    <s v="Marianna"/>
    <s v="MARIANNA (14)"/>
    <x v="10"/>
    <x v="3483"/>
    <n v="2"/>
    <x v="12"/>
    <x v="0"/>
    <d v="2018-10-28T19:41:11"/>
    <d v="2018-10-23T17:23:45"/>
    <x v="2"/>
    <x v="9"/>
    <n v="440245.9999995539"/>
    <n v="7337.4333333258983"/>
    <n v="14674.866666651797"/>
    <n v="1"/>
    <s v="D529503"/>
    <s v="Closed"/>
    <x v="0"/>
  </r>
  <r>
    <s v="Marianna"/>
    <s v="MARIANNA (14)"/>
    <x v="10"/>
    <x v="2910"/>
    <n v="2"/>
    <x v="12"/>
    <x v="0"/>
    <d v="2018-10-26T21:46:45"/>
    <d v="2018-10-23T18:35:17"/>
    <x v="2"/>
    <x v="9"/>
    <n v="270687.99999989569"/>
    <n v="4511.4666666649282"/>
    <n v="9022.9333333298564"/>
    <n v="1"/>
    <s v="D529513"/>
    <s v="Closed"/>
    <x v="0"/>
  </r>
  <r>
    <s v="Marianna"/>
    <s v="MARIANNA (14)"/>
    <x v="5"/>
    <x v="3484"/>
    <n v="1"/>
    <x v="12"/>
    <x v="0"/>
    <d v="2018-10-24T08:38:05"/>
    <d v="2018-10-23T18:47:24"/>
    <x v="2"/>
    <x v="9"/>
    <n v="49841.000000294298"/>
    <n v="830.6833333382383"/>
    <n v="830.6833333382383"/>
    <n v="1"/>
    <s v="D527657"/>
    <s v="Closed"/>
    <x v="0"/>
  </r>
  <r>
    <s v="Marianna"/>
    <s v="MARIANNA (14)"/>
    <x v="5"/>
    <x v="3485"/>
    <n v="1"/>
    <x v="12"/>
    <x v="0"/>
    <d v="2018-10-24T08:34:22"/>
    <d v="2018-10-23T18:47:24"/>
    <x v="2"/>
    <x v="9"/>
    <n v="49618.000000342727"/>
    <n v="826.96666667237878"/>
    <n v="826.96666667237878"/>
    <n v="1"/>
    <s v="D527670"/>
    <s v="Closed"/>
    <x v="0"/>
  </r>
  <r>
    <s v="Marianna"/>
    <s v="MARIANNA (14)"/>
    <x v="5"/>
    <x v="3486"/>
    <n v="23"/>
    <x v="12"/>
    <x v="0"/>
    <d v="2018-10-25T21:21:49"/>
    <d v="2018-10-23T18:47:24"/>
    <x v="2"/>
    <x v="9"/>
    <n v="182065.00000013039"/>
    <n v="3034.4166666688398"/>
    <n v="69791.583333383314"/>
    <n v="1"/>
    <s v="D527656"/>
    <s v="Closed"/>
    <x v="0"/>
  </r>
  <r>
    <s v="Marianna"/>
    <s v="ALTHA (12)"/>
    <x v="6"/>
    <x v="3182"/>
    <n v="3"/>
    <x v="12"/>
    <x v="0"/>
    <d v="2018-11-07T10:44:56"/>
    <d v="2018-10-23T21:02:29"/>
    <x v="2"/>
    <x v="9"/>
    <n v="1258946.9999998575"/>
    <n v="20982.449999997625"/>
    <n v="62947.349999992875"/>
    <n v="1"/>
    <s v="D528029_B"/>
    <s v="Closed"/>
    <x v="0"/>
  </r>
  <r>
    <s v="Marianna"/>
    <s v="ALTHA (12)"/>
    <x v="6"/>
    <x v="3487"/>
    <n v="2"/>
    <x v="12"/>
    <x v="0"/>
    <d v="2018-10-26T22:49:06"/>
    <d v="2018-10-23T21:02:29"/>
    <x v="2"/>
    <x v="9"/>
    <n v="265596.99999983422"/>
    <n v="4426.6166666639037"/>
    <n v="8853.2333333278075"/>
    <n v="1"/>
    <s v="D528010"/>
    <s v="Closed"/>
    <x v="0"/>
  </r>
  <r>
    <s v="Marianna"/>
    <s v="ALTHA (12)"/>
    <x v="6"/>
    <x v="3488"/>
    <n v="1"/>
    <x v="12"/>
    <x v="0"/>
    <d v="2018-10-26T22:08:01"/>
    <d v="2018-10-23T21:02:29"/>
    <x v="2"/>
    <x v="9"/>
    <n v="263131.99999944773"/>
    <n v="4385.5333333241288"/>
    <n v="4385.5333333241288"/>
    <n v="1"/>
    <s v="D528043"/>
    <s v="Closed"/>
    <x v="0"/>
  </r>
  <r>
    <s v="Marianna"/>
    <s v="ALTHA (12)"/>
    <x v="6"/>
    <x v="2239"/>
    <n v="27"/>
    <x v="12"/>
    <x v="0"/>
    <d v="2018-10-26T22:44:42"/>
    <d v="2018-10-23T21:02:29"/>
    <x v="2"/>
    <x v="9"/>
    <n v="265332.99999972805"/>
    <n v="4422.2166666621342"/>
    <n v="119399.84999987762"/>
    <n v="1"/>
    <s v="D528016"/>
    <s v="Closed"/>
    <x v="0"/>
  </r>
  <r>
    <s v="Marianna"/>
    <s v="ALTHA (12)"/>
    <x v="6"/>
    <x v="2005"/>
    <n v="3"/>
    <x v="12"/>
    <x v="0"/>
    <d v="2018-10-26T22:45:17"/>
    <d v="2018-10-23T21:02:29"/>
    <x v="2"/>
    <x v="9"/>
    <n v="265367.99999973737"/>
    <n v="4422.7999999956228"/>
    <n v="13268.399999986868"/>
    <n v="1"/>
    <s v="D528018"/>
    <s v="Closed"/>
    <x v="0"/>
  </r>
  <r>
    <s v="Marianna"/>
    <s v="ALTHA (12)"/>
    <x v="6"/>
    <x v="3489"/>
    <n v="1"/>
    <x v="12"/>
    <x v="0"/>
    <d v="2018-10-26T22:47:21"/>
    <d v="2018-10-23T21:02:29"/>
    <x v="2"/>
    <x v="9"/>
    <n v="265491.99999980628"/>
    <n v="4424.8666666634381"/>
    <n v="4424.8666666634381"/>
    <n v="1"/>
    <s v="D528011"/>
    <s v="Closed"/>
    <x v="0"/>
  </r>
  <r>
    <s v="Marianna"/>
    <s v="ALTHA (12)"/>
    <x v="6"/>
    <x v="3490"/>
    <n v="4"/>
    <x v="12"/>
    <x v="0"/>
    <d v="2018-10-26T22:47:59"/>
    <d v="2018-10-23T21:02:29"/>
    <x v="2"/>
    <x v="9"/>
    <n v="265529.99999988824"/>
    <n v="4425.4999999981374"/>
    <n v="17701.999999992549"/>
    <n v="1"/>
    <s v="D528013"/>
    <s v="Closed"/>
    <x v="0"/>
  </r>
  <r>
    <s v="Marianna"/>
    <s v="ALTHA (12)"/>
    <x v="6"/>
    <x v="1700"/>
    <n v="7"/>
    <x v="12"/>
    <x v="0"/>
    <d v="2018-10-26T22:48:23"/>
    <d v="2018-10-23T21:02:29"/>
    <x v="2"/>
    <x v="9"/>
    <n v="265553.99999984074"/>
    <n v="4425.8999999973457"/>
    <n v="30981.29999998142"/>
    <n v="1"/>
    <s v="D528014"/>
    <s v="Closed"/>
    <x v="0"/>
  </r>
  <r>
    <s v="Marianna"/>
    <s v="ALTHA (12)"/>
    <x v="6"/>
    <x v="3491"/>
    <n v="8"/>
    <x v="12"/>
    <x v="0"/>
    <d v="2018-10-26T22:38:50"/>
    <d v="2018-10-23T21:02:29"/>
    <x v="2"/>
    <x v="9"/>
    <n v="264980.99999979604"/>
    <n v="4416.3499999966007"/>
    <n v="35330.799999972805"/>
    <n v="1"/>
    <s v="D528030"/>
    <s v="Closed"/>
    <x v="0"/>
  </r>
  <r>
    <s v="Marianna"/>
    <s v="ALTHA (12)"/>
    <x v="6"/>
    <x v="2104"/>
    <n v="2"/>
    <x v="12"/>
    <x v="0"/>
    <d v="2018-10-26T22:40:08"/>
    <d v="2018-10-23T21:02:29"/>
    <x v="2"/>
    <x v="9"/>
    <n v="265058.99999979883"/>
    <n v="4417.6499999966472"/>
    <n v="8835.2999999932945"/>
    <n v="1"/>
    <s v="D528027"/>
    <s v="Closed"/>
    <x v="0"/>
  </r>
  <r>
    <s v="Marianna"/>
    <s v="ALTHA (12)"/>
    <x v="6"/>
    <x v="3492"/>
    <n v="1"/>
    <x v="12"/>
    <x v="0"/>
    <d v="2018-10-26T22:33:50"/>
    <d v="2018-10-23T21:02:29"/>
    <x v="2"/>
    <x v="9"/>
    <n v="264680.99999944679"/>
    <n v="4411.3499999907799"/>
    <n v="4411.3499999907799"/>
    <n v="1"/>
    <s v="D528032"/>
    <s v="Closed"/>
    <x v="0"/>
  </r>
  <r>
    <s v="Marianna"/>
    <s v="ALTHA (12)"/>
    <x v="6"/>
    <x v="3493"/>
    <n v="10"/>
    <x v="12"/>
    <x v="0"/>
    <d v="2018-10-26T22:39:45"/>
    <d v="2018-10-23T21:02:29"/>
    <x v="2"/>
    <x v="9"/>
    <n v="265035.99999945145"/>
    <n v="4417.2666666575242"/>
    <n v="44172.666666575242"/>
    <n v="1"/>
    <s v="D528028"/>
    <s v="Closed"/>
    <x v="0"/>
  </r>
  <r>
    <s v="Marianna"/>
    <s v="ALTHA (12)"/>
    <x v="6"/>
    <x v="3494"/>
    <n v="2"/>
    <x v="12"/>
    <x v="0"/>
    <d v="2018-10-26T22:45:36"/>
    <d v="2018-10-23T21:02:29"/>
    <x v="2"/>
    <x v="9"/>
    <n v="265386.99999977835"/>
    <n v="4423.1166666629724"/>
    <n v="8846.2333333259448"/>
    <n v="1"/>
    <s v="D528019"/>
    <s v="Closed"/>
    <x v="0"/>
  </r>
  <r>
    <s v="Marianna"/>
    <s v="ALTHA (12)"/>
    <x v="6"/>
    <x v="3495"/>
    <n v="15"/>
    <x v="12"/>
    <x v="0"/>
    <d v="2018-10-26T22:42:10"/>
    <d v="2018-10-23T21:02:29"/>
    <x v="2"/>
    <x v="9"/>
    <n v="265181.00000002887"/>
    <n v="4419.6833333338145"/>
    <n v="66295.250000007218"/>
    <n v="1"/>
    <s v="D528024"/>
    <s v="Closed"/>
    <x v="0"/>
  </r>
  <r>
    <s v="Marianna"/>
    <s v="ALTHA (12)"/>
    <x v="6"/>
    <x v="6"/>
    <n v="62"/>
    <x v="12"/>
    <x v="0"/>
    <d v="2018-10-26T22:05:42"/>
    <d v="2018-10-23T21:02:29"/>
    <x v="2"/>
    <x v="9"/>
    <n v="262992.99999964423"/>
    <n v="4383.2166666607372"/>
    <n v="271759.43333296571"/>
    <n v="1"/>
    <s v="D528042"/>
    <s v="Closed"/>
    <x v="0"/>
  </r>
  <r>
    <s v="Marianna"/>
    <s v="ALTHA (12)"/>
    <x v="6"/>
    <x v="3496"/>
    <n v="2"/>
    <x v="12"/>
    <x v="0"/>
    <d v="2018-10-26T22:45:01"/>
    <d v="2018-10-23T21:02:29"/>
    <x v="2"/>
    <x v="9"/>
    <n v="265351.99999976903"/>
    <n v="4422.5333333294839"/>
    <n v="8845.0666666589677"/>
    <n v="1"/>
    <s v="D528017"/>
    <s v="Closed"/>
    <x v="0"/>
  </r>
  <r>
    <s v="Marianna"/>
    <s v="ALTHA (12)"/>
    <x v="6"/>
    <x v="383"/>
    <n v="21"/>
    <x v="12"/>
    <x v="0"/>
    <d v="2018-10-26T22:47:41"/>
    <d v="2018-10-23T21:02:29"/>
    <x v="2"/>
    <x v="9"/>
    <n v="265511.99999945238"/>
    <n v="4425.199999990873"/>
    <n v="92929.199999808334"/>
    <n v="1"/>
    <s v="D528012"/>
    <s v="Closed"/>
    <x v="0"/>
  </r>
  <r>
    <s v="Marianna"/>
    <s v="ALTHA (12)"/>
    <x v="6"/>
    <x v="3497"/>
    <n v="1"/>
    <x v="12"/>
    <x v="0"/>
    <d v="2018-10-26T22:32:55"/>
    <d v="2018-10-23T21:02:29"/>
    <x v="2"/>
    <x v="9"/>
    <n v="264625.99999979138"/>
    <n v="4410.4333333298564"/>
    <n v="4410.4333333298564"/>
    <n v="1"/>
    <s v="D528033"/>
    <s v="Closed"/>
    <x v="0"/>
  </r>
  <r>
    <s v="Marianna"/>
    <s v="MARIANNA (14)"/>
    <x v="15"/>
    <x v="3498"/>
    <n v="6"/>
    <x v="12"/>
    <x v="0"/>
    <d v="2018-10-28T19:59:32"/>
    <d v="2018-10-23T21:48:00"/>
    <x v="2"/>
    <x v="9"/>
    <n v="425491.99999999255"/>
    <n v="7091.5333333332092"/>
    <n v="42549.199999999255"/>
    <n v="1"/>
    <s v="D529810"/>
    <s v="Closed"/>
    <x v="0"/>
  </r>
  <r>
    <s v="Marianna"/>
    <s v="CHIPOLA (15)"/>
    <x v="3"/>
    <x v="3499"/>
    <n v="1"/>
    <x v="12"/>
    <x v="0"/>
    <d v="2018-10-29T11:05:32"/>
    <d v="2018-10-24T08:06:56"/>
    <x v="2"/>
    <x v="9"/>
    <n v="442715.99999985192"/>
    <n v="7378.599999997532"/>
    <n v="7378.599999997532"/>
    <n v="1"/>
    <s v="D529572"/>
    <s v="Closed"/>
    <x v="0"/>
  </r>
  <r>
    <s v="Marianna"/>
    <s v="ALTHA (12)"/>
    <x v="7"/>
    <x v="297"/>
    <n v="4"/>
    <x v="12"/>
    <x v="0"/>
    <d v="2018-10-25T09:02:26"/>
    <d v="2018-10-24T10:26:00"/>
    <x v="2"/>
    <x v="9"/>
    <n v="81386.000000336207"/>
    <n v="1356.4333333389368"/>
    <n v="5425.7333333557472"/>
    <n v="1"/>
    <s v="D527887"/>
    <s v="Closed"/>
    <x v="0"/>
  </r>
  <r>
    <s v="Marianna"/>
    <s v="ALTHA (12)"/>
    <x v="7"/>
    <x v="3500"/>
    <n v="7"/>
    <x v="12"/>
    <x v="0"/>
    <d v="2018-10-25T09:02:43"/>
    <d v="2018-10-24T10:26:00"/>
    <x v="2"/>
    <x v="9"/>
    <n v="81402.999999909662"/>
    <n v="1356.716666665161"/>
    <n v="9497.0166666561272"/>
    <n v="1"/>
    <s v="D527888"/>
    <s v="Closed"/>
    <x v="0"/>
  </r>
  <r>
    <s v="Marianna"/>
    <s v="ALTHA (12)"/>
    <x v="7"/>
    <x v="503"/>
    <n v="6"/>
    <x v="12"/>
    <x v="0"/>
    <d v="2018-10-25T09:01:53"/>
    <d v="2018-10-24T10:26:00"/>
    <x v="2"/>
    <x v="9"/>
    <n v="81353.000000165775"/>
    <n v="1355.8833333360963"/>
    <n v="8135.3000000165775"/>
    <n v="1"/>
    <s v="D527889"/>
    <s v="Closed"/>
    <x v="0"/>
  </r>
  <r>
    <s v="Marianna"/>
    <s v="ALTHA (12)"/>
    <x v="7"/>
    <x v="1829"/>
    <n v="3"/>
    <x v="12"/>
    <x v="0"/>
    <d v="2018-10-25T09:01:00"/>
    <d v="2018-10-24T10:26:00"/>
    <x v="2"/>
    <x v="9"/>
    <n v="81300.000000349246"/>
    <n v="1355.0000000058208"/>
    <n v="4065.0000000174623"/>
    <n v="1"/>
    <s v="D527890"/>
    <s v="Closed"/>
    <x v="0"/>
  </r>
  <r>
    <s v="Marianna"/>
    <s v="ALTHA (12)"/>
    <x v="7"/>
    <x v="3501"/>
    <n v="1"/>
    <x v="12"/>
    <x v="0"/>
    <d v="2018-10-25T09:01:35"/>
    <d v="2018-10-24T10:26:00"/>
    <x v="2"/>
    <x v="9"/>
    <n v="81335.000000358559"/>
    <n v="1355.5833333393093"/>
    <n v="1355.5833333393093"/>
    <n v="1"/>
    <s v="D527892"/>
    <s v="Closed"/>
    <x v="0"/>
  </r>
  <r>
    <s v="Marianna"/>
    <s v="ALTHA (12)"/>
    <x v="7"/>
    <x v="3502"/>
    <n v="2"/>
    <x v="12"/>
    <x v="0"/>
    <d v="2018-10-25T08:59:59"/>
    <d v="2018-10-24T10:26:00"/>
    <x v="2"/>
    <x v="9"/>
    <n v="81238.999999919906"/>
    <n v="1353.9833333319984"/>
    <n v="2707.9666666639969"/>
    <n v="1"/>
    <s v="D527893"/>
    <s v="Closed"/>
    <x v="0"/>
  </r>
  <r>
    <s v="Marianna"/>
    <s v="ALTHA (12)"/>
    <x v="7"/>
    <x v="3503"/>
    <n v="2"/>
    <x v="12"/>
    <x v="0"/>
    <d v="2018-10-25T08:59:45"/>
    <d v="2018-10-24T10:26:00"/>
    <x v="2"/>
    <x v="9"/>
    <n v="81225.000000419095"/>
    <n v="1353.7500000069849"/>
    <n v="2707.5000000139698"/>
    <n v="1"/>
    <s v="D527894"/>
    <s v="Closed"/>
    <x v="0"/>
  </r>
  <r>
    <s v="Marianna"/>
    <s v="ALTHA (12)"/>
    <x v="7"/>
    <x v="3504"/>
    <n v="1"/>
    <x v="12"/>
    <x v="0"/>
    <d v="2018-10-25T08:59:29"/>
    <d v="2018-10-24T10:26:00"/>
    <x v="2"/>
    <x v="9"/>
    <n v="81209.00000045076"/>
    <n v="1353.483333340846"/>
    <n v="1353.483333340846"/>
    <n v="1"/>
    <s v="D527895"/>
    <s v="Closed"/>
    <x v="0"/>
  </r>
  <r>
    <s v="Marianna"/>
    <s v="ALTHA (12)"/>
    <x v="7"/>
    <x v="1233"/>
    <n v="8"/>
    <x v="12"/>
    <x v="0"/>
    <d v="2018-10-25T08:55:05"/>
    <d v="2018-10-24T10:26:00"/>
    <x v="2"/>
    <x v="9"/>
    <n v="80945.000000344589"/>
    <n v="1349.0833333390765"/>
    <n v="10792.666666712612"/>
    <n v="1"/>
    <s v="D527896"/>
    <s v="Closed"/>
    <x v="0"/>
  </r>
  <r>
    <s v="Marianna"/>
    <s v="ALTHA (12)"/>
    <x v="7"/>
    <x v="1144"/>
    <n v="46"/>
    <x v="12"/>
    <x v="0"/>
    <d v="2018-10-25T08:54:47"/>
    <d v="2018-10-24T10:26:00"/>
    <x v="2"/>
    <x v="9"/>
    <n v="80926.99999990873"/>
    <n v="1348.7833333318122"/>
    <n v="62044.03333326336"/>
    <n v="1"/>
    <s v="D527897"/>
    <s v="Closed"/>
    <x v="0"/>
  </r>
  <r>
    <s v="Marianna"/>
    <s v="ALTHA (12)"/>
    <x v="7"/>
    <x v="3505"/>
    <n v="3"/>
    <x v="12"/>
    <x v="0"/>
    <d v="2018-10-25T08:54:32"/>
    <d v="2018-10-24T10:26:00"/>
    <x v="2"/>
    <x v="9"/>
    <n v="80912.000000174157"/>
    <n v="1348.533333336236"/>
    <n v="4045.6000000087079"/>
    <n v="1"/>
    <s v="D527898"/>
    <s v="Closed"/>
    <x v="0"/>
  </r>
  <r>
    <s v="Marianna"/>
    <s v="ALTHA (12)"/>
    <x v="7"/>
    <x v="3506"/>
    <n v="1"/>
    <x v="12"/>
    <x v="0"/>
    <d v="2018-10-25T08:54:18"/>
    <d v="2018-10-24T10:26:00"/>
    <x v="2"/>
    <x v="9"/>
    <n v="80898.000000044703"/>
    <n v="1348.3000000007451"/>
    <n v="1348.3000000007451"/>
    <n v="1"/>
    <s v="D527899"/>
    <s v="Closed"/>
    <x v="0"/>
  </r>
  <r>
    <s v="Marianna"/>
    <s v="ALTHA (12)"/>
    <x v="7"/>
    <x v="3507"/>
    <n v="2"/>
    <x v="12"/>
    <x v="0"/>
    <d v="2018-10-25T08:55:24"/>
    <d v="2018-10-24T10:26:00"/>
    <x v="2"/>
    <x v="9"/>
    <n v="80964.000000385568"/>
    <n v="1349.4000000064261"/>
    <n v="2698.8000000128523"/>
    <n v="1"/>
    <s v="D527900"/>
    <s v="Closed"/>
    <x v="0"/>
  </r>
  <r>
    <s v="Marianna"/>
    <s v="ALTHA (12)"/>
    <x v="7"/>
    <x v="835"/>
    <n v="2"/>
    <x v="12"/>
    <x v="0"/>
    <d v="2018-10-25T08:58:36"/>
    <d v="2018-10-24T10:26:00"/>
    <x v="2"/>
    <x v="9"/>
    <n v="81156.000000005588"/>
    <n v="1352.6000000000931"/>
    <n v="2705.2000000001863"/>
    <n v="1"/>
    <s v="D527901"/>
    <s v="Closed"/>
    <x v="0"/>
  </r>
  <r>
    <s v="Marianna"/>
    <s v="ALTHA (12)"/>
    <x v="7"/>
    <x v="3508"/>
    <n v="1"/>
    <x v="12"/>
    <x v="0"/>
    <d v="2018-10-25T03:14:37"/>
    <d v="2018-10-24T10:26:00"/>
    <x v="2"/>
    <x v="9"/>
    <n v="60517.00000022538"/>
    <n v="1008.616666670423"/>
    <n v="1008.616666670423"/>
    <n v="1"/>
    <s v="D527902"/>
    <s v="Closed"/>
    <x v="0"/>
  </r>
  <r>
    <s v="Marianna"/>
    <s v="ALTHA (12)"/>
    <x v="7"/>
    <x v="145"/>
    <n v="3"/>
    <x v="12"/>
    <x v="0"/>
    <d v="2018-10-25T08:58:55"/>
    <d v="2018-10-24T10:26:00"/>
    <x v="2"/>
    <x v="9"/>
    <n v="81175.000000046566"/>
    <n v="1352.9166666674428"/>
    <n v="4058.7500000023283"/>
    <n v="1"/>
    <s v="D527903"/>
    <s v="Closed"/>
    <x v="0"/>
  </r>
  <r>
    <s v="Marianna"/>
    <s v="ALTHA (12)"/>
    <x v="7"/>
    <x v="3509"/>
    <n v="2"/>
    <x v="12"/>
    <x v="0"/>
    <d v="2018-10-25T09:03:18"/>
    <d v="2018-10-24T10:26:00"/>
    <x v="2"/>
    <x v="9"/>
    <n v="81437.999999918975"/>
    <n v="1357.2999999986496"/>
    <n v="2714.5999999972992"/>
    <n v="1"/>
    <s v="D527904"/>
    <s v="Closed"/>
    <x v="0"/>
  </r>
  <r>
    <s v="Marianna"/>
    <s v="ALTHA (12)"/>
    <x v="7"/>
    <x v="3510"/>
    <n v="1"/>
    <x v="12"/>
    <x v="0"/>
    <d v="2018-10-25T09:00:43"/>
    <d v="2018-10-24T10:26:00"/>
    <x v="2"/>
    <x v="9"/>
    <n v="81283.000000147149"/>
    <n v="1354.7166666691191"/>
    <n v="1354.7166666691191"/>
    <n v="1"/>
    <s v="D527906"/>
    <s v="Closed"/>
    <x v="0"/>
  </r>
  <r>
    <s v="Marianna"/>
    <s v="ALTHA (12)"/>
    <x v="7"/>
    <x v="3511"/>
    <n v="1"/>
    <x v="12"/>
    <x v="0"/>
    <d v="2018-10-25T08:50:43"/>
    <d v="2018-10-24T10:26:00"/>
    <x v="2"/>
    <x v="9"/>
    <n v="80683.0000000773"/>
    <n v="1344.716666667955"/>
    <n v="1344.716666667955"/>
    <n v="1"/>
    <s v="D527907"/>
    <s v="Closed"/>
    <x v="0"/>
  </r>
  <r>
    <s v="Marianna"/>
    <s v="ALTHA (12)"/>
    <x v="7"/>
    <x v="3512"/>
    <n v="3"/>
    <x v="12"/>
    <x v="0"/>
    <d v="2018-10-25T08:53:46"/>
    <d v="2018-10-24T10:26:00"/>
    <x v="2"/>
    <x v="9"/>
    <n v="80866.000000108033"/>
    <n v="1347.7666666684672"/>
    <n v="4043.3000000054017"/>
    <n v="1"/>
    <s v="D527908"/>
    <s v="Closed"/>
    <x v="0"/>
  </r>
  <r>
    <s v="Marianna"/>
    <s v="ALTHA (12)"/>
    <x v="7"/>
    <x v="3513"/>
    <n v="2"/>
    <x v="12"/>
    <x v="0"/>
    <d v="2018-10-25T08:53:30"/>
    <d v="2018-10-24T10:26:00"/>
    <x v="2"/>
    <x v="9"/>
    <n v="80850.000000139698"/>
    <n v="1347.5000000023283"/>
    <n v="2695.0000000046566"/>
    <n v="1"/>
    <s v="D527909"/>
    <s v="Closed"/>
    <x v="0"/>
  </r>
  <r>
    <s v="Marianna"/>
    <s v="ALTHA (12)"/>
    <x v="7"/>
    <x v="1287"/>
    <n v="1"/>
    <x v="12"/>
    <x v="0"/>
    <d v="2018-10-25T08:53:16"/>
    <d v="2018-10-24T10:26:00"/>
    <x v="2"/>
    <x v="9"/>
    <n v="80836.000000010245"/>
    <n v="1347.2666666668374"/>
    <n v="1347.2666666668374"/>
    <n v="1"/>
    <s v="D527910"/>
    <s v="Closed"/>
    <x v="0"/>
  </r>
  <r>
    <s v="Marianna"/>
    <s v="ALTHA (12)"/>
    <x v="7"/>
    <x v="3514"/>
    <n v="1"/>
    <x v="12"/>
    <x v="0"/>
    <d v="2018-10-25T08:52:44"/>
    <d v="2018-10-24T10:26:00"/>
    <x v="2"/>
    <x v="9"/>
    <n v="80804.000000073574"/>
    <n v="1346.7333333345596"/>
    <n v="1346.7333333345596"/>
    <n v="1"/>
    <s v="D527911"/>
    <s v="Closed"/>
    <x v="0"/>
  </r>
  <r>
    <s v="Marianna"/>
    <s v="ALTHA (12)"/>
    <x v="7"/>
    <x v="40"/>
    <n v="4"/>
    <x v="12"/>
    <x v="0"/>
    <d v="2018-10-25T08:52:04"/>
    <d v="2018-10-24T10:26:00"/>
    <x v="2"/>
    <x v="9"/>
    <n v="80764.000000152737"/>
    <n v="1346.0666666692123"/>
    <n v="5384.2666666768491"/>
    <n v="1"/>
    <s v="D527912"/>
    <s v="Closed"/>
    <x v="0"/>
  </r>
  <r>
    <s v="Marianna"/>
    <s v="ALTHA (12)"/>
    <x v="7"/>
    <x v="3515"/>
    <n v="1"/>
    <x v="12"/>
    <x v="0"/>
    <d v="2018-10-25T08:52:29"/>
    <d v="2018-10-24T10:26:00"/>
    <x v="2"/>
    <x v="9"/>
    <n v="80789.000000339001"/>
    <n v="1346.4833333389834"/>
    <n v="1346.4833333389834"/>
    <n v="1"/>
    <s v="D527913"/>
    <s v="Closed"/>
    <x v="0"/>
  </r>
  <r>
    <s v="Marianna"/>
    <s v="ALTHA (12)"/>
    <x v="7"/>
    <x v="3516"/>
    <n v="2"/>
    <x v="12"/>
    <x v="0"/>
    <d v="2018-10-25T08:51:49"/>
    <d v="2018-10-24T10:26:00"/>
    <x v="2"/>
    <x v="9"/>
    <n v="80749.000000418164"/>
    <n v="1345.8166666736361"/>
    <n v="2691.6333333472721"/>
    <n v="1"/>
    <s v="D527914"/>
    <s v="Closed"/>
    <x v="0"/>
  </r>
  <r>
    <s v="Marianna"/>
    <s v="ALTHA (12)"/>
    <x v="7"/>
    <x v="3517"/>
    <n v="1"/>
    <x v="12"/>
    <x v="0"/>
    <d v="2018-10-25T08:51:20"/>
    <d v="2018-10-24T10:26:00"/>
    <x v="2"/>
    <x v="9"/>
    <n v="80719.999999925494"/>
    <n v="1345.3333333320916"/>
    <n v="1345.3333333320916"/>
    <n v="1"/>
    <s v="D527916"/>
    <s v="Closed"/>
    <x v="0"/>
  </r>
  <r>
    <s v="Marianna"/>
    <s v="ALTHA (12)"/>
    <x v="7"/>
    <x v="343"/>
    <n v="2"/>
    <x v="12"/>
    <x v="0"/>
    <d v="2018-10-25T08:51:03"/>
    <d v="2018-10-24T10:26:00"/>
    <x v="2"/>
    <x v="9"/>
    <n v="80703.00000035204"/>
    <n v="1345.0500000058673"/>
    <n v="2690.1000000117347"/>
    <n v="1"/>
    <s v="D527917"/>
    <s v="Closed"/>
    <x v="0"/>
  </r>
  <r>
    <s v="Marianna"/>
    <s v="ALTHA (12)"/>
    <x v="7"/>
    <x v="1411"/>
    <n v="9"/>
    <x v="12"/>
    <x v="0"/>
    <d v="2018-10-25T08:50:00"/>
    <d v="2018-10-24T10:26:00"/>
    <x v="2"/>
    <x v="9"/>
    <n v="80640.000000083819"/>
    <n v="1344.000000001397"/>
    <n v="12096.000000012573"/>
    <n v="1"/>
    <s v="D527918"/>
    <s v="Closed"/>
    <x v="0"/>
  </r>
  <r>
    <s v="Marianna"/>
    <s v="ALTHA (12)"/>
    <x v="7"/>
    <x v="3518"/>
    <n v="5"/>
    <x v="12"/>
    <x v="0"/>
    <d v="2018-10-25T09:04:34"/>
    <d v="2018-10-24T10:26:00"/>
    <x v="2"/>
    <x v="9"/>
    <n v="81514.000000082888"/>
    <n v="1358.5666666680481"/>
    <n v="6792.8333333402406"/>
    <n v="1"/>
    <s v="D527919"/>
    <s v="Closed"/>
    <x v="0"/>
  </r>
  <r>
    <s v="Marianna"/>
    <s v="ALTHA (12)"/>
    <x v="7"/>
    <x v="2395"/>
    <n v="6"/>
    <x v="12"/>
    <x v="0"/>
    <d v="2018-10-25T09:37:05"/>
    <d v="2018-10-24T10:26:00"/>
    <x v="2"/>
    <x v="9"/>
    <n v="83465.000000386499"/>
    <n v="1391.083333339775"/>
    <n v="8346.5000000386499"/>
    <n v="1"/>
    <s v="D527920"/>
    <s v="Closed"/>
    <x v="0"/>
  </r>
  <r>
    <s v="Marianna"/>
    <s v="ALTHA (12)"/>
    <x v="7"/>
    <x v="3519"/>
    <n v="2"/>
    <x v="12"/>
    <x v="0"/>
    <d v="2018-10-25T09:36:41"/>
    <d v="2018-10-24T10:26:00"/>
    <x v="2"/>
    <x v="9"/>
    <n v="83441.000000433996"/>
    <n v="1390.6833333405666"/>
    <n v="2781.3666666811332"/>
    <n v="1"/>
    <s v="D527921"/>
    <s v="Closed"/>
    <x v="0"/>
  </r>
  <r>
    <s v="Marianna"/>
    <s v="ALTHA (12)"/>
    <x v="7"/>
    <x v="3520"/>
    <n v="80"/>
    <x v="12"/>
    <x v="0"/>
    <d v="2018-10-25T09:06:40"/>
    <d v="2018-10-24T10:26:00"/>
    <x v="2"/>
    <x v="9"/>
    <n v="81639.999999990687"/>
    <n v="1360.6666666665114"/>
    <n v="108853.33333332092"/>
    <n v="1"/>
    <s v="D527922"/>
    <s v="Closed"/>
    <x v="0"/>
  </r>
  <r>
    <s v="Marianna"/>
    <s v="ALTHA (12)"/>
    <x v="7"/>
    <x v="1592"/>
    <n v="3"/>
    <x v="12"/>
    <x v="0"/>
    <d v="2018-10-25T09:05:51"/>
    <d v="2018-10-24T10:26:00"/>
    <x v="2"/>
    <x v="9"/>
    <n v="81590.99999985192"/>
    <n v="1359.849999997532"/>
    <n v="4079.549999992596"/>
    <n v="1"/>
    <s v="D527923"/>
    <s v="Closed"/>
    <x v="0"/>
  </r>
  <r>
    <s v="Marianna"/>
    <s v="ALTHA (12)"/>
    <x v="7"/>
    <x v="3521"/>
    <n v="77"/>
    <x v="12"/>
    <x v="0"/>
    <d v="2018-10-25T09:35:49"/>
    <d v="2018-10-24T10:26:00"/>
    <x v="2"/>
    <x v="9"/>
    <n v="83389.000000222586"/>
    <n v="1389.8166666703764"/>
    <n v="107015.88333361899"/>
    <n v="1"/>
    <s v="D527924"/>
    <s v="Closed"/>
    <x v="0"/>
  </r>
  <r>
    <s v="Marianna"/>
    <s v="ALTHA (12)"/>
    <x v="7"/>
    <x v="3522"/>
    <n v="2"/>
    <x v="12"/>
    <x v="0"/>
    <d v="2018-10-25T09:05:15"/>
    <d v="2018-10-24T10:26:00"/>
    <x v="2"/>
    <x v="9"/>
    <n v="81555.000000237487"/>
    <n v="1359.2500000039581"/>
    <n v="2718.5000000079162"/>
    <n v="1"/>
    <s v="D527925"/>
    <s v="Closed"/>
    <x v="0"/>
  </r>
  <r>
    <s v="Marianna"/>
    <s v="ALTHA (12)"/>
    <x v="7"/>
    <x v="3523"/>
    <n v="1"/>
    <x v="12"/>
    <x v="0"/>
    <d v="2018-10-25T08:50:17"/>
    <d v="2018-10-24T10:26:00"/>
    <x v="2"/>
    <x v="9"/>
    <n v="80657.000000285916"/>
    <n v="1344.2833333380986"/>
    <n v="1344.2833333380986"/>
    <n v="1"/>
    <s v="D527926"/>
    <s v="Closed"/>
    <x v="0"/>
  </r>
  <r>
    <s v="Marianna"/>
    <s v="ALTHA (12)"/>
    <x v="7"/>
    <x v="3524"/>
    <n v="1"/>
    <x v="12"/>
    <x v="0"/>
    <d v="2018-10-25T08:54:01"/>
    <d v="2018-10-24T10:26:00"/>
    <x v="2"/>
    <x v="9"/>
    <n v="80880.999999842606"/>
    <n v="1348.0166666640434"/>
    <n v="1348.0166666640434"/>
    <n v="1"/>
    <s v="D527927"/>
    <s v="Closed"/>
    <x v="0"/>
  </r>
  <r>
    <s v="Marianna"/>
    <s v="ALTHA (12)"/>
    <x v="7"/>
    <x v="3525"/>
    <n v="1"/>
    <x v="12"/>
    <x v="0"/>
    <d v="2018-10-25T09:36:25"/>
    <d v="2018-10-24T10:26:00"/>
    <x v="2"/>
    <x v="9"/>
    <n v="83425.000000465661"/>
    <n v="1390.4166666744277"/>
    <n v="1390.4166666744277"/>
    <n v="1"/>
    <s v="D527928"/>
    <s v="Closed"/>
    <x v="0"/>
  </r>
  <r>
    <s v="Marianna"/>
    <s v="ALTHA (12)"/>
    <x v="7"/>
    <x v="296"/>
    <n v="28"/>
    <x v="12"/>
    <x v="0"/>
    <d v="2018-10-25T09:36:04"/>
    <d v="2018-10-24T10:26:00"/>
    <x v="2"/>
    <x v="9"/>
    <n v="83403.999999957159"/>
    <n v="1390.0666666659527"/>
    <n v="38921.866666646674"/>
    <n v="1"/>
    <s v="D527929"/>
    <s v="Closed"/>
    <x v="0"/>
  </r>
  <r>
    <s v="Marianna"/>
    <s v="ALTHA (12)"/>
    <x v="7"/>
    <x v="441"/>
    <n v="27"/>
    <x v="12"/>
    <x v="0"/>
    <d v="2018-10-25T09:38:16"/>
    <d v="2018-10-24T10:26:00"/>
    <x v="2"/>
    <x v="9"/>
    <n v="83536.000000010245"/>
    <n v="1392.2666666668374"/>
    <n v="37591.20000000461"/>
    <n v="1"/>
    <s v="D527930"/>
    <s v="Closed"/>
    <x v="0"/>
  </r>
  <r>
    <s v="Marianna"/>
    <s v="ALTHA (12)"/>
    <x v="7"/>
    <x v="3526"/>
    <n v="3"/>
    <x v="12"/>
    <x v="0"/>
    <d v="2018-10-25T09:37:42"/>
    <d v="2018-10-24T10:26:00"/>
    <x v="2"/>
    <x v="9"/>
    <n v="83502.000000234693"/>
    <n v="1391.7000000039116"/>
    <n v="4175.1000000117347"/>
    <n v="1"/>
    <s v="D527931"/>
    <s v="Closed"/>
    <x v="0"/>
  </r>
  <r>
    <s v="Marianna"/>
    <s v="ALTHA (12)"/>
    <x v="7"/>
    <x v="312"/>
    <n v="1"/>
    <x v="12"/>
    <x v="0"/>
    <d v="2018-10-25T09:38:00"/>
    <d v="2018-10-24T10:26:00"/>
    <x v="2"/>
    <x v="9"/>
    <n v="83520.00000004191"/>
    <n v="1392.0000000006985"/>
    <n v="1392.0000000006985"/>
    <n v="1"/>
    <s v="D527932"/>
    <s v="Closed"/>
    <x v="0"/>
  </r>
  <r>
    <s v="Marianna"/>
    <s v="ALTHA (12)"/>
    <x v="7"/>
    <x v="1475"/>
    <n v="4"/>
    <x v="12"/>
    <x v="0"/>
    <d v="2018-10-25T09:38:32"/>
    <d v="2018-10-24T10:26:00"/>
    <x v="2"/>
    <x v="9"/>
    <n v="83551.99999997858"/>
    <n v="1392.5333333329763"/>
    <n v="5570.1333333319053"/>
    <n v="1"/>
    <s v="D527933"/>
    <s v="Closed"/>
    <x v="0"/>
  </r>
  <r>
    <s v="Marianna"/>
    <s v="ALTHA (12)"/>
    <x v="7"/>
    <x v="3527"/>
    <n v="1"/>
    <x v="12"/>
    <x v="0"/>
    <d v="2018-10-25T09:38:45"/>
    <d v="2018-10-24T10:26:00"/>
    <x v="2"/>
    <x v="9"/>
    <n v="83564.999999874271"/>
    <n v="1392.7499999979045"/>
    <n v="1392.7499999979045"/>
    <n v="1"/>
    <s v="D527934"/>
    <s v="Closed"/>
    <x v="0"/>
  </r>
  <r>
    <s v="Marianna"/>
    <s v="ALTHA (12)"/>
    <x v="7"/>
    <x v="3528"/>
    <n v="1"/>
    <x v="12"/>
    <x v="0"/>
    <d v="2018-10-25T09:38:58"/>
    <d v="2018-10-24T10:26:00"/>
    <x v="2"/>
    <x v="9"/>
    <n v="83578.000000398606"/>
    <n v="1392.9666666733101"/>
    <n v="1392.9666666733101"/>
    <n v="1"/>
    <s v="D527935"/>
    <s v="Closed"/>
    <x v="0"/>
  </r>
  <r>
    <s v="Marianna"/>
    <s v="ALTHA (12)"/>
    <x v="7"/>
    <x v="2567"/>
    <n v="5"/>
    <x v="12"/>
    <x v="0"/>
    <d v="2018-10-25T09:39:28"/>
    <d v="2018-10-24T10:26:00"/>
    <x v="2"/>
    <x v="9"/>
    <n v="83607.999999867752"/>
    <n v="1393.4666666644625"/>
    <n v="6967.3333333223127"/>
    <n v="1"/>
    <s v="D527936"/>
    <s v="Closed"/>
    <x v="0"/>
  </r>
  <r>
    <s v="Marianna"/>
    <s v="ALTHA (12)"/>
    <x v="7"/>
    <x v="2439"/>
    <n v="11"/>
    <x v="12"/>
    <x v="0"/>
    <d v="2018-10-25T09:39:42"/>
    <d v="2018-10-24T10:26:00"/>
    <x v="2"/>
    <x v="9"/>
    <n v="83621.999999997206"/>
    <n v="1393.6999999999534"/>
    <n v="15330.699999999488"/>
    <n v="1"/>
    <s v="D527937"/>
    <s v="Closed"/>
    <x v="0"/>
  </r>
  <r>
    <s v="Marianna"/>
    <s v="ALTHA (12)"/>
    <x v="7"/>
    <x v="3529"/>
    <n v="1"/>
    <x v="12"/>
    <x v="0"/>
    <d v="2018-10-25T09:37:28"/>
    <d v="2018-10-24T10:26:00"/>
    <x v="2"/>
    <x v="9"/>
    <n v="83488.000000105239"/>
    <n v="1391.4666666684207"/>
    <n v="1391.4666666684207"/>
    <n v="1"/>
    <s v="D527938"/>
    <s v="Closed"/>
    <x v="0"/>
  </r>
  <r>
    <s v="Marianna"/>
    <s v="ALTHA (12)"/>
    <x v="7"/>
    <x v="3530"/>
    <n v="1"/>
    <x v="12"/>
    <x v="0"/>
    <d v="2018-10-25T09:39:56"/>
    <d v="2018-10-24T10:26:00"/>
    <x v="2"/>
    <x v="9"/>
    <n v="83636.00000012666"/>
    <n v="1393.9333333354443"/>
    <n v="1393.9333333354443"/>
    <n v="1"/>
    <s v="D527939"/>
    <s v="Closed"/>
    <x v="0"/>
  </r>
  <r>
    <s v="Marianna"/>
    <s v="ALTHA (12)"/>
    <x v="7"/>
    <x v="397"/>
    <n v="104"/>
    <x v="12"/>
    <x v="0"/>
    <d v="2018-10-25T08:44:08"/>
    <d v="2018-10-24T10:26:00"/>
    <x v="2"/>
    <x v="9"/>
    <n v="80288.000000151806"/>
    <n v="1338.1333333358634"/>
    <n v="139165.8666669298"/>
    <n v="1"/>
    <s v="D527940"/>
    <s v="Closed"/>
    <x v="0"/>
  </r>
  <r>
    <s v="Marianna"/>
    <s v="MARIANNA (14)"/>
    <x v="5"/>
    <x v="1954"/>
    <n v="3"/>
    <x v="12"/>
    <x v="0"/>
    <d v="2018-11-03T20:18:50"/>
    <d v="2018-10-24T11:06:43"/>
    <x v="2"/>
    <x v="9"/>
    <n v="897126.99999958277"/>
    <n v="14952.116666659713"/>
    <n v="44856.349999979138"/>
    <n v="1"/>
    <s v="D529120"/>
    <s v="Closed"/>
    <x v="0"/>
  </r>
  <r>
    <s v="Marianna"/>
    <s v="MARIANNA (14)"/>
    <x v="5"/>
    <x v="3293"/>
    <n v="2"/>
    <x v="12"/>
    <x v="0"/>
    <d v="2018-11-10T09:37:33"/>
    <d v="2018-10-24T11:15:00"/>
    <x v="2"/>
    <x v="9"/>
    <n v="1462952.9999998631"/>
    <n v="24382.549999997718"/>
    <n v="48765.099999995437"/>
    <n v="1"/>
    <s v="D529642"/>
    <s v="Closed"/>
    <x v="0"/>
  </r>
  <r>
    <s v="Marianna"/>
    <s v="MARIANNA (14)"/>
    <x v="5"/>
    <x v="3531"/>
    <n v="1"/>
    <x v="12"/>
    <x v="0"/>
    <d v="2018-11-04T11:17:03"/>
    <d v="2018-10-24T11:16:00"/>
    <x v="2"/>
    <x v="9"/>
    <n v="950462.99999963958"/>
    <n v="15841.049999993993"/>
    <n v="15841.049999993993"/>
    <n v="1"/>
    <s v="D529643"/>
    <s v="Closed"/>
    <x v="0"/>
  </r>
  <r>
    <s v="Marianna"/>
    <s v="MARIANNA (14)"/>
    <x v="10"/>
    <x v="3532"/>
    <n v="1"/>
    <x v="2"/>
    <x v="1"/>
    <d v="2018-06-05T18:02:00"/>
    <d v="2018-06-05T15:23:00"/>
    <x v="2"/>
    <x v="5"/>
    <n v="9539.9999996647239"/>
    <n v="158.99999999441206"/>
    <n v="158.99999999441206"/>
    <n v="1"/>
    <s v="C521219"/>
    <s v="Closed"/>
    <x v="0"/>
  </r>
  <r>
    <s v="Marianna"/>
    <s v="MARIANNA (14)"/>
    <x v="5"/>
    <x v="3533"/>
    <n v="2"/>
    <x v="12"/>
    <x v="0"/>
    <d v="2018-11-10T14:56:07"/>
    <d v="2018-10-24T12:01:00"/>
    <x v="2"/>
    <x v="9"/>
    <n v="1479307.0000000298"/>
    <n v="24655.116666667163"/>
    <n v="49310.233333334327"/>
    <n v="1"/>
    <s v="D529654"/>
    <s v="Closed"/>
    <x v="0"/>
  </r>
  <r>
    <s v="Marianna"/>
    <s v="MARIANNA (14)"/>
    <x v="16"/>
    <x v="3534"/>
    <n v="1"/>
    <x v="12"/>
    <x v="0"/>
    <d v="2018-10-28T07:58:00"/>
    <d v="2018-10-24T12:09:00"/>
    <x v="2"/>
    <x v="9"/>
    <n v="330539.99999994412"/>
    <n v="5508.9999999990687"/>
    <n v="5508.9999999990687"/>
    <n v="1"/>
    <s v="C529661"/>
    <s v="Closed"/>
    <x v="0"/>
  </r>
  <r>
    <s v="Marianna"/>
    <s v="MARIANNA (14)"/>
    <x v="5"/>
    <x v="1199"/>
    <n v="1148"/>
    <x v="12"/>
    <x v="0"/>
    <d v="2018-11-07T15:08:11"/>
    <d v="2018-10-24T14:24:09"/>
    <x v="2"/>
    <x v="9"/>
    <n v="1212241.9999996433"/>
    <n v="20204.033333327388"/>
    <n v="23194230.266659841"/>
    <n v="1"/>
    <s v="D532450"/>
    <s v="Closed"/>
    <x v="0"/>
  </r>
  <r>
    <s v="Marianna"/>
    <s v="MARIANNA (14)"/>
    <x v="5"/>
    <x v="3535"/>
    <n v="1"/>
    <x v="12"/>
    <x v="0"/>
    <d v="2018-11-10T15:13:08"/>
    <d v="2018-10-24T15:30:09"/>
    <x v="2"/>
    <x v="9"/>
    <n v="1467779.0000002133"/>
    <n v="24462.983333336888"/>
    <n v="24462.983333336888"/>
    <n v="1"/>
    <s v="D529715_A"/>
    <s v="Closed"/>
    <x v="0"/>
  </r>
  <r>
    <s v="Marianna"/>
    <s v="MARIANNA (14)"/>
    <x v="5"/>
    <x v="3536"/>
    <n v="14"/>
    <x v="12"/>
    <x v="0"/>
    <d v="2018-10-31T14:03:58"/>
    <d v="2018-10-24T19:23:00"/>
    <x v="2"/>
    <x v="9"/>
    <n v="585658.00000000745"/>
    <n v="9760.9666666667908"/>
    <n v="136653.53333333507"/>
    <n v="1"/>
    <s v="D529769"/>
    <s v="Closed"/>
    <x v="0"/>
  </r>
  <r>
    <s v="Marianna"/>
    <s v="CHIPOLA (15)"/>
    <x v="3"/>
    <x v="2608"/>
    <n v="5"/>
    <x v="12"/>
    <x v="0"/>
    <d v="2018-10-25T14:51:20"/>
    <d v="2018-10-25T01:46:52"/>
    <x v="2"/>
    <x v="9"/>
    <n v="47067.999999574386"/>
    <n v="784.46666665957309"/>
    <n v="3922.3333332978655"/>
    <n v="1"/>
    <s v="D529799_B"/>
    <s v="Closed"/>
    <x v="0"/>
  </r>
  <r>
    <s v="Marianna"/>
    <s v="CHIPOLA (15)"/>
    <x v="3"/>
    <x v="2609"/>
    <n v="8"/>
    <x v="12"/>
    <x v="0"/>
    <d v="2018-10-25T14:50:59"/>
    <d v="2018-10-25T01:46:52"/>
    <x v="2"/>
    <x v="9"/>
    <n v="47046.999999694526"/>
    <n v="784.11666666157544"/>
    <n v="6272.9333332926035"/>
    <n v="1"/>
    <s v="D529798_B"/>
    <s v="Closed"/>
    <x v="0"/>
  </r>
  <r>
    <s v="Marianna"/>
    <s v="CHIPOLA (15)"/>
    <x v="3"/>
    <x v="3537"/>
    <n v="1"/>
    <x v="12"/>
    <x v="0"/>
    <d v="2018-11-11T09:12:14"/>
    <d v="2018-10-25T01:46:52"/>
    <x v="2"/>
    <x v="9"/>
    <n v="1495521.9999997644"/>
    <n v="24925.36666666274"/>
    <n v="24925.36666666274"/>
    <n v="1"/>
    <s v="D529800"/>
    <s v="Closed"/>
    <x v="0"/>
  </r>
  <r>
    <s v="Marianna"/>
    <s v="CAVERNS ROAD (11)"/>
    <x v="9"/>
    <x v="793"/>
    <n v="1"/>
    <x v="12"/>
    <x v="0"/>
    <d v="2018-10-25T04:36:21"/>
    <d v="2018-10-25T03:01:00"/>
    <x v="2"/>
    <x v="9"/>
    <n v="5720.9999996004626"/>
    <n v="95.349999993341044"/>
    <n v="95.349999993341044"/>
    <n v="1"/>
    <s v="C529803"/>
    <s v="Closed"/>
    <x v="0"/>
  </r>
  <r>
    <s v="Marianna"/>
    <s v="ALTHA (12)"/>
    <x v="7"/>
    <x v="3538"/>
    <n v="1"/>
    <x v="12"/>
    <x v="0"/>
    <d v="2018-10-28T19:36:28"/>
    <d v="2018-10-25T04:45:37"/>
    <x v="2"/>
    <x v="9"/>
    <n v="312650.9999999078"/>
    <n v="5210.8499999984633"/>
    <n v="5210.8499999984633"/>
    <n v="1"/>
    <s v="D529807_A"/>
    <s v="Closed"/>
    <x v="0"/>
  </r>
  <r>
    <s v="Marianna"/>
    <s v="ALTHA (12)"/>
    <x v="7"/>
    <x v="3538"/>
    <n v="1"/>
    <x v="12"/>
    <x v="0"/>
    <d v="2018-10-28T19:36:21"/>
    <d v="2018-10-25T04:45:37"/>
    <x v="2"/>
    <x v="9"/>
    <n v="312643.99999952875"/>
    <n v="5210.7333333254792"/>
    <n v="5210.7333333254792"/>
    <n v="1"/>
    <s v="D529807_B"/>
    <s v="Closed"/>
    <x v="0"/>
  </r>
  <r>
    <s v="Marianna"/>
    <s v="ALTHA (12)"/>
    <x v="7"/>
    <x v="2432"/>
    <n v="1"/>
    <x v="12"/>
    <x v="0"/>
    <d v="2018-10-28T19:38:22"/>
    <d v="2018-10-25T04:49:07"/>
    <x v="2"/>
    <x v="9"/>
    <n v="312555.00000009779"/>
    <n v="5209.2500000016298"/>
    <n v="5209.2500000016298"/>
    <n v="1"/>
    <s v="D529808_A"/>
    <s v="Closed"/>
    <x v="0"/>
  </r>
  <r>
    <s v="Marianna"/>
    <s v="ALTHA (12)"/>
    <x v="7"/>
    <x v="2432"/>
    <n v="1"/>
    <x v="12"/>
    <x v="0"/>
    <d v="2018-10-28T19:38:16"/>
    <d v="2018-10-25T04:49:07"/>
    <x v="2"/>
    <x v="9"/>
    <n v="312549.00000058115"/>
    <n v="5209.1500000096858"/>
    <n v="5209.1500000096858"/>
    <n v="1"/>
    <s v="D529808_B"/>
    <s v="Closed"/>
    <x v="0"/>
  </r>
  <r>
    <s v="Marianna"/>
    <s v="MARIANNA (14)"/>
    <x v="10"/>
    <x v="3539"/>
    <n v="5"/>
    <x v="12"/>
    <x v="0"/>
    <d v="2018-10-28T19:41:26"/>
    <d v="2018-10-25T05:37:46"/>
    <x v="2"/>
    <x v="9"/>
    <n v="309820.00000008848"/>
    <n v="5163.6666666681413"/>
    <n v="25818.333333340706"/>
    <n v="1"/>
    <s v="D529811"/>
    <s v="Closed"/>
    <x v="0"/>
  </r>
  <r>
    <s v="Marianna"/>
    <s v="MARIANNA (14)"/>
    <x v="10"/>
    <x v="3540"/>
    <n v="3"/>
    <x v="12"/>
    <x v="0"/>
    <d v="2018-10-28T19:40:06"/>
    <d v="2018-10-25T05:39:45"/>
    <x v="2"/>
    <x v="9"/>
    <n v="309621.00000008941"/>
    <n v="5160.3500000014901"/>
    <n v="15481.05000000447"/>
    <n v="1"/>
    <s v="D529812"/>
    <s v="Closed"/>
    <x v="0"/>
  </r>
  <r>
    <s v="Marianna"/>
    <s v="MARIANNA (14)"/>
    <x v="10"/>
    <x v="3541"/>
    <n v="3"/>
    <x v="12"/>
    <x v="0"/>
    <d v="2018-10-28T19:39:38"/>
    <d v="2018-10-25T05:49:20"/>
    <x v="2"/>
    <x v="9"/>
    <n v="309017.99999994691"/>
    <n v="5150.2999999991152"/>
    <n v="15450.899999997346"/>
    <n v="1"/>
    <s v="D529814"/>
    <s v="Closed"/>
    <x v="0"/>
  </r>
  <r>
    <s v="Fernandina Beach"/>
    <s v="STEPDOWN (22)"/>
    <x v="24"/>
    <x v="742"/>
    <n v="21"/>
    <x v="4"/>
    <x v="0"/>
    <d v="2018-10-25T08:29:24"/>
    <d v="2018-10-25T07:30:00"/>
    <x v="2"/>
    <x v="9"/>
    <n v="3564.00000017602"/>
    <n v="59.400000002933666"/>
    <n v="1247.400000061607"/>
    <n v="1"/>
    <s v="D529828"/>
    <s v="Closed"/>
    <x v="0"/>
  </r>
  <r>
    <s v="Marianna"/>
    <s v="MARIANNA (14)"/>
    <x v="10"/>
    <x v="3542"/>
    <n v="1"/>
    <x v="12"/>
    <x v="0"/>
    <d v="2018-10-25T21:46:00"/>
    <d v="2018-10-25T08:16:00"/>
    <x v="2"/>
    <x v="9"/>
    <n v="48600"/>
    <n v="810"/>
    <n v="810"/>
    <n v="1"/>
    <s v="C529825"/>
    <s v="Closed"/>
    <x v="0"/>
  </r>
  <r>
    <s v="Marianna"/>
    <s v="CHIPOLA (15)"/>
    <x v="0"/>
    <x v="3543"/>
    <n v="1"/>
    <x v="12"/>
    <x v="0"/>
    <d v="2018-11-09T21:56:20"/>
    <d v="2018-10-25T08:16:00"/>
    <x v="2"/>
    <x v="9"/>
    <n v="1345219.9999997159"/>
    <n v="22420.333333328599"/>
    <n v="22420.333333328599"/>
    <n v="1"/>
    <s v="D529826_C"/>
    <s v="Closed"/>
    <x v="0"/>
  </r>
  <r>
    <s v="Marianna"/>
    <s v="CHIPOLA (15)"/>
    <x v="0"/>
    <x v="3543"/>
    <n v="1"/>
    <x v="12"/>
    <x v="0"/>
    <d v="2018-11-09T21:56:20"/>
    <d v="2018-10-25T08:16:46"/>
    <x v="2"/>
    <x v="9"/>
    <n v="1345173.9999996498"/>
    <n v="22419.56666666083"/>
    <n v="22419.56666666083"/>
    <n v="1"/>
    <s v="D529826_A"/>
    <s v="Closed"/>
    <x v="0"/>
  </r>
  <r>
    <s v="Marianna"/>
    <s v="MARIANNA (14)"/>
    <x v="15"/>
    <x v="3544"/>
    <n v="2"/>
    <x v="12"/>
    <x v="0"/>
    <d v="2018-10-27T05:55:11"/>
    <d v="2018-10-25T08:45:00"/>
    <x v="2"/>
    <x v="9"/>
    <n v="162610.99999949802"/>
    <n v="2710.183333324967"/>
    <n v="5420.3666666499339"/>
    <n v="1"/>
    <s v="D530411"/>
    <s v="Closed"/>
    <x v="0"/>
  </r>
  <r>
    <s v="Marianna"/>
    <s v="CAVERNS ROAD (11)"/>
    <x v="9"/>
    <x v="3465"/>
    <n v="18"/>
    <x v="12"/>
    <x v="0"/>
    <d v="2018-10-30T12:05:12"/>
    <d v="2018-10-25T10:00:00"/>
    <x v="2"/>
    <x v="9"/>
    <n v="439512.00000022072"/>
    <n v="7325.2000000036787"/>
    <n v="131853.60000006622"/>
    <n v="1"/>
    <s v="D530465_A"/>
    <s v="Closed"/>
    <x v="0"/>
  </r>
  <r>
    <s v="Marianna"/>
    <s v="CAVERNS ROAD (11)"/>
    <x v="9"/>
    <x v="3545"/>
    <n v="55"/>
    <x v="12"/>
    <x v="0"/>
    <d v="2018-10-27T11:26:52"/>
    <d v="2018-10-25T10:00:00"/>
    <x v="2"/>
    <x v="9"/>
    <n v="178012.00000005774"/>
    <n v="2966.866666667629"/>
    <n v="163177.6666667196"/>
    <n v="1"/>
    <s v="D530440_A"/>
    <s v="Closed"/>
    <x v="0"/>
  </r>
  <r>
    <s v="Marianna"/>
    <s v="CHIPOLA (15)"/>
    <x v="0"/>
    <x v="3546"/>
    <n v="536"/>
    <x v="12"/>
    <x v="0"/>
    <d v="2018-10-30T20:00:18"/>
    <d v="2018-10-25T10:04:59"/>
    <x v="2"/>
    <x v="9"/>
    <n v="467719.00000011083"/>
    <n v="7795.3166666685138"/>
    <n v="4178289.7333343234"/>
    <n v="1"/>
    <s v="D528571_A"/>
    <s v="Closed"/>
    <x v="0"/>
  </r>
  <r>
    <s v="Marianna"/>
    <s v="CHIPOLA (15)"/>
    <x v="0"/>
    <x v="3547"/>
    <n v="246"/>
    <x v="12"/>
    <x v="0"/>
    <d v="2018-10-29T09:31:56"/>
    <d v="2018-10-25T10:06:42"/>
    <x v="2"/>
    <x v="9"/>
    <n v="343514.0000001993"/>
    <n v="5725.2333333366551"/>
    <n v="1408407.4000008171"/>
    <n v="1"/>
    <s v="D529849"/>
    <s v="Closed"/>
    <x v="0"/>
  </r>
  <r>
    <s v="Marianna"/>
    <s v="CHIPOLA (15)"/>
    <x v="0"/>
    <x v="30"/>
    <n v="13"/>
    <x v="12"/>
    <x v="0"/>
    <d v="2018-10-26T21:01:03"/>
    <d v="2018-10-25T10:22:37"/>
    <x v="2"/>
    <x v="9"/>
    <n v="124706.00000009872"/>
    <n v="2078.4333333349787"/>
    <n v="27019.633333354723"/>
    <n v="1"/>
    <s v="D529862"/>
    <s v="Closed"/>
    <x v="0"/>
  </r>
  <r>
    <s v="Marianna"/>
    <s v="MARIANNA (14)"/>
    <x v="10"/>
    <x v="895"/>
    <n v="17"/>
    <x v="12"/>
    <x v="0"/>
    <d v="2018-10-28T11:32:41"/>
    <d v="2018-10-25T12:24:06"/>
    <x v="2"/>
    <x v="9"/>
    <n v="256114.99999989755"/>
    <n v="4268.5833333316259"/>
    <n v="72565.91666663764"/>
    <n v="1"/>
    <s v="D529890"/>
    <s v="Closed"/>
    <x v="0"/>
  </r>
  <r>
    <s v="Marianna"/>
    <s v="MARIANNA (14)"/>
    <x v="16"/>
    <x v="2993"/>
    <n v="3"/>
    <x v="12"/>
    <x v="0"/>
    <d v="2018-10-29T07:39:12"/>
    <d v="2018-10-25T14:36:59"/>
    <x v="2"/>
    <x v="9"/>
    <n v="320532.99999986775"/>
    <n v="5342.2166666644625"/>
    <n v="16026.649999993388"/>
    <n v="1"/>
    <s v="D529910_A"/>
    <s v="Closed"/>
    <x v="0"/>
  </r>
  <r>
    <s v="Marianna"/>
    <s v="MARIANNA (14)"/>
    <x v="16"/>
    <x v="2993"/>
    <n v="3"/>
    <x v="12"/>
    <x v="0"/>
    <d v="2018-10-29T07:39:03"/>
    <d v="2018-10-25T14:36:59"/>
    <x v="2"/>
    <x v="9"/>
    <n v="320523.99999964982"/>
    <n v="5342.0666666608304"/>
    <n v="16026.199999982491"/>
    <n v="1"/>
    <s v="D529910_B"/>
    <s v="Closed"/>
    <x v="0"/>
  </r>
  <r>
    <s v="Marianna"/>
    <s v="CHIPOLA (15)"/>
    <x v="3"/>
    <x v="3548"/>
    <n v="5"/>
    <x v="12"/>
    <x v="0"/>
    <d v="2018-11-11T09:16:32"/>
    <d v="2018-10-25T14:42:03"/>
    <x v="2"/>
    <x v="9"/>
    <n v="1449269.0000002272"/>
    <n v="24154.483333337121"/>
    <n v="120772.4166666856"/>
    <n v="1"/>
    <s v="D528709"/>
    <s v="Closed"/>
    <x v="0"/>
  </r>
  <r>
    <s v="Marianna"/>
    <s v="CHIPOLA (15)"/>
    <x v="3"/>
    <x v="3330"/>
    <n v="2"/>
    <x v="12"/>
    <x v="0"/>
    <d v="2018-10-29T20:53:05"/>
    <d v="2018-10-25T14:45:49"/>
    <x v="2"/>
    <x v="9"/>
    <n v="367636.00000008009"/>
    <n v="6127.2666666680016"/>
    <n v="12254.533333336003"/>
    <n v="1"/>
    <s v="D528427_B"/>
    <s v="Closed"/>
    <x v="0"/>
  </r>
  <r>
    <s v="Marianna"/>
    <s v="CHIPOLA (15)"/>
    <x v="3"/>
    <x v="3374"/>
    <n v="6"/>
    <x v="12"/>
    <x v="0"/>
    <d v="2018-10-30T20:53:54"/>
    <d v="2018-10-25T14:47:47"/>
    <x v="2"/>
    <x v="9"/>
    <n v="453966.99999966659"/>
    <n v="7566.1166666611098"/>
    <n v="45396.699999966659"/>
    <n v="1"/>
    <s v="D528711_B"/>
    <s v="Closed"/>
    <x v="0"/>
  </r>
  <r>
    <s v="Marianna"/>
    <s v="CHIPOLA (15)"/>
    <x v="3"/>
    <x v="3373"/>
    <n v="4"/>
    <x v="12"/>
    <x v="0"/>
    <d v="2018-11-10T14:28:11"/>
    <d v="2018-10-25T14:47:47"/>
    <x v="2"/>
    <x v="9"/>
    <n v="1381223.9999998128"/>
    <n v="23020.39999999688"/>
    <n v="92081.59999998752"/>
    <n v="1"/>
    <s v="D528710_B"/>
    <s v="Closed"/>
    <x v="0"/>
  </r>
  <r>
    <s v="Marianna"/>
    <s v="CHIPOLA (15)"/>
    <x v="3"/>
    <x v="2607"/>
    <n v="2"/>
    <x v="12"/>
    <x v="0"/>
    <d v="2018-10-27T18:36:04"/>
    <d v="2018-10-25T14:52:26"/>
    <x v="2"/>
    <x v="9"/>
    <n v="186217.9999996908"/>
    <n v="3103.63333332818"/>
    <n v="6207.26666665636"/>
    <n v="1"/>
    <s v="D527611_B"/>
    <s v="Closed"/>
    <x v="0"/>
  </r>
  <r>
    <s v="Marianna"/>
    <s v="CHIPOLA (15)"/>
    <x v="3"/>
    <x v="3549"/>
    <n v="5"/>
    <x v="12"/>
    <x v="0"/>
    <d v="2018-10-30T11:52:43"/>
    <d v="2018-10-25T14:52:57"/>
    <x v="2"/>
    <x v="9"/>
    <n v="421185.99999987055"/>
    <n v="7019.7666666645091"/>
    <n v="35098.833333322546"/>
    <n v="1"/>
    <s v="D528620"/>
    <s v="Closed"/>
    <x v="0"/>
  </r>
  <r>
    <s v="Marianna"/>
    <s v="CHIPOLA (15)"/>
    <x v="1"/>
    <x v="3550"/>
    <n v="69"/>
    <x v="12"/>
    <x v="0"/>
    <d v="2018-10-26T19:29:13"/>
    <d v="2018-10-25T16:46:14"/>
    <x v="2"/>
    <x v="9"/>
    <n v="96178.99999958463"/>
    <n v="1602.9833333264105"/>
    <n v="110605.84999952232"/>
    <n v="1"/>
    <s v="D529965"/>
    <s v="Closed"/>
    <x v="0"/>
  </r>
  <r>
    <s v="Marianna"/>
    <s v="MARIANNA (14)"/>
    <x v="15"/>
    <x v="3551"/>
    <n v="1"/>
    <x v="12"/>
    <x v="0"/>
    <d v="2018-10-28T20:17:00"/>
    <d v="2018-10-25T17:32:00"/>
    <x v="2"/>
    <x v="9"/>
    <n v="269099.9999995809"/>
    <n v="4484.9999999930151"/>
    <n v="4484.9999999930151"/>
    <n v="1"/>
    <s v="C529986"/>
    <s v="Closed"/>
    <x v="0"/>
  </r>
  <r>
    <s v="Marianna"/>
    <s v="MARIANNA (14)"/>
    <x v="15"/>
    <x v="3552"/>
    <n v="1"/>
    <x v="12"/>
    <x v="0"/>
    <d v="2018-10-27T10:59:47"/>
    <d v="2018-10-25T18:09:00"/>
    <x v="2"/>
    <x v="9"/>
    <n v="147047.00000043958"/>
    <n v="2450.7833333406597"/>
    <n v="2450.7833333406597"/>
    <n v="1"/>
    <s v="C529996"/>
    <s v="Closed"/>
    <x v="0"/>
  </r>
  <r>
    <s v="Marianna"/>
    <s v="MARIANNA (14)"/>
    <x v="10"/>
    <x v="3553"/>
    <n v="9"/>
    <x v="12"/>
    <x v="0"/>
    <d v="2018-10-26T21:44:42"/>
    <d v="2018-10-25T18:53:36"/>
    <x v="2"/>
    <x v="9"/>
    <n v="96666.000000271015"/>
    <n v="1611.1000000045169"/>
    <n v="14499.900000040652"/>
    <n v="1"/>
    <s v="D530004"/>
    <s v="Closed"/>
    <x v="0"/>
  </r>
  <r>
    <s v="Marianna"/>
    <s v="BLOUNTSTOWN (18)"/>
    <x v="17"/>
    <x v="1867"/>
    <n v="13"/>
    <x v="12"/>
    <x v="0"/>
    <d v="2018-10-26T00:53:24"/>
    <d v="2018-10-25T19:14:00"/>
    <x v="2"/>
    <x v="9"/>
    <n v="20364.000000245869"/>
    <n v="339.40000000409782"/>
    <n v="4412.2000000532717"/>
    <n v="1"/>
    <s v="D530016"/>
    <s v="Closed"/>
    <x v="0"/>
  </r>
  <r>
    <s v="Marianna"/>
    <s v="BLOUNTSTOWN (18)"/>
    <x v="17"/>
    <x v="1402"/>
    <n v="23"/>
    <x v="12"/>
    <x v="0"/>
    <d v="2018-10-26T08:23:27"/>
    <d v="2018-10-25T19:26:00"/>
    <x v="2"/>
    <x v="9"/>
    <n v="46646.999999857508"/>
    <n v="777.44999999762513"/>
    <n v="17881.349999945378"/>
    <n v="1"/>
    <s v="D530066"/>
    <s v="Closed"/>
    <x v="0"/>
  </r>
  <r>
    <s v="Marianna"/>
    <s v="CAVERNS ROAD (11)"/>
    <x v="27"/>
    <x v="3554"/>
    <n v="1"/>
    <x v="12"/>
    <x v="0"/>
    <d v="2018-10-28T19:49:00"/>
    <d v="2018-10-25T20:48:00"/>
    <x v="2"/>
    <x v="9"/>
    <n v="255659.99999977648"/>
    <n v="4260.9999999962747"/>
    <n v="4260.9999999962747"/>
    <n v="1"/>
    <s v="C530015"/>
    <s v="Closed"/>
    <x v="0"/>
  </r>
  <r>
    <s v="Marianna"/>
    <s v="MARIANNA (14)"/>
    <x v="5"/>
    <x v="3147"/>
    <n v="2"/>
    <x v="12"/>
    <x v="0"/>
    <d v="2018-10-26T16:52:03"/>
    <d v="2018-10-25T21:21:49"/>
    <x v="2"/>
    <x v="9"/>
    <n v="70214.000000129454"/>
    <n v="1170.2333333354909"/>
    <n v="2340.4666666709818"/>
    <n v="1"/>
    <s v="D527662_B"/>
    <s v="Closed"/>
    <x v="0"/>
  </r>
  <r>
    <s v="Marianna"/>
    <s v="MARIANNA (14)"/>
    <x v="5"/>
    <x v="3555"/>
    <n v="1"/>
    <x v="12"/>
    <x v="0"/>
    <d v="2018-11-10T09:33:17"/>
    <d v="2018-10-25T21:57:39"/>
    <x v="2"/>
    <x v="9"/>
    <n v="1337737.999999593"/>
    <n v="22295.63333332655"/>
    <n v="22295.63333332655"/>
    <n v="1"/>
    <s v="D530017"/>
    <s v="Closed"/>
    <x v="0"/>
  </r>
  <r>
    <s v="Marianna"/>
    <s v="CHIPOLA (15)"/>
    <x v="3"/>
    <x v="3556"/>
    <n v="1"/>
    <x v="12"/>
    <x v="0"/>
    <d v="2018-10-27T18:36:43"/>
    <d v="2018-10-26T00:27:56"/>
    <x v="2"/>
    <x v="9"/>
    <n v="151726.99999997858"/>
    <n v="2528.7833333329763"/>
    <n v="2528.7833333329763"/>
    <n v="1"/>
    <s v="D530029"/>
    <s v="Closed"/>
    <x v="0"/>
  </r>
  <r>
    <s v="Marianna"/>
    <s v="MARIANNA (14)"/>
    <x v="16"/>
    <x v="3557"/>
    <n v="50"/>
    <x v="12"/>
    <x v="0"/>
    <d v="2018-10-27T18:41:35"/>
    <d v="2018-10-26T00:39:57"/>
    <x v="2"/>
    <x v="9"/>
    <n v="151297.99999964889"/>
    <n v="2521.6333333274815"/>
    <n v="126081.66666637408"/>
    <n v="1"/>
    <s v="D530031"/>
    <s v="Closed"/>
    <x v="0"/>
  </r>
  <r>
    <s v="Marianna"/>
    <s v="BLOUNTSTOWN (18)"/>
    <x v="17"/>
    <x v="3558"/>
    <n v="3"/>
    <x v="12"/>
    <x v="0"/>
    <d v="2018-10-26T09:35:20"/>
    <d v="2018-10-26T02:10:00"/>
    <x v="2"/>
    <x v="9"/>
    <n v="26719.999999925494"/>
    <n v="445.33333333209157"/>
    <n v="1335.9999999962747"/>
    <n v="1"/>
    <s v="D530068"/>
    <s v="Closed"/>
    <x v="0"/>
  </r>
  <r>
    <s v="Marianna"/>
    <s v="CHIPOLA (15)"/>
    <x v="0"/>
    <x v="941"/>
    <n v="29"/>
    <x v="12"/>
    <x v="0"/>
    <d v="2018-10-27T19:51:40"/>
    <d v="2018-10-26T07:34:10"/>
    <x v="2"/>
    <x v="9"/>
    <n v="130650.0000002794"/>
    <n v="2177.5000000046566"/>
    <n v="63147.500000135042"/>
    <n v="1"/>
    <s v="D530063"/>
    <s v="Closed"/>
    <x v="0"/>
  </r>
  <r>
    <s v="Marianna"/>
    <s v="BLOUNTSTOWN (18)"/>
    <x v="17"/>
    <x v="3559"/>
    <n v="1"/>
    <x v="12"/>
    <x v="0"/>
    <d v="2018-10-26T10:49:26"/>
    <d v="2018-10-26T09:03:00"/>
    <x v="2"/>
    <x v="9"/>
    <n v="6385.9999997774139"/>
    <n v="106.43333332962357"/>
    <n v="106.43333332962357"/>
    <n v="1"/>
    <s v="D530109"/>
    <s v="Closed"/>
    <x v="0"/>
  </r>
  <r>
    <s v="Marianna"/>
    <s v="CHIPOLA (15)"/>
    <x v="4"/>
    <x v="3560"/>
    <n v="1672"/>
    <x v="12"/>
    <x v="0"/>
    <d v="2018-10-27T09:36:04"/>
    <d v="2018-10-26T10:26:00"/>
    <x v="2"/>
    <x v="9"/>
    <n v="83403.999999957159"/>
    <n v="1390.0666666659527"/>
    <n v="2324191.4666654728"/>
    <n v="1"/>
    <s v="D530452"/>
    <s v="Closed"/>
    <x v="0"/>
  </r>
  <r>
    <s v="Marianna"/>
    <s v="MARIANNA (14)"/>
    <x v="5"/>
    <x v="3561"/>
    <n v="5"/>
    <x v="12"/>
    <x v="0"/>
    <d v="2018-11-10T10:13:14"/>
    <d v="2018-10-26T10:45:00"/>
    <x v="2"/>
    <x v="9"/>
    <n v="1294094.0000001574"/>
    <n v="21568.233333335957"/>
    <n v="107841.16666667978"/>
    <n v="1"/>
    <s v="D530108"/>
    <s v="Closed"/>
    <x v="0"/>
  </r>
  <r>
    <s v="Marianna"/>
    <s v="MARIANNA (14)"/>
    <x v="5"/>
    <x v="2627"/>
    <n v="2"/>
    <x v="12"/>
    <x v="0"/>
    <d v="2018-11-10T11:37:18"/>
    <d v="2018-10-26T10:48:16"/>
    <x v="2"/>
    <x v="9"/>
    <n v="1298941.9999999925"/>
    <n v="21649.033333333209"/>
    <n v="43298.066666666418"/>
    <n v="1"/>
    <s v="D528543_C"/>
    <s v="Closed"/>
    <x v="0"/>
  </r>
  <r>
    <s v="Marianna"/>
    <s v="MARIANNA (14)"/>
    <x v="5"/>
    <x v="2961"/>
    <n v="1"/>
    <x v="12"/>
    <x v="0"/>
    <d v="2018-11-10T11:29:10"/>
    <d v="2018-10-26T10:48:16"/>
    <x v="2"/>
    <x v="9"/>
    <n v="1298454.0000003297"/>
    <n v="21640.900000005495"/>
    <n v="21640.900000005495"/>
    <n v="1"/>
    <s v="D528539_B"/>
    <s v="Closed"/>
    <x v="0"/>
  </r>
  <r>
    <s v="Marianna"/>
    <s v="MARIANNA (14)"/>
    <x v="5"/>
    <x v="2882"/>
    <n v="3"/>
    <x v="12"/>
    <x v="0"/>
    <d v="2018-11-08T14:51:22"/>
    <d v="2018-10-26T10:48:16"/>
    <x v="2"/>
    <x v="9"/>
    <n v="1137786.0000005225"/>
    <n v="18963.100000008708"/>
    <n v="56889.300000026124"/>
    <n v="1"/>
    <s v="D528551_B"/>
    <s v="Closed"/>
    <x v="0"/>
  </r>
  <r>
    <s v="Marianna"/>
    <s v="MARIANNA (14)"/>
    <x v="5"/>
    <x v="2960"/>
    <n v="1"/>
    <x v="12"/>
    <x v="0"/>
    <d v="2018-11-14T12:45:52"/>
    <d v="2018-10-26T10:48:16"/>
    <x v="2"/>
    <x v="9"/>
    <n v="1648656.0000004945"/>
    <n v="27477.600000008242"/>
    <n v="27477.600000008242"/>
    <n v="1"/>
    <s v="D528920_B"/>
    <s v="Closed"/>
    <x v="0"/>
  </r>
  <r>
    <s v="Marianna"/>
    <s v="MARIANNA (14)"/>
    <x v="5"/>
    <x v="2959"/>
    <n v="8"/>
    <x v="12"/>
    <x v="0"/>
    <d v="2018-10-31T14:02:43"/>
    <d v="2018-10-26T10:48:16"/>
    <x v="2"/>
    <x v="9"/>
    <n v="443667.00000024866"/>
    <n v="7394.4500000041444"/>
    <n v="59155.600000033155"/>
    <n v="1"/>
    <s v="D529169_B"/>
    <s v="Closed"/>
    <x v="0"/>
  </r>
  <r>
    <s v="Marianna"/>
    <s v="MARIANNA (14)"/>
    <x v="5"/>
    <x v="3562"/>
    <n v="1"/>
    <x v="12"/>
    <x v="0"/>
    <d v="2018-11-10T12:12:51"/>
    <d v="2018-10-26T10:48:16"/>
    <x v="2"/>
    <x v="9"/>
    <n v="1301075.0000000931"/>
    <n v="21684.583333334886"/>
    <n v="21684.583333334886"/>
    <n v="1"/>
    <s v="D529817"/>
    <s v="Closed"/>
    <x v="0"/>
  </r>
  <r>
    <s v="Marianna"/>
    <s v="MARIANNA (14)"/>
    <x v="5"/>
    <x v="3563"/>
    <n v="1"/>
    <x v="12"/>
    <x v="0"/>
    <d v="2018-11-10T12:11:32"/>
    <d v="2018-10-26T10:48:16"/>
    <x v="2"/>
    <x v="9"/>
    <n v="1300996.0000004852"/>
    <n v="21683.266666674754"/>
    <n v="21683.266666674754"/>
    <n v="1"/>
    <s v="D529816"/>
    <s v="Closed"/>
    <x v="0"/>
  </r>
  <r>
    <s v="Marianna"/>
    <s v="BLOUNTSTOWN (18)"/>
    <x v="17"/>
    <x v="3564"/>
    <n v="1"/>
    <x v="12"/>
    <x v="0"/>
    <d v="2018-10-26T21:58:00"/>
    <d v="2018-10-26T13:20:38"/>
    <x v="2"/>
    <x v="9"/>
    <n v="31042.000000015832"/>
    <n v="517.36666666693054"/>
    <n v="517.36666666693054"/>
    <n v="1"/>
    <s v="C530176"/>
    <s v="Closed"/>
    <x v="0"/>
  </r>
  <r>
    <s v="Marianna"/>
    <s v="MARIANNA (14)"/>
    <x v="5"/>
    <x v="3565"/>
    <n v="1"/>
    <x v="2"/>
    <x v="0"/>
    <d v="2018-06-20T19:54:23"/>
    <d v="2018-06-20T18:34:00"/>
    <x v="2"/>
    <x v="5"/>
    <n v="4823.0000002775341"/>
    <n v="80.383333337958902"/>
    <n v="80.383333337958902"/>
    <n v="1"/>
    <s v="C521769"/>
    <s v="Closed"/>
    <x v="0"/>
  </r>
  <r>
    <s v="Marianna"/>
    <s v="MARIANNA (14)"/>
    <x v="15"/>
    <x v="3566"/>
    <n v="1"/>
    <x v="12"/>
    <x v="0"/>
    <d v="2018-10-28T20:15:00"/>
    <d v="2018-10-26T15:15:00"/>
    <x v="2"/>
    <x v="9"/>
    <n v="190800.00000020955"/>
    <n v="3180.0000000034925"/>
    <n v="3180.0000000034925"/>
    <n v="1"/>
    <s v="C530303"/>
    <s v="Closed"/>
    <x v="0"/>
  </r>
  <r>
    <s v="Marianna"/>
    <s v="MARIANNA (14)"/>
    <x v="5"/>
    <x v="542"/>
    <n v="72"/>
    <x v="12"/>
    <x v="0"/>
    <d v="2018-10-26T16:38:07"/>
    <d v="2018-10-26T15:23:17"/>
    <x v="2"/>
    <x v="9"/>
    <n v="4489.9999997578561"/>
    <n v="74.833333329297602"/>
    <n v="5387.9999997094274"/>
    <n v="1"/>
    <s v="D530323"/>
    <s v="Closed"/>
    <x v="0"/>
  </r>
  <r>
    <s v="Marianna"/>
    <s v="CAVERNS ROAD (11)"/>
    <x v="8"/>
    <x v="8"/>
    <n v="12"/>
    <x v="2"/>
    <x v="0"/>
    <d v="2018-06-23T12:08:21"/>
    <d v="2018-06-23T11:07:00"/>
    <x v="2"/>
    <x v="5"/>
    <n v="3681.0000004945323"/>
    <n v="61.350000008242205"/>
    <n v="736.20000009890646"/>
    <n v="1"/>
    <s v="D521805"/>
    <s v="Closed"/>
    <x v="0"/>
  </r>
  <r>
    <s v="Marianna"/>
    <s v="MARIANNA (14)"/>
    <x v="5"/>
    <x v="3368"/>
    <n v="3"/>
    <x v="12"/>
    <x v="0"/>
    <d v="2018-11-10T10:25:51"/>
    <d v="2018-10-26T16:38:07"/>
    <x v="2"/>
    <x v="9"/>
    <n v="1273664.0000001993"/>
    <n v="21227.733333336655"/>
    <n v="63683.200000009965"/>
    <n v="1"/>
    <s v="D528566_B"/>
    <s v="Closed"/>
    <x v="0"/>
  </r>
  <r>
    <s v="Marianna"/>
    <s v="CHIPOLA (15)"/>
    <x v="0"/>
    <x v="1731"/>
    <n v="1"/>
    <x v="12"/>
    <x v="0"/>
    <d v="2018-10-29T09:39:46"/>
    <d v="2018-10-26T21:08:50"/>
    <x v="2"/>
    <x v="9"/>
    <n v="217856.00000009872"/>
    <n v="3630.9333333349787"/>
    <n v="3630.9333333349787"/>
    <n v="1"/>
    <s v="D530372"/>
    <s v="Closed"/>
    <x v="0"/>
  </r>
  <r>
    <s v="Marianna"/>
    <s v="BLOUNTSTOWN (18)"/>
    <x v="17"/>
    <x v="3252"/>
    <n v="52"/>
    <x v="12"/>
    <x v="0"/>
    <d v="2018-10-26T21:56:47"/>
    <d v="2018-10-26T21:29:00"/>
    <x v="2"/>
    <x v="9"/>
    <n v="1666.9999999227002"/>
    <n v="27.783333332045004"/>
    <n v="1444.7333332663402"/>
    <n v="1"/>
    <s v="D530378"/>
    <s v="Closed"/>
    <x v="0"/>
  </r>
  <r>
    <s v="Marianna"/>
    <s v="ALTHA (12)"/>
    <x v="6"/>
    <x v="32"/>
    <n v="6"/>
    <x v="12"/>
    <x v="0"/>
    <d v="2018-10-26T22:32:16"/>
    <d v="2018-10-26T22:05:42"/>
    <x v="2"/>
    <x v="9"/>
    <n v="1593.9999998314306"/>
    <n v="26.566666663857177"/>
    <n v="159.39999998314306"/>
    <n v="1"/>
    <s v="D528040"/>
    <s v="Closed"/>
    <x v="0"/>
  </r>
  <r>
    <s v="Marianna"/>
    <s v="CAVERNS ROAD (11)"/>
    <x v="9"/>
    <x v="3458"/>
    <n v="1"/>
    <x v="12"/>
    <x v="0"/>
    <d v="2018-10-30T11:17:48"/>
    <d v="2018-10-26T23:41:00"/>
    <x v="2"/>
    <x v="9"/>
    <n v="301008.00000024028"/>
    <n v="5016.8000000040047"/>
    <n v="5016.8000000040047"/>
    <n v="1"/>
    <s v="D530388_A"/>
    <s v="Closed"/>
    <x v="0"/>
  </r>
  <r>
    <s v="Marianna"/>
    <s v="CAVERNS ROAD (11)"/>
    <x v="9"/>
    <x v="1242"/>
    <n v="3"/>
    <x v="12"/>
    <x v="0"/>
    <d v="2018-10-30T20:41:05"/>
    <d v="2018-10-26T23:41:00"/>
    <x v="2"/>
    <x v="9"/>
    <n v="334804.99999991152"/>
    <n v="5580.0833333318587"/>
    <n v="16740.249999995576"/>
    <n v="1"/>
    <s v="D530389_A"/>
    <s v="Closed"/>
    <x v="0"/>
  </r>
  <r>
    <s v="Marianna"/>
    <s v="CAVERNS ROAD (11)"/>
    <x v="9"/>
    <x v="3567"/>
    <n v="53"/>
    <x v="12"/>
    <x v="0"/>
    <d v="2018-10-29T19:56:25"/>
    <d v="2018-10-26T23:42:57"/>
    <x v="2"/>
    <x v="9"/>
    <n v="245608.00000049639"/>
    <n v="4093.4666666749399"/>
    <n v="216953.73333377182"/>
    <n v="1"/>
    <s v="D530391_B"/>
    <s v="Closed"/>
    <x v="0"/>
  </r>
  <r>
    <s v="Marianna"/>
    <s v="CAVERNS ROAD (11)"/>
    <x v="9"/>
    <x v="3459"/>
    <n v="2"/>
    <x v="12"/>
    <x v="0"/>
    <d v="2018-10-30T11:21:28"/>
    <d v="2018-10-26T23:44:00"/>
    <x v="2"/>
    <x v="9"/>
    <n v="301048.00000016112"/>
    <n v="5017.466666669352"/>
    <n v="10034.933333338704"/>
    <n v="1"/>
    <s v="D530393_A"/>
    <s v="Closed"/>
    <x v="0"/>
  </r>
  <r>
    <s v="Marianna"/>
    <s v="CAVERNS ROAD (11)"/>
    <x v="9"/>
    <x v="3469"/>
    <n v="3"/>
    <x v="12"/>
    <x v="0"/>
    <d v="2018-10-27T10:54:34"/>
    <d v="2018-10-26T23:47:04"/>
    <x v="2"/>
    <x v="9"/>
    <n v="40049.999999790452"/>
    <n v="667.49999999650754"/>
    <n v="2002.4999999895226"/>
    <n v="1"/>
    <s v="D530398"/>
    <s v="Closed"/>
    <x v="0"/>
  </r>
  <r>
    <s v="Marianna"/>
    <s v="CAVERNS ROAD (11)"/>
    <x v="9"/>
    <x v="3466"/>
    <n v="6"/>
    <x v="12"/>
    <x v="0"/>
    <d v="2018-10-30T21:37:35"/>
    <d v="2018-10-26T23:49:00"/>
    <x v="2"/>
    <x v="9"/>
    <n v="337714.9999999674"/>
    <n v="5628.5833333327901"/>
    <n v="33771.49999999674"/>
    <n v="1"/>
    <s v="D530403_A"/>
    <s v="Closed"/>
    <x v="0"/>
  </r>
  <r>
    <s v="Marianna"/>
    <s v="CAVERNS ROAD (11)"/>
    <x v="9"/>
    <x v="3453"/>
    <n v="3"/>
    <x v="12"/>
    <x v="0"/>
    <d v="2018-10-30T19:34:59"/>
    <d v="2018-10-26T23:50:00"/>
    <x v="2"/>
    <x v="9"/>
    <n v="330299.00000018533"/>
    <n v="5504.9833333364222"/>
    <n v="16514.950000009267"/>
    <n v="1"/>
    <s v="D530404_A"/>
    <s v="Closed"/>
    <x v="0"/>
  </r>
  <r>
    <s v="Marianna"/>
    <s v="CAVERNS ROAD (11)"/>
    <x v="9"/>
    <x v="3568"/>
    <n v="1"/>
    <x v="12"/>
    <x v="0"/>
    <d v="2018-10-27T11:00:12"/>
    <d v="2018-10-26T23:51:00"/>
    <x v="2"/>
    <x v="9"/>
    <n v="40151.999999745749"/>
    <n v="669.19999999576248"/>
    <n v="669.19999999576248"/>
    <n v="1"/>
    <s v="D530405_A"/>
    <s v="Closed"/>
    <x v="0"/>
  </r>
  <r>
    <s v="Marianna"/>
    <s v="CAVERNS ROAD (11)"/>
    <x v="9"/>
    <x v="3568"/>
    <n v="1"/>
    <x v="12"/>
    <x v="0"/>
    <d v="2018-10-27T11:00:06"/>
    <d v="2018-10-26T23:51:27"/>
    <x v="2"/>
    <x v="9"/>
    <n v="40118.999999575317"/>
    <n v="668.64999999292195"/>
    <n v="668.64999999292195"/>
    <n v="1"/>
    <s v="D530405_B"/>
    <s v="Closed"/>
    <x v="0"/>
  </r>
  <r>
    <s v="Marianna"/>
    <s v="CAVERNS ROAD (11)"/>
    <x v="9"/>
    <x v="3569"/>
    <n v="1"/>
    <x v="12"/>
    <x v="0"/>
    <d v="2018-10-27T11:00:32"/>
    <d v="2018-10-26T23:53:00"/>
    <x v="2"/>
    <x v="9"/>
    <n v="40052.000000257976"/>
    <n v="667.53333333763294"/>
    <n v="667.53333333763294"/>
    <n v="1"/>
    <s v="D530409_A"/>
    <s v="Closed"/>
    <x v="0"/>
  </r>
  <r>
    <s v="Marianna"/>
    <s v="CAVERNS ROAD (11)"/>
    <x v="9"/>
    <x v="3570"/>
    <n v="1"/>
    <x v="12"/>
    <x v="0"/>
    <d v="2018-10-27T11:00:00"/>
    <d v="2018-10-26T23:53:00"/>
    <x v="2"/>
    <x v="9"/>
    <n v="40020.000000321306"/>
    <n v="667.0000000053551"/>
    <n v="667.0000000053551"/>
    <n v="1"/>
    <s v="D530408_A"/>
    <s v="Closed"/>
    <x v="0"/>
  </r>
  <r>
    <s v="Marianna"/>
    <s v="CAVERNS ROAD (11)"/>
    <x v="9"/>
    <x v="3570"/>
    <n v="1"/>
    <x v="12"/>
    <x v="0"/>
    <d v="2018-10-27T10:59:54"/>
    <d v="2018-10-26T23:53:55"/>
    <x v="2"/>
    <x v="9"/>
    <n v="39958.999999891967"/>
    <n v="665.98333333153278"/>
    <n v="665.98333333153278"/>
    <n v="1"/>
    <s v="D530408_B"/>
    <s v="Closed"/>
    <x v="0"/>
  </r>
  <r>
    <s v="Marianna"/>
    <s v="CAVERNS ROAD (11)"/>
    <x v="9"/>
    <x v="3569"/>
    <n v="1"/>
    <x v="12"/>
    <x v="0"/>
    <d v="2018-10-27T11:00:20"/>
    <d v="2018-10-26T23:54:18"/>
    <x v="2"/>
    <x v="9"/>
    <n v="39961.99999996461"/>
    <n v="666.0333333327435"/>
    <n v="666.0333333327435"/>
    <n v="1"/>
    <s v="D530409_B"/>
    <s v="Closed"/>
    <x v="0"/>
  </r>
  <r>
    <s v="Marianna"/>
    <s v="CAVERNS ROAD (11)"/>
    <x v="9"/>
    <x v="452"/>
    <n v="53"/>
    <x v="12"/>
    <x v="0"/>
    <d v="2018-10-30T20:40:26"/>
    <d v="2018-10-26T23:55:01"/>
    <x v="2"/>
    <x v="9"/>
    <n v="333925.00000039581"/>
    <n v="5565.4166666732635"/>
    <n v="294967.08333368297"/>
    <n v="1"/>
    <s v="D530386_A"/>
    <s v="Closed"/>
    <x v="0"/>
  </r>
  <r>
    <s v="Marianna"/>
    <s v="CAVERNS ROAD (11)"/>
    <x v="9"/>
    <x v="2218"/>
    <n v="6"/>
    <x v="12"/>
    <x v="0"/>
    <d v="2018-10-31T19:47:29"/>
    <d v="2018-10-26T23:55:01"/>
    <x v="2"/>
    <x v="9"/>
    <n v="417148.00000016112"/>
    <n v="6952.466666669352"/>
    <n v="41714.800000016112"/>
    <n v="1"/>
    <s v="D530392_A"/>
    <s v="Closed"/>
    <x v="0"/>
  </r>
  <r>
    <s v="Marianna"/>
    <s v="CAVERNS ROAD (11)"/>
    <x v="9"/>
    <x v="3571"/>
    <n v="28"/>
    <x v="12"/>
    <x v="0"/>
    <d v="2018-10-30T11:13:18"/>
    <d v="2018-10-26T23:55:01"/>
    <x v="2"/>
    <x v="9"/>
    <n v="299897.00000016019"/>
    <n v="4998.2833333360031"/>
    <n v="139951.93333340809"/>
    <n v="1"/>
    <s v="D530815_C"/>
    <s v="Closed"/>
    <x v="0"/>
  </r>
  <r>
    <s v="Marianna"/>
    <s v="CAVERNS ROAD (11)"/>
    <x v="9"/>
    <x v="3567"/>
    <n v="53"/>
    <x v="12"/>
    <x v="0"/>
    <d v="2018-10-29T19:56:33"/>
    <d v="2018-10-26T23:55:01"/>
    <x v="2"/>
    <x v="9"/>
    <n v="244892.0000003418"/>
    <n v="4081.5333333390299"/>
    <n v="216321.26666696859"/>
    <n v="1"/>
    <s v="D530391_A"/>
    <s v="Closed"/>
    <x v="0"/>
  </r>
  <r>
    <s v="Marianna"/>
    <s v="CAVERNS ROAD (11)"/>
    <x v="9"/>
    <x v="2131"/>
    <n v="10"/>
    <x v="12"/>
    <x v="0"/>
    <d v="2018-10-30T20:40:15"/>
    <d v="2018-10-26T23:55:01"/>
    <x v="2"/>
    <x v="9"/>
    <n v="333914.000000339"/>
    <n v="5565.2333333389834"/>
    <n v="55652.333333389834"/>
    <n v="1"/>
    <s v="D530384_A"/>
    <s v="Closed"/>
    <x v="0"/>
  </r>
  <r>
    <s v="Marianna"/>
    <s v="CAVERNS ROAD (11)"/>
    <x v="9"/>
    <x v="3572"/>
    <n v="93"/>
    <x v="12"/>
    <x v="0"/>
    <d v="2018-10-30T20:44:41"/>
    <d v="2018-10-26T23:55:01"/>
    <x v="2"/>
    <x v="9"/>
    <n v="334180.00000028405"/>
    <n v="5569.6666666714009"/>
    <n v="517979.00000044028"/>
    <n v="1"/>
    <s v="D530836_A"/>
    <s v="Closed"/>
    <x v="0"/>
  </r>
  <r>
    <s v="Marianna"/>
    <s v="CAVERNS ROAD (11)"/>
    <x v="9"/>
    <x v="9"/>
    <n v="156"/>
    <x v="12"/>
    <x v="0"/>
    <d v="2018-10-30T07:39:24"/>
    <d v="2018-10-26T23:55:01"/>
    <x v="2"/>
    <x v="9"/>
    <n v="287062.99999994226"/>
    <n v="4784.383333332371"/>
    <n v="746363.79999984987"/>
    <n v="1"/>
    <s v="D529888_A"/>
    <s v="Closed"/>
    <x v="0"/>
  </r>
  <r>
    <s v="Marianna"/>
    <s v="CAVERNS ROAD (11)"/>
    <x v="9"/>
    <x v="3455"/>
    <n v="1"/>
    <x v="12"/>
    <x v="0"/>
    <d v="2018-10-31T19:47:51"/>
    <d v="2018-10-26T23:55:01"/>
    <x v="2"/>
    <x v="9"/>
    <n v="417170.00000027474"/>
    <n v="6952.8333333379123"/>
    <n v="6952.8333333379123"/>
    <n v="1"/>
    <s v="D530396_A"/>
    <s v="Closed"/>
    <x v="0"/>
  </r>
  <r>
    <s v="Marianna"/>
    <s v="CAVERNS ROAD (11)"/>
    <x v="9"/>
    <x v="3454"/>
    <n v="1"/>
    <x v="12"/>
    <x v="0"/>
    <d v="2018-10-31T19:47:39"/>
    <d v="2018-10-26T23:55:01"/>
    <x v="2"/>
    <x v="9"/>
    <n v="417157.99999998417"/>
    <n v="6952.6333333330695"/>
    <n v="6952.6333333330695"/>
    <n v="1"/>
    <s v="D530397_A"/>
    <s v="Closed"/>
    <x v="0"/>
  </r>
  <r>
    <s v="Marianna"/>
    <s v="CAVERNS ROAD (11)"/>
    <x v="9"/>
    <x v="3573"/>
    <n v="6"/>
    <x v="12"/>
    <x v="0"/>
    <d v="2018-10-27T11:22:52"/>
    <d v="2018-10-26T23:55:01"/>
    <x v="2"/>
    <x v="9"/>
    <n v="41270.99999981001"/>
    <n v="687.8499999968335"/>
    <n v="4127.099999981001"/>
    <n v="1"/>
    <s v="D530439_A"/>
    <s v="Closed"/>
    <x v="0"/>
  </r>
  <r>
    <s v="Marianna"/>
    <s v="CAVERNS ROAD (11)"/>
    <x v="9"/>
    <x v="1553"/>
    <n v="3"/>
    <x v="12"/>
    <x v="0"/>
    <d v="2018-10-30T11:47:30"/>
    <d v="2018-10-26T23:55:01"/>
    <x v="2"/>
    <x v="9"/>
    <n v="301949.00000018533"/>
    <n v="5032.4833333364222"/>
    <n v="15097.450000009267"/>
    <n v="1"/>
    <s v="D530844_A"/>
    <s v="Closed"/>
    <x v="0"/>
  </r>
  <r>
    <s v="Marianna"/>
    <s v="CAVERNS ROAD (11)"/>
    <x v="9"/>
    <x v="386"/>
    <n v="18"/>
    <x v="12"/>
    <x v="0"/>
    <d v="2018-10-27T11:01:18"/>
    <d v="2018-10-26T23:55:01"/>
    <x v="2"/>
    <x v="9"/>
    <n v="39977.000000327826"/>
    <n v="666.28333333879709"/>
    <n v="11993.100000098348"/>
    <n v="1"/>
    <s v="D530419_A"/>
    <s v="Closed"/>
    <x v="0"/>
  </r>
  <r>
    <s v="Marianna"/>
    <s v="CAVERNS ROAD (11)"/>
    <x v="9"/>
    <x v="1682"/>
    <n v="66"/>
    <x v="12"/>
    <x v="0"/>
    <d v="2018-10-30T20:38:37"/>
    <d v="2018-10-26T23:55:01"/>
    <x v="2"/>
    <x v="9"/>
    <n v="333816.00000006147"/>
    <n v="5563.6000000010245"/>
    <n v="367197.60000006761"/>
    <n v="1"/>
    <s v="D530390_A"/>
    <s v="Closed"/>
    <x v="0"/>
  </r>
  <r>
    <s v="Marianna"/>
    <s v="CAVERNS ROAD (11)"/>
    <x v="9"/>
    <x v="3574"/>
    <n v="1"/>
    <x v="12"/>
    <x v="0"/>
    <d v="2018-11-09T09:28:58"/>
    <d v="2018-10-27T06:29:00"/>
    <x v="2"/>
    <x v="9"/>
    <n v="1133998.0000001611"/>
    <n v="18899.966666669352"/>
    <n v="18899.966666669352"/>
    <n v="1"/>
    <s v="D530414_A"/>
    <s v="Closed"/>
    <x v="0"/>
  </r>
  <r>
    <s v="Marianna"/>
    <s v="CAVERNS ROAD (11)"/>
    <x v="9"/>
    <x v="3575"/>
    <n v="2"/>
    <x v="12"/>
    <x v="0"/>
    <d v="2018-11-03T10:00:39"/>
    <d v="2018-10-27T06:35:05"/>
    <x v="2"/>
    <x v="9"/>
    <n v="617134.0000002645"/>
    <n v="10285.566666671075"/>
    <n v="20571.13333334215"/>
    <n v="1"/>
    <s v="D530417"/>
    <s v="Closed"/>
    <x v="0"/>
  </r>
  <r>
    <s v="Marianna"/>
    <s v="CAVERNS ROAD (11)"/>
    <x v="9"/>
    <x v="386"/>
    <n v="18"/>
    <x v="12"/>
    <x v="0"/>
    <d v="2018-10-27T11:01:07"/>
    <d v="2018-10-27T06:35:48"/>
    <x v="2"/>
    <x v="9"/>
    <n v="15919.000000320375"/>
    <n v="265.31666667200625"/>
    <n v="4775.7000000961125"/>
    <n v="1"/>
    <s v="D530419_B"/>
    <s v="Closed"/>
    <x v="0"/>
  </r>
  <r>
    <s v="Marianna"/>
    <s v="CAVERNS ROAD (11)"/>
    <x v="9"/>
    <x v="3576"/>
    <n v="2"/>
    <x v="12"/>
    <x v="0"/>
    <d v="2018-10-27T11:02:26"/>
    <d v="2018-10-27T06:47:59"/>
    <x v="2"/>
    <x v="9"/>
    <n v="15267.000000039116"/>
    <n v="254.45000000065193"/>
    <n v="508.90000000130385"/>
    <n v="1"/>
    <s v="D530423"/>
    <s v="Closed"/>
    <x v="0"/>
  </r>
  <r>
    <s v="Marianna"/>
    <s v="CAVERNS ROAD (11)"/>
    <x v="9"/>
    <x v="1271"/>
    <n v="1"/>
    <x v="12"/>
    <x v="0"/>
    <d v="2018-10-27T11:01:54"/>
    <d v="2018-10-27T06:49:11"/>
    <x v="2"/>
    <x v="9"/>
    <n v="15162.999999616295"/>
    <n v="252.71666666027158"/>
    <n v="252.71666666027158"/>
    <n v="1"/>
    <s v="D530425"/>
    <s v="Closed"/>
    <x v="0"/>
  </r>
  <r>
    <s v="Marianna"/>
    <s v="CAVERNS ROAD (11)"/>
    <x v="9"/>
    <x v="3577"/>
    <n v="3"/>
    <x v="12"/>
    <x v="0"/>
    <d v="2018-10-27T11:04:30"/>
    <d v="2018-10-27T06:51:05"/>
    <x v="2"/>
    <x v="9"/>
    <n v="15205.000000004657"/>
    <n v="253.41666666674428"/>
    <n v="760.25000000023283"/>
    <n v="1"/>
    <s v="D530428"/>
    <s v="Closed"/>
    <x v="0"/>
  </r>
  <r>
    <s v="Marianna"/>
    <s v="CAVERNS ROAD (11)"/>
    <x v="9"/>
    <x v="3578"/>
    <n v="2"/>
    <x v="12"/>
    <x v="0"/>
    <d v="2018-10-27T11:05:08"/>
    <d v="2018-10-27T06:51:38"/>
    <x v="2"/>
    <x v="9"/>
    <n v="15209.999999916181"/>
    <n v="253.49999999860302"/>
    <n v="506.99999999720603"/>
    <n v="1"/>
    <s v="D530429"/>
    <s v="Closed"/>
    <x v="0"/>
  </r>
  <r>
    <s v="Marianna"/>
    <s v="CAVERNS ROAD (11)"/>
    <x v="9"/>
    <x v="3579"/>
    <n v="4"/>
    <x v="12"/>
    <x v="0"/>
    <d v="2018-10-27T11:06:32"/>
    <d v="2018-10-27T08:13:41"/>
    <x v="2"/>
    <x v="9"/>
    <n v="10371.000000298955"/>
    <n v="172.85000000498258"/>
    <n v="691.4000000199303"/>
    <n v="1"/>
    <s v="D530432"/>
    <s v="Closed"/>
    <x v="0"/>
  </r>
  <r>
    <s v="Marianna"/>
    <s v="CAVERNS ROAD (11)"/>
    <x v="9"/>
    <x v="3580"/>
    <n v="1"/>
    <x v="12"/>
    <x v="0"/>
    <d v="2018-10-27T11:21:37"/>
    <d v="2018-10-27T08:14:16"/>
    <x v="2"/>
    <x v="9"/>
    <n v="11240.999999991618"/>
    <n v="187.3499999998603"/>
    <n v="187.3499999998603"/>
    <n v="1"/>
    <s v="D530433"/>
    <s v="Closed"/>
    <x v="0"/>
  </r>
  <r>
    <s v="Marianna"/>
    <s v="CAVERNS ROAD (11)"/>
    <x v="9"/>
    <x v="3581"/>
    <n v="1"/>
    <x v="12"/>
    <x v="0"/>
    <d v="2018-10-27T11:21:08"/>
    <d v="2018-10-27T08:14:41"/>
    <x v="2"/>
    <x v="9"/>
    <n v="11186.999999941327"/>
    <n v="186.44999999902211"/>
    <n v="186.44999999902211"/>
    <n v="1"/>
    <s v="D530434"/>
    <s v="Closed"/>
    <x v="0"/>
  </r>
  <r>
    <s v="Marianna"/>
    <s v="CAVERNS ROAD (11)"/>
    <x v="9"/>
    <x v="3582"/>
    <n v="1"/>
    <x v="12"/>
    <x v="0"/>
    <d v="2018-10-27T11:20:54"/>
    <d v="2018-10-27T08:15:10"/>
    <x v="2"/>
    <x v="9"/>
    <n v="11143.999999947846"/>
    <n v="185.7333333324641"/>
    <n v="185.7333333324641"/>
    <n v="1"/>
    <s v="D530435"/>
    <s v="Closed"/>
    <x v="0"/>
  </r>
  <r>
    <s v="Marianna"/>
    <s v="CAVERNS ROAD (11)"/>
    <x v="9"/>
    <x v="1325"/>
    <n v="2"/>
    <x v="12"/>
    <x v="0"/>
    <d v="2018-10-27T11:21:59"/>
    <d v="2018-10-27T08:15:49"/>
    <x v="2"/>
    <x v="9"/>
    <n v="11169.99999973923"/>
    <n v="186.16666666232049"/>
    <n v="372.33333332464099"/>
    <n v="1"/>
    <s v="D530436"/>
    <s v="Closed"/>
    <x v="0"/>
  </r>
  <r>
    <s v="Marianna"/>
    <s v="CAVERNS ROAD (11)"/>
    <x v="9"/>
    <x v="3583"/>
    <n v="1"/>
    <x v="12"/>
    <x v="0"/>
    <d v="2018-10-27T11:22:21"/>
    <d v="2018-10-27T08:16:05"/>
    <x v="2"/>
    <x v="9"/>
    <n v="11175.999999884516"/>
    <n v="186.26666666474193"/>
    <n v="186.26666666474193"/>
    <n v="1"/>
    <s v="D530437"/>
    <s v="Closed"/>
    <x v="0"/>
  </r>
  <r>
    <s v="Marianna"/>
    <s v="CAVERNS ROAD (11)"/>
    <x v="9"/>
    <x v="3584"/>
    <n v="3"/>
    <x v="12"/>
    <x v="0"/>
    <d v="2018-10-27T11:22:36"/>
    <d v="2018-10-27T08:16:22"/>
    <x v="2"/>
    <x v="9"/>
    <n v="11173.999999416992"/>
    <n v="186.23333332361653"/>
    <n v="558.6999999708496"/>
    <n v="1"/>
    <s v="D530438"/>
    <s v="Closed"/>
    <x v="0"/>
  </r>
  <r>
    <s v="Marianna"/>
    <s v="CAVERNS ROAD (11)"/>
    <x v="9"/>
    <x v="3573"/>
    <n v="6"/>
    <x v="12"/>
    <x v="0"/>
    <d v="2018-10-27T11:22:46"/>
    <d v="2018-10-27T08:16:42"/>
    <x v="2"/>
    <x v="9"/>
    <n v="11164.000000222586"/>
    <n v="186.06666667037643"/>
    <n v="1116.4000000222586"/>
    <n v="1"/>
    <s v="D530439_B"/>
    <s v="Closed"/>
    <x v="0"/>
  </r>
  <r>
    <s v="Marianna"/>
    <s v="CAVERNS ROAD (11)"/>
    <x v="9"/>
    <x v="3545"/>
    <n v="55"/>
    <x v="12"/>
    <x v="0"/>
    <d v="2018-10-27T11:26:41"/>
    <d v="2018-10-27T08:17:16"/>
    <x v="2"/>
    <x v="9"/>
    <n v="11365.000000060536"/>
    <n v="189.4166666676756"/>
    <n v="10417.916666722158"/>
    <n v="1"/>
    <s v="D530440_B"/>
    <s v="Closed"/>
    <x v="0"/>
  </r>
  <r>
    <s v="Marianna"/>
    <s v="CHIPOLA (15)"/>
    <x v="1"/>
    <x v="393"/>
    <n v="962"/>
    <x v="12"/>
    <x v="0"/>
    <d v="2018-10-29T16:15:23"/>
    <d v="2018-10-27T08:30:48"/>
    <x v="2"/>
    <x v="9"/>
    <n v="200675.00000023283"/>
    <n v="3344.5833333372138"/>
    <n v="3217489.1666703997"/>
    <n v="1"/>
    <s v="D530775"/>
    <s v="Closed"/>
    <x v="0"/>
  </r>
  <r>
    <s v="Marianna"/>
    <s v="CHIPOLA (15)"/>
    <x v="4"/>
    <x v="3585"/>
    <n v="3"/>
    <x v="12"/>
    <x v="0"/>
    <d v="2018-10-27T10:32:41"/>
    <d v="2018-10-27T09:36:04"/>
    <x v="2"/>
    <x v="9"/>
    <n v="3397.0000001136214"/>
    <n v="56.616666668560356"/>
    <n v="169.85000000568107"/>
    <n v="1"/>
    <s v="D526919"/>
    <s v="Closed"/>
    <x v="0"/>
  </r>
  <r>
    <s v="Marianna"/>
    <s v="CHIPOLA (15)"/>
    <x v="4"/>
    <x v="3586"/>
    <n v="3"/>
    <x v="12"/>
    <x v="0"/>
    <d v="2018-10-30T10:24:19"/>
    <d v="2018-10-27T09:36:04"/>
    <x v="2"/>
    <x v="9"/>
    <n v="262095.00000032131"/>
    <n v="4368.2500000053551"/>
    <n v="13104.750000016065"/>
    <n v="1"/>
    <s v="D526929"/>
    <s v="Closed"/>
    <x v="0"/>
  </r>
  <r>
    <s v="Marianna"/>
    <s v="CHIPOLA (15)"/>
    <x v="4"/>
    <x v="3587"/>
    <n v="1"/>
    <x v="12"/>
    <x v="0"/>
    <d v="2018-10-27T10:36:48"/>
    <d v="2018-10-27T09:36:04"/>
    <x v="2"/>
    <x v="9"/>
    <n v="3644.0000000176951"/>
    <n v="60.733333333628252"/>
    <n v="60.733333333628252"/>
    <n v="1"/>
    <s v="D526892"/>
    <s v="Closed"/>
    <x v="0"/>
  </r>
  <r>
    <s v="Marianna"/>
    <s v="CHIPOLA (15)"/>
    <x v="4"/>
    <x v="3588"/>
    <n v="1"/>
    <x v="12"/>
    <x v="0"/>
    <d v="2018-10-30T09:59:35"/>
    <d v="2018-10-27T09:36:04"/>
    <x v="2"/>
    <x v="9"/>
    <n v="260611.00000042934"/>
    <n v="4343.5166666738223"/>
    <n v="4343.5166666738223"/>
    <n v="1"/>
    <s v="D527747"/>
    <s v="Closed"/>
    <x v="0"/>
  </r>
  <r>
    <s v="Marianna"/>
    <s v="CHIPOLA (15)"/>
    <x v="4"/>
    <x v="3589"/>
    <n v="124"/>
    <x v="12"/>
    <x v="0"/>
    <d v="2018-10-28T20:38:18"/>
    <d v="2018-10-27T09:36:04"/>
    <x v="2"/>
    <x v="9"/>
    <n v="126134.00000010151"/>
    <n v="2102.2333333350252"/>
    <n v="260676.93333354313"/>
    <n v="1"/>
    <s v="D529771"/>
    <s v="Closed"/>
    <x v="0"/>
  </r>
  <r>
    <s v="Marianna"/>
    <s v="CHIPOLA (15)"/>
    <x v="4"/>
    <x v="3590"/>
    <n v="2"/>
    <x v="12"/>
    <x v="0"/>
    <d v="2018-11-02T08:58:15"/>
    <d v="2018-10-27T09:36:04"/>
    <x v="2"/>
    <x v="9"/>
    <n v="516131.00000016857"/>
    <n v="8602.1833333361428"/>
    <n v="17204.366666672286"/>
    <n v="1"/>
    <s v="D526904"/>
    <s v="Closed"/>
    <x v="0"/>
  </r>
  <r>
    <s v="Marianna"/>
    <s v="CHIPOLA (15)"/>
    <x v="4"/>
    <x v="3591"/>
    <n v="1"/>
    <x v="12"/>
    <x v="0"/>
    <d v="2018-11-14T19:11:10"/>
    <d v="2018-10-27T09:36:04"/>
    <x v="2"/>
    <x v="9"/>
    <n v="1589706.0000000754"/>
    <n v="26495.100000001257"/>
    <n v="26495.100000001257"/>
    <n v="1"/>
    <s v="D527785"/>
    <s v="Closed"/>
    <x v="0"/>
  </r>
  <r>
    <s v="Marianna"/>
    <s v="CHIPOLA (15)"/>
    <x v="4"/>
    <x v="3592"/>
    <n v="3"/>
    <x v="12"/>
    <x v="0"/>
    <d v="2018-10-30T10:00:09"/>
    <d v="2018-10-27T09:36:04"/>
    <x v="2"/>
    <x v="9"/>
    <n v="260645.00000020489"/>
    <n v="4344.0833333367482"/>
    <n v="13032.250000010245"/>
    <n v="1"/>
    <s v="D527749"/>
    <s v="Closed"/>
    <x v="0"/>
  </r>
  <r>
    <s v="Marianna"/>
    <s v="CHIPOLA (15)"/>
    <x v="4"/>
    <x v="2506"/>
    <n v="1"/>
    <x v="12"/>
    <x v="0"/>
    <d v="2018-10-27T10:32:10"/>
    <d v="2018-10-27T09:36:04"/>
    <x v="2"/>
    <x v="9"/>
    <n v="3366.0000004107133"/>
    <n v="56.100000006845221"/>
    <n v="56.100000006845221"/>
    <n v="1"/>
    <s v="D526925"/>
    <s v="Closed"/>
    <x v="0"/>
  </r>
  <r>
    <s v="Marianna"/>
    <s v="CHIPOLA (15)"/>
    <x v="4"/>
    <x v="2444"/>
    <n v="2"/>
    <x v="12"/>
    <x v="0"/>
    <d v="2018-10-27T10:26:14"/>
    <d v="2018-10-27T09:36:04"/>
    <x v="2"/>
    <x v="9"/>
    <n v="3010.0000001722947"/>
    <n v="50.166666669538245"/>
    <n v="100.33333333907649"/>
    <n v="1"/>
    <s v="D526960"/>
    <s v="Closed"/>
    <x v="0"/>
  </r>
  <r>
    <s v="Marianna"/>
    <s v="CHIPOLA (15)"/>
    <x v="4"/>
    <x v="3593"/>
    <n v="1"/>
    <x v="12"/>
    <x v="0"/>
    <d v="2018-11-01T07:54:52"/>
    <d v="2018-10-27T09:36:04"/>
    <x v="2"/>
    <x v="9"/>
    <n v="425928.00000007264"/>
    <n v="7098.8000000012107"/>
    <n v="7098.8000000012107"/>
    <n v="1"/>
    <s v="D526900"/>
    <s v="Closed"/>
    <x v="0"/>
  </r>
  <r>
    <s v="Marianna"/>
    <s v="CHIPOLA (15)"/>
    <x v="4"/>
    <x v="3594"/>
    <n v="7"/>
    <x v="12"/>
    <x v="0"/>
    <d v="2018-10-27T10:29:33"/>
    <d v="2018-10-27T09:36:04"/>
    <x v="2"/>
    <x v="9"/>
    <n v="3209.0000001713634"/>
    <n v="53.483333336189389"/>
    <n v="374.38333335332572"/>
    <n v="1"/>
    <s v="D526913"/>
    <s v="Closed"/>
    <x v="0"/>
  </r>
  <r>
    <s v="Marianna"/>
    <s v="CHIPOLA (15)"/>
    <x v="4"/>
    <x v="3595"/>
    <n v="1"/>
    <x v="12"/>
    <x v="0"/>
    <d v="2018-10-30T09:53:43"/>
    <d v="2018-10-27T09:36:04"/>
    <x v="2"/>
    <x v="9"/>
    <n v="260259.00000049733"/>
    <n v="4337.6500000082888"/>
    <n v="4337.6500000082888"/>
    <n v="1"/>
    <s v="D527758"/>
    <s v="Closed"/>
    <x v="0"/>
  </r>
  <r>
    <s v="Marianna"/>
    <s v="CHIPOLA (15)"/>
    <x v="4"/>
    <x v="1263"/>
    <n v="15"/>
    <x v="12"/>
    <x v="0"/>
    <d v="2018-10-29T08:58:51"/>
    <d v="2018-10-27T09:36:04"/>
    <x v="2"/>
    <x v="9"/>
    <n v="170567.00000041164"/>
    <n v="2842.7833333401941"/>
    <n v="42641.750000102911"/>
    <n v="1"/>
    <s v="D526930"/>
    <s v="Closed"/>
    <x v="0"/>
  </r>
  <r>
    <s v="Marianna"/>
    <s v="CHIPOLA (15)"/>
    <x v="4"/>
    <x v="3596"/>
    <n v="1"/>
    <x v="12"/>
    <x v="0"/>
    <d v="2018-11-10T10:06:11"/>
    <d v="2018-10-27T09:36:04"/>
    <x v="2"/>
    <x v="9"/>
    <n v="1211406.99999996"/>
    <n v="20190.116666665999"/>
    <n v="20190.116666665999"/>
    <n v="1"/>
    <s v="D526938"/>
    <s v="Closed"/>
    <x v="0"/>
  </r>
  <r>
    <s v="Marianna"/>
    <s v="CHIPOLA (15)"/>
    <x v="4"/>
    <x v="3597"/>
    <n v="1"/>
    <x v="12"/>
    <x v="0"/>
    <d v="2018-11-03T20:26:18"/>
    <d v="2018-10-27T09:36:04"/>
    <x v="2"/>
    <x v="9"/>
    <n v="643814.00000026915"/>
    <n v="10730.233333337819"/>
    <n v="10730.233333337819"/>
    <n v="1"/>
    <s v="D526877"/>
    <s v="Closed"/>
    <x v="0"/>
  </r>
  <r>
    <s v="Marianna"/>
    <s v="CHIPOLA (15)"/>
    <x v="4"/>
    <x v="2222"/>
    <n v="3"/>
    <x v="12"/>
    <x v="0"/>
    <d v="2018-10-27T10:32:27"/>
    <d v="2018-10-27T09:36:04"/>
    <x v="2"/>
    <x v="9"/>
    <n v="3382.9999999841675"/>
    <n v="56.383333333069459"/>
    <n v="169.14999999920838"/>
    <n v="1"/>
    <s v="D526920"/>
    <s v="Closed"/>
    <x v="0"/>
  </r>
  <r>
    <s v="Marianna"/>
    <s v="CHIPOLA (15)"/>
    <x v="4"/>
    <x v="1864"/>
    <n v="1"/>
    <x v="12"/>
    <x v="0"/>
    <d v="2018-10-30T10:05:09"/>
    <d v="2018-10-27T09:36:04"/>
    <x v="2"/>
    <x v="9"/>
    <n v="260944.99999992549"/>
    <n v="4349.0833333320916"/>
    <n v="4349.0833333320916"/>
    <n v="1"/>
    <s v="D526959"/>
    <s v="Closed"/>
    <x v="0"/>
  </r>
  <r>
    <s v="Marianna"/>
    <s v="CHIPOLA (15)"/>
    <x v="4"/>
    <x v="97"/>
    <n v="18"/>
    <x v="12"/>
    <x v="0"/>
    <d v="2018-10-29T08:58:25"/>
    <d v="2018-10-27T09:36:04"/>
    <x v="2"/>
    <x v="9"/>
    <n v="170540.99999999162"/>
    <n v="2842.3499999998603"/>
    <n v="51162.299999997485"/>
    <n v="1"/>
    <s v="D526926"/>
    <s v="Closed"/>
    <x v="0"/>
  </r>
  <r>
    <s v="Marianna"/>
    <s v="CHIPOLA (15)"/>
    <x v="4"/>
    <x v="2209"/>
    <n v="1"/>
    <x v="12"/>
    <x v="0"/>
    <d v="2018-11-06T08:44:19"/>
    <d v="2018-10-27T09:36:04"/>
    <x v="2"/>
    <x v="9"/>
    <n v="860895.00000025146"/>
    <n v="14348.250000004191"/>
    <n v="14348.250000004191"/>
    <n v="1"/>
    <s v="D526922"/>
    <s v="Closed"/>
    <x v="0"/>
  </r>
  <r>
    <s v="Marianna"/>
    <s v="CHIPOLA (15)"/>
    <x v="4"/>
    <x v="3598"/>
    <n v="3"/>
    <x v="12"/>
    <x v="0"/>
    <d v="2018-10-30T09:58:59"/>
    <d v="2018-10-27T09:36:04"/>
    <x v="2"/>
    <x v="9"/>
    <n v="260575.00000018626"/>
    <n v="4342.9166666697711"/>
    <n v="13028.750000009313"/>
    <n v="1"/>
    <s v="D526962"/>
    <s v="Closed"/>
    <x v="0"/>
  </r>
  <r>
    <s v="Marianna"/>
    <s v="CHIPOLA (15)"/>
    <x v="4"/>
    <x v="3599"/>
    <n v="1"/>
    <x v="12"/>
    <x v="0"/>
    <d v="2018-10-30T09:56:53"/>
    <d v="2018-10-27T09:36:04"/>
    <x v="2"/>
    <x v="9"/>
    <n v="260449.00000027847"/>
    <n v="4340.8166666713078"/>
    <n v="4340.8166666713078"/>
    <n v="1"/>
    <s v="D527755"/>
    <s v="Closed"/>
    <x v="0"/>
  </r>
  <r>
    <s v="Marianna"/>
    <s v="CHIPOLA (15)"/>
    <x v="4"/>
    <x v="3600"/>
    <n v="9"/>
    <x v="12"/>
    <x v="0"/>
    <d v="2018-10-27T10:37:19"/>
    <d v="2018-10-27T09:36:04"/>
    <x v="2"/>
    <x v="9"/>
    <n v="3675.000000349246"/>
    <n v="61.250000005820766"/>
    <n v="551.25000005238689"/>
    <n v="1"/>
    <s v="D526886"/>
    <s v="Closed"/>
    <x v="0"/>
  </r>
  <r>
    <s v="Marianna"/>
    <s v="CHIPOLA (15)"/>
    <x v="4"/>
    <x v="3601"/>
    <n v="1"/>
    <x v="12"/>
    <x v="0"/>
    <d v="2018-11-10T11:46:51"/>
    <d v="2018-10-27T09:36:04"/>
    <x v="2"/>
    <x v="9"/>
    <n v="1217446.9999999506"/>
    <n v="20290.783333332511"/>
    <n v="20290.783333332511"/>
    <n v="1"/>
    <s v="D526931"/>
    <s v="Closed"/>
    <x v="0"/>
  </r>
  <r>
    <s v="Marianna"/>
    <s v="CHIPOLA (15)"/>
    <x v="4"/>
    <x v="3602"/>
    <n v="13"/>
    <x v="12"/>
    <x v="0"/>
    <d v="2018-10-27T10:33:01"/>
    <d v="2018-10-27T09:36:04"/>
    <x v="2"/>
    <x v="9"/>
    <n v="3417.0000003883615"/>
    <n v="56.950000006472692"/>
    <n v="740.35000008414499"/>
    <n v="1"/>
    <s v="D526924"/>
    <s v="Closed"/>
    <x v="0"/>
  </r>
  <r>
    <s v="Marianna"/>
    <s v="CHIPOLA (15)"/>
    <x v="4"/>
    <x v="14"/>
    <n v="1"/>
    <x v="12"/>
    <x v="0"/>
    <d v="2018-11-01T07:55:13"/>
    <d v="2018-10-27T09:36:04"/>
    <x v="2"/>
    <x v="9"/>
    <n v="425948.9999999525"/>
    <n v="7099.1499999992084"/>
    <n v="7099.1499999992084"/>
    <n v="1"/>
    <s v="D526901"/>
    <s v="Closed"/>
    <x v="0"/>
  </r>
  <r>
    <s v="Marianna"/>
    <s v="CHIPOLA (15)"/>
    <x v="4"/>
    <x v="3603"/>
    <n v="5"/>
    <x v="12"/>
    <x v="0"/>
    <d v="2018-11-09T07:30:11"/>
    <d v="2018-10-27T09:36:04"/>
    <x v="2"/>
    <x v="9"/>
    <n v="1115647.0000002533"/>
    <n v="18594.116666670889"/>
    <n v="92970.583333354443"/>
    <n v="1"/>
    <s v="D529529"/>
    <s v="Closed"/>
    <x v="0"/>
  </r>
  <r>
    <s v="Marianna"/>
    <s v="CHIPOLA (15)"/>
    <x v="4"/>
    <x v="570"/>
    <n v="24"/>
    <x v="12"/>
    <x v="0"/>
    <d v="2018-10-30T10:27:14"/>
    <d v="2018-10-27T09:36:04"/>
    <x v="2"/>
    <x v="9"/>
    <n v="262270.00000036787"/>
    <n v="4371.1666666727979"/>
    <n v="104908.00000014715"/>
    <n v="1"/>
    <s v="D526912"/>
    <s v="Closed"/>
    <x v="0"/>
  </r>
  <r>
    <s v="Marianna"/>
    <s v="CHIPOLA (15)"/>
    <x v="4"/>
    <x v="3604"/>
    <n v="1"/>
    <x v="12"/>
    <x v="0"/>
    <d v="2018-10-27T10:34:01"/>
    <d v="2018-10-27T09:36:04"/>
    <x v="2"/>
    <x v="9"/>
    <n v="3476.9999999552965"/>
    <n v="57.949999999254942"/>
    <n v="57.949999999254942"/>
    <n v="1"/>
    <s v="D526909"/>
    <s v="Closed"/>
    <x v="0"/>
  </r>
  <r>
    <s v="Marianna"/>
    <s v="CHIPOLA (15)"/>
    <x v="4"/>
    <x v="3605"/>
    <n v="1"/>
    <x v="12"/>
    <x v="0"/>
    <d v="2018-11-13T18:01:40"/>
    <d v="2018-10-27T09:36:04"/>
    <x v="2"/>
    <x v="9"/>
    <n v="1499136.0000003129"/>
    <n v="24985.600000005215"/>
    <n v="24985.600000005215"/>
    <n v="1"/>
    <s v="D527014"/>
    <s v="Closed"/>
    <x v="0"/>
  </r>
  <r>
    <s v="Marianna"/>
    <s v="CHIPOLA (15)"/>
    <x v="4"/>
    <x v="2824"/>
    <n v="2"/>
    <x v="12"/>
    <x v="0"/>
    <d v="2018-10-27T10:11:55"/>
    <d v="2018-10-27T09:36:04"/>
    <x v="2"/>
    <x v="9"/>
    <n v="2150.9999999077991"/>
    <n v="35.849999998463318"/>
    <n v="71.699999996926636"/>
    <n v="1"/>
    <s v="D526935_B"/>
    <s v="Closed"/>
    <x v="0"/>
  </r>
  <r>
    <s v="Marianna"/>
    <s v="CHIPOLA (15)"/>
    <x v="4"/>
    <x v="3606"/>
    <n v="2"/>
    <x v="12"/>
    <x v="0"/>
    <d v="2018-11-11T08:50:07"/>
    <d v="2018-10-27T09:36:04"/>
    <x v="2"/>
    <x v="9"/>
    <n v="1293243.0000005057"/>
    <n v="21554.050000008428"/>
    <n v="43108.100000016857"/>
    <n v="1"/>
    <s v="D526936"/>
    <s v="Closed"/>
    <x v="0"/>
  </r>
  <r>
    <s v="Marianna"/>
    <s v="CHIPOLA (15)"/>
    <x v="4"/>
    <x v="1310"/>
    <n v="24"/>
    <x v="12"/>
    <x v="0"/>
    <d v="2018-10-28T08:15:31"/>
    <d v="2018-10-27T09:36:04"/>
    <x v="2"/>
    <x v="9"/>
    <n v="81566.999999899417"/>
    <n v="1359.4499999983236"/>
    <n v="32626.799999959767"/>
    <n v="1"/>
    <s v="D527775"/>
    <s v="Closed"/>
    <x v="0"/>
  </r>
  <r>
    <s v="Marianna"/>
    <s v="CHIPOLA (15)"/>
    <x v="4"/>
    <x v="3607"/>
    <n v="3"/>
    <x v="12"/>
    <x v="0"/>
    <d v="2018-10-30T10:02:23"/>
    <d v="2018-10-27T09:36:04"/>
    <x v="2"/>
    <x v="9"/>
    <n v="260779.00000009686"/>
    <n v="4346.316666668281"/>
    <n v="13038.950000004843"/>
    <n v="1"/>
    <s v="D527748"/>
    <s v="Closed"/>
    <x v="0"/>
  </r>
  <r>
    <s v="Marianna"/>
    <s v="CHIPOLA (15)"/>
    <x v="4"/>
    <x v="3608"/>
    <n v="1"/>
    <x v="12"/>
    <x v="0"/>
    <d v="2018-10-30T10:02:43"/>
    <d v="2018-10-27T09:36:04"/>
    <x v="2"/>
    <x v="9"/>
    <n v="260799.0000003716"/>
    <n v="4346.6500000061933"/>
    <n v="4346.6500000061933"/>
    <n v="1"/>
    <s v="D527745"/>
    <s v="Closed"/>
    <x v="0"/>
  </r>
  <r>
    <s v="Marianna"/>
    <s v="CHIPOLA (15)"/>
    <x v="4"/>
    <x v="2215"/>
    <n v="8"/>
    <x v="12"/>
    <x v="0"/>
    <d v="2018-10-27T10:30:14"/>
    <d v="2018-10-27T09:36:04"/>
    <x v="2"/>
    <x v="9"/>
    <n v="3250.0000003259629"/>
    <n v="54.166666672099382"/>
    <n v="433.33333337679505"/>
    <n v="1"/>
    <s v="D526915"/>
    <s v="Closed"/>
    <x v="0"/>
  </r>
  <r>
    <s v="Marianna"/>
    <s v="CHIPOLA (15)"/>
    <x v="4"/>
    <x v="926"/>
    <n v="22"/>
    <x v="12"/>
    <x v="0"/>
    <d v="2018-10-30T10:08:49"/>
    <d v="2018-10-27T09:36:04"/>
    <x v="2"/>
    <x v="9"/>
    <n v="261165.00000043306"/>
    <n v="4352.7500000072177"/>
    <n v="95760.50000015879"/>
    <n v="1"/>
    <s v="D526937"/>
    <s v="Closed"/>
    <x v="0"/>
  </r>
  <r>
    <s v="Marianna"/>
    <s v="CHIPOLA (15)"/>
    <x v="4"/>
    <x v="3609"/>
    <n v="5"/>
    <x v="12"/>
    <x v="0"/>
    <d v="2018-10-27T10:12:11"/>
    <d v="2018-10-27T09:36:04"/>
    <x v="2"/>
    <x v="9"/>
    <n v="2167.0000005047768"/>
    <n v="36.116666675079614"/>
    <n v="180.58333337539807"/>
    <n v="1"/>
    <s v="D528959"/>
    <s v="Closed"/>
    <x v="0"/>
  </r>
  <r>
    <s v="Marianna"/>
    <s v="CHIPOLA (15)"/>
    <x v="4"/>
    <x v="3610"/>
    <n v="1"/>
    <x v="12"/>
    <x v="0"/>
    <d v="2018-10-30T10:24:54"/>
    <d v="2018-10-27T09:36:04"/>
    <x v="2"/>
    <x v="9"/>
    <n v="262130.00000033062"/>
    <n v="4368.8333333388437"/>
    <n v="4368.8333333388437"/>
    <n v="1"/>
    <s v="D527017"/>
    <s v="Closed"/>
    <x v="0"/>
  </r>
  <r>
    <s v="Marianna"/>
    <s v="CHIPOLA (15)"/>
    <x v="4"/>
    <x v="90"/>
    <n v="2"/>
    <x v="12"/>
    <x v="0"/>
    <d v="2018-10-31T15:45:22"/>
    <d v="2018-10-27T09:36:04"/>
    <x v="2"/>
    <x v="9"/>
    <n v="367758.00000031013"/>
    <n v="6129.3000000051688"/>
    <n v="12258.600000010338"/>
    <n v="1"/>
    <s v="D529527"/>
    <s v="Closed"/>
    <x v="0"/>
  </r>
  <r>
    <s v="Marianna"/>
    <s v="CHIPOLA (15)"/>
    <x v="4"/>
    <x v="2011"/>
    <n v="1"/>
    <x v="12"/>
    <x v="0"/>
    <d v="2018-10-27T10:31:51"/>
    <d v="2018-10-27T09:36:04"/>
    <x v="2"/>
    <x v="9"/>
    <n v="3347.0000003697351"/>
    <n v="55.783333339495584"/>
    <n v="55.783333339495584"/>
    <n v="1"/>
    <s v="D526921"/>
    <s v="Closed"/>
    <x v="0"/>
  </r>
  <r>
    <s v="Marianna"/>
    <s v="CHIPOLA (15)"/>
    <x v="4"/>
    <x v="78"/>
    <n v="9"/>
    <x v="12"/>
    <x v="0"/>
    <d v="2018-10-27T10:31:06"/>
    <d v="2018-10-27T09:36:04"/>
    <x v="2"/>
    <x v="9"/>
    <n v="3301.9999999087304"/>
    <n v="55.033333331812173"/>
    <n v="495.29999998630956"/>
    <n v="1"/>
    <s v="D526918"/>
    <s v="Closed"/>
    <x v="0"/>
  </r>
  <r>
    <s v="Marianna"/>
    <s v="CHIPOLA (15)"/>
    <x v="4"/>
    <x v="3611"/>
    <n v="2"/>
    <x v="12"/>
    <x v="0"/>
    <d v="2018-10-27T10:34:27"/>
    <d v="2018-10-27T09:36:04"/>
    <x v="2"/>
    <x v="9"/>
    <n v="3503.000000375323"/>
    <n v="58.383333339588717"/>
    <n v="116.76666667917743"/>
    <n v="1"/>
    <s v="D526907"/>
    <s v="Closed"/>
    <x v="0"/>
  </r>
  <r>
    <s v="Marianna"/>
    <s v="CHIPOLA (15)"/>
    <x v="4"/>
    <x v="413"/>
    <n v="11"/>
    <x v="12"/>
    <x v="0"/>
    <d v="2018-11-02T08:40:40"/>
    <d v="2018-10-27T09:36:04"/>
    <x v="2"/>
    <x v="9"/>
    <n v="515075.99999997765"/>
    <n v="8584.5999999996275"/>
    <n v="94430.599999995902"/>
    <n v="1"/>
    <s v="D526917"/>
    <s v="Closed"/>
    <x v="0"/>
  </r>
  <r>
    <s v="Marianna"/>
    <s v="CHIPOLA (15)"/>
    <x v="4"/>
    <x v="3612"/>
    <n v="2"/>
    <x v="12"/>
    <x v="0"/>
    <d v="2018-10-30T10:04:47"/>
    <d v="2018-10-27T09:36:04"/>
    <x v="2"/>
    <x v="9"/>
    <n v="260923.00000044052"/>
    <n v="4348.7166666740086"/>
    <n v="8697.4333333480172"/>
    <n v="1"/>
    <s v="D527746"/>
    <s v="Closed"/>
    <x v="0"/>
  </r>
  <r>
    <s v="Marianna"/>
    <s v="CHIPOLA (15)"/>
    <x v="4"/>
    <x v="736"/>
    <n v="23"/>
    <x v="12"/>
    <x v="0"/>
    <d v="2018-10-30T09:17:47"/>
    <d v="2018-10-27T09:36:04"/>
    <x v="2"/>
    <x v="9"/>
    <n v="258103.00000004936"/>
    <n v="4301.7166666674893"/>
    <n v="98939.483333352255"/>
    <n v="1"/>
    <s v="D526916"/>
    <s v="Closed"/>
    <x v="0"/>
  </r>
  <r>
    <s v="Marianna"/>
    <s v="CHIPOLA (15)"/>
    <x v="4"/>
    <x v="127"/>
    <n v="2"/>
    <x v="12"/>
    <x v="0"/>
    <d v="2018-11-14T11:38:24"/>
    <d v="2018-10-27T09:36:04"/>
    <x v="2"/>
    <x v="9"/>
    <n v="1562540.0000002468"/>
    <n v="26042.333333337447"/>
    <n v="52084.666666674893"/>
    <n v="1"/>
    <s v="D526923"/>
    <s v="Closed"/>
    <x v="0"/>
  </r>
  <r>
    <s v="Marianna"/>
    <s v="CHIPOLA (15)"/>
    <x v="4"/>
    <x v="3613"/>
    <n v="3"/>
    <x v="12"/>
    <x v="0"/>
    <d v="2018-10-30T10:06:43"/>
    <d v="2018-10-27T09:36:04"/>
    <x v="2"/>
    <x v="9"/>
    <n v="261038.99999989662"/>
    <n v="4350.6499999982771"/>
    <n v="13051.949999994831"/>
    <n v="1"/>
    <s v="D527752"/>
    <s v="Closed"/>
    <x v="0"/>
  </r>
  <r>
    <s v="Marianna"/>
    <s v="ALTHA (12)"/>
    <x v="7"/>
    <x v="538"/>
    <n v="659"/>
    <x v="12"/>
    <x v="0"/>
    <d v="2018-10-28T19:35:33"/>
    <d v="2018-10-27T09:39:18"/>
    <x v="2"/>
    <x v="9"/>
    <n v="122175"/>
    <n v="2036.25"/>
    <n v="1341888.75"/>
    <n v="1"/>
    <s v="D530654_B"/>
    <s v="Closed"/>
    <x v="0"/>
  </r>
  <r>
    <s v="Marianna"/>
    <s v="CHIPOLA (15)"/>
    <x v="4"/>
    <x v="3158"/>
    <n v="2"/>
    <x v="12"/>
    <x v="0"/>
    <d v="2018-10-30T09:41:40"/>
    <d v="2018-10-27T09:39:18"/>
    <x v="2"/>
    <x v="9"/>
    <n v="259341.99999987613"/>
    <n v="4322.3666666646022"/>
    <n v="8644.7333333292045"/>
    <n v="1"/>
    <s v="D527800_B"/>
    <s v="Closed"/>
    <x v="0"/>
  </r>
  <r>
    <s v="Marianna"/>
    <s v="CHIPOLA (15)"/>
    <x v="4"/>
    <x v="3152"/>
    <n v="2"/>
    <x v="12"/>
    <x v="0"/>
    <d v="2018-10-28T08:13:02"/>
    <d v="2018-10-27T09:39:18"/>
    <x v="2"/>
    <x v="9"/>
    <n v="81224.000000185333"/>
    <n v="1353.7333333364222"/>
    <n v="2707.4666666728444"/>
    <n v="1"/>
    <s v="D527792_B"/>
    <s v="Closed"/>
    <x v="0"/>
  </r>
  <r>
    <s v="Marianna"/>
    <s v="CHIPOLA (15)"/>
    <x v="4"/>
    <x v="3157"/>
    <n v="1"/>
    <x v="12"/>
    <x v="0"/>
    <d v="2018-10-30T09:47:38"/>
    <d v="2018-10-27T09:39:18"/>
    <x v="2"/>
    <x v="9"/>
    <n v="259699.99999995343"/>
    <n v="4328.3333333325572"/>
    <n v="4328.3333333325572"/>
    <n v="1"/>
    <s v="D527799_B"/>
    <s v="Closed"/>
    <x v="0"/>
  </r>
  <r>
    <s v="Marianna"/>
    <s v="CHIPOLA (15)"/>
    <x v="4"/>
    <x v="3155"/>
    <n v="1"/>
    <x v="12"/>
    <x v="0"/>
    <d v="2018-10-30T09:45:30"/>
    <d v="2018-10-27T09:39:18"/>
    <x v="2"/>
    <x v="9"/>
    <n v="259572.00000020675"/>
    <n v="4326.2000000034459"/>
    <n v="4326.2000000034459"/>
    <n v="1"/>
    <s v="D527796_B"/>
    <s v="Closed"/>
    <x v="0"/>
  </r>
  <r>
    <s v="Marianna"/>
    <s v="CHIPOLA (15)"/>
    <x v="4"/>
    <x v="3156"/>
    <n v="1"/>
    <x v="12"/>
    <x v="0"/>
    <d v="2018-10-30T09:46:59"/>
    <d v="2018-10-27T09:39:18"/>
    <x v="2"/>
    <x v="9"/>
    <n v="259661.00000026636"/>
    <n v="4327.6833333377726"/>
    <n v="4327.6833333377726"/>
    <n v="1"/>
    <s v="D527797_B"/>
    <s v="Closed"/>
    <x v="0"/>
  </r>
  <r>
    <s v="Marianna"/>
    <s v="CHIPOLA (15)"/>
    <x v="4"/>
    <x v="3153"/>
    <n v="3"/>
    <x v="12"/>
    <x v="0"/>
    <d v="2018-10-28T08:12:04"/>
    <d v="2018-10-27T09:39:18"/>
    <x v="2"/>
    <x v="9"/>
    <n v="81165.999999828637"/>
    <n v="1352.7666666638106"/>
    <n v="4058.2999999914318"/>
    <n v="1"/>
    <s v="D527793_B"/>
    <s v="Closed"/>
    <x v="0"/>
  </r>
  <r>
    <s v="Marianna"/>
    <s v="CHIPOLA (15)"/>
    <x v="4"/>
    <x v="3151"/>
    <n v="1"/>
    <x v="12"/>
    <x v="0"/>
    <d v="2018-10-30T09:41:11"/>
    <d v="2018-10-27T09:39:18"/>
    <x v="2"/>
    <x v="9"/>
    <n v="259313.00000001211"/>
    <n v="4321.8833333335351"/>
    <n v="4321.8833333335351"/>
    <n v="1"/>
    <s v="D527788_B"/>
    <s v="Closed"/>
    <x v="0"/>
  </r>
  <r>
    <s v="Marianna"/>
    <s v="CHIPOLA (15)"/>
    <x v="4"/>
    <x v="1915"/>
    <n v="38"/>
    <x v="12"/>
    <x v="0"/>
    <d v="2018-10-27T10:10:37"/>
    <d v="2018-10-27T09:44:25"/>
    <x v="2"/>
    <x v="9"/>
    <n v="1571.9999997178093"/>
    <n v="26.199999995296821"/>
    <n v="995.5999998212792"/>
    <n v="1"/>
    <s v="D527822"/>
    <s v="Closed"/>
    <x v="0"/>
  </r>
  <r>
    <s v="Marianna"/>
    <s v="CHIPOLA (15)"/>
    <x v="4"/>
    <x v="3614"/>
    <n v="3"/>
    <x v="12"/>
    <x v="0"/>
    <d v="2018-10-27T10:10:14"/>
    <d v="2018-10-27T09:44:25"/>
    <x v="2"/>
    <x v="9"/>
    <n v="1548.9999999990687"/>
    <n v="25.816666666651145"/>
    <n v="77.449999999953434"/>
    <n v="1"/>
    <s v="D527823"/>
    <s v="Closed"/>
    <x v="0"/>
  </r>
  <r>
    <s v="Marianna"/>
    <s v="CHIPOLA (15)"/>
    <x v="4"/>
    <x v="3615"/>
    <n v="267"/>
    <x v="12"/>
    <x v="0"/>
    <d v="2018-11-01T16:25:14"/>
    <d v="2018-10-27T09:44:25"/>
    <x v="2"/>
    <x v="9"/>
    <n v="456048.99999978952"/>
    <n v="7600.8166666631587"/>
    <n v="2029418.0499990634"/>
    <n v="1"/>
    <s v="D531570_B"/>
    <s v="Closed"/>
    <x v="0"/>
  </r>
  <r>
    <s v="Marianna"/>
    <s v="CHIPOLA (15)"/>
    <x v="4"/>
    <x v="1166"/>
    <n v="26"/>
    <x v="12"/>
    <x v="0"/>
    <d v="2018-10-30T08:34:12"/>
    <d v="2018-10-27T10:10:37"/>
    <x v="2"/>
    <x v="9"/>
    <n v="253415.0000005262"/>
    <n v="4223.5833333421033"/>
    <n v="109813.16666689469"/>
    <n v="1"/>
    <s v="D527820_B"/>
    <s v="Closed"/>
    <x v="0"/>
  </r>
  <r>
    <s v="Marianna"/>
    <s v="CHIPOLA (15)"/>
    <x v="4"/>
    <x v="2334"/>
    <n v="7"/>
    <x v="12"/>
    <x v="0"/>
    <d v="2018-10-30T08:33:55"/>
    <d v="2018-10-27T10:10:37"/>
    <x v="2"/>
    <x v="9"/>
    <n v="253398.0000003241"/>
    <n v="4223.3000000054017"/>
    <n v="29563.100000037812"/>
    <n v="1"/>
    <s v="D527821_B"/>
    <s v="Closed"/>
    <x v="0"/>
  </r>
  <r>
    <s v="Marianna"/>
    <s v="CHIPOLA (15)"/>
    <x v="3"/>
    <x v="2636"/>
    <n v="19"/>
    <x v="12"/>
    <x v="0"/>
    <d v="2018-10-29T09:07:39"/>
    <d v="2018-10-27T16:42:30"/>
    <x v="2"/>
    <x v="9"/>
    <n v="145508.99999986868"/>
    <n v="2425.1499999978114"/>
    <n v="46077.849999958416"/>
    <n v="1"/>
    <s v="D527620_B"/>
    <s v="Closed"/>
    <x v="0"/>
  </r>
  <r>
    <s v="Marianna"/>
    <s v="CHIPOLA (15)"/>
    <x v="3"/>
    <x v="2128"/>
    <n v="36"/>
    <x v="12"/>
    <x v="0"/>
    <d v="2018-10-29T09:10:19"/>
    <d v="2018-10-27T16:42:30"/>
    <x v="2"/>
    <x v="9"/>
    <n v="145669.00000018068"/>
    <n v="2427.8166666696779"/>
    <n v="87401.400000108406"/>
    <n v="1"/>
    <s v="D527621_B"/>
    <s v="Closed"/>
    <x v="0"/>
  </r>
  <r>
    <s v="Marianna"/>
    <s v="CHIPOLA (15)"/>
    <x v="3"/>
    <x v="491"/>
    <n v="8"/>
    <x v="12"/>
    <x v="0"/>
    <d v="2018-10-29T09:09:56"/>
    <d v="2018-10-27T16:42:30"/>
    <x v="2"/>
    <x v="9"/>
    <n v="145645.99999983329"/>
    <n v="2427.4333333305549"/>
    <n v="19419.466666644439"/>
    <n v="1"/>
    <s v="D527622_B"/>
    <s v="Closed"/>
    <x v="0"/>
  </r>
  <r>
    <s v="Marianna"/>
    <s v="CHIPOLA (15)"/>
    <x v="3"/>
    <x v="2167"/>
    <n v="67"/>
    <x v="12"/>
    <x v="0"/>
    <d v="2018-10-29T08:57:45"/>
    <d v="2018-10-27T16:42:30"/>
    <x v="2"/>
    <x v="9"/>
    <n v="144914.99999994412"/>
    <n v="2415.2499999990687"/>
    <n v="161821.7499999376"/>
    <n v="1"/>
    <s v="D527623_B"/>
    <s v="Closed"/>
    <x v="0"/>
  </r>
  <r>
    <s v="Marianna"/>
    <s v="CHIPOLA (15)"/>
    <x v="3"/>
    <x v="2637"/>
    <n v="2"/>
    <x v="12"/>
    <x v="0"/>
    <d v="2018-11-11T09:30:55"/>
    <d v="2018-10-27T18:32:58"/>
    <x v="2"/>
    <x v="9"/>
    <n v="1263477.0000001648"/>
    <n v="21057.950000002747"/>
    <n v="42115.900000005495"/>
    <n v="1"/>
    <s v="D528705_B"/>
    <s v="Closed"/>
    <x v="0"/>
  </r>
  <r>
    <s v="Marianna"/>
    <s v="CHIPOLA (15)"/>
    <x v="3"/>
    <x v="3616"/>
    <n v="1"/>
    <x v="12"/>
    <x v="0"/>
    <d v="2018-11-02T19:35:00"/>
    <d v="2018-10-27T19:12:00"/>
    <x v="2"/>
    <x v="9"/>
    <n v="519779.99999946915"/>
    <n v="8662.9999999911524"/>
    <n v="8662.9999999911524"/>
    <n v="1"/>
    <s v="C530507"/>
    <s v="Closed"/>
    <x v="0"/>
  </r>
  <r>
    <s v="Marianna"/>
    <s v="MARIANNA (14)"/>
    <x v="5"/>
    <x v="3617"/>
    <n v="2"/>
    <x v="12"/>
    <x v="0"/>
    <d v="2018-11-11T16:31:07"/>
    <d v="2018-10-27T19:32:51"/>
    <x v="2"/>
    <x v="9"/>
    <n v="1285096.0000002058"/>
    <n v="21418.266666670097"/>
    <n v="42836.533333340194"/>
    <n v="1"/>
    <s v="D529020"/>
    <s v="Closed"/>
    <x v="0"/>
  </r>
  <r>
    <s v="Marianna"/>
    <s v="CHIPOLA (15)"/>
    <x v="0"/>
    <x v="98"/>
    <n v="48"/>
    <x v="12"/>
    <x v="0"/>
    <d v="2018-10-28T20:36:40"/>
    <d v="2018-10-27T20:00:16"/>
    <x v="2"/>
    <x v="9"/>
    <n v="88584.000000078231"/>
    <n v="1476.4000000013039"/>
    <n v="70867.200000062585"/>
    <n v="1"/>
    <s v="D530519"/>
    <s v="Closed"/>
    <x v="0"/>
  </r>
  <r>
    <s v="Marianna"/>
    <s v="CHIPOLA (15)"/>
    <x v="0"/>
    <x v="3618"/>
    <n v="2"/>
    <x v="12"/>
    <x v="0"/>
    <d v="2018-10-28T20:35:43"/>
    <d v="2018-10-27T20:00:46"/>
    <x v="2"/>
    <x v="9"/>
    <n v="88496.999999857508"/>
    <n v="1474.9499999976251"/>
    <n v="2949.8999999952503"/>
    <n v="1"/>
    <s v="D530520"/>
    <s v="Closed"/>
    <x v="0"/>
  </r>
  <r>
    <s v="Marianna"/>
    <s v="CHIPOLA (15)"/>
    <x v="0"/>
    <x v="3619"/>
    <n v="15"/>
    <x v="12"/>
    <x v="0"/>
    <d v="2018-10-28T20:35:54"/>
    <d v="2018-10-27T20:01:11"/>
    <x v="2"/>
    <x v="9"/>
    <n v="88483.000000356697"/>
    <n v="1474.7166666726116"/>
    <n v="22120.750000089174"/>
    <n v="1"/>
    <s v="D530521"/>
    <s v="Closed"/>
    <x v="0"/>
  </r>
  <r>
    <s v="Marianna"/>
    <s v="CHIPOLA (15)"/>
    <x v="0"/>
    <x v="1866"/>
    <n v="24"/>
    <x v="12"/>
    <x v="0"/>
    <d v="2018-10-28T20:36:06"/>
    <d v="2018-10-27T20:01:33"/>
    <x v="2"/>
    <x v="9"/>
    <n v="88472.999999905005"/>
    <n v="1474.5499999984168"/>
    <n v="35389.199999962002"/>
    <n v="1"/>
    <s v="D530522"/>
    <s v="Closed"/>
    <x v="0"/>
  </r>
  <r>
    <s v="Marianna"/>
    <s v="CHIPOLA (15)"/>
    <x v="0"/>
    <x v="3620"/>
    <n v="1"/>
    <x v="12"/>
    <x v="0"/>
    <d v="2018-10-28T20:36:18"/>
    <d v="2018-10-27T20:01:58"/>
    <x v="2"/>
    <x v="9"/>
    <n v="88460.000000009313"/>
    <n v="1474.3333333334886"/>
    <n v="1474.3333333334886"/>
    <n v="1"/>
    <s v="D530524"/>
    <s v="Closed"/>
    <x v="0"/>
  </r>
  <r>
    <s v="Marianna"/>
    <s v="CHIPOLA (15)"/>
    <x v="0"/>
    <x v="3621"/>
    <n v="2"/>
    <x v="12"/>
    <x v="0"/>
    <d v="2018-10-28T20:37:21"/>
    <d v="2018-10-27T20:03:19"/>
    <x v="2"/>
    <x v="9"/>
    <n v="88441.999999573454"/>
    <n v="1474.0333333262242"/>
    <n v="2948.0666666524485"/>
    <n v="1"/>
    <s v="D530526"/>
    <s v="Closed"/>
    <x v="0"/>
  </r>
  <r>
    <s v="Marianna"/>
    <s v="BLOUNTSTOWN (18)"/>
    <x v="17"/>
    <x v="3622"/>
    <n v="1"/>
    <x v="12"/>
    <x v="0"/>
    <d v="2018-10-29T21:08:25"/>
    <d v="2018-10-27T22:42:57"/>
    <x v="2"/>
    <x v="9"/>
    <n v="167127.99999990966"/>
    <n v="2785.466666665161"/>
    <n v="2785.466666665161"/>
    <n v="1"/>
    <s v="D530550"/>
    <s v="Closed"/>
    <x v="0"/>
  </r>
  <r>
    <s v="Marianna"/>
    <s v="BLOUNTSTOWN (18)"/>
    <x v="17"/>
    <x v="3623"/>
    <n v="1"/>
    <x v="12"/>
    <x v="0"/>
    <d v="2018-10-29T21:08:00"/>
    <d v="2018-10-27T22:43:32"/>
    <x v="2"/>
    <x v="9"/>
    <n v="167068.00000034273"/>
    <n v="2784.4666666723788"/>
    <n v="2784.4666666723788"/>
    <n v="1"/>
    <s v="D530551"/>
    <s v="Closed"/>
    <x v="0"/>
  </r>
  <r>
    <s v="Marianna"/>
    <s v="BLOUNTSTOWN (18)"/>
    <x v="17"/>
    <x v="3624"/>
    <n v="2"/>
    <x v="12"/>
    <x v="0"/>
    <d v="2018-10-29T21:08:58"/>
    <d v="2018-10-27T22:44:59"/>
    <x v="2"/>
    <x v="9"/>
    <n v="167038.99999985006"/>
    <n v="2783.9833333308343"/>
    <n v="5567.9666666616686"/>
    <n v="1"/>
    <s v="D530553"/>
    <s v="Closed"/>
    <x v="0"/>
  </r>
  <r>
    <s v="Marianna"/>
    <s v="BLOUNTSTOWN (18)"/>
    <x v="17"/>
    <x v="3625"/>
    <n v="4"/>
    <x v="12"/>
    <x v="0"/>
    <d v="2018-10-29T21:09:16"/>
    <d v="2018-10-27T22:45:32"/>
    <x v="2"/>
    <x v="9"/>
    <n v="167024.00000011548"/>
    <n v="2783.7333333352581"/>
    <n v="11134.933333341032"/>
    <n v="1"/>
    <s v="D530554"/>
    <s v="Closed"/>
    <x v="0"/>
  </r>
  <r>
    <s v="Marianna"/>
    <s v="BLOUNTSTOWN (18)"/>
    <x v="17"/>
    <x v="3626"/>
    <n v="1"/>
    <x v="12"/>
    <x v="0"/>
    <d v="2018-10-29T21:01:49"/>
    <d v="2018-10-27T22:46:57"/>
    <x v="2"/>
    <x v="9"/>
    <n v="166491.99999959674"/>
    <n v="2774.8666666599456"/>
    <n v="2774.8666666599456"/>
    <n v="1"/>
    <s v="D530555"/>
    <s v="Closed"/>
    <x v="0"/>
  </r>
  <r>
    <s v="Marianna"/>
    <s v="BLOUNTSTOWN (18)"/>
    <x v="17"/>
    <x v="3627"/>
    <n v="2"/>
    <x v="12"/>
    <x v="0"/>
    <d v="2018-10-29T21:02:20"/>
    <d v="2018-10-27T22:47:18"/>
    <x v="2"/>
    <x v="9"/>
    <n v="166502.00000004843"/>
    <n v="2775.0333333341405"/>
    <n v="5550.066666668281"/>
    <n v="1"/>
    <s v="D530556"/>
    <s v="Closed"/>
    <x v="0"/>
  </r>
  <r>
    <s v="Marianna"/>
    <s v="BLOUNTSTOWN (18)"/>
    <x v="17"/>
    <x v="3628"/>
    <n v="1"/>
    <x v="12"/>
    <x v="0"/>
    <d v="2018-10-29T21:02:36"/>
    <d v="2018-10-27T22:47:54"/>
    <x v="2"/>
    <x v="9"/>
    <n v="166481.99999977369"/>
    <n v="2774.6999999962281"/>
    <n v="2774.6999999962281"/>
    <n v="1"/>
    <s v="D530557"/>
    <s v="Closed"/>
    <x v="0"/>
  </r>
  <r>
    <s v="Marianna"/>
    <s v="CHIPOLA (15)"/>
    <x v="3"/>
    <x v="1793"/>
    <n v="1"/>
    <x v="12"/>
    <x v="0"/>
    <d v="2018-10-30T07:47:32"/>
    <d v="2018-10-27T23:46:42"/>
    <x v="2"/>
    <x v="9"/>
    <n v="201649.99999995343"/>
    <n v="3360.8333333325572"/>
    <n v="3360.8333333325572"/>
    <n v="1"/>
    <s v="D530574"/>
    <s v="Closed"/>
    <x v="0"/>
  </r>
  <r>
    <s v="Marianna"/>
    <s v="CHIPOLA (15)"/>
    <x v="3"/>
    <x v="354"/>
    <n v="1"/>
    <x v="12"/>
    <x v="0"/>
    <d v="2018-10-30T07:44:31"/>
    <d v="2018-10-27T23:46:42"/>
    <x v="2"/>
    <x v="9"/>
    <n v="201468.99999976158"/>
    <n v="3357.816666662693"/>
    <n v="3357.816666662693"/>
    <n v="1"/>
    <s v="D528719"/>
    <s v="Closed"/>
    <x v="0"/>
  </r>
  <r>
    <s v="Marianna"/>
    <s v="CHIPOLA (15)"/>
    <x v="3"/>
    <x v="398"/>
    <n v="3"/>
    <x v="12"/>
    <x v="0"/>
    <d v="2018-10-31T19:31:04"/>
    <d v="2018-10-27T23:46:42"/>
    <x v="2"/>
    <x v="9"/>
    <n v="330261.9999997085"/>
    <n v="5504.3666666618083"/>
    <n v="16513.099999985425"/>
    <n v="1"/>
    <s v="D528679"/>
    <s v="Closed"/>
    <x v="0"/>
  </r>
  <r>
    <s v="Marianna"/>
    <s v="CHIPOLA (15)"/>
    <x v="3"/>
    <x v="1078"/>
    <n v="1"/>
    <x v="12"/>
    <x v="0"/>
    <d v="2018-10-30T07:49:43"/>
    <d v="2018-10-27T23:46:42"/>
    <x v="2"/>
    <x v="9"/>
    <n v="201780.99999977276"/>
    <n v="3363.0166666628793"/>
    <n v="3363.0166666628793"/>
    <n v="1"/>
    <s v="D530569"/>
    <s v="Closed"/>
    <x v="0"/>
  </r>
  <r>
    <s v="Marianna"/>
    <s v="CHIPOLA (15)"/>
    <x v="3"/>
    <x v="3629"/>
    <n v="3"/>
    <x v="12"/>
    <x v="0"/>
    <d v="2018-10-30T07:43:38"/>
    <d v="2018-10-27T23:46:42"/>
    <x v="2"/>
    <x v="9"/>
    <n v="201415.99999994505"/>
    <n v="3356.9333333324175"/>
    <n v="10070.799999997253"/>
    <n v="1"/>
    <s v="D528727"/>
    <s v="Closed"/>
    <x v="0"/>
  </r>
  <r>
    <s v="Marianna"/>
    <s v="CHIPOLA (15)"/>
    <x v="3"/>
    <x v="3630"/>
    <n v="40"/>
    <x v="12"/>
    <x v="0"/>
    <d v="2018-10-28T21:34:15"/>
    <d v="2018-10-27T23:46:42"/>
    <x v="2"/>
    <x v="9"/>
    <n v="78452.999999932945"/>
    <n v="1307.5499999988824"/>
    <n v="52301.999999955297"/>
    <n v="1"/>
    <s v="D528728"/>
    <s v="Closed"/>
    <x v="0"/>
  </r>
  <r>
    <s v="Marianna"/>
    <s v="CHIPOLA (15)"/>
    <x v="3"/>
    <x v="3631"/>
    <n v="1"/>
    <x v="12"/>
    <x v="0"/>
    <d v="2018-10-30T07:53:25"/>
    <d v="2018-10-27T23:46:42"/>
    <x v="2"/>
    <x v="9"/>
    <n v="202003.00000011921"/>
    <n v="3366.7166666686535"/>
    <n v="3366.7166666686535"/>
    <n v="1"/>
    <s v="D528680"/>
    <s v="Closed"/>
    <x v="0"/>
  </r>
  <r>
    <s v="Marianna"/>
    <s v="CHIPOLA (15)"/>
    <x v="3"/>
    <x v="3632"/>
    <n v="1"/>
    <x v="12"/>
    <x v="0"/>
    <d v="2018-10-30T07:49:15"/>
    <d v="2018-10-27T23:46:42"/>
    <x v="2"/>
    <x v="9"/>
    <n v="201753.00000014249"/>
    <n v="3362.5500000023749"/>
    <n v="3362.5500000023749"/>
    <n v="1"/>
    <s v="D528717"/>
    <s v="Closed"/>
    <x v="0"/>
  </r>
  <r>
    <s v="Marianna"/>
    <s v="CHIPOLA (15)"/>
    <x v="3"/>
    <x v="355"/>
    <n v="1"/>
    <x v="12"/>
    <x v="0"/>
    <d v="2018-10-30T07:48:46"/>
    <d v="2018-10-27T23:46:42"/>
    <x v="2"/>
    <x v="9"/>
    <n v="201723.99999964982"/>
    <n v="3362.0666666608304"/>
    <n v="3362.0666666608304"/>
    <n v="1"/>
    <s v="D528720"/>
    <s v="Closed"/>
    <x v="0"/>
  </r>
  <r>
    <s v="Marianna"/>
    <s v="CHIPOLA (15)"/>
    <x v="3"/>
    <x v="1251"/>
    <n v="1"/>
    <x v="12"/>
    <x v="0"/>
    <d v="2018-10-31T19:49:54"/>
    <d v="2018-10-27T23:46:42"/>
    <x v="2"/>
    <x v="9"/>
    <n v="331391.99999982957"/>
    <n v="5523.1999999971595"/>
    <n v="5523.1999999971595"/>
    <n v="1"/>
    <s v="D528730"/>
    <s v="Closed"/>
    <x v="0"/>
  </r>
  <r>
    <s v="Marianna"/>
    <s v="CHIPOLA (15)"/>
    <x v="3"/>
    <x v="3633"/>
    <n v="1"/>
    <x v="12"/>
    <x v="0"/>
    <d v="2018-10-30T07:52:45"/>
    <d v="2018-10-27T23:46:42"/>
    <x v="2"/>
    <x v="9"/>
    <n v="201962.99999956973"/>
    <n v="3366.0499999928288"/>
    <n v="3366.0499999928288"/>
    <n v="1"/>
    <s v="D530562"/>
    <s v="Closed"/>
    <x v="0"/>
  </r>
  <r>
    <s v="Marianna"/>
    <s v="CHIPOLA (15)"/>
    <x v="3"/>
    <x v="3634"/>
    <n v="1"/>
    <x v="12"/>
    <x v="0"/>
    <d v="2018-11-09T09:02:33"/>
    <d v="2018-10-27T23:46:42"/>
    <x v="2"/>
    <x v="9"/>
    <n v="1070150.9999997681"/>
    <n v="17835.849999996135"/>
    <n v="17835.849999996135"/>
    <n v="1"/>
    <s v="D530575"/>
    <s v="Closed"/>
    <x v="0"/>
  </r>
  <r>
    <s v="Marianna"/>
    <s v="CHIPOLA (15)"/>
    <x v="3"/>
    <x v="3635"/>
    <n v="1"/>
    <x v="12"/>
    <x v="0"/>
    <d v="2018-10-30T07:52:20"/>
    <d v="2018-10-27T23:46:42"/>
    <x v="2"/>
    <x v="9"/>
    <n v="201938.00000001211"/>
    <n v="3365.6333333335351"/>
    <n v="3365.6333333335351"/>
    <n v="1"/>
    <s v="D530565"/>
    <s v="Closed"/>
    <x v="0"/>
  </r>
  <r>
    <s v="Marianna"/>
    <s v="CHIPOLA (15)"/>
    <x v="3"/>
    <x v="3636"/>
    <n v="1"/>
    <x v="12"/>
    <x v="0"/>
    <d v="2018-10-30T07:47:11"/>
    <d v="2018-10-27T23:46:42"/>
    <x v="2"/>
    <x v="9"/>
    <n v="201629.00000007357"/>
    <n v="3360.4833333345596"/>
    <n v="3360.4833333345596"/>
    <n v="1"/>
    <s v="D529189"/>
    <s v="Closed"/>
    <x v="0"/>
  </r>
  <r>
    <s v="Marianna"/>
    <s v="CHIPOLA (15)"/>
    <x v="3"/>
    <x v="1840"/>
    <n v="1"/>
    <x v="12"/>
    <x v="0"/>
    <d v="2018-10-31T19:49:14"/>
    <d v="2018-10-27T23:46:42"/>
    <x v="2"/>
    <x v="9"/>
    <n v="331351.99999990873"/>
    <n v="5522.5333333318122"/>
    <n v="5522.5333333318122"/>
    <n v="1"/>
    <s v="D528734_C"/>
    <s v="Closed"/>
    <x v="0"/>
  </r>
  <r>
    <s v="Marianna"/>
    <s v="CHIPOLA (15)"/>
    <x v="3"/>
    <x v="3637"/>
    <n v="1"/>
    <x v="12"/>
    <x v="0"/>
    <d v="2018-11-09T16:53:54"/>
    <d v="2018-10-27T23:46:42"/>
    <x v="2"/>
    <x v="9"/>
    <n v="1098431.9999999832"/>
    <n v="18307.199999999721"/>
    <n v="18307.199999999721"/>
    <n v="1"/>
    <s v="D528686"/>
    <s v="Closed"/>
    <x v="0"/>
  </r>
  <r>
    <s v="Marianna"/>
    <s v="CHIPOLA (15)"/>
    <x v="3"/>
    <x v="3638"/>
    <n v="1"/>
    <x v="12"/>
    <x v="0"/>
    <d v="2018-10-31T19:50:05"/>
    <d v="2018-10-27T23:46:42"/>
    <x v="2"/>
    <x v="9"/>
    <n v="331402.99999988638"/>
    <n v="5523.3833333314396"/>
    <n v="5523.3833333314396"/>
    <n v="1"/>
    <s v="D528729"/>
    <s v="Closed"/>
    <x v="0"/>
  </r>
  <r>
    <s v="Marianna"/>
    <s v="CHIPOLA (15)"/>
    <x v="3"/>
    <x v="1120"/>
    <n v="2"/>
    <x v="12"/>
    <x v="0"/>
    <d v="2018-10-31T19:30:54"/>
    <d v="2018-10-27T23:46:42"/>
    <x v="2"/>
    <x v="9"/>
    <n v="330251.99999988545"/>
    <n v="5504.1999999980908"/>
    <n v="11008.399999996182"/>
    <n v="1"/>
    <s v="D528678"/>
    <s v="Closed"/>
    <x v="0"/>
  </r>
  <r>
    <s v="Marianna"/>
    <s v="CHIPOLA (15)"/>
    <x v="3"/>
    <x v="3639"/>
    <n v="1"/>
    <x v="12"/>
    <x v="0"/>
    <d v="2018-11-09T09:02:48"/>
    <d v="2018-10-27T23:46:42"/>
    <x v="2"/>
    <x v="9"/>
    <n v="1070166.0000001313"/>
    <n v="17836.100000002189"/>
    <n v="17836.100000002189"/>
    <n v="1"/>
    <s v="D530576"/>
    <s v="Closed"/>
    <x v="0"/>
  </r>
  <r>
    <s v="Marianna"/>
    <s v="CHIPOLA (15)"/>
    <x v="3"/>
    <x v="35"/>
    <n v="7"/>
    <x v="12"/>
    <x v="0"/>
    <d v="2018-10-30T07:42:42"/>
    <d v="2018-10-27T23:46:42"/>
    <x v="2"/>
    <x v="9"/>
    <n v="201360.00000005588"/>
    <n v="3356.0000000009313"/>
    <n v="23492.000000006519"/>
    <n v="1"/>
    <s v="D528725"/>
    <s v="Closed"/>
    <x v="0"/>
  </r>
  <r>
    <s v="Marianna"/>
    <s v="CHIPOLA (15)"/>
    <x v="3"/>
    <x v="3640"/>
    <n v="1"/>
    <x v="12"/>
    <x v="0"/>
    <d v="2018-10-30T07:48:59"/>
    <d v="2018-10-27T23:46:42"/>
    <x v="2"/>
    <x v="9"/>
    <n v="201736.99999954551"/>
    <n v="3362.2833333257586"/>
    <n v="3362.2833333257586"/>
    <n v="1"/>
    <s v="D528721"/>
    <s v="Closed"/>
    <x v="0"/>
  </r>
  <r>
    <s v="Marianna"/>
    <s v="CHIPOLA (15)"/>
    <x v="3"/>
    <x v="3641"/>
    <n v="1"/>
    <x v="12"/>
    <x v="0"/>
    <d v="2018-11-09T17:02:01"/>
    <d v="2018-10-27T23:46:42"/>
    <x v="2"/>
    <x v="9"/>
    <n v="1098919.000000041"/>
    <n v="18315.31666666735"/>
    <n v="18315.31666666735"/>
    <n v="1"/>
    <s v="D530568"/>
    <s v="Closed"/>
    <x v="0"/>
  </r>
  <r>
    <s v="Marianna"/>
    <s v="CHIPOLA (15)"/>
    <x v="3"/>
    <x v="1374"/>
    <n v="8"/>
    <x v="12"/>
    <x v="0"/>
    <d v="2018-11-02T08:21:19"/>
    <d v="2018-10-27T23:46:42"/>
    <x v="2"/>
    <x v="9"/>
    <n v="462876.99999979232"/>
    <n v="7714.6166666632053"/>
    <n v="61716.933333305642"/>
    <n v="1"/>
    <s v="D528722"/>
    <s v="Closed"/>
    <x v="0"/>
  </r>
  <r>
    <s v="Marianna"/>
    <s v="CHIPOLA (15)"/>
    <x v="3"/>
    <x v="3642"/>
    <n v="1"/>
    <x v="12"/>
    <x v="0"/>
    <d v="2018-10-30T07:51:34"/>
    <d v="2018-10-27T23:46:42"/>
    <x v="2"/>
    <x v="9"/>
    <n v="201891.99999994598"/>
    <n v="3364.8666666657664"/>
    <n v="3364.8666666657664"/>
    <n v="1"/>
    <s v="D530566"/>
    <s v="Closed"/>
    <x v="0"/>
  </r>
  <r>
    <s v="Marianna"/>
    <s v="CHIPOLA (15)"/>
    <x v="3"/>
    <x v="3643"/>
    <n v="6"/>
    <x v="12"/>
    <x v="0"/>
    <d v="2018-10-30T07:43:01"/>
    <d v="2018-10-27T23:46:42"/>
    <x v="2"/>
    <x v="9"/>
    <n v="201379.00000009686"/>
    <n v="3356.316666668281"/>
    <n v="20137.900000009686"/>
    <n v="1"/>
    <s v="D528726"/>
    <s v="Closed"/>
    <x v="0"/>
  </r>
  <r>
    <s v="Marianna"/>
    <s v="CHIPOLA (15)"/>
    <x v="3"/>
    <x v="3644"/>
    <n v="1"/>
    <x v="12"/>
    <x v="0"/>
    <d v="2018-10-30T07:52:58"/>
    <d v="2018-10-27T23:46:42"/>
    <x v="2"/>
    <x v="9"/>
    <n v="201976.00000009406"/>
    <n v="3366.2666666682344"/>
    <n v="3366.2666666682344"/>
    <n v="1"/>
    <s v="D530560"/>
    <s v="Closed"/>
    <x v="0"/>
  </r>
  <r>
    <s v="Marianna"/>
    <s v="CHIPOLA (15)"/>
    <x v="3"/>
    <x v="3645"/>
    <n v="1"/>
    <x v="12"/>
    <x v="0"/>
    <d v="2018-10-30T07:47:57"/>
    <d v="2018-10-27T23:46:42"/>
    <x v="2"/>
    <x v="9"/>
    <n v="201675.0000001397"/>
    <n v="3361.2500000023283"/>
    <n v="3361.2500000023283"/>
    <n v="1"/>
    <s v="D530573"/>
    <s v="Closed"/>
    <x v="0"/>
  </r>
  <r>
    <s v="Marianna"/>
    <s v="CHIPOLA (15)"/>
    <x v="3"/>
    <x v="3646"/>
    <n v="1"/>
    <x v="12"/>
    <x v="0"/>
    <d v="2018-10-30T07:48:20"/>
    <d v="2018-10-27T23:46:42"/>
    <x v="2"/>
    <x v="9"/>
    <n v="201697.99999985844"/>
    <n v="3361.633333330974"/>
    <n v="3361.633333330974"/>
    <n v="1"/>
    <s v="D530572"/>
    <s v="Closed"/>
    <x v="0"/>
  </r>
  <r>
    <s v="Marianna"/>
    <s v="CHIPOLA (15)"/>
    <x v="3"/>
    <x v="2491"/>
    <n v="3"/>
    <x v="12"/>
    <x v="0"/>
    <d v="2018-11-02T08:24:40"/>
    <d v="2018-10-27T23:46:42"/>
    <x v="2"/>
    <x v="9"/>
    <n v="463077.99999963026"/>
    <n v="7717.9666666605044"/>
    <n v="23153.899999981513"/>
    <n v="1"/>
    <s v="D528681"/>
    <s v="Closed"/>
    <x v="0"/>
  </r>
  <r>
    <s v="Marianna"/>
    <s v="CHIPOLA (15)"/>
    <x v="3"/>
    <x v="3647"/>
    <n v="3"/>
    <x v="12"/>
    <x v="0"/>
    <d v="2018-10-31T19:48:46"/>
    <d v="2018-10-27T23:46:42"/>
    <x v="2"/>
    <x v="9"/>
    <n v="331323.99999964982"/>
    <n v="5522.0666666608304"/>
    <n v="16566.199999982491"/>
    <n v="1"/>
    <s v="D528733"/>
    <s v="Closed"/>
    <x v="0"/>
  </r>
  <r>
    <s v="Marianna"/>
    <s v="CHIPOLA (15)"/>
    <x v="3"/>
    <x v="1538"/>
    <n v="1"/>
    <x v="12"/>
    <x v="0"/>
    <d v="2018-10-30T07:44:16"/>
    <d v="2018-10-27T23:46:42"/>
    <x v="2"/>
    <x v="9"/>
    <n v="201454.00000002701"/>
    <n v="3357.5666666671168"/>
    <n v="3357.5666666671168"/>
    <n v="1"/>
    <s v="D528718"/>
    <s v="Closed"/>
    <x v="0"/>
  </r>
  <r>
    <s v="Marianna"/>
    <s v="CHIPOLA (15)"/>
    <x v="3"/>
    <x v="3648"/>
    <n v="1"/>
    <x v="12"/>
    <x v="0"/>
    <d v="2018-10-30T07:49:56"/>
    <d v="2018-10-27T23:46:42"/>
    <x v="2"/>
    <x v="9"/>
    <n v="201793.99999966845"/>
    <n v="3363.2333333278075"/>
    <n v="3363.2333333278075"/>
    <n v="1"/>
    <s v="D530570"/>
    <s v="Closed"/>
    <x v="0"/>
  </r>
  <r>
    <s v="Marianna"/>
    <s v="CHIPOLA (15)"/>
    <x v="3"/>
    <x v="3649"/>
    <n v="1"/>
    <x v="12"/>
    <x v="0"/>
    <d v="2018-10-30T07:51:47"/>
    <d v="2018-10-27T23:46:42"/>
    <x v="2"/>
    <x v="9"/>
    <n v="201904.99999984168"/>
    <n v="3365.0833333306946"/>
    <n v="3365.0833333306946"/>
    <n v="1"/>
    <s v="D530563"/>
    <s v="Closed"/>
    <x v="0"/>
  </r>
  <r>
    <s v="Marianna"/>
    <s v="CHIPOLA (15)"/>
    <x v="3"/>
    <x v="709"/>
    <n v="5"/>
    <x v="12"/>
    <x v="0"/>
    <d v="2018-10-31T19:48:16"/>
    <d v="2018-10-27T23:46:42"/>
    <x v="2"/>
    <x v="9"/>
    <n v="331293.99999955203"/>
    <n v="5521.5666666592006"/>
    <n v="27607.833333296003"/>
    <n v="1"/>
    <s v="D528735"/>
    <s v="Closed"/>
    <x v="0"/>
  </r>
  <r>
    <s v="Marianna"/>
    <s v="CHIPOLA (15)"/>
    <x v="3"/>
    <x v="3650"/>
    <n v="1"/>
    <x v="12"/>
    <x v="0"/>
    <d v="2018-10-30T07:51:21"/>
    <d v="2018-10-27T23:46:42"/>
    <x v="2"/>
    <x v="9"/>
    <n v="201879.00000005029"/>
    <n v="3364.6500000008382"/>
    <n v="3364.6500000008382"/>
    <n v="1"/>
    <s v="D530567"/>
    <s v="Closed"/>
    <x v="0"/>
  </r>
  <r>
    <s v="Marianna"/>
    <s v="CHIPOLA (15)"/>
    <x v="3"/>
    <x v="1301"/>
    <n v="8"/>
    <x v="12"/>
    <x v="0"/>
    <d v="2018-10-31T19:50:21"/>
    <d v="2018-10-27T23:46:42"/>
    <x v="2"/>
    <x v="9"/>
    <n v="331418.99999985471"/>
    <n v="5523.6499999975786"/>
    <n v="44189.199999980628"/>
    <n v="1"/>
    <s v="D528724"/>
    <s v="Closed"/>
    <x v="0"/>
  </r>
  <r>
    <s v="Marianna"/>
    <s v="CHIPOLA (15)"/>
    <x v="3"/>
    <x v="3651"/>
    <n v="1"/>
    <x v="12"/>
    <x v="0"/>
    <d v="2018-10-30T07:49:31"/>
    <d v="2018-10-27T23:46:42"/>
    <x v="2"/>
    <x v="9"/>
    <n v="201769.00000011083"/>
    <n v="3362.8166666685138"/>
    <n v="3362.8166666685138"/>
    <n v="1"/>
    <s v="D530571"/>
    <s v="Closed"/>
    <x v="0"/>
  </r>
  <r>
    <s v="Marianna"/>
    <s v="CHIPOLA (15)"/>
    <x v="3"/>
    <x v="3652"/>
    <n v="2"/>
    <x v="12"/>
    <x v="0"/>
    <d v="2018-10-30T07:53:52"/>
    <d v="2018-10-27T23:46:42"/>
    <x v="2"/>
    <x v="9"/>
    <n v="202030.00000014435"/>
    <n v="3367.1666666690726"/>
    <n v="6734.3333333381452"/>
    <n v="1"/>
    <s v="D530559"/>
    <s v="Closed"/>
    <x v="0"/>
  </r>
  <r>
    <s v="Marianna"/>
    <s v="CHIPOLA (15)"/>
    <x v="3"/>
    <x v="3653"/>
    <n v="1"/>
    <x v="12"/>
    <x v="0"/>
    <d v="2018-11-09T09:02:59"/>
    <d v="2018-10-27T23:46:42"/>
    <x v="2"/>
    <x v="9"/>
    <n v="1070176.9999995595"/>
    <n v="17836.283333325991"/>
    <n v="17836.283333325991"/>
    <n v="1"/>
    <s v="D530577"/>
    <s v="Closed"/>
    <x v="0"/>
  </r>
  <r>
    <s v="Marianna"/>
    <s v="CHIPOLA (15)"/>
    <x v="3"/>
    <x v="303"/>
    <n v="4"/>
    <x v="12"/>
    <x v="0"/>
    <d v="2018-10-31T19:49:03"/>
    <d v="2018-10-27T23:46:42"/>
    <x v="2"/>
    <x v="9"/>
    <n v="331340.99999985192"/>
    <n v="5522.349999997532"/>
    <n v="22089.399999990128"/>
    <n v="1"/>
    <s v="D528732"/>
    <s v="Closed"/>
    <x v="0"/>
  </r>
  <r>
    <s v="Marianna"/>
    <s v="CHIPOLA (15)"/>
    <x v="3"/>
    <x v="3654"/>
    <n v="1"/>
    <x v="12"/>
    <x v="0"/>
    <d v="2018-10-30T07:52:32"/>
    <d v="2018-10-27T23:46:42"/>
    <x v="2"/>
    <x v="9"/>
    <n v="201949.99999967404"/>
    <n v="3365.8333333279006"/>
    <n v="3365.8333333279006"/>
    <n v="1"/>
    <s v="D530561"/>
    <s v="Closed"/>
    <x v="0"/>
  </r>
  <r>
    <s v="Marianna"/>
    <s v="CHIPOLA (15)"/>
    <x v="3"/>
    <x v="3655"/>
    <n v="1"/>
    <x v="12"/>
    <x v="0"/>
    <d v="2018-10-31T19:49:41"/>
    <d v="2018-10-27T23:46:42"/>
    <x v="2"/>
    <x v="9"/>
    <n v="331378.99999993388"/>
    <n v="5522.9833333322313"/>
    <n v="5522.9833333322313"/>
    <n v="1"/>
    <s v="D528731"/>
    <s v="Closed"/>
    <x v="0"/>
  </r>
  <r>
    <s v="Marianna"/>
    <s v="CHIPOLA (15)"/>
    <x v="3"/>
    <x v="2017"/>
    <n v="5"/>
    <x v="12"/>
    <x v="0"/>
    <d v="2018-10-30T07:50:49"/>
    <d v="2018-10-27T23:46:42"/>
    <x v="2"/>
    <x v="9"/>
    <n v="201847.00000011362"/>
    <n v="3364.1166666685604"/>
    <n v="16820.583333342802"/>
    <n v="1"/>
    <s v="D528687"/>
    <s v="Closed"/>
    <x v="0"/>
  </r>
  <r>
    <s v="Marianna"/>
    <s v="MARIANNA (14)"/>
    <x v="10"/>
    <x v="3656"/>
    <n v="2"/>
    <x v="12"/>
    <x v="0"/>
    <d v="2018-10-28T01:55:00"/>
    <d v="2018-10-28T00:55:07"/>
    <x v="2"/>
    <x v="9"/>
    <n v="3593.0000000400469"/>
    <n v="59.883333334000781"/>
    <n v="119.76666666800156"/>
    <n v="1"/>
    <s v="D530581"/>
    <s v="Closed"/>
    <x v="0"/>
  </r>
  <r>
    <s v="Marianna"/>
    <s v="CHIPOLA (15)"/>
    <x v="4"/>
    <x v="3657"/>
    <n v="1"/>
    <x v="12"/>
    <x v="0"/>
    <d v="2018-10-28T08:38:30"/>
    <d v="2018-10-28T08:12:04"/>
    <x v="2"/>
    <x v="9"/>
    <n v="1586.0000004759058"/>
    <n v="26.433333341265097"/>
    <n v="26.433333341265097"/>
    <n v="1"/>
    <s v="D527794"/>
    <s v="Closed"/>
    <x v="0"/>
  </r>
  <r>
    <s v="Marianna"/>
    <s v="CHIPOLA (15)"/>
    <x v="4"/>
    <x v="3658"/>
    <n v="12"/>
    <x v="12"/>
    <x v="0"/>
    <d v="2018-10-30T08:30:32"/>
    <d v="2018-10-28T08:15:08"/>
    <x v="2"/>
    <x v="9"/>
    <n v="173723.99999974295"/>
    <n v="2895.3999999957159"/>
    <n v="34744.799999948591"/>
    <n v="1"/>
    <s v="D530584_A"/>
    <s v="Closed"/>
    <x v="0"/>
  </r>
  <r>
    <s v="Marianna"/>
    <s v="CHIPOLA (15)"/>
    <x v="4"/>
    <x v="3658"/>
    <n v="12"/>
    <x v="12"/>
    <x v="0"/>
    <d v="2018-10-30T08:30:19"/>
    <d v="2018-10-28T08:15:31"/>
    <x v="2"/>
    <x v="9"/>
    <n v="173688.00000012852"/>
    <n v="2894.800000002142"/>
    <n v="34737.600000025705"/>
    <n v="1"/>
    <s v="D530584_B"/>
    <s v="Closed"/>
    <x v="0"/>
  </r>
  <r>
    <s v="Marianna"/>
    <s v="CHIPOLA (15)"/>
    <x v="4"/>
    <x v="3226"/>
    <n v="1"/>
    <x v="12"/>
    <x v="0"/>
    <d v="2018-10-29T21:33:10"/>
    <d v="2018-10-28T08:15:31"/>
    <x v="2"/>
    <x v="9"/>
    <n v="134259.00000028778"/>
    <n v="2237.6500000047963"/>
    <n v="2237.6500000047963"/>
    <n v="1"/>
    <s v="D528106_B"/>
    <s v="Closed"/>
    <x v="0"/>
  </r>
  <r>
    <s v="Marianna"/>
    <s v="CHIPOLA (15)"/>
    <x v="4"/>
    <x v="3659"/>
    <n v="1"/>
    <x v="12"/>
    <x v="0"/>
    <d v="2018-10-28T12:16:31"/>
    <d v="2018-10-28T09:44:00"/>
    <x v="2"/>
    <x v="9"/>
    <n v="9150.999999884516"/>
    <n v="152.51666666474193"/>
    <n v="152.51666666474193"/>
    <n v="1"/>
    <s v="C530592"/>
    <s v="Closed"/>
    <x v="0"/>
  </r>
  <r>
    <s v="Marianna"/>
    <s v="MARIANNA (14)"/>
    <x v="5"/>
    <x v="3660"/>
    <n v="1"/>
    <x v="12"/>
    <x v="0"/>
    <d v="2018-11-10T09:16:08"/>
    <d v="2018-10-28T11:10:00"/>
    <x v="2"/>
    <x v="9"/>
    <n v="1116367.9999996908"/>
    <n v="18606.13333332818"/>
    <n v="18606.13333332818"/>
    <n v="1"/>
    <s v="D530599"/>
    <s v="Closed"/>
    <x v="0"/>
  </r>
  <r>
    <s v="Marianna"/>
    <s v="MARIANNA (14)"/>
    <x v="5"/>
    <x v="3661"/>
    <n v="1"/>
    <x v="12"/>
    <x v="0"/>
    <d v="2018-11-10T09:16:58"/>
    <d v="2018-10-28T11:10:00"/>
    <x v="2"/>
    <x v="9"/>
    <n v="1116417.9999994347"/>
    <n v="18606.966666657245"/>
    <n v="18606.966666657245"/>
    <n v="1"/>
    <s v="D530602"/>
    <s v="Closed"/>
    <x v="0"/>
  </r>
  <r>
    <s v="Marianna"/>
    <s v="CHIPOLA (15)"/>
    <x v="3"/>
    <x v="1580"/>
    <n v="5"/>
    <x v="12"/>
    <x v="0"/>
    <d v="2018-10-31T01:03:05"/>
    <d v="2018-10-28T15:01:00"/>
    <x v="2"/>
    <x v="9"/>
    <n v="208925.00000009313"/>
    <n v="3482.0833333348855"/>
    <n v="17410.416666674428"/>
    <n v="1"/>
    <s v="D531086"/>
    <s v="Closed"/>
    <x v="0"/>
  </r>
  <r>
    <s v="Marianna"/>
    <s v="CAVERNS ROAD (11)"/>
    <x v="9"/>
    <x v="3581"/>
    <n v="1"/>
    <x v="2"/>
    <x v="1"/>
    <d v="2018-06-27T12:36:46"/>
    <d v="2018-06-27T08:26:00"/>
    <x v="2"/>
    <x v="5"/>
    <n v="15045.999999926426"/>
    <n v="250.76666666544043"/>
    <n v="250.76666666544043"/>
    <n v="1"/>
    <s v="D521989"/>
    <s v="Closed"/>
    <x v="0"/>
  </r>
  <r>
    <s v="Marianna"/>
    <s v="MARIANNA (14)"/>
    <x v="10"/>
    <x v="197"/>
    <n v="2"/>
    <x v="12"/>
    <x v="0"/>
    <d v="2018-10-28T20:46:49"/>
    <d v="2018-10-28T19:32:30"/>
    <x v="2"/>
    <x v="9"/>
    <n v="4459.000000054948"/>
    <n v="74.316666667582467"/>
    <n v="148.63333333516493"/>
    <n v="1"/>
    <s v="D528292"/>
    <s v="Closed"/>
    <x v="0"/>
  </r>
  <r>
    <s v="Marianna"/>
    <s v="MARIANNA (14)"/>
    <x v="10"/>
    <x v="3662"/>
    <n v="1"/>
    <x v="12"/>
    <x v="0"/>
    <d v="2018-10-28T20:46:06"/>
    <d v="2018-10-28T19:32:30"/>
    <x v="2"/>
    <x v="9"/>
    <n v="4416.0000000614673"/>
    <n v="73.600000001024455"/>
    <n v="73.600000001024455"/>
    <n v="1"/>
    <s v="D528298"/>
    <s v="Closed"/>
    <x v="0"/>
  </r>
  <r>
    <s v="Marianna"/>
    <s v="MARIANNA (14)"/>
    <x v="10"/>
    <x v="1147"/>
    <n v="2"/>
    <x v="12"/>
    <x v="0"/>
    <d v="2018-10-28T20:44:11"/>
    <d v="2018-10-28T19:32:30"/>
    <x v="2"/>
    <x v="9"/>
    <n v="4301.0000002104789"/>
    <n v="71.683333336841315"/>
    <n v="143.36666667368263"/>
    <n v="1"/>
    <s v="D528235"/>
    <s v="Closed"/>
    <x v="0"/>
  </r>
  <r>
    <s v="Marianna"/>
    <s v="MARIANNA (14)"/>
    <x v="10"/>
    <x v="3663"/>
    <n v="1"/>
    <x v="12"/>
    <x v="0"/>
    <d v="2018-10-28T19:47:49"/>
    <d v="2018-10-28T19:32:30"/>
    <x v="2"/>
    <x v="9"/>
    <n v="918.99999983143061"/>
    <n v="15.316666663857177"/>
    <n v="15.316666663857177"/>
    <n v="1"/>
    <s v="D528207"/>
    <s v="Closed"/>
    <x v="0"/>
  </r>
  <r>
    <s v="Marianna"/>
    <s v="MARIANNA (14)"/>
    <x v="10"/>
    <x v="3664"/>
    <n v="2"/>
    <x v="12"/>
    <x v="0"/>
    <d v="2018-10-28T20:40:28"/>
    <d v="2018-10-28T19:32:30"/>
    <x v="2"/>
    <x v="9"/>
    <n v="4078.0000002589077"/>
    <n v="67.966666670981795"/>
    <n v="135.93333334196359"/>
    <n v="1"/>
    <s v="D528220"/>
    <s v="Closed"/>
    <x v="0"/>
  </r>
  <r>
    <s v="Marianna"/>
    <s v="MARIANNA (14)"/>
    <x v="10"/>
    <x v="1424"/>
    <n v="1"/>
    <x v="12"/>
    <x v="0"/>
    <d v="2018-10-28T19:48:28"/>
    <d v="2018-10-28T19:32:30"/>
    <x v="2"/>
    <x v="9"/>
    <n v="958.00000014714897"/>
    <n v="15.966666669119149"/>
    <n v="15.966666669119149"/>
    <n v="1"/>
    <s v="D528214"/>
    <s v="Closed"/>
    <x v="0"/>
  </r>
  <r>
    <s v="Marianna"/>
    <s v="MARIANNA (14)"/>
    <x v="10"/>
    <x v="2249"/>
    <n v="2"/>
    <x v="12"/>
    <x v="0"/>
    <d v="2018-10-28T21:12:20"/>
    <d v="2018-10-28T19:32:30"/>
    <x v="2"/>
    <x v="9"/>
    <n v="5990.0000002468005"/>
    <n v="99.833333337446675"/>
    <n v="199.66666667489335"/>
    <n v="1"/>
    <s v="D527684"/>
    <s v="Closed"/>
    <x v="0"/>
  </r>
  <r>
    <s v="Marianna"/>
    <s v="MARIANNA (14)"/>
    <x v="10"/>
    <x v="2591"/>
    <n v="1"/>
    <x v="12"/>
    <x v="0"/>
    <d v="2018-10-28T20:45:40"/>
    <d v="2018-10-28T19:32:30"/>
    <x v="2"/>
    <x v="9"/>
    <n v="4390.0000002700835"/>
    <n v="73.166666671168059"/>
    <n v="73.166666671168059"/>
    <n v="1"/>
    <s v="D529381"/>
    <s v="Closed"/>
    <x v="0"/>
  </r>
  <r>
    <s v="Marianna"/>
    <s v="MARIANNA (14)"/>
    <x v="10"/>
    <x v="3665"/>
    <n v="1"/>
    <x v="12"/>
    <x v="0"/>
    <d v="2018-10-28T20:42:18"/>
    <d v="2018-10-28T19:32:30"/>
    <x v="2"/>
    <x v="9"/>
    <n v="4188.0000001983717"/>
    <n v="69.800000003306195"/>
    <n v="69.800000003306195"/>
    <n v="1"/>
    <s v="D528225"/>
    <s v="Closed"/>
    <x v="0"/>
  </r>
  <r>
    <s v="Marianna"/>
    <s v="MARIANNA (14)"/>
    <x v="10"/>
    <x v="3666"/>
    <n v="1"/>
    <x v="12"/>
    <x v="0"/>
    <d v="2018-10-28T19:47:09"/>
    <d v="2018-10-28T19:32:30"/>
    <x v="2"/>
    <x v="9"/>
    <n v="878.99999991059303"/>
    <n v="14.649999998509884"/>
    <n v="14.649999998509884"/>
    <n v="1"/>
    <s v="D528203"/>
    <s v="Closed"/>
    <x v="0"/>
  </r>
  <r>
    <s v="Marianna"/>
    <s v="MARIANNA (14)"/>
    <x v="10"/>
    <x v="1949"/>
    <n v="1"/>
    <x v="12"/>
    <x v="0"/>
    <d v="2018-10-28T20:44:39"/>
    <d v="2018-10-28T19:32:30"/>
    <x v="2"/>
    <x v="9"/>
    <n v="4328.9999998407438"/>
    <n v="72.149999997345731"/>
    <n v="72.149999997345731"/>
    <n v="1"/>
    <s v="D528274"/>
    <s v="Closed"/>
    <x v="0"/>
  </r>
  <r>
    <s v="Marianna"/>
    <s v="MARIANNA (14)"/>
    <x v="10"/>
    <x v="3667"/>
    <n v="1"/>
    <x v="12"/>
    <x v="0"/>
    <d v="2018-10-28T20:43:44"/>
    <d v="2018-10-28T19:32:30"/>
    <x v="2"/>
    <x v="9"/>
    <n v="4274.0000001853332"/>
    <n v="71.23333333642222"/>
    <n v="71.23333333642222"/>
    <n v="1"/>
    <s v="D528322"/>
    <s v="Closed"/>
    <x v="0"/>
  </r>
  <r>
    <s v="Marianna"/>
    <s v="MARIANNA (14)"/>
    <x v="10"/>
    <x v="2119"/>
    <n v="1"/>
    <x v="12"/>
    <x v="0"/>
    <d v="2018-10-28T20:45:01"/>
    <d v="2018-10-28T19:32:30"/>
    <x v="2"/>
    <x v="9"/>
    <n v="4350.9999999543652"/>
    <n v="72.516666665906087"/>
    <n v="72.516666665906087"/>
    <n v="1"/>
    <s v="D528277"/>
    <s v="Closed"/>
    <x v="0"/>
  </r>
  <r>
    <s v="Marianna"/>
    <s v="MARIANNA (14)"/>
    <x v="10"/>
    <x v="1083"/>
    <n v="1"/>
    <x v="12"/>
    <x v="0"/>
    <d v="2018-10-28T20:43:09"/>
    <d v="2018-10-28T19:32:30"/>
    <x v="2"/>
    <x v="9"/>
    <n v="4239.00000017602"/>
    <n v="70.650000002933666"/>
    <n v="70.650000002933666"/>
    <n v="1"/>
    <s v="D528226"/>
    <s v="Closed"/>
    <x v="0"/>
  </r>
  <r>
    <s v="Marianna"/>
    <s v="MARIANNA (14)"/>
    <x v="10"/>
    <x v="3668"/>
    <n v="1"/>
    <x v="12"/>
    <x v="0"/>
    <d v="2018-10-28T19:48:13"/>
    <d v="2018-10-28T19:32:30"/>
    <x v="2"/>
    <x v="9"/>
    <n v="943.0000004125759"/>
    <n v="15.716666673542932"/>
    <n v="15.716666673542932"/>
    <n v="1"/>
    <s v="D528213"/>
    <s v="Closed"/>
    <x v="0"/>
  </r>
  <r>
    <s v="Marianna"/>
    <s v="ALTHA (12)"/>
    <x v="7"/>
    <x v="538"/>
    <n v="653"/>
    <x v="12"/>
    <x v="0"/>
    <d v="2018-11-01T16:02:00"/>
    <d v="2018-10-28T19:35:33"/>
    <x v="2"/>
    <x v="9"/>
    <n v="332787.00000029057"/>
    <n v="5546.4500000048429"/>
    <n v="3621831.8500031624"/>
    <n v="1"/>
    <s v="D531553_B"/>
    <s v="Closed"/>
    <x v="0"/>
  </r>
  <r>
    <s v="Marianna"/>
    <s v="MARIANNA (14)"/>
    <x v="10"/>
    <x v="3669"/>
    <n v="1"/>
    <x v="12"/>
    <x v="0"/>
    <d v="2018-10-28T23:42:52"/>
    <d v="2018-10-28T20:00:00"/>
    <x v="2"/>
    <x v="9"/>
    <n v="13371.999999624677"/>
    <n v="222.86666666041128"/>
    <n v="222.86666666041128"/>
    <n v="1"/>
    <s v="D530663"/>
    <s v="Closed"/>
    <x v="0"/>
  </r>
  <r>
    <s v="Marianna"/>
    <s v="CHIPOLA (15)"/>
    <x v="4"/>
    <x v="290"/>
    <n v="71"/>
    <x v="12"/>
    <x v="0"/>
    <d v="2018-10-30T10:14:50"/>
    <d v="2018-10-28T20:38:18"/>
    <x v="2"/>
    <x v="9"/>
    <n v="135391.99999985285"/>
    <n v="2256.5333333308809"/>
    <n v="160213.86666649254"/>
    <n v="1"/>
    <s v="D526942_B"/>
    <s v="Closed"/>
    <x v="0"/>
  </r>
  <r>
    <s v="Marianna"/>
    <s v="CHIPOLA (15)"/>
    <x v="4"/>
    <x v="3038"/>
    <n v="4"/>
    <x v="12"/>
    <x v="0"/>
    <d v="2018-11-02T15:31:13"/>
    <d v="2018-10-28T20:38:18"/>
    <x v="2"/>
    <x v="9"/>
    <n v="413575.00000039581"/>
    <n v="6892.9166666732635"/>
    <n v="27571.666666693054"/>
    <n v="1"/>
    <s v="D526956_B"/>
    <s v="Closed"/>
    <x v="0"/>
  </r>
  <r>
    <s v="Marianna"/>
    <s v="CHIPOLA (15)"/>
    <x v="4"/>
    <x v="3670"/>
    <n v="32"/>
    <x v="12"/>
    <x v="0"/>
    <d v="2018-11-04T16:11:12"/>
    <d v="2018-10-28T20:38:18"/>
    <x v="2"/>
    <x v="9"/>
    <n v="588773.9999998128"/>
    <n v="9812.8999999968801"/>
    <n v="314012.79999990016"/>
    <n v="1"/>
    <s v="D526940_B"/>
    <s v="Closed"/>
    <x v="0"/>
  </r>
  <r>
    <s v="Marianna"/>
    <s v="CHIPOLA (15)"/>
    <x v="3"/>
    <x v="152"/>
    <n v="28"/>
    <x v="12"/>
    <x v="0"/>
    <d v="2018-10-30T20:36:23"/>
    <d v="2018-10-28T21:34:15"/>
    <x v="2"/>
    <x v="9"/>
    <n v="169327.99999995623"/>
    <n v="2822.1333333326038"/>
    <n v="79019.733333312906"/>
    <n v="1"/>
    <s v="D528736_B"/>
    <s v="Closed"/>
    <x v="0"/>
  </r>
  <r>
    <s v="Marianna"/>
    <s v="CHIPOLA (15)"/>
    <x v="3"/>
    <x v="2629"/>
    <n v="1"/>
    <x v="12"/>
    <x v="0"/>
    <d v="2018-10-31T19:51:10"/>
    <d v="2018-10-28T21:34:15"/>
    <x v="2"/>
    <x v="9"/>
    <n v="253015.00000006054"/>
    <n v="4216.9166666676756"/>
    <n v="4216.9166666676756"/>
    <n v="1"/>
    <s v="D528737_B"/>
    <s v="Closed"/>
    <x v="0"/>
  </r>
  <r>
    <s v="Marianna"/>
    <s v="CAVERNS ROAD (11)"/>
    <x v="8"/>
    <x v="74"/>
    <n v="303"/>
    <x v="12"/>
    <x v="0"/>
    <d v="2018-11-01T15:41:31"/>
    <d v="2018-10-28T21:37:36"/>
    <x v="2"/>
    <x v="9"/>
    <n v="324235.00000024214"/>
    <n v="5403.9166666707024"/>
    <n v="1637386.7500012228"/>
    <n v="1"/>
    <s v="D531478_B"/>
    <s v="Closed"/>
    <x v="0"/>
  </r>
  <r>
    <s v="Marianna"/>
    <s v="CHIPOLA (15)"/>
    <x v="4"/>
    <x v="2644"/>
    <n v="5"/>
    <x v="12"/>
    <x v="0"/>
    <d v="2018-10-29T10:21:16"/>
    <d v="2018-10-29T09:47:00"/>
    <x v="2"/>
    <x v="9"/>
    <n v="2056.0000003315508"/>
    <n v="34.266666672192514"/>
    <n v="171.33333336096257"/>
    <n v="1"/>
    <s v="D530852"/>
    <s v="Closed"/>
    <x v="0"/>
  </r>
  <r>
    <s v="Marianna"/>
    <s v="CHIPOLA (15)"/>
    <x v="4"/>
    <x v="3671"/>
    <n v="1"/>
    <x v="12"/>
    <x v="0"/>
    <d v="2018-10-29T17:10:19"/>
    <d v="2018-10-29T11:00:00"/>
    <x v="2"/>
    <x v="9"/>
    <n v="22218.999999482185"/>
    <n v="370.31666665803641"/>
    <n v="370.31666665803641"/>
    <n v="1"/>
    <s v="C530711"/>
    <s v="Closed"/>
    <x v="0"/>
  </r>
  <r>
    <s v="Marianna"/>
    <s v="MARIANNA (14)"/>
    <x v="10"/>
    <x v="3672"/>
    <n v="1"/>
    <x v="12"/>
    <x v="0"/>
    <d v="2018-10-29T19:34:00"/>
    <d v="2018-10-29T11:39:00"/>
    <x v="2"/>
    <x v="9"/>
    <n v="28499.999999860302"/>
    <n v="474.99999999767169"/>
    <n v="474.99999999767169"/>
    <n v="1"/>
    <s v="C530720"/>
    <s v="Closed"/>
    <x v="0"/>
  </r>
  <r>
    <s v="Marianna"/>
    <s v="BLOUNTSTOWN (18)"/>
    <x v="17"/>
    <x v="1335"/>
    <n v="56"/>
    <x v="12"/>
    <x v="0"/>
    <d v="2018-10-29T14:18:17"/>
    <d v="2018-10-29T13:56:00"/>
    <x v="2"/>
    <x v="9"/>
    <n v="1337.0000001043081"/>
    <n v="22.283333335071802"/>
    <n v="1247.8666667640209"/>
    <n v="1"/>
    <s v="D530744"/>
    <s v="Closed"/>
    <x v="0"/>
  </r>
  <r>
    <s v="Marianna"/>
    <s v="MARIANNA (14)"/>
    <x v="10"/>
    <x v="3673"/>
    <n v="1"/>
    <x v="12"/>
    <x v="0"/>
    <d v="2018-11-08T19:36:51"/>
    <d v="2018-10-29T14:25:01"/>
    <x v="2"/>
    <x v="9"/>
    <n v="882709.99999959022"/>
    <n v="14711.833333326504"/>
    <n v="14711.833333326504"/>
    <n v="1"/>
    <s v="C530746"/>
    <s v="Closed"/>
    <x v="0"/>
  </r>
  <r>
    <s v="Marianna"/>
    <s v="CHIPOLA (15)"/>
    <x v="3"/>
    <x v="3674"/>
    <n v="1"/>
    <x v="12"/>
    <x v="0"/>
    <d v="2018-10-29T18:51:00"/>
    <d v="2018-10-29T15:34:00"/>
    <x v="2"/>
    <x v="9"/>
    <n v="11820.000000181608"/>
    <n v="197.0000000030268"/>
    <n v="197.0000000030268"/>
    <n v="1"/>
    <s v="C530766"/>
    <s v="Closed"/>
    <x v="0"/>
  </r>
  <r>
    <s v="Marianna"/>
    <s v="MARIANNA (14)"/>
    <x v="15"/>
    <x v="3675"/>
    <n v="1"/>
    <x v="12"/>
    <x v="0"/>
    <d v="2018-11-04T16:41:00"/>
    <d v="2018-10-29T15:54:00"/>
    <x v="2"/>
    <x v="9"/>
    <n v="521220.00000039116"/>
    <n v="8687.0000000065193"/>
    <n v="8687.0000000065193"/>
    <n v="1"/>
    <s v="C530771"/>
    <s v="Closed"/>
    <x v="0"/>
  </r>
  <r>
    <s v="Marianna"/>
    <s v="MARIANNA (14)"/>
    <x v="16"/>
    <x v="3676"/>
    <n v="2"/>
    <x v="12"/>
    <x v="0"/>
    <d v="2018-10-29T16:25:31"/>
    <d v="2018-10-29T15:59:09"/>
    <x v="2"/>
    <x v="9"/>
    <n v="1582.0000001695007"/>
    <n v="26.366666669491678"/>
    <n v="52.733333338983357"/>
    <n v="1"/>
    <s v="D528428"/>
    <s v="Closed"/>
    <x v="0"/>
  </r>
  <r>
    <s v="Marianna"/>
    <s v="MARIANNA (14)"/>
    <x v="16"/>
    <x v="3677"/>
    <n v="1"/>
    <x v="12"/>
    <x v="0"/>
    <d v="2018-10-29T16:30:43"/>
    <d v="2018-10-29T15:59:09"/>
    <x v="2"/>
    <x v="9"/>
    <n v="1894.0000001806766"/>
    <n v="31.566666669677943"/>
    <n v="31.566666669677943"/>
    <n v="1"/>
    <s v="D528431"/>
    <s v="Closed"/>
    <x v="0"/>
  </r>
  <r>
    <s v="Marianna"/>
    <s v="MARIANNA (14)"/>
    <x v="16"/>
    <x v="3678"/>
    <n v="7"/>
    <x v="12"/>
    <x v="0"/>
    <d v="2018-10-29T16:31:05"/>
    <d v="2018-10-29T15:59:09"/>
    <x v="2"/>
    <x v="9"/>
    <n v="1916.0000002942979"/>
    <n v="31.933333338238299"/>
    <n v="223.53333336766809"/>
    <n v="1"/>
    <s v="D528699"/>
    <s v="Closed"/>
    <x v="0"/>
  </r>
  <r>
    <s v="Marianna"/>
    <s v="MARIANNA (14)"/>
    <x v="16"/>
    <x v="3679"/>
    <n v="2"/>
    <x v="12"/>
    <x v="0"/>
    <d v="2018-10-29T16:29:17"/>
    <d v="2018-10-29T15:59:09"/>
    <x v="2"/>
    <x v="9"/>
    <n v="1808.0000001937151"/>
    <n v="30.133333336561918"/>
    <n v="60.266666673123837"/>
    <n v="1"/>
    <s v="D527470"/>
    <s v="Closed"/>
    <x v="0"/>
  </r>
  <r>
    <s v="Marianna"/>
    <s v="MARIANNA (14)"/>
    <x v="16"/>
    <x v="3680"/>
    <n v="2"/>
    <x v="12"/>
    <x v="0"/>
    <d v="2018-10-29T16:28:39"/>
    <d v="2018-10-29T15:59:09"/>
    <x v="2"/>
    <x v="9"/>
    <n v="1770.0000001117587"/>
    <n v="29.500000001862645"/>
    <n v="59.00000000372529"/>
    <n v="1"/>
    <s v="D526512"/>
    <s v="Closed"/>
    <x v="0"/>
  </r>
  <r>
    <s v="Marianna"/>
    <s v="MARIANNA (14)"/>
    <x v="16"/>
    <x v="3681"/>
    <n v="3"/>
    <x v="12"/>
    <x v="0"/>
    <d v="2018-10-29T16:26:17"/>
    <d v="2018-10-29T15:59:09"/>
    <x v="2"/>
    <x v="9"/>
    <n v="1628.0000002356246"/>
    <n v="27.13333333726041"/>
    <n v="81.400000011781231"/>
    <n v="1"/>
    <s v="D527477"/>
    <s v="Closed"/>
    <x v="0"/>
  </r>
  <r>
    <s v="Marianna"/>
    <s v="MARIANNA (14)"/>
    <x v="16"/>
    <x v="3682"/>
    <n v="8"/>
    <x v="12"/>
    <x v="0"/>
    <d v="2018-10-29T16:32:14"/>
    <d v="2018-10-29T15:59:09"/>
    <x v="2"/>
    <x v="9"/>
    <n v="1985.0000000791624"/>
    <n v="33.083333334652707"/>
    <n v="264.66666667722166"/>
    <n v="1"/>
    <s v="D527474"/>
    <s v="Closed"/>
    <x v="0"/>
  </r>
  <r>
    <s v="Marianna"/>
    <s v="MARIANNA (14)"/>
    <x v="16"/>
    <x v="3683"/>
    <n v="3"/>
    <x v="12"/>
    <x v="0"/>
    <d v="2018-10-29T16:35:09"/>
    <d v="2018-10-29T15:59:09"/>
    <x v="2"/>
    <x v="9"/>
    <n v="2160.0000001257285"/>
    <n v="36.000000002095476"/>
    <n v="108.00000000628643"/>
    <n v="1"/>
    <s v="D527098"/>
    <s v="Closed"/>
    <x v="0"/>
  </r>
  <r>
    <s v="Marianna"/>
    <s v="MARIANNA (14)"/>
    <x v="16"/>
    <x v="3684"/>
    <n v="1"/>
    <x v="12"/>
    <x v="0"/>
    <d v="2018-10-29T16:36:05"/>
    <d v="2018-10-29T15:59:09"/>
    <x v="2"/>
    <x v="9"/>
    <n v="2216.0000000149012"/>
    <n v="36.933333333581686"/>
    <n v="36.933333333581686"/>
    <n v="1"/>
    <s v="D528706"/>
    <s v="Closed"/>
    <x v="0"/>
  </r>
  <r>
    <s v="Marianna"/>
    <s v="MARIANNA (14)"/>
    <x v="16"/>
    <x v="3685"/>
    <n v="6"/>
    <x v="12"/>
    <x v="0"/>
    <d v="2018-10-29T16:36:22"/>
    <d v="2018-10-29T15:59:09"/>
    <x v="2"/>
    <x v="9"/>
    <n v="2233.0000002169982"/>
    <n v="37.216666670283303"/>
    <n v="223.30000002169982"/>
    <n v="1"/>
    <s v="D527475"/>
    <s v="Closed"/>
    <x v="0"/>
  </r>
  <r>
    <s v="Marianna"/>
    <s v="MARIANNA (14)"/>
    <x v="16"/>
    <x v="3686"/>
    <n v="1"/>
    <x v="12"/>
    <x v="0"/>
    <d v="2018-10-29T16:31:27"/>
    <d v="2018-10-29T15:59:09"/>
    <x v="2"/>
    <x v="9"/>
    <n v="1938.0000004079193"/>
    <n v="32.300000006798655"/>
    <n v="32.300000006798655"/>
    <n v="1"/>
    <s v="D527410"/>
    <s v="Closed"/>
    <x v="0"/>
  </r>
  <r>
    <s v="Marianna"/>
    <s v="MARIANNA (14)"/>
    <x v="16"/>
    <x v="1510"/>
    <n v="6"/>
    <x v="12"/>
    <x v="0"/>
    <d v="2018-10-29T16:33:49"/>
    <d v="2018-10-29T15:59:09"/>
    <x v="2"/>
    <x v="9"/>
    <n v="2080.0000002840534"/>
    <n v="34.66666667140089"/>
    <n v="208.00000002840534"/>
    <n v="1"/>
    <s v="D527476"/>
    <s v="Closed"/>
    <x v="0"/>
  </r>
  <r>
    <s v="Marianna"/>
    <s v="MARIANNA (14)"/>
    <x v="16"/>
    <x v="608"/>
    <n v="3"/>
    <x v="12"/>
    <x v="0"/>
    <d v="2018-10-29T16:27:31"/>
    <d v="2018-10-29T15:59:09"/>
    <x v="2"/>
    <x v="9"/>
    <n v="1701.9999999320135"/>
    <n v="28.366666665533558"/>
    <n v="85.099999996600673"/>
    <n v="1"/>
    <s v="D527186"/>
    <s v="Closed"/>
    <x v="0"/>
  </r>
  <r>
    <s v="Marianna"/>
    <s v="MARIANNA (14)"/>
    <x v="16"/>
    <x v="3687"/>
    <n v="4"/>
    <x v="12"/>
    <x v="0"/>
    <d v="2018-10-29T16:37:57"/>
    <d v="2018-10-29T15:59:09"/>
    <x v="2"/>
    <x v="9"/>
    <n v="2328.0000004218891"/>
    <n v="38.800000007031485"/>
    <n v="155.20000002812594"/>
    <n v="1"/>
    <s v="D527471"/>
    <s v="Closed"/>
    <x v="0"/>
  </r>
  <r>
    <s v="Marianna"/>
    <s v="MARIANNA (14)"/>
    <x v="16"/>
    <x v="3688"/>
    <n v="5"/>
    <x v="12"/>
    <x v="0"/>
    <d v="2018-10-29T16:33:19"/>
    <d v="2018-10-29T15:59:09"/>
    <x v="2"/>
    <x v="9"/>
    <n v="2050.0000001862645"/>
    <n v="34.166666669771075"/>
    <n v="170.83333334885538"/>
    <n v="1"/>
    <s v="D528700"/>
    <s v="Closed"/>
    <x v="0"/>
  </r>
  <r>
    <s v="Marianna"/>
    <s v="MARIANNA (14)"/>
    <x v="16"/>
    <x v="3689"/>
    <n v="4"/>
    <x v="12"/>
    <x v="0"/>
    <d v="2018-10-29T16:37:06"/>
    <d v="2018-10-29T15:59:09"/>
    <x v="2"/>
    <x v="9"/>
    <n v="2277.0000004442409"/>
    <n v="37.950000007404014"/>
    <n v="151.80000002961606"/>
    <n v="1"/>
    <s v="D528429"/>
    <s v="Closed"/>
    <x v="0"/>
  </r>
  <r>
    <s v="Marianna"/>
    <s v="MARIANNA (14)"/>
    <x v="16"/>
    <x v="3690"/>
    <n v="1"/>
    <x v="12"/>
    <x v="0"/>
    <d v="2018-10-29T16:36:51"/>
    <d v="2018-10-29T15:59:09"/>
    <x v="2"/>
    <x v="9"/>
    <n v="2262.0000000810251"/>
    <n v="37.700000001350418"/>
    <n v="37.700000001350418"/>
    <n v="1"/>
    <s v="D528707"/>
    <s v="Closed"/>
    <x v="0"/>
  </r>
  <r>
    <s v="Marianna"/>
    <s v="MARIANNA (14)"/>
    <x v="16"/>
    <x v="3691"/>
    <n v="1"/>
    <x v="12"/>
    <x v="0"/>
    <d v="2018-10-29T16:35:43"/>
    <d v="2018-10-29T15:59:09"/>
    <x v="2"/>
    <x v="9"/>
    <n v="2193.9999999012798"/>
    <n v="36.56666666502133"/>
    <n v="36.56666666502133"/>
    <n v="1"/>
    <s v="D527473"/>
    <s v="Closed"/>
    <x v="0"/>
  </r>
  <r>
    <s v="Marianna"/>
    <s v="MARIANNA (14)"/>
    <x v="16"/>
    <x v="2625"/>
    <n v="1"/>
    <x v="12"/>
    <x v="0"/>
    <d v="2018-10-29T16:32:34"/>
    <d v="2018-10-29T15:59:09"/>
    <x v="2"/>
    <x v="9"/>
    <n v="2005.0000003539026"/>
    <n v="33.416666672565043"/>
    <n v="33.416666672565043"/>
    <n v="1"/>
    <s v="D527480_B"/>
    <s v="Closed"/>
    <x v="0"/>
  </r>
  <r>
    <s v="Marianna"/>
    <s v="MARIANNA (14)"/>
    <x v="16"/>
    <x v="3692"/>
    <n v="2"/>
    <x v="12"/>
    <x v="0"/>
    <d v="2018-10-29T16:32:55"/>
    <d v="2018-10-29T15:59:09"/>
    <x v="2"/>
    <x v="9"/>
    <n v="2026.000000233762"/>
    <n v="33.766666670562699"/>
    <n v="67.533333341125399"/>
    <n v="1"/>
    <s v="D527464"/>
    <s v="Closed"/>
    <x v="0"/>
  </r>
  <r>
    <s v="Marianna"/>
    <s v="MARIANNA (14)"/>
    <x v="16"/>
    <x v="3693"/>
    <n v="1"/>
    <x v="12"/>
    <x v="0"/>
    <d v="2018-10-29T16:34:30"/>
    <d v="2018-10-29T15:59:09"/>
    <x v="2"/>
    <x v="9"/>
    <n v="2121.0000004386529"/>
    <n v="35.350000007310882"/>
    <n v="35.350000007310882"/>
    <n v="1"/>
    <s v="D529635"/>
    <s v="Closed"/>
    <x v="0"/>
  </r>
  <r>
    <s v="Marianna"/>
    <s v="MARIANNA (14)"/>
    <x v="16"/>
    <x v="2040"/>
    <n v="1"/>
    <x v="12"/>
    <x v="0"/>
    <d v="2018-10-29T16:37:27"/>
    <d v="2018-10-29T15:59:09"/>
    <x v="2"/>
    <x v="9"/>
    <n v="2298.0000003241003"/>
    <n v="38.300000005401671"/>
    <n v="38.300000005401671"/>
    <n v="1"/>
    <s v="D530714"/>
    <s v="Closed"/>
    <x v="0"/>
  </r>
  <r>
    <s v="Marianna"/>
    <s v="MARIANNA (14)"/>
    <x v="16"/>
    <x v="1397"/>
    <n v="7"/>
    <x v="12"/>
    <x v="0"/>
    <d v="2018-10-29T16:34:10"/>
    <d v="2018-10-29T15:59:09"/>
    <x v="2"/>
    <x v="9"/>
    <n v="2101.0000001639128"/>
    <n v="35.016666669398546"/>
    <n v="245.11666668578982"/>
    <n v="1"/>
    <s v="D528432"/>
    <s v="Closed"/>
    <x v="0"/>
  </r>
  <r>
    <s v="Marianna"/>
    <s v="MARIANNA (14)"/>
    <x v="16"/>
    <x v="3694"/>
    <n v="2"/>
    <x v="12"/>
    <x v="0"/>
    <d v="2018-10-29T16:29:55"/>
    <d v="2018-10-29T15:59:09"/>
    <x v="2"/>
    <x v="9"/>
    <n v="1846.0000002756715"/>
    <n v="30.766666671261191"/>
    <n v="61.533333342522383"/>
    <n v="1"/>
    <s v="D527467"/>
    <s v="Closed"/>
    <x v="0"/>
  </r>
  <r>
    <s v="Marianna"/>
    <s v="MARIANNA (14)"/>
    <x v="16"/>
    <x v="3695"/>
    <n v="1"/>
    <x v="12"/>
    <x v="0"/>
    <d v="2018-10-29T16:29:39"/>
    <d v="2018-10-29T15:59:09"/>
    <x v="2"/>
    <x v="9"/>
    <n v="1830.0000003073364"/>
    <n v="30.500000005122274"/>
    <n v="30.500000005122274"/>
    <n v="1"/>
    <s v="D526585"/>
    <s v="Closed"/>
    <x v="0"/>
  </r>
  <r>
    <s v="Marianna"/>
    <s v="CHIPOLA (15)"/>
    <x v="1"/>
    <x v="3696"/>
    <n v="1"/>
    <x v="12"/>
    <x v="0"/>
    <d v="2018-10-29T16:48:17"/>
    <d v="2018-10-29T16:15:23"/>
    <x v="2"/>
    <x v="9"/>
    <n v="1974.0000000223517"/>
    <n v="32.900000000372529"/>
    <n v="32.900000000372529"/>
    <n v="1"/>
    <s v="D528495"/>
    <s v="Closed"/>
    <x v="0"/>
  </r>
  <r>
    <s v="Marianna"/>
    <s v="CHIPOLA (15)"/>
    <x v="1"/>
    <x v="33"/>
    <n v="24"/>
    <x v="12"/>
    <x v="0"/>
    <d v="2018-10-29T16:44:37"/>
    <d v="2018-10-29T16:15:23"/>
    <x v="2"/>
    <x v="9"/>
    <n v="1754.0000001434237"/>
    <n v="29.233333335723728"/>
    <n v="701.60000005736947"/>
    <n v="1"/>
    <s v="D527635"/>
    <s v="Closed"/>
    <x v="0"/>
  </r>
  <r>
    <s v="Marianna"/>
    <s v="CHIPOLA (15)"/>
    <x v="1"/>
    <x v="3697"/>
    <n v="1"/>
    <x v="12"/>
    <x v="0"/>
    <d v="2018-10-29T16:45:59"/>
    <d v="2018-10-29T16:15:23"/>
    <x v="2"/>
    <x v="9"/>
    <n v="1835.99999982398"/>
    <n v="30.599999997066334"/>
    <n v="30.599999997066334"/>
    <n v="1"/>
    <s v="D527486"/>
    <s v="Closed"/>
    <x v="0"/>
  </r>
  <r>
    <s v="Marianna"/>
    <s v="CHIPOLA (15)"/>
    <x v="1"/>
    <x v="3698"/>
    <n v="3"/>
    <x v="12"/>
    <x v="0"/>
    <d v="2018-10-29T16:46:37"/>
    <d v="2018-10-29T16:15:23"/>
    <x v="2"/>
    <x v="9"/>
    <n v="1873.9999999059364"/>
    <n v="31.233333331765607"/>
    <n v="93.699999995296821"/>
    <n v="1"/>
    <s v="D527639"/>
    <s v="Closed"/>
    <x v="0"/>
  </r>
  <r>
    <s v="Marianna"/>
    <s v="CHIPOLA (15)"/>
    <x v="1"/>
    <x v="3699"/>
    <n v="3"/>
    <x v="12"/>
    <x v="0"/>
    <d v="2018-10-29T16:45:06"/>
    <d v="2018-10-29T16:15:23"/>
    <x v="2"/>
    <x v="9"/>
    <n v="1783.0000000074506"/>
    <n v="29.716666666790843"/>
    <n v="89.150000000372529"/>
    <n v="1"/>
    <s v="D529522"/>
    <s v="Closed"/>
    <x v="0"/>
  </r>
  <r>
    <s v="Marianna"/>
    <s v="CHIPOLA (15)"/>
    <x v="1"/>
    <x v="3700"/>
    <n v="2"/>
    <x v="12"/>
    <x v="0"/>
    <d v="2018-10-29T16:49:11"/>
    <d v="2018-10-29T16:15:23"/>
    <x v="2"/>
    <x v="9"/>
    <n v="2028.0000000726432"/>
    <n v="33.800000001210719"/>
    <n v="67.600000002421439"/>
    <n v="1"/>
    <s v="D528485"/>
    <s v="Closed"/>
    <x v="0"/>
  </r>
  <r>
    <s v="Marianna"/>
    <s v="CHIPOLA (15)"/>
    <x v="1"/>
    <x v="3701"/>
    <n v="2"/>
    <x v="12"/>
    <x v="0"/>
    <d v="2018-10-29T16:52:29"/>
    <d v="2018-10-29T16:15:23"/>
    <x v="2"/>
    <x v="9"/>
    <n v="2225.9999998379499"/>
    <n v="37.099999997299165"/>
    <n v="74.199999994598329"/>
    <n v="1"/>
    <s v="D528487"/>
    <s v="Closed"/>
    <x v="0"/>
  </r>
  <r>
    <s v="Marianna"/>
    <s v="CHIPOLA (15)"/>
    <x v="1"/>
    <x v="3702"/>
    <n v="2"/>
    <x v="12"/>
    <x v="0"/>
    <d v="2018-10-29T16:38:39"/>
    <d v="2018-10-29T16:15:23"/>
    <x v="2"/>
    <x v="9"/>
    <n v="1396.0000000661239"/>
    <n v="23.266666667768732"/>
    <n v="46.533333335537463"/>
    <n v="1"/>
    <s v="D529521"/>
    <s v="Closed"/>
    <x v="0"/>
  </r>
  <r>
    <s v="Marianna"/>
    <s v="CHIPOLA (15)"/>
    <x v="1"/>
    <x v="3703"/>
    <n v="7"/>
    <x v="12"/>
    <x v="0"/>
    <d v="2018-10-29T16:50:26"/>
    <d v="2018-10-29T16:15:23"/>
    <x v="2"/>
    <x v="9"/>
    <n v="2103.000000002794"/>
    <n v="35.050000000046566"/>
    <n v="245.35000000032596"/>
    <n v="1"/>
    <s v="D527558"/>
    <s v="Closed"/>
    <x v="0"/>
  </r>
  <r>
    <s v="Marianna"/>
    <s v="CHIPOLA (15)"/>
    <x v="1"/>
    <x v="2677"/>
    <n v="1"/>
    <x v="12"/>
    <x v="0"/>
    <d v="2018-10-29T16:50:58"/>
    <d v="2018-10-29T16:15:23"/>
    <x v="2"/>
    <x v="9"/>
    <n v="2134.999999939464"/>
    <n v="35.583333332324401"/>
    <n v="35.583333332324401"/>
    <n v="1"/>
    <s v="D527633_B"/>
    <s v="Closed"/>
    <x v="0"/>
  </r>
  <r>
    <s v="Marianna"/>
    <s v="CHIPOLA (15)"/>
    <x v="1"/>
    <x v="3704"/>
    <n v="3"/>
    <x v="12"/>
    <x v="0"/>
    <d v="2018-10-29T16:43:24"/>
    <d v="2018-10-29T16:15:23"/>
    <x v="2"/>
    <x v="9"/>
    <n v="1681.0000000521541"/>
    <n v="28.016666667535901"/>
    <n v="84.050000002607703"/>
    <n v="1"/>
    <s v="D528776"/>
    <s v="Closed"/>
    <x v="0"/>
  </r>
  <r>
    <s v="Marianna"/>
    <s v="CHIPOLA (15)"/>
    <x v="1"/>
    <x v="3705"/>
    <n v="3"/>
    <x v="12"/>
    <x v="0"/>
    <d v="2018-10-29T16:44:54"/>
    <d v="2018-10-29T16:15:23"/>
    <x v="2"/>
    <x v="9"/>
    <n v="1771.0000003455207"/>
    <n v="29.516666672425345"/>
    <n v="88.550000017276034"/>
    <n v="1"/>
    <s v="D528775"/>
    <s v="Closed"/>
    <x v="0"/>
  </r>
  <r>
    <s v="Marianna"/>
    <s v="CHIPOLA (15)"/>
    <x v="1"/>
    <x v="2310"/>
    <n v="1"/>
    <x v="12"/>
    <x v="0"/>
    <d v="2018-10-29T16:44:07"/>
    <d v="2018-10-29T16:15:23"/>
    <x v="2"/>
    <x v="9"/>
    <n v="1724.0000000456348"/>
    <n v="28.733333334093913"/>
    <n v="28.733333334093913"/>
    <n v="1"/>
    <s v="D529520"/>
    <s v="Closed"/>
    <x v="0"/>
  </r>
  <r>
    <s v="Marianna"/>
    <s v="CHIPOLA (15)"/>
    <x v="1"/>
    <x v="3706"/>
    <n v="1"/>
    <x v="12"/>
    <x v="0"/>
    <d v="2018-10-29T16:51:13"/>
    <d v="2018-10-29T16:15:23"/>
    <x v="2"/>
    <x v="9"/>
    <n v="2150.0000003026798"/>
    <n v="35.833333338377997"/>
    <n v="35.833333338377997"/>
    <n v="1"/>
    <s v="D528781"/>
    <s v="Closed"/>
    <x v="0"/>
  </r>
  <r>
    <s v="Marianna"/>
    <s v="CHIPOLA (15)"/>
    <x v="1"/>
    <x v="1"/>
    <n v="5"/>
    <x v="12"/>
    <x v="0"/>
    <d v="2018-10-29T16:40:19"/>
    <d v="2018-10-29T16:15:23"/>
    <x v="2"/>
    <x v="9"/>
    <n v="1496.0000001825392"/>
    <n v="24.933333336375654"/>
    <n v="124.66666668187827"/>
    <n v="1"/>
    <s v="D529519"/>
    <s v="Closed"/>
    <x v="0"/>
  </r>
  <r>
    <s v="Marianna"/>
    <s v="CHIPOLA (15)"/>
    <x v="1"/>
    <x v="3707"/>
    <n v="1"/>
    <x v="12"/>
    <x v="0"/>
    <d v="2018-10-29T16:45:17"/>
    <d v="2018-10-29T16:15:23"/>
    <x v="2"/>
    <x v="9"/>
    <n v="1794.0000000642613"/>
    <n v="29.900000001071021"/>
    <n v="29.900000001071021"/>
    <n v="1"/>
    <s v="D528774"/>
    <s v="Closed"/>
    <x v="0"/>
  </r>
  <r>
    <s v="Marianna"/>
    <s v="CHIPOLA (15)"/>
    <x v="1"/>
    <x v="242"/>
    <n v="9"/>
    <x v="12"/>
    <x v="0"/>
    <d v="2018-10-29T16:45:46"/>
    <d v="2018-10-29T16:15:23"/>
    <x v="2"/>
    <x v="9"/>
    <n v="1822.9999999282882"/>
    <n v="30.383333332138136"/>
    <n v="273.44999998924322"/>
    <n v="1"/>
    <s v="D528715"/>
    <s v="Closed"/>
    <x v="0"/>
  </r>
  <r>
    <s v="Marianna"/>
    <s v="CHIPOLA (15)"/>
    <x v="1"/>
    <x v="3708"/>
    <n v="1"/>
    <x v="12"/>
    <x v="0"/>
    <d v="2018-10-29T16:52:16"/>
    <d v="2018-10-29T16:15:23"/>
    <x v="2"/>
    <x v="9"/>
    <n v="2212.999999942258"/>
    <n v="36.883333332370967"/>
    <n v="36.883333332370967"/>
    <n v="1"/>
    <s v="D527491"/>
    <s v="Closed"/>
    <x v="0"/>
  </r>
  <r>
    <s v="Marianna"/>
    <s v="CHIPOLA (15)"/>
    <x v="1"/>
    <x v="3709"/>
    <n v="4"/>
    <x v="12"/>
    <x v="0"/>
    <d v="2018-10-29T16:44:22"/>
    <d v="2018-10-29T16:15:23"/>
    <x v="2"/>
    <x v="9"/>
    <n v="1738.9999997802079"/>
    <n v="28.983333329670131"/>
    <n v="115.93333331868052"/>
    <n v="1"/>
    <s v="D529518"/>
    <s v="Closed"/>
    <x v="0"/>
  </r>
  <r>
    <s v="Marianna"/>
    <s v="CHIPOLA (15)"/>
    <x v="1"/>
    <x v="3710"/>
    <n v="3"/>
    <x v="12"/>
    <x v="0"/>
    <d v="2018-10-29T16:48:05"/>
    <d v="2018-10-29T16:15:23"/>
    <x v="2"/>
    <x v="9"/>
    <n v="1962.0000003604218"/>
    <n v="32.700000006007031"/>
    <n v="98.100000018021092"/>
    <n v="1"/>
    <s v="D529038"/>
    <s v="Closed"/>
    <x v="0"/>
  </r>
  <r>
    <s v="Marianna"/>
    <s v="CHIPOLA (15)"/>
    <x v="1"/>
    <x v="3711"/>
    <n v="2"/>
    <x v="12"/>
    <x v="0"/>
    <d v="2018-10-29T16:47:16"/>
    <d v="2018-10-29T16:15:23"/>
    <x v="2"/>
    <x v="9"/>
    <n v="1913.0000002216548"/>
    <n v="31.88333333702758"/>
    <n v="63.766666674055159"/>
    <n v="1"/>
    <s v="D529524"/>
    <s v="Closed"/>
    <x v="0"/>
  </r>
  <r>
    <s v="Marianna"/>
    <s v="CHIPOLA (15)"/>
    <x v="1"/>
    <x v="3712"/>
    <n v="1"/>
    <x v="12"/>
    <x v="0"/>
    <d v="2018-10-29T16:46:11"/>
    <d v="2018-10-29T16:15:23"/>
    <x v="2"/>
    <x v="9"/>
    <n v="1848.0000001145527"/>
    <n v="30.800000001909211"/>
    <n v="30.800000001909211"/>
    <n v="1"/>
    <s v="D527484"/>
    <s v="Closed"/>
    <x v="0"/>
  </r>
  <r>
    <s v="Marianna"/>
    <s v="CHIPOLA (15)"/>
    <x v="1"/>
    <x v="2354"/>
    <n v="2"/>
    <x v="12"/>
    <x v="0"/>
    <d v="2018-10-29T16:50:45"/>
    <d v="2018-10-29T16:15:23"/>
    <x v="2"/>
    <x v="9"/>
    <n v="2122.0000000437722"/>
    <n v="35.366666667396203"/>
    <n v="70.733333334792405"/>
    <n v="1"/>
    <s v="D527583_B"/>
    <s v="Closed"/>
    <x v="0"/>
  </r>
  <r>
    <s v="Marianna"/>
    <s v="CHIPOLA (15)"/>
    <x v="1"/>
    <x v="692"/>
    <n v="1"/>
    <x v="12"/>
    <x v="0"/>
    <d v="2018-10-29T16:49:33"/>
    <d v="2018-10-29T16:15:23"/>
    <x v="2"/>
    <x v="9"/>
    <n v="2050.0000001862645"/>
    <n v="34.166666669771075"/>
    <n v="34.166666669771075"/>
    <n v="1"/>
    <s v="D527598"/>
    <s v="Closed"/>
    <x v="0"/>
  </r>
  <r>
    <s v="Marianna"/>
    <s v="CHIPOLA (15)"/>
    <x v="1"/>
    <x v="3713"/>
    <n v="2"/>
    <x v="12"/>
    <x v="0"/>
    <d v="2018-10-29T16:46:24"/>
    <d v="2018-10-29T16:15:23"/>
    <x v="2"/>
    <x v="9"/>
    <n v="1861.0000000102445"/>
    <n v="31.016666666837409"/>
    <n v="62.033333333674818"/>
    <n v="1"/>
    <s v="D529523"/>
    <s v="Closed"/>
    <x v="0"/>
  </r>
  <r>
    <s v="Marianna"/>
    <s v="CHIPOLA (15)"/>
    <x v="1"/>
    <x v="3714"/>
    <n v="1"/>
    <x v="12"/>
    <x v="0"/>
    <d v="2018-10-29T16:48:52"/>
    <d v="2018-10-29T16:15:23"/>
    <x v="2"/>
    <x v="9"/>
    <n v="2009.000000031665"/>
    <n v="33.483333333861083"/>
    <n v="33.483333333861083"/>
    <n v="1"/>
    <s v="D526876"/>
    <s v="Closed"/>
    <x v="0"/>
  </r>
  <r>
    <s v="Marianna"/>
    <s v="CHIPOLA (15)"/>
    <x v="1"/>
    <x v="3715"/>
    <n v="2"/>
    <x v="12"/>
    <x v="0"/>
    <d v="2018-10-29T16:50:08"/>
    <d v="2018-10-29T16:15:23"/>
    <x v="2"/>
    <x v="9"/>
    <n v="2085.0000001955777"/>
    <n v="34.750000003259629"/>
    <n v="69.500000006519258"/>
    <n v="1"/>
    <s v="D528779"/>
    <s v="Closed"/>
    <x v="0"/>
  </r>
  <r>
    <s v="Marianna"/>
    <s v="MARIANNA (14)"/>
    <x v="16"/>
    <x v="3716"/>
    <n v="1"/>
    <x v="12"/>
    <x v="0"/>
    <d v="2018-11-06T14:01:00"/>
    <d v="2018-10-29T16:40:00"/>
    <x v="2"/>
    <x v="9"/>
    <n v="681659.99999970663"/>
    <n v="11360.999999995111"/>
    <n v="11360.999999995111"/>
    <n v="1"/>
    <s v="C530779"/>
    <s v="Closed"/>
    <x v="0"/>
  </r>
  <r>
    <s v="Marianna"/>
    <s v="CHIPOLA (15)"/>
    <x v="1"/>
    <x v="3717"/>
    <n v="1"/>
    <x v="12"/>
    <x v="0"/>
    <d v="2018-11-09T10:05:00"/>
    <d v="2018-10-29T16:48:00"/>
    <x v="2"/>
    <x v="9"/>
    <n v="926220.00000039116"/>
    <n v="15437.000000006519"/>
    <n v="15437.000000006519"/>
    <n v="1"/>
    <s v="C530781"/>
    <s v="Closed"/>
    <x v="0"/>
  </r>
  <r>
    <s v="Marianna"/>
    <s v="MARIANNA (14)"/>
    <x v="16"/>
    <x v="184"/>
    <n v="115"/>
    <x v="12"/>
    <x v="0"/>
    <d v="2018-10-30T11:55:00"/>
    <d v="2018-10-29T17:25:00"/>
    <x v="2"/>
    <x v="9"/>
    <n v="66600.000000209548"/>
    <n v="1110.0000000034925"/>
    <n v="127650.00000040163"/>
    <n v="1"/>
    <s v="D531438"/>
    <s v="Closed"/>
    <x v="0"/>
  </r>
  <r>
    <s v="Marianna"/>
    <s v="CHIPOLA (15)"/>
    <x v="3"/>
    <x v="3718"/>
    <n v="1"/>
    <x v="12"/>
    <x v="0"/>
    <d v="2018-11-02T14:21:00"/>
    <d v="2018-10-29T17:53:00"/>
    <x v="2"/>
    <x v="9"/>
    <n v="332880.00000002794"/>
    <n v="5548.0000000004657"/>
    <n v="5548.0000000004657"/>
    <n v="1"/>
    <s v="C530793"/>
    <s v="Closed"/>
    <x v="0"/>
  </r>
  <r>
    <s v="Marianna"/>
    <s v="CHIPOLA (15)"/>
    <x v="3"/>
    <x v="3719"/>
    <n v="1"/>
    <x v="12"/>
    <x v="0"/>
    <d v="2018-11-09T14:44:00"/>
    <d v="2018-10-29T19:22:00"/>
    <x v="2"/>
    <x v="9"/>
    <n v="933720.00000032131"/>
    <n v="15562.000000005355"/>
    <n v="15562.000000005355"/>
    <n v="1"/>
    <s v="C530813"/>
    <s v="Closed"/>
    <x v="0"/>
  </r>
  <r>
    <s v="Marianna"/>
    <s v="MARIANNA (14)"/>
    <x v="16"/>
    <x v="2582"/>
    <n v="1"/>
    <x v="12"/>
    <x v="0"/>
    <d v="2018-11-06T09:23:00"/>
    <d v="2018-10-29T19:55:00"/>
    <x v="2"/>
    <x v="9"/>
    <n v="653280.00000023749"/>
    <n v="10888.000000003958"/>
    <n v="10888.000000003958"/>
    <n v="1"/>
    <s v="C530816"/>
    <s v="Closed"/>
    <x v="0"/>
  </r>
  <r>
    <s v="Marianna"/>
    <s v="CAVERNS ROAD (11)"/>
    <x v="9"/>
    <x v="3571"/>
    <n v="28"/>
    <x v="12"/>
    <x v="0"/>
    <d v="2018-10-30T11:13:18"/>
    <d v="2018-10-29T19:56:16"/>
    <x v="2"/>
    <x v="9"/>
    <n v="55022.000000020489"/>
    <n v="917.03333333367482"/>
    <n v="25676.933333342895"/>
    <n v="1"/>
    <s v="D530815_B"/>
    <s v="Closed"/>
    <x v="0"/>
  </r>
  <r>
    <s v="Marianna"/>
    <s v="CAVERNS ROAD (11)"/>
    <x v="9"/>
    <x v="3571"/>
    <n v="28"/>
    <x v="12"/>
    <x v="0"/>
    <d v="2018-10-30T11:13:18"/>
    <d v="2018-10-29T19:56:16"/>
    <x v="2"/>
    <x v="9"/>
    <n v="55022.000000020489"/>
    <n v="917.03333333367482"/>
    <n v="25676.933333342895"/>
    <n v="1"/>
    <s v="D530815_A"/>
    <s v="Closed"/>
    <x v="0"/>
  </r>
  <r>
    <s v="Marianna"/>
    <s v="CAVERNS ROAD (11)"/>
    <x v="9"/>
    <x v="3571"/>
    <n v="28"/>
    <x v="12"/>
    <x v="0"/>
    <d v="2018-10-30T11:13:02"/>
    <d v="2018-10-29T19:56:16"/>
    <x v="2"/>
    <x v="9"/>
    <n v="55006.000000052154"/>
    <n v="916.7666666675359"/>
    <n v="25669.466666691005"/>
    <n v="1"/>
    <s v="D530815_D"/>
    <s v="Closed"/>
    <x v="0"/>
  </r>
  <r>
    <s v="Marianna"/>
    <s v="CAVERNS ROAD (11)"/>
    <x v="8"/>
    <x v="2129"/>
    <n v="44"/>
    <x v="12"/>
    <x v="0"/>
    <d v="2018-10-29T20:45:24"/>
    <d v="2018-10-29T20:05:32"/>
    <x v="2"/>
    <x v="9"/>
    <n v="2392.0000002952293"/>
    <n v="39.866666671587154"/>
    <n v="1754.1333335498348"/>
    <n v="1"/>
    <s v="D530818"/>
    <s v="Closed"/>
    <x v="0"/>
  </r>
  <r>
    <s v="Marianna"/>
    <s v="BLOUNTSTOWN (18)"/>
    <x v="17"/>
    <x v="3720"/>
    <n v="2"/>
    <x v="12"/>
    <x v="0"/>
    <d v="2018-10-29T21:13:41"/>
    <d v="2018-10-29T21:01:11"/>
    <x v="2"/>
    <x v="9"/>
    <n v="749.99999993015081"/>
    <n v="12.499999998835847"/>
    <n v="24.999999997671694"/>
    <n v="1"/>
    <s v="D528050"/>
    <s v="Closed"/>
    <x v="0"/>
  </r>
  <r>
    <s v="Marianna"/>
    <s v="BLOUNTSTOWN (18)"/>
    <x v="17"/>
    <x v="3721"/>
    <n v="1"/>
    <x v="12"/>
    <x v="0"/>
    <d v="2018-10-29T21:16:02"/>
    <d v="2018-10-29T21:01:11"/>
    <x v="2"/>
    <x v="9"/>
    <n v="890.99999957252294"/>
    <n v="14.849999992875382"/>
    <n v="14.849999992875382"/>
    <n v="1"/>
    <s v="D530545"/>
    <s v="Closed"/>
    <x v="0"/>
  </r>
  <r>
    <s v="Marianna"/>
    <s v="BLOUNTSTOWN (18)"/>
    <x v="17"/>
    <x v="3722"/>
    <n v="9"/>
    <x v="12"/>
    <x v="0"/>
    <d v="2018-10-29T21:14:39"/>
    <d v="2018-10-29T21:01:11"/>
    <x v="2"/>
    <x v="9"/>
    <n v="807.99999965820462"/>
    <n v="13.466666660970077"/>
    <n v="121.19999994873069"/>
    <n v="1"/>
    <s v="D528055"/>
    <s v="Closed"/>
    <x v="0"/>
  </r>
  <r>
    <s v="Marianna"/>
    <s v="BLOUNTSTOWN (18)"/>
    <x v="17"/>
    <x v="3723"/>
    <n v="1"/>
    <x v="12"/>
    <x v="0"/>
    <d v="2018-10-29T21:13:58"/>
    <d v="2018-10-29T21:01:11"/>
    <x v="2"/>
    <x v="9"/>
    <n v="766.99999950360507"/>
    <n v="12.783333325060084"/>
    <n v="12.783333325060084"/>
    <n v="1"/>
    <s v="D528051"/>
    <s v="Closed"/>
    <x v="0"/>
  </r>
  <r>
    <s v="Marianna"/>
    <s v="BLOUNTSTOWN (18)"/>
    <x v="17"/>
    <x v="110"/>
    <n v="13"/>
    <x v="12"/>
    <x v="0"/>
    <d v="2018-10-29T21:20:16"/>
    <d v="2018-10-29T21:01:11"/>
    <x v="2"/>
    <x v="9"/>
    <n v="1144.999999855645"/>
    <n v="19.083333330927417"/>
    <n v="248.08333330205642"/>
    <n v="1"/>
    <s v="D528047"/>
    <s v="Closed"/>
    <x v="0"/>
  </r>
  <r>
    <s v="Marianna"/>
    <s v="BLOUNTSTOWN (18)"/>
    <x v="17"/>
    <x v="3724"/>
    <n v="1"/>
    <x v="12"/>
    <x v="0"/>
    <d v="2018-10-29T21:12:46"/>
    <d v="2018-10-29T21:01:11"/>
    <x v="2"/>
    <x v="9"/>
    <n v="694.99999964609742"/>
    <n v="11.583333327434957"/>
    <n v="11.583333327434957"/>
    <n v="1"/>
    <s v="D528046"/>
    <s v="Closed"/>
    <x v="0"/>
  </r>
  <r>
    <s v="Marianna"/>
    <s v="BLOUNTSTOWN (18)"/>
    <x v="17"/>
    <x v="3725"/>
    <n v="1"/>
    <x v="12"/>
    <x v="0"/>
    <d v="2018-10-29T21:16:26"/>
    <d v="2018-10-29T21:01:11"/>
    <x v="2"/>
    <x v="9"/>
    <n v="914.99999952502549"/>
    <n v="15.249999992083758"/>
    <n v="15.249999992083758"/>
    <n v="1"/>
    <s v="D530547"/>
    <s v="Closed"/>
    <x v="0"/>
  </r>
  <r>
    <s v="Marianna"/>
    <s v="BLOUNTSTOWN (18)"/>
    <x v="17"/>
    <x v="3726"/>
    <n v="1"/>
    <x v="12"/>
    <x v="0"/>
    <d v="2018-10-29T21:13:09"/>
    <d v="2018-10-29T21:01:11"/>
    <x v="2"/>
    <x v="9"/>
    <n v="717.99999999348074"/>
    <n v="11.966666666558012"/>
    <n v="11.966666666558012"/>
    <n v="1"/>
    <s v="D528048"/>
    <s v="Closed"/>
    <x v="0"/>
  </r>
  <r>
    <s v="Marianna"/>
    <s v="BLOUNTSTOWN (18)"/>
    <x v="17"/>
    <x v="3727"/>
    <n v="2"/>
    <x v="12"/>
    <x v="0"/>
    <d v="2018-10-29T21:14:22"/>
    <d v="2018-10-29T21:01:11"/>
    <x v="2"/>
    <x v="9"/>
    <n v="790.99999945610762"/>
    <n v="13.18333332426846"/>
    <n v="26.366666648536921"/>
    <n v="1"/>
    <s v="D528054"/>
    <s v="Closed"/>
    <x v="0"/>
  </r>
  <r>
    <s v="Marianna"/>
    <s v="BLOUNTSTOWN (18)"/>
    <x v="17"/>
    <x v="3728"/>
    <n v="2"/>
    <x v="12"/>
    <x v="0"/>
    <d v="2018-10-29T21:15:53"/>
    <d v="2018-10-29T21:01:11"/>
    <x v="2"/>
    <x v="9"/>
    <n v="881.99999998323619"/>
    <n v="14.699999999720603"/>
    <n v="29.399999999441206"/>
    <n v="1"/>
    <s v="D530546"/>
    <s v="Closed"/>
    <x v="0"/>
  </r>
  <r>
    <s v="Marianna"/>
    <s v="BLOUNTSTOWN (18)"/>
    <x v="17"/>
    <x v="1988"/>
    <n v="18"/>
    <x v="12"/>
    <x v="0"/>
    <d v="2018-10-29T21:13:21"/>
    <d v="2018-10-29T21:01:11"/>
    <x v="2"/>
    <x v="9"/>
    <n v="729.99999965541065"/>
    <n v="12.166666660923511"/>
    <n v="218.99999989662319"/>
    <n v="1"/>
    <s v="D528049"/>
    <s v="Closed"/>
    <x v="0"/>
  </r>
  <r>
    <s v="Marianna"/>
    <s v="BLOUNTSTOWN (18)"/>
    <x v="17"/>
    <x v="3729"/>
    <n v="10"/>
    <x v="12"/>
    <x v="0"/>
    <d v="2018-10-29T21:21:06"/>
    <d v="2018-10-29T21:01:11"/>
    <x v="2"/>
    <x v="9"/>
    <n v="1194.9999995995313"/>
    <n v="19.916666659992188"/>
    <n v="199.16666659992188"/>
    <n v="1"/>
    <s v="D530505"/>
    <s v="Closed"/>
    <x v="0"/>
  </r>
  <r>
    <s v="Marianna"/>
    <s v="BLOUNTSTOWN (18)"/>
    <x v="17"/>
    <x v="3730"/>
    <n v="1"/>
    <x v="12"/>
    <x v="0"/>
    <d v="2018-10-29T21:17:54"/>
    <d v="2018-10-29T21:01:11"/>
    <x v="2"/>
    <x v="9"/>
    <n v="1002.9999999795109"/>
    <n v="16.716666666325182"/>
    <n v="16.716666666325182"/>
    <n v="1"/>
    <s v="D530543"/>
    <s v="Closed"/>
    <x v="0"/>
  </r>
  <r>
    <s v="Marianna"/>
    <s v="BLOUNTSTOWN (18)"/>
    <x v="17"/>
    <x v="1201"/>
    <n v="2"/>
    <x v="12"/>
    <x v="0"/>
    <d v="2018-10-29T21:24:38"/>
    <d v="2018-10-29T21:01:11"/>
    <x v="2"/>
    <x v="9"/>
    <n v="1406.9999994942918"/>
    <n v="23.449999991571531"/>
    <n v="46.899999983143061"/>
    <n v="1"/>
    <s v="D530541"/>
    <s v="Closed"/>
    <x v="0"/>
  </r>
  <r>
    <s v="Marianna"/>
    <s v="BLOUNTSTOWN (18)"/>
    <x v="17"/>
    <x v="3731"/>
    <n v="1"/>
    <x v="12"/>
    <x v="0"/>
    <d v="2018-10-29T21:15:32"/>
    <d v="2018-10-29T21:01:11"/>
    <x v="2"/>
    <x v="9"/>
    <n v="860.99999947473407"/>
    <n v="14.349999991245568"/>
    <n v="14.349999991245568"/>
    <n v="1"/>
    <s v="D530544"/>
    <s v="Closed"/>
    <x v="0"/>
  </r>
  <r>
    <s v="Marianna"/>
    <s v="BLOUNTSTOWN (18)"/>
    <x v="17"/>
    <x v="3732"/>
    <n v="1"/>
    <x v="12"/>
    <x v="0"/>
    <d v="2018-10-29T21:24:52"/>
    <d v="2018-10-29T21:01:11"/>
    <x v="2"/>
    <x v="9"/>
    <n v="1420.9999996237457"/>
    <n v="23.683333327062428"/>
    <n v="23.683333327062428"/>
    <n v="1"/>
    <s v="D530542"/>
    <s v="Closed"/>
    <x v="0"/>
  </r>
  <r>
    <s v="Marianna"/>
    <s v="BLOUNTSTOWN (18)"/>
    <x v="17"/>
    <x v="3733"/>
    <n v="1"/>
    <x v="12"/>
    <x v="0"/>
    <d v="2018-10-31T18:59:00"/>
    <d v="2018-10-29T21:04:00"/>
    <x v="2"/>
    <x v="9"/>
    <n v="165300.00000006985"/>
    <n v="2755.0000000011642"/>
    <n v="2755.0000000011642"/>
    <n v="1"/>
    <s v="C530822"/>
    <s v="Closed"/>
    <x v="0"/>
  </r>
  <r>
    <s v="Marianna"/>
    <s v="CHIPOLA (15)"/>
    <x v="3"/>
    <x v="3734"/>
    <n v="1"/>
    <x v="12"/>
    <x v="0"/>
    <d v="2018-11-09T14:55:06"/>
    <d v="2018-10-29T21:35:00"/>
    <x v="2"/>
    <x v="9"/>
    <n v="926405.99999986589"/>
    <n v="15440.099999997765"/>
    <n v="15440.099999997765"/>
    <n v="1"/>
    <s v="C530826"/>
    <s v="Closed"/>
    <x v="0"/>
  </r>
  <r>
    <s v="Marianna"/>
    <s v="BLOUNTSTOWN (18)"/>
    <x v="17"/>
    <x v="3735"/>
    <n v="1"/>
    <x v="12"/>
    <x v="0"/>
    <d v="2018-10-30T18:57:00"/>
    <d v="2018-10-29T21:48:00"/>
    <x v="2"/>
    <x v="9"/>
    <n v="76139.999999874271"/>
    <n v="1268.9999999979045"/>
    <n v="1268.9999999979045"/>
    <n v="1"/>
    <s v="C530828"/>
    <s v="Closed"/>
    <x v="0"/>
  </r>
  <r>
    <s v="Marianna"/>
    <s v="CHIPOLA (15)"/>
    <x v="4"/>
    <x v="3736"/>
    <n v="23"/>
    <x v="12"/>
    <x v="0"/>
    <d v="2018-10-30T08:21:00"/>
    <d v="2018-10-30T07:10:26"/>
    <x v="2"/>
    <x v="9"/>
    <n v="4233.9999996358529"/>
    <n v="70.566666660597548"/>
    <n v="1623.0333331937436"/>
    <n v="1"/>
    <s v="D530835"/>
    <s v="Closed"/>
    <x v="0"/>
  </r>
  <r>
    <s v="Marianna"/>
    <s v="MARIANNA (14)"/>
    <x v="5"/>
    <x v="3737"/>
    <n v="1"/>
    <x v="12"/>
    <x v="0"/>
    <d v="2018-11-06T08:48:00"/>
    <d v="2018-10-30T07:50:00"/>
    <x v="2"/>
    <x v="9"/>
    <n v="608280.00000002794"/>
    <n v="10138.000000000466"/>
    <n v="10138.000000000466"/>
    <n v="1"/>
    <s v="C530849"/>
    <s v="Closed"/>
    <x v="0"/>
  </r>
  <r>
    <s v="Marianna"/>
    <s v="CHIPOLA (15)"/>
    <x v="3"/>
    <x v="2634"/>
    <n v="2"/>
    <x v="12"/>
    <x v="0"/>
    <d v="2018-11-11T09:03:51"/>
    <d v="2018-10-30T08:02:49"/>
    <x v="2"/>
    <x v="9"/>
    <n v="1040461.9999998249"/>
    <n v="17341.033333330415"/>
    <n v="34682.06666666083"/>
    <n v="1"/>
    <s v="D528616_B"/>
    <s v="Closed"/>
    <x v="0"/>
  </r>
  <r>
    <s v="Marianna"/>
    <s v="CHIPOLA (15)"/>
    <x v="4"/>
    <x v="4"/>
    <n v="12"/>
    <x v="12"/>
    <x v="0"/>
    <d v="2018-10-30T09:30:39"/>
    <d v="2018-10-30T08:34:12"/>
    <x v="2"/>
    <x v="9"/>
    <n v="3386.9999996619299"/>
    <n v="56.449999994365498"/>
    <n v="677.39999993238598"/>
    <n v="1"/>
    <s v="D527819_B"/>
    <s v="Closed"/>
    <x v="0"/>
  </r>
  <r>
    <s v="Marianna"/>
    <s v="CHIPOLA (15)"/>
    <x v="1"/>
    <x v="3738"/>
    <n v="1"/>
    <x v="12"/>
    <x v="0"/>
    <d v="2018-11-07T10:43:00"/>
    <d v="2018-10-30T09:09:58"/>
    <x v="2"/>
    <x v="9"/>
    <n v="696781.99999979697"/>
    <n v="11613.03333332995"/>
    <n v="11613.03333332995"/>
    <n v="1"/>
    <s v="C530857"/>
    <s v="Closed"/>
    <x v="0"/>
  </r>
  <r>
    <s v="Marianna"/>
    <s v="CHIPOLA (15)"/>
    <x v="1"/>
    <x v="3739"/>
    <n v="1"/>
    <x v="12"/>
    <x v="0"/>
    <d v="2018-11-06T08:54:00"/>
    <d v="2018-10-30T09:34:00"/>
    <x v="2"/>
    <x v="9"/>
    <n v="602400.00000034925"/>
    <n v="10040.000000005821"/>
    <n v="10040.000000005821"/>
    <n v="1"/>
    <s v="C530864"/>
    <s v="Closed"/>
    <x v="0"/>
  </r>
  <r>
    <s v="Marianna"/>
    <s v="CHIPOLA (15)"/>
    <x v="4"/>
    <x v="2649"/>
    <n v="1"/>
    <x v="12"/>
    <x v="0"/>
    <d v="2018-11-20T18:30:38"/>
    <d v="2018-10-30T09:55:00"/>
    <x v="2"/>
    <x v="9"/>
    <n v="1845338.0000002217"/>
    <n v="30755.633333337028"/>
    <n v="30755.633333337028"/>
    <n v="1"/>
    <s v="D530871"/>
    <s v="Closed"/>
    <x v="0"/>
  </r>
  <r>
    <s v="Marianna"/>
    <s v="CHIPOLA (15)"/>
    <x v="4"/>
    <x v="3740"/>
    <n v="51"/>
    <x v="12"/>
    <x v="0"/>
    <d v="2018-10-31T17:45:56"/>
    <d v="2018-10-30T10:14:50"/>
    <x v="2"/>
    <x v="9"/>
    <n v="113466.00000034086"/>
    <n v="1891.1000000056811"/>
    <n v="96446.100000289734"/>
    <n v="1"/>
    <s v="D530877_B"/>
    <s v="Closed"/>
    <x v="0"/>
  </r>
  <r>
    <s v="Marianna"/>
    <s v="CHIPOLA (15)"/>
    <x v="4"/>
    <x v="3740"/>
    <n v="51"/>
    <x v="12"/>
    <x v="0"/>
    <d v="2018-10-31T17:46:09"/>
    <d v="2018-10-30T10:20:22"/>
    <x v="2"/>
    <x v="9"/>
    <n v="113146.99999995064"/>
    <n v="1885.7833333325107"/>
    <n v="96174.949999958044"/>
    <n v="1"/>
    <s v="D530877_A"/>
    <s v="Closed"/>
    <x v="0"/>
  </r>
  <r>
    <s v="Marianna"/>
    <s v="MARIANNA (14)"/>
    <x v="5"/>
    <x v="3741"/>
    <n v="1"/>
    <x v="12"/>
    <x v="0"/>
    <d v="2018-11-10T09:23:00"/>
    <d v="2018-10-30T10:31:11"/>
    <x v="2"/>
    <x v="9"/>
    <n v="946308.9999998454"/>
    <n v="15771.81666666409"/>
    <n v="15771.81666666409"/>
    <n v="1"/>
    <s v="C530882"/>
    <s v="Closed"/>
    <x v="0"/>
  </r>
  <r>
    <s v="Marianna"/>
    <s v="BLOUNTSTOWN (18)"/>
    <x v="17"/>
    <x v="41"/>
    <n v="161"/>
    <x v="12"/>
    <x v="0"/>
    <d v="2018-11-01T14:39:46"/>
    <d v="2018-10-30T11:01:00"/>
    <x v="2"/>
    <x v="9"/>
    <n v="185925.99999995437"/>
    <n v="3098.7666666659061"/>
    <n v="498901.43333321088"/>
    <n v="1"/>
    <s v="D531442"/>
    <s v="Closed"/>
    <x v="0"/>
  </r>
  <r>
    <s v="Marianna"/>
    <s v="BLOUNTSTOWN (18)"/>
    <x v="17"/>
    <x v="1366"/>
    <n v="23"/>
    <x v="12"/>
    <x v="0"/>
    <d v="2018-10-30T12:11:23"/>
    <d v="2018-10-30T11:25:00"/>
    <x v="2"/>
    <x v="9"/>
    <n v="2782.9999999143183"/>
    <n v="46.383333331905305"/>
    <n v="1066.816666633822"/>
    <n v="1"/>
    <s v="D530901"/>
    <s v="Closed"/>
    <x v="0"/>
  </r>
  <r>
    <s v="Marianna"/>
    <s v="CHIPOLA (15)"/>
    <x v="1"/>
    <x v="3742"/>
    <n v="1"/>
    <x v="12"/>
    <x v="0"/>
    <d v="2018-11-04T20:16:03"/>
    <d v="2018-10-30T11:33:00"/>
    <x v="2"/>
    <x v="9"/>
    <n v="463383.00000051968"/>
    <n v="7723.0500000086613"/>
    <n v="7723.0500000086613"/>
    <n v="1"/>
    <s v="C530903"/>
    <s v="Closed"/>
    <x v="0"/>
  </r>
  <r>
    <s v="Marianna"/>
    <s v="MARIANNA (14)"/>
    <x v="16"/>
    <x v="2410"/>
    <n v="798"/>
    <x v="12"/>
    <x v="0"/>
    <d v="2018-11-07T12:10:11"/>
    <d v="2018-10-30T11:55:00"/>
    <x v="2"/>
    <x v="9"/>
    <n v="692110.99999984726"/>
    <n v="11535.183333330788"/>
    <n v="9205076.2999979686"/>
    <n v="1"/>
    <s v="D532300"/>
    <s v="Closed"/>
    <x v="0"/>
  </r>
  <r>
    <s v="Marianna"/>
    <s v="BLOUNTSTOWN (18)"/>
    <x v="17"/>
    <x v="3743"/>
    <n v="1"/>
    <x v="12"/>
    <x v="0"/>
    <d v="2018-10-30T15:51:00"/>
    <d v="2018-10-30T12:00:00"/>
    <x v="2"/>
    <x v="9"/>
    <n v="13859.999999916181"/>
    <n v="230.99999999860302"/>
    <n v="230.99999999860302"/>
    <n v="1"/>
    <s v="C530912"/>
    <s v="Closed"/>
    <x v="0"/>
  </r>
  <r>
    <s v="Marianna"/>
    <s v="CHIPOLA (15)"/>
    <x v="3"/>
    <x v="136"/>
    <n v="35"/>
    <x v="12"/>
    <x v="0"/>
    <d v="2018-10-31T09:24:39"/>
    <d v="2018-10-30T12:42:08"/>
    <x v="2"/>
    <x v="9"/>
    <n v="74550.999999954365"/>
    <n v="1242.5166666659061"/>
    <n v="43488.083333306713"/>
    <n v="1"/>
    <s v="D529039"/>
    <s v="Closed"/>
    <x v="0"/>
  </r>
  <r>
    <s v="Marianna"/>
    <s v="CHIPOLA (15)"/>
    <x v="3"/>
    <x v="3744"/>
    <n v="11"/>
    <x v="12"/>
    <x v="0"/>
    <d v="2018-10-31T10:36:04"/>
    <d v="2018-10-30T12:50:00"/>
    <x v="2"/>
    <x v="9"/>
    <n v="78364.000000501983"/>
    <n v="1306.066666675033"/>
    <n v="14366.733333425364"/>
    <n v="1"/>
    <s v="D530918"/>
    <s v="Closed"/>
    <x v="0"/>
  </r>
  <r>
    <s v="Marianna"/>
    <s v="CHIPOLA (15)"/>
    <x v="1"/>
    <x v="3745"/>
    <n v="8"/>
    <x v="12"/>
    <x v="1"/>
    <d v="2018-11-04T19:09:10"/>
    <d v="2018-10-30T13:48:00"/>
    <x v="2"/>
    <x v="9"/>
    <n v="451270.00000036787"/>
    <n v="7521.1666666727979"/>
    <n v="60169.333333382383"/>
    <n v="1"/>
    <s v="D532004"/>
    <s v="Closed"/>
    <x v="0"/>
  </r>
  <r>
    <s v="Marianna"/>
    <s v="CHIPOLA (15)"/>
    <x v="4"/>
    <x v="3746"/>
    <n v="1"/>
    <x v="12"/>
    <x v="0"/>
    <d v="2018-11-05T17:53:00"/>
    <d v="2018-10-30T14:16:00"/>
    <x v="2"/>
    <x v="9"/>
    <n v="531419.99999969266"/>
    <n v="8856.9999999948777"/>
    <n v="8856.9999999948777"/>
    <n v="1"/>
    <s v="C530940"/>
    <s v="Closed"/>
    <x v="0"/>
  </r>
  <r>
    <s v="Marianna"/>
    <s v="CHIPOLA (15)"/>
    <x v="1"/>
    <x v="3747"/>
    <n v="1"/>
    <x v="12"/>
    <x v="0"/>
    <d v="2018-11-06T08:50:00"/>
    <d v="2018-10-30T14:33:19"/>
    <x v="2"/>
    <x v="9"/>
    <n v="584201.00000014063"/>
    <n v="9736.6833333356772"/>
    <n v="9736.6833333356772"/>
    <n v="1"/>
    <s v="C530970"/>
    <s v="Closed"/>
    <x v="0"/>
  </r>
  <r>
    <s v="Marianna"/>
    <s v="BLOUNTSTOWN (18)"/>
    <x v="17"/>
    <x v="3748"/>
    <n v="1"/>
    <x v="12"/>
    <x v="0"/>
    <d v="2018-11-01T09:57:00"/>
    <d v="2018-10-30T15:02:54"/>
    <x v="2"/>
    <x v="9"/>
    <n v="154446.00000001956"/>
    <n v="2574.100000000326"/>
    <n v="2574.100000000326"/>
    <n v="1"/>
    <s v="C530994"/>
    <s v="Closed"/>
    <x v="0"/>
  </r>
  <r>
    <s v="Marianna"/>
    <s v="CHIPOLA (15)"/>
    <x v="0"/>
    <x v="3749"/>
    <n v="3"/>
    <x v="12"/>
    <x v="0"/>
    <d v="2018-11-06T14:08:28"/>
    <d v="2018-10-30T15:35:50"/>
    <x v="2"/>
    <x v="9"/>
    <n v="599557.99999984447"/>
    <n v="9992.6333333307412"/>
    <n v="29977.899999992223"/>
    <n v="1"/>
    <s v="D530368"/>
    <s v="Closed"/>
    <x v="0"/>
  </r>
  <r>
    <s v="Marianna"/>
    <s v="CHIPOLA (15)"/>
    <x v="0"/>
    <x v="3750"/>
    <n v="4"/>
    <x v="12"/>
    <x v="0"/>
    <d v="2018-11-06T08:58:13"/>
    <d v="2018-10-30T15:35:50"/>
    <x v="2"/>
    <x v="9"/>
    <n v="580942.9999998305"/>
    <n v="9682.3833333305083"/>
    <n v="38729.533333322033"/>
    <n v="1"/>
    <s v="D530367"/>
    <s v="Closed"/>
    <x v="0"/>
  </r>
  <r>
    <s v="Marianna"/>
    <s v="CHIPOLA (15)"/>
    <x v="0"/>
    <x v="96"/>
    <n v="333"/>
    <x v="12"/>
    <x v="0"/>
    <d v="2018-10-30T18:46:45"/>
    <d v="2018-10-30T15:35:50"/>
    <x v="2"/>
    <x v="9"/>
    <n v="11454.99999972526"/>
    <n v="190.91666666208766"/>
    <n v="63575.249998475192"/>
    <n v="1"/>
    <s v="D531042"/>
    <s v="Closed"/>
    <x v="0"/>
  </r>
  <r>
    <s v="Marianna"/>
    <s v="CHIPOLA (15)"/>
    <x v="0"/>
    <x v="289"/>
    <n v="338"/>
    <x v="12"/>
    <x v="0"/>
    <d v="2018-11-05T11:23:25"/>
    <d v="2018-10-30T15:35:50"/>
    <x v="2"/>
    <x v="9"/>
    <n v="503254.99999956228"/>
    <n v="8387.583333326038"/>
    <n v="2835003.1666642008"/>
    <n v="1"/>
    <s v="D532090"/>
    <s v="Closed"/>
    <x v="0"/>
  </r>
  <r>
    <s v="Marianna"/>
    <s v="CHIPOLA (15)"/>
    <x v="0"/>
    <x v="3751"/>
    <n v="108"/>
    <x v="12"/>
    <x v="0"/>
    <d v="2018-10-30T18:53:34"/>
    <d v="2018-10-30T15:35:50"/>
    <x v="2"/>
    <x v="9"/>
    <n v="11863.999999780208"/>
    <n v="197.73333332967013"/>
    <n v="21355.199999604374"/>
    <n v="1"/>
    <s v="D531011"/>
    <s v="Closed"/>
    <x v="0"/>
  </r>
  <r>
    <s v="Marianna"/>
    <s v="CHIPOLA (15)"/>
    <x v="0"/>
    <x v="3752"/>
    <n v="1"/>
    <x v="12"/>
    <x v="0"/>
    <d v="2018-10-30T17:43:57"/>
    <d v="2018-10-30T15:45:00"/>
    <x v="2"/>
    <x v="9"/>
    <n v="7136.9999999413267"/>
    <n v="118.94999999902211"/>
    <n v="118.94999999902211"/>
    <n v="1"/>
    <s v="C531019"/>
    <s v="Closed"/>
    <x v="0"/>
  </r>
  <r>
    <s v="Marianna"/>
    <s v="MARIANNA (14)"/>
    <x v="10"/>
    <x v="2282"/>
    <n v="21"/>
    <x v="12"/>
    <x v="0"/>
    <d v="2018-10-31T15:28:26"/>
    <d v="2018-10-30T17:03:00"/>
    <x v="2"/>
    <x v="9"/>
    <n v="80726.000000070781"/>
    <n v="1345.433333334513"/>
    <n v="28254.100000024773"/>
    <n v="1"/>
    <s v="D531206"/>
    <s v="Closed"/>
    <x v="0"/>
  </r>
  <r>
    <s v="Marianna"/>
    <s v="CHIPOLA (15)"/>
    <x v="3"/>
    <x v="491"/>
    <n v="8"/>
    <x v="12"/>
    <x v="0"/>
    <d v="2018-10-30T19:21:36"/>
    <d v="2018-10-30T18:37:00"/>
    <x v="2"/>
    <x v="9"/>
    <n v="2676.0000000474975"/>
    <n v="44.600000000791624"/>
    <n v="356.80000000633299"/>
    <n v="1"/>
    <s v="D531065"/>
    <s v="Closed"/>
    <x v="0"/>
  </r>
  <r>
    <s v="Marianna"/>
    <s v="CHIPOLA (15)"/>
    <x v="0"/>
    <x v="3753"/>
    <n v="16"/>
    <x v="12"/>
    <x v="0"/>
    <d v="2018-10-31T14:21:00"/>
    <d v="2018-10-30T18:46:45"/>
    <x v="2"/>
    <x v="9"/>
    <n v="70454.999999888241"/>
    <n v="1174.2499999981374"/>
    <n v="18787.999999970198"/>
    <n v="1"/>
    <s v="D530686"/>
    <s v="Closed"/>
    <x v="0"/>
  </r>
  <r>
    <s v="Marianna"/>
    <s v="CHIPOLA (15)"/>
    <x v="0"/>
    <x v="647"/>
    <n v="14"/>
    <x v="12"/>
    <x v="0"/>
    <d v="2018-11-11T08:36:39"/>
    <d v="2018-10-30T18:46:45"/>
    <x v="2"/>
    <x v="9"/>
    <n v="1000193.9999999944"/>
    <n v="16669.899999999907"/>
    <n v="233378.5999999987"/>
    <n v="1"/>
    <s v="D530696"/>
    <s v="Closed"/>
    <x v="0"/>
  </r>
  <r>
    <s v="Marianna"/>
    <s v="CHIPOLA (15)"/>
    <x v="0"/>
    <x v="3754"/>
    <n v="16"/>
    <x v="12"/>
    <x v="0"/>
    <d v="2018-10-30T21:30:08"/>
    <d v="2018-10-30T18:46:45"/>
    <x v="2"/>
    <x v="9"/>
    <n v="9803.0000001657754"/>
    <n v="163.38333333609626"/>
    <n v="2614.1333333775401"/>
    <n v="1"/>
    <s v="D530692"/>
    <s v="Closed"/>
    <x v="0"/>
  </r>
  <r>
    <s v="Marianna"/>
    <s v="CHIPOLA (15)"/>
    <x v="0"/>
    <x v="1473"/>
    <n v="74"/>
    <x v="12"/>
    <x v="0"/>
    <d v="2018-11-01T16:33:33"/>
    <d v="2018-10-30T18:46:45"/>
    <x v="2"/>
    <x v="9"/>
    <n v="164808.00000010058"/>
    <n v="2746.8000000016764"/>
    <n v="203263.20000012405"/>
    <n v="1"/>
    <s v="D530370"/>
    <s v="Closed"/>
    <x v="0"/>
  </r>
  <r>
    <s v="Marianna"/>
    <s v="CHIPOLA (15)"/>
    <x v="0"/>
    <x v="3755"/>
    <n v="1"/>
    <x v="12"/>
    <x v="0"/>
    <d v="2018-11-11T08:37:35"/>
    <d v="2018-10-30T18:46:45"/>
    <x v="2"/>
    <x v="9"/>
    <n v="1000249.9999998836"/>
    <n v="16670.833333331393"/>
    <n v="16670.833333331393"/>
    <n v="1"/>
    <s v="D530695"/>
    <s v="Closed"/>
    <x v="0"/>
  </r>
  <r>
    <s v="Marianna"/>
    <s v="CHIPOLA (15)"/>
    <x v="0"/>
    <x v="2079"/>
    <n v="6"/>
    <x v="12"/>
    <x v="0"/>
    <d v="2018-11-01T16:34:52"/>
    <d v="2018-10-30T18:46:45"/>
    <x v="2"/>
    <x v="9"/>
    <n v="164886.9999997085"/>
    <n v="2748.1166666618083"/>
    <n v="16488.69999997085"/>
    <n v="1"/>
    <s v="D530689"/>
    <s v="Closed"/>
    <x v="0"/>
  </r>
  <r>
    <s v="Marianna"/>
    <s v="CHIPOLA (15)"/>
    <x v="0"/>
    <x v="3001"/>
    <n v="3"/>
    <x v="12"/>
    <x v="0"/>
    <d v="2018-11-08T15:01:04"/>
    <d v="2018-10-30T18:53:34"/>
    <x v="2"/>
    <x v="9"/>
    <n v="763649.99999979045"/>
    <n v="12727.499999996508"/>
    <n v="38182.499999989523"/>
    <n v="1"/>
    <s v="D530062_B"/>
    <s v="Closed"/>
    <x v="0"/>
  </r>
  <r>
    <s v="Marianna"/>
    <s v="CHIPOLA (15)"/>
    <x v="0"/>
    <x v="578"/>
    <n v="19"/>
    <x v="12"/>
    <x v="0"/>
    <d v="2018-11-07T15:20:16"/>
    <d v="2018-10-30T18:53:34"/>
    <x v="2"/>
    <x v="9"/>
    <n v="678402.00000002515"/>
    <n v="11306.700000000419"/>
    <n v="214827.30000000796"/>
    <n v="1"/>
    <s v="D532478_B"/>
    <s v="Closed"/>
    <x v="0"/>
  </r>
  <r>
    <s v="Marianna"/>
    <s v="CHIPOLA (15)"/>
    <x v="0"/>
    <x v="3543"/>
    <n v="1"/>
    <x v="12"/>
    <x v="0"/>
    <d v="2018-11-09T21:55:06"/>
    <d v="2018-10-30T18:53:34"/>
    <x v="2"/>
    <x v="9"/>
    <n v="874892.00000013225"/>
    <n v="14581.533333335537"/>
    <n v="14581.533333335537"/>
    <n v="1"/>
    <s v="D529826_B"/>
    <s v="Closed"/>
    <x v="0"/>
  </r>
  <r>
    <s v="Marianna"/>
    <s v="CHIPOLA (15)"/>
    <x v="3"/>
    <x v="3756"/>
    <n v="1"/>
    <x v="12"/>
    <x v="0"/>
    <d v="2018-11-06T07:32:00"/>
    <d v="2018-10-30T20:32:00"/>
    <x v="2"/>
    <x v="9"/>
    <n v="557999.9999995809"/>
    <n v="9299.9999999930151"/>
    <n v="9299.9999999930151"/>
    <n v="1"/>
    <s v="C531072"/>
    <s v="Closed"/>
    <x v="0"/>
  </r>
  <r>
    <s v="Marianna"/>
    <s v="CHIPOLA (15)"/>
    <x v="3"/>
    <x v="1024"/>
    <n v="7"/>
    <x v="12"/>
    <x v="0"/>
    <d v="2018-11-02T19:42:08"/>
    <d v="2018-10-30T20:36:23"/>
    <x v="2"/>
    <x v="9"/>
    <n v="255944.99999976251"/>
    <n v="4265.7499999960419"/>
    <n v="29860.249999972293"/>
    <n v="1"/>
    <s v="D528741_B"/>
    <s v="Closed"/>
    <x v="0"/>
  </r>
  <r>
    <s v="Marianna"/>
    <s v="CHIPOLA (15)"/>
    <x v="3"/>
    <x v="2631"/>
    <n v="7"/>
    <x v="12"/>
    <x v="0"/>
    <d v="2018-11-02T15:38:21"/>
    <d v="2018-10-30T20:36:23"/>
    <x v="2"/>
    <x v="9"/>
    <n v="241317.99999971408"/>
    <n v="4021.9666666619014"/>
    <n v="28153.76666663331"/>
    <n v="1"/>
    <s v="D528740_B"/>
    <s v="Closed"/>
    <x v="0"/>
  </r>
  <r>
    <s v="Marianna"/>
    <s v="CHIPOLA (15)"/>
    <x v="0"/>
    <x v="3757"/>
    <n v="13"/>
    <x v="12"/>
    <x v="0"/>
    <d v="2018-11-01T16:34:14"/>
    <d v="2018-10-30T21:30:08"/>
    <x v="2"/>
    <x v="9"/>
    <n v="155046.00000008941"/>
    <n v="2584.1000000014901"/>
    <n v="33593.300000019372"/>
    <n v="1"/>
    <s v="D531080"/>
    <s v="Closed"/>
    <x v="0"/>
  </r>
  <r>
    <s v="Marianna"/>
    <s v="MARIANNA (14)"/>
    <x v="5"/>
    <x v="2529"/>
    <n v="6"/>
    <x v="12"/>
    <x v="0"/>
    <d v="2018-11-10T09:54:57"/>
    <d v="2018-10-30T22:02:00"/>
    <x v="2"/>
    <x v="9"/>
    <n v="906776.9999998156"/>
    <n v="15112.949999996927"/>
    <n v="90677.69999998156"/>
    <n v="1"/>
    <s v="D532718"/>
    <s v="Closed"/>
    <x v="0"/>
  </r>
  <r>
    <s v="Marianna"/>
    <s v="MARIANNA (14)"/>
    <x v="15"/>
    <x v="3758"/>
    <n v="1"/>
    <x v="12"/>
    <x v="0"/>
    <d v="2018-11-02T14:24:00"/>
    <d v="2018-10-30T22:03:00"/>
    <x v="2"/>
    <x v="9"/>
    <n v="231660.00000012573"/>
    <n v="3861.0000000020955"/>
    <n v="3861.0000000020955"/>
    <n v="1"/>
    <s v="C531084"/>
    <s v="Closed"/>
    <x v="0"/>
  </r>
  <r>
    <s v="Marianna"/>
    <s v="CHIPOLA (15)"/>
    <x v="3"/>
    <x v="3759"/>
    <n v="1"/>
    <x v="12"/>
    <x v="0"/>
    <d v="2018-10-31T00:34:00"/>
    <d v="2018-10-30T22:46:00"/>
    <x v="2"/>
    <x v="9"/>
    <n v="6479.9999997485429"/>
    <n v="107.99999999580905"/>
    <n v="107.99999999580905"/>
    <n v="1"/>
    <s v="C531085"/>
    <s v="Closed"/>
    <x v="0"/>
  </r>
  <r>
    <s v="Marianna"/>
    <s v="CHIPOLA (15)"/>
    <x v="3"/>
    <x v="3760"/>
    <n v="1"/>
    <x v="12"/>
    <x v="0"/>
    <d v="2018-11-05T16:00:00"/>
    <d v="2018-10-31T09:03:00"/>
    <x v="2"/>
    <x v="9"/>
    <n v="457019.99999983236"/>
    <n v="7616.999999997206"/>
    <n v="7616.999999997206"/>
    <n v="1"/>
    <s v="C531090"/>
    <s v="Closed"/>
    <x v="0"/>
  </r>
  <r>
    <s v="Marianna"/>
    <s v="CHIPOLA (15)"/>
    <x v="0"/>
    <x v="3761"/>
    <n v="1"/>
    <x v="12"/>
    <x v="0"/>
    <d v="2018-11-09T15:39:00"/>
    <d v="2018-10-31T09:08:00"/>
    <x v="2"/>
    <x v="9"/>
    <n v="801059.99999977648"/>
    <n v="13350.999999996275"/>
    <n v="13350.999999996275"/>
    <n v="1"/>
    <s v="C531094"/>
    <s v="Closed"/>
    <x v="0"/>
  </r>
  <r>
    <s v="Marianna"/>
    <s v="CHIPOLA (15)"/>
    <x v="3"/>
    <x v="232"/>
    <n v="12"/>
    <x v="12"/>
    <x v="0"/>
    <d v="2018-11-12T10:54:01"/>
    <d v="2018-10-31T09:24:39"/>
    <x v="2"/>
    <x v="9"/>
    <n v="1042161.999999918"/>
    <n v="17369.366666665301"/>
    <n v="208432.39999998361"/>
    <n v="1"/>
    <s v="D529047"/>
    <s v="Closed"/>
    <x v="0"/>
  </r>
  <r>
    <s v="Marianna"/>
    <s v="CHIPOLA (15)"/>
    <x v="3"/>
    <x v="3762"/>
    <n v="2"/>
    <x v="12"/>
    <x v="0"/>
    <d v="2018-10-31T09:40:42"/>
    <d v="2018-10-31T09:24:39"/>
    <x v="2"/>
    <x v="9"/>
    <n v="963.00000005867332"/>
    <n v="16.050000000977889"/>
    <n v="32.100000001955777"/>
    <n v="1"/>
    <s v="D529045"/>
    <s v="Closed"/>
    <x v="0"/>
  </r>
  <r>
    <s v="Marianna"/>
    <s v="MARIANNA (14)"/>
    <x v="16"/>
    <x v="3763"/>
    <n v="1"/>
    <x v="12"/>
    <x v="0"/>
    <d v="2018-11-06T14:07:00"/>
    <d v="2018-10-31T09:39:00"/>
    <x v="2"/>
    <x v="9"/>
    <n v="534479.99999960884"/>
    <n v="8907.9999999934807"/>
    <n v="8907.9999999934807"/>
    <n v="1"/>
    <s v="C531101"/>
    <s v="Closed"/>
    <x v="0"/>
  </r>
  <r>
    <s v="Marianna"/>
    <s v="CHIPOLA (15)"/>
    <x v="0"/>
    <x v="3764"/>
    <n v="1"/>
    <x v="12"/>
    <x v="0"/>
    <d v="2018-11-02T19:30:00"/>
    <d v="2018-10-31T10:04:00"/>
    <x v="2"/>
    <x v="9"/>
    <n v="206760.00000005588"/>
    <n v="3446.0000000009313"/>
    <n v="3446.0000000009313"/>
    <n v="1"/>
    <s v="C531104"/>
    <s v="Closed"/>
    <x v="0"/>
  </r>
  <r>
    <s v="Marianna"/>
    <s v="CHIPOLA (15)"/>
    <x v="0"/>
    <x v="1387"/>
    <n v="1"/>
    <x v="12"/>
    <x v="0"/>
    <d v="2018-11-05T18:41:00"/>
    <d v="2018-10-31T10:21:00"/>
    <x v="2"/>
    <x v="9"/>
    <n v="461999.9999997206"/>
    <n v="7699.9999999953434"/>
    <n v="7699.9999999953434"/>
    <n v="1"/>
    <s v="C531108"/>
    <s v="Closed"/>
    <x v="0"/>
  </r>
  <r>
    <s v="Marianna"/>
    <s v="CHIPOLA (15)"/>
    <x v="1"/>
    <x v="3765"/>
    <n v="1"/>
    <x v="12"/>
    <x v="0"/>
    <d v="2018-11-09T11:04:00"/>
    <d v="2018-10-31T11:20:00"/>
    <x v="2"/>
    <x v="9"/>
    <n v="776640.00000001397"/>
    <n v="12944.000000000233"/>
    <n v="12944.000000000233"/>
    <n v="1"/>
    <s v="C531126"/>
    <s v="Closed"/>
    <x v="0"/>
  </r>
  <r>
    <s v="Marianna"/>
    <s v="MARIANNA (14)"/>
    <x v="15"/>
    <x v="3766"/>
    <n v="1"/>
    <x v="12"/>
    <x v="0"/>
    <d v="2018-11-05T18:42:00"/>
    <d v="2018-10-31T11:24:00"/>
    <x v="2"/>
    <x v="9"/>
    <n v="458280.00000016764"/>
    <n v="7638.000000002794"/>
    <n v="7638.000000002794"/>
    <n v="1"/>
    <s v="C531127"/>
    <s v="Closed"/>
    <x v="0"/>
  </r>
  <r>
    <s v="Marianna"/>
    <s v="BLOUNTSTOWN (18)"/>
    <x v="17"/>
    <x v="3767"/>
    <n v="1"/>
    <x v="12"/>
    <x v="0"/>
    <d v="2018-11-01T09:58:00"/>
    <d v="2018-10-31T12:55:38"/>
    <x v="2"/>
    <x v="9"/>
    <n v="75741.999999876134"/>
    <n v="1262.3666666646022"/>
    <n v="1262.3666666646022"/>
    <n v="1"/>
    <s v="C531144"/>
    <s v="Closed"/>
    <x v="0"/>
  </r>
  <r>
    <s v="Marianna"/>
    <s v="CHIPOLA (15)"/>
    <x v="4"/>
    <x v="3768"/>
    <n v="1"/>
    <x v="12"/>
    <x v="0"/>
    <d v="2018-11-09T16:13:00"/>
    <d v="2018-10-31T13:03:00"/>
    <x v="2"/>
    <x v="9"/>
    <n v="789000.00000006985"/>
    <n v="13150.000000001164"/>
    <n v="13150.000000001164"/>
    <n v="1"/>
    <s v="C531146"/>
    <s v="Closed"/>
    <x v="0"/>
  </r>
  <r>
    <s v="Marianna"/>
    <s v="CHIPOLA (15)"/>
    <x v="0"/>
    <x v="759"/>
    <n v="20"/>
    <x v="12"/>
    <x v="0"/>
    <d v="2018-11-06T10:14:26"/>
    <d v="2018-10-31T14:21:00"/>
    <x v="2"/>
    <x v="9"/>
    <n v="503605.99999988917"/>
    <n v="8393.4333333314862"/>
    <n v="167868.66666662972"/>
    <n v="1"/>
    <s v="D532184"/>
    <s v="Closed"/>
    <x v="0"/>
  </r>
  <r>
    <s v="Marianna"/>
    <s v="CHIPOLA (15)"/>
    <x v="0"/>
    <x v="3769"/>
    <n v="1"/>
    <x v="12"/>
    <x v="0"/>
    <d v="2018-11-09T15:03:00"/>
    <d v="2018-10-31T14:33:00"/>
    <x v="2"/>
    <x v="9"/>
    <n v="779400.00000020955"/>
    <n v="12990.000000003492"/>
    <n v="12990.000000003492"/>
    <n v="1"/>
    <s v="C531185"/>
    <s v="Closed"/>
    <x v="0"/>
  </r>
  <r>
    <s v="Marianna"/>
    <s v="CHIPOLA (15)"/>
    <x v="0"/>
    <x v="3770"/>
    <n v="1"/>
    <x v="12"/>
    <x v="0"/>
    <d v="2018-11-09T16:26:00"/>
    <d v="2018-10-31T14:36:00"/>
    <x v="2"/>
    <x v="9"/>
    <n v="784200.0000001397"/>
    <n v="13070.000000002328"/>
    <n v="13070.000000002328"/>
    <n v="1"/>
    <s v="C531186"/>
    <s v="Closed"/>
    <x v="0"/>
  </r>
  <r>
    <s v="Marianna"/>
    <s v="MARIANNA (14)"/>
    <x v="5"/>
    <x v="3771"/>
    <n v="1"/>
    <x v="12"/>
    <x v="0"/>
    <d v="2018-11-08T08:18:00"/>
    <d v="2018-10-31T15:19:58"/>
    <x v="2"/>
    <x v="9"/>
    <n v="665881.99999965727"/>
    <n v="11098.033333327621"/>
    <n v="11098.033333327621"/>
    <n v="1"/>
    <s v="C531201"/>
    <s v="Closed"/>
    <x v="0"/>
  </r>
  <r>
    <s v="Marianna"/>
    <s v="CHIPOLA (15)"/>
    <x v="0"/>
    <x v="3772"/>
    <n v="1"/>
    <x v="12"/>
    <x v="0"/>
    <d v="2018-11-06T09:35:00"/>
    <d v="2018-10-31T15:20:22"/>
    <x v="2"/>
    <x v="9"/>
    <n v="497677.99999967683"/>
    <n v="8294.6333333279472"/>
    <n v="8294.6333333279472"/>
    <n v="1"/>
    <s v="C531202"/>
    <s v="Closed"/>
    <x v="0"/>
  </r>
  <r>
    <s v="Marianna"/>
    <s v="CHIPOLA (15)"/>
    <x v="0"/>
    <x v="30"/>
    <n v="13"/>
    <x v="12"/>
    <x v="0"/>
    <d v="2018-10-31T23:02:00"/>
    <d v="2018-10-31T15:59:25"/>
    <x v="2"/>
    <x v="9"/>
    <n v="25355.000000190921"/>
    <n v="422.58333333651535"/>
    <n v="5493.5833333746996"/>
    <n v="1"/>
    <s v="D531280"/>
    <s v="Closed"/>
    <x v="0"/>
  </r>
  <r>
    <s v="Marianna"/>
    <s v="CHIPOLA (15)"/>
    <x v="0"/>
    <x v="3773"/>
    <n v="1"/>
    <x v="12"/>
    <x v="0"/>
    <d v="2018-11-09T16:26:00"/>
    <d v="2018-10-31T16:05:00"/>
    <x v="2"/>
    <x v="9"/>
    <n v="778859.99999970663"/>
    <n v="12980.999999995111"/>
    <n v="12980.999999995111"/>
    <n v="1"/>
    <s v="C531223"/>
    <s v="Closed"/>
    <x v="0"/>
  </r>
  <r>
    <s v="Marianna"/>
    <s v="CHIPOLA (15)"/>
    <x v="1"/>
    <x v="3774"/>
    <n v="1"/>
    <x v="12"/>
    <x v="0"/>
    <d v="2018-11-06T13:58:00"/>
    <d v="2018-10-31T16:08:00"/>
    <x v="2"/>
    <x v="9"/>
    <n v="510599.9999997206"/>
    <n v="8509.9999999953434"/>
    <n v="8509.9999999953434"/>
    <n v="1"/>
    <s v="C531225"/>
    <s v="Closed"/>
    <x v="0"/>
  </r>
  <r>
    <s v="Marianna"/>
    <s v="MARIANNA (14)"/>
    <x v="10"/>
    <x v="13"/>
    <n v="38"/>
    <x v="12"/>
    <x v="0"/>
    <d v="2018-11-04T05:13:51"/>
    <d v="2018-10-31T16:12:00"/>
    <x v="2"/>
    <x v="9"/>
    <n v="306110.99999996368"/>
    <n v="5101.8499999993946"/>
    <n v="193870.299999977"/>
    <n v="1"/>
    <s v="D531968"/>
    <s v="Closed"/>
    <x v="0"/>
  </r>
  <r>
    <s v="Marianna"/>
    <s v="CHIPOLA (15)"/>
    <x v="0"/>
    <x v="3775"/>
    <n v="1"/>
    <x v="12"/>
    <x v="0"/>
    <d v="2018-11-09T15:58:00"/>
    <d v="2018-10-31T17:07:00"/>
    <x v="2"/>
    <x v="9"/>
    <n v="773460.00000033528"/>
    <n v="12891.000000005588"/>
    <n v="12891.000000005588"/>
    <n v="1"/>
    <s v="C531248"/>
    <s v="Closed"/>
    <x v="0"/>
  </r>
  <r>
    <s v="Marianna"/>
    <s v="CHIPOLA (15)"/>
    <x v="0"/>
    <x v="3776"/>
    <n v="1"/>
    <x v="12"/>
    <x v="0"/>
    <d v="2018-11-09T15:59:00"/>
    <d v="2018-10-31T17:09:00"/>
    <x v="2"/>
    <x v="9"/>
    <n v="773400.0000001397"/>
    <n v="12890.000000002328"/>
    <n v="12890.000000002328"/>
    <n v="1"/>
    <s v="C531249"/>
    <s v="Closed"/>
    <x v="0"/>
  </r>
  <r>
    <s v="Marianna"/>
    <s v="CHIPOLA (15)"/>
    <x v="1"/>
    <x v="3777"/>
    <n v="1"/>
    <x v="12"/>
    <x v="0"/>
    <d v="2018-11-09T16:58:00"/>
    <d v="2018-10-31T17:29:00"/>
    <x v="2"/>
    <x v="9"/>
    <n v="775739.99999959487"/>
    <n v="12928.999999993248"/>
    <n v="12928.999999993248"/>
    <n v="1"/>
    <s v="C531253"/>
    <s v="Closed"/>
    <x v="0"/>
  </r>
  <r>
    <s v="Marianna"/>
    <s v="MARIANNA (14)"/>
    <x v="5"/>
    <x v="3778"/>
    <n v="1"/>
    <x v="12"/>
    <x v="0"/>
    <d v="2018-11-05T15:09:00"/>
    <d v="2018-10-31T17:38:00"/>
    <x v="2"/>
    <x v="9"/>
    <n v="423059.99999977648"/>
    <n v="7050.9999999962747"/>
    <n v="7050.9999999962747"/>
    <n v="1"/>
    <s v="C531258"/>
    <s v="Closed"/>
    <x v="0"/>
  </r>
  <r>
    <s v="Marianna"/>
    <s v="CHIPOLA (15)"/>
    <x v="4"/>
    <x v="2371"/>
    <n v="14"/>
    <x v="12"/>
    <x v="0"/>
    <d v="2018-11-01T16:30:25"/>
    <d v="2018-10-31T17:45:56"/>
    <x v="2"/>
    <x v="9"/>
    <n v="81869.000000087544"/>
    <n v="1364.4833333347924"/>
    <n v="19102.766666687094"/>
    <n v="1"/>
    <s v="D526946_B"/>
    <s v="Closed"/>
    <x v="0"/>
  </r>
  <r>
    <s v="Marianna"/>
    <s v="CHIPOLA (15)"/>
    <x v="4"/>
    <x v="3037"/>
    <n v="1"/>
    <x v="12"/>
    <x v="0"/>
    <d v="2018-11-01T16:30:43"/>
    <d v="2018-10-31T17:45:56"/>
    <x v="2"/>
    <x v="9"/>
    <n v="81886.999999894761"/>
    <n v="1364.7833333315793"/>
    <n v="1364.7833333315793"/>
    <n v="1"/>
    <s v="D526952_B"/>
    <s v="Closed"/>
    <x v="0"/>
  </r>
  <r>
    <s v="Marianna"/>
    <s v="CHIPOLA (15)"/>
    <x v="4"/>
    <x v="1727"/>
    <n v="13"/>
    <x v="12"/>
    <x v="0"/>
    <d v="2018-11-02T15:30:30"/>
    <d v="2018-10-31T17:45:56"/>
    <x v="2"/>
    <x v="9"/>
    <n v="164674.00000020862"/>
    <n v="2744.5666666701436"/>
    <n v="35679.366666711867"/>
    <n v="1"/>
    <s v="D526951_B"/>
    <s v="Closed"/>
    <x v="0"/>
  </r>
  <r>
    <s v="Marianna"/>
    <s v="CHIPOLA (15)"/>
    <x v="4"/>
    <x v="2398"/>
    <n v="1"/>
    <x v="12"/>
    <x v="0"/>
    <d v="2018-11-02T15:30:44"/>
    <d v="2018-10-31T17:45:56"/>
    <x v="2"/>
    <x v="9"/>
    <n v="164687.99999970943"/>
    <n v="2744.7999999951571"/>
    <n v="2744.7999999951571"/>
    <n v="1"/>
    <s v="D526953_B"/>
    <s v="Closed"/>
    <x v="0"/>
  </r>
  <r>
    <s v="Marianna"/>
    <s v="CHIPOLA (15)"/>
    <x v="4"/>
    <x v="3033"/>
    <n v="3"/>
    <x v="12"/>
    <x v="0"/>
    <d v="2018-11-08T14:54:08"/>
    <d v="2018-10-31T18:51:00"/>
    <x v="2"/>
    <x v="9"/>
    <n v="676988.00000015181"/>
    <n v="11283.133333335863"/>
    <n v="33849.40000000759"/>
    <n v="1"/>
    <s v="D532591"/>
    <s v="Closed"/>
    <x v="0"/>
  </r>
  <r>
    <s v="Marianna"/>
    <s v="MARIANNA (14)"/>
    <x v="16"/>
    <x v="3779"/>
    <n v="3"/>
    <x v="12"/>
    <x v="0"/>
    <d v="2018-11-01T02:26:00"/>
    <d v="2018-11-01T00:26:12"/>
    <x v="2"/>
    <x v="10"/>
    <n v="7188.0000005476177"/>
    <n v="119.80000000912696"/>
    <n v="359.40000002738088"/>
    <n v="1"/>
    <s v="D531281"/>
    <s v="Closed"/>
    <x v="0"/>
  </r>
  <r>
    <s v="Marianna"/>
    <s v="CHIPOLA (15)"/>
    <x v="3"/>
    <x v="2561"/>
    <n v="3"/>
    <x v="12"/>
    <x v="0"/>
    <d v="2018-11-05T16:31:06"/>
    <d v="2018-11-01T09:01:00"/>
    <x v="2"/>
    <x v="10"/>
    <n v="372605.99999951664"/>
    <n v="6210.0999999919441"/>
    <n v="18630.299999975832"/>
    <n v="1"/>
    <s v="D532145"/>
    <s v="Closed"/>
    <x v="0"/>
  </r>
  <r>
    <s v="Marianna"/>
    <s v="MARIANNA (14)"/>
    <x v="10"/>
    <x v="108"/>
    <n v="24"/>
    <x v="12"/>
    <x v="0"/>
    <d v="2018-11-03T11:21:24"/>
    <d v="2018-11-01T09:13:00"/>
    <x v="2"/>
    <x v="10"/>
    <n v="180503.99999984074"/>
    <n v="3008.3999999973457"/>
    <n v="72201.599999936298"/>
    <n v="1"/>
    <s v="D531908"/>
    <s v="Closed"/>
    <x v="0"/>
  </r>
  <r>
    <s v="Marianna"/>
    <s v="MARIANNA (14)"/>
    <x v="5"/>
    <x v="3780"/>
    <n v="1"/>
    <x v="12"/>
    <x v="0"/>
    <d v="2018-11-10T14:54:00"/>
    <d v="2018-11-01T09:14:00"/>
    <x v="2"/>
    <x v="10"/>
    <n v="797999.9999998603"/>
    <n v="13299.999999997672"/>
    <n v="13299.999999997672"/>
    <n v="1"/>
    <s v="C531294"/>
    <s v="Closed"/>
    <x v="0"/>
  </r>
  <r>
    <s v="Marianna"/>
    <s v="CHIPOLA (15)"/>
    <x v="4"/>
    <x v="2190"/>
    <n v="1"/>
    <x v="12"/>
    <x v="0"/>
    <d v="2018-11-09T16:57:00"/>
    <d v="2018-11-01T09:52:00"/>
    <x v="2"/>
    <x v="10"/>
    <n v="716700.0000001397"/>
    <n v="11945.000000002328"/>
    <n v="11945.000000002328"/>
    <n v="1"/>
    <s v="C531307"/>
    <s v="Closed"/>
    <x v="0"/>
  </r>
  <r>
    <s v="Marianna"/>
    <s v="CHIPOLA (15)"/>
    <x v="0"/>
    <x v="3781"/>
    <n v="1"/>
    <x v="12"/>
    <x v="0"/>
    <d v="2018-11-06T09:39:00"/>
    <d v="2018-11-01T09:55:00"/>
    <x v="2"/>
    <x v="10"/>
    <n v="431040.00000001397"/>
    <n v="7184.0000000002328"/>
    <n v="7184.0000000002328"/>
    <n v="1"/>
    <s v="C531309"/>
    <s v="Closed"/>
    <x v="0"/>
  </r>
  <r>
    <s v="Marianna"/>
    <s v="CHIPOLA (15)"/>
    <x v="0"/>
    <x v="3782"/>
    <n v="1"/>
    <x v="12"/>
    <x v="0"/>
    <d v="2018-11-09T15:31:00"/>
    <d v="2018-11-01T10:13:00"/>
    <x v="2"/>
    <x v="10"/>
    <n v="710279.99999995809"/>
    <n v="11837.999999999302"/>
    <n v="11837.999999999302"/>
    <n v="1"/>
    <s v="C531317"/>
    <s v="Closed"/>
    <x v="0"/>
  </r>
  <r>
    <s v="Marianna"/>
    <s v="CHIPOLA (15)"/>
    <x v="1"/>
    <x v="3783"/>
    <n v="1"/>
    <x v="12"/>
    <x v="0"/>
    <d v="2018-11-06T08:52:00"/>
    <d v="2018-11-01T10:14:00"/>
    <x v="2"/>
    <x v="10"/>
    <n v="427079.99999967869"/>
    <n v="7117.9999999946449"/>
    <n v="7117.9999999946449"/>
    <n v="1"/>
    <s v="C531318"/>
    <s v="Closed"/>
    <x v="0"/>
  </r>
  <r>
    <s v="Marianna"/>
    <s v="CHIPOLA (15)"/>
    <x v="1"/>
    <x v="3784"/>
    <n v="1"/>
    <x v="12"/>
    <x v="0"/>
    <d v="2018-11-10T08:05:00"/>
    <d v="2018-11-01T10:19:00"/>
    <x v="2"/>
    <x v="10"/>
    <n v="769560.00000019558"/>
    <n v="12826.00000000326"/>
    <n v="12826.00000000326"/>
    <n v="1"/>
    <s v="C531319"/>
    <s v="Closed"/>
    <x v="0"/>
  </r>
  <r>
    <s v="Marianna"/>
    <s v="MARIANNA (14)"/>
    <x v="15"/>
    <x v="3785"/>
    <n v="1"/>
    <x v="12"/>
    <x v="0"/>
    <d v="2018-11-10T10:49:00"/>
    <d v="2018-11-01T10:53:00"/>
    <x v="2"/>
    <x v="10"/>
    <n v="777359.99999984633"/>
    <n v="12955.999999997439"/>
    <n v="12955.999999997439"/>
    <n v="1"/>
    <s v="C531327"/>
    <s v="Closed"/>
    <x v="0"/>
  </r>
  <r>
    <s v="Marianna"/>
    <s v="CHIPOLA (15)"/>
    <x v="3"/>
    <x v="3786"/>
    <n v="1"/>
    <x v="12"/>
    <x v="0"/>
    <d v="2018-11-09T15:33:00"/>
    <d v="2018-11-01T11:03:00"/>
    <x v="2"/>
    <x v="10"/>
    <n v="707400"/>
    <n v="11790"/>
    <n v="11790"/>
    <n v="1"/>
    <s v="C531331"/>
    <s v="Closed"/>
    <x v="0"/>
  </r>
  <r>
    <s v="Marianna"/>
    <s v="MARIANNA (14)"/>
    <x v="10"/>
    <x v="1137"/>
    <n v="560"/>
    <x v="12"/>
    <x v="0"/>
    <d v="2018-11-10T10:51:00"/>
    <d v="2018-11-01T11:23:00"/>
    <x v="2"/>
    <x v="10"/>
    <n v="775679.9999993993"/>
    <n v="12927.999999989988"/>
    <n v="7239679.9999943934"/>
    <n v="1"/>
    <s v="D532771"/>
    <s v="Closed"/>
    <x v="0"/>
  </r>
  <r>
    <s v="Marianna"/>
    <s v="CHIPOLA (15)"/>
    <x v="0"/>
    <x v="3787"/>
    <n v="1"/>
    <x v="12"/>
    <x v="0"/>
    <d v="2018-11-09T17:15:00"/>
    <d v="2018-11-01T11:25:00"/>
    <x v="2"/>
    <x v="10"/>
    <n v="712199.99999993015"/>
    <n v="11869.999999998836"/>
    <n v="11869.999999998836"/>
    <n v="1"/>
    <s v="C531343"/>
    <s v="Closed"/>
    <x v="0"/>
  </r>
  <r>
    <s v="Marianna"/>
    <s v="MARIANNA (14)"/>
    <x v="10"/>
    <x v="3788"/>
    <n v="1"/>
    <x v="12"/>
    <x v="0"/>
    <d v="2018-11-08T18:34:00"/>
    <d v="2018-11-01T11:25:00"/>
    <x v="2"/>
    <x v="10"/>
    <n v="630539.99999966472"/>
    <n v="10508.999999994412"/>
    <n v="10508.999999994412"/>
    <n v="1"/>
    <s v="C531342"/>
    <s v="Closed"/>
    <x v="0"/>
  </r>
  <r>
    <s v="Marianna"/>
    <s v="MARIANNA (14)"/>
    <x v="10"/>
    <x v="3789"/>
    <n v="1"/>
    <x v="12"/>
    <x v="0"/>
    <d v="2018-11-10T08:08:00"/>
    <d v="2018-11-01T11:26:00"/>
    <x v="2"/>
    <x v="10"/>
    <n v="765719.99999962281"/>
    <n v="12761.999999993714"/>
    <n v="12761.999999993714"/>
    <n v="1"/>
    <s v="C531345"/>
    <s v="Closed"/>
    <x v="0"/>
  </r>
  <r>
    <s v="Marianna"/>
    <s v="MARIANNA (14)"/>
    <x v="15"/>
    <x v="3790"/>
    <n v="1"/>
    <x v="12"/>
    <x v="0"/>
    <d v="2018-11-10T08:48:00"/>
    <d v="2018-11-01T11:27:00"/>
    <x v="2"/>
    <x v="10"/>
    <n v="768060.00000033528"/>
    <n v="12801.000000005588"/>
    <n v="12801.000000005588"/>
    <n v="1"/>
    <s v="C531346"/>
    <s v="Closed"/>
    <x v="0"/>
  </r>
  <r>
    <s v="Marianna"/>
    <s v="MARIANNA (14)"/>
    <x v="5"/>
    <x v="3791"/>
    <n v="1"/>
    <x v="12"/>
    <x v="0"/>
    <d v="2018-11-06T14:05:00"/>
    <d v="2018-11-01T11:36:00"/>
    <x v="2"/>
    <x v="10"/>
    <n v="440940.00000022352"/>
    <n v="7349.0000000037253"/>
    <n v="7349.0000000037253"/>
    <n v="1"/>
    <s v="C531351"/>
    <s v="Closed"/>
    <x v="0"/>
  </r>
  <r>
    <s v="Marianna"/>
    <s v="MARIANNA (14)"/>
    <x v="15"/>
    <x v="3792"/>
    <n v="1"/>
    <x v="12"/>
    <x v="0"/>
    <d v="2018-11-09T08:35:00"/>
    <d v="2018-11-01T11:46:00"/>
    <x v="2"/>
    <x v="10"/>
    <n v="679740.00000036322"/>
    <n v="11329.000000006054"/>
    <n v="11329.000000006054"/>
    <n v="1"/>
    <s v="C531354"/>
    <s v="Closed"/>
    <x v="0"/>
  </r>
  <r>
    <s v="Marianna"/>
    <s v="MARIANNA (14)"/>
    <x v="10"/>
    <x v="881"/>
    <n v="14"/>
    <x v="12"/>
    <x v="0"/>
    <d v="2018-11-02T19:39:04"/>
    <d v="2018-11-01T12:18:00"/>
    <x v="2"/>
    <x v="10"/>
    <n v="112864.00000043213"/>
    <n v="1881.0666666738689"/>
    <n v="26334.933333434165"/>
    <n v="1"/>
    <s v="D531864"/>
    <s v="Closed"/>
    <x v="0"/>
  </r>
  <r>
    <s v="Marianna"/>
    <s v="CHIPOLA (15)"/>
    <x v="3"/>
    <x v="3793"/>
    <n v="1"/>
    <x v="12"/>
    <x v="1"/>
    <d v="2018-11-06T18:54:00"/>
    <d v="2018-11-01T12:54:35"/>
    <x v="2"/>
    <x v="10"/>
    <n v="453564.99999999069"/>
    <n v="7559.4166666665114"/>
    <n v="7559.4166666665114"/>
    <n v="1"/>
    <s v="C531387"/>
    <s v="Closed"/>
    <x v="0"/>
  </r>
  <r>
    <s v="Fernandina Beach"/>
    <s v="STEPDOWN (22)"/>
    <x v="24"/>
    <x v="742"/>
    <n v="21"/>
    <x v="6"/>
    <x v="0"/>
    <d v="2018-11-01T13:50:21"/>
    <d v="2018-11-01T12:58:00"/>
    <x v="2"/>
    <x v="10"/>
    <n v="3140.9999999916181"/>
    <n v="52.349999999860302"/>
    <n v="1099.3499999970663"/>
    <n v="1"/>
    <s v="D531432"/>
    <s v="Closed"/>
    <x v="0"/>
  </r>
  <r>
    <s v="Marianna"/>
    <s v="CHIPOLA (15)"/>
    <x v="0"/>
    <x v="3794"/>
    <n v="1"/>
    <x v="12"/>
    <x v="0"/>
    <d v="2018-11-09T15:19:00"/>
    <d v="2018-11-01T13:09:00"/>
    <x v="2"/>
    <x v="10"/>
    <n v="698999.99999965075"/>
    <n v="11649.999999994179"/>
    <n v="11649.999999994179"/>
    <n v="1"/>
    <s v="C531398"/>
    <s v="Closed"/>
    <x v="0"/>
  </r>
  <r>
    <s v="Marianna"/>
    <s v="MARIANNA (14)"/>
    <x v="5"/>
    <x v="3795"/>
    <n v="1"/>
    <x v="12"/>
    <x v="0"/>
    <d v="2018-11-06T09:31:00"/>
    <d v="2018-11-01T14:37:00"/>
    <x v="2"/>
    <x v="10"/>
    <n v="413639.99999987427"/>
    <n v="6893.9999999979045"/>
    <n v="6893.9999999979045"/>
    <n v="1"/>
    <s v="C531440"/>
    <s v="Closed"/>
    <x v="0"/>
  </r>
  <r>
    <s v="Marianna"/>
    <s v="CHIPOLA (15)"/>
    <x v="1"/>
    <x v="3796"/>
    <n v="1"/>
    <x v="12"/>
    <x v="0"/>
    <d v="2018-11-11T15:18:00"/>
    <d v="2018-11-01T15:00:00"/>
    <x v="2"/>
    <x v="10"/>
    <n v="865079.99999974854"/>
    <n v="14417.999999995809"/>
    <n v="14417.999999995809"/>
    <n v="1"/>
    <s v="C531467"/>
    <s v="Closed"/>
    <x v="0"/>
  </r>
  <r>
    <s v="Marianna"/>
    <s v="CAVERNS ROAD (11)"/>
    <x v="8"/>
    <x v="74"/>
    <n v="303"/>
    <x v="12"/>
    <x v="0"/>
    <d v="2018-11-01T15:42:09"/>
    <d v="2018-11-01T15:06:45"/>
    <x v="2"/>
    <x v="10"/>
    <n v="2124.0000005112961"/>
    <n v="35.400000008521602"/>
    <n v="10726.200002582045"/>
    <n v="1"/>
    <s v="D531478_A"/>
    <s v="Closed"/>
    <x v="0"/>
  </r>
  <r>
    <s v="Marianna"/>
    <s v="MARIANNA (14)"/>
    <x v="5"/>
    <x v="3797"/>
    <n v="1"/>
    <x v="12"/>
    <x v="0"/>
    <d v="2018-11-05T18:33:00"/>
    <d v="2018-11-01T15:27:00"/>
    <x v="2"/>
    <x v="10"/>
    <n v="356759.99999991618"/>
    <n v="5945.999999998603"/>
    <n v="5945.999999998603"/>
    <n v="1"/>
    <s v="C531540"/>
    <s v="Closed"/>
    <x v="0"/>
  </r>
  <r>
    <s v="Marianna"/>
    <s v="CAVERNS ROAD (11)"/>
    <x v="9"/>
    <x v="3798"/>
    <n v="2"/>
    <x v="12"/>
    <x v="0"/>
    <d v="2018-11-09T10:20:28"/>
    <d v="2018-11-01T15:38:29"/>
    <x v="2"/>
    <x v="10"/>
    <n v="672119.00000043679"/>
    <n v="11201.983333340613"/>
    <n v="22403.966666681226"/>
    <n v="1"/>
    <s v="D529304"/>
    <s v="Closed"/>
    <x v="0"/>
  </r>
  <r>
    <s v="Marianna"/>
    <s v="CAVERNS ROAD (11)"/>
    <x v="9"/>
    <x v="730"/>
    <n v="76"/>
    <x v="12"/>
    <x v="0"/>
    <d v="2018-11-02T19:23:44"/>
    <d v="2018-11-01T15:38:29"/>
    <x v="2"/>
    <x v="10"/>
    <n v="99915.000000363216"/>
    <n v="1665.2500000060536"/>
    <n v="126559.00000046007"/>
    <n v="1"/>
    <s v="D530441"/>
    <s v="Closed"/>
    <x v="0"/>
  </r>
  <r>
    <s v="Marianna"/>
    <s v="CAVERNS ROAD (11)"/>
    <x v="9"/>
    <x v="3799"/>
    <n v="2"/>
    <x v="12"/>
    <x v="0"/>
    <d v="2018-11-09T08:29:57"/>
    <d v="2018-11-01T15:38:29"/>
    <x v="2"/>
    <x v="10"/>
    <n v="665487.99999996554"/>
    <n v="11091.466666666092"/>
    <n v="22182.933333332185"/>
    <n v="1"/>
    <s v="D529591"/>
    <s v="Closed"/>
    <x v="0"/>
  </r>
  <r>
    <s v="Marianna"/>
    <s v="CAVERNS ROAD (11)"/>
    <x v="9"/>
    <x v="3800"/>
    <n v="2"/>
    <x v="12"/>
    <x v="0"/>
    <d v="2018-11-07T10:35:40"/>
    <d v="2018-11-01T15:38:29"/>
    <x v="2"/>
    <x v="10"/>
    <n v="500231.00000051782"/>
    <n v="8337.1833333419636"/>
    <n v="16674.366666683927"/>
    <n v="1"/>
    <s v="D529599"/>
    <s v="Closed"/>
    <x v="0"/>
  </r>
  <r>
    <s v="Marianna"/>
    <s v="CAVERNS ROAD (11)"/>
    <x v="9"/>
    <x v="3801"/>
    <n v="1"/>
    <x v="12"/>
    <x v="0"/>
    <d v="2018-11-01T19:53:00"/>
    <d v="2018-11-01T15:38:29"/>
    <x v="2"/>
    <x v="10"/>
    <n v="15271.000000345521"/>
    <n v="254.51666667242534"/>
    <n v="254.51666667242534"/>
    <n v="1"/>
    <s v="D530401"/>
    <s v="Closed"/>
    <x v="0"/>
  </r>
  <r>
    <s v="Marianna"/>
    <s v="CAVERNS ROAD (11)"/>
    <x v="9"/>
    <x v="3802"/>
    <n v="1"/>
    <x v="12"/>
    <x v="0"/>
    <d v="2018-11-09T08:59:00"/>
    <d v="2018-11-01T15:38:29"/>
    <x v="2"/>
    <x v="10"/>
    <n v="667231.00000005215"/>
    <n v="11120.516666667536"/>
    <n v="11120.516666667536"/>
    <n v="1"/>
    <s v="D530387"/>
    <s v="Closed"/>
    <x v="0"/>
  </r>
  <r>
    <s v="Marianna"/>
    <s v="CAVERNS ROAD (11)"/>
    <x v="9"/>
    <x v="3803"/>
    <n v="2"/>
    <x v="12"/>
    <x v="0"/>
    <d v="2018-11-03T10:30:59"/>
    <d v="2018-11-01T15:38:29"/>
    <x v="2"/>
    <x v="10"/>
    <n v="154350.00000020955"/>
    <n v="2572.5000000034925"/>
    <n v="5145.0000000069849"/>
    <n v="1"/>
    <s v="D529371"/>
    <s v="Closed"/>
    <x v="0"/>
  </r>
  <r>
    <s v="Marianna"/>
    <s v="CAVERNS ROAD (11)"/>
    <x v="9"/>
    <x v="3804"/>
    <n v="3"/>
    <x v="12"/>
    <x v="0"/>
    <d v="2018-11-09T08:28:50"/>
    <d v="2018-11-01T15:38:29"/>
    <x v="2"/>
    <x v="10"/>
    <n v="665421.00000001956"/>
    <n v="11090.350000000326"/>
    <n v="33271.050000000978"/>
    <n v="1"/>
    <s v="D529303"/>
    <s v="Closed"/>
    <x v="0"/>
  </r>
  <r>
    <s v="Marianna"/>
    <s v="CAVERNS ROAD (11)"/>
    <x v="9"/>
    <x v="774"/>
    <n v="4"/>
    <x v="12"/>
    <x v="0"/>
    <d v="2018-11-08T09:41:37"/>
    <d v="2018-11-01T15:38:29"/>
    <x v="2"/>
    <x v="10"/>
    <n v="583387.99999994226"/>
    <n v="9723.133333332371"/>
    <n v="38892.533333329484"/>
    <n v="1"/>
    <s v="D530415"/>
    <s v="Closed"/>
    <x v="0"/>
  </r>
  <r>
    <s v="Marianna"/>
    <s v="CAVERNS ROAD (11)"/>
    <x v="9"/>
    <x v="445"/>
    <n v="2"/>
    <x v="12"/>
    <x v="0"/>
    <d v="2018-11-03T10:31:07"/>
    <d v="2018-11-01T15:38:29"/>
    <x v="2"/>
    <x v="10"/>
    <n v="154358.00000019372"/>
    <n v="2572.6333333365619"/>
    <n v="5145.2666666731238"/>
    <n v="1"/>
    <s v="D529372"/>
    <s v="Closed"/>
    <x v="0"/>
  </r>
  <r>
    <s v="Marianna"/>
    <s v="CAVERNS ROAD (11)"/>
    <x v="9"/>
    <x v="3805"/>
    <n v="1"/>
    <x v="12"/>
    <x v="0"/>
    <d v="2018-11-09T08:36:42"/>
    <d v="2018-11-01T15:38:29"/>
    <x v="2"/>
    <x v="10"/>
    <n v="665893.00000034273"/>
    <n v="11098.216666672379"/>
    <n v="11098.216666672379"/>
    <n v="1"/>
    <s v="D530841"/>
    <s v="Closed"/>
    <x v="0"/>
  </r>
  <r>
    <s v="Marianna"/>
    <s v="CAVERNS ROAD (11)"/>
    <x v="9"/>
    <x v="3468"/>
    <n v="1"/>
    <x v="12"/>
    <x v="0"/>
    <d v="2018-11-08T17:57:10"/>
    <d v="2018-11-01T15:38:29"/>
    <x v="2"/>
    <x v="10"/>
    <n v="613121.00000011269"/>
    <n v="10218.683333335212"/>
    <n v="10218.683333335212"/>
    <n v="1"/>
    <s v="D530385"/>
    <s v="Closed"/>
    <x v="0"/>
  </r>
  <r>
    <s v="Marianna"/>
    <s v="CAVERNS ROAD (11)"/>
    <x v="9"/>
    <x v="3806"/>
    <n v="7"/>
    <x v="12"/>
    <x v="0"/>
    <d v="2018-11-03T10:28:46"/>
    <d v="2018-11-01T15:38:29"/>
    <x v="2"/>
    <x v="10"/>
    <n v="154217.00000055134"/>
    <n v="2570.2833333425224"/>
    <n v="17991.983333397657"/>
    <n v="1"/>
    <s v="D530421"/>
    <s v="Closed"/>
    <x v="0"/>
  </r>
  <r>
    <s v="Marianna"/>
    <s v="CAVERNS ROAD (11)"/>
    <x v="9"/>
    <x v="3807"/>
    <n v="2"/>
    <x v="12"/>
    <x v="0"/>
    <d v="2018-11-09T10:20:40"/>
    <d v="2018-11-01T15:38:29"/>
    <x v="2"/>
    <x v="10"/>
    <n v="672131.00000009872"/>
    <n v="11202.183333334979"/>
    <n v="22404.366666669957"/>
    <n v="1"/>
    <s v="D529309"/>
    <s v="Closed"/>
    <x v="0"/>
  </r>
  <r>
    <s v="Marianna"/>
    <s v="CAVERNS ROAD (11)"/>
    <x v="9"/>
    <x v="3808"/>
    <n v="2"/>
    <x v="12"/>
    <x v="0"/>
    <d v="2018-11-03T10:28:59"/>
    <d v="2018-11-01T15:38:29"/>
    <x v="2"/>
    <x v="10"/>
    <n v="154230.00000044703"/>
    <n v="2570.5000000074506"/>
    <n v="5141.0000000149012"/>
    <n v="1"/>
    <s v="D530442"/>
    <s v="Closed"/>
    <x v="0"/>
  </r>
  <r>
    <s v="Marianna"/>
    <s v="CAVERNS ROAD (11)"/>
    <x v="9"/>
    <x v="3809"/>
    <n v="2"/>
    <x v="12"/>
    <x v="0"/>
    <d v="2018-11-09T08:33:19"/>
    <d v="2018-11-01T15:38:29"/>
    <x v="2"/>
    <x v="10"/>
    <n v="665690.00000003725"/>
    <n v="11094.833333333954"/>
    <n v="22189.666666667908"/>
    <n v="1"/>
    <s v="D529301"/>
    <s v="Closed"/>
    <x v="0"/>
  </r>
  <r>
    <s v="Marianna"/>
    <s v="CAVERNS ROAD (11)"/>
    <x v="9"/>
    <x v="3810"/>
    <n v="1"/>
    <x v="12"/>
    <x v="0"/>
    <d v="2018-11-03T10:26:47"/>
    <d v="2018-11-01T15:38:29"/>
    <x v="2"/>
    <x v="10"/>
    <n v="154098.00000039395"/>
    <n v="2568.3000000065658"/>
    <n v="2568.3000000065658"/>
    <n v="1"/>
    <s v="D530846"/>
    <s v="Closed"/>
    <x v="0"/>
  </r>
  <r>
    <s v="Marianna"/>
    <s v="CAVERNS ROAD (11)"/>
    <x v="9"/>
    <x v="3811"/>
    <n v="3"/>
    <x v="12"/>
    <x v="0"/>
    <d v="2018-11-02T15:34:12"/>
    <d v="2018-11-01T15:38:29"/>
    <x v="2"/>
    <x v="10"/>
    <n v="86143.000000272878"/>
    <n v="1435.7166666712146"/>
    <n v="4307.1500000136439"/>
    <n v="1"/>
    <s v="D530847"/>
    <s v="Closed"/>
    <x v="0"/>
  </r>
  <r>
    <s v="Marianna"/>
    <s v="CAVERNS ROAD (11)"/>
    <x v="9"/>
    <x v="2333"/>
    <n v="43"/>
    <x v="12"/>
    <x v="0"/>
    <d v="2018-11-03T10:25:56"/>
    <d v="2018-11-01T15:38:29"/>
    <x v="2"/>
    <x v="10"/>
    <n v="154047.0000004163"/>
    <n v="2567.4500000069384"/>
    <n v="110400.35000029835"/>
    <n v="1"/>
    <s v="D531076"/>
    <s v="Closed"/>
    <x v="0"/>
  </r>
  <r>
    <s v="Marianna"/>
    <s v="CAVERNS ROAD (11)"/>
    <x v="9"/>
    <x v="3812"/>
    <n v="2"/>
    <x v="12"/>
    <x v="0"/>
    <d v="2018-11-07T09:57:24"/>
    <d v="2018-11-01T15:38:29"/>
    <x v="2"/>
    <x v="10"/>
    <n v="497935.0000000326"/>
    <n v="8298.9166666672099"/>
    <n v="16597.83333333442"/>
    <n v="1"/>
    <s v="D529602"/>
    <s v="Closed"/>
    <x v="0"/>
  </r>
  <r>
    <s v="Marianna"/>
    <s v="CAVERNS ROAD (11)"/>
    <x v="9"/>
    <x v="3813"/>
    <n v="1"/>
    <x v="12"/>
    <x v="0"/>
    <d v="2018-11-03T10:29:47"/>
    <d v="2018-11-01T15:38:29"/>
    <x v="2"/>
    <x v="10"/>
    <n v="154278.00000035204"/>
    <n v="2571.3000000058673"/>
    <n v="2571.3000000058673"/>
    <n v="1"/>
    <s v="D530407"/>
    <s v="Closed"/>
    <x v="0"/>
  </r>
  <r>
    <s v="Marianna"/>
    <s v="CAVERNS ROAD (11)"/>
    <x v="9"/>
    <x v="3814"/>
    <n v="2"/>
    <x v="12"/>
    <x v="0"/>
    <d v="2018-11-03T10:28:03"/>
    <d v="2018-11-01T15:38:29"/>
    <x v="2"/>
    <x v="10"/>
    <n v="154174.00000055786"/>
    <n v="2569.5666666759644"/>
    <n v="5139.1333333519287"/>
    <n v="1"/>
    <s v="D530422"/>
    <s v="Closed"/>
    <x v="0"/>
  </r>
  <r>
    <s v="Marianna"/>
    <s v="CAVERNS ROAD (11)"/>
    <x v="9"/>
    <x v="3815"/>
    <n v="1"/>
    <x v="12"/>
    <x v="0"/>
    <d v="2018-11-01T19:53:00"/>
    <d v="2018-11-01T15:38:29"/>
    <x v="2"/>
    <x v="10"/>
    <n v="15271.000000345521"/>
    <n v="254.51666667242534"/>
    <n v="254.51666667242534"/>
    <n v="1"/>
    <s v="D530399"/>
    <s v="Closed"/>
    <x v="0"/>
  </r>
  <r>
    <s v="Marianna"/>
    <s v="CAVERNS ROAD (11)"/>
    <x v="9"/>
    <x v="3816"/>
    <n v="1"/>
    <x v="12"/>
    <x v="0"/>
    <d v="2018-11-09T10:18:11"/>
    <d v="2018-11-01T15:38:29"/>
    <x v="2"/>
    <x v="10"/>
    <n v="671982.00000047218"/>
    <n v="11199.70000000787"/>
    <n v="11199.70000000787"/>
    <n v="1"/>
    <s v="D529284"/>
    <s v="Closed"/>
    <x v="0"/>
  </r>
  <r>
    <s v="Marianna"/>
    <s v="CAVERNS ROAD (11)"/>
    <x v="9"/>
    <x v="126"/>
    <n v="5"/>
    <x v="12"/>
    <x v="0"/>
    <d v="2018-11-03T10:00:07"/>
    <d v="2018-11-01T15:38:29"/>
    <x v="2"/>
    <x v="10"/>
    <n v="152498.00000041723"/>
    <n v="2541.6333333402872"/>
    <n v="12708.166666701436"/>
    <n v="1"/>
    <s v="D530426"/>
    <s v="Closed"/>
    <x v="0"/>
  </r>
  <r>
    <s v="Marianna"/>
    <s v="CAVERNS ROAD (11)"/>
    <x v="9"/>
    <x v="3817"/>
    <n v="1"/>
    <x v="12"/>
    <x v="0"/>
    <d v="2018-11-03T09:59:52"/>
    <d v="2018-11-01T15:38:29"/>
    <x v="2"/>
    <x v="10"/>
    <n v="152483.00000005402"/>
    <n v="2541.3833333342336"/>
    <n v="2541.3833333342336"/>
    <n v="1"/>
    <s v="D530430"/>
    <s v="Closed"/>
    <x v="0"/>
  </r>
  <r>
    <s v="Marianna"/>
    <s v="CAVERNS ROAD (11)"/>
    <x v="9"/>
    <x v="3818"/>
    <n v="1"/>
    <x v="12"/>
    <x v="0"/>
    <d v="2018-11-09T10:18:01"/>
    <d v="2018-11-01T15:38:29"/>
    <x v="2"/>
    <x v="10"/>
    <n v="671972.00000002049"/>
    <n v="11199.533333333675"/>
    <n v="11199.533333333675"/>
    <n v="1"/>
    <s v="D529289"/>
    <s v="Closed"/>
    <x v="0"/>
  </r>
  <r>
    <s v="Marianna"/>
    <s v="CAVERNS ROAD (11)"/>
    <x v="9"/>
    <x v="3819"/>
    <n v="3"/>
    <x v="12"/>
    <x v="0"/>
    <d v="2018-11-03T10:32:09"/>
    <d v="2018-11-01T15:38:29"/>
    <x v="2"/>
    <x v="10"/>
    <n v="154420.00000022817"/>
    <n v="2573.6666666704696"/>
    <n v="7721.0000000114087"/>
    <n v="1"/>
    <s v="D529369"/>
    <s v="Closed"/>
    <x v="0"/>
  </r>
  <r>
    <s v="Marianna"/>
    <s v="CAVERNS ROAD (11)"/>
    <x v="9"/>
    <x v="3820"/>
    <n v="1"/>
    <x v="12"/>
    <x v="0"/>
    <d v="2018-11-08T09:20:35"/>
    <d v="2018-11-01T15:38:29"/>
    <x v="2"/>
    <x v="10"/>
    <n v="582126.00000039674"/>
    <n v="9702.1000000066124"/>
    <n v="9702.1000000066124"/>
    <n v="1"/>
    <s v="D529306"/>
    <s v="Closed"/>
    <x v="0"/>
  </r>
  <r>
    <s v="Marianna"/>
    <s v="CAVERNS ROAD (11)"/>
    <x v="9"/>
    <x v="2454"/>
    <n v="7"/>
    <x v="12"/>
    <x v="0"/>
    <d v="2018-11-09T10:17:26"/>
    <d v="2018-11-01T15:38:29"/>
    <x v="2"/>
    <x v="10"/>
    <n v="671937.00000001118"/>
    <n v="11198.950000000186"/>
    <n v="78392.650000001304"/>
    <n v="1"/>
    <s v="D529277"/>
    <s v="Closed"/>
    <x v="0"/>
  </r>
  <r>
    <s v="Marianna"/>
    <s v="CAVERNS ROAD (11)"/>
    <x v="9"/>
    <x v="3821"/>
    <n v="2"/>
    <x v="12"/>
    <x v="0"/>
    <d v="2018-11-08T17:57:36"/>
    <d v="2018-11-01T15:38:29"/>
    <x v="2"/>
    <x v="10"/>
    <n v="613147.00000053272"/>
    <n v="10219.116666675545"/>
    <n v="20438.233333351091"/>
    <n v="1"/>
    <s v="D529308"/>
    <s v="Closed"/>
    <x v="0"/>
  </r>
  <r>
    <s v="Marianna"/>
    <s v="CAVERNS ROAD (11)"/>
    <x v="9"/>
    <x v="3822"/>
    <n v="1"/>
    <x v="12"/>
    <x v="0"/>
    <d v="2018-11-07T09:52:44"/>
    <d v="2018-11-01T15:38:29"/>
    <x v="2"/>
    <x v="10"/>
    <n v="497654.99999995809"/>
    <n v="8294.2499999993015"/>
    <n v="8294.2499999993015"/>
    <n v="1"/>
    <s v="D529379"/>
    <s v="Closed"/>
    <x v="0"/>
  </r>
  <r>
    <s v="Marianna"/>
    <s v="CAVERNS ROAD (11)"/>
    <x v="9"/>
    <x v="2197"/>
    <n v="1"/>
    <x v="12"/>
    <x v="0"/>
    <d v="2018-11-11T12:41:58"/>
    <d v="2018-11-01T15:38:29"/>
    <x v="2"/>
    <x v="10"/>
    <n v="853409.00000045076"/>
    <n v="14223.483333340846"/>
    <n v="14223.483333340846"/>
    <n v="1"/>
    <s v="D530413"/>
    <s v="Closed"/>
    <x v="0"/>
  </r>
  <r>
    <s v="Marianna"/>
    <s v="CAVERNS ROAD (11)"/>
    <x v="9"/>
    <x v="3823"/>
    <n v="2"/>
    <x v="12"/>
    <x v="0"/>
    <d v="2018-11-08T09:19:49"/>
    <d v="2018-11-01T15:38:29"/>
    <x v="2"/>
    <x v="10"/>
    <n v="582080.00000033062"/>
    <n v="9701.3333333388437"/>
    <n v="19402.666666677687"/>
    <n v="1"/>
    <s v="D529305"/>
    <s v="Closed"/>
    <x v="0"/>
  </r>
  <r>
    <s v="Marianna"/>
    <s v="CAVERNS ROAD (11)"/>
    <x v="9"/>
    <x v="1365"/>
    <n v="4"/>
    <x v="12"/>
    <x v="0"/>
    <d v="2018-11-09T08:30:54"/>
    <d v="2018-11-01T15:38:29"/>
    <x v="2"/>
    <x v="10"/>
    <n v="665545.00000008848"/>
    <n v="11092.416666668141"/>
    <n v="44369.666666672565"/>
    <n v="1"/>
    <s v="D529598"/>
    <s v="Closed"/>
    <x v="0"/>
  </r>
  <r>
    <s v="Marianna"/>
    <s v="CAVERNS ROAD (11)"/>
    <x v="9"/>
    <x v="3824"/>
    <n v="15"/>
    <x v="12"/>
    <x v="0"/>
    <d v="2018-11-03T10:26:18"/>
    <d v="2018-11-01T15:38:29"/>
    <x v="2"/>
    <x v="10"/>
    <n v="154069.00000052992"/>
    <n v="2567.8166666754987"/>
    <n v="38517.250000132481"/>
    <n v="1"/>
    <s v="D531074"/>
    <s v="Closed"/>
    <x v="0"/>
  </r>
  <r>
    <s v="Marianna"/>
    <s v="CAVERNS ROAD (11)"/>
    <x v="9"/>
    <x v="3825"/>
    <n v="1"/>
    <x v="12"/>
    <x v="0"/>
    <d v="2018-11-09T08:59:39"/>
    <d v="2018-11-01T15:38:29"/>
    <x v="2"/>
    <x v="10"/>
    <n v="667270.00000036787"/>
    <n v="11121.166666672798"/>
    <n v="11121.166666672798"/>
    <n v="1"/>
    <s v="D530394"/>
    <s v="Closed"/>
    <x v="0"/>
  </r>
  <r>
    <s v="Marianna"/>
    <s v="CAVERNS ROAD (11)"/>
    <x v="9"/>
    <x v="3826"/>
    <n v="1"/>
    <x v="12"/>
    <x v="0"/>
    <d v="2018-11-03T10:01:09"/>
    <d v="2018-11-01T15:38:29"/>
    <x v="2"/>
    <x v="10"/>
    <n v="152560.00000045169"/>
    <n v="2542.6666666741949"/>
    <n v="2542.6666666741949"/>
    <n v="1"/>
    <s v="D530424"/>
    <s v="Closed"/>
    <x v="0"/>
  </r>
  <r>
    <s v="Marianna"/>
    <s v="CAVERNS ROAD (11)"/>
    <x v="9"/>
    <x v="1873"/>
    <n v="2"/>
    <x v="12"/>
    <x v="0"/>
    <d v="2018-11-09T09:21:51"/>
    <d v="2018-11-01T15:38:29"/>
    <x v="2"/>
    <x v="10"/>
    <n v="668602.00000056066"/>
    <n v="11143.366666676011"/>
    <n v="22286.733333352022"/>
    <n v="1"/>
    <s v="D530395"/>
    <s v="Closed"/>
    <x v="0"/>
  </r>
  <r>
    <s v="Marianna"/>
    <s v="CAVERNS ROAD (11)"/>
    <x v="9"/>
    <x v="3827"/>
    <n v="1"/>
    <x v="12"/>
    <x v="0"/>
    <d v="2018-11-09T09:51:48"/>
    <d v="2018-11-01T15:38:29"/>
    <x v="2"/>
    <x v="10"/>
    <n v="670399.00000006892"/>
    <n v="11173.316666667815"/>
    <n v="11173.316666667815"/>
    <n v="1"/>
    <s v="D529380"/>
    <s v="Closed"/>
    <x v="0"/>
  </r>
  <r>
    <s v="Marianna"/>
    <s v="CAVERNS ROAD (11)"/>
    <x v="9"/>
    <x v="3828"/>
    <n v="3"/>
    <x v="12"/>
    <x v="0"/>
    <d v="2018-11-07T09:58:58"/>
    <d v="2018-11-01T15:38:29"/>
    <x v="2"/>
    <x v="10"/>
    <n v="498029.00000000373"/>
    <n v="8300.4833333333954"/>
    <n v="24901.450000000186"/>
    <n v="1"/>
    <s v="D529601"/>
    <s v="Closed"/>
    <x v="0"/>
  </r>
  <r>
    <s v="Marianna"/>
    <s v="CAVERNS ROAD (11)"/>
    <x v="9"/>
    <x v="3829"/>
    <n v="3"/>
    <x v="12"/>
    <x v="0"/>
    <d v="2018-11-02T08:53:12"/>
    <d v="2018-11-01T15:38:29"/>
    <x v="2"/>
    <x v="10"/>
    <n v="62083.000000426546"/>
    <n v="1034.7166666737758"/>
    <n v="3104.1500000213273"/>
    <n v="1"/>
    <s v="D530406"/>
    <s v="Closed"/>
    <x v="0"/>
  </r>
  <r>
    <s v="Marianna"/>
    <s v="CAVERNS ROAD (11)"/>
    <x v="9"/>
    <x v="3830"/>
    <n v="5"/>
    <x v="12"/>
    <x v="0"/>
    <d v="2018-11-08T18:19:31"/>
    <d v="2018-11-01T15:38:29"/>
    <x v="2"/>
    <x v="10"/>
    <n v="614462.0000005234"/>
    <n v="10241.033333342057"/>
    <n v="51205.166666710284"/>
    <n v="1"/>
    <s v="D529296"/>
    <s v="Closed"/>
    <x v="0"/>
  </r>
  <r>
    <s v="Marianna"/>
    <s v="CAVERNS ROAD (11)"/>
    <x v="9"/>
    <x v="988"/>
    <n v="3"/>
    <x v="12"/>
    <x v="0"/>
    <d v="2018-11-09T08:47:08"/>
    <d v="2018-11-01T15:38:29"/>
    <x v="2"/>
    <x v="10"/>
    <n v="666519.00000020396"/>
    <n v="11108.650000003399"/>
    <n v="33325.950000010198"/>
    <n v="1"/>
    <s v="D530416"/>
    <s v="Closed"/>
    <x v="0"/>
  </r>
  <r>
    <s v="Marianna"/>
    <s v="CAVERNS ROAD (11)"/>
    <x v="8"/>
    <x v="3831"/>
    <n v="1"/>
    <x v="12"/>
    <x v="0"/>
    <d v="2018-11-09T17:01:15"/>
    <d v="2018-11-01T15:41:31"/>
    <x v="2"/>
    <x v="10"/>
    <n v="695983.99999996182"/>
    <n v="11599.733333332697"/>
    <n v="11599.733333332697"/>
    <n v="1"/>
    <s v="D529184"/>
    <s v="Closed"/>
    <x v="0"/>
  </r>
  <r>
    <s v="Marianna"/>
    <s v="CAVERNS ROAD (11)"/>
    <x v="8"/>
    <x v="3099"/>
    <n v="1"/>
    <x v="12"/>
    <x v="0"/>
    <d v="2018-11-04T17:43:20"/>
    <d v="2018-11-01T15:41:31"/>
    <x v="2"/>
    <x v="10"/>
    <n v="266508.99999991525"/>
    <n v="4441.8166666652542"/>
    <n v="4441.8166666652542"/>
    <n v="1"/>
    <s v="D527522_B"/>
    <s v="Closed"/>
    <x v="0"/>
  </r>
  <r>
    <s v="Marianna"/>
    <s v="CAVERNS ROAD (11)"/>
    <x v="8"/>
    <x v="3098"/>
    <n v="2"/>
    <x v="12"/>
    <x v="0"/>
    <d v="2018-11-04T17:43:29"/>
    <d v="2018-11-01T15:41:31"/>
    <x v="2"/>
    <x v="10"/>
    <n v="266518.00000013318"/>
    <n v="4441.9666666688863"/>
    <n v="8883.9333333377726"/>
    <n v="1"/>
    <s v="D527521_B"/>
    <s v="Closed"/>
    <x v="0"/>
  </r>
  <r>
    <s v="Marianna"/>
    <s v="CAVERNS ROAD (11)"/>
    <x v="8"/>
    <x v="2295"/>
    <n v="3"/>
    <x v="12"/>
    <x v="0"/>
    <d v="2018-11-09T17:49:38"/>
    <d v="2018-11-01T15:41:31"/>
    <x v="2"/>
    <x v="10"/>
    <n v="698886.99999963865"/>
    <n v="11648.116666660644"/>
    <n v="34944.349999981932"/>
    <n v="1"/>
    <s v="D527528_B"/>
    <s v="Closed"/>
    <x v="0"/>
  </r>
  <r>
    <s v="Marianna"/>
    <s v="CHIPOLA (15)"/>
    <x v="3"/>
    <x v="3832"/>
    <n v="1"/>
    <x v="12"/>
    <x v="0"/>
    <d v="2018-11-08T08:13:00"/>
    <d v="2018-11-01T15:43:00"/>
    <x v="2"/>
    <x v="10"/>
    <n v="577800"/>
    <n v="9630"/>
    <n v="9630"/>
    <n v="1"/>
    <s v="C531567"/>
    <s v="Closed"/>
    <x v="0"/>
  </r>
  <r>
    <s v="Marianna"/>
    <s v="CAVERNS ROAD (11)"/>
    <x v="8"/>
    <x v="3833"/>
    <n v="1"/>
    <x v="12"/>
    <x v="0"/>
    <d v="2018-11-07T10:45:00"/>
    <d v="2018-11-01T15:44:00"/>
    <x v="2"/>
    <x v="10"/>
    <n v="500459.99999998603"/>
    <n v="8340.9999999997672"/>
    <n v="8340.9999999997672"/>
    <n v="1"/>
    <s v="C531565"/>
    <s v="Closed"/>
    <x v="0"/>
  </r>
  <r>
    <s v="Marianna"/>
    <s v="CHIPOLA (15)"/>
    <x v="4"/>
    <x v="3615"/>
    <n v="267"/>
    <x v="12"/>
    <x v="0"/>
    <d v="2018-11-01T16:25:30"/>
    <d v="2018-11-01T15:47:41"/>
    <x v="2"/>
    <x v="10"/>
    <n v="2268.9999998314306"/>
    <n v="37.816666663857177"/>
    <n v="10097.049999249866"/>
    <n v="1"/>
    <s v="D531570_A"/>
    <s v="Closed"/>
    <x v="0"/>
  </r>
  <r>
    <s v="Marianna"/>
    <s v="CAVERNS ROAD (11)"/>
    <x v="9"/>
    <x v="69"/>
    <n v="238"/>
    <x v="12"/>
    <x v="0"/>
    <d v="2018-11-03T16:22:00"/>
    <d v="2018-11-01T15:52:00"/>
    <x v="2"/>
    <x v="10"/>
    <n v="174599.9999995809"/>
    <n v="2909.9999999930151"/>
    <n v="692579.99999833759"/>
    <n v="1"/>
    <s v="D531943"/>
    <s v="Closed"/>
    <x v="0"/>
  </r>
  <r>
    <s v="Marianna"/>
    <s v="ALTHA (12)"/>
    <x v="7"/>
    <x v="665"/>
    <n v="85"/>
    <x v="12"/>
    <x v="0"/>
    <d v="2018-11-10T12:41:27"/>
    <d v="2018-11-01T16:02:00"/>
    <x v="2"/>
    <x v="10"/>
    <n v="765566.99999968987"/>
    <n v="12759.449999994831"/>
    <n v="1084553.2499995606"/>
    <n v="1"/>
    <s v="D532774_B"/>
    <s v="Closed"/>
    <x v="0"/>
  </r>
  <r>
    <s v="Marianna"/>
    <s v="CAVERNS ROAD (11)"/>
    <x v="9"/>
    <x v="3834"/>
    <n v="1"/>
    <x v="12"/>
    <x v="0"/>
    <d v="2018-11-09T09:00:00"/>
    <d v="2018-11-01T16:08:00"/>
    <x v="2"/>
    <x v="10"/>
    <n v="665519.99999990221"/>
    <n v="11091.99999999837"/>
    <n v="11091.99999999837"/>
    <n v="1"/>
    <s v="C531584"/>
    <s v="Closed"/>
    <x v="0"/>
  </r>
  <r>
    <s v="Marianna"/>
    <s v="CAVERNS ROAD (11)"/>
    <x v="9"/>
    <x v="3835"/>
    <n v="35"/>
    <x v="12"/>
    <x v="0"/>
    <d v="2018-11-02T17:01:10"/>
    <d v="2018-11-01T16:09:00"/>
    <x v="2"/>
    <x v="10"/>
    <n v="89529.999999934807"/>
    <n v="1492.1666666655801"/>
    <n v="52225.833333295304"/>
    <n v="1"/>
    <s v="D531835"/>
    <s v="Closed"/>
    <x v="0"/>
  </r>
  <r>
    <s v="Marianna"/>
    <s v="BLOUNTSTOWN (18)"/>
    <x v="17"/>
    <x v="249"/>
    <n v="5"/>
    <x v="12"/>
    <x v="0"/>
    <d v="2018-11-03T15:49:36"/>
    <d v="2018-11-01T16:09:00"/>
    <x v="2"/>
    <x v="10"/>
    <n v="171635.99999947473"/>
    <n v="2860.5999999912456"/>
    <n v="14302.999999956228"/>
    <n v="1"/>
    <s v="D531939"/>
    <s v="Closed"/>
    <x v="0"/>
  </r>
  <r>
    <s v="Marianna"/>
    <s v="CHIPOLA (15)"/>
    <x v="4"/>
    <x v="1915"/>
    <n v="30"/>
    <x v="12"/>
    <x v="0"/>
    <d v="2018-11-02T20:50:00"/>
    <d v="2018-11-01T16:23:00"/>
    <x v="2"/>
    <x v="10"/>
    <n v="102420.00000004191"/>
    <n v="1707.0000000006985"/>
    <n v="51210.000000020955"/>
    <n v="1"/>
    <s v="D531899"/>
    <s v="Closed"/>
    <x v="0"/>
  </r>
  <r>
    <s v="Marianna"/>
    <s v="CHIPOLA (15)"/>
    <x v="4"/>
    <x v="19"/>
    <n v="6"/>
    <x v="12"/>
    <x v="0"/>
    <d v="2018-11-13T08:30:41"/>
    <d v="2018-11-01T16:25:14"/>
    <x v="2"/>
    <x v="10"/>
    <n v="1008327.0000001648"/>
    <n v="16805.450000002747"/>
    <n v="100832.70000001648"/>
    <n v="1"/>
    <s v="D527862_B"/>
    <s v="Closed"/>
    <x v="0"/>
  </r>
  <r>
    <s v="Marianna"/>
    <s v="CHIPOLA (15)"/>
    <x v="4"/>
    <x v="1460"/>
    <n v="7"/>
    <x v="12"/>
    <x v="0"/>
    <d v="2018-11-13T08:29:39"/>
    <d v="2018-11-01T16:25:14"/>
    <x v="2"/>
    <x v="10"/>
    <n v="1008265.0000001304"/>
    <n v="16804.41666666884"/>
    <n v="117630.91666668188"/>
    <n v="1"/>
    <s v="D527905_B"/>
    <s v="Closed"/>
    <x v="0"/>
  </r>
  <r>
    <s v="Marianna"/>
    <s v="CHIPOLA (15)"/>
    <x v="3"/>
    <x v="3836"/>
    <n v="1"/>
    <x v="12"/>
    <x v="0"/>
    <d v="2018-11-01T17:49:00"/>
    <d v="2018-11-01T16:26:00"/>
    <x v="2"/>
    <x v="10"/>
    <n v="4979.9999998882413"/>
    <n v="82.999999998137355"/>
    <n v="82.999999998137355"/>
    <n v="1"/>
    <s v="C531601"/>
    <s v="Closed"/>
    <x v="0"/>
  </r>
  <r>
    <s v="Marianna"/>
    <s v="BLOUNTSTOWN (18)"/>
    <x v="17"/>
    <x v="2019"/>
    <n v="27"/>
    <x v="12"/>
    <x v="0"/>
    <d v="2018-11-01T18:59:55"/>
    <d v="2018-11-01T16:30:00"/>
    <x v="2"/>
    <x v="10"/>
    <n v="8994.9999998789281"/>
    <n v="149.9166666646488"/>
    <n v="4047.7499999455176"/>
    <n v="1"/>
    <s v="D531615"/>
    <s v="Closed"/>
    <x v="0"/>
  </r>
  <r>
    <s v="Marianna"/>
    <s v="CHIPOLA (15)"/>
    <x v="4"/>
    <x v="2730"/>
    <n v="3"/>
    <x v="12"/>
    <x v="0"/>
    <d v="2018-11-02T19:47:30"/>
    <d v="2018-11-01T16:30:25"/>
    <x v="2"/>
    <x v="10"/>
    <n v="98225.000000093132"/>
    <n v="1637.0833333348855"/>
    <n v="4911.2500000046566"/>
    <n v="1"/>
    <s v="D526948_C"/>
    <s v="Closed"/>
    <x v="0"/>
  </r>
  <r>
    <s v="Marianna"/>
    <s v="CHIPOLA (15)"/>
    <x v="0"/>
    <x v="3837"/>
    <n v="1"/>
    <x v="12"/>
    <x v="0"/>
    <d v="2018-11-01T19:44:00"/>
    <d v="2018-11-01T16:42:00"/>
    <x v="2"/>
    <x v="10"/>
    <n v="10920.000000391155"/>
    <n v="182.00000000651926"/>
    <n v="182.00000000651926"/>
    <n v="1"/>
    <s v="C531610"/>
    <s v="Closed"/>
    <x v="0"/>
  </r>
  <r>
    <s v="Marianna"/>
    <s v="MARIANNA (14)"/>
    <x v="10"/>
    <x v="3838"/>
    <n v="1"/>
    <x v="2"/>
    <x v="1"/>
    <d v="2018-06-29T12:27:00"/>
    <d v="2018-06-29T08:13:00"/>
    <x v="2"/>
    <x v="5"/>
    <n v="15240.00000001397"/>
    <n v="254.00000000023283"/>
    <n v="254.00000000023283"/>
    <n v="1"/>
    <s v="D522271"/>
    <s v="Closed"/>
    <x v="0"/>
  </r>
  <r>
    <s v="Marianna"/>
    <s v="CAVERNS ROAD (11)"/>
    <x v="9"/>
    <x v="3839"/>
    <n v="1"/>
    <x v="12"/>
    <x v="0"/>
    <d v="2018-11-06T09:04:00"/>
    <d v="2018-11-01T17:13:00"/>
    <x v="2"/>
    <x v="10"/>
    <n v="402659.99999991618"/>
    <n v="6710.999999998603"/>
    <n v="6710.999999998603"/>
    <n v="1"/>
    <s v="C531617"/>
    <s v="Closed"/>
    <x v="0"/>
  </r>
  <r>
    <s v="Marianna"/>
    <s v="CAVERNS ROAD (11)"/>
    <x v="9"/>
    <x v="3840"/>
    <n v="1"/>
    <x v="12"/>
    <x v="0"/>
    <d v="2018-11-06T14:01:00"/>
    <d v="2018-11-01T17:15:00"/>
    <x v="2"/>
    <x v="10"/>
    <n v="420359.99999977648"/>
    <n v="7005.9999999962747"/>
    <n v="7005.9999999962747"/>
    <n v="1"/>
    <s v="C531620"/>
    <s v="Closed"/>
    <x v="0"/>
  </r>
  <r>
    <s v="Marianna"/>
    <s v="CAVERNS ROAD (11)"/>
    <x v="9"/>
    <x v="3841"/>
    <n v="1"/>
    <x v="12"/>
    <x v="0"/>
    <d v="2018-11-02T10:55:00"/>
    <d v="2018-11-01T17:21:00"/>
    <x v="2"/>
    <x v="10"/>
    <n v="63239.999999944121"/>
    <n v="1053.9999999990687"/>
    <n v="1053.9999999990687"/>
    <n v="1"/>
    <s v="C531624"/>
    <s v="Closed"/>
    <x v="0"/>
  </r>
  <r>
    <s v="Marianna"/>
    <s v="MARIANNA (14)"/>
    <x v="16"/>
    <x v="2740"/>
    <n v="1"/>
    <x v="12"/>
    <x v="0"/>
    <d v="2018-11-02T19:44:55"/>
    <d v="2018-11-01T17:53:00"/>
    <x v="2"/>
    <x v="10"/>
    <n v="93114.999999990687"/>
    <n v="1551.9166666665114"/>
    <n v="1551.9166666665114"/>
    <n v="1"/>
    <s v="C531632"/>
    <s v="Closed"/>
    <x v="0"/>
  </r>
  <r>
    <s v="Marianna"/>
    <s v="CHIPOLA (15)"/>
    <x v="4"/>
    <x v="3842"/>
    <n v="1"/>
    <x v="12"/>
    <x v="0"/>
    <d v="2018-11-10T07:56:00"/>
    <d v="2018-11-01T18:00:00"/>
    <x v="2"/>
    <x v="10"/>
    <n v="741360.00000005588"/>
    <n v="12356.000000000931"/>
    <n v="12356.000000000931"/>
    <n v="1"/>
    <s v="C531638"/>
    <s v="Closed"/>
    <x v="0"/>
  </r>
  <r>
    <s v="Marianna"/>
    <s v="CAVERNS ROAD (11)"/>
    <x v="9"/>
    <x v="3843"/>
    <n v="1"/>
    <x v="12"/>
    <x v="0"/>
    <d v="2018-11-06T09:02:00"/>
    <d v="2018-11-01T18:00:00"/>
    <x v="2"/>
    <x v="10"/>
    <n v="399719.99999976251"/>
    <n v="6661.9999999960419"/>
    <n v="6661.9999999960419"/>
    <n v="1"/>
    <s v="C531639"/>
    <s v="Closed"/>
    <x v="0"/>
  </r>
  <r>
    <s v="Marianna"/>
    <s v="CHIPOLA (15)"/>
    <x v="1"/>
    <x v="3844"/>
    <n v="1"/>
    <x v="12"/>
    <x v="0"/>
    <d v="2018-11-11T11:43:00"/>
    <d v="2018-11-01T18:14:00"/>
    <x v="2"/>
    <x v="10"/>
    <n v="840539.99999959487"/>
    <n v="14008.999999993248"/>
    <n v="14008.999999993248"/>
    <n v="1"/>
    <s v="C531641"/>
    <s v="Closed"/>
    <x v="0"/>
  </r>
  <r>
    <s v="Marianna"/>
    <s v="CAVERNS ROAD (11)"/>
    <x v="9"/>
    <x v="3845"/>
    <n v="6"/>
    <x v="12"/>
    <x v="0"/>
    <d v="2018-11-07T15:52:27"/>
    <d v="2018-11-01T18:36:00"/>
    <x v="2"/>
    <x v="10"/>
    <n v="508587.00000001118"/>
    <n v="8476.4500000001863"/>
    <n v="50858.700000001118"/>
    <n v="1"/>
    <s v="D532484"/>
    <s v="Closed"/>
    <x v="0"/>
  </r>
  <r>
    <s v="Marianna"/>
    <s v="CHIPOLA (15)"/>
    <x v="4"/>
    <x v="3846"/>
    <n v="1"/>
    <x v="12"/>
    <x v="0"/>
    <d v="2018-11-06T17:31:00"/>
    <d v="2018-11-01T18:41:00"/>
    <x v="2"/>
    <x v="10"/>
    <n v="427800.0000001397"/>
    <n v="7130.0000000023283"/>
    <n v="7130.0000000023283"/>
    <n v="1"/>
    <s v="C531651"/>
    <s v="Closed"/>
    <x v="0"/>
  </r>
  <r>
    <s v="Marianna"/>
    <s v="MARIANNA (14)"/>
    <x v="15"/>
    <x v="3847"/>
    <n v="1"/>
    <x v="12"/>
    <x v="0"/>
    <d v="2018-11-11T11:43:00"/>
    <d v="2018-11-01T19:28:00"/>
    <x v="2"/>
    <x v="10"/>
    <n v="836099.9999995809"/>
    <n v="13934.999999993015"/>
    <n v="13934.999999993015"/>
    <n v="1"/>
    <s v="C531663"/>
    <s v="Closed"/>
    <x v="0"/>
  </r>
  <r>
    <s v="Marianna"/>
    <s v="CAVERNS ROAD (11)"/>
    <x v="9"/>
    <x v="132"/>
    <n v="40"/>
    <x v="12"/>
    <x v="0"/>
    <d v="2018-11-06T16:04:06"/>
    <d v="2018-11-01T19:53:00"/>
    <x v="2"/>
    <x v="10"/>
    <n v="418265.99999999162"/>
    <n v="6971.0999999998603"/>
    <n v="278843.99999999441"/>
    <n v="1"/>
    <s v="D532233"/>
    <s v="Closed"/>
    <x v="0"/>
  </r>
  <r>
    <s v="Marianna"/>
    <s v="CHIPOLA (15)"/>
    <x v="0"/>
    <x v="3848"/>
    <n v="1"/>
    <x v="12"/>
    <x v="0"/>
    <d v="2018-11-02T19:28:00"/>
    <d v="2018-11-01T20:05:00"/>
    <x v="2"/>
    <x v="10"/>
    <n v="84180.000000307336"/>
    <n v="1403.0000000051223"/>
    <n v="1403.0000000051223"/>
    <n v="1"/>
    <s v="C531675"/>
    <s v="Closed"/>
    <x v="0"/>
  </r>
  <r>
    <s v="Marianna"/>
    <s v="CHIPOLA (15)"/>
    <x v="0"/>
    <x v="3849"/>
    <n v="1"/>
    <x v="12"/>
    <x v="0"/>
    <d v="2018-11-09T15:08:47"/>
    <d v="2018-11-02T00:16:00"/>
    <x v="2"/>
    <x v="10"/>
    <n v="658366.99999999255"/>
    <n v="10972.783333333209"/>
    <n v="10972.783333333209"/>
    <n v="1"/>
    <s v="C531687"/>
    <s v="Closed"/>
    <x v="0"/>
  </r>
  <r>
    <s v="Marianna"/>
    <s v="CAVERNS ROAD (11)"/>
    <x v="9"/>
    <x v="1401"/>
    <n v="5"/>
    <x v="12"/>
    <x v="0"/>
    <d v="2018-11-02T09:03:00"/>
    <d v="2018-11-02T06:53:00"/>
    <x v="2"/>
    <x v="10"/>
    <n v="7799.999999650754"/>
    <n v="129.99999999417923"/>
    <n v="649.99999997089617"/>
    <n v="1"/>
    <s v="D532000"/>
    <s v="Closed"/>
    <x v="0"/>
  </r>
  <r>
    <s v="Marianna"/>
    <s v="CHIPOLA (15)"/>
    <x v="1"/>
    <x v="1618"/>
    <n v="1"/>
    <x v="12"/>
    <x v="0"/>
    <d v="2018-11-09T11:03:00"/>
    <d v="2018-11-02T09:28:00"/>
    <x v="2"/>
    <x v="10"/>
    <n v="610500.00000034925"/>
    <n v="10175.000000005821"/>
    <n v="10175.000000005821"/>
    <n v="1"/>
    <s v="C531709"/>
    <s v="Closed"/>
    <x v="0"/>
  </r>
  <r>
    <s v="Marianna"/>
    <s v="CAVERNS ROAD (11)"/>
    <x v="9"/>
    <x v="3470"/>
    <n v="3"/>
    <x v="2"/>
    <x v="0"/>
    <d v="2018-06-29T10:34:32"/>
    <d v="2018-06-29T08:24:00"/>
    <x v="2"/>
    <x v="5"/>
    <n v="7832.0000002160668"/>
    <n v="130.53333333693445"/>
    <n v="391.60000001080334"/>
    <n v="1"/>
    <s v="D522267"/>
    <s v="Closed"/>
    <x v="0"/>
  </r>
  <r>
    <s v="Marianna"/>
    <s v="CHIPOLA (15)"/>
    <x v="3"/>
    <x v="3850"/>
    <n v="1"/>
    <x v="12"/>
    <x v="0"/>
    <d v="2018-11-07T07:42:00"/>
    <d v="2018-11-02T10:11:00"/>
    <x v="2"/>
    <x v="10"/>
    <n v="423059.99999977648"/>
    <n v="7050.9999999962747"/>
    <n v="7050.9999999962747"/>
    <n v="1"/>
    <s v="C531717"/>
    <s v="Closed"/>
    <x v="0"/>
  </r>
  <r>
    <s v="Marianna"/>
    <s v="CHIPOLA (15)"/>
    <x v="0"/>
    <x v="3851"/>
    <n v="1"/>
    <x v="12"/>
    <x v="0"/>
    <d v="2018-11-06T09:37:00"/>
    <d v="2018-11-02T10:14:00"/>
    <x v="2"/>
    <x v="10"/>
    <n v="343379.99999967869"/>
    <n v="5722.9999999946449"/>
    <n v="5722.9999999946449"/>
    <n v="1"/>
    <s v="C531716"/>
    <s v="Closed"/>
    <x v="0"/>
  </r>
  <r>
    <s v="Marianna"/>
    <s v="MARIANNA (14)"/>
    <x v="16"/>
    <x v="3852"/>
    <n v="1"/>
    <x v="12"/>
    <x v="0"/>
    <d v="2018-11-06T09:12:00"/>
    <d v="2018-11-02T11:07:00"/>
    <x v="2"/>
    <x v="10"/>
    <n v="338700.0000001397"/>
    <n v="5645.0000000023283"/>
    <n v="5645.0000000023283"/>
    <n v="1"/>
    <s v="C531729"/>
    <s v="Closed"/>
    <x v="0"/>
  </r>
  <r>
    <s v="Marianna"/>
    <s v="CAVERNS ROAD (11)"/>
    <x v="9"/>
    <x v="3853"/>
    <n v="1"/>
    <x v="12"/>
    <x v="0"/>
    <d v="2018-11-07T10:37:00"/>
    <d v="2018-11-02T11:15:00"/>
    <x v="2"/>
    <x v="10"/>
    <n v="429720.00000011176"/>
    <n v="7162.0000000018626"/>
    <n v="7162.0000000018626"/>
    <n v="1"/>
    <s v="C531732"/>
    <s v="Closed"/>
    <x v="0"/>
  </r>
  <r>
    <s v="Marianna"/>
    <s v="MARIANNA (14)"/>
    <x v="5"/>
    <x v="3854"/>
    <n v="1"/>
    <x v="12"/>
    <x v="0"/>
    <d v="2018-11-10T11:34:00"/>
    <d v="2018-11-02T11:33:00"/>
    <x v="2"/>
    <x v="10"/>
    <n v="691260.00000019558"/>
    <n v="11521.00000000326"/>
    <n v="11521.00000000326"/>
    <n v="1"/>
    <s v="C531735"/>
    <s v="Closed"/>
    <x v="0"/>
  </r>
  <r>
    <s v="Marianna"/>
    <s v="CHIPOLA (15)"/>
    <x v="1"/>
    <x v="3855"/>
    <n v="1"/>
    <x v="12"/>
    <x v="0"/>
    <d v="2018-11-06T08:53:00"/>
    <d v="2018-11-02T12:00:00"/>
    <x v="2"/>
    <x v="10"/>
    <n v="334379.99999988824"/>
    <n v="5572.9999999981374"/>
    <n v="5572.9999999981374"/>
    <n v="1"/>
    <s v="C531738"/>
    <s v="Closed"/>
    <x v="0"/>
  </r>
  <r>
    <s v="Marianna"/>
    <s v="CAVERNS ROAD (11)"/>
    <x v="9"/>
    <x v="3856"/>
    <n v="1"/>
    <x v="12"/>
    <x v="0"/>
    <d v="2018-11-07T15:53:00"/>
    <d v="2018-11-02T12:50:00"/>
    <x v="2"/>
    <x v="10"/>
    <n v="442980.00000058673"/>
    <n v="7383.0000000097789"/>
    <n v="7383.0000000097789"/>
    <n v="1"/>
    <s v="C531748"/>
    <s v="Closed"/>
    <x v="0"/>
  </r>
  <r>
    <s v="Marianna"/>
    <s v="CAVERNS ROAD (11)"/>
    <x v="9"/>
    <x v="3857"/>
    <n v="1"/>
    <x v="12"/>
    <x v="0"/>
    <d v="2018-11-09T09:52:00"/>
    <d v="2018-11-02T13:02:00"/>
    <x v="2"/>
    <x v="10"/>
    <n v="593399.99999993015"/>
    <n v="9889.9999999988358"/>
    <n v="9889.9999999988358"/>
    <n v="1"/>
    <s v="C531749"/>
    <s v="Closed"/>
    <x v="0"/>
  </r>
  <r>
    <s v="Marianna"/>
    <s v="MARIANNA (14)"/>
    <x v="10"/>
    <x v="3858"/>
    <n v="1"/>
    <x v="12"/>
    <x v="0"/>
    <d v="2018-11-08T14:40:00"/>
    <d v="2018-11-02T13:08:00"/>
    <x v="2"/>
    <x v="10"/>
    <n v="523919.99999976251"/>
    <n v="8731.9999999960419"/>
    <n v="8731.9999999960419"/>
    <n v="1"/>
    <s v="C531752"/>
    <s v="Closed"/>
    <x v="0"/>
  </r>
  <r>
    <s v="Marianna"/>
    <s v="CHIPOLA (15)"/>
    <x v="1"/>
    <x v="3859"/>
    <n v="1"/>
    <x v="12"/>
    <x v="0"/>
    <d v="2018-11-09T10:59:00"/>
    <d v="2018-11-02T14:33:09"/>
    <x v="2"/>
    <x v="10"/>
    <n v="591951.0000000475"/>
    <n v="9865.8500000007916"/>
    <n v="9865.8500000007916"/>
    <n v="1"/>
    <s v="C531768"/>
    <s v="Closed"/>
    <x v="0"/>
  </r>
  <r>
    <s v="Marianna"/>
    <s v="CHIPOLA (15)"/>
    <x v="0"/>
    <x v="3860"/>
    <n v="1"/>
    <x v="12"/>
    <x v="0"/>
    <d v="2018-11-05T18:30:00"/>
    <d v="2018-11-02T14:49:00"/>
    <x v="2"/>
    <x v="10"/>
    <n v="272460.00000047497"/>
    <n v="4541.0000000079162"/>
    <n v="4541.0000000079162"/>
    <n v="1"/>
    <s v="C531773"/>
    <s v="Closed"/>
    <x v="0"/>
  </r>
  <r>
    <s v="Marianna"/>
    <s v="CHIPOLA (15)"/>
    <x v="4"/>
    <x v="3861"/>
    <n v="1"/>
    <x v="12"/>
    <x v="0"/>
    <d v="2018-11-06T16:19:00"/>
    <d v="2018-11-02T14:50:03"/>
    <x v="2"/>
    <x v="10"/>
    <n v="350936.99999973178"/>
    <n v="5848.9499999955297"/>
    <n v="5848.9499999955297"/>
    <n v="1"/>
    <s v="C531772"/>
    <s v="Closed"/>
    <x v="0"/>
  </r>
  <r>
    <s v="Marianna"/>
    <s v="MARIANNA (14)"/>
    <x v="16"/>
    <x v="3862"/>
    <n v="1"/>
    <x v="12"/>
    <x v="0"/>
    <d v="2018-11-06T09:13:00"/>
    <d v="2018-11-02T15:04:28"/>
    <x v="2"/>
    <x v="10"/>
    <n v="324512.00000024401"/>
    <n v="5408.5333333374001"/>
    <n v="5408.5333333374001"/>
    <n v="1"/>
    <s v="C531780"/>
    <s v="Closed"/>
    <x v="0"/>
  </r>
  <r>
    <s v="Marianna"/>
    <s v="CHIPOLA (15)"/>
    <x v="4"/>
    <x v="1727"/>
    <n v="13"/>
    <x v="12"/>
    <x v="0"/>
    <d v="2018-11-04T17:22:00"/>
    <d v="2018-11-02T15:33:00"/>
    <x v="2"/>
    <x v="10"/>
    <n v="179339.99999994412"/>
    <n v="2988.9999999990687"/>
    <n v="38856.999999987893"/>
    <n v="1"/>
    <s v="D531997"/>
    <s v="Closed"/>
    <x v="0"/>
  </r>
  <r>
    <s v="Marianna"/>
    <s v="CHIPOLA (15)"/>
    <x v="4"/>
    <x v="3863"/>
    <n v="1"/>
    <x v="12"/>
    <x v="0"/>
    <d v="2018-11-10T08:03:00"/>
    <d v="2018-11-02T15:49:00"/>
    <x v="2"/>
    <x v="10"/>
    <n v="663240.00000001397"/>
    <n v="11054.000000000233"/>
    <n v="11054.000000000233"/>
    <n v="1"/>
    <s v="C531787"/>
    <s v="Closed"/>
    <x v="0"/>
  </r>
  <r>
    <s v="Fernandina Beach"/>
    <s v="AIP (24)"/>
    <x v="11"/>
    <x v="199"/>
    <n v="108"/>
    <x v="1"/>
    <x v="0"/>
    <d v="2018-11-02T16:32:32"/>
    <d v="2018-11-02T15:49:00"/>
    <x v="2"/>
    <x v="10"/>
    <n v="2611.9999995455146"/>
    <n v="43.533333325758576"/>
    <n v="4701.5999991819263"/>
    <n v="1"/>
    <s v="D531810"/>
    <s v="Closed"/>
    <x v="0"/>
  </r>
  <r>
    <s v="Fernandina Beach"/>
    <s v="JL TERRY (23)"/>
    <x v="13"/>
    <x v="1458"/>
    <n v="189"/>
    <x v="7"/>
    <x v="0"/>
    <d v="2018-11-02T16:17:52"/>
    <d v="2018-11-02T15:50:00"/>
    <x v="2"/>
    <x v="10"/>
    <n v="1672.0000004628673"/>
    <n v="27.866666674381122"/>
    <n v="5266.8000014580321"/>
    <n v="1"/>
    <s v="D531818"/>
    <s v="Closed"/>
    <x v="0"/>
  </r>
  <r>
    <s v="Fernandina Beach"/>
    <s v="JL TERRY (23)"/>
    <x v="18"/>
    <x v="510"/>
    <n v="7"/>
    <x v="7"/>
    <x v="0"/>
    <d v="2018-11-02T16:50:52"/>
    <d v="2018-11-02T15:50:00"/>
    <x v="2"/>
    <x v="10"/>
    <n v="3652.0000000018626"/>
    <n v="60.866666666697711"/>
    <n v="426.06666666688398"/>
    <n v="1"/>
    <s v="D531831"/>
    <s v="Closed"/>
    <x v="0"/>
  </r>
  <r>
    <s v="Fernandina Beach"/>
    <s v="JL TERRY (23)"/>
    <x v="18"/>
    <x v="1047"/>
    <n v="10"/>
    <x v="7"/>
    <x v="0"/>
    <d v="2018-11-02T16:56:46"/>
    <d v="2018-11-02T16:04:00"/>
    <x v="2"/>
    <x v="10"/>
    <n v="3166.0000001778826"/>
    <n v="52.766666669631377"/>
    <n v="527.66666669631377"/>
    <n v="1"/>
    <s v="D531834"/>
    <s v="Closed"/>
    <x v="0"/>
  </r>
  <r>
    <s v="Marianna"/>
    <s v="CAVERNS ROAD (11)"/>
    <x v="9"/>
    <x v="3864"/>
    <n v="1"/>
    <x v="12"/>
    <x v="0"/>
    <d v="2018-11-06T16:13:00"/>
    <d v="2018-11-02T16:05:00"/>
    <x v="2"/>
    <x v="10"/>
    <n v="346079.99999967869"/>
    <n v="5767.9999999946449"/>
    <n v="5767.9999999946449"/>
    <n v="1"/>
    <s v="C531812"/>
    <s v="Closed"/>
    <x v="0"/>
  </r>
  <r>
    <s v="Fernandina Beach"/>
    <s v="STEPDOWN (22)"/>
    <x v="14"/>
    <x v="3865"/>
    <n v="1"/>
    <x v="7"/>
    <x v="0"/>
    <d v="2018-11-02T16:44:48"/>
    <d v="2018-11-02T16:11:00"/>
    <x v="2"/>
    <x v="10"/>
    <n v="2028.0000000726432"/>
    <n v="33.800000001210719"/>
    <n v="33.800000001210719"/>
    <n v="1"/>
    <s v="C531816"/>
    <s v="Closed"/>
    <x v="0"/>
  </r>
  <r>
    <s v="Marianna"/>
    <s v="CHIPOLA (15)"/>
    <x v="0"/>
    <x v="3866"/>
    <n v="1"/>
    <x v="12"/>
    <x v="0"/>
    <d v="2018-11-06T09:03:00"/>
    <d v="2018-11-02T16:18:00"/>
    <x v="2"/>
    <x v="10"/>
    <n v="319499.99999979045"/>
    <n v="5324.9999999965075"/>
    <n v="5324.9999999965075"/>
    <n v="1"/>
    <s v="C531819"/>
    <s v="Closed"/>
    <x v="0"/>
  </r>
  <r>
    <s v="Marianna"/>
    <s v="CAVERNS ROAD (11)"/>
    <x v="9"/>
    <x v="3867"/>
    <n v="1"/>
    <x v="12"/>
    <x v="0"/>
    <d v="2018-11-06T14:02:00"/>
    <d v="2018-11-02T16:33:00"/>
    <x v="2"/>
    <x v="10"/>
    <n v="336540.00000001397"/>
    <n v="5609.0000000002328"/>
    <n v="5609.0000000002328"/>
    <n v="1"/>
    <s v="C531827"/>
    <s v="Closed"/>
    <x v="0"/>
  </r>
  <r>
    <s v="Marianna"/>
    <s v="CHIPOLA (15)"/>
    <x v="0"/>
    <x v="3868"/>
    <n v="1"/>
    <x v="12"/>
    <x v="0"/>
    <d v="2018-11-05T18:16:00"/>
    <d v="2018-11-02T16:41:00"/>
    <x v="2"/>
    <x v="10"/>
    <n v="264899.9999997206"/>
    <n v="4414.9999999953434"/>
    <n v="4414.9999999953434"/>
    <n v="1"/>
    <s v="C531828"/>
    <s v="Closed"/>
    <x v="0"/>
  </r>
  <r>
    <s v="Marianna"/>
    <s v="CAVERNS ROAD (11)"/>
    <x v="9"/>
    <x v="3869"/>
    <n v="1"/>
    <x v="12"/>
    <x v="0"/>
    <d v="2018-11-06T09:08:00"/>
    <d v="2018-11-02T16:47:00"/>
    <x v="2"/>
    <x v="10"/>
    <n v="318060.00000012573"/>
    <n v="5301.0000000020955"/>
    <n v="5301.0000000020955"/>
    <n v="1"/>
    <s v="C531830"/>
    <s v="Closed"/>
    <x v="0"/>
  </r>
  <r>
    <s v="Marianna"/>
    <s v="ALTHA (12)"/>
    <x v="7"/>
    <x v="3870"/>
    <n v="1"/>
    <x v="12"/>
    <x v="0"/>
    <d v="2018-11-02T19:25:00"/>
    <d v="2018-11-02T16:52:00"/>
    <x v="2"/>
    <x v="10"/>
    <n v="9180.0000003771856"/>
    <n v="153.00000000628643"/>
    <n v="153.00000000628643"/>
    <n v="1"/>
    <s v="C531833"/>
    <s v="Closed"/>
    <x v="0"/>
  </r>
  <r>
    <s v="Marianna"/>
    <s v="CAVERNS ROAD (11)"/>
    <x v="9"/>
    <x v="3871"/>
    <n v="1"/>
    <x v="12"/>
    <x v="0"/>
    <d v="2018-11-07T10:34:00"/>
    <d v="2018-11-02T17:32:00"/>
    <x v="2"/>
    <x v="10"/>
    <n v="406919.99999997206"/>
    <n v="6781.9999999995343"/>
    <n v="6781.9999999995343"/>
    <n v="1"/>
    <s v="C531839"/>
    <s v="Closed"/>
    <x v="0"/>
  </r>
  <r>
    <s v="Marianna"/>
    <s v="CAVERNS ROAD (11)"/>
    <x v="9"/>
    <x v="3872"/>
    <n v="1"/>
    <x v="12"/>
    <x v="0"/>
    <d v="2018-11-06T09:41:00"/>
    <d v="2018-11-02T17:34:00"/>
    <x v="2"/>
    <x v="10"/>
    <n v="317219.99999990221"/>
    <n v="5286.9999999983702"/>
    <n v="5286.9999999983702"/>
    <n v="1"/>
    <s v="C531840"/>
    <s v="Closed"/>
    <x v="0"/>
  </r>
  <r>
    <s v="Marianna"/>
    <s v="CHIPOLA (15)"/>
    <x v="0"/>
    <x v="3873"/>
    <n v="1"/>
    <x v="12"/>
    <x v="0"/>
    <d v="2018-11-05T18:15:00"/>
    <d v="2018-11-02T18:21:00"/>
    <x v="2"/>
    <x v="10"/>
    <n v="258840.00000008382"/>
    <n v="4314.000000001397"/>
    <n v="4314.000000001397"/>
    <n v="1"/>
    <s v="C531847"/>
    <s v="Closed"/>
    <x v="0"/>
  </r>
  <r>
    <s v="Fernandina Beach"/>
    <s v="JL TERRY (23)"/>
    <x v="35"/>
    <x v="3874"/>
    <n v="1"/>
    <x v="1"/>
    <x v="0"/>
    <d v="2018-11-02T21:52:27"/>
    <d v="2018-11-02T19:05:00"/>
    <x v="2"/>
    <x v="10"/>
    <n v="10046.999999997206"/>
    <n v="167.44999999995343"/>
    <n v="167.44999999995343"/>
    <n v="1"/>
    <s v="C531858"/>
    <s v="Closed"/>
    <x v="0"/>
  </r>
  <r>
    <s v="Marianna"/>
    <s v="CHIPOLA (15)"/>
    <x v="1"/>
    <x v="3875"/>
    <n v="1"/>
    <x v="12"/>
    <x v="0"/>
    <d v="2018-11-06T17:29:00"/>
    <d v="2018-11-02T20:10:00"/>
    <x v="2"/>
    <x v="10"/>
    <n v="335939.99999994412"/>
    <n v="5598.9999999990687"/>
    <n v="5598.9999999990687"/>
    <n v="1"/>
    <s v="C531868"/>
    <s v="Closed"/>
    <x v="0"/>
  </r>
  <r>
    <s v="Marianna"/>
    <s v="MARIANNA (14)"/>
    <x v="5"/>
    <x v="1187"/>
    <n v="59"/>
    <x v="12"/>
    <x v="0"/>
    <d v="2018-11-02T23:33:00"/>
    <d v="2018-11-02T21:33:42"/>
    <x v="2"/>
    <x v="10"/>
    <n v="7157.9999998211861"/>
    <n v="119.29999999701977"/>
    <n v="7038.6999998241663"/>
    <n v="1"/>
    <s v="D531872"/>
    <s v="Closed"/>
    <x v="0"/>
  </r>
  <r>
    <s v="Marianna"/>
    <s v="CAVERNS ROAD (11)"/>
    <x v="9"/>
    <x v="3876"/>
    <n v="1"/>
    <x v="12"/>
    <x v="0"/>
    <d v="2018-11-08T09:18:00"/>
    <d v="2018-11-02T22:59:00"/>
    <x v="2"/>
    <x v="10"/>
    <n v="469139.99999973457"/>
    <n v="7818.9999999955762"/>
    <n v="7818.9999999955762"/>
    <n v="1"/>
    <s v="C531890"/>
    <s v="Closed"/>
    <x v="0"/>
  </r>
  <r>
    <s v="Marianna"/>
    <s v="CAVERNS ROAD (11)"/>
    <x v="9"/>
    <x v="3877"/>
    <n v="1"/>
    <x v="12"/>
    <x v="0"/>
    <d v="2018-11-06T09:43:00"/>
    <d v="2018-11-03T07:17:00"/>
    <x v="2"/>
    <x v="10"/>
    <n v="267960.00000026543"/>
    <n v="4466.0000000044238"/>
    <n v="4466.0000000044238"/>
    <n v="1"/>
    <s v="C531895"/>
    <s v="Closed"/>
    <x v="0"/>
  </r>
  <r>
    <s v="Marianna"/>
    <s v="CAVERNS ROAD (11)"/>
    <x v="9"/>
    <x v="1682"/>
    <n v="67"/>
    <x v="2"/>
    <x v="0"/>
    <d v="2018-07-07T10:37:00"/>
    <d v="2018-07-07T07:44:00"/>
    <x v="2"/>
    <x v="6"/>
    <n v="10379.999999888241"/>
    <n v="172.99999999813735"/>
    <n v="11590.999999875203"/>
    <n v="1"/>
    <s v="D522629"/>
    <s v="Closed"/>
    <x v="0"/>
  </r>
  <r>
    <s v="Marianna"/>
    <s v="MARIANNA (14)"/>
    <x v="5"/>
    <x v="3878"/>
    <n v="1"/>
    <x v="12"/>
    <x v="0"/>
    <d v="2018-11-03T10:49:00"/>
    <d v="2018-11-03T08:00:00"/>
    <x v="2"/>
    <x v="10"/>
    <n v="10139.999999734573"/>
    <n v="168.99999999557622"/>
    <n v="168.99999999557622"/>
    <n v="1"/>
    <s v="C531897"/>
    <s v="Closed"/>
    <x v="0"/>
  </r>
  <r>
    <s v="Marianna"/>
    <s v="BLOUNTSTOWN (18)"/>
    <x v="17"/>
    <x v="3879"/>
    <n v="1"/>
    <x v="12"/>
    <x v="0"/>
    <d v="2018-11-06T09:18:00"/>
    <d v="2018-11-03T09:59:00"/>
    <x v="2"/>
    <x v="10"/>
    <n v="256739.99999952503"/>
    <n v="4278.9999999920838"/>
    <n v="4278.9999999920838"/>
    <n v="1"/>
    <s v="C531904"/>
    <s v="Closed"/>
    <x v="0"/>
  </r>
  <r>
    <s v="Marianna"/>
    <s v="CAVERNS ROAD (11)"/>
    <x v="9"/>
    <x v="3829"/>
    <n v="3"/>
    <x v="12"/>
    <x v="0"/>
    <d v="2018-11-08T12:07:30"/>
    <d v="2018-11-03T10:14:00"/>
    <x v="2"/>
    <x v="10"/>
    <n v="438810.00000019558"/>
    <n v="7313.5000000032596"/>
    <n v="21940.500000009779"/>
    <n v="1"/>
    <s v="D532574"/>
    <s v="Closed"/>
    <x v="0"/>
  </r>
  <r>
    <s v="Marianna"/>
    <s v="CAVERNS ROAD (11)"/>
    <x v="9"/>
    <x v="3806"/>
    <n v="7"/>
    <x v="12"/>
    <x v="0"/>
    <d v="2018-11-05T17:42:03"/>
    <d v="2018-11-03T11:13:00"/>
    <x v="2"/>
    <x v="10"/>
    <n v="196142.99999945797"/>
    <n v="3269.0499999909662"/>
    <n v="22883.349999936763"/>
    <n v="1"/>
    <s v="D532154"/>
    <s v="Closed"/>
    <x v="0"/>
  </r>
  <r>
    <s v="Marianna"/>
    <s v="ALTHA (12)"/>
    <x v="7"/>
    <x v="3880"/>
    <n v="1"/>
    <x v="12"/>
    <x v="0"/>
    <d v="2018-11-06T09:16:00"/>
    <d v="2018-11-03T11:48:00"/>
    <x v="2"/>
    <x v="10"/>
    <n v="250079.99999981839"/>
    <n v="4167.9999999969732"/>
    <n v="4167.9999999969732"/>
    <n v="1"/>
    <s v="C531913"/>
    <s v="Closed"/>
    <x v="0"/>
  </r>
  <r>
    <s v="Marianna"/>
    <s v="CAVERNS ROAD (11)"/>
    <x v="9"/>
    <x v="3881"/>
    <n v="1"/>
    <x v="12"/>
    <x v="0"/>
    <d v="2018-11-06T09:03:00"/>
    <d v="2018-11-03T11:58:00"/>
    <x v="2"/>
    <x v="10"/>
    <n v="248699.9999997206"/>
    <n v="4144.9999999953434"/>
    <n v="4144.9999999953434"/>
    <n v="1"/>
    <s v="C531914"/>
    <s v="Closed"/>
    <x v="0"/>
  </r>
  <r>
    <s v="Marianna"/>
    <s v="MARIANNA (14)"/>
    <x v="15"/>
    <x v="353"/>
    <n v="6"/>
    <x v="12"/>
    <x v="0"/>
    <d v="2018-11-03T14:13:14"/>
    <d v="2018-11-03T12:12:59"/>
    <x v="2"/>
    <x v="10"/>
    <n v="7214.9999999441206"/>
    <n v="120.24999999906868"/>
    <n v="721.49999999441206"/>
    <n v="1"/>
    <s v="D531916_A"/>
    <s v="Closed"/>
    <x v="0"/>
  </r>
  <r>
    <s v="Marianna"/>
    <s v="CHIPOLA (15)"/>
    <x v="4"/>
    <x v="3882"/>
    <n v="1"/>
    <x v="12"/>
    <x v="0"/>
    <d v="2018-11-07T12:24:00"/>
    <d v="2018-11-03T12:29:00"/>
    <x v="2"/>
    <x v="10"/>
    <n v="345300.0000002794"/>
    <n v="5755.0000000046566"/>
    <n v="5755.0000000046566"/>
    <n v="1"/>
    <s v="C531920"/>
    <s v="Closed"/>
    <x v="0"/>
  </r>
  <r>
    <s v="Marianna"/>
    <s v="CHIPOLA (15)"/>
    <x v="0"/>
    <x v="3883"/>
    <n v="1"/>
    <x v="12"/>
    <x v="0"/>
    <d v="2018-11-06T08:41:00"/>
    <d v="2018-11-03T13:16:00"/>
    <x v="2"/>
    <x v="10"/>
    <n v="242700.0000002794"/>
    <n v="4045.0000000046566"/>
    <n v="4045.0000000046566"/>
    <n v="1"/>
    <s v="C531925"/>
    <s v="Closed"/>
    <x v="0"/>
  </r>
  <r>
    <s v="Marianna"/>
    <s v="CAVERNS ROAD (11)"/>
    <x v="9"/>
    <x v="3884"/>
    <n v="1"/>
    <x v="12"/>
    <x v="0"/>
    <d v="2018-11-06T09:41:00"/>
    <d v="2018-11-03T13:28:00"/>
    <x v="2"/>
    <x v="10"/>
    <n v="245579.99999960884"/>
    <n v="4092.9999999934807"/>
    <n v="4092.9999999934807"/>
    <n v="1"/>
    <s v="C531927"/>
    <s v="Closed"/>
    <x v="0"/>
  </r>
  <r>
    <s v="Marianna"/>
    <s v="CHIPOLA (15)"/>
    <x v="3"/>
    <x v="3885"/>
    <n v="1"/>
    <x v="12"/>
    <x v="0"/>
    <d v="2018-11-06T09:14:00"/>
    <d v="2018-11-03T14:02:00"/>
    <x v="2"/>
    <x v="10"/>
    <n v="241920.00000025146"/>
    <n v="4032.000000004191"/>
    <n v="4032.000000004191"/>
    <n v="1"/>
    <s v="C531930"/>
    <s v="Closed"/>
    <x v="0"/>
  </r>
  <r>
    <s v="Marianna"/>
    <s v="CHIPOLA (15)"/>
    <x v="3"/>
    <x v="3886"/>
    <n v="1"/>
    <x v="12"/>
    <x v="0"/>
    <d v="2018-11-06T09:27:00"/>
    <d v="2018-11-03T14:04:00"/>
    <x v="2"/>
    <x v="10"/>
    <n v="242580.00000051688"/>
    <n v="4043.0000000086147"/>
    <n v="4043.0000000086147"/>
    <n v="1"/>
    <s v="C531931"/>
    <s v="Closed"/>
    <x v="0"/>
  </r>
  <r>
    <s v="Marianna"/>
    <s v="MARIANNA (14)"/>
    <x v="16"/>
    <x v="3887"/>
    <n v="1"/>
    <x v="12"/>
    <x v="0"/>
    <d v="2018-11-06T14:03:00"/>
    <d v="2018-11-03T14:20:00"/>
    <x v="2"/>
    <x v="10"/>
    <n v="258180.00000044703"/>
    <n v="4303.0000000074506"/>
    <n v="4303.0000000074506"/>
    <n v="1"/>
    <s v="C531932"/>
    <s v="Closed"/>
    <x v="0"/>
  </r>
  <r>
    <s v="Marianna"/>
    <s v="ALTHA (12)"/>
    <x v="6"/>
    <x v="3888"/>
    <n v="1"/>
    <x v="12"/>
    <x v="0"/>
    <d v="2018-11-06T09:43:00"/>
    <d v="2018-11-03T14:29:00"/>
    <x v="2"/>
    <x v="10"/>
    <n v="242040.00000001397"/>
    <n v="4034.0000000002328"/>
    <n v="4034.0000000002328"/>
    <n v="1"/>
    <s v="C531933"/>
    <s v="Closed"/>
    <x v="0"/>
  </r>
  <r>
    <s v="Marianna"/>
    <s v="CHIPOLA (15)"/>
    <x v="3"/>
    <x v="3889"/>
    <n v="2"/>
    <x v="12"/>
    <x v="0"/>
    <d v="2018-11-14T16:51:17"/>
    <d v="2018-11-03T14:51:00"/>
    <x v="2"/>
    <x v="10"/>
    <n v="957616.999999783"/>
    <n v="15960.283333329717"/>
    <n v="31920.566666659433"/>
    <n v="1"/>
    <s v="D532826"/>
    <s v="Closed"/>
    <x v="0"/>
  </r>
  <r>
    <s v="Marianna"/>
    <s v="MARIANNA (14)"/>
    <x v="10"/>
    <x v="3890"/>
    <n v="1"/>
    <x v="12"/>
    <x v="0"/>
    <d v="2018-11-08T11:29:00"/>
    <d v="2018-11-03T15:32:00"/>
    <x v="2"/>
    <x v="10"/>
    <n v="417420.00000025146"/>
    <n v="6957.000000004191"/>
    <n v="6957.000000004191"/>
    <n v="1"/>
    <s v="C531938"/>
    <s v="Closed"/>
    <x v="0"/>
  </r>
  <r>
    <s v="Marianna"/>
    <s v="CHIPOLA (15)"/>
    <x v="1"/>
    <x v="3891"/>
    <n v="1"/>
    <x v="12"/>
    <x v="0"/>
    <d v="2018-11-06T09:36:00"/>
    <d v="2018-11-03T16:40:00"/>
    <x v="2"/>
    <x v="10"/>
    <n v="233760.00000005588"/>
    <n v="3896.0000000009313"/>
    <n v="3896.0000000009313"/>
    <n v="1"/>
    <s v="C531941"/>
    <s v="Closed"/>
    <x v="0"/>
  </r>
  <r>
    <s v="Marianna"/>
    <s v="CAVERNS ROAD (11)"/>
    <x v="9"/>
    <x v="3892"/>
    <n v="7"/>
    <x v="12"/>
    <x v="0"/>
    <d v="2018-11-04T16:23:30"/>
    <d v="2018-11-03T16:44:00"/>
    <x v="2"/>
    <x v="10"/>
    <n v="85169.999999762513"/>
    <n v="1419.4999999960419"/>
    <n v="9936.4999999722932"/>
    <n v="1"/>
    <s v="D531942"/>
    <s v="Closed"/>
    <x v="0"/>
  </r>
  <r>
    <s v="Marianna"/>
    <s v="MARIANNA (14)"/>
    <x v="10"/>
    <x v="3893"/>
    <n v="1"/>
    <x v="12"/>
    <x v="0"/>
    <d v="2018-11-05T18:31:00"/>
    <d v="2018-11-03T18:41:00"/>
    <x v="2"/>
    <x v="10"/>
    <n v="172199.99999993015"/>
    <n v="2869.9999999988358"/>
    <n v="2869.9999999988358"/>
    <n v="1"/>
    <s v="C531954"/>
    <s v="Closed"/>
    <x v="0"/>
  </r>
  <r>
    <s v="Marianna"/>
    <s v="CAVERNS ROAD (11)"/>
    <x v="9"/>
    <x v="3894"/>
    <n v="1"/>
    <x v="12"/>
    <x v="0"/>
    <d v="2018-11-08T11:31:00"/>
    <d v="2018-11-03T20:27:00"/>
    <x v="2"/>
    <x v="10"/>
    <n v="399840.00000015367"/>
    <n v="6664.0000000025611"/>
    <n v="6664.0000000025611"/>
    <n v="1"/>
    <s v="C531958"/>
    <s v="Closed"/>
    <x v="0"/>
  </r>
  <r>
    <s v="Marianna"/>
    <s v="MARIANNA (14)"/>
    <x v="5"/>
    <x v="3895"/>
    <n v="1"/>
    <x v="12"/>
    <x v="0"/>
    <d v="2018-11-06T09:28:00"/>
    <d v="2018-11-03T21:51:00"/>
    <x v="2"/>
    <x v="10"/>
    <n v="214619.99999990221"/>
    <n v="3576.9999999983702"/>
    <n v="3576.9999999983702"/>
    <n v="1"/>
    <s v="C531960"/>
    <s v="Closed"/>
    <x v="0"/>
  </r>
  <r>
    <s v="Marianna"/>
    <s v="CAVERNS ROAD (11)"/>
    <x v="9"/>
    <x v="3814"/>
    <n v="2"/>
    <x v="12"/>
    <x v="0"/>
    <d v="2018-11-05T17:43:45"/>
    <d v="2018-11-04T01:57:00"/>
    <x v="2"/>
    <x v="10"/>
    <n v="143205.00000002794"/>
    <n v="2386.7500000004657"/>
    <n v="4773.5000000009313"/>
    <n v="1"/>
    <s v="D532155"/>
    <s v="Closed"/>
    <x v="0"/>
  </r>
  <r>
    <s v="Marianna"/>
    <s v="ALTHA (12)"/>
    <x v="7"/>
    <x v="3500"/>
    <n v="6"/>
    <x v="12"/>
    <x v="0"/>
    <d v="2018-11-04T06:37:01"/>
    <d v="2018-11-04T04:28:00"/>
    <x v="2"/>
    <x v="10"/>
    <n v="7740.9999996889383"/>
    <n v="129.0166666614823"/>
    <n v="774.09999996889383"/>
    <n v="1"/>
    <s v="D531971"/>
    <s v="Closed"/>
    <x v="0"/>
  </r>
  <r>
    <s v="Marianna"/>
    <s v="CAVERNS ROAD (11)"/>
    <x v="9"/>
    <x v="3896"/>
    <n v="1"/>
    <x v="12"/>
    <x v="0"/>
    <d v="2018-11-04T18:20:00"/>
    <d v="2018-11-04T09:26:00"/>
    <x v="2"/>
    <x v="10"/>
    <n v="32040.000000083819"/>
    <n v="534.00000000139698"/>
    <n v="534.00000000139698"/>
    <n v="1"/>
    <s v="C531974"/>
    <s v="Closed"/>
    <x v="0"/>
  </r>
  <r>
    <s v="Marianna"/>
    <s v="BLOUNTSTOWN (18)"/>
    <x v="17"/>
    <x v="3897"/>
    <n v="1"/>
    <x v="12"/>
    <x v="0"/>
    <d v="2018-11-04T12:03:00"/>
    <d v="2018-11-04T09:33:00"/>
    <x v="2"/>
    <x v="10"/>
    <n v="8999.9999997904524"/>
    <n v="149.99999999650754"/>
    <n v="149.99999999650754"/>
    <n v="1"/>
    <s v="C531975"/>
    <s v="Closed"/>
    <x v="0"/>
  </r>
  <r>
    <s v="Marianna"/>
    <s v="MARIANNA (14)"/>
    <x v="5"/>
    <x v="3898"/>
    <n v="1"/>
    <x v="12"/>
    <x v="0"/>
    <d v="2018-11-06T08:46:00"/>
    <d v="2018-11-04T11:59:00"/>
    <x v="2"/>
    <x v="10"/>
    <n v="161219.99999997206"/>
    <n v="2686.9999999995343"/>
    <n v="2686.9999999995343"/>
    <n v="1"/>
    <s v="C531980"/>
    <s v="Closed"/>
    <x v="0"/>
  </r>
  <r>
    <s v="Marianna"/>
    <s v="CHIPOLA (15)"/>
    <x v="0"/>
    <x v="3899"/>
    <n v="1"/>
    <x v="12"/>
    <x v="0"/>
    <d v="2018-11-06T08:45:00"/>
    <d v="2018-11-04T12:08:00"/>
    <x v="2"/>
    <x v="10"/>
    <n v="160619.99999990221"/>
    <n v="2676.9999999983702"/>
    <n v="2676.9999999983702"/>
    <n v="1"/>
    <s v="C531981"/>
    <s v="Closed"/>
    <x v="0"/>
  </r>
  <r>
    <s v="Marianna"/>
    <s v="CAVERNS ROAD (11)"/>
    <x v="9"/>
    <x v="3900"/>
    <n v="1"/>
    <x v="12"/>
    <x v="0"/>
    <d v="2018-11-04T15:06:05"/>
    <d v="2018-11-04T12:48:00"/>
    <x v="2"/>
    <x v="10"/>
    <n v="8284.9999998696148"/>
    <n v="138.08333333116025"/>
    <n v="138.08333333116025"/>
    <n v="1"/>
    <s v="C531982"/>
    <s v="Closed"/>
    <x v="0"/>
  </r>
  <r>
    <s v="Marianna"/>
    <s v="CHIPOLA (15)"/>
    <x v="0"/>
    <x v="3901"/>
    <n v="1"/>
    <x v="12"/>
    <x v="0"/>
    <d v="2018-11-05T15:56:00"/>
    <d v="2018-11-04T14:00:00"/>
    <x v="2"/>
    <x v="10"/>
    <n v="93360.000000055879"/>
    <n v="1556.0000000009313"/>
    <n v="1556.0000000009313"/>
    <n v="1"/>
    <s v="C531984"/>
    <s v="Closed"/>
    <x v="0"/>
  </r>
  <r>
    <s v="Marianna"/>
    <s v="CAVERNS ROAD (11)"/>
    <x v="9"/>
    <x v="956"/>
    <n v="15"/>
    <x v="12"/>
    <x v="0"/>
    <d v="2018-11-05T17:09:35"/>
    <d v="2018-11-04T14:32:00"/>
    <x v="2"/>
    <x v="10"/>
    <n v="95854.999999911524"/>
    <n v="1597.5833333318587"/>
    <n v="23963.749999977881"/>
    <n v="1"/>
    <s v="D531992"/>
    <s v="Closed"/>
    <x v="0"/>
  </r>
  <r>
    <s v="Marianna"/>
    <s v="ALTHA (12)"/>
    <x v="7"/>
    <x v="3528"/>
    <n v="1"/>
    <x v="12"/>
    <x v="0"/>
    <d v="2018-11-04T16:58:18"/>
    <d v="2018-11-04T14:45:00"/>
    <x v="2"/>
    <x v="10"/>
    <n v="7998.0000000447035"/>
    <n v="133.30000000074506"/>
    <n v="133.30000000074506"/>
    <n v="1"/>
    <s v="D531995"/>
    <s v="Closed"/>
    <x v="0"/>
  </r>
  <r>
    <s v="Marianna"/>
    <s v="CAVERNS ROAD (11)"/>
    <x v="9"/>
    <x v="3902"/>
    <n v="1"/>
    <x v="12"/>
    <x v="0"/>
    <d v="2018-11-06T13:53:00"/>
    <d v="2018-11-04T15:31:00"/>
    <x v="2"/>
    <x v="10"/>
    <n v="166920.00000032131"/>
    <n v="2782.0000000053551"/>
    <n v="2782.0000000053551"/>
    <n v="1"/>
    <s v="C531993"/>
    <s v="Closed"/>
    <x v="0"/>
  </r>
  <r>
    <s v="Marianna"/>
    <s v="CAVERNS ROAD (11)"/>
    <x v="9"/>
    <x v="1733"/>
    <n v="1"/>
    <x v="12"/>
    <x v="0"/>
    <d v="2018-11-06T09:25:00"/>
    <d v="2018-11-04T15:46:00"/>
    <x v="2"/>
    <x v="10"/>
    <n v="149939.99999966472"/>
    <n v="2498.9999999944121"/>
    <n v="2498.9999999944121"/>
    <n v="1"/>
    <s v="C531994"/>
    <s v="Closed"/>
    <x v="0"/>
  </r>
  <r>
    <s v="Marianna"/>
    <s v="MARIANNA (14)"/>
    <x v="5"/>
    <x v="3015"/>
    <n v="1"/>
    <x v="12"/>
    <x v="0"/>
    <d v="2018-11-04T18:45:00"/>
    <d v="2018-11-04T17:02:32"/>
    <x v="2"/>
    <x v="10"/>
    <n v="6148.0000000912696"/>
    <n v="102.46666666818783"/>
    <n v="102.46666666818783"/>
    <n v="1"/>
    <s v="D531996"/>
    <s v="Closed"/>
    <x v="0"/>
  </r>
  <r>
    <s v="Marianna"/>
    <s v="CHIPOLA (15)"/>
    <x v="4"/>
    <x v="3903"/>
    <n v="1"/>
    <x v="12"/>
    <x v="0"/>
    <d v="2018-11-05T15:57:00"/>
    <d v="2018-11-04T17:40:00"/>
    <x v="2"/>
    <x v="10"/>
    <n v="80219.99999997206"/>
    <n v="1336.9999999995343"/>
    <n v="1336.9999999995343"/>
    <n v="1"/>
    <s v="C531999"/>
    <s v="Closed"/>
    <x v="0"/>
  </r>
  <r>
    <s v="Marianna"/>
    <s v="CAVERNS ROAD (11)"/>
    <x v="9"/>
    <x v="3904"/>
    <n v="1"/>
    <x v="12"/>
    <x v="0"/>
    <d v="2018-11-06T17:14:00"/>
    <d v="2018-11-04T18:34:00"/>
    <x v="2"/>
    <x v="10"/>
    <n v="168000.00000006985"/>
    <n v="2800.0000000011642"/>
    <n v="2800.0000000011642"/>
    <n v="1"/>
    <s v="C532002"/>
    <s v="Closed"/>
    <x v="0"/>
  </r>
  <r>
    <s v="Marianna"/>
    <s v="CAVERNS ROAD (11)"/>
    <x v="9"/>
    <x v="3905"/>
    <n v="1"/>
    <x v="12"/>
    <x v="0"/>
    <d v="2018-11-06T17:07:00"/>
    <d v="2018-11-04T19:06:00"/>
    <x v="2"/>
    <x v="10"/>
    <n v="165659.99999998603"/>
    <n v="2760.9999999997672"/>
    <n v="2760.9999999997672"/>
    <n v="1"/>
    <s v="C532003"/>
    <s v="Closed"/>
    <x v="0"/>
  </r>
  <r>
    <s v="Fernandina Beach"/>
    <s v="JL TERRY (23)"/>
    <x v="18"/>
    <x v="1877"/>
    <n v="13"/>
    <x v="1"/>
    <x v="0"/>
    <d v="2018-11-05T00:30:30"/>
    <d v="2018-11-04T22:13:00"/>
    <x v="2"/>
    <x v="10"/>
    <n v="8250.0000004889444"/>
    <n v="137.50000000814907"/>
    <n v="1787.5000001059379"/>
    <n v="1"/>
    <s v="D532018"/>
    <s v="Closed"/>
    <x v="0"/>
  </r>
  <r>
    <s v="Marianna"/>
    <s v="CAVERNS ROAD (11)"/>
    <x v="9"/>
    <x v="3906"/>
    <n v="1"/>
    <x v="12"/>
    <x v="0"/>
    <d v="2018-11-06T14:00:00"/>
    <d v="2018-11-05T05:06:00"/>
    <x v="2"/>
    <x v="10"/>
    <n v="118440.00000008382"/>
    <n v="1974.000000001397"/>
    <n v="1974.000000001397"/>
    <n v="1"/>
    <s v="C532019"/>
    <s v="Closed"/>
    <x v="0"/>
  </r>
  <r>
    <s v="Marianna"/>
    <s v="CHIPOLA (15)"/>
    <x v="1"/>
    <x v="2123"/>
    <n v="10"/>
    <x v="12"/>
    <x v="0"/>
    <d v="2018-11-06T16:19:00"/>
    <d v="2018-11-05T06:51:00"/>
    <x v="2"/>
    <x v="10"/>
    <n v="120479.99999981839"/>
    <n v="2007.9999999969732"/>
    <n v="20079.999999969732"/>
    <n v="1"/>
    <s v="D532243"/>
    <s v="Closed"/>
    <x v="0"/>
  </r>
  <r>
    <s v="Marianna"/>
    <s v="CAVERNS ROAD (11)"/>
    <x v="9"/>
    <x v="3907"/>
    <n v="1"/>
    <x v="12"/>
    <x v="0"/>
    <d v="2018-11-07T10:39:00"/>
    <d v="2018-11-05T07:30:00"/>
    <x v="2"/>
    <x v="10"/>
    <n v="184139.99999987427"/>
    <n v="3068.9999999979045"/>
    <n v="3068.9999999979045"/>
    <n v="1"/>
    <s v="C532022"/>
    <s v="Closed"/>
    <x v="0"/>
  </r>
  <r>
    <s v="Marianna"/>
    <s v="CAVERNS ROAD (11)"/>
    <x v="9"/>
    <x v="3908"/>
    <n v="1"/>
    <x v="12"/>
    <x v="0"/>
    <d v="2018-11-06T09:26:00"/>
    <d v="2018-11-05T08:43:00"/>
    <x v="2"/>
    <x v="10"/>
    <n v="88980.000000237487"/>
    <n v="1483.0000000039581"/>
    <n v="1483.0000000039581"/>
    <n v="1"/>
    <s v="C532026"/>
    <s v="Closed"/>
    <x v="0"/>
  </r>
  <r>
    <s v="Marianna"/>
    <s v="MARIANNA (14)"/>
    <x v="5"/>
    <x v="3909"/>
    <n v="1"/>
    <x v="12"/>
    <x v="0"/>
    <d v="2018-11-10T11:22:00"/>
    <d v="2018-11-05T08:44:00"/>
    <x v="2"/>
    <x v="10"/>
    <n v="441480.00000009779"/>
    <n v="7358.0000000016298"/>
    <n v="7358.0000000016298"/>
    <n v="1"/>
    <s v="C532025"/>
    <s v="Closed"/>
    <x v="0"/>
  </r>
  <r>
    <s v="Marianna"/>
    <s v="CHIPOLA (15)"/>
    <x v="4"/>
    <x v="3910"/>
    <n v="1"/>
    <x v="12"/>
    <x v="0"/>
    <d v="2018-11-06T08:58:00"/>
    <d v="2018-11-05T09:22:00"/>
    <x v="2"/>
    <x v="10"/>
    <n v="84960.000000335276"/>
    <n v="1416.0000000055879"/>
    <n v="1416.0000000055879"/>
    <n v="1"/>
    <s v="C532030"/>
    <s v="Closed"/>
    <x v="0"/>
  </r>
  <r>
    <s v="Marianna"/>
    <s v="CHIPOLA (15)"/>
    <x v="0"/>
    <x v="3911"/>
    <n v="1"/>
    <x v="12"/>
    <x v="0"/>
    <d v="2018-11-06T13:54:00"/>
    <d v="2018-11-05T09:43:00"/>
    <x v="2"/>
    <x v="10"/>
    <n v="101460.00000005588"/>
    <n v="1691.0000000009313"/>
    <n v="1691.0000000009313"/>
    <n v="1"/>
    <s v="C532033"/>
    <s v="Closed"/>
    <x v="0"/>
  </r>
  <r>
    <s v="Marianna"/>
    <s v="BLOUNTSTOWN (18)"/>
    <x v="17"/>
    <x v="3912"/>
    <n v="1"/>
    <x v="12"/>
    <x v="0"/>
    <d v="2018-11-07T09:42:00"/>
    <d v="2018-11-05T09:57:00"/>
    <x v="2"/>
    <x v="10"/>
    <n v="171900.00000020955"/>
    <n v="2865.0000000034925"/>
    <n v="2865.0000000034925"/>
    <n v="1"/>
    <s v="C532039"/>
    <s v="Closed"/>
    <x v="0"/>
  </r>
  <r>
    <s v="Marianna"/>
    <s v="BLOUNTSTOWN (18)"/>
    <x v="17"/>
    <x v="3913"/>
    <n v="1"/>
    <x v="12"/>
    <x v="0"/>
    <d v="2018-11-05T16:33:00"/>
    <d v="2018-11-05T10:02:00"/>
    <x v="2"/>
    <x v="10"/>
    <n v="23459.999999776483"/>
    <n v="390.99999999627471"/>
    <n v="390.99999999627471"/>
    <n v="1"/>
    <s v="C532048"/>
    <s v="Closed"/>
    <x v="0"/>
  </r>
  <r>
    <s v="Marianna"/>
    <s v="CAVERNS ROAD (11)"/>
    <x v="9"/>
    <x v="3914"/>
    <n v="1"/>
    <x v="12"/>
    <x v="0"/>
    <d v="2018-11-06T13:59:00"/>
    <d v="2018-11-05T10:34:00"/>
    <x v="2"/>
    <x v="10"/>
    <n v="98699.999999860302"/>
    <n v="1644.9999999976717"/>
    <n v="1644.9999999976717"/>
    <n v="1"/>
    <s v="C532066"/>
    <s v="Closed"/>
    <x v="0"/>
  </r>
  <r>
    <s v="Marianna"/>
    <s v="MARIANNA (14)"/>
    <x v="16"/>
    <x v="3915"/>
    <n v="1"/>
    <x v="12"/>
    <x v="0"/>
    <d v="2018-11-06T08:59:00"/>
    <d v="2018-11-05T10:36:00"/>
    <x v="2"/>
    <x v="10"/>
    <n v="80579.999999888241"/>
    <n v="1342.9999999981374"/>
    <n v="1342.9999999981374"/>
    <n v="1"/>
    <s v="C532067"/>
    <s v="Closed"/>
    <x v="0"/>
  </r>
  <r>
    <s v="Marianna"/>
    <s v="MARIANNA (14)"/>
    <x v="16"/>
    <x v="3916"/>
    <n v="1"/>
    <x v="12"/>
    <x v="0"/>
    <d v="2018-11-07T08:13:00"/>
    <d v="2018-11-05T10:57:00"/>
    <x v="2"/>
    <x v="10"/>
    <n v="162959.99999998603"/>
    <n v="2715.9999999997672"/>
    <n v="2715.9999999997672"/>
    <n v="1"/>
    <s v="C531156"/>
    <s v="Closed"/>
    <x v="0"/>
  </r>
  <r>
    <s v="Marianna"/>
    <s v="CHIPOLA (15)"/>
    <x v="0"/>
    <x v="3917"/>
    <n v="1"/>
    <x v="12"/>
    <x v="0"/>
    <d v="2018-11-08T11:34:00"/>
    <d v="2018-11-05T10:58:00"/>
    <x v="2"/>
    <x v="10"/>
    <n v="261360.00000012573"/>
    <n v="4356.0000000020955"/>
    <n v="4356.0000000020955"/>
    <n v="1"/>
    <s v="C531330"/>
    <s v="Closed"/>
    <x v="0"/>
  </r>
  <r>
    <s v="Marianna"/>
    <s v="CAVERNS ROAD (11)"/>
    <x v="9"/>
    <x v="3918"/>
    <n v="3"/>
    <x v="12"/>
    <x v="0"/>
    <d v="2018-11-08T19:05:11"/>
    <d v="2018-11-05T11:04:00"/>
    <x v="2"/>
    <x v="10"/>
    <n v="288071.00000046194"/>
    <n v="4801.1833333410323"/>
    <n v="14403.550000023097"/>
    <n v="1"/>
    <s v="D532573"/>
    <s v="Closed"/>
    <x v="0"/>
  </r>
  <r>
    <s v="Marianna"/>
    <s v="CAVERNS ROAD (11)"/>
    <x v="9"/>
    <x v="3919"/>
    <n v="2"/>
    <x v="12"/>
    <x v="0"/>
    <d v="2018-11-07T10:39:09"/>
    <d v="2018-11-05T11:15:00"/>
    <x v="2"/>
    <x v="10"/>
    <n v="170649.0000000922"/>
    <n v="2844.1500000015367"/>
    <n v="5688.3000000030734"/>
    <n v="1"/>
    <s v="D532269"/>
    <s v="Closed"/>
    <x v="0"/>
  </r>
  <r>
    <s v="Marianna"/>
    <s v="MARIANNA (14)"/>
    <x v="16"/>
    <x v="3920"/>
    <n v="5"/>
    <x v="12"/>
    <x v="0"/>
    <d v="2018-11-05T12:44:00"/>
    <d v="2018-11-05T11:16:09"/>
    <x v="2"/>
    <x v="10"/>
    <n v="5271.0000000195578"/>
    <n v="87.850000000325963"/>
    <n v="439.25000000162981"/>
    <n v="1"/>
    <s v="D532082"/>
    <s v="Closed"/>
    <x v="0"/>
  </r>
  <r>
    <s v="Marianna"/>
    <s v="CAVERNS ROAD (11)"/>
    <x v="9"/>
    <x v="3921"/>
    <n v="1"/>
    <x v="12"/>
    <x v="0"/>
    <d v="2018-11-08T12:00:00"/>
    <d v="2018-11-05T11:16:45"/>
    <x v="2"/>
    <x v="10"/>
    <n v="261794.99999997206"/>
    <n v="4363.2499999995343"/>
    <n v="4363.2499999995343"/>
    <n v="1"/>
    <s v="C532083"/>
    <s v="Closed"/>
    <x v="0"/>
  </r>
  <r>
    <s v="Marianna"/>
    <s v="CHIPOLA (15)"/>
    <x v="1"/>
    <x v="3922"/>
    <n v="1"/>
    <x v="12"/>
    <x v="0"/>
    <d v="2018-11-09T13:45:00"/>
    <d v="2018-11-05T11:18:00"/>
    <x v="2"/>
    <x v="10"/>
    <n v="354419.99999983236"/>
    <n v="5906.999999997206"/>
    <n v="5906.999999997206"/>
    <n v="1"/>
    <s v="C532085"/>
    <s v="Closed"/>
    <x v="0"/>
  </r>
  <r>
    <s v="Marianna"/>
    <s v="CHIPOLA (15)"/>
    <x v="1"/>
    <x v="3923"/>
    <n v="1"/>
    <x v="12"/>
    <x v="1"/>
    <d v="2018-11-09T08:48:00"/>
    <d v="2018-11-05T11:22:00"/>
    <x v="2"/>
    <x v="10"/>
    <n v="336360.00000005588"/>
    <n v="5606.0000000009313"/>
    <n v="5606.0000000009313"/>
    <n v="1"/>
    <s v="C532088"/>
    <s v="Closed"/>
    <x v="0"/>
  </r>
  <r>
    <s v="Marianna"/>
    <s v="CHIPOLA (15)"/>
    <x v="0"/>
    <x v="3924"/>
    <n v="1"/>
    <x v="12"/>
    <x v="0"/>
    <d v="2018-11-11T16:56:07"/>
    <d v="2018-11-05T11:23:25"/>
    <x v="2"/>
    <x v="10"/>
    <n v="538361.99999994133"/>
    <n v="8972.6999999990221"/>
    <n v="8972.6999999990221"/>
    <n v="1"/>
    <s v="D528109"/>
    <s v="Closed"/>
    <x v="0"/>
  </r>
  <r>
    <s v="Marianna"/>
    <s v="CHIPOLA (15)"/>
    <x v="1"/>
    <x v="3925"/>
    <n v="1"/>
    <x v="12"/>
    <x v="1"/>
    <d v="2018-11-08T10:21:00"/>
    <d v="2018-11-05T11:27:00"/>
    <x v="2"/>
    <x v="10"/>
    <n v="255240.00000029337"/>
    <n v="4254.0000000048894"/>
    <n v="4254.0000000048894"/>
    <n v="1"/>
    <s v="C532095"/>
    <s v="Closed"/>
    <x v="0"/>
  </r>
  <r>
    <s v="Marianna"/>
    <s v="MARIANNA (14)"/>
    <x v="16"/>
    <x v="1492"/>
    <n v="1"/>
    <x v="12"/>
    <x v="0"/>
    <d v="2018-11-06T17:39:00"/>
    <d v="2018-11-05T11:29:00"/>
    <x v="2"/>
    <x v="10"/>
    <n v="108600.00000006985"/>
    <n v="1810.0000000011642"/>
    <n v="1810.0000000011642"/>
    <n v="1"/>
    <s v="C532097"/>
    <s v="Closed"/>
    <x v="0"/>
  </r>
  <r>
    <s v="Marianna"/>
    <s v="CHIPOLA (15)"/>
    <x v="4"/>
    <x v="3038"/>
    <n v="4"/>
    <x v="12"/>
    <x v="0"/>
    <d v="2018-11-10T08:00:09"/>
    <d v="2018-11-05T11:34:00"/>
    <x v="2"/>
    <x v="10"/>
    <n v="419168.99999985471"/>
    <n v="6986.1499999975786"/>
    <n v="27944.599999990314"/>
    <n v="1"/>
    <s v="D532266"/>
    <s v="Closed"/>
    <x v="0"/>
  </r>
  <r>
    <s v="Marianna"/>
    <s v="CHIPOLA (15)"/>
    <x v="4"/>
    <x v="3926"/>
    <n v="1"/>
    <x v="12"/>
    <x v="0"/>
    <d v="2018-11-07T10:43:00"/>
    <d v="2018-11-05T11:41:00"/>
    <x v="2"/>
    <x v="10"/>
    <n v="169319.99999997206"/>
    <n v="2821.9999999995343"/>
    <n v="2821.9999999995343"/>
    <n v="1"/>
    <s v="C532099"/>
    <s v="Closed"/>
    <x v="0"/>
  </r>
  <r>
    <s v="Marianna"/>
    <s v="MARIANNA (14)"/>
    <x v="15"/>
    <x v="3070"/>
    <n v="3"/>
    <x v="12"/>
    <x v="0"/>
    <d v="2018-11-07T08:50:44"/>
    <d v="2018-11-05T11:45:00"/>
    <x v="2"/>
    <x v="10"/>
    <n v="162343.99999994785"/>
    <n v="2705.7333333324641"/>
    <n v="8117.1999999973923"/>
    <n v="1"/>
    <s v="D532258"/>
    <s v="Closed"/>
    <x v="0"/>
  </r>
  <r>
    <s v="Marianna"/>
    <s v="MARIANNA (14)"/>
    <x v="16"/>
    <x v="3927"/>
    <n v="1"/>
    <x v="12"/>
    <x v="0"/>
    <d v="2018-11-07T07:38:00"/>
    <d v="2018-11-05T11:49:00"/>
    <x v="2"/>
    <x v="10"/>
    <n v="157740.00000057276"/>
    <n v="2629.0000000095461"/>
    <n v="2629.0000000095461"/>
    <n v="1"/>
    <s v="C532102"/>
    <s v="Closed"/>
    <x v="0"/>
  </r>
  <r>
    <s v="Marianna"/>
    <s v="MARIANNA (14)"/>
    <x v="5"/>
    <x v="3928"/>
    <n v="1"/>
    <x v="12"/>
    <x v="0"/>
    <d v="2018-11-06T16:14:00"/>
    <d v="2018-11-05T11:51:00"/>
    <x v="2"/>
    <x v="10"/>
    <n v="102179.99999988824"/>
    <n v="1702.9999999981374"/>
    <n v="1702.9999999981374"/>
    <n v="1"/>
    <s v="C532103"/>
    <s v="Closed"/>
    <x v="0"/>
  </r>
  <r>
    <s v="Marianna"/>
    <s v="CHIPOLA (15)"/>
    <x v="4"/>
    <x v="3929"/>
    <n v="1"/>
    <x v="12"/>
    <x v="0"/>
    <d v="2018-11-07T12:22:00"/>
    <d v="2018-11-05T11:56:00"/>
    <x v="2"/>
    <x v="10"/>
    <n v="174360.00000005588"/>
    <n v="2906.0000000009313"/>
    <n v="2906.0000000009313"/>
    <n v="1"/>
    <s v="C532104"/>
    <s v="Closed"/>
    <x v="0"/>
  </r>
  <r>
    <s v="Marianna"/>
    <s v="MARIANNA (14)"/>
    <x v="16"/>
    <x v="3930"/>
    <n v="1"/>
    <x v="12"/>
    <x v="0"/>
    <d v="2018-11-06T08:56:00"/>
    <d v="2018-11-05T12:07:00"/>
    <x v="2"/>
    <x v="10"/>
    <n v="74939.999999734573"/>
    <n v="1248.9999999955762"/>
    <n v="1248.9999999955762"/>
    <n v="1"/>
    <s v="C532107"/>
    <s v="Closed"/>
    <x v="0"/>
  </r>
  <r>
    <s v="Marianna"/>
    <s v="CHIPOLA (15)"/>
    <x v="0"/>
    <x v="3931"/>
    <n v="1"/>
    <x v="12"/>
    <x v="0"/>
    <d v="2018-11-05T16:11:39"/>
    <d v="2018-11-05T13:07:00"/>
    <x v="2"/>
    <x v="10"/>
    <n v="11078.999999840744"/>
    <n v="184.64999999734573"/>
    <n v="184.64999999734573"/>
    <n v="1"/>
    <s v="C532110"/>
    <s v="Closed"/>
    <x v="0"/>
  </r>
  <r>
    <s v="Marianna"/>
    <s v="CAVERNS ROAD (11)"/>
    <x v="9"/>
    <x v="3932"/>
    <n v="1"/>
    <x v="12"/>
    <x v="0"/>
    <d v="2018-11-06T17:08:00"/>
    <d v="2018-11-05T13:27:00"/>
    <x v="2"/>
    <x v="10"/>
    <n v="99659.999999846332"/>
    <n v="1660.9999999974389"/>
    <n v="1660.9999999974389"/>
    <n v="1"/>
    <s v="C532111"/>
    <s v="Closed"/>
    <x v="0"/>
  </r>
  <r>
    <s v="Marianna"/>
    <s v="CHIPOLA (15)"/>
    <x v="0"/>
    <x v="3933"/>
    <n v="1"/>
    <x v="12"/>
    <x v="0"/>
    <d v="2018-11-06T13:57:00"/>
    <d v="2018-11-05T13:44:00"/>
    <x v="2"/>
    <x v="10"/>
    <n v="87180.00000002794"/>
    <n v="1453.0000000004657"/>
    <n v="1453.0000000004657"/>
    <n v="1"/>
    <s v="C532116"/>
    <s v="Closed"/>
    <x v="0"/>
  </r>
  <r>
    <s v="Marianna"/>
    <s v="MARIANNA (14)"/>
    <x v="16"/>
    <x v="3934"/>
    <n v="1"/>
    <x v="12"/>
    <x v="0"/>
    <d v="2018-11-07T08:15:00"/>
    <d v="2018-11-05T14:38:00"/>
    <x v="2"/>
    <x v="10"/>
    <n v="149819.99999990221"/>
    <n v="2496.9999999983702"/>
    <n v="2496.9999999983702"/>
    <n v="1"/>
    <s v="C532123"/>
    <s v="Closed"/>
    <x v="0"/>
  </r>
  <r>
    <s v="Marianna"/>
    <s v="CAVERNS ROAD (11)"/>
    <x v="9"/>
    <x v="3935"/>
    <n v="1"/>
    <x v="12"/>
    <x v="0"/>
    <d v="2018-11-09T10:21:00"/>
    <d v="2018-11-05T14:59:00"/>
    <x v="2"/>
    <x v="10"/>
    <n v="328920.00000032131"/>
    <n v="5482.0000000053551"/>
    <n v="5482.0000000053551"/>
    <n v="1"/>
    <s v="C532127"/>
    <s v="Closed"/>
    <x v="0"/>
  </r>
  <r>
    <s v="Marianna"/>
    <s v="MARIANNA (14)"/>
    <x v="16"/>
    <x v="3936"/>
    <n v="1"/>
    <x v="12"/>
    <x v="0"/>
    <d v="2018-11-06T17:30:00"/>
    <d v="2018-11-05T15:17:00"/>
    <x v="2"/>
    <x v="10"/>
    <n v="94379.999999608845"/>
    <n v="1572.9999999934807"/>
    <n v="1572.9999999934807"/>
    <n v="1"/>
    <s v="C532130"/>
    <s v="Closed"/>
    <x v="0"/>
  </r>
  <r>
    <s v="Marianna"/>
    <s v="CHIPOLA (15)"/>
    <x v="3"/>
    <x v="3358"/>
    <n v="9"/>
    <x v="12"/>
    <x v="0"/>
    <d v="2018-11-05T16:32:33"/>
    <d v="2018-11-05T15:19:00"/>
    <x v="2"/>
    <x v="10"/>
    <n v="4412.9999999888241"/>
    <n v="73.549999999813735"/>
    <n v="661.94999999832362"/>
    <n v="1"/>
    <s v="D532146"/>
    <s v="Closed"/>
    <x v="0"/>
  </r>
  <r>
    <s v="Marianna"/>
    <s v="CAVERNS ROAD (11)"/>
    <x v="9"/>
    <x v="3937"/>
    <n v="1"/>
    <x v="12"/>
    <x v="0"/>
    <d v="2018-11-08T12:05:00"/>
    <d v="2018-11-05T15:31:00"/>
    <x v="2"/>
    <x v="10"/>
    <n v="246839.99999994412"/>
    <n v="4113.9999999990687"/>
    <n v="4113.9999999990687"/>
    <n v="1"/>
    <s v="C532135"/>
    <s v="Closed"/>
    <x v="0"/>
  </r>
  <r>
    <s v="Marianna"/>
    <s v="MARIANNA (14)"/>
    <x v="10"/>
    <x v="3938"/>
    <n v="1"/>
    <x v="12"/>
    <x v="0"/>
    <d v="2018-11-09T15:06:52"/>
    <d v="2018-11-05T16:03:00"/>
    <x v="2"/>
    <x v="10"/>
    <n v="342232.00000037905"/>
    <n v="5703.8666666729841"/>
    <n v="5703.8666666729841"/>
    <n v="1"/>
    <s v="C532142"/>
    <s v="Closed"/>
    <x v="0"/>
  </r>
  <r>
    <s v="Marianna"/>
    <s v="MARIANNA (14)"/>
    <x v="10"/>
    <x v="426"/>
    <n v="1"/>
    <x v="12"/>
    <x v="0"/>
    <d v="2018-11-06T17:40:00"/>
    <d v="2018-11-05T16:24:00"/>
    <x v="2"/>
    <x v="10"/>
    <n v="90959.999999776483"/>
    <n v="1515.9999999962747"/>
    <n v="1515.9999999962747"/>
    <n v="1"/>
    <s v="C532144"/>
    <s v="Closed"/>
    <x v="0"/>
  </r>
  <r>
    <s v="Marianna"/>
    <s v="CAVERNS ROAD (11)"/>
    <x v="9"/>
    <x v="3939"/>
    <n v="1"/>
    <x v="12"/>
    <x v="0"/>
    <d v="2018-11-08T09:21:00"/>
    <d v="2018-11-05T16:52:00"/>
    <x v="2"/>
    <x v="10"/>
    <n v="232139.99999980442"/>
    <n v="3868.9999999967404"/>
    <n v="3868.9999999967404"/>
    <n v="1"/>
    <s v="C532149"/>
    <s v="Closed"/>
    <x v="0"/>
  </r>
  <r>
    <s v="Marianna"/>
    <s v="CHIPOLA (15)"/>
    <x v="4"/>
    <x v="3940"/>
    <n v="1"/>
    <x v="12"/>
    <x v="0"/>
    <d v="2018-11-09T09:31:00"/>
    <d v="2018-11-05T18:32:00"/>
    <x v="2"/>
    <x v="10"/>
    <n v="313139.99999980442"/>
    <n v="5218.9999999967404"/>
    <n v="5218.9999999967404"/>
    <n v="1"/>
    <s v="C532156"/>
    <s v="Closed"/>
    <x v="0"/>
  </r>
  <r>
    <s v="Marianna"/>
    <s v="CAVERNS ROAD (11)"/>
    <x v="9"/>
    <x v="1401"/>
    <n v="5"/>
    <x v="12"/>
    <x v="0"/>
    <d v="2018-11-05T21:28:33"/>
    <d v="2018-11-05T18:33:00"/>
    <x v="2"/>
    <x v="10"/>
    <n v="10532.999999821186"/>
    <n v="175.54999999701977"/>
    <n v="877.74999998509884"/>
    <n v="1"/>
    <s v="D532164"/>
    <s v="Closed"/>
    <x v="0"/>
  </r>
  <r>
    <s v="Marianna"/>
    <s v="ALTHA (12)"/>
    <x v="7"/>
    <x v="3941"/>
    <n v="2"/>
    <x v="12"/>
    <x v="0"/>
    <d v="2018-11-06T13:41:00"/>
    <d v="2018-11-05T20:48:00"/>
    <x v="2"/>
    <x v="10"/>
    <n v="60780.000000097789"/>
    <n v="1013.0000000016298"/>
    <n v="2026.0000000032596"/>
    <n v="1"/>
    <s v="D532232"/>
    <s v="Closed"/>
    <x v="0"/>
  </r>
  <r>
    <s v="Marianna"/>
    <s v="MARIANNA (14)"/>
    <x v="10"/>
    <x v="3942"/>
    <n v="1"/>
    <x v="12"/>
    <x v="0"/>
    <d v="2018-11-08T18:01:00"/>
    <d v="2018-11-05T22:33:00"/>
    <x v="2"/>
    <x v="10"/>
    <n v="242880.00000023749"/>
    <n v="4048.0000000039581"/>
    <n v="4048.0000000039581"/>
    <n v="1"/>
    <s v="C532165"/>
    <s v="Closed"/>
    <x v="0"/>
  </r>
  <r>
    <s v="Marianna"/>
    <s v="MARIANNA (14)"/>
    <x v="15"/>
    <x v="3943"/>
    <n v="1"/>
    <x v="12"/>
    <x v="0"/>
    <d v="2018-11-10T10:12:00"/>
    <d v="2018-11-06T07:22:00"/>
    <x v="2"/>
    <x v="10"/>
    <n v="355800.00000055879"/>
    <n v="5930.0000000093132"/>
    <n v="5930.0000000093132"/>
    <n v="1"/>
    <s v="C532166"/>
    <s v="Closed"/>
    <x v="0"/>
  </r>
  <r>
    <s v="Marianna"/>
    <s v="MARIANNA (14)"/>
    <x v="15"/>
    <x v="154"/>
    <n v="1"/>
    <x v="12"/>
    <x v="0"/>
    <d v="2018-11-08T14:55:00"/>
    <d v="2018-11-06T09:09:00"/>
    <x v="2"/>
    <x v="10"/>
    <n v="193560.00000040513"/>
    <n v="3226.0000000067521"/>
    <n v="3226.0000000067521"/>
    <n v="1"/>
    <s v="C532173"/>
    <s v="Closed"/>
    <x v="0"/>
  </r>
  <r>
    <s v="Marianna"/>
    <s v="CAVERNS ROAD (11)"/>
    <x v="9"/>
    <x v="1401"/>
    <n v="5"/>
    <x v="12"/>
    <x v="0"/>
    <d v="2018-11-08T18:14:25"/>
    <d v="2018-11-06T09:12:00"/>
    <x v="2"/>
    <x v="10"/>
    <n v="205344.99999994878"/>
    <n v="3422.416666665813"/>
    <n v="17112.083333329065"/>
    <n v="1"/>
    <s v="D532602"/>
    <s v="Closed"/>
    <x v="0"/>
  </r>
  <r>
    <s v="Marianna"/>
    <s v="CAVERNS ROAD (11)"/>
    <x v="9"/>
    <x v="3944"/>
    <n v="1"/>
    <x v="12"/>
    <x v="0"/>
    <d v="2018-11-06T17:11:00"/>
    <d v="2018-11-06T09:31:00"/>
    <x v="2"/>
    <x v="10"/>
    <n v="27600.000000069849"/>
    <n v="460.00000000116415"/>
    <n v="460.00000000116415"/>
    <n v="1"/>
    <s v="C532180"/>
    <s v="Closed"/>
    <x v="0"/>
  </r>
  <r>
    <s v="Marianna"/>
    <s v="CAVERNS ROAD (11)"/>
    <x v="9"/>
    <x v="3945"/>
    <n v="1"/>
    <x v="12"/>
    <x v="0"/>
    <d v="2018-11-07T09:41:00"/>
    <d v="2018-11-06T09:42:00"/>
    <x v="2"/>
    <x v="10"/>
    <n v="86339.999999804422"/>
    <n v="1438.9999999967404"/>
    <n v="1438.9999999967404"/>
    <n v="1"/>
    <s v="C532181"/>
    <s v="Closed"/>
    <x v="0"/>
  </r>
  <r>
    <s v="Marianna"/>
    <s v="CAVERNS ROAD (11)"/>
    <x v="9"/>
    <x v="3946"/>
    <n v="1"/>
    <x v="12"/>
    <x v="0"/>
    <d v="2018-11-08T13:29:00"/>
    <d v="2018-11-06T10:10:00"/>
    <x v="2"/>
    <x v="10"/>
    <n v="184739.99999994412"/>
    <n v="3078.9999999990687"/>
    <n v="3078.9999999990687"/>
    <n v="1"/>
    <s v="C532183"/>
    <s v="Closed"/>
    <x v="0"/>
  </r>
  <r>
    <s v="Marianna"/>
    <s v="CHIPOLA (15)"/>
    <x v="4"/>
    <x v="3947"/>
    <n v="1"/>
    <x v="12"/>
    <x v="0"/>
    <d v="2018-11-08T07:31:00"/>
    <d v="2018-11-06T10:24:00"/>
    <x v="2"/>
    <x v="10"/>
    <n v="162420.00000011176"/>
    <n v="2707.0000000018626"/>
    <n v="2707.0000000018626"/>
    <n v="1"/>
    <s v="C532186"/>
    <s v="Closed"/>
    <x v="0"/>
  </r>
  <r>
    <s v="Marianna"/>
    <s v="MARIANNA (14)"/>
    <x v="15"/>
    <x v="3948"/>
    <n v="1"/>
    <x v="12"/>
    <x v="0"/>
    <d v="2018-11-11T11:11:00"/>
    <d v="2018-11-06T10:31:00"/>
    <x v="2"/>
    <x v="10"/>
    <n v="434399.99999965075"/>
    <n v="7239.9999999941792"/>
    <n v="7239.9999999941792"/>
    <n v="1"/>
    <s v="C532187"/>
    <s v="Closed"/>
    <x v="0"/>
  </r>
  <r>
    <s v="Marianna"/>
    <s v="MARIANNA (14)"/>
    <x v="15"/>
    <x v="305"/>
    <n v="1"/>
    <x v="12"/>
    <x v="0"/>
    <d v="2018-11-07T12:27:00"/>
    <d v="2018-11-06T10:41:00"/>
    <x v="2"/>
    <x v="10"/>
    <n v="92759.99999998603"/>
    <n v="1545.9999999997672"/>
    <n v="1545.9999999997672"/>
    <n v="1"/>
    <s v="C532189"/>
    <s v="Closed"/>
    <x v="0"/>
  </r>
  <r>
    <s v="Marianna"/>
    <s v="CHIPOLA (15)"/>
    <x v="0"/>
    <x v="76"/>
    <n v="33"/>
    <x v="12"/>
    <x v="0"/>
    <d v="2018-11-06T13:39:00"/>
    <d v="2018-11-06T11:03:00"/>
    <x v="2"/>
    <x v="10"/>
    <n v="9359.9999997066334"/>
    <n v="155.99999999511056"/>
    <n v="5147.9999998386484"/>
    <n v="1"/>
    <s v="D532220"/>
    <s v="Closed"/>
    <x v="0"/>
  </r>
  <r>
    <s v="Marianna"/>
    <s v="CHIPOLA (15)"/>
    <x v="3"/>
    <x v="3949"/>
    <n v="1"/>
    <x v="12"/>
    <x v="0"/>
    <d v="2018-11-07T16:01:00"/>
    <d v="2018-11-06T11:13:31"/>
    <x v="2"/>
    <x v="10"/>
    <n v="103649.00000004563"/>
    <n v="1727.4833333340939"/>
    <n v="1727.4833333340939"/>
    <n v="1"/>
    <s v="C532193"/>
    <s v="Closed"/>
    <x v="0"/>
  </r>
  <r>
    <s v="Marianna"/>
    <s v="CAVERNS ROAD (11)"/>
    <x v="9"/>
    <x v="223"/>
    <n v="10"/>
    <x v="12"/>
    <x v="0"/>
    <d v="2018-11-08T18:58:33"/>
    <d v="2018-11-06T11:18:00"/>
    <x v="2"/>
    <x v="10"/>
    <n v="200433.00000024028"/>
    <n v="3340.5500000040047"/>
    <n v="33405.500000040047"/>
    <n v="1"/>
    <s v="D532603"/>
    <s v="Closed"/>
    <x v="0"/>
  </r>
  <r>
    <s v="Marianna"/>
    <s v="CHIPOLA (15)"/>
    <x v="4"/>
    <x v="3950"/>
    <n v="1"/>
    <x v="12"/>
    <x v="0"/>
    <d v="2018-11-14T17:26:00"/>
    <d v="2018-11-06T11:24:00"/>
    <x v="2"/>
    <x v="10"/>
    <n v="712920.00000039116"/>
    <n v="11882.000000006519"/>
    <n v="11882.000000006519"/>
    <n v="1"/>
    <s v="C532199"/>
    <s v="Closed"/>
    <x v="0"/>
  </r>
  <r>
    <s v="Marianna"/>
    <s v="CAVERNS ROAD (11)"/>
    <x v="9"/>
    <x v="3951"/>
    <n v="1"/>
    <x v="12"/>
    <x v="0"/>
    <d v="2018-11-06T14:00:00"/>
    <d v="2018-11-06T11:28:00"/>
    <x v="2"/>
    <x v="10"/>
    <n v="9120.0000001816079"/>
    <n v="152.0000000030268"/>
    <n v="152.0000000030268"/>
    <n v="1"/>
    <s v="C532209"/>
    <s v="Closed"/>
    <x v="0"/>
  </r>
  <r>
    <s v="Marianna"/>
    <s v="CHIPOLA (15)"/>
    <x v="0"/>
    <x v="3952"/>
    <n v="1"/>
    <x v="12"/>
    <x v="0"/>
    <d v="2018-11-08T14:45:00"/>
    <d v="2018-11-06T12:01:00"/>
    <x v="2"/>
    <x v="10"/>
    <n v="182640.00000001397"/>
    <n v="3044.0000000002328"/>
    <n v="3044.0000000002328"/>
    <n v="1"/>
    <s v="C532206"/>
    <s v="Closed"/>
    <x v="0"/>
  </r>
  <r>
    <s v="Marianna"/>
    <s v="CAVERNS ROAD (11)"/>
    <x v="9"/>
    <x v="3953"/>
    <n v="1"/>
    <x v="12"/>
    <x v="0"/>
    <d v="2018-11-08T17:12:00"/>
    <d v="2018-11-06T12:37:00"/>
    <x v="2"/>
    <x v="10"/>
    <n v="189300.00000034925"/>
    <n v="3155.0000000058208"/>
    <n v="3155.0000000058208"/>
    <n v="1"/>
    <s v="C532212"/>
    <s v="Closed"/>
    <x v="0"/>
  </r>
  <r>
    <s v="Marianna"/>
    <s v="CHIPOLA (15)"/>
    <x v="4"/>
    <x v="3954"/>
    <n v="1"/>
    <x v="12"/>
    <x v="0"/>
    <d v="2018-11-13T10:45:54"/>
    <d v="2018-11-06T12:47:00"/>
    <x v="2"/>
    <x v="10"/>
    <n v="597534.00000007823"/>
    <n v="9958.9000000013039"/>
    <n v="9958.9000000013039"/>
    <n v="1"/>
    <s v="C532213"/>
    <s v="Closed"/>
    <x v="0"/>
  </r>
  <r>
    <s v="Marianna"/>
    <s v="CHIPOLA (15)"/>
    <x v="4"/>
    <x v="3955"/>
    <n v="1"/>
    <x v="12"/>
    <x v="0"/>
    <d v="2018-11-13T07:56:24"/>
    <d v="2018-11-06T12:47:00"/>
    <x v="2"/>
    <x v="10"/>
    <n v="587364.00000024587"/>
    <n v="9789.4000000040978"/>
    <n v="9789.4000000040978"/>
    <n v="1"/>
    <s v="C532214"/>
    <s v="Closed"/>
    <x v="0"/>
  </r>
  <r>
    <s v="Marianna"/>
    <s v="CHIPOLA (15)"/>
    <x v="1"/>
    <x v="3956"/>
    <n v="1"/>
    <x v="12"/>
    <x v="0"/>
    <d v="2018-11-08T14:57:00"/>
    <d v="2018-11-06T13:57:00"/>
    <x v="2"/>
    <x v="10"/>
    <n v="176399.99999979045"/>
    <n v="2939.9999999965075"/>
    <n v="2939.9999999965075"/>
    <n v="1"/>
    <s v="C532222"/>
    <s v="Closed"/>
    <x v="0"/>
  </r>
  <r>
    <s v="Marianna"/>
    <s v="CAVERNS ROAD (11)"/>
    <x v="9"/>
    <x v="3957"/>
    <n v="1"/>
    <x v="12"/>
    <x v="0"/>
    <d v="2018-11-06T20:47:00"/>
    <d v="2018-11-06T14:30:00"/>
    <x v="2"/>
    <x v="10"/>
    <n v="22620.000000181608"/>
    <n v="377.0000000030268"/>
    <n v="377.0000000030268"/>
    <n v="1"/>
    <s v="C532225"/>
    <s v="Closed"/>
    <x v="0"/>
  </r>
  <r>
    <s v="Marianna"/>
    <s v="CHIPOLA (15)"/>
    <x v="3"/>
    <x v="346"/>
    <n v="11"/>
    <x v="12"/>
    <x v="0"/>
    <d v="2018-11-12T10:55:32"/>
    <d v="2018-11-06T15:31:11"/>
    <x v="2"/>
    <x v="10"/>
    <n v="501860.99999996368"/>
    <n v="8364.3499999993946"/>
    <n v="92007.849999993341"/>
    <n v="1"/>
    <s v="D532229"/>
    <s v="Closed"/>
    <x v="0"/>
  </r>
  <r>
    <s v="Marianna"/>
    <s v="CHIPOLA (15)"/>
    <x v="3"/>
    <x v="3958"/>
    <n v="1"/>
    <x v="12"/>
    <x v="0"/>
    <d v="2018-11-09T11:44:00"/>
    <d v="2018-11-06T16:33:00"/>
    <x v="2"/>
    <x v="10"/>
    <n v="241860.00000005588"/>
    <n v="4031.0000000009313"/>
    <n v="4031.0000000009313"/>
    <n v="1"/>
    <s v="C532238"/>
    <s v="Closed"/>
    <x v="0"/>
  </r>
  <r>
    <s v="Marianna"/>
    <s v="MARIANNA (14)"/>
    <x v="5"/>
    <x v="1085"/>
    <n v="2"/>
    <x v="12"/>
    <x v="0"/>
    <d v="2018-11-06T18:56:55"/>
    <d v="2018-11-06T18:02:00"/>
    <x v="2"/>
    <x v="10"/>
    <n v="3295.0000001583248"/>
    <n v="54.916666669305414"/>
    <n v="109.83333333861083"/>
    <n v="1"/>
    <s v="D532245"/>
    <s v="Closed"/>
    <x v="0"/>
  </r>
  <r>
    <s v="Marianna"/>
    <s v="CHIPOLA (15)"/>
    <x v="3"/>
    <x v="1374"/>
    <n v="8"/>
    <x v="12"/>
    <x v="0"/>
    <d v="2018-11-07T04:48:43"/>
    <d v="2018-11-07T01:19:00"/>
    <x v="2"/>
    <x v="10"/>
    <n v="12583.000000007451"/>
    <n v="209.71666666679084"/>
    <n v="1677.7333333343267"/>
    <n v="1"/>
    <s v="D532251"/>
    <s v="Closed"/>
    <x v="0"/>
  </r>
  <r>
    <s v="Marianna"/>
    <s v="MARIANNA (14)"/>
    <x v="5"/>
    <x v="1086"/>
    <n v="5"/>
    <x v="12"/>
    <x v="0"/>
    <d v="2018-11-07T05:55:37"/>
    <d v="2018-11-07T05:17:00"/>
    <x v="2"/>
    <x v="10"/>
    <n v="2317.0000003650784"/>
    <n v="38.616666672751307"/>
    <n v="193.08333336375654"/>
    <n v="1"/>
    <s v="D532253"/>
    <s v="Closed"/>
    <x v="0"/>
  </r>
  <r>
    <s v="Marianna"/>
    <s v="CHIPOLA (15)"/>
    <x v="4"/>
    <x v="3959"/>
    <n v="2"/>
    <x v="12"/>
    <x v="0"/>
    <d v="2018-11-10T07:58:46"/>
    <d v="2018-11-07T09:09:00"/>
    <x v="2"/>
    <x v="10"/>
    <n v="254986.00000001024"/>
    <n v="4249.7666666668374"/>
    <n v="8499.5333333336748"/>
    <n v="1"/>
    <s v="D532267"/>
    <s v="Closed"/>
    <x v="0"/>
  </r>
  <r>
    <s v="Marianna"/>
    <s v="CHIPOLA (15)"/>
    <x v="1"/>
    <x v="1638"/>
    <n v="1"/>
    <x v="12"/>
    <x v="0"/>
    <d v="2018-11-07T15:50:00"/>
    <d v="2018-11-07T11:32:00"/>
    <x v="2"/>
    <x v="10"/>
    <n v="15479.999999538995"/>
    <n v="257.99999999231659"/>
    <n v="257.99999999231659"/>
    <n v="1"/>
    <s v="C532282"/>
    <s v="Closed"/>
    <x v="0"/>
  </r>
  <r>
    <s v="Marianna"/>
    <s v="CHIPOLA (15)"/>
    <x v="4"/>
    <x v="3960"/>
    <n v="1"/>
    <x v="12"/>
    <x v="0"/>
    <d v="2018-11-12T10:46:00"/>
    <d v="2018-11-07T12:47:44"/>
    <x v="2"/>
    <x v="10"/>
    <n v="424695.99999999627"/>
    <n v="7078.2666666666046"/>
    <n v="7078.2666666666046"/>
    <n v="1"/>
    <s v="C532325"/>
    <s v="Closed"/>
    <x v="0"/>
  </r>
  <r>
    <s v="Marianna"/>
    <s v="CHIPOLA (15)"/>
    <x v="3"/>
    <x v="3961"/>
    <n v="1"/>
    <x v="12"/>
    <x v="0"/>
    <d v="2018-11-09T08:31:00"/>
    <d v="2018-11-07T13:23:57"/>
    <x v="2"/>
    <x v="10"/>
    <n v="155222.99999997485"/>
    <n v="2587.0499999995809"/>
    <n v="2587.0499999995809"/>
    <n v="1"/>
    <s v="C532331"/>
    <s v="Closed"/>
    <x v="0"/>
  </r>
  <r>
    <s v="Marianna"/>
    <s v="MARIANNA (14)"/>
    <x v="16"/>
    <x v="3962"/>
    <n v="1"/>
    <x v="12"/>
    <x v="0"/>
    <d v="2018-11-08T18:02:00"/>
    <d v="2018-11-07T13:47:00"/>
    <x v="2"/>
    <x v="10"/>
    <n v="101699.9999995809"/>
    <n v="1694.9999999930151"/>
    <n v="1694.9999999930151"/>
    <n v="1"/>
    <s v="C532403"/>
    <s v="Closed"/>
    <x v="0"/>
  </r>
  <r>
    <s v="Marianna"/>
    <s v="CAVERNS ROAD (11)"/>
    <x v="27"/>
    <x v="123"/>
    <n v="1"/>
    <x v="12"/>
    <x v="0"/>
    <d v="2018-11-08T18:23:00"/>
    <d v="2018-11-07T13:52:00"/>
    <x v="2"/>
    <x v="10"/>
    <n v="102660.00000019558"/>
    <n v="1711.0000000032596"/>
    <n v="1711.0000000032596"/>
    <n v="1"/>
    <s v="C532383"/>
    <s v="Closed"/>
    <x v="0"/>
  </r>
  <r>
    <s v="Marianna"/>
    <s v="MARIANNA (14)"/>
    <x v="10"/>
    <x v="3399"/>
    <n v="1"/>
    <x v="12"/>
    <x v="0"/>
    <d v="2018-11-08T18:35:00"/>
    <d v="2018-11-07T14:24:00"/>
    <x v="2"/>
    <x v="10"/>
    <n v="101460.00000005588"/>
    <n v="1691.0000000009313"/>
    <n v="1691.0000000009313"/>
    <n v="1"/>
    <s v="C532445"/>
    <s v="Closed"/>
    <x v="0"/>
  </r>
  <r>
    <s v="Marianna"/>
    <s v="MARIANNA (14)"/>
    <x v="5"/>
    <x v="3963"/>
    <n v="1"/>
    <x v="12"/>
    <x v="0"/>
    <d v="2018-11-08T08:17:00"/>
    <d v="2018-11-07T14:59:00"/>
    <x v="2"/>
    <x v="10"/>
    <n v="62279.99999995809"/>
    <n v="1037.9999999993015"/>
    <n v="1037.9999999993015"/>
    <n v="1"/>
    <s v="C532475"/>
    <s v="Closed"/>
    <x v="0"/>
  </r>
  <r>
    <s v="Marianna"/>
    <s v="MARIANNA (14)"/>
    <x v="5"/>
    <x v="3964"/>
    <n v="2"/>
    <x v="12"/>
    <x v="0"/>
    <d v="2018-11-10T15:15:39"/>
    <d v="2018-11-07T15:08:11"/>
    <x v="2"/>
    <x v="10"/>
    <n v="259648.00000037067"/>
    <n v="4327.4666666728444"/>
    <n v="8654.9333333456889"/>
    <n v="1"/>
    <s v="D529724"/>
    <s v="Closed"/>
    <x v="0"/>
  </r>
  <r>
    <s v="Marianna"/>
    <s v="MARIANNA (14)"/>
    <x v="5"/>
    <x v="3965"/>
    <n v="2"/>
    <x v="12"/>
    <x v="0"/>
    <d v="2018-11-10T15:22:33"/>
    <d v="2018-11-07T15:08:11"/>
    <x v="2"/>
    <x v="10"/>
    <n v="260062.00000033714"/>
    <n v="4334.3666666722856"/>
    <n v="8668.7333333445713"/>
    <n v="1"/>
    <s v="D529728"/>
    <s v="Closed"/>
    <x v="0"/>
  </r>
  <r>
    <s v="Marianna"/>
    <s v="MARIANNA (14)"/>
    <x v="5"/>
    <x v="3966"/>
    <n v="4"/>
    <x v="12"/>
    <x v="0"/>
    <d v="2018-11-10T14:59:48"/>
    <d v="2018-11-07T15:08:11"/>
    <x v="2"/>
    <x v="10"/>
    <n v="258696.99999997392"/>
    <n v="4311.616666666232"/>
    <n v="17246.466666664928"/>
    <n v="1"/>
    <s v="D529704"/>
    <s v="Closed"/>
    <x v="0"/>
  </r>
  <r>
    <s v="Marianna"/>
    <s v="MARIANNA (14)"/>
    <x v="5"/>
    <x v="3967"/>
    <n v="3"/>
    <x v="12"/>
    <x v="0"/>
    <d v="2018-11-10T15:01:04"/>
    <d v="2018-11-07T15:08:11"/>
    <x v="2"/>
    <x v="10"/>
    <n v="258773.00000013784"/>
    <n v="4312.8833333356306"/>
    <n v="12938.650000006892"/>
    <n v="1"/>
    <s v="D529707"/>
    <s v="Closed"/>
    <x v="0"/>
  </r>
  <r>
    <s v="Marianna"/>
    <s v="MARIANNA (14)"/>
    <x v="5"/>
    <x v="3968"/>
    <n v="1"/>
    <x v="12"/>
    <x v="0"/>
    <d v="2018-11-10T09:50:58"/>
    <d v="2018-11-07T15:08:11"/>
    <x v="2"/>
    <x v="10"/>
    <n v="240167.0000003418"/>
    <n v="4002.7833333390299"/>
    <n v="4002.7833333390299"/>
    <n v="1"/>
    <s v="D529722"/>
    <s v="Closed"/>
    <x v="0"/>
  </r>
  <r>
    <s v="Marianna"/>
    <s v="MARIANNA (14)"/>
    <x v="5"/>
    <x v="3969"/>
    <n v="1"/>
    <x v="12"/>
    <x v="0"/>
    <d v="2018-11-10T16:35:26"/>
    <d v="2018-11-07T15:08:11"/>
    <x v="2"/>
    <x v="10"/>
    <n v="264435.00000040513"/>
    <n v="4407.2500000067521"/>
    <n v="4407.2500000067521"/>
    <n v="1"/>
    <s v="D526746"/>
    <s v="Closed"/>
    <x v="0"/>
  </r>
  <r>
    <s v="Marianna"/>
    <s v="MARIANNA (14)"/>
    <x v="5"/>
    <x v="3970"/>
    <n v="2"/>
    <x v="12"/>
    <x v="0"/>
    <d v="2018-11-10T15:20:54"/>
    <d v="2018-11-07T15:08:11"/>
    <x v="2"/>
    <x v="10"/>
    <n v="259963.00000045449"/>
    <n v="4332.7166666742414"/>
    <n v="8665.4333333484828"/>
    <n v="1"/>
    <s v="D529726"/>
    <s v="Closed"/>
    <x v="0"/>
  </r>
  <r>
    <s v="Marianna"/>
    <s v="MARIANNA (14)"/>
    <x v="5"/>
    <x v="3971"/>
    <n v="2"/>
    <x v="12"/>
    <x v="0"/>
    <d v="2018-11-10T15:23:37"/>
    <d v="2018-11-07T15:08:11"/>
    <x v="2"/>
    <x v="10"/>
    <n v="260126.00000021048"/>
    <n v="4335.4333333368413"/>
    <n v="8670.8666666736826"/>
    <n v="1"/>
    <s v="D529729"/>
    <s v="Closed"/>
    <x v="0"/>
  </r>
  <r>
    <s v="Marianna"/>
    <s v="MARIANNA (14)"/>
    <x v="5"/>
    <x v="733"/>
    <n v="1"/>
    <x v="12"/>
    <x v="0"/>
    <d v="2018-11-10T15:08:35"/>
    <d v="2018-11-07T15:08:11"/>
    <x v="2"/>
    <x v="10"/>
    <n v="259223.9999999525"/>
    <n v="4320.3999999992084"/>
    <n v="4320.3999999992084"/>
    <n v="1"/>
    <s v="D526633"/>
    <s v="Closed"/>
    <x v="0"/>
  </r>
  <r>
    <s v="Marianna"/>
    <s v="MARIANNA (14)"/>
    <x v="5"/>
    <x v="211"/>
    <n v="10"/>
    <x v="12"/>
    <x v="0"/>
    <d v="2018-11-10T15:07:22"/>
    <d v="2018-11-07T15:08:11"/>
    <x v="2"/>
    <x v="10"/>
    <n v="259151.00000048988"/>
    <n v="4319.1833333414979"/>
    <n v="43191.833333414979"/>
    <n v="1"/>
    <s v="D526632"/>
    <s v="Closed"/>
    <x v="0"/>
  </r>
  <r>
    <s v="Marianna"/>
    <s v="MARIANNA (14)"/>
    <x v="5"/>
    <x v="3972"/>
    <n v="2"/>
    <x v="12"/>
    <x v="0"/>
    <d v="2018-11-10T15:16:28"/>
    <d v="2018-11-07T15:08:11"/>
    <x v="2"/>
    <x v="10"/>
    <n v="259697.00000050943"/>
    <n v="4328.2833333418239"/>
    <n v="8656.5666666836478"/>
    <n v="1"/>
    <s v="D526691"/>
    <s v="Closed"/>
    <x v="0"/>
  </r>
  <r>
    <s v="Marianna"/>
    <s v="MARIANNA (14)"/>
    <x v="5"/>
    <x v="3973"/>
    <n v="1"/>
    <x v="12"/>
    <x v="0"/>
    <d v="2018-11-10T08:31:12"/>
    <d v="2018-11-07T15:08:11"/>
    <x v="2"/>
    <x v="10"/>
    <n v="235381.0000005411"/>
    <n v="3923.016666675685"/>
    <n v="3923.016666675685"/>
    <n v="1"/>
    <s v="D526634"/>
    <s v="Closed"/>
    <x v="0"/>
  </r>
  <r>
    <s v="Marianna"/>
    <s v="MARIANNA (14)"/>
    <x v="5"/>
    <x v="2065"/>
    <n v="1"/>
    <x v="12"/>
    <x v="0"/>
    <d v="2018-11-10T15:16:57"/>
    <d v="2018-11-07T15:08:11"/>
    <x v="2"/>
    <x v="10"/>
    <n v="259726.00000037346"/>
    <n v="4328.766666672891"/>
    <n v="4328.766666672891"/>
    <n v="1"/>
    <s v="D526690"/>
    <s v="Closed"/>
    <x v="0"/>
  </r>
  <r>
    <s v="Marianna"/>
    <s v="MARIANNA (14)"/>
    <x v="5"/>
    <x v="3535"/>
    <n v="1"/>
    <x v="12"/>
    <x v="0"/>
    <d v="2018-11-10T15:12:21"/>
    <d v="2018-11-07T15:08:11"/>
    <x v="2"/>
    <x v="10"/>
    <n v="259449.99999997672"/>
    <n v="4324.1666666662786"/>
    <n v="4324.1666666662786"/>
    <n v="1"/>
    <s v="D529715_B"/>
    <s v="Closed"/>
    <x v="0"/>
  </r>
  <r>
    <s v="Marianna"/>
    <s v="MARIANNA (14)"/>
    <x v="5"/>
    <x v="3974"/>
    <n v="1"/>
    <x v="12"/>
    <x v="0"/>
    <d v="2018-11-08T11:30:21"/>
    <d v="2018-11-07T15:08:11"/>
    <x v="2"/>
    <x v="10"/>
    <n v="73330.00000056345"/>
    <n v="1222.1666666760575"/>
    <n v="1222.1666666760575"/>
    <n v="1"/>
    <s v="D526623"/>
    <s v="Closed"/>
    <x v="0"/>
  </r>
  <r>
    <s v="Marianna"/>
    <s v="MARIANNA (14)"/>
    <x v="5"/>
    <x v="3975"/>
    <n v="3"/>
    <x v="12"/>
    <x v="0"/>
    <d v="2018-11-07T15:58:34"/>
    <d v="2018-11-07T15:08:11"/>
    <x v="2"/>
    <x v="10"/>
    <n v="3023.0000000679865"/>
    <n v="50.383333334466442"/>
    <n v="151.15000000339933"/>
    <n v="1"/>
    <s v="D529717"/>
    <s v="Closed"/>
    <x v="0"/>
  </r>
  <r>
    <s v="Marianna"/>
    <s v="MARIANNA (14)"/>
    <x v="5"/>
    <x v="3976"/>
    <n v="1"/>
    <x v="12"/>
    <x v="0"/>
    <d v="2018-11-08T15:02:29"/>
    <d v="2018-11-07T15:08:11"/>
    <x v="2"/>
    <x v="10"/>
    <n v="86058.000000519678"/>
    <n v="1434.3000000086613"/>
    <n v="1434.3000000086613"/>
    <n v="1"/>
    <s v="D529711"/>
    <s v="Closed"/>
    <x v="0"/>
  </r>
  <r>
    <s v="Marianna"/>
    <s v="MARIANNA (14)"/>
    <x v="5"/>
    <x v="3977"/>
    <n v="2"/>
    <x v="12"/>
    <x v="0"/>
    <d v="2018-11-10T14:59:08"/>
    <d v="2018-11-07T15:08:11"/>
    <x v="2"/>
    <x v="10"/>
    <n v="258657.00000005309"/>
    <n v="4310.9500000008848"/>
    <n v="8621.9000000017695"/>
    <n v="1"/>
    <s v="D529703"/>
    <s v="Closed"/>
    <x v="0"/>
  </r>
  <r>
    <s v="Marianna"/>
    <s v="MARIANNA (14)"/>
    <x v="5"/>
    <x v="3978"/>
    <n v="2"/>
    <x v="12"/>
    <x v="0"/>
    <d v="2018-11-10T15:11:20"/>
    <d v="2018-11-07T15:08:11"/>
    <x v="2"/>
    <x v="10"/>
    <n v="259389.00000017602"/>
    <n v="4323.1500000029337"/>
    <n v="8646.3000000058673"/>
    <n v="1"/>
    <s v="D529713"/>
    <s v="Closed"/>
    <x v="0"/>
  </r>
  <r>
    <s v="Marianna"/>
    <s v="MARIANNA (14)"/>
    <x v="5"/>
    <x v="3979"/>
    <n v="1"/>
    <x v="12"/>
    <x v="0"/>
    <d v="2018-11-10T15:06:43"/>
    <d v="2018-11-07T15:08:11"/>
    <x v="2"/>
    <x v="10"/>
    <n v="259112.00000017416"/>
    <n v="4318.533333336236"/>
    <n v="4318.533333336236"/>
    <n v="1"/>
    <s v="D529712"/>
    <s v="Closed"/>
    <x v="0"/>
  </r>
  <r>
    <s v="Marianna"/>
    <s v="MARIANNA (14)"/>
    <x v="5"/>
    <x v="3980"/>
    <n v="7"/>
    <x v="12"/>
    <x v="0"/>
    <d v="2018-11-10T16:33:58"/>
    <d v="2018-11-07T15:08:11"/>
    <x v="2"/>
    <x v="10"/>
    <n v="264346.99999995064"/>
    <n v="4405.7833333325107"/>
    <n v="30840.483333327575"/>
    <n v="1"/>
    <s v="D526782"/>
    <s v="Closed"/>
    <x v="0"/>
  </r>
  <r>
    <s v="Marianna"/>
    <s v="MARIANNA (14)"/>
    <x v="5"/>
    <x v="272"/>
    <n v="2"/>
    <x v="12"/>
    <x v="0"/>
    <d v="2018-11-07T16:36:55"/>
    <d v="2018-11-07T15:36:00"/>
    <x v="2"/>
    <x v="10"/>
    <n v="3655.0000000745058"/>
    <n v="60.91666666790843"/>
    <n v="121.83333333581686"/>
    <n v="1"/>
    <s v="D532491"/>
    <s v="Closed"/>
    <x v="0"/>
  </r>
  <r>
    <s v="Marianna"/>
    <s v="CHIPOLA (15)"/>
    <x v="3"/>
    <x v="3981"/>
    <n v="1"/>
    <x v="12"/>
    <x v="0"/>
    <d v="2018-11-10T08:04:00"/>
    <d v="2018-11-07T15:36:54"/>
    <x v="2"/>
    <x v="10"/>
    <n v="232025.99999955855"/>
    <n v="3867.0999999926426"/>
    <n v="3867.0999999926426"/>
    <n v="1"/>
    <s v="C532481"/>
    <s v="Closed"/>
    <x v="0"/>
  </r>
  <r>
    <s v="Marianna"/>
    <s v="CHIPOLA (15)"/>
    <x v="0"/>
    <x v="3982"/>
    <n v="1"/>
    <x v="12"/>
    <x v="0"/>
    <d v="2018-11-08T11:24:00"/>
    <d v="2018-11-07T15:57:00"/>
    <x v="2"/>
    <x v="10"/>
    <n v="70020.00000004191"/>
    <n v="1167.0000000006985"/>
    <n v="1167.0000000006985"/>
    <n v="1"/>
    <s v="C532486"/>
    <s v="Closed"/>
    <x v="0"/>
  </r>
  <r>
    <s v="Marianna"/>
    <s v="MARIANNA (14)"/>
    <x v="10"/>
    <x v="3983"/>
    <n v="1"/>
    <x v="12"/>
    <x v="0"/>
    <d v="2018-11-08T18:33:00"/>
    <d v="2018-11-07T16:23:00"/>
    <x v="2"/>
    <x v="10"/>
    <n v="94200.000000279397"/>
    <n v="1570.0000000046566"/>
    <n v="1570.0000000046566"/>
    <n v="1"/>
    <s v="C532488"/>
    <s v="Closed"/>
    <x v="0"/>
  </r>
  <r>
    <s v="Marianna"/>
    <s v="MARIANNA (14)"/>
    <x v="16"/>
    <x v="3677"/>
    <n v="1"/>
    <x v="12"/>
    <x v="0"/>
    <d v="2018-11-13T18:11:41"/>
    <d v="2018-11-07T16:44:00"/>
    <x v="2"/>
    <x v="10"/>
    <n v="523660.99999956787"/>
    <n v="8727.6833333261311"/>
    <n v="8727.6833333261311"/>
    <n v="1"/>
    <s v="D532824"/>
    <s v="Closed"/>
    <x v="0"/>
  </r>
  <r>
    <s v="Marianna"/>
    <s v="MARIANNA (14)"/>
    <x v="5"/>
    <x v="618"/>
    <n v="1"/>
    <x v="12"/>
    <x v="0"/>
    <d v="2018-11-08T00:52:00"/>
    <d v="2018-11-07T21:21:00"/>
    <x v="2"/>
    <x v="10"/>
    <n v="12660.000000405125"/>
    <n v="211.00000000675209"/>
    <n v="211.00000000675209"/>
    <n v="1"/>
    <s v="C532507"/>
    <s v="Closed"/>
    <x v="0"/>
  </r>
  <r>
    <s v="Marianna"/>
    <s v="CHIPOLA (15)"/>
    <x v="4"/>
    <x v="3984"/>
    <n v="11"/>
    <x v="2"/>
    <x v="0"/>
    <d v="2018-07-14T11:45:28"/>
    <d v="2018-07-14T10:11:00"/>
    <x v="2"/>
    <x v="6"/>
    <n v="5667.9999997839332"/>
    <n v="94.466666663065553"/>
    <n v="1039.1333332937211"/>
    <n v="1"/>
    <s v="D522778"/>
    <s v="Closed"/>
    <x v="0"/>
  </r>
  <r>
    <s v="Marianna"/>
    <s v="CHIPOLA (15)"/>
    <x v="4"/>
    <x v="3985"/>
    <n v="1"/>
    <x v="12"/>
    <x v="1"/>
    <d v="2018-11-08T18:35:00"/>
    <d v="2018-11-07T22:05:00"/>
    <x v="2"/>
    <x v="10"/>
    <n v="73799.999999790452"/>
    <n v="1229.9999999965075"/>
    <n v="1229.9999999965075"/>
    <n v="1"/>
    <s v="C532512"/>
    <s v="Closed"/>
    <x v="0"/>
  </r>
  <r>
    <s v="Marianna"/>
    <s v="BLOUNTSTOWN (18)"/>
    <x v="17"/>
    <x v="41"/>
    <n v="233"/>
    <x v="12"/>
    <x v="0"/>
    <d v="2018-11-08T08:15:00"/>
    <d v="2018-11-07T22:30:00"/>
    <x v="2"/>
    <x v="10"/>
    <n v="35100"/>
    <n v="585"/>
    <n v="136305"/>
    <n v="1"/>
    <s v="D532544"/>
    <s v="Closed"/>
    <x v="0"/>
  </r>
  <r>
    <s v="Marianna"/>
    <s v="MARIANNA (14)"/>
    <x v="10"/>
    <x v="881"/>
    <n v="14"/>
    <x v="12"/>
    <x v="0"/>
    <d v="2018-11-10T15:05:54"/>
    <d v="2018-11-08T00:38:00"/>
    <x v="2"/>
    <x v="10"/>
    <n v="224873.99999988265"/>
    <n v="3747.8999999980442"/>
    <n v="52470.599999972619"/>
    <n v="1"/>
    <s v="D532794"/>
    <s v="Closed"/>
    <x v="0"/>
  </r>
  <r>
    <s v="Marianna"/>
    <s v="MARIANNA (14)"/>
    <x v="15"/>
    <x v="3070"/>
    <n v="3"/>
    <x v="12"/>
    <x v="0"/>
    <d v="2018-11-08T08:16:00"/>
    <d v="2018-11-08T07:08:00"/>
    <x v="2"/>
    <x v="10"/>
    <n v="4080.0000000977889"/>
    <n v="68.000000001629815"/>
    <n v="204.00000000488944"/>
    <n v="1"/>
    <s v="D532551"/>
    <s v="Closed"/>
    <x v="0"/>
  </r>
  <r>
    <s v="Marianna"/>
    <s v="MARIANNA (14)"/>
    <x v="5"/>
    <x v="3986"/>
    <n v="1"/>
    <x v="12"/>
    <x v="0"/>
    <d v="2018-11-08T14:58:00"/>
    <d v="2018-11-08T07:39:00"/>
    <x v="2"/>
    <x v="10"/>
    <n v="26340.000000363216"/>
    <n v="439.0000000060536"/>
    <n v="439.0000000060536"/>
    <n v="1"/>
    <s v="C532541"/>
    <s v="Closed"/>
    <x v="0"/>
  </r>
  <r>
    <s v="Fernandina Beach"/>
    <s v="AIP (24)"/>
    <x v="20"/>
    <x v="2586"/>
    <n v="3"/>
    <x v="1"/>
    <x v="0"/>
    <d v="2018-11-08T09:15:44"/>
    <d v="2018-11-08T08:04:00"/>
    <x v="2"/>
    <x v="10"/>
    <n v="4304.0000002831221"/>
    <n v="71.733333338052034"/>
    <n v="215.2000000141561"/>
    <n v="1"/>
    <s v="D532555"/>
    <s v="Closed"/>
    <x v="0"/>
  </r>
  <r>
    <s v="Marianna"/>
    <s v="BLOUNTSTOWN (18)"/>
    <x v="17"/>
    <x v="110"/>
    <n v="13"/>
    <x v="12"/>
    <x v="0"/>
    <d v="2018-11-08T09:00:07"/>
    <d v="2018-11-08T08:15:00"/>
    <x v="2"/>
    <x v="10"/>
    <n v="2706.9999997504056"/>
    <n v="45.116666662506759"/>
    <n v="586.51666661258787"/>
    <n v="1"/>
    <s v="D532547"/>
    <s v="Closed"/>
    <x v="0"/>
  </r>
  <r>
    <s v="Marianna"/>
    <s v="BLOUNTSTOWN (18)"/>
    <x v="17"/>
    <x v="3188"/>
    <n v="1"/>
    <x v="12"/>
    <x v="0"/>
    <d v="2018-11-11T08:53:07"/>
    <d v="2018-11-08T09:00:07"/>
    <x v="2"/>
    <x v="10"/>
    <n v="258780.00000051688"/>
    <n v="4313.0000000086147"/>
    <n v="4313.0000000086147"/>
    <n v="1"/>
    <s v="D532546"/>
    <s v="Closed"/>
    <x v="0"/>
  </r>
  <r>
    <s v="Marianna"/>
    <s v="BLOUNTSTOWN (18)"/>
    <x v="17"/>
    <x v="3987"/>
    <n v="1"/>
    <x v="12"/>
    <x v="0"/>
    <d v="2018-11-08T13:20:53"/>
    <d v="2018-11-08T09:17:00"/>
    <x v="2"/>
    <x v="10"/>
    <n v="14632.999999565072"/>
    <n v="243.88333332608454"/>
    <n v="243.88333332608454"/>
    <n v="1"/>
    <s v="C532552"/>
    <s v="Closed"/>
    <x v="0"/>
  </r>
  <r>
    <s v="Marianna"/>
    <s v="CAVERNS ROAD (11)"/>
    <x v="9"/>
    <x v="3574"/>
    <n v="1"/>
    <x v="12"/>
    <x v="0"/>
    <d v="2018-11-09T09:28:49"/>
    <d v="2018-11-08T09:41:37"/>
    <x v="2"/>
    <x v="10"/>
    <n v="85632.000000262633"/>
    <n v="1427.2000000043772"/>
    <n v="1427.2000000043772"/>
    <n v="1"/>
    <s v="D530414_B"/>
    <s v="Closed"/>
    <x v="0"/>
  </r>
  <r>
    <s v="Marianna"/>
    <s v="BLOUNTSTOWN (18)"/>
    <x v="17"/>
    <x v="3988"/>
    <n v="1"/>
    <x v="12"/>
    <x v="0"/>
    <d v="2018-11-08T13:19:43"/>
    <d v="2018-11-08T09:44:00"/>
    <x v="2"/>
    <x v="10"/>
    <n v="12942.999999923632"/>
    <n v="215.71666666539386"/>
    <n v="215.71666666539386"/>
    <n v="1"/>
    <s v="C532558"/>
    <s v="Closed"/>
    <x v="0"/>
  </r>
  <r>
    <s v="Marianna"/>
    <s v="MARIANNA (14)"/>
    <x v="5"/>
    <x v="1086"/>
    <n v="5"/>
    <x v="12"/>
    <x v="0"/>
    <d v="2018-11-08T11:29:00"/>
    <d v="2018-11-08T10:14:00"/>
    <x v="2"/>
    <x v="10"/>
    <n v="4500.0000002095476"/>
    <n v="75.00000000349246"/>
    <n v="375.0000000174623"/>
    <n v="1"/>
    <s v="D532673"/>
    <s v="Closed"/>
    <x v="0"/>
  </r>
  <r>
    <s v="Marianna"/>
    <s v="CHIPOLA (15)"/>
    <x v="0"/>
    <x v="3989"/>
    <n v="1"/>
    <x v="12"/>
    <x v="0"/>
    <d v="2018-11-08T14:37:00"/>
    <d v="2018-11-08T10:22:00"/>
    <x v="2"/>
    <x v="10"/>
    <n v="15300.000000209548"/>
    <n v="255.00000000349246"/>
    <n v="255.00000000349246"/>
    <n v="1"/>
    <s v="C532560"/>
    <s v="Closed"/>
    <x v="0"/>
  </r>
  <r>
    <s v="Marianna"/>
    <s v="CHIPOLA (15)"/>
    <x v="1"/>
    <x v="3990"/>
    <n v="1"/>
    <x v="12"/>
    <x v="0"/>
    <d v="2018-11-08T14:38:00"/>
    <d v="2018-11-08T10:35:00"/>
    <x v="2"/>
    <x v="10"/>
    <n v="14580.000000377186"/>
    <n v="243.00000000628643"/>
    <n v="243.00000000628643"/>
    <n v="1"/>
    <s v="C532562"/>
    <s v="Closed"/>
    <x v="0"/>
  </r>
  <r>
    <s v="Marianna"/>
    <s v="ALTHA (12)"/>
    <x v="7"/>
    <x v="3991"/>
    <n v="1"/>
    <x v="12"/>
    <x v="0"/>
    <d v="2018-11-08T15:04:00"/>
    <d v="2018-11-08T10:54:00"/>
    <x v="2"/>
    <x v="10"/>
    <n v="14999.999999860302"/>
    <n v="249.99999999767169"/>
    <n v="249.99999999767169"/>
    <n v="1"/>
    <s v="C532565"/>
    <s v="Closed"/>
    <x v="0"/>
  </r>
  <r>
    <s v="Marianna"/>
    <s v="ALTHA (12)"/>
    <x v="7"/>
    <x v="3992"/>
    <n v="1"/>
    <x v="12"/>
    <x v="0"/>
    <d v="2018-11-08T13:26:00"/>
    <d v="2018-11-08T10:58:00"/>
    <x v="2"/>
    <x v="10"/>
    <n v="8880.0000000279397"/>
    <n v="148.00000000046566"/>
    <n v="148.00000000046566"/>
    <n v="1"/>
    <s v="C532566"/>
    <s v="Closed"/>
    <x v="0"/>
  </r>
  <r>
    <s v="Marianna"/>
    <s v="CAVERNS ROAD (11)"/>
    <x v="9"/>
    <x v="3993"/>
    <n v="1"/>
    <x v="12"/>
    <x v="0"/>
    <d v="2018-11-09T09:27:00"/>
    <d v="2018-11-08T11:19:00"/>
    <x v="2"/>
    <x v="10"/>
    <n v="79680.000000097789"/>
    <n v="1328.0000000016298"/>
    <n v="1328.0000000016298"/>
    <n v="1"/>
    <s v="C532569"/>
    <s v="Closed"/>
    <x v="0"/>
  </r>
  <r>
    <s v="Marianna"/>
    <s v="MARIANNA (14)"/>
    <x v="5"/>
    <x v="1266"/>
    <n v="39"/>
    <x v="12"/>
    <x v="0"/>
    <d v="2018-11-10T04:40:22"/>
    <d v="2018-11-08T11:24:00"/>
    <x v="2"/>
    <x v="10"/>
    <n v="148582.0000003092"/>
    <n v="2476.36666667182"/>
    <n v="96578.300000200979"/>
    <n v="1"/>
    <s v="D532699"/>
    <s v="Closed"/>
    <x v="0"/>
  </r>
  <r>
    <s v="Marianna"/>
    <s v="MARIANNA (14)"/>
    <x v="10"/>
    <x v="3994"/>
    <n v="1"/>
    <x v="12"/>
    <x v="0"/>
    <d v="2018-11-10T09:55:00"/>
    <d v="2018-11-08T11:28:00"/>
    <x v="2"/>
    <x v="10"/>
    <n v="167220.00000004191"/>
    <n v="2787.0000000006985"/>
    <n v="2787.0000000006985"/>
    <n v="1"/>
    <s v="C532571"/>
    <s v="Closed"/>
    <x v="0"/>
  </r>
  <r>
    <s v="Marianna"/>
    <s v="MARIANNA (14)"/>
    <x v="5"/>
    <x v="3995"/>
    <n v="1"/>
    <x v="12"/>
    <x v="0"/>
    <d v="2018-11-10T08:28:00"/>
    <d v="2018-11-08T12:10:00"/>
    <x v="2"/>
    <x v="10"/>
    <n v="159479.99999995809"/>
    <n v="2657.9999999993015"/>
    <n v="2657.9999999993015"/>
    <n v="1"/>
    <s v="C532575"/>
    <s v="Closed"/>
    <x v="0"/>
  </r>
  <r>
    <s v="Marianna"/>
    <s v="MARIANNA (14)"/>
    <x v="15"/>
    <x v="3996"/>
    <n v="1"/>
    <x v="12"/>
    <x v="0"/>
    <d v="2018-11-10T10:00:00"/>
    <d v="2018-11-08T13:03:00"/>
    <x v="2"/>
    <x v="10"/>
    <n v="161820.00000004191"/>
    <n v="2697.0000000006985"/>
    <n v="2697.0000000006985"/>
    <n v="1"/>
    <s v="C532215"/>
    <s v="Closed"/>
    <x v="0"/>
  </r>
  <r>
    <s v="Marianna"/>
    <s v="MARIANNA (14)"/>
    <x v="16"/>
    <x v="3997"/>
    <n v="1"/>
    <x v="12"/>
    <x v="0"/>
    <d v="2018-11-09T11:42:00"/>
    <d v="2018-11-08T13:56:14"/>
    <x v="2"/>
    <x v="10"/>
    <n v="78346.000000066124"/>
    <n v="1305.7666666677687"/>
    <n v="1305.7666666677687"/>
    <n v="1"/>
    <s v="C532581"/>
    <s v="Closed"/>
    <x v="0"/>
  </r>
  <r>
    <s v="Marianna"/>
    <s v="BLOUNTSTOWN (18)"/>
    <x v="17"/>
    <x v="3998"/>
    <n v="1"/>
    <x v="12"/>
    <x v="0"/>
    <d v="2018-11-08T17:41:00"/>
    <d v="2018-11-08T13:59:00"/>
    <x v="2"/>
    <x v="10"/>
    <n v="13320.00000004191"/>
    <n v="222.00000000069849"/>
    <n v="222.00000000069849"/>
    <n v="1"/>
    <s v="C532582"/>
    <s v="Closed"/>
    <x v="0"/>
  </r>
  <r>
    <s v="Marianna"/>
    <s v="MARIANNA (14)"/>
    <x v="16"/>
    <x v="3999"/>
    <n v="1"/>
    <x v="12"/>
    <x v="0"/>
    <d v="2018-11-10T08:05:00"/>
    <d v="2018-11-08T14:21:51"/>
    <x v="2"/>
    <x v="10"/>
    <n v="150189.00000003632"/>
    <n v="2503.1500000006054"/>
    <n v="2503.1500000006054"/>
    <n v="1"/>
    <s v="C532585"/>
    <s v="Closed"/>
    <x v="0"/>
  </r>
  <r>
    <s v="Marianna"/>
    <s v="MARIANNA (14)"/>
    <x v="5"/>
    <x v="4000"/>
    <n v="1"/>
    <x v="12"/>
    <x v="0"/>
    <d v="2018-11-08T16:32:00"/>
    <d v="2018-11-08T14:52:00"/>
    <x v="2"/>
    <x v="10"/>
    <n v="6000.0000000698492"/>
    <n v="100.00000000116415"/>
    <n v="100.00000000116415"/>
    <n v="1"/>
    <s v="C532590"/>
    <s v="Closed"/>
    <x v="0"/>
  </r>
  <r>
    <s v="Marianna"/>
    <s v="CHIPOLA (15)"/>
    <x v="1"/>
    <x v="4001"/>
    <n v="1"/>
    <x v="12"/>
    <x v="0"/>
    <d v="2018-11-09T10:45:00"/>
    <d v="2018-11-08T15:19:42"/>
    <x v="2"/>
    <x v="10"/>
    <n v="69918.000000086613"/>
    <n v="1165.3000000014435"/>
    <n v="1165.3000000014435"/>
    <n v="1"/>
    <s v="C532593"/>
    <s v="Closed"/>
    <x v="0"/>
  </r>
  <r>
    <s v="Marianna"/>
    <s v="CHIPOLA (15)"/>
    <x v="0"/>
    <x v="2079"/>
    <n v="6"/>
    <x v="12"/>
    <x v="0"/>
    <d v="2018-11-08T23:15:08"/>
    <d v="2018-11-08T15:57:00"/>
    <x v="2"/>
    <x v="10"/>
    <n v="26288.000000151806"/>
    <n v="438.13333333586343"/>
    <n v="2628.8000000151806"/>
    <n v="1"/>
    <s v="D532609"/>
    <s v="Closed"/>
    <x v="0"/>
  </r>
  <r>
    <s v="Marianna"/>
    <s v="BLOUNTSTOWN (18)"/>
    <x v="17"/>
    <x v="1149"/>
    <n v="24"/>
    <x v="12"/>
    <x v="0"/>
    <d v="2018-11-09T11:36:19"/>
    <d v="2018-11-09T09:39:00"/>
    <x v="2"/>
    <x v="10"/>
    <n v="7038.9999996637926"/>
    <n v="117.31666666106321"/>
    <n v="2815.599999865517"/>
    <n v="1"/>
    <s v="D532635"/>
    <s v="Closed"/>
    <x v="0"/>
  </r>
  <r>
    <s v="Marianna"/>
    <s v="MARIANNA (14)"/>
    <x v="5"/>
    <x v="4002"/>
    <n v="1"/>
    <x v="12"/>
    <x v="0"/>
    <d v="2018-11-09T14:50:19"/>
    <d v="2018-11-09T09:51:00"/>
    <x v="2"/>
    <x v="10"/>
    <n v="17959.000000054948"/>
    <n v="299.31666666758247"/>
    <n v="299.31666666758247"/>
    <n v="1"/>
    <s v="C532619"/>
    <s v="Closed"/>
    <x v="0"/>
  </r>
  <r>
    <s v="Marianna"/>
    <s v="CHIPOLA (15)"/>
    <x v="4"/>
    <x v="3597"/>
    <n v="1"/>
    <x v="12"/>
    <x v="0"/>
    <d v="2018-11-13T16:44:33"/>
    <d v="2018-11-09T10:08:00"/>
    <x v="2"/>
    <x v="10"/>
    <n v="369392.99999966752"/>
    <n v="6156.5499999944586"/>
    <n v="6156.5499999944586"/>
    <n v="1"/>
    <s v="D532621"/>
    <s v="Closed"/>
    <x v="0"/>
  </r>
  <r>
    <s v="Marianna"/>
    <s v="CHIPOLA (15)"/>
    <x v="1"/>
    <x v="4003"/>
    <n v="1"/>
    <x v="12"/>
    <x v="0"/>
    <d v="2018-11-11T14:30:40"/>
    <d v="2018-11-09T11:16:00"/>
    <x v="2"/>
    <x v="10"/>
    <n v="184479.99999951571"/>
    <n v="3074.6666666585952"/>
    <n v="3074.6666666585952"/>
    <n v="1"/>
    <s v="D532641"/>
    <s v="Closed"/>
    <x v="0"/>
  </r>
  <r>
    <s v="Marianna"/>
    <s v="CHIPOLA (15)"/>
    <x v="1"/>
    <x v="4004"/>
    <n v="2"/>
    <x v="12"/>
    <x v="0"/>
    <d v="2018-11-11T12:18:48"/>
    <d v="2018-11-09T11:37:00"/>
    <x v="2"/>
    <x v="10"/>
    <n v="175308.00000037998"/>
    <n v="2921.800000006333"/>
    <n v="5843.600000012666"/>
    <n v="1"/>
    <s v="D532647"/>
    <s v="Closed"/>
    <x v="0"/>
  </r>
  <r>
    <s v="Marianna"/>
    <s v="CHIPOLA (15)"/>
    <x v="4"/>
    <x v="4005"/>
    <n v="1"/>
    <x v="12"/>
    <x v="0"/>
    <d v="2018-11-11T18:44:00"/>
    <d v="2018-11-09T12:19:00"/>
    <x v="2"/>
    <x v="10"/>
    <n v="195899.9999998603"/>
    <n v="3264.9999999976717"/>
    <n v="3264.9999999976717"/>
    <n v="1"/>
    <s v="C532651"/>
    <s v="Closed"/>
    <x v="0"/>
  </r>
  <r>
    <s v="Marianna"/>
    <s v="CAVERNS ROAD (11)"/>
    <x v="9"/>
    <x v="38"/>
    <n v="14"/>
    <x v="12"/>
    <x v="0"/>
    <d v="2018-11-09T15:35:12"/>
    <d v="2018-11-09T12:25:00"/>
    <x v="2"/>
    <x v="10"/>
    <n v="11412.000000360422"/>
    <n v="190.20000000600703"/>
    <n v="2662.8000000840984"/>
    <n v="1"/>
    <s v="D532674"/>
    <s v="Closed"/>
    <x v="0"/>
  </r>
  <r>
    <s v="Marianna"/>
    <s v="CHIPOLA (15)"/>
    <x v="1"/>
    <x v="4006"/>
    <n v="3"/>
    <x v="12"/>
    <x v="0"/>
    <d v="2018-11-13T08:47:28"/>
    <d v="2018-11-09T13:39:00"/>
    <x v="2"/>
    <x v="10"/>
    <n v="328108.0000003567"/>
    <n v="5468.4666666726116"/>
    <n v="16405.400000017835"/>
    <n v="1"/>
    <s v="D532662"/>
    <s v="Closed"/>
    <x v="0"/>
  </r>
  <r>
    <s v="Marianna"/>
    <s v="MARIANNA (14)"/>
    <x v="10"/>
    <x v="4007"/>
    <n v="1"/>
    <x v="12"/>
    <x v="0"/>
    <d v="2018-11-09T15:40:00"/>
    <d v="2018-11-09T13:56:00"/>
    <x v="2"/>
    <x v="10"/>
    <n v="6240.0000002235174"/>
    <n v="104.00000000372529"/>
    <n v="104.00000000372529"/>
    <n v="1"/>
    <s v="C532668"/>
    <s v="Closed"/>
    <x v="0"/>
  </r>
  <r>
    <s v="Marianna"/>
    <s v="CHIPOLA (15)"/>
    <x v="4"/>
    <x v="3174"/>
    <n v="3"/>
    <x v="12"/>
    <x v="0"/>
    <d v="2018-11-09T16:51:22"/>
    <d v="2018-11-09T14:11:00"/>
    <x v="2"/>
    <x v="10"/>
    <n v="9621.999999973923"/>
    <n v="160.36666666623205"/>
    <n v="481.09999999869615"/>
    <n v="1"/>
    <s v="D532691"/>
    <s v="Closed"/>
    <x v="0"/>
  </r>
  <r>
    <s v="Marianna"/>
    <s v="MARIANNA (14)"/>
    <x v="10"/>
    <x v="4008"/>
    <n v="1"/>
    <x v="12"/>
    <x v="0"/>
    <d v="2018-11-09T17:56:52"/>
    <d v="2018-11-09T17:01:00"/>
    <x v="2"/>
    <x v="10"/>
    <n v="3352.0000002812594"/>
    <n v="55.866666671354324"/>
    <n v="55.866666671354324"/>
    <n v="1"/>
    <s v="C532693"/>
    <s v="Closed"/>
    <x v="0"/>
  </r>
  <r>
    <s v="Marianna"/>
    <s v="MARIANNA (14)"/>
    <x v="15"/>
    <x v="4009"/>
    <n v="3"/>
    <x v="12"/>
    <x v="0"/>
    <d v="2018-11-10T07:42:00"/>
    <d v="2018-11-10T00:58:00"/>
    <x v="2"/>
    <x v="10"/>
    <n v="24239.999999804422"/>
    <n v="403.99999999674037"/>
    <n v="1211.9999999902211"/>
    <n v="1"/>
    <s v="D532796"/>
    <s v="Closed"/>
    <x v="0"/>
  </r>
  <r>
    <s v="Marianna"/>
    <s v="MARIANNA (14)"/>
    <x v="5"/>
    <x v="3335"/>
    <n v="2"/>
    <x v="12"/>
    <x v="0"/>
    <d v="2018-11-10T11:08:09"/>
    <d v="2018-11-10T04:40:22"/>
    <x v="2"/>
    <x v="10"/>
    <n v="23266.9999999227"/>
    <n v="387.783333332045"/>
    <n v="775.56666666409001"/>
    <n v="1"/>
    <s v="D528537_B"/>
    <s v="Closed"/>
    <x v="0"/>
  </r>
  <r>
    <s v="Marianna"/>
    <s v="MARIANNA (14)"/>
    <x v="5"/>
    <x v="3336"/>
    <n v="4"/>
    <x v="12"/>
    <x v="0"/>
    <d v="2018-11-10T11:17:00"/>
    <d v="2018-11-10T04:40:22"/>
    <x v="2"/>
    <x v="10"/>
    <n v="23797.999999579042"/>
    <n v="396.63333332631737"/>
    <n v="1586.5333333052695"/>
    <n v="1"/>
    <s v="D528538_B"/>
    <s v="Closed"/>
    <x v="0"/>
  </r>
  <r>
    <s v="Marianna"/>
    <s v="MARIANNA (14)"/>
    <x v="5"/>
    <x v="3260"/>
    <n v="1"/>
    <x v="12"/>
    <x v="0"/>
    <d v="2018-11-13T17:43:51"/>
    <d v="2018-11-10T09:48:00"/>
    <x v="2"/>
    <x v="10"/>
    <n v="287750.99999983795"/>
    <n v="4795.8499999972992"/>
    <n v="4795.8499999972992"/>
    <n v="1"/>
    <s v="D532713"/>
    <s v="Closed"/>
    <x v="0"/>
  </r>
  <r>
    <s v="Marianna"/>
    <s v="CAVERNS ROAD (11)"/>
    <x v="9"/>
    <x v="4010"/>
    <n v="1"/>
    <x v="12"/>
    <x v="0"/>
    <d v="2018-11-11T10:18:00"/>
    <d v="2018-11-10T11:02:00"/>
    <x v="2"/>
    <x v="10"/>
    <n v="83760.000000195578"/>
    <n v="1396.0000000032596"/>
    <n v="1396.0000000032596"/>
    <n v="1"/>
    <s v="C532775"/>
    <s v="Closed"/>
    <x v="0"/>
  </r>
  <r>
    <s v="Marianna"/>
    <s v="MARIANNA (14)"/>
    <x v="16"/>
    <x v="4011"/>
    <n v="1"/>
    <x v="12"/>
    <x v="0"/>
    <d v="2018-11-10T16:00:00"/>
    <d v="2018-11-10T11:28:00"/>
    <x v="2"/>
    <x v="10"/>
    <n v="16319.999999762513"/>
    <n v="271.99999999604188"/>
    <n v="271.99999999604188"/>
    <n v="1"/>
    <s v="C532778"/>
    <s v="Closed"/>
    <x v="0"/>
  </r>
  <r>
    <s v="Marianna"/>
    <s v="MARIANNA (14)"/>
    <x v="16"/>
    <x v="4012"/>
    <n v="1"/>
    <x v="12"/>
    <x v="0"/>
    <d v="2018-11-11T16:49:00"/>
    <d v="2018-11-10T11:35:00"/>
    <x v="2"/>
    <x v="10"/>
    <n v="105239.99999980442"/>
    <n v="1753.9999999967404"/>
    <n v="1753.9999999967404"/>
    <n v="1"/>
    <s v="C532779"/>
    <s v="Closed"/>
    <x v="0"/>
  </r>
  <r>
    <s v="Marianna"/>
    <s v="ALTHA (12)"/>
    <x v="7"/>
    <x v="4013"/>
    <n v="4"/>
    <x v="12"/>
    <x v="0"/>
    <d v="2018-11-10T15:18:14"/>
    <d v="2018-11-10T12:41:27"/>
    <x v="2"/>
    <x v="10"/>
    <n v="9407.0000000065193"/>
    <n v="156.78333333344199"/>
    <n v="627.13333333376795"/>
    <n v="1"/>
    <s v="D532781"/>
    <s v="Closed"/>
    <x v="0"/>
  </r>
  <r>
    <s v="Marianna"/>
    <s v="MARIANNA (14)"/>
    <x v="5"/>
    <x v="2244"/>
    <n v="3"/>
    <x v="12"/>
    <x v="0"/>
    <d v="2018-11-10T15:42:23"/>
    <d v="2018-11-10T12:47:00"/>
    <x v="2"/>
    <x v="10"/>
    <n v="10522.999999998137"/>
    <n v="175.38333333330229"/>
    <n v="526.14999999990687"/>
    <n v="1"/>
    <s v="D526806"/>
    <s v="Closed"/>
    <x v="0"/>
  </r>
  <r>
    <s v="Marianna"/>
    <s v="MARIANNA (14)"/>
    <x v="5"/>
    <x v="4014"/>
    <n v="1"/>
    <x v="12"/>
    <x v="0"/>
    <d v="2018-11-10T13:25:00"/>
    <d v="2018-11-10T12:47:00"/>
    <x v="2"/>
    <x v="10"/>
    <n v="2280.000000516884"/>
    <n v="38.000000008614734"/>
    <n v="38.000000008614734"/>
    <n v="1"/>
    <s v="C532782"/>
    <s v="Closed"/>
    <x v="0"/>
  </r>
  <r>
    <s v="Marianna"/>
    <s v="MARIANNA (14)"/>
    <x v="10"/>
    <x v="4015"/>
    <n v="1"/>
    <x v="12"/>
    <x v="0"/>
    <d v="2018-11-10T15:24:00"/>
    <d v="2018-11-10T14:54:00"/>
    <x v="2"/>
    <x v="10"/>
    <n v="1800.0000002095476"/>
    <n v="30.00000000349246"/>
    <n v="30.00000000349246"/>
    <n v="1"/>
    <s v="C532791"/>
    <s v="Closed"/>
    <x v="0"/>
  </r>
  <r>
    <s v="Marianna"/>
    <s v="MARIANNA (14)"/>
    <x v="5"/>
    <x v="307"/>
    <n v="7"/>
    <x v="12"/>
    <x v="0"/>
    <d v="2018-11-10T17:02:00"/>
    <d v="2018-11-10T16:23:00"/>
    <x v="2"/>
    <x v="10"/>
    <n v="2340.000000083819"/>
    <n v="39.000000001396984"/>
    <n v="273.00000000977889"/>
    <n v="1"/>
    <s v="D532799"/>
    <s v="Closed"/>
    <x v="0"/>
  </r>
  <r>
    <s v="Marianna"/>
    <s v="BLOUNTSTOWN (18)"/>
    <x v="17"/>
    <x v="1335"/>
    <n v="56"/>
    <x v="12"/>
    <x v="0"/>
    <d v="2018-11-11T00:02:09"/>
    <d v="2018-11-10T21:56:00"/>
    <x v="2"/>
    <x v="10"/>
    <n v="7568.9999997150153"/>
    <n v="126.14999999525025"/>
    <n v="7064.3999997340143"/>
    <n v="1"/>
    <s v="D532807"/>
    <s v="Closed"/>
    <x v="0"/>
  </r>
  <r>
    <s v="Marianna"/>
    <s v="CAVERNS ROAD (11)"/>
    <x v="9"/>
    <x v="1027"/>
    <n v="95"/>
    <x v="12"/>
    <x v="0"/>
    <d v="2018-11-11T10:12:45"/>
    <d v="2018-11-11T07:54:00"/>
    <x v="2"/>
    <x v="10"/>
    <n v="8324.9999997904524"/>
    <n v="138.74999999650754"/>
    <n v="13181.249999668216"/>
    <n v="1"/>
    <s v="D532828"/>
    <s v="Closed"/>
    <x v="0"/>
  </r>
  <r>
    <s v="Marianna"/>
    <s v="ALTHA (12)"/>
    <x v="6"/>
    <x v="3494"/>
    <n v="2"/>
    <x v="12"/>
    <x v="0"/>
    <d v="2018-11-11T12:48:16"/>
    <d v="2018-11-11T09:10:00"/>
    <x v="2"/>
    <x v="10"/>
    <n v="13095.999999856576"/>
    <n v="218.26666666427627"/>
    <n v="436.53333332855254"/>
    <n v="1"/>
    <s v="D532832"/>
    <s v="Closed"/>
    <x v="0"/>
  </r>
  <r>
    <s v="Marianna"/>
    <s v="MARIANNA (14)"/>
    <x v="10"/>
    <x v="4016"/>
    <n v="1"/>
    <x v="12"/>
    <x v="0"/>
    <d v="2018-11-11T16:43:00"/>
    <d v="2018-11-11T09:24:00"/>
    <x v="2"/>
    <x v="10"/>
    <n v="26339.999999734573"/>
    <n v="438.99999999557622"/>
    <n v="438.99999999557622"/>
    <n v="1"/>
    <s v="C532823"/>
    <s v="Closed"/>
    <x v="0"/>
  </r>
  <r>
    <s v="Marianna"/>
    <s v="CHIPOLA (15)"/>
    <x v="3"/>
    <x v="4017"/>
    <n v="2"/>
    <x v="12"/>
    <x v="0"/>
    <d v="2018-11-11T12:14:39"/>
    <d v="2018-11-11T09:36:00"/>
    <x v="2"/>
    <x v="10"/>
    <n v="9518.9999997848645"/>
    <n v="158.64999999641441"/>
    <n v="317.29999999282882"/>
    <n v="1"/>
    <s v="D532827"/>
    <s v="Closed"/>
    <x v="0"/>
  </r>
  <r>
    <s v="Marianna"/>
    <s v="MARIANNA (14)"/>
    <x v="5"/>
    <x v="84"/>
    <n v="380"/>
    <x v="12"/>
    <x v="0"/>
    <d v="2018-11-11T14:47:00"/>
    <d v="2018-11-11T12:51:00"/>
    <x v="2"/>
    <x v="10"/>
    <n v="6960.0000000558794"/>
    <n v="116.00000000093132"/>
    <n v="44080.000000353903"/>
    <n v="1"/>
    <s v="D532847"/>
    <s v="Closed"/>
    <x v="0"/>
  </r>
  <r>
    <s v="Marianna"/>
    <s v="CHIPOLA (15)"/>
    <x v="3"/>
    <x v="308"/>
    <n v="13"/>
    <x v="12"/>
    <x v="0"/>
    <d v="2018-11-12T08:23:31"/>
    <d v="2018-11-12T07:43:00"/>
    <x v="2"/>
    <x v="10"/>
    <n v="2430.9999999823049"/>
    <n v="40.516666666371748"/>
    <n v="526.71666666283272"/>
    <n v="1"/>
    <s v="D532886"/>
    <s v="Closed"/>
    <x v="0"/>
  </r>
  <r>
    <s v="Marianna"/>
    <s v="CAVERNS ROAD (11)"/>
    <x v="9"/>
    <x v="4018"/>
    <n v="3"/>
    <x v="12"/>
    <x v="0"/>
    <d v="2018-11-12T15:32:00"/>
    <d v="2018-11-12T08:31:00"/>
    <x v="2"/>
    <x v="10"/>
    <n v="25259.99999998603"/>
    <n v="420.99999999976717"/>
    <n v="1262.9999999993015"/>
    <n v="1"/>
    <s v="D532919"/>
    <s v="Closed"/>
    <x v="0"/>
  </r>
  <r>
    <s v="Marianna"/>
    <s v="MARIANNA (14)"/>
    <x v="16"/>
    <x v="1881"/>
    <n v="10"/>
    <x v="12"/>
    <x v="0"/>
    <d v="2018-11-12T11:15:24"/>
    <d v="2018-11-12T08:39:00"/>
    <x v="2"/>
    <x v="10"/>
    <n v="9383.9999996591359"/>
    <n v="156.39999999431893"/>
    <n v="1563.9999999431893"/>
    <n v="1"/>
    <s v="D532902"/>
    <s v="Closed"/>
    <x v="0"/>
  </r>
  <r>
    <s v="Marianna"/>
    <s v="CHIPOLA (15)"/>
    <x v="0"/>
    <x v="4019"/>
    <n v="1"/>
    <x v="12"/>
    <x v="0"/>
    <d v="2018-11-12T13:46:03"/>
    <d v="2018-11-12T11:36:14"/>
    <x v="2"/>
    <x v="10"/>
    <n v="7789.0000002225861"/>
    <n v="129.81666667037643"/>
    <n v="129.81666667037643"/>
    <n v="1"/>
    <s v="C532903"/>
    <s v="Closed"/>
    <x v="0"/>
  </r>
  <r>
    <s v="Marianna"/>
    <s v="CHIPOLA (15)"/>
    <x v="1"/>
    <x v="4020"/>
    <n v="3"/>
    <x v="12"/>
    <x v="0"/>
    <d v="2018-11-12T15:19:00"/>
    <d v="2018-11-12T14:01:00"/>
    <x v="2"/>
    <x v="10"/>
    <n v="4680.0000001676381"/>
    <n v="78.000000002793968"/>
    <n v="234.0000000083819"/>
    <n v="1"/>
    <s v="D532914"/>
    <s v="Closed"/>
    <x v="0"/>
  </r>
  <r>
    <s v="Marianna"/>
    <s v="MARIANNA (14)"/>
    <x v="10"/>
    <x v="4021"/>
    <n v="1"/>
    <x v="12"/>
    <x v="0"/>
    <d v="2018-11-12T16:31:00"/>
    <d v="2018-11-12T14:14:00"/>
    <x v="2"/>
    <x v="10"/>
    <n v="8220.0000003911555"/>
    <n v="137.00000000651926"/>
    <n v="137.00000000651926"/>
    <n v="1"/>
    <s v="C532910"/>
    <s v="Closed"/>
    <x v="0"/>
  </r>
  <r>
    <s v="Marianna"/>
    <s v="CAVERNS ROAD (11)"/>
    <x v="9"/>
    <x v="3812"/>
    <n v="2"/>
    <x v="12"/>
    <x v="0"/>
    <d v="2018-11-13T04:41:34"/>
    <d v="2018-11-13T00:28:00"/>
    <x v="2"/>
    <x v="10"/>
    <n v="15214.000000222586"/>
    <n v="253.56666667037643"/>
    <n v="507.13333334075287"/>
    <n v="1"/>
    <s v="D532944"/>
    <s v="Closed"/>
    <x v="0"/>
  </r>
  <r>
    <s v="Marianna"/>
    <s v="CHIPOLA (15)"/>
    <x v="0"/>
    <x v="289"/>
    <n v="338"/>
    <x v="12"/>
    <x v="0"/>
    <d v="2018-11-13T04:21:20"/>
    <d v="2018-11-13T00:46:00"/>
    <x v="2"/>
    <x v="10"/>
    <n v="12919.999999576248"/>
    <n v="215.3333333262708"/>
    <n v="72782.666664279532"/>
    <n v="1"/>
    <s v="D532954"/>
    <s v="Closed"/>
    <x v="0"/>
  </r>
  <r>
    <s v="Marianna"/>
    <s v="MARIANNA (14)"/>
    <x v="10"/>
    <x v="1095"/>
    <n v="9"/>
    <x v="12"/>
    <x v="0"/>
    <d v="2018-11-13T08:44:50"/>
    <d v="2018-11-13T07:08:00"/>
    <x v="2"/>
    <x v="10"/>
    <n v="5809.9999996600673"/>
    <n v="96.833333327667788"/>
    <n v="871.49999994901009"/>
    <n v="1"/>
    <s v="D532977"/>
    <s v="Closed"/>
    <x v="0"/>
  </r>
  <r>
    <s v="Marianna"/>
    <s v="MARIANNA (14)"/>
    <x v="5"/>
    <x v="4022"/>
    <n v="1"/>
    <x v="12"/>
    <x v="0"/>
    <d v="2018-11-13T14:21:02"/>
    <d v="2018-11-13T08:50:00"/>
    <x v="2"/>
    <x v="10"/>
    <n v="19861.999999824911"/>
    <n v="331.03333333041519"/>
    <n v="331.03333333041519"/>
    <n v="1"/>
    <s v="C532979"/>
    <s v="Closed"/>
    <x v="0"/>
  </r>
  <r>
    <s v="Marianna"/>
    <s v="CHIPOLA (15)"/>
    <x v="4"/>
    <x v="4023"/>
    <n v="1"/>
    <x v="12"/>
    <x v="0"/>
    <d v="2018-11-13T18:03:45"/>
    <d v="2018-11-13T09:05:00"/>
    <x v="2"/>
    <x v="10"/>
    <n v="32325.000000069849"/>
    <n v="538.75000000116415"/>
    <n v="538.75000000116415"/>
    <n v="1"/>
    <s v="C532980"/>
    <s v="Closed"/>
    <x v="0"/>
  </r>
  <r>
    <s v="Marianna"/>
    <s v="MARIANNA (14)"/>
    <x v="5"/>
    <x v="4024"/>
    <n v="1"/>
    <x v="12"/>
    <x v="0"/>
    <d v="2018-11-13T10:46:27"/>
    <d v="2018-11-13T09:16:01"/>
    <x v="2"/>
    <x v="10"/>
    <n v="5425.9999997913837"/>
    <n v="90.433333329856396"/>
    <n v="90.433333329856396"/>
    <n v="1"/>
    <s v="C532981"/>
    <s v="Closed"/>
    <x v="0"/>
  </r>
  <r>
    <s v="Marianna"/>
    <s v="MARIANNA (14)"/>
    <x v="10"/>
    <x v="4025"/>
    <n v="1"/>
    <x v="12"/>
    <x v="0"/>
    <d v="2018-11-13T18:04:23"/>
    <d v="2018-11-13T09:21:51"/>
    <x v="2"/>
    <x v="10"/>
    <n v="31351.999999559484"/>
    <n v="522.53333332599141"/>
    <n v="522.53333332599141"/>
    <n v="1"/>
    <s v="C532982"/>
    <s v="Closed"/>
    <x v="0"/>
  </r>
  <r>
    <s v="Marianna"/>
    <s v="ALTHA (12)"/>
    <x v="7"/>
    <x v="4026"/>
    <n v="1"/>
    <x v="12"/>
    <x v="0"/>
    <d v="2018-11-13T10:12:15"/>
    <d v="2018-11-13T09:22:00"/>
    <x v="2"/>
    <x v="10"/>
    <n v="3015.000000083819"/>
    <n v="50.250000001396984"/>
    <n v="50.250000001396984"/>
    <n v="1"/>
    <s v="C532983"/>
    <s v="Closed"/>
    <x v="0"/>
  </r>
  <r>
    <s v="Marianna"/>
    <s v="ALTHA (12)"/>
    <x v="7"/>
    <x v="4027"/>
    <n v="1"/>
    <x v="12"/>
    <x v="0"/>
    <d v="2018-11-13T10:34:03"/>
    <d v="2018-11-13T09:50:00"/>
    <x v="2"/>
    <x v="10"/>
    <n v="2643.0000005057082"/>
    <n v="44.050000008428469"/>
    <n v="44.050000008428469"/>
    <n v="1"/>
    <s v="C532984"/>
    <s v="Closed"/>
    <x v="0"/>
  </r>
  <r>
    <s v="Marianna"/>
    <s v="MARIANNA (14)"/>
    <x v="10"/>
    <x v="4028"/>
    <n v="1"/>
    <x v="12"/>
    <x v="0"/>
    <d v="2018-11-13T18:32:13"/>
    <d v="2018-11-13T10:08:00"/>
    <x v="2"/>
    <x v="10"/>
    <n v="30252.999999769963"/>
    <n v="504.21666666283272"/>
    <n v="504.21666666283272"/>
    <n v="1"/>
    <s v="C532985"/>
    <s v="Closed"/>
    <x v="0"/>
  </r>
  <r>
    <s v="Marianna"/>
    <s v="CHIPOLA (15)"/>
    <x v="3"/>
    <x v="4029"/>
    <n v="1"/>
    <x v="12"/>
    <x v="0"/>
    <d v="2018-11-15T12:31:41"/>
    <d v="2018-11-13T11:04:00"/>
    <x v="2"/>
    <x v="10"/>
    <n v="178061.00000019651"/>
    <n v="2967.6833333366085"/>
    <n v="2967.6833333366085"/>
    <n v="1"/>
    <s v="C532988"/>
    <s v="Closed"/>
    <x v="0"/>
  </r>
  <r>
    <s v="Marianna"/>
    <s v="MARIANNA (14)"/>
    <x v="16"/>
    <x v="4030"/>
    <n v="1"/>
    <x v="12"/>
    <x v="0"/>
    <d v="2018-11-13T14:36:34"/>
    <d v="2018-11-13T11:33:00"/>
    <x v="2"/>
    <x v="10"/>
    <n v="11014.000000362284"/>
    <n v="183.56666667270474"/>
    <n v="183.56666667270474"/>
    <n v="1"/>
    <s v="C532989"/>
    <s v="Closed"/>
    <x v="0"/>
  </r>
  <r>
    <s v="Marianna"/>
    <s v="MARIANNA (14)"/>
    <x v="15"/>
    <x v="3214"/>
    <n v="54"/>
    <x v="12"/>
    <x v="0"/>
    <d v="2018-11-13T15:36:24"/>
    <d v="2018-11-13T13:19:00"/>
    <x v="2"/>
    <x v="10"/>
    <n v="8244.000000343658"/>
    <n v="137.40000000572763"/>
    <n v="7419.6000003092922"/>
    <n v="1"/>
    <s v="D533008"/>
    <s v="Closed"/>
    <x v="0"/>
  </r>
  <r>
    <s v="Marianna"/>
    <s v="CHIPOLA (15)"/>
    <x v="0"/>
    <x v="4031"/>
    <n v="1"/>
    <x v="12"/>
    <x v="0"/>
    <d v="2018-11-13T15:32:28"/>
    <d v="2018-11-13T13:40:53"/>
    <x v="2"/>
    <x v="10"/>
    <n v="6695.0000003445894"/>
    <n v="111.58333333907649"/>
    <n v="111.58333333907649"/>
    <n v="1"/>
    <s v="C533002"/>
    <s v="Closed"/>
    <x v="0"/>
  </r>
  <r>
    <s v="Marianna"/>
    <s v="CHIPOLA (15)"/>
    <x v="0"/>
    <x v="4032"/>
    <n v="1"/>
    <x v="12"/>
    <x v="0"/>
    <d v="2018-11-13T17:38:43"/>
    <d v="2018-11-13T14:14:00"/>
    <x v="2"/>
    <x v="10"/>
    <n v="12283.000000286847"/>
    <n v="204.71666667144746"/>
    <n v="204.71666667144746"/>
    <n v="1"/>
    <s v="C533006"/>
    <s v="Closed"/>
    <x v="0"/>
  </r>
  <r>
    <s v="Marianna"/>
    <s v="BLOUNTSTOWN (18)"/>
    <x v="17"/>
    <x v="4033"/>
    <n v="1"/>
    <x v="12"/>
    <x v="0"/>
    <d v="2018-11-13T14:41:22"/>
    <d v="2018-11-13T14:14:00"/>
    <x v="2"/>
    <x v="10"/>
    <n v="1642.0000003650784"/>
    <n v="27.366666672751307"/>
    <n v="27.366666672751307"/>
    <n v="1"/>
    <s v="C533005"/>
    <s v="Closed"/>
    <x v="0"/>
  </r>
  <r>
    <s v="Marianna"/>
    <s v="ALTHA (12)"/>
    <x v="6"/>
    <x v="4034"/>
    <n v="1"/>
    <x v="12"/>
    <x v="0"/>
    <d v="2018-11-13T17:59:10"/>
    <d v="2018-11-13T15:04:00"/>
    <x v="2"/>
    <x v="10"/>
    <n v="10510.000000102445"/>
    <n v="175.16666666837409"/>
    <n v="175.16666666837409"/>
    <n v="1"/>
    <s v="C533010"/>
    <s v="Closed"/>
    <x v="0"/>
  </r>
  <r>
    <s v="Marianna"/>
    <s v="ALTHA (12)"/>
    <x v="7"/>
    <x v="40"/>
    <n v="4"/>
    <x v="12"/>
    <x v="0"/>
    <d v="2018-11-14T14:05:18"/>
    <d v="2018-11-13T15:26:00"/>
    <x v="2"/>
    <x v="10"/>
    <n v="81557.999999681488"/>
    <n v="1359.2999999946915"/>
    <n v="5437.1999999787658"/>
    <n v="1"/>
    <s v="D533018"/>
    <s v="Closed"/>
    <x v="0"/>
  </r>
  <r>
    <s v="Marianna"/>
    <s v="CHIPOLA (15)"/>
    <x v="1"/>
    <x v="4035"/>
    <n v="1"/>
    <x v="12"/>
    <x v="0"/>
    <d v="2018-11-13T17:40:30"/>
    <d v="2018-11-13T15:35:00"/>
    <x v="2"/>
    <x v="10"/>
    <n v="7530.0000000279397"/>
    <n v="125.50000000046566"/>
    <n v="125.50000000046566"/>
    <n v="1"/>
    <s v="C533014"/>
    <s v="Closed"/>
    <x v="0"/>
  </r>
  <r>
    <s v="Marianna"/>
    <s v="CAVERNS ROAD (11)"/>
    <x v="26"/>
    <x v="4036"/>
    <n v="2"/>
    <x v="12"/>
    <x v="0"/>
    <d v="2018-11-14T17:22:15"/>
    <d v="2018-11-13T16:21:00"/>
    <x v="2"/>
    <x v="10"/>
    <n v="90074.999999720603"/>
    <n v="1501.2499999953434"/>
    <n v="3002.4999999906868"/>
    <n v="1"/>
    <s v="D533023"/>
    <s v="Closed"/>
    <x v="0"/>
  </r>
  <r>
    <s v="Marianna"/>
    <s v="MARIANNA (14)"/>
    <x v="16"/>
    <x v="4037"/>
    <n v="1"/>
    <x v="12"/>
    <x v="0"/>
    <d v="2018-11-15T09:34:00"/>
    <d v="2018-11-14T08:30:00"/>
    <x v="2"/>
    <x v="10"/>
    <n v="90239.999999944121"/>
    <n v="1503.9999999990687"/>
    <n v="1503.9999999990687"/>
    <n v="1"/>
    <s v="C533026"/>
    <s v="Closed"/>
    <x v="0"/>
  </r>
  <r>
    <s v="Marianna"/>
    <s v="CHIPOLA (15)"/>
    <x v="1"/>
    <x v="4038"/>
    <n v="1"/>
    <x v="12"/>
    <x v="0"/>
    <d v="2018-11-15T09:27:00"/>
    <d v="2018-11-14T09:37:53"/>
    <x v="2"/>
    <x v="10"/>
    <n v="85747.000000113621"/>
    <n v="1429.1166666685604"/>
    <n v="1429.1166666685604"/>
    <n v="1"/>
    <s v="C533027"/>
    <s v="Closed"/>
    <x v="0"/>
  </r>
  <r>
    <s v="Marianna"/>
    <s v="MARIANNA (14)"/>
    <x v="16"/>
    <x v="4039"/>
    <n v="1"/>
    <x v="12"/>
    <x v="0"/>
    <d v="2018-11-15T09:31:00"/>
    <d v="2018-11-14T10:01:00"/>
    <x v="2"/>
    <x v="10"/>
    <n v="84599.999999790452"/>
    <n v="1409.9999999965075"/>
    <n v="1409.9999999965075"/>
    <n v="1"/>
    <s v="C533028"/>
    <s v="Closed"/>
    <x v="0"/>
  </r>
  <r>
    <s v="Marianna"/>
    <s v="MARIANNA (14)"/>
    <x v="16"/>
    <x v="4040"/>
    <n v="1"/>
    <x v="12"/>
    <x v="0"/>
    <d v="2018-11-15T09:30:00"/>
    <d v="2018-11-14T10:58:41"/>
    <x v="2"/>
    <x v="10"/>
    <n v="81079.000000236556"/>
    <n v="1351.3166666706093"/>
    <n v="1351.3166666706093"/>
    <n v="1"/>
    <s v="C533030"/>
    <s v="Closed"/>
    <x v="0"/>
  </r>
  <r>
    <s v="Marianna"/>
    <s v="CAVERNS ROAD (11)"/>
    <x v="9"/>
    <x v="4041"/>
    <n v="1"/>
    <x v="12"/>
    <x v="0"/>
    <d v="2018-11-15T09:32:00"/>
    <d v="2018-11-14T11:55:00"/>
    <x v="2"/>
    <x v="10"/>
    <n v="77819.999999692664"/>
    <n v="1296.9999999948777"/>
    <n v="1296.9999999948777"/>
    <n v="1"/>
    <s v="C533031"/>
    <s v="Closed"/>
    <x v="0"/>
  </r>
  <r>
    <s v="Marianna"/>
    <s v="MARIANNA (14)"/>
    <x v="10"/>
    <x v="4042"/>
    <n v="1"/>
    <x v="12"/>
    <x v="0"/>
    <d v="2018-11-17T18:13:00"/>
    <d v="2018-11-14T12:30:00"/>
    <x v="2"/>
    <x v="10"/>
    <n v="279779.99999981839"/>
    <n v="4662.9999999969732"/>
    <n v="4662.9999999969732"/>
    <n v="1"/>
    <s v="C533032"/>
    <s v="Closed"/>
    <x v="0"/>
  </r>
  <r>
    <s v="Marianna"/>
    <s v="CAVERNS ROAD (11)"/>
    <x v="9"/>
    <x v="3840"/>
    <n v="1"/>
    <x v="12"/>
    <x v="0"/>
    <d v="2018-11-15T16:22:05"/>
    <d v="2018-11-14T13:38:00"/>
    <x v="2"/>
    <x v="10"/>
    <n v="96244.999999925494"/>
    <n v="1604.0833333320916"/>
    <n v="1604.0833333320916"/>
    <n v="1"/>
    <s v="C533033"/>
    <s v="Closed"/>
    <x v="0"/>
  </r>
  <r>
    <s v="Marianna"/>
    <s v="CAVERNS ROAD (11)"/>
    <x v="9"/>
    <x v="4043"/>
    <n v="1"/>
    <x v="12"/>
    <x v="0"/>
    <d v="2018-11-16T10:12:52"/>
    <d v="2018-11-14T14:48:22"/>
    <x v="2"/>
    <x v="10"/>
    <n v="156269.99999955297"/>
    <n v="2604.4999999925494"/>
    <n v="2604.4999999925494"/>
    <n v="1"/>
    <s v="C533034"/>
    <s v="Closed"/>
    <x v="0"/>
  </r>
  <r>
    <s v="Marianna"/>
    <s v="MARIANNA (14)"/>
    <x v="10"/>
    <x v="4044"/>
    <n v="1"/>
    <x v="12"/>
    <x v="0"/>
    <d v="2018-11-16T08:50:00"/>
    <d v="2018-11-14T16:29:00"/>
    <x v="2"/>
    <x v="10"/>
    <n v="145260.00000012573"/>
    <n v="2421.0000000020955"/>
    <n v="2421.0000000020955"/>
    <n v="1"/>
    <s v="C533036"/>
    <s v="Closed"/>
    <x v="0"/>
  </r>
  <r>
    <s v="Marianna"/>
    <s v="MARIANNA (14)"/>
    <x v="10"/>
    <x v="4045"/>
    <n v="1"/>
    <x v="12"/>
    <x v="0"/>
    <d v="2018-11-15T09:27:00"/>
    <d v="2018-11-14T16:31:00"/>
    <x v="2"/>
    <x v="10"/>
    <n v="60960.000000055879"/>
    <n v="1016.0000000009313"/>
    <n v="1016.0000000009313"/>
    <n v="1"/>
    <s v="C533037"/>
    <s v="Closed"/>
    <x v="0"/>
  </r>
  <r>
    <s v="Marianna"/>
    <s v="CHIPOLA (15)"/>
    <x v="4"/>
    <x v="4046"/>
    <n v="1"/>
    <x v="12"/>
    <x v="0"/>
    <d v="2018-11-15T10:53:58"/>
    <d v="2018-11-14T16:32:00"/>
    <x v="2"/>
    <x v="10"/>
    <n v="66118.00000006333"/>
    <n v="1101.9666666677222"/>
    <n v="1101.9666666677222"/>
    <n v="1"/>
    <s v="C533038"/>
    <s v="Closed"/>
    <x v="0"/>
  </r>
  <r>
    <s v="Marianna"/>
    <s v="BLOUNTSTOWN (18)"/>
    <x v="17"/>
    <x v="1139"/>
    <n v="72"/>
    <x v="12"/>
    <x v="0"/>
    <d v="2018-11-15T04:31:37"/>
    <d v="2018-11-15T02:21:00"/>
    <x v="2"/>
    <x v="10"/>
    <n v="7837.0000001275912"/>
    <n v="130.61666666879319"/>
    <n v="9404.4000001531094"/>
    <n v="1"/>
    <s v="D533047"/>
    <s v="Closed"/>
    <x v="0"/>
  </r>
  <r>
    <s v="Fernandina Beach"/>
    <s v="AIP (24)"/>
    <x v="20"/>
    <x v="2586"/>
    <n v="3"/>
    <x v="1"/>
    <x v="0"/>
    <d v="2018-11-15T09:50:09"/>
    <d v="2018-11-15T08:13:00"/>
    <x v="2"/>
    <x v="10"/>
    <n v="5828.9999997010455"/>
    <n v="97.149999995017424"/>
    <n v="291.44999998505227"/>
    <n v="1"/>
    <s v="D533052"/>
    <s v="Closed"/>
    <x v="0"/>
  </r>
  <r>
    <s v="Fernandina Beach"/>
    <s v="AIP (24)"/>
    <x v="20"/>
    <x v="1766"/>
    <n v="1"/>
    <x v="1"/>
    <x v="0"/>
    <d v="2018-11-15T09:47:34"/>
    <d v="2018-11-15T08:13:00"/>
    <x v="2"/>
    <x v="10"/>
    <n v="5673.9999999292195"/>
    <n v="94.566666665486991"/>
    <n v="94.566666665486991"/>
    <n v="1"/>
    <s v="C533050"/>
    <s v="Closed"/>
    <x v="0"/>
  </r>
  <r>
    <s v="Marianna"/>
    <s v="CHIPOLA (15)"/>
    <x v="0"/>
    <x v="4047"/>
    <n v="1"/>
    <x v="12"/>
    <x v="0"/>
    <d v="2018-11-15T15:13:28"/>
    <d v="2018-11-15T09:33:00"/>
    <x v="2"/>
    <x v="10"/>
    <n v="20428.000000119209"/>
    <n v="340.46666666865349"/>
    <n v="340.46666666865349"/>
    <n v="1"/>
    <s v="C533051"/>
    <s v="Closed"/>
    <x v="0"/>
  </r>
  <r>
    <s v="Marianna"/>
    <s v="MARIANNA (14)"/>
    <x v="16"/>
    <x v="4048"/>
    <n v="1"/>
    <x v="12"/>
    <x v="0"/>
    <d v="2018-11-15T16:25:14"/>
    <d v="2018-11-15T10:26:57"/>
    <x v="2"/>
    <x v="10"/>
    <n v="21496.999999810942"/>
    <n v="358.28333333018236"/>
    <n v="358.28333333018236"/>
    <n v="1"/>
    <s v="C533054"/>
    <s v="Closed"/>
    <x v="0"/>
  </r>
  <r>
    <s v="Marianna"/>
    <s v="MARIANNA (14)"/>
    <x v="5"/>
    <x v="4049"/>
    <n v="1"/>
    <x v="12"/>
    <x v="0"/>
    <d v="2018-11-15T18:12:48"/>
    <d v="2018-11-15T10:29:10"/>
    <x v="2"/>
    <x v="10"/>
    <n v="27817.999999481253"/>
    <n v="463.63333332468756"/>
    <n v="463.63333332468756"/>
    <n v="1"/>
    <s v="C533055"/>
    <s v="Closed"/>
    <x v="0"/>
  </r>
  <r>
    <s v="Marianna"/>
    <s v="CHIPOLA (15)"/>
    <x v="0"/>
    <x v="4050"/>
    <n v="1"/>
    <x v="12"/>
    <x v="0"/>
    <d v="2018-11-15T11:12:42"/>
    <d v="2018-11-15T10:36:00"/>
    <x v="2"/>
    <x v="10"/>
    <n v="2201.9999998854473"/>
    <n v="36.699999998090789"/>
    <n v="36.699999998090789"/>
    <n v="1"/>
    <s v="C533056"/>
    <s v="Closed"/>
    <x v="0"/>
  </r>
  <r>
    <s v="Marianna"/>
    <s v="MARIANNA (14)"/>
    <x v="10"/>
    <x v="4051"/>
    <n v="1"/>
    <x v="12"/>
    <x v="0"/>
    <d v="2018-11-15T16:50:29"/>
    <d v="2018-11-15T11:38:00"/>
    <x v="2"/>
    <x v="10"/>
    <n v="18748.999999905936"/>
    <n v="312.48333333176561"/>
    <n v="312.48333333176561"/>
    <n v="1"/>
    <s v="C533060"/>
    <s v="Closed"/>
    <x v="0"/>
  </r>
  <r>
    <s v="Marianna"/>
    <s v="CHIPOLA (15)"/>
    <x v="4"/>
    <x v="4052"/>
    <n v="1"/>
    <x v="12"/>
    <x v="0"/>
    <d v="2018-11-20T12:08:32"/>
    <d v="2018-11-15T11:39:00"/>
    <x v="2"/>
    <x v="10"/>
    <n v="433771.99999995064"/>
    <n v="7229.5333333325107"/>
    <n v="7229.5333333325107"/>
    <n v="1"/>
    <s v="C533064"/>
    <s v="Closed"/>
    <x v="0"/>
  </r>
  <r>
    <s v="Marianna"/>
    <s v="CHIPOLA (15)"/>
    <x v="3"/>
    <x v="395"/>
    <n v="623"/>
    <x v="12"/>
    <x v="0"/>
    <d v="2018-11-15T15:30:22"/>
    <d v="2018-11-15T15:25:00"/>
    <x v="2"/>
    <x v="10"/>
    <n v="321.99999983422458"/>
    <n v="5.366666663903743"/>
    <n v="3343.4333316120319"/>
    <n v="1"/>
    <s v="D533099"/>
    <s v="Closed"/>
    <x v="0"/>
  </r>
  <r>
    <s v="Marianna"/>
    <s v="CAVERNS ROAD (11)"/>
    <x v="9"/>
    <x v="4053"/>
    <n v="1"/>
    <x v="12"/>
    <x v="0"/>
    <d v="2018-11-15T18:49:23"/>
    <d v="2018-11-15T16:22:00"/>
    <x v="2"/>
    <x v="10"/>
    <n v="8843.0000001797453"/>
    <n v="147.38333333632909"/>
    <n v="147.38333333632909"/>
    <n v="1"/>
    <s v="C533101"/>
    <s v="Closed"/>
    <x v="0"/>
  </r>
  <r>
    <s v="Marianna"/>
    <s v="CAVERNS ROAD (11)"/>
    <x v="9"/>
    <x v="132"/>
    <n v="14"/>
    <x v="12"/>
    <x v="0"/>
    <d v="2018-11-15T20:32:15"/>
    <d v="2018-11-15T18:14:00"/>
    <x v="2"/>
    <x v="10"/>
    <n v="8294.9999996926636"/>
    <n v="138.24999999487773"/>
    <n v="1935.4999999282882"/>
    <n v="1"/>
    <s v="D533113"/>
    <s v="Closed"/>
    <x v="0"/>
  </r>
  <r>
    <s v="Marianna"/>
    <s v="CAVERNS ROAD (11)"/>
    <x v="9"/>
    <x v="4054"/>
    <n v="1"/>
    <x v="12"/>
    <x v="0"/>
    <d v="2018-11-15T20:33:00"/>
    <d v="2018-11-15T18:55:00"/>
    <x v="2"/>
    <x v="10"/>
    <n v="5879.9999996786937"/>
    <n v="97.999999994644895"/>
    <n v="97.999999994644895"/>
    <n v="1"/>
    <s v="C533109"/>
    <s v="Closed"/>
    <x v="0"/>
  </r>
  <r>
    <s v="Marianna"/>
    <s v="CAVERNS ROAD (11)"/>
    <x v="9"/>
    <x v="4055"/>
    <n v="1"/>
    <x v="12"/>
    <x v="0"/>
    <d v="2018-11-15T20:33:00"/>
    <d v="2018-11-15T18:56:00"/>
    <x v="2"/>
    <x v="10"/>
    <n v="5819.999999483116"/>
    <n v="96.999999991385266"/>
    <n v="96.999999991385266"/>
    <n v="1"/>
    <s v="C533110"/>
    <s v="Closed"/>
    <x v="0"/>
  </r>
  <r>
    <s v="Marianna"/>
    <s v="CAVERNS ROAD (11)"/>
    <x v="8"/>
    <x v="2129"/>
    <n v="45"/>
    <x v="12"/>
    <x v="0"/>
    <d v="2018-11-16T05:01:54"/>
    <d v="2018-11-16T03:27:00"/>
    <x v="2"/>
    <x v="10"/>
    <n v="5693.9999995753169"/>
    <n v="94.899999992921948"/>
    <n v="4270.4999996814877"/>
    <n v="1"/>
    <s v="D533118"/>
    <s v="Closed"/>
    <x v="0"/>
  </r>
  <r>
    <s v="Marianna"/>
    <s v="BLOUNTSTOWN (18)"/>
    <x v="17"/>
    <x v="4056"/>
    <n v="1"/>
    <x v="12"/>
    <x v="0"/>
    <d v="2018-11-16T16:59:36"/>
    <d v="2018-11-16T10:58:00"/>
    <x v="2"/>
    <x v="10"/>
    <n v="21696.000000438653"/>
    <n v="361.60000000731088"/>
    <n v="361.60000000731088"/>
    <n v="1"/>
    <s v="C533126"/>
    <s v="Closed"/>
    <x v="0"/>
  </r>
  <r>
    <s v="Marianna"/>
    <s v="MARIANNA (14)"/>
    <x v="5"/>
    <x v="4057"/>
    <n v="1"/>
    <x v="12"/>
    <x v="0"/>
    <d v="2018-11-18T13:16:00"/>
    <d v="2018-11-16T11:46:00"/>
    <x v="2"/>
    <x v="10"/>
    <n v="178200"/>
    <n v="2970"/>
    <n v="2970"/>
    <n v="1"/>
    <s v="C533128"/>
    <s v="Closed"/>
    <x v="0"/>
  </r>
  <r>
    <s v="Marianna"/>
    <s v="MARIANNA (14)"/>
    <x v="16"/>
    <x v="4039"/>
    <n v="1"/>
    <x v="12"/>
    <x v="0"/>
    <d v="2018-11-16T16:09:00"/>
    <d v="2018-11-16T11:46:00"/>
    <x v="2"/>
    <x v="10"/>
    <n v="15780.000000516884"/>
    <n v="263.00000000861473"/>
    <n v="263.00000000861473"/>
    <n v="1"/>
    <s v="C533129"/>
    <s v="Closed"/>
    <x v="0"/>
  </r>
  <r>
    <s v="Marianna"/>
    <s v="CAVERNS ROAD (11)"/>
    <x v="9"/>
    <x v="4058"/>
    <n v="1"/>
    <x v="12"/>
    <x v="0"/>
    <d v="2018-11-17T07:18:00"/>
    <d v="2018-11-16T12:53:00"/>
    <x v="2"/>
    <x v="10"/>
    <n v="66299.999999860302"/>
    <n v="1104.9999999976717"/>
    <n v="1104.9999999976717"/>
    <n v="1"/>
    <s v="C533131"/>
    <s v="Closed"/>
    <x v="0"/>
  </r>
  <r>
    <s v="Marianna"/>
    <s v="CAVERNS ROAD (11)"/>
    <x v="9"/>
    <x v="4059"/>
    <n v="1"/>
    <x v="12"/>
    <x v="0"/>
    <d v="2018-11-16T18:27:00"/>
    <d v="2018-11-16T15:48:00"/>
    <x v="2"/>
    <x v="10"/>
    <n v="9540.0000002933666"/>
    <n v="159.00000000488944"/>
    <n v="159.00000000488944"/>
    <n v="1"/>
    <s v="C533136"/>
    <s v="Closed"/>
    <x v="0"/>
  </r>
  <r>
    <s v="Marianna"/>
    <s v="CAVERNS ROAD (11)"/>
    <x v="9"/>
    <x v="2325"/>
    <n v="1"/>
    <x v="12"/>
    <x v="1"/>
    <d v="2018-11-19T16:50:54"/>
    <d v="2018-11-16T17:00:00"/>
    <x v="2"/>
    <x v="10"/>
    <n v="258653.99999998044"/>
    <n v="4310.899999999674"/>
    <n v="4310.899999999674"/>
    <n v="1"/>
    <s v="C533137"/>
    <s v="Closed"/>
    <x v="0"/>
  </r>
  <r>
    <s v="Marianna"/>
    <s v="CHIPOLA (15)"/>
    <x v="4"/>
    <x v="1649"/>
    <n v="1"/>
    <x v="12"/>
    <x v="0"/>
    <d v="2018-11-17T13:07:47"/>
    <d v="2018-11-16T17:16:00"/>
    <x v="2"/>
    <x v="10"/>
    <n v="71507.000000006519"/>
    <n v="1191.783333333442"/>
    <n v="1191.783333333442"/>
    <n v="1"/>
    <s v="C533138"/>
    <s v="Closed"/>
    <x v="0"/>
  </r>
  <r>
    <s v="Marianna"/>
    <s v="ALTHA (12)"/>
    <x v="7"/>
    <x v="4060"/>
    <n v="1"/>
    <x v="12"/>
    <x v="0"/>
    <d v="2018-11-17T11:36:40"/>
    <d v="2018-11-17T07:02:00"/>
    <x v="2"/>
    <x v="10"/>
    <n v="16480.000000074506"/>
    <n v="274.66666666790843"/>
    <n v="274.66666666790843"/>
    <n v="1"/>
    <s v="C533141"/>
    <s v="Closed"/>
    <x v="0"/>
  </r>
  <r>
    <s v="Marianna"/>
    <s v="MARIANNA (14)"/>
    <x v="15"/>
    <x v="4061"/>
    <n v="1"/>
    <x v="12"/>
    <x v="0"/>
    <d v="2018-11-17T16:59:15"/>
    <d v="2018-11-17T07:24:00"/>
    <x v="2"/>
    <x v="10"/>
    <n v="34514.999999664724"/>
    <n v="575.24999999441206"/>
    <n v="575.24999999441206"/>
    <n v="1"/>
    <s v="C533142"/>
    <s v="Closed"/>
    <x v="0"/>
  </r>
  <r>
    <s v="Marianna"/>
    <s v="CAVERNS ROAD (11)"/>
    <x v="9"/>
    <x v="4062"/>
    <n v="1"/>
    <x v="12"/>
    <x v="0"/>
    <d v="2018-11-17T10:56:06"/>
    <d v="2018-11-17T07:37:00"/>
    <x v="2"/>
    <x v="10"/>
    <n v="11946.000000089407"/>
    <n v="199.10000000149012"/>
    <n v="199.10000000149012"/>
    <n v="1"/>
    <s v="C533143"/>
    <s v="Closed"/>
    <x v="0"/>
  </r>
  <r>
    <s v="Marianna"/>
    <s v="CHIPOLA (15)"/>
    <x v="1"/>
    <x v="556"/>
    <n v="68"/>
    <x v="2"/>
    <x v="0"/>
    <d v="2018-07-19T03:17:53"/>
    <d v="2018-07-19T02:37:00"/>
    <x v="2"/>
    <x v="6"/>
    <n v="2453.0000000959262"/>
    <n v="40.883333334932104"/>
    <n v="2780.0666667753831"/>
    <n v="1"/>
    <s v="D523023"/>
    <s v="Closed"/>
    <x v="0"/>
  </r>
  <r>
    <s v="Marianna"/>
    <s v="MARIANNA (14)"/>
    <x v="10"/>
    <x v="4063"/>
    <n v="1"/>
    <x v="2"/>
    <x v="0"/>
    <d v="2018-07-20T17:20:00"/>
    <d v="2018-07-20T15:29:00"/>
    <x v="2"/>
    <x v="6"/>
    <n v="6659.9999997066334"/>
    <n v="110.99999999511056"/>
    <n v="110.99999999511056"/>
    <n v="1"/>
    <s v="C523103"/>
    <s v="Closed"/>
    <x v="0"/>
  </r>
  <r>
    <s v="Marianna"/>
    <s v="MARIANNA (14)"/>
    <x v="10"/>
    <x v="4064"/>
    <n v="1"/>
    <x v="12"/>
    <x v="0"/>
    <d v="2018-11-17T17:00:00"/>
    <d v="2018-11-17T08:50:00"/>
    <x v="2"/>
    <x v="10"/>
    <n v="29400.000000279397"/>
    <n v="490.00000000465661"/>
    <n v="490.00000000465661"/>
    <n v="1"/>
    <s v="C533147"/>
    <s v="Closed"/>
    <x v="0"/>
  </r>
  <r>
    <s v="Marianna"/>
    <s v="CHIPOLA (15)"/>
    <x v="3"/>
    <x v="4065"/>
    <n v="1"/>
    <x v="12"/>
    <x v="0"/>
    <d v="2018-11-17T16:55:00"/>
    <d v="2018-11-17T12:55:00"/>
    <x v="2"/>
    <x v="10"/>
    <n v="14399.999999790452"/>
    <n v="239.99999999650754"/>
    <n v="239.99999999650754"/>
    <n v="1"/>
    <s v="C533150"/>
    <s v="Closed"/>
    <x v="0"/>
  </r>
  <r>
    <s v="Marianna"/>
    <s v="CHIPOLA (15)"/>
    <x v="3"/>
    <x v="2322"/>
    <n v="8"/>
    <x v="12"/>
    <x v="0"/>
    <d v="2018-11-17T16:57:54"/>
    <d v="2018-11-17T14:58:00"/>
    <x v="2"/>
    <x v="10"/>
    <n v="7194.0000000642613"/>
    <n v="119.90000000107102"/>
    <n v="959.20000000856817"/>
    <n v="1"/>
    <s v="D533154"/>
    <s v="Closed"/>
    <x v="0"/>
  </r>
  <r>
    <s v="Marianna"/>
    <s v="CAVERNS ROAD (11)"/>
    <x v="8"/>
    <x v="4066"/>
    <n v="1"/>
    <x v="12"/>
    <x v="0"/>
    <d v="2018-11-17T19:59:27"/>
    <d v="2018-11-17T17:05:00"/>
    <x v="2"/>
    <x v="10"/>
    <n v="10467.000000108965"/>
    <n v="174.45000000181608"/>
    <n v="174.45000000181608"/>
    <n v="1"/>
    <s v="C533155"/>
    <s v="Closed"/>
    <x v="0"/>
  </r>
  <r>
    <s v="Marianna"/>
    <s v="CAVERNS ROAD (11)"/>
    <x v="8"/>
    <x v="4067"/>
    <n v="1"/>
    <x v="12"/>
    <x v="0"/>
    <d v="2018-11-17T20:55:31"/>
    <d v="2018-11-17T17:13:00"/>
    <x v="2"/>
    <x v="10"/>
    <n v="13350.999999744818"/>
    <n v="222.51666666241363"/>
    <n v="222.51666666241363"/>
    <n v="1"/>
    <s v="C533157"/>
    <s v="Closed"/>
    <x v="0"/>
  </r>
  <r>
    <s v="Marianna"/>
    <s v="BLOUNTSTOWN (18)"/>
    <x v="17"/>
    <x v="762"/>
    <n v="1"/>
    <x v="12"/>
    <x v="0"/>
    <d v="2018-11-17T18:27:59"/>
    <d v="2018-11-17T17:46:00"/>
    <x v="2"/>
    <x v="10"/>
    <n v="2519.0000004367903"/>
    <n v="41.983333340613171"/>
    <n v="41.983333340613171"/>
    <n v="1"/>
    <s v="C533160"/>
    <s v="Closed"/>
    <x v="0"/>
  </r>
  <r>
    <s v="Marianna"/>
    <s v="MARIANNA (14)"/>
    <x v="10"/>
    <x v="4068"/>
    <n v="61"/>
    <x v="12"/>
    <x v="0"/>
    <d v="2018-11-17T22:36:40"/>
    <d v="2018-11-17T21:11:00"/>
    <x v="2"/>
    <x v="10"/>
    <n v="5139.9999995715916"/>
    <n v="85.666666659526527"/>
    <n v="5225.6666662311181"/>
    <n v="1"/>
    <s v="D533162"/>
    <s v="Closed"/>
    <x v="0"/>
  </r>
  <r>
    <s v="Marianna"/>
    <s v="CAVERNS ROAD (11)"/>
    <x v="9"/>
    <x v="4069"/>
    <n v="1"/>
    <x v="12"/>
    <x v="0"/>
    <d v="2018-11-18T14:53:00"/>
    <d v="2018-11-18T12:37:00"/>
    <x v="2"/>
    <x v="10"/>
    <n v="8160.0000001955777"/>
    <n v="136.00000000325963"/>
    <n v="136.00000000325963"/>
    <n v="1"/>
    <s v="C533164"/>
    <s v="Closed"/>
    <x v="0"/>
  </r>
  <r>
    <s v="Marianna"/>
    <s v="MARIANNA (14)"/>
    <x v="5"/>
    <x v="4070"/>
    <n v="1"/>
    <x v="2"/>
    <x v="0"/>
    <d v="2018-07-20T20:53:12"/>
    <d v="2018-07-20T18:37:00"/>
    <x v="2"/>
    <x v="6"/>
    <n v="8172.0000004861504"/>
    <n v="136.20000000810251"/>
    <n v="136.20000000810251"/>
    <n v="1"/>
    <s v="D523118"/>
    <s v="Closed"/>
    <x v="0"/>
  </r>
  <r>
    <s v="Marianna"/>
    <s v="CHIPOLA (15)"/>
    <x v="1"/>
    <x v="2170"/>
    <n v="1"/>
    <x v="12"/>
    <x v="0"/>
    <d v="2018-11-18T19:08:46"/>
    <d v="2018-11-18T16:19:00"/>
    <x v="2"/>
    <x v="10"/>
    <n v="10186.00000042934"/>
    <n v="169.76666667382233"/>
    <n v="169.76666667382233"/>
    <n v="1"/>
    <s v="C533166"/>
    <s v="Closed"/>
    <x v="0"/>
  </r>
  <r>
    <s v="Marianna"/>
    <s v="BLOUNTSTOWN (18)"/>
    <x v="17"/>
    <x v="4071"/>
    <n v="1"/>
    <x v="2"/>
    <x v="0"/>
    <d v="2018-08-05T19:26:00"/>
    <d v="2018-08-05T17:45:00"/>
    <x v="2"/>
    <x v="7"/>
    <n v="6059.9999996367842"/>
    <n v="100.9999999939464"/>
    <n v="100.9999999939464"/>
    <n v="1"/>
    <s v="C524036"/>
    <s v="Closed"/>
    <x v="0"/>
  </r>
  <r>
    <s v="Marianna"/>
    <s v="CAVERNS ROAD (11)"/>
    <x v="8"/>
    <x v="4072"/>
    <n v="1"/>
    <x v="12"/>
    <x v="0"/>
    <d v="2018-11-18T18:30:25"/>
    <d v="2018-11-18T16:32:00"/>
    <x v="2"/>
    <x v="10"/>
    <n v="7105.0000000046566"/>
    <n v="118.41666666674428"/>
    <n v="118.41666666674428"/>
    <n v="1"/>
    <s v="C533168"/>
    <s v="Closed"/>
    <x v="0"/>
  </r>
  <r>
    <s v="Marianna"/>
    <s v="CHIPOLA (15)"/>
    <x v="3"/>
    <x v="4073"/>
    <n v="1"/>
    <x v="12"/>
    <x v="0"/>
    <d v="2018-11-18T18:11:00"/>
    <d v="2018-11-18T16:33:00"/>
    <x v="2"/>
    <x v="10"/>
    <n v="5880.0000003073364"/>
    <n v="98.000000005122274"/>
    <n v="98.000000005122274"/>
    <n v="1"/>
    <s v="C533169"/>
    <s v="Closed"/>
    <x v="0"/>
  </r>
  <r>
    <s v="Marianna"/>
    <s v="ALTHA (12)"/>
    <x v="7"/>
    <x v="4074"/>
    <n v="1"/>
    <x v="12"/>
    <x v="0"/>
    <d v="2018-11-18T18:31:11"/>
    <d v="2018-11-18T17:04:00"/>
    <x v="2"/>
    <x v="10"/>
    <n v="5231.0000000987202"/>
    <n v="87.18333333497867"/>
    <n v="87.18333333497867"/>
    <n v="1"/>
    <s v="C533171"/>
    <s v="Closed"/>
    <x v="0"/>
  </r>
  <r>
    <s v="Marianna"/>
    <s v="CAVERNS ROAD (11)"/>
    <x v="9"/>
    <x v="4075"/>
    <n v="1"/>
    <x v="12"/>
    <x v="0"/>
    <d v="2018-11-19T05:42:00"/>
    <d v="2018-11-19T04:24:00"/>
    <x v="2"/>
    <x v="10"/>
    <n v="4680.0000001676381"/>
    <n v="78.000000002793968"/>
    <n v="78.000000002793968"/>
    <n v="1"/>
    <s v="C533173"/>
    <s v="Closed"/>
    <x v="0"/>
  </r>
  <r>
    <s v="Marianna"/>
    <s v="CHIPOLA (15)"/>
    <x v="1"/>
    <x v="4076"/>
    <n v="1"/>
    <x v="12"/>
    <x v="0"/>
    <d v="2018-11-19T17:07:28"/>
    <d v="2018-11-19T09:45:00"/>
    <x v="2"/>
    <x v="10"/>
    <n v="26547.999999951571"/>
    <n v="442.46666666585952"/>
    <n v="442.46666666585952"/>
    <n v="1"/>
    <s v="C533174"/>
    <s v="Closed"/>
    <x v="0"/>
  </r>
  <r>
    <s v="Marianna"/>
    <s v="MARIANNA (14)"/>
    <x v="10"/>
    <x v="13"/>
    <n v="39"/>
    <x v="12"/>
    <x v="1"/>
    <d v="2018-11-19T13:32:00"/>
    <d v="2018-11-19T12:03:00"/>
    <x v="2"/>
    <x v="10"/>
    <n v="5339.9999998044223"/>
    <n v="88.999999996740371"/>
    <n v="3470.9999998728745"/>
    <n v="1"/>
    <s v="D533187"/>
    <s v="Closed"/>
    <x v="0"/>
  </r>
  <r>
    <s v="Marianna"/>
    <s v="MARIANNA (14)"/>
    <x v="5"/>
    <x v="4077"/>
    <n v="1"/>
    <x v="12"/>
    <x v="0"/>
    <d v="2018-11-19T13:50:00"/>
    <d v="2018-11-19T12:42:00"/>
    <x v="2"/>
    <x v="10"/>
    <n v="4080.0000000977889"/>
    <n v="68.000000001629815"/>
    <n v="68.000000001629815"/>
    <n v="1"/>
    <s v="C533192"/>
    <s v="Closed"/>
    <x v="0"/>
  </r>
  <r>
    <s v="Marianna"/>
    <s v="BLOUNTSTOWN (18)"/>
    <x v="17"/>
    <x v="4078"/>
    <n v="12"/>
    <x v="12"/>
    <x v="0"/>
    <d v="2018-11-19T14:34:01"/>
    <d v="2018-11-19T12:54:00"/>
    <x v="2"/>
    <x v="10"/>
    <n v="6001.0000003036112"/>
    <n v="100.01666667172685"/>
    <n v="1200.2000000607222"/>
    <n v="1"/>
    <s v="D533197"/>
    <s v="Closed"/>
    <x v="0"/>
  </r>
  <r>
    <s v="Marianna"/>
    <s v="MARIANNA (14)"/>
    <x v="10"/>
    <x v="4079"/>
    <n v="1"/>
    <x v="12"/>
    <x v="0"/>
    <d v="2018-11-20T13:56:16"/>
    <d v="2018-11-19T13:25:00"/>
    <x v="2"/>
    <x v="10"/>
    <n v="88275.999999744818"/>
    <n v="1471.2666666624136"/>
    <n v="1471.2666666624136"/>
    <n v="1"/>
    <s v="C533195"/>
    <s v="Closed"/>
    <x v="0"/>
  </r>
  <r>
    <s v="Marianna"/>
    <s v="MARIANNA (14)"/>
    <x v="16"/>
    <x v="4080"/>
    <n v="1"/>
    <x v="12"/>
    <x v="0"/>
    <d v="2018-11-19T16:58:24"/>
    <d v="2018-11-19T14:28:00"/>
    <x v="2"/>
    <x v="10"/>
    <n v="9023.999999742955"/>
    <n v="150.39999999571592"/>
    <n v="150.39999999571592"/>
    <n v="1"/>
    <s v="C533198"/>
    <s v="Closed"/>
    <x v="0"/>
  </r>
  <r>
    <s v="Marianna"/>
    <s v="CHIPOLA (15)"/>
    <x v="3"/>
    <x v="2228"/>
    <n v="1"/>
    <x v="12"/>
    <x v="0"/>
    <d v="2018-11-20T12:11:50"/>
    <d v="2018-11-19T14:44:56"/>
    <x v="2"/>
    <x v="10"/>
    <n v="77214.000000106171"/>
    <n v="1286.9000000017695"/>
    <n v="1286.9000000017695"/>
    <n v="1"/>
    <s v="C533199"/>
    <s v="Closed"/>
    <x v="0"/>
  </r>
  <r>
    <s v="Marianna"/>
    <s v="CHIPOLA (15)"/>
    <x v="0"/>
    <x v="4081"/>
    <n v="1"/>
    <x v="12"/>
    <x v="0"/>
    <d v="2018-11-19T16:51:39"/>
    <d v="2018-11-19T15:05:00"/>
    <x v="2"/>
    <x v="10"/>
    <n v="6399.0000003017485"/>
    <n v="106.65000000502914"/>
    <n v="106.65000000502914"/>
    <n v="1"/>
    <s v="C533200"/>
    <s v="Closed"/>
    <x v="0"/>
  </r>
  <r>
    <s v="Marianna"/>
    <s v="CHIPOLA (15)"/>
    <x v="0"/>
    <x v="3873"/>
    <n v="1"/>
    <x v="12"/>
    <x v="0"/>
    <d v="2018-11-19T18:34:57"/>
    <d v="2018-11-19T17:23:00"/>
    <x v="2"/>
    <x v="10"/>
    <n v="4316.9999995501712"/>
    <n v="71.949999992502853"/>
    <n v="71.949999992502853"/>
    <n v="1"/>
    <s v="C533202"/>
    <s v="Closed"/>
    <x v="0"/>
  </r>
  <r>
    <s v="Marianna"/>
    <s v="CHIPOLA (15)"/>
    <x v="4"/>
    <x v="4082"/>
    <n v="1"/>
    <x v="12"/>
    <x v="0"/>
    <d v="2018-11-20T12:10:18"/>
    <d v="2018-11-19T18:08:00"/>
    <x v="2"/>
    <x v="10"/>
    <n v="64937.999999569729"/>
    <n v="1082.2999999928288"/>
    <n v="1082.2999999928288"/>
    <n v="1"/>
    <s v="C533203"/>
    <s v="Closed"/>
    <x v="0"/>
  </r>
  <r>
    <s v="Marianna"/>
    <s v="MARIANNA (14)"/>
    <x v="10"/>
    <x v="2682"/>
    <n v="1"/>
    <x v="12"/>
    <x v="0"/>
    <d v="2018-11-20T11:43:08"/>
    <d v="2018-11-20T09:45:00"/>
    <x v="2"/>
    <x v="10"/>
    <n v="7087.9999998025596"/>
    <n v="118.13333333004266"/>
    <n v="118.13333333004266"/>
    <n v="1"/>
    <s v="D533206"/>
    <s v="Closed"/>
    <x v="0"/>
  </r>
  <r>
    <s v="Marianna"/>
    <s v="MARIANNA (14)"/>
    <x v="16"/>
    <x v="4083"/>
    <n v="1"/>
    <x v="12"/>
    <x v="0"/>
    <d v="2018-11-20T14:04:02"/>
    <d v="2018-11-20T11:28:00"/>
    <x v="2"/>
    <x v="10"/>
    <n v="9362.0000001741573"/>
    <n v="156.03333333623596"/>
    <n v="156.03333333623596"/>
    <n v="1"/>
    <s v="C533207"/>
    <s v="Closed"/>
    <x v="0"/>
  </r>
  <r>
    <s v="Marianna"/>
    <s v="MARIANNA (14)"/>
    <x v="5"/>
    <x v="144"/>
    <n v="99"/>
    <x v="12"/>
    <x v="0"/>
    <d v="2018-11-20T16:07:54"/>
    <d v="2018-11-20T14:34:00"/>
    <x v="2"/>
    <x v="10"/>
    <n v="5634.0000000083819"/>
    <n v="93.900000000139698"/>
    <n v="9296.1000000138301"/>
    <n v="1"/>
    <s v="D533218"/>
    <s v="Closed"/>
    <x v="0"/>
  </r>
  <r>
    <s v="Marianna"/>
    <s v="MARIANNA (14)"/>
    <x v="10"/>
    <x v="4084"/>
    <n v="1"/>
    <x v="12"/>
    <x v="0"/>
    <d v="2018-11-20T20:13:00"/>
    <d v="2018-11-20T15:44:00"/>
    <x v="2"/>
    <x v="10"/>
    <n v="16140.000000433065"/>
    <n v="269.00000000721775"/>
    <n v="269.00000000721775"/>
    <n v="1"/>
    <s v="C533230"/>
    <s v="Closed"/>
    <x v="0"/>
  </r>
  <r>
    <s v="Marianna"/>
    <s v="CHIPOLA (15)"/>
    <x v="0"/>
    <x v="341"/>
    <n v="18"/>
    <x v="12"/>
    <x v="0"/>
    <d v="2018-11-20T20:15:41"/>
    <d v="2018-11-20T16:36:00"/>
    <x v="2"/>
    <x v="10"/>
    <n v="13181.000000238419"/>
    <n v="219.68333333730698"/>
    <n v="3954.3000000715256"/>
    <n v="1"/>
    <s v="D533237"/>
    <s v="Closed"/>
    <x v="0"/>
  </r>
  <r>
    <s v="Marianna"/>
    <s v="CHIPOLA (15)"/>
    <x v="3"/>
    <x v="952"/>
    <n v="82"/>
    <x v="2"/>
    <x v="0"/>
    <d v="2018-08-05T20:20:03"/>
    <d v="2018-08-05T19:45:00"/>
    <x v="2"/>
    <x v="7"/>
    <n v="2103.000000002794"/>
    <n v="35.050000000046566"/>
    <n v="2874.1000000038184"/>
    <n v="1"/>
    <s v="D524037"/>
    <s v="Closed"/>
    <x v="0"/>
  </r>
  <r>
    <s v="Fernandina Beach"/>
    <s v="AIP (24)"/>
    <x v="11"/>
    <x v="2097"/>
    <n v="51"/>
    <x v="6"/>
    <x v="0"/>
    <d v="2018-11-21T06:59:49"/>
    <d v="2018-11-21T06:27:00"/>
    <x v="2"/>
    <x v="10"/>
    <n v="1968.9999994821846"/>
    <n v="32.816666658036411"/>
    <n v="1673.649999559857"/>
    <n v="1"/>
    <s v="D533253"/>
    <s v="Closed"/>
    <x v="0"/>
  </r>
  <r>
    <s v="Marianna"/>
    <s v="MARIANNA (14)"/>
    <x v="10"/>
    <x v="4085"/>
    <n v="1"/>
    <x v="12"/>
    <x v="0"/>
    <d v="2018-11-21T15:06:47"/>
    <d v="2018-11-21T11:55:00"/>
    <x v="2"/>
    <x v="10"/>
    <n v="11506.99999993667"/>
    <n v="191.78333333227783"/>
    <n v="191.78333333227783"/>
    <n v="1"/>
    <s v="C533260"/>
    <s v="Closed"/>
    <x v="0"/>
  </r>
  <r>
    <s v="Marianna"/>
    <s v="CHIPOLA (15)"/>
    <x v="0"/>
    <x v="96"/>
    <n v="333"/>
    <x v="12"/>
    <x v="0"/>
    <d v="2018-11-22T06:19:32"/>
    <d v="2018-11-22T04:16:00"/>
    <x v="2"/>
    <x v="10"/>
    <n v="7412.0000001043081"/>
    <n v="123.5333333350718"/>
    <n v="41136.60000057891"/>
    <n v="1"/>
    <s v="D533301"/>
    <s v="Closed"/>
    <x v="0"/>
  </r>
  <r>
    <s v="Marianna"/>
    <s v="MARIANNA (14)"/>
    <x v="5"/>
    <x v="3301"/>
    <n v="1"/>
    <x v="2"/>
    <x v="0"/>
    <d v="2018-08-06T10:17:13"/>
    <d v="2018-08-06T08:34:00"/>
    <x v="2"/>
    <x v="7"/>
    <n v="6192.9999999236315"/>
    <n v="103.21666666539386"/>
    <n v="103.21666666539386"/>
    <n v="1"/>
    <s v="D524058"/>
    <s v="Closed"/>
    <x v="0"/>
  </r>
  <r>
    <s v="Marianna"/>
    <s v="MARIANNA (14)"/>
    <x v="16"/>
    <x v="3695"/>
    <n v="1"/>
    <x v="2"/>
    <x v="0"/>
    <d v="2018-08-08T03:17:52"/>
    <d v="2018-08-07T20:47:00"/>
    <x v="2"/>
    <x v="7"/>
    <n v="23451.999999792315"/>
    <n v="390.86666666320525"/>
    <n v="390.86666666320525"/>
    <n v="1"/>
    <s v="D524148"/>
    <s v="Closed"/>
    <x v="0"/>
  </r>
  <r>
    <s v="Marianna"/>
    <s v="CHIPOLA (15)"/>
    <x v="3"/>
    <x v="4086"/>
    <n v="2"/>
    <x v="2"/>
    <x v="0"/>
    <d v="2018-08-11T11:53:27"/>
    <d v="2018-08-11T10:55:00"/>
    <x v="2"/>
    <x v="7"/>
    <n v="3507.0000000530854"/>
    <n v="58.450000000884756"/>
    <n v="116.90000000176951"/>
    <n v="1"/>
    <s v="D524204"/>
    <s v="Closed"/>
    <x v="0"/>
  </r>
  <r>
    <s v="Marianna"/>
    <s v="ALTHA (12)"/>
    <x v="6"/>
    <x v="4087"/>
    <n v="1"/>
    <x v="2"/>
    <x v="0"/>
    <d v="2018-08-12T01:04:15"/>
    <d v="2018-08-12T00:23:00"/>
    <x v="2"/>
    <x v="7"/>
    <n v="2475.0000002095476"/>
    <n v="41.25000000349246"/>
    <n v="41.25000000349246"/>
    <n v="1"/>
    <s v="D524210"/>
    <s v="Closed"/>
    <x v="0"/>
  </r>
  <r>
    <s v="Marianna"/>
    <s v="CHIPOLA (15)"/>
    <x v="4"/>
    <x v="4088"/>
    <n v="2"/>
    <x v="2"/>
    <x v="1"/>
    <d v="2018-08-27T10:53:22"/>
    <d v="2018-08-27T09:05:00"/>
    <x v="2"/>
    <x v="7"/>
    <n v="6502.000000490807"/>
    <n v="108.36666667484678"/>
    <n v="216.73333334969357"/>
    <n v="1"/>
    <s v="D524487"/>
    <s v="Closed"/>
    <x v="0"/>
  </r>
  <r>
    <s v="Marianna"/>
    <s v="CHIPOLA (15)"/>
    <x v="1"/>
    <x v="4089"/>
    <n v="1"/>
    <x v="12"/>
    <x v="1"/>
    <d v="2018-11-23T14:27:26"/>
    <d v="2018-11-23T11:52:00"/>
    <x v="2"/>
    <x v="10"/>
    <n v="9326.0000005597249"/>
    <n v="155.43333334266208"/>
    <n v="155.43333334266208"/>
    <n v="1"/>
    <s v="C533313"/>
    <s v="Closed"/>
    <x v="0"/>
  </r>
  <r>
    <s v="Fernandina Beach"/>
    <s v="JL TERRY (23)"/>
    <x v="13"/>
    <x v="1906"/>
    <n v="65"/>
    <x v="4"/>
    <x v="0"/>
    <d v="2018-11-23T20:38:57"/>
    <d v="2018-11-23T18:09:00"/>
    <x v="2"/>
    <x v="10"/>
    <n v="8997.000000346452"/>
    <n v="149.9500000057742"/>
    <n v="9746.750000375323"/>
    <n v="1"/>
    <s v="D533411"/>
    <s v="Closed"/>
    <x v="0"/>
  </r>
  <r>
    <s v="Marianna"/>
    <s v="CHIPOLA (15)"/>
    <x v="4"/>
    <x v="4090"/>
    <n v="1"/>
    <x v="12"/>
    <x v="0"/>
    <d v="2018-11-24T19:13:27"/>
    <d v="2018-11-24T13:38:00"/>
    <x v="2"/>
    <x v="10"/>
    <n v="20126.999999536201"/>
    <n v="335.44999999227002"/>
    <n v="335.44999999227002"/>
    <n v="1"/>
    <s v="C533340"/>
    <s v="Closed"/>
    <x v="0"/>
  </r>
  <r>
    <s v="Marianna"/>
    <s v="BLOUNTSTOWN (18)"/>
    <x v="17"/>
    <x v="4091"/>
    <n v="1"/>
    <x v="12"/>
    <x v="0"/>
    <d v="2018-11-24T16:19:55"/>
    <d v="2018-11-24T15:27:00"/>
    <x v="2"/>
    <x v="10"/>
    <n v="3174.9999997671694"/>
    <n v="52.916666662786156"/>
    <n v="52.916666662786156"/>
    <n v="1"/>
    <s v="C533341"/>
    <s v="Closed"/>
    <x v="0"/>
  </r>
  <r>
    <s v="Marianna"/>
    <s v="MARIANNA (14)"/>
    <x v="16"/>
    <x v="4092"/>
    <n v="1"/>
    <x v="12"/>
    <x v="0"/>
    <d v="2018-11-24T21:04:05"/>
    <d v="2018-11-24T19:57:00"/>
    <x v="2"/>
    <x v="10"/>
    <n v="4024.9999998137355"/>
    <n v="67.083333330228925"/>
    <n v="67.083333330228925"/>
    <n v="1"/>
    <s v="C533344"/>
    <s v="Closed"/>
    <x v="0"/>
  </r>
  <r>
    <s v="Marianna"/>
    <s v="MARIANNA (14)"/>
    <x v="5"/>
    <x v="4093"/>
    <n v="1"/>
    <x v="12"/>
    <x v="0"/>
    <d v="2018-11-25T12:42:51"/>
    <d v="2018-11-25T11:26:00"/>
    <x v="2"/>
    <x v="10"/>
    <n v="4610.9999997541308"/>
    <n v="76.849999995902181"/>
    <n v="76.849999995902181"/>
    <n v="1"/>
    <s v="C533346"/>
    <s v="Closed"/>
    <x v="0"/>
  </r>
  <r>
    <s v="Marianna"/>
    <s v="CAVERNS ROAD (11)"/>
    <x v="9"/>
    <x v="4094"/>
    <n v="1"/>
    <x v="12"/>
    <x v="0"/>
    <d v="2018-11-25T23:28:19"/>
    <d v="2018-11-25T21:47:00"/>
    <x v="2"/>
    <x v="10"/>
    <n v="6079.0000003064051"/>
    <n v="101.31666667177342"/>
    <n v="101.31666667177342"/>
    <n v="1"/>
    <s v="C533347"/>
    <s v="Closed"/>
    <x v="0"/>
  </r>
  <r>
    <s v="Marianna"/>
    <s v="MARIANNA (14)"/>
    <x v="10"/>
    <x v="2509"/>
    <n v="1"/>
    <x v="12"/>
    <x v="0"/>
    <d v="2018-11-26T05:59:04"/>
    <d v="2018-11-26T03:23:00"/>
    <x v="2"/>
    <x v="10"/>
    <n v="9364.0000000130385"/>
    <n v="156.06666666688398"/>
    <n v="156.06666666688398"/>
    <n v="1"/>
    <s v="C533350"/>
    <s v="Closed"/>
    <x v="0"/>
  </r>
  <r>
    <s v="Marianna"/>
    <s v="BLOUNTSTOWN (18)"/>
    <x v="17"/>
    <x v="573"/>
    <n v="203"/>
    <x v="12"/>
    <x v="0"/>
    <d v="2018-11-26T08:49:07"/>
    <d v="2018-11-26T03:49:00"/>
    <x v="2"/>
    <x v="10"/>
    <n v="18006.999999959953"/>
    <n v="300.11666666599922"/>
    <n v="60923.683333197841"/>
    <n v="1"/>
    <s v="D533361"/>
    <s v="Closed"/>
    <x v="0"/>
  </r>
  <r>
    <s v="Marianna"/>
    <s v="CHIPOLA (15)"/>
    <x v="1"/>
    <x v="1034"/>
    <n v="1"/>
    <x v="12"/>
    <x v="0"/>
    <d v="2018-11-26T13:10:37"/>
    <d v="2018-11-26T11:02:00"/>
    <x v="2"/>
    <x v="10"/>
    <n v="7716.9999997364357"/>
    <n v="128.61666666227393"/>
    <n v="128.61666666227393"/>
    <n v="1"/>
    <s v="C533384"/>
    <s v="Closed"/>
    <x v="0"/>
  </r>
  <r>
    <s v="Fernandina Beach"/>
    <s v="AIP (24)"/>
    <x v="11"/>
    <x v="628"/>
    <n v="9"/>
    <x v="1"/>
    <x v="0"/>
    <d v="2018-11-26T19:45:21"/>
    <d v="2018-11-26T17:28:00"/>
    <x v="2"/>
    <x v="10"/>
    <n v="8241.0000002710149"/>
    <n v="137.35000000451691"/>
    <n v="1236.1500000406522"/>
    <n v="1"/>
    <s v="D533401"/>
    <s v="Closed"/>
    <x v="0"/>
  </r>
  <r>
    <s v="Marianna"/>
    <s v="CHIPOLA (15)"/>
    <x v="4"/>
    <x v="1265"/>
    <n v="5"/>
    <x v="12"/>
    <x v="0"/>
    <d v="2018-11-27T07:58:00"/>
    <d v="2018-11-27T06:49:00"/>
    <x v="2"/>
    <x v="10"/>
    <n v="4139.9999996647239"/>
    <n v="68.999999994412065"/>
    <n v="344.99999997206032"/>
    <n v="1"/>
    <s v="D533410"/>
    <s v="Closed"/>
    <x v="0"/>
  </r>
  <r>
    <s v="Marianna"/>
    <s v="CAVERNS ROAD (11)"/>
    <x v="8"/>
    <x v="23"/>
    <n v="1"/>
    <x v="12"/>
    <x v="0"/>
    <d v="2018-11-27T08:19:00"/>
    <d v="2018-11-27T06:51:00"/>
    <x v="2"/>
    <x v="10"/>
    <n v="5280.0000002374873"/>
    <n v="88.000000003958121"/>
    <n v="88.000000003958121"/>
    <n v="1"/>
    <s v="C533404"/>
    <s v="Closed"/>
    <x v="0"/>
  </r>
  <r>
    <s v="Fernandina Beach"/>
    <s v="JL TERRY (23)"/>
    <x v="21"/>
    <x v="4095"/>
    <n v="8"/>
    <x v="0"/>
    <x v="0"/>
    <d v="2018-11-27T13:43:49"/>
    <d v="2018-11-27T08:32:00"/>
    <x v="2"/>
    <x v="10"/>
    <n v="18708.999999985099"/>
    <n v="311.81666666641831"/>
    <n v="2494.5333333313465"/>
    <n v="1"/>
    <s v="D533409"/>
    <s v="Closed"/>
    <x v="0"/>
  </r>
  <r>
    <s v="Marianna"/>
    <s v="MARIANNA (14)"/>
    <x v="5"/>
    <x v="4096"/>
    <n v="1"/>
    <x v="2"/>
    <x v="0"/>
    <d v="2018-08-28T13:28:30"/>
    <d v="2018-08-28T09:13:00"/>
    <x v="2"/>
    <x v="7"/>
    <n v="15329.999999678694"/>
    <n v="255.4999999946449"/>
    <n v="255.4999999946449"/>
    <n v="1"/>
    <s v="D524679"/>
    <s v="Closed"/>
    <x v="0"/>
  </r>
  <r>
    <s v="Marianna"/>
    <s v="CHIPOLA (15)"/>
    <x v="3"/>
    <x v="173"/>
    <n v="67"/>
    <x v="12"/>
    <x v="0"/>
    <d v="2018-11-27T14:39:05"/>
    <d v="2018-11-27T12:11:00"/>
    <x v="2"/>
    <x v="10"/>
    <n v="8884.999999939464"/>
    <n v="148.0833333323244"/>
    <n v="9921.5833332657348"/>
    <n v="1"/>
    <s v="D533422"/>
    <s v="Closed"/>
    <x v="0"/>
  </r>
  <r>
    <s v="Marianna"/>
    <s v="CHIPOLA (15)"/>
    <x v="4"/>
    <x v="1166"/>
    <n v="26"/>
    <x v="12"/>
    <x v="0"/>
    <d v="2018-11-27T16:38:00"/>
    <d v="2018-11-27T15:13:00"/>
    <x v="2"/>
    <x v="10"/>
    <n v="5100.0000002793968"/>
    <n v="85.000000004656613"/>
    <n v="2210.0000001210719"/>
    <n v="1"/>
    <s v="D533441"/>
    <s v="Closed"/>
    <x v="0"/>
  </r>
  <r>
    <s v="Marianna"/>
    <s v="CHIPOLA (15)"/>
    <x v="3"/>
    <x v="4097"/>
    <n v="2"/>
    <x v="12"/>
    <x v="0"/>
    <d v="2018-11-27T18:47:15"/>
    <d v="2018-11-27T16:53:00"/>
    <x v="2"/>
    <x v="10"/>
    <n v="6855.0000000279397"/>
    <n v="114.25000000046566"/>
    <n v="228.50000000093132"/>
    <n v="1"/>
    <s v="D533451"/>
    <s v="Closed"/>
    <x v="0"/>
  </r>
  <r>
    <s v="Marianna"/>
    <s v="CAVERNS ROAD (11)"/>
    <x v="9"/>
    <x v="4098"/>
    <n v="1"/>
    <x v="12"/>
    <x v="0"/>
    <d v="2018-11-27T19:34:03"/>
    <d v="2018-11-27T18:30:00"/>
    <x v="2"/>
    <x v="10"/>
    <n v="3843.0000000167638"/>
    <n v="64.050000000279397"/>
    <n v="64.050000000279397"/>
    <n v="1"/>
    <s v="D533452"/>
    <s v="Closed"/>
    <x v="0"/>
  </r>
  <r>
    <s v="Marianna"/>
    <s v="MARIANNA (14)"/>
    <x v="5"/>
    <x v="3242"/>
    <n v="3"/>
    <x v="12"/>
    <x v="0"/>
    <d v="2018-11-28T14:05:00"/>
    <d v="2018-11-28T13:18:00"/>
    <x v="2"/>
    <x v="10"/>
    <n v="2819.9999997625127"/>
    <n v="46.999999996041879"/>
    <n v="140.99999998812564"/>
    <n v="1"/>
    <s v="D533464"/>
    <s v="Closed"/>
    <x v="0"/>
  </r>
  <r>
    <s v="Marianna"/>
    <s v="CHIPOLA (15)"/>
    <x v="3"/>
    <x v="652"/>
    <n v="11"/>
    <x v="12"/>
    <x v="0"/>
    <d v="2018-11-28T18:17:47"/>
    <d v="2018-11-28T17:29:00"/>
    <x v="2"/>
    <x v="10"/>
    <n v="2926.9999996293336"/>
    <n v="48.78333332715556"/>
    <n v="536.61666659871116"/>
    <n v="1"/>
    <s v="D533473"/>
    <s v="Closed"/>
    <x v="0"/>
  </r>
  <r>
    <s v="Marianna"/>
    <s v="MARIANNA (14)"/>
    <x v="5"/>
    <x v="131"/>
    <n v="36"/>
    <x v="12"/>
    <x v="0"/>
    <d v="2018-11-30T12:14:41"/>
    <d v="2018-11-30T09:49:00"/>
    <x v="2"/>
    <x v="10"/>
    <n v="8740.999999595806"/>
    <n v="145.68333332659677"/>
    <n v="5244.5999997574836"/>
    <n v="1"/>
    <s v="D533494"/>
    <s v="Closed"/>
    <x v="0"/>
  </r>
  <r>
    <s v="Marianna"/>
    <s v="MARIANNA (14)"/>
    <x v="5"/>
    <x v="2225"/>
    <n v="2"/>
    <x v="12"/>
    <x v="0"/>
    <d v="2018-11-30T13:05:00"/>
    <d v="2018-11-30T12:14:41"/>
    <x v="2"/>
    <x v="10"/>
    <n v="3019.0000003902242"/>
    <n v="50.316666673170403"/>
    <n v="100.63333334634081"/>
    <n v="1"/>
    <s v="D533502"/>
    <s v="Closed"/>
    <x v="0"/>
  </r>
  <r>
    <s v="Marianna"/>
    <s v="CHIPOLA (15)"/>
    <x v="0"/>
    <x v="289"/>
    <n v="338"/>
    <x v="12"/>
    <x v="0"/>
    <d v="2018-11-30T13:38:15"/>
    <d v="2018-11-30T12:57:00"/>
    <x v="2"/>
    <x v="10"/>
    <n v="2475.0000002095476"/>
    <n v="41.25000000349246"/>
    <n v="13942.500001180451"/>
    <n v="1"/>
    <s v="D533530"/>
    <s v="Closed"/>
    <x v="0"/>
  </r>
  <r>
    <s v="Marianna"/>
    <s v="MARIANNA (14)"/>
    <x v="16"/>
    <x v="4099"/>
    <n v="1"/>
    <x v="12"/>
    <x v="0"/>
    <d v="2018-11-30T18:32:43"/>
    <d v="2018-11-30T17:44:00"/>
    <x v="2"/>
    <x v="10"/>
    <n v="2922.9999999515712"/>
    <n v="48.71666666585952"/>
    <n v="48.71666666585952"/>
    <n v="1"/>
    <s v="D533544"/>
    <s v="Closed"/>
    <x v="0"/>
  </r>
  <r>
    <s v="Marianna"/>
    <s v="MARIANNA (14)"/>
    <x v="10"/>
    <x v="4100"/>
    <n v="1"/>
    <x v="12"/>
    <x v="0"/>
    <d v="2018-12-01T00:43:00"/>
    <d v="2018-11-30T21:18:00"/>
    <x v="2"/>
    <x v="10"/>
    <n v="12300.000000488944"/>
    <n v="205.00000000814907"/>
    <n v="205.00000000814907"/>
    <n v="1"/>
    <s v="C533545"/>
    <s v="Closed"/>
    <x v="0"/>
  </r>
  <r>
    <s v="Marianna"/>
    <s v="MARIANNA (14)"/>
    <x v="10"/>
    <x v="1069"/>
    <n v="5"/>
    <x v="12"/>
    <x v="0"/>
    <d v="2018-11-30T22:14:35"/>
    <d v="2018-11-30T21:59:00"/>
    <x v="2"/>
    <x v="10"/>
    <n v="934.99999979976565"/>
    <n v="15.583333329996094"/>
    <n v="77.916666649980471"/>
    <n v="1"/>
    <s v="D533546"/>
    <s v="Closed"/>
    <x v="0"/>
  </r>
  <r>
    <s v="Marianna"/>
    <s v="MARIANNA (14)"/>
    <x v="10"/>
    <x v="833"/>
    <n v="12"/>
    <x v="12"/>
    <x v="0"/>
    <d v="2018-12-01T16:36:34"/>
    <d v="2018-12-01T16:16:00"/>
    <x v="2"/>
    <x v="11"/>
    <n v="1233.9999999152496"/>
    <n v="20.566666665254161"/>
    <n v="246.79999998304993"/>
    <n v="1"/>
    <s v="D533549"/>
    <s v="Closed"/>
    <x v="0"/>
  </r>
  <r>
    <s v="Marianna"/>
    <s v="MARIANNA (14)"/>
    <x v="10"/>
    <x v="831"/>
    <n v="40"/>
    <x v="12"/>
    <x v="0"/>
    <d v="2018-12-01T21:50:17"/>
    <d v="2018-12-01T20:26:00"/>
    <x v="2"/>
    <x v="11"/>
    <n v="5056.9999996572733"/>
    <n v="84.283333327621222"/>
    <n v="3371.3333331048489"/>
    <n v="1"/>
    <s v="D533557"/>
    <s v="Closed"/>
    <x v="0"/>
  </r>
  <r>
    <s v="Marianna"/>
    <s v="CAVERNS ROAD (11)"/>
    <x v="9"/>
    <x v="730"/>
    <n v="76"/>
    <x v="12"/>
    <x v="0"/>
    <d v="2018-12-02T02:41:47"/>
    <d v="2018-12-02T01:13:00"/>
    <x v="2"/>
    <x v="11"/>
    <n v="5326.9999999087304"/>
    <n v="88.783333331812173"/>
    <n v="6747.5333332177252"/>
    <n v="1"/>
    <s v="D533568"/>
    <s v="Closed"/>
    <x v="0"/>
  </r>
  <r>
    <s v="Marianna"/>
    <s v="CAVERNS ROAD (11)"/>
    <x v="9"/>
    <x v="23"/>
    <n v="1"/>
    <x v="12"/>
    <x v="0"/>
    <d v="2018-12-02T02:56:00"/>
    <d v="2018-12-02T01:20:00"/>
    <x v="2"/>
    <x v="11"/>
    <n v="5759.999999916181"/>
    <n v="95.999999998603016"/>
    <n v="95.999999998603016"/>
    <n v="1"/>
    <s v="C533562"/>
    <s v="Closed"/>
    <x v="0"/>
  </r>
  <r>
    <s v="Marianna"/>
    <s v="CAVERNS ROAD (11)"/>
    <x v="9"/>
    <x v="4101"/>
    <n v="1"/>
    <x v="12"/>
    <x v="0"/>
    <d v="2018-12-02T06:20:53"/>
    <d v="2018-12-02T05:04:00"/>
    <x v="2"/>
    <x v="11"/>
    <n v="4613.0000002216548"/>
    <n v="76.88333333702758"/>
    <n v="76.88333333702758"/>
    <n v="1"/>
    <s v="C533571"/>
    <s v="Closed"/>
    <x v="0"/>
  </r>
  <r>
    <s v="Marianna"/>
    <s v="MARIANNA (14)"/>
    <x v="10"/>
    <x v="4102"/>
    <n v="2"/>
    <x v="12"/>
    <x v="0"/>
    <d v="2018-12-02T09:54:57"/>
    <d v="2018-12-02T06:39:00"/>
    <x v="2"/>
    <x v="11"/>
    <n v="11756.999999913387"/>
    <n v="195.94999999855645"/>
    <n v="391.8999999971129"/>
    <n v="1"/>
    <s v="D533574"/>
    <s v="Closed"/>
    <x v="0"/>
  </r>
  <r>
    <s v="Marianna"/>
    <s v="CHIPOLA (15)"/>
    <x v="0"/>
    <x v="322"/>
    <n v="90"/>
    <x v="12"/>
    <x v="0"/>
    <d v="2018-12-02T10:49:54"/>
    <d v="2018-12-02T08:10:00"/>
    <x v="2"/>
    <x v="11"/>
    <n v="9593.9999997150153"/>
    <n v="159.89999999525025"/>
    <n v="14390.999999572523"/>
    <n v="1"/>
    <s v="D533639"/>
    <s v="Closed"/>
    <x v="0"/>
  </r>
  <r>
    <s v="Marianna"/>
    <s v="CAVERNS ROAD (11)"/>
    <x v="9"/>
    <x v="691"/>
    <n v="676"/>
    <x v="12"/>
    <x v="0"/>
    <d v="2018-12-02T09:44:56"/>
    <d v="2018-12-02T08:10:00"/>
    <x v="2"/>
    <x v="11"/>
    <n v="5695.9999994141981"/>
    <n v="94.933333323569968"/>
    <n v="64174.933326733299"/>
    <n v="1"/>
    <s v="D533611"/>
    <s v="Closed"/>
    <x v="0"/>
  </r>
  <r>
    <s v="Marianna"/>
    <s v="CHIPOLA (15)"/>
    <x v="1"/>
    <x v="3125"/>
    <n v="10"/>
    <x v="12"/>
    <x v="0"/>
    <d v="2018-12-02T11:21:54"/>
    <d v="2018-12-02T09:01:00"/>
    <x v="2"/>
    <x v="11"/>
    <n v="8453.9999997708946"/>
    <n v="140.89999999618158"/>
    <n v="1408.9999999618158"/>
    <n v="1"/>
    <s v="D533651"/>
    <s v="Closed"/>
    <x v="0"/>
  </r>
  <r>
    <s v="Marianna"/>
    <s v="CAVERNS ROAD (11)"/>
    <x v="9"/>
    <x v="3577"/>
    <n v="3"/>
    <x v="12"/>
    <x v="0"/>
    <d v="2018-12-02T10:53:11"/>
    <d v="2018-12-02T09:44:56"/>
    <x v="2"/>
    <x v="11"/>
    <n v="4095.0000004610047"/>
    <n v="68.250000007683411"/>
    <n v="204.75000002305023"/>
    <n v="1"/>
    <s v="D533650"/>
    <s v="Closed"/>
    <x v="0"/>
  </r>
  <r>
    <s v="Marianna"/>
    <s v="MARIANNA (14)"/>
    <x v="5"/>
    <x v="3976"/>
    <n v="1"/>
    <x v="12"/>
    <x v="0"/>
    <d v="2018-12-02T12:57:24"/>
    <d v="2018-12-02T11:22:00"/>
    <x v="2"/>
    <x v="11"/>
    <n v="5723.9999996731058"/>
    <n v="95.399999994551763"/>
    <n v="95.399999994551763"/>
    <n v="1"/>
    <s v="D533659"/>
    <s v="Closed"/>
    <x v="0"/>
  </r>
  <r>
    <s v="Marianna"/>
    <s v="CHIPOLA (15)"/>
    <x v="4"/>
    <x v="4103"/>
    <n v="1"/>
    <x v="12"/>
    <x v="0"/>
    <d v="2018-12-02T18:22:10"/>
    <d v="2018-12-02T14:53:00"/>
    <x v="2"/>
    <x v="11"/>
    <n v="12549.999999837019"/>
    <n v="209.16666666395031"/>
    <n v="209.16666666395031"/>
    <n v="1"/>
    <s v="D533665"/>
    <s v="Closed"/>
    <x v="0"/>
  </r>
  <r>
    <s v="Marianna"/>
    <s v="CHIPOLA (15)"/>
    <x v="1"/>
    <x v="4104"/>
    <n v="6"/>
    <x v="12"/>
    <x v="0"/>
    <d v="2018-12-02T17:18:46"/>
    <d v="2018-12-02T15:41:00"/>
    <x v="2"/>
    <x v="11"/>
    <n v="5866.0000001778826"/>
    <n v="97.766666669631377"/>
    <n v="586.60000001778826"/>
    <n v="1"/>
    <s v="D533664"/>
    <s v="Closed"/>
    <x v="0"/>
  </r>
  <r>
    <s v="Marianna"/>
    <s v="BLOUNTSTOWN (18)"/>
    <x v="17"/>
    <x v="1335"/>
    <n v="56"/>
    <x v="12"/>
    <x v="0"/>
    <d v="2018-12-03T03:07:43"/>
    <d v="2018-12-03T02:27:00"/>
    <x v="2"/>
    <x v="11"/>
    <n v="2443.0000002728775"/>
    <n v="40.716666671214625"/>
    <n v="2280.133333588019"/>
    <n v="1"/>
    <s v="D533670"/>
    <s v="Closed"/>
    <x v="0"/>
  </r>
  <r>
    <s v="Marianna"/>
    <s v="ALTHA (12)"/>
    <x v="6"/>
    <x v="1180"/>
    <n v="198"/>
    <x v="12"/>
    <x v="0"/>
    <d v="2018-12-03T05:11:56"/>
    <d v="2018-12-03T03:34:00"/>
    <x v="2"/>
    <x v="11"/>
    <n v="5876.0000000009313"/>
    <n v="97.933333333348855"/>
    <n v="19390.800000003073"/>
    <n v="1"/>
    <s v="D533682"/>
    <s v="Closed"/>
    <x v="0"/>
  </r>
  <r>
    <s v="Marianna"/>
    <s v="MARIANNA (14)"/>
    <x v="10"/>
    <x v="4105"/>
    <n v="4"/>
    <x v="12"/>
    <x v="0"/>
    <d v="2018-12-03T10:35:29"/>
    <d v="2018-12-03T08:13:00"/>
    <x v="2"/>
    <x v="11"/>
    <n v="8548.9999999757856"/>
    <n v="142.48333333292976"/>
    <n v="569.93333333171904"/>
    <n v="1"/>
    <s v="D533713"/>
    <s v="Closed"/>
    <x v="0"/>
  </r>
  <r>
    <s v="Marianna"/>
    <s v="BLOUNTSTOWN (18)"/>
    <x v="17"/>
    <x v="4106"/>
    <n v="1"/>
    <x v="12"/>
    <x v="0"/>
    <d v="2018-12-03T16:00:25"/>
    <d v="2018-12-03T08:32:00"/>
    <x v="2"/>
    <x v="11"/>
    <n v="26904.999999795109"/>
    <n v="448.41666666325182"/>
    <n v="448.41666666325182"/>
    <n v="1"/>
    <s v="C533684"/>
    <s v="Closed"/>
    <x v="0"/>
  </r>
  <r>
    <s v="Fernandina Beach"/>
    <s v="JL TERRY (23)"/>
    <x v="34"/>
    <x v="4107"/>
    <n v="20"/>
    <x v="7"/>
    <x v="0"/>
    <d v="2018-12-03T11:24:32"/>
    <d v="2018-12-03T09:13:34"/>
    <x v="2"/>
    <x v="11"/>
    <n v="7858.0000000074506"/>
    <n v="130.96666666679084"/>
    <n v="2619.3333333358169"/>
    <n v="1"/>
    <s v="D533712"/>
    <s v="Closed"/>
    <x v="0"/>
  </r>
  <r>
    <s v="Fernandina Beach"/>
    <s v="JL TERRY (23)"/>
    <x v="34"/>
    <x v="914"/>
    <n v="21"/>
    <x v="7"/>
    <x v="0"/>
    <d v="2018-12-03T10:10:09"/>
    <d v="2018-12-03T09:14:42"/>
    <x v="2"/>
    <x v="11"/>
    <n v="3327.0000000949949"/>
    <n v="55.450000001583248"/>
    <n v="1164.4500000332482"/>
    <n v="1"/>
    <s v="D533705"/>
    <s v="Closed"/>
    <x v="0"/>
  </r>
  <r>
    <s v="Marianna"/>
    <s v="MARIANNA (14)"/>
    <x v="10"/>
    <x v="912"/>
    <n v="31"/>
    <x v="12"/>
    <x v="0"/>
    <d v="2018-12-03T11:07:28"/>
    <d v="2018-12-03T09:22:34"/>
    <x v="2"/>
    <x v="11"/>
    <n v="6293.9999996451661"/>
    <n v="104.8999999940861"/>
    <n v="3251.8999998166692"/>
    <n v="1"/>
    <s v="D533718"/>
    <s v="Closed"/>
    <x v="0"/>
  </r>
  <r>
    <s v="Marianna"/>
    <s v="MARIANNA (14)"/>
    <x v="10"/>
    <x v="1262"/>
    <n v="27"/>
    <x v="12"/>
    <x v="0"/>
    <d v="2018-12-03T12:02:23"/>
    <d v="2018-12-03T09:26:39"/>
    <x v="2"/>
    <x v="11"/>
    <n v="9344.0000003669411"/>
    <n v="155.73333333944902"/>
    <n v="4204.8000001651235"/>
    <n v="1"/>
    <s v="D533720"/>
    <s v="Closed"/>
    <x v="0"/>
  </r>
  <r>
    <s v="Marianna"/>
    <s v="BLOUNTSTOWN (18)"/>
    <x v="17"/>
    <x v="4108"/>
    <n v="1"/>
    <x v="12"/>
    <x v="0"/>
    <d v="2018-12-03T16:03:04"/>
    <d v="2018-12-03T09:38:00"/>
    <x v="2"/>
    <x v="11"/>
    <n v="23104.000000166707"/>
    <n v="385.06666666944511"/>
    <n v="385.06666666944511"/>
    <n v="1"/>
    <s v="C533701"/>
    <s v="Closed"/>
    <x v="0"/>
  </r>
  <r>
    <s v="Marianna"/>
    <s v="BLOUNTSTOWN (18)"/>
    <x v="17"/>
    <x v="4109"/>
    <n v="1"/>
    <x v="12"/>
    <x v="0"/>
    <d v="2018-12-03T16:01:35"/>
    <d v="2018-12-03T10:20:03"/>
    <x v="2"/>
    <x v="11"/>
    <n v="20491.999999992549"/>
    <n v="341.53333333320916"/>
    <n v="341.53333333320916"/>
    <n v="1"/>
    <s v="C533711"/>
    <s v="Closed"/>
    <x v="0"/>
  </r>
  <r>
    <s v="Marianna"/>
    <s v="CHIPOLA (15)"/>
    <x v="4"/>
    <x v="1890"/>
    <n v="1"/>
    <x v="12"/>
    <x v="0"/>
    <d v="2018-12-03T15:05:34"/>
    <d v="2018-12-03T11:51:00"/>
    <x v="2"/>
    <x v="11"/>
    <n v="11673.999999999069"/>
    <n v="194.56666666665114"/>
    <n v="194.56666666665114"/>
    <n v="1"/>
    <s v="C533722"/>
    <s v="Closed"/>
    <x v="0"/>
  </r>
  <r>
    <s v="Marianna"/>
    <s v="ALTHA (12)"/>
    <x v="7"/>
    <x v="4110"/>
    <n v="1"/>
    <x v="12"/>
    <x v="0"/>
    <d v="2018-12-03T15:22:08"/>
    <d v="2018-12-03T13:09:00"/>
    <x v="2"/>
    <x v="11"/>
    <n v="7987.999999593012"/>
    <n v="133.1333333265502"/>
    <n v="133.1333333265502"/>
    <n v="1"/>
    <s v="C533727"/>
    <s v="Closed"/>
    <x v="0"/>
  </r>
  <r>
    <s v="Marianna"/>
    <s v="ALTHA (12)"/>
    <x v="7"/>
    <x v="4111"/>
    <n v="1"/>
    <x v="12"/>
    <x v="0"/>
    <d v="2018-12-03T14:34:00"/>
    <d v="2018-12-03T13:20:00"/>
    <x v="2"/>
    <x v="11"/>
    <n v="4440.0000000139698"/>
    <n v="74.000000000232831"/>
    <n v="74.000000000232831"/>
    <n v="1"/>
    <s v="C533724"/>
    <s v="Closed"/>
    <x v="0"/>
  </r>
  <r>
    <s v="Marianna"/>
    <s v="CAVERNS ROAD (11)"/>
    <x v="9"/>
    <x v="4112"/>
    <n v="2"/>
    <x v="12"/>
    <x v="0"/>
    <d v="2018-12-03T18:34:18"/>
    <d v="2018-12-03T13:33:00"/>
    <x v="2"/>
    <x v="11"/>
    <n v="18078.000000212342"/>
    <n v="301.30000000353903"/>
    <n v="602.60000000707805"/>
    <n v="1"/>
    <s v="D533735"/>
    <s v="Closed"/>
    <x v="0"/>
  </r>
  <r>
    <s v="Marianna"/>
    <s v="MARIANNA (14)"/>
    <x v="5"/>
    <x v="1851"/>
    <n v="1"/>
    <x v="12"/>
    <x v="0"/>
    <d v="2018-12-03T15:14:00"/>
    <d v="2018-12-03T13:34:00"/>
    <x v="2"/>
    <x v="11"/>
    <n v="6000.0000000698492"/>
    <n v="100.00000000116415"/>
    <n v="100.00000000116415"/>
    <n v="1"/>
    <s v="C533725"/>
    <s v="Closed"/>
    <x v="0"/>
  </r>
  <r>
    <s v="Marianna"/>
    <s v="MARIANNA (14)"/>
    <x v="15"/>
    <x v="4113"/>
    <n v="1"/>
    <x v="12"/>
    <x v="0"/>
    <d v="2018-12-03T15:22:57"/>
    <d v="2018-12-03T13:50:00"/>
    <x v="2"/>
    <x v="11"/>
    <n v="5576.9999998854473"/>
    <n v="92.949999998090789"/>
    <n v="92.949999998090789"/>
    <n v="1"/>
    <s v="C533729"/>
    <s v="Closed"/>
    <x v="0"/>
  </r>
  <r>
    <s v="Marianna"/>
    <s v="CAVERNS ROAD (11)"/>
    <x v="9"/>
    <x v="69"/>
    <n v="160"/>
    <x v="12"/>
    <x v="0"/>
    <d v="2018-12-04T02:34:53"/>
    <d v="2018-12-03T23:50:00"/>
    <x v="2"/>
    <x v="11"/>
    <n v="9892.9999998304993"/>
    <n v="164.88333333050832"/>
    <n v="26381.333332881331"/>
    <n v="1"/>
    <s v="D533747"/>
    <s v="Closed"/>
    <x v="0"/>
  </r>
  <r>
    <s v="Marianna"/>
    <s v="CAVERNS ROAD (11)"/>
    <x v="9"/>
    <x v="4114"/>
    <n v="4"/>
    <x v="12"/>
    <x v="0"/>
    <d v="2018-12-04T05:38:57"/>
    <d v="2018-12-04T03:08:00"/>
    <x v="2"/>
    <x v="11"/>
    <n v="9056.999999913387"/>
    <n v="150.94999999855645"/>
    <n v="603.7999999942258"/>
    <n v="1"/>
    <s v="D533749"/>
    <s v="Closed"/>
    <x v="0"/>
  </r>
  <r>
    <s v="Marianna"/>
    <s v="MARIANNA (14)"/>
    <x v="5"/>
    <x v="1851"/>
    <n v="1"/>
    <x v="12"/>
    <x v="0"/>
    <d v="2018-12-04T09:43:39"/>
    <d v="2018-12-04T08:31:00"/>
    <x v="2"/>
    <x v="11"/>
    <n v="4358.9999999385327"/>
    <n v="72.649999998975545"/>
    <n v="72.649999998975545"/>
    <n v="1"/>
    <s v="C533751"/>
    <s v="Closed"/>
    <x v="0"/>
  </r>
  <r>
    <s v="Marianna"/>
    <s v="CHIPOLA (15)"/>
    <x v="0"/>
    <x v="4115"/>
    <n v="1"/>
    <x v="12"/>
    <x v="0"/>
    <d v="2018-12-04T11:59:19"/>
    <d v="2018-12-04T10:57:00"/>
    <x v="2"/>
    <x v="11"/>
    <n v="3738.9999995939434"/>
    <n v="62.316666659899056"/>
    <n v="62.316666659899056"/>
    <n v="1"/>
    <s v="C533757"/>
    <s v="Closed"/>
    <x v="0"/>
  </r>
  <r>
    <s v="Marianna"/>
    <s v="CHIPOLA (15)"/>
    <x v="4"/>
    <x v="672"/>
    <n v="60"/>
    <x v="12"/>
    <x v="0"/>
    <d v="2018-12-04T13:09:14"/>
    <d v="2018-12-04T12:05:00"/>
    <x v="2"/>
    <x v="11"/>
    <n v="3854.0000000735745"/>
    <n v="64.233333334559575"/>
    <n v="3854.0000000735745"/>
    <n v="1"/>
    <s v="D533765"/>
    <s v="Closed"/>
    <x v="0"/>
  </r>
  <r>
    <s v="Marianna"/>
    <s v="CAVERNS ROAD (11)"/>
    <x v="9"/>
    <x v="4116"/>
    <n v="1"/>
    <x v="2"/>
    <x v="0"/>
    <d v="2018-08-30T13:54:00"/>
    <d v="2018-08-30T09:53:00"/>
    <x v="2"/>
    <x v="7"/>
    <n v="14459.99999998603"/>
    <n v="240.99999999976717"/>
    <n v="240.99999999976717"/>
    <n v="1"/>
    <s v="C524688"/>
    <s v="Closed"/>
    <x v="0"/>
  </r>
  <r>
    <s v="Marianna"/>
    <s v="CHIPOLA (15)"/>
    <x v="3"/>
    <x v="3637"/>
    <n v="1"/>
    <x v="12"/>
    <x v="0"/>
    <d v="2018-12-04T20:53:46"/>
    <d v="2018-12-04T16:56:00"/>
    <x v="2"/>
    <x v="11"/>
    <n v="14265.999999898486"/>
    <n v="237.76666666497476"/>
    <n v="237.76666666497476"/>
    <n v="1"/>
    <s v="D533793"/>
    <s v="Closed"/>
    <x v="0"/>
  </r>
  <r>
    <s v="Marianna"/>
    <s v="CHIPOLA (15)"/>
    <x v="3"/>
    <x v="398"/>
    <n v="3"/>
    <x v="12"/>
    <x v="0"/>
    <d v="2018-12-04T21:05:10"/>
    <d v="2018-12-04T17:47:00"/>
    <x v="2"/>
    <x v="11"/>
    <n v="11890.000000200234"/>
    <n v="198.16666667000391"/>
    <n v="594.50000001001172"/>
    <n v="1"/>
    <s v="D533795"/>
    <s v="Closed"/>
    <x v="0"/>
  </r>
  <r>
    <s v="Marianna"/>
    <s v="CHIPOLA (15)"/>
    <x v="3"/>
    <x v="1120"/>
    <n v="2"/>
    <x v="12"/>
    <x v="0"/>
    <d v="2018-12-04T20:26:36"/>
    <d v="2018-12-04T17:54:40"/>
    <x v="2"/>
    <x v="11"/>
    <n v="9115.9999998752028"/>
    <n v="151.93333333125338"/>
    <n v="303.86666666250676"/>
    <n v="1"/>
    <s v="D533792"/>
    <s v="Closed"/>
    <x v="0"/>
  </r>
  <r>
    <s v="Marianna"/>
    <s v="CAVERNS ROAD (11)"/>
    <x v="9"/>
    <x v="4117"/>
    <n v="1"/>
    <x v="12"/>
    <x v="0"/>
    <d v="2018-12-05T14:34:03"/>
    <d v="2018-12-05T09:20:00"/>
    <x v="2"/>
    <x v="11"/>
    <n v="18842.999999877065"/>
    <n v="314.04999999795109"/>
    <n v="314.04999999795109"/>
    <n v="1"/>
    <s v="D533800"/>
    <s v="Closed"/>
    <x v="0"/>
  </r>
  <r>
    <s v="Marianna"/>
    <s v="CHIPOLA (15)"/>
    <x v="0"/>
    <x v="76"/>
    <n v="33"/>
    <x v="12"/>
    <x v="0"/>
    <d v="2018-12-06T10:53:07"/>
    <d v="2018-12-05T15:32:00"/>
    <x v="2"/>
    <x v="11"/>
    <n v="69666.999999876134"/>
    <n v="1161.1166666646022"/>
    <n v="38316.849999931874"/>
    <n v="1"/>
    <s v="D533819"/>
    <s v="Closed"/>
    <x v="0"/>
  </r>
  <r>
    <s v="Fernandina Beach"/>
    <s v="AIP (24)"/>
    <x v="11"/>
    <x v="4118"/>
    <n v="1"/>
    <x v="10"/>
    <x v="0"/>
    <d v="2018-12-06T13:27:00"/>
    <d v="2018-12-06T10:50:00"/>
    <x v="2"/>
    <x v="11"/>
    <n v="9419.9999999022111"/>
    <n v="156.99999999837019"/>
    <n v="156.99999999837019"/>
    <n v="1"/>
    <s v="C533821"/>
    <s v="Closed"/>
    <x v="0"/>
  </r>
  <r>
    <s v="Marianna"/>
    <s v="CHIPOLA (15)"/>
    <x v="0"/>
    <x v="322"/>
    <n v="89"/>
    <x v="12"/>
    <x v="0"/>
    <d v="2018-12-06T13:10:42"/>
    <d v="2018-12-06T12:22:31"/>
    <x v="2"/>
    <x v="11"/>
    <n v="2891.0000000149012"/>
    <n v="48.183333333581686"/>
    <n v="4288.3166666887701"/>
    <n v="1"/>
    <s v="D533835"/>
    <s v="Closed"/>
    <x v="0"/>
  </r>
  <r>
    <s v="Marianna"/>
    <s v="CAVERNS ROAD (11)"/>
    <x v="9"/>
    <x v="4119"/>
    <n v="3"/>
    <x v="2"/>
    <x v="0"/>
    <d v="2018-08-30T13:50:32"/>
    <d v="2018-08-30T11:52:00"/>
    <x v="2"/>
    <x v="7"/>
    <n v="7112.0000003837049"/>
    <n v="118.53333333972842"/>
    <n v="355.60000001918525"/>
    <n v="1"/>
    <s v="D524696"/>
    <s v="Closed"/>
    <x v="0"/>
  </r>
  <r>
    <s v="Marianna"/>
    <s v="MARIANNA (14)"/>
    <x v="5"/>
    <x v="1118"/>
    <n v="1"/>
    <x v="12"/>
    <x v="0"/>
    <d v="2018-12-06T14:25:32"/>
    <d v="2018-12-06T13:04:00"/>
    <x v="2"/>
    <x v="11"/>
    <n v="4892.0000000623986"/>
    <n v="81.53333333437331"/>
    <n v="81.53333333437331"/>
    <n v="1"/>
    <s v="C533836"/>
    <s v="Closed"/>
    <x v="0"/>
  </r>
  <r>
    <s v="Marianna"/>
    <s v="CHIPOLA (15)"/>
    <x v="3"/>
    <x v="4120"/>
    <n v="1"/>
    <x v="12"/>
    <x v="0"/>
    <d v="2018-12-06T16:15:45"/>
    <d v="2018-12-06T13:52:00"/>
    <x v="2"/>
    <x v="11"/>
    <n v="8625.0000001396984"/>
    <n v="143.75000000232831"/>
    <n v="143.75000000232831"/>
    <n v="1"/>
    <s v="D533850"/>
    <s v="Closed"/>
    <x v="0"/>
  </r>
  <r>
    <s v="Marianna"/>
    <s v="CHIPOLA (15)"/>
    <x v="3"/>
    <x v="173"/>
    <n v="67"/>
    <x v="12"/>
    <x v="0"/>
    <d v="2018-12-06T14:58:23"/>
    <d v="2018-12-06T14:02:00"/>
    <x v="2"/>
    <x v="11"/>
    <n v="3382.9999999841675"/>
    <n v="56.383333333069459"/>
    <n v="3777.6833333156537"/>
    <n v="1"/>
    <s v="D533842"/>
    <s v="Closed"/>
    <x v="0"/>
  </r>
  <r>
    <s v="Marianna"/>
    <s v="MARIANNA (14)"/>
    <x v="5"/>
    <x v="4121"/>
    <n v="1"/>
    <x v="12"/>
    <x v="0"/>
    <d v="2018-12-06T15:32:41"/>
    <d v="2018-12-06T14:45:00"/>
    <x v="2"/>
    <x v="11"/>
    <n v="2860.9999999171123"/>
    <n v="47.683333331951872"/>
    <n v="47.683333331951872"/>
    <n v="1"/>
    <s v="C533848"/>
    <s v="Closed"/>
    <x v="0"/>
  </r>
  <r>
    <s v="Marianna"/>
    <s v="CHIPOLA (15)"/>
    <x v="1"/>
    <x v="4122"/>
    <n v="1"/>
    <x v="2"/>
    <x v="0"/>
    <d v="2018-09-06T04:57:49"/>
    <d v="2018-09-06T03:25:00"/>
    <x v="2"/>
    <x v="8"/>
    <n v="5568.9999999012798"/>
    <n v="92.81666666502133"/>
    <n v="92.81666666502133"/>
    <n v="1"/>
    <s v="C525339"/>
    <s v="Closed"/>
    <x v="0"/>
  </r>
  <r>
    <s v="Marianna"/>
    <s v="MARIANNA (14)"/>
    <x v="5"/>
    <x v="4123"/>
    <n v="1"/>
    <x v="12"/>
    <x v="0"/>
    <d v="2018-12-07T14:29:44"/>
    <d v="2018-12-07T10:34:46"/>
    <x v="2"/>
    <x v="11"/>
    <n v="14097.999999602325"/>
    <n v="234.96666666003875"/>
    <n v="234.96666666003875"/>
    <n v="1"/>
    <s v="C533861"/>
    <s v="Closed"/>
    <x v="0"/>
  </r>
  <r>
    <s v="Marianna"/>
    <s v="MARIANNA (14)"/>
    <x v="5"/>
    <x v="4124"/>
    <n v="1"/>
    <x v="12"/>
    <x v="0"/>
    <d v="2018-12-07T11:52:02"/>
    <d v="2018-12-07T10:35:00"/>
    <x v="2"/>
    <x v="11"/>
    <n v="4622.0000004395843"/>
    <n v="77.033333340659738"/>
    <n v="77.033333340659738"/>
    <n v="1"/>
    <s v="C533862"/>
    <s v="Closed"/>
    <x v="0"/>
  </r>
  <r>
    <s v="Marianna"/>
    <s v="CAVERNS ROAD (11)"/>
    <x v="8"/>
    <x v="3423"/>
    <n v="1"/>
    <x v="12"/>
    <x v="0"/>
    <d v="2018-12-07T13:04:30"/>
    <d v="2018-12-07T10:48:00"/>
    <x v="2"/>
    <x v="11"/>
    <n v="8190.0000002933666"/>
    <n v="136.50000000488944"/>
    <n v="136.50000000488944"/>
    <n v="1"/>
    <s v="D533864"/>
    <s v="Closed"/>
    <x v="0"/>
  </r>
  <r>
    <s v="Marianna"/>
    <s v="CHIPOLA (15)"/>
    <x v="3"/>
    <x v="4125"/>
    <n v="1"/>
    <x v="12"/>
    <x v="0"/>
    <d v="2018-12-07T15:34:53"/>
    <d v="2018-12-07T11:59:55"/>
    <x v="2"/>
    <x v="11"/>
    <n v="12898.00000009127"/>
    <n v="214.96666666818783"/>
    <n v="214.96666666818783"/>
    <n v="1"/>
    <s v="C533865"/>
    <s v="Closed"/>
    <x v="0"/>
  </r>
  <r>
    <s v="Marianna"/>
    <s v="CHIPOLA (15)"/>
    <x v="0"/>
    <x v="76"/>
    <n v="33"/>
    <x v="12"/>
    <x v="0"/>
    <d v="2018-12-07T15:36:12"/>
    <d v="2018-12-07T14:10:00"/>
    <x v="2"/>
    <x v="11"/>
    <n v="5171.9999995082617"/>
    <n v="86.199999991804361"/>
    <n v="2844.5999997295439"/>
    <n v="1"/>
    <s v="D533874"/>
    <s v="Closed"/>
    <x v="0"/>
  </r>
  <r>
    <s v="Marianna"/>
    <s v="MARIANNA (14)"/>
    <x v="10"/>
    <x v="314"/>
    <n v="9"/>
    <x v="12"/>
    <x v="0"/>
    <d v="2018-12-08T15:43:38"/>
    <d v="2018-12-08T13:32:00"/>
    <x v="2"/>
    <x v="11"/>
    <n v="7897.9999999282882"/>
    <n v="131.63333333213814"/>
    <n v="1184.6999999892432"/>
    <n v="1"/>
    <s v="D533887"/>
    <s v="Closed"/>
    <x v="0"/>
  </r>
  <r>
    <s v="Marianna"/>
    <s v="CAVERNS ROAD (11)"/>
    <x v="9"/>
    <x v="132"/>
    <n v="40"/>
    <x v="12"/>
    <x v="0"/>
    <d v="2018-12-08T17:12:10"/>
    <d v="2018-12-08T16:16:00"/>
    <x v="2"/>
    <x v="11"/>
    <n v="3370.0000000884756"/>
    <n v="56.166666668141261"/>
    <n v="2246.6666667256504"/>
    <n v="1"/>
    <s v="D533900"/>
    <s v="Closed"/>
    <x v="0"/>
  </r>
  <r>
    <s v="Marianna"/>
    <s v="MARIANNA (14)"/>
    <x v="5"/>
    <x v="1085"/>
    <n v="2"/>
    <x v="12"/>
    <x v="0"/>
    <d v="2018-12-08T18:22:14"/>
    <d v="2018-12-08T16:31:00"/>
    <x v="2"/>
    <x v="11"/>
    <n v="6673.9999998360872"/>
    <n v="111.23333333060145"/>
    <n v="222.46666666120291"/>
    <n v="1"/>
    <s v="D533916"/>
    <s v="Closed"/>
    <x v="0"/>
  </r>
  <r>
    <s v="Marianna"/>
    <s v="CHIPOLA (15)"/>
    <x v="4"/>
    <x v="736"/>
    <n v="23"/>
    <x v="12"/>
    <x v="0"/>
    <d v="2018-12-08T17:38:22"/>
    <d v="2018-12-08T17:13:45"/>
    <x v="2"/>
    <x v="11"/>
    <n v="1477.000000141561"/>
    <n v="24.616666669026017"/>
    <n v="566.1833333875984"/>
    <n v="1"/>
    <s v="D533913"/>
    <s v="Closed"/>
    <x v="0"/>
  </r>
  <r>
    <s v="Marianna"/>
    <s v="CHIPOLA (15)"/>
    <x v="3"/>
    <x v="659"/>
    <n v="153"/>
    <x v="12"/>
    <x v="0"/>
    <d v="2018-12-09T07:28:34"/>
    <d v="2018-12-09T04:56:02"/>
    <x v="2"/>
    <x v="11"/>
    <n v="9152.000000118278"/>
    <n v="152.53333333530463"/>
    <n v="23337.600000301609"/>
    <n v="1"/>
    <s v="D533943"/>
    <s v="Closed"/>
    <x v="0"/>
  </r>
  <r>
    <s v="Fernandina Beach"/>
    <s v="JL TERRY (23)"/>
    <x v="13"/>
    <x v="4126"/>
    <n v="6"/>
    <x v="4"/>
    <x v="0"/>
    <d v="2018-12-09T09:45:20"/>
    <d v="2018-12-09T05:44:07"/>
    <x v="2"/>
    <x v="11"/>
    <n v="14473.000000510365"/>
    <n v="241.21666667517275"/>
    <n v="1447.3000000510365"/>
    <n v="1"/>
    <s v="D533940"/>
    <s v="Closed"/>
    <x v="0"/>
  </r>
  <r>
    <s v="Marianna"/>
    <s v="CHIPOLA (15)"/>
    <x v="3"/>
    <x v="3393"/>
    <n v="6"/>
    <x v="12"/>
    <x v="0"/>
    <d v="2018-12-09T08:44:56"/>
    <d v="2018-12-09T05:48:05"/>
    <x v="2"/>
    <x v="11"/>
    <n v="10610.99999982398"/>
    <n v="176.84999999706633"/>
    <n v="1061.099999982398"/>
    <n v="1"/>
    <s v="D533945"/>
    <s v="Closed"/>
    <x v="0"/>
  </r>
  <r>
    <s v="Marianna"/>
    <s v="CHIPOLA (15)"/>
    <x v="3"/>
    <x v="3646"/>
    <n v="2"/>
    <x v="12"/>
    <x v="0"/>
    <d v="2018-12-09T12:23:23"/>
    <d v="2018-12-09T10:26:42"/>
    <x v="2"/>
    <x v="11"/>
    <n v="7000.9999995818362"/>
    <n v="116.68333332636394"/>
    <n v="233.36666665272787"/>
    <n v="1"/>
    <s v="D533951"/>
    <s v="Closed"/>
    <x v="0"/>
  </r>
  <r>
    <s v="Marianna"/>
    <s v="CHIPOLA (15)"/>
    <x v="0"/>
    <x v="289"/>
    <n v="338"/>
    <x v="12"/>
    <x v="0"/>
    <d v="2018-12-09T19:17:05"/>
    <d v="2018-12-09T16:44:49"/>
    <x v="2"/>
    <x v="11"/>
    <n v="9136.0000001499429"/>
    <n v="152.26666666916572"/>
    <n v="51466.133334178012"/>
    <n v="1"/>
    <s v="D534051"/>
    <s v="Closed"/>
    <x v="0"/>
  </r>
  <r>
    <s v="Marianna"/>
    <s v="CHIPOLA (15)"/>
    <x v="4"/>
    <x v="4127"/>
    <n v="1"/>
    <x v="12"/>
    <x v="0"/>
    <d v="2018-12-09T19:41:24"/>
    <d v="2018-12-09T19:09:43"/>
    <x v="2"/>
    <x v="11"/>
    <n v="1900.9999999310821"/>
    <n v="31.683333332184702"/>
    <n v="31.683333332184702"/>
    <n v="1"/>
    <s v="D534061"/>
    <s v="Closed"/>
    <x v="0"/>
  </r>
  <r>
    <s v="Marianna"/>
    <s v="MARIANNA (14)"/>
    <x v="10"/>
    <x v="304"/>
    <n v="1"/>
    <x v="12"/>
    <x v="0"/>
    <d v="2018-12-10T08:54:00"/>
    <d v="2018-12-10T07:59:00"/>
    <x v="2"/>
    <x v="11"/>
    <n v="3300.0000000698492"/>
    <n v="55.000000001164153"/>
    <n v="55.000000001164153"/>
    <n v="1"/>
    <s v="D534066"/>
    <s v="Closed"/>
    <x v="0"/>
  </r>
  <r>
    <s v="Marianna"/>
    <s v="CHIPOLA (15)"/>
    <x v="4"/>
    <x v="1890"/>
    <n v="1"/>
    <x v="12"/>
    <x v="0"/>
    <d v="2018-12-10T12:39:00"/>
    <d v="2018-12-10T11:27:00"/>
    <x v="2"/>
    <x v="11"/>
    <n v="4320.0000002514571"/>
    <n v="72.000000004190952"/>
    <n v="72.000000004190952"/>
    <n v="1"/>
    <s v="C534067"/>
    <s v="Closed"/>
    <x v="0"/>
  </r>
  <r>
    <s v="Marianna"/>
    <s v="CHIPOLA (15)"/>
    <x v="4"/>
    <x v="4128"/>
    <n v="1"/>
    <x v="12"/>
    <x v="0"/>
    <d v="2018-12-10T13:41:26"/>
    <d v="2018-12-10T13:02:00"/>
    <x v="2"/>
    <x v="11"/>
    <n v="2365.9999998752028"/>
    <n v="39.43333333125338"/>
    <n v="39.43333333125338"/>
    <n v="1"/>
    <s v="C534069"/>
    <s v="Closed"/>
    <x v="0"/>
  </r>
  <r>
    <s v="Marianna"/>
    <s v="CHIPOLA (15)"/>
    <x v="3"/>
    <x v="4129"/>
    <n v="1"/>
    <x v="12"/>
    <x v="0"/>
    <d v="2018-12-10T16:04:06"/>
    <d v="2018-12-10T15:06:32"/>
    <x v="2"/>
    <x v="11"/>
    <n v="3454.0000002365559"/>
    <n v="57.566666670609266"/>
    <n v="57.566666670609266"/>
    <n v="1"/>
    <s v="C534072"/>
    <s v="Closed"/>
    <x v="0"/>
  </r>
  <r>
    <s v="Marianna"/>
    <s v="CHIPOLA (15)"/>
    <x v="4"/>
    <x v="4130"/>
    <n v="1"/>
    <x v="12"/>
    <x v="0"/>
    <d v="2018-12-10T17:04:57"/>
    <d v="2018-12-10T15:59:00"/>
    <x v="2"/>
    <x v="11"/>
    <n v="3956.9999996339902"/>
    <n v="65.949999993899837"/>
    <n v="65.949999993899837"/>
    <n v="1"/>
    <s v="C534075"/>
    <s v="Closed"/>
    <x v="0"/>
  </r>
  <r>
    <s v="Marianna"/>
    <s v="CAVERNS ROAD (11)"/>
    <x v="9"/>
    <x v="1242"/>
    <n v="3"/>
    <x v="12"/>
    <x v="0"/>
    <d v="2018-12-11T10:59:52"/>
    <d v="2018-12-11T09:47:49"/>
    <x v="2"/>
    <x v="11"/>
    <n v="4323.0000003241003"/>
    <n v="72.050000005401671"/>
    <n v="216.15000001620501"/>
    <n v="1"/>
    <s v="D534084"/>
    <s v="Closed"/>
    <x v="0"/>
  </r>
  <r>
    <s v="Marianna"/>
    <s v="MARIANNA (14)"/>
    <x v="5"/>
    <x v="729"/>
    <n v="11"/>
    <x v="12"/>
    <x v="0"/>
    <d v="2018-12-11T12:41:00"/>
    <d v="2018-12-11T11:49:00"/>
    <x v="2"/>
    <x v="11"/>
    <n v="3120.0000001117587"/>
    <n v="52.000000001862645"/>
    <n v="572.0000000204891"/>
    <n v="1"/>
    <s v="D534088"/>
    <s v="Closed"/>
    <x v="0"/>
  </r>
  <r>
    <s v="Marianna"/>
    <s v="MARIANNA (14)"/>
    <x v="10"/>
    <x v="106"/>
    <n v="18"/>
    <x v="12"/>
    <x v="0"/>
    <d v="2018-12-11T15:30:23"/>
    <d v="2018-12-11T14:28:00"/>
    <x v="2"/>
    <x v="11"/>
    <n v="3742.9999999003485"/>
    <n v="62.383333331672475"/>
    <n v="1122.8999999701045"/>
    <n v="1"/>
    <s v="D534094"/>
    <s v="Closed"/>
    <x v="0"/>
  </r>
  <r>
    <s v="Marianna"/>
    <s v="MARIANNA (14)"/>
    <x v="5"/>
    <x v="729"/>
    <n v="11"/>
    <x v="12"/>
    <x v="0"/>
    <d v="2018-12-11T15:40:00"/>
    <d v="2018-12-11T14:38:00"/>
    <x v="2"/>
    <x v="11"/>
    <n v="3720.0000001816079"/>
    <n v="62.000000003026798"/>
    <n v="682.00000003329478"/>
    <n v="1"/>
    <s v="D534097"/>
    <s v="Closed"/>
    <x v="0"/>
  </r>
  <r>
    <s v="Marianna"/>
    <s v="ALTHA (12)"/>
    <x v="7"/>
    <x v="397"/>
    <n v="100"/>
    <x v="12"/>
    <x v="0"/>
    <d v="2018-12-11T17:16:44"/>
    <d v="2018-12-11T16:39:01"/>
    <x v="2"/>
    <x v="11"/>
    <n v="2262.9999996861443"/>
    <n v="37.716666661435738"/>
    <n v="3771.6666661435738"/>
    <n v="1"/>
    <s v="D534116"/>
    <s v="Closed"/>
    <x v="0"/>
  </r>
  <r>
    <s v="Marianna"/>
    <s v="CHIPOLA (15)"/>
    <x v="4"/>
    <x v="4131"/>
    <n v="1"/>
    <x v="12"/>
    <x v="0"/>
    <d v="2018-12-12T03:56:41"/>
    <d v="2018-12-12T02:45:00"/>
    <x v="2"/>
    <x v="11"/>
    <n v="4300.9999995818362"/>
    <n v="71.683333326363936"/>
    <n v="71.683333326363936"/>
    <n v="1"/>
    <s v="C534119"/>
    <s v="Closed"/>
    <x v="0"/>
  </r>
  <r>
    <s v="Marianna"/>
    <s v="CHIPOLA (15)"/>
    <x v="4"/>
    <x v="1727"/>
    <n v="12"/>
    <x v="12"/>
    <x v="0"/>
    <d v="2018-12-12T04:01:00"/>
    <d v="2018-12-12T02:54:00"/>
    <x v="2"/>
    <x v="11"/>
    <n v="4019.9999999022111"/>
    <n v="66.999999998370185"/>
    <n v="803.99999998044223"/>
    <n v="1"/>
    <s v="D534122"/>
    <s v="Closed"/>
    <x v="0"/>
  </r>
  <r>
    <s v="Marianna"/>
    <s v="CHIPOLA (15)"/>
    <x v="4"/>
    <x v="1460"/>
    <n v="7"/>
    <x v="12"/>
    <x v="0"/>
    <d v="2018-12-12T10:49:22"/>
    <d v="2018-12-12T09:12:00"/>
    <x v="2"/>
    <x v="11"/>
    <n v="5842.0000002253801"/>
    <n v="97.366666670423001"/>
    <n v="681.56666669296101"/>
    <n v="1"/>
    <s v="D534124"/>
    <s v="Closed"/>
    <x v="0"/>
  </r>
  <r>
    <s v="Marianna"/>
    <s v="CHIPOLA (15)"/>
    <x v="3"/>
    <x v="4132"/>
    <n v="2"/>
    <x v="12"/>
    <x v="0"/>
    <d v="2018-12-12T13:57:28"/>
    <d v="2018-12-12T10:57:00"/>
    <x v="2"/>
    <x v="11"/>
    <n v="10827.999999630265"/>
    <n v="180.46666666050442"/>
    <n v="360.93333332100883"/>
    <n v="1"/>
    <s v="D534127"/>
    <s v="Closed"/>
    <x v="0"/>
  </r>
  <r>
    <s v="Marianna"/>
    <s v="ALTHA (12)"/>
    <x v="7"/>
    <x v="1526"/>
    <n v="3"/>
    <x v="12"/>
    <x v="0"/>
    <d v="2018-12-12T13:49:00"/>
    <d v="2018-12-12T12:08:00"/>
    <x v="2"/>
    <x v="11"/>
    <n v="6059.9999996367842"/>
    <n v="100.9999999939464"/>
    <n v="302.99999998183921"/>
    <n v="1"/>
    <s v="D534130"/>
    <s v="Closed"/>
    <x v="0"/>
  </r>
  <r>
    <s v="Marianna"/>
    <s v="CHIPOLA (15)"/>
    <x v="4"/>
    <x v="4133"/>
    <n v="1"/>
    <x v="12"/>
    <x v="0"/>
    <d v="2018-12-12T19:57:54"/>
    <d v="2018-12-12T17:13:00"/>
    <x v="2"/>
    <x v="11"/>
    <n v="9894.0000000642613"/>
    <n v="164.90000000107102"/>
    <n v="164.90000000107102"/>
    <n v="1"/>
    <s v="C534135"/>
    <s v="Closed"/>
    <x v="0"/>
  </r>
  <r>
    <s v="Marianna"/>
    <s v="CHIPOLA (15)"/>
    <x v="1"/>
    <x v="4134"/>
    <n v="1"/>
    <x v="12"/>
    <x v="0"/>
    <d v="2018-12-12T20:51:04"/>
    <d v="2018-12-12T20:04:00"/>
    <x v="2"/>
    <x v="11"/>
    <n v="2824.0000000689179"/>
    <n v="47.066666667815298"/>
    <n v="47.066666667815298"/>
    <n v="1"/>
    <s v="C534136"/>
    <s v="Closed"/>
    <x v="0"/>
  </r>
  <r>
    <s v="Marianna"/>
    <s v="CAVERNS ROAD (11)"/>
    <x v="9"/>
    <x v="1009"/>
    <n v="2"/>
    <x v="12"/>
    <x v="0"/>
    <d v="2018-12-13T11:24:54"/>
    <d v="2018-12-12T21:22:50"/>
    <x v="2"/>
    <x v="11"/>
    <n v="50523.999999649823"/>
    <n v="842.06666666083038"/>
    <n v="1684.1333333216608"/>
    <n v="1"/>
    <s v="D534145"/>
    <s v="Closed"/>
    <x v="0"/>
  </r>
  <r>
    <s v="Marianna"/>
    <s v="CHIPOLA (15)"/>
    <x v="4"/>
    <x v="80"/>
    <n v="43"/>
    <x v="12"/>
    <x v="0"/>
    <d v="2018-12-13T12:47:47"/>
    <d v="2018-12-13T12:17:00"/>
    <x v="2"/>
    <x v="11"/>
    <n v="1846.9999998807907"/>
    <n v="30.783333331346512"/>
    <n v="1323.6833332479"/>
    <n v="1"/>
    <s v="D534146"/>
    <s v="Closed"/>
    <x v="0"/>
  </r>
  <r>
    <s v="Marianna"/>
    <s v="MARIANNA (14)"/>
    <x v="16"/>
    <x v="4135"/>
    <n v="10"/>
    <x v="12"/>
    <x v="0"/>
    <d v="2018-12-13T16:53:18"/>
    <d v="2018-12-13T14:05:00"/>
    <x v="2"/>
    <x v="11"/>
    <n v="10097.999999974854"/>
    <n v="168.2999999995809"/>
    <n v="1682.999999995809"/>
    <n v="1"/>
    <s v="D534151"/>
    <s v="Closed"/>
    <x v="0"/>
  </r>
  <r>
    <s v="Marianna"/>
    <s v="MARIANNA (14)"/>
    <x v="5"/>
    <x v="87"/>
    <n v="164"/>
    <x v="12"/>
    <x v="0"/>
    <d v="2018-12-14T05:03:35"/>
    <d v="2018-12-14T02:59:22"/>
    <x v="2"/>
    <x v="11"/>
    <n v="7453.0000002589077"/>
    <n v="124.21666667098179"/>
    <n v="20371.533334041014"/>
    <n v="1"/>
    <s v="D534164"/>
    <s v="Closed"/>
    <x v="0"/>
  </r>
  <r>
    <s v="Marianna"/>
    <s v="MARIANNA (14)"/>
    <x v="10"/>
    <x v="4136"/>
    <n v="1"/>
    <x v="12"/>
    <x v="0"/>
    <d v="2018-12-14T05:09:04"/>
    <d v="2018-12-14T04:21:00"/>
    <x v="2"/>
    <x v="11"/>
    <n v="2883.9999996358529"/>
    <n v="48.066666660597548"/>
    <n v="48.066666660597548"/>
    <n v="1"/>
    <s v="C534163"/>
    <s v="Closed"/>
    <x v="0"/>
  </r>
  <r>
    <s v="Marianna"/>
    <s v="BLOUNTSTOWN (18)"/>
    <x v="17"/>
    <x v="2019"/>
    <n v="90"/>
    <x v="12"/>
    <x v="0"/>
    <d v="2018-12-14T07:19:08"/>
    <d v="2018-12-14T05:12:00"/>
    <x v="2"/>
    <x v="11"/>
    <n v="7627.9999996768311"/>
    <n v="127.13333332794718"/>
    <n v="11441.999999515247"/>
    <n v="1"/>
    <s v="D534181"/>
    <s v="Closed"/>
    <x v="0"/>
  </r>
  <r>
    <s v="Marianna"/>
    <s v="CAVERNS ROAD (11)"/>
    <x v="9"/>
    <x v="730"/>
    <n v="76"/>
    <x v="12"/>
    <x v="0"/>
    <d v="2018-12-14T06:46:44"/>
    <d v="2018-12-14T05:41:00"/>
    <x v="2"/>
    <x v="11"/>
    <n v="3943.9999997382984"/>
    <n v="65.733333328971639"/>
    <n v="4995.7333330018446"/>
    <n v="1"/>
    <s v="D534178"/>
    <s v="Closed"/>
    <x v="0"/>
  </r>
  <r>
    <s v="Marianna"/>
    <s v="CHIPOLA (15)"/>
    <x v="3"/>
    <x v="440"/>
    <n v="215"/>
    <x v="12"/>
    <x v="0"/>
    <d v="2018-12-14T09:39:00"/>
    <d v="2018-12-14T08:28:00"/>
    <x v="2"/>
    <x v="11"/>
    <n v="4260.0000000558794"/>
    <n v="71.000000000931323"/>
    <n v="15265.000000200234"/>
    <n v="1"/>
    <s v="D534213"/>
    <s v="Closed"/>
    <x v="0"/>
  </r>
  <r>
    <s v="Marianna"/>
    <s v="ALTHA (12)"/>
    <x v="7"/>
    <x v="4137"/>
    <n v="1"/>
    <x v="12"/>
    <x v="0"/>
    <d v="2018-12-14T11:19:00"/>
    <d v="2018-12-14T09:16:00"/>
    <x v="2"/>
    <x v="11"/>
    <n v="7380.0000001676381"/>
    <n v="123.00000000279397"/>
    <n v="123.00000000279397"/>
    <n v="1"/>
    <s v="C534216"/>
    <s v="Closed"/>
    <x v="0"/>
  </r>
  <r>
    <s v="Marianna"/>
    <s v="MARIANNA (14)"/>
    <x v="10"/>
    <x v="304"/>
    <n v="1"/>
    <x v="12"/>
    <x v="0"/>
    <d v="2018-12-14T13:31:22"/>
    <d v="2018-12-14T13:11:00"/>
    <x v="2"/>
    <x v="11"/>
    <n v="1222.0000002533197"/>
    <n v="20.366666670888662"/>
    <n v="20.366666670888662"/>
    <n v="1"/>
    <s v="D534230"/>
    <s v="Closed"/>
    <x v="0"/>
  </r>
  <r>
    <s v="Marianna"/>
    <s v="CHIPOLA (15)"/>
    <x v="4"/>
    <x v="4138"/>
    <n v="1"/>
    <x v="12"/>
    <x v="0"/>
    <d v="2018-12-14T16:00:22"/>
    <d v="2018-12-14T14:51:00"/>
    <x v="2"/>
    <x v="11"/>
    <n v="4161.9999997783452"/>
    <n v="69.36666666297242"/>
    <n v="69.36666666297242"/>
    <n v="1"/>
    <s v="D534232"/>
    <s v="Closed"/>
    <x v="0"/>
  </r>
  <r>
    <s v="Marianna"/>
    <s v="MARIANNA (14)"/>
    <x v="5"/>
    <x v="4139"/>
    <n v="1"/>
    <x v="12"/>
    <x v="0"/>
    <d v="2018-12-15T00:00:07"/>
    <d v="2018-12-14T23:02:00"/>
    <x v="2"/>
    <x v="11"/>
    <n v="3486.9999997783452"/>
    <n v="58.11666666297242"/>
    <n v="58.11666666297242"/>
    <n v="1"/>
    <s v="C534235"/>
    <s v="Closed"/>
    <x v="0"/>
  </r>
  <r>
    <s v="Marianna"/>
    <s v="MARIANNA (14)"/>
    <x v="5"/>
    <x v="4140"/>
    <n v="1"/>
    <x v="12"/>
    <x v="0"/>
    <d v="2018-12-14T23:59:31"/>
    <d v="2018-12-14T23:09:42"/>
    <x v="2"/>
    <x v="11"/>
    <n v="2989.0000002924353"/>
    <n v="49.816666671540588"/>
    <n v="49.816666671540588"/>
    <n v="1"/>
    <s v="C534236"/>
    <s v="Closed"/>
    <x v="0"/>
  </r>
  <r>
    <s v="Marianna"/>
    <s v="MARIANNA (14)"/>
    <x v="5"/>
    <x v="4141"/>
    <n v="1"/>
    <x v="12"/>
    <x v="0"/>
    <d v="2018-12-15T06:05:52"/>
    <d v="2018-12-15T05:17:47"/>
    <x v="2"/>
    <x v="11"/>
    <n v="2884.9999998696148"/>
    <n v="48.083333331160247"/>
    <n v="48.083333331160247"/>
    <n v="1"/>
    <s v="C534237"/>
    <s v="Closed"/>
    <x v="0"/>
  </r>
  <r>
    <s v="Fernandina Beach"/>
    <s v="AIP (24)"/>
    <x v="20"/>
    <x v="1191"/>
    <n v="1"/>
    <x v="1"/>
    <x v="0"/>
    <d v="2018-12-15T08:58:01"/>
    <d v="2018-12-15T07:38:03"/>
    <x v="2"/>
    <x v="11"/>
    <n v="4798.0000000912696"/>
    <n v="79.966666668187827"/>
    <n v="79.966666668187827"/>
    <n v="1"/>
    <s v="C534238"/>
    <s v="Closed"/>
    <x v="0"/>
  </r>
  <r>
    <s v="Marianna"/>
    <s v="CAVERNS ROAD (11)"/>
    <x v="9"/>
    <x v="4142"/>
    <n v="1"/>
    <x v="12"/>
    <x v="0"/>
    <d v="2018-12-15T14:44:52"/>
    <d v="2018-12-15T13:37:00"/>
    <x v="2"/>
    <x v="11"/>
    <n v="4072.0000001136214"/>
    <n v="67.866666668560356"/>
    <n v="67.866666668560356"/>
    <n v="1"/>
    <s v="C534240"/>
    <s v="Closed"/>
    <x v="0"/>
  </r>
  <r>
    <s v="Fernandina Beach"/>
    <s v="AIP (24)"/>
    <x v="20"/>
    <x v="2586"/>
    <n v="3"/>
    <x v="1"/>
    <x v="0"/>
    <d v="2018-12-16T09:53:30"/>
    <d v="2018-12-16T07:24:14"/>
    <x v="2"/>
    <x v="11"/>
    <n v="8955.9999995632097"/>
    <n v="149.26666665938683"/>
    <n v="447.79999997816049"/>
    <n v="1"/>
    <s v="D534248"/>
    <s v="Closed"/>
    <x v="0"/>
  </r>
  <r>
    <s v="Marianna"/>
    <s v="BLOUNTSTOWN (18)"/>
    <x v="17"/>
    <x v="1402"/>
    <n v="22"/>
    <x v="12"/>
    <x v="0"/>
    <d v="2018-12-16T10:12:56"/>
    <d v="2018-12-16T07:55:00"/>
    <x v="2"/>
    <x v="11"/>
    <n v="8276.0000002803281"/>
    <n v="137.93333333800547"/>
    <n v="3034.5333334361203"/>
    <n v="1"/>
    <s v="D534249"/>
    <s v="Closed"/>
    <x v="0"/>
  </r>
  <r>
    <s v="Marianna"/>
    <s v="MARIANNA (14)"/>
    <x v="10"/>
    <x v="683"/>
    <n v="319"/>
    <x v="12"/>
    <x v="0"/>
    <d v="2018-12-16T13:55:28"/>
    <d v="2018-12-16T10:45:00"/>
    <x v="2"/>
    <x v="11"/>
    <n v="11428.000000328757"/>
    <n v="190.46666667214595"/>
    <n v="60758.866668414557"/>
    <n v="1"/>
    <s v="D534300"/>
    <s v="Closed"/>
    <x v="0"/>
  </r>
  <r>
    <s v="Marianna"/>
    <s v="MARIANNA (14)"/>
    <x v="15"/>
    <x v="4143"/>
    <n v="1"/>
    <x v="12"/>
    <x v="0"/>
    <d v="2018-12-16T13:53:48"/>
    <d v="2018-12-16T11:38:49"/>
    <x v="2"/>
    <x v="11"/>
    <n v="8098.999999766238"/>
    <n v="134.9833333294373"/>
    <n v="134.9833333294373"/>
    <n v="1"/>
    <s v="C534275"/>
    <s v="Closed"/>
    <x v="0"/>
  </r>
  <r>
    <s v="Marianna"/>
    <s v="BLOUNTSTOWN (18)"/>
    <x v="17"/>
    <x v="660"/>
    <n v="58"/>
    <x v="12"/>
    <x v="0"/>
    <d v="2018-12-16T17:32:58"/>
    <d v="2018-12-16T15:49:00"/>
    <x v="2"/>
    <x v="11"/>
    <n v="6237.9999997559935"/>
    <n v="103.96666666259989"/>
    <n v="6030.0666664307937"/>
    <n v="1"/>
    <s v="D534312"/>
    <s v="Closed"/>
    <x v="0"/>
  </r>
  <r>
    <s v="Marianna"/>
    <s v="ALTHA (12)"/>
    <x v="7"/>
    <x v="1182"/>
    <n v="1"/>
    <x v="12"/>
    <x v="0"/>
    <d v="2018-12-17T13:38:39"/>
    <d v="2018-12-17T07:38:00"/>
    <x v="2"/>
    <x v="11"/>
    <n v="21638.999999687076"/>
    <n v="360.64999999478459"/>
    <n v="360.64999999478459"/>
    <n v="1"/>
    <s v="C534315"/>
    <s v="Closed"/>
    <x v="0"/>
  </r>
  <r>
    <s v="Marianna"/>
    <s v="MARIANNA (14)"/>
    <x v="10"/>
    <x v="4144"/>
    <n v="1"/>
    <x v="12"/>
    <x v="0"/>
    <d v="2018-12-17T11:08:04"/>
    <d v="2018-12-17T08:00:14"/>
    <x v="2"/>
    <x v="11"/>
    <n v="11270.000000484288"/>
    <n v="187.8333333414048"/>
    <n v="187.8333333414048"/>
    <n v="1"/>
    <s v="C534316"/>
    <s v="Closed"/>
    <x v="0"/>
  </r>
  <r>
    <s v="Marianna"/>
    <s v="CHIPOLA (15)"/>
    <x v="4"/>
    <x v="1460"/>
    <n v="5"/>
    <x v="2"/>
    <x v="0"/>
    <d v="2018-09-25T17:27:26"/>
    <d v="2018-09-25T16:15:00"/>
    <x v="2"/>
    <x v="8"/>
    <n v="4346.0000000428408"/>
    <n v="72.433333334047347"/>
    <n v="362.16666667023674"/>
    <n v="1"/>
    <s v="D525685"/>
    <s v="Closed"/>
    <x v="0"/>
  </r>
  <r>
    <s v="Marianna"/>
    <s v="ALTHA (12)"/>
    <x v="6"/>
    <x v="6"/>
    <n v="63"/>
    <x v="12"/>
    <x v="0"/>
    <d v="2018-12-17T11:55:21"/>
    <d v="2018-12-17T10:20:00"/>
    <x v="2"/>
    <x v="11"/>
    <n v="5721.0000002291054"/>
    <n v="95.350000003818423"/>
    <n v="6007.0500002405606"/>
    <n v="1"/>
    <s v="D534368"/>
    <s v="Closed"/>
    <x v="0"/>
  </r>
  <r>
    <s v="Marianna"/>
    <s v="BLOUNTSTOWN (18)"/>
    <x v="17"/>
    <x v="4145"/>
    <n v="1"/>
    <x v="12"/>
    <x v="0"/>
    <d v="2018-12-17T12:15:44"/>
    <d v="2018-12-17T11:18:00"/>
    <x v="2"/>
    <x v="11"/>
    <n v="3464.0000000596046"/>
    <n v="57.733333334326744"/>
    <n v="57.733333334326744"/>
    <n v="1"/>
    <s v="C534326"/>
    <s v="Closed"/>
    <x v="0"/>
  </r>
  <r>
    <s v="Marianna"/>
    <s v="CAVERNS ROAD (11)"/>
    <x v="9"/>
    <x v="4146"/>
    <n v="1"/>
    <x v="12"/>
    <x v="0"/>
    <d v="2018-12-17T13:03:11"/>
    <d v="2018-12-17T11:20:00"/>
    <x v="2"/>
    <x v="11"/>
    <n v="6191.0000000847504"/>
    <n v="103.18333333474584"/>
    <n v="103.18333333474584"/>
    <n v="1"/>
    <s v="C534325"/>
    <s v="Closed"/>
    <x v="0"/>
  </r>
  <r>
    <s v="Marianna"/>
    <s v="CAVERNS ROAD (11)"/>
    <x v="9"/>
    <x v="132"/>
    <n v="40"/>
    <x v="12"/>
    <x v="0"/>
    <d v="2018-12-17T12:47:36"/>
    <d v="2018-12-17T11:38:00"/>
    <x v="2"/>
    <x v="11"/>
    <n v="4175.9999999077991"/>
    <n v="69.599999998463318"/>
    <n v="2783.9999999385327"/>
    <n v="1"/>
    <s v="D534388"/>
    <s v="Closed"/>
    <x v="0"/>
  </r>
  <r>
    <s v="Marianna"/>
    <s v="CHIPOLA (15)"/>
    <x v="0"/>
    <x v="4147"/>
    <n v="932"/>
    <x v="12"/>
    <x v="0"/>
    <d v="2018-12-17T13:00:08"/>
    <d v="2018-12-17T11:45:00"/>
    <x v="2"/>
    <x v="11"/>
    <n v="4507.9999995650724"/>
    <n v="75.133333326084539"/>
    <n v="70024.266659910791"/>
    <n v="1"/>
    <s v="D534360"/>
    <s v="Closed"/>
    <x v="0"/>
  </r>
  <r>
    <s v="Marianna"/>
    <s v="CAVERNS ROAD (11)"/>
    <x v="8"/>
    <x v="586"/>
    <n v="14"/>
    <x v="12"/>
    <x v="0"/>
    <d v="2018-12-17T13:25:13"/>
    <d v="2018-12-17T11:47:00"/>
    <x v="2"/>
    <x v="11"/>
    <n v="5893.0000002030283"/>
    <n v="98.216666670050472"/>
    <n v="1375.0333333807066"/>
    <n v="1"/>
    <s v="D534437"/>
    <s v="Closed"/>
    <x v="0"/>
  </r>
  <r>
    <s v="Marianna"/>
    <s v="CAVERNS ROAD (11)"/>
    <x v="27"/>
    <x v="938"/>
    <n v="1"/>
    <x v="12"/>
    <x v="0"/>
    <d v="2018-12-17T14:07:12"/>
    <d v="2018-12-17T12:01:00"/>
    <x v="2"/>
    <x v="11"/>
    <n v="7571.9999997876585"/>
    <n v="126.19999999646097"/>
    <n v="126.19999999646097"/>
    <n v="1"/>
    <s v="C534402"/>
    <s v="Closed"/>
    <x v="0"/>
  </r>
  <r>
    <s v="Marianna"/>
    <s v="CHIPOLA (15)"/>
    <x v="0"/>
    <x v="4148"/>
    <n v="1"/>
    <x v="2"/>
    <x v="0"/>
    <d v="2018-09-27T16:15:00"/>
    <d v="2018-09-27T14:55:00"/>
    <x v="2"/>
    <x v="8"/>
    <n v="4799.9999999301508"/>
    <n v="79.999999998835847"/>
    <n v="79.999999998835847"/>
    <n v="1"/>
    <s v="D525732"/>
    <s v="Closed"/>
    <x v="0"/>
  </r>
  <r>
    <s v="Marianna"/>
    <s v="CHIPOLA (15)"/>
    <x v="3"/>
    <x v="4149"/>
    <n v="1"/>
    <x v="12"/>
    <x v="0"/>
    <d v="2018-12-17T18:14:28"/>
    <d v="2018-12-17T15:46:00"/>
    <x v="2"/>
    <x v="11"/>
    <n v="8907.9999996582046"/>
    <n v="148.46666666097008"/>
    <n v="148.46666666097008"/>
    <n v="1"/>
    <s v="C534471"/>
    <s v="Closed"/>
    <x v="0"/>
  </r>
  <r>
    <s v="Marianna"/>
    <s v="CHIPOLA (15)"/>
    <x v="3"/>
    <x v="4150"/>
    <n v="1"/>
    <x v="12"/>
    <x v="0"/>
    <d v="2018-12-18T12:45:13"/>
    <d v="2018-12-18T10:17:49"/>
    <x v="2"/>
    <x v="11"/>
    <n v="8843.9999997848645"/>
    <n v="147.39999999641441"/>
    <n v="147.39999999641441"/>
    <n v="1"/>
    <s v="D534479"/>
    <s v="Closed"/>
    <x v="0"/>
  </r>
  <r>
    <s v="Marianna"/>
    <s v="MARIANNA (14)"/>
    <x v="10"/>
    <x v="4151"/>
    <n v="1"/>
    <x v="12"/>
    <x v="0"/>
    <d v="2018-12-18T12:14:51"/>
    <d v="2018-12-18T10:33:00"/>
    <x v="2"/>
    <x v="11"/>
    <n v="6111.0000002430752"/>
    <n v="101.85000000405125"/>
    <n v="101.85000000405125"/>
    <n v="1"/>
    <s v="C534475"/>
    <s v="Closed"/>
    <x v="0"/>
  </r>
  <r>
    <s v="Marianna"/>
    <s v="MARIANNA (14)"/>
    <x v="10"/>
    <x v="4152"/>
    <n v="1"/>
    <x v="12"/>
    <x v="0"/>
    <d v="2018-12-18T12:14:19"/>
    <d v="2018-12-18T10:44:41"/>
    <x v="2"/>
    <x v="11"/>
    <n v="5378.0000005150214"/>
    <n v="89.633333341917023"/>
    <n v="89.633333341917023"/>
    <n v="1"/>
    <s v="C534476"/>
    <s v="Closed"/>
    <x v="0"/>
  </r>
  <r>
    <s v="Marianna"/>
    <s v="CHIPOLA (15)"/>
    <x v="3"/>
    <x v="4153"/>
    <n v="1"/>
    <x v="12"/>
    <x v="0"/>
    <d v="2018-12-18T12:08:46"/>
    <d v="2018-12-18T11:22:00"/>
    <x v="2"/>
    <x v="11"/>
    <n v="2805.9999996330589"/>
    <n v="46.766666660550982"/>
    <n v="46.766666660550982"/>
    <n v="1"/>
    <s v="C534477"/>
    <s v="Closed"/>
    <x v="0"/>
  </r>
  <r>
    <s v="Marianna"/>
    <s v="MARIANNA (14)"/>
    <x v="10"/>
    <x v="4154"/>
    <n v="1"/>
    <x v="12"/>
    <x v="0"/>
    <d v="2018-12-18T12:23:28"/>
    <d v="2018-12-18T11:43:00"/>
    <x v="2"/>
    <x v="11"/>
    <n v="2427.9999999096617"/>
    <n v="40.466666665161029"/>
    <n v="40.466666665161029"/>
    <n v="1"/>
    <s v="C534478"/>
    <s v="Closed"/>
    <x v="0"/>
  </r>
  <r>
    <s v="Marianna"/>
    <s v="CAVERNS ROAD (11)"/>
    <x v="9"/>
    <x v="4155"/>
    <n v="1"/>
    <x v="12"/>
    <x v="1"/>
    <d v="2018-12-18T16:35:00"/>
    <d v="2018-12-18T14:12:00"/>
    <x v="2"/>
    <x v="11"/>
    <n v="8579.9999996786937"/>
    <n v="142.9999999946449"/>
    <n v="142.9999999946449"/>
    <n v="1"/>
    <s v="C534482"/>
    <s v="Closed"/>
    <x v="0"/>
  </r>
  <r>
    <s v="Marianna"/>
    <s v="CHIPOLA (15)"/>
    <x v="3"/>
    <x v="1120"/>
    <n v="2"/>
    <x v="12"/>
    <x v="0"/>
    <d v="2018-12-18T14:52:41"/>
    <d v="2018-12-18T14:12:03"/>
    <x v="2"/>
    <x v="11"/>
    <n v="2437.9999997327104"/>
    <n v="40.633333328878507"/>
    <n v="81.266666657757014"/>
    <n v="1"/>
    <s v="D534484"/>
    <s v="Closed"/>
    <x v="0"/>
  </r>
  <r>
    <s v="Marianna"/>
    <s v="CAVERNS ROAD (11)"/>
    <x v="9"/>
    <x v="4156"/>
    <n v="4"/>
    <x v="12"/>
    <x v="1"/>
    <d v="2018-12-18T18:19:15"/>
    <d v="2018-12-18T16:36:00"/>
    <x v="2"/>
    <x v="11"/>
    <n v="6195.0000003911555"/>
    <n v="103.25000000651926"/>
    <n v="413.00000002607703"/>
    <n v="1"/>
    <s v="D534489"/>
    <s v="Closed"/>
    <x v="0"/>
  </r>
  <r>
    <s v="Fernandina Beach"/>
    <s v="AIP (24)"/>
    <x v="20"/>
    <x v="2586"/>
    <n v="3"/>
    <x v="1"/>
    <x v="0"/>
    <d v="2018-12-20T11:42:25"/>
    <d v="2018-12-20T11:09:00"/>
    <x v="2"/>
    <x v="11"/>
    <n v="2004.9999997252598"/>
    <n v="33.416666662087664"/>
    <n v="100.24999998626299"/>
    <n v="1"/>
    <s v="D534506"/>
    <s v="Closed"/>
    <x v="0"/>
  </r>
  <r>
    <s v="Marianna"/>
    <s v="MARIANNA (14)"/>
    <x v="5"/>
    <x v="3291"/>
    <n v="3"/>
    <x v="2"/>
    <x v="0"/>
    <d v="2018-09-30T18:52:24"/>
    <d v="2018-09-30T18:07:00"/>
    <x v="2"/>
    <x v="8"/>
    <n v="2723.9999999525025"/>
    <n v="45.399999999208376"/>
    <n v="136.19999999762513"/>
    <n v="1"/>
    <s v="D525759"/>
    <s v="Closed"/>
    <x v="0"/>
  </r>
  <r>
    <s v="Marianna"/>
    <s v="BLOUNTSTOWN (18)"/>
    <x v="17"/>
    <x v="1139"/>
    <n v="73"/>
    <x v="12"/>
    <x v="0"/>
    <d v="2018-12-20T16:52:59"/>
    <d v="2018-12-20T16:26:00"/>
    <x v="2"/>
    <x v="11"/>
    <n v="1619.0000000176951"/>
    <n v="26.983333333628252"/>
    <n v="1969.7833333548624"/>
    <n v="1"/>
    <s v="D534525"/>
    <s v="Closed"/>
    <x v="0"/>
  </r>
  <r>
    <s v="Marianna"/>
    <s v="MARIANNA (14)"/>
    <x v="5"/>
    <x v="571"/>
    <n v="34"/>
    <x v="12"/>
    <x v="0"/>
    <d v="2018-12-21T10:55:16"/>
    <d v="2018-12-21T08:53:00"/>
    <x v="2"/>
    <x v="11"/>
    <n v="7335.9999999403954"/>
    <n v="122.26666666567326"/>
    <n v="4157.0666666328907"/>
    <n v="1"/>
    <s v="D534531"/>
    <s v="Closed"/>
    <x v="0"/>
  </r>
  <r>
    <s v="Fernandina Beach"/>
    <s v="JL TERRY (23)"/>
    <x v="18"/>
    <x v="4157"/>
    <n v="1"/>
    <x v="1"/>
    <x v="0"/>
    <d v="2018-12-21T10:51:18"/>
    <d v="2018-12-21T10:21:00"/>
    <x v="2"/>
    <x v="11"/>
    <n v="1818.0000000167638"/>
    <n v="30.300000000279397"/>
    <n v="30.300000000279397"/>
    <n v="1"/>
    <s v="C534534"/>
    <s v="Closed"/>
    <x v="0"/>
  </r>
  <r>
    <s v="Fernandina Beach"/>
    <s v="AIP (24)"/>
    <x v="20"/>
    <x v="1191"/>
    <n v="1"/>
    <x v="1"/>
    <x v="0"/>
    <d v="2018-12-21T12:02:00"/>
    <d v="2018-12-21T11:08:00"/>
    <x v="2"/>
    <x v="11"/>
    <n v="3239.9999998742715"/>
    <n v="53.999999997904524"/>
    <n v="53.999999997904524"/>
    <n v="1"/>
    <s v="C534535"/>
    <s v="Closed"/>
    <x v="0"/>
  </r>
  <r>
    <s v="Marianna"/>
    <s v="ALTHA (12)"/>
    <x v="7"/>
    <x v="4158"/>
    <n v="1"/>
    <x v="12"/>
    <x v="0"/>
    <d v="2018-12-21T17:57:49"/>
    <d v="2018-12-21T11:20:28"/>
    <x v="2"/>
    <x v="11"/>
    <n v="23841.000000201166"/>
    <n v="397.35000000335276"/>
    <n v="397.35000000335276"/>
    <n v="1"/>
    <s v="C534536"/>
    <s v="Closed"/>
    <x v="0"/>
  </r>
  <r>
    <s v="Fernandina Beach"/>
    <s v="AIP (24)"/>
    <x v="20"/>
    <x v="4159"/>
    <n v="1"/>
    <x v="1"/>
    <x v="0"/>
    <d v="2018-12-21T12:35:41"/>
    <d v="2018-12-21T11:57:00"/>
    <x v="2"/>
    <x v="11"/>
    <n v="2321.0000000428408"/>
    <n v="38.683333334047347"/>
    <n v="38.683333334047347"/>
    <n v="1"/>
    <s v="C534538"/>
    <s v="Closed"/>
    <x v="0"/>
  </r>
  <r>
    <s v="Marianna"/>
    <s v="CHIPOLA (15)"/>
    <x v="4"/>
    <x v="4160"/>
    <n v="1"/>
    <x v="12"/>
    <x v="0"/>
    <d v="2018-12-21T16:37:31"/>
    <d v="2018-12-21T15:37:00"/>
    <x v="2"/>
    <x v="11"/>
    <n v="3631.0000001220033"/>
    <n v="60.516666668700054"/>
    <n v="60.516666668700054"/>
    <n v="1"/>
    <s v="C534539"/>
    <s v="Closed"/>
    <x v="0"/>
  </r>
  <r>
    <s v="Marianna"/>
    <s v="BLOUNTSTOWN (18)"/>
    <x v="17"/>
    <x v="4161"/>
    <n v="1"/>
    <x v="12"/>
    <x v="0"/>
    <d v="2018-12-21T21:45:50"/>
    <d v="2018-12-21T20:20:35"/>
    <x v="2"/>
    <x v="11"/>
    <n v="5115.0000000139698"/>
    <n v="85.250000000232831"/>
    <n v="85.250000000232831"/>
    <n v="1"/>
    <s v="C534541"/>
    <s v="Closed"/>
    <x v="0"/>
  </r>
  <r>
    <s v="Fernandina Beach"/>
    <s v="JL TERRY (23)"/>
    <x v="35"/>
    <x v="4162"/>
    <n v="27"/>
    <x v="1"/>
    <x v="0"/>
    <d v="2018-12-21T22:33:28"/>
    <d v="2018-12-21T21:08:00"/>
    <x v="2"/>
    <x v="11"/>
    <n v="5127.9999999096617"/>
    <n v="85.466666665161029"/>
    <n v="2307.5999999593478"/>
    <n v="1"/>
    <s v="D534550"/>
    <s v="Closed"/>
    <x v="0"/>
  </r>
  <r>
    <s v="Fernandina Beach"/>
    <s v="JL TERRY (23)"/>
    <x v="23"/>
    <x v="192"/>
    <n v="1"/>
    <x v="5"/>
    <x v="0"/>
    <d v="2018-12-22T08:24:22"/>
    <d v="2018-12-22T07:38:00"/>
    <x v="2"/>
    <x v="11"/>
    <n v="2781.9999996805564"/>
    <n v="46.366666661342606"/>
    <n v="46.366666661342606"/>
    <n v="1"/>
    <s v="C534552"/>
    <s v="Closed"/>
    <x v="0"/>
  </r>
  <r>
    <s v="Marianna"/>
    <s v="MARIANNA (14)"/>
    <x v="5"/>
    <x v="4163"/>
    <n v="1"/>
    <x v="12"/>
    <x v="0"/>
    <d v="2018-12-22T19:59:18"/>
    <d v="2018-12-22T17:02:37"/>
    <x v="2"/>
    <x v="11"/>
    <n v="10601.000000000931"/>
    <n v="176.68333333334886"/>
    <n v="176.68333333334886"/>
    <n v="1"/>
    <s v="D534557"/>
    <s v="Closed"/>
    <x v="0"/>
  </r>
  <r>
    <s v="Marianna"/>
    <s v="CAVERNS ROAD (11)"/>
    <x v="9"/>
    <x v="4164"/>
    <n v="1"/>
    <x v="12"/>
    <x v="0"/>
    <d v="2018-12-23T17:32:32"/>
    <d v="2018-12-23T10:24:51"/>
    <x v="2"/>
    <x v="11"/>
    <n v="25661.000000056811"/>
    <n v="427.68333333428018"/>
    <n v="427.68333333428018"/>
    <n v="1"/>
    <s v="D534564"/>
    <s v="Closed"/>
    <x v="0"/>
  </r>
  <r>
    <s v="Marianna"/>
    <s v="CHIPOLA (15)"/>
    <x v="3"/>
    <x v="137"/>
    <n v="14"/>
    <x v="12"/>
    <x v="0"/>
    <d v="2018-12-23T16:36:43"/>
    <d v="2018-12-23T15:14:32"/>
    <x v="2"/>
    <x v="11"/>
    <n v="4930.9999997494742"/>
    <n v="82.183333329157904"/>
    <n v="1150.5666666082107"/>
    <n v="1"/>
    <s v="D534562"/>
    <s v="Closed"/>
    <x v="0"/>
  </r>
  <r>
    <s v="Marianna"/>
    <s v="CHIPOLA (15)"/>
    <x v="3"/>
    <x v="4165"/>
    <n v="1"/>
    <x v="12"/>
    <x v="0"/>
    <d v="2018-12-23T16:37:48"/>
    <d v="2018-12-23T15:16:00"/>
    <x v="2"/>
    <x v="11"/>
    <n v="4908.0000000307336"/>
    <n v="81.800000000512227"/>
    <n v="81.800000000512227"/>
    <n v="1"/>
    <s v="C534560"/>
    <s v="Closed"/>
    <x v="0"/>
  </r>
  <r>
    <s v="Marianna"/>
    <s v="CHIPOLA (15)"/>
    <x v="1"/>
    <x v="4166"/>
    <n v="43"/>
    <x v="12"/>
    <x v="0"/>
    <d v="2018-12-25T08:54:46"/>
    <d v="2018-12-25T07:32:21"/>
    <x v="2"/>
    <x v="11"/>
    <n v="4944.9999998789281"/>
    <n v="82.416666664648801"/>
    <n v="3543.9166665798984"/>
    <n v="1"/>
    <s v="D534579"/>
    <s v="Closed"/>
    <x v="0"/>
  </r>
  <r>
    <s v="Marianna"/>
    <s v="MARIANNA (14)"/>
    <x v="10"/>
    <x v="2685"/>
    <n v="2"/>
    <x v="12"/>
    <x v="0"/>
    <d v="2018-12-25T14:11:05"/>
    <d v="2018-12-25T09:08:55"/>
    <x v="2"/>
    <x v="11"/>
    <n v="18129.999999795109"/>
    <n v="302.16666666325182"/>
    <n v="604.33333332650363"/>
    <n v="1"/>
    <s v="D534585"/>
    <s v="Closed"/>
    <x v="0"/>
  </r>
  <r>
    <s v="Marianna"/>
    <s v="CHIPOLA (15)"/>
    <x v="1"/>
    <x v="2721"/>
    <n v="1"/>
    <x v="12"/>
    <x v="0"/>
    <d v="2018-12-25T10:08:00"/>
    <d v="2018-12-25T09:27:00"/>
    <x v="2"/>
    <x v="11"/>
    <n v="2459.9999998463318"/>
    <n v="40.999999997438863"/>
    <n v="40.999999997438863"/>
    <n v="1"/>
    <s v="C534582"/>
    <s v="Closed"/>
    <x v="0"/>
  </r>
  <r>
    <s v="Marianna"/>
    <s v="CHIPOLA (15)"/>
    <x v="1"/>
    <x v="4167"/>
    <n v="1"/>
    <x v="12"/>
    <x v="0"/>
    <d v="2018-12-25T11:07:21"/>
    <d v="2018-12-25T09:58:00"/>
    <x v="2"/>
    <x v="11"/>
    <n v="4161.000000173226"/>
    <n v="69.3500000028871"/>
    <n v="69.3500000028871"/>
    <n v="1"/>
    <s v="D534583"/>
    <s v="Closed"/>
    <x v="0"/>
  </r>
  <r>
    <s v="Marianna"/>
    <s v="CHIPOLA (15)"/>
    <x v="1"/>
    <x v="2721"/>
    <n v="1"/>
    <x v="12"/>
    <x v="0"/>
    <d v="2018-12-25T11:47:18"/>
    <d v="2018-12-25T10:09:36"/>
    <x v="2"/>
    <x v="11"/>
    <n v="5861.9999998714775"/>
    <n v="97.699999997857958"/>
    <n v="97.699999997857958"/>
    <n v="1"/>
    <s v="C534584"/>
    <s v="Closed"/>
    <x v="0"/>
  </r>
  <r>
    <s v="Fernandina Beach"/>
    <s v="JL TERRY (23)"/>
    <x v="23"/>
    <x v="192"/>
    <n v="1"/>
    <x v="5"/>
    <x v="0"/>
    <d v="2018-12-25T15:24:38"/>
    <d v="2018-12-25T14:42:11"/>
    <x v="2"/>
    <x v="11"/>
    <n v="2546.9999994384125"/>
    <n v="42.449999990640208"/>
    <n v="42.449999990640208"/>
    <n v="1"/>
    <s v="C534586"/>
    <s v="Closed"/>
    <x v="0"/>
  </r>
  <r>
    <s v="Marianna"/>
    <s v="CHIPOLA (15)"/>
    <x v="3"/>
    <x v="4168"/>
    <n v="1"/>
    <x v="12"/>
    <x v="0"/>
    <d v="2018-12-26T09:35:16"/>
    <d v="2018-12-26T08:31:26"/>
    <x v="2"/>
    <x v="11"/>
    <n v="3830.0000001210719"/>
    <n v="63.833333335351199"/>
    <n v="63.833333335351199"/>
    <n v="1"/>
    <s v="D534589"/>
    <s v="Closed"/>
    <x v="0"/>
  </r>
  <r>
    <s v="Marianna"/>
    <s v="MARIANNA (14)"/>
    <x v="10"/>
    <x v="500"/>
    <n v="5"/>
    <x v="12"/>
    <x v="0"/>
    <d v="2018-12-26T12:34:12"/>
    <d v="2018-12-26T11:05:29"/>
    <x v="2"/>
    <x v="11"/>
    <n v="5323.000000230968"/>
    <n v="88.716666670516133"/>
    <n v="443.58333335258067"/>
    <n v="1"/>
    <s v="D534592"/>
    <s v="Closed"/>
    <x v="0"/>
  </r>
  <r>
    <s v="Marianna"/>
    <s v="CHIPOLA (15)"/>
    <x v="0"/>
    <x v="4169"/>
    <n v="2"/>
    <x v="2"/>
    <x v="0"/>
    <d v="2018-10-03T11:06:24"/>
    <d v="2018-10-03T09:39:00"/>
    <x v="2"/>
    <x v="9"/>
    <n v="5243.9999999944121"/>
    <n v="87.399999999906868"/>
    <n v="174.79999999981374"/>
    <n v="1"/>
    <s v="D525786"/>
    <s v="Closed"/>
    <x v="0"/>
  </r>
  <r>
    <s v="Marianna"/>
    <s v="CHIPOLA (15)"/>
    <x v="3"/>
    <x v="4170"/>
    <n v="2"/>
    <x v="12"/>
    <x v="0"/>
    <d v="2018-12-26T18:51:18"/>
    <d v="2018-12-26T17:58:54"/>
    <x v="2"/>
    <x v="11"/>
    <n v="3143.9999994356185"/>
    <n v="52.399999990593642"/>
    <n v="104.79999998118728"/>
    <n v="1"/>
    <s v="D534599"/>
    <s v="Closed"/>
    <x v="0"/>
  </r>
  <r>
    <s v="Marianna"/>
    <s v="BLOUNTSTOWN (18)"/>
    <x v="17"/>
    <x v="4171"/>
    <n v="12"/>
    <x v="12"/>
    <x v="0"/>
    <d v="2018-12-27T09:31:07"/>
    <d v="2018-12-27T08:34:00"/>
    <x v="2"/>
    <x v="11"/>
    <n v="3427.0000002114102"/>
    <n v="57.11666667019017"/>
    <n v="685.40000004228204"/>
    <n v="1"/>
    <s v="D534602"/>
    <s v="Closed"/>
    <x v="0"/>
  </r>
  <r>
    <s v="Marianna"/>
    <s v="BLOUNTSTOWN (18)"/>
    <x v="17"/>
    <x v="2019"/>
    <n v="90"/>
    <x v="12"/>
    <x v="0"/>
    <d v="2018-12-27T13:09:06"/>
    <d v="2018-12-27T12:00:00"/>
    <x v="2"/>
    <x v="11"/>
    <n v="4145.9999998100102"/>
    <n v="69.099999996833503"/>
    <n v="6218.9999997150153"/>
    <n v="1"/>
    <s v="D534614"/>
    <s v="Closed"/>
    <x v="0"/>
  </r>
  <r>
    <s v="Marianna"/>
    <s v="ALTHA (12)"/>
    <x v="6"/>
    <x v="3494"/>
    <n v="2"/>
    <x v="12"/>
    <x v="0"/>
    <d v="2018-12-27T14:14:58"/>
    <d v="2018-12-27T13:39:00"/>
    <x v="2"/>
    <x v="11"/>
    <n v="2158.0000002868474"/>
    <n v="35.966666671447456"/>
    <n v="71.933333342894912"/>
    <n v="1"/>
    <s v="D534619"/>
    <s v="Closed"/>
    <x v="0"/>
  </r>
  <r>
    <s v="Marianna"/>
    <s v="CHIPOLA (15)"/>
    <x v="4"/>
    <x v="4172"/>
    <n v="2"/>
    <x v="12"/>
    <x v="0"/>
    <d v="2018-12-27T15:49:09"/>
    <d v="2018-12-27T13:52:18"/>
    <x v="2"/>
    <x v="11"/>
    <n v="7011.0000000335276"/>
    <n v="116.85000000055879"/>
    <n v="233.70000000111759"/>
    <n v="1"/>
    <s v="D534622"/>
    <s v="Closed"/>
    <x v="0"/>
  </r>
  <r>
    <s v="Marianna"/>
    <s v="MARIANNA (14)"/>
    <x v="5"/>
    <x v="211"/>
    <n v="6"/>
    <x v="12"/>
    <x v="0"/>
    <d v="2018-12-28T13:54:30"/>
    <d v="2018-12-28T11:47:00"/>
    <x v="2"/>
    <x v="11"/>
    <n v="7649.9999997904524"/>
    <n v="127.49999999650754"/>
    <n v="764.99999997904524"/>
    <n v="1"/>
    <s v="D534629"/>
    <s v="Closed"/>
    <x v="0"/>
  </r>
  <r>
    <s v="Marianna"/>
    <s v="BLOUNTSTOWN (18)"/>
    <x v="17"/>
    <x v="1610"/>
    <n v="1"/>
    <x v="2"/>
    <x v="0"/>
    <d v="2018-10-06T22:54:24"/>
    <d v="2018-10-06T19:21:00"/>
    <x v="2"/>
    <x v="9"/>
    <n v="12804.000000120141"/>
    <n v="213.40000000200234"/>
    <n v="213.40000000200234"/>
    <n v="1"/>
    <s v="C525812"/>
    <s v="Closed"/>
    <x v="0"/>
  </r>
  <r>
    <s v="Marianna"/>
    <s v="CAVERNS ROAD (11)"/>
    <x v="8"/>
    <x v="4173"/>
    <n v="1"/>
    <x v="12"/>
    <x v="0"/>
    <d v="2018-12-28T17:18:20"/>
    <d v="2018-12-28T15:32:00"/>
    <x v="2"/>
    <x v="11"/>
    <n v="6380.0000002607703"/>
    <n v="106.33333333767951"/>
    <n v="106.33333333767951"/>
    <n v="1"/>
    <s v="D534634"/>
    <s v="Closed"/>
    <x v="0"/>
  </r>
  <r>
    <s v="Marianna"/>
    <s v="MARIANNA (14)"/>
    <x v="5"/>
    <x v="1076"/>
    <n v="1"/>
    <x v="12"/>
    <x v="0"/>
    <d v="2018-12-28T21:41:20"/>
    <d v="2018-12-28T18:23:22"/>
    <x v="2"/>
    <x v="11"/>
    <n v="11877.999999909662"/>
    <n v="197.96666666516103"/>
    <n v="197.96666666516103"/>
    <n v="1"/>
    <s v="D534641"/>
    <s v="Closed"/>
    <x v="0"/>
  </r>
  <r>
    <s v="Marianna"/>
    <s v="CHIPOLA (15)"/>
    <x v="4"/>
    <x v="4174"/>
    <n v="3"/>
    <x v="12"/>
    <x v="0"/>
    <d v="2018-12-28T22:12:18"/>
    <d v="2018-12-28T20:28:00"/>
    <x v="2"/>
    <x v="11"/>
    <n v="6258.0000000307336"/>
    <n v="104.30000000051223"/>
    <n v="312.90000000153668"/>
    <n v="1"/>
    <s v="D534642"/>
    <s v="Closed"/>
    <x v="0"/>
  </r>
  <r>
    <s v="Marianna"/>
    <s v="ALTHA (12)"/>
    <x v="7"/>
    <x v="4175"/>
    <n v="26"/>
    <x v="12"/>
    <x v="0"/>
    <d v="2018-12-30T15:49:04"/>
    <d v="2018-12-30T11:12:13"/>
    <x v="2"/>
    <x v="11"/>
    <n v="16610.999999893829"/>
    <n v="276.84999999823049"/>
    <n v="7198.0999999539927"/>
    <n v="1"/>
    <s v="D534655"/>
    <s v="Closed"/>
    <x v="0"/>
  </r>
  <r>
    <s v="Marianna"/>
    <s v="ALTHA (12)"/>
    <x v="7"/>
    <x v="4176"/>
    <n v="1"/>
    <x v="12"/>
    <x v="1"/>
    <d v="2018-12-30T23:59:36"/>
    <d v="2018-12-30T16:54:00"/>
    <x v="2"/>
    <x v="11"/>
    <n v="25535.999999754131"/>
    <n v="425.59999999590218"/>
    <n v="425.59999999590218"/>
    <n v="1"/>
    <s v="D534657"/>
    <s v="Closed"/>
    <x v="0"/>
  </r>
  <r>
    <s v="Marianna"/>
    <s v="BLOUNTSTOWN (18)"/>
    <x v="17"/>
    <x v="4177"/>
    <n v="1"/>
    <x v="12"/>
    <x v="0"/>
    <d v="2018-12-31T14:37:47"/>
    <d v="2018-12-31T11:01:00"/>
    <x v="2"/>
    <x v="11"/>
    <n v="13007.000000425614"/>
    <n v="216.78333334042691"/>
    <n v="216.78333334042691"/>
    <n v="1"/>
    <s v="C534659"/>
    <s v="Closed"/>
    <x v="0"/>
  </r>
  <r>
    <s v="Marianna"/>
    <s v="CHIPOLA (15)"/>
    <x v="3"/>
    <x v="320"/>
    <n v="9"/>
    <x v="12"/>
    <x v="0"/>
    <d v="2018-12-31T13:18:40"/>
    <d v="2018-12-31T12:21:00"/>
    <x v="2"/>
    <x v="11"/>
    <n v="3460.0000003818423"/>
    <n v="57.666666673030704"/>
    <n v="519.00000005727634"/>
    <n v="1"/>
    <s v="D534665"/>
    <s v="Closed"/>
    <x v="0"/>
  </r>
  <r>
    <s v="Fernandina Beach"/>
    <s v="AIP (24)"/>
    <x v="2"/>
    <x v="4178"/>
    <n v="1"/>
    <x v="4"/>
    <x v="1"/>
    <d v="2018-12-31T14:04:55"/>
    <d v="2018-12-31T13:03:00"/>
    <x v="2"/>
    <x v="11"/>
    <n v="3715.0000002700835"/>
    <n v="61.916666671168059"/>
    <n v="61.916666671168059"/>
    <n v="1"/>
    <s v="C534670"/>
    <s v="Closed"/>
    <x v="0"/>
  </r>
  <r>
    <s v="Fernandina Beach"/>
    <s v="AIP (24)"/>
    <x v="2"/>
    <x v="4179"/>
    <n v="1"/>
    <x v="4"/>
    <x v="1"/>
    <d v="2018-12-31T14:03:44"/>
    <d v="2018-12-31T13:06:00"/>
    <x v="2"/>
    <x v="11"/>
    <n v="3464.0000000596046"/>
    <n v="57.733333334326744"/>
    <n v="57.733333334326744"/>
    <n v="1"/>
    <s v="C534671"/>
    <s v="Closed"/>
    <x v="0"/>
  </r>
  <r>
    <s v="Fernandina Beach"/>
    <s v="JL TERRY (23)"/>
    <x v="13"/>
    <x v="4180"/>
    <n v="5"/>
    <x v="2"/>
    <x v="0"/>
    <d v="2017-01-01T14:08:39"/>
    <d v="2017-01-01T11:44:00"/>
    <x v="3"/>
    <x v="0"/>
    <n v="8679"/>
    <n v="144.65"/>
    <n v="723.25"/>
    <n v="1"/>
    <s v="D507978"/>
    <s v="Normal"/>
    <x v="0"/>
  </r>
  <r>
    <s v="Fernandina Beach"/>
    <s v="JL TERRY (23)"/>
    <x v="23"/>
    <x v="4181"/>
    <n v="12"/>
    <x v="10"/>
    <x v="0"/>
    <d v="2017-01-03T14:44:13"/>
    <d v="2017-01-03T13:44:00"/>
    <x v="3"/>
    <x v="0"/>
    <n v="3613"/>
    <n v="60.216666666666669"/>
    <n v="722.6"/>
    <n v="1"/>
    <s v="D508261"/>
    <s v="Normal"/>
    <x v="0"/>
  </r>
  <r>
    <s v="Fernandina Beach"/>
    <s v="JL TERRY (23)"/>
    <x v="21"/>
    <x v="4182"/>
    <n v="1"/>
    <x v="2"/>
    <x v="0"/>
    <d v="2017-01-06T13:15:48"/>
    <d v="2017-01-06T11:57:00"/>
    <x v="3"/>
    <x v="0"/>
    <n v="4728"/>
    <n v="78.8"/>
    <n v="78.8"/>
    <n v="1"/>
    <s v="C508282"/>
    <s v="Normal"/>
    <x v="0"/>
  </r>
  <r>
    <s v="Fernandina Beach"/>
    <s v="JL TERRY (23)"/>
    <x v="13"/>
    <x v="4183"/>
    <n v="4"/>
    <x v="4"/>
    <x v="0"/>
    <d v="2017-01-08T10:35:26"/>
    <d v="2017-01-08T09:54:00"/>
    <x v="3"/>
    <x v="0"/>
    <n v="2486"/>
    <n v="41.43333333333333"/>
    <n v="165.73333333333332"/>
    <n v="1"/>
    <s v="D508403"/>
    <s v="Extreme Cold"/>
    <x v="0"/>
  </r>
  <r>
    <s v="Fernandina Beach"/>
    <s v="JL TERRY (23)"/>
    <x v="13"/>
    <x v="4184"/>
    <n v="1"/>
    <x v="4"/>
    <x v="0"/>
    <d v="2017-01-08T10:35:50"/>
    <d v="2017-01-08T10:13:00"/>
    <x v="3"/>
    <x v="0"/>
    <n v="1370"/>
    <n v="22.833333333333332"/>
    <n v="22.833333333333332"/>
    <n v="1"/>
    <s v="C508364"/>
    <s v="Extreme Cold"/>
    <x v="0"/>
  </r>
  <r>
    <s v="Fernandina Beach"/>
    <s v="JL TERRY (23)"/>
    <x v="13"/>
    <x v="4185"/>
    <n v="5"/>
    <x v="4"/>
    <x v="0"/>
    <d v="2017-01-08T10:54:30"/>
    <d v="2017-01-08T10:42:00"/>
    <x v="3"/>
    <x v="0"/>
    <n v="750"/>
    <n v="12.5"/>
    <n v="62.5"/>
    <n v="1"/>
    <s v="D508402"/>
    <s v="Extreme Cold"/>
    <x v="0"/>
  </r>
  <r>
    <s v="Fernandina Beach"/>
    <s v="JL TERRY (23)"/>
    <x v="13"/>
    <x v="4186"/>
    <n v="1"/>
    <x v="6"/>
    <x v="0"/>
    <d v="2017-01-09T16:44:00"/>
    <d v="2017-01-09T16:12:00"/>
    <x v="3"/>
    <x v="0"/>
    <n v="1920"/>
    <n v="32"/>
    <n v="32"/>
    <n v="1"/>
    <s v="C508404"/>
    <s v="Extreme Cold"/>
    <x v="0"/>
  </r>
  <r>
    <s v="Fernandina Beach"/>
    <s v="JL TERRY (23)"/>
    <x v="18"/>
    <x v="202"/>
    <n v="124"/>
    <x v="2"/>
    <x v="0"/>
    <d v="2017-01-10T07:31:00"/>
    <d v="2017-01-10T06:16:00"/>
    <x v="3"/>
    <x v="0"/>
    <n v="4500"/>
    <n v="75"/>
    <n v="9300"/>
    <n v="1"/>
    <s v="D508425"/>
    <s v="Normal"/>
    <x v="0"/>
  </r>
  <r>
    <s v="Fernandina Beach"/>
    <s v="STEPDOWN (22)"/>
    <x v="14"/>
    <x v="4187"/>
    <n v="33"/>
    <x v="2"/>
    <x v="0"/>
    <d v="2017-01-10T10:50:34"/>
    <d v="2017-01-10T09:24:00"/>
    <x v="3"/>
    <x v="0"/>
    <n v="5194"/>
    <n v="86.566666666666663"/>
    <n v="2856.7"/>
    <n v="1"/>
    <s v="D508438"/>
    <s v="Normal"/>
    <x v="0"/>
  </r>
  <r>
    <s v="Fernandina Beach"/>
    <s v="STEPDOWN (22)"/>
    <x v="14"/>
    <x v="201"/>
    <n v="21"/>
    <x v="2"/>
    <x v="0"/>
    <d v="2017-01-10T11:32:41"/>
    <d v="2017-01-10T10:50:34"/>
    <x v="3"/>
    <x v="0"/>
    <n v="2527"/>
    <n v="42.116666666666667"/>
    <n v="884.45"/>
    <n v="1"/>
    <s v="D508439"/>
    <s v="Normal"/>
    <x v="0"/>
  </r>
  <r>
    <s v="Fernandina Beach"/>
    <s v="JL TERRY (23)"/>
    <x v="13"/>
    <x v="4188"/>
    <n v="1"/>
    <x v="2"/>
    <x v="0"/>
    <d v="2017-01-10T18:03:00"/>
    <d v="2017-01-10T15:27:00"/>
    <x v="3"/>
    <x v="0"/>
    <n v="9360"/>
    <n v="156"/>
    <n v="156"/>
    <n v="1"/>
    <s v="C508444"/>
    <s v="Normal"/>
    <x v="0"/>
  </r>
  <r>
    <s v="Fernandina Beach"/>
    <s v="STEPDOWN (22)"/>
    <x v="37"/>
    <x v="799"/>
    <n v="317"/>
    <x v="2"/>
    <x v="1"/>
    <d v="2017-01-12T14:44:50"/>
    <d v="2017-01-12T14:38:00"/>
    <x v="3"/>
    <x v="0"/>
    <n v="410"/>
    <n v="6.833333333333333"/>
    <n v="2166.1666666666665"/>
    <n v="1"/>
    <s v="D508457"/>
    <s v="Normal"/>
    <x v="0"/>
  </r>
  <r>
    <s v="Fernandina Beach"/>
    <s v="AIP (24)"/>
    <x v="19"/>
    <x v="1677"/>
    <n v="5534"/>
    <x v="8"/>
    <x v="0"/>
    <d v="2017-01-21T19:20:30"/>
    <d v="2017-01-21T17:00:00"/>
    <x v="3"/>
    <x v="0"/>
    <n v="8430"/>
    <n v="140.5"/>
    <n v="777527"/>
    <n v="1"/>
    <s v="D508558"/>
    <s v="Raining"/>
    <x v="0"/>
  </r>
  <r>
    <s v="Fernandina Beach"/>
    <s v="STEPDOWN (22)"/>
    <x v="14"/>
    <x v="66"/>
    <n v="2421"/>
    <x v="8"/>
    <x v="0"/>
    <d v="2017-01-21T19:21:11"/>
    <d v="2017-01-21T17:10:00"/>
    <x v="3"/>
    <x v="0"/>
    <n v="7871"/>
    <n v="131.18333333333334"/>
    <n v="317594.85000000003"/>
    <n v="1"/>
    <s v="D508557"/>
    <s v="Raining"/>
    <x v="0"/>
  </r>
  <r>
    <s v="Fernandina Beach"/>
    <s v="STEPDOWN (22)"/>
    <x v="14"/>
    <x v="4189"/>
    <n v="1"/>
    <x v="4"/>
    <x v="0"/>
    <d v="2017-01-21T20:35:00"/>
    <d v="2017-01-21T19:58:00"/>
    <x v="3"/>
    <x v="0"/>
    <n v="2220"/>
    <n v="37"/>
    <n v="37"/>
    <n v="1"/>
    <s v="C508584"/>
    <s v="Raining"/>
    <x v="0"/>
  </r>
  <r>
    <s v="Fernandina Beach"/>
    <s v="AIP (24)"/>
    <x v="20"/>
    <x v="2586"/>
    <n v="3"/>
    <x v="1"/>
    <x v="0"/>
    <d v="2017-01-23T10:27:45"/>
    <d v="2017-01-23T09:41:00"/>
    <x v="3"/>
    <x v="0"/>
    <n v="2805"/>
    <n v="46.75"/>
    <n v="140.25"/>
    <n v="1"/>
    <s v="D508877"/>
    <s v="Wind"/>
    <x v="0"/>
  </r>
  <r>
    <s v="Fernandina Beach"/>
    <s v="AIP (24)"/>
    <x v="20"/>
    <x v="2586"/>
    <n v="3"/>
    <x v="2"/>
    <x v="0"/>
    <d v="2017-01-23T14:14:34"/>
    <d v="2017-01-23T12:36:00"/>
    <x v="3"/>
    <x v="0"/>
    <n v="5914"/>
    <n v="98.566666666666663"/>
    <n v="295.7"/>
    <n v="1"/>
    <s v="D508903"/>
    <s v="Normal"/>
    <x v="0"/>
  </r>
  <r>
    <s v="Fernandina Beach"/>
    <s v="AIP (24)"/>
    <x v="20"/>
    <x v="2586"/>
    <n v="3"/>
    <x v="6"/>
    <x v="0"/>
    <d v="2017-01-23T15:38:40"/>
    <d v="2017-01-23T14:25:00"/>
    <x v="3"/>
    <x v="0"/>
    <n v="4420"/>
    <n v="73.666666666666671"/>
    <n v="221"/>
    <n v="1"/>
    <s v="D508905"/>
    <s v="Wind"/>
    <x v="0"/>
  </r>
  <r>
    <s v="Fernandina Beach"/>
    <s v="AIP (24)"/>
    <x v="11"/>
    <x v="4190"/>
    <n v="1"/>
    <x v="4"/>
    <x v="0"/>
    <d v="2017-01-23T19:27:37"/>
    <d v="2017-01-23T17:10:00"/>
    <x v="3"/>
    <x v="0"/>
    <n v="8257"/>
    <n v="137.61666666666667"/>
    <n v="137.61666666666667"/>
    <n v="1"/>
    <s v="D508911"/>
    <s v="Normal"/>
    <x v="0"/>
  </r>
  <r>
    <s v="Fernandina Beach"/>
    <s v="AIP (24)"/>
    <x v="2"/>
    <x v="4191"/>
    <n v="1"/>
    <x v="2"/>
    <x v="0"/>
    <d v="2017-01-27T16:11:37"/>
    <d v="2017-01-27T15:29:00"/>
    <x v="3"/>
    <x v="0"/>
    <n v="2557"/>
    <n v="42.616666666666667"/>
    <n v="42.616666666666667"/>
    <n v="1"/>
    <s v="C508948"/>
    <s v="Normal"/>
    <x v="0"/>
  </r>
  <r>
    <s v="Fernandina Beach"/>
    <s v="JL TERRY (23)"/>
    <x v="18"/>
    <x v="1994"/>
    <n v="1"/>
    <x v="2"/>
    <x v="0"/>
    <d v="2017-01-31T09:46:34"/>
    <d v="2017-01-31T08:36:00"/>
    <x v="3"/>
    <x v="0"/>
    <n v="4234"/>
    <n v="70.566666666666663"/>
    <n v="70.566666666666663"/>
    <n v="1"/>
    <s v="C508967"/>
    <s v="Normal"/>
    <x v="0"/>
  </r>
  <r>
    <s v="Fernandina Beach"/>
    <s v="JL TERRY (23)"/>
    <x v="18"/>
    <x v="1995"/>
    <n v="1"/>
    <x v="2"/>
    <x v="0"/>
    <d v="2017-01-31T11:00:39"/>
    <d v="2017-01-31T08:36:00"/>
    <x v="3"/>
    <x v="0"/>
    <n v="8679"/>
    <n v="144.65"/>
    <n v="144.65"/>
    <n v="1"/>
    <s v="D508968"/>
    <s v="Normal"/>
    <x v="0"/>
  </r>
  <r>
    <s v="Fernandina Beach"/>
    <s v="STEPDOWN (22)"/>
    <x v="24"/>
    <x v="4192"/>
    <n v="1"/>
    <x v="2"/>
    <x v="1"/>
    <d v="2017-02-02T14:30:00"/>
    <d v="2017-02-02T13:28:00"/>
    <x v="3"/>
    <x v="1"/>
    <n v="3720"/>
    <n v="62"/>
    <n v="62"/>
    <n v="1"/>
    <s v="C508989"/>
    <s v="Normal"/>
    <x v="0"/>
  </r>
  <r>
    <s v="Fernandina Beach"/>
    <s v="JL TERRY (23)"/>
    <x v="13"/>
    <x v="970"/>
    <n v="19"/>
    <x v="1"/>
    <x v="0"/>
    <d v="2017-02-08T02:09:49"/>
    <d v="2017-02-07T22:55:00"/>
    <x v="3"/>
    <x v="1"/>
    <n v="11689"/>
    <n v="194.81666666666666"/>
    <n v="3701.5166666666664"/>
    <n v="1"/>
    <s v="D509825"/>
    <s v="Severe Storm"/>
    <x v="0"/>
  </r>
  <r>
    <s v="Fernandina Beach"/>
    <s v="JL TERRY (23)"/>
    <x v="34"/>
    <x v="4193"/>
    <n v="4"/>
    <x v="7"/>
    <x v="0"/>
    <d v="2017-02-08T00:12:50"/>
    <d v="2017-02-07T22:56:00"/>
    <x v="3"/>
    <x v="1"/>
    <n v="4610"/>
    <n v="76.833333333333329"/>
    <n v="307.33333333333331"/>
    <n v="1"/>
    <s v="D509801"/>
    <s v="Severe Storm"/>
    <x v="0"/>
  </r>
  <r>
    <s v="Fernandina Beach"/>
    <s v="JL TERRY (23)"/>
    <x v="35"/>
    <x v="1046"/>
    <n v="39"/>
    <x v="7"/>
    <x v="0"/>
    <d v="2017-02-08T02:12:09"/>
    <d v="2017-02-07T22:57:00"/>
    <x v="3"/>
    <x v="1"/>
    <n v="11709"/>
    <n v="195.15"/>
    <n v="7610.85"/>
    <n v="1"/>
    <s v="D509824"/>
    <s v="Severe Storm"/>
    <x v="0"/>
  </r>
  <r>
    <s v="Fernandina Beach"/>
    <s v="JL TERRY (23)"/>
    <x v="18"/>
    <x v="2006"/>
    <n v="36"/>
    <x v="2"/>
    <x v="0"/>
    <d v="2017-02-08T08:00:35"/>
    <d v="2017-02-08T07:10:00"/>
    <x v="3"/>
    <x v="1"/>
    <n v="3035"/>
    <n v="50.583333333333336"/>
    <n v="1821"/>
    <n v="1"/>
    <s v="D509929"/>
    <s v="Normal"/>
    <x v="0"/>
  </r>
  <r>
    <s v="Fernandina Beach"/>
    <s v="JL TERRY (23)"/>
    <x v="13"/>
    <x v="4194"/>
    <n v="1"/>
    <x v="5"/>
    <x v="0"/>
    <d v="2017-02-10T11:02:54"/>
    <d v="2017-02-10T10:09:00"/>
    <x v="3"/>
    <x v="1"/>
    <n v="3234"/>
    <n v="53.9"/>
    <n v="53.9"/>
    <n v="1"/>
    <s v="C510066"/>
    <s v="Normal"/>
    <x v="0"/>
  </r>
  <r>
    <s v="Fernandina Beach"/>
    <s v="JL TERRY (23)"/>
    <x v="18"/>
    <x v="4195"/>
    <n v="1"/>
    <x v="2"/>
    <x v="0"/>
    <d v="2017-02-15T16:10:12"/>
    <d v="2017-02-15T14:55:00"/>
    <x v="3"/>
    <x v="1"/>
    <n v="4512"/>
    <n v="75.2"/>
    <n v="75.2"/>
    <n v="1"/>
    <s v="C510194"/>
    <s v="Wind"/>
    <x v="0"/>
  </r>
  <r>
    <s v="Fernandina Beach"/>
    <s v="JL TERRY (23)"/>
    <x v="35"/>
    <x v="1046"/>
    <n v="28"/>
    <x v="3"/>
    <x v="0"/>
    <d v="2017-02-15T16:06:37"/>
    <d v="2017-02-15T15:24:00"/>
    <x v="3"/>
    <x v="1"/>
    <n v="2557"/>
    <n v="42.616666666666667"/>
    <n v="1193.2666666666667"/>
    <n v="1"/>
    <s v="D510199"/>
    <s v="Wind"/>
    <x v="0"/>
  </r>
  <r>
    <s v="Fernandina Beach"/>
    <s v="JL TERRY (23)"/>
    <x v="21"/>
    <x v="4196"/>
    <n v="1"/>
    <x v="4"/>
    <x v="0"/>
    <d v="2017-02-16T17:02:40"/>
    <d v="2017-02-16T15:57:00"/>
    <x v="3"/>
    <x v="1"/>
    <n v="3940"/>
    <n v="65.666666666666671"/>
    <n v="65.666666666666671"/>
    <n v="1"/>
    <s v="C510209"/>
    <s v="Normal"/>
    <x v="0"/>
  </r>
  <r>
    <s v="Fernandina Beach"/>
    <s v="JL TERRY (23)"/>
    <x v="13"/>
    <x v="4197"/>
    <n v="1"/>
    <x v="1"/>
    <x v="0"/>
    <d v="2017-02-22T12:08:25"/>
    <d v="2017-02-22T11:21:00"/>
    <x v="3"/>
    <x v="1"/>
    <n v="2845"/>
    <n v="47.416666666666664"/>
    <n v="47.416666666666664"/>
    <n v="1"/>
    <s v="C510245"/>
    <s v="Raining"/>
    <x v="0"/>
  </r>
  <r>
    <s v="Fernandina Beach"/>
    <s v="STEPDOWN (22)"/>
    <x v="14"/>
    <x v="66"/>
    <n v="2435"/>
    <x v="1"/>
    <x v="0"/>
    <d v="2017-02-22T15:17:19"/>
    <d v="2017-02-22T14:40:00"/>
    <x v="3"/>
    <x v="1"/>
    <n v="2239"/>
    <n v="37.31666666666667"/>
    <n v="90866.083333333343"/>
    <n v="1"/>
    <s v="D510302"/>
    <s v="Raining"/>
    <x v="0"/>
  </r>
  <r>
    <s v="Fernandina Beach"/>
    <s v="JL TERRY (23)"/>
    <x v="13"/>
    <x v="484"/>
    <n v="1976"/>
    <x v="5"/>
    <x v="0"/>
    <d v="2017-02-26T21:00:00"/>
    <d v="2017-02-26T18:01:00"/>
    <x v="3"/>
    <x v="1"/>
    <n v="10740"/>
    <n v="179"/>
    <n v="353704"/>
    <n v="1"/>
    <s v="D510429"/>
    <s v="Normal"/>
    <x v="0"/>
  </r>
  <r>
    <s v="Fernandina Beach"/>
    <s v="JL TERRY (23)"/>
    <x v="35"/>
    <x v="4198"/>
    <n v="2"/>
    <x v="2"/>
    <x v="0"/>
    <d v="2017-03-01T20:06:55"/>
    <d v="2017-03-01T16:04:00"/>
    <x v="3"/>
    <x v="2"/>
    <n v="14575"/>
    <n v="242.91666666666666"/>
    <n v="485.83333333333331"/>
    <n v="1"/>
    <s v="D510495"/>
    <s v="Normal"/>
    <x v="0"/>
  </r>
  <r>
    <s v="Fernandina Beach"/>
    <s v="STEPDOWN (22)"/>
    <x v="24"/>
    <x v="4199"/>
    <n v="1"/>
    <x v="2"/>
    <x v="1"/>
    <d v="2017-03-02T12:23:00"/>
    <d v="2017-03-02T11:34:00"/>
    <x v="3"/>
    <x v="2"/>
    <n v="2940"/>
    <n v="49"/>
    <n v="49"/>
    <n v="1"/>
    <s v="C510499"/>
    <s v="Normal"/>
    <x v="0"/>
  </r>
  <r>
    <s v="Fernandina Beach"/>
    <s v="STEPDOWN (22)"/>
    <x v="14"/>
    <x v="4200"/>
    <n v="13"/>
    <x v="7"/>
    <x v="0"/>
    <d v="2017-03-12T10:18:45"/>
    <d v="2017-03-12T09:45:00"/>
    <x v="3"/>
    <x v="2"/>
    <n v="2025"/>
    <n v="33.75"/>
    <n v="438.75"/>
    <n v="1"/>
    <s v="D510655"/>
    <s v="Raining"/>
    <x v="0"/>
  </r>
  <r>
    <s v="Fernandina Beach"/>
    <s v="AIP (24)"/>
    <x v="11"/>
    <x v="985"/>
    <n v="10"/>
    <x v="5"/>
    <x v="0"/>
    <d v="2017-03-14T19:03:49"/>
    <d v="2017-03-14T18:09:00"/>
    <x v="3"/>
    <x v="2"/>
    <n v="3289"/>
    <n v="54.81666666666667"/>
    <n v="548.16666666666674"/>
    <n v="1"/>
    <s v="D510678"/>
    <m/>
    <x v="0"/>
  </r>
  <r>
    <s v="Fernandina Beach"/>
    <s v="JL TERRY (23)"/>
    <x v="21"/>
    <x v="4201"/>
    <n v="10"/>
    <x v="5"/>
    <x v="0"/>
    <d v="2017-03-16T08:18:16"/>
    <d v="2017-03-16T07:48:00"/>
    <x v="3"/>
    <x v="2"/>
    <n v="1816"/>
    <n v="30.266666666666666"/>
    <n v="302.66666666666663"/>
    <n v="1"/>
    <s v="D510686"/>
    <s v="Normal"/>
    <x v="0"/>
  </r>
  <r>
    <s v="Fernandina Beach"/>
    <s v="JL TERRY (23)"/>
    <x v="13"/>
    <x v="1458"/>
    <n v="116"/>
    <x v="2"/>
    <x v="0"/>
    <d v="2017-03-19T06:36:24"/>
    <d v="2017-03-19T04:43:00"/>
    <x v="3"/>
    <x v="2"/>
    <n v="6804"/>
    <n v="113.4"/>
    <n v="13154.400000000001"/>
    <n v="1"/>
    <s v="D510816"/>
    <s v="Normal"/>
    <x v="0"/>
  </r>
  <r>
    <s v="Fernandina Beach"/>
    <s v="JL TERRY (23)"/>
    <x v="13"/>
    <x v="4202"/>
    <n v="9"/>
    <x v="2"/>
    <x v="0"/>
    <d v="2017-03-21T12:15:36"/>
    <d v="2017-03-21T09:58:00"/>
    <x v="3"/>
    <x v="2"/>
    <n v="8256"/>
    <n v="137.6"/>
    <n v="1238.3999999999999"/>
    <n v="1"/>
    <s v="D510840"/>
    <s v="Normal"/>
    <x v="0"/>
  </r>
  <r>
    <s v="Fernandina Beach"/>
    <s v="JL TERRY (23)"/>
    <x v="13"/>
    <x v="1004"/>
    <n v="52"/>
    <x v="2"/>
    <x v="0"/>
    <d v="2017-03-21T14:01:39"/>
    <d v="2017-03-21T13:13:00"/>
    <x v="3"/>
    <x v="2"/>
    <n v="2919"/>
    <n v="48.65"/>
    <n v="2529.7999999999997"/>
    <n v="1"/>
    <s v="D510843"/>
    <s v="Normal"/>
    <x v="0"/>
  </r>
  <r>
    <s v="Fernandina Beach"/>
    <s v="JL TERRY (23)"/>
    <x v="13"/>
    <x v="4203"/>
    <n v="4"/>
    <x v="2"/>
    <x v="0"/>
    <d v="2017-03-23T17:43:38"/>
    <d v="2017-03-23T16:57:00"/>
    <x v="3"/>
    <x v="2"/>
    <n v="2798"/>
    <n v="46.633333333333333"/>
    <n v="186.53333333333333"/>
    <n v="1"/>
    <s v="D510874"/>
    <s v="Normal"/>
    <x v="0"/>
  </r>
  <r>
    <s v="Fernandina Beach"/>
    <s v="AIP (24)"/>
    <x v="2"/>
    <x v="4204"/>
    <n v="1"/>
    <x v="2"/>
    <x v="1"/>
    <d v="2017-03-24T12:58:30"/>
    <d v="2017-03-24T11:15:00"/>
    <x v="3"/>
    <x v="2"/>
    <n v="6210"/>
    <n v="103.5"/>
    <n v="103.5"/>
    <n v="1"/>
    <s v="C510885"/>
    <s v="Normal"/>
    <x v="0"/>
  </r>
  <r>
    <s v="Fernandina Beach"/>
    <s v="JL TERRY (23)"/>
    <x v="18"/>
    <x v="2006"/>
    <n v="25"/>
    <x v="5"/>
    <x v="0"/>
    <d v="2017-03-25T12:25:28"/>
    <d v="2017-03-25T11:41:00"/>
    <x v="3"/>
    <x v="2"/>
    <n v="2668"/>
    <n v="44.466666666666669"/>
    <n v="1111.6666666666667"/>
    <n v="1"/>
    <s v="D510897"/>
    <s v="Normal"/>
    <x v="0"/>
  </r>
  <r>
    <s v="Fernandina Beach"/>
    <s v="JL TERRY (23)"/>
    <x v="21"/>
    <x v="4205"/>
    <n v="1"/>
    <x v="2"/>
    <x v="0"/>
    <d v="2017-03-28T18:02:00"/>
    <d v="2017-03-28T16:22:00"/>
    <x v="3"/>
    <x v="2"/>
    <n v="6000"/>
    <n v="100"/>
    <n v="100"/>
    <n v="1"/>
    <s v="C511043"/>
    <s v="Normal"/>
    <x v="0"/>
  </r>
  <r>
    <s v="Fernandina Beach"/>
    <s v="JL TERRY (23)"/>
    <x v="23"/>
    <x v="4206"/>
    <n v="1"/>
    <x v="0"/>
    <x v="2"/>
    <d v="2017-03-31T12:35:44"/>
    <d v="2017-03-31T12:12:00"/>
    <x v="3"/>
    <x v="2"/>
    <n v="1424"/>
    <n v="23.733333333333334"/>
    <n v="23.733333333333334"/>
    <n v="1"/>
    <s v="C511087"/>
    <s v="Normal"/>
    <x v="0"/>
  </r>
  <r>
    <s v="Fernandina Beach"/>
    <m/>
    <x v="13"/>
    <x v="970"/>
    <n v="20"/>
    <x v="1"/>
    <x v="0"/>
    <d v="2017-04-04T06:46:25"/>
    <d v="2017-04-04T03:43:00"/>
    <x v="3"/>
    <x v="3"/>
    <n v="11005"/>
    <n v="183.41666666666666"/>
    <n v="3668.333333333333"/>
    <n v="1"/>
    <s v="D511158"/>
    <s v="Raining"/>
    <x v="0"/>
  </r>
  <r>
    <s v="Fernandina Beach"/>
    <m/>
    <x v="18"/>
    <x v="4207"/>
    <n v="3"/>
    <x v="7"/>
    <x v="0"/>
    <d v="2017-04-04T10:48:07"/>
    <d v="2017-04-04T08:56:00"/>
    <x v="3"/>
    <x v="3"/>
    <n v="6727"/>
    <n v="112.11666666666666"/>
    <n v="336.34999999999997"/>
    <n v="1"/>
    <s v="D511171"/>
    <s v="Lightning"/>
    <x v="0"/>
  </r>
  <r>
    <s v="Fernandina Beach"/>
    <m/>
    <x v="13"/>
    <x v="360"/>
    <n v="1"/>
    <x v="7"/>
    <x v="0"/>
    <d v="2017-04-06T06:00:00"/>
    <d v="2017-04-06T02:32:00"/>
    <x v="3"/>
    <x v="3"/>
    <n v="12480"/>
    <n v="208"/>
    <n v="208"/>
    <n v="1"/>
    <s v="C511226"/>
    <s v="Raining"/>
    <x v="0"/>
  </r>
  <r>
    <s v="Fernandina Beach"/>
    <m/>
    <x v="34"/>
    <x v="4208"/>
    <n v="6"/>
    <x v="7"/>
    <x v="0"/>
    <d v="2017-04-06T06:43:26"/>
    <d v="2017-04-06T06:14:00"/>
    <x v="3"/>
    <x v="3"/>
    <n v="1766"/>
    <n v="29.433333333333334"/>
    <n v="176.6"/>
    <n v="1"/>
    <s v="D511228"/>
    <s v="Raining"/>
    <x v="0"/>
  </r>
  <r>
    <s v="Fernandina Beach"/>
    <m/>
    <x v="24"/>
    <x v="4209"/>
    <n v="2"/>
    <x v="2"/>
    <x v="0"/>
    <d v="2017-04-06T13:07:04"/>
    <d v="2017-04-06T10:10:00"/>
    <x v="3"/>
    <x v="3"/>
    <n v="10624"/>
    <n v="177.06666666666666"/>
    <n v="354.13333333333333"/>
    <n v="1"/>
    <s v="D511240"/>
    <s v="Normal"/>
    <x v="0"/>
  </r>
  <r>
    <s v="Fernandina Beach"/>
    <m/>
    <x v="11"/>
    <x v="4210"/>
    <n v="4"/>
    <x v="6"/>
    <x v="0"/>
    <d v="2017-04-06T15:24:25"/>
    <d v="2017-04-06T13:35:00"/>
    <x v="3"/>
    <x v="3"/>
    <n v="6565"/>
    <n v="109.41666666666667"/>
    <n v="437.66666666666669"/>
    <n v="1"/>
    <s v="D511249"/>
    <s v="Normal"/>
    <x v="0"/>
  </r>
  <r>
    <s v="Fernandina Beach"/>
    <m/>
    <x v="13"/>
    <x v="4211"/>
    <n v="19"/>
    <x v="4"/>
    <x v="0"/>
    <d v="2017-04-07T17:03:20"/>
    <d v="2017-04-07T15:45:00"/>
    <x v="3"/>
    <x v="3"/>
    <n v="4700"/>
    <n v="78.333333333333329"/>
    <n v="1488.3333333333333"/>
    <n v="1"/>
    <s v="D511262"/>
    <s v="Wind"/>
    <x v="0"/>
  </r>
  <r>
    <s v="Fernandina Beach"/>
    <m/>
    <x v="18"/>
    <x v="4212"/>
    <n v="3"/>
    <x v="5"/>
    <x v="0"/>
    <d v="2017-04-08T18:05:33"/>
    <d v="2017-04-08T17:40:00"/>
    <x v="3"/>
    <x v="3"/>
    <n v="1533"/>
    <n v="25.55"/>
    <n v="76.650000000000006"/>
    <n v="1"/>
    <s v="D511282"/>
    <s v="Normal"/>
    <x v="0"/>
  </r>
  <r>
    <s v="Fernandina Beach"/>
    <m/>
    <x v="13"/>
    <x v="4213"/>
    <n v="10"/>
    <x v="5"/>
    <x v="0"/>
    <d v="2017-04-09T10:10:12"/>
    <d v="2017-04-09T09:10:00"/>
    <x v="3"/>
    <x v="3"/>
    <n v="3612"/>
    <n v="60.2"/>
    <n v="602"/>
    <n v="1"/>
    <s v="D511290"/>
    <s v="Normal"/>
    <x v="0"/>
  </r>
  <r>
    <s v="Fernandina Beach"/>
    <m/>
    <x v="24"/>
    <x v="4214"/>
    <n v="1"/>
    <x v="0"/>
    <x v="2"/>
    <d v="2017-04-10T10:10:43"/>
    <d v="2017-04-10T09:20:00"/>
    <x v="3"/>
    <x v="3"/>
    <n v="3043"/>
    <n v="50.716666666666669"/>
    <n v="50.716666666666669"/>
    <n v="1"/>
    <s v="C511292"/>
    <s v="Normal"/>
    <x v="0"/>
  </r>
  <r>
    <s v="Fernandina Beach"/>
    <m/>
    <x v="21"/>
    <x v="4215"/>
    <n v="1"/>
    <x v="2"/>
    <x v="0"/>
    <d v="2017-04-14T20:46:00"/>
    <d v="2017-04-14T19:43:00"/>
    <x v="3"/>
    <x v="3"/>
    <n v="3780"/>
    <n v="63"/>
    <n v="63"/>
    <n v="1"/>
    <s v="C511329"/>
    <s v="Normal"/>
    <x v="0"/>
  </r>
  <r>
    <s v="Fernandina Beach"/>
    <m/>
    <x v="2"/>
    <x v="4216"/>
    <n v="2"/>
    <x v="5"/>
    <x v="0"/>
    <d v="2017-04-17T08:22:06"/>
    <d v="2017-04-17T07:52:00"/>
    <x v="3"/>
    <x v="3"/>
    <n v="1806"/>
    <n v="30.1"/>
    <n v="60.2"/>
    <n v="1"/>
    <s v="D511340"/>
    <s v="Normal"/>
    <x v="0"/>
  </r>
  <r>
    <s v="Fernandina Beach"/>
    <m/>
    <x v="11"/>
    <x v="437"/>
    <n v="55"/>
    <x v="7"/>
    <x v="0"/>
    <d v="2017-04-20T14:13:11"/>
    <d v="2017-04-20T13:20:00"/>
    <x v="3"/>
    <x v="3"/>
    <n v="3191"/>
    <n v="53.18333333333333"/>
    <n v="2925.083333333333"/>
    <n v="1"/>
    <s v="D511378"/>
    <s v="Normal"/>
    <x v="0"/>
  </r>
  <r>
    <s v="Fernandina Beach"/>
    <m/>
    <x v="11"/>
    <x v="4217"/>
    <n v="1"/>
    <x v="0"/>
    <x v="2"/>
    <d v="2017-04-26T10:02:06"/>
    <d v="2017-04-26T09:21:00"/>
    <x v="3"/>
    <x v="3"/>
    <n v="2466"/>
    <n v="41.1"/>
    <n v="41.1"/>
    <n v="1"/>
    <s v="C511463"/>
    <m/>
    <x v="0"/>
  </r>
  <r>
    <s v="Fernandina Beach"/>
    <m/>
    <x v="14"/>
    <x v="4218"/>
    <n v="1"/>
    <x v="0"/>
    <x v="2"/>
    <d v="2017-04-26T13:31:59"/>
    <d v="2017-04-26T12:21:00"/>
    <x v="3"/>
    <x v="3"/>
    <n v="4259"/>
    <n v="70.983333333333334"/>
    <n v="70.983333333333334"/>
    <n v="1"/>
    <s v="C511465"/>
    <m/>
    <x v="0"/>
  </r>
  <r>
    <s v="Fernandina Beach"/>
    <m/>
    <x v="18"/>
    <x v="4219"/>
    <n v="3"/>
    <x v="5"/>
    <x v="0"/>
    <d v="2017-04-28T09:11:13"/>
    <d v="2017-04-28T08:06:00"/>
    <x v="3"/>
    <x v="3"/>
    <n v="3913"/>
    <n v="65.216666666666669"/>
    <n v="195.65"/>
    <n v="1"/>
    <s v="D511486"/>
    <s v="Normal"/>
    <x v="0"/>
  </r>
  <r>
    <s v="Fernandina Beach"/>
    <m/>
    <x v="14"/>
    <x v="4220"/>
    <n v="1"/>
    <x v="2"/>
    <x v="0"/>
    <d v="2017-04-28T10:03:18"/>
    <d v="2017-04-28T09:02:00"/>
    <x v="3"/>
    <x v="3"/>
    <n v="3678"/>
    <n v="61.3"/>
    <n v="61.3"/>
    <n v="1"/>
    <s v="D511488"/>
    <s v="Normal"/>
    <x v="0"/>
  </r>
  <r>
    <s v="Fernandina Beach"/>
    <m/>
    <x v="21"/>
    <x v="4221"/>
    <n v="4"/>
    <x v="5"/>
    <x v="0"/>
    <d v="2017-04-28T11:38:20"/>
    <d v="2017-04-28T11:09:00"/>
    <x v="3"/>
    <x v="3"/>
    <n v="1760"/>
    <n v="29.333333333333332"/>
    <n v="117.33333333333333"/>
    <n v="1"/>
    <s v="D511492"/>
    <s v="Normal"/>
    <x v="0"/>
  </r>
  <r>
    <s v="Fernandina Beach"/>
    <s v="JL TERRY (23)"/>
    <x v="18"/>
    <x v="2093"/>
    <n v="21"/>
    <x v="5"/>
    <x v="0"/>
    <d v="2017-05-04T15:11:22"/>
    <d v="2017-05-04T14:35:00"/>
    <x v="3"/>
    <x v="4"/>
    <n v="2182"/>
    <n v="36.366666666666667"/>
    <n v="763.7"/>
    <n v="1"/>
    <s v="D511570"/>
    <s v="Normal"/>
    <x v="0"/>
  </r>
  <r>
    <s v="Fernandina Beach"/>
    <s v="AIP (24)"/>
    <x v="11"/>
    <x v="4222"/>
    <n v="8"/>
    <x v="1"/>
    <x v="0"/>
    <d v="2017-05-04T16:30:59"/>
    <d v="2017-05-04T15:42:00"/>
    <x v="3"/>
    <x v="4"/>
    <n v="2939"/>
    <n v="48.983333333333334"/>
    <n v="391.86666666666667"/>
    <n v="1"/>
    <s v="D511574"/>
    <s v="Wind"/>
    <x v="0"/>
  </r>
  <r>
    <s v="Fernandina Beach"/>
    <s v="STEPDOWN (22)"/>
    <x v="24"/>
    <x v="563"/>
    <n v="16"/>
    <x v="10"/>
    <x v="0"/>
    <d v="2017-05-06T05:06:35"/>
    <d v="2017-05-06T05:06:00"/>
    <x v="3"/>
    <x v="4"/>
    <n v="35"/>
    <n v="0.58333333333333337"/>
    <n v="9.3333333333333339"/>
    <n v="1"/>
    <s v="D511616"/>
    <s v="Wind"/>
    <x v="0"/>
  </r>
  <r>
    <s v="Fernandina Beach"/>
    <s v="STEPDOWN (22)"/>
    <x v="24"/>
    <x v="4223"/>
    <n v="22"/>
    <x v="10"/>
    <x v="0"/>
    <d v="2017-05-06T08:55:46"/>
    <d v="2017-05-06T07:31:00"/>
    <x v="3"/>
    <x v="4"/>
    <n v="5086"/>
    <n v="84.766666666666666"/>
    <n v="1864.8666666666666"/>
    <n v="1"/>
    <s v="D511623"/>
    <s v="Normal"/>
    <x v="0"/>
  </r>
  <r>
    <s v="Fernandina Beach"/>
    <s v="STEPDOWN (22)"/>
    <x v="24"/>
    <x v="362"/>
    <n v="8"/>
    <x v="1"/>
    <x v="0"/>
    <d v="2017-05-10T10:33:12"/>
    <d v="2017-05-10T09:44:00"/>
    <x v="3"/>
    <x v="4"/>
    <n v="2952"/>
    <n v="49.2"/>
    <n v="393.6"/>
    <n v="1"/>
    <s v="D511680"/>
    <s v="Normal"/>
    <x v="0"/>
  </r>
  <r>
    <s v="Fernandina Beach"/>
    <s v="STEPDOWN (22)"/>
    <x v="14"/>
    <x v="4224"/>
    <n v="1"/>
    <x v="6"/>
    <x v="0"/>
    <d v="2017-05-12T18:32:29"/>
    <d v="2017-05-12T15:24:00"/>
    <x v="3"/>
    <x v="4"/>
    <n v="11309"/>
    <n v="188.48333333333332"/>
    <n v="188.48333333333332"/>
    <n v="1"/>
    <s v="C511699"/>
    <s v="Normal"/>
    <x v="0"/>
  </r>
  <r>
    <s v="Fernandina Beach"/>
    <s v="JL TERRY (23)"/>
    <x v="35"/>
    <x v="4225"/>
    <n v="1"/>
    <x v="4"/>
    <x v="0"/>
    <d v="2017-05-13T09:45:00"/>
    <d v="2017-05-13T08:13:00"/>
    <x v="3"/>
    <x v="4"/>
    <n v="5520"/>
    <n v="92"/>
    <n v="92"/>
    <n v="1"/>
    <s v="C511844"/>
    <s v="Normal"/>
    <x v="0"/>
  </r>
  <r>
    <s v="Fernandina Beach"/>
    <s v="JL TERRY (23)"/>
    <x v="34"/>
    <x v="4226"/>
    <n v="2"/>
    <x v="5"/>
    <x v="0"/>
    <d v="2017-05-13T12:28:20"/>
    <d v="2017-05-13T11:24:00"/>
    <x v="3"/>
    <x v="4"/>
    <n v="3860"/>
    <n v="64.333333333333329"/>
    <n v="128.66666666666666"/>
    <n v="1"/>
    <s v="D511863"/>
    <s v="Raining"/>
    <x v="0"/>
  </r>
  <r>
    <s v="Fernandina Beach"/>
    <s v="STEPDOWN (22)"/>
    <x v="24"/>
    <x v="4227"/>
    <n v="4"/>
    <x v="5"/>
    <x v="0"/>
    <d v="2017-05-14T10:08:50"/>
    <d v="2017-05-14T08:39:00"/>
    <x v="3"/>
    <x v="4"/>
    <n v="5390"/>
    <n v="89.833333333333329"/>
    <n v="359.33333333333331"/>
    <n v="1"/>
    <s v="D511869"/>
    <s v="Raining"/>
    <x v="0"/>
  </r>
  <r>
    <s v="Fernandina Beach"/>
    <s v="AIP (24)"/>
    <x v="11"/>
    <x v="4228"/>
    <n v="11"/>
    <x v="5"/>
    <x v="0"/>
    <d v="2017-05-17T18:16:29"/>
    <d v="2017-05-17T17:33:00"/>
    <x v="3"/>
    <x v="4"/>
    <n v="2609"/>
    <n v="43.483333333333334"/>
    <n v="478.31666666666666"/>
    <n v="1"/>
    <s v="D511899"/>
    <s v="Normal"/>
    <x v="0"/>
  </r>
  <r>
    <s v="Fernandina Beach"/>
    <s v="JL TERRY (23)"/>
    <x v="34"/>
    <x v="991"/>
    <n v="85"/>
    <x v="0"/>
    <x v="2"/>
    <d v="2017-05-19T03:00:50"/>
    <d v="2017-05-18T22:56:00"/>
    <x v="3"/>
    <x v="4"/>
    <n v="14690"/>
    <n v="244.83333333333334"/>
    <n v="20810.833333333336"/>
    <n v="1"/>
    <s v="D511918"/>
    <m/>
    <x v="0"/>
  </r>
  <r>
    <s v="Fernandina Beach"/>
    <s v="JL TERRY (23)"/>
    <x v="34"/>
    <x v="227"/>
    <n v="17"/>
    <x v="7"/>
    <x v="0"/>
    <d v="2017-05-22T19:41:58"/>
    <d v="2017-05-22T18:42:00"/>
    <x v="3"/>
    <x v="4"/>
    <n v="3598"/>
    <n v="59.966666666666669"/>
    <n v="1019.4333333333334"/>
    <n v="1"/>
    <s v="D511988"/>
    <s v="Lightning"/>
    <x v="0"/>
  </r>
  <r>
    <s v="Fernandina Beach"/>
    <s v="AIP (24)"/>
    <x v="2"/>
    <x v="4229"/>
    <n v="5"/>
    <x v="5"/>
    <x v="0"/>
    <d v="2017-05-23T09:20:16"/>
    <d v="2017-05-23T08:59:00"/>
    <x v="3"/>
    <x v="4"/>
    <n v="1276"/>
    <n v="21.266666666666666"/>
    <n v="106.33333333333333"/>
    <n v="1"/>
    <s v="D512016"/>
    <s v="Normal"/>
    <x v="0"/>
  </r>
  <r>
    <s v="Fernandina Beach"/>
    <s v="STEPDOWN (22)"/>
    <x v="37"/>
    <x v="799"/>
    <n v="319"/>
    <x v="7"/>
    <x v="1"/>
    <d v="2017-05-24T13:33:43"/>
    <d v="2017-05-24T12:56:00"/>
    <x v="3"/>
    <x v="4"/>
    <n v="2263"/>
    <n v="37.716666666666669"/>
    <n v="12031.616666666667"/>
    <n v="1"/>
    <s v="D512048"/>
    <s v="Raining"/>
    <x v="0"/>
  </r>
  <r>
    <s v="Fernandina Beach"/>
    <s v="JL TERRY (23)"/>
    <x v="13"/>
    <x v="678"/>
    <n v="75"/>
    <x v="5"/>
    <x v="0"/>
    <d v="2017-05-26T08:45:00"/>
    <d v="2017-05-26T08:02:00"/>
    <x v="3"/>
    <x v="4"/>
    <n v="2580"/>
    <n v="43"/>
    <n v="3225"/>
    <n v="1"/>
    <s v="D512160"/>
    <s v="Normal"/>
    <x v="0"/>
  </r>
  <r>
    <s v="Fernandina Beach"/>
    <s v="JL TERRY (23)"/>
    <x v="13"/>
    <x v="678"/>
    <n v="81"/>
    <x v="5"/>
    <x v="0"/>
    <d v="2017-05-26T08:39:27"/>
    <d v="2017-05-26T08:12:00"/>
    <x v="3"/>
    <x v="4"/>
    <n v="1647"/>
    <n v="27.45"/>
    <n v="2223.4499999999998"/>
    <n v="1"/>
    <s v="D512155"/>
    <s v="Normal"/>
    <x v="0"/>
  </r>
  <r>
    <s v="Fernandina Beach"/>
    <s v="JL TERRY (23)"/>
    <x v="34"/>
    <x v="991"/>
    <n v="33"/>
    <x v="2"/>
    <x v="0"/>
    <d v="2017-05-27T05:40:15"/>
    <d v="2017-05-27T04:09:00"/>
    <x v="3"/>
    <x v="4"/>
    <n v="5475"/>
    <n v="91.25"/>
    <n v="3011.25"/>
    <n v="1"/>
    <s v="D512172"/>
    <s v="Normal"/>
    <x v="0"/>
  </r>
  <r>
    <s v="Fernandina Beach"/>
    <s v="STEPDOWN (22)"/>
    <x v="14"/>
    <x v="4230"/>
    <n v="3"/>
    <x v="5"/>
    <x v="0"/>
    <d v="2017-05-28T08:51:14"/>
    <d v="2017-05-28T07:57:00"/>
    <x v="3"/>
    <x v="4"/>
    <n v="3254"/>
    <n v="54.233333333333334"/>
    <n v="162.69999999999999"/>
    <n v="1"/>
    <s v="D512169"/>
    <s v="Normal"/>
    <x v="0"/>
  </r>
  <r>
    <s v="Fernandina Beach"/>
    <s v="STEPDOWN (22)"/>
    <x v="14"/>
    <x v="4231"/>
    <n v="4"/>
    <x v="5"/>
    <x v="0"/>
    <d v="2017-05-31T09:15:00"/>
    <d v="2017-05-31T08:46:00"/>
    <x v="3"/>
    <x v="4"/>
    <n v="1740"/>
    <n v="29"/>
    <n v="116"/>
    <n v="1"/>
    <s v="D512181"/>
    <s v="Normal"/>
    <x v="0"/>
  </r>
  <r>
    <s v="Fernandina Beach"/>
    <s v="JL TERRY (23)"/>
    <x v="34"/>
    <x v="991"/>
    <n v="85"/>
    <x v="7"/>
    <x v="0"/>
    <d v="2017-05-31T10:26:56"/>
    <d v="2017-05-31T09:06:00"/>
    <x v="3"/>
    <x v="4"/>
    <n v="4856"/>
    <n v="80.933333333333337"/>
    <n v="6879.3333333333339"/>
    <n v="1"/>
    <s v="D512184"/>
    <s v="Normal"/>
    <x v="0"/>
  </r>
  <r>
    <s v="Fernandina Beach"/>
    <s v="STEPDOWN (22)"/>
    <x v="36"/>
    <x v="2194"/>
    <n v="3993"/>
    <x v="8"/>
    <x v="0"/>
    <d v="2017-05-31T17:28:00"/>
    <d v="2017-05-31T17:21:00"/>
    <x v="3"/>
    <x v="4"/>
    <n v="420"/>
    <n v="7"/>
    <n v="27951"/>
    <n v="1"/>
    <s v="D512260"/>
    <s v="Severe Storm"/>
    <x v="0"/>
  </r>
  <r>
    <s v="Fernandina Beach"/>
    <s v="JL TERRY (23)"/>
    <x v="33"/>
    <x v="4232"/>
    <n v="6269"/>
    <x v="8"/>
    <x v="0"/>
    <d v="2017-05-31T17:28:32"/>
    <d v="2017-05-31T17:21:00"/>
    <x v="3"/>
    <x v="4"/>
    <n v="452"/>
    <n v="7.5333333333333332"/>
    <n v="47226.466666666667"/>
    <n v="1"/>
    <s v="D512741"/>
    <s v="Severe Storm"/>
    <x v="0"/>
  </r>
  <r>
    <s v="Fernandina Beach"/>
    <s v="AIP (24)"/>
    <x v="19"/>
    <x v="1677"/>
    <n v="5567"/>
    <x v="8"/>
    <x v="0"/>
    <d v="2017-05-31T18:29:02"/>
    <d v="2017-05-31T17:23:00"/>
    <x v="3"/>
    <x v="4"/>
    <n v="3962"/>
    <n v="66.033333333333331"/>
    <n v="367607.56666666665"/>
    <n v="1"/>
    <s v="D512260"/>
    <s v="Severe Storm"/>
    <x v="0"/>
  </r>
  <r>
    <s v="Fernandina Beach"/>
    <s v="JL TERRY (23)"/>
    <x v="13"/>
    <x v="4233"/>
    <n v="7"/>
    <x v="7"/>
    <x v="0"/>
    <d v="2017-05-31T19:34:12"/>
    <d v="2017-05-31T18:35:00"/>
    <x v="3"/>
    <x v="4"/>
    <n v="3552"/>
    <n v="59.2"/>
    <n v="414.40000000000003"/>
    <n v="1"/>
    <s v="D512268"/>
    <s v="Lightning"/>
    <x v="0"/>
  </r>
  <r>
    <s v="Fernandina Beach"/>
    <s v="JL TERRY (23)"/>
    <x v="13"/>
    <x v="4234"/>
    <n v="4"/>
    <x v="7"/>
    <x v="0"/>
    <d v="2017-05-31T19:23:10"/>
    <d v="2017-05-31T18:49:00"/>
    <x v="3"/>
    <x v="4"/>
    <n v="2050"/>
    <n v="34.166666666666664"/>
    <n v="136.66666666666666"/>
    <n v="1"/>
    <s v="D512267"/>
    <s v="Lightning"/>
    <x v="0"/>
  </r>
  <r>
    <s v="Fernandina Beach"/>
    <s v="JL TERRY (23)"/>
    <x v="13"/>
    <x v="4233"/>
    <n v="7"/>
    <x v="7"/>
    <x v="0"/>
    <d v="2017-05-31T22:33:00"/>
    <d v="2017-05-31T20:05:00"/>
    <x v="3"/>
    <x v="4"/>
    <n v="8880"/>
    <n v="148"/>
    <n v="1036"/>
    <n v="1"/>
    <s v="D512273"/>
    <s v="Lightning"/>
    <x v="0"/>
  </r>
  <r>
    <s v="Fernandina Beach"/>
    <s v="JL TERRY (23)"/>
    <x v="13"/>
    <x v="1624"/>
    <n v="9"/>
    <x v="7"/>
    <x v="0"/>
    <d v="2017-05-31T21:25:24"/>
    <d v="2017-05-31T20:31:00"/>
    <x v="3"/>
    <x v="4"/>
    <n v="3264"/>
    <n v="54.4"/>
    <n v="489.59999999999997"/>
    <n v="1"/>
    <s v="D512272"/>
    <s v="Lightning"/>
    <x v="0"/>
  </r>
  <r>
    <s v="Fernandina Beach"/>
    <s v="STEPDOWN (22)"/>
    <x v="37"/>
    <x v="799"/>
    <n v="318"/>
    <x v="6"/>
    <x v="1"/>
    <d v="2017-06-02T21:47:23"/>
    <d v="2017-06-02T20:11:00"/>
    <x v="3"/>
    <x v="5"/>
    <n v="5783"/>
    <n v="96.38333333333334"/>
    <n v="30649.9"/>
    <n v="1"/>
    <s v="D512439"/>
    <s v="Raining"/>
    <x v="0"/>
  </r>
  <r>
    <s v="Fernandina Beach"/>
    <s v="AIP (24)"/>
    <x v="2"/>
    <x v="4235"/>
    <n v="70"/>
    <x v="10"/>
    <x v="1"/>
    <d v="2017-06-06T10:58:01"/>
    <d v="2017-06-06T09:34:00"/>
    <x v="3"/>
    <x v="5"/>
    <n v="5041"/>
    <n v="84.016666666666666"/>
    <n v="5881.166666666667"/>
    <n v="1"/>
    <s v="D512586"/>
    <s v="Normal"/>
    <x v="0"/>
  </r>
  <r>
    <s v="Fernandina Beach"/>
    <s v="AIP (24)"/>
    <x v="2"/>
    <x v="4236"/>
    <n v="2"/>
    <x v="10"/>
    <x v="1"/>
    <d v="2017-06-06T11:44:23"/>
    <d v="2017-06-06T10:58:01"/>
    <x v="3"/>
    <x v="5"/>
    <n v="2782"/>
    <n v="46.366666666666667"/>
    <n v="92.733333333333334"/>
    <n v="1"/>
    <s v="D512588"/>
    <s v="Normal"/>
    <x v="0"/>
  </r>
  <r>
    <s v="Fernandina Beach"/>
    <s v="STEPDOWN (22)"/>
    <x v="14"/>
    <x v="4237"/>
    <n v="1"/>
    <x v="1"/>
    <x v="0"/>
    <d v="2017-06-08T04:27:14"/>
    <d v="2017-06-08T03:35:00"/>
    <x v="3"/>
    <x v="5"/>
    <n v="3134"/>
    <n v="52.233333333333334"/>
    <n v="52.233333333333334"/>
    <n v="1"/>
    <s v="C512666"/>
    <s v="Raining"/>
    <x v="0"/>
  </r>
  <r>
    <s v="Fernandina Beach"/>
    <s v="STEPDOWN (22)"/>
    <x v="14"/>
    <x v="1998"/>
    <n v="1"/>
    <x v="6"/>
    <x v="0"/>
    <d v="2017-06-08T08:50:32"/>
    <d v="2017-06-08T05:45:00"/>
    <x v="3"/>
    <x v="5"/>
    <n v="11132"/>
    <n v="185.53333333333333"/>
    <n v="185.53333333333333"/>
    <n v="1"/>
    <s v="D512677"/>
    <s v="Raining"/>
    <x v="0"/>
  </r>
  <r>
    <s v="Fernandina Beach"/>
    <s v="AIP (24)"/>
    <x v="2"/>
    <x v="1816"/>
    <n v="13"/>
    <x v="0"/>
    <x v="2"/>
    <d v="2017-06-08T14:15:35"/>
    <d v="2017-06-08T13:47:00"/>
    <x v="3"/>
    <x v="5"/>
    <n v="1715"/>
    <n v="28.583333333333332"/>
    <n v="371.58333333333331"/>
    <n v="1"/>
    <s v="D512692"/>
    <m/>
    <x v="0"/>
  </r>
  <r>
    <s v="Fernandina Beach"/>
    <s v="JL TERRY (23)"/>
    <x v="35"/>
    <x v="4238"/>
    <n v="2"/>
    <x v="1"/>
    <x v="0"/>
    <d v="2017-06-09T18:15:02"/>
    <d v="2017-06-09T16:29:00"/>
    <x v="3"/>
    <x v="5"/>
    <n v="6362"/>
    <n v="106.03333333333333"/>
    <n v="212.06666666666666"/>
    <n v="1"/>
    <s v="D512708"/>
    <s v="Normal"/>
    <x v="0"/>
  </r>
  <r>
    <s v="Fernandina Beach"/>
    <s v="JL TERRY (23)"/>
    <x v="13"/>
    <x v="4239"/>
    <n v="3"/>
    <x v="5"/>
    <x v="0"/>
    <d v="2017-06-10T02:39:41"/>
    <d v="2017-06-09T21:23:00"/>
    <x v="3"/>
    <x v="5"/>
    <n v="19001"/>
    <n v="316.68333333333334"/>
    <n v="950.05"/>
    <n v="1"/>
    <s v="D512710"/>
    <s v="Normal"/>
    <x v="0"/>
  </r>
  <r>
    <s v="Fernandina Beach"/>
    <s v="JL TERRY (23)"/>
    <x v="21"/>
    <x v="4240"/>
    <n v="3"/>
    <x v="2"/>
    <x v="0"/>
    <d v="2017-06-10T08:33:31"/>
    <d v="2017-06-10T03:43:00"/>
    <x v="3"/>
    <x v="5"/>
    <n v="17431"/>
    <n v="290.51666666666665"/>
    <n v="871.55"/>
    <n v="1"/>
    <s v="D512720"/>
    <s v="Normal"/>
    <x v="0"/>
  </r>
  <r>
    <s v="Fernandina Beach"/>
    <s v="JL TERRY (23)"/>
    <x v="13"/>
    <x v="716"/>
    <n v="1979"/>
    <x v="6"/>
    <x v="0"/>
    <d v="2017-06-10T07:09:32"/>
    <d v="2017-06-10T06:34:00"/>
    <x v="3"/>
    <x v="5"/>
    <n v="2132"/>
    <n v="35.533333333333331"/>
    <n v="70320.46666666666"/>
    <n v="1"/>
    <s v="D512719"/>
    <s v="Normal"/>
    <x v="0"/>
  </r>
  <r>
    <s v="Fernandina Beach"/>
    <s v="JL TERRY (23)"/>
    <x v="13"/>
    <x v="4241"/>
    <n v="19"/>
    <x v="5"/>
    <x v="0"/>
    <d v="2017-06-10T08:45:24"/>
    <d v="2017-06-10T07:48:00"/>
    <x v="3"/>
    <x v="5"/>
    <n v="3444"/>
    <n v="57.4"/>
    <n v="1090.5999999999999"/>
    <n v="1"/>
    <s v="D512723"/>
    <s v="Normal"/>
    <x v="0"/>
  </r>
  <r>
    <s v="Fernandina Beach"/>
    <s v="STEPDOWN (22)"/>
    <x v="14"/>
    <x v="4242"/>
    <n v="5"/>
    <x v="7"/>
    <x v="0"/>
    <d v="2017-06-12T12:43:10"/>
    <d v="2017-06-12T12:04:00"/>
    <x v="3"/>
    <x v="5"/>
    <n v="2350"/>
    <n v="39.166666666666664"/>
    <n v="195.83333333333331"/>
    <n v="1"/>
    <s v="D512757"/>
    <s v="Lightning"/>
    <x v="0"/>
  </r>
  <r>
    <s v="Fernandina Beach"/>
    <s v="AIP (24)"/>
    <x v="11"/>
    <x v="1657"/>
    <n v="1"/>
    <x v="10"/>
    <x v="0"/>
    <d v="2017-06-12T18:49:58"/>
    <d v="2017-06-12T15:31:00"/>
    <x v="3"/>
    <x v="5"/>
    <n v="11938"/>
    <n v="198.96666666666667"/>
    <n v="198.96666666666667"/>
    <n v="1"/>
    <s v="C512748"/>
    <s v="Raining"/>
    <x v="0"/>
  </r>
  <r>
    <s v="Fernandina Beach"/>
    <s v="AIP (24)"/>
    <x v="11"/>
    <x v="4243"/>
    <n v="2"/>
    <x v="7"/>
    <x v="0"/>
    <d v="2017-06-12T20:06:16"/>
    <d v="2017-06-12T18:24:00"/>
    <x v="3"/>
    <x v="5"/>
    <n v="6136"/>
    <n v="102.26666666666667"/>
    <n v="204.53333333333333"/>
    <n v="1"/>
    <s v="D512756"/>
    <s v="Lightning"/>
    <x v="0"/>
  </r>
  <r>
    <s v="Fernandina Beach"/>
    <s v="STEPDOWN (22)"/>
    <x v="14"/>
    <x v="4242"/>
    <n v="5"/>
    <x v="7"/>
    <x v="0"/>
    <d v="2017-06-14T21:03:17"/>
    <d v="2017-06-14T20:11:00"/>
    <x v="3"/>
    <x v="5"/>
    <n v="3137"/>
    <n v="52.283333333333331"/>
    <n v="261.41666666666663"/>
    <n v="1"/>
    <s v="D512820"/>
    <s v="Raining"/>
    <x v="0"/>
  </r>
  <r>
    <s v="Fernandina Beach"/>
    <s v="AIP (24)"/>
    <x v="11"/>
    <x v="454"/>
    <n v="1"/>
    <x v="2"/>
    <x v="0"/>
    <d v="2017-06-15T08:09:00"/>
    <d v="2017-06-15T06:32:00"/>
    <x v="3"/>
    <x v="5"/>
    <n v="5820"/>
    <n v="97"/>
    <n v="97"/>
    <n v="1"/>
    <s v="C512821"/>
    <s v="Normal"/>
    <x v="0"/>
  </r>
  <r>
    <s v="Fernandina Beach"/>
    <s v="STEPDOWN (22)"/>
    <x v="14"/>
    <x v="4242"/>
    <n v="5"/>
    <x v="2"/>
    <x v="0"/>
    <d v="2017-06-15T23:04:25"/>
    <d v="2017-06-15T20:46:00"/>
    <x v="3"/>
    <x v="5"/>
    <n v="8305"/>
    <n v="138.41666666666666"/>
    <n v="692.08333333333326"/>
    <n v="1"/>
    <s v="D512834"/>
    <s v="Raining"/>
    <x v="0"/>
  </r>
  <r>
    <s v="Fernandina Beach"/>
    <s v="JL TERRY (23)"/>
    <x v="13"/>
    <x v="4244"/>
    <n v="1"/>
    <x v="4"/>
    <x v="1"/>
    <d v="2017-06-16T13:28:34"/>
    <d v="2017-06-16T11:24:00"/>
    <x v="3"/>
    <x v="5"/>
    <n v="7474"/>
    <n v="124.56666666666666"/>
    <n v="124.56666666666666"/>
    <n v="1"/>
    <s v="C512859"/>
    <s v="Raining"/>
    <x v="0"/>
  </r>
  <r>
    <s v="Fernandina Beach"/>
    <s v="JL TERRY (23)"/>
    <x v="13"/>
    <x v="2217"/>
    <n v="510"/>
    <x v="2"/>
    <x v="0"/>
    <d v="2017-06-16T12:57:41"/>
    <d v="2017-06-16T11:28:00"/>
    <x v="3"/>
    <x v="5"/>
    <n v="5381"/>
    <n v="89.683333333333337"/>
    <n v="45738.5"/>
    <n v="1"/>
    <s v="D512892"/>
    <s v="Normal"/>
    <x v="0"/>
  </r>
  <r>
    <s v="Fernandina Beach"/>
    <s v="JL TERRY (23)"/>
    <x v="35"/>
    <x v="224"/>
    <n v="37"/>
    <x v="1"/>
    <x v="0"/>
    <d v="2017-06-17T22:25:03"/>
    <d v="2017-06-17T21:00:00"/>
    <x v="3"/>
    <x v="5"/>
    <n v="5103"/>
    <n v="85.05"/>
    <n v="3146.85"/>
    <n v="1"/>
    <s v="D512948"/>
    <s v="Severe Storm"/>
    <x v="0"/>
  </r>
  <r>
    <s v="Fernandina Beach"/>
    <s v="JL TERRY (23)"/>
    <x v="18"/>
    <x v="4245"/>
    <n v="3"/>
    <x v="5"/>
    <x v="0"/>
    <d v="2017-06-19T09:03:33"/>
    <d v="2017-06-19T08:38:00"/>
    <x v="3"/>
    <x v="5"/>
    <n v="1533"/>
    <n v="25.55"/>
    <n v="76.650000000000006"/>
    <n v="1"/>
    <s v="D512950"/>
    <s v="Normal"/>
    <x v="0"/>
  </r>
  <r>
    <s v="Fernandina Beach"/>
    <s v="STEPDOWN (22)"/>
    <x v="14"/>
    <x v="4246"/>
    <n v="19"/>
    <x v="2"/>
    <x v="0"/>
    <d v="2017-06-20T09:00:43"/>
    <d v="2017-06-20T08:21:00"/>
    <x v="3"/>
    <x v="5"/>
    <n v="2383"/>
    <n v="39.716666666666669"/>
    <n v="754.61666666666667"/>
    <n v="1"/>
    <s v="D512962"/>
    <s v="Normal"/>
    <x v="0"/>
  </r>
  <r>
    <s v="Fernandina Beach"/>
    <s v="JL TERRY (23)"/>
    <x v="13"/>
    <x v="4241"/>
    <n v="19"/>
    <x v="5"/>
    <x v="0"/>
    <d v="2017-06-22T08:42:19"/>
    <d v="2017-06-22T08:16:00"/>
    <x v="3"/>
    <x v="5"/>
    <n v="1579"/>
    <n v="26.316666666666666"/>
    <n v="500.01666666666665"/>
    <n v="1"/>
    <s v="D513063"/>
    <s v="Normal"/>
    <x v="0"/>
  </r>
  <r>
    <s v="Fernandina Beach"/>
    <s v="JL TERRY (23)"/>
    <x v="13"/>
    <x v="4247"/>
    <n v="1"/>
    <x v="2"/>
    <x v="1"/>
    <d v="2017-06-22T11:41:17"/>
    <d v="2017-06-22T10:36:00"/>
    <x v="3"/>
    <x v="5"/>
    <n v="3917"/>
    <n v="65.283333333333331"/>
    <n v="65.283333333333331"/>
    <n v="1"/>
    <s v="C513065"/>
    <s v="Normal"/>
    <x v="0"/>
  </r>
  <r>
    <s v="Fernandina Beach"/>
    <s v="STEPDOWN (22)"/>
    <x v="24"/>
    <x v="4248"/>
    <n v="3"/>
    <x v="2"/>
    <x v="0"/>
    <d v="2017-06-23T13:07:03"/>
    <d v="2017-06-23T11:04:00"/>
    <x v="3"/>
    <x v="5"/>
    <n v="7383"/>
    <n v="123.05"/>
    <n v="369.15"/>
    <n v="1"/>
    <s v="D513089"/>
    <s v="Extreme Heat"/>
    <x v="0"/>
  </r>
  <r>
    <s v="Fernandina Beach"/>
    <s v="AIP (24)"/>
    <x v="11"/>
    <x v="4249"/>
    <n v="3"/>
    <x v="4"/>
    <x v="0"/>
    <d v="2017-06-25T11:21:57"/>
    <d v="2017-06-25T10:09:00"/>
    <x v="3"/>
    <x v="5"/>
    <n v="4377"/>
    <n v="72.95"/>
    <n v="218.85000000000002"/>
    <n v="1"/>
    <s v="D513097"/>
    <s v="Extreme Heat"/>
    <x v="0"/>
  </r>
  <r>
    <s v="Fernandina Beach"/>
    <s v="STEPDOWN (22)"/>
    <x v="14"/>
    <x v="882"/>
    <n v="22"/>
    <x v="1"/>
    <x v="0"/>
    <d v="2017-06-26T19:40:20"/>
    <d v="2017-06-26T17:31:00"/>
    <x v="3"/>
    <x v="5"/>
    <n v="7760"/>
    <n v="129.33333333333334"/>
    <n v="2845.3333333333335"/>
    <n v="1"/>
    <s v="D513146"/>
    <s v="Raining"/>
    <x v="0"/>
  </r>
  <r>
    <s v="Fernandina Beach"/>
    <s v="AIP (24)"/>
    <x v="2"/>
    <x v="4250"/>
    <n v="16"/>
    <x v="4"/>
    <x v="0"/>
    <d v="2017-06-27T03:10:02"/>
    <d v="2017-06-27T01:39:00"/>
    <x v="3"/>
    <x v="5"/>
    <n v="5462"/>
    <n v="91.033333333333331"/>
    <n v="1456.5333333333333"/>
    <n v="1"/>
    <s v="D513149"/>
    <s v="Raining"/>
    <x v="0"/>
  </r>
  <r>
    <s v="Fernandina Beach"/>
    <s v="AIP (24)"/>
    <x v="2"/>
    <x v="4251"/>
    <n v="6"/>
    <x v="2"/>
    <x v="0"/>
    <d v="2017-06-27T09:56:29"/>
    <d v="2017-06-27T09:45:00"/>
    <x v="3"/>
    <x v="5"/>
    <n v="689"/>
    <n v="11.483333333333333"/>
    <n v="68.899999999999991"/>
    <n v="1"/>
    <s v="D513151"/>
    <s v="Normal"/>
    <x v="0"/>
  </r>
  <r>
    <s v="Fernandina Beach"/>
    <s v="AIP (24)"/>
    <x v="11"/>
    <x v="2403"/>
    <n v="10"/>
    <x v="7"/>
    <x v="0"/>
    <d v="2017-06-27T22:10:56"/>
    <d v="2017-06-27T20:40:00"/>
    <x v="3"/>
    <x v="5"/>
    <n v="5456"/>
    <n v="90.933333333333337"/>
    <n v="909.33333333333337"/>
    <n v="1"/>
    <s v="D513156"/>
    <s v="Lightning"/>
    <x v="0"/>
  </r>
  <r>
    <s v="Fernandina Beach"/>
    <s v="JL TERRY (23)"/>
    <x v="35"/>
    <x v="4252"/>
    <n v="5"/>
    <x v="2"/>
    <x v="0"/>
    <d v="2017-06-28T03:40:41"/>
    <d v="2017-06-28T02:01:00"/>
    <x v="3"/>
    <x v="5"/>
    <n v="5981"/>
    <n v="99.683333333333337"/>
    <n v="498.41666666666669"/>
    <n v="1"/>
    <s v="D513158"/>
    <s v="Normal"/>
    <x v="0"/>
  </r>
  <r>
    <s v="Fernandina Beach"/>
    <s v="JL TERRY (23)"/>
    <x v="35"/>
    <x v="1459"/>
    <n v="31"/>
    <x v="2"/>
    <x v="0"/>
    <d v="2017-06-28T10:52:05"/>
    <d v="2017-06-28T08:52:00"/>
    <x v="3"/>
    <x v="5"/>
    <n v="7205"/>
    <n v="120.08333333333333"/>
    <n v="3722.583333333333"/>
    <n v="1"/>
    <s v="D513172"/>
    <s v="Normal"/>
    <x v="0"/>
  </r>
  <r>
    <s v="Fernandina Beach"/>
    <s v="JL TERRY (23)"/>
    <x v="13"/>
    <x v="4253"/>
    <n v="51"/>
    <x v="2"/>
    <x v="0"/>
    <d v="2017-06-28T17:57:47"/>
    <d v="2017-06-28T15:37:00"/>
    <x v="3"/>
    <x v="5"/>
    <n v="8447"/>
    <n v="140.78333333333333"/>
    <n v="7179.95"/>
    <n v="1"/>
    <s v="D513186"/>
    <s v="Normal"/>
    <x v="0"/>
  </r>
  <r>
    <s v="Fernandina Beach"/>
    <s v="JL TERRY (23)"/>
    <x v="35"/>
    <x v="4254"/>
    <n v="14"/>
    <x v="1"/>
    <x v="0"/>
    <d v="2017-06-29T09:31:25"/>
    <d v="2017-06-29T08:24:00"/>
    <x v="3"/>
    <x v="5"/>
    <n v="4045"/>
    <n v="67.416666666666671"/>
    <n v="943.83333333333337"/>
    <n v="1"/>
    <s v="D513205"/>
    <s v="Normal"/>
    <x v="0"/>
  </r>
  <r>
    <s v="Fernandina Beach"/>
    <s v="AIP (24)"/>
    <x v="11"/>
    <x v="1838"/>
    <n v="280"/>
    <x v="7"/>
    <x v="0"/>
    <d v="2017-06-30T21:04:39"/>
    <d v="2017-06-30T19:20:00"/>
    <x v="3"/>
    <x v="5"/>
    <n v="6279"/>
    <n v="104.65"/>
    <n v="29302"/>
    <n v="1"/>
    <s v="D513249"/>
    <s v="Lightning"/>
    <x v="0"/>
  </r>
  <r>
    <s v="Fernandina Beach"/>
    <s v="AIP (24)"/>
    <x v="11"/>
    <x v="4255"/>
    <n v="2"/>
    <x v="7"/>
    <x v="1"/>
    <d v="2017-07-01T13:30:54"/>
    <d v="2017-07-01T09:56:00"/>
    <x v="3"/>
    <x v="6"/>
    <n v="12894"/>
    <n v="214.9"/>
    <n v="429.8"/>
    <n v="1"/>
    <s v="D513258"/>
    <s v="Normal"/>
    <x v="0"/>
  </r>
  <r>
    <s v="Fernandina Beach"/>
    <s v="AIP (24)"/>
    <x v="11"/>
    <x v="4256"/>
    <n v="5"/>
    <x v="7"/>
    <x v="1"/>
    <d v="2017-07-01T13:30:21"/>
    <d v="2017-07-01T10:09:00"/>
    <x v="3"/>
    <x v="6"/>
    <n v="12081"/>
    <n v="201.35"/>
    <n v="1006.75"/>
    <n v="1"/>
    <s v="D513259"/>
    <s v="Normal"/>
    <x v="0"/>
  </r>
  <r>
    <s v="Fernandina Beach"/>
    <s v="STEPDOWN (22)"/>
    <x v="14"/>
    <x v="4257"/>
    <n v="29"/>
    <x v="4"/>
    <x v="1"/>
    <d v="2017-07-02T23:30:00"/>
    <d v="2017-07-02T20:36:00"/>
    <x v="3"/>
    <x v="6"/>
    <n v="10440"/>
    <n v="174"/>
    <n v="5046"/>
    <n v="1"/>
    <s v="D513272"/>
    <s v="Normal"/>
    <x v="0"/>
  </r>
  <r>
    <s v="Fernandina Beach"/>
    <s v="STEPDOWN (22)"/>
    <x v="14"/>
    <x v="4258"/>
    <n v="1"/>
    <x v="2"/>
    <x v="1"/>
    <d v="2017-07-03T09:34:34"/>
    <d v="2017-07-03T08:38:00"/>
    <x v="3"/>
    <x v="6"/>
    <n v="3394"/>
    <n v="56.56666666666667"/>
    <n v="56.56666666666667"/>
    <n v="1"/>
    <s v="C513273"/>
    <s v="Normal"/>
    <x v="0"/>
  </r>
  <r>
    <s v="Fernandina Beach"/>
    <s v="STEPDOWN (22)"/>
    <x v="24"/>
    <x v="4259"/>
    <n v="1"/>
    <x v="2"/>
    <x v="1"/>
    <d v="2017-07-09T09:32:09"/>
    <d v="2017-07-09T05:55:00"/>
    <x v="3"/>
    <x v="6"/>
    <n v="13029"/>
    <n v="217.15"/>
    <n v="217.15"/>
    <n v="1"/>
    <s v="C513674"/>
    <s v="Normal"/>
    <x v="0"/>
  </r>
  <r>
    <s v="Fernandina Beach"/>
    <s v="STEPDOWN (22)"/>
    <x v="36"/>
    <x v="2194"/>
    <n v="3996"/>
    <x v="8"/>
    <x v="0"/>
    <d v="2017-07-10T15:20:04"/>
    <d v="2017-07-10T15:05:00"/>
    <x v="3"/>
    <x v="6"/>
    <n v="904"/>
    <n v="15.066666666666666"/>
    <n v="60206.400000000001"/>
    <n v="1"/>
    <s v="D513865"/>
    <s v="Raining"/>
    <x v="0"/>
  </r>
  <r>
    <s v="Fernandina Beach"/>
    <s v="AIP (24)"/>
    <x v="19"/>
    <x v="1677"/>
    <n v="5572"/>
    <x v="8"/>
    <x v="0"/>
    <d v="2017-07-10T15:20:56"/>
    <d v="2017-07-10T15:05:00"/>
    <x v="3"/>
    <x v="6"/>
    <n v="956"/>
    <n v="15.933333333333334"/>
    <n v="88780.53333333334"/>
    <n v="1"/>
    <s v="D513868"/>
    <s v="Raining"/>
    <x v="0"/>
  </r>
  <r>
    <s v="Fernandina Beach"/>
    <s v="JL TERRY (23)"/>
    <x v="33"/>
    <x v="4232"/>
    <n v="6261"/>
    <x v="8"/>
    <x v="0"/>
    <d v="2017-07-10T15:20:45"/>
    <d v="2017-07-10T15:05:00"/>
    <x v="3"/>
    <x v="6"/>
    <n v="945"/>
    <n v="15.75"/>
    <n v="98610.75"/>
    <n v="1"/>
    <s v="D513862"/>
    <s v="Raining"/>
    <x v="0"/>
  </r>
  <r>
    <s v="Fernandina Beach"/>
    <s v="JL TERRY (23)"/>
    <x v="34"/>
    <x v="4260"/>
    <n v="3"/>
    <x v="0"/>
    <x v="2"/>
    <d v="2017-07-11T15:51:04"/>
    <d v="2017-07-11T14:11:00"/>
    <x v="3"/>
    <x v="6"/>
    <n v="6004"/>
    <n v="100.06666666666666"/>
    <n v="300.2"/>
    <n v="1"/>
    <s v="D513899"/>
    <s v="Normal"/>
    <x v="0"/>
  </r>
  <r>
    <s v="Fernandina Beach"/>
    <s v="JL TERRY (23)"/>
    <x v="18"/>
    <x v="1877"/>
    <n v="14"/>
    <x v="5"/>
    <x v="0"/>
    <d v="2017-07-13T09:38:31"/>
    <d v="2017-07-13T08:57:00"/>
    <x v="3"/>
    <x v="6"/>
    <n v="2491"/>
    <n v="41.516666666666666"/>
    <n v="581.23333333333335"/>
    <n v="1"/>
    <s v="D513911"/>
    <s v="Normal"/>
    <x v="0"/>
  </r>
  <r>
    <s v="Fernandina Beach"/>
    <s v="STEPDOWN (22)"/>
    <x v="14"/>
    <x v="4261"/>
    <n v="2"/>
    <x v="0"/>
    <x v="1"/>
    <d v="2017-07-13T13:23:19"/>
    <d v="2017-07-13T11:43:00"/>
    <x v="3"/>
    <x v="6"/>
    <n v="6019"/>
    <n v="100.31666666666666"/>
    <n v="200.63333333333333"/>
    <n v="1"/>
    <s v="D513916"/>
    <s v="Normal"/>
    <x v="0"/>
  </r>
  <r>
    <s v="Fernandina Beach"/>
    <s v="AIP (24)"/>
    <x v="20"/>
    <x v="4262"/>
    <n v="310"/>
    <x v="6"/>
    <x v="0"/>
    <d v="2017-07-15T11:49:56"/>
    <d v="2017-07-15T09:36:00"/>
    <x v="3"/>
    <x v="6"/>
    <n v="8036"/>
    <n v="133.93333333333334"/>
    <n v="41519.333333333336"/>
    <n v="1"/>
    <s v="D514053"/>
    <s v="Normal"/>
    <x v="0"/>
  </r>
  <r>
    <s v="Fernandina Beach"/>
    <s v="AIP (24)"/>
    <x v="20"/>
    <x v="4263"/>
    <n v="39"/>
    <x v="4"/>
    <x v="0"/>
    <d v="2017-07-15T11:32:28"/>
    <d v="2017-07-15T11:30:00"/>
    <x v="3"/>
    <x v="6"/>
    <n v="148"/>
    <n v="2.4666666666666668"/>
    <n v="96.2"/>
    <n v="1"/>
    <s v="D514050"/>
    <s v="Normal"/>
    <x v="0"/>
  </r>
  <r>
    <s v="Fernandina Beach"/>
    <s v="JL TERRY (23)"/>
    <x v="35"/>
    <x v="4264"/>
    <n v="1"/>
    <x v="2"/>
    <x v="0"/>
    <d v="2017-07-15T20:55:00"/>
    <d v="2017-07-15T18:40:00"/>
    <x v="3"/>
    <x v="6"/>
    <n v="8100"/>
    <n v="135"/>
    <n v="135"/>
    <n v="1"/>
    <s v="C514061"/>
    <s v="Normal"/>
    <x v="0"/>
  </r>
  <r>
    <s v="Fernandina Beach"/>
    <s v="JL TERRY (23)"/>
    <x v="13"/>
    <x v="360"/>
    <n v="1"/>
    <x v="7"/>
    <x v="0"/>
    <d v="2017-07-17T18:43:01"/>
    <d v="2017-07-17T17:14:00"/>
    <x v="3"/>
    <x v="6"/>
    <n v="5341"/>
    <n v="89.016666666666666"/>
    <n v="89.016666666666666"/>
    <n v="1"/>
    <s v="C514146"/>
    <s v="Lightning"/>
    <x v="0"/>
  </r>
  <r>
    <s v="Fernandina Beach"/>
    <s v="STEPDOWN (22)"/>
    <x v="14"/>
    <x v="1486"/>
    <n v="111"/>
    <x v="4"/>
    <x v="0"/>
    <d v="2017-07-18T07:06:26"/>
    <d v="2017-07-18T05:11:00"/>
    <x v="3"/>
    <x v="6"/>
    <n v="6926"/>
    <n v="115.43333333333334"/>
    <n v="12813.1"/>
    <n v="1"/>
    <s v="D514154"/>
    <s v="Normal"/>
    <x v="0"/>
  </r>
  <r>
    <s v="Fernandina Beach"/>
    <s v="JL TERRY (23)"/>
    <x v="13"/>
    <x v="4265"/>
    <n v="11"/>
    <x v="7"/>
    <x v="0"/>
    <d v="2017-07-23T15:53:41"/>
    <d v="2017-07-23T14:42:00"/>
    <x v="3"/>
    <x v="6"/>
    <n v="4301"/>
    <n v="71.683333333333337"/>
    <n v="788.51666666666665"/>
    <n v="1"/>
    <s v="D514305"/>
    <s v="Lightning"/>
    <x v="0"/>
  </r>
  <r>
    <s v="Fernandina Beach"/>
    <s v="JL TERRY (23)"/>
    <x v="23"/>
    <x v="4266"/>
    <n v="13"/>
    <x v="7"/>
    <x v="0"/>
    <d v="2017-07-26T16:32:46"/>
    <d v="2017-07-26T15:36:00"/>
    <x v="3"/>
    <x v="6"/>
    <n v="3406"/>
    <n v="56.766666666666666"/>
    <n v="737.9666666666667"/>
    <n v="1"/>
    <s v="D514343"/>
    <s v="Lightning"/>
    <x v="0"/>
  </r>
  <r>
    <s v="Fernandina Beach"/>
    <s v="JL TERRY (23)"/>
    <x v="35"/>
    <x v="4267"/>
    <n v="1"/>
    <x v="7"/>
    <x v="0"/>
    <d v="2017-07-26T18:43:29"/>
    <d v="2017-07-26T17:24:00"/>
    <x v="3"/>
    <x v="6"/>
    <n v="4769"/>
    <n v="79.483333333333334"/>
    <n v="79.483333333333334"/>
    <n v="1"/>
    <s v="C514345"/>
    <s v="Lightning"/>
    <x v="0"/>
  </r>
  <r>
    <s v="Fernandina Beach"/>
    <s v="AIP (24)"/>
    <x v="20"/>
    <x v="1766"/>
    <n v="1"/>
    <x v="7"/>
    <x v="0"/>
    <d v="2017-07-26T18:22:00"/>
    <d v="2017-07-26T17:46:00"/>
    <x v="3"/>
    <x v="6"/>
    <n v="2160"/>
    <n v="36"/>
    <n v="36"/>
    <n v="1"/>
    <s v="C514401"/>
    <s v="Lightning"/>
    <x v="0"/>
  </r>
  <r>
    <s v="Fernandina Beach"/>
    <s v="JL TERRY (23)"/>
    <x v="35"/>
    <x v="4268"/>
    <n v="1"/>
    <x v="4"/>
    <x v="0"/>
    <d v="2017-07-27T10:06:21"/>
    <d v="2017-07-27T09:26:00"/>
    <x v="3"/>
    <x v="6"/>
    <n v="2421"/>
    <n v="40.35"/>
    <n v="40.35"/>
    <n v="1"/>
    <s v="C514357"/>
    <s v="Normal"/>
    <x v="0"/>
  </r>
  <r>
    <s v="Fernandina Beach"/>
    <s v="JL TERRY (23)"/>
    <x v="21"/>
    <x v="4269"/>
    <n v="2"/>
    <x v="6"/>
    <x v="1"/>
    <d v="2017-07-28T16:30:55"/>
    <d v="2017-07-28T10:21:00"/>
    <x v="3"/>
    <x v="6"/>
    <n v="22195"/>
    <n v="369.91666666666669"/>
    <n v="739.83333333333337"/>
    <n v="1"/>
    <s v="D514410"/>
    <s v="Normal"/>
    <x v="0"/>
  </r>
  <r>
    <s v="Fernandina Beach"/>
    <s v="STEPDOWN (22)"/>
    <x v="14"/>
    <x v="4270"/>
    <n v="1"/>
    <x v="2"/>
    <x v="0"/>
    <d v="2017-07-28T18:13:15"/>
    <d v="2017-07-28T17:41:00"/>
    <x v="3"/>
    <x v="6"/>
    <n v="1935"/>
    <n v="32.25"/>
    <n v="32.25"/>
    <n v="1"/>
    <s v="C514372"/>
    <s v="Normal"/>
    <x v="0"/>
  </r>
  <r>
    <s v="Fernandina Beach"/>
    <s v="STEPDOWN (22)"/>
    <x v="14"/>
    <x v="4271"/>
    <n v="9"/>
    <x v="2"/>
    <x v="1"/>
    <d v="2017-08-01T18:52:52"/>
    <d v="2017-08-01T17:28:00"/>
    <x v="3"/>
    <x v="7"/>
    <n v="5092"/>
    <n v="84.86666666666666"/>
    <n v="763.8"/>
    <n v="1"/>
    <s v="D514406"/>
    <s v="Normal"/>
    <x v="0"/>
  </r>
  <r>
    <s v="Fernandina Beach"/>
    <s v="JL TERRY (23)"/>
    <x v="13"/>
    <x v="4272"/>
    <n v="1"/>
    <x v="2"/>
    <x v="0"/>
    <d v="2017-08-01T23:09:53"/>
    <d v="2017-08-01T18:45:00"/>
    <x v="3"/>
    <x v="7"/>
    <n v="15893"/>
    <n v="264.88333333333333"/>
    <n v="264.88333333333333"/>
    <n v="1"/>
    <s v="C514407"/>
    <s v="Normal"/>
    <x v="0"/>
  </r>
  <r>
    <s v="Fernandina Beach"/>
    <s v="AIP (24)"/>
    <x v="2"/>
    <x v="4273"/>
    <n v="1"/>
    <x v="7"/>
    <x v="0"/>
    <d v="2017-08-02T19:35:39"/>
    <d v="2017-08-02T18:54:00"/>
    <x v="3"/>
    <x v="7"/>
    <n v="2499"/>
    <n v="41.65"/>
    <n v="41.65"/>
    <n v="1"/>
    <s v="C514411"/>
    <s v="Lightning"/>
    <x v="0"/>
  </r>
  <r>
    <s v="Fernandina Beach"/>
    <s v="STEPDOWN (22)"/>
    <x v="24"/>
    <x v="362"/>
    <n v="8"/>
    <x v="5"/>
    <x v="0"/>
    <d v="2017-08-06T08:22:47"/>
    <d v="2017-08-06T06:56:00"/>
    <x v="3"/>
    <x v="7"/>
    <n v="5207"/>
    <n v="86.783333333333331"/>
    <n v="694.26666666666665"/>
    <n v="1"/>
    <s v="D514504"/>
    <s v="Normal"/>
    <x v="0"/>
  </r>
  <r>
    <s v="Fernandina Beach"/>
    <s v="STEPDOWN (22)"/>
    <x v="24"/>
    <x v="2387"/>
    <n v="1"/>
    <x v="5"/>
    <x v="0"/>
    <d v="2017-08-06T08:20:10"/>
    <d v="2017-08-06T06:56:00"/>
    <x v="3"/>
    <x v="7"/>
    <n v="5050"/>
    <n v="84.166666666666671"/>
    <n v="84.166666666666671"/>
    <n v="1"/>
    <s v="D514503"/>
    <s v="Normal"/>
    <x v="0"/>
  </r>
  <r>
    <s v="Fernandina Beach"/>
    <s v="JL TERRY (23)"/>
    <x v="35"/>
    <x v="1046"/>
    <n v="28"/>
    <x v="4"/>
    <x v="0"/>
    <d v="2017-08-06T09:14:33"/>
    <d v="2017-08-06T08:32:00"/>
    <x v="3"/>
    <x v="7"/>
    <n v="2553"/>
    <n v="42.55"/>
    <n v="1191.3999999999999"/>
    <n v="1"/>
    <s v="D514507"/>
    <s v="Normal"/>
    <x v="0"/>
  </r>
  <r>
    <s v="Fernandina Beach"/>
    <s v="AIP (24)"/>
    <x v="2"/>
    <x v="4274"/>
    <n v="4"/>
    <x v="5"/>
    <x v="0"/>
    <d v="2017-08-06T14:01:43"/>
    <d v="2017-08-06T12:18:00"/>
    <x v="3"/>
    <x v="7"/>
    <n v="6223"/>
    <n v="103.71666666666667"/>
    <n v="414.86666666666667"/>
    <n v="1"/>
    <s v="D514515"/>
    <s v="Normal"/>
    <x v="0"/>
  </r>
  <r>
    <s v="Fernandina Beach"/>
    <s v="STEPDOWN (22)"/>
    <x v="14"/>
    <x v="4275"/>
    <n v="146"/>
    <x v="6"/>
    <x v="0"/>
    <d v="2017-08-07T12:45:09"/>
    <d v="2017-08-07T11:45:00"/>
    <x v="3"/>
    <x v="7"/>
    <n v="3609"/>
    <n v="60.15"/>
    <n v="8781.9"/>
    <n v="1"/>
    <s v="D514552"/>
    <s v="Normal"/>
    <x v="0"/>
  </r>
  <r>
    <s v="Fernandina Beach"/>
    <s v="AIP (24)"/>
    <x v="11"/>
    <x v="2052"/>
    <n v="1"/>
    <x v="2"/>
    <x v="0"/>
    <d v="2017-08-08T11:07:05"/>
    <d v="2017-08-08T10:04:00"/>
    <x v="3"/>
    <x v="7"/>
    <n v="3785"/>
    <n v="63.083333333333336"/>
    <n v="63.083333333333336"/>
    <n v="1"/>
    <s v="C514556"/>
    <s v="Normal"/>
    <x v="0"/>
  </r>
  <r>
    <s v="Fernandina Beach"/>
    <s v="AIP (24)"/>
    <x v="11"/>
    <x v="4276"/>
    <n v="1"/>
    <x v="2"/>
    <x v="0"/>
    <d v="2017-08-08T11:05:20"/>
    <d v="2017-08-08T10:19:00"/>
    <x v="3"/>
    <x v="7"/>
    <n v="2780"/>
    <n v="46.333333333333336"/>
    <n v="46.333333333333336"/>
    <n v="1"/>
    <s v="C514557"/>
    <s v="Normal"/>
    <x v="0"/>
  </r>
  <r>
    <s v="Fernandina Beach"/>
    <s v="STEPDOWN (22)"/>
    <x v="24"/>
    <x v="1879"/>
    <n v="51"/>
    <x v="4"/>
    <x v="0"/>
    <d v="2017-08-09T00:22:55"/>
    <d v="2017-08-08T23:06:00"/>
    <x v="3"/>
    <x v="7"/>
    <n v="4615"/>
    <n v="76.916666666666671"/>
    <n v="3922.7500000000005"/>
    <n v="1"/>
    <s v="D514592"/>
    <s v="Lightning"/>
    <x v="0"/>
  </r>
  <r>
    <s v="Fernandina Beach"/>
    <s v="JL TERRY (23)"/>
    <x v="13"/>
    <x v="4277"/>
    <n v="1"/>
    <x v="2"/>
    <x v="0"/>
    <d v="2017-08-12T11:31:00"/>
    <d v="2017-08-12T09:28:00"/>
    <x v="3"/>
    <x v="7"/>
    <n v="7380"/>
    <n v="123"/>
    <n v="123"/>
    <n v="1"/>
    <s v="C514719"/>
    <s v="Extreme Heat"/>
    <x v="0"/>
  </r>
  <r>
    <s v="Fernandina Beach"/>
    <s v="JL TERRY (23)"/>
    <x v="18"/>
    <x v="2006"/>
    <n v="36"/>
    <x v="4"/>
    <x v="0"/>
    <d v="2017-08-14T17:54:10"/>
    <d v="2017-08-14T17:15:00"/>
    <x v="3"/>
    <x v="7"/>
    <n v="2350"/>
    <n v="39.166666666666664"/>
    <n v="1410"/>
    <n v="1"/>
    <s v="D515348"/>
    <s v="Extreme Heat"/>
    <x v="0"/>
  </r>
  <r>
    <s v="Fernandina Beach"/>
    <s v="AIP (24)"/>
    <x v="11"/>
    <x v="3073"/>
    <n v="1"/>
    <x v="7"/>
    <x v="0"/>
    <d v="2017-08-15T11:30:38"/>
    <d v="2017-08-15T09:33:00"/>
    <x v="3"/>
    <x v="7"/>
    <n v="7058"/>
    <n v="117.63333333333334"/>
    <n v="117.63333333333334"/>
    <n v="1"/>
    <s v="C514711"/>
    <s v="Lightning"/>
    <x v="0"/>
  </r>
  <r>
    <s v="Fernandina Beach"/>
    <s v="JL TERRY (23)"/>
    <x v="21"/>
    <x v="4278"/>
    <n v="2"/>
    <x v="2"/>
    <x v="1"/>
    <d v="2017-08-17T09:03:14"/>
    <d v="2017-08-17T08:11:00"/>
    <x v="3"/>
    <x v="7"/>
    <n v="3134"/>
    <n v="52.233333333333334"/>
    <n v="104.46666666666667"/>
    <n v="1"/>
    <s v="D514741"/>
    <s v="Normal"/>
    <x v="0"/>
  </r>
  <r>
    <s v="Fernandina Beach"/>
    <s v="AIP (24)"/>
    <x v="11"/>
    <x v="20"/>
    <n v="164"/>
    <x v="4"/>
    <x v="0"/>
    <d v="2017-08-18T06:18:28"/>
    <d v="2017-08-18T05:00:00"/>
    <x v="3"/>
    <x v="7"/>
    <n v="4708"/>
    <n v="78.466666666666669"/>
    <n v="12868.533333333333"/>
    <n v="1"/>
    <s v="D514855"/>
    <s v="Extreme Heat"/>
    <x v="0"/>
  </r>
  <r>
    <s v="Fernandina Beach"/>
    <s v="JL TERRY (23)"/>
    <x v="13"/>
    <x v="4241"/>
    <n v="2"/>
    <x v="4"/>
    <x v="0"/>
    <d v="2017-08-18T14:16:00"/>
    <d v="2017-08-18T13:24:00"/>
    <x v="3"/>
    <x v="7"/>
    <n v="3120"/>
    <n v="52"/>
    <n v="104"/>
    <n v="1"/>
    <s v="D514860"/>
    <s v="Normal"/>
    <x v="0"/>
  </r>
  <r>
    <s v="Fernandina Beach"/>
    <s v="JL TERRY (23)"/>
    <x v="34"/>
    <x v="1979"/>
    <n v="630"/>
    <x v="2"/>
    <x v="0"/>
    <d v="2017-08-19T03:10:45"/>
    <d v="2017-08-19T00:30:00"/>
    <x v="3"/>
    <x v="7"/>
    <n v="9645"/>
    <n v="160.75"/>
    <n v="101272.5"/>
    <n v="1"/>
    <s v="D514881"/>
    <s v="Normal"/>
    <x v="0"/>
  </r>
  <r>
    <s v="Fernandina Beach"/>
    <s v="AIP (24)"/>
    <x v="11"/>
    <x v="4279"/>
    <n v="1"/>
    <x v="2"/>
    <x v="1"/>
    <d v="2017-08-19T21:35:06"/>
    <d v="2017-08-19T19:30:00"/>
    <x v="3"/>
    <x v="7"/>
    <n v="7506"/>
    <n v="125.1"/>
    <n v="125.1"/>
    <n v="1"/>
    <s v="C514883"/>
    <s v="Normal"/>
    <x v="0"/>
  </r>
  <r>
    <s v="Fernandina Beach"/>
    <s v="STEPDOWN (22)"/>
    <x v="24"/>
    <x v="60"/>
    <n v="88"/>
    <x v="1"/>
    <x v="0"/>
    <d v="2017-08-21T08:10:39"/>
    <d v="2017-08-21T06:30:00"/>
    <x v="3"/>
    <x v="7"/>
    <n v="6039"/>
    <n v="100.65"/>
    <n v="8857.2000000000007"/>
    <n v="1"/>
    <s v="D514893"/>
    <s v="Normal"/>
    <x v="0"/>
  </r>
  <r>
    <s v="Fernandina Beach"/>
    <s v="JL TERRY (23)"/>
    <x v="13"/>
    <x v="4280"/>
    <n v="1"/>
    <x v="2"/>
    <x v="0"/>
    <d v="2017-08-24T15:56:34"/>
    <d v="2017-08-24T14:53:00"/>
    <x v="3"/>
    <x v="7"/>
    <n v="3814"/>
    <n v="63.56666666666667"/>
    <n v="63.56666666666667"/>
    <n v="1"/>
    <s v="C514931"/>
    <s v="Normal"/>
    <x v="0"/>
  </r>
  <r>
    <s v="Fernandina Beach"/>
    <s v="STEPDOWN (22)"/>
    <x v="14"/>
    <x v="4281"/>
    <n v="25"/>
    <x v="2"/>
    <x v="0"/>
    <d v="2017-08-24T17:24:14"/>
    <d v="2017-08-24T16:31:00"/>
    <x v="3"/>
    <x v="7"/>
    <n v="3194"/>
    <n v="53.233333333333334"/>
    <n v="1330.8333333333333"/>
    <n v="1"/>
    <s v="D514936"/>
    <s v="Normal"/>
    <x v="0"/>
  </r>
  <r>
    <s v="Fernandina Beach"/>
    <s v="STEPDOWN (22)"/>
    <x v="14"/>
    <x v="1486"/>
    <n v="39"/>
    <x v="4"/>
    <x v="0"/>
    <d v="2017-08-26T02:49:30"/>
    <d v="2017-08-25T23:35:00"/>
    <x v="3"/>
    <x v="7"/>
    <n v="11670"/>
    <n v="194.5"/>
    <n v="7585.5"/>
    <n v="1"/>
    <s v="D514959"/>
    <s v="Extreme Heat"/>
    <x v="0"/>
  </r>
  <r>
    <s v="Fernandina Beach"/>
    <s v="JL TERRY (23)"/>
    <x v="13"/>
    <x v="4282"/>
    <n v="1"/>
    <x v="1"/>
    <x v="0"/>
    <d v="2017-08-27T16:31:12"/>
    <d v="2017-08-27T15:14:00"/>
    <x v="3"/>
    <x v="7"/>
    <n v="4632"/>
    <n v="77.2"/>
    <n v="77.2"/>
    <n v="1"/>
    <s v="C514963"/>
    <s v="Wind"/>
    <x v="0"/>
  </r>
  <r>
    <s v="Fernandina Beach"/>
    <s v="AIP (24)"/>
    <x v="11"/>
    <x v="282"/>
    <n v="6"/>
    <x v="1"/>
    <x v="0"/>
    <d v="2017-08-27T17:48:56"/>
    <d v="2017-08-27T16:44:00"/>
    <x v="3"/>
    <x v="7"/>
    <n v="3896"/>
    <n v="64.933333333333337"/>
    <n v="389.6"/>
    <n v="1"/>
    <s v="D514967"/>
    <s v="Wind"/>
    <x v="0"/>
  </r>
  <r>
    <s v="Fernandina Beach"/>
    <s v="JL TERRY (23)"/>
    <x v="35"/>
    <x v="4283"/>
    <n v="1"/>
    <x v="1"/>
    <x v="0"/>
    <d v="2017-08-27T18:33:54"/>
    <d v="2017-08-27T17:28:00"/>
    <x v="3"/>
    <x v="7"/>
    <n v="3954"/>
    <n v="65.900000000000006"/>
    <n v="65.900000000000006"/>
    <n v="1"/>
    <s v="C514966"/>
    <s v="Wind"/>
    <x v="0"/>
  </r>
  <r>
    <s v="Fernandina Beach"/>
    <s v="JL TERRY (23)"/>
    <x v="13"/>
    <x v="1458"/>
    <n v="73"/>
    <x v="2"/>
    <x v="0"/>
    <d v="2017-08-28T00:21:27"/>
    <d v="2017-08-27T21:31:00"/>
    <x v="3"/>
    <x v="7"/>
    <n v="10227"/>
    <n v="170.45"/>
    <n v="12442.849999999999"/>
    <n v="1"/>
    <s v="D514981"/>
    <s v="Wind"/>
    <x v="0"/>
  </r>
  <r>
    <s v="Fernandina Beach"/>
    <s v="STEPDOWN (22)"/>
    <x v="14"/>
    <x v="4187"/>
    <n v="33"/>
    <x v="1"/>
    <x v="0"/>
    <d v="2017-08-28T06:43:01"/>
    <d v="2017-08-28T03:53:00"/>
    <x v="3"/>
    <x v="7"/>
    <n v="10201"/>
    <n v="170.01666666666668"/>
    <n v="5610.55"/>
    <n v="1"/>
    <s v="D514987"/>
    <s v="Wind"/>
    <x v="0"/>
  </r>
  <r>
    <s v="Fernandina Beach"/>
    <s v="JL TERRY (23)"/>
    <x v="13"/>
    <x v="4284"/>
    <n v="4"/>
    <x v="2"/>
    <x v="0"/>
    <d v="2017-08-28T16:21:36"/>
    <d v="2017-08-28T14:46:00"/>
    <x v="3"/>
    <x v="7"/>
    <n v="5736"/>
    <n v="95.6"/>
    <n v="382.4"/>
    <n v="1"/>
    <s v="D515005"/>
    <s v="Normal"/>
    <x v="0"/>
  </r>
  <r>
    <s v="Fernandina Beach"/>
    <s v="STEPDOWN (22)"/>
    <x v="24"/>
    <x v="4285"/>
    <n v="1"/>
    <x v="2"/>
    <x v="0"/>
    <d v="2017-08-28T16:46:46"/>
    <d v="2017-08-28T15:35:00"/>
    <x v="3"/>
    <x v="7"/>
    <n v="4306"/>
    <n v="71.766666666666666"/>
    <n v="71.766666666666666"/>
    <n v="1"/>
    <s v="C515004"/>
    <s v="Normal"/>
    <x v="0"/>
  </r>
  <r>
    <s v="Fernandina Beach"/>
    <s v="AIP (24)"/>
    <x v="11"/>
    <x v="4286"/>
    <n v="6"/>
    <x v="4"/>
    <x v="0"/>
    <d v="2017-08-28T19:49:06"/>
    <d v="2017-08-28T18:30:00"/>
    <x v="3"/>
    <x v="7"/>
    <n v="4746"/>
    <n v="79.099999999999994"/>
    <n v="474.59999999999997"/>
    <n v="1"/>
    <s v="D515014"/>
    <s v="Raining"/>
    <x v="0"/>
  </r>
  <r>
    <s v="Fernandina Beach"/>
    <s v="JL TERRY (23)"/>
    <x v="13"/>
    <x v="4287"/>
    <n v="1"/>
    <x v="1"/>
    <x v="0"/>
    <d v="2017-09-03T14:42:42"/>
    <d v="2017-09-03T11:17:00"/>
    <x v="3"/>
    <x v="8"/>
    <n v="12342"/>
    <n v="205.7"/>
    <n v="205.7"/>
    <n v="1"/>
    <s v="C515325"/>
    <s v="Normal"/>
    <x v="0"/>
  </r>
  <r>
    <s v="Fernandina Beach"/>
    <s v="AIP (24)"/>
    <x v="11"/>
    <x v="4288"/>
    <n v="1"/>
    <x v="1"/>
    <x v="0"/>
    <d v="2017-09-05T09:31:00"/>
    <d v="2017-09-05T08:26:00"/>
    <x v="3"/>
    <x v="8"/>
    <n v="3900"/>
    <n v="65"/>
    <n v="65"/>
    <n v="1"/>
    <s v="C515331"/>
    <s v="Normal"/>
    <x v="0"/>
  </r>
  <r>
    <s v="Fernandina Beach"/>
    <s v="JL TERRY (23)"/>
    <x v="21"/>
    <x v="4289"/>
    <n v="1"/>
    <x v="5"/>
    <x v="0"/>
    <d v="2017-09-05T10:16:00"/>
    <d v="2017-09-05T08:37:00"/>
    <x v="3"/>
    <x v="8"/>
    <n v="5940"/>
    <n v="99"/>
    <n v="99"/>
    <n v="1"/>
    <s v="C515332"/>
    <s v="Normal"/>
    <x v="0"/>
  </r>
  <r>
    <s v="Fernandina Beach"/>
    <s v="JL TERRY (23)"/>
    <x v="13"/>
    <x v="4290"/>
    <n v="1"/>
    <x v="1"/>
    <x v="0"/>
    <d v="2017-09-05T11:11:32"/>
    <d v="2017-09-05T10:33:00"/>
    <x v="3"/>
    <x v="8"/>
    <n v="2312"/>
    <n v="38.533333333333331"/>
    <n v="38.533333333333331"/>
    <n v="1"/>
    <s v="C515336"/>
    <s v="Normal"/>
    <x v="0"/>
  </r>
  <r>
    <s v="Fernandina Beach"/>
    <s v="JL TERRY (23)"/>
    <x v="13"/>
    <x v="4291"/>
    <n v="1"/>
    <x v="2"/>
    <x v="0"/>
    <d v="2017-09-07T20:13:54"/>
    <d v="2017-09-07T17:53:00"/>
    <x v="3"/>
    <x v="8"/>
    <n v="8454"/>
    <n v="140.9"/>
    <n v="140.9"/>
    <n v="1"/>
    <s v="C515355"/>
    <s v="Normal"/>
    <x v="0"/>
  </r>
  <r>
    <s v="Fernandina Beach"/>
    <s v="JL TERRY (23)"/>
    <x v="35"/>
    <x v="4292"/>
    <n v="1"/>
    <x v="1"/>
    <x v="1"/>
    <d v="2017-09-07T21:35:05"/>
    <d v="2017-09-07T21:18:00"/>
    <x v="3"/>
    <x v="8"/>
    <n v="1025"/>
    <n v="17.083333333333332"/>
    <n v="17.083333333333332"/>
    <n v="1"/>
    <s v="C515357"/>
    <s v="Normal"/>
    <x v="0"/>
  </r>
  <r>
    <s v="Fernandina Beach"/>
    <s v="STEPDOWN (22)"/>
    <x v="14"/>
    <x v="1486"/>
    <n v="150"/>
    <x v="1"/>
    <x v="1"/>
    <d v="2017-09-09T14:27:00"/>
    <d v="2017-09-09T13:45:00"/>
    <x v="3"/>
    <x v="8"/>
    <n v="2520"/>
    <n v="42"/>
    <n v="6300"/>
    <n v="1"/>
    <s v="D515376"/>
    <s v="Raining"/>
    <x v="0"/>
  </r>
  <r>
    <s v="Fernandina Beach"/>
    <s v="AIP (24)"/>
    <x v="11"/>
    <x v="4293"/>
    <n v="1"/>
    <x v="2"/>
    <x v="0"/>
    <d v="2017-09-10T05:17:32"/>
    <d v="2017-09-10T02:52:00"/>
    <x v="3"/>
    <x v="8"/>
    <n v="8732"/>
    <n v="145.53333333333333"/>
    <n v="145.53333333333333"/>
    <n v="1"/>
    <s v="C515429"/>
    <s v="Named Storm"/>
    <x v="0"/>
  </r>
  <r>
    <s v="Fernandina Beach"/>
    <s v="JL TERRY (23)"/>
    <x v="13"/>
    <x v="4294"/>
    <n v="1"/>
    <x v="12"/>
    <x v="0"/>
    <d v="2017-09-10T10:52:25"/>
    <d v="2017-09-10T07:42:00"/>
    <x v="3"/>
    <x v="8"/>
    <n v="11425"/>
    <n v="190.41666666666666"/>
    <n v="190.41666666666666"/>
    <n v="1"/>
    <s v="D515457"/>
    <s v="Named Storm"/>
    <x v="0"/>
  </r>
  <r>
    <s v="Fernandina Beach"/>
    <s v="AIP (24)"/>
    <x v="11"/>
    <x v="4295"/>
    <n v="2"/>
    <x v="12"/>
    <x v="0"/>
    <d v="2017-09-10T10:15:25"/>
    <d v="2017-09-10T09:02:00"/>
    <x v="3"/>
    <x v="8"/>
    <n v="4405"/>
    <n v="73.416666666666671"/>
    <n v="146.83333333333334"/>
    <n v="1"/>
    <s v="D515439"/>
    <s v="Named Storm"/>
    <x v="0"/>
  </r>
  <r>
    <s v="Fernandina Beach"/>
    <s v="STEPDOWN (22)"/>
    <x v="14"/>
    <x v="4296"/>
    <n v="1"/>
    <x v="10"/>
    <x v="0"/>
    <d v="2017-09-10T10:59:36"/>
    <d v="2017-09-10T09:07:00"/>
    <x v="3"/>
    <x v="8"/>
    <n v="6756"/>
    <n v="112.6"/>
    <n v="112.6"/>
    <n v="1"/>
    <s v="C515434"/>
    <s v="Raining"/>
    <x v="0"/>
  </r>
  <r>
    <s v="Fernandina Beach"/>
    <s v="JL TERRY (23)"/>
    <x v="18"/>
    <x v="870"/>
    <n v="1"/>
    <x v="12"/>
    <x v="0"/>
    <d v="2017-09-10T11:35:56"/>
    <d v="2017-09-10T09:56:00"/>
    <x v="3"/>
    <x v="8"/>
    <n v="5996"/>
    <n v="99.933333333333337"/>
    <n v="99.933333333333337"/>
    <n v="1"/>
    <s v="C515436"/>
    <s v="Named Storm"/>
    <x v="0"/>
  </r>
  <r>
    <s v="Fernandina Beach"/>
    <s v="JL TERRY (23)"/>
    <x v="23"/>
    <x v="4297"/>
    <n v="60"/>
    <x v="12"/>
    <x v="2"/>
    <d v="2017-09-10T16:09:27"/>
    <d v="2017-09-10T15:02:00"/>
    <x v="3"/>
    <x v="8"/>
    <n v="4047"/>
    <n v="67.45"/>
    <n v="4047"/>
    <n v="1"/>
    <s v="D515524"/>
    <s v="Named Storm"/>
    <x v="0"/>
  </r>
  <r>
    <s v="Fernandina Beach"/>
    <s v="STEPDOWN (22)"/>
    <x v="14"/>
    <x v="674"/>
    <n v="1"/>
    <x v="12"/>
    <x v="0"/>
    <d v="2017-09-10T16:30:25"/>
    <d v="2017-09-10T16:07:00"/>
    <x v="3"/>
    <x v="8"/>
    <n v="1405"/>
    <n v="23.416666666666668"/>
    <n v="23.416666666666668"/>
    <n v="1"/>
    <s v="C515529"/>
    <s v="Named Storm"/>
    <x v="0"/>
  </r>
  <r>
    <s v="Fernandina Beach"/>
    <s v="STEPDOWN (22)"/>
    <x v="14"/>
    <x v="66"/>
    <n v="2508"/>
    <x v="12"/>
    <x v="2"/>
    <d v="2017-09-12T21:08:30"/>
    <d v="2017-09-10T18:46:00"/>
    <x v="3"/>
    <x v="8"/>
    <n v="181350"/>
    <n v="3022.5"/>
    <n v="7580430"/>
    <n v="1"/>
    <s v="D515629"/>
    <s v="Named Storm"/>
    <x v="0"/>
  </r>
  <r>
    <s v="Fernandina Beach"/>
    <s v="STEPDOWN (22)"/>
    <x v="14"/>
    <x v="235"/>
    <n v="12"/>
    <x v="12"/>
    <x v="2"/>
    <d v="2017-09-11T19:32:21"/>
    <d v="2017-09-10T19:24:21"/>
    <x v="3"/>
    <x v="8"/>
    <n v="86880"/>
    <n v="1448"/>
    <n v="17376"/>
    <n v="1"/>
    <s v="D515540"/>
    <s v="Named Storm"/>
    <x v="0"/>
  </r>
  <r>
    <s v="Fernandina Beach"/>
    <s v="STEPDOWN (22)"/>
    <x v="14"/>
    <x v="4298"/>
    <n v="3"/>
    <x v="12"/>
    <x v="2"/>
    <d v="2017-09-11T19:31:57"/>
    <d v="2017-09-10T20:25:00"/>
    <x v="3"/>
    <x v="8"/>
    <n v="83217"/>
    <n v="1386.95"/>
    <n v="4160.8500000000004"/>
    <n v="1"/>
    <s v="D515543"/>
    <s v="Named Storm"/>
    <x v="0"/>
  </r>
  <r>
    <s v="Fernandina Beach"/>
    <s v="STEPDOWN (22)"/>
    <x v="24"/>
    <x v="4299"/>
    <n v="1230"/>
    <x v="12"/>
    <x v="2"/>
    <d v="2017-09-11T20:15:43"/>
    <d v="2017-09-10T22:18:00"/>
    <x v="3"/>
    <x v="8"/>
    <n v="79063"/>
    <n v="1317.7166666666667"/>
    <n v="1620791.5"/>
    <n v="1"/>
    <s v="D515631"/>
    <s v="Named Storm"/>
    <x v="0"/>
  </r>
  <r>
    <s v="Fernandina Beach"/>
    <s v="AIP (24)"/>
    <x v="2"/>
    <x v="1154"/>
    <n v="1318"/>
    <x v="12"/>
    <x v="2"/>
    <d v="2017-09-13T17:41:04"/>
    <d v="2017-09-10T22:36:00"/>
    <x v="3"/>
    <x v="8"/>
    <n v="241504"/>
    <n v="4025.0666666666666"/>
    <n v="5305037.8666666662"/>
    <n v="1"/>
    <s v="D515623"/>
    <s v="Named Storm"/>
    <x v="0"/>
  </r>
  <r>
    <s v="Fernandina Beach"/>
    <s v="JL TERRY (23)"/>
    <x v="21"/>
    <x v="4300"/>
    <n v="1156"/>
    <x v="12"/>
    <x v="2"/>
    <d v="2017-09-11T16:55:46"/>
    <d v="2017-09-10T22:45:00"/>
    <x v="3"/>
    <x v="8"/>
    <n v="65446"/>
    <n v="1090.7666666666667"/>
    <n v="1260926.2666666666"/>
    <n v="1"/>
    <s v="D515755"/>
    <s v="Named Storm"/>
    <x v="0"/>
  </r>
  <r>
    <s v="Fernandina Beach"/>
    <s v="JL TERRY (23)"/>
    <x v="35"/>
    <x v="222"/>
    <n v="944"/>
    <x v="12"/>
    <x v="2"/>
    <d v="2017-09-11T16:55:00"/>
    <d v="2017-09-10T22:45:00"/>
    <x v="3"/>
    <x v="8"/>
    <n v="65400"/>
    <n v="1090"/>
    <n v="1028960"/>
    <n v="1"/>
    <s v="D515637"/>
    <s v="Named Storm"/>
    <x v="0"/>
  </r>
  <r>
    <s v="Fernandina Beach"/>
    <s v="JL TERRY (23)"/>
    <x v="13"/>
    <x v="484"/>
    <n v="1843"/>
    <x v="12"/>
    <x v="2"/>
    <d v="2017-09-12T11:17:44"/>
    <d v="2017-09-11T00:27:00"/>
    <x v="3"/>
    <x v="8"/>
    <n v="125444"/>
    <n v="2090.7333333333331"/>
    <n v="3853221.5333333327"/>
    <n v="1"/>
    <s v="D516002"/>
    <s v="Named Storm"/>
    <x v="0"/>
  </r>
  <r>
    <s v="Fernandina Beach"/>
    <s v="JL TERRY (23)"/>
    <x v="21"/>
    <x v="4301"/>
    <n v="147"/>
    <x v="12"/>
    <x v="2"/>
    <d v="2017-09-11T20:05:30"/>
    <d v="2017-09-11T00:27:00"/>
    <x v="3"/>
    <x v="8"/>
    <n v="70710"/>
    <n v="1178.5"/>
    <n v="173239.5"/>
    <n v="1"/>
    <s v="D515635"/>
    <s v="Named Storm"/>
    <x v="0"/>
  </r>
  <r>
    <s v="Fernandina Beach"/>
    <s v="JL TERRY (23)"/>
    <x v="23"/>
    <x v="1898"/>
    <n v="1044"/>
    <x v="12"/>
    <x v="2"/>
    <d v="2017-09-11T15:32:32"/>
    <d v="2017-09-11T01:44:00"/>
    <x v="3"/>
    <x v="8"/>
    <n v="49712"/>
    <n v="828.5333333333333"/>
    <n v="864988.79999999993"/>
    <n v="1"/>
    <s v="D515632"/>
    <s v="Named Storm"/>
    <x v="0"/>
  </r>
  <r>
    <s v="Fernandina Beach"/>
    <s v="JL TERRY (23)"/>
    <x v="18"/>
    <x v="619"/>
    <n v="547"/>
    <x v="12"/>
    <x v="2"/>
    <d v="2017-09-11T15:14:57"/>
    <d v="2017-09-11T02:24:00"/>
    <x v="3"/>
    <x v="8"/>
    <n v="46257"/>
    <n v="770.95"/>
    <n v="421709.65"/>
    <n v="1"/>
    <s v="D515636"/>
    <s v="Named Storm"/>
    <x v="0"/>
  </r>
  <r>
    <s v="Fernandina Beach"/>
    <s v="AIP (24)"/>
    <x v="11"/>
    <x v="891"/>
    <n v="1962"/>
    <x v="12"/>
    <x v="2"/>
    <d v="2017-09-12T17:23:03"/>
    <d v="2017-09-11T02:29:00"/>
    <x v="3"/>
    <x v="8"/>
    <n v="140043"/>
    <n v="2334.0500000000002"/>
    <n v="4579406.1000000006"/>
    <n v="1"/>
    <s v="D515592"/>
    <s v="Named Storm"/>
    <x v="0"/>
  </r>
  <r>
    <s v="Fernandina Beach"/>
    <s v="AIP (24)"/>
    <x v="30"/>
    <x v="4302"/>
    <n v="903"/>
    <x v="12"/>
    <x v="2"/>
    <d v="2017-09-12T14:35:42"/>
    <d v="2017-09-11T03:50:00"/>
    <x v="3"/>
    <x v="8"/>
    <n v="125142"/>
    <n v="2085.6999999999998"/>
    <n v="1883387.0999999999"/>
    <n v="1"/>
    <s v="D515627"/>
    <s v="Named Storm"/>
    <x v="0"/>
  </r>
  <r>
    <s v="Fernandina Beach"/>
    <s v="AIP (24)"/>
    <x v="20"/>
    <x v="4303"/>
    <n v="1416"/>
    <x v="12"/>
    <x v="2"/>
    <d v="2017-09-13T17:41:25"/>
    <d v="2017-09-11T08:03:00"/>
    <x v="3"/>
    <x v="8"/>
    <n v="207505"/>
    <n v="3458.4166666666665"/>
    <n v="4897118"/>
    <n v="1"/>
    <s v="D515624"/>
    <s v="Named Storm"/>
    <x v="0"/>
  </r>
  <r>
    <s v="Fernandina Beach"/>
    <s v="STEPDOWN (22)"/>
    <x v="37"/>
    <x v="799"/>
    <n v="295"/>
    <x v="12"/>
    <x v="2"/>
    <d v="2017-09-14T17:25:09"/>
    <d v="2017-09-11T08:05:00"/>
    <x v="3"/>
    <x v="8"/>
    <n v="292809"/>
    <n v="4880.1499999999996"/>
    <n v="1439644.25"/>
    <n v="1"/>
    <s v="D515628"/>
    <s v="Named Storm"/>
    <x v="0"/>
  </r>
  <r>
    <s v="Fernandina Beach"/>
    <s v="JL TERRY (23)"/>
    <x v="34"/>
    <x v="1979"/>
    <n v="627"/>
    <x v="12"/>
    <x v="2"/>
    <d v="2017-09-11T19:29:33"/>
    <d v="2017-09-11T08:09:00"/>
    <x v="3"/>
    <x v="8"/>
    <n v="40833"/>
    <n v="680.55"/>
    <n v="426704.85"/>
    <n v="1"/>
    <s v="D515634"/>
    <s v="Named Storm"/>
    <x v="0"/>
  </r>
  <r>
    <s v="Fernandina Beach"/>
    <s v="JL TERRY (23)"/>
    <x v="18"/>
    <x v="2006"/>
    <n v="36"/>
    <x v="12"/>
    <x v="2"/>
    <d v="2017-09-11T16:19:17"/>
    <d v="2017-09-11T15:15:00"/>
    <x v="3"/>
    <x v="8"/>
    <n v="3857"/>
    <n v="64.283333333333331"/>
    <n v="2314.1999999999998"/>
    <n v="1"/>
    <s v="D515849"/>
    <s v="Named Storm"/>
    <x v="0"/>
  </r>
  <r>
    <s v="Fernandina Beach"/>
    <s v="JL TERRY (23)"/>
    <x v="18"/>
    <x v="4304"/>
    <n v="243"/>
    <x v="12"/>
    <x v="2"/>
    <d v="2017-09-13T14:31:11"/>
    <d v="2017-09-11T15:16:00"/>
    <x v="3"/>
    <x v="8"/>
    <n v="170111"/>
    <n v="2835.1833333333334"/>
    <n v="688949.55"/>
    <n v="1"/>
    <s v="D515852"/>
    <s v="Named Storm"/>
    <x v="0"/>
  </r>
  <r>
    <s v="Fernandina Beach"/>
    <s v="JL TERRY (23)"/>
    <x v="18"/>
    <x v="1764"/>
    <n v="159"/>
    <x v="12"/>
    <x v="2"/>
    <d v="2017-09-12T21:03:08"/>
    <d v="2017-09-11T15:16:00"/>
    <x v="3"/>
    <x v="8"/>
    <n v="107228"/>
    <n v="1787.1333333333334"/>
    <n v="284154.2"/>
    <n v="1"/>
    <s v="D515851"/>
    <s v="Named Storm"/>
    <x v="0"/>
  </r>
  <r>
    <s v="Fernandina Beach"/>
    <s v="JL TERRY (23)"/>
    <x v="23"/>
    <x v="4305"/>
    <n v="687"/>
    <x v="12"/>
    <x v="2"/>
    <d v="2017-09-13T10:35:58"/>
    <d v="2017-09-11T15:36:00"/>
    <x v="3"/>
    <x v="8"/>
    <n v="154798"/>
    <n v="2579.9666666666667"/>
    <n v="1772437.1"/>
    <n v="1"/>
    <s v="D515869"/>
    <s v="Named Storm"/>
    <x v="0"/>
  </r>
  <r>
    <s v="Fernandina Beach"/>
    <s v="JL TERRY (23)"/>
    <x v="21"/>
    <x v="4306"/>
    <n v="1"/>
    <x v="12"/>
    <x v="2"/>
    <d v="2017-09-14T16:47:46"/>
    <d v="2017-09-11T20:06:00"/>
    <x v="3"/>
    <x v="8"/>
    <n v="247306"/>
    <n v="4121.7666666666664"/>
    <n v="4121.7666666666664"/>
    <n v="1"/>
    <s v="D516003"/>
    <s v="Named Storm"/>
    <x v="0"/>
  </r>
  <r>
    <s v="Fernandina Beach"/>
    <s v="JL TERRY (23)"/>
    <x v="21"/>
    <x v="4307"/>
    <n v="4"/>
    <x v="12"/>
    <x v="2"/>
    <d v="2017-09-14T19:11:41"/>
    <d v="2017-09-11T20:07:00"/>
    <x v="3"/>
    <x v="8"/>
    <n v="255881"/>
    <n v="4264.6833333333334"/>
    <n v="17058.733333333334"/>
    <n v="1"/>
    <s v="D516004"/>
    <s v="Named Storm"/>
    <x v="0"/>
  </r>
  <r>
    <s v="Fernandina Beach"/>
    <s v="JL TERRY (23)"/>
    <x v="21"/>
    <x v="4308"/>
    <n v="1"/>
    <x v="12"/>
    <x v="2"/>
    <d v="2017-09-15T07:09:00"/>
    <d v="2017-09-11T20:13:00"/>
    <x v="3"/>
    <x v="8"/>
    <n v="298560"/>
    <n v="4976"/>
    <n v="4976"/>
    <n v="1"/>
    <s v="C516007"/>
    <s v="Named Storm"/>
    <x v="0"/>
  </r>
  <r>
    <s v="Fernandina Beach"/>
    <s v="JL TERRY (23)"/>
    <x v="34"/>
    <x v="4309"/>
    <n v="1"/>
    <x v="12"/>
    <x v="2"/>
    <d v="2017-09-14T05:15:00"/>
    <d v="2017-09-11T20:14:00"/>
    <x v="3"/>
    <x v="8"/>
    <n v="205260"/>
    <n v="3421"/>
    <n v="3421"/>
    <n v="1"/>
    <s v="C516008"/>
    <s v="Named Storm"/>
    <x v="0"/>
  </r>
  <r>
    <s v="Fernandina Beach"/>
    <s v="STEPDOWN (22)"/>
    <x v="24"/>
    <x v="60"/>
    <n v="88"/>
    <x v="12"/>
    <x v="2"/>
    <d v="2017-09-13T13:23:54"/>
    <d v="2017-09-11T20:16:00"/>
    <x v="3"/>
    <x v="8"/>
    <n v="148074"/>
    <n v="2467.9"/>
    <n v="217175.2"/>
    <n v="1"/>
    <s v="D516010"/>
    <s v="Named Storm"/>
    <x v="0"/>
  </r>
  <r>
    <s v="Fernandina Beach"/>
    <s v="STEPDOWN (22)"/>
    <x v="24"/>
    <x v="1551"/>
    <n v="36"/>
    <x v="12"/>
    <x v="2"/>
    <d v="2017-09-13T13:58:50"/>
    <d v="2017-09-11T20:16:00"/>
    <x v="3"/>
    <x v="8"/>
    <n v="150170"/>
    <n v="2502.8333333333335"/>
    <n v="90102"/>
    <n v="1"/>
    <s v="D516009"/>
    <s v="Named Storm"/>
    <x v="0"/>
  </r>
  <r>
    <s v="Fernandina Beach"/>
    <s v="STEPDOWN (22)"/>
    <x v="24"/>
    <x v="362"/>
    <n v="6"/>
    <x v="12"/>
    <x v="2"/>
    <d v="2017-09-14T20:46:01"/>
    <d v="2017-09-11T20:17:00"/>
    <x v="3"/>
    <x v="8"/>
    <n v="260941"/>
    <n v="4349.0166666666664"/>
    <n v="26094.1"/>
    <n v="1"/>
    <s v="D516011"/>
    <s v="Named Storm"/>
    <x v="0"/>
  </r>
  <r>
    <s v="Fernandina Beach"/>
    <s v="STEPDOWN (22)"/>
    <x v="24"/>
    <x v="1879"/>
    <n v="51"/>
    <x v="12"/>
    <x v="2"/>
    <d v="2017-09-14T21:19:25"/>
    <d v="2017-09-11T20:18:00"/>
    <x v="3"/>
    <x v="8"/>
    <n v="262885"/>
    <n v="4381.416666666667"/>
    <n v="223452.25000000003"/>
    <n v="1"/>
    <s v="D516014"/>
    <s v="Named Storm"/>
    <x v="0"/>
  </r>
  <r>
    <s v="Fernandina Beach"/>
    <s v="STEPDOWN (22)"/>
    <x v="24"/>
    <x v="705"/>
    <n v="5"/>
    <x v="12"/>
    <x v="2"/>
    <d v="2017-09-15T05:24:36"/>
    <d v="2017-09-11T20:19:00"/>
    <x v="3"/>
    <x v="8"/>
    <n v="291936"/>
    <n v="4865.6000000000004"/>
    <n v="24328"/>
    <n v="1"/>
    <s v="D516016"/>
    <s v="Named Storm"/>
    <x v="0"/>
  </r>
  <r>
    <s v="Fernandina Beach"/>
    <s v="STEPDOWN (22)"/>
    <x v="24"/>
    <x v="2000"/>
    <n v="11"/>
    <x v="12"/>
    <x v="2"/>
    <d v="2017-09-14T11:06:27"/>
    <d v="2017-09-11T20:19:00"/>
    <x v="3"/>
    <x v="8"/>
    <n v="226047"/>
    <n v="3767.45"/>
    <n v="41441.949999999997"/>
    <n v="1"/>
    <s v="D516015"/>
    <s v="Named Storm"/>
    <x v="0"/>
  </r>
  <r>
    <s v="Fernandina Beach"/>
    <s v="STEPDOWN (22)"/>
    <x v="24"/>
    <x v="4310"/>
    <n v="4"/>
    <x v="12"/>
    <x v="2"/>
    <d v="2017-09-14T21:08:50"/>
    <d v="2017-09-11T20:20:00"/>
    <x v="3"/>
    <x v="8"/>
    <n v="262130"/>
    <n v="4368.833333333333"/>
    <n v="17475.333333333332"/>
    <n v="1"/>
    <s v="D516018"/>
    <s v="Named Storm"/>
    <x v="0"/>
  </r>
  <r>
    <s v="Fernandina Beach"/>
    <s v="STEPDOWN (22)"/>
    <x v="24"/>
    <x v="1192"/>
    <n v="43"/>
    <x v="12"/>
    <x v="2"/>
    <d v="2017-09-14T09:42:31"/>
    <d v="2017-09-11T20:20:00"/>
    <x v="3"/>
    <x v="8"/>
    <n v="220951"/>
    <n v="3682.5166666666669"/>
    <n v="158348.21666666667"/>
    <n v="1"/>
    <s v="D516017"/>
    <s v="Named Storm"/>
    <x v="0"/>
  </r>
  <r>
    <s v="Fernandina Beach"/>
    <s v="STEPDOWN (22)"/>
    <x v="24"/>
    <x v="4311"/>
    <n v="10"/>
    <x v="12"/>
    <x v="2"/>
    <d v="2017-09-14T21:10:53"/>
    <d v="2017-09-11T20:21:00"/>
    <x v="3"/>
    <x v="8"/>
    <n v="262193"/>
    <n v="4369.8833333333332"/>
    <n v="43698.833333333328"/>
    <n v="1"/>
    <s v="D516020"/>
    <s v="Named Storm"/>
    <x v="0"/>
  </r>
  <r>
    <s v="Fernandina Beach"/>
    <s v="STEPDOWN (22)"/>
    <x v="24"/>
    <x v="4312"/>
    <n v="1"/>
    <x v="12"/>
    <x v="2"/>
    <d v="2017-09-12T05:10:00"/>
    <d v="2017-09-11T21:27:00"/>
    <x v="3"/>
    <x v="8"/>
    <n v="27780"/>
    <n v="463"/>
    <n v="463"/>
    <n v="1"/>
    <s v="C516038"/>
    <s v="Named Storm"/>
    <x v="0"/>
  </r>
  <r>
    <s v="Fernandina Beach"/>
    <s v="JL TERRY (23)"/>
    <x v="35"/>
    <x v="4313"/>
    <n v="591"/>
    <x v="12"/>
    <x v="2"/>
    <d v="2017-09-12T15:08:35"/>
    <d v="2017-09-11T21:28:00"/>
    <x v="3"/>
    <x v="8"/>
    <n v="63635"/>
    <n v="1060.5833333333333"/>
    <n v="626804.75"/>
    <n v="1"/>
    <s v="D516040"/>
    <s v="Named Storm"/>
    <x v="0"/>
  </r>
  <r>
    <s v="Fernandina Beach"/>
    <s v="JL TERRY (23)"/>
    <x v="21"/>
    <x v="4314"/>
    <n v="1"/>
    <x v="12"/>
    <x v="2"/>
    <d v="2017-09-14T05:20:00"/>
    <d v="2017-09-11T21:37:00"/>
    <x v="3"/>
    <x v="8"/>
    <n v="200580"/>
    <n v="3343"/>
    <n v="3343"/>
    <n v="1"/>
    <s v="C516043"/>
    <s v="Named Storm"/>
    <x v="0"/>
  </r>
  <r>
    <s v="Fernandina Beach"/>
    <s v="JL TERRY (23)"/>
    <x v="34"/>
    <x v="4315"/>
    <n v="1"/>
    <x v="12"/>
    <x v="2"/>
    <d v="2017-09-14T05:14:00"/>
    <d v="2017-09-11T21:50:00"/>
    <x v="3"/>
    <x v="8"/>
    <n v="199440"/>
    <n v="3324"/>
    <n v="3324"/>
    <n v="1"/>
    <s v="C516042"/>
    <s v="Named Storm"/>
    <x v="0"/>
  </r>
  <r>
    <s v="Fernandina Beach"/>
    <s v="JL TERRY (23)"/>
    <x v="21"/>
    <x v="4316"/>
    <n v="1"/>
    <x v="12"/>
    <x v="2"/>
    <d v="2017-09-14T05:19:00"/>
    <d v="2017-09-11T23:34:00"/>
    <x v="3"/>
    <x v="8"/>
    <n v="193500"/>
    <n v="3225"/>
    <n v="3225"/>
    <n v="1"/>
    <s v="C516057"/>
    <s v="Named Storm"/>
    <x v="0"/>
  </r>
  <r>
    <s v="Fernandina Beach"/>
    <s v="STEPDOWN (22)"/>
    <x v="24"/>
    <x v="4317"/>
    <n v="1"/>
    <x v="12"/>
    <x v="2"/>
    <d v="2017-09-14T05:20:00"/>
    <d v="2017-09-12T04:38:00"/>
    <x v="3"/>
    <x v="8"/>
    <n v="175320"/>
    <n v="2922"/>
    <n v="2922"/>
    <n v="1"/>
    <s v="C516079"/>
    <s v="Named Storm"/>
    <x v="0"/>
  </r>
  <r>
    <s v="Fernandina Beach"/>
    <s v="JL TERRY (23)"/>
    <x v="34"/>
    <x v="4318"/>
    <n v="1"/>
    <x v="12"/>
    <x v="2"/>
    <d v="2017-09-14T05:15:00"/>
    <d v="2017-09-12T10:46:00"/>
    <x v="3"/>
    <x v="8"/>
    <n v="152940"/>
    <n v="2549"/>
    <n v="2549"/>
    <n v="1"/>
    <s v="C516150"/>
    <s v="Named Storm"/>
    <x v="0"/>
  </r>
  <r>
    <s v="Fernandina Beach"/>
    <s v="JL TERRY (23)"/>
    <x v="13"/>
    <x v="150"/>
    <n v="56"/>
    <x v="12"/>
    <x v="2"/>
    <d v="2017-09-13T18:44:09"/>
    <d v="2017-09-12T11:19:00"/>
    <x v="3"/>
    <x v="8"/>
    <n v="113109"/>
    <n v="1885.15"/>
    <n v="105568.40000000001"/>
    <n v="1"/>
    <s v="D516161"/>
    <s v="Named Storm"/>
    <x v="0"/>
  </r>
  <r>
    <s v="Fernandina Beach"/>
    <s v="JL TERRY (23)"/>
    <x v="13"/>
    <x v="1458"/>
    <n v="261"/>
    <x v="12"/>
    <x v="2"/>
    <d v="2017-09-12T20:00:26"/>
    <d v="2017-09-12T11:24:00"/>
    <x v="3"/>
    <x v="8"/>
    <n v="30986"/>
    <n v="516.43333333333328"/>
    <n v="134789.09999999998"/>
    <n v="1"/>
    <s v="D516164"/>
    <s v="Named Storm"/>
    <x v="0"/>
  </r>
  <r>
    <s v="Fernandina Beach"/>
    <s v="JL TERRY (23)"/>
    <x v="13"/>
    <x v="4319"/>
    <n v="17"/>
    <x v="12"/>
    <x v="2"/>
    <d v="2017-09-13T18:44:26"/>
    <d v="2017-09-12T11:24:00"/>
    <x v="3"/>
    <x v="8"/>
    <n v="112826"/>
    <n v="1880.4333333333334"/>
    <n v="31967.366666666669"/>
    <n v="1"/>
    <s v="D516163"/>
    <s v="Named Storm"/>
    <x v="0"/>
  </r>
  <r>
    <s v="Fernandina Beach"/>
    <s v="JL TERRY (23)"/>
    <x v="13"/>
    <x v="970"/>
    <n v="27"/>
    <x v="12"/>
    <x v="2"/>
    <d v="2017-09-13T20:39:35"/>
    <d v="2017-09-12T11:25:00"/>
    <x v="3"/>
    <x v="8"/>
    <n v="119675"/>
    <n v="1994.5833333333333"/>
    <n v="53853.75"/>
    <n v="1"/>
    <s v="D516166"/>
    <s v="Named Storm"/>
    <x v="0"/>
  </r>
  <r>
    <s v="Fernandina Beach"/>
    <s v="JL TERRY (23)"/>
    <x v="13"/>
    <x v="657"/>
    <n v="8"/>
    <x v="12"/>
    <x v="2"/>
    <d v="2017-09-13T20:40:38"/>
    <d v="2017-09-12T11:42:00"/>
    <x v="3"/>
    <x v="8"/>
    <n v="118718"/>
    <n v="1978.6333333333334"/>
    <n v="15829.066666666668"/>
    <n v="1"/>
    <s v="D516176"/>
    <s v="Named Storm"/>
    <x v="0"/>
  </r>
  <r>
    <s v="Fernandina Beach"/>
    <s v="JL TERRY (23)"/>
    <x v="13"/>
    <x v="4320"/>
    <n v="5"/>
    <x v="12"/>
    <x v="2"/>
    <d v="2017-09-14T19:10:50"/>
    <d v="2017-09-12T11:43:00"/>
    <x v="3"/>
    <x v="8"/>
    <n v="199670"/>
    <n v="3327.8333333333335"/>
    <n v="16639.166666666668"/>
    <n v="1"/>
    <s v="D516178"/>
    <s v="Named Storm"/>
    <x v="0"/>
  </r>
  <r>
    <s v="Fernandina Beach"/>
    <s v="JL TERRY (23)"/>
    <x v="13"/>
    <x v="4321"/>
    <n v="3"/>
    <x v="12"/>
    <x v="2"/>
    <d v="2017-09-14T16:50:22"/>
    <d v="2017-09-12T11:46:00"/>
    <x v="3"/>
    <x v="8"/>
    <n v="191062"/>
    <n v="3184.3666666666668"/>
    <n v="9553.1"/>
    <n v="1"/>
    <s v="D516180"/>
    <s v="Named Storm"/>
    <x v="0"/>
  </r>
  <r>
    <s v="Fernandina Beach"/>
    <s v="JL TERRY (23)"/>
    <x v="13"/>
    <x v="678"/>
    <n v="148"/>
    <x v="12"/>
    <x v="2"/>
    <d v="2017-09-12T19:59:05"/>
    <d v="2017-09-12T11:47:00"/>
    <x v="3"/>
    <x v="8"/>
    <n v="29525"/>
    <n v="492.08333333333331"/>
    <n v="72828.333333333328"/>
    <n v="1"/>
    <s v="D516285"/>
    <s v="Named Storm"/>
    <x v="0"/>
  </r>
  <r>
    <s v="Fernandina Beach"/>
    <s v="JL TERRY (23)"/>
    <x v="13"/>
    <x v="4322"/>
    <n v="3"/>
    <x v="12"/>
    <x v="2"/>
    <d v="2017-09-15T10:00:47"/>
    <d v="2017-09-12T11:48:00"/>
    <x v="3"/>
    <x v="8"/>
    <n v="252767"/>
    <n v="4212.7833333333338"/>
    <n v="12638.350000000002"/>
    <n v="1"/>
    <s v="D516184"/>
    <s v="Named Storm"/>
    <x v="0"/>
  </r>
  <r>
    <s v="Fernandina Beach"/>
    <s v="JL TERRY (23)"/>
    <x v="13"/>
    <x v="4323"/>
    <n v="6"/>
    <x v="12"/>
    <x v="2"/>
    <d v="2017-09-14T20:53:33"/>
    <d v="2017-09-12T11:51:00"/>
    <x v="3"/>
    <x v="8"/>
    <n v="205353"/>
    <n v="3422.55"/>
    <n v="20535.300000000003"/>
    <n v="1"/>
    <s v="D516189"/>
    <s v="Named Storm"/>
    <x v="0"/>
  </r>
  <r>
    <s v="Fernandina Beach"/>
    <s v="JL TERRY (23)"/>
    <x v="13"/>
    <x v="4324"/>
    <n v="22"/>
    <x v="12"/>
    <x v="2"/>
    <d v="2017-09-14T19:10:12"/>
    <d v="2017-09-12T11:53:00"/>
    <x v="3"/>
    <x v="8"/>
    <n v="199032"/>
    <n v="3317.2"/>
    <n v="72978.399999999994"/>
    <n v="1"/>
    <s v="D516192"/>
    <s v="Named Storm"/>
    <x v="0"/>
  </r>
  <r>
    <s v="Fernandina Beach"/>
    <s v="JL TERRY (23)"/>
    <x v="13"/>
    <x v="189"/>
    <n v="5"/>
    <x v="12"/>
    <x v="2"/>
    <d v="2017-09-14T20:49:42"/>
    <d v="2017-09-12T11:54:00"/>
    <x v="3"/>
    <x v="8"/>
    <n v="204942"/>
    <n v="3415.7"/>
    <n v="17078.5"/>
    <n v="1"/>
    <s v="D516193"/>
    <s v="Named Storm"/>
    <x v="0"/>
  </r>
  <r>
    <s v="Fernandina Beach"/>
    <s v="JL TERRY (23)"/>
    <x v="13"/>
    <x v="4325"/>
    <n v="5"/>
    <x v="12"/>
    <x v="2"/>
    <d v="2017-09-14T20:49:56"/>
    <d v="2017-09-12T11:57:00"/>
    <x v="3"/>
    <x v="8"/>
    <n v="204776"/>
    <n v="3412.9333333333334"/>
    <n v="17064.666666666668"/>
    <n v="1"/>
    <s v="D516196"/>
    <s v="Named Storm"/>
    <x v="0"/>
  </r>
  <r>
    <s v="Fernandina Beach"/>
    <s v="JL TERRY (23)"/>
    <x v="13"/>
    <x v="4326"/>
    <n v="1"/>
    <x v="12"/>
    <x v="2"/>
    <d v="2017-09-14T05:22:00"/>
    <d v="2017-09-12T13:03:00"/>
    <x v="3"/>
    <x v="8"/>
    <n v="145140"/>
    <n v="2419"/>
    <n v="2419"/>
    <n v="1"/>
    <s v="C516234"/>
    <s v="Named Storm"/>
    <x v="0"/>
  </r>
  <r>
    <s v="Fernandina Beach"/>
    <s v="JL TERRY (23)"/>
    <x v="13"/>
    <x v="4327"/>
    <n v="1"/>
    <x v="12"/>
    <x v="2"/>
    <d v="2017-09-14T05:19:00"/>
    <d v="2017-09-12T14:31:00"/>
    <x v="3"/>
    <x v="8"/>
    <n v="139680"/>
    <n v="2328"/>
    <n v="2328"/>
    <n v="1"/>
    <s v="C516257"/>
    <s v="Named Storm"/>
    <x v="0"/>
  </r>
  <r>
    <s v="Fernandina Beach"/>
    <s v="AIP (24)"/>
    <x v="30"/>
    <x v="4328"/>
    <n v="1"/>
    <x v="12"/>
    <x v="2"/>
    <d v="2017-09-15T15:23:09"/>
    <d v="2017-09-12T14:37:00"/>
    <x v="3"/>
    <x v="8"/>
    <n v="261969"/>
    <n v="4366.1499999999996"/>
    <n v="4366.1499999999996"/>
    <n v="1"/>
    <s v="D516265"/>
    <s v="Named Storm"/>
    <x v="0"/>
  </r>
  <r>
    <s v="Fernandina Beach"/>
    <s v="JL TERRY (23)"/>
    <x v="35"/>
    <x v="4254"/>
    <n v="18"/>
    <x v="12"/>
    <x v="2"/>
    <d v="2017-09-14T09:17:14"/>
    <d v="2017-09-12T15:09:00"/>
    <x v="3"/>
    <x v="8"/>
    <n v="151694"/>
    <n v="2528.2333333333331"/>
    <n v="45508.2"/>
    <n v="1"/>
    <s v="D516270"/>
    <s v="Named Storm"/>
    <x v="0"/>
  </r>
  <r>
    <s v="Fernandina Beach"/>
    <s v="JL TERRY (23)"/>
    <x v="35"/>
    <x v="224"/>
    <n v="36"/>
    <x v="12"/>
    <x v="2"/>
    <d v="2017-09-14T12:06:14"/>
    <d v="2017-09-12T15:09:00"/>
    <x v="3"/>
    <x v="8"/>
    <n v="161834"/>
    <n v="2697.2333333333331"/>
    <n v="97100.4"/>
    <n v="1"/>
    <s v="D516271"/>
    <s v="Named Storm"/>
    <x v="0"/>
  </r>
  <r>
    <s v="Fernandina Beach"/>
    <s v="JL TERRY (23)"/>
    <x v="35"/>
    <x v="4329"/>
    <n v="1"/>
    <x v="12"/>
    <x v="2"/>
    <d v="2017-09-13T09:27:34"/>
    <d v="2017-09-12T15:10:00"/>
    <x v="3"/>
    <x v="8"/>
    <n v="65854"/>
    <n v="1097.5666666666666"/>
    <n v="1097.5666666666666"/>
    <n v="1"/>
    <s v="D516273"/>
    <s v="Named Storm"/>
    <x v="0"/>
  </r>
  <r>
    <s v="Fernandina Beach"/>
    <s v="JL TERRY (23)"/>
    <x v="35"/>
    <x v="1499"/>
    <n v="16"/>
    <x v="12"/>
    <x v="2"/>
    <d v="2017-09-14T10:50:53"/>
    <d v="2017-09-12T15:10:00"/>
    <x v="3"/>
    <x v="8"/>
    <n v="157253"/>
    <n v="2620.8833333333332"/>
    <n v="41934.133333333331"/>
    <n v="1"/>
    <s v="D516272"/>
    <s v="Named Storm"/>
    <x v="0"/>
  </r>
  <r>
    <s v="Fernandina Beach"/>
    <s v="JL TERRY (23)"/>
    <x v="35"/>
    <x v="718"/>
    <n v="89"/>
    <x v="12"/>
    <x v="2"/>
    <d v="2017-09-13T11:16:50"/>
    <d v="2017-09-12T15:11:00"/>
    <x v="3"/>
    <x v="8"/>
    <n v="72350"/>
    <n v="1205.8333333333333"/>
    <n v="107319.16666666666"/>
    <n v="1"/>
    <s v="D516274"/>
    <s v="Named Storm"/>
    <x v="0"/>
  </r>
  <r>
    <s v="Fernandina Beach"/>
    <s v="JL TERRY (23)"/>
    <x v="35"/>
    <x v="4330"/>
    <n v="33"/>
    <x v="12"/>
    <x v="2"/>
    <d v="2017-09-14T11:35:54"/>
    <d v="2017-09-12T15:11:00"/>
    <x v="3"/>
    <x v="8"/>
    <n v="159894"/>
    <n v="2664.9"/>
    <n v="87941.7"/>
    <n v="1"/>
    <s v="D516275"/>
    <s v="Named Storm"/>
    <x v="0"/>
  </r>
  <r>
    <s v="Fernandina Beach"/>
    <s v="JL TERRY (23)"/>
    <x v="13"/>
    <x v="4331"/>
    <n v="1"/>
    <x v="12"/>
    <x v="2"/>
    <d v="2017-09-14T20:50:00"/>
    <d v="2017-09-12T16:10:00"/>
    <x v="3"/>
    <x v="8"/>
    <n v="189600"/>
    <n v="3160"/>
    <n v="3160"/>
    <n v="1"/>
    <s v="C516291"/>
    <s v="Named Storm"/>
    <x v="0"/>
  </r>
  <r>
    <s v="Fernandina Beach"/>
    <s v="AIP (24)"/>
    <x v="11"/>
    <x v="4332"/>
    <n v="125"/>
    <x v="12"/>
    <x v="2"/>
    <d v="2017-09-13T20:02:40"/>
    <d v="2017-09-12T17:24:00"/>
    <x v="3"/>
    <x v="8"/>
    <n v="95920"/>
    <n v="1598.6666666666667"/>
    <n v="199833.33333333334"/>
    <n v="1"/>
    <s v="D516323"/>
    <s v="Named Storm"/>
    <x v="0"/>
  </r>
  <r>
    <s v="Fernandina Beach"/>
    <s v="AIP (24)"/>
    <x v="11"/>
    <x v="4333"/>
    <n v="9"/>
    <x v="12"/>
    <x v="2"/>
    <d v="2017-09-13T21:00:14"/>
    <d v="2017-09-12T17:27:00"/>
    <x v="3"/>
    <x v="8"/>
    <n v="99194"/>
    <n v="1653.2333333333333"/>
    <n v="14879.1"/>
    <n v="1"/>
    <s v="D516324"/>
    <s v="Named Storm"/>
    <x v="0"/>
  </r>
  <r>
    <s v="Fernandina Beach"/>
    <s v="AIP (24)"/>
    <x v="11"/>
    <x v="2403"/>
    <n v="11"/>
    <x v="12"/>
    <x v="2"/>
    <d v="2017-09-14T17:42:44"/>
    <d v="2017-09-12T17:28:00"/>
    <x v="3"/>
    <x v="8"/>
    <n v="173684"/>
    <n v="2894.7333333333331"/>
    <n v="31842.066666666666"/>
    <n v="1"/>
    <s v="D516328"/>
    <s v="Named Storm"/>
    <x v="0"/>
  </r>
  <r>
    <s v="Fernandina Beach"/>
    <s v="AIP (24)"/>
    <x v="11"/>
    <x v="4334"/>
    <n v="7"/>
    <x v="12"/>
    <x v="2"/>
    <d v="2017-09-13T20:59:57"/>
    <d v="2017-09-12T17:28:00"/>
    <x v="3"/>
    <x v="8"/>
    <n v="99117"/>
    <n v="1651.95"/>
    <n v="11563.65"/>
    <n v="1"/>
    <s v="D516326"/>
    <s v="Named Storm"/>
    <x v="0"/>
  </r>
  <r>
    <s v="Fernandina Beach"/>
    <s v="AIP (24)"/>
    <x v="11"/>
    <x v="4335"/>
    <n v="6"/>
    <x v="12"/>
    <x v="2"/>
    <d v="2017-09-14T19:12:42"/>
    <d v="2017-09-12T17:28:00"/>
    <x v="3"/>
    <x v="8"/>
    <n v="179082"/>
    <n v="2984.7"/>
    <n v="17908.199999999997"/>
    <n v="1"/>
    <s v="D516326"/>
    <s v="Named Storm"/>
    <x v="0"/>
  </r>
  <r>
    <s v="Fernandina Beach"/>
    <s v="AIP (24)"/>
    <x v="11"/>
    <x v="20"/>
    <n v="164"/>
    <x v="12"/>
    <x v="2"/>
    <d v="2017-09-13T20:59:04"/>
    <d v="2017-09-12T17:29:00"/>
    <x v="3"/>
    <x v="8"/>
    <n v="99004"/>
    <n v="1650.0666666666666"/>
    <n v="270610.93333333335"/>
    <n v="1"/>
    <s v="D516331"/>
    <s v="Named Storm"/>
    <x v="0"/>
  </r>
  <r>
    <s v="Fernandina Beach"/>
    <s v="AIP (24)"/>
    <x v="11"/>
    <x v="29"/>
    <n v="40"/>
    <x v="12"/>
    <x v="2"/>
    <d v="2017-09-13T21:01:07"/>
    <d v="2017-09-12T17:29:00"/>
    <x v="3"/>
    <x v="8"/>
    <n v="99127"/>
    <n v="1652.1166666666666"/>
    <n v="66084.666666666657"/>
    <n v="1"/>
    <s v="D516330"/>
    <s v="Named Storm"/>
    <x v="0"/>
  </r>
  <r>
    <s v="Fernandina Beach"/>
    <s v="AIP (24)"/>
    <x v="11"/>
    <x v="2097"/>
    <n v="50"/>
    <x v="12"/>
    <x v="2"/>
    <d v="2017-09-12T20:02:06"/>
    <d v="2017-09-12T17:29:00"/>
    <x v="3"/>
    <x v="8"/>
    <n v="9186"/>
    <n v="153.1"/>
    <n v="7655"/>
    <n v="1"/>
    <s v="D516337"/>
    <s v="Named Storm"/>
    <x v="0"/>
  </r>
  <r>
    <s v="Fernandina Beach"/>
    <s v="AIP (24)"/>
    <x v="11"/>
    <x v="437"/>
    <n v="55"/>
    <x v="12"/>
    <x v="2"/>
    <d v="2017-09-14T16:34:29"/>
    <d v="2017-09-12T17:30:00"/>
    <x v="3"/>
    <x v="8"/>
    <n v="169469"/>
    <n v="2824.4833333333331"/>
    <n v="155346.58333333331"/>
    <n v="1"/>
    <s v="D516333"/>
    <s v="Named Storm"/>
    <x v="0"/>
  </r>
  <r>
    <s v="Fernandina Beach"/>
    <s v="AIP (24)"/>
    <x v="11"/>
    <x v="802"/>
    <n v="7"/>
    <x v="12"/>
    <x v="2"/>
    <d v="2017-09-14T16:36:02"/>
    <d v="2017-09-12T17:30:00"/>
    <x v="3"/>
    <x v="8"/>
    <n v="169562"/>
    <n v="2826.0333333333333"/>
    <n v="19782.233333333334"/>
    <n v="1"/>
    <s v="D516332"/>
    <s v="Named Storm"/>
    <x v="0"/>
  </r>
  <r>
    <s v="Fernandina Beach"/>
    <s v="AIP (24)"/>
    <x v="11"/>
    <x v="199"/>
    <n v="106"/>
    <x v="12"/>
    <x v="2"/>
    <d v="2017-09-14T09:33:46"/>
    <d v="2017-09-12T17:31:00"/>
    <x v="3"/>
    <x v="8"/>
    <n v="144166"/>
    <n v="2402.7666666666669"/>
    <n v="254693.26666666669"/>
    <n v="1"/>
    <s v="D516334"/>
    <s v="Named Storm"/>
    <x v="0"/>
  </r>
  <r>
    <s v="Fernandina Beach"/>
    <s v="AIP (24)"/>
    <x v="11"/>
    <x v="628"/>
    <n v="24"/>
    <x v="12"/>
    <x v="2"/>
    <d v="2017-09-14T15:14:09"/>
    <d v="2017-09-12T17:31:00"/>
    <x v="3"/>
    <x v="8"/>
    <n v="164589"/>
    <n v="2743.15"/>
    <n v="65835.600000000006"/>
    <n v="1"/>
    <s v="D516335"/>
    <s v="Named Storm"/>
    <x v="0"/>
  </r>
  <r>
    <s v="Fernandina Beach"/>
    <s v="JL TERRY (23)"/>
    <x v="13"/>
    <x v="4336"/>
    <n v="1"/>
    <x v="12"/>
    <x v="2"/>
    <d v="2017-09-15T05:32:00"/>
    <d v="2017-09-12T17:31:00"/>
    <x v="3"/>
    <x v="8"/>
    <n v="216060"/>
    <n v="3601"/>
    <n v="3601"/>
    <n v="1"/>
    <s v="C516336"/>
    <s v="Named Storm"/>
    <x v="0"/>
  </r>
  <r>
    <s v="Fernandina Beach"/>
    <s v="JL TERRY (23)"/>
    <x v="13"/>
    <x v="4337"/>
    <n v="1"/>
    <x v="12"/>
    <x v="2"/>
    <d v="2017-09-14T20:50:00"/>
    <d v="2017-09-12T19:18:00"/>
    <x v="3"/>
    <x v="8"/>
    <n v="178320"/>
    <n v="2972"/>
    <n v="2972"/>
    <n v="1"/>
    <s v="C516360"/>
    <s v="Named Storm"/>
    <x v="0"/>
  </r>
  <r>
    <s v="Fernandina Beach"/>
    <s v="JL TERRY (23)"/>
    <x v="13"/>
    <x v="4338"/>
    <n v="42"/>
    <x v="12"/>
    <x v="2"/>
    <d v="2017-09-13T20:39:09"/>
    <d v="2017-09-12T20:01:00"/>
    <x v="3"/>
    <x v="8"/>
    <n v="88689"/>
    <n v="1478.15"/>
    <n v="62082.3"/>
    <n v="1"/>
    <s v="D516369"/>
    <s v="Named Storm"/>
    <x v="0"/>
  </r>
  <r>
    <s v="Fernandina Beach"/>
    <s v="JL TERRY (23)"/>
    <x v="18"/>
    <x v="4339"/>
    <n v="16"/>
    <x v="12"/>
    <x v="2"/>
    <d v="2017-09-13T14:30:47"/>
    <d v="2017-09-12T21:04:00"/>
    <x v="3"/>
    <x v="8"/>
    <n v="62807"/>
    <n v="1046.7833333333333"/>
    <n v="16748.533333333333"/>
    <n v="1"/>
    <s v="D516375"/>
    <s v="Named Storm"/>
    <x v="0"/>
  </r>
  <r>
    <s v="Fernandina Beach"/>
    <s v="JL TERRY (23)"/>
    <x v="18"/>
    <x v="2109"/>
    <n v="2"/>
    <x v="12"/>
    <x v="2"/>
    <d v="2017-09-13T14:31:02"/>
    <d v="2017-09-12T21:06:00"/>
    <x v="3"/>
    <x v="8"/>
    <n v="62702"/>
    <n v="1045.0333333333333"/>
    <n v="2090.0666666666666"/>
    <n v="1"/>
    <s v="D516376"/>
    <s v="Named Storm"/>
    <x v="0"/>
  </r>
  <r>
    <s v="Fernandina Beach"/>
    <s v="STEPDOWN (22)"/>
    <x v="14"/>
    <x v="4340"/>
    <n v="9"/>
    <x v="12"/>
    <x v="2"/>
    <d v="2017-09-13T07:48:17"/>
    <d v="2017-09-12T21:09:00"/>
    <x v="3"/>
    <x v="8"/>
    <n v="38357"/>
    <n v="639.2833333333333"/>
    <n v="5753.5499999999993"/>
    <n v="1"/>
    <s v="D516378"/>
    <s v="Named Storm"/>
    <x v="0"/>
  </r>
  <r>
    <s v="Fernandina Beach"/>
    <s v="STEPDOWN (22)"/>
    <x v="14"/>
    <x v="4341"/>
    <n v="9"/>
    <x v="12"/>
    <x v="2"/>
    <d v="2017-09-13T18:46:28"/>
    <d v="2017-09-12T21:09:00"/>
    <x v="3"/>
    <x v="8"/>
    <n v="77848"/>
    <n v="1297.4666666666667"/>
    <n v="11677.2"/>
    <n v="1"/>
    <s v="D516377"/>
    <s v="Named Storm"/>
    <x v="0"/>
  </r>
  <r>
    <s v="Fernandina Beach"/>
    <s v="STEPDOWN (22)"/>
    <x v="14"/>
    <x v="52"/>
    <n v="5"/>
    <x v="12"/>
    <x v="2"/>
    <d v="2017-09-13T08:58:00"/>
    <d v="2017-09-12T21:10:00"/>
    <x v="3"/>
    <x v="8"/>
    <n v="42480"/>
    <n v="708"/>
    <n v="3540"/>
    <n v="1"/>
    <s v="D516380"/>
    <s v="Named Storm"/>
    <x v="0"/>
  </r>
  <r>
    <s v="Fernandina Beach"/>
    <s v="STEPDOWN (22)"/>
    <x v="14"/>
    <x v="4187"/>
    <n v="33"/>
    <x v="12"/>
    <x v="2"/>
    <d v="2017-09-13T08:58:30"/>
    <d v="2017-09-12T21:10:00"/>
    <x v="3"/>
    <x v="8"/>
    <n v="42510"/>
    <n v="708.5"/>
    <n v="23380.5"/>
    <n v="1"/>
    <s v="D516379"/>
    <s v="Named Storm"/>
    <x v="0"/>
  </r>
  <r>
    <s v="Fernandina Beach"/>
    <s v="STEPDOWN (22)"/>
    <x v="14"/>
    <x v="757"/>
    <n v="41"/>
    <x v="12"/>
    <x v="2"/>
    <d v="2017-09-13T18:17:50"/>
    <d v="2017-09-12T21:11:00"/>
    <x v="3"/>
    <x v="8"/>
    <n v="76010"/>
    <n v="1266.8333333333333"/>
    <n v="51940.166666666664"/>
    <n v="1"/>
    <s v="D516382"/>
    <s v="Named Storm"/>
    <x v="0"/>
  </r>
  <r>
    <s v="Fernandina Beach"/>
    <s v="STEPDOWN (22)"/>
    <x v="14"/>
    <x v="4342"/>
    <n v="80"/>
    <x v="12"/>
    <x v="2"/>
    <d v="2017-09-13T18:18:04"/>
    <d v="2017-09-12T21:11:00"/>
    <x v="3"/>
    <x v="8"/>
    <n v="76024"/>
    <n v="1267.0666666666666"/>
    <n v="101365.33333333333"/>
    <n v="1"/>
    <s v="D516381"/>
    <s v="Named Storm"/>
    <x v="0"/>
  </r>
  <r>
    <s v="Fernandina Beach"/>
    <s v="STEPDOWN (22)"/>
    <x v="14"/>
    <x v="882"/>
    <n v="22"/>
    <x v="12"/>
    <x v="2"/>
    <d v="2017-09-13T09:25:48"/>
    <d v="2017-09-12T21:11:00"/>
    <x v="3"/>
    <x v="8"/>
    <n v="44088"/>
    <n v="734.8"/>
    <n v="16165.599999999999"/>
    <n v="1"/>
    <s v="D516383"/>
    <s v="Named Storm"/>
    <x v="0"/>
  </r>
  <r>
    <s v="Fernandina Beach"/>
    <s v="STEPDOWN (22)"/>
    <x v="14"/>
    <x v="4343"/>
    <n v="26"/>
    <x v="12"/>
    <x v="2"/>
    <d v="2017-09-14T08:58:27"/>
    <d v="2017-09-12T21:12:00"/>
    <x v="3"/>
    <x v="8"/>
    <n v="128787"/>
    <n v="2146.4499999999998"/>
    <n v="55807.7"/>
    <n v="1"/>
    <s v="D516386"/>
    <s v="Named Storm"/>
    <x v="0"/>
  </r>
  <r>
    <s v="Fernandina Beach"/>
    <s v="STEPDOWN (22)"/>
    <x v="14"/>
    <x v="4344"/>
    <n v="1"/>
    <x v="12"/>
    <x v="2"/>
    <d v="2017-09-13T15:23:28"/>
    <d v="2017-09-12T21:12:00"/>
    <x v="3"/>
    <x v="8"/>
    <n v="65488"/>
    <n v="1091.4666666666667"/>
    <n v="1091.4666666666667"/>
    <n v="1"/>
    <s v="D516384"/>
    <s v="Named Storm"/>
    <x v="0"/>
  </r>
  <r>
    <s v="Fernandina Beach"/>
    <s v="STEPDOWN (22)"/>
    <x v="14"/>
    <x v="4345"/>
    <n v="6"/>
    <x v="12"/>
    <x v="2"/>
    <d v="2017-09-14T18:35:23"/>
    <d v="2017-09-12T21:12:00"/>
    <x v="3"/>
    <x v="8"/>
    <n v="163403"/>
    <n v="2723.3833333333332"/>
    <n v="16340.3"/>
    <n v="1"/>
    <s v="D516385"/>
    <s v="Named Storm"/>
    <x v="0"/>
  </r>
  <r>
    <s v="Fernandina Beach"/>
    <s v="STEPDOWN (22)"/>
    <x v="14"/>
    <x v="1486"/>
    <n v="150"/>
    <x v="12"/>
    <x v="2"/>
    <d v="2017-09-13T18:16:54"/>
    <d v="2017-09-12T21:13:00"/>
    <x v="3"/>
    <x v="8"/>
    <n v="75834"/>
    <n v="1263.9000000000001"/>
    <n v="189585"/>
    <n v="1"/>
    <s v="D516387"/>
    <s v="Named Storm"/>
    <x v="0"/>
  </r>
  <r>
    <s v="Fernandina Beach"/>
    <s v="STEPDOWN (22)"/>
    <x v="14"/>
    <x v="4346"/>
    <n v="4"/>
    <x v="12"/>
    <x v="2"/>
    <d v="2017-09-14T18:46:05"/>
    <d v="2017-09-12T21:13:00"/>
    <x v="3"/>
    <x v="8"/>
    <n v="163985"/>
    <n v="2733.0833333333335"/>
    <n v="10932.333333333334"/>
    <n v="1"/>
    <s v="D516388"/>
    <s v="Named Storm"/>
    <x v="0"/>
  </r>
  <r>
    <s v="Fernandina Beach"/>
    <s v="STEPDOWN (22)"/>
    <x v="14"/>
    <x v="4347"/>
    <n v="564"/>
    <x v="12"/>
    <x v="2"/>
    <d v="2017-09-13T11:49:29"/>
    <d v="2017-09-12T21:14:00"/>
    <x v="3"/>
    <x v="8"/>
    <n v="52529"/>
    <n v="875.48333333333335"/>
    <n v="493772.60000000003"/>
    <n v="1"/>
    <s v="D516389"/>
    <s v="Named Storm"/>
    <x v="0"/>
  </r>
  <r>
    <s v="Fernandina Beach"/>
    <s v="STEPDOWN (22)"/>
    <x v="14"/>
    <x v="4348"/>
    <n v="563"/>
    <x v="12"/>
    <x v="2"/>
    <d v="2017-09-13T13:07:12"/>
    <d v="2017-09-12T21:15:00"/>
    <x v="3"/>
    <x v="8"/>
    <n v="57132"/>
    <n v="952.2"/>
    <n v="536088.6"/>
    <n v="1"/>
    <s v="D516390"/>
    <s v="Named Storm"/>
    <x v="0"/>
  </r>
  <r>
    <s v="Fernandina Beach"/>
    <s v="STEPDOWN (22)"/>
    <x v="14"/>
    <x v="4231"/>
    <n v="4"/>
    <x v="12"/>
    <x v="2"/>
    <d v="2017-09-14T18:44:41"/>
    <d v="2017-09-13T07:48:17"/>
    <x v="3"/>
    <x v="8"/>
    <n v="125784"/>
    <n v="2096.4"/>
    <n v="8385.6"/>
    <n v="1"/>
    <s v="D516399"/>
    <s v="Named Storm"/>
    <x v="0"/>
  </r>
  <r>
    <s v="Fernandina Beach"/>
    <s v="STEPDOWN (22)"/>
    <x v="14"/>
    <x v="4349"/>
    <n v="1"/>
    <x v="12"/>
    <x v="2"/>
    <d v="2017-09-15T09:02:43"/>
    <d v="2017-09-13T13:56:00"/>
    <x v="3"/>
    <x v="8"/>
    <n v="155203"/>
    <n v="2586.7166666666667"/>
    <n v="2586.7166666666667"/>
    <n v="1"/>
    <s v="C516421"/>
    <s v="Named Storm"/>
    <x v="0"/>
  </r>
  <r>
    <s v="Fernandina Beach"/>
    <s v="STEPDOWN (22)"/>
    <x v="24"/>
    <x v="3042"/>
    <n v="1"/>
    <x v="12"/>
    <x v="2"/>
    <d v="2017-09-15T09:02:30"/>
    <d v="2017-09-13T16:11:00"/>
    <x v="3"/>
    <x v="8"/>
    <n v="147090"/>
    <n v="2451.5"/>
    <n v="2451.5"/>
    <n v="1"/>
    <s v="C516427"/>
    <s v="Named Storm"/>
    <x v="0"/>
  </r>
  <r>
    <s v="Fernandina Beach"/>
    <s v="STEPDOWN (22)"/>
    <x v="14"/>
    <x v="1486"/>
    <n v="150"/>
    <x v="12"/>
    <x v="2"/>
    <d v="2017-09-14T21:05:45"/>
    <d v="2017-09-13T19:49:00"/>
    <x v="3"/>
    <x v="8"/>
    <n v="91005"/>
    <n v="1516.75"/>
    <n v="227512.5"/>
    <n v="1"/>
    <s v="D516433"/>
    <s v="Named Storm"/>
    <x v="0"/>
  </r>
  <r>
    <s v="Fernandina Beach"/>
    <s v="STEPDOWN (22)"/>
    <x v="14"/>
    <x v="4350"/>
    <n v="108"/>
    <x v="12"/>
    <x v="2"/>
    <d v="2017-09-14T17:21:03"/>
    <d v="2017-09-13T20:37:00"/>
    <x v="3"/>
    <x v="8"/>
    <n v="74643"/>
    <n v="1244.05"/>
    <n v="134357.4"/>
    <n v="1"/>
    <s v="D516434"/>
    <s v="Named Storm"/>
    <x v="0"/>
  </r>
  <r>
    <s v="Fernandina Beach"/>
    <s v="STEPDOWN (22)"/>
    <x v="14"/>
    <x v="4351"/>
    <n v="45"/>
    <x v="12"/>
    <x v="2"/>
    <d v="2017-09-14T17:26:25"/>
    <d v="2017-09-13T20:44:00"/>
    <x v="3"/>
    <x v="8"/>
    <n v="74545"/>
    <n v="1242.4166666666667"/>
    <n v="55908.75"/>
    <n v="1"/>
    <s v="D516435"/>
    <s v="Named Storm"/>
    <x v="0"/>
  </r>
  <r>
    <s v="Fernandina Beach"/>
    <s v="STEPDOWN (22)"/>
    <x v="14"/>
    <x v="4352"/>
    <n v="2"/>
    <x v="12"/>
    <x v="2"/>
    <d v="2017-09-15T09:01:00"/>
    <d v="2017-09-13T20:47:00"/>
    <x v="3"/>
    <x v="8"/>
    <n v="130440"/>
    <n v="2174"/>
    <n v="4348"/>
    <n v="1"/>
    <s v="D516436"/>
    <s v="Named Storm"/>
    <x v="0"/>
  </r>
  <r>
    <s v="Fernandina Beach"/>
    <s v="AIP (24)"/>
    <x v="11"/>
    <x v="679"/>
    <n v="8"/>
    <x v="12"/>
    <x v="2"/>
    <d v="2017-09-14T15:36:50"/>
    <d v="2017-09-13T20:59:04"/>
    <x v="3"/>
    <x v="8"/>
    <n v="67066"/>
    <n v="1117.7666666666667"/>
    <n v="8942.1333333333332"/>
    <n v="1"/>
    <s v="D516437"/>
    <s v="Named Storm"/>
    <x v="0"/>
  </r>
  <r>
    <s v="Fernandina Beach"/>
    <s v="AIP (24)"/>
    <x v="11"/>
    <x v="1465"/>
    <n v="10"/>
    <x v="12"/>
    <x v="2"/>
    <d v="2017-09-14T09:35:48"/>
    <d v="2017-09-13T21:01:07"/>
    <x v="3"/>
    <x v="8"/>
    <n v="45281"/>
    <n v="754.68333333333328"/>
    <n v="7546.833333333333"/>
    <n v="1"/>
    <s v="D516438"/>
    <s v="Named Storm"/>
    <x v="0"/>
  </r>
  <r>
    <s v="Fernandina Beach"/>
    <s v="JL TERRY (23)"/>
    <x v="13"/>
    <x v="4353"/>
    <n v="1"/>
    <x v="12"/>
    <x v="2"/>
    <d v="2017-09-15T08:30:00"/>
    <d v="2017-09-14T07:31:00"/>
    <x v="3"/>
    <x v="8"/>
    <n v="89940"/>
    <n v="1499"/>
    <n v="1499"/>
    <n v="1"/>
    <s v="C516439"/>
    <s v="Named Storm"/>
    <x v="0"/>
  </r>
  <r>
    <s v="Fernandina Beach"/>
    <s v="JL TERRY (23)"/>
    <x v="13"/>
    <x v="4354"/>
    <n v="1"/>
    <x v="12"/>
    <x v="2"/>
    <d v="2017-09-14T20:47:00"/>
    <d v="2017-09-14T08:00:00"/>
    <x v="3"/>
    <x v="8"/>
    <n v="46020"/>
    <n v="767"/>
    <n v="767"/>
    <n v="1"/>
    <s v="C516441"/>
    <s v="Named Storm"/>
    <x v="0"/>
  </r>
  <r>
    <s v="Fernandina Beach"/>
    <s v="JL TERRY (23)"/>
    <x v="13"/>
    <x v="4355"/>
    <n v="1"/>
    <x v="12"/>
    <x v="2"/>
    <d v="2017-09-15T08:29:00"/>
    <d v="2017-09-14T08:30:00"/>
    <x v="3"/>
    <x v="8"/>
    <n v="86340"/>
    <n v="1439"/>
    <n v="1439"/>
    <n v="1"/>
    <s v="C516444"/>
    <s v="Named Storm"/>
    <x v="0"/>
  </r>
  <r>
    <s v="Fernandina Beach"/>
    <s v="STEPDOWN (22)"/>
    <x v="14"/>
    <x v="4356"/>
    <n v="1"/>
    <x v="12"/>
    <x v="2"/>
    <d v="2017-09-15T10:41:02"/>
    <d v="2017-09-14T08:34:00"/>
    <x v="3"/>
    <x v="8"/>
    <n v="94022"/>
    <n v="1567.0333333333333"/>
    <n v="1567.0333333333333"/>
    <n v="1"/>
    <s v="C516445"/>
    <s v="Named Storm"/>
    <x v="0"/>
  </r>
  <r>
    <s v="Fernandina Beach"/>
    <s v="AIP (24)"/>
    <x v="11"/>
    <x v="4357"/>
    <n v="3"/>
    <x v="12"/>
    <x v="2"/>
    <d v="2017-09-14T11:14:30"/>
    <d v="2017-09-14T09:33:46"/>
    <x v="3"/>
    <x v="8"/>
    <n v="6044"/>
    <n v="100.73333333333333"/>
    <n v="302.2"/>
    <n v="1"/>
    <s v="D516446"/>
    <s v="Named Storm"/>
    <x v="0"/>
  </r>
  <r>
    <s v="Fernandina Beach"/>
    <s v="AIP (24)"/>
    <x v="11"/>
    <x v="4222"/>
    <n v="8"/>
    <x v="12"/>
    <x v="2"/>
    <d v="2017-09-14T15:12:52"/>
    <d v="2017-09-14T09:34:00"/>
    <x v="3"/>
    <x v="8"/>
    <n v="20332"/>
    <n v="338.86666666666667"/>
    <n v="2710.9333333333334"/>
    <n v="1"/>
    <s v="D516448"/>
    <s v="Named Storm"/>
    <x v="0"/>
  </r>
  <r>
    <s v="Fernandina Beach"/>
    <s v="AIP (24)"/>
    <x v="11"/>
    <x v="1546"/>
    <n v="14"/>
    <x v="12"/>
    <x v="2"/>
    <d v="2017-09-14T15:12:41"/>
    <d v="2017-09-14T09:34:00"/>
    <x v="3"/>
    <x v="8"/>
    <n v="20321"/>
    <n v="338.68333333333334"/>
    <n v="4741.5666666666666"/>
    <n v="1"/>
    <s v="D516447"/>
    <s v="Named Storm"/>
    <x v="0"/>
  </r>
  <r>
    <s v="Fernandina Beach"/>
    <s v="AIP (24)"/>
    <x v="11"/>
    <x v="4358"/>
    <n v="14"/>
    <x v="12"/>
    <x v="2"/>
    <d v="2017-09-14T15:13:24"/>
    <d v="2017-09-14T09:35:00"/>
    <x v="3"/>
    <x v="8"/>
    <n v="20304"/>
    <n v="338.4"/>
    <n v="4737.5999999999995"/>
    <n v="1"/>
    <s v="D516449"/>
    <s v="Named Storm"/>
    <x v="0"/>
  </r>
  <r>
    <s v="Fernandina Beach"/>
    <s v="JL TERRY (23)"/>
    <x v="18"/>
    <x v="4339"/>
    <n v="16"/>
    <x v="12"/>
    <x v="2"/>
    <d v="2017-09-15T18:18:13"/>
    <d v="2017-09-14T10:07:00"/>
    <x v="3"/>
    <x v="8"/>
    <n v="115873"/>
    <n v="1931.2166666666667"/>
    <n v="30899.466666666667"/>
    <n v="1"/>
    <s v="D516450"/>
    <s v="Named Storm"/>
    <x v="0"/>
  </r>
  <r>
    <s v="Fernandina Beach"/>
    <s v="STEPDOWN (22)"/>
    <x v="14"/>
    <x v="4359"/>
    <n v="8"/>
    <x v="12"/>
    <x v="2"/>
    <d v="2017-09-15T08:58:40"/>
    <d v="2017-09-14T13:05:00"/>
    <x v="3"/>
    <x v="8"/>
    <n v="71620"/>
    <n v="1193.6666666666667"/>
    <n v="9549.3333333333339"/>
    <n v="1"/>
    <s v="D516451"/>
    <s v="Named Storm"/>
    <x v="0"/>
  </r>
  <r>
    <s v="Fernandina Beach"/>
    <s v="STEPDOWN (22)"/>
    <x v="24"/>
    <x v="4360"/>
    <n v="1"/>
    <x v="12"/>
    <x v="2"/>
    <d v="2017-09-15T09:26:19"/>
    <d v="2017-09-14T15:48:00"/>
    <x v="3"/>
    <x v="8"/>
    <n v="63499"/>
    <n v="1058.3166666666666"/>
    <n v="1058.3166666666666"/>
    <n v="1"/>
    <s v="C516454"/>
    <s v="Named Storm"/>
    <x v="0"/>
  </r>
  <r>
    <s v="Fernandina Beach"/>
    <s v="JL TERRY (23)"/>
    <x v="21"/>
    <x v="4361"/>
    <n v="1"/>
    <x v="12"/>
    <x v="2"/>
    <d v="2017-09-15T09:58:53"/>
    <d v="2017-09-14T15:58:00"/>
    <x v="3"/>
    <x v="8"/>
    <n v="64853"/>
    <n v="1080.8833333333334"/>
    <n v="1080.8833333333334"/>
    <n v="1"/>
    <s v="C516455"/>
    <s v="Named Storm"/>
    <x v="0"/>
  </r>
  <r>
    <s v="Fernandina Beach"/>
    <s v="AIP (24)"/>
    <x v="2"/>
    <x v="688"/>
    <n v="96"/>
    <x v="12"/>
    <x v="0"/>
    <d v="2017-09-14T23:21:48"/>
    <d v="2017-09-14T21:34:00"/>
    <x v="3"/>
    <x v="8"/>
    <n v="6468"/>
    <n v="107.8"/>
    <n v="10348.799999999999"/>
    <n v="1"/>
    <s v="D516460"/>
    <s v="Named Storm"/>
    <x v="0"/>
  </r>
  <r>
    <s v="Fernandina Beach"/>
    <s v="STEPDOWN (22)"/>
    <x v="24"/>
    <x v="4362"/>
    <n v="1"/>
    <x v="12"/>
    <x v="0"/>
    <d v="2017-09-15T09:22:00"/>
    <d v="2017-09-15T07:34:00"/>
    <x v="3"/>
    <x v="8"/>
    <n v="6480"/>
    <n v="108"/>
    <n v="108"/>
    <n v="1"/>
    <s v="C516587"/>
    <s v="Named Storm"/>
    <x v="0"/>
  </r>
  <r>
    <s v="Fernandina Beach"/>
    <s v="JL TERRY (23)"/>
    <x v="13"/>
    <x v="1433"/>
    <n v="1"/>
    <x v="12"/>
    <x v="2"/>
    <d v="2017-09-15T09:03:08"/>
    <d v="2017-09-15T07:48:00"/>
    <x v="3"/>
    <x v="8"/>
    <n v="4508"/>
    <n v="75.13333333333334"/>
    <n v="75.13333333333334"/>
    <n v="1"/>
    <s v="C516588"/>
    <s v="Named Storm"/>
    <x v="0"/>
  </r>
  <r>
    <s v="Fernandina Beach"/>
    <s v="STEPDOWN (22)"/>
    <x v="24"/>
    <x v="4363"/>
    <n v="5"/>
    <x v="12"/>
    <x v="2"/>
    <d v="2017-09-15T09:03:22"/>
    <d v="2017-09-15T08:11:00"/>
    <x v="3"/>
    <x v="8"/>
    <n v="3142"/>
    <n v="52.366666666666667"/>
    <n v="261.83333333333331"/>
    <n v="1"/>
    <s v="D516595"/>
    <s v="Named Storm"/>
    <x v="0"/>
  </r>
  <r>
    <s v="Fernandina Beach"/>
    <s v="STEPDOWN (22)"/>
    <x v="14"/>
    <x v="50"/>
    <n v="7"/>
    <x v="12"/>
    <x v="2"/>
    <d v="2017-09-15T11:39:42"/>
    <d v="2017-09-15T08:16:00"/>
    <x v="3"/>
    <x v="8"/>
    <n v="12222"/>
    <n v="203.7"/>
    <n v="1425.8999999999999"/>
    <n v="1"/>
    <s v="D516620"/>
    <s v="Named Storm"/>
    <x v="0"/>
  </r>
  <r>
    <s v="Fernandina Beach"/>
    <s v="AIP (24)"/>
    <x v="2"/>
    <x v="4364"/>
    <n v="1"/>
    <x v="12"/>
    <x v="2"/>
    <d v="2017-09-15T09:14:01"/>
    <d v="2017-09-15T08:19:00"/>
    <x v="3"/>
    <x v="8"/>
    <n v="3301"/>
    <n v="55.016666666666666"/>
    <n v="55.016666666666666"/>
    <n v="1"/>
    <s v="C516592"/>
    <s v="Severe Storm"/>
    <x v="0"/>
  </r>
  <r>
    <s v="Fernandina Beach"/>
    <s v="AIP (24)"/>
    <x v="11"/>
    <x v="199"/>
    <n v="23"/>
    <x v="12"/>
    <x v="2"/>
    <d v="2017-09-15T09:41:58"/>
    <d v="2017-09-15T08:35:00"/>
    <x v="3"/>
    <x v="8"/>
    <n v="4018"/>
    <n v="66.966666666666669"/>
    <n v="1540.2333333333333"/>
    <n v="1"/>
    <s v="D516606"/>
    <s v="Named Storm"/>
    <x v="0"/>
  </r>
  <r>
    <s v="Fernandina Beach"/>
    <s v="AIP (24)"/>
    <x v="11"/>
    <x v="4365"/>
    <n v="1"/>
    <x v="12"/>
    <x v="2"/>
    <d v="2017-09-15T09:42:11"/>
    <d v="2017-09-15T08:48:00"/>
    <x v="3"/>
    <x v="8"/>
    <n v="3251"/>
    <n v="54.18333333333333"/>
    <n v="54.18333333333333"/>
    <n v="1"/>
    <s v="C516596"/>
    <s v="Named Storm"/>
    <x v="0"/>
  </r>
  <r>
    <s v="Fernandina Beach"/>
    <s v="STEPDOWN (22)"/>
    <x v="14"/>
    <x v="4366"/>
    <n v="1"/>
    <x v="12"/>
    <x v="2"/>
    <d v="2017-09-15T16:57:06"/>
    <d v="2017-09-15T08:53:00"/>
    <x v="3"/>
    <x v="8"/>
    <n v="29046"/>
    <n v="484.1"/>
    <n v="484.1"/>
    <n v="1"/>
    <s v="C516597"/>
    <s v="Named Storm"/>
    <x v="0"/>
  </r>
  <r>
    <s v="Fernandina Beach"/>
    <s v="STEPDOWN (22)"/>
    <x v="24"/>
    <x v="4367"/>
    <n v="1"/>
    <x v="12"/>
    <x v="0"/>
    <d v="2017-09-15T10:06:00"/>
    <d v="2017-09-15T08:59:00"/>
    <x v="3"/>
    <x v="8"/>
    <n v="4020"/>
    <n v="67"/>
    <n v="67"/>
    <n v="1"/>
    <s v="C516598"/>
    <s v="Named Storm"/>
    <x v="0"/>
  </r>
  <r>
    <s v="Fernandina Beach"/>
    <s v="JL TERRY (23)"/>
    <x v="13"/>
    <x v="1432"/>
    <n v="1"/>
    <x v="12"/>
    <x v="2"/>
    <d v="2017-09-15T09:20:18"/>
    <d v="2017-09-15T09:00:00"/>
    <x v="3"/>
    <x v="8"/>
    <n v="1218"/>
    <n v="20.3"/>
    <n v="20.3"/>
    <n v="1"/>
    <s v="C516599"/>
    <s v="Named Storm"/>
    <x v="0"/>
  </r>
  <r>
    <s v="Fernandina Beach"/>
    <s v="STEPDOWN (22)"/>
    <x v="14"/>
    <x v="4368"/>
    <n v="1"/>
    <x v="12"/>
    <x v="2"/>
    <d v="2017-09-15T12:07:17"/>
    <d v="2017-09-15T09:06:00"/>
    <x v="3"/>
    <x v="8"/>
    <n v="10877"/>
    <n v="181.28333333333333"/>
    <n v="181.28333333333333"/>
    <n v="1"/>
    <s v="C516601"/>
    <s v="Named Storm"/>
    <x v="0"/>
  </r>
  <r>
    <s v="Fernandina Beach"/>
    <s v="STEPDOWN (22)"/>
    <x v="14"/>
    <x v="4369"/>
    <n v="1"/>
    <x v="12"/>
    <x v="2"/>
    <d v="2017-09-15T14:14:34"/>
    <d v="2017-09-15T09:07:00"/>
    <x v="3"/>
    <x v="8"/>
    <n v="18454"/>
    <n v="307.56666666666666"/>
    <n v="307.56666666666666"/>
    <n v="1"/>
    <s v="C516600"/>
    <s v="Named Storm"/>
    <x v="0"/>
  </r>
  <r>
    <s v="Fernandina Beach"/>
    <s v="JL TERRY (23)"/>
    <x v="35"/>
    <x v="4370"/>
    <n v="1"/>
    <x v="12"/>
    <x v="2"/>
    <d v="2017-09-15T17:51:29"/>
    <d v="2017-09-15T09:12:00"/>
    <x v="3"/>
    <x v="8"/>
    <n v="31169"/>
    <n v="519.48333333333335"/>
    <n v="519.48333333333335"/>
    <n v="1"/>
    <s v="C516602"/>
    <s v="Named Storm"/>
    <x v="0"/>
  </r>
  <r>
    <s v="Fernandina Beach"/>
    <s v="AIP (24)"/>
    <x v="2"/>
    <x v="4371"/>
    <n v="1"/>
    <x v="12"/>
    <x v="2"/>
    <d v="2017-09-15T10:25:59"/>
    <d v="2017-09-15T09:13:00"/>
    <x v="3"/>
    <x v="8"/>
    <n v="4379"/>
    <n v="72.983333333333334"/>
    <n v="72.983333333333334"/>
    <n v="1"/>
    <s v="C516603"/>
    <s v="Named Storm"/>
    <x v="0"/>
  </r>
  <r>
    <s v="Fernandina Beach"/>
    <s v="JL TERRY (23)"/>
    <x v="18"/>
    <x v="4372"/>
    <n v="1"/>
    <x v="12"/>
    <x v="2"/>
    <d v="2017-09-15T17:27:33"/>
    <d v="2017-09-15T09:16:00"/>
    <x v="3"/>
    <x v="8"/>
    <n v="29493"/>
    <n v="491.55"/>
    <n v="491.55"/>
    <n v="1"/>
    <s v="C516604"/>
    <s v="Named Storm"/>
    <x v="0"/>
  </r>
  <r>
    <s v="Fernandina Beach"/>
    <s v="AIP (24)"/>
    <x v="30"/>
    <x v="4373"/>
    <n v="1"/>
    <x v="12"/>
    <x v="2"/>
    <d v="2017-09-15T09:44:17"/>
    <d v="2017-09-15T09:27:00"/>
    <x v="3"/>
    <x v="8"/>
    <n v="1037"/>
    <n v="17.283333333333335"/>
    <n v="17.283333333333335"/>
    <n v="1"/>
    <s v="C516605"/>
    <s v="Named Storm"/>
    <x v="0"/>
  </r>
  <r>
    <s v="Fernandina Beach"/>
    <s v="AIP (24)"/>
    <x v="11"/>
    <x v="4374"/>
    <n v="1"/>
    <x v="12"/>
    <x v="2"/>
    <d v="2017-09-15T10:10:23"/>
    <d v="2017-09-15T10:01:00"/>
    <x v="3"/>
    <x v="8"/>
    <n v="563"/>
    <n v="9.3833333333333329"/>
    <n v="9.3833333333333329"/>
    <n v="1"/>
    <s v="C516607"/>
    <s v="Named Storm"/>
    <x v="0"/>
  </r>
  <r>
    <s v="Fernandina Beach"/>
    <s v="JL TERRY (23)"/>
    <x v="13"/>
    <x v="976"/>
    <n v="1"/>
    <x v="12"/>
    <x v="2"/>
    <d v="2017-09-15T12:56:43"/>
    <d v="2017-09-15T10:23:00"/>
    <x v="3"/>
    <x v="8"/>
    <n v="9223"/>
    <n v="153.71666666666667"/>
    <n v="153.71666666666667"/>
    <n v="1"/>
    <s v="C516610"/>
    <s v="Named Storm"/>
    <x v="0"/>
  </r>
  <r>
    <s v="Fernandina Beach"/>
    <s v="STEPDOWN (22)"/>
    <x v="24"/>
    <x v="4375"/>
    <n v="1"/>
    <x v="12"/>
    <x v="2"/>
    <d v="2017-09-15T13:13:02"/>
    <d v="2017-09-15T10:29:00"/>
    <x v="3"/>
    <x v="8"/>
    <n v="9842"/>
    <n v="164.03333333333333"/>
    <n v="164.03333333333333"/>
    <n v="1"/>
    <s v="C516611"/>
    <s v="Named Storm"/>
    <x v="0"/>
  </r>
  <r>
    <s v="Fernandina Beach"/>
    <s v="JL TERRY (23)"/>
    <x v="34"/>
    <x v="4376"/>
    <n v="1"/>
    <x v="12"/>
    <x v="2"/>
    <d v="2017-09-15T11:01:17"/>
    <d v="2017-09-15T10:49:00"/>
    <x v="3"/>
    <x v="8"/>
    <n v="737"/>
    <n v="12.283333333333333"/>
    <n v="12.283333333333333"/>
    <n v="1"/>
    <s v="C516612"/>
    <s v="Named Storm"/>
    <x v="0"/>
  </r>
  <r>
    <s v="Fernandina Beach"/>
    <s v="STEPDOWN (22)"/>
    <x v="14"/>
    <x v="4377"/>
    <n v="1"/>
    <x v="12"/>
    <x v="2"/>
    <d v="2017-09-15T15:47:37"/>
    <d v="2017-09-15T10:59:00"/>
    <x v="3"/>
    <x v="8"/>
    <n v="17317"/>
    <n v="288.61666666666667"/>
    <n v="288.61666666666667"/>
    <n v="1"/>
    <s v="C516613"/>
    <s v="Named Storm"/>
    <x v="0"/>
  </r>
  <r>
    <s v="Fernandina Beach"/>
    <s v="JL TERRY (23)"/>
    <x v="13"/>
    <x v="4378"/>
    <n v="1"/>
    <x v="12"/>
    <x v="2"/>
    <d v="2017-09-15T11:12:02"/>
    <d v="2017-09-15T11:01:00"/>
    <x v="3"/>
    <x v="8"/>
    <n v="662"/>
    <n v="11.033333333333333"/>
    <n v="11.033333333333333"/>
    <n v="1"/>
    <s v="C516614"/>
    <s v="Named Storm"/>
    <x v="0"/>
  </r>
  <r>
    <s v="Fernandina Beach"/>
    <s v="JL TERRY (23)"/>
    <x v="34"/>
    <x v="4379"/>
    <n v="1"/>
    <x v="12"/>
    <x v="2"/>
    <d v="2017-09-15T13:01:18"/>
    <d v="2017-09-15T11:11:00"/>
    <x v="3"/>
    <x v="8"/>
    <n v="6618"/>
    <n v="110.3"/>
    <n v="110.3"/>
    <n v="1"/>
    <s v="C516615"/>
    <s v="Named Storm"/>
    <x v="0"/>
  </r>
  <r>
    <s v="Fernandina Beach"/>
    <s v="JL TERRY (23)"/>
    <x v="13"/>
    <x v="4380"/>
    <n v="1"/>
    <x v="12"/>
    <x v="2"/>
    <d v="2017-09-15T14:47:04"/>
    <d v="2017-09-15T11:21:00"/>
    <x v="3"/>
    <x v="8"/>
    <n v="12364"/>
    <n v="206.06666666666666"/>
    <n v="206.06666666666666"/>
    <n v="1"/>
    <s v="C516616"/>
    <s v="Named Storm"/>
    <x v="0"/>
  </r>
  <r>
    <s v="Fernandina Beach"/>
    <s v="AIP (24)"/>
    <x v="11"/>
    <x v="4381"/>
    <n v="2"/>
    <x v="12"/>
    <x v="2"/>
    <d v="2017-09-15T14:40:05"/>
    <d v="2017-09-15T11:33:00"/>
    <x v="3"/>
    <x v="8"/>
    <n v="11225"/>
    <n v="187.08333333333334"/>
    <n v="374.16666666666669"/>
    <n v="1"/>
    <s v="D516631"/>
    <s v="Named Storm"/>
    <x v="0"/>
  </r>
  <r>
    <s v="Fernandina Beach"/>
    <s v="STEPDOWN (22)"/>
    <x v="14"/>
    <x v="4382"/>
    <n v="1"/>
    <x v="12"/>
    <x v="2"/>
    <d v="2017-09-15T15:46:00"/>
    <d v="2017-09-15T11:38:00"/>
    <x v="3"/>
    <x v="8"/>
    <n v="14880"/>
    <n v="248"/>
    <n v="248"/>
    <n v="1"/>
    <s v="C516619"/>
    <s v="Named Storm"/>
    <x v="0"/>
  </r>
  <r>
    <s v="Fernandina Beach"/>
    <s v="JL TERRY (23)"/>
    <x v="35"/>
    <x v="4383"/>
    <n v="1"/>
    <x v="12"/>
    <x v="2"/>
    <d v="2017-09-15T12:06:38"/>
    <d v="2017-09-15T11:58:00"/>
    <x v="3"/>
    <x v="8"/>
    <n v="518"/>
    <n v="8.6333333333333329"/>
    <n v="8.6333333333333329"/>
    <n v="1"/>
    <s v="C516621"/>
    <s v="Named Storm"/>
    <x v="0"/>
  </r>
  <r>
    <s v="Fernandina Beach"/>
    <s v="JL TERRY (23)"/>
    <x v="35"/>
    <x v="4384"/>
    <n v="1"/>
    <x v="12"/>
    <x v="2"/>
    <d v="2017-09-15T17:26:27"/>
    <d v="2017-09-15T12:01:00"/>
    <x v="3"/>
    <x v="8"/>
    <n v="19527"/>
    <n v="325.45"/>
    <n v="325.45"/>
    <n v="1"/>
    <s v="C516622"/>
    <s v="Named Storm"/>
    <x v="0"/>
  </r>
  <r>
    <s v="Fernandina Beach"/>
    <s v="STEPDOWN (22)"/>
    <x v="14"/>
    <x v="4385"/>
    <n v="1"/>
    <x v="12"/>
    <x v="2"/>
    <d v="2017-09-15T17:26:44"/>
    <d v="2017-09-15T12:51:00"/>
    <x v="3"/>
    <x v="8"/>
    <n v="16544"/>
    <n v="275.73333333333335"/>
    <n v="275.73333333333335"/>
    <n v="1"/>
    <s v="C516624"/>
    <s v="Named Storm"/>
    <x v="0"/>
  </r>
  <r>
    <s v="Fernandina Beach"/>
    <s v="JL TERRY (23)"/>
    <x v="34"/>
    <x v="4318"/>
    <n v="1"/>
    <x v="12"/>
    <x v="2"/>
    <d v="2017-09-15T18:21:00"/>
    <d v="2017-09-15T13:09:00"/>
    <x v="3"/>
    <x v="8"/>
    <n v="18720"/>
    <n v="312"/>
    <n v="312"/>
    <n v="1"/>
    <s v="C516626"/>
    <s v="Named Storm"/>
    <x v="0"/>
  </r>
  <r>
    <s v="Fernandina Beach"/>
    <s v="JL TERRY (23)"/>
    <x v="13"/>
    <x v="703"/>
    <n v="1"/>
    <x v="12"/>
    <x v="2"/>
    <d v="2017-09-15T16:08:07"/>
    <d v="2017-09-15T13:09:00"/>
    <x v="3"/>
    <x v="8"/>
    <n v="10747"/>
    <n v="179.11666666666667"/>
    <n v="179.11666666666667"/>
    <n v="1"/>
    <s v="C516625"/>
    <s v="Named Storm"/>
    <x v="0"/>
  </r>
  <r>
    <s v="Fernandina Beach"/>
    <s v="AIP (24)"/>
    <x v="2"/>
    <x v="4386"/>
    <n v="1"/>
    <x v="12"/>
    <x v="2"/>
    <d v="2017-09-15T15:23:23"/>
    <d v="2017-09-15T13:26:00"/>
    <x v="3"/>
    <x v="8"/>
    <n v="7043"/>
    <n v="117.38333333333334"/>
    <n v="117.38333333333334"/>
    <n v="1"/>
    <s v="C516629"/>
    <s v="Named Storm"/>
    <x v="0"/>
  </r>
  <r>
    <s v="Fernandina Beach"/>
    <s v="AIP (24)"/>
    <x v="2"/>
    <x v="4387"/>
    <n v="2"/>
    <x v="12"/>
    <x v="2"/>
    <d v="2017-09-15T17:29:36"/>
    <d v="2017-09-15T13:27:00"/>
    <x v="3"/>
    <x v="8"/>
    <n v="14556"/>
    <n v="242.6"/>
    <n v="485.2"/>
    <n v="1"/>
    <s v="D516669"/>
    <s v="Named Storm"/>
    <x v="0"/>
  </r>
  <r>
    <s v="Fernandina Beach"/>
    <s v="JL TERRY (23)"/>
    <x v="13"/>
    <x v="4388"/>
    <n v="1"/>
    <x v="12"/>
    <x v="2"/>
    <d v="2017-09-15T13:57:52"/>
    <d v="2017-09-15T13:36:00"/>
    <x v="3"/>
    <x v="8"/>
    <n v="1312"/>
    <n v="21.866666666666667"/>
    <n v="21.866666666666667"/>
    <n v="1"/>
    <s v="C516630"/>
    <s v="Named Storm"/>
    <x v="0"/>
  </r>
  <r>
    <s v="Fernandina Beach"/>
    <s v="AIP (24)"/>
    <x v="11"/>
    <x v="4389"/>
    <n v="1"/>
    <x v="12"/>
    <x v="2"/>
    <d v="2017-09-15T15:38:19"/>
    <d v="2017-09-15T14:45:00"/>
    <x v="3"/>
    <x v="8"/>
    <n v="3199"/>
    <n v="53.31666666666667"/>
    <n v="53.31666666666667"/>
    <n v="1"/>
    <s v="C516632"/>
    <s v="Named Storm"/>
    <x v="0"/>
  </r>
  <r>
    <s v="Fernandina Beach"/>
    <s v="JL TERRY (23)"/>
    <x v="34"/>
    <x v="4390"/>
    <n v="1"/>
    <x v="12"/>
    <x v="2"/>
    <d v="2017-09-15T18:48:00"/>
    <d v="2017-09-15T14:46:00"/>
    <x v="3"/>
    <x v="8"/>
    <n v="14520"/>
    <n v="242"/>
    <n v="242"/>
    <n v="1"/>
    <s v="C516633"/>
    <s v="Named Storm"/>
    <x v="0"/>
  </r>
  <r>
    <s v="Fernandina Beach"/>
    <s v="STEPDOWN (22)"/>
    <x v="14"/>
    <x v="4391"/>
    <n v="1"/>
    <x v="12"/>
    <x v="2"/>
    <d v="2017-09-15T15:29:37"/>
    <d v="2017-09-15T15:27:00"/>
    <x v="3"/>
    <x v="8"/>
    <n v="157"/>
    <n v="2.6166666666666667"/>
    <n v="2.6166666666666667"/>
    <n v="1"/>
    <s v="C516635"/>
    <s v="Named Storm"/>
    <x v="0"/>
  </r>
  <r>
    <s v="Fernandina Beach"/>
    <s v="JL TERRY (23)"/>
    <x v="13"/>
    <x v="4392"/>
    <n v="1"/>
    <x v="12"/>
    <x v="2"/>
    <d v="2017-09-15T18:22:15"/>
    <d v="2017-09-15T15:59:00"/>
    <x v="3"/>
    <x v="8"/>
    <n v="8595"/>
    <n v="143.25"/>
    <n v="143.25"/>
    <n v="1"/>
    <s v="C516640"/>
    <s v="Named Storm"/>
    <x v="0"/>
  </r>
  <r>
    <s v="Fernandina Beach"/>
    <s v="STEPDOWN (22)"/>
    <x v="14"/>
    <x v="4393"/>
    <n v="1"/>
    <x v="12"/>
    <x v="2"/>
    <d v="2017-09-15T19:09:00"/>
    <d v="2017-09-15T16:13:00"/>
    <x v="3"/>
    <x v="8"/>
    <n v="10560"/>
    <n v="176"/>
    <n v="176"/>
    <n v="1"/>
    <s v="C516641"/>
    <s v="Named Storm"/>
    <x v="0"/>
  </r>
  <r>
    <s v="Fernandina Beach"/>
    <s v="JL TERRY (23)"/>
    <x v="21"/>
    <x v="4394"/>
    <n v="1"/>
    <x v="12"/>
    <x v="2"/>
    <d v="2017-09-15T18:47:00"/>
    <d v="2017-09-15T17:33:00"/>
    <x v="3"/>
    <x v="8"/>
    <n v="4440"/>
    <n v="74"/>
    <n v="74"/>
    <n v="1"/>
    <s v="C516710"/>
    <s v="Named Storm"/>
    <x v="0"/>
  </r>
  <r>
    <s v="Fernandina Beach"/>
    <s v="JL TERRY (23)"/>
    <x v="13"/>
    <x v="4395"/>
    <n v="1"/>
    <x v="12"/>
    <x v="2"/>
    <d v="2017-09-15T20:20:00"/>
    <d v="2017-09-15T18:15:00"/>
    <x v="3"/>
    <x v="8"/>
    <n v="7500"/>
    <n v="125"/>
    <n v="125"/>
    <n v="1"/>
    <s v="C516750"/>
    <s v="Named Storm"/>
    <x v="0"/>
  </r>
  <r>
    <s v="Fernandina Beach"/>
    <s v="STEPDOWN (22)"/>
    <x v="24"/>
    <x v="4396"/>
    <n v="1"/>
    <x v="12"/>
    <x v="0"/>
    <d v="2017-09-16T16:18:00"/>
    <d v="2017-09-16T08:35:00"/>
    <x v="3"/>
    <x v="8"/>
    <n v="27780"/>
    <n v="463"/>
    <n v="463"/>
    <n v="1"/>
    <s v="C516754"/>
    <s v="Named Storm"/>
    <x v="0"/>
  </r>
  <r>
    <s v="Fernandina Beach"/>
    <s v="JL TERRY (23)"/>
    <x v="13"/>
    <x v="1518"/>
    <n v="7"/>
    <x v="12"/>
    <x v="0"/>
    <d v="2017-09-16T12:01:13"/>
    <d v="2017-09-16T11:29:00"/>
    <x v="3"/>
    <x v="8"/>
    <n v="1933"/>
    <n v="32.216666666666669"/>
    <n v="225.51666666666668"/>
    <n v="1"/>
    <s v="D516755"/>
    <s v="Normal"/>
    <x v="0"/>
  </r>
  <r>
    <s v="Fernandina Beach"/>
    <s v="JL TERRY (23)"/>
    <x v="23"/>
    <x v="4397"/>
    <n v="5"/>
    <x v="12"/>
    <x v="1"/>
    <d v="2017-09-16T14:09:00"/>
    <d v="2017-09-16T13:20:00"/>
    <x v="3"/>
    <x v="8"/>
    <n v="2940"/>
    <n v="49"/>
    <n v="245"/>
    <n v="1"/>
    <s v="D516756"/>
    <s v="Normal"/>
    <x v="0"/>
  </r>
  <r>
    <s v="Fernandina Beach"/>
    <s v="JL TERRY (23)"/>
    <x v="18"/>
    <x v="1560"/>
    <n v="1"/>
    <x v="12"/>
    <x v="0"/>
    <d v="2017-09-16T16:49:43"/>
    <d v="2017-09-16T16:15:00"/>
    <x v="3"/>
    <x v="8"/>
    <n v="2083"/>
    <n v="34.716666666666669"/>
    <n v="34.716666666666669"/>
    <n v="1"/>
    <s v="C516780"/>
    <s v="Normal"/>
    <x v="0"/>
  </r>
  <r>
    <s v="Fernandina Beach"/>
    <s v="JL TERRY (23)"/>
    <x v="35"/>
    <x v="1046"/>
    <n v="40"/>
    <x v="12"/>
    <x v="0"/>
    <d v="2017-09-17T09:43:21"/>
    <d v="2017-09-17T07:49:00"/>
    <x v="3"/>
    <x v="8"/>
    <n v="6861"/>
    <n v="114.35"/>
    <n v="4574"/>
    <n v="1"/>
    <s v="D516783"/>
    <s v="Normal"/>
    <x v="0"/>
  </r>
  <r>
    <s v="Fernandina Beach"/>
    <s v="JL TERRY (23)"/>
    <x v="18"/>
    <x v="1560"/>
    <n v="1"/>
    <x v="12"/>
    <x v="0"/>
    <d v="2017-09-17T13:27:00"/>
    <d v="2017-09-17T12:02:00"/>
    <x v="3"/>
    <x v="8"/>
    <n v="5100"/>
    <n v="85"/>
    <n v="85"/>
    <n v="1"/>
    <s v="C516784"/>
    <s v="Normal"/>
    <x v="0"/>
  </r>
  <r>
    <s v="Fernandina Beach"/>
    <s v="STEPDOWN (22)"/>
    <x v="14"/>
    <x v="4398"/>
    <n v="9"/>
    <x v="12"/>
    <x v="0"/>
    <d v="2017-09-18T09:48:00"/>
    <d v="2017-09-18T09:08:00"/>
    <x v="3"/>
    <x v="8"/>
    <n v="2400"/>
    <n v="40"/>
    <n v="360"/>
    <n v="1"/>
    <s v="D516794"/>
    <s v="Normal"/>
    <x v="0"/>
  </r>
  <r>
    <s v="Fernandina Beach"/>
    <s v="AIP (24)"/>
    <x v="20"/>
    <x v="4399"/>
    <n v="12"/>
    <x v="12"/>
    <x v="0"/>
    <d v="2017-09-19T08:02:26"/>
    <d v="2017-09-19T06:59:00"/>
    <x v="3"/>
    <x v="8"/>
    <n v="3806"/>
    <n v="63.43333333333333"/>
    <n v="761.19999999999993"/>
    <n v="1"/>
    <s v="D516811"/>
    <s v="Normal"/>
    <x v="0"/>
  </r>
  <r>
    <s v="Fernandina Beach"/>
    <s v="AIP (24)"/>
    <x v="11"/>
    <x v="4400"/>
    <n v="1"/>
    <x v="12"/>
    <x v="0"/>
    <d v="2017-09-19T13:28:22"/>
    <d v="2017-09-19T09:29:00"/>
    <x v="3"/>
    <x v="8"/>
    <n v="14362"/>
    <n v="239.36666666666667"/>
    <n v="239.36666666666667"/>
    <n v="1"/>
    <s v="C516814"/>
    <s v="Normal"/>
    <x v="0"/>
  </r>
  <r>
    <s v="Fernandina Beach"/>
    <s v="JL TERRY (23)"/>
    <x v="13"/>
    <x v="4401"/>
    <n v="3"/>
    <x v="12"/>
    <x v="0"/>
    <d v="2017-09-19T10:33:50"/>
    <d v="2017-09-19T10:01:00"/>
    <x v="3"/>
    <x v="8"/>
    <n v="1970"/>
    <n v="32.833333333333336"/>
    <n v="98.5"/>
    <n v="1"/>
    <s v="D516816"/>
    <s v="Normal"/>
    <x v="0"/>
  </r>
  <r>
    <s v="Fernandina Beach"/>
    <s v="JL TERRY (23)"/>
    <x v="13"/>
    <x v="4402"/>
    <n v="2"/>
    <x v="12"/>
    <x v="0"/>
    <d v="2017-09-19T15:09:40"/>
    <d v="2017-09-19T11:46:00"/>
    <x v="3"/>
    <x v="8"/>
    <n v="12220"/>
    <n v="203.66666666666666"/>
    <n v="407.33333333333331"/>
    <n v="1"/>
    <s v="D516823"/>
    <s v="Normal"/>
    <x v="0"/>
  </r>
  <r>
    <s v="Fernandina Beach"/>
    <s v="JL TERRY (23)"/>
    <x v="13"/>
    <x v="4403"/>
    <n v="1"/>
    <x v="12"/>
    <x v="0"/>
    <d v="2017-09-19T17:00:46"/>
    <d v="2017-09-19T15:50:00"/>
    <x v="3"/>
    <x v="8"/>
    <n v="4246"/>
    <n v="70.766666666666666"/>
    <n v="70.766666666666666"/>
    <n v="1"/>
    <s v="C516825"/>
    <s v="Normal"/>
    <x v="0"/>
  </r>
  <r>
    <s v="Fernandina Beach"/>
    <s v="JL TERRY (23)"/>
    <x v="13"/>
    <x v="4404"/>
    <n v="1"/>
    <x v="12"/>
    <x v="0"/>
    <d v="2017-09-19T17:00:38"/>
    <d v="2017-09-19T16:26:00"/>
    <x v="3"/>
    <x v="8"/>
    <n v="2078"/>
    <n v="34.633333333333333"/>
    <n v="34.633333333333333"/>
    <n v="1"/>
    <s v="C516826"/>
    <s v="Normal"/>
    <x v="0"/>
  </r>
  <r>
    <s v="Fernandina Beach"/>
    <s v="JL TERRY (23)"/>
    <x v="13"/>
    <x v="4405"/>
    <n v="1"/>
    <x v="12"/>
    <x v="1"/>
    <d v="2017-09-21T15:28:05"/>
    <d v="2017-09-21T14:57:00"/>
    <x v="3"/>
    <x v="8"/>
    <n v="1865"/>
    <n v="31.083333333333332"/>
    <n v="31.083333333333332"/>
    <n v="1"/>
    <s v="C516857"/>
    <s v="Normal"/>
    <x v="0"/>
  </r>
  <r>
    <s v="Fernandina Beach"/>
    <s v="AIP (24)"/>
    <x v="20"/>
    <x v="4406"/>
    <n v="1"/>
    <x v="12"/>
    <x v="0"/>
    <d v="2017-09-21T21:22:00"/>
    <d v="2017-09-21T16:51:00"/>
    <x v="3"/>
    <x v="8"/>
    <n v="16260"/>
    <n v="271"/>
    <n v="271"/>
    <n v="1"/>
    <s v="C516868"/>
    <s v="Normal"/>
    <x v="0"/>
  </r>
  <r>
    <s v="Fernandina Beach"/>
    <s v="JL TERRY (23)"/>
    <x v="35"/>
    <x v="4407"/>
    <n v="3"/>
    <x v="12"/>
    <x v="0"/>
    <d v="2017-09-22T16:30:09"/>
    <d v="2017-09-22T15:04:00"/>
    <x v="3"/>
    <x v="8"/>
    <n v="5169"/>
    <n v="86.15"/>
    <n v="258.45000000000005"/>
    <n v="1"/>
    <s v="D516904"/>
    <s v="Normal"/>
    <x v="0"/>
  </r>
  <r>
    <s v="Fernandina Beach"/>
    <s v="STEPDOWN (22)"/>
    <x v="24"/>
    <x v="1213"/>
    <n v="12"/>
    <x v="12"/>
    <x v="0"/>
    <d v="2017-09-24T12:02:00"/>
    <d v="2017-09-24T11:27:00"/>
    <x v="3"/>
    <x v="8"/>
    <n v="2100"/>
    <n v="35"/>
    <n v="420"/>
    <n v="1"/>
    <s v="D516909"/>
    <s v="Normal"/>
    <x v="0"/>
  </r>
  <r>
    <s v="Fernandina Beach"/>
    <s v="AIP (24)"/>
    <x v="11"/>
    <x v="4408"/>
    <n v="1"/>
    <x v="12"/>
    <x v="0"/>
    <d v="2017-09-25T17:46:29"/>
    <d v="2017-09-25T16:50:00"/>
    <x v="3"/>
    <x v="8"/>
    <n v="3389"/>
    <n v="56.483333333333334"/>
    <n v="56.483333333333334"/>
    <n v="1"/>
    <s v="C516920"/>
    <s v="Normal"/>
    <x v="0"/>
  </r>
  <r>
    <s v="Fernandina Beach"/>
    <s v="JL TERRY (23)"/>
    <x v="18"/>
    <x v="2093"/>
    <n v="20"/>
    <x v="10"/>
    <x v="0"/>
    <d v="2017-09-28T16:49:52"/>
    <d v="2017-09-28T16:23:00"/>
    <x v="3"/>
    <x v="8"/>
    <n v="1612"/>
    <n v="26.866666666666667"/>
    <n v="537.33333333333337"/>
    <n v="1"/>
    <s v="D516972"/>
    <s v="Normal"/>
    <x v="0"/>
  </r>
  <r>
    <s v="Fernandina Beach"/>
    <s v="JL TERRY (23)"/>
    <x v="18"/>
    <x v="2006"/>
    <n v="35"/>
    <x v="12"/>
    <x v="0"/>
    <d v="2017-09-29T10:02:05"/>
    <d v="2017-09-29T09:15:00"/>
    <x v="3"/>
    <x v="8"/>
    <n v="2825"/>
    <n v="47.083333333333336"/>
    <n v="1647.9166666666667"/>
    <n v="1"/>
    <s v="D516978"/>
    <s v="Normal"/>
    <x v="0"/>
  </r>
  <r>
    <s v="Fernandina Beach"/>
    <s v="JL TERRY (23)"/>
    <x v="18"/>
    <x v="4157"/>
    <n v="1"/>
    <x v="12"/>
    <x v="0"/>
    <d v="2017-09-29T10:16:00"/>
    <d v="2017-09-29T09:22:00"/>
    <x v="3"/>
    <x v="8"/>
    <n v="3240"/>
    <n v="54"/>
    <n v="54"/>
    <n v="1"/>
    <s v="C516977"/>
    <s v="Normal"/>
    <x v="0"/>
  </r>
  <r>
    <s v="Fernandina Beach"/>
    <s v="AIP (24)"/>
    <x v="11"/>
    <x v="199"/>
    <n v="23"/>
    <x v="12"/>
    <x v="0"/>
    <d v="2017-09-30T07:21:50"/>
    <d v="2017-09-30T05:26:00"/>
    <x v="3"/>
    <x v="8"/>
    <n v="6950"/>
    <n v="115.83333333333333"/>
    <n v="2664.1666666666665"/>
    <n v="1"/>
    <s v="D516992"/>
    <s v="Normal"/>
    <x v="0"/>
  </r>
  <r>
    <s v="Fernandina Beach"/>
    <s v="AIP (24)"/>
    <x v="11"/>
    <x v="4409"/>
    <n v="1"/>
    <x v="12"/>
    <x v="0"/>
    <d v="2017-09-30T08:03:00"/>
    <d v="2017-09-30T08:02:00"/>
    <x v="3"/>
    <x v="8"/>
    <n v="60"/>
    <n v="1"/>
    <n v="1"/>
    <n v="1"/>
    <s v="D516993"/>
    <s v="Normal"/>
    <x v="0"/>
  </r>
  <r>
    <s v="Fernandina Beach"/>
    <s v="AIP (24)"/>
    <x v="11"/>
    <x v="4410"/>
    <n v="1"/>
    <x v="12"/>
    <x v="0"/>
    <d v="2017-09-30T09:25:43"/>
    <d v="2017-09-30T08:10:00"/>
    <x v="3"/>
    <x v="8"/>
    <n v="4543"/>
    <n v="75.716666666666669"/>
    <n v="75.716666666666669"/>
    <n v="1"/>
    <s v="C516994"/>
    <s v="Normal"/>
    <x v="0"/>
  </r>
  <r>
    <s v="Fernandina Beach"/>
    <s v="JL TERRY (23)"/>
    <x v="35"/>
    <x v="1130"/>
    <n v="1"/>
    <x v="12"/>
    <x v="0"/>
    <d v="2017-09-30T15:48:07"/>
    <d v="2017-09-30T12:01:00"/>
    <x v="3"/>
    <x v="8"/>
    <n v="13627"/>
    <n v="227.11666666666667"/>
    <n v="227.11666666666667"/>
    <n v="1"/>
    <s v="C516997"/>
    <s v="Raining"/>
    <x v="0"/>
  </r>
  <r>
    <s v="Fernandina Beach"/>
    <s v="AIP (24)"/>
    <x v="11"/>
    <x v="4190"/>
    <n v="1"/>
    <x v="12"/>
    <x v="0"/>
    <d v="2017-09-30T19:23:44"/>
    <d v="2017-09-30T12:12:00"/>
    <x v="3"/>
    <x v="8"/>
    <n v="25904"/>
    <n v="431.73333333333335"/>
    <n v="431.73333333333335"/>
    <n v="1"/>
    <s v="D517045"/>
    <s v="Raining"/>
    <x v="0"/>
  </r>
  <r>
    <s v="Fernandina Beach"/>
    <s v="JL TERRY (23)"/>
    <x v="21"/>
    <x v="4411"/>
    <n v="22"/>
    <x v="12"/>
    <x v="0"/>
    <d v="2017-09-30T15:03:45"/>
    <d v="2017-09-30T12:52:00"/>
    <x v="3"/>
    <x v="8"/>
    <n v="7905"/>
    <n v="131.75"/>
    <n v="2898.5"/>
    <n v="1"/>
    <s v="D517022"/>
    <s v="Raining"/>
    <x v="0"/>
  </r>
  <r>
    <s v="Fernandina Beach"/>
    <s v="JL TERRY (23)"/>
    <x v="18"/>
    <x v="4412"/>
    <n v="542"/>
    <x v="12"/>
    <x v="0"/>
    <d v="2017-09-30T14:13:50"/>
    <d v="2017-09-30T12:52:00"/>
    <x v="3"/>
    <x v="8"/>
    <n v="4910"/>
    <n v="81.833333333333329"/>
    <n v="44353.666666666664"/>
    <n v="1"/>
    <s v="D517018"/>
    <s v="Raining"/>
    <x v="0"/>
  </r>
  <r>
    <s v="Fernandina Beach"/>
    <s v="JL TERRY (23)"/>
    <x v="35"/>
    <x v="4162"/>
    <n v="46"/>
    <x v="12"/>
    <x v="0"/>
    <d v="2017-09-30T20:07:06"/>
    <d v="2017-09-30T14:45:00"/>
    <x v="3"/>
    <x v="8"/>
    <n v="19326"/>
    <n v="322.10000000000002"/>
    <n v="14816.6"/>
    <n v="1"/>
    <s v="D517047"/>
    <s v="Wind"/>
    <x v="0"/>
  </r>
  <r>
    <s v="Fernandina Beach"/>
    <s v="JL TERRY (23)"/>
    <x v="13"/>
    <x v="1518"/>
    <n v="7"/>
    <x v="12"/>
    <x v="0"/>
    <d v="2017-09-30T18:11:30"/>
    <d v="2017-09-30T15:48:00"/>
    <x v="3"/>
    <x v="8"/>
    <n v="8610"/>
    <n v="143.5"/>
    <n v="1004.5"/>
    <n v="1"/>
    <s v="D517031"/>
    <s v="Raining"/>
    <x v="0"/>
  </r>
  <r>
    <s v="Fernandina Beach"/>
    <s v="AIP (24)"/>
    <x v="11"/>
    <x v="2097"/>
    <n v="50"/>
    <x v="12"/>
    <x v="1"/>
    <d v="2017-09-30T18:53:35"/>
    <d v="2017-09-30T16:49:00"/>
    <x v="3"/>
    <x v="8"/>
    <n v="7475"/>
    <n v="124.58333333333333"/>
    <n v="6229.1666666666661"/>
    <n v="1"/>
    <s v="D517042"/>
    <s v="Raining"/>
    <x v="0"/>
  </r>
  <r>
    <s v="Fernandina Beach"/>
    <s v="AIP (24)"/>
    <x v="11"/>
    <x v="199"/>
    <n v="105"/>
    <x v="1"/>
    <x v="0"/>
    <d v="2017-10-01T06:10:59"/>
    <d v="2017-10-01T01:51:00"/>
    <x v="3"/>
    <x v="9"/>
    <n v="15599"/>
    <n v="259.98333333333335"/>
    <n v="27298.25"/>
    <n v="1"/>
    <s v="D517052"/>
    <s v="Raining"/>
    <x v="0"/>
  </r>
  <r>
    <s v="Fernandina Beach"/>
    <s v="STEPDOWN (22)"/>
    <x v="14"/>
    <x v="4413"/>
    <n v="6"/>
    <x v="2"/>
    <x v="0"/>
    <d v="2017-10-01T06:42:59"/>
    <d v="2017-10-01T04:03:00"/>
    <x v="3"/>
    <x v="9"/>
    <n v="9599"/>
    <n v="159.98333333333332"/>
    <n v="959.89999999999986"/>
    <n v="1"/>
    <s v="D517055"/>
    <s v="Raining"/>
    <x v="0"/>
  </r>
  <r>
    <s v="Fernandina Beach"/>
    <s v="AIP (24)"/>
    <x v="11"/>
    <x v="4414"/>
    <n v="1"/>
    <x v="6"/>
    <x v="1"/>
    <d v="2017-10-01T12:46:53"/>
    <d v="2017-10-01T10:25:00"/>
    <x v="3"/>
    <x v="9"/>
    <n v="8513"/>
    <n v="141.88333333333333"/>
    <n v="141.88333333333333"/>
    <n v="1"/>
    <s v="C517057"/>
    <s v="Raining"/>
    <x v="0"/>
  </r>
  <r>
    <s v="Fernandina Beach"/>
    <s v="JL TERRY (23)"/>
    <x v="21"/>
    <x v="4300"/>
    <n v="1154"/>
    <x v="2"/>
    <x v="0"/>
    <d v="2017-10-01T15:35:12"/>
    <d v="2017-10-01T13:22:00"/>
    <x v="3"/>
    <x v="9"/>
    <n v="7992"/>
    <n v="133.19999999999999"/>
    <n v="153712.79999999999"/>
    <n v="1"/>
    <s v="D517071"/>
    <s v="Wind"/>
    <x v="0"/>
  </r>
  <r>
    <s v="Fernandina Beach"/>
    <s v="JL TERRY (23)"/>
    <x v="13"/>
    <x v="716"/>
    <n v="1988"/>
    <x v="2"/>
    <x v="0"/>
    <d v="2017-10-01T15:33:33"/>
    <d v="2017-10-01T14:30:00"/>
    <x v="3"/>
    <x v="9"/>
    <n v="3813"/>
    <n v="63.55"/>
    <n v="126337.4"/>
    <n v="1"/>
    <s v="D517070"/>
    <s v="Wind"/>
    <x v="0"/>
  </r>
  <r>
    <s v="Fernandina Beach"/>
    <s v="STEPDOWN (22)"/>
    <x v="14"/>
    <x v="1486"/>
    <n v="61"/>
    <x v="1"/>
    <x v="0"/>
    <d v="2017-10-02T07:33:48"/>
    <d v="2017-10-02T06:18:00"/>
    <x v="3"/>
    <x v="9"/>
    <n v="4548"/>
    <n v="75.8"/>
    <n v="4623.8"/>
    <n v="1"/>
    <s v="D517088"/>
    <s v="Normal"/>
    <x v="0"/>
  </r>
  <r>
    <s v="Fernandina Beach"/>
    <s v="STEPDOWN (22)"/>
    <x v="14"/>
    <x v="864"/>
    <n v="4"/>
    <x v="1"/>
    <x v="0"/>
    <d v="2017-10-02T07:33:02"/>
    <d v="2017-10-02T07:25:00"/>
    <x v="3"/>
    <x v="9"/>
    <n v="482"/>
    <n v="8.0333333333333332"/>
    <n v="32.133333333333333"/>
    <n v="1"/>
    <s v="D517087"/>
    <s v="Normal"/>
    <x v="0"/>
  </r>
  <r>
    <s v="Fernandina Beach"/>
    <s v="STEPDOWN (22)"/>
    <x v="24"/>
    <x v="4415"/>
    <n v="1"/>
    <x v="4"/>
    <x v="0"/>
    <d v="2017-10-02T08:18:15"/>
    <d v="2017-10-02T07:37:00"/>
    <x v="3"/>
    <x v="9"/>
    <n v="2475"/>
    <n v="41.25"/>
    <n v="41.25"/>
    <n v="1"/>
    <s v="C517089"/>
    <s v="Normal"/>
    <x v="0"/>
  </r>
  <r>
    <s v="Fernandina Beach"/>
    <s v="AIP (24)"/>
    <x v="2"/>
    <x v="4416"/>
    <n v="1"/>
    <x v="1"/>
    <x v="0"/>
    <d v="2017-10-02T11:41:40"/>
    <d v="2017-10-02T09:46:00"/>
    <x v="3"/>
    <x v="9"/>
    <n v="6940"/>
    <n v="115.66666666666667"/>
    <n v="115.66666666666667"/>
    <n v="1"/>
    <s v="C517091"/>
    <s v="Normal"/>
    <x v="0"/>
  </r>
  <r>
    <s v="Fernandina Beach"/>
    <s v="AIP (24)"/>
    <x v="2"/>
    <x v="214"/>
    <n v="1"/>
    <x v="1"/>
    <x v="0"/>
    <d v="2017-10-02T17:07:20"/>
    <d v="2017-10-02T16:13:00"/>
    <x v="3"/>
    <x v="9"/>
    <n v="3260"/>
    <n v="54.333333333333336"/>
    <n v="54.333333333333336"/>
    <n v="1"/>
    <s v="C517094"/>
    <s v="Normal"/>
    <x v="0"/>
  </r>
  <r>
    <s v="Fernandina Beach"/>
    <s v="JL TERRY (23)"/>
    <x v="21"/>
    <x v="4417"/>
    <n v="1"/>
    <x v="2"/>
    <x v="0"/>
    <d v="2017-10-03T16:49:13"/>
    <d v="2017-10-03T16:24:00"/>
    <x v="3"/>
    <x v="9"/>
    <n v="1513"/>
    <n v="25.216666666666665"/>
    <n v="25.216666666666665"/>
    <n v="1"/>
    <s v="C517106"/>
    <s v="Wind"/>
    <x v="0"/>
  </r>
  <r>
    <s v="Fernandina Beach"/>
    <s v="STEPDOWN (22)"/>
    <x v="14"/>
    <x v="4418"/>
    <n v="1"/>
    <x v="2"/>
    <x v="0"/>
    <d v="2017-10-04T06:18:59"/>
    <d v="2017-10-04T02:05:00"/>
    <x v="3"/>
    <x v="9"/>
    <n v="15239"/>
    <n v="253.98333333333332"/>
    <n v="253.98333333333332"/>
    <n v="1"/>
    <s v="C517110"/>
    <s v="Wind"/>
    <x v="0"/>
  </r>
  <r>
    <s v="Fernandina Beach"/>
    <s v="AIP (24)"/>
    <x v="2"/>
    <x v="4419"/>
    <n v="1"/>
    <x v="2"/>
    <x v="0"/>
    <d v="2017-10-04T06:17:20"/>
    <d v="2017-10-04T02:07:00"/>
    <x v="3"/>
    <x v="9"/>
    <n v="15020"/>
    <n v="250.33333333333334"/>
    <n v="250.33333333333334"/>
    <n v="1"/>
    <s v="C517109"/>
    <s v="Wind"/>
    <x v="0"/>
  </r>
  <r>
    <s v="Fernandina Beach"/>
    <s v="JL TERRY (23)"/>
    <x v="13"/>
    <x v="4420"/>
    <n v="1"/>
    <x v="3"/>
    <x v="0"/>
    <d v="2017-10-04T18:36:47"/>
    <d v="2017-10-04T17:55:00"/>
    <x v="3"/>
    <x v="9"/>
    <n v="2507"/>
    <n v="41.783333333333331"/>
    <n v="41.783333333333331"/>
    <n v="1"/>
    <s v="C517116"/>
    <s v="Wind"/>
    <x v="0"/>
  </r>
  <r>
    <s v="Fernandina Beach"/>
    <s v="STEPDOWN (22)"/>
    <x v="14"/>
    <x v="4421"/>
    <n v="1"/>
    <x v="1"/>
    <x v="0"/>
    <d v="2017-10-05T01:26:32"/>
    <d v="2017-10-04T22:37:00"/>
    <x v="3"/>
    <x v="9"/>
    <n v="10172"/>
    <n v="169.53333333333333"/>
    <n v="169.53333333333333"/>
    <n v="1"/>
    <s v="C517121"/>
    <s v="Wind"/>
    <x v="0"/>
  </r>
  <r>
    <s v="Fernandina Beach"/>
    <s v="STEPDOWN (22)"/>
    <x v="14"/>
    <x v="4422"/>
    <n v="1"/>
    <x v="1"/>
    <x v="0"/>
    <d v="2017-10-05T01:31:12"/>
    <d v="2017-10-04T23:25:00"/>
    <x v="3"/>
    <x v="9"/>
    <n v="7572"/>
    <n v="126.2"/>
    <n v="126.2"/>
    <n v="1"/>
    <s v="C517122"/>
    <s v="Raining"/>
    <x v="0"/>
  </r>
  <r>
    <s v="Fernandina Beach"/>
    <s v="STEPDOWN (22)"/>
    <x v="14"/>
    <x v="4421"/>
    <n v="1"/>
    <x v="2"/>
    <x v="0"/>
    <d v="2017-10-05T12:38:03"/>
    <d v="2017-10-05T08:27:00"/>
    <x v="3"/>
    <x v="9"/>
    <n v="15063"/>
    <n v="251.05"/>
    <n v="251.05"/>
    <n v="1"/>
    <s v="C517123"/>
    <s v="Normal"/>
    <x v="0"/>
  </r>
  <r>
    <s v="Fernandina Beach"/>
    <s v="AIP (24)"/>
    <x v="20"/>
    <x v="4423"/>
    <n v="1"/>
    <x v="2"/>
    <x v="1"/>
    <d v="2017-10-05T19:12:35"/>
    <d v="2017-10-05T16:01:00"/>
    <x v="3"/>
    <x v="9"/>
    <n v="11495"/>
    <n v="191.58333333333334"/>
    <n v="191.58333333333334"/>
    <n v="1"/>
    <s v="C517131"/>
    <s v="Normal"/>
    <x v="0"/>
  </r>
  <r>
    <s v="Fernandina Beach"/>
    <s v="JL TERRY (23)"/>
    <x v="13"/>
    <x v="473"/>
    <n v="19"/>
    <x v="2"/>
    <x v="0"/>
    <d v="2017-10-05T23:02:25"/>
    <d v="2017-10-05T20:29:00"/>
    <x v="3"/>
    <x v="9"/>
    <n v="9205"/>
    <n v="153.41666666666666"/>
    <n v="2914.9166666666665"/>
    <n v="1"/>
    <s v="D517139"/>
    <s v="Normal"/>
    <x v="0"/>
  </r>
  <r>
    <s v="Fernandina Beach"/>
    <s v="JL TERRY (23)"/>
    <x v="23"/>
    <x v="4424"/>
    <n v="1"/>
    <x v="4"/>
    <x v="0"/>
    <d v="2017-10-06T16:28:47"/>
    <d v="2017-10-06T15:06:00"/>
    <x v="3"/>
    <x v="9"/>
    <n v="4967"/>
    <n v="82.783333333333331"/>
    <n v="82.783333333333331"/>
    <n v="1"/>
    <s v="D517159"/>
    <s v="Normal"/>
    <x v="0"/>
  </r>
  <r>
    <s v="Fernandina Beach"/>
    <s v="AIP (24)"/>
    <x v="11"/>
    <x v="4425"/>
    <n v="1"/>
    <x v="5"/>
    <x v="0"/>
    <d v="2017-10-07T08:59:17"/>
    <d v="2017-10-07T07:57:00"/>
    <x v="3"/>
    <x v="9"/>
    <n v="3737"/>
    <n v="62.283333333333331"/>
    <n v="62.283333333333331"/>
    <n v="1"/>
    <s v="D517146"/>
    <s v="Normal"/>
    <x v="0"/>
  </r>
  <r>
    <s v="Fernandina Beach"/>
    <s v="JL TERRY (23)"/>
    <x v="35"/>
    <x v="4426"/>
    <n v="2"/>
    <x v="2"/>
    <x v="0"/>
    <d v="2017-10-08T01:26:36"/>
    <d v="2017-10-08T00:08:00"/>
    <x v="3"/>
    <x v="9"/>
    <n v="4716"/>
    <n v="78.599999999999994"/>
    <n v="157.19999999999999"/>
    <n v="1"/>
    <s v="D517158"/>
    <s v="Normal"/>
    <x v="0"/>
  </r>
  <r>
    <s v="Fernandina Beach"/>
    <s v="STEPDOWN (22)"/>
    <x v="24"/>
    <x v="4299"/>
    <n v="1230"/>
    <x v="7"/>
    <x v="0"/>
    <d v="2017-10-08T19:30:38"/>
    <d v="2017-10-08T17:51:00"/>
    <x v="3"/>
    <x v="9"/>
    <n v="5978"/>
    <n v="99.63333333333334"/>
    <n v="122549.00000000001"/>
    <n v="1"/>
    <s v="D517179"/>
    <s v="Severe Storm"/>
    <x v="0"/>
  </r>
  <r>
    <s v="Fernandina Beach"/>
    <s v="JL TERRY (23)"/>
    <x v="35"/>
    <x v="4427"/>
    <n v="4"/>
    <x v="7"/>
    <x v="0"/>
    <d v="2017-10-08T21:56:26"/>
    <d v="2017-10-08T20:01:00"/>
    <x v="3"/>
    <x v="9"/>
    <n v="6926"/>
    <n v="115.43333333333334"/>
    <n v="461.73333333333335"/>
    <n v="1"/>
    <s v="D517195"/>
    <s v="Severe Storm"/>
    <x v="0"/>
  </r>
  <r>
    <s v="Fernandina Beach"/>
    <s v="JL TERRY (23)"/>
    <x v="35"/>
    <x v="4428"/>
    <n v="2"/>
    <x v="7"/>
    <x v="0"/>
    <d v="2017-10-08T23:28:09"/>
    <d v="2017-10-08T22:16:00"/>
    <x v="3"/>
    <x v="9"/>
    <n v="4329"/>
    <n v="72.150000000000006"/>
    <n v="144.30000000000001"/>
    <n v="1"/>
    <s v="D517201"/>
    <s v="Severe Storm"/>
    <x v="0"/>
  </r>
  <r>
    <s v="Fernandina Beach"/>
    <s v="JL TERRY (23)"/>
    <x v="34"/>
    <x v="713"/>
    <n v="13"/>
    <x v="2"/>
    <x v="0"/>
    <d v="2017-10-09T19:38:36"/>
    <d v="2017-10-09T17:32:00"/>
    <x v="3"/>
    <x v="9"/>
    <n v="7596"/>
    <n v="126.6"/>
    <n v="1645.8"/>
    <n v="1"/>
    <s v="D517208"/>
    <s v="Normal"/>
    <x v="0"/>
  </r>
  <r>
    <s v="Fernandina Beach"/>
    <s v="JL TERRY (23)"/>
    <x v="13"/>
    <x v="678"/>
    <n v="80"/>
    <x v="2"/>
    <x v="0"/>
    <d v="2017-10-09T20:38:10"/>
    <d v="2017-10-09T19:07:00"/>
    <x v="3"/>
    <x v="9"/>
    <n v="5470"/>
    <n v="91.166666666666671"/>
    <n v="7293.3333333333339"/>
    <n v="1"/>
    <s v="D517216"/>
    <s v="Normal"/>
    <x v="0"/>
  </r>
  <r>
    <s v="Fernandina Beach"/>
    <s v="JL TERRY (23)"/>
    <x v="18"/>
    <x v="2152"/>
    <n v="3"/>
    <x v="5"/>
    <x v="0"/>
    <d v="2017-10-10T10:50:12"/>
    <d v="2017-10-10T09:20:00"/>
    <x v="3"/>
    <x v="9"/>
    <n v="5412"/>
    <n v="90.2"/>
    <n v="270.60000000000002"/>
    <n v="1"/>
    <s v="D517224"/>
    <s v="Normal"/>
    <x v="0"/>
  </r>
  <r>
    <s v="Fernandina Beach"/>
    <s v="JL TERRY (23)"/>
    <x v="34"/>
    <x v="1979"/>
    <n v="13"/>
    <x v="0"/>
    <x v="0"/>
    <d v="2017-10-11T15:26:35"/>
    <d v="2017-10-11T15:03:00"/>
    <x v="3"/>
    <x v="9"/>
    <n v="1415"/>
    <n v="23.583333333333332"/>
    <n v="306.58333333333331"/>
    <n v="1"/>
    <s v="D517234"/>
    <s v="Normal"/>
    <x v="0"/>
  </r>
  <r>
    <s v="Fernandina Beach"/>
    <s v="JL TERRY (23)"/>
    <x v="13"/>
    <x v="4378"/>
    <n v="1"/>
    <x v="6"/>
    <x v="0"/>
    <d v="2017-10-12T10:08:56"/>
    <d v="2017-10-12T09:47:00"/>
    <x v="3"/>
    <x v="9"/>
    <n v="1316"/>
    <n v="21.933333333333334"/>
    <n v="21.933333333333334"/>
    <n v="1"/>
    <s v="C517284"/>
    <s v="Normal"/>
    <x v="0"/>
  </r>
  <r>
    <s v="Fernandina Beach"/>
    <s v="JL TERRY (23)"/>
    <x v="34"/>
    <x v="1927"/>
    <n v="12"/>
    <x v="5"/>
    <x v="0"/>
    <d v="2017-10-16T08:59:33"/>
    <d v="2017-10-16T08:23:00"/>
    <x v="3"/>
    <x v="9"/>
    <n v="2193"/>
    <n v="36.549999999999997"/>
    <n v="438.59999999999997"/>
    <n v="1"/>
    <s v="D517338"/>
    <s v="Normal"/>
    <x v="0"/>
  </r>
  <r>
    <s v="Fernandina Beach"/>
    <s v="JL TERRY (23)"/>
    <x v="34"/>
    <x v="4429"/>
    <n v="1"/>
    <x v="2"/>
    <x v="0"/>
    <d v="2017-10-16T11:39:51"/>
    <d v="2017-10-16T08:27:00"/>
    <x v="3"/>
    <x v="9"/>
    <n v="11571"/>
    <n v="192.85"/>
    <n v="192.85"/>
    <n v="1"/>
    <s v="C517337"/>
    <s v="Normal"/>
    <x v="0"/>
  </r>
  <r>
    <s v="Fernandina Beach"/>
    <s v="JL TERRY (23)"/>
    <x v="13"/>
    <x v="678"/>
    <n v="80"/>
    <x v="7"/>
    <x v="0"/>
    <d v="2017-10-16T22:14:47"/>
    <d v="2017-10-16T20:22:00"/>
    <x v="3"/>
    <x v="9"/>
    <n v="6767"/>
    <n v="112.78333333333333"/>
    <n v="9022.6666666666661"/>
    <n v="1"/>
    <s v="D517384"/>
    <s v="Lightning"/>
    <x v="0"/>
  </r>
  <r>
    <s v="Fernandina Beach"/>
    <s v="JL TERRY (23)"/>
    <x v="35"/>
    <x v="4162"/>
    <n v="46"/>
    <x v="1"/>
    <x v="0"/>
    <d v="2017-10-17T04:09:24"/>
    <d v="2017-10-17T01:43:00"/>
    <x v="3"/>
    <x v="9"/>
    <n v="8784"/>
    <n v="146.4"/>
    <n v="6734.4000000000005"/>
    <n v="1"/>
    <s v="D517393"/>
    <s v="Severe Storm"/>
    <x v="0"/>
  </r>
  <r>
    <s v="Fernandina Beach"/>
    <s v="STEPDOWN (22)"/>
    <x v="14"/>
    <x v="4430"/>
    <n v="4"/>
    <x v="7"/>
    <x v="0"/>
    <d v="2017-10-17T08:26:00"/>
    <d v="2017-10-17T07:47:00"/>
    <x v="3"/>
    <x v="9"/>
    <n v="2340"/>
    <n v="39"/>
    <n v="156"/>
    <n v="1"/>
    <s v="D517400"/>
    <s v="Raining"/>
    <x v="0"/>
  </r>
  <r>
    <s v="Fernandina Beach"/>
    <s v="JL TERRY (23)"/>
    <x v="18"/>
    <x v="4339"/>
    <n v="15"/>
    <x v="1"/>
    <x v="0"/>
    <d v="2017-10-18T13:18:38"/>
    <d v="2017-10-18T12:43:00"/>
    <x v="3"/>
    <x v="9"/>
    <n v="2138"/>
    <n v="35.633333333333333"/>
    <n v="534.5"/>
    <n v="1"/>
    <s v="D517413"/>
    <s v="Normal"/>
    <x v="0"/>
  </r>
  <r>
    <s v="Fernandina Beach"/>
    <s v="AIP (24)"/>
    <x v="11"/>
    <x v="2097"/>
    <n v="50"/>
    <x v="1"/>
    <x v="0"/>
    <d v="2017-10-18T23:38:15"/>
    <d v="2017-10-18T22:38:00"/>
    <x v="3"/>
    <x v="9"/>
    <n v="3615"/>
    <n v="60.25"/>
    <n v="3012.5"/>
    <n v="1"/>
    <s v="D517425"/>
    <s v="Raining"/>
    <x v="0"/>
  </r>
  <r>
    <s v="Fernandina Beach"/>
    <s v="JL TERRY (23)"/>
    <x v="18"/>
    <x v="2109"/>
    <n v="2"/>
    <x v="1"/>
    <x v="0"/>
    <d v="2017-10-20T23:22:54"/>
    <d v="2017-10-20T22:14:00"/>
    <x v="3"/>
    <x v="9"/>
    <n v="4134"/>
    <n v="68.900000000000006"/>
    <n v="137.80000000000001"/>
    <n v="1"/>
    <s v="D517438"/>
    <s v="Normal"/>
    <x v="0"/>
  </r>
  <r>
    <s v="Fernandina Beach"/>
    <s v="JL TERRY (23)"/>
    <x v="13"/>
    <x v="4431"/>
    <n v="3"/>
    <x v="2"/>
    <x v="1"/>
    <d v="2017-10-23T08:50:07"/>
    <d v="2017-10-23T07:44:00"/>
    <x v="3"/>
    <x v="9"/>
    <n v="3967"/>
    <n v="66.11666666666666"/>
    <n v="198.34999999999997"/>
    <n v="1"/>
    <s v="D517474"/>
    <s v="Normal"/>
    <x v="0"/>
  </r>
  <r>
    <s v="Fernandina Beach"/>
    <s v="STEPDOWN (22)"/>
    <x v="14"/>
    <x v="4432"/>
    <n v="1"/>
    <x v="2"/>
    <x v="1"/>
    <d v="2017-10-23T14:42:16"/>
    <d v="2017-10-23T11:51:00"/>
    <x v="3"/>
    <x v="9"/>
    <n v="10276"/>
    <n v="171.26666666666668"/>
    <n v="171.26666666666668"/>
    <n v="1"/>
    <s v="D517488"/>
    <s v="Normal"/>
    <x v="0"/>
  </r>
  <r>
    <s v="Fernandina Beach"/>
    <s v="STEPDOWN (22)"/>
    <x v="14"/>
    <x v="4433"/>
    <n v="1"/>
    <x v="0"/>
    <x v="2"/>
    <d v="2017-10-24T08:29:10"/>
    <d v="2017-10-24T08:22:00"/>
    <x v="3"/>
    <x v="9"/>
    <n v="430"/>
    <n v="7.166666666666667"/>
    <n v="7.166666666666667"/>
    <n v="1"/>
    <s v="C517491"/>
    <m/>
    <x v="0"/>
  </r>
  <r>
    <s v="Fernandina Beach"/>
    <s v="STEPDOWN (22)"/>
    <x v="14"/>
    <x v="4434"/>
    <n v="1"/>
    <x v="0"/>
    <x v="2"/>
    <d v="2017-10-24T08:31:32"/>
    <d v="2017-10-24T08:23:00"/>
    <x v="3"/>
    <x v="9"/>
    <n v="512"/>
    <n v="8.5333333333333332"/>
    <n v="8.5333333333333332"/>
    <n v="1"/>
    <s v="C517493"/>
    <m/>
    <x v="0"/>
  </r>
  <r>
    <s v="Fernandina Beach"/>
    <s v="STEPDOWN (22)"/>
    <x v="14"/>
    <x v="4435"/>
    <n v="1"/>
    <x v="0"/>
    <x v="2"/>
    <d v="2017-10-24T08:31:57"/>
    <d v="2017-10-24T08:23:00"/>
    <x v="3"/>
    <x v="9"/>
    <n v="537"/>
    <n v="8.9499999999999993"/>
    <n v="8.9499999999999993"/>
    <n v="1"/>
    <s v="C517492"/>
    <m/>
    <x v="0"/>
  </r>
  <r>
    <s v="Fernandina Beach"/>
    <s v="AIP (24)"/>
    <x v="11"/>
    <x v="1756"/>
    <n v="3"/>
    <x v="1"/>
    <x v="0"/>
    <d v="2017-10-25T18:51:42"/>
    <d v="2017-10-25T16:41:00"/>
    <x v="3"/>
    <x v="9"/>
    <n v="7842"/>
    <n v="130.69999999999999"/>
    <n v="392.09999999999997"/>
    <n v="1"/>
    <s v="D517508"/>
    <s v="Normal"/>
    <x v="0"/>
  </r>
  <r>
    <s v="Fernandina Beach"/>
    <s v="AIP (24)"/>
    <x v="11"/>
    <x v="4436"/>
    <n v="1"/>
    <x v="1"/>
    <x v="0"/>
    <d v="2017-10-25T18:27:07"/>
    <d v="2017-10-25T17:05:00"/>
    <x v="3"/>
    <x v="9"/>
    <n v="4927"/>
    <n v="82.11666666666666"/>
    <n v="82.11666666666666"/>
    <n v="1"/>
    <s v="C517506"/>
    <s v="Normal"/>
    <x v="0"/>
  </r>
  <r>
    <s v="Fernandina Beach"/>
    <s v="AIP (24)"/>
    <x v="20"/>
    <x v="4437"/>
    <n v="1"/>
    <x v="2"/>
    <x v="1"/>
    <d v="2017-10-26T15:31:00"/>
    <d v="2017-10-26T08:47:00"/>
    <x v="3"/>
    <x v="9"/>
    <n v="24240"/>
    <n v="404"/>
    <n v="404"/>
    <n v="1"/>
    <s v="C517515"/>
    <s v="Normal"/>
    <x v="0"/>
  </r>
  <r>
    <s v="Fernandina Beach"/>
    <s v="JL TERRY (23)"/>
    <x v="13"/>
    <x v="4438"/>
    <n v="1"/>
    <x v="2"/>
    <x v="0"/>
    <d v="2017-10-27T15:40:16"/>
    <d v="2017-10-27T13:14:00"/>
    <x v="3"/>
    <x v="9"/>
    <n v="8776"/>
    <n v="146.26666666666668"/>
    <n v="146.26666666666668"/>
    <n v="1"/>
    <s v="C517532"/>
    <s v="Normal"/>
    <x v="0"/>
  </r>
  <r>
    <s v="Fernandina Beach"/>
    <s v="STEPDOWN (22)"/>
    <x v="24"/>
    <x v="4439"/>
    <n v="1"/>
    <x v="2"/>
    <x v="0"/>
    <d v="2017-10-29T14:30:50"/>
    <d v="2017-10-29T13:19:00"/>
    <x v="3"/>
    <x v="9"/>
    <n v="4310"/>
    <n v="71.833333333333329"/>
    <n v="71.833333333333329"/>
    <n v="1"/>
    <s v="C517541"/>
    <s v="Normal"/>
    <x v="0"/>
  </r>
  <r>
    <s v="Fernandina Beach"/>
    <s v="JL TERRY (23)"/>
    <x v="35"/>
    <x v="4440"/>
    <n v="1"/>
    <x v="2"/>
    <x v="0"/>
    <d v="2017-10-31T10:52:00"/>
    <d v="2017-10-31T09:29:00"/>
    <x v="3"/>
    <x v="9"/>
    <n v="4980"/>
    <n v="83"/>
    <n v="83"/>
    <n v="1"/>
    <s v="C517556"/>
    <s v="Normal"/>
    <x v="0"/>
  </r>
  <r>
    <s v="Fernandina Beach"/>
    <s v="STEPDOWN (22)"/>
    <x v="14"/>
    <x v="4441"/>
    <n v="1"/>
    <x v="0"/>
    <x v="2"/>
    <d v="2017-10-31T15:41:05"/>
    <d v="2017-10-31T15:34:00"/>
    <x v="3"/>
    <x v="9"/>
    <n v="425"/>
    <n v="7.083333333333333"/>
    <n v="7.083333333333333"/>
    <n v="1"/>
    <s v="C517566"/>
    <s v="Normal"/>
    <x v="0"/>
  </r>
  <r>
    <s v="Fernandina Beach"/>
    <s v="AIP (24)"/>
    <x v="11"/>
    <x v="1657"/>
    <n v="1"/>
    <x v="5"/>
    <x v="0"/>
    <d v="2017-11-01T09:51:13"/>
    <d v="2017-11-01T09:01:00"/>
    <x v="3"/>
    <x v="10"/>
    <n v="3013"/>
    <n v="50.216666666666669"/>
    <n v="50.216666666666669"/>
    <n v="1"/>
    <s v="C517572"/>
    <s v="Normal"/>
    <x v="0"/>
  </r>
  <r>
    <s v="Fernandina Beach"/>
    <s v="JL TERRY (23)"/>
    <x v="21"/>
    <x v="4442"/>
    <n v="1"/>
    <x v="1"/>
    <x v="0"/>
    <d v="2017-11-01T20:20:17"/>
    <d v="2017-11-01T18:47:00"/>
    <x v="3"/>
    <x v="10"/>
    <n v="5597"/>
    <n v="93.283333333333331"/>
    <n v="93.283333333333331"/>
    <n v="1"/>
    <s v="C517584"/>
    <s v="Normal"/>
    <x v="0"/>
  </r>
  <r>
    <s v="Fernandina Beach"/>
    <s v="JL TERRY (23)"/>
    <x v="13"/>
    <x v="4443"/>
    <n v="9"/>
    <x v="2"/>
    <x v="0"/>
    <d v="2017-11-04T07:16:31"/>
    <d v="2017-11-04T05:56:00"/>
    <x v="3"/>
    <x v="10"/>
    <n v="4831"/>
    <n v="80.516666666666666"/>
    <n v="724.65"/>
    <n v="1"/>
    <s v="D517620"/>
    <s v="Normal"/>
    <x v="0"/>
  </r>
  <r>
    <s v="Fernandina Beach"/>
    <s v="JL TERRY (23)"/>
    <x v="13"/>
    <x v="4444"/>
    <n v="1"/>
    <x v="2"/>
    <x v="0"/>
    <d v="2017-11-04T11:36:00"/>
    <d v="2017-11-04T10:03:00"/>
    <x v="3"/>
    <x v="10"/>
    <n v="5580"/>
    <n v="93"/>
    <n v="93"/>
    <n v="1"/>
    <s v="C517600"/>
    <s v="Normal"/>
    <x v="0"/>
  </r>
  <r>
    <s v="Fernandina Beach"/>
    <s v="JL TERRY (23)"/>
    <x v="18"/>
    <x v="2152"/>
    <n v="3"/>
    <x v="5"/>
    <x v="0"/>
    <d v="2017-11-04T12:00:46"/>
    <d v="2017-11-04T11:40:00"/>
    <x v="3"/>
    <x v="10"/>
    <n v="1246"/>
    <n v="20.766666666666666"/>
    <n v="62.3"/>
    <n v="1"/>
    <s v="D517618"/>
    <s v="Normal"/>
    <x v="0"/>
  </r>
  <r>
    <s v="Fernandina Beach"/>
    <s v="STEPDOWN (22)"/>
    <x v="14"/>
    <x v="4445"/>
    <n v="1"/>
    <x v="4"/>
    <x v="0"/>
    <d v="2017-11-04T20:13:00"/>
    <d v="2017-11-04T19:18:00"/>
    <x v="3"/>
    <x v="10"/>
    <n v="3300"/>
    <n v="55"/>
    <n v="55"/>
    <n v="1"/>
    <s v="C517607"/>
    <s v="Normal"/>
    <x v="0"/>
  </r>
  <r>
    <s v="Fernandina Beach"/>
    <s v="STEPDOWN (22)"/>
    <x v="14"/>
    <x v="984"/>
    <n v="18"/>
    <x v="4"/>
    <x v="0"/>
    <d v="2017-11-05T12:19:02"/>
    <d v="2017-11-05T10:04:00"/>
    <x v="3"/>
    <x v="10"/>
    <n v="8102"/>
    <n v="135.03333333333333"/>
    <n v="2430.6"/>
    <n v="1"/>
    <s v="D517621"/>
    <s v="Normal"/>
    <x v="0"/>
  </r>
  <r>
    <s v="Fernandina Beach"/>
    <s v="JL TERRY (23)"/>
    <x v="13"/>
    <x v="4446"/>
    <n v="1"/>
    <x v="2"/>
    <x v="0"/>
    <d v="2017-11-06T09:32:22"/>
    <d v="2017-11-06T08:56:00"/>
    <x v="3"/>
    <x v="10"/>
    <n v="2182"/>
    <n v="36.366666666666667"/>
    <n v="36.366666666666667"/>
    <n v="1"/>
    <s v="C517622"/>
    <s v="Normal"/>
    <x v="0"/>
  </r>
  <r>
    <s v="Fernandina Beach"/>
    <s v="STEPDOWN (22)"/>
    <x v="14"/>
    <x v="4447"/>
    <n v="1"/>
    <x v="0"/>
    <x v="2"/>
    <d v="2017-11-07T09:02:55"/>
    <d v="2017-11-07T09:00:00"/>
    <x v="3"/>
    <x v="10"/>
    <n v="175"/>
    <n v="2.9166666666666665"/>
    <n v="2.9166666666666665"/>
    <n v="1"/>
    <s v="C517633"/>
    <m/>
    <x v="0"/>
  </r>
  <r>
    <s v="Fernandina Beach"/>
    <s v="AIP (24)"/>
    <x v="2"/>
    <x v="4364"/>
    <n v="1"/>
    <x v="6"/>
    <x v="1"/>
    <d v="2017-11-07T13:00:19"/>
    <d v="2017-11-07T11:07:00"/>
    <x v="3"/>
    <x v="10"/>
    <n v="6799"/>
    <n v="113.31666666666666"/>
    <n v="113.31666666666666"/>
    <n v="1"/>
    <s v="C517638"/>
    <s v="Normal"/>
    <x v="0"/>
  </r>
  <r>
    <s v="Fernandina Beach"/>
    <s v="STEPDOWN (22)"/>
    <x v="14"/>
    <x v="4448"/>
    <n v="1"/>
    <x v="0"/>
    <x v="2"/>
    <d v="2017-11-07T14:17:24"/>
    <d v="2017-11-07T14:15:00"/>
    <x v="3"/>
    <x v="10"/>
    <n v="144"/>
    <n v="2.4"/>
    <n v="2.4"/>
    <n v="1"/>
    <s v="C517639"/>
    <m/>
    <x v="0"/>
  </r>
  <r>
    <s v="Fernandina Beach"/>
    <s v="STEPDOWN (22)"/>
    <x v="14"/>
    <x v="4447"/>
    <n v="1"/>
    <x v="0"/>
    <x v="2"/>
    <d v="2017-11-07T14:30:38"/>
    <d v="2017-11-07T14:27:00"/>
    <x v="3"/>
    <x v="10"/>
    <n v="218"/>
    <n v="3.6333333333333333"/>
    <n v="3.6333333333333333"/>
    <n v="1"/>
    <s v="C517640"/>
    <m/>
    <x v="0"/>
  </r>
  <r>
    <s v="Fernandina Beach"/>
    <s v="JL TERRY (23)"/>
    <x v="13"/>
    <x v="4449"/>
    <n v="1"/>
    <x v="2"/>
    <x v="1"/>
    <d v="2017-11-08T12:44:59"/>
    <d v="2017-11-08T11:06:00"/>
    <x v="3"/>
    <x v="10"/>
    <n v="5939"/>
    <n v="98.983333333333334"/>
    <n v="98.983333333333334"/>
    <n v="1"/>
    <s v="C517645"/>
    <s v="Normal"/>
    <x v="0"/>
  </r>
  <r>
    <s v="Fernandina Beach"/>
    <s v="AIP (24)"/>
    <x v="2"/>
    <x v="4450"/>
    <n v="1"/>
    <x v="2"/>
    <x v="0"/>
    <d v="2017-11-08T14:23:33"/>
    <d v="2017-11-08T13:43:00"/>
    <x v="3"/>
    <x v="10"/>
    <n v="2433"/>
    <n v="40.549999999999997"/>
    <n v="40.549999999999997"/>
    <n v="1"/>
    <s v="C517647"/>
    <s v="Normal"/>
    <x v="0"/>
  </r>
  <r>
    <s v="Fernandina Beach"/>
    <s v="STEPDOWN (22)"/>
    <x v="14"/>
    <x v="4451"/>
    <n v="1"/>
    <x v="1"/>
    <x v="0"/>
    <d v="2017-11-13T05:03:36"/>
    <d v="2017-11-13T04:31:00"/>
    <x v="3"/>
    <x v="10"/>
    <n v="1956"/>
    <n v="32.6"/>
    <n v="32.6"/>
    <n v="1"/>
    <s v="C517659"/>
    <s v="Normal"/>
    <x v="0"/>
  </r>
  <r>
    <s v="Fernandina Beach"/>
    <s v="JL TERRY (23)"/>
    <x v="13"/>
    <x v="4452"/>
    <n v="4"/>
    <x v="2"/>
    <x v="0"/>
    <d v="2017-11-15T10:32:32"/>
    <d v="2017-11-15T08:34:00"/>
    <x v="3"/>
    <x v="10"/>
    <n v="7112"/>
    <n v="118.53333333333333"/>
    <n v="474.13333333333333"/>
    <n v="1"/>
    <s v="D517673"/>
    <s v="Normal"/>
    <x v="0"/>
  </r>
  <r>
    <s v="Fernandina Beach"/>
    <s v="JL TERRY (23)"/>
    <x v="34"/>
    <x v="4453"/>
    <n v="1"/>
    <x v="2"/>
    <x v="0"/>
    <d v="2017-11-16T12:25:53"/>
    <d v="2017-11-16T10:40:00"/>
    <x v="3"/>
    <x v="10"/>
    <n v="6353"/>
    <n v="105.88333333333334"/>
    <n v="105.88333333333334"/>
    <n v="1"/>
    <s v="C517676"/>
    <s v="Normal"/>
    <x v="0"/>
  </r>
  <r>
    <s v="Fernandina Beach"/>
    <s v="JL TERRY (23)"/>
    <x v="34"/>
    <x v="4453"/>
    <n v="1"/>
    <x v="2"/>
    <x v="0"/>
    <d v="2017-11-17T11:14:04"/>
    <d v="2017-11-17T08:49:00"/>
    <x v="3"/>
    <x v="10"/>
    <n v="8704"/>
    <n v="145.06666666666666"/>
    <n v="145.06666666666666"/>
    <n v="1"/>
    <s v="C517677"/>
    <s v="Normal"/>
    <x v="0"/>
  </r>
  <r>
    <s v="Fernandina Beach"/>
    <s v="JL TERRY (23)"/>
    <x v="21"/>
    <x v="4454"/>
    <n v="1"/>
    <x v="2"/>
    <x v="0"/>
    <d v="2017-11-17T11:35:23"/>
    <d v="2017-11-17T10:41:00"/>
    <x v="3"/>
    <x v="10"/>
    <n v="3263"/>
    <n v="54.383333333333333"/>
    <n v="54.383333333333333"/>
    <n v="1"/>
    <s v="C517678"/>
    <s v="Normal"/>
    <x v="0"/>
  </r>
  <r>
    <s v="Fernandina Beach"/>
    <s v="STEPDOWN (22)"/>
    <x v="24"/>
    <x v="700"/>
    <n v="8"/>
    <x v="5"/>
    <x v="0"/>
    <d v="2017-11-21T16:22:23"/>
    <d v="2017-11-21T15:33:00"/>
    <x v="3"/>
    <x v="10"/>
    <n v="2963"/>
    <n v="49.383333333333333"/>
    <n v="395.06666666666666"/>
    <n v="1"/>
    <s v="D517706"/>
    <s v="Normal"/>
    <x v="0"/>
  </r>
  <r>
    <s v="Fernandina Beach"/>
    <s v="AIP (24)"/>
    <x v="11"/>
    <x v="4455"/>
    <n v="2"/>
    <x v="1"/>
    <x v="0"/>
    <d v="2017-11-21T20:54:16"/>
    <d v="2017-11-21T19:43:00"/>
    <x v="3"/>
    <x v="10"/>
    <n v="4276"/>
    <n v="71.266666666666666"/>
    <n v="142.53333333333333"/>
    <n v="1"/>
    <s v="D517713"/>
    <s v="Raining"/>
    <x v="0"/>
  </r>
  <r>
    <s v="Fernandina Beach"/>
    <s v="JL TERRY (23)"/>
    <x v="21"/>
    <x v="4456"/>
    <n v="1"/>
    <x v="2"/>
    <x v="1"/>
    <d v="2017-11-21T21:28:00"/>
    <d v="2017-11-21T19:43:00"/>
    <x v="3"/>
    <x v="10"/>
    <n v="6300"/>
    <n v="105"/>
    <n v="105"/>
    <n v="1"/>
    <s v="C517709"/>
    <s v="Raining"/>
    <x v="0"/>
  </r>
  <r>
    <s v="Fernandina Beach"/>
    <s v="JL TERRY (23)"/>
    <x v="21"/>
    <x v="4457"/>
    <n v="4"/>
    <x v="2"/>
    <x v="0"/>
    <d v="2017-11-21T21:49:52"/>
    <d v="2017-11-21T20:06:00"/>
    <x v="3"/>
    <x v="10"/>
    <n v="6232"/>
    <n v="103.86666666666666"/>
    <n v="415.46666666666664"/>
    <n v="1"/>
    <s v="D517714"/>
    <s v="Raining"/>
    <x v="0"/>
  </r>
  <r>
    <s v="Fernandina Beach"/>
    <s v="JL TERRY (23)"/>
    <x v="18"/>
    <x v="4458"/>
    <n v="4"/>
    <x v="7"/>
    <x v="0"/>
    <d v="2017-11-21T21:52:15"/>
    <d v="2017-11-21T20:27:00"/>
    <x v="3"/>
    <x v="10"/>
    <n v="5115"/>
    <n v="85.25"/>
    <n v="341"/>
    <n v="1"/>
    <s v="D517715"/>
    <s v="Normal"/>
    <x v="0"/>
  </r>
  <r>
    <s v="Fernandina Beach"/>
    <s v="JL TERRY (23)"/>
    <x v="21"/>
    <x v="4457"/>
    <n v="4"/>
    <x v="4"/>
    <x v="0"/>
    <d v="2017-11-23T13:40:08"/>
    <d v="2017-11-23T12:52:00"/>
    <x v="3"/>
    <x v="10"/>
    <n v="2888"/>
    <n v="48.133333333333333"/>
    <n v="192.53333333333333"/>
    <n v="1"/>
    <s v="D517731"/>
    <s v="Raining"/>
    <x v="0"/>
  </r>
  <r>
    <s v="Fernandina Beach"/>
    <s v="STEPDOWN (22)"/>
    <x v="14"/>
    <x v="4459"/>
    <n v="1"/>
    <x v="2"/>
    <x v="0"/>
    <d v="2017-12-03T12:49:26"/>
    <d v="2017-12-03T09:58:00"/>
    <x v="3"/>
    <x v="11"/>
    <n v="10286"/>
    <n v="171.43333333333334"/>
    <n v="171.43333333333334"/>
    <n v="1"/>
    <s v="C517811"/>
    <s v="Normal"/>
    <x v="0"/>
  </r>
  <r>
    <s v="Fernandina Beach"/>
    <s v="AIP (24)"/>
    <x v="2"/>
    <x v="4460"/>
    <n v="2"/>
    <x v="4"/>
    <x v="0"/>
    <d v="2017-12-05T13:33:07"/>
    <d v="2017-12-05T12:46:00"/>
    <x v="3"/>
    <x v="11"/>
    <n v="2827"/>
    <n v="47.116666666666667"/>
    <n v="94.233333333333334"/>
    <n v="1"/>
    <s v="D517827"/>
    <s v="Normal"/>
    <x v="0"/>
  </r>
  <r>
    <s v="Fernandina Beach"/>
    <s v="JL TERRY (23)"/>
    <x v="13"/>
    <x v="4461"/>
    <n v="1"/>
    <x v="2"/>
    <x v="0"/>
    <d v="2017-12-05T21:47:32"/>
    <d v="2017-12-05T20:18:00"/>
    <x v="3"/>
    <x v="11"/>
    <n v="5372"/>
    <n v="89.533333333333331"/>
    <n v="89.533333333333331"/>
    <n v="1"/>
    <s v="C517832"/>
    <s v="Normal"/>
    <x v="0"/>
  </r>
  <r>
    <s v="Fernandina Beach"/>
    <s v="STEPDOWN (22)"/>
    <x v="14"/>
    <x v="4462"/>
    <n v="3"/>
    <x v="10"/>
    <x v="0"/>
    <d v="2017-12-07T12:10:36"/>
    <d v="2017-12-07T11:59:00"/>
    <x v="3"/>
    <x v="11"/>
    <n v="696"/>
    <n v="11.6"/>
    <n v="34.799999999999997"/>
    <n v="1"/>
    <s v="D517856"/>
    <s v="Normal"/>
    <x v="0"/>
  </r>
  <r>
    <s v="Fernandina Beach"/>
    <s v="JL TERRY (23)"/>
    <x v="13"/>
    <x v="4463"/>
    <n v="1"/>
    <x v="2"/>
    <x v="0"/>
    <d v="2017-12-07T21:48:40"/>
    <d v="2017-12-07T17:32:00"/>
    <x v="3"/>
    <x v="11"/>
    <n v="15400"/>
    <n v="256.66666666666669"/>
    <n v="256.66666666666669"/>
    <n v="1"/>
    <s v="C517897"/>
    <s v="Raining"/>
    <x v="0"/>
  </r>
  <r>
    <s v="Fernandina Beach"/>
    <s v="AIP (24)"/>
    <x v="11"/>
    <x v="1014"/>
    <n v="1"/>
    <x v="4"/>
    <x v="1"/>
    <d v="2017-12-09T00:34:27"/>
    <d v="2017-12-08T20:10:00"/>
    <x v="3"/>
    <x v="11"/>
    <n v="15867"/>
    <n v="264.45"/>
    <n v="264.45"/>
    <n v="1"/>
    <s v="C517927"/>
    <s v="Raining"/>
    <x v="0"/>
  </r>
  <r>
    <s v="Fernandina Beach"/>
    <s v="AIP (24)"/>
    <x v="11"/>
    <x v="4464"/>
    <n v="22"/>
    <x v="2"/>
    <x v="0"/>
    <d v="2017-12-09T14:19:58"/>
    <d v="2017-12-08T20:30:00"/>
    <x v="3"/>
    <x v="11"/>
    <n v="64198"/>
    <n v="1069.9666666666667"/>
    <n v="23539.266666666666"/>
    <n v="1"/>
    <s v="D517935"/>
    <s v="Severe Storm"/>
    <x v="0"/>
  </r>
  <r>
    <s v="Fernandina Beach"/>
    <s v="AIP (24)"/>
    <x v="11"/>
    <x v="4465"/>
    <n v="1"/>
    <x v="4"/>
    <x v="0"/>
    <d v="2017-12-09T00:36:19"/>
    <d v="2017-12-08T20:38:00"/>
    <x v="3"/>
    <x v="11"/>
    <n v="14299"/>
    <n v="238.31666666666666"/>
    <n v="238.31666666666666"/>
    <n v="1"/>
    <s v="C517930"/>
    <s v="Raining"/>
    <x v="0"/>
  </r>
  <r>
    <s v="Fernandina Beach"/>
    <s v="AIP (24)"/>
    <x v="11"/>
    <x v="1014"/>
    <n v="1"/>
    <x v="4"/>
    <x v="1"/>
    <d v="2017-12-10T15:59:08"/>
    <d v="2017-12-09T23:30:00"/>
    <x v="3"/>
    <x v="11"/>
    <n v="59348"/>
    <n v="989.13333333333333"/>
    <n v="989.13333333333333"/>
    <n v="1"/>
    <s v="C517942"/>
    <s v="Extreme Cold"/>
    <x v="0"/>
  </r>
  <r>
    <s v="Fernandina Beach"/>
    <s v="AIP (24)"/>
    <x v="11"/>
    <x v="897"/>
    <n v="1"/>
    <x v="4"/>
    <x v="0"/>
    <d v="2017-12-11T08:13:22"/>
    <d v="2017-12-11T07:10:00"/>
    <x v="3"/>
    <x v="11"/>
    <n v="3802"/>
    <n v="63.366666666666667"/>
    <n v="63.366666666666667"/>
    <n v="1"/>
    <s v="D517945"/>
    <s v="Extreme Cold"/>
    <x v="0"/>
  </r>
  <r>
    <s v="Fernandina Beach"/>
    <s v="JL TERRY (23)"/>
    <x v="18"/>
    <x v="4466"/>
    <n v="5"/>
    <x v="3"/>
    <x v="0"/>
    <d v="2017-12-11T20:52:08"/>
    <d v="2017-12-11T18:57:00"/>
    <x v="3"/>
    <x v="11"/>
    <n v="6908"/>
    <n v="115.13333333333334"/>
    <n v="575.66666666666674"/>
    <n v="1"/>
    <s v="D517953"/>
    <s v="Normal"/>
    <x v="0"/>
  </r>
  <r>
    <s v="Fernandina Beach"/>
    <s v="AIP (24)"/>
    <x v="11"/>
    <x v="454"/>
    <n v="1"/>
    <x v="4"/>
    <x v="0"/>
    <d v="2017-12-12T08:33:17"/>
    <d v="2017-12-12T07:07:00"/>
    <x v="3"/>
    <x v="11"/>
    <n v="5177"/>
    <n v="86.283333333333331"/>
    <n v="86.283333333333331"/>
    <n v="1"/>
    <s v="C517952"/>
    <s v="Normal"/>
    <x v="0"/>
  </r>
  <r>
    <s v="Fernandina Beach"/>
    <s v="JL TERRY (23)"/>
    <x v="35"/>
    <x v="4467"/>
    <n v="1"/>
    <x v="1"/>
    <x v="0"/>
    <d v="2017-12-12T15:10:40"/>
    <d v="2017-12-12T13:56:00"/>
    <x v="3"/>
    <x v="11"/>
    <n v="4480"/>
    <n v="74.666666666666671"/>
    <n v="74.666666666666671"/>
    <n v="1"/>
    <s v="C517958"/>
    <s v="Normal"/>
    <x v="0"/>
  </r>
  <r>
    <s v="Fernandina Beach"/>
    <s v="STEPDOWN (22)"/>
    <x v="38"/>
    <x v="2194"/>
    <n v="16011"/>
    <x v="11"/>
    <x v="0"/>
    <d v="2017-12-12T15:57:00"/>
    <d v="2017-12-12T15:44:00"/>
    <x v="3"/>
    <x v="11"/>
    <n v="780"/>
    <n v="13"/>
    <n v="208143"/>
    <n v="1"/>
    <s v="D518015"/>
    <m/>
    <x v="0"/>
  </r>
  <r>
    <s v="Fernandina Beach"/>
    <s v="STEPDOWN (22)"/>
    <x v="24"/>
    <x v="2147"/>
    <n v="50"/>
    <x v="5"/>
    <x v="0"/>
    <d v="2017-12-15T09:00:18"/>
    <d v="2017-12-15T08:18:00"/>
    <x v="3"/>
    <x v="11"/>
    <n v="2538"/>
    <n v="42.3"/>
    <n v="2115"/>
    <n v="1"/>
    <s v="D518102"/>
    <s v="Normal"/>
    <x v="0"/>
  </r>
  <r>
    <s v="Fernandina Beach"/>
    <s v="JL TERRY (23)"/>
    <x v="35"/>
    <x v="568"/>
    <n v="16"/>
    <x v="1"/>
    <x v="0"/>
    <d v="2017-12-15T17:29:16"/>
    <d v="2017-12-15T16:24:00"/>
    <x v="3"/>
    <x v="11"/>
    <n v="3916"/>
    <n v="65.266666666666666"/>
    <n v="1044.2666666666667"/>
    <n v="1"/>
    <s v="D518112"/>
    <s v="Normal"/>
    <x v="0"/>
  </r>
  <r>
    <s v="Fernandina Beach"/>
    <s v="JL TERRY (23)"/>
    <x v="13"/>
    <x v="1834"/>
    <n v="42"/>
    <x v="2"/>
    <x v="0"/>
    <d v="2017-12-18T04:31:40"/>
    <d v="2017-12-18T03:07:00"/>
    <x v="3"/>
    <x v="11"/>
    <n v="5080"/>
    <n v="84.666666666666671"/>
    <n v="3556"/>
    <n v="1"/>
    <s v="D518122"/>
    <s v="Normal"/>
    <x v="0"/>
  </r>
  <r>
    <s v="Fernandina Beach"/>
    <s v="JL TERRY (23)"/>
    <x v="23"/>
    <x v="1701"/>
    <n v="74"/>
    <x v="5"/>
    <x v="0"/>
    <d v="2017-12-25T10:13:13"/>
    <d v="2017-12-25T09:08:00"/>
    <x v="3"/>
    <x v="11"/>
    <n v="3913"/>
    <n v="65.216666666666669"/>
    <n v="4826.0333333333338"/>
    <n v="1"/>
    <s v="D518181"/>
    <s v="Normal"/>
    <x v="0"/>
  </r>
  <r>
    <s v="Fernandina Beach"/>
    <s v="JL TERRY (23)"/>
    <x v="13"/>
    <x v="4468"/>
    <n v="1"/>
    <x v="2"/>
    <x v="0"/>
    <d v="2017-12-26T13:36:15"/>
    <d v="2017-12-26T11:50:00"/>
    <x v="3"/>
    <x v="11"/>
    <n v="6375"/>
    <n v="106.25"/>
    <n v="106.25"/>
    <n v="1"/>
    <s v="C518236"/>
    <s v="Normal"/>
    <x v="0"/>
  </r>
  <r>
    <s v="Fernandina Beach"/>
    <s v="AIP (24)"/>
    <x v="2"/>
    <x v="4469"/>
    <n v="1"/>
    <x v="2"/>
    <x v="0"/>
    <d v="2017-12-27T14:04:07"/>
    <d v="2017-12-27T11:38:00"/>
    <x v="3"/>
    <x v="11"/>
    <n v="8767"/>
    <n v="146.11666666666667"/>
    <n v="146.11666666666667"/>
    <n v="1"/>
    <s v="C518238"/>
    <s v="Normal"/>
    <x v="0"/>
  </r>
  <r>
    <s v="Fernandina Beach"/>
    <s v="JL TERRY (23)"/>
    <x v="13"/>
    <x v="4470"/>
    <n v="1"/>
    <x v="2"/>
    <x v="0"/>
    <d v="2017-12-30T11:18:01"/>
    <d v="2017-12-30T09:59:00"/>
    <x v="3"/>
    <x v="11"/>
    <n v="4741"/>
    <n v="79.016666666666666"/>
    <n v="79.016666666666666"/>
    <n v="1"/>
    <s v="C518251"/>
    <s v="Normal"/>
    <x v="0"/>
  </r>
  <r>
    <s v="Fernandina Beach"/>
    <s v="CHIPMILL"/>
    <x v="39"/>
    <x v="4471"/>
    <n v="1"/>
    <x v="6"/>
    <x v="1"/>
    <d v="2016-06-22T07:51:33"/>
    <d v="2016-06-22T07:09:00"/>
    <x v="4"/>
    <x v="5"/>
    <n v="2553"/>
    <n v="42.55"/>
    <n v="42.55"/>
    <n v="1"/>
    <m/>
    <m/>
    <x v="0"/>
  </r>
  <r>
    <s v="Fernandina Beach"/>
    <s v="AIP (24)"/>
    <x v="40"/>
    <x v="51"/>
    <n v="5378"/>
    <x v="0"/>
    <x v="0"/>
    <d v="2016-01-01T16:00:21"/>
    <d v="2016-01-01T15:45:00"/>
    <x v="4"/>
    <x v="0"/>
    <n v="921"/>
    <n v="15.35"/>
    <n v="82552.3"/>
    <n v="1"/>
    <m/>
    <m/>
    <x v="0"/>
  </r>
  <r>
    <s v="Fernandina Beach"/>
    <s v="AIP (24)"/>
    <x v="40"/>
    <x v="51"/>
    <n v="5378"/>
    <x v="0"/>
    <x v="0"/>
    <d v="2016-01-01T16:35:04"/>
    <d v="2016-01-01T16:12:00"/>
    <x v="4"/>
    <x v="0"/>
    <n v="1384"/>
    <n v="23.066666666666666"/>
    <n v="124052.53333333333"/>
    <n v="1"/>
    <m/>
    <m/>
    <x v="0"/>
  </r>
  <r>
    <s v="Fernandina Beach"/>
    <s v="AIP (24)"/>
    <x v="11"/>
    <x v="4472"/>
    <n v="2"/>
    <x v="2"/>
    <x v="0"/>
    <d v="2016-01-01T22:55:00"/>
    <d v="2016-01-01T21:42:00"/>
    <x v="4"/>
    <x v="0"/>
    <n v="4380"/>
    <n v="73"/>
    <n v="146"/>
    <n v="1"/>
    <m/>
    <m/>
    <x v="0"/>
  </r>
  <r>
    <s v="Fernandina Beach"/>
    <s v="JL TERRY (23)"/>
    <x v="35"/>
    <x v="4473"/>
    <n v="2"/>
    <x v="2"/>
    <x v="1"/>
    <d v="2016-01-04T18:37:10"/>
    <d v="2016-01-04T16:33:00"/>
    <x v="4"/>
    <x v="0"/>
    <n v="7450"/>
    <n v="124.16666666666667"/>
    <n v="248.33333333333334"/>
    <n v="1"/>
    <m/>
    <m/>
    <x v="0"/>
  </r>
  <r>
    <s v="Fernandina Beach"/>
    <s v="JL TERRY (23)"/>
    <x v="34"/>
    <x v="4474"/>
    <n v="7"/>
    <x v="6"/>
    <x v="0"/>
    <d v="2016-01-06T14:05:11"/>
    <d v="2016-01-06T10:04:00"/>
    <x v="4"/>
    <x v="0"/>
    <n v="14471"/>
    <n v="241.18333333333334"/>
    <n v="1688.2833333333333"/>
    <n v="1"/>
    <m/>
    <m/>
    <x v="0"/>
  </r>
  <r>
    <s v="Fernandina Beach"/>
    <s v="JL TERRY (23)"/>
    <x v="13"/>
    <x v="1753"/>
    <n v="6"/>
    <x v="1"/>
    <x v="0"/>
    <d v="2016-01-08T06:24:01"/>
    <d v="2016-01-08T04:56:00"/>
    <x v="4"/>
    <x v="0"/>
    <n v="5281"/>
    <n v="88.016666666666666"/>
    <n v="528.1"/>
    <n v="1"/>
    <m/>
    <m/>
    <x v="0"/>
  </r>
  <r>
    <s v="Fernandina Beach"/>
    <s v="JL TERRY (23)"/>
    <x v="35"/>
    <x v="4475"/>
    <n v="1"/>
    <x v="2"/>
    <x v="0"/>
    <d v="2016-01-08T19:40:36"/>
    <d v="2016-01-08T17:06:00"/>
    <x v="4"/>
    <x v="0"/>
    <n v="9276"/>
    <n v="154.6"/>
    <n v="154.6"/>
    <n v="1"/>
    <m/>
    <m/>
    <x v="0"/>
  </r>
  <r>
    <s v="Fernandina Beach"/>
    <s v="JL TERRY (23)"/>
    <x v="18"/>
    <x v="202"/>
    <n v="122"/>
    <x v="5"/>
    <x v="0"/>
    <d v="2016-01-09T16:00:14"/>
    <d v="2016-01-09T14:36:00"/>
    <x v="4"/>
    <x v="0"/>
    <n v="5054"/>
    <n v="84.233333333333334"/>
    <n v="10276.466666666667"/>
    <n v="1"/>
    <m/>
    <m/>
    <x v="0"/>
  </r>
  <r>
    <s v="Fernandina Beach"/>
    <s v="JL TERRY (23)"/>
    <x v="23"/>
    <x v="4476"/>
    <n v="5"/>
    <x v="2"/>
    <x v="1"/>
    <d v="2016-01-11T15:42:30"/>
    <d v="2016-01-11T13:24:00"/>
    <x v="4"/>
    <x v="0"/>
    <n v="8310"/>
    <n v="138.5"/>
    <n v="692.5"/>
    <n v="1"/>
    <m/>
    <m/>
    <x v="0"/>
  </r>
  <r>
    <s v="Fernandina Beach"/>
    <s v="JL TERRY (23)"/>
    <x v="35"/>
    <x v="4477"/>
    <n v="10"/>
    <x v="2"/>
    <x v="0"/>
    <d v="2016-01-11T19:27:00"/>
    <d v="2016-01-11T18:14:00"/>
    <x v="4"/>
    <x v="0"/>
    <n v="4380"/>
    <n v="73"/>
    <n v="730"/>
    <n v="1"/>
    <m/>
    <m/>
    <x v="0"/>
  </r>
  <r>
    <s v="Fernandina Beach"/>
    <s v="STEPDOWN (22)"/>
    <x v="14"/>
    <x v="4351"/>
    <n v="45"/>
    <x v="6"/>
    <x v="0"/>
    <d v="2016-01-12T09:02:58"/>
    <d v="2016-01-12T08:25:00"/>
    <x v="4"/>
    <x v="0"/>
    <n v="2278"/>
    <n v="37.966666666666669"/>
    <n v="1708.5"/>
    <n v="1"/>
    <m/>
    <m/>
    <x v="0"/>
  </r>
  <r>
    <s v="Fernandina Beach"/>
    <s v="JL TERRY (23)"/>
    <x v="13"/>
    <x v="4478"/>
    <n v="15"/>
    <x v="5"/>
    <x v="0"/>
    <d v="2016-01-14T09:59:30"/>
    <d v="2016-01-14T09:01:00"/>
    <x v="4"/>
    <x v="0"/>
    <n v="3510"/>
    <n v="58.5"/>
    <n v="877.5"/>
    <n v="1"/>
    <m/>
    <m/>
    <x v="0"/>
  </r>
  <r>
    <s v="Fernandina Beach"/>
    <s v="JL TERRY (23)"/>
    <x v="21"/>
    <x v="4479"/>
    <n v="1"/>
    <x v="2"/>
    <x v="0"/>
    <d v="2016-01-14T15:25:22"/>
    <d v="2016-01-14T13:58:00"/>
    <x v="4"/>
    <x v="0"/>
    <n v="5242"/>
    <n v="87.36666666666666"/>
    <n v="87.36666666666666"/>
    <n v="1"/>
    <m/>
    <m/>
    <x v="0"/>
  </r>
  <r>
    <s v="Fernandina Beach"/>
    <s v="AIP (24)"/>
    <x v="2"/>
    <x v="4480"/>
    <n v="1"/>
    <x v="2"/>
    <x v="0"/>
    <d v="2016-01-18T11:34:00"/>
    <d v="2016-01-18T10:19:00"/>
    <x v="4"/>
    <x v="0"/>
    <n v="4500"/>
    <n v="75"/>
    <n v="75"/>
    <n v="1"/>
    <m/>
    <m/>
    <x v="0"/>
  </r>
  <r>
    <s v="Fernandina Beach"/>
    <s v="AIP (24)"/>
    <x v="11"/>
    <x v="1928"/>
    <n v="37"/>
    <x v="6"/>
    <x v="1"/>
    <d v="2016-01-20T09:04:10"/>
    <d v="2016-01-20T08:13:00"/>
    <x v="4"/>
    <x v="0"/>
    <n v="3070"/>
    <n v="51.166666666666664"/>
    <n v="1893.1666666666665"/>
    <n v="1"/>
    <m/>
    <m/>
    <x v="0"/>
  </r>
  <r>
    <s v="Fernandina Beach"/>
    <s v="AIP (24)"/>
    <x v="11"/>
    <x v="4481"/>
    <n v="32"/>
    <x v="6"/>
    <x v="1"/>
    <d v="2016-01-20T09:04:22"/>
    <d v="2016-01-20T08:13:00"/>
    <x v="4"/>
    <x v="0"/>
    <n v="3082"/>
    <n v="51.366666666666667"/>
    <n v="1643.7333333333333"/>
    <n v="1"/>
    <m/>
    <m/>
    <x v="0"/>
  </r>
  <r>
    <s v="Fernandina Beach"/>
    <s v="AIP (24)"/>
    <x v="11"/>
    <x v="1928"/>
    <n v="37"/>
    <x v="6"/>
    <x v="1"/>
    <d v="2016-01-20T10:05:37"/>
    <d v="2016-01-20T09:25:00"/>
    <x v="4"/>
    <x v="0"/>
    <n v="2437"/>
    <n v="40.616666666666667"/>
    <n v="1502.8166666666666"/>
    <n v="1"/>
    <m/>
    <m/>
    <x v="0"/>
  </r>
  <r>
    <s v="Fernandina Beach"/>
    <s v="AIP (24)"/>
    <x v="11"/>
    <x v="4481"/>
    <n v="32"/>
    <x v="6"/>
    <x v="1"/>
    <d v="2016-01-20T10:05:55"/>
    <d v="2016-01-20T09:25:00"/>
    <x v="4"/>
    <x v="0"/>
    <n v="2455"/>
    <n v="40.916666666666664"/>
    <n v="1309.3333333333333"/>
    <n v="1"/>
    <m/>
    <m/>
    <x v="0"/>
  </r>
  <r>
    <s v="Fernandina Beach"/>
    <s v="JL TERRY (23)"/>
    <x v="23"/>
    <x v="4482"/>
    <n v="124"/>
    <x v="4"/>
    <x v="0"/>
    <d v="2016-01-21T11:35:28"/>
    <d v="2016-01-21T10:51:00"/>
    <x v="4"/>
    <x v="0"/>
    <n v="2668"/>
    <n v="44.466666666666669"/>
    <n v="5513.8666666666668"/>
    <n v="1"/>
    <m/>
    <m/>
    <x v="0"/>
  </r>
  <r>
    <s v="Fernandina Beach"/>
    <s v="JL TERRY (23)"/>
    <x v="34"/>
    <x v="4483"/>
    <n v="5"/>
    <x v="6"/>
    <x v="0"/>
    <d v="2016-01-24T00:58:33"/>
    <d v="2016-01-23T23:49:00"/>
    <x v="4"/>
    <x v="0"/>
    <n v="4173"/>
    <n v="69.55"/>
    <n v="347.75"/>
    <n v="1"/>
    <m/>
    <m/>
    <x v="0"/>
  </r>
  <r>
    <s v="Fernandina Beach"/>
    <s v="AIP (24)"/>
    <x v="40"/>
    <x v="51"/>
    <n v="5378"/>
    <x v="8"/>
    <x v="0"/>
    <d v="2016-01-24T14:15:53"/>
    <d v="2016-01-24T11:38:00"/>
    <x v="4"/>
    <x v="0"/>
    <n v="9473"/>
    <n v="157.88333333333333"/>
    <n v="849096.56666666665"/>
    <n v="1"/>
    <m/>
    <m/>
    <x v="0"/>
  </r>
  <r>
    <s v="Fernandina Beach"/>
    <s v="CHIPMILL"/>
    <x v="39"/>
    <x v="4484"/>
    <n v="1"/>
    <x v="4"/>
    <x v="0"/>
    <d v="2016-02-09T14:30:00"/>
    <d v="2016-02-09T14:10:00"/>
    <x v="4"/>
    <x v="1"/>
    <n v="1200"/>
    <n v="20"/>
    <n v="20"/>
    <n v="1"/>
    <m/>
    <m/>
    <x v="0"/>
  </r>
  <r>
    <s v="Fernandina Beach"/>
    <s v="STEPDOWN (22)"/>
    <x v="14"/>
    <x v="4485"/>
    <n v="12"/>
    <x v="8"/>
    <x v="0"/>
    <d v="2016-01-24T15:00:20"/>
    <d v="2016-01-24T14:27:43"/>
    <x v="4"/>
    <x v="0"/>
    <n v="1957"/>
    <n v="32.616666666666667"/>
    <n v="391.4"/>
    <n v="1"/>
    <m/>
    <m/>
    <x v="0"/>
  </r>
  <r>
    <s v="Fernandina Beach"/>
    <s v="STEPDOWN (22)"/>
    <x v="14"/>
    <x v="1921"/>
    <n v="244"/>
    <x v="8"/>
    <x v="0"/>
    <d v="2016-01-24T16:29:00"/>
    <d v="2016-01-24T14:47:00"/>
    <x v="4"/>
    <x v="0"/>
    <n v="6120"/>
    <n v="102"/>
    <n v="24888"/>
    <n v="1"/>
    <m/>
    <m/>
    <x v="0"/>
  </r>
  <r>
    <s v="Fernandina Beach"/>
    <s v="STEPDOWN (22)"/>
    <x v="14"/>
    <x v="4486"/>
    <n v="4"/>
    <x v="8"/>
    <x v="0"/>
    <d v="2016-01-24T20:45:35"/>
    <d v="2016-01-24T15:24:00"/>
    <x v="4"/>
    <x v="0"/>
    <n v="19295"/>
    <n v="321.58333333333331"/>
    <n v="1286.3333333333333"/>
    <n v="1"/>
    <m/>
    <m/>
    <x v="0"/>
  </r>
  <r>
    <s v="Fernandina Beach"/>
    <s v="STEPDOWN (22)"/>
    <x v="14"/>
    <x v="4487"/>
    <n v="44"/>
    <x v="8"/>
    <x v="0"/>
    <d v="2016-01-24T17:13:15"/>
    <d v="2016-01-24T15:24:00"/>
    <x v="4"/>
    <x v="0"/>
    <n v="6555"/>
    <n v="109.25"/>
    <n v="4807"/>
    <n v="1"/>
    <m/>
    <m/>
    <x v="0"/>
  </r>
  <r>
    <s v="Fernandina Beach"/>
    <s v="STEPDOWN (22)"/>
    <x v="14"/>
    <x v="4488"/>
    <n v="155"/>
    <x v="8"/>
    <x v="0"/>
    <d v="2016-01-24T19:59:39"/>
    <d v="2016-01-24T16:49:00"/>
    <x v="4"/>
    <x v="0"/>
    <n v="11439"/>
    <n v="190.65"/>
    <n v="29550.75"/>
    <n v="1"/>
    <m/>
    <m/>
    <x v="0"/>
  </r>
  <r>
    <s v="Fernandina Beach"/>
    <s v="STEPDOWN (22)"/>
    <x v="14"/>
    <x v="4413"/>
    <n v="7"/>
    <x v="0"/>
    <x v="2"/>
    <d v="2016-01-25T08:05:11"/>
    <d v="2016-01-25T08:00:00"/>
    <x v="4"/>
    <x v="0"/>
    <n v="311"/>
    <n v="5.1833333333333336"/>
    <n v="36.283333333333331"/>
    <n v="1"/>
    <m/>
    <m/>
    <x v="0"/>
  </r>
  <r>
    <s v="Fernandina Beach"/>
    <s v="CHIPMILL"/>
    <x v="39"/>
    <x v="4484"/>
    <n v="1"/>
    <x v="3"/>
    <x v="0"/>
    <d v="2016-02-24T13:07:02"/>
    <d v="2016-02-24T12:39:32"/>
    <x v="4"/>
    <x v="1"/>
    <n v="1650"/>
    <n v="27.5"/>
    <n v="27.5"/>
    <n v="1"/>
    <m/>
    <m/>
    <x v="0"/>
  </r>
  <r>
    <s v="Fernandina Beach"/>
    <s v="JL TERRY (23)"/>
    <x v="35"/>
    <x v="4489"/>
    <n v="2"/>
    <x v="2"/>
    <x v="0"/>
    <d v="2016-01-27T13:30:26"/>
    <d v="2016-01-27T12:06:00"/>
    <x v="4"/>
    <x v="0"/>
    <n v="5066"/>
    <n v="84.433333333333337"/>
    <n v="168.86666666666667"/>
    <n v="1"/>
    <m/>
    <m/>
    <x v="0"/>
  </r>
  <r>
    <s v="Fernandina Beach"/>
    <s v="JL TERRY (23)"/>
    <x v="35"/>
    <x v="342"/>
    <n v="16"/>
    <x v="1"/>
    <x v="0"/>
    <d v="2016-01-28T22:24:07"/>
    <d v="2016-01-28T20:14:00"/>
    <x v="4"/>
    <x v="0"/>
    <n v="7807"/>
    <n v="130.11666666666667"/>
    <n v="2081.8666666666668"/>
    <n v="1"/>
    <m/>
    <m/>
    <x v="0"/>
  </r>
  <r>
    <s v="Fernandina Beach"/>
    <s v="JL TERRY (23)"/>
    <x v="35"/>
    <x v="4490"/>
    <n v="1"/>
    <x v="1"/>
    <x v="0"/>
    <d v="2016-01-29T17:50:47"/>
    <d v="2016-01-29T16:22:00"/>
    <x v="4"/>
    <x v="0"/>
    <n v="5327"/>
    <n v="88.783333333333331"/>
    <n v="88.783333333333331"/>
    <n v="1"/>
    <m/>
    <m/>
    <x v="0"/>
  </r>
  <r>
    <s v="Fernandina Beach"/>
    <s v="JL TERRY (23)"/>
    <x v="21"/>
    <x v="4491"/>
    <n v="1"/>
    <x v="2"/>
    <x v="0"/>
    <d v="2016-01-29T18:45:20"/>
    <d v="2016-01-29T18:23:00"/>
    <x v="4"/>
    <x v="0"/>
    <n v="1340"/>
    <n v="22.333333333333332"/>
    <n v="22.333333333333332"/>
    <n v="1"/>
    <m/>
    <m/>
    <x v="0"/>
  </r>
  <r>
    <s v="Fernandina Beach"/>
    <s v="STEPDOWN (22)"/>
    <x v="24"/>
    <x v="1192"/>
    <n v="24"/>
    <x v="5"/>
    <x v="0"/>
    <d v="2016-01-30T11:00:37"/>
    <d v="2016-01-30T10:08:00"/>
    <x v="4"/>
    <x v="0"/>
    <n v="3157"/>
    <n v="52.616666666666667"/>
    <n v="1262.8"/>
    <n v="1"/>
    <m/>
    <m/>
    <x v="0"/>
  </r>
  <r>
    <s v="Fernandina Beach"/>
    <s v="STEPDOWN (22)"/>
    <x v="24"/>
    <x v="1192"/>
    <n v="24"/>
    <x v="5"/>
    <x v="0"/>
    <d v="2016-01-30T14:00:08"/>
    <d v="2016-01-30T13:27:00"/>
    <x v="4"/>
    <x v="0"/>
    <n v="1988"/>
    <n v="33.133333333333333"/>
    <n v="795.2"/>
    <n v="1"/>
    <m/>
    <m/>
    <x v="0"/>
  </r>
  <r>
    <s v="Fernandina Beach"/>
    <s v="JL TERRY (23)"/>
    <x v="18"/>
    <x v="4492"/>
    <n v="1"/>
    <x v="5"/>
    <x v="0"/>
    <d v="2016-01-31T18:46:27"/>
    <d v="2016-01-31T17:24:00"/>
    <x v="4"/>
    <x v="0"/>
    <n v="4947"/>
    <n v="82.45"/>
    <n v="82.45"/>
    <n v="1"/>
    <m/>
    <m/>
    <x v="0"/>
  </r>
  <r>
    <s v="Fernandina Beach"/>
    <s v="JL TERRY (23)"/>
    <x v="18"/>
    <x v="4493"/>
    <n v="1"/>
    <x v="2"/>
    <x v="0"/>
    <d v="2016-02-02T13:30:57"/>
    <d v="2016-02-02T12:51:00"/>
    <x v="4"/>
    <x v="1"/>
    <n v="2397"/>
    <n v="39.950000000000003"/>
    <n v="39.950000000000003"/>
    <n v="1"/>
    <m/>
    <m/>
    <x v="0"/>
  </r>
  <r>
    <s v="Fernandina Beach"/>
    <s v="CHIPMILL"/>
    <x v="39"/>
    <x v="4484"/>
    <n v="1"/>
    <x v="4"/>
    <x v="0"/>
    <d v="2016-05-04T03:58:00"/>
    <d v="2016-05-04T00:51:00"/>
    <x v="4"/>
    <x v="4"/>
    <n v="11220"/>
    <n v="187"/>
    <n v="187"/>
    <n v="1"/>
    <m/>
    <m/>
    <x v="0"/>
  </r>
  <r>
    <s v="Fernandina Beach"/>
    <s v="STEPDOWN (22)"/>
    <x v="24"/>
    <x v="362"/>
    <n v="8"/>
    <x v="1"/>
    <x v="0"/>
    <d v="2016-02-09T12:15:19"/>
    <d v="2016-02-09T10:52:00"/>
    <x v="4"/>
    <x v="1"/>
    <n v="4999"/>
    <n v="83.316666666666663"/>
    <n v="666.5333333333333"/>
    <n v="1"/>
    <m/>
    <m/>
    <x v="0"/>
  </r>
  <r>
    <s v="Fernandina Beach"/>
    <s v="STEPDOWN (22)"/>
    <x v="24"/>
    <x v="4494"/>
    <n v="1"/>
    <x v="1"/>
    <x v="0"/>
    <d v="2016-02-09T12:15:27"/>
    <d v="2016-02-09T10:56:00"/>
    <x v="4"/>
    <x v="1"/>
    <n v="4767"/>
    <n v="79.45"/>
    <n v="79.45"/>
    <n v="1"/>
    <m/>
    <m/>
    <x v="0"/>
  </r>
  <r>
    <s v="Fernandina Beach"/>
    <s v="JL TERRY (23)"/>
    <x v="35"/>
    <x v="222"/>
    <n v="858"/>
    <x v="2"/>
    <x v="0"/>
    <d v="2016-02-06T09:31:00"/>
    <d v="2016-02-06T09:10:00"/>
    <x v="4"/>
    <x v="1"/>
    <n v="1260"/>
    <n v="21"/>
    <n v="18018"/>
    <n v="1"/>
    <m/>
    <m/>
    <x v="0"/>
  </r>
  <r>
    <s v="Fernandina Beach"/>
    <s v="JL TERRY (23)"/>
    <x v="35"/>
    <x v="4495"/>
    <n v="4"/>
    <x v="0"/>
    <x v="0"/>
    <d v="2016-02-10T17:38:07"/>
    <d v="2016-02-10T15:52:00"/>
    <x v="4"/>
    <x v="1"/>
    <n v="6367"/>
    <n v="106.11666666666666"/>
    <n v="424.46666666666664"/>
    <n v="1"/>
    <m/>
    <m/>
    <x v="0"/>
  </r>
  <r>
    <s v="Fernandina Beach"/>
    <s v="JL TERRY (23)"/>
    <x v="13"/>
    <x v="4496"/>
    <n v="2"/>
    <x v="2"/>
    <x v="1"/>
    <d v="2016-02-12T10:25:37"/>
    <d v="2016-02-12T09:26:00"/>
    <x v="4"/>
    <x v="1"/>
    <n v="3577"/>
    <n v="59.616666666666667"/>
    <n v="119.23333333333333"/>
    <n v="1"/>
    <m/>
    <m/>
    <x v="0"/>
  </r>
  <r>
    <s v="Fernandina Beach"/>
    <s v="STEPDOWN (22)"/>
    <x v="14"/>
    <x v="4368"/>
    <n v="1"/>
    <x v="0"/>
    <x v="2"/>
    <d v="2016-02-15T17:00:05"/>
    <d v="2016-02-15T16:00:00"/>
    <x v="4"/>
    <x v="1"/>
    <n v="3605"/>
    <n v="60.083333333333336"/>
    <n v="60.083333333333336"/>
    <n v="1"/>
    <m/>
    <m/>
    <x v="0"/>
  </r>
  <r>
    <s v="Fernandina Beach"/>
    <s v="JL TERRY (23)"/>
    <x v="34"/>
    <x v="4497"/>
    <n v="1"/>
    <x v="2"/>
    <x v="0"/>
    <d v="2016-02-15T20:00:12"/>
    <d v="2016-02-15T17:38:00"/>
    <x v="4"/>
    <x v="1"/>
    <n v="8532"/>
    <n v="142.19999999999999"/>
    <n v="142.19999999999999"/>
    <n v="1"/>
    <m/>
    <m/>
    <x v="0"/>
  </r>
  <r>
    <s v="Fernandina Beach"/>
    <s v="JL TERRY (23)"/>
    <x v="18"/>
    <x v="202"/>
    <n v="27"/>
    <x v="5"/>
    <x v="0"/>
    <d v="2016-02-18T08:38:07"/>
    <d v="2016-02-18T07:49:00"/>
    <x v="4"/>
    <x v="1"/>
    <n v="2947"/>
    <n v="49.116666666666667"/>
    <n v="1326.15"/>
    <n v="1"/>
    <m/>
    <m/>
    <x v="0"/>
  </r>
  <r>
    <s v="Fernandina Beach"/>
    <s v="STEPDOWN (22)"/>
    <x v="24"/>
    <x v="4498"/>
    <n v="1"/>
    <x v="6"/>
    <x v="0"/>
    <d v="2016-02-18T08:42:42"/>
    <d v="2016-02-18T08:18:00"/>
    <x v="4"/>
    <x v="1"/>
    <n v="1482"/>
    <n v="24.7"/>
    <n v="24.7"/>
    <n v="1"/>
    <m/>
    <m/>
    <x v="0"/>
  </r>
  <r>
    <s v="Fernandina Beach"/>
    <s v="STEPDOWN (22)"/>
    <x v="14"/>
    <x v="4499"/>
    <n v="1"/>
    <x v="2"/>
    <x v="1"/>
    <d v="2016-02-18T14:35:23"/>
    <d v="2016-02-18T13:23:00"/>
    <x v="4"/>
    <x v="1"/>
    <n v="4343"/>
    <n v="72.38333333333334"/>
    <n v="72.38333333333334"/>
    <n v="1"/>
    <m/>
    <m/>
    <x v="0"/>
  </r>
  <r>
    <s v="Fernandina Beach"/>
    <s v="AIP (24)"/>
    <x v="11"/>
    <x v="2097"/>
    <n v="48"/>
    <x v="4"/>
    <x v="0"/>
    <d v="2016-02-20T05:27:01"/>
    <d v="2016-02-20T04:24:00"/>
    <x v="4"/>
    <x v="1"/>
    <n v="3781"/>
    <n v="63.016666666666666"/>
    <n v="3024.8"/>
    <n v="1"/>
    <m/>
    <m/>
    <x v="0"/>
  </r>
  <r>
    <s v="Fernandina Beach"/>
    <s v="JL TERRY (23)"/>
    <x v="18"/>
    <x v="1956"/>
    <n v="1"/>
    <x v="5"/>
    <x v="0"/>
    <d v="2016-02-22T09:32:11"/>
    <d v="2016-02-22T08:40:00"/>
    <x v="4"/>
    <x v="1"/>
    <n v="3131"/>
    <n v="52.18333333333333"/>
    <n v="52.18333333333333"/>
    <n v="1"/>
    <m/>
    <m/>
    <x v="0"/>
  </r>
  <r>
    <s v="Fernandina Beach"/>
    <s v="JL TERRY (23)"/>
    <x v="35"/>
    <x v="222"/>
    <n v="830"/>
    <x v="12"/>
    <x v="2"/>
    <d v="2016-10-08T21:19:32"/>
    <d v="2016-10-07T14:06:00"/>
    <x v="4"/>
    <x v="9"/>
    <n v="112412"/>
    <n v="1873.5333333333333"/>
    <n v="1555032.6666666667"/>
    <n v="1"/>
    <m/>
    <m/>
    <x v="0"/>
  </r>
  <r>
    <s v="Fernandina Beach"/>
    <s v="STEPDOWN (22)"/>
    <x v="14"/>
    <x v="4500"/>
    <n v="1"/>
    <x v="2"/>
    <x v="1"/>
    <d v="2016-02-24T16:22:45"/>
    <d v="2016-02-24T14:51:00"/>
    <x v="4"/>
    <x v="1"/>
    <n v="5505"/>
    <n v="91.75"/>
    <n v="91.75"/>
    <n v="1"/>
    <m/>
    <m/>
    <x v="0"/>
  </r>
  <r>
    <s v="Fernandina Beach"/>
    <s v="JL TERRY (23)"/>
    <x v="34"/>
    <x v="4474"/>
    <n v="7"/>
    <x v="3"/>
    <x v="0"/>
    <d v="2016-02-24T17:45:09"/>
    <d v="2016-02-24T16:02:00"/>
    <x v="4"/>
    <x v="1"/>
    <n v="6189"/>
    <n v="103.15"/>
    <n v="722.05000000000007"/>
    <n v="1"/>
    <m/>
    <m/>
    <x v="0"/>
  </r>
  <r>
    <s v="Fernandina Beach"/>
    <s v="JL TERRY (23)"/>
    <x v="13"/>
    <x v="970"/>
    <n v="25"/>
    <x v="1"/>
    <x v="0"/>
    <d v="2016-02-24T17:07:48"/>
    <d v="2016-02-24T16:42:00"/>
    <x v="4"/>
    <x v="1"/>
    <n v="1548"/>
    <n v="25.8"/>
    <n v="645"/>
    <n v="1"/>
    <m/>
    <m/>
    <x v="0"/>
  </r>
  <r>
    <s v="Fernandina Beach"/>
    <s v="JL TERRY (23)"/>
    <x v="13"/>
    <x v="4501"/>
    <n v="2"/>
    <x v="2"/>
    <x v="0"/>
    <d v="2016-02-24T22:19:33"/>
    <d v="2016-02-24T20:51:00"/>
    <x v="4"/>
    <x v="1"/>
    <n v="5313"/>
    <n v="88.55"/>
    <n v="177.1"/>
    <n v="1"/>
    <m/>
    <m/>
    <x v="0"/>
  </r>
  <r>
    <s v="Fernandina Beach"/>
    <s v="JL TERRY (23)"/>
    <x v="18"/>
    <x v="4492"/>
    <n v="1"/>
    <x v="2"/>
    <x v="0"/>
    <d v="2016-02-25T08:45:28"/>
    <d v="2016-02-25T07:32:00"/>
    <x v="4"/>
    <x v="1"/>
    <n v="4408"/>
    <n v="73.466666666666669"/>
    <n v="73.466666666666669"/>
    <n v="1"/>
    <m/>
    <m/>
    <x v="0"/>
  </r>
  <r>
    <s v="Fernandina Beach"/>
    <s v="JL TERRY (23)"/>
    <x v="35"/>
    <x v="222"/>
    <n v="820"/>
    <x v="11"/>
    <x v="0"/>
    <d v="2016-11-01T23:49:59"/>
    <d v="2016-11-01T21:26:00"/>
    <x v="4"/>
    <x v="10"/>
    <n v="8639"/>
    <n v="143.98333333333332"/>
    <n v="118066.33333333333"/>
    <n v="1"/>
    <m/>
    <m/>
    <x v="0"/>
  </r>
  <r>
    <s v="Fernandina Beach"/>
    <s v="JL TERRY (23)"/>
    <x v="35"/>
    <x v="4502"/>
    <n v="1"/>
    <x v="0"/>
    <x v="2"/>
    <d v="2016-02-26T15:20:57"/>
    <d v="2016-02-26T15:07:00"/>
    <x v="4"/>
    <x v="1"/>
    <n v="837"/>
    <n v="13.95"/>
    <n v="13.95"/>
    <n v="1"/>
    <m/>
    <m/>
    <x v="0"/>
  </r>
  <r>
    <s v="Fernandina Beach"/>
    <s v="JL TERRY (23)"/>
    <x v="21"/>
    <x v="4503"/>
    <n v="5"/>
    <x v="5"/>
    <x v="0"/>
    <d v="2016-02-27T12:00:25"/>
    <d v="2016-02-27T10:52:00"/>
    <x v="4"/>
    <x v="1"/>
    <n v="4105"/>
    <n v="68.416666666666671"/>
    <n v="342.08333333333337"/>
    <n v="1"/>
    <m/>
    <m/>
    <x v="0"/>
  </r>
  <r>
    <s v="Fernandina Beach"/>
    <s v="AIP (24)"/>
    <x v="11"/>
    <x v="4504"/>
    <n v="37"/>
    <x v="4"/>
    <x v="0"/>
    <d v="2016-02-27T19:35:52"/>
    <d v="2016-02-27T18:33:00"/>
    <x v="4"/>
    <x v="1"/>
    <n v="3772"/>
    <n v="62.866666666666667"/>
    <n v="2326.0666666666666"/>
    <n v="1"/>
    <m/>
    <m/>
    <x v="0"/>
  </r>
  <r>
    <s v="Fernandina Beach"/>
    <s v="AIP (24)"/>
    <x v="11"/>
    <x v="4505"/>
    <n v="1"/>
    <x v="5"/>
    <x v="0"/>
    <d v="2016-02-27T21:10:07"/>
    <d v="2016-02-27T20:31:00"/>
    <x v="4"/>
    <x v="1"/>
    <n v="2347"/>
    <n v="39.116666666666667"/>
    <n v="39.116666666666667"/>
    <n v="1"/>
    <m/>
    <m/>
    <x v="0"/>
  </r>
  <r>
    <s v="Fernandina Beach"/>
    <s v="STEPDOWN (22)"/>
    <x v="24"/>
    <x v="2137"/>
    <n v="12"/>
    <x v="5"/>
    <x v="0"/>
    <d v="2016-02-29T08:53:25"/>
    <d v="2016-02-29T08:19:00"/>
    <x v="4"/>
    <x v="1"/>
    <n v="2065"/>
    <n v="34.416666666666664"/>
    <n v="413"/>
    <n v="1"/>
    <m/>
    <m/>
    <x v="0"/>
  </r>
  <r>
    <s v="Fernandina Beach"/>
    <s v="JL TERRY (23)"/>
    <x v="13"/>
    <x v="4506"/>
    <n v="1"/>
    <x v="5"/>
    <x v="0"/>
    <d v="2016-02-29T12:39:52"/>
    <d v="2016-02-29T11:55:00"/>
    <x v="4"/>
    <x v="1"/>
    <n v="2692"/>
    <n v="44.866666666666667"/>
    <n v="44.866666666666667"/>
    <n v="1"/>
    <m/>
    <m/>
    <x v="0"/>
  </r>
  <r>
    <s v="Fernandina Beach"/>
    <s v="AIP (24)"/>
    <x v="11"/>
    <x v="159"/>
    <n v="5"/>
    <x v="5"/>
    <x v="0"/>
    <d v="2016-03-01T10:13:55"/>
    <d v="2016-03-01T09:02:00"/>
    <x v="4"/>
    <x v="2"/>
    <n v="4315"/>
    <n v="71.916666666666671"/>
    <n v="359.58333333333337"/>
    <n v="1"/>
    <m/>
    <m/>
    <x v="0"/>
  </r>
  <r>
    <s v="Fernandina Beach"/>
    <s v="STEPDOWN (22)"/>
    <x v="24"/>
    <x v="4507"/>
    <n v="1"/>
    <x v="10"/>
    <x v="0"/>
    <d v="2016-03-03T07:50:05"/>
    <d v="2016-03-03T06:30:00"/>
    <x v="4"/>
    <x v="2"/>
    <n v="4805"/>
    <n v="80.083333333333329"/>
    <n v="80.083333333333329"/>
    <n v="1"/>
    <m/>
    <m/>
    <x v="0"/>
  </r>
  <r>
    <s v="Fernandina Beach"/>
    <s v="STEPDOWN (22)"/>
    <x v="14"/>
    <x v="768"/>
    <n v="83"/>
    <x v="2"/>
    <x v="0"/>
    <d v="2016-03-03T09:20:31"/>
    <d v="2016-03-03T08:14:00"/>
    <x v="4"/>
    <x v="2"/>
    <n v="3991"/>
    <n v="66.516666666666666"/>
    <n v="5520.8833333333332"/>
    <n v="1"/>
    <m/>
    <m/>
    <x v="0"/>
  </r>
  <r>
    <s v="Fernandina Beach"/>
    <s v="AIP (24)"/>
    <x v="11"/>
    <x v="897"/>
    <n v="1"/>
    <x v="4"/>
    <x v="0"/>
    <d v="2016-03-04T09:40:27"/>
    <d v="2016-03-04T07:27:00"/>
    <x v="4"/>
    <x v="2"/>
    <n v="8007"/>
    <n v="133.44999999999999"/>
    <n v="133.44999999999999"/>
    <n v="1"/>
    <m/>
    <m/>
    <x v="0"/>
  </r>
  <r>
    <s v="Fernandina Beach"/>
    <s v="JL TERRY (23)"/>
    <x v="35"/>
    <x v="4508"/>
    <n v="1"/>
    <x v="0"/>
    <x v="2"/>
    <d v="2016-03-07T11:02:30"/>
    <d v="2016-03-07T10:28:00"/>
    <x v="4"/>
    <x v="2"/>
    <n v="2070"/>
    <n v="34.5"/>
    <n v="34.5"/>
    <n v="1"/>
    <m/>
    <m/>
    <x v="0"/>
  </r>
  <r>
    <s v="Fernandina Beach"/>
    <s v="JL TERRY (23)"/>
    <x v="35"/>
    <x v="4509"/>
    <n v="1"/>
    <x v="0"/>
    <x v="2"/>
    <d v="2016-03-07T13:29:02"/>
    <d v="2016-03-07T12:23:00"/>
    <x v="4"/>
    <x v="2"/>
    <n v="3962"/>
    <n v="66.033333333333331"/>
    <n v="66.033333333333331"/>
    <n v="1"/>
    <m/>
    <m/>
    <x v="0"/>
  </r>
  <r>
    <s v="Fernandina Beach"/>
    <s v="STEPDOWN (22)"/>
    <x v="24"/>
    <x v="1192"/>
    <n v="19"/>
    <x v="2"/>
    <x v="0"/>
    <d v="2016-03-10T17:57:29"/>
    <d v="2016-03-10T16:41:00"/>
    <x v="4"/>
    <x v="2"/>
    <n v="4589"/>
    <n v="76.483333333333334"/>
    <n v="1453.1833333333334"/>
    <n v="1"/>
    <m/>
    <m/>
    <x v="0"/>
  </r>
  <r>
    <s v="Fernandina Beach"/>
    <s v="JL TERRY (23)"/>
    <x v="34"/>
    <x v="227"/>
    <n v="47"/>
    <x v="5"/>
    <x v="0"/>
    <d v="2016-03-13T10:47:42"/>
    <d v="2016-03-13T09:50:00"/>
    <x v="4"/>
    <x v="2"/>
    <n v="3462"/>
    <n v="57.7"/>
    <n v="2711.9"/>
    <n v="1"/>
    <m/>
    <m/>
    <x v="0"/>
  </r>
  <r>
    <s v="Fernandina Beach"/>
    <s v="STEPDOWN (22)"/>
    <x v="14"/>
    <x v="1243"/>
    <n v="8"/>
    <x v="1"/>
    <x v="0"/>
    <d v="2016-03-14T10:20:00"/>
    <d v="2016-03-14T09:33:00"/>
    <x v="4"/>
    <x v="2"/>
    <n v="2820"/>
    <n v="47"/>
    <n v="376"/>
    <n v="1"/>
    <m/>
    <m/>
    <x v="0"/>
  </r>
  <r>
    <s v="Fernandina Beach"/>
    <s v="STEPDOWN (22)"/>
    <x v="14"/>
    <x v="1922"/>
    <n v="46"/>
    <x v="5"/>
    <x v="0"/>
    <d v="2016-03-20T10:15:08"/>
    <d v="2016-03-20T09:16:00"/>
    <x v="4"/>
    <x v="2"/>
    <n v="3548"/>
    <n v="59.133333333333333"/>
    <n v="2720.1333333333332"/>
    <n v="1"/>
    <m/>
    <m/>
    <x v="0"/>
  </r>
  <r>
    <s v="Fernandina Beach"/>
    <s v="AIP (24)"/>
    <x v="11"/>
    <x v="4510"/>
    <n v="2"/>
    <x v="5"/>
    <x v="0"/>
    <d v="2016-03-21T16:23:00"/>
    <d v="2016-03-21T15:54:00"/>
    <x v="4"/>
    <x v="2"/>
    <n v="1740"/>
    <n v="29"/>
    <n v="58"/>
    <n v="1"/>
    <m/>
    <m/>
    <x v="0"/>
  </r>
  <r>
    <s v="Fernandina Beach"/>
    <s v="JL TERRY (23)"/>
    <x v="13"/>
    <x v="4511"/>
    <n v="1"/>
    <x v="2"/>
    <x v="0"/>
    <d v="2016-03-21T18:14:56"/>
    <d v="2016-03-21T16:41:00"/>
    <x v="4"/>
    <x v="2"/>
    <n v="5636"/>
    <n v="93.933333333333337"/>
    <n v="93.933333333333337"/>
    <n v="1"/>
    <m/>
    <m/>
    <x v="0"/>
  </r>
  <r>
    <s v="Fernandina Beach"/>
    <s v="JL TERRY (23)"/>
    <x v="13"/>
    <x v="4241"/>
    <n v="19"/>
    <x v="5"/>
    <x v="0"/>
    <d v="2016-03-23T10:25:51"/>
    <d v="2016-03-23T09:21:00"/>
    <x v="4"/>
    <x v="2"/>
    <n v="3891"/>
    <n v="64.849999999999994"/>
    <n v="1232.1499999999999"/>
    <n v="1"/>
    <m/>
    <m/>
    <x v="0"/>
  </r>
  <r>
    <s v="Fernandina Beach"/>
    <s v="STEPDOWN (22)"/>
    <x v="24"/>
    <x v="4192"/>
    <n v="1"/>
    <x v="2"/>
    <x v="1"/>
    <d v="2016-03-23T15:10:32"/>
    <d v="2016-03-23T13:19:00"/>
    <x v="4"/>
    <x v="2"/>
    <n v="6692"/>
    <n v="111.53333333333333"/>
    <n v="111.53333333333333"/>
    <n v="1"/>
    <m/>
    <m/>
    <x v="0"/>
  </r>
  <r>
    <s v="Fernandina Beach"/>
    <s v="JL TERRY (23)"/>
    <x v="35"/>
    <x v="4512"/>
    <n v="2"/>
    <x v="2"/>
    <x v="0"/>
    <d v="2016-03-25T09:00:06"/>
    <d v="2016-03-25T07:36:00"/>
    <x v="4"/>
    <x v="2"/>
    <n v="5046"/>
    <n v="84.1"/>
    <n v="168.2"/>
    <n v="1"/>
    <m/>
    <m/>
    <x v="0"/>
  </r>
  <r>
    <s v="Fernandina Beach"/>
    <s v="JL TERRY (23)"/>
    <x v="35"/>
    <x v="1212"/>
    <n v="7"/>
    <x v="5"/>
    <x v="0"/>
    <d v="2016-03-29T10:40:01"/>
    <d v="2016-03-29T09:12:00"/>
    <x v="4"/>
    <x v="2"/>
    <n v="5281"/>
    <n v="88.016666666666666"/>
    <n v="616.11666666666667"/>
    <n v="1"/>
    <m/>
    <m/>
    <x v="0"/>
  </r>
  <r>
    <s v="Fernandina Beach"/>
    <s v="JL TERRY (23)"/>
    <x v="13"/>
    <x v="150"/>
    <n v="14"/>
    <x v="1"/>
    <x v="0"/>
    <d v="2016-03-30T10:14:11"/>
    <d v="2016-03-30T08:33:00"/>
    <x v="4"/>
    <x v="2"/>
    <n v="6071"/>
    <n v="101.18333333333334"/>
    <n v="1416.5666666666666"/>
    <n v="1"/>
    <m/>
    <m/>
    <x v="0"/>
  </r>
  <r>
    <s v="Fernandina Beach"/>
    <s v="STEPDOWN (22)"/>
    <x v="24"/>
    <x v="4513"/>
    <n v="67"/>
    <x v="1"/>
    <x v="0"/>
    <d v="2016-04-01T21:56:01"/>
    <d v="2016-04-01T19:18:00"/>
    <x v="4"/>
    <x v="3"/>
    <n v="9481"/>
    <n v="158.01666666666668"/>
    <n v="10587.116666666667"/>
    <n v="1"/>
    <m/>
    <m/>
    <x v="0"/>
  </r>
  <r>
    <s v="Fernandina Beach"/>
    <s v="JL TERRY (23)"/>
    <x v="35"/>
    <x v="1459"/>
    <n v="34"/>
    <x v="2"/>
    <x v="0"/>
    <d v="2016-04-02T08:51:41"/>
    <d v="2016-04-02T07:50:00"/>
    <x v="4"/>
    <x v="3"/>
    <n v="3701"/>
    <n v="61.68333333333333"/>
    <n v="2097.2333333333331"/>
    <n v="1"/>
    <m/>
    <m/>
    <x v="0"/>
  </r>
  <r>
    <s v="Fernandina Beach"/>
    <s v="JL TERRY (23)"/>
    <x v="13"/>
    <x v="1753"/>
    <n v="6"/>
    <x v="5"/>
    <x v="0"/>
    <d v="2016-04-05T10:30:00"/>
    <d v="2016-04-05T09:45:00"/>
    <x v="4"/>
    <x v="3"/>
    <n v="2700"/>
    <n v="45"/>
    <n v="270"/>
    <n v="1"/>
    <m/>
    <m/>
    <x v="0"/>
  </r>
  <r>
    <s v="Fernandina Beach"/>
    <s v="JL TERRY (23)"/>
    <x v="13"/>
    <x v="4241"/>
    <n v="19"/>
    <x v="5"/>
    <x v="0"/>
    <d v="2016-04-06T10:17:57"/>
    <d v="2016-04-06T09:44:00"/>
    <x v="4"/>
    <x v="3"/>
    <n v="2037"/>
    <n v="33.950000000000003"/>
    <n v="645.05000000000007"/>
    <n v="1"/>
    <m/>
    <m/>
    <x v="0"/>
  </r>
  <r>
    <s v="Fernandina Beach"/>
    <s v="AIP (24)"/>
    <x v="20"/>
    <x v="4514"/>
    <n v="21"/>
    <x v="6"/>
    <x v="1"/>
    <d v="2016-04-11T18:00:26"/>
    <d v="2016-04-11T16:00:00"/>
    <x v="4"/>
    <x v="3"/>
    <n v="7226"/>
    <n v="120.43333333333334"/>
    <n v="2529.1"/>
    <n v="1"/>
    <m/>
    <m/>
    <x v="0"/>
  </r>
  <r>
    <s v="Fernandina Beach"/>
    <s v="JL TERRY (23)"/>
    <x v="18"/>
    <x v="4515"/>
    <n v="1"/>
    <x v="5"/>
    <x v="0"/>
    <d v="2016-04-13T10:03:53"/>
    <d v="2016-04-13T09:20:00"/>
    <x v="4"/>
    <x v="3"/>
    <n v="2633"/>
    <n v="43.883333333333333"/>
    <n v="43.883333333333333"/>
    <n v="1"/>
    <m/>
    <m/>
    <x v="0"/>
  </r>
  <r>
    <s v="Fernandina Beach"/>
    <s v="JL TERRY (23)"/>
    <x v="35"/>
    <x v="4516"/>
    <n v="1"/>
    <x v="2"/>
    <x v="0"/>
    <d v="2016-04-14T10:48:13"/>
    <d v="2016-04-14T09:43:00"/>
    <x v="4"/>
    <x v="3"/>
    <n v="3913"/>
    <n v="65.216666666666669"/>
    <n v="65.216666666666669"/>
    <n v="1"/>
    <m/>
    <m/>
    <x v="0"/>
  </r>
  <r>
    <s v="Fernandina Beach"/>
    <s v="JL TERRY (23)"/>
    <x v="35"/>
    <x v="4517"/>
    <n v="2"/>
    <x v="2"/>
    <x v="0"/>
    <d v="2016-04-15T05:56:45"/>
    <d v="2016-04-15T02:26:00"/>
    <x v="4"/>
    <x v="3"/>
    <n v="12645"/>
    <n v="210.75"/>
    <n v="421.5"/>
    <n v="1"/>
    <m/>
    <m/>
    <x v="0"/>
  </r>
  <r>
    <s v="Fernandina Beach"/>
    <s v="JL TERRY (23)"/>
    <x v="23"/>
    <x v="526"/>
    <n v="19"/>
    <x v="5"/>
    <x v="0"/>
    <d v="2016-04-15T16:48:15"/>
    <d v="2016-04-15T16:17:00"/>
    <x v="4"/>
    <x v="3"/>
    <n v="1875"/>
    <n v="31.25"/>
    <n v="593.75"/>
    <n v="1"/>
    <m/>
    <m/>
    <x v="0"/>
  </r>
  <r>
    <s v="Fernandina Beach"/>
    <s v="STEPDOWN (22)"/>
    <x v="14"/>
    <x v="872"/>
    <n v="7"/>
    <x v="2"/>
    <x v="0"/>
    <d v="2016-04-16T08:15:15"/>
    <d v="2016-04-16T07:34:00"/>
    <x v="4"/>
    <x v="3"/>
    <n v="2475"/>
    <n v="41.25"/>
    <n v="288.75"/>
    <n v="1"/>
    <m/>
    <m/>
    <x v="0"/>
  </r>
  <r>
    <s v="Fernandina Beach"/>
    <s v="JL TERRY (23)"/>
    <x v="21"/>
    <x v="468"/>
    <n v="30"/>
    <x v="5"/>
    <x v="0"/>
    <d v="2016-04-18T09:08:10"/>
    <d v="2016-04-18T08:40:00"/>
    <x v="4"/>
    <x v="3"/>
    <n v="1690"/>
    <n v="28.166666666666668"/>
    <n v="845"/>
    <n v="1"/>
    <m/>
    <m/>
    <x v="0"/>
  </r>
  <r>
    <s v="Fernandina Beach"/>
    <s v="JL TERRY (23)"/>
    <x v="34"/>
    <x v="4518"/>
    <n v="1"/>
    <x v="0"/>
    <x v="0"/>
    <d v="2016-04-20T11:48:43"/>
    <d v="2016-04-20T08:30:00"/>
    <x v="4"/>
    <x v="3"/>
    <n v="11923"/>
    <n v="198.71666666666667"/>
    <n v="198.71666666666667"/>
    <n v="1"/>
    <m/>
    <m/>
    <x v="0"/>
  </r>
  <r>
    <s v="Fernandina Beach"/>
    <s v="AIP (24)"/>
    <x v="11"/>
    <x v="4519"/>
    <n v="11"/>
    <x v="5"/>
    <x v="1"/>
    <d v="2016-04-20T19:24:01"/>
    <d v="2016-04-20T17:50:00"/>
    <x v="4"/>
    <x v="3"/>
    <n v="5641"/>
    <n v="94.016666666666666"/>
    <n v="1034.1833333333334"/>
    <n v="1"/>
    <m/>
    <m/>
    <x v="0"/>
  </r>
  <r>
    <s v="Fernandina Beach"/>
    <s v="JL TERRY (23)"/>
    <x v="21"/>
    <x v="4520"/>
    <n v="35"/>
    <x v="0"/>
    <x v="0"/>
    <d v="2016-04-21T14:15:39"/>
    <d v="2016-04-21T14:08:00"/>
    <x v="4"/>
    <x v="3"/>
    <n v="459"/>
    <n v="7.65"/>
    <n v="267.75"/>
    <n v="1"/>
    <m/>
    <m/>
    <x v="0"/>
  </r>
  <r>
    <s v="Fernandina Beach"/>
    <s v="JL TERRY (23)"/>
    <x v="34"/>
    <x v="4521"/>
    <n v="1"/>
    <x v="6"/>
    <x v="1"/>
    <d v="2016-04-22T16:03:09"/>
    <d v="2016-04-22T12:16:00"/>
    <x v="4"/>
    <x v="3"/>
    <n v="13629"/>
    <n v="227.15"/>
    <n v="227.15"/>
    <n v="1"/>
    <m/>
    <m/>
    <x v="0"/>
  </r>
  <r>
    <s v="Fernandina Beach"/>
    <s v="JL TERRY (23)"/>
    <x v="34"/>
    <x v="4226"/>
    <n v="2"/>
    <x v="15"/>
    <x v="0"/>
    <d v="2016-04-22T13:52:40"/>
    <d v="2016-04-22T12:16:00"/>
    <x v="4"/>
    <x v="3"/>
    <n v="5800"/>
    <n v="96.666666666666671"/>
    <n v="193.33333333333334"/>
    <n v="1"/>
    <m/>
    <m/>
    <x v="0"/>
  </r>
  <r>
    <s v="Fernandina Beach"/>
    <s v="STEPDOWN (22)"/>
    <x v="14"/>
    <x v="4522"/>
    <n v="17"/>
    <x v="1"/>
    <x v="0"/>
    <d v="2016-04-23T08:37:54"/>
    <d v="2016-04-23T07:57:00"/>
    <x v="4"/>
    <x v="3"/>
    <n v="2454"/>
    <n v="40.9"/>
    <n v="695.3"/>
    <n v="1"/>
    <m/>
    <m/>
    <x v="0"/>
  </r>
  <r>
    <s v="Fernandina Beach"/>
    <s v="AIP (24)"/>
    <x v="11"/>
    <x v="4523"/>
    <n v="2"/>
    <x v="5"/>
    <x v="0"/>
    <d v="2016-04-23T16:30:30"/>
    <d v="2016-04-23T15:50:00"/>
    <x v="4"/>
    <x v="3"/>
    <n v="2430"/>
    <n v="40.5"/>
    <n v="81"/>
    <n v="1"/>
    <m/>
    <m/>
    <x v="0"/>
  </r>
  <r>
    <s v="Fernandina Beach"/>
    <s v="JL TERRY (23)"/>
    <x v="21"/>
    <x v="468"/>
    <n v="30"/>
    <x v="5"/>
    <x v="0"/>
    <d v="2016-04-24T10:35:07"/>
    <d v="2016-04-24T10:05:00"/>
    <x v="4"/>
    <x v="3"/>
    <n v="1807"/>
    <n v="30.116666666666667"/>
    <n v="903.5"/>
    <n v="1"/>
    <m/>
    <m/>
    <x v="0"/>
  </r>
  <r>
    <s v="Fernandina Beach"/>
    <s v="JL TERRY (23)"/>
    <x v="13"/>
    <x v="4524"/>
    <n v="1"/>
    <x v="4"/>
    <x v="0"/>
    <d v="2016-04-24T17:11:31"/>
    <d v="2016-04-24T14:13:00"/>
    <x v="4"/>
    <x v="3"/>
    <n v="10711"/>
    <n v="178.51666666666668"/>
    <n v="178.51666666666668"/>
    <n v="1"/>
    <m/>
    <m/>
    <x v="0"/>
  </r>
  <r>
    <s v="Fernandina Beach"/>
    <s v="JL TERRY (23)"/>
    <x v="18"/>
    <x v="2109"/>
    <n v="2"/>
    <x v="4"/>
    <x v="0"/>
    <d v="2016-04-25T17:21:05"/>
    <d v="2016-04-25T16:53:00"/>
    <x v="4"/>
    <x v="3"/>
    <n v="1685"/>
    <n v="28.083333333333332"/>
    <n v="56.166666666666664"/>
    <n v="1"/>
    <m/>
    <m/>
    <x v="0"/>
  </r>
  <r>
    <s v="Fernandina Beach"/>
    <s v="JL TERRY (23)"/>
    <x v="35"/>
    <x v="222"/>
    <n v="824"/>
    <x v="11"/>
    <x v="0"/>
    <d v="2016-11-06T14:00:35"/>
    <d v="2016-11-06T12:01:00"/>
    <x v="4"/>
    <x v="10"/>
    <n v="7175"/>
    <n v="119.58333333333333"/>
    <n v="98536.666666666657"/>
    <n v="1"/>
    <m/>
    <m/>
    <x v="0"/>
  </r>
  <r>
    <s v="Fernandina Beach"/>
    <s v="JL TERRY (23)"/>
    <x v="18"/>
    <x v="4525"/>
    <n v="10"/>
    <x v="5"/>
    <x v="0"/>
    <d v="2016-05-04T08:45:36"/>
    <d v="2016-05-04T07:57:00"/>
    <x v="4"/>
    <x v="4"/>
    <n v="2916"/>
    <n v="48.6"/>
    <n v="486"/>
    <n v="1"/>
    <m/>
    <m/>
    <x v="0"/>
  </r>
  <r>
    <s v="Fernandina Beach"/>
    <s v="AIP (24)"/>
    <x v="11"/>
    <x v="1896"/>
    <n v="2"/>
    <x v="5"/>
    <x v="0"/>
    <d v="2016-05-05T20:51:26"/>
    <d v="2016-05-05T20:01:00"/>
    <x v="4"/>
    <x v="4"/>
    <n v="3026"/>
    <n v="50.43333333333333"/>
    <n v="100.86666666666666"/>
    <n v="1"/>
    <m/>
    <m/>
    <x v="0"/>
  </r>
  <r>
    <s v="Fernandina Beach"/>
    <s v="AIP (24)"/>
    <x v="2"/>
    <x v="4526"/>
    <n v="909"/>
    <x v="1"/>
    <x v="0"/>
    <d v="2016-05-05T22:03:40"/>
    <d v="2016-05-05T20:16:00"/>
    <x v="4"/>
    <x v="4"/>
    <n v="6460"/>
    <n v="107.66666666666667"/>
    <n v="97869"/>
    <n v="1"/>
    <m/>
    <m/>
    <x v="0"/>
  </r>
  <r>
    <s v="Fernandina Beach"/>
    <s v="STEPDOWN (22)"/>
    <x v="14"/>
    <x v="4527"/>
    <n v="2"/>
    <x v="5"/>
    <x v="0"/>
    <d v="2016-05-06T19:41:12"/>
    <d v="2016-05-06T18:31:00"/>
    <x v="4"/>
    <x v="4"/>
    <n v="4212"/>
    <n v="70.2"/>
    <n v="140.4"/>
    <n v="1"/>
    <m/>
    <m/>
    <x v="0"/>
  </r>
  <r>
    <s v="Fernandina Beach"/>
    <s v="JL TERRY (23)"/>
    <x v="35"/>
    <x v="494"/>
    <n v="15"/>
    <x v="5"/>
    <x v="0"/>
    <d v="2016-05-08T09:27:04"/>
    <d v="2016-05-08T08:19:00"/>
    <x v="4"/>
    <x v="4"/>
    <n v="4084"/>
    <n v="68.066666666666663"/>
    <n v="1021"/>
    <n v="1"/>
    <m/>
    <m/>
    <x v="0"/>
  </r>
  <r>
    <s v="Fernandina Beach"/>
    <s v="JL TERRY (23)"/>
    <x v="35"/>
    <x v="4528"/>
    <n v="5"/>
    <x v="5"/>
    <x v="0"/>
    <d v="2016-05-08T19:23:36"/>
    <d v="2016-05-08T18:22:00"/>
    <x v="4"/>
    <x v="4"/>
    <n v="3696"/>
    <n v="61.6"/>
    <n v="308"/>
    <n v="1"/>
    <m/>
    <m/>
    <x v="0"/>
  </r>
  <r>
    <s v="Fernandina Beach"/>
    <s v="AIP (24)"/>
    <x v="11"/>
    <x v="20"/>
    <n v="157"/>
    <x v="5"/>
    <x v="0"/>
    <d v="2016-05-09T06:20:00"/>
    <d v="2016-05-09T06:19:00"/>
    <x v="4"/>
    <x v="4"/>
    <n v="60"/>
    <n v="1"/>
    <n v="157"/>
    <n v="1"/>
    <m/>
    <m/>
    <x v="0"/>
  </r>
  <r>
    <s v="Fernandina Beach"/>
    <s v="AIP (24)"/>
    <x v="11"/>
    <x v="4529"/>
    <n v="2"/>
    <x v="5"/>
    <x v="0"/>
    <d v="2016-05-09T10:20:41"/>
    <d v="2016-05-09T09:37:00"/>
    <x v="4"/>
    <x v="4"/>
    <n v="2621"/>
    <n v="43.68333333333333"/>
    <n v="87.36666666666666"/>
    <n v="1"/>
    <m/>
    <m/>
    <x v="0"/>
  </r>
  <r>
    <s v="Fernandina Beach"/>
    <s v="STEPDOWN (22)"/>
    <x v="14"/>
    <x v="4530"/>
    <n v="1"/>
    <x v="4"/>
    <x v="0"/>
    <d v="2016-05-09T15:55:08"/>
    <d v="2016-05-09T15:00:00"/>
    <x v="4"/>
    <x v="4"/>
    <n v="3308"/>
    <n v="55.133333333333333"/>
    <n v="55.133333333333333"/>
    <n v="1"/>
    <m/>
    <m/>
    <x v="0"/>
  </r>
  <r>
    <s v="Fernandina Beach"/>
    <s v="JL TERRY (23)"/>
    <x v="18"/>
    <x v="202"/>
    <n v="168"/>
    <x v="4"/>
    <x v="0"/>
    <d v="2016-05-13T08:28:40"/>
    <d v="2016-05-13T07:06:00"/>
    <x v="4"/>
    <x v="4"/>
    <n v="4960"/>
    <n v="82.666666666666671"/>
    <n v="13888"/>
    <n v="1"/>
    <m/>
    <m/>
    <x v="0"/>
  </r>
  <r>
    <s v="Fernandina Beach"/>
    <s v="JL TERRY (23)"/>
    <x v="35"/>
    <x v="342"/>
    <n v="25"/>
    <x v="4"/>
    <x v="0"/>
    <d v="2016-05-15T08:59:48"/>
    <d v="2016-05-15T07:43:00"/>
    <x v="4"/>
    <x v="4"/>
    <n v="4608"/>
    <n v="76.8"/>
    <n v="1920"/>
    <n v="1"/>
    <m/>
    <m/>
    <x v="0"/>
  </r>
  <r>
    <s v="Fernandina Beach"/>
    <s v="JL TERRY (23)"/>
    <x v="13"/>
    <x v="2057"/>
    <n v="21"/>
    <x v="7"/>
    <x v="0"/>
    <d v="2016-05-17T15:34:56"/>
    <d v="2016-05-17T14:52:00"/>
    <x v="4"/>
    <x v="4"/>
    <n v="2576"/>
    <n v="42.93333333333333"/>
    <n v="901.59999999999991"/>
    <n v="1"/>
    <m/>
    <m/>
    <x v="0"/>
  </r>
  <r>
    <s v="Fernandina Beach"/>
    <s v="JL TERRY (23)"/>
    <x v="35"/>
    <x v="767"/>
    <n v="50"/>
    <x v="7"/>
    <x v="0"/>
    <d v="2016-05-17T15:51:40"/>
    <d v="2016-05-17T14:55:00"/>
    <x v="4"/>
    <x v="4"/>
    <n v="3400"/>
    <n v="56.666666666666664"/>
    <n v="2833.333333333333"/>
    <n v="1"/>
    <m/>
    <m/>
    <x v="0"/>
  </r>
  <r>
    <s v="Fernandina Beach"/>
    <s v="JL TERRY (23)"/>
    <x v="13"/>
    <x v="4531"/>
    <n v="2"/>
    <x v="7"/>
    <x v="0"/>
    <d v="2016-05-17T15:40:11"/>
    <d v="2016-05-17T15:34:56"/>
    <x v="4"/>
    <x v="4"/>
    <n v="315"/>
    <n v="5.25"/>
    <n v="10.5"/>
    <n v="1"/>
    <m/>
    <m/>
    <x v="0"/>
  </r>
  <r>
    <s v="Fernandina Beach"/>
    <s v="STEPDOWN (22)"/>
    <x v="24"/>
    <x v="742"/>
    <n v="18"/>
    <x v="7"/>
    <x v="0"/>
    <d v="2016-05-17T16:25:03"/>
    <d v="2016-05-17T15:53:00"/>
    <x v="4"/>
    <x v="4"/>
    <n v="1923"/>
    <n v="32.049999999999997"/>
    <n v="576.9"/>
    <n v="1"/>
    <m/>
    <m/>
    <x v="0"/>
  </r>
  <r>
    <s v="Fernandina Beach"/>
    <s v="STEPDOWN (22)"/>
    <x v="24"/>
    <x v="4532"/>
    <n v="1"/>
    <x v="7"/>
    <x v="0"/>
    <d v="2016-05-17T18:15:42"/>
    <d v="2016-05-17T18:14:00"/>
    <x v="4"/>
    <x v="4"/>
    <n v="102"/>
    <n v="1.7"/>
    <n v="1.7"/>
    <n v="1"/>
    <m/>
    <m/>
    <x v="0"/>
  </r>
  <r>
    <s v="Fernandina Beach"/>
    <s v="STEPDOWN (22)"/>
    <x v="14"/>
    <x v="4533"/>
    <n v="1"/>
    <x v="2"/>
    <x v="1"/>
    <d v="2016-05-19T02:45:00"/>
    <d v="2016-05-19T01:21:00"/>
    <x v="4"/>
    <x v="4"/>
    <n v="5040"/>
    <n v="84"/>
    <n v="84"/>
    <n v="1"/>
    <m/>
    <m/>
    <x v="0"/>
  </r>
  <r>
    <s v="Fernandina Beach"/>
    <s v="JL TERRY (23)"/>
    <x v="34"/>
    <x v="4534"/>
    <n v="2"/>
    <x v="4"/>
    <x v="1"/>
    <d v="2016-05-19T11:09:21"/>
    <d v="2016-05-19T08:43:00"/>
    <x v="4"/>
    <x v="4"/>
    <n v="8781"/>
    <n v="146.35"/>
    <n v="292.7"/>
    <n v="1"/>
    <m/>
    <m/>
    <x v="0"/>
  </r>
  <r>
    <s v="Fernandina Beach"/>
    <s v="AIP (24)"/>
    <x v="11"/>
    <x v="1997"/>
    <n v="1"/>
    <x v="7"/>
    <x v="0"/>
    <d v="2016-05-19T17:58:44"/>
    <d v="2016-05-19T16:53:00"/>
    <x v="4"/>
    <x v="4"/>
    <n v="3944"/>
    <n v="65.733333333333334"/>
    <n v="65.733333333333334"/>
    <n v="1"/>
    <m/>
    <m/>
    <x v="0"/>
  </r>
  <r>
    <s v="Fernandina Beach"/>
    <s v="AIP (24)"/>
    <x v="11"/>
    <x v="4535"/>
    <n v="1"/>
    <x v="7"/>
    <x v="0"/>
    <d v="2016-05-19T18:21:04"/>
    <d v="2016-05-19T17:07:00"/>
    <x v="4"/>
    <x v="4"/>
    <n v="4444"/>
    <n v="74.066666666666663"/>
    <n v="74.066666666666663"/>
    <n v="1"/>
    <m/>
    <m/>
    <x v="0"/>
  </r>
  <r>
    <s v="Fernandina Beach"/>
    <s v="AIP (24)"/>
    <x v="11"/>
    <x v="4536"/>
    <n v="1"/>
    <x v="7"/>
    <x v="0"/>
    <d v="2016-05-19T18:19:24"/>
    <d v="2016-05-19T17:08:00"/>
    <x v="4"/>
    <x v="4"/>
    <n v="4284"/>
    <n v="71.400000000000006"/>
    <n v="71.400000000000006"/>
    <n v="1"/>
    <m/>
    <m/>
    <x v="0"/>
  </r>
  <r>
    <s v="Fernandina Beach"/>
    <s v="AIP (24)"/>
    <x v="11"/>
    <x v="2097"/>
    <n v="48"/>
    <x v="7"/>
    <x v="0"/>
    <d v="2016-05-19T18:28:21"/>
    <d v="2016-05-19T17:13:00"/>
    <x v="4"/>
    <x v="4"/>
    <n v="4521"/>
    <n v="75.349999999999994"/>
    <n v="3616.7999999999997"/>
    <n v="1"/>
    <m/>
    <m/>
    <x v="0"/>
  </r>
  <r>
    <s v="Fernandina Beach"/>
    <s v="AIP (24)"/>
    <x v="11"/>
    <x v="802"/>
    <n v="7"/>
    <x v="7"/>
    <x v="0"/>
    <d v="2016-05-19T18:17:17"/>
    <d v="2016-05-19T17:35:00"/>
    <x v="4"/>
    <x v="4"/>
    <n v="2537"/>
    <n v="42.283333333333331"/>
    <n v="295.98333333333335"/>
    <n v="1"/>
    <m/>
    <m/>
    <x v="0"/>
  </r>
  <r>
    <s v="Fernandina Beach"/>
    <s v="AIP (24)"/>
    <x v="11"/>
    <x v="4537"/>
    <n v="1"/>
    <x v="7"/>
    <x v="0"/>
    <d v="2016-05-19T18:22:07"/>
    <d v="2016-05-19T17:39:00"/>
    <x v="4"/>
    <x v="4"/>
    <n v="2587"/>
    <n v="43.116666666666667"/>
    <n v="43.116666666666667"/>
    <n v="1"/>
    <m/>
    <m/>
    <x v="0"/>
  </r>
  <r>
    <s v="Fernandina Beach"/>
    <s v="AIP (24)"/>
    <x v="11"/>
    <x v="4538"/>
    <n v="3"/>
    <x v="7"/>
    <x v="0"/>
    <d v="2016-05-20T00:12:44"/>
    <d v="2016-05-19T20:59:00"/>
    <x v="4"/>
    <x v="4"/>
    <n v="11624"/>
    <n v="193.73333333333332"/>
    <n v="581.19999999999993"/>
    <n v="1"/>
    <m/>
    <m/>
    <x v="0"/>
  </r>
  <r>
    <s v="Fernandina Beach"/>
    <s v="JL TERRY (23)"/>
    <x v="34"/>
    <x v="991"/>
    <n v="46"/>
    <x v="4"/>
    <x v="0"/>
    <d v="2016-05-21T08:54:48"/>
    <d v="2016-05-21T07:45:00"/>
    <x v="4"/>
    <x v="4"/>
    <n v="4188"/>
    <n v="69.8"/>
    <n v="3210.7999999999997"/>
    <n v="1"/>
    <m/>
    <m/>
    <x v="0"/>
  </r>
  <r>
    <s v="Fernandina Beach"/>
    <s v="AIP (24)"/>
    <x v="11"/>
    <x v="4539"/>
    <n v="15"/>
    <x v="5"/>
    <x v="0"/>
    <d v="2016-05-22T08:50:46"/>
    <d v="2016-05-22T07:54:00"/>
    <x v="4"/>
    <x v="4"/>
    <n v="3406"/>
    <n v="56.766666666666666"/>
    <n v="851.5"/>
    <n v="1"/>
    <m/>
    <m/>
    <x v="0"/>
  </r>
  <r>
    <s v="Fernandina Beach"/>
    <s v="AIP (24)"/>
    <x v="11"/>
    <x v="4540"/>
    <n v="6"/>
    <x v="5"/>
    <x v="0"/>
    <d v="2016-05-23T08:17:46"/>
    <d v="2016-05-23T07:47:00"/>
    <x v="4"/>
    <x v="4"/>
    <n v="1846"/>
    <n v="30.766666666666666"/>
    <n v="184.6"/>
    <n v="1"/>
    <m/>
    <m/>
    <x v="0"/>
  </r>
  <r>
    <s v="Fernandina Beach"/>
    <s v="JL TERRY (23)"/>
    <x v="35"/>
    <x v="1212"/>
    <n v="7"/>
    <x v="5"/>
    <x v="0"/>
    <d v="2016-05-26T07:39:24"/>
    <d v="2016-05-26T07:15:00"/>
    <x v="4"/>
    <x v="4"/>
    <n v="1464"/>
    <n v="24.4"/>
    <n v="170.79999999999998"/>
    <n v="1"/>
    <m/>
    <m/>
    <x v="0"/>
  </r>
  <r>
    <s v="Fernandina Beach"/>
    <s v="JL TERRY (23)"/>
    <x v="23"/>
    <x v="1701"/>
    <n v="11"/>
    <x v="5"/>
    <x v="0"/>
    <d v="2016-05-27T07:54:28"/>
    <d v="2016-05-27T07:15:00"/>
    <x v="4"/>
    <x v="4"/>
    <n v="2368"/>
    <n v="39.466666666666669"/>
    <n v="434.13333333333333"/>
    <n v="1"/>
    <m/>
    <m/>
    <x v="0"/>
  </r>
  <r>
    <s v="Fernandina Beach"/>
    <s v="STEPDOWN (22)"/>
    <x v="14"/>
    <x v="4541"/>
    <n v="8"/>
    <x v="2"/>
    <x v="0"/>
    <d v="2016-05-27T21:43:12"/>
    <d v="2016-05-27T20:06:00"/>
    <x v="4"/>
    <x v="4"/>
    <n v="5832"/>
    <n v="97.2"/>
    <n v="777.6"/>
    <n v="1"/>
    <m/>
    <m/>
    <x v="0"/>
  </r>
  <r>
    <s v="Fernandina Beach"/>
    <s v="JL TERRY (23)"/>
    <x v="21"/>
    <x v="4542"/>
    <n v="1"/>
    <x v="3"/>
    <x v="0"/>
    <d v="2016-05-28T17:02:25"/>
    <d v="2016-05-28T15:22:00"/>
    <x v="4"/>
    <x v="4"/>
    <n v="6025"/>
    <n v="100.41666666666667"/>
    <n v="100.41666666666667"/>
    <n v="1"/>
    <m/>
    <m/>
    <x v="0"/>
  </r>
  <r>
    <s v="Fernandina Beach"/>
    <s v="STEPDOWN (22)"/>
    <x v="14"/>
    <x v="4543"/>
    <n v="2"/>
    <x v="5"/>
    <x v="0"/>
    <d v="2016-06-01T10:48:55"/>
    <d v="2016-06-01T10:20:00"/>
    <x v="4"/>
    <x v="5"/>
    <n v="1735"/>
    <n v="28.916666666666668"/>
    <n v="57.833333333333336"/>
    <n v="1"/>
    <m/>
    <m/>
    <x v="0"/>
  </r>
  <r>
    <s v="Fernandina Beach"/>
    <s v="JL TERRY (23)"/>
    <x v="13"/>
    <x v="2089"/>
    <n v="8"/>
    <x v="4"/>
    <x v="0"/>
    <d v="2016-06-06T08:07:36"/>
    <d v="2016-06-06T07:28:00"/>
    <x v="4"/>
    <x v="5"/>
    <n v="2376"/>
    <n v="39.6"/>
    <n v="316.8"/>
    <n v="1"/>
    <m/>
    <m/>
    <x v="0"/>
  </r>
  <r>
    <s v="Fernandina Beach"/>
    <s v="JL TERRY (23)"/>
    <x v="21"/>
    <x v="4544"/>
    <n v="4"/>
    <x v="1"/>
    <x v="0"/>
    <d v="2016-06-06T11:08:55"/>
    <d v="2016-06-06T08:29:00"/>
    <x v="4"/>
    <x v="5"/>
    <n v="9595"/>
    <n v="159.91666666666666"/>
    <n v="639.66666666666663"/>
    <n v="1"/>
    <m/>
    <m/>
    <x v="0"/>
  </r>
  <r>
    <s v="Fernandina Beach"/>
    <s v="AIP (24)"/>
    <x v="11"/>
    <x v="282"/>
    <n v="7"/>
    <x v="12"/>
    <x v="0"/>
    <d v="2016-06-07T03:00:40"/>
    <d v="2016-06-06T23:39:00"/>
    <x v="4"/>
    <x v="5"/>
    <n v="12100"/>
    <n v="201.66666666666666"/>
    <n v="1411.6666666666665"/>
    <n v="1"/>
    <m/>
    <m/>
    <x v="0"/>
  </r>
  <r>
    <s v="Fernandina Beach"/>
    <s v="JL TERRY (23)"/>
    <x v="21"/>
    <x v="4545"/>
    <n v="2"/>
    <x v="1"/>
    <x v="0"/>
    <d v="2016-06-07T01:31:35"/>
    <d v="2016-06-07T00:00:00"/>
    <x v="4"/>
    <x v="5"/>
    <n v="5495"/>
    <n v="91.583333333333329"/>
    <n v="183.16666666666666"/>
    <n v="1"/>
    <m/>
    <m/>
    <x v="0"/>
  </r>
  <r>
    <s v="Fernandina Beach"/>
    <s v="AIP (24)"/>
    <x v="11"/>
    <x v="746"/>
    <n v="2"/>
    <x v="3"/>
    <x v="0"/>
    <d v="2016-06-07T02:45:13"/>
    <d v="2016-06-07T00:08:00"/>
    <x v="4"/>
    <x v="5"/>
    <n v="9433"/>
    <n v="157.21666666666667"/>
    <n v="314.43333333333334"/>
    <n v="1"/>
    <m/>
    <m/>
    <x v="0"/>
  </r>
  <r>
    <s v="Fernandina Beach"/>
    <s v="JL TERRY (23)"/>
    <x v="13"/>
    <x v="1030"/>
    <n v="12"/>
    <x v="10"/>
    <x v="0"/>
    <d v="2016-06-10T17:25:00"/>
    <d v="2016-06-10T16:21:00"/>
    <x v="4"/>
    <x v="5"/>
    <n v="3840"/>
    <n v="64"/>
    <n v="768"/>
    <n v="1"/>
    <m/>
    <m/>
    <x v="0"/>
  </r>
  <r>
    <s v="Fernandina Beach"/>
    <s v="STEPDOWN (22)"/>
    <x v="14"/>
    <x v="4546"/>
    <n v="1"/>
    <x v="5"/>
    <x v="0"/>
    <d v="2016-06-11T09:40:39"/>
    <d v="2016-06-11T08:57:00"/>
    <x v="4"/>
    <x v="5"/>
    <n v="2619"/>
    <n v="43.65"/>
    <n v="43.65"/>
    <n v="1"/>
    <m/>
    <m/>
    <x v="0"/>
  </r>
  <r>
    <s v="Fernandina Beach"/>
    <s v="STEPDOWN (22)"/>
    <x v="14"/>
    <x v="1486"/>
    <n v="90"/>
    <x v="1"/>
    <x v="0"/>
    <d v="2016-06-15T19:42:44"/>
    <d v="2016-06-15T18:48:00"/>
    <x v="4"/>
    <x v="5"/>
    <n v="3284"/>
    <n v="54.733333333333334"/>
    <n v="4926"/>
    <n v="1"/>
    <m/>
    <m/>
    <x v="0"/>
  </r>
  <r>
    <s v="Fernandina Beach"/>
    <s v="AIP (24)"/>
    <x v="11"/>
    <x v="4547"/>
    <n v="4"/>
    <x v="7"/>
    <x v="0"/>
    <d v="2016-06-15T20:31:16"/>
    <d v="2016-06-15T19:03:00"/>
    <x v="4"/>
    <x v="5"/>
    <n v="5296"/>
    <n v="88.266666666666666"/>
    <n v="353.06666666666666"/>
    <n v="1"/>
    <m/>
    <m/>
    <x v="0"/>
  </r>
  <r>
    <s v="Fernandina Beach"/>
    <s v="STEPDOWN (22)"/>
    <x v="14"/>
    <x v="4351"/>
    <n v="45"/>
    <x v="5"/>
    <x v="0"/>
    <d v="2016-06-18T08:08:44"/>
    <d v="2016-06-18T06:58:00"/>
    <x v="4"/>
    <x v="5"/>
    <n v="4244"/>
    <n v="70.733333333333334"/>
    <n v="3183"/>
    <n v="1"/>
    <m/>
    <m/>
    <x v="0"/>
  </r>
  <r>
    <s v="Fernandina Beach"/>
    <s v="JL TERRY (23)"/>
    <x v="13"/>
    <x v="4548"/>
    <n v="1"/>
    <x v="1"/>
    <x v="0"/>
    <d v="2016-06-18T12:59:42"/>
    <d v="2016-06-18T11:33:00"/>
    <x v="4"/>
    <x v="5"/>
    <n v="5202"/>
    <n v="86.7"/>
    <n v="86.7"/>
    <n v="1"/>
    <m/>
    <m/>
    <x v="0"/>
  </r>
  <r>
    <s v="Fernandina Beach"/>
    <s v="JL TERRY (23)"/>
    <x v="21"/>
    <x v="4520"/>
    <n v="35"/>
    <x v="7"/>
    <x v="0"/>
    <d v="2016-06-18T16:39:30"/>
    <d v="2016-06-18T14:25:00"/>
    <x v="4"/>
    <x v="5"/>
    <n v="8070"/>
    <n v="134.5"/>
    <n v="4707.5"/>
    <n v="1"/>
    <m/>
    <m/>
    <x v="0"/>
  </r>
  <r>
    <s v="Fernandina Beach"/>
    <s v="JL TERRY (23)"/>
    <x v="13"/>
    <x v="706"/>
    <n v="71"/>
    <x v="7"/>
    <x v="0"/>
    <d v="2016-06-18T17:18:07"/>
    <d v="2016-06-18T14:31:00"/>
    <x v="4"/>
    <x v="5"/>
    <n v="10027"/>
    <n v="167.11666666666667"/>
    <n v="11865.283333333335"/>
    <n v="1"/>
    <m/>
    <m/>
    <x v="0"/>
  </r>
  <r>
    <s v="Fernandina Beach"/>
    <s v="JL TERRY (23)"/>
    <x v="18"/>
    <x v="510"/>
    <n v="8"/>
    <x v="1"/>
    <x v="0"/>
    <d v="2016-06-18T20:33:43"/>
    <d v="2016-06-18T18:46:00"/>
    <x v="4"/>
    <x v="5"/>
    <n v="6463"/>
    <n v="107.71666666666667"/>
    <n v="861.73333333333335"/>
    <n v="1"/>
    <m/>
    <m/>
    <x v="0"/>
  </r>
  <r>
    <s v="Fernandina Beach"/>
    <s v="JL TERRY (23)"/>
    <x v="34"/>
    <x v="4549"/>
    <n v="3"/>
    <x v="1"/>
    <x v="0"/>
    <d v="2016-06-18T21:28:07"/>
    <d v="2016-06-18T20:39:00"/>
    <x v="4"/>
    <x v="5"/>
    <n v="2947"/>
    <n v="49.116666666666667"/>
    <n v="147.35"/>
    <n v="1"/>
    <m/>
    <m/>
    <x v="0"/>
  </r>
  <r>
    <s v="Fernandina Beach"/>
    <s v="AIP (24)"/>
    <x v="11"/>
    <x v="199"/>
    <n v="99"/>
    <x v="2"/>
    <x v="0"/>
    <d v="2016-06-21T14:33:58"/>
    <d v="2016-06-21T13:11:00"/>
    <x v="4"/>
    <x v="5"/>
    <n v="4978"/>
    <n v="82.966666666666669"/>
    <n v="8213.7000000000007"/>
    <n v="1"/>
    <m/>
    <m/>
    <x v="0"/>
  </r>
  <r>
    <s v="Fernandina Beach"/>
    <s v="AIP (24)"/>
    <x v="11"/>
    <x v="1886"/>
    <n v="6"/>
    <x v="5"/>
    <x v="0"/>
    <d v="2016-06-21T17:12:49"/>
    <d v="2016-06-21T16:22:00"/>
    <x v="4"/>
    <x v="5"/>
    <n v="3049"/>
    <n v="50.81666666666667"/>
    <n v="304.90000000000003"/>
    <n v="1"/>
    <m/>
    <m/>
    <x v="0"/>
  </r>
  <r>
    <s v="Fernandina Beach"/>
    <s v="JL TERRY (23)"/>
    <x v="35"/>
    <x v="222"/>
    <n v="824"/>
    <x v="11"/>
    <x v="0"/>
    <d v="2016-11-06T16:40:48"/>
    <d v="2016-11-06T14:36:00"/>
    <x v="4"/>
    <x v="10"/>
    <n v="7488"/>
    <n v="124.8"/>
    <n v="102835.2"/>
    <n v="1"/>
    <m/>
    <m/>
    <x v="0"/>
  </r>
  <r>
    <s v="Fernandina Beach"/>
    <s v="JL TERRY (23)"/>
    <x v="21"/>
    <x v="4550"/>
    <n v="2"/>
    <x v="5"/>
    <x v="0"/>
    <d v="2016-06-24T03:29:28"/>
    <d v="2016-06-24T02:38:00"/>
    <x v="4"/>
    <x v="5"/>
    <n v="3088"/>
    <n v="51.466666666666669"/>
    <n v="102.93333333333334"/>
    <n v="1"/>
    <m/>
    <m/>
    <x v="0"/>
  </r>
  <r>
    <s v="Fernandina Beach"/>
    <s v="JL TERRY (23)"/>
    <x v="35"/>
    <x v="4551"/>
    <n v="4"/>
    <x v="3"/>
    <x v="0"/>
    <d v="2016-06-26T11:56:52"/>
    <d v="2016-06-26T11:13:00"/>
    <x v="4"/>
    <x v="5"/>
    <n v="2632"/>
    <n v="43.866666666666667"/>
    <n v="175.46666666666667"/>
    <n v="1"/>
    <m/>
    <m/>
    <x v="0"/>
  </r>
  <r>
    <s v="Fernandina Beach"/>
    <s v="JL TERRY (23)"/>
    <x v="13"/>
    <x v="1906"/>
    <n v="78"/>
    <x v="3"/>
    <x v="0"/>
    <d v="2016-06-26T12:40:45"/>
    <d v="2016-06-26T11:15:00"/>
    <x v="4"/>
    <x v="5"/>
    <n v="5145"/>
    <n v="85.75"/>
    <n v="6688.5"/>
    <n v="1"/>
    <m/>
    <m/>
    <x v="0"/>
  </r>
  <r>
    <s v="Fernandina Beach"/>
    <s v="JL TERRY (23)"/>
    <x v="13"/>
    <x v="4552"/>
    <n v="3"/>
    <x v="4"/>
    <x v="0"/>
    <d v="2016-06-26T14:49:19"/>
    <d v="2016-06-26T13:55:00"/>
    <x v="4"/>
    <x v="5"/>
    <n v="3259"/>
    <n v="54.31666666666667"/>
    <n v="162.95000000000002"/>
    <n v="1"/>
    <m/>
    <m/>
    <x v="0"/>
  </r>
  <r>
    <s v="Fernandina Beach"/>
    <s v="AIP (24)"/>
    <x v="11"/>
    <x v="199"/>
    <n v="21"/>
    <x v="3"/>
    <x v="0"/>
    <d v="2016-06-29T17:40:42"/>
    <d v="2016-06-29T16:15:00"/>
    <x v="4"/>
    <x v="5"/>
    <n v="5142"/>
    <n v="85.7"/>
    <n v="1799.7"/>
    <n v="1"/>
    <m/>
    <m/>
    <x v="0"/>
  </r>
  <r>
    <s v="Fernandina Beach"/>
    <s v="AIP (24)"/>
    <x v="11"/>
    <x v="4222"/>
    <n v="8"/>
    <x v="1"/>
    <x v="1"/>
    <d v="2016-06-29T19:07:39"/>
    <d v="2016-06-29T16:15:00"/>
    <x v="4"/>
    <x v="5"/>
    <n v="10359"/>
    <n v="172.65"/>
    <n v="1381.2"/>
    <n v="1"/>
    <m/>
    <m/>
    <x v="0"/>
  </r>
  <r>
    <s v="Fernandina Beach"/>
    <s v="AIP (24)"/>
    <x v="11"/>
    <x v="159"/>
    <n v="5"/>
    <x v="3"/>
    <x v="0"/>
    <d v="2016-06-29T17:42:18"/>
    <d v="2016-06-29T16:31:00"/>
    <x v="4"/>
    <x v="5"/>
    <n v="4278"/>
    <n v="71.3"/>
    <n v="356.5"/>
    <n v="1"/>
    <m/>
    <m/>
    <x v="0"/>
  </r>
  <r>
    <s v="Fernandina Beach"/>
    <s v="AIP (24)"/>
    <x v="11"/>
    <x v="4553"/>
    <n v="1"/>
    <x v="1"/>
    <x v="0"/>
    <d v="2016-06-29T20:08:00"/>
    <d v="2016-06-29T16:41:00"/>
    <x v="4"/>
    <x v="5"/>
    <n v="12420"/>
    <n v="207"/>
    <n v="207"/>
    <n v="1"/>
    <m/>
    <m/>
    <x v="0"/>
  </r>
  <r>
    <s v="Fernandina Beach"/>
    <s v="AIP (24)"/>
    <x v="11"/>
    <x v="454"/>
    <n v="1"/>
    <x v="3"/>
    <x v="0"/>
    <d v="2016-06-30T07:27:00"/>
    <d v="2016-06-30T07:05:00"/>
    <x v="4"/>
    <x v="5"/>
    <n v="1320"/>
    <n v="22"/>
    <n v="22"/>
    <n v="1"/>
    <m/>
    <m/>
    <x v="0"/>
  </r>
  <r>
    <s v="Fernandina Beach"/>
    <s v="STEPDOWN (22)"/>
    <x v="14"/>
    <x v="4554"/>
    <n v="1"/>
    <x v="2"/>
    <x v="1"/>
    <d v="2016-06-30T12:30:49"/>
    <d v="2016-06-30T10:57:00"/>
    <x v="4"/>
    <x v="5"/>
    <n v="5629"/>
    <n v="93.816666666666663"/>
    <n v="93.816666666666663"/>
    <n v="1"/>
    <m/>
    <m/>
    <x v="0"/>
  </r>
  <r>
    <s v="Fernandina Beach"/>
    <s v="AIP (24)"/>
    <x v="2"/>
    <x v="688"/>
    <n v="59"/>
    <x v="2"/>
    <x v="0"/>
    <d v="2016-06-30T15:40:17"/>
    <d v="2016-06-30T15:07:00"/>
    <x v="4"/>
    <x v="5"/>
    <n v="1997"/>
    <n v="33.283333333333331"/>
    <n v="1963.7166666666665"/>
    <n v="1"/>
    <m/>
    <m/>
    <x v="0"/>
  </r>
  <r>
    <s v="Fernandina Beach"/>
    <s v="STEPDOWN (22)"/>
    <x v="14"/>
    <x v="859"/>
    <n v="1"/>
    <x v="10"/>
    <x v="0"/>
    <d v="2016-07-01T12:35:04"/>
    <d v="2016-07-01T10:55:00"/>
    <x v="4"/>
    <x v="6"/>
    <n v="6004"/>
    <n v="100.06666666666666"/>
    <n v="100.06666666666666"/>
    <n v="1"/>
    <m/>
    <m/>
    <x v="0"/>
  </r>
  <r>
    <s v="Fernandina Beach"/>
    <s v="STEPDOWN (22)"/>
    <x v="14"/>
    <x v="4555"/>
    <n v="1"/>
    <x v="10"/>
    <x v="0"/>
    <d v="2016-07-01T12:35:27"/>
    <d v="2016-07-01T12:16:00"/>
    <x v="4"/>
    <x v="6"/>
    <n v="1167"/>
    <n v="19.45"/>
    <n v="19.45"/>
    <n v="1"/>
    <m/>
    <m/>
    <x v="0"/>
  </r>
  <r>
    <s v="Fernandina Beach"/>
    <s v="STEPDOWN (22)"/>
    <x v="37"/>
    <x v="443"/>
    <n v="239"/>
    <x v="4"/>
    <x v="1"/>
    <d v="2016-07-01T15:23:13"/>
    <d v="2016-07-01T13:56:00"/>
    <x v="4"/>
    <x v="6"/>
    <n v="5233"/>
    <n v="87.216666666666669"/>
    <n v="20844.783333333333"/>
    <n v="1"/>
    <m/>
    <m/>
    <x v="0"/>
  </r>
  <r>
    <s v="Fernandina Beach"/>
    <s v="AIP (24)"/>
    <x v="11"/>
    <x v="4556"/>
    <n v="1"/>
    <x v="1"/>
    <x v="0"/>
    <d v="2016-07-03T18:41:39"/>
    <d v="2016-07-03T15:45:00"/>
    <x v="4"/>
    <x v="6"/>
    <n v="10599"/>
    <n v="176.65"/>
    <n v="176.65"/>
    <n v="1"/>
    <m/>
    <m/>
    <x v="0"/>
  </r>
  <r>
    <s v="Fernandina Beach"/>
    <s v="JL TERRY (23)"/>
    <x v="34"/>
    <x v="4557"/>
    <n v="282"/>
    <x v="7"/>
    <x v="1"/>
    <d v="2016-07-03T18:57:52"/>
    <d v="2016-07-03T16:17:00"/>
    <x v="4"/>
    <x v="6"/>
    <n v="9652"/>
    <n v="160.86666666666667"/>
    <n v="45364.4"/>
    <n v="1"/>
    <m/>
    <m/>
    <x v="0"/>
  </r>
  <r>
    <s v="Fernandina Beach"/>
    <s v="AIP (24)"/>
    <x v="11"/>
    <x v="4558"/>
    <n v="1"/>
    <x v="7"/>
    <x v="0"/>
    <d v="2016-07-04T00:14:49"/>
    <d v="2016-07-03T23:28:00"/>
    <x v="4"/>
    <x v="6"/>
    <n v="2809"/>
    <n v="46.81666666666667"/>
    <n v="46.81666666666667"/>
    <n v="1"/>
    <m/>
    <m/>
    <x v="0"/>
  </r>
  <r>
    <s v="Fernandina Beach"/>
    <s v="JL TERRY (23)"/>
    <x v="34"/>
    <x v="1979"/>
    <n v="739"/>
    <x v="5"/>
    <x v="0"/>
    <d v="2016-10-30T12:40:10"/>
    <d v="2016-10-30T10:15:00"/>
    <x v="4"/>
    <x v="9"/>
    <n v="8710"/>
    <n v="145.16666666666666"/>
    <n v="107278.16666666666"/>
    <n v="1"/>
    <m/>
    <m/>
    <x v="0"/>
  </r>
  <r>
    <s v="Fernandina Beach"/>
    <s v="JL TERRY (23)"/>
    <x v="21"/>
    <x v="1062"/>
    <n v="1"/>
    <x v="2"/>
    <x v="1"/>
    <d v="2016-07-04T14:54:00"/>
    <d v="2016-07-04T12:32:00"/>
    <x v="4"/>
    <x v="6"/>
    <n v="8520"/>
    <n v="142"/>
    <n v="142"/>
    <n v="1"/>
    <m/>
    <m/>
    <x v="0"/>
  </r>
  <r>
    <s v="Fernandina Beach"/>
    <s v="JL TERRY (23)"/>
    <x v="34"/>
    <x v="4559"/>
    <n v="10"/>
    <x v="6"/>
    <x v="0"/>
    <d v="2016-07-04T17:42:42"/>
    <d v="2016-07-04T16:33:00"/>
    <x v="4"/>
    <x v="6"/>
    <n v="4182"/>
    <n v="69.7"/>
    <n v="697"/>
    <n v="1"/>
    <m/>
    <m/>
    <x v="0"/>
  </r>
  <r>
    <s v="Fernandina Beach"/>
    <s v="JL TERRY (23)"/>
    <x v="13"/>
    <x v="473"/>
    <n v="19"/>
    <x v="1"/>
    <x v="0"/>
    <d v="2016-07-05T08:30:51"/>
    <d v="2016-07-05T07:36:00"/>
    <x v="4"/>
    <x v="6"/>
    <n v="3291"/>
    <n v="54.85"/>
    <n v="1042.1500000000001"/>
    <n v="1"/>
    <m/>
    <m/>
    <x v="0"/>
  </r>
  <r>
    <s v="Fernandina Beach"/>
    <s v="STEPDOWN (22)"/>
    <x v="24"/>
    <x v="1192"/>
    <n v="24"/>
    <x v="5"/>
    <x v="0"/>
    <d v="2016-07-07T08:49:22"/>
    <d v="2016-07-07T07:55:00"/>
    <x v="4"/>
    <x v="6"/>
    <n v="3262"/>
    <n v="54.366666666666667"/>
    <n v="1304.8"/>
    <n v="1"/>
    <m/>
    <m/>
    <x v="0"/>
  </r>
  <r>
    <s v="Fernandina Beach"/>
    <s v="JL TERRY (23)"/>
    <x v="13"/>
    <x v="1906"/>
    <n v="65"/>
    <x v="4"/>
    <x v="0"/>
    <d v="2016-07-08T07:57:22"/>
    <d v="2016-07-08T06:40:00"/>
    <x v="4"/>
    <x v="6"/>
    <n v="4642"/>
    <n v="77.36666666666666"/>
    <n v="5028.833333333333"/>
    <n v="1"/>
    <m/>
    <m/>
    <x v="0"/>
  </r>
  <r>
    <s v="Fernandina Beach"/>
    <s v="JL TERRY (23)"/>
    <x v="21"/>
    <x v="4560"/>
    <n v="1"/>
    <x v="2"/>
    <x v="0"/>
    <d v="2016-07-08T15:43:00"/>
    <d v="2016-07-08T15:08:00"/>
    <x v="4"/>
    <x v="6"/>
    <n v="2100"/>
    <n v="35"/>
    <n v="35"/>
    <n v="1"/>
    <m/>
    <m/>
    <x v="0"/>
  </r>
  <r>
    <s v="Fernandina Beach"/>
    <s v="JL TERRY (23)"/>
    <x v="34"/>
    <x v="991"/>
    <n v="44"/>
    <x v="4"/>
    <x v="0"/>
    <d v="2016-07-09T09:18:04"/>
    <d v="2016-07-09T00:50:00"/>
    <x v="4"/>
    <x v="6"/>
    <n v="30484"/>
    <n v="508.06666666666666"/>
    <n v="22354.933333333334"/>
    <n v="1"/>
    <m/>
    <m/>
    <x v="0"/>
  </r>
  <r>
    <s v="Fernandina Beach"/>
    <s v="JL TERRY (23)"/>
    <x v="21"/>
    <x v="4561"/>
    <n v="4"/>
    <x v="5"/>
    <x v="0"/>
    <d v="2016-07-10T09:40:25"/>
    <d v="2016-07-10T08:58:00"/>
    <x v="4"/>
    <x v="6"/>
    <n v="2545"/>
    <n v="42.416666666666664"/>
    <n v="169.66666666666666"/>
    <n v="1"/>
    <m/>
    <m/>
    <x v="0"/>
  </r>
  <r>
    <s v="Fernandina Beach"/>
    <s v="JL TERRY (23)"/>
    <x v="35"/>
    <x v="4562"/>
    <n v="1"/>
    <x v="2"/>
    <x v="0"/>
    <d v="2016-07-11T12:36:59"/>
    <d v="2016-07-11T12:16:00"/>
    <x v="4"/>
    <x v="6"/>
    <n v="1259"/>
    <n v="20.983333333333334"/>
    <n v="20.983333333333334"/>
    <n v="1"/>
    <m/>
    <m/>
    <x v="0"/>
  </r>
  <r>
    <s v="Fernandina Beach"/>
    <s v="STEPDOWN (22)"/>
    <x v="14"/>
    <x v="4488"/>
    <n v="155"/>
    <x v="7"/>
    <x v="0"/>
    <d v="2016-07-11T23:23:40"/>
    <d v="2016-07-11T21:36:00"/>
    <x v="4"/>
    <x v="6"/>
    <n v="6460"/>
    <n v="107.66666666666667"/>
    <n v="16688.333333333336"/>
    <n v="1"/>
    <m/>
    <m/>
    <x v="0"/>
  </r>
  <r>
    <s v="Fernandina Beach"/>
    <s v="JL TERRY (23)"/>
    <x v="35"/>
    <x v="4563"/>
    <n v="4"/>
    <x v="2"/>
    <x v="0"/>
    <d v="2016-07-15T08:25:43"/>
    <d v="2016-07-15T07:45:00"/>
    <x v="4"/>
    <x v="6"/>
    <n v="2443"/>
    <n v="40.716666666666669"/>
    <n v="162.86666666666667"/>
    <n v="1"/>
    <m/>
    <m/>
    <x v="0"/>
  </r>
  <r>
    <s v="Fernandina Beach"/>
    <s v="STEPDOWN (22)"/>
    <x v="14"/>
    <x v="1486"/>
    <n v="89"/>
    <x v="2"/>
    <x v="0"/>
    <d v="2016-07-15T16:20:13"/>
    <d v="2016-07-15T15:15:00"/>
    <x v="4"/>
    <x v="6"/>
    <n v="3913"/>
    <n v="65.216666666666669"/>
    <n v="5804.2833333333338"/>
    <n v="1"/>
    <m/>
    <m/>
    <x v="0"/>
  </r>
  <r>
    <s v="Fernandina Beach"/>
    <s v="STEPDOWN (22)"/>
    <x v="14"/>
    <x v="4200"/>
    <n v="13"/>
    <x v="2"/>
    <x v="0"/>
    <d v="2016-07-15T16:59:56"/>
    <d v="2016-07-15T16:20:13"/>
    <x v="4"/>
    <x v="6"/>
    <n v="2383"/>
    <n v="39.716666666666669"/>
    <n v="516.31666666666672"/>
    <n v="1"/>
    <m/>
    <m/>
    <x v="0"/>
  </r>
  <r>
    <s v="Fernandina Beach"/>
    <s v="JL TERRY (23)"/>
    <x v="21"/>
    <x v="4564"/>
    <n v="44"/>
    <x v="2"/>
    <x v="0"/>
    <d v="2016-07-17T19:42:21"/>
    <d v="2016-07-17T18:46:00"/>
    <x v="4"/>
    <x v="6"/>
    <n v="3381"/>
    <n v="56.35"/>
    <n v="2479.4"/>
    <n v="1"/>
    <m/>
    <m/>
    <x v="0"/>
  </r>
  <r>
    <s v="Fernandina Beach"/>
    <s v="JL TERRY (23)"/>
    <x v="13"/>
    <x v="1377"/>
    <n v="28"/>
    <x v="7"/>
    <x v="0"/>
    <d v="2016-07-18T13:55:13"/>
    <d v="2016-07-18T13:26:00"/>
    <x v="4"/>
    <x v="6"/>
    <n v="1753"/>
    <n v="29.216666666666665"/>
    <n v="818.06666666666661"/>
    <n v="1"/>
    <m/>
    <m/>
    <x v="0"/>
  </r>
  <r>
    <s v="Fernandina Beach"/>
    <s v="JL TERRY (23)"/>
    <x v="35"/>
    <x v="4565"/>
    <n v="1"/>
    <x v="7"/>
    <x v="0"/>
    <d v="2016-07-18T18:39:52"/>
    <d v="2016-07-18T16:36:00"/>
    <x v="4"/>
    <x v="6"/>
    <n v="7432"/>
    <n v="123.86666666666666"/>
    <n v="123.86666666666666"/>
    <n v="1"/>
    <m/>
    <m/>
    <x v="0"/>
  </r>
  <r>
    <s v="Fernandina Beach"/>
    <s v="AIP (24)"/>
    <x v="11"/>
    <x v="746"/>
    <n v="25"/>
    <x v="1"/>
    <x v="0"/>
    <d v="2016-07-19T16:10:51"/>
    <d v="2016-07-19T14:02:00"/>
    <x v="4"/>
    <x v="6"/>
    <n v="7731"/>
    <n v="128.85"/>
    <n v="3221.25"/>
    <n v="1"/>
    <m/>
    <m/>
    <x v="0"/>
  </r>
  <r>
    <s v="Fernandina Beach"/>
    <s v="JL TERRY (23)"/>
    <x v="13"/>
    <x v="4566"/>
    <n v="4"/>
    <x v="6"/>
    <x v="0"/>
    <d v="2016-07-20T13:52:25"/>
    <d v="2016-07-20T13:02:00"/>
    <x v="4"/>
    <x v="6"/>
    <n v="3025"/>
    <n v="50.416666666666664"/>
    <n v="201.66666666666666"/>
    <n v="1"/>
    <m/>
    <m/>
    <x v="0"/>
  </r>
  <r>
    <s v="Fernandina Beach"/>
    <s v="JL TERRY (23)"/>
    <x v="13"/>
    <x v="4567"/>
    <n v="7"/>
    <x v="7"/>
    <x v="0"/>
    <d v="2016-07-20T13:58:37"/>
    <d v="2016-07-20T13:52:00"/>
    <x v="4"/>
    <x v="6"/>
    <n v="397"/>
    <n v="6.6166666666666663"/>
    <n v="46.316666666666663"/>
    <n v="1"/>
    <m/>
    <m/>
    <x v="0"/>
  </r>
  <r>
    <s v="Fernandina Beach"/>
    <s v="STEPDOWN (22)"/>
    <x v="24"/>
    <x v="4568"/>
    <n v="0"/>
    <x v="0"/>
    <x v="2"/>
    <d v="2016-07-21T08:01:13"/>
    <d v="2016-07-21T08:01:00"/>
    <x v="4"/>
    <x v="6"/>
    <n v="13"/>
    <n v="0.21666666666666667"/>
    <n v="0"/>
    <n v="1"/>
    <m/>
    <m/>
    <x v="0"/>
  </r>
  <r>
    <s v="Fernandina Beach"/>
    <s v="AIP (24)"/>
    <x v="11"/>
    <x v="4569"/>
    <n v="1"/>
    <x v="2"/>
    <x v="0"/>
    <d v="2016-07-21T18:07:00"/>
    <d v="2016-07-21T17:30:00"/>
    <x v="4"/>
    <x v="6"/>
    <n v="2220"/>
    <n v="37"/>
    <n v="37"/>
    <n v="1"/>
    <m/>
    <m/>
    <x v="0"/>
  </r>
  <r>
    <s v="Fernandina Beach"/>
    <s v="STEPDOWN (22)"/>
    <x v="14"/>
    <x v="4570"/>
    <n v="2"/>
    <x v="6"/>
    <x v="0"/>
    <d v="2016-07-22T08:00:00"/>
    <d v="2016-07-22T07:22:00"/>
    <x v="4"/>
    <x v="6"/>
    <n v="2280"/>
    <n v="38"/>
    <n v="76"/>
    <n v="1"/>
    <m/>
    <m/>
    <x v="0"/>
  </r>
  <r>
    <s v="Fernandina Beach"/>
    <s v="JL TERRY (23)"/>
    <x v="13"/>
    <x v="825"/>
    <n v="6"/>
    <x v="2"/>
    <x v="0"/>
    <d v="2016-07-22T19:00:36"/>
    <d v="2016-07-22T18:06:00"/>
    <x v="4"/>
    <x v="6"/>
    <n v="3276"/>
    <n v="54.6"/>
    <n v="327.60000000000002"/>
    <n v="1"/>
    <m/>
    <m/>
    <x v="0"/>
  </r>
  <r>
    <s v="Fernandina Beach"/>
    <s v="AIP (24)"/>
    <x v="2"/>
    <x v="4571"/>
    <n v="50"/>
    <x v="5"/>
    <x v="0"/>
    <d v="2016-07-23T08:58:36"/>
    <d v="2016-07-23T07:50:00"/>
    <x v="4"/>
    <x v="6"/>
    <n v="4116"/>
    <n v="68.599999999999994"/>
    <n v="3429.9999999999995"/>
    <n v="1"/>
    <m/>
    <m/>
    <x v="0"/>
  </r>
  <r>
    <s v="Fernandina Beach"/>
    <s v="JL TERRY (23)"/>
    <x v="34"/>
    <x v="4572"/>
    <n v="13"/>
    <x v="4"/>
    <x v="0"/>
    <d v="2016-07-23T10:08:04"/>
    <d v="2016-07-23T08:29:00"/>
    <x v="4"/>
    <x v="6"/>
    <n v="5944"/>
    <n v="99.066666666666663"/>
    <n v="1287.8666666666666"/>
    <n v="1"/>
    <m/>
    <m/>
    <x v="0"/>
  </r>
  <r>
    <s v="Fernandina Beach"/>
    <s v="JL TERRY (23)"/>
    <x v="13"/>
    <x v="4573"/>
    <n v="1"/>
    <x v="4"/>
    <x v="1"/>
    <d v="2016-07-23T17:51:42"/>
    <d v="2016-07-23T14:52:00"/>
    <x v="4"/>
    <x v="6"/>
    <n v="10782"/>
    <n v="179.7"/>
    <n v="179.7"/>
    <n v="1"/>
    <m/>
    <m/>
    <x v="0"/>
  </r>
  <r>
    <s v="Fernandina Beach"/>
    <s v="STEPDOWN (22)"/>
    <x v="24"/>
    <x v="4574"/>
    <n v="1"/>
    <x v="1"/>
    <x v="0"/>
    <d v="2016-07-24T13:48:46"/>
    <d v="2016-07-24T12:43:00"/>
    <x v="4"/>
    <x v="6"/>
    <n v="3946"/>
    <n v="65.766666666666666"/>
    <n v="65.766666666666666"/>
    <n v="1"/>
    <m/>
    <m/>
    <x v="0"/>
  </r>
  <r>
    <s v="Fernandina Beach"/>
    <s v="JL TERRY (23)"/>
    <x v="18"/>
    <x v="202"/>
    <n v="27"/>
    <x v="2"/>
    <x v="0"/>
    <d v="2016-07-26T23:48:07"/>
    <d v="2016-07-26T21:26:00"/>
    <x v="4"/>
    <x v="6"/>
    <n v="8527"/>
    <n v="142.11666666666667"/>
    <n v="3837.15"/>
    <n v="1"/>
    <m/>
    <m/>
    <x v="0"/>
  </r>
  <r>
    <s v="Fernandina Beach"/>
    <s v="AIP (24)"/>
    <x v="2"/>
    <x v="4575"/>
    <n v="1"/>
    <x v="5"/>
    <x v="0"/>
    <d v="2016-07-29T15:36:23"/>
    <d v="2016-07-29T14:14:00"/>
    <x v="4"/>
    <x v="6"/>
    <n v="4943"/>
    <n v="82.38333333333334"/>
    <n v="82.38333333333334"/>
    <n v="1"/>
    <m/>
    <m/>
    <x v="0"/>
  </r>
  <r>
    <s v="Fernandina Beach"/>
    <s v="JL TERRY (23)"/>
    <x v="23"/>
    <x v="4576"/>
    <n v="13"/>
    <x v="6"/>
    <x v="0"/>
    <d v="2016-07-30T19:52:07"/>
    <d v="2016-07-30T18:56:00"/>
    <x v="4"/>
    <x v="6"/>
    <n v="3367"/>
    <n v="56.116666666666667"/>
    <n v="729.51666666666665"/>
    <n v="1"/>
    <m/>
    <m/>
    <x v="0"/>
  </r>
  <r>
    <s v="Fernandina Beach"/>
    <s v="JL TERRY (23)"/>
    <x v="35"/>
    <x v="4577"/>
    <n v="6"/>
    <x v="1"/>
    <x v="0"/>
    <d v="2016-07-30T21:05:07"/>
    <d v="2016-07-30T19:12:00"/>
    <x v="4"/>
    <x v="6"/>
    <n v="6787"/>
    <n v="113.11666666666666"/>
    <n v="678.69999999999993"/>
    <n v="1"/>
    <m/>
    <m/>
    <x v="0"/>
  </r>
  <r>
    <s v="Fernandina Beach"/>
    <s v="JL TERRY (23)"/>
    <x v="35"/>
    <x v="4578"/>
    <n v="1"/>
    <x v="6"/>
    <x v="0"/>
    <d v="2016-07-31T03:43:08"/>
    <d v="2016-07-30T23:20:00"/>
    <x v="4"/>
    <x v="6"/>
    <n v="15788"/>
    <n v="263.13333333333333"/>
    <n v="263.13333333333333"/>
    <n v="1"/>
    <m/>
    <m/>
    <x v="0"/>
  </r>
  <r>
    <s v="Fernandina Beach"/>
    <s v="JL TERRY (23)"/>
    <x v="18"/>
    <x v="4579"/>
    <n v="3"/>
    <x v="2"/>
    <x v="0"/>
    <d v="2016-07-31T18:39:47"/>
    <d v="2016-07-31T17:28:00"/>
    <x v="4"/>
    <x v="6"/>
    <n v="4307"/>
    <n v="71.783333333333331"/>
    <n v="215.35"/>
    <n v="1"/>
    <m/>
    <m/>
    <x v="0"/>
  </r>
  <r>
    <s v="Fernandina Beach"/>
    <s v="JL TERRY (23)"/>
    <x v="35"/>
    <x v="4580"/>
    <n v="1"/>
    <x v="2"/>
    <x v="0"/>
    <d v="2016-08-01T09:44:00"/>
    <d v="2016-08-01T08:52:00"/>
    <x v="4"/>
    <x v="7"/>
    <n v="3120"/>
    <n v="52"/>
    <n v="52"/>
    <n v="1"/>
    <m/>
    <m/>
    <x v="0"/>
  </r>
  <r>
    <s v="Fernandina Beach"/>
    <s v="JL TERRY (23)"/>
    <x v="35"/>
    <x v="4581"/>
    <n v="7"/>
    <x v="2"/>
    <x v="0"/>
    <d v="2016-08-01T13:34:22"/>
    <d v="2016-08-01T12:59:00"/>
    <x v="4"/>
    <x v="7"/>
    <n v="2122"/>
    <n v="35.366666666666667"/>
    <n v="247.56666666666666"/>
    <n v="1"/>
    <m/>
    <m/>
    <x v="0"/>
  </r>
  <r>
    <s v="Fernandina Beach"/>
    <s v="STEPDOWN (22)"/>
    <x v="14"/>
    <x v="1889"/>
    <n v="8"/>
    <x v="1"/>
    <x v="0"/>
    <d v="2016-08-01T19:06:00"/>
    <d v="2016-08-01T17:54:00"/>
    <x v="4"/>
    <x v="7"/>
    <n v="4320"/>
    <n v="72"/>
    <n v="576"/>
    <n v="1"/>
    <m/>
    <m/>
    <x v="0"/>
  </r>
  <r>
    <s v="Fernandina Beach"/>
    <s v="JL TERRY (23)"/>
    <x v="13"/>
    <x v="706"/>
    <n v="88"/>
    <x v="1"/>
    <x v="0"/>
    <d v="2016-08-01T20:11:51"/>
    <d v="2016-08-01T18:39:00"/>
    <x v="4"/>
    <x v="7"/>
    <n v="5571"/>
    <n v="92.85"/>
    <n v="8170.7999999999993"/>
    <n v="1"/>
    <m/>
    <m/>
    <x v="0"/>
  </r>
  <r>
    <s v="Fernandina Beach"/>
    <s v="JL TERRY (23)"/>
    <x v="34"/>
    <x v="4582"/>
    <n v="1"/>
    <x v="2"/>
    <x v="1"/>
    <d v="2016-08-05T20:38:34"/>
    <d v="2016-08-05T19:01:00"/>
    <x v="4"/>
    <x v="7"/>
    <n v="5854"/>
    <n v="97.566666666666663"/>
    <n v="97.566666666666663"/>
    <n v="1"/>
    <m/>
    <m/>
    <x v="0"/>
  </r>
  <r>
    <s v="Fernandina Beach"/>
    <s v="JL TERRY (23)"/>
    <x v="34"/>
    <x v="4583"/>
    <n v="0"/>
    <x v="0"/>
    <x v="1"/>
    <d v="2016-08-05T20:30:51"/>
    <d v="2016-08-05T20:30:00"/>
    <x v="4"/>
    <x v="7"/>
    <n v="51"/>
    <n v="0.85"/>
    <n v="0"/>
    <n v="1"/>
    <m/>
    <m/>
    <x v="0"/>
  </r>
  <r>
    <s v="Fernandina Beach"/>
    <s v="AIP (24)"/>
    <x v="11"/>
    <x v="4584"/>
    <n v="1"/>
    <x v="1"/>
    <x v="0"/>
    <d v="2016-08-06T02:43:46"/>
    <d v="2016-08-06T01:49:00"/>
    <x v="4"/>
    <x v="7"/>
    <n v="3286"/>
    <n v="54.766666666666666"/>
    <n v="54.766666666666666"/>
    <n v="1"/>
    <m/>
    <m/>
    <x v="0"/>
  </r>
  <r>
    <s v="Fernandina Beach"/>
    <s v="AIP (24)"/>
    <x v="11"/>
    <x v="4585"/>
    <n v="2"/>
    <x v="2"/>
    <x v="0"/>
    <d v="2016-08-07T14:47:41"/>
    <d v="2016-08-07T14:22:00"/>
    <x v="4"/>
    <x v="7"/>
    <n v="1541"/>
    <n v="25.683333333333334"/>
    <n v="51.366666666666667"/>
    <n v="1"/>
    <m/>
    <m/>
    <x v="0"/>
  </r>
  <r>
    <s v="Fernandina Beach"/>
    <s v="AIP (24)"/>
    <x v="2"/>
    <x v="4586"/>
    <n v="0"/>
    <x v="5"/>
    <x v="0"/>
    <d v="2016-08-08T10:45:37"/>
    <d v="2016-08-08T10:42:00"/>
    <x v="4"/>
    <x v="7"/>
    <n v="217"/>
    <n v="3.6166666666666667"/>
    <n v="0"/>
    <n v="1"/>
    <m/>
    <m/>
    <x v="0"/>
  </r>
  <r>
    <s v="Fernandina Beach"/>
    <s v="AIP (24)"/>
    <x v="2"/>
    <x v="4250"/>
    <n v="16"/>
    <x v="5"/>
    <x v="0"/>
    <d v="2016-08-08T11:10:25"/>
    <d v="2016-08-08T11:02:00"/>
    <x v="4"/>
    <x v="7"/>
    <n v="505"/>
    <n v="8.4166666666666661"/>
    <n v="134.66666666666666"/>
    <n v="1"/>
    <m/>
    <m/>
    <x v="0"/>
  </r>
  <r>
    <s v="Fernandina Beach"/>
    <s v="AIP (24)"/>
    <x v="2"/>
    <x v="4587"/>
    <n v="910"/>
    <x v="2"/>
    <x v="0"/>
    <d v="2016-08-11T10:19:08"/>
    <d v="2016-08-11T09:50:00"/>
    <x v="4"/>
    <x v="7"/>
    <n v="1748"/>
    <n v="29.133333333333333"/>
    <n v="26511.333333333332"/>
    <n v="1"/>
    <m/>
    <m/>
    <x v="0"/>
  </r>
  <r>
    <s v="Fernandina Beach"/>
    <s v="STEPDOWN (22)"/>
    <x v="14"/>
    <x v="4588"/>
    <n v="1"/>
    <x v="2"/>
    <x v="0"/>
    <d v="2016-08-12T09:53:06"/>
    <d v="2016-08-11T16:35:00"/>
    <x v="4"/>
    <x v="7"/>
    <n v="62286"/>
    <n v="1038.0999999999999"/>
    <n v="1038.0999999999999"/>
    <n v="1"/>
    <m/>
    <m/>
    <x v="0"/>
  </r>
  <r>
    <s v="Fernandina Beach"/>
    <s v="STEPDOWN (22)"/>
    <x v="24"/>
    <x v="4589"/>
    <n v="1"/>
    <x v="2"/>
    <x v="1"/>
    <d v="2016-08-19T14:19:02"/>
    <d v="2016-08-19T12:58:00"/>
    <x v="4"/>
    <x v="7"/>
    <n v="4862"/>
    <n v="81.033333333333331"/>
    <n v="81.033333333333331"/>
    <n v="1"/>
    <m/>
    <m/>
    <x v="0"/>
  </r>
  <r>
    <s v="Fernandina Beach"/>
    <s v="AIP (24)"/>
    <x v="11"/>
    <x v="4540"/>
    <n v="48"/>
    <x v="1"/>
    <x v="1"/>
    <d v="2016-08-23T11:43:51"/>
    <d v="2016-08-23T09:48:00"/>
    <x v="4"/>
    <x v="7"/>
    <n v="6951"/>
    <n v="115.85"/>
    <n v="5560.7999999999993"/>
    <n v="1"/>
    <m/>
    <m/>
    <x v="0"/>
  </r>
  <r>
    <s v="Fernandina Beach"/>
    <s v="AIP (24)"/>
    <x v="11"/>
    <x v="4590"/>
    <n v="28"/>
    <x v="1"/>
    <x v="0"/>
    <d v="2016-08-23T13:25:42"/>
    <d v="2016-08-23T11:44:00"/>
    <x v="4"/>
    <x v="7"/>
    <n v="6102"/>
    <n v="101.7"/>
    <n v="2847.6"/>
    <n v="1"/>
    <m/>
    <m/>
    <x v="0"/>
  </r>
  <r>
    <s v="Fernandina Beach"/>
    <s v="AIP (24)"/>
    <x v="11"/>
    <x v="4591"/>
    <n v="0"/>
    <x v="2"/>
    <x v="1"/>
    <d v="2016-08-24T11:47:52"/>
    <d v="2016-08-24T11:05:00"/>
    <x v="4"/>
    <x v="7"/>
    <n v="2572"/>
    <n v="42.866666666666667"/>
    <n v="0"/>
    <n v="1"/>
    <m/>
    <m/>
    <x v="0"/>
  </r>
  <r>
    <s v="Fernandina Beach"/>
    <s v="AIP (24)"/>
    <x v="11"/>
    <x v="4592"/>
    <n v="1"/>
    <x v="2"/>
    <x v="0"/>
    <d v="2016-08-26T17:01:51"/>
    <d v="2016-08-26T16:04:00"/>
    <x v="4"/>
    <x v="7"/>
    <n v="3471"/>
    <n v="57.85"/>
    <n v="57.85"/>
    <n v="1"/>
    <m/>
    <m/>
    <x v="0"/>
  </r>
  <r>
    <s v="Fernandina Beach"/>
    <s v="STEPDOWN (22)"/>
    <x v="24"/>
    <x v="1010"/>
    <n v="39"/>
    <x v="6"/>
    <x v="0"/>
    <d v="2016-08-28T02:00:58"/>
    <d v="2016-08-28T01:14:00"/>
    <x v="4"/>
    <x v="7"/>
    <n v="2818"/>
    <n v="46.966666666666669"/>
    <n v="1831.7"/>
    <n v="1"/>
    <m/>
    <m/>
    <x v="0"/>
  </r>
  <r>
    <s v="Fernandina Beach"/>
    <s v="STEPDOWN (22)"/>
    <x v="24"/>
    <x v="4593"/>
    <n v="1"/>
    <x v="4"/>
    <x v="0"/>
    <d v="2016-08-28T09:30:46"/>
    <d v="2016-08-28T02:00:58"/>
    <x v="4"/>
    <x v="7"/>
    <n v="26988"/>
    <n v="449.8"/>
    <n v="449.8"/>
    <n v="1"/>
    <m/>
    <m/>
    <x v="0"/>
  </r>
  <r>
    <s v="Fernandina Beach"/>
    <s v="AIP (24)"/>
    <x v="11"/>
    <x v="4594"/>
    <n v="3"/>
    <x v="4"/>
    <x v="0"/>
    <d v="2016-08-28T13:40:18"/>
    <d v="2016-08-28T12:37:00"/>
    <x v="4"/>
    <x v="7"/>
    <n v="3798"/>
    <n v="63.3"/>
    <n v="189.89999999999998"/>
    <n v="1"/>
    <m/>
    <m/>
    <x v="0"/>
  </r>
  <r>
    <s v="Fernandina Beach"/>
    <s v="AIP (24)"/>
    <x v="11"/>
    <x v="801"/>
    <n v="1"/>
    <x v="12"/>
    <x v="0"/>
    <d v="2016-09-02T02:30:00"/>
    <d v="2016-09-02T01:02:00"/>
    <x v="4"/>
    <x v="8"/>
    <n v="5280"/>
    <n v="88"/>
    <n v="88"/>
    <n v="1"/>
    <m/>
    <m/>
    <x v="0"/>
  </r>
  <r>
    <s v="Fernandina Beach"/>
    <s v="JL TERRY (23)"/>
    <x v="34"/>
    <x v="1979"/>
    <n v="738"/>
    <x v="11"/>
    <x v="0"/>
    <d v="2016-11-02T00:53:10"/>
    <d v="2016-11-01T21:26:00"/>
    <x v="4"/>
    <x v="10"/>
    <n v="12430"/>
    <n v="207.16666666666666"/>
    <n v="152889"/>
    <n v="1"/>
    <m/>
    <m/>
    <x v="0"/>
  </r>
  <r>
    <s v="Fernandina Beach"/>
    <s v="JL TERRY (23)"/>
    <x v="34"/>
    <x v="1979"/>
    <n v="738"/>
    <x v="11"/>
    <x v="0"/>
    <d v="2016-11-06T14:00:48"/>
    <d v="2016-11-06T12:01:00"/>
    <x v="4"/>
    <x v="10"/>
    <n v="7188"/>
    <n v="119.8"/>
    <n v="88412.4"/>
    <n v="1"/>
    <m/>
    <m/>
    <x v="0"/>
  </r>
  <r>
    <s v="Fernandina Beach"/>
    <s v="JL TERRY (23)"/>
    <x v="34"/>
    <x v="1979"/>
    <n v="738"/>
    <x v="11"/>
    <x v="0"/>
    <d v="2016-11-06T15:01:57"/>
    <d v="2016-11-06T14:38:00"/>
    <x v="4"/>
    <x v="10"/>
    <n v="1437"/>
    <n v="23.95"/>
    <n v="17675.099999999999"/>
    <n v="1"/>
    <m/>
    <m/>
    <x v="0"/>
  </r>
  <r>
    <s v="Fernandina Beach"/>
    <s v="JL TERRY (23)"/>
    <x v="13"/>
    <x v="2217"/>
    <n v="770"/>
    <x v="12"/>
    <x v="0"/>
    <d v="2016-09-02T07:12:10"/>
    <d v="2016-09-02T05:24:10"/>
    <x v="4"/>
    <x v="8"/>
    <n v="6480"/>
    <n v="108"/>
    <n v="83160"/>
    <n v="1"/>
    <m/>
    <m/>
    <x v="0"/>
  </r>
  <r>
    <s v="Fernandina Beach"/>
    <s v="STEPDOWN (22)"/>
    <x v="24"/>
    <x v="4311"/>
    <n v="10"/>
    <x v="12"/>
    <x v="0"/>
    <d v="2016-09-02T09:14:14"/>
    <d v="2016-09-02T07:02:00"/>
    <x v="4"/>
    <x v="8"/>
    <n v="7934"/>
    <n v="132.23333333333332"/>
    <n v="1322.3333333333333"/>
    <n v="1"/>
    <m/>
    <m/>
    <x v="0"/>
  </r>
  <r>
    <s v="Fernandina Beach"/>
    <s v="JL TERRY (23)"/>
    <x v="34"/>
    <x v="914"/>
    <n v="13"/>
    <x v="12"/>
    <x v="0"/>
    <d v="2016-09-02T08:03:46"/>
    <d v="2016-09-02T07:21:00"/>
    <x v="4"/>
    <x v="8"/>
    <n v="2566"/>
    <n v="42.766666666666666"/>
    <n v="555.9666666666667"/>
    <n v="1"/>
    <m/>
    <m/>
    <x v="0"/>
  </r>
  <r>
    <s v="Fernandina Beach"/>
    <s v="JL TERRY (23)"/>
    <x v="13"/>
    <x v="4595"/>
    <n v="2"/>
    <x v="12"/>
    <x v="0"/>
    <d v="2016-09-02T09:38:43"/>
    <d v="2016-09-02T08:16:00"/>
    <x v="4"/>
    <x v="8"/>
    <n v="4963"/>
    <n v="82.716666666666669"/>
    <n v="165.43333333333334"/>
    <n v="1"/>
    <m/>
    <m/>
    <x v="0"/>
  </r>
  <r>
    <s v="Fernandina Beach"/>
    <s v="STEPDOWN (22)"/>
    <x v="14"/>
    <x v="1486"/>
    <n v="91"/>
    <x v="12"/>
    <x v="0"/>
    <d v="2016-09-02T11:16:13"/>
    <d v="2016-09-02T08:20:24"/>
    <x v="4"/>
    <x v="8"/>
    <n v="10549"/>
    <n v="175.81666666666666"/>
    <n v="15999.316666666666"/>
    <n v="1"/>
    <m/>
    <m/>
    <x v="0"/>
  </r>
  <r>
    <s v="Fernandina Beach"/>
    <s v="STEPDOWN (22)"/>
    <x v="14"/>
    <x v="4596"/>
    <n v="42"/>
    <x v="12"/>
    <x v="0"/>
    <d v="2016-09-02T11:16:35"/>
    <d v="2016-09-02T08:20:24"/>
    <x v="4"/>
    <x v="8"/>
    <n v="10571"/>
    <n v="176.18333333333334"/>
    <n v="7399.7"/>
    <n v="1"/>
    <m/>
    <m/>
    <x v="0"/>
  </r>
  <r>
    <s v="Fernandina Beach"/>
    <s v="JL TERRY (23)"/>
    <x v="13"/>
    <x v="1624"/>
    <n v="9"/>
    <x v="12"/>
    <x v="2"/>
    <d v="2016-09-02T09:11:05"/>
    <d v="2016-09-02T08:25:00"/>
    <x v="4"/>
    <x v="8"/>
    <n v="2765"/>
    <n v="46.083333333333336"/>
    <n v="414.75"/>
    <n v="1"/>
    <m/>
    <m/>
    <x v="0"/>
  </r>
  <r>
    <s v="Fernandina Beach"/>
    <s v="JL TERRY (23)"/>
    <x v="13"/>
    <x v="4325"/>
    <n v="4"/>
    <x v="12"/>
    <x v="0"/>
    <d v="2016-09-02T09:35:04"/>
    <d v="2016-09-02T08:40:00"/>
    <x v="4"/>
    <x v="8"/>
    <n v="3304"/>
    <n v="55.06666666666667"/>
    <n v="220.26666666666668"/>
    <n v="1"/>
    <m/>
    <m/>
    <x v="0"/>
  </r>
  <r>
    <s v="Fernandina Beach"/>
    <s v="STEPDOWN (22)"/>
    <x v="24"/>
    <x v="4597"/>
    <n v="22"/>
    <x v="12"/>
    <x v="0"/>
    <d v="2016-09-02T10:41:26"/>
    <d v="2016-09-02T08:41:00"/>
    <x v="4"/>
    <x v="8"/>
    <n v="7226"/>
    <n v="120.43333333333334"/>
    <n v="2649.5333333333333"/>
    <n v="1"/>
    <m/>
    <m/>
    <x v="0"/>
  </r>
  <r>
    <s v="Fernandina Beach"/>
    <s v="STEPDOWN (22)"/>
    <x v="24"/>
    <x v="4598"/>
    <n v="1"/>
    <x v="1"/>
    <x v="0"/>
    <d v="2016-09-02T10:48:00"/>
    <d v="2016-09-02T10:16:00"/>
    <x v="4"/>
    <x v="8"/>
    <n v="1920"/>
    <n v="32"/>
    <n v="32"/>
    <n v="1"/>
    <m/>
    <m/>
    <x v="0"/>
  </r>
  <r>
    <s v="Fernandina Beach"/>
    <s v="AIP (24)"/>
    <x v="20"/>
    <x v="2586"/>
    <n v="3"/>
    <x v="12"/>
    <x v="0"/>
    <d v="2016-09-02T11:40:04"/>
    <d v="2016-09-02T10:17:00"/>
    <x v="4"/>
    <x v="8"/>
    <n v="4984"/>
    <n v="83.066666666666663"/>
    <n v="249.2"/>
    <n v="1"/>
    <m/>
    <m/>
    <x v="0"/>
  </r>
  <r>
    <s v="Fernandina Beach"/>
    <s v="JL TERRY (23)"/>
    <x v="23"/>
    <x v="4599"/>
    <n v="1"/>
    <x v="12"/>
    <x v="0"/>
    <d v="2016-09-02T12:02:17"/>
    <d v="2016-09-02T10:42:00"/>
    <x v="4"/>
    <x v="8"/>
    <n v="4817"/>
    <n v="80.283333333333331"/>
    <n v="80.283333333333331"/>
    <n v="1"/>
    <m/>
    <m/>
    <x v="0"/>
  </r>
  <r>
    <s v="Fernandina Beach"/>
    <s v="JL TERRY (23)"/>
    <x v="35"/>
    <x v="4407"/>
    <n v="3"/>
    <x v="12"/>
    <x v="0"/>
    <d v="2016-09-02T12:09:55"/>
    <d v="2016-09-02T10:46:00"/>
    <x v="4"/>
    <x v="8"/>
    <n v="5035"/>
    <n v="83.916666666666671"/>
    <n v="251.75"/>
    <n v="1"/>
    <m/>
    <m/>
    <x v="0"/>
  </r>
  <r>
    <s v="Fernandina Beach"/>
    <s v="JL TERRY (23)"/>
    <x v="35"/>
    <x v="4600"/>
    <n v="6"/>
    <x v="12"/>
    <x v="0"/>
    <d v="2016-09-02T13:00:35"/>
    <d v="2016-09-02T11:49:00"/>
    <x v="4"/>
    <x v="8"/>
    <n v="4295"/>
    <n v="71.583333333333329"/>
    <n v="429.5"/>
    <n v="1"/>
    <m/>
    <m/>
    <x v="0"/>
  </r>
  <r>
    <s v="Fernandina Beach"/>
    <s v="STEPDOWN (22)"/>
    <x v="14"/>
    <x v="4345"/>
    <n v="6"/>
    <x v="12"/>
    <x v="0"/>
    <d v="2016-09-02T13:31:53"/>
    <d v="2016-09-02T12:10:00"/>
    <x v="4"/>
    <x v="8"/>
    <n v="4913"/>
    <n v="81.88333333333334"/>
    <n v="491.30000000000007"/>
    <n v="1"/>
    <m/>
    <m/>
    <x v="0"/>
  </r>
  <r>
    <s v="Fernandina Beach"/>
    <s v="AIP (24)"/>
    <x v="20"/>
    <x v="1766"/>
    <n v="1"/>
    <x v="12"/>
    <x v="0"/>
    <d v="2016-09-02T16:27:59"/>
    <d v="2016-09-02T12:58:00"/>
    <x v="4"/>
    <x v="8"/>
    <n v="12599"/>
    <n v="209.98333333333332"/>
    <n v="209.98333333333332"/>
    <n v="1"/>
    <m/>
    <m/>
    <x v="0"/>
  </r>
  <r>
    <s v="Fernandina Beach"/>
    <s v="STEPDOWN (22)"/>
    <x v="24"/>
    <x v="4299"/>
    <n v="1013"/>
    <x v="12"/>
    <x v="2"/>
    <d v="2016-10-08T10:43:51"/>
    <d v="2016-10-07T11:01:00"/>
    <x v="4"/>
    <x v="9"/>
    <n v="85371"/>
    <n v="1422.85"/>
    <n v="1441347.0499999998"/>
    <n v="1"/>
    <m/>
    <m/>
    <x v="0"/>
  </r>
  <r>
    <s v="Fernandina Beach"/>
    <s v="STEPDOWN (22)"/>
    <x v="14"/>
    <x v="4601"/>
    <n v="33"/>
    <x v="12"/>
    <x v="0"/>
    <d v="2016-09-02T15:05:02"/>
    <d v="2016-09-02T14:34:00"/>
    <x v="4"/>
    <x v="8"/>
    <n v="1862"/>
    <n v="31.033333333333335"/>
    <n v="1024.1000000000001"/>
    <n v="1"/>
    <m/>
    <m/>
    <x v="0"/>
  </r>
  <r>
    <s v="Fernandina Beach"/>
    <s v="JL TERRY (23)"/>
    <x v="34"/>
    <x v="4602"/>
    <n v="7"/>
    <x v="12"/>
    <x v="0"/>
    <d v="2016-09-02T16:59:35"/>
    <d v="2016-09-02T16:10:00"/>
    <x v="4"/>
    <x v="8"/>
    <n v="2975"/>
    <n v="49.583333333333336"/>
    <n v="347.08333333333337"/>
    <n v="1"/>
    <m/>
    <m/>
    <x v="0"/>
  </r>
  <r>
    <s v="Fernandina Beach"/>
    <s v="JL TERRY (23)"/>
    <x v="35"/>
    <x v="4603"/>
    <n v="1"/>
    <x v="15"/>
    <x v="0"/>
    <d v="2016-09-02T20:35:31"/>
    <d v="2016-09-02T18:48:00"/>
    <x v="4"/>
    <x v="8"/>
    <n v="6451"/>
    <n v="107.51666666666667"/>
    <n v="107.51666666666667"/>
    <n v="1"/>
    <m/>
    <m/>
    <x v="0"/>
  </r>
  <r>
    <s v="Fernandina Beach"/>
    <s v="STEPDOWN (22)"/>
    <x v="14"/>
    <x v="4604"/>
    <n v="1"/>
    <x v="12"/>
    <x v="0"/>
    <d v="2016-09-03T09:44:54"/>
    <d v="2016-09-03T08:26:00"/>
    <x v="4"/>
    <x v="8"/>
    <n v="4734"/>
    <n v="78.900000000000006"/>
    <n v="78.900000000000006"/>
    <n v="1"/>
    <m/>
    <m/>
    <x v="0"/>
  </r>
  <r>
    <s v="Fernandina Beach"/>
    <s v="AIP (24)"/>
    <x v="2"/>
    <x v="4605"/>
    <n v="9"/>
    <x v="4"/>
    <x v="0"/>
    <d v="2016-09-07T07:54:49"/>
    <d v="2016-09-07T07:09:00"/>
    <x v="4"/>
    <x v="8"/>
    <n v="2749"/>
    <n v="45.81666666666667"/>
    <n v="412.35"/>
    <n v="1"/>
    <m/>
    <m/>
    <x v="0"/>
  </r>
  <r>
    <s v="Fernandina Beach"/>
    <s v="STEPDOWN (22)"/>
    <x v="14"/>
    <x v="4606"/>
    <n v="31"/>
    <x v="2"/>
    <x v="0"/>
    <d v="2016-09-07T09:42:33"/>
    <d v="2016-09-07T08:38:00"/>
    <x v="4"/>
    <x v="8"/>
    <n v="3873"/>
    <n v="64.55"/>
    <n v="2001.05"/>
    <n v="1"/>
    <m/>
    <m/>
    <x v="0"/>
  </r>
  <r>
    <s v="Fernandina Beach"/>
    <s v="JL TERRY (23)"/>
    <x v="35"/>
    <x v="4607"/>
    <n v="1"/>
    <x v="6"/>
    <x v="0"/>
    <d v="2016-09-08T04:58:51"/>
    <d v="2016-09-08T03:09:00"/>
    <x v="4"/>
    <x v="8"/>
    <n v="6591"/>
    <n v="109.85"/>
    <n v="109.85"/>
    <n v="1"/>
    <m/>
    <m/>
    <x v="0"/>
  </r>
  <r>
    <s v="Fernandina Beach"/>
    <s v="JL TERRY (23)"/>
    <x v="23"/>
    <x v="4608"/>
    <n v="5"/>
    <x v="2"/>
    <x v="0"/>
    <d v="2016-09-08T21:05:50"/>
    <d v="2016-09-08T18:59:00"/>
    <x v="4"/>
    <x v="8"/>
    <n v="7610"/>
    <n v="126.83333333333333"/>
    <n v="634.16666666666663"/>
    <n v="1"/>
    <m/>
    <m/>
    <x v="0"/>
  </r>
  <r>
    <s v="Fernandina Beach"/>
    <s v="STEPDOWN (22)"/>
    <x v="14"/>
    <x v="4382"/>
    <n v="1"/>
    <x v="1"/>
    <x v="1"/>
    <d v="2016-09-09T16:49:36"/>
    <d v="2016-09-09T15:42:00"/>
    <x v="4"/>
    <x v="8"/>
    <n v="4056"/>
    <n v="67.599999999999994"/>
    <n v="67.599999999999994"/>
    <n v="1"/>
    <m/>
    <m/>
    <x v="0"/>
  </r>
  <r>
    <s v="Fernandina Beach"/>
    <s v="STEPDOWN (22)"/>
    <x v="14"/>
    <x v="4609"/>
    <n v="23"/>
    <x v="2"/>
    <x v="0"/>
    <d v="2016-09-10T11:00:03"/>
    <d v="2016-09-10T08:11:00"/>
    <x v="4"/>
    <x v="8"/>
    <n v="10143"/>
    <n v="169.05"/>
    <n v="3888.15"/>
    <n v="1"/>
    <m/>
    <m/>
    <x v="0"/>
  </r>
  <r>
    <s v="Fernandina Beach"/>
    <s v="STEPDOWN (22)"/>
    <x v="14"/>
    <x v="4610"/>
    <n v="31"/>
    <x v="2"/>
    <x v="0"/>
    <d v="2016-09-10T09:50:22"/>
    <d v="2016-09-10T09:00:00"/>
    <x v="4"/>
    <x v="8"/>
    <n v="3022"/>
    <n v="50.366666666666667"/>
    <n v="1561.3666666666668"/>
    <n v="1"/>
    <m/>
    <m/>
    <x v="0"/>
  </r>
  <r>
    <s v="Fernandina Beach"/>
    <s v="STEPDOWN (22)"/>
    <x v="14"/>
    <x v="4611"/>
    <n v="15"/>
    <x v="2"/>
    <x v="0"/>
    <d v="2016-09-10T09:51:09"/>
    <d v="2016-09-10T09:13:00"/>
    <x v="4"/>
    <x v="8"/>
    <n v="2289"/>
    <n v="38.15"/>
    <n v="572.25"/>
    <n v="1"/>
    <m/>
    <m/>
    <x v="0"/>
  </r>
  <r>
    <s v="Fernandina Beach"/>
    <s v="JL TERRY (23)"/>
    <x v="23"/>
    <x v="4612"/>
    <n v="1"/>
    <x v="15"/>
    <x v="0"/>
    <d v="2016-09-11T00:50:30"/>
    <d v="2016-09-10T23:51:00"/>
    <x v="4"/>
    <x v="8"/>
    <n v="3570"/>
    <n v="59.5"/>
    <n v="59.5"/>
    <n v="1"/>
    <m/>
    <m/>
    <x v="0"/>
  </r>
  <r>
    <s v="Fernandina Beach"/>
    <s v="JL TERRY (23)"/>
    <x v="21"/>
    <x v="4613"/>
    <n v="22"/>
    <x v="15"/>
    <x v="0"/>
    <d v="2016-09-11T09:18:57"/>
    <d v="2016-09-11T07:54:00"/>
    <x v="4"/>
    <x v="8"/>
    <n v="5097"/>
    <n v="84.95"/>
    <n v="1868.9"/>
    <n v="1"/>
    <m/>
    <m/>
    <x v="0"/>
  </r>
  <r>
    <s v="Fernandina Beach"/>
    <s v="JL TERRY (23)"/>
    <x v="23"/>
    <x v="4614"/>
    <n v="26"/>
    <x v="5"/>
    <x v="0"/>
    <d v="2016-09-11T08:37:45"/>
    <d v="2016-09-11T07:55:00"/>
    <x v="4"/>
    <x v="8"/>
    <n v="2565"/>
    <n v="42.75"/>
    <n v="1111.5"/>
    <n v="1"/>
    <m/>
    <m/>
    <x v="0"/>
  </r>
  <r>
    <s v="Fernandina Beach"/>
    <s v="AIP (24)"/>
    <x v="11"/>
    <x v="805"/>
    <n v="1"/>
    <x v="1"/>
    <x v="1"/>
    <d v="2016-09-11T17:29:35"/>
    <d v="2016-09-11T16:32:00"/>
    <x v="4"/>
    <x v="8"/>
    <n v="3455"/>
    <n v="57.583333333333336"/>
    <n v="57.583333333333336"/>
    <n v="1"/>
    <m/>
    <m/>
    <x v="0"/>
  </r>
  <r>
    <s v="Fernandina Beach"/>
    <s v="JL TERRY (23)"/>
    <x v="35"/>
    <x v="4615"/>
    <n v="6"/>
    <x v="6"/>
    <x v="0"/>
    <d v="2016-09-11T18:15:48"/>
    <d v="2016-09-11T16:59:00"/>
    <x v="4"/>
    <x v="8"/>
    <n v="4608"/>
    <n v="76.8"/>
    <n v="460.79999999999995"/>
    <n v="1"/>
    <m/>
    <m/>
    <x v="0"/>
  </r>
  <r>
    <s v="Fernandina Beach"/>
    <s v="JL TERRY (23)"/>
    <x v="35"/>
    <x v="4615"/>
    <n v="0"/>
    <x v="4"/>
    <x v="0"/>
    <d v="2016-09-11T18:17:14"/>
    <d v="2016-09-11T18:16:00"/>
    <x v="4"/>
    <x v="8"/>
    <n v="74"/>
    <n v="1.2333333333333334"/>
    <n v="0"/>
    <n v="1"/>
    <m/>
    <m/>
    <x v="0"/>
  </r>
  <r>
    <s v="Fernandina Beach"/>
    <s v="AIP (24)"/>
    <x v="2"/>
    <x v="4616"/>
    <n v="10"/>
    <x v="5"/>
    <x v="1"/>
    <d v="2016-09-12T08:01:27"/>
    <d v="2016-09-12T07:25:00"/>
    <x v="4"/>
    <x v="8"/>
    <n v="2187"/>
    <n v="36.450000000000003"/>
    <n v="364.5"/>
    <n v="1"/>
    <m/>
    <m/>
    <x v="0"/>
  </r>
  <r>
    <s v="Fernandina Beach"/>
    <s v="JL TERRY (23)"/>
    <x v="21"/>
    <x v="4617"/>
    <n v="8"/>
    <x v="12"/>
    <x v="0"/>
    <d v="2016-09-14T00:51:45"/>
    <d v="2016-09-13T22:04:00"/>
    <x v="4"/>
    <x v="8"/>
    <n v="10065"/>
    <n v="167.75"/>
    <n v="1342"/>
    <n v="1"/>
    <m/>
    <m/>
    <x v="0"/>
  </r>
  <r>
    <s v="Fernandina Beach"/>
    <s v="AIP (24)"/>
    <x v="11"/>
    <x v="4618"/>
    <n v="2"/>
    <x v="12"/>
    <x v="0"/>
    <d v="2016-09-14T04:30:49"/>
    <d v="2016-09-13T23:28:00"/>
    <x v="4"/>
    <x v="8"/>
    <n v="18169"/>
    <n v="302.81666666666666"/>
    <n v="605.63333333333333"/>
    <n v="1"/>
    <m/>
    <m/>
    <x v="0"/>
  </r>
  <r>
    <s v="Fernandina Beach"/>
    <s v="JL TERRY (23)"/>
    <x v="13"/>
    <x v="2089"/>
    <n v="8"/>
    <x v="12"/>
    <x v="0"/>
    <d v="2016-09-14T05:01:53"/>
    <d v="2016-09-14T02:40:00"/>
    <x v="4"/>
    <x v="8"/>
    <n v="8513"/>
    <n v="141.88333333333333"/>
    <n v="1135.0666666666666"/>
    <n v="1"/>
    <m/>
    <m/>
    <x v="0"/>
  </r>
  <r>
    <s v="Fernandina Beach"/>
    <s v="AIP (24)"/>
    <x v="11"/>
    <x v="4619"/>
    <n v="38"/>
    <x v="12"/>
    <x v="0"/>
    <d v="2016-09-14T09:41:43"/>
    <d v="2016-09-14T04:02:00"/>
    <x v="4"/>
    <x v="8"/>
    <n v="20383"/>
    <n v="339.71666666666664"/>
    <n v="12909.233333333332"/>
    <n v="1"/>
    <m/>
    <m/>
    <x v="0"/>
  </r>
  <r>
    <s v="Fernandina Beach"/>
    <s v="AIP (24)"/>
    <x v="11"/>
    <x v="529"/>
    <n v="30"/>
    <x v="12"/>
    <x v="0"/>
    <d v="2016-09-14T06:26:41"/>
    <d v="2016-09-14T06:23:00"/>
    <x v="4"/>
    <x v="8"/>
    <n v="221"/>
    <n v="3.6833333333333331"/>
    <n v="110.5"/>
    <n v="1"/>
    <m/>
    <m/>
    <x v="0"/>
  </r>
  <r>
    <s v="Fernandina Beach"/>
    <s v="JL TERRY (23)"/>
    <x v="13"/>
    <x v="4620"/>
    <n v="3"/>
    <x v="12"/>
    <x v="0"/>
    <d v="2016-09-14T11:30:00"/>
    <d v="2016-09-14T11:15:00"/>
    <x v="4"/>
    <x v="8"/>
    <n v="900"/>
    <n v="15"/>
    <n v="45"/>
    <n v="1"/>
    <m/>
    <m/>
    <x v="0"/>
  </r>
  <r>
    <s v="Fernandina Beach"/>
    <s v="JL TERRY (23)"/>
    <x v="35"/>
    <x v="4621"/>
    <n v="1"/>
    <x v="2"/>
    <x v="0"/>
    <d v="2016-09-15T10:24:21"/>
    <d v="2016-09-15T07:19:00"/>
    <x v="4"/>
    <x v="8"/>
    <n v="11121"/>
    <n v="185.35"/>
    <n v="185.35"/>
    <n v="1"/>
    <m/>
    <m/>
    <x v="0"/>
  </r>
  <r>
    <s v="Fernandina Beach"/>
    <s v="JL TERRY (23)"/>
    <x v="13"/>
    <x v="1906"/>
    <n v="65"/>
    <x v="15"/>
    <x v="0"/>
    <d v="2016-09-15T18:26:33"/>
    <d v="2016-09-15T16:33:00"/>
    <x v="4"/>
    <x v="8"/>
    <n v="6813"/>
    <n v="113.55"/>
    <n v="7380.75"/>
    <n v="1"/>
    <m/>
    <m/>
    <x v="0"/>
  </r>
  <r>
    <s v="Fernandina Beach"/>
    <s v="STEPDOWN (22)"/>
    <x v="24"/>
    <x v="4622"/>
    <n v="1"/>
    <x v="4"/>
    <x v="0"/>
    <d v="2016-09-17T20:10:05"/>
    <d v="2016-09-17T19:18:00"/>
    <x v="4"/>
    <x v="8"/>
    <n v="3125"/>
    <n v="52.083333333333336"/>
    <n v="52.083333333333336"/>
    <n v="1"/>
    <m/>
    <m/>
    <x v="0"/>
  </r>
  <r>
    <s v="Fernandina Beach"/>
    <s v="STEPDOWN (22)"/>
    <x v="24"/>
    <x v="4623"/>
    <n v="1"/>
    <x v="4"/>
    <x v="0"/>
    <d v="2016-09-17T20:11:05"/>
    <d v="2016-09-17T19:25:00"/>
    <x v="4"/>
    <x v="8"/>
    <n v="2765"/>
    <n v="46.083333333333336"/>
    <n v="46.083333333333336"/>
    <n v="1"/>
    <m/>
    <m/>
    <x v="0"/>
  </r>
  <r>
    <s v="Fernandina Beach"/>
    <s v="STEPDOWN (22)"/>
    <x v="24"/>
    <x v="966"/>
    <n v="2"/>
    <x v="2"/>
    <x v="0"/>
    <d v="2016-09-17T21:34:14"/>
    <d v="2016-09-17T20:34:00"/>
    <x v="4"/>
    <x v="8"/>
    <n v="3614"/>
    <n v="60.233333333333334"/>
    <n v="120.46666666666667"/>
    <n v="1"/>
    <m/>
    <m/>
    <x v="0"/>
  </r>
  <r>
    <s v="Fernandina Beach"/>
    <s v="JL TERRY (23)"/>
    <x v="13"/>
    <x v="4478"/>
    <n v="15"/>
    <x v="1"/>
    <x v="0"/>
    <d v="2016-09-19T13:15:50"/>
    <d v="2016-09-19T11:40:00"/>
    <x v="4"/>
    <x v="8"/>
    <n v="5750"/>
    <n v="95.833333333333329"/>
    <n v="1437.5"/>
    <n v="1"/>
    <m/>
    <m/>
    <x v="0"/>
  </r>
  <r>
    <s v="Fernandina Beach"/>
    <s v="JL TERRY (23)"/>
    <x v="18"/>
    <x v="4624"/>
    <n v="1"/>
    <x v="1"/>
    <x v="0"/>
    <d v="2016-09-20T01:20:22"/>
    <d v="2016-09-19T23:32:00"/>
    <x v="4"/>
    <x v="8"/>
    <n v="6502"/>
    <n v="108.36666666666666"/>
    <n v="108.36666666666666"/>
    <n v="1"/>
    <m/>
    <m/>
    <x v="0"/>
  </r>
  <r>
    <s v="Fernandina Beach"/>
    <s v="JL TERRY (23)"/>
    <x v="13"/>
    <x v="4506"/>
    <n v="1"/>
    <x v="4"/>
    <x v="0"/>
    <d v="2016-09-22T18:32:58"/>
    <d v="2016-09-22T17:52:00"/>
    <x v="4"/>
    <x v="8"/>
    <n v="2458"/>
    <n v="40.966666666666669"/>
    <n v="40.966666666666669"/>
    <n v="1"/>
    <m/>
    <m/>
    <x v="0"/>
  </r>
  <r>
    <s v="Fernandina Beach"/>
    <s v="JL TERRY (23)"/>
    <x v="23"/>
    <x v="4625"/>
    <n v="1"/>
    <x v="5"/>
    <x v="0"/>
    <d v="2016-09-23T09:25:48"/>
    <d v="2016-09-23T08:59:00"/>
    <x v="4"/>
    <x v="8"/>
    <n v="1608"/>
    <n v="26.8"/>
    <n v="26.8"/>
    <n v="1"/>
    <m/>
    <m/>
    <x v="0"/>
  </r>
  <r>
    <s v="Fernandina Beach"/>
    <s v="JL TERRY (23)"/>
    <x v="18"/>
    <x v="2006"/>
    <n v="25"/>
    <x v="5"/>
    <x v="0"/>
    <d v="2016-09-24T09:12:24"/>
    <d v="2016-09-24T07:56:00"/>
    <x v="4"/>
    <x v="8"/>
    <n v="4584"/>
    <n v="76.400000000000006"/>
    <n v="1910.0000000000002"/>
    <n v="1"/>
    <m/>
    <m/>
    <x v="0"/>
  </r>
  <r>
    <s v="Fernandina Beach"/>
    <s v="JL TERRY (23)"/>
    <x v="18"/>
    <x v="4626"/>
    <n v="1"/>
    <x v="5"/>
    <x v="0"/>
    <d v="2016-09-24T09:13:45"/>
    <d v="2016-09-24T08:19:00"/>
    <x v="4"/>
    <x v="8"/>
    <n v="3285"/>
    <n v="54.75"/>
    <n v="54.75"/>
    <n v="1"/>
    <m/>
    <m/>
    <x v="0"/>
  </r>
  <r>
    <s v="Fernandina Beach"/>
    <s v="JL TERRY (23)"/>
    <x v="35"/>
    <x v="4607"/>
    <n v="1"/>
    <x v="2"/>
    <x v="0"/>
    <d v="2016-09-24T10:57:14"/>
    <d v="2016-09-24T08:36:00"/>
    <x v="4"/>
    <x v="8"/>
    <n v="8474"/>
    <n v="141.23333333333332"/>
    <n v="141.23333333333332"/>
    <n v="1"/>
    <m/>
    <m/>
    <x v="0"/>
  </r>
  <r>
    <s v="Fernandina Beach"/>
    <s v="AIP (24)"/>
    <x v="11"/>
    <x v="4249"/>
    <n v="3"/>
    <x v="5"/>
    <x v="0"/>
    <d v="2016-09-24T14:00:49"/>
    <d v="2016-09-24T13:14:00"/>
    <x v="4"/>
    <x v="8"/>
    <n v="2809"/>
    <n v="46.81666666666667"/>
    <n v="140.45000000000002"/>
    <n v="1"/>
    <m/>
    <m/>
    <x v="0"/>
  </r>
  <r>
    <s v="Fernandina Beach"/>
    <s v="AIP (24)"/>
    <x v="11"/>
    <x v="4627"/>
    <n v="1"/>
    <x v="5"/>
    <x v="0"/>
    <d v="2016-09-24T14:00:04"/>
    <d v="2016-09-24T13:33:00"/>
    <x v="4"/>
    <x v="8"/>
    <n v="1624"/>
    <n v="27.066666666666666"/>
    <n v="27.066666666666666"/>
    <n v="1"/>
    <m/>
    <m/>
    <x v="0"/>
  </r>
  <r>
    <s v="Fernandina Beach"/>
    <s v="JL TERRY (23)"/>
    <x v="13"/>
    <x v="266"/>
    <n v="1"/>
    <x v="5"/>
    <x v="0"/>
    <d v="2016-09-24T17:30:00"/>
    <d v="2016-09-24T16:30:00"/>
    <x v="4"/>
    <x v="8"/>
    <n v="3600"/>
    <n v="60"/>
    <n v="60"/>
    <n v="1"/>
    <m/>
    <m/>
    <x v="0"/>
  </r>
  <r>
    <s v="Fernandina Beach"/>
    <s v="JL TERRY (23)"/>
    <x v="23"/>
    <x v="4576"/>
    <n v="13"/>
    <x v="2"/>
    <x v="0"/>
    <d v="2016-09-26T20:34:25"/>
    <d v="2016-09-26T19:28:00"/>
    <x v="4"/>
    <x v="8"/>
    <n v="3985"/>
    <n v="66.416666666666671"/>
    <n v="863.41666666666674"/>
    <n v="1"/>
    <m/>
    <m/>
    <x v="0"/>
  </r>
  <r>
    <s v="Fernandina Beach"/>
    <s v="JL TERRY (23)"/>
    <x v="23"/>
    <x v="4628"/>
    <n v="12"/>
    <x v="2"/>
    <x v="0"/>
    <d v="2016-09-26T20:31:11"/>
    <d v="2016-09-26T19:32:00"/>
    <x v="4"/>
    <x v="8"/>
    <n v="3551"/>
    <n v="59.18333333333333"/>
    <n v="710.19999999999993"/>
    <n v="1"/>
    <m/>
    <m/>
    <x v="0"/>
  </r>
  <r>
    <s v="Fernandina Beach"/>
    <s v="AIP (24)"/>
    <x v="11"/>
    <x v="985"/>
    <n v="10"/>
    <x v="5"/>
    <x v="0"/>
    <d v="2016-10-01T20:59:25"/>
    <d v="2016-10-01T18:52:00"/>
    <x v="4"/>
    <x v="9"/>
    <n v="7645"/>
    <n v="127.41666666666667"/>
    <n v="1274.1666666666667"/>
    <n v="1"/>
    <m/>
    <m/>
    <x v="0"/>
  </r>
  <r>
    <s v="Fernandina Beach"/>
    <s v="JL TERRY (23)"/>
    <x v="34"/>
    <x v="4629"/>
    <n v="19"/>
    <x v="1"/>
    <x v="0"/>
    <d v="2016-10-04T20:29:42"/>
    <d v="2016-10-04T19:52:00"/>
    <x v="4"/>
    <x v="9"/>
    <n v="2262"/>
    <n v="37.700000000000003"/>
    <n v="716.30000000000007"/>
    <n v="1"/>
    <m/>
    <m/>
    <x v="0"/>
  </r>
  <r>
    <s v="Fernandina Beach"/>
    <s v="STEPDOWN (22)"/>
    <x v="14"/>
    <x v="4630"/>
    <n v="1"/>
    <x v="3"/>
    <x v="0"/>
    <d v="2016-10-04T21:58:15"/>
    <d v="2016-10-04T20:49:00"/>
    <x v="4"/>
    <x v="9"/>
    <n v="4155"/>
    <n v="69.25"/>
    <n v="69.25"/>
    <n v="1"/>
    <m/>
    <m/>
    <x v="0"/>
  </r>
  <r>
    <s v="Fernandina Beach"/>
    <s v="JL TERRY (23)"/>
    <x v="18"/>
    <x v="2093"/>
    <n v="21"/>
    <x v="1"/>
    <x v="0"/>
    <d v="2016-10-04T23:01:41"/>
    <d v="2016-10-04T21:50:00"/>
    <x v="4"/>
    <x v="9"/>
    <n v="4301"/>
    <n v="71.683333333333337"/>
    <n v="1505.3500000000001"/>
    <n v="1"/>
    <m/>
    <m/>
    <x v="0"/>
  </r>
  <r>
    <s v="Fernandina Beach"/>
    <s v="JL TERRY (23)"/>
    <x v="18"/>
    <x v="2093"/>
    <n v="0"/>
    <x v="1"/>
    <x v="0"/>
    <d v="2016-10-04T22:58:54"/>
    <d v="2016-10-04T22:58:00"/>
    <x v="4"/>
    <x v="9"/>
    <n v="54"/>
    <n v="0.9"/>
    <n v="0"/>
    <n v="1"/>
    <m/>
    <m/>
    <x v="0"/>
  </r>
  <r>
    <s v="Fernandina Beach"/>
    <s v="STEPDOWN (22)"/>
    <x v="14"/>
    <x v="66"/>
    <n v="2439"/>
    <x v="8"/>
    <x v="0"/>
    <d v="2016-01-24T14:22:43"/>
    <d v="2016-01-24T12:34:00"/>
    <x v="4"/>
    <x v="0"/>
    <n v="6523"/>
    <n v="108.71666666666667"/>
    <n v="265159.95"/>
    <n v="1"/>
    <m/>
    <m/>
    <x v="0"/>
  </r>
  <r>
    <s v="Fernandina Beach"/>
    <s v="JL TERRY (23)"/>
    <x v="21"/>
    <x v="4631"/>
    <n v="124"/>
    <x v="12"/>
    <x v="1"/>
    <d v="2016-10-05T09:53:49"/>
    <d v="2016-10-05T09:14:46"/>
    <x v="4"/>
    <x v="9"/>
    <n v="2343"/>
    <n v="39.049999999999997"/>
    <n v="4842.2"/>
    <n v="1"/>
    <m/>
    <m/>
    <x v="0"/>
  </r>
  <r>
    <s v="Fernandina Beach"/>
    <s v="JL TERRY (23)"/>
    <x v="13"/>
    <x v="706"/>
    <n v="88"/>
    <x v="12"/>
    <x v="0"/>
    <d v="2016-10-06T08:01:05"/>
    <d v="2016-10-06T06:56:00"/>
    <x v="4"/>
    <x v="9"/>
    <n v="3905"/>
    <n v="65.083333333333329"/>
    <n v="5727.333333333333"/>
    <n v="1"/>
    <m/>
    <m/>
    <x v="0"/>
  </r>
  <r>
    <s v="Fernandina Beach"/>
    <s v="AIP (24)"/>
    <x v="11"/>
    <x v="4632"/>
    <n v="1"/>
    <x v="12"/>
    <x v="1"/>
    <d v="2016-10-06T12:37:00"/>
    <d v="2016-10-06T11:23:00"/>
    <x v="4"/>
    <x v="9"/>
    <n v="4440"/>
    <n v="74"/>
    <n v="74"/>
    <n v="1"/>
    <m/>
    <m/>
    <x v="0"/>
  </r>
  <r>
    <s v="Fernandina Beach"/>
    <s v="AIP (24)"/>
    <x v="11"/>
    <x v="29"/>
    <n v="40"/>
    <x v="12"/>
    <x v="1"/>
    <d v="2016-10-06T12:40:58"/>
    <d v="2016-10-06T11:30:00"/>
    <x v="4"/>
    <x v="9"/>
    <n v="4258"/>
    <n v="70.966666666666669"/>
    <n v="2838.666666666667"/>
    <n v="1"/>
    <m/>
    <m/>
    <x v="0"/>
  </r>
  <r>
    <s v="Fernandina Beach"/>
    <s v="STEPDOWN (22)"/>
    <x v="14"/>
    <x v="66"/>
    <n v="2439"/>
    <x v="4"/>
    <x v="0"/>
    <d v="2016-01-27T10:09:07"/>
    <d v="2016-01-27T09:40:00"/>
    <x v="4"/>
    <x v="0"/>
    <n v="1747"/>
    <n v="29.116666666666667"/>
    <n v="71015.55"/>
    <n v="1"/>
    <m/>
    <m/>
    <x v="0"/>
  </r>
  <r>
    <s v="Fernandina Beach"/>
    <s v="STEPDOWN (22)"/>
    <x v="14"/>
    <x v="66"/>
    <n v="2458"/>
    <x v="1"/>
    <x v="0"/>
    <d v="2016-07-04T13:17:12"/>
    <d v="2016-07-04T12:22:00"/>
    <x v="4"/>
    <x v="6"/>
    <n v="3312"/>
    <n v="55.2"/>
    <n v="135681.60000000001"/>
    <n v="1"/>
    <m/>
    <m/>
    <x v="0"/>
  </r>
  <r>
    <s v="Fernandina Beach"/>
    <s v="STEPDOWN (22)"/>
    <x v="14"/>
    <x v="66"/>
    <n v="2440"/>
    <x v="12"/>
    <x v="0"/>
    <d v="2016-09-02T08:20:24"/>
    <d v="2016-09-02T04:21:00"/>
    <x v="4"/>
    <x v="8"/>
    <n v="14364"/>
    <n v="239.4"/>
    <n v="584136"/>
    <n v="1"/>
    <m/>
    <m/>
    <x v="0"/>
  </r>
  <r>
    <s v="Fernandina Beach"/>
    <s v="JL TERRY (23)"/>
    <x v="34"/>
    <x v="4497"/>
    <n v="1"/>
    <x v="12"/>
    <x v="2"/>
    <d v="2016-10-08T14:35:52"/>
    <d v="2016-10-07T12:37:00"/>
    <x v="4"/>
    <x v="9"/>
    <n v="93532"/>
    <n v="1558.8666666666666"/>
    <n v="1558.8666666666666"/>
    <n v="1"/>
    <m/>
    <m/>
    <x v="0"/>
  </r>
  <r>
    <s v="Fernandina Beach"/>
    <s v="STEPDOWN (22)"/>
    <x v="14"/>
    <x v="66"/>
    <n v="2416"/>
    <x v="12"/>
    <x v="2"/>
    <d v="2016-10-08T16:41:01"/>
    <d v="2016-10-07T11:22:00"/>
    <x v="4"/>
    <x v="9"/>
    <n v="105541"/>
    <n v="1759.0166666666667"/>
    <n v="4249784.2666666666"/>
    <n v="1"/>
    <m/>
    <m/>
    <x v="0"/>
  </r>
  <r>
    <s v="Fernandina Beach"/>
    <s v="JL TERRY (23)"/>
    <x v="34"/>
    <x v="1005"/>
    <n v="1"/>
    <x v="12"/>
    <x v="2"/>
    <d v="2016-10-08T14:35:25"/>
    <d v="2016-10-07T13:05:00"/>
    <x v="4"/>
    <x v="9"/>
    <n v="91825"/>
    <n v="1530.4166666666667"/>
    <n v="1530.4166666666667"/>
    <n v="1"/>
    <m/>
    <m/>
    <x v="0"/>
  </r>
  <r>
    <s v="Fernandina Beach"/>
    <s v="JL TERRY (23)"/>
    <x v="34"/>
    <x v="4633"/>
    <n v="1"/>
    <x v="12"/>
    <x v="2"/>
    <d v="2016-10-08T14:35:18"/>
    <d v="2016-10-07T13:40:00"/>
    <x v="4"/>
    <x v="9"/>
    <n v="89718"/>
    <n v="1495.3"/>
    <n v="1495.3"/>
    <n v="1"/>
    <m/>
    <m/>
    <x v="0"/>
  </r>
  <r>
    <s v="Fernandina Beach"/>
    <s v="JL TERRY (23)"/>
    <x v="34"/>
    <x v="4634"/>
    <n v="1"/>
    <x v="12"/>
    <x v="2"/>
    <d v="2016-10-08T14:35:56"/>
    <d v="2016-10-07T13:42:00"/>
    <x v="4"/>
    <x v="9"/>
    <n v="89636"/>
    <n v="1493.9333333333334"/>
    <n v="1493.9333333333334"/>
    <n v="1"/>
    <m/>
    <m/>
    <x v="0"/>
  </r>
  <r>
    <s v="Fernandina Beach"/>
    <s v="STEPDOWN (22)"/>
    <x v="14"/>
    <x v="66"/>
    <n v="2413"/>
    <x v="2"/>
    <x v="0"/>
    <d v="2016-11-06T14:07:22"/>
    <d v="2016-11-06T11:42:00"/>
    <x v="4"/>
    <x v="10"/>
    <n v="8722"/>
    <n v="145.36666666666667"/>
    <n v="350769.76666666666"/>
    <n v="1"/>
    <m/>
    <m/>
    <x v="0"/>
  </r>
  <r>
    <s v="Fernandina Beach"/>
    <s v="STEPDOWN (22)"/>
    <x v="14"/>
    <x v="66"/>
    <n v="2415"/>
    <x v="12"/>
    <x v="0"/>
    <d v="2016-11-09T01:34:43"/>
    <d v="2016-11-09T00:04:00"/>
    <x v="4"/>
    <x v="10"/>
    <n v="5443"/>
    <n v="90.716666666666669"/>
    <n v="219080.75"/>
    <n v="1"/>
    <m/>
    <m/>
    <x v="0"/>
  </r>
  <r>
    <s v="Fernandina Beach"/>
    <s v="JL TERRY (23)"/>
    <x v="21"/>
    <x v="4635"/>
    <n v="1"/>
    <x v="12"/>
    <x v="2"/>
    <d v="2016-10-10T04:51:00"/>
    <d v="2016-10-07T15:37:00"/>
    <x v="4"/>
    <x v="9"/>
    <n v="220440"/>
    <n v="3674"/>
    <n v="3674"/>
    <n v="1"/>
    <m/>
    <m/>
    <x v="0"/>
  </r>
  <r>
    <s v="Fernandina Beach"/>
    <s v="JL TERRY (23)"/>
    <x v="21"/>
    <x v="4636"/>
    <n v="1"/>
    <x v="12"/>
    <x v="2"/>
    <d v="2016-10-10T01:47:00"/>
    <d v="2016-10-07T15:50:00"/>
    <x v="4"/>
    <x v="9"/>
    <n v="208620"/>
    <n v="3477"/>
    <n v="3477"/>
    <n v="1"/>
    <m/>
    <m/>
    <x v="0"/>
  </r>
  <r>
    <s v="Fernandina Beach"/>
    <s v="JL TERRY (23)"/>
    <x v="21"/>
    <x v="4637"/>
    <n v="16"/>
    <x v="12"/>
    <x v="2"/>
    <d v="2016-10-08T15:28:18"/>
    <d v="2016-10-07T15:53:00"/>
    <x v="4"/>
    <x v="9"/>
    <n v="84918"/>
    <n v="1415.3"/>
    <n v="22644.799999999999"/>
    <n v="1"/>
    <m/>
    <m/>
    <x v="0"/>
  </r>
  <r>
    <s v="Fernandina Beach"/>
    <s v="JL TERRY (23)"/>
    <x v="21"/>
    <x v="4638"/>
    <n v="1"/>
    <x v="12"/>
    <x v="2"/>
    <d v="2016-10-09T15:25:02"/>
    <d v="2016-10-07T17:22:00"/>
    <x v="4"/>
    <x v="9"/>
    <n v="165782"/>
    <n v="2763.0333333333333"/>
    <n v="2763.0333333333333"/>
    <n v="1"/>
    <m/>
    <m/>
    <x v="0"/>
  </r>
  <r>
    <s v="Fernandina Beach"/>
    <s v="JL TERRY (23)"/>
    <x v="21"/>
    <x v="4639"/>
    <n v="1"/>
    <x v="12"/>
    <x v="2"/>
    <d v="2016-10-09T15:28:54"/>
    <d v="2016-10-07T17:25:00"/>
    <x v="4"/>
    <x v="9"/>
    <n v="165834"/>
    <n v="2763.9"/>
    <n v="2763.9"/>
    <n v="1"/>
    <m/>
    <m/>
    <x v="0"/>
  </r>
  <r>
    <s v="Fernandina Beach"/>
    <s v="JL TERRY (23)"/>
    <x v="23"/>
    <x v="1701"/>
    <n v="52"/>
    <x v="12"/>
    <x v="2"/>
    <d v="2016-10-08T14:10:51"/>
    <d v="2016-10-07T21:19:00"/>
    <x v="4"/>
    <x v="9"/>
    <n v="60711"/>
    <n v="1011.85"/>
    <n v="52616.200000000004"/>
    <n v="1"/>
    <m/>
    <m/>
    <x v="0"/>
  </r>
  <r>
    <s v="Fernandina Beach"/>
    <s v="JL TERRY (23)"/>
    <x v="23"/>
    <x v="4640"/>
    <n v="1"/>
    <x v="12"/>
    <x v="0"/>
    <d v="2016-10-10T01:17:00"/>
    <d v="2016-10-08T04:36:00"/>
    <x v="4"/>
    <x v="9"/>
    <n v="160860"/>
    <n v="2681"/>
    <n v="2681"/>
    <n v="1"/>
    <m/>
    <m/>
    <x v="0"/>
  </r>
  <r>
    <s v="Fernandina Beach"/>
    <s v="STEPDOWN (22)"/>
    <x v="37"/>
    <x v="4641"/>
    <n v="1"/>
    <x v="12"/>
    <x v="2"/>
    <d v="2016-10-10T08:24:17"/>
    <d v="2016-10-08T07:15:00"/>
    <x v="4"/>
    <x v="9"/>
    <n v="176957"/>
    <n v="2949.2833333333333"/>
    <n v="2949.2833333333333"/>
    <n v="1"/>
    <m/>
    <m/>
    <x v="0"/>
  </r>
  <r>
    <s v="Fernandina Beach"/>
    <s v="JL TERRY (23)"/>
    <x v="23"/>
    <x v="4642"/>
    <n v="1"/>
    <x v="12"/>
    <x v="2"/>
    <d v="2016-10-10T01:10:50"/>
    <d v="2016-10-08T07:22:00"/>
    <x v="4"/>
    <x v="9"/>
    <n v="150530"/>
    <n v="2508.8333333333335"/>
    <n v="2508.8333333333335"/>
    <n v="1"/>
    <m/>
    <m/>
    <x v="0"/>
  </r>
  <r>
    <s v="Fernandina Beach"/>
    <s v="JL TERRY (23)"/>
    <x v="21"/>
    <x v="4643"/>
    <n v="1"/>
    <x v="12"/>
    <x v="2"/>
    <d v="2016-10-09T15:25:37"/>
    <d v="2016-10-08T07:30:00"/>
    <x v="4"/>
    <x v="9"/>
    <n v="114937"/>
    <n v="1915.6166666666666"/>
    <n v="1915.6166666666666"/>
    <n v="1"/>
    <m/>
    <m/>
    <x v="0"/>
  </r>
  <r>
    <s v="Fernandina Beach"/>
    <s v="JL TERRY (23)"/>
    <x v="23"/>
    <x v="4482"/>
    <n v="285"/>
    <x v="12"/>
    <x v="2"/>
    <d v="2016-10-08T14:10:48"/>
    <d v="2016-10-08T09:29:00"/>
    <x v="4"/>
    <x v="9"/>
    <n v="16908"/>
    <n v="281.8"/>
    <n v="80313"/>
    <n v="1"/>
    <m/>
    <m/>
    <x v="0"/>
  </r>
  <r>
    <s v="Fernandina Beach"/>
    <s v="JL TERRY (23)"/>
    <x v="18"/>
    <x v="151"/>
    <n v="10"/>
    <x v="12"/>
    <x v="2"/>
    <d v="2016-10-08T14:35:34"/>
    <d v="2016-10-08T10:16:06"/>
    <x v="4"/>
    <x v="9"/>
    <n v="15568"/>
    <n v="259.46666666666664"/>
    <n v="2594.6666666666665"/>
    <n v="1"/>
    <m/>
    <m/>
    <x v="0"/>
  </r>
  <r>
    <s v="Fernandina Beach"/>
    <s v="JL TERRY (23)"/>
    <x v="18"/>
    <x v="4339"/>
    <n v="16"/>
    <x v="12"/>
    <x v="2"/>
    <d v="2016-10-08T18:00:01"/>
    <d v="2016-10-08T10:17:00"/>
    <x v="4"/>
    <x v="9"/>
    <n v="27781"/>
    <n v="463.01666666666665"/>
    <n v="7408.2666666666664"/>
    <n v="1"/>
    <m/>
    <m/>
    <x v="0"/>
  </r>
  <r>
    <s v="Fernandina Beach"/>
    <s v="JL TERRY (23)"/>
    <x v="18"/>
    <x v="4219"/>
    <n v="3"/>
    <x v="12"/>
    <x v="2"/>
    <d v="2016-10-09T11:24:06"/>
    <d v="2016-10-08T10:18:00"/>
    <x v="4"/>
    <x v="9"/>
    <n v="90366"/>
    <n v="1506.1"/>
    <n v="4518.2999999999993"/>
    <n v="1"/>
    <m/>
    <m/>
    <x v="0"/>
  </r>
  <r>
    <s v="Fernandina Beach"/>
    <s v="JL TERRY (23)"/>
    <x v="18"/>
    <x v="4644"/>
    <n v="2"/>
    <x v="12"/>
    <x v="2"/>
    <d v="2016-10-09T17:21:08"/>
    <d v="2016-10-08T10:18:00"/>
    <x v="4"/>
    <x v="9"/>
    <n v="111788"/>
    <n v="1863.1333333333334"/>
    <n v="3726.2666666666669"/>
    <n v="1"/>
    <m/>
    <m/>
    <x v="0"/>
  </r>
  <r>
    <s v="Fernandina Beach"/>
    <s v="JL TERRY (23)"/>
    <x v="18"/>
    <x v="4645"/>
    <n v="5"/>
    <x v="12"/>
    <x v="2"/>
    <d v="2016-10-09T17:19:19"/>
    <d v="2016-10-08T10:19:00"/>
    <x v="4"/>
    <x v="9"/>
    <n v="111619"/>
    <n v="1860.3166666666666"/>
    <n v="9301.5833333333321"/>
    <n v="1"/>
    <m/>
    <m/>
    <x v="0"/>
  </r>
  <r>
    <s v="Fernandina Beach"/>
    <s v="JL TERRY (23)"/>
    <x v="18"/>
    <x v="510"/>
    <n v="8"/>
    <x v="12"/>
    <x v="2"/>
    <d v="2016-10-09T16:01:37"/>
    <d v="2016-10-08T10:19:00"/>
    <x v="4"/>
    <x v="9"/>
    <n v="106957"/>
    <n v="1782.6166666666666"/>
    <n v="14260.933333333332"/>
    <n v="1"/>
    <m/>
    <m/>
    <x v="0"/>
  </r>
  <r>
    <s v="Fernandina Beach"/>
    <s v="JL TERRY (23)"/>
    <x v="21"/>
    <x v="4646"/>
    <n v="1"/>
    <x v="12"/>
    <x v="2"/>
    <d v="2016-10-09T15:26:00"/>
    <d v="2016-10-08T10:31:00"/>
    <x v="4"/>
    <x v="9"/>
    <n v="104100"/>
    <n v="1735"/>
    <n v="1735"/>
    <n v="1"/>
    <m/>
    <m/>
    <x v="0"/>
  </r>
  <r>
    <s v="Fernandina Beach"/>
    <s v="STEPDOWN (22)"/>
    <x v="24"/>
    <x v="742"/>
    <n v="21"/>
    <x v="12"/>
    <x v="2"/>
    <d v="2016-10-08T19:39:57"/>
    <d v="2016-10-08T10:44:00"/>
    <x v="4"/>
    <x v="9"/>
    <n v="32157"/>
    <n v="535.95000000000005"/>
    <n v="11254.95"/>
    <n v="1"/>
    <m/>
    <m/>
    <x v="0"/>
  </r>
  <r>
    <s v="Fernandina Beach"/>
    <s v="STEPDOWN (22)"/>
    <x v="24"/>
    <x v="4311"/>
    <n v="10"/>
    <x v="12"/>
    <x v="2"/>
    <d v="2016-10-09T09:20:59"/>
    <d v="2016-10-08T10:45:00"/>
    <x v="4"/>
    <x v="9"/>
    <n v="81359"/>
    <n v="1355.9833333333333"/>
    <n v="13559.833333333334"/>
    <n v="1"/>
    <m/>
    <m/>
    <x v="0"/>
  </r>
  <r>
    <s v="Fernandina Beach"/>
    <s v="STEPDOWN (22)"/>
    <x v="24"/>
    <x v="4363"/>
    <n v="5"/>
    <x v="12"/>
    <x v="2"/>
    <d v="2016-10-09T09:46:20"/>
    <d v="2016-10-08T10:46:00"/>
    <x v="4"/>
    <x v="9"/>
    <n v="82820"/>
    <n v="1380.3333333333333"/>
    <n v="6901.6666666666661"/>
    <n v="1"/>
    <m/>
    <m/>
    <x v="0"/>
  </r>
  <r>
    <s v="Fernandina Beach"/>
    <s v="STEPDOWN (22)"/>
    <x v="24"/>
    <x v="4597"/>
    <n v="21"/>
    <x v="12"/>
    <x v="2"/>
    <d v="2016-10-09T08:36:18"/>
    <d v="2016-10-08T10:46:00"/>
    <x v="4"/>
    <x v="9"/>
    <n v="78618"/>
    <n v="1310.3"/>
    <n v="27516.3"/>
    <n v="1"/>
    <m/>
    <m/>
    <x v="0"/>
  </r>
  <r>
    <s v="Fernandina Beach"/>
    <s v="STEPDOWN (22)"/>
    <x v="24"/>
    <x v="1192"/>
    <n v="42"/>
    <x v="12"/>
    <x v="2"/>
    <d v="2016-10-08T20:05:52"/>
    <d v="2016-10-08T10:47:00"/>
    <x v="4"/>
    <x v="9"/>
    <n v="33532"/>
    <n v="558.86666666666667"/>
    <n v="23472.400000000001"/>
    <n v="1"/>
    <m/>
    <m/>
    <x v="0"/>
  </r>
  <r>
    <s v="Fernandina Beach"/>
    <s v="STEPDOWN (22)"/>
    <x v="24"/>
    <x v="4647"/>
    <n v="7"/>
    <x v="12"/>
    <x v="2"/>
    <d v="2016-10-09T20:45:18"/>
    <d v="2016-10-08T10:51:00"/>
    <x v="4"/>
    <x v="9"/>
    <n v="122058"/>
    <n v="2034.3"/>
    <n v="14240.1"/>
    <n v="1"/>
    <m/>
    <m/>
    <x v="0"/>
  </r>
  <r>
    <s v="Fernandina Beach"/>
    <s v="JL TERRY (23)"/>
    <x v="23"/>
    <x v="4614"/>
    <n v="54"/>
    <x v="12"/>
    <x v="2"/>
    <d v="2016-10-08T14:10:58"/>
    <d v="2016-10-08T11:10:00"/>
    <x v="4"/>
    <x v="9"/>
    <n v="10858"/>
    <n v="180.96666666666667"/>
    <n v="9772.2000000000007"/>
    <n v="1"/>
    <m/>
    <m/>
    <x v="0"/>
  </r>
  <r>
    <s v="Fernandina Beach"/>
    <s v="JL TERRY (23)"/>
    <x v="23"/>
    <x v="4266"/>
    <n v="13"/>
    <x v="12"/>
    <x v="2"/>
    <d v="2016-10-08T14:58:05"/>
    <d v="2016-10-08T11:11:00"/>
    <x v="4"/>
    <x v="9"/>
    <n v="13625"/>
    <n v="227.08333333333334"/>
    <n v="2952.0833333333335"/>
    <n v="1"/>
    <m/>
    <m/>
    <x v="0"/>
  </r>
  <r>
    <s v="Fernandina Beach"/>
    <s v="JL TERRY (23)"/>
    <x v="21"/>
    <x v="4648"/>
    <n v="2"/>
    <x v="12"/>
    <x v="2"/>
    <d v="2016-10-09T20:05:11"/>
    <d v="2016-10-08T12:06:00"/>
    <x v="4"/>
    <x v="9"/>
    <n v="115151"/>
    <n v="1919.1833333333334"/>
    <n v="3838.3666666666668"/>
    <n v="1"/>
    <m/>
    <m/>
    <x v="0"/>
  </r>
  <r>
    <s v="Fernandina Beach"/>
    <s v="JL TERRY (23)"/>
    <x v="21"/>
    <x v="4306"/>
    <n v="1"/>
    <x v="12"/>
    <x v="2"/>
    <d v="2016-10-10T18:02:52"/>
    <d v="2016-10-08T12:08:00"/>
    <x v="4"/>
    <x v="9"/>
    <n v="194092"/>
    <n v="3234.8666666666668"/>
    <n v="3234.8666666666668"/>
    <n v="1"/>
    <m/>
    <m/>
    <x v="0"/>
  </r>
  <r>
    <s v="Fernandina Beach"/>
    <s v="STEPDOWN (22)"/>
    <x v="24"/>
    <x v="705"/>
    <n v="5"/>
    <x v="12"/>
    <x v="0"/>
    <d v="2016-10-10T04:28:23"/>
    <d v="2016-10-08T14:01:00"/>
    <x v="4"/>
    <x v="9"/>
    <n v="138443"/>
    <n v="2307.3833333333332"/>
    <n v="11536.916666666666"/>
    <n v="1"/>
    <m/>
    <m/>
    <x v="0"/>
  </r>
  <r>
    <s v="Fernandina Beach"/>
    <s v="STEPDOWN (22)"/>
    <x v="14"/>
    <x v="882"/>
    <n v="22"/>
    <x v="12"/>
    <x v="2"/>
    <d v="2016-10-09T08:10:37"/>
    <d v="2016-10-08T16:41:01"/>
    <x v="4"/>
    <x v="9"/>
    <n v="55776"/>
    <n v="929.6"/>
    <n v="20451.2"/>
    <n v="1"/>
    <m/>
    <m/>
    <x v="0"/>
  </r>
  <r>
    <s v="Fernandina Beach"/>
    <s v="STEPDOWN (22)"/>
    <x v="14"/>
    <x v="4649"/>
    <n v="1"/>
    <x v="12"/>
    <x v="2"/>
    <d v="2016-10-09T11:51:02"/>
    <d v="2016-10-08T16:45:00"/>
    <x v="4"/>
    <x v="9"/>
    <n v="68762"/>
    <n v="1146.0333333333333"/>
    <n v="1146.0333333333333"/>
    <n v="1"/>
    <m/>
    <m/>
    <x v="0"/>
  </r>
  <r>
    <s v="Fernandina Beach"/>
    <s v="STEPDOWN (22)"/>
    <x v="14"/>
    <x v="1486"/>
    <n v="135"/>
    <x v="12"/>
    <x v="2"/>
    <d v="2016-10-09T17:43:01"/>
    <d v="2016-10-08T16:46:00"/>
    <x v="4"/>
    <x v="9"/>
    <n v="89821"/>
    <n v="1497.0166666666667"/>
    <n v="202097.25"/>
    <n v="1"/>
    <m/>
    <m/>
    <x v="0"/>
  </r>
  <r>
    <s v="Fernandina Beach"/>
    <s v="STEPDOWN (22)"/>
    <x v="14"/>
    <x v="4340"/>
    <n v="9"/>
    <x v="12"/>
    <x v="2"/>
    <d v="2016-10-10T10:16:10"/>
    <d v="2016-10-08T16:49:00"/>
    <x v="4"/>
    <x v="9"/>
    <n v="149230"/>
    <n v="2487.1666666666665"/>
    <n v="22384.5"/>
    <n v="1"/>
    <m/>
    <m/>
    <x v="0"/>
  </r>
  <r>
    <s v="Fernandina Beach"/>
    <s v="STEPDOWN (22)"/>
    <x v="14"/>
    <x v="4650"/>
    <n v="2"/>
    <x v="12"/>
    <x v="2"/>
    <d v="2016-10-10T11:14:52"/>
    <d v="2016-10-08T16:50:00"/>
    <x v="4"/>
    <x v="9"/>
    <n v="152692"/>
    <n v="2544.8666666666668"/>
    <n v="5089.7333333333336"/>
    <n v="1"/>
    <m/>
    <m/>
    <x v="0"/>
  </r>
  <r>
    <s v="Fernandina Beach"/>
    <s v="STEPDOWN (22)"/>
    <x v="14"/>
    <x v="4341"/>
    <n v="9"/>
    <x v="12"/>
    <x v="2"/>
    <d v="2016-10-10T08:48:23"/>
    <d v="2016-10-08T16:50:00"/>
    <x v="4"/>
    <x v="9"/>
    <n v="143903"/>
    <n v="2398.3833333333332"/>
    <n v="21585.449999999997"/>
    <n v="1"/>
    <m/>
    <m/>
    <x v="0"/>
  </r>
  <r>
    <s v="Fernandina Beach"/>
    <s v="STEPDOWN (22)"/>
    <x v="14"/>
    <x v="4187"/>
    <n v="33"/>
    <x v="12"/>
    <x v="2"/>
    <d v="2016-10-10T12:27:29"/>
    <d v="2016-10-08T16:51:00"/>
    <x v="4"/>
    <x v="9"/>
    <n v="156989"/>
    <n v="2616.4833333333331"/>
    <n v="86343.95"/>
    <n v="1"/>
    <m/>
    <m/>
    <x v="0"/>
  </r>
  <r>
    <s v="Fernandina Beach"/>
    <s v="STEPDOWN (22)"/>
    <x v="14"/>
    <x v="1921"/>
    <n v="246"/>
    <x v="12"/>
    <x v="2"/>
    <d v="2016-10-08T20:52:45"/>
    <d v="2016-10-08T17:45:00"/>
    <x v="4"/>
    <x v="9"/>
    <n v="11265"/>
    <n v="187.75"/>
    <n v="46186.5"/>
    <n v="1"/>
    <m/>
    <m/>
    <x v="0"/>
  </r>
  <r>
    <s v="Fernandina Beach"/>
    <s v="JL TERRY (23)"/>
    <x v="18"/>
    <x v="619"/>
    <n v="536"/>
    <x v="6"/>
    <x v="0"/>
    <d v="2016-02-25T11:20:02"/>
    <d v="2016-02-25T11:14:00"/>
    <x v="4"/>
    <x v="1"/>
    <n v="362"/>
    <n v="6.0333333333333332"/>
    <n v="3233.8666666666668"/>
    <n v="1"/>
    <m/>
    <m/>
    <x v="0"/>
  </r>
  <r>
    <s v="Fernandina Beach"/>
    <s v="JL TERRY (23)"/>
    <x v="18"/>
    <x v="619"/>
    <n v="546"/>
    <x v="12"/>
    <x v="2"/>
    <d v="2016-10-08T10:16:06"/>
    <d v="2016-10-07T12:56:00"/>
    <x v="4"/>
    <x v="9"/>
    <n v="76806"/>
    <n v="1280.0999999999999"/>
    <n v="698934.6"/>
    <n v="1"/>
    <m/>
    <m/>
    <x v="0"/>
  </r>
  <r>
    <s v="Fernandina Beach"/>
    <s v="AIP (24)"/>
    <x v="2"/>
    <x v="4651"/>
    <n v="12"/>
    <x v="12"/>
    <x v="2"/>
    <d v="2016-10-09T19:15:46"/>
    <d v="2016-10-08T17:51:00"/>
    <x v="4"/>
    <x v="9"/>
    <n v="91486"/>
    <n v="1524.7666666666667"/>
    <n v="18297.2"/>
    <n v="1"/>
    <m/>
    <m/>
    <x v="0"/>
  </r>
  <r>
    <s v="Fernandina Beach"/>
    <s v="JL TERRY (23)"/>
    <x v="18"/>
    <x v="4652"/>
    <n v="1"/>
    <x v="12"/>
    <x v="2"/>
    <d v="2016-10-09T15:38:25"/>
    <d v="2016-10-08T18:07:00"/>
    <x v="4"/>
    <x v="9"/>
    <n v="77485"/>
    <n v="1291.4166666666667"/>
    <n v="1291.4166666666667"/>
    <n v="1"/>
    <m/>
    <m/>
    <x v="0"/>
  </r>
  <r>
    <s v="Fernandina Beach"/>
    <s v="JL TERRY (23)"/>
    <x v="34"/>
    <x v="527"/>
    <n v="15"/>
    <x v="12"/>
    <x v="2"/>
    <d v="2016-10-09T15:29:33"/>
    <d v="2016-10-08T18:58:00"/>
    <x v="4"/>
    <x v="9"/>
    <n v="73893"/>
    <n v="1231.55"/>
    <n v="18473.25"/>
    <n v="1"/>
    <m/>
    <m/>
    <x v="0"/>
  </r>
  <r>
    <s v="Fernandina Beach"/>
    <s v="JL TERRY (23)"/>
    <x v="13"/>
    <x v="4653"/>
    <n v="44"/>
    <x v="12"/>
    <x v="2"/>
    <d v="2016-10-09T08:39:42"/>
    <d v="2016-10-08T19:01:00"/>
    <x v="4"/>
    <x v="9"/>
    <n v="49122"/>
    <n v="818.7"/>
    <n v="36022.800000000003"/>
    <n v="1"/>
    <m/>
    <m/>
    <x v="0"/>
  </r>
  <r>
    <s v="Fernandina Beach"/>
    <s v="JL TERRY (23)"/>
    <x v="13"/>
    <x v="1377"/>
    <n v="28"/>
    <x v="12"/>
    <x v="2"/>
    <d v="2016-10-09T08:40:00"/>
    <d v="2016-10-08T19:02:00"/>
    <x v="4"/>
    <x v="9"/>
    <n v="49080"/>
    <n v="818"/>
    <n v="22904"/>
    <n v="1"/>
    <m/>
    <m/>
    <x v="0"/>
  </r>
  <r>
    <s v="Fernandina Beach"/>
    <s v="JL TERRY (23)"/>
    <x v="13"/>
    <x v="150"/>
    <n v="55"/>
    <x v="12"/>
    <x v="2"/>
    <d v="2016-10-09T14:27:33"/>
    <d v="2016-10-08T19:02:00"/>
    <x v="4"/>
    <x v="9"/>
    <n v="69933"/>
    <n v="1165.55"/>
    <n v="64105.25"/>
    <n v="1"/>
    <m/>
    <m/>
    <x v="0"/>
  </r>
  <r>
    <s v="Fernandina Beach"/>
    <s v="JL TERRY (23)"/>
    <x v="13"/>
    <x v="969"/>
    <n v="5"/>
    <x v="12"/>
    <x v="2"/>
    <d v="2016-10-09T10:05:00"/>
    <d v="2016-10-08T19:04:00"/>
    <x v="4"/>
    <x v="9"/>
    <n v="54060"/>
    <n v="901"/>
    <n v="4505"/>
    <n v="1"/>
    <m/>
    <m/>
    <x v="0"/>
  </r>
  <r>
    <s v="Fernandina Beach"/>
    <s v="JL TERRY (23)"/>
    <x v="13"/>
    <x v="4654"/>
    <n v="1"/>
    <x v="12"/>
    <x v="2"/>
    <d v="2016-10-09T10:04:46"/>
    <d v="2016-10-08T19:04:00"/>
    <x v="4"/>
    <x v="9"/>
    <n v="54046"/>
    <n v="900.76666666666665"/>
    <n v="900.76666666666665"/>
    <n v="1"/>
    <m/>
    <m/>
    <x v="0"/>
  </r>
  <r>
    <s v="Fernandina Beach"/>
    <s v="JL TERRY (23)"/>
    <x v="13"/>
    <x v="657"/>
    <n v="8"/>
    <x v="12"/>
    <x v="2"/>
    <d v="2016-10-09T11:29:51"/>
    <d v="2016-10-08T19:05:00"/>
    <x v="4"/>
    <x v="9"/>
    <n v="59091"/>
    <n v="984.85"/>
    <n v="7878.8"/>
    <n v="1"/>
    <m/>
    <m/>
    <x v="0"/>
  </r>
  <r>
    <s v="Fernandina Beach"/>
    <s v="STEPDOWN (22)"/>
    <x v="14"/>
    <x v="757"/>
    <n v="41"/>
    <x v="12"/>
    <x v="2"/>
    <d v="2016-10-09T11:51:35"/>
    <d v="2016-10-08T19:06:00"/>
    <x v="4"/>
    <x v="9"/>
    <n v="60335"/>
    <n v="1005.5833333333334"/>
    <n v="41228.916666666672"/>
    <n v="1"/>
    <m/>
    <m/>
    <x v="0"/>
  </r>
  <r>
    <s v="Fernandina Beach"/>
    <s v="JL TERRY (23)"/>
    <x v="13"/>
    <x v="4241"/>
    <n v="21"/>
    <x v="12"/>
    <x v="2"/>
    <d v="2016-10-09T11:29:35"/>
    <d v="2016-10-08T19:06:00"/>
    <x v="4"/>
    <x v="9"/>
    <n v="59015"/>
    <n v="983.58333333333337"/>
    <n v="20655.25"/>
    <n v="1"/>
    <m/>
    <m/>
    <x v="0"/>
  </r>
  <r>
    <s v="Fernandina Beach"/>
    <s v="JL TERRY (23)"/>
    <x v="13"/>
    <x v="473"/>
    <n v="67"/>
    <x v="12"/>
    <x v="2"/>
    <d v="2016-10-09T14:28:58"/>
    <d v="2016-10-08T19:07:00"/>
    <x v="4"/>
    <x v="9"/>
    <n v="69718"/>
    <n v="1161.9666666666667"/>
    <n v="77851.766666666663"/>
    <n v="1"/>
    <m/>
    <m/>
    <x v="0"/>
  </r>
  <r>
    <s v="Fernandina Beach"/>
    <s v="JL TERRY (23)"/>
    <x v="13"/>
    <x v="391"/>
    <n v="13"/>
    <x v="12"/>
    <x v="2"/>
    <d v="2016-10-09T14:28:36"/>
    <d v="2016-10-08T19:07:00"/>
    <x v="4"/>
    <x v="9"/>
    <n v="69696"/>
    <n v="1161.5999999999999"/>
    <n v="15100.8"/>
    <n v="1"/>
    <m/>
    <m/>
    <x v="0"/>
  </r>
  <r>
    <s v="Fernandina Beach"/>
    <s v="JL TERRY (23)"/>
    <x v="13"/>
    <x v="1458"/>
    <n v="260"/>
    <x v="12"/>
    <x v="2"/>
    <d v="2016-10-09T14:28:11"/>
    <d v="2016-10-08T19:08:00"/>
    <x v="4"/>
    <x v="9"/>
    <n v="69611"/>
    <n v="1160.1833333333334"/>
    <n v="301647.66666666669"/>
    <n v="1"/>
    <m/>
    <m/>
    <x v="0"/>
  </r>
  <r>
    <s v="Fernandina Beach"/>
    <s v="JL TERRY (23)"/>
    <x v="13"/>
    <x v="4655"/>
    <n v="1"/>
    <x v="12"/>
    <x v="2"/>
    <d v="2016-10-09T17:16:22"/>
    <d v="2016-10-08T19:10:00"/>
    <x v="4"/>
    <x v="9"/>
    <n v="79582"/>
    <n v="1326.3666666666666"/>
    <n v="1326.3666666666666"/>
    <n v="1"/>
    <m/>
    <m/>
    <x v="0"/>
  </r>
  <r>
    <s v="Fernandina Beach"/>
    <s v="JL TERRY (23)"/>
    <x v="13"/>
    <x v="970"/>
    <n v="26"/>
    <x v="12"/>
    <x v="2"/>
    <d v="2016-10-09T17:16:32"/>
    <d v="2016-10-08T19:11:00"/>
    <x v="4"/>
    <x v="9"/>
    <n v="79532"/>
    <n v="1325.5333333333333"/>
    <n v="34463.866666666669"/>
    <n v="1"/>
    <m/>
    <m/>
    <x v="0"/>
  </r>
  <r>
    <s v="Fernandina Beach"/>
    <s v="JL TERRY (23)"/>
    <x v="13"/>
    <x v="4656"/>
    <n v="2"/>
    <x v="12"/>
    <x v="2"/>
    <d v="2016-10-09T17:16:05"/>
    <d v="2016-10-08T19:12:00"/>
    <x v="4"/>
    <x v="9"/>
    <n v="79445"/>
    <n v="1324.0833333333333"/>
    <n v="2648.1666666666665"/>
    <n v="1"/>
    <m/>
    <m/>
    <x v="0"/>
  </r>
  <r>
    <s v="Fernandina Beach"/>
    <s v="JL TERRY (23)"/>
    <x v="13"/>
    <x v="1004"/>
    <n v="84"/>
    <x v="12"/>
    <x v="2"/>
    <d v="2016-10-09T21:33:28"/>
    <d v="2016-10-08T19:13:00"/>
    <x v="4"/>
    <x v="9"/>
    <n v="94828"/>
    <n v="1580.4666666666667"/>
    <n v="132759.20000000001"/>
    <n v="1"/>
    <m/>
    <m/>
    <x v="0"/>
  </r>
  <r>
    <s v="Fernandina Beach"/>
    <s v="JL TERRY (23)"/>
    <x v="13"/>
    <x v="4323"/>
    <n v="6"/>
    <x v="12"/>
    <x v="0"/>
    <d v="2016-10-10T08:48:09"/>
    <d v="2016-10-08T19:13:00"/>
    <x v="4"/>
    <x v="9"/>
    <n v="135309"/>
    <n v="2255.15"/>
    <n v="13530.900000000001"/>
    <n v="1"/>
    <m/>
    <m/>
    <x v="0"/>
  </r>
  <r>
    <s v="Fernandina Beach"/>
    <s v="JL TERRY (23)"/>
    <x v="13"/>
    <x v="678"/>
    <n v="147"/>
    <x v="12"/>
    <x v="2"/>
    <d v="2016-10-09T17:16:44"/>
    <d v="2016-10-08T19:13:00"/>
    <x v="4"/>
    <x v="9"/>
    <n v="79424"/>
    <n v="1323.7333333333333"/>
    <n v="194588.79999999999"/>
    <n v="1"/>
    <m/>
    <m/>
    <x v="0"/>
  </r>
  <r>
    <s v="Fernandina Beach"/>
    <s v="STEPDOWN (22)"/>
    <x v="37"/>
    <x v="4657"/>
    <n v="1"/>
    <x v="12"/>
    <x v="2"/>
    <d v="2016-10-10T08:24:31"/>
    <d v="2016-10-08T19:16:00"/>
    <x v="4"/>
    <x v="9"/>
    <n v="133711"/>
    <n v="2228.5166666666669"/>
    <n v="2228.5166666666669"/>
    <n v="1"/>
    <m/>
    <m/>
    <x v="0"/>
  </r>
  <r>
    <s v="Fernandina Beach"/>
    <s v="AIP (24)"/>
    <x v="2"/>
    <x v="4250"/>
    <n v="15"/>
    <x v="12"/>
    <x v="0"/>
    <d v="2016-10-09T10:45:23"/>
    <d v="2016-10-08T19:26:00"/>
    <x v="4"/>
    <x v="9"/>
    <n v="55163"/>
    <n v="919.38333333333333"/>
    <n v="13790.75"/>
    <n v="1"/>
    <m/>
    <m/>
    <x v="0"/>
  </r>
  <r>
    <s v="Fernandina Beach"/>
    <s v="STEPDOWN (22)"/>
    <x v="37"/>
    <x v="4658"/>
    <n v="1"/>
    <x v="12"/>
    <x v="2"/>
    <d v="2016-10-10T08:24:49"/>
    <d v="2016-10-08T19:29:00"/>
    <x v="4"/>
    <x v="9"/>
    <n v="132949"/>
    <n v="2215.8166666666666"/>
    <n v="2215.8166666666666"/>
    <n v="1"/>
    <m/>
    <m/>
    <x v="0"/>
  </r>
  <r>
    <s v="Fernandina Beach"/>
    <s v="STEPDOWN (22)"/>
    <x v="37"/>
    <x v="4659"/>
    <n v="1"/>
    <x v="12"/>
    <x v="2"/>
    <d v="2016-10-10T08:25:02"/>
    <d v="2016-10-08T19:29:00"/>
    <x v="4"/>
    <x v="9"/>
    <n v="132962"/>
    <n v="2216.0333333333333"/>
    <n v="2216.0333333333333"/>
    <n v="1"/>
    <m/>
    <m/>
    <x v="0"/>
  </r>
  <r>
    <s v="Fernandina Beach"/>
    <s v="JL TERRY (23)"/>
    <x v="18"/>
    <x v="4660"/>
    <n v="1"/>
    <x v="12"/>
    <x v="2"/>
    <d v="2016-10-09T16:02:40"/>
    <d v="2016-10-08T19:33:00"/>
    <x v="4"/>
    <x v="9"/>
    <n v="73780"/>
    <n v="1229.6666666666667"/>
    <n v="1229.6666666666667"/>
    <n v="1"/>
    <m/>
    <m/>
    <x v="0"/>
  </r>
  <r>
    <s v="Fernandina Beach"/>
    <s v="JL TERRY (23)"/>
    <x v="13"/>
    <x v="4661"/>
    <n v="1"/>
    <x v="12"/>
    <x v="2"/>
    <d v="2016-10-09T15:33:08"/>
    <d v="2016-10-08T19:37:00"/>
    <x v="4"/>
    <x v="9"/>
    <n v="71768"/>
    <n v="1196.1333333333334"/>
    <n v="1196.1333333333334"/>
    <n v="1"/>
    <m/>
    <m/>
    <x v="0"/>
  </r>
  <r>
    <s v="Fernandina Beach"/>
    <s v="STEPDOWN (22)"/>
    <x v="14"/>
    <x v="4662"/>
    <n v="7"/>
    <x v="12"/>
    <x v="0"/>
    <d v="2016-10-10T01:13:42"/>
    <d v="2016-10-08T19:50:00"/>
    <x v="4"/>
    <x v="9"/>
    <n v="105822"/>
    <n v="1763.7"/>
    <n v="12345.9"/>
    <n v="1"/>
    <m/>
    <m/>
    <x v="0"/>
  </r>
  <r>
    <s v="Fernandina Beach"/>
    <s v="JL TERRY (23)"/>
    <x v="13"/>
    <x v="4126"/>
    <n v="5"/>
    <x v="12"/>
    <x v="2"/>
    <d v="2016-10-09T15:57:12"/>
    <d v="2016-10-08T20:19:00"/>
    <x v="4"/>
    <x v="9"/>
    <n v="70692"/>
    <n v="1178.2"/>
    <n v="5891"/>
    <n v="1"/>
    <m/>
    <m/>
    <x v="0"/>
  </r>
  <r>
    <s v="Fernandina Beach"/>
    <s v="STEPDOWN (22)"/>
    <x v="14"/>
    <x v="4663"/>
    <n v="1"/>
    <x v="12"/>
    <x v="2"/>
    <d v="2016-10-10T02:33:49"/>
    <d v="2016-10-08T20:38:00"/>
    <x v="4"/>
    <x v="9"/>
    <n v="107749"/>
    <n v="1795.8166666666666"/>
    <n v="1795.8166666666666"/>
    <n v="1"/>
    <m/>
    <m/>
    <x v="0"/>
  </r>
  <r>
    <s v="Fernandina Beach"/>
    <s v="AIP (24)"/>
    <x v="11"/>
    <x v="199"/>
    <n v="101"/>
    <x v="12"/>
    <x v="2"/>
    <d v="2016-10-08T21:14:25"/>
    <d v="2016-10-08T20:49:19"/>
    <x v="4"/>
    <x v="9"/>
    <n v="1506"/>
    <n v="25.1"/>
    <n v="2535.1000000000004"/>
    <n v="1"/>
    <m/>
    <m/>
    <x v="0"/>
  </r>
  <r>
    <s v="Fernandina Beach"/>
    <s v="AIP (24)"/>
    <x v="11"/>
    <x v="628"/>
    <n v="25"/>
    <x v="12"/>
    <x v="2"/>
    <d v="2016-10-09T10:36:29"/>
    <d v="2016-10-08T20:49:19"/>
    <x v="4"/>
    <x v="9"/>
    <n v="49630"/>
    <n v="827.16666666666663"/>
    <n v="20679.166666666664"/>
    <n v="1"/>
    <m/>
    <m/>
    <x v="0"/>
  </r>
  <r>
    <s v="Fernandina Beach"/>
    <s v="AIP (24)"/>
    <x v="11"/>
    <x v="20"/>
    <n v="159"/>
    <x v="12"/>
    <x v="2"/>
    <d v="2016-10-09T18:17:15"/>
    <d v="2016-10-08T20:49:19"/>
    <x v="4"/>
    <x v="9"/>
    <n v="77276"/>
    <n v="1287.9333333333334"/>
    <n v="204781.40000000002"/>
    <n v="1"/>
    <m/>
    <m/>
    <x v="0"/>
  </r>
  <r>
    <s v="Fernandina Beach"/>
    <s v="STEPDOWN (22)"/>
    <x v="37"/>
    <x v="4664"/>
    <n v="1"/>
    <x v="12"/>
    <x v="2"/>
    <d v="2016-10-10T08:25:15"/>
    <d v="2016-10-08T20:52:00"/>
    <x v="4"/>
    <x v="9"/>
    <n v="127995"/>
    <n v="2133.25"/>
    <n v="2133.25"/>
    <n v="1"/>
    <m/>
    <m/>
    <x v="0"/>
  </r>
  <r>
    <s v="Fernandina Beach"/>
    <s v="JL TERRY (23)"/>
    <x v="13"/>
    <x v="605"/>
    <n v="1"/>
    <x v="12"/>
    <x v="2"/>
    <d v="2016-10-10T02:03:00"/>
    <d v="2016-10-08T21:03:00"/>
    <x v="4"/>
    <x v="9"/>
    <n v="104400"/>
    <n v="1740"/>
    <n v="1740"/>
    <n v="1"/>
    <m/>
    <m/>
    <x v="0"/>
  </r>
  <r>
    <s v="Fernandina Beach"/>
    <s v="AIP (24)"/>
    <x v="11"/>
    <x v="159"/>
    <n v="5"/>
    <x v="12"/>
    <x v="2"/>
    <d v="2016-10-09T09:32:01"/>
    <d v="2016-10-08T21:18:00"/>
    <x v="4"/>
    <x v="9"/>
    <n v="44041"/>
    <n v="734.01666666666665"/>
    <n v="3670.083333333333"/>
    <n v="1"/>
    <m/>
    <m/>
    <x v="0"/>
  </r>
  <r>
    <s v="Fernandina Beach"/>
    <s v="AIP (24)"/>
    <x v="11"/>
    <x v="2097"/>
    <n v="48"/>
    <x v="12"/>
    <x v="2"/>
    <d v="2016-10-09T08:41:07"/>
    <d v="2016-10-08T21:20:00"/>
    <x v="4"/>
    <x v="9"/>
    <n v="40867"/>
    <n v="681.11666666666667"/>
    <n v="32693.599999999999"/>
    <n v="1"/>
    <m/>
    <m/>
    <x v="0"/>
  </r>
  <r>
    <s v="Fernandina Beach"/>
    <s v="STEPDOWN (22)"/>
    <x v="37"/>
    <x v="4665"/>
    <n v="1"/>
    <x v="12"/>
    <x v="2"/>
    <d v="2016-10-10T08:25:30"/>
    <d v="2016-10-08T21:21:00"/>
    <x v="4"/>
    <x v="9"/>
    <n v="126270"/>
    <n v="2104.5"/>
    <n v="2104.5"/>
    <n v="1"/>
    <m/>
    <m/>
    <x v="0"/>
  </r>
  <r>
    <s v="Fernandina Beach"/>
    <s v="JL TERRY (23)"/>
    <x v="34"/>
    <x v="4666"/>
    <n v="1"/>
    <x v="12"/>
    <x v="2"/>
    <d v="2016-10-09T12:44:51"/>
    <d v="2016-10-08T21:36:00"/>
    <x v="4"/>
    <x v="9"/>
    <n v="54531"/>
    <n v="908.85"/>
    <n v="908.85"/>
    <n v="1"/>
    <m/>
    <m/>
    <x v="0"/>
  </r>
  <r>
    <s v="Fernandina Beach"/>
    <s v="JL TERRY (23)"/>
    <x v="35"/>
    <x v="494"/>
    <n v="50"/>
    <x v="12"/>
    <x v="2"/>
    <d v="2016-10-09T11:09:00"/>
    <d v="2016-10-08T21:37:00"/>
    <x v="4"/>
    <x v="9"/>
    <n v="48720"/>
    <n v="812"/>
    <n v="40600"/>
    <n v="1"/>
    <m/>
    <m/>
    <x v="0"/>
  </r>
  <r>
    <s v="Fernandina Beach"/>
    <s v="STEPDOWN (22)"/>
    <x v="37"/>
    <x v="4667"/>
    <n v="1"/>
    <x v="12"/>
    <x v="2"/>
    <d v="2016-10-10T08:21:33"/>
    <d v="2016-10-08T21:41:00"/>
    <x v="4"/>
    <x v="9"/>
    <n v="124833"/>
    <n v="2080.5500000000002"/>
    <n v="2080.5500000000002"/>
    <n v="1"/>
    <m/>
    <m/>
    <x v="0"/>
  </r>
  <r>
    <s v="Fernandina Beach"/>
    <s v="JL TERRY (23)"/>
    <x v="35"/>
    <x v="342"/>
    <n v="26"/>
    <x v="12"/>
    <x v="2"/>
    <d v="2016-10-09T18:01:52"/>
    <d v="2016-10-08T21:51:00"/>
    <x v="4"/>
    <x v="9"/>
    <n v="72652"/>
    <n v="1210.8666666666666"/>
    <n v="31482.533333333329"/>
    <n v="1"/>
    <m/>
    <m/>
    <x v="0"/>
  </r>
  <r>
    <s v="Fernandina Beach"/>
    <s v="JL TERRY (23)"/>
    <x v="35"/>
    <x v="4668"/>
    <n v="15"/>
    <x v="12"/>
    <x v="2"/>
    <d v="2016-10-09T11:09:14"/>
    <d v="2016-10-08T21:53:00"/>
    <x v="4"/>
    <x v="9"/>
    <n v="47774"/>
    <n v="796.23333333333335"/>
    <n v="11943.5"/>
    <n v="1"/>
    <m/>
    <m/>
    <x v="0"/>
  </r>
  <r>
    <s v="Fernandina Beach"/>
    <s v="JL TERRY (23)"/>
    <x v="35"/>
    <x v="4254"/>
    <n v="18"/>
    <x v="12"/>
    <x v="2"/>
    <d v="2016-10-09T08:52:21"/>
    <d v="2016-10-08T21:54:00"/>
    <x v="4"/>
    <x v="9"/>
    <n v="39501"/>
    <n v="658.35"/>
    <n v="11850.300000000001"/>
    <n v="1"/>
    <m/>
    <m/>
    <x v="0"/>
  </r>
  <r>
    <s v="Fernandina Beach"/>
    <s v="JL TERRY (23)"/>
    <x v="35"/>
    <x v="4669"/>
    <n v="1"/>
    <x v="12"/>
    <x v="2"/>
    <d v="2016-10-09T16:02:06"/>
    <d v="2016-10-08T22:10:00"/>
    <x v="4"/>
    <x v="9"/>
    <n v="64326"/>
    <n v="1072.0999999999999"/>
    <n v="1072.0999999999999"/>
    <n v="1"/>
    <m/>
    <m/>
    <x v="0"/>
  </r>
  <r>
    <s v="Fernandina Beach"/>
    <s v="STEPDOWN (22)"/>
    <x v="24"/>
    <x v="4670"/>
    <n v="2"/>
    <x v="12"/>
    <x v="2"/>
    <d v="2016-10-09T14:52:33"/>
    <d v="2016-10-08T23:29:00"/>
    <x v="4"/>
    <x v="9"/>
    <n v="55413"/>
    <n v="923.55"/>
    <n v="1847.1"/>
    <n v="1"/>
    <m/>
    <m/>
    <x v="0"/>
  </r>
  <r>
    <s v="Fernandina Beach"/>
    <s v="AIP (24)"/>
    <x v="2"/>
    <x v="4671"/>
    <n v="1"/>
    <x v="12"/>
    <x v="2"/>
    <d v="2016-10-09T10:48:34"/>
    <d v="2016-10-09T00:06:00"/>
    <x v="4"/>
    <x v="9"/>
    <n v="38554"/>
    <n v="642.56666666666672"/>
    <n v="642.56666666666672"/>
    <n v="1"/>
    <m/>
    <m/>
    <x v="0"/>
  </r>
  <r>
    <s v="Fernandina Beach"/>
    <s v="JL TERRY (23)"/>
    <x v="13"/>
    <x v="4672"/>
    <n v="1"/>
    <x v="12"/>
    <x v="2"/>
    <d v="2016-10-10T02:07:00"/>
    <d v="2016-10-09T02:49:00"/>
    <x v="4"/>
    <x v="9"/>
    <n v="83880"/>
    <n v="1398"/>
    <n v="1398"/>
    <n v="1"/>
    <m/>
    <m/>
    <x v="0"/>
  </r>
  <r>
    <s v="Fernandina Beach"/>
    <s v="SUB_INVALID (99)"/>
    <x v="41"/>
    <x v="23"/>
    <n v="1"/>
    <x v="12"/>
    <x v="2"/>
    <d v="2016-10-09T23:26:33"/>
    <d v="2016-10-09T06:45:00"/>
    <x v="4"/>
    <x v="9"/>
    <n v="60093"/>
    <n v="1001.55"/>
    <n v="1001.55"/>
    <n v="1"/>
    <m/>
    <m/>
    <x v="0"/>
  </r>
  <r>
    <s v="Fernandina Beach"/>
    <s v="JL TERRY (23)"/>
    <x v="34"/>
    <x v="4673"/>
    <n v="1"/>
    <x v="12"/>
    <x v="2"/>
    <d v="2016-10-09T12:42:27"/>
    <d v="2016-10-09T08:42:00"/>
    <x v="4"/>
    <x v="9"/>
    <n v="14427"/>
    <n v="240.45"/>
    <n v="240.45"/>
    <n v="1"/>
    <m/>
    <m/>
    <x v="0"/>
  </r>
  <r>
    <s v="Fernandina Beach"/>
    <s v="STEPDOWN (22)"/>
    <x v="37"/>
    <x v="4674"/>
    <n v="1"/>
    <x v="12"/>
    <x v="2"/>
    <d v="2016-10-10T08:31:45"/>
    <d v="2016-10-09T08:44:00"/>
    <x v="4"/>
    <x v="9"/>
    <n v="85665"/>
    <n v="1427.75"/>
    <n v="1427.75"/>
    <n v="1"/>
    <m/>
    <m/>
    <x v="0"/>
  </r>
  <r>
    <s v="Fernandina Beach"/>
    <s v="JL TERRY (23)"/>
    <x v="35"/>
    <x v="4675"/>
    <n v="1"/>
    <x v="12"/>
    <x v="2"/>
    <d v="2016-10-10T02:52:00"/>
    <d v="2016-10-09T08:44:00"/>
    <x v="4"/>
    <x v="9"/>
    <n v="65280"/>
    <n v="1088"/>
    <n v="1088"/>
    <n v="1"/>
    <m/>
    <m/>
    <x v="0"/>
  </r>
  <r>
    <s v="Fernandina Beach"/>
    <s v="STEPDOWN (22)"/>
    <x v="37"/>
    <x v="4676"/>
    <n v="1"/>
    <x v="12"/>
    <x v="2"/>
    <d v="2016-10-10T08:20:45"/>
    <d v="2016-10-09T08:49:00"/>
    <x v="4"/>
    <x v="9"/>
    <n v="84705"/>
    <n v="1411.75"/>
    <n v="1411.75"/>
    <n v="1"/>
    <m/>
    <m/>
    <x v="0"/>
  </r>
  <r>
    <s v="Fernandina Beach"/>
    <s v="JL TERRY (23)"/>
    <x v="13"/>
    <x v="4677"/>
    <n v="1"/>
    <x v="12"/>
    <x v="2"/>
    <d v="2016-10-10T01:59:00"/>
    <d v="2016-10-09T09:06:00"/>
    <x v="4"/>
    <x v="9"/>
    <n v="60780"/>
    <n v="1013"/>
    <n v="1013"/>
    <n v="1"/>
    <m/>
    <m/>
    <x v="0"/>
  </r>
  <r>
    <s v="Fernandina Beach"/>
    <s v="STEPDOWN (22)"/>
    <x v="14"/>
    <x v="4678"/>
    <n v="1"/>
    <x v="12"/>
    <x v="2"/>
    <d v="2016-10-10T00:12:55"/>
    <d v="2016-10-09T09:29:00"/>
    <x v="4"/>
    <x v="9"/>
    <n v="53035"/>
    <n v="883.91666666666663"/>
    <n v="883.91666666666663"/>
    <n v="1"/>
    <m/>
    <m/>
    <x v="0"/>
  </r>
  <r>
    <s v="Fernandina Beach"/>
    <s v="STEPDOWN (22)"/>
    <x v="37"/>
    <x v="4679"/>
    <n v="1"/>
    <x v="12"/>
    <x v="2"/>
    <d v="2016-10-10T08:25:43"/>
    <d v="2016-10-09T09:33:00"/>
    <x v="4"/>
    <x v="9"/>
    <n v="82363"/>
    <n v="1372.7166666666667"/>
    <n v="1372.7166666666667"/>
    <n v="1"/>
    <m/>
    <m/>
    <x v="0"/>
  </r>
  <r>
    <s v="Fernandina Beach"/>
    <s v="JL TERRY (23)"/>
    <x v="18"/>
    <x v="4680"/>
    <n v="1"/>
    <x v="12"/>
    <x v="2"/>
    <d v="2016-10-10T08:10:46"/>
    <d v="2016-10-09T10:21:00"/>
    <x v="4"/>
    <x v="9"/>
    <n v="78586"/>
    <n v="1309.7666666666667"/>
    <n v="1309.7666666666667"/>
    <n v="1"/>
    <m/>
    <m/>
    <x v="0"/>
  </r>
  <r>
    <s v="Fernandina Beach"/>
    <s v="STEPDOWN (22)"/>
    <x v="14"/>
    <x v="269"/>
    <n v="4"/>
    <x v="12"/>
    <x v="0"/>
    <d v="2016-10-10T02:16:16"/>
    <d v="2016-10-09T10:30:00"/>
    <x v="4"/>
    <x v="9"/>
    <n v="56776"/>
    <n v="946.26666666666665"/>
    <n v="3785.0666666666666"/>
    <n v="1"/>
    <m/>
    <m/>
    <x v="0"/>
  </r>
  <r>
    <s v="Fernandina Beach"/>
    <s v="AIP (24)"/>
    <x v="11"/>
    <x v="2405"/>
    <n v="15"/>
    <x v="12"/>
    <x v="2"/>
    <d v="2016-10-09T16:52:00"/>
    <d v="2016-10-09T10:36:29"/>
    <x v="4"/>
    <x v="9"/>
    <n v="22531"/>
    <n v="375.51666666666665"/>
    <n v="5632.75"/>
    <n v="1"/>
    <m/>
    <m/>
    <x v="0"/>
  </r>
  <r>
    <s v="Fernandina Beach"/>
    <s v="STEPDOWN (22)"/>
    <x v="37"/>
    <x v="4681"/>
    <n v="1"/>
    <x v="12"/>
    <x v="2"/>
    <d v="2016-10-10T15:03:35"/>
    <d v="2016-10-09T10:45:00"/>
    <x v="4"/>
    <x v="9"/>
    <n v="101915"/>
    <n v="1698.5833333333333"/>
    <n v="1698.5833333333333"/>
    <n v="1"/>
    <m/>
    <m/>
    <x v="0"/>
  </r>
  <r>
    <s v="Fernandina Beach"/>
    <s v="JL TERRY (23)"/>
    <x v="35"/>
    <x v="4682"/>
    <n v="1"/>
    <x v="12"/>
    <x v="2"/>
    <d v="2016-10-10T02:20:00"/>
    <d v="2016-10-09T11:03:00"/>
    <x v="4"/>
    <x v="9"/>
    <n v="55020"/>
    <n v="917"/>
    <n v="917"/>
    <n v="1"/>
    <m/>
    <m/>
    <x v="0"/>
  </r>
  <r>
    <s v="Fernandina Beach"/>
    <s v="STEPDOWN (22)"/>
    <x v="37"/>
    <x v="4683"/>
    <n v="1"/>
    <x v="12"/>
    <x v="2"/>
    <d v="2016-10-10T08:25:56"/>
    <d v="2016-10-09T11:05:00"/>
    <x v="4"/>
    <x v="9"/>
    <n v="76856"/>
    <n v="1280.9333333333334"/>
    <n v="1280.9333333333334"/>
    <n v="1"/>
    <m/>
    <m/>
    <x v="0"/>
  </r>
  <r>
    <s v="Fernandina Beach"/>
    <s v="STEPDOWN (22)"/>
    <x v="24"/>
    <x v="4684"/>
    <n v="1"/>
    <x v="12"/>
    <x v="2"/>
    <d v="2016-10-09T16:24:37"/>
    <d v="2016-10-09T11:10:00"/>
    <x v="4"/>
    <x v="9"/>
    <n v="18877"/>
    <n v="314.61666666666667"/>
    <n v="314.61666666666667"/>
    <n v="1"/>
    <m/>
    <m/>
    <x v="0"/>
  </r>
  <r>
    <s v="Fernandina Beach"/>
    <s v="STEPDOWN (22)"/>
    <x v="37"/>
    <x v="4685"/>
    <n v="1"/>
    <x v="12"/>
    <x v="2"/>
    <d v="2016-10-10T08:21:08"/>
    <d v="2016-10-09T11:15:00"/>
    <x v="4"/>
    <x v="9"/>
    <n v="75968"/>
    <n v="1266.1333333333334"/>
    <n v="1266.1333333333334"/>
    <n v="1"/>
    <m/>
    <m/>
    <x v="0"/>
  </r>
  <r>
    <s v="Fernandina Beach"/>
    <s v="JL TERRY (23)"/>
    <x v="21"/>
    <x v="4686"/>
    <n v="1"/>
    <x v="12"/>
    <x v="2"/>
    <d v="2016-10-10T05:23:40"/>
    <d v="2016-10-09T11:21:00"/>
    <x v="4"/>
    <x v="9"/>
    <n v="64960"/>
    <n v="1082.6666666666667"/>
    <n v="1082.6666666666667"/>
    <n v="1"/>
    <m/>
    <m/>
    <x v="0"/>
  </r>
  <r>
    <s v="Fernandina Beach"/>
    <s v="SUB_INVALID (99)"/>
    <x v="41"/>
    <x v="23"/>
    <n v="1"/>
    <x v="12"/>
    <x v="0"/>
    <d v="2016-10-10T09:09:26"/>
    <d v="2016-10-09T11:26:00"/>
    <x v="4"/>
    <x v="9"/>
    <n v="78206"/>
    <n v="1303.4333333333334"/>
    <n v="1303.4333333333334"/>
    <n v="1"/>
    <m/>
    <m/>
    <x v="0"/>
  </r>
  <r>
    <s v="Fernandina Beach"/>
    <s v="JL TERRY (23)"/>
    <x v="18"/>
    <x v="4687"/>
    <n v="1"/>
    <x v="12"/>
    <x v="2"/>
    <d v="2016-10-10T06:05:00"/>
    <d v="2016-10-09T11:32:00"/>
    <x v="4"/>
    <x v="9"/>
    <n v="66780"/>
    <n v="1113"/>
    <n v="1113"/>
    <n v="1"/>
    <m/>
    <m/>
    <x v="0"/>
  </r>
  <r>
    <s v="Fernandina Beach"/>
    <s v="JL TERRY (23)"/>
    <x v="21"/>
    <x v="4688"/>
    <n v="1"/>
    <x v="12"/>
    <x v="2"/>
    <d v="2016-10-10T08:39:30"/>
    <d v="2016-10-09T11:53:00"/>
    <x v="4"/>
    <x v="9"/>
    <n v="74790"/>
    <n v="1246.5"/>
    <n v="1246.5"/>
    <n v="1"/>
    <m/>
    <m/>
    <x v="0"/>
  </r>
  <r>
    <s v="Fernandina Beach"/>
    <s v="JL TERRY (23)"/>
    <x v="21"/>
    <x v="4095"/>
    <n v="9"/>
    <x v="12"/>
    <x v="0"/>
    <d v="2016-10-10T06:42:05"/>
    <d v="2016-10-09T12:03:00"/>
    <x v="4"/>
    <x v="9"/>
    <n v="67145"/>
    <n v="1119.0833333333333"/>
    <n v="10071.75"/>
    <n v="1"/>
    <m/>
    <m/>
    <x v="0"/>
  </r>
  <r>
    <s v="Fernandina Beach"/>
    <s v="STEPDOWN (22)"/>
    <x v="37"/>
    <x v="4689"/>
    <n v="1"/>
    <x v="12"/>
    <x v="2"/>
    <d v="2016-10-10T08:21:21"/>
    <d v="2016-10-09T12:11:00"/>
    <x v="4"/>
    <x v="9"/>
    <n v="72621"/>
    <n v="1210.3499999999999"/>
    <n v="1210.3499999999999"/>
    <n v="1"/>
    <m/>
    <m/>
    <x v="0"/>
  </r>
  <r>
    <s v="Fernandina Beach"/>
    <s v="AIP (24)"/>
    <x v="2"/>
    <x v="4690"/>
    <n v="7"/>
    <x v="12"/>
    <x v="0"/>
    <d v="2016-10-09T17:51:39"/>
    <d v="2016-10-09T12:26:00"/>
    <x v="4"/>
    <x v="9"/>
    <n v="19539"/>
    <n v="325.64999999999998"/>
    <n v="2279.5499999999997"/>
    <n v="1"/>
    <m/>
    <m/>
    <x v="0"/>
  </r>
  <r>
    <s v="Fernandina Beach"/>
    <s v="JL TERRY (23)"/>
    <x v="13"/>
    <x v="4691"/>
    <n v="1"/>
    <x v="12"/>
    <x v="2"/>
    <d v="2016-10-10T02:12:00"/>
    <d v="2016-10-09T12:46:00"/>
    <x v="4"/>
    <x v="9"/>
    <n v="48360"/>
    <n v="806"/>
    <n v="806"/>
    <n v="1"/>
    <m/>
    <m/>
    <x v="0"/>
  </r>
  <r>
    <s v="Fernandina Beach"/>
    <s v="AIP (24)"/>
    <x v="11"/>
    <x v="4692"/>
    <n v="4"/>
    <x v="12"/>
    <x v="2"/>
    <d v="2016-10-09T21:42:23"/>
    <d v="2016-10-09T13:13:00"/>
    <x v="4"/>
    <x v="9"/>
    <n v="30563"/>
    <n v="509.38333333333333"/>
    <n v="2037.5333333333333"/>
    <n v="1"/>
    <m/>
    <m/>
    <x v="0"/>
  </r>
  <r>
    <s v="Fernandina Beach"/>
    <s v="AIP (24)"/>
    <x v="2"/>
    <x v="4605"/>
    <n v="9"/>
    <x v="12"/>
    <x v="0"/>
    <d v="2016-10-09T17:49:49"/>
    <d v="2016-10-09T13:16:00"/>
    <x v="4"/>
    <x v="9"/>
    <n v="16429"/>
    <n v="273.81666666666666"/>
    <n v="2464.35"/>
    <n v="1"/>
    <m/>
    <m/>
    <x v="0"/>
  </r>
  <r>
    <s v="Fernandina Beach"/>
    <s v="JL TERRY (23)"/>
    <x v="34"/>
    <x v="4693"/>
    <n v="1"/>
    <x v="12"/>
    <x v="2"/>
    <d v="2016-10-10T08:20:21"/>
    <d v="2016-10-09T13:17:00"/>
    <x v="4"/>
    <x v="9"/>
    <n v="68601"/>
    <n v="1143.3499999999999"/>
    <n v="1143.3499999999999"/>
    <n v="1"/>
    <m/>
    <m/>
    <x v="0"/>
  </r>
  <r>
    <s v="Fernandina Beach"/>
    <s v="JL TERRY (23)"/>
    <x v="13"/>
    <x v="4694"/>
    <n v="1"/>
    <x v="12"/>
    <x v="2"/>
    <d v="2016-10-09T21:29:06"/>
    <d v="2016-10-09T13:36:00"/>
    <x v="4"/>
    <x v="9"/>
    <n v="28386"/>
    <n v="473.1"/>
    <n v="473.1"/>
    <n v="1"/>
    <m/>
    <m/>
    <x v="0"/>
  </r>
  <r>
    <s v="Fernandina Beach"/>
    <s v="JL TERRY (23)"/>
    <x v="21"/>
    <x v="4695"/>
    <n v="1"/>
    <x v="12"/>
    <x v="0"/>
    <d v="2016-10-10T06:09:42"/>
    <d v="2016-10-09T13:42:00"/>
    <x v="4"/>
    <x v="9"/>
    <n v="59262"/>
    <n v="987.7"/>
    <n v="987.7"/>
    <n v="1"/>
    <m/>
    <m/>
    <x v="0"/>
  </r>
  <r>
    <s v="Fernandina Beach"/>
    <s v="AIP (24)"/>
    <x v="30"/>
    <x v="4696"/>
    <n v="1"/>
    <x v="12"/>
    <x v="2"/>
    <d v="2016-10-10T05:51:27"/>
    <d v="2016-10-09T14:02:00"/>
    <x v="4"/>
    <x v="9"/>
    <n v="56967"/>
    <n v="949.45"/>
    <n v="949.45"/>
    <n v="1"/>
    <m/>
    <m/>
    <x v="0"/>
  </r>
  <r>
    <s v="Fernandina Beach"/>
    <s v="STEPDOWN (22)"/>
    <x v="37"/>
    <x v="4697"/>
    <n v="1"/>
    <x v="12"/>
    <x v="2"/>
    <d v="2016-10-10T08:26:09"/>
    <d v="2016-10-09T14:14:00"/>
    <x v="4"/>
    <x v="9"/>
    <n v="65529"/>
    <n v="1092.1500000000001"/>
    <n v="1092.1500000000001"/>
    <n v="1"/>
    <m/>
    <m/>
    <x v="0"/>
  </r>
  <r>
    <s v="Fernandina Beach"/>
    <s v="STEPDOWN (22)"/>
    <x v="37"/>
    <x v="4698"/>
    <n v="1"/>
    <x v="12"/>
    <x v="2"/>
    <d v="2016-10-10T08:26:20"/>
    <d v="2016-10-09T14:15:00"/>
    <x v="4"/>
    <x v="9"/>
    <n v="65480"/>
    <n v="1091.3333333333333"/>
    <n v="1091.3333333333333"/>
    <n v="1"/>
    <m/>
    <m/>
    <x v="0"/>
  </r>
  <r>
    <s v="Fernandina Beach"/>
    <s v="CHIPOLA (15)"/>
    <x v="1"/>
    <x v="4699"/>
    <n v="1"/>
    <x v="12"/>
    <x v="2"/>
    <d v="2016-10-09T15:40:21"/>
    <d v="2016-10-09T14:20:00"/>
    <x v="4"/>
    <x v="9"/>
    <n v="4821"/>
    <n v="80.349999999999994"/>
    <n v="80.349999999999994"/>
    <n v="1"/>
    <m/>
    <m/>
    <x v="0"/>
  </r>
  <r>
    <s v="Fernandina Beach"/>
    <s v="STEPDOWN (22)"/>
    <x v="37"/>
    <x v="4700"/>
    <n v="1"/>
    <x v="12"/>
    <x v="2"/>
    <d v="2016-10-10T15:03:42"/>
    <d v="2016-10-09T14:25:00"/>
    <x v="4"/>
    <x v="9"/>
    <n v="88722"/>
    <n v="1478.7"/>
    <n v="1478.7"/>
    <n v="1"/>
    <m/>
    <m/>
    <x v="0"/>
  </r>
  <r>
    <s v="Fernandina Beach"/>
    <s v="JL TERRY (23)"/>
    <x v="35"/>
    <x v="4701"/>
    <n v="1"/>
    <x v="12"/>
    <x v="2"/>
    <d v="2016-10-10T09:16:30"/>
    <d v="2016-10-09T14:27:00"/>
    <x v="4"/>
    <x v="9"/>
    <n v="67770"/>
    <n v="1129.5"/>
    <n v="1129.5"/>
    <n v="1"/>
    <m/>
    <m/>
    <x v="0"/>
  </r>
  <r>
    <s v="Fernandina Beach"/>
    <s v="JL TERRY (23)"/>
    <x v="35"/>
    <x v="4329"/>
    <n v="1"/>
    <x v="12"/>
    <x v="2"/>
    <d v="2016-10-10T08:21:24"/>
    <d v="2016-10-09T14:35:00"/>
    <x v="4"/>
    <x v="9"/>
    <n v="63984"/>
    <n v="1066.4000000000001"/>
    <n v="1066.4000000000001"/>
    <n v="1"/>
    <m/>
    <m/>
    <x v="0"/>
  </r>
  <r>
    <s v="Fernandina Beach"/>
    <s v="JL TERRY (23)"/>
    <x v="34"/>
    <x v="4702"/>
    <n v="1"/>
    <x v="12"/>
    <x v="2"/>
    <d v="2016-10-10T08:26:53"/>
    <d v="2016-10-09T14:46:00"/>
    <x v="4"/>
    <x v="9"/>
    <n v="63653"/>
    <n v="1060.8833333333334"/>
    <n v="1060.8833333333334"/>
    <n v="1"/>
    <m/>
    <m/>
    <x v="0"/>
  </r>
  <r>
    <s v="Fernandina Beach"/>
    <s v="JL TERRY (23)"/>
    <x v="34"/>
    <x v="1511"/>
    <n v="1"/>
    <x v="12"/>
    <x v="2"/>
    <d v="2016-10-09T18:40:48"/>
    <d v="2016-10-09T14:53:00"/>
    <x v="4"/>
    <x v="9"/>
    <n v="13668"/>
    <n v="227.8"/>
    <n v="227.8"/>
    <n v="1"/>
    <m/>
    <m/>
    <x v="0"/>
  </r>
  <r>
    <s v="Fernandina Beach"/>
    <s v="AIP (24)"/>
    <x v="11"/>
    <x v="4464"/>
    <n v="22"/>
    <x v="12"/>
    <x v="2"/>
    <d v="2016-10-10T08:01:38"/>
    <d v="2016-10-09T15:02:00"/>
    <x v="4"/>
    <x v="9"/>
    <n v="61178"/>
    <n v="1019.6333333333333"/>
    <n v="22431.933333333334"/>
    <n v="1"/>
    <m/>
    <m/>
    <x v="0"/>
  </r>
  <r>
    <s v="Fernandina Beach"/>
    <s v="STEPDOWN (22)"/>
    <x v="37"/>
    <x v="4703"/>
    <n v="1"/>
    <x v="12"/>
    <x v="2"/>
    <d v="2016-10-10T08:23:47"/>
    <d v="2016-10-09T15:09:00"/>
    <x v="4"/>
    <x v="9"/>
    <n v="62087"/>
    <n v="1034.7833333333333"/>
    <n v="1034.7833333333333"/>
    <n v="1"/>
    <m/>
    <m/>
    <x v="0"/>
  </r>
  <r>
    <s v="Fernandina Beach"/>
    <s v="STEPDOWN (22)"/>
    <x v="37"/>
    <x v="4704"/>
    <n v="1"/>
    <x v="12"/>
    <x v="2"/>
    <d v="2016-10-10T08:26:34"/>
    <d v="2016-10-09T15:17:00"/>
    <x v="4"/>
    <x v="9"/>
    <n v="61774"/>
    <n v="1029.5666666666666"/>
    <n v="1029.5666666666666"/>
    <n v="1"/>
    <m/>
    <m/>
    <x v="0"/>
  </r>
  <r>
    <s v="Fernandina Beach"/>
    <s v="STEPDOWN (22)"/>
    <x v="37"/>
    <x v="4705"/>
    <n v="1"/>
    <x v="12"/>
    <x v="2"/>
    <d v="2016-10-10T15:03:49"/>
    <d v="2016-10-09T15:18:00"/>
    <x v="4"/>
    <x v="9"/>
    <n v="85549"/>
    <n v="1425.8166666666666"/>
    <n v="1425.8166666666666"/>
    <n v="1"/>
    <m/>
    <m/>
    <x v="0"/>
  </r>
  <r>
    <s v="Fernandina Beach"/>
    <s v="JL TERRY (23)"/>
    <x v="13"/>
    <x v="4706"/>
    <n v="1"/>
    <x v="12"/>
    <x v="2"/>
    <d v="2016-10-10T11:02:46"/>
    <d v="2016-10-09T15:23:00"/>
    <x v="4"/>
    <x v="9"/>
    <n v="70786"/>
    <n v="1179.7666666666667"/>
    <n v="1179.7666666666667"/>
    <n v="1"/>
    <m/>
    <m/>
    <x v="0"/>
  </r>
  <r>
    <s v="Fernandina Beach"/>
    <s v="JL TERRY (23)"/>
    <x v="13"/>
    <x v="4707"/>
    <n v="3"/>
    <x v="12"/>
    <x v="2"/>
    <d v="2016-10-10T11:02:17"/>
    <d v="2016-10-09T15:23:00"/>
    <x v="4"/>
    <x v="9"/>
    <n v="70757"/>
    <n v="1179.2833333333333"/>
    <n v="3537.85"/>
    <n v="1"/>
    <m/>
    <m/>
    <x v="0"/>
  </r>
  <r>
    <s v="Fernandina Beach"/>
    <s v="STEPDOWN (22)"/>
    <x v="37"/>
    <x v="4708"/>
    <n v="1"/>
    <x v="12"/>
    <x v="2"/>
    <d v="2016-10-10T08:21:47"/>
    <d v="2016-10-09T15:26:00"/>
    <x v="4"/>
    <x v="9"/>
    <n v="60947"/>
    <n v="1015.7833333333333"/>
    <n v="1015.7833333333333"/>
    <n v="1"/>
    <m/>
    <m/>
    <x v="0"/>
  </r>
  <r>
    <s v="Fernandina Beach"/>
    <s v="JL TERRY (23)"/>
    <x v="13"/>
    <x v="4709"/>
    <n v="1"/>
    <x v="12"/>
    <x v="2"/>
    <d v="2016-10-10T02:25:00"/>
    <d v="2016-10-09T15:30:00"/>
    <x v="4"/>
    <x v="9"/>
    <n v="39300"/>
    <n v="655"/>
    <n v="655"/>
    <n v="1"/>
    <m/>
    <m/>
    <x v="0"/>
  </r>
  <r>
    <s v="Fernandina Beach"/>
    <s v="SUB_INVALID (99)"/>
    <x v="41"/>
    <x v="23"/>
    <n v="1"/>
    <x v="12"/>
    <x v="2"/>
    <d v="2016-10-10T08:48:48"/>
    <d v="2016-10-09T15:48:00"/>
    <x v="4"/>
    <x v="9"/>
    <n v="61248"/>
    <n v="1020.8"/>
    <n v="1020.8"/>
    <n v="1"/>
    <m/>
    <m/>
    <x v="0"/>
  </r>
  <r>
    <s v="Fernandina Beach"/>
    <s v="STEPDOWN (22)"/>
    <x v="37"/>
    <x v="4710"/>
    <n v="1"/>
    <x v="12"/>
    <x v="2"/>
    <d v="2016-10-10T15:03:55"/>
    <d v="2016-10-09T16:24:00"/>
    <x v="4"/>
    <x v="9"/>
    <n v="81595"/>
    <n v="1359.9166666666667"/>
    <n v="1359.9166666666667"/>
    <n v="1"/>
    <m/>
    <m/>
    <x v="0"/>
  </r>
  <r>
    <s v="Fernandina Beach"/>
    <s v="JL TERRY (23)"/>
    <x v="21"/>
    <x v="4711"/>
    <n v="1"/>
    <x v="12"/>
    <x v="2"/>
    <d v="2016-10-10T09:07:11"/>
    <d v="2016-10-09T17:14:00"/>
    <x v="4"/>
    <x v="9"/>
    <n v="57191"/>
    <n v="953.18333333333328"/>
    <n v="953.18333333333328"/>
    <n v="1"/>
    <m/>
    <m/>
    <x v="0"/>
  </r>
  <r>
    <s v="Fernandina Beach"/>
    <s v="JL TERRY (23)"/>
    <x v="21"/>
    <x v="4712"/>
    <n v="1"/>
    <x v="12"/>
    <x v="2"/>
    <d v="2016-10-10T04:39:00"/>
    <d v="2016-10-09T17:50:00"/>
    <x v="4"/>
    <x v="9"/>
    <n v="38940"/>
    <n v="649"/>
    <n v="649"/>
    <n v="1"/>
    <m/>
    <m/>
    <x v="0"/>
  </r>
  <r>
    <s v="Fernandina Beach"/>
    <s v="JL TERRY (23)"/>
    <x v="13"/>
    <x v="4713"/>
    <n v="1"/>
    <x v="12"/>
    <x v="2"/>
    <d v="2016-10-10T04:17:00"/>
    <d v="2016-10-09T17:50:00"/>
    <x v="4"/>
    <x v="9"/>
    <n v="37620"/>
    <n v="627"/>
    <n v="627"/>
    <n v="1"/>
    <m/>
    <m/>
    <x v="0"/>
  </r>
  <r>
    <s v="Fernandina Beach"/>
    <s v="AIP (24)"/>
    <x v="11"/>
    <x v="4714"/>
    <n v="1"/>
    <x v="12"/>
    <x v="2"/>
    <d v="2016-10-09T21:43:16"/>
    <d v="2016-10-09T18:28:00"/>
    <x v="4"/>
    <x v="9"/>
    <n v="11716"/>
    <n v="195.26666666666668"/>
    <n v="195.26666666666668"/>
    <n v="1"/>
    <m/>
    <m/>
    <x v="0"/>
  </r>
  <r>
    <s v="Fernandina Beach"/>
    <s v="JL TERRY (23)"/>
    <x v="35"/>
    <x v="4715"/>
    <n v="1"/>
    <x v="12"/>
    <x v="1"/>
    <d v="2016-10-10T10:01:44"/>
    <d v="2016-10-09T19:01:00"/>
    <x v="4"/>
    <x v="9"/>
    <n v="54044"/>
    <n v="900.73333333333335"/>
    <n v="900.73333333333335"/>
    <n v="1"/>
    <m/>
    <m/>
    <x v="0"/>
  </r>
  <r>
    <s v="Fernandina Beach"/>
    <s v="STEPDOWN (22)"/>
    <x v="14"/>
    <x v="225"/>
    <n v="1"/>
    <x v="12"/>
    <x v="2"/>
    <d v="2016-10-10T01:33:00"/>
    <d v="2016-10-09T19:08:00"/>
    <x v="4"/>
    <x v="9"/>
    <n v="23100"/>
    <n v="385"/>
    <n v="385"/>
    <n v="1"/>
    <m/>
    <m/>
    <x v="0"/>
  </r>
  <r>
    <s v="Fernandina Beach"/>
    <s v="JL TERRY (23)"/>
    <x v="13"/>
    <x v="4716"/>
    <n v="1"/>
    <x v="12"/>
    <x v="2"/>
    <d v="2016-10-10T09:38:08"/>
    <d v="2016-10-09T19:36:00"/>
    <x v="4"/>
    <x v="9"/>
    <n v="50528"/>
    <n v="842.13333333333333"/>
    <n v="842.13333333333333"/>
    <n v="1"/>
    <m/>
    <m/>
    <x v="0"/>
  </r>
  <r>
    <s v="Fernandina Beach"/>
    <s v="AIP (24)"/>
    <x v="11"/>
    <x v="4717"/>
    <n v="1"/>
    <x v="12"/>
    <x v="2"/>
    <d v="2016-10-09T21:43:02"/>
    <d v="2016-10-09T19:51:00"/>
    <x v="4"/>
    <x v="9"/>
    <n v="6722"/>
    <n v="112.03333333333333"/>
    <n v="112.03333333333333"/>
    <n v="1"/>
    <m/>
    <m/>
    <x v="0"/>
  </r>
  <r>
    <s v="Fernandina Beach"/>
    <s v="AIP (24)"/>
    <x v="11"/>
    <x v="4718"/>
    <n v="1"/>
    <x v="12"/>
    <x v="0"/>
    <d v="2016-10-10T09:39:00"/>
    <d v="2016-10-09T19:57:00"/>
    <x v="4"/>
    <x v="9"/>
    <n v="49320"/>
    <n v="822"/>
    <n v="822"/>
    <n v="1"/>
    <m/>
    <m/>
    <x v="0"/>
  </r>
  <r>
    <s v="Fernandina Beach"/>
    <s v="JL TERRY (23)"/>
    <x v="35"/>
    <x v="4719"/>
    <n v="0"/>
    <x v="12"/>
    <x v="2"/>
    <d v="2016-10-10T10:23:06"/>
    <d v="2016-10-09T20:45:00"/>
    <x v="4"/>
    <x v="9"/>
    <n v="49086"/>
    <n v="818.1"/>
    <n v="0"/>
    <n v="1"/>
    <m/>
    <m/>
    <x v="0"/>
  </r>
  <r>
    <s v="Fernandina Beach"/>
    <s v="JL TERRY (23)"/>
    <x v="13"/>
    <x v="4720"/>
    <n v="1"/>
    <x v="12"/>
    <x v="2"/>
    <d v="2016-10-10T11:36:03"/>
    <d v="2016-10-09T22:03:00"/>
    <x v="4"/>
    <x v="9"/>
    <n v="48783"/>
    <n v="813.05"/>
    <n v="813.05"/>
    <n v="1"/>
    <m/>
    <m/>
    <x v="0"/>
  </r>
  <r>
    <s v="Fernandina Beach"/>
    <s v="JL TERRY (23)"/>
    <x v="34"/>
    <x v="4721"/>
    <n v="1"/>
    <x v="12"/>
    <x v="2"/>
    <d v="2016-10-10T09:43:40"/>
    <d v="2016-10-09T22:11:00"/>
    <x v="4"/>
    <x v="9"/>
    <n v="41560"/>
    <n v="692.66666666666663"/>
    <n v="692.66666666666663"/>
    <n v="1"/>
    <m/>
    <m/>
    <x v="0"/>
  </r>
  <r>
    <s v="Fernandina Beach"/>
    <s v="STEPDOWN (22)"/>
    <x v="24"/>
    <x v="4722"/>
    <n v="1"/>
    <x v="12"/>
    <x v="2"/>
    <d v="2016-10-10T04:32:00"/>
    <d v="2016-10-10T04:32:00"/>
    <x v="4"/>
    <x v="9"/>
    <n v="0"/>
    <n v="0"/>
    <n v="0"/>
    <n v="1"/>
    <m/>
    <m/>
    <x v="0"/>
  </r>
  <r>
    <s v="Fernandina Beach"/>
    <s v="STEPDOWN (22)"/>
    <x v="14"/>
    <x v="4723"/>
    <n v="1"/>
    <x v="12"/>
    <x v="2"/>
    <d v="2016-10-10T10:47:32"/>
    <d v="2016-10-10T05:17:00"/>
    <x v="4"/>
    <x v="9"/>
    <n v="19832"/>
    <n v="330.53333333333336"/>
    <n v="330.53333333333336"/>
    <n v="1"/>
    <m/>
    <m/>
    <x v="0"/>
  </r>
  <r>
    <s v="Fernandina Beach"/>
    <s v="STEPDOWN (22)"/>
    <x v="14"/>
    <x v="4724"/>
    <n v="1"/>
    <x v="12"/>
    <x v="2"/>
    <d v="2016-10-10T10:11:21"/>
    <d v="2016-10-10T07:10:00"/>
    <x v="4"/>
    <x v="9"/>
    <n v="10881"/>
    <n v="181.35"/>
    <n v="181.35"/>
    <n v="1"/>
    <m/>
    <m/>
    <x v="0"/>
  </r>
  <r>
    <s v="Fernandina Beach"/>
    <s v="STEPDOWN (22)"/>
    <x v="24"/>
    <x v="4684"/>
    <n v="1"/>
    <x v="12"/>
    <x v="2"/>
    <d v="2016-10-10T11:22:18"/>
    <d v="2016-10-10T07:10:00"/>
    <x v="4"/>
    <x v="9"/>
    <n v="15138"/>
    <n v="252.3"/>
    <n v="252.3"/>
    <n v="1"/>
    <m/>
    <m/>
    <x v="0"/>
  </r>
  <r>
    <s v="Fernandina Beach"/>
    <s v="STEPDOWN (22)"/>
    <x v="14"/>
    <x v="674"/>
    <n v="1"/>
    <x v="12"/>
    <x v="2"/>
    <d v="2016-10-10T12:32:48"/>
    <d v="2016-10-10T07:12:00"/>
    <x v="4"/>
    <x v="9"/>
    <n v="19248"/>
    <n v="320.8"/>
    <n v="320.8"/>
    <n v="1"/>
    <m/>
    <m/>
    <x v="0"/>
  </r>
  <r>
    <s v="Fernandina Beach"/>
    <s v="JL TERRY (23)"/>
    <x v="21"/>
    <x v="4725"/>
    <n v="1"/>
    <x v="12"/>
    <x v="2"/>
    <d v="2016-10-10T09:19:00"/>
    <d v="2016-10-10T07:59:00"/>
    <x v="4"/>
    <x v="9"/>
    <n v="4800"/>
    <n v="80"/>
    <n v="80"/>
    <n v="1"/>
    <m/>
    <m/>
    <x v="0"/>
  </r>
  <r>
    <s v="Fernandina Beach"/>
    <s v="STEPDOWN (22)"/>
    <x v="14"/>
    <x v="4678"/>
    <n v="1"/>
    <x v="12"/>
    <x v="1"/>
    <d v="2016-10-10T11:26:28"/>
    <d v="2016-10-10T08:00:00"/>
    <x v="4"/>
    <x v="9"/>
    <n v="12388"/>
    <n v="206.46666666666667"/>
    <n v="206.46666666666667"/>
    <n v="1"/>
    <m/>
    <m/>
    <x v="0"/>
  </r>
  <r>
    <s v="Fernandina Beach"/>
    <s v="JL TERRY (23)"/>
    <x v="21"/>
    <x v="4726"/>
    <n v="1"/>
    <x v="12"/>
    <x v="2"/>
    <d v="2016-10-10T10:31:46"/>
    <d v="2016-10-10T08:06:00"/>
    <x v="4"/>
    <x v="9"/>
    <n v="8746"/>
    <n v="145.76666666666668"/>
    <n v="145.76666666666668"/>
    <n v="1"/>
    <m/>
    <m/>
    <x v="0"/>
  </r>
  <r>
    <s v="Fernandina Beach"/>
    <s v="STEPDOWN (22)"/>
    <x v="14"/>
    <x v="4368"/>
    <n v="1"/>
    <x v="12"/>
    <x v="2"/>
    <d v="2016-10-10T09:15:59"/>
    <d v="2016-10-10T08:29:00"/>
    <x v="4"/>
    <x v="9"/>
    <n v="2819"/>
    <n v="46.983333333333334"/>
    <n v="46.983333333333334"/>
    <n v="1"/>
    <m/>
    <m/>
    <x v="0"/>
  </r>
  <r>
    <s v="Fernandina Beach"/>
    <s v="STEPDOWN (22)"/>
    <x v="14"/>
    <x v="4727"/>
    <n v="1"/>
    <x v="12"/>
    <x v="2"/>
    <d v="2016-10-10T10:41:00"/>
    <d v="2016-10-10T08:58:00"/>
    <x v="4"/>
    <x v="9"/>
    <n v="6180"/>
    <n v="103"/>
    <n v="103"/>
    <n v="1"/>
    <m/>
    <m/>
    <x v="0"/>
  </r>
  <r>
    <s v="Fernandina Beach"/>
    <s v="SUB_INVALID (99)"/>
    <x v="41"/>
    <x v="23"/>
    <n v="1"/>
    <x v="12"/>
    <x v="2"/>
    <d v="2016-10-10T10:44:37"/>
    <d v="2016-10-10T09:01:00"/>
    <x v="4"/>
    <x v="9"/>
    <n v="6217"/>
    <n v="103.61666666666666"/>
    <n v="103.61666666666666"/>
    <n v="1"/>
    <m/>
    <m/>
    <x v="0"/>
  </r>
  <r>
    <s v="Fernandina Beach"/>
    <s v="JL TERRY (23)"/>
    <x v="35"/>
    <x v="4329"/>
    <n v="1"/>
    <x v="12"/>
    <x v="0"/>
    <d v="2016-10-10T09:08:00"/>
    <d v="2016-10-10T09:07:00"/>
    <x v="4"/>
    <x v="9"/>
    <n v="60"/>
    <n v="1"/>
    <n v="1"/>
    <n v="1"/>
    <m/>
    <m/>
    <x v="0"/>
  </r>
  <r>
    <s v="Fernandina Beach"/>
    <s v="STEPDOWN (22)"/>
    <x v="14"/>
    <x v="4728"/>
    <n v="1"/>
    <x v="12"/>
    <x v="2"/>
    <d v="2016-10-10T11:23:35"/>
    <d v="2016-10-10T09:09:00"/>
    <x v="4"/>
    <x v="9"/>
    <n v="8075"/>
    <n v="134.58333333333334"/>
    <n v="134.58333333333334"/>
    <n v="1"/>
    <m/>
    <m/>
    <x v="0"/>
  </r>
  <r>
    <s v="Fernandina Beach"/>
    <s v="JL TERRY (23)"/>
    <x v="18"/>
    <x v="4687"/>
    <n v="1"/>
    <x v="12"/>
    <x v="2"/>
    <d v="2016-10-10T11:35:00"/>
    <d v="2016-10-10T09:22:00"/>
    <x v="4"/>
    <x v="9"/>
    <n v="7980"/>
    <n v="133"/>
    <n v="133"/>
    <n v="1"/>
    <m/>
    <m/>
    <x v="0"/>
  </r>
  <r>
    <s v="Fernandina Beach"/>
    <s v="STEPDOWN (22)"/>
    <x v="24"/>
    <x v="4729"/>
    <n v="1"/>
    <x v="12"/>
    <x v="2"/>
    <d v="2016-10-10T13:04:30"/>
    <d v="2016-10-10T09:34:00"/>
    <x v="4"/>
    <x v="9"/>
    <n v="12630"/>
    <n v="210.5"/>
    <n v="210.5"/>
    <n v="1"/>
    <m/>
    <m/>
    <x v="0"/>
  </r>
  <r>
    <s v="Fernandina Beach"/>
    <s v="STEPDOWN (22)"/>
    <x v="14"/>
    <x v="225"/>
    <n v="1"/>
    <x v="12"/>
    <x v="2"/>
    <d v="2016-10-10T11:14:12"/>
    <d v="2016-10-10T09:59:00"/>
    <x v="4"/>
    <x v="9"/>
    <n v="4512"/>
    <n v="75.2"/>
    <n v="75.2"/>
    <n v="1"/>
    <m/>
    <m/>
    <x v="0"/>
  </r>
  <r>
    <s v="Fernandina Beach"/>
    <s v="AIP (24)"/>
    <x v="11"/>
    <x v="4730"/>
    <n v="1"/>
    <x v="12"/>
    <x v="2"/>
    <d v="2016-10-10T14:22:37"/>
    <d v="2016-10-10T10:04:00"/>
    <x v="4"/>
    <x v="9"/>
    <n v="15517"/>
    <n v="258.61666666666667"/>
    <n v="258.61666666666667"/>
    <n v="1"/>
    <m/>
    <m/>
    <x v="0"/>
  </r>
  <r>
    <s v="Fernandina Beach"/>
    <s v="JL TERRY (23)"/>
    <x v="13"/>
    <x v="4731"/>
    <n v="1"/>
    <x v="12"/>
    <x v="2"/>
    <d v="2016-10-10T14:27:00"/>
    <d v="2016-10-10T10:12:00"/>
    <x v="4"/>
    <x v="9"/>
    <n v="15300"/>
    <n v="255"/>
    <n v="255"/>
    <n v="1"/>
    <m/>
    <m/>
    <x v="0"/>
  </r>
  <r>
    <s v="Fernandina Beach"/>
    <s v="JL TERRY (23)"/>
    <x v="35"/>
    <x v="4732"/>
    <n v="2"/>
    <x v="12"/>
    <x v="2"/>
    <d v="2016-10-10T16:58:30"/>
    <d v="2016-10-10T10:25:00"/>
    <x v="4"/>
    <x v="9"/>
    <n v="23610"/>
    <n v="393.5"/>
    <n v="787"/>
    <n v="1"/>
    <m/>
    <m/>
    <x v="0"/>
  </r>
  <r>
    <s v="Fernandina Beach"/>
    <s v="JL TERRY (23)"/>
    <x v="18"/>
    <x v="4733"/>
    <n v="1"/>
    <x v="12"/>
    <x v="2"/>
    <d v="2016-10-10T12:07:57"/>
    <d v="2016-10-10T10:26:00"/>
    <x v="4"/>
    <x v="9"/>
    <n v="6117"/>
    <n v="101.95"/>
    <n v="101.95"/>
    <n v="1"/>
    <m/>
    <m/>
    <x v="0"/>
  </r>
  <r>
    <s v="Fernandina Beach"/>
    <s v="JL TERRY (23)"/>
    <x v="13"/>
    <x v="4734"/>
    <n v="1"/>
    <x v="12"/>
    <x v="2"/>
    <d v="2016-10-10T11:37:00"/>
    <d v="2016-10-10T10:27:00"/>
    <x v="4"/>
    <x v="9"/>
    <n v="4200"/>
    <n v="70"/>
    <n v="70"/>
    <n v="1"/>
    <m/>
    <m/>
    <x v="0"/>
  </r>
  <r>
    <s v="Fernandina Beach"/>
    <s v="JL TERRY (23)"/>
    <x v="34"/>
    <x v="4735"/>
    <n v="1"/>
    <x v="12"/>
    <x v="2"/>
    <d v="2016-10-10T13:02:29"/>
    <d v="2016-10-10T10:43:00"/>
    <x v="4"/>
    <x v="9"/>
    <n v="8369"/>
    <n v="139.48333333333332"/>
    <n v="139.48333333333332"/>
    <n v="1"/>
    <m/>
    <m/>
    <x v="0"/>
  </r>
  <r>
    <s v="Fernandina Beach"/>
    <s v="JL TERRY (23)"/>
    <x v="21"/>
    <x v="4736"/>
    <n v="1"/>
    <x v="12"/>
    <x v="2"/>
    <d v="2016-10-10T12:49:18"/>
    <d v="2016-10-10T10:45:00"/>
    <x v="4"/>
    <x v="9"/>
    <n v="7458"/>
    <n v="124.3"/>
    <n v="124.3"/>
    <n v="1"/>
    <m/>
    <m/>
    <x v="0"/>
  </r>
  <r>
    <s v="Fernandina Beach"/>
    <s v="JL TERRY (23)"/>
    <x v="21"/>
    <x v="4737"/>
    <n v="1"/>
    <x v="12"/>
    <x v="1"/>
    <d v="2016-10-10T13:09:35"/>
    <d v="2016-10-10T10:55:00"/>
    <x v="4"/>
    <x v="9"/>
    <n v="8075"/>
    <n v="134.58333333333334"/>
    <n v="134.58333333333334"/>
    <n v="1"/>
    <m/>
    <m/>
    <x v="0"/>
  </r>
  <r>
    <s v="Fernandina Beach"/>
    <s v="STEPDOWN (22)"/>
    <x v="37"/>
    <x v="4683"/>
    <n v="1"/>
    <x v="12"/>
    <x v="2"/>
    <d v="2016-10-10T11:20:43"/>
    <d v="2016-10-10T11:03:00"/>
    <x v="4"/>
    <x v="9"/>
    <n v="1063"/>
    <n v="17.716666666666665"/>
    <n v="17.716666666666665"/>
    <n v="1"/>
    <m/>
    <m/>
    <x v="0"/>
  </r>
  <r>
    <s v="Fernandina Beach"/>
    <s v="JL TERRY (23)"/>
    <x v="13"/>
    <x v="4738"/>
    <n v="1"/>
    <x v="12"/>
    <x v="0"/>
    <d v="2016-10-10T13:03:00"/>
    <d v="2016-10-10T11:16:00"/>
    <x v="4"/>
    <x v="9"/>
    <n v="6420"/>
    <n v="107"/>
    <n v="107"/>
    <n v="1"/>
    <m/>
    <m/>
    <x v="0"/>
  </r>
  <r>
    <s v="Fernandina Beach"/>
    <s v="JL TERRY (23)"/>
    <x v="13"/>
    <x v="4739"/>
    <n v="1"/>
    <x v="12"/>
    <x v="2"/>
    <d v="2016-10-10T13:11:00"/>
    <d v="2016-10-10T11:18:00"/>
    <x v="4"/>
    <x v="9"/>
    <n v="6780"/>
    <n v="113"/>
    <n v="113"/>
    <n v="1"/>
    <m/>
    <m/>
    <x v="0"/>
  </r>
  <r>
    <s v="Fernandina Beach"/>
    <s v="STEPDOWN (22)"/>
    <x v="14"/>
    <x v="4740"/>
    <n v="1"/>
    <x v="12"/>
    <x v="2"/>
    <d v="2016-10-10T13:13:00"/>
    <d v="2016-10-10T11:36:00"/>
    <x v="4"/>
    <x v="9"/>
    <n v="5820"/>
    <n v="97"/>
    <n v="97"/>
    <n v="1"/>
    <m/>
    <m/>
    <x v="0"/>
  </r>
  <r>
    <s v="Fernandina Beach"/>
    <s v="STEPDOWN (22)"/>
    <x v="14"/>
    <x v="1452"/>
    <n v="1"/>
    <x v="12"/>
    <x v="2"/>
    <d v="2016-10-10T12:44:53"/>
    <d v="2016-10-10T11:37:00"/>
    <x v="4"/>
    <x v="9"/>
    <n v="4073"/>
    <n v="67.88333333333334"/>
    <n v="67.88333333333334"/>
    <n v="1"/>
    <m/>
    <m/>
    <x v="0"/>
  </r>
  <r>
    <s v="Fernandina Beach"/>
    <s v="STEPDOWN (22)"/>
    <x v="14"/>
    <x v="4741"/>
    <n v="1"/>
    <x v="12"/>
    <x v="2"/>
    <d v="2016-10-10T14:11:00"/>
    <d v="2016-10-10T11:43:00"/>
    <x v="4"/>
    <x v="9"/>
    <n v="8880"/>
    <n v="148"/>
    <n v="148"/>
    <n v="1"/>
    <m/>
    <m/>
    <x v="0"/>
  </r>
  <r>
    <s v="Fernandina Beach"/>
    <s v="JL TERRY (23)"/>
    <x v="13"/>
    <x v="4742"/>
    <n v="1"/>
    <x v="12"/>
    <x v="2"/>
    <d v="2016-10-10T13:35:00"/>
    <d v="2016-10-10T11:50:00"/>
    <x v="4"/>
    <x v="9"/>
    <n v="6300"/>
    <n v="105"/>
    <n v="105"/>
    <n v="1"/>
    <m/>
    <m/>
    <x v="0"/>
  </r>
  <r>
    <s v="Fernandina Beach"/>
    <s v="STEPDOWN (22)"/>
    <x v="14"/>
    <x v="4743"/>
    <n v="1"/>
    <x v="12"/>
    <x v="2"/>
    <d v="2016-10-10T13:16:41"/>
    <d v="2016-10-10T12:19:00"/>
    <x v="4"/>
    <x v="9"/>
    <n v="3461"/>
    <n v="57.68333333333333"/>
    <n v="57.68333333333333"/>
    <n v="1"/>
    <m/>
    <m/>
    <x v="0"/>
  </r>
  <r>
    <s v="Fernandina Beach"/>
    <s v="STEPDOWN (22)"/>
    <x v="14"/>
    <x v="4744"/>
    <n v="1"/>
    <x v="12"/>
    <x v="2"/>
    <d v="2016-10-10T13:16:22"/>
    <d v="2016-10-10T12:19:00"/>
    <x v="4"/>
    <x v="9"/>
    <n v="3442"/>
    <n v="57.366666666666667"/>
    <n v="57.366666666666667"/>
    <n v="1"/>
    <m/>
    <m/>
    <x v="0"/>
  </r>
  <r>
    <s v="Fernandina Beach"/>
    <s v="JL TERRY (23)"/>
    <x v="13"/>
    <x v="1768"/>
    <n v="1"/>
    <x v="12"/>
    <x v="2"/>
    <d v="2016-10-10T13:43:36"/>
    <d v="2016-10-10T12:21:00"/>
    <x v="4"/>
    <x v="9"/>
    <n v="4956"/>
    <n v="82.6"/>
    <n v="82.6"/>
    <n v="1"/>
    <m/>
    <m/>
    <x v="0"/>
  </r>
  <r>
    <s v="Fernandina Beach"/>
    <s v="STEPDOWN (22)"/>
    <x v="14"/>
    <x v="4745"/>
    <n v="1"/>
    <x v="12"/>
    <x v="2"/>
    <d v="2016-10-10T13:26:49"/>
    <d v="2016-10-10T12:27:00"/>
    <x v="4"/>
    <x v="9"/>
    <n v="3589"/>
    <n v="59.81666666666667"/>
    <n v="59.81666666666667"/>
    <n v="1"/>
    <m/>
    <m/>
    <x v="0"/>
  </r>
  <r>
    <s v="Fernandina Beach"/>
    <s v="STEPDOWN (22)"/>
    <x v="14"/>
    <x v="4746"/>
    <n v="1"/>
    <x v="12"/>
    <x v="2"/>
    <d v="2016-10-10T13:45:09"/>
    <d v="2016-10-10T13:14:00"/>
    <x v="4"/>
    <x v="9"/>
    <n v="1869"/>
    <n v="31.15"/>
    <n v="31.15"/>
    <n v="1"/>
    <m/>
    <m/>
    <x v="0"/>
  </r>
  <r>
    <s v="Fernandina Beach"/>
    <s v="STEPDOWN (22)"/>
    <x v="14"/>
    <x v="4356"/>
    <n v="1"/>
    <x v="12"/>
    <x v="0"/>
    <d v="2016-10-10T14:07:59"/>
    <d v="2016-10-10T13:25:00"/>
    <x v="4"/>
    <x v="9"/>
    <n v="2579"/>
    <n v="42.983333333333334"/>
    <n v="42.983333333333334"/>
    <n v="1"/>
    <m/>
    <m/>
    <x v="0"/>
  </r>
  <r>
    <s v="Fernandina Beach"/>
    <s v="AIP (24)"/>
    <x v="11"/>
    <x v="806"/>
    <n v="1"/>
    <x v="12"/>
    <x v="2"/>
    <d v="2016-10-10T14:18:00"/>
    <d v="2016-10-10T13:26:00"/>
    <x v="4"/>
    <x v="9"/>
    <n v="3120"/>
    <n v="52"/>
    <n v="52"/>
    <n v="1"/>
    <m/>
    <m/>
    <x v="0"/>
  </r>
  <r>
    <s v="Fernandina Beach"/>
    <s v="JL TERRY (23)"/>
    <x v="35"/>
    <x v="4747"/>
    <n v="1"/>
    <x v="12"/>
    <x v="2"/>
    <d v="2016-10-10T14:28:50"/>
    <d v="2016-10-10T13:26:00"/>
    <x v="4"/>
    <x v="9"/>
    <n v="3770"/>
    <n v="62.833333333333336"/>
    <n v="62.833333333333336"/>
    <n v="1"/>
    <m/>
    <m/>
    <x v="0"/>
  </r>
  <r>
    <s v="Fernandina Beach"/>
    <s v="STEPDOWN (22)"/>
    <x v="14"/>
    <x v="4748"/>
    <n v="6"/>
    <x v="12"/>
    <x v="2"/>
    <d v="2016-10-10T14:08:45"/>
    <d v="2016-10-10T13:40:00"/>
    <x v="4"/>
    <x v="9"/>
    <n v="1725"/>
    <n v="28.75"/>
    <n v="172.5"/>
    <n v="1"/>
    <m/>
    <m/>
    <x v="0"/>
  </r>
  <r>
    <s v="Fernandina Beach"/>
    <s v="STEPDOWN (22)"/>
    <x v="24"/>
    <x v="4684"/>
    <n v="1"/>
    <x v="12"/>
    <x v="2"/>
    <d v="2016-10-10T14:10:00"/>
    <d v="2016-10-10T13:51:00"/>
    <x v="4"/>
    <x v="9"/>
    <n v="1140"/>
    <n v="19"/>
    <n v="19"/>
    <n v="1"/>
    <m/>
    <m/>
    <x v="0"/>
  </r>
  <r>
    <s v="Fernandina Beach"/>
    <s v="AIP (24)"/>
    <x v="11"/>
    <x v="4692"/>
    <n v="4"/>
    <x v="12"/>
    <x v="2"/>
    <d v="2016-10-10T14:46:40"/>
    <d v="2016-10-10T13:53:00"/>
    <x v="4"/>
    <x v="9"/>
    <n v="3220"/>
    <n v="53.666666666666664"/>
    <n v="214.66666666666666"/>
    <n v="1"/>
    <m/>
    <m/>
    <x v="0"/>
  </r>
  <r>
    <s v="Fernandina Beach"/>
    <s v="JL TERRY (23)"/>
    <x v="21"/>
    <x v="4686"/>
    <n v="1"/>
    <x v="12"/>
    <x v="2"/>
    <d v="2016-10-10T16:05:14"/>
    <d v="2016-10-10T14:28:00"/>
    <x v="4"/>
    <x v="9"/>
    <n v="5834"/>
    <n v="97.233333333333334"/>
    <n v="97.233333333333334"/>
    <n v="1"/>
    <m/>
    <m/>
    <x v="0"/>
  </r>
  <r>
    <s v="Fernandina Beach"/>
    <s v="JL TERRY (23)"/>
    <x v="21"/>
    <x v="4711"/>
    <n v="1"/>
    <x v="12"/>
    <x v="2"/>
    <d v="2016-10-10T16:06:35"/>
    <d v="2016-10-10T14:28:00"/>
    <x v="4"/>
    <x v="9"/>
    <n v="5915"/>
    <n v="98.583333333333329"/>
    <n v="98.583333333333329"/>
    <n v="1"/>
    <m/>
    <m/>
    <x v="0"/>
  </r>
  <r>
    <s v="Fernandina Beach"/>
    <s v="JL TERRY (23)"/>
    <x v="18"/>
    <x v="4749"/>
    <n v="1"/>
    <x v="12"/>
    <x v="2"/>
    <d v="2016-10-10T15:54:09"/>
    <d v="2016-10-10T14:29:00"/>
    <x v="4"/>
    <x v="9"/>
    <n v="5109"/>
    <n v="85.15"/>
    <n v="85.15"/>
    <n v="1"/>
    <m/>
    <m/>
    <x v="0"/>
  </r>
  <r>
    <s v="Fernandina Beach"/>
    <s v="STEPDOWN (22)"/>
    <x v="37"/>
    <x v="4750"/>
    <n v="1"/>
    <x v="12"/>
    <x v="2"/>
    <d v="2016-10-10T15:08:00"/>
    <d v="2016-10-10T14:43:00"/>
    <x v="4"/>
    <x v="9"/>
    <n v="1500"/>
    <n v="25"/>
    <n v="25"/>
    <n v="1"/>
    <m/>
    <m/>
    <x v="0"/>
  </r>
  <r>
    <s v="Fernandina Beach"/>
    <s v="JL TERRY (23)"/>
    <x v="13"/>
    <x v="4751"/>
    <n v="1"/>
    <x v="12"/>
    <x v="2"/>
    <d v="2016-10-10T16:54:41"/>
    <d v="2016-10-10T15:07:00"/>
    <x v="4"/>
    <x v="9"/>
    <n v="6461"/>
    <n v="107.68333333333334"/>
    <n v="107.68333333333334"/>
    <n v="1"/>
    <m/>
    <m/>
    <x v="0"/>
  </r>
  <r>
    <s v="Fernandina Beach"/>
    <s v="JL TERRY (23)"/>
    <x v="13"/>
    <x v="4716"/>
    <n v="1"/>
    <x v="12"/>
    <x v="0"/>
    <d v="2016-10-10T16:10:00"/>
    <d v="2016-10-10T15:41:00"/>
    <x v="4"/>
    <x v="9"/>
    <n v="1740"/>
    <n v="29"/>
    <n v="29"/>
    <n v="1"/>
    <m/>
    <m/>
    <x v="0"/>
  </r>
  <r>
    <s v="Fernandina Beach"/>
    <s v="STEPDOWN (22)"/>
    <x v="24"/>
    <x v="4752"/>
    <n v="1"/>
    <x v="12"/>
    <x v="2"/>
    <d v="2016-10-10T18:48:27"/>
    <d v="2016-10-10T15:57:00"/>
    <x v="4"/>
    <x v="9"/>
    <n v="10287"/>
    <n v="171.45"/>
    <n v="171.45"/>
    <n v="1"/>
    <m/>
    <m/>
    <x v="0"/>
  </r>
  <r>
    <s v="Fernandina Beach"/>
    <s v="JL TERRY (23)"/>
    <x v="13"/>
    <x v="4753"/>
    <n v="1"/>
    <x v="12"/>
    <x v="2"/>
    <d v="2016-10-10T16:32:44"/>
    <d v="2016-10-10T16:04:00"/>
    <x v="4"/>
    <x v="9"/>
    <n v="1724"/>
    <n v="28.733333333333334"/>
    <n v="28.733333333333334"/>
    <n v="1"/>
    <m/>
    <m/>
    <x v="0"/>
  </r>
  <r>
    <s v="Fernandina Beach"/>
    <s v="SUB_INVALID (99)"/>
    <x v="41"/>
    <x v="23"/>
    <n v="1"/>
    <x v="12"/>
    <x v="2"/>
    <d v="2016-10-10T17:55:14"/>
    <d v="2016-10-10T16:39:00"/>
    <x v="4"/>
    <x v="9"/>
    <n v="4574"/>
    <n v="76.233333333333334"/>
    <n v="76.233333333333334"/>
    <n v="1"/>
    <m/>
    <m/>
    <x v="0"/>
  </r>
  <r>
    <s v="Fernandina Beach"/>
    <s v="STEPDOWN (22)"/>
    <x v="24"/>
    <x v="4684"/>
    <n v="1"/>
    <x v="12"/>
    <x v="2"/>
    <d v="2016-10-10T21:01:46"/>
    <d v="2016-10-10T17:57:00"/>
    <x v="4"/>
    <x v="9"/>
    <n v="11086"/>
    <n v="184.76666666666668"/>
    <n v="184.76666666666668"/>
    <n v="1"/>
    <m/>
    <m/>
    <x v="0"/>
  </r>
  <r>
    <s v="Fernandina Beach"/>
    <s v="STEPDOWN (22)"/>
    <x v="14"/>
    <x v="4740"/>
    <n v="1"/>
    <x v="12"/>
    <x v="2"/>
    <d v="2016-10-10T20:36:35"/>
    <d v="2016-10-10T17:58:00"/>
    <x v="4"/>
    <x v="9"/>
    <n v="9515"/>
    <n v="158.58333333333334"/>
    <n v="158.58333333333334"/>
    <n v="1"/>
    <m/>
    <m/>
    <x v="0"/>
  </r>
  <r>
    <s v="Fernandina Beach"/>
    <s v="STEPDOWN (22)"/>
    <x v="14"/>
    <x v="1452"/>
    <n v="1"/>
    <x v="12"/>
    <x v="2"/>
    <d v="2016-10-10T20:11:48"/>
    <d v="2016-10-10T17:59:00"/>
    <x v="4"/>
    <x v="9"/>
    <n v="7968"/>
    <n v="132.80000000000001"/>
    <n v="132.80000000000001"/>
    <n v="1"/>
    <m/>
    <m/>
    <x v="0"/>
  </r>
  <r>
    <s v="Fernandina Beach"/>
    <s v="JL TERRY (23)"/>
    <x v="35"/>
    <x v="4754"/>
    <n v="1"/>
    <x v="12"/>
    <x v="2"/>
    <d v="2016-10-11T09:46:40"/>
    <d v="2016-10-11T09:25:00"/>
    <x v="4"/>
    <x v="9"/>
    <n v="1300"/>
    <n v="21.666666666666668"/>
    <n v="21.666666666666668"/>
    <n v="1"/>
    <m/>
    <m/>
    <x v="0"/>
  </r>
  <r>
    <s v="Fernandina Beach"/>
    <s v="AIP (24)"/>
    <x v="11"/>
    <x v="1662"/>
    <n v="115"/>
    <x v="6"/>
    <x v="1"/>
    <d v="2016-10-11T11:57:02"/>
    <d v="2016-10-11T10:21:00"/>
    <x v="4"/>
    <x v="9"/>
    <n v="5762"/>
    <n v="96.033333333333331"/>
    <n v="11043.833333333334"/>
    <n v="1"/>
    <m/>
    <m/>
    <x v="0"/>
  </r>
  <r>
    <s v="Fernandina Beach"/>
    <s v="STEPDOWN (22)"/>
    <x v="14"/>
    <x v="4755"/>
    <n v="1"/>
    <x v="12"/>
    <x v="2"/>
    <d v="2016-10-12T08:28:22"/>
    <d v="2016-10-12T08:09:00"/>
    <x v="4"/>
    <x v="9"/>
    <n v="1162"/>
    <n v="19.366666666666667"/>
    <n v="19.366666666666667"/>
    <n v="1"/>
    <m/>
    <m/>
    <x v="0"/>
  </r>
  <r>
    <s v="Fernandina Beach"/>
    <s v="JL TERRY (23)"/>
    <x v="18"/>
    <x v="4756"/>
    <n v="1"/>
    <x v="1"/>
    <x v="0"/>
    <d v="2016-10-12T09:21:34"/>
    <d v="2016-10-12T08:48:00"/>
    <x v="4"/>
    <x v="9"/>
    <n v="2014"/>
    <n v="33.56666666666667"/>
    <n v="33.56666666666667"/>
    <n v="1"/>
    <m/>
    <m/>
    <x v="0"/>
  </r>
  <r>
    <s v="Fernandina Beach"/>
    <s v="JL TERRY (23)"/>
    <x v="18"/>
    <x v="4757"/>
    <n v="1"/>
    <x v="1"/>
    <x v="0"/>
    <d v="2016-10-12T10:11:25"/>
    <d v="2016-10-12T09:39:00"/>
    <x v="4"/>
    <x v="9"/>
    <n v="1945"/>
    <n v="32.416666666666664"/>
    <n v="32.416666666666664"/>
    <n v="1"/>
    <m/>
    <m/>
    <x v="0"/>
  </r>
  <r>
    <s v="Fernandina Beach"/>
    <s v="JL TERRY (23)"/>
    <x v="35"/>
    <x v="4758"/>
    <n v="1"/>
    <x v="7"/>
    <x v="0"/>
    <d v="2016-10-12T12:37:07"/>
    <d v="2016-10-12T10:51:00"/>
    <x v="4"/>
    <x v="9"/>
    <n v="6367"/>
    <n v="106.11666666666666"/>
    <n v="106.11666666666666"/>
    <n v="1"/>
    <m/>
    <m/>
    <x v="0"/>
  </r>
  <r>
    <s v="Fernandina Beach"/>
    <s v="JL TERRY (23)"/>
    <x v="34"/>
    <x v="4759"/>
    <n v="1"/>
    <x v="1"/>
    <x v="0"/>
    <d v="2016-10-12T14:05:44"/>
    <d v="2016-10-12T13:34:00"/>
    <x v="4"/>
    <x v="9"/>
    <n v="1904"/>
    <n v="31.733333333333334"/>
    <n v="31.733333333333334"/>
    <n v="1"/>
    <m/>
    <m/>
    <x v="0"/>
  </r>
  <r>
    <s v="Fernandina Beach"/>
    <s v="STEPDOWN (22)"/>
    <x v="14"/>
    <x v="4755"/>
    <n v="1"/>
    <x v="1"/>
    <x v="0"/>
    <d v="2016-10-12T15:16:46"/>
    <d v="2016-10-12T14:39:00"/>
    <x v="4"/>
    <x v="9"/>
    <n v="2266"/>
    <n v="37.766666666666666"/>
    <n v="37.766666666666666"/>
    <n v="1"/>
    <m/>
    <m/>
    <x v="0"/>
  </r>
  <r>
    <s v="Fernandina Beach"/>
    <s v="JL TERRY (23)"/>
    <x v="13"/>
    <x v="4760"/>
    <n v="1"/>
    <x v="1"/>
    <x v="0"/>
    <d v="2016-10-12T17:47:13"/>
    <d v="2016-10-12T16:41:00"/>
    <x v="4"/>
    <x v="9"/>
    <n v="3973"/>
    <n v="66.216666666666669"/>
    <n v="66.216666666666669"/>
    <n v="1"/>
    <m/>
    <m/>
    <x v="0"/>
  </r>
  <r>
    <s v="Fernandina Beach"/>
    <s v="AIP (24)"/>
    <x v="20"/>
    <x v="4761"/>
    <n v="1"/>
    <x v="12"/>
    <x v="1"/>
    <d v="2016-10-15T04:08:53"/>
    <d v="2016-10-14T23:58:00"/>
    <x v="4"/>
    <x v="9"/>
    <n v="15053"/>
    <n v="250.88333333333333"/>
    <n v="250.88333333333333"/>
    <n v="1"/>
    <m/>
    <m/>
    <x v="0"/>
  </r>
  <r>
    <s v="Fernandina Beach"/>
    <s v="JL TERRY (23)"/>
    <x v="23"/>
    <x v="1173"/>
    <n v="1"/>
    <x v="5"/>
    <x v="0"/>
    <d v="2016-10-15T06:55:49"/>
    <d v="2016-10-15T05:45:00"/>
    <x v="4"/>
    <x v="9"/>
    <n v="4249"/>
    <n v="70.816666666666663"/>
    <n v="70.816666666666663"/>
    <n v="1"/>
    <m/>
    <m/>
    <x v="0"/>
  </r>
  <r>
    <s v="Fernandina Beach"/>
    <s v="AIP (24)"/>
    <x v="11"/>
    <x v="4762"/>
    <n v="1"/>
    <x v="15"/>
    <x v="1"/>
    <d v="2016-10-15T16:00:59"/>
    <d v="2016-10-15T10:33:00"/>
    <x v="4"/>
    <x v="9"/>
    <n v="19679"/>
    <n v="327.98333333333335"/>
    <n v="327.98333333333335"/>
    <n v="1"/>
    <m/>
    <m/>
    <x v="0"/>
  </r>
  <r>
    <s v="Fernandina Beach"/>
    <s v="AIP (24)"/>
    <x v="2"/>
    <x v="688"/>
    <n v="63"/>
    <x v="4"/>
    <x v="0"/>
    <d v="2016-10-16T11:58:56"/>
    <d v="2016-10-16T10:54:00"/>
    <x v="4"/>
    <x v="9"/>
    <n v="3896"/>
    <n v="64.933333333333337"/>
    <n v="4090.8"/>
    <n v="1"/>
    <m/>
    <m/>
    <x v="0"/>
  </r>
  <r>
    <s v="Fernandina Beach"/>
    <s v="AIP (24)"/>
    <x v="11"/>
    <x v="802"/>
    <n v="7"/>
    <x v="4"/>
    <x v="0"/>
    <d v="2016-10-16T20:16:09"/>
    <d v="2016-10-16T18:42:00"/>
    <x v="4"/>
    <x v="9"/>
    <n v="5649"/>
    <n v="94.15"/>
    <n v="659.05000000000007"/>
    <n v="1"/>
    <m/>
    <m/>
    <x v="0"/>
  </r>
  <r>
    <s v="Fernandina Beach"/>
    <s v="AIP (24)"/>
    <x v="11"/>
    <x v="159"/>
    <n v="5"/>
    <x v="4"/>
    <x v="0"/>
    <d v="2016-10-16T20:22:47"/>
    <d v="2016-10-16T20:16:00"/>
    <x v="4"/>
    <x v="9"/>
    <n v="407"/>
    <n v="6.7833333333333332"/>
    <n v="33.916666666666664"/>
    <n v="1"/>
    <m/>
    <m/>
    <x v="0"/>
  </r>
  <r>
    <s v="Fernandina Beach"/>
    <s v="AIP (24)"/>
    <x v="11"/>
    <x v="4763"/>
    <n v="3"/>
    <x v="1"/>
    <x v="0"/>
    <d v="2016-10-17T07:15:11"/>
    <d v="2016-10-17T06:38:00"/>
    <x v="4"/>
    <x v="9"/>
    <n v="2231"/>
    <n v="37.18333333333333"/>
    <n v="111.54999999999998"/>
    <n v="1"/>
    <m/>
    <m/>
    <x v="0"/>
  </r>
  <r>
    <s v="Fernandina Beach"/>
    <s v="AIP (24)"/>
    <x v="11"/>
    <x v="620"/>
    <n v="1"/>
    <x v="1"/>
    <x v="0"/>
    <d v="2016-10-17T09:15:20"/>
    <d v="2016-10-17T08:27:00"/>
    <x v="4"/>
    <x v="9"/>
    <n v="2900"/>
    <n v="48.333333333333336"/>
    <n v="48.333333333333336"/>
    <n v="1"/>
    <m/>
    <m/>
    <x v="0"/>
  </r>
  <r>
    <s v="Fernandina Beach"/>
    <s v="JL TERRY (23)"/>
    <x v="13"/>
    <x v="4764"/>
    <n v="4"/>
    <x v="2"/>
    <x v="0"/>
    <d v="2016-10-19T18:58:15"/>
    <d v="2016-10-19T16:30:00"/>
    <x v="4"/>
    <x v="9"/>
    <n v="8895"/>
    <n v="148.25"/>
    <n v="593"/>
    <n v="1"/>
    <m/>
    <m/>
    <x v="0"/>
  </r>
  <r>
    <s v="Fernandina Beach"/>
    <s v="AIP (24)"/>
    <x v="20"/>
    <x v="4765"/>
    <n v="1"/>
    <x v="2"/>
    <x v="1"/>
    <d v="2016-10-20T16:38:13"/>
    <d v="2016-10-20T15:25:00"/>
    <x v="4"/>
    <x v="9"/>
    <n v="4393"/>
    <n v="73.216666666666669"/>
    <n v="73.216666666666669"/>
    <n v="1"/>
    <m/>
    <m/>
    <x v="0"/>
  </r>
  <r>
    <s v="Fernandina Beach"/>
    <s v="JL TERRY (23)"/>
    <x v="13"/>
    <x v="484"/>
    <n v="1810"/>
    <x v="12"/>
    <x v="0"/>
    <d v="2016-09-02T05:24:10"/>
    <d v="2016-09-02T05:20:00"/>
    <x v="4"/>
    <x v="8"/>
    <n v="250"/>
    <n v="4.166666666666667"/>
    <n v="7541.666666666667"/>
    <n v="1"/>
    <m/>
    <m/>
    <x v="0"/>
  </r>
  <r>
    <s v="Fernandina Beach"/>
    <s v="JL TERRY (23)"/>
    <x v="23"/>
    <x v="4766"/>
    <n v="1"/>
    <x v="4"/>
    <x v="0"/>
    <d v="2016-10-30T13:30:35"/>
    <d v="2016-10-30T11:21:00"/>
    <x v="4"/>
    <x v="9"/>
    <n v="7775"/>
    <n v="129.58333333333334"/>
    <n v="129.58333333333334"/>
    <n v="1"/>
    <m/>
    <m/>
    <x v="0"/>
  </r>
  <r>
    <s v="Fernandina Beach"/>
    <s v="JL TERRY (23)"/>
    <x v="13"/>
    <x v="4767"/>
    <n v="1"/>
    <x v="0"/>
    <x v="2"/>
    <d v="2016-11-01T08:46:43"/>
    <d v="2016-11-01T08:41:00"/>
    <x v="4"/>
    <x v="10"/>
    <n v="343"/>
    <n v="5.7166666666666668"/>
    <n v="5.7166666666666668"/>
    <n v="1"/>
    <m/>
    <m/>
    <x v="0"/>
  </r>
  <r>
    <s v="Fernandina Beach"/>
    <s v="STEPDOWN (22)"/>
    <x v="24"/>
    <x v="4768"/>
    <n v="1"/>
    <x v="2"/>
    <x v="0"/>
    <d v="2016-11-01T10:45:08"/>
    <d v="2016-11-01T10:05:00"/>
    <x v="4"/>
    <x v="10"/>
    <n v="2408"/>
    <n v="40.133333333333333"/>
    <n v="40.133333333333333"/>
    <n v="1"/>
    <m/>
    <m/>
    <x v="0"/>
  </r>
  <r>
    <s v="Fernandina Beach"/>
    <s v="JL TERRY (23)"/>
    <x v="35"/>
    <x v="4769"/>
    <n v="1"/>
    <x v="2"/>
    <x v="0"/>
    <d v="2016-11-01T12:52:50"/>
    <d v="2016-11-01T12:04:00"/>
    <x v="4"/>
    <x v="10"/>
    <n v="2930"/>
    <n v="48.833333333333336"/>
    <n v="48.833333333333336"/>
    <n v="1"/>
    <m/>
    <m/>
    <x v="0"/>
  </r>
  <r>
    <s v="Fernandina Beach"/>
    <s v="JL TERRY (23)"/>
    <x v="13"/>
    <x v="484"/>
    <n v="1814"/>
    <x v="12"/>
    <x v="2"/>
    <d v="2016-10-08T19:00:11"/>
    <d v="2016-10-07T13:54:00"/>
    <x v="4"/>
    <x v="9"/>
    <n v="104771"/>
    <n v="1746.1833333333334"/>
    <n v="3167576.5666666669"/>
    <n v="1"/>
    <m/>
    <m/>
    <x v="0"/>
  </r>
  <r>
    <s v="Fernandina Beach"/>
    <s v="JL TERRY (23)"/>
    <x v="21"/>
    <x v="2372"/>
    <n v="1499"/>
    <x v="12"/>
    <x v="0"/>
    <d v="2016-10-05T09:14:46"/>
    <d v="2016-10-05T08:37:00"/>
    <x v="4"/>
    <x v="9"/>
    <n v="2266"/>
    <n v="37.766666666666666"/>
    <n v="56612.23333333333"/>
    <n v="1"/>
    <m/>
    <m/>
    <x v="0"/>
  </r>
  <r>
    <s v="Fernandina Beach"/>
    <s v="JL TERRY (23)"/>
    <x v="34"/>
    <x v="4557"/>
    <n v="164"/>
    <x v="2"/>
    <x v="0"/>
    <d v="2016-11-02T01:23:22"/>
    <d v="2016-11-02T00:53:00"/>
    <x v="4"/>
    <x v="10"/>
    <n v="1822"/>
    <n v="30.366666666666667"/>
    <n v="4980.1333333333332"/>
    <n v="1"/>
    <m/>
    <m/>
    <x v="0"/>
  </r>
  <r>
    <s v="Fernandina Beach"/>
    <s v="STEPDOWN (22)"/>
    <x v="24"/>
    <x v="4768"/>
    <n v="1"/>
    <x v="1"/>
    <x v="0"/>
    <d v="2016-11-04T13:47:51"/>
    <d v="2016-11-04T12:37:00"/>
    <x v="4"/>
    <x v="10"/>
    <n v="4251"/>
    <n v="70.849999999999994"/>
    <n v="70.849999999999994"/>
    <n v="1"/>
    <m/>
    <m/>
    <x v="0"/>
  </r>
  <r>
    <s v="Fernandina Beach"/>
    <s v="STEPDOWN (22)"/>
    <x v="24"/>
    <x v="4770"/>
    <n v="1"/>
    <x v="12"/>
    <x v="0"/>
    <d v="2016-11-05T14:35:00"/>
    <d v="2016-11-05T14:05:00"/>
    <x v="4"/>
    <x v="10"/>
    <n v="1800"/>
    <n v="30"/>
    <n v="30"/>
    <n v="1"/>
    <m/>
    <m/>
    <x v="0"/>
  </r>
  <r>
    <s v="Fernandina Beach"/>
    <s v="JL TERRY (23)"/>
    <x v="21"/>
    <x v="2372"/>
    <n v="1488"/>
    <x v="2"/>
    <x v="0"/>
    <d v="2016-12-19T15:37:44"/>
    <d v="2016-12-19T15:00:00"/>
    <x v="4"/>
    <x v="11"/>
    <n v="2264"/>
    <n v="37.733333333333334"/>
    <n v="56147.200000000004"/>
    <n v="1"/>
    <m/>
    <m/>
    <x v="0"/>
  </r>
  <r>
    <s v="Fernandina Beach"/>
    <s v="AIP (24)"/>
    <x v="11"/>
    <x v="891"/>
    <n v="1820"/>
    <x v="2"/>
    <x v="1"/>
    <d v="2016-01-01T16:45:34"/>
    <d v="2016-01-01T14:35:21"/>
    <x v="4"/>
    <x v="0"/>
    <n v="7813"/>
    <n v="130.21666666666667"/>
    <n v="236994.33333333334"/>
    <n v="1"/>
    <m/>
    <m/>
    <x v="0"/>
  </r>
  <r>
    <s v="Fernandina Beach"/>
    <s v="AIP (24)"/>
    <x v="11"/>
    <x v="891"/>
    <n v="1930"/>
    <x v="12"/>
    <x v="2"/>
    <d v="2016-10-08T17:47:58"/>
    <d v="2016-10-08T17:46:47"/>
    <x v="4"/>
    <x v="9"/>
    <n v="71"/>
    <n v="1.1833333333333333"/>
    <n v="2283.8333333333335"/>
    <n v="1"/>
    <m/>
    <m/>
    <x v="0"/>
  </r>
  <r>
    <s v="Fernandina Beach"/>
    <s v="STEPDOWN (22)"/>
    <x v="14"/>
    <x v="4771"/>
    <n v="880"/>
    <x v="2"/>
    <x v="0"/>
    <d v="2016-11-06T17:05:00"/>
    <d v="2016-11-06T14:07:22"/>
    <x v="4"/>
    <x v="10"/>
    <n v="10658"/>
    <n v="177.63333333333333"/>
    <n v="156317.33333333331"/>
    <n v="1"/>
    <m/>
    <m/>
    <x v="0"/>
  </r>
  <r>
    <s v="Fernandina Beach"/>
    <s v="AIP (24)"/>
    <x v="11"/>
    <x v="891"/>
    <n v="1930"/>
    <x v="12"/>
    <x v="2"/>
    <d v="2016-10-08T20:49:19"/>
    <d v="2016-10-08T17:50:00"/>
    <x v="4"/>
    <x v="9"/>
    <n v="10759"/>
    <n v="179.31666666666666"/>
    <n v="346081.16666666669"/>
    <n v="1"/>
    <m/>
    <m/>
    <x v="0"/>
  </r>
  <r>
    <s v="Fernandina Beach"/>
    <s v="AIP (24)"/>
    <x v="19"/>
    <x v="1677"/>
    <n v="5496"/>
    <x v="12"/>
    <x v="0"/>
    <d v="2016-09-02T04:35:08"/>
    <d v="2016-09-02T03:24:00"/>
    <x v="4"/>
    <x v="8"/>
    <n v="4268"/>
    <n v="71.13333333333334"/>
    <n v="390948.80000000005"/>
    <n v="1"/>
    <m/>
    <m/>
    <x v="0"/>
  </r>
  <r>
    <s v="Fernandina Beach"/>
    <s v="STEPDOWN (22)"/>
    <x v="24"/>
    <x v="1758"/>
    <n v="1017"/>
    <x v="12"/>
    <x v="0"/>
    <d v="2016-11-09T01:48:04"/>
    <d v="2016-11-08T23:51:00"/>
    <x v="4"/>
    <x v="10"/>
    <n v="7024"/>
    <n v="117.06666666666666"/>
    <n v="119056.8"/>
    <n v="1"/>
    <m/>
    <m/>
    <x v="0"/>
  </r>
  <r>
    <s v="Fernandina Beach"/>
    <s v="AIP (24)"/>
    <x v="19"/>
    <x v="1677"/>
    <n v="5496"/>
    <x v="12"/>
    <x v="0"/>
    <d v="2016-09-02T15:05:34"/>
    <d v="2016-09-02T14:02:00"/>
    <x v="4"/>
    <x v="8"/>
    <n v="3814"/>
    <n v="63.56666666666667"/>
    <n v="349362.4"/>
    <n v="1"/>
    <m/>
    <m/>
    <x v="0"/>
  </r>
  <r>
    <s v="Fernandina Beach"/>
    <s v="STEPDOWN (22)"/>
    <x v="14"/>
    <x v="4772"/>
    <n v="1"/>
    <x v="4"/>
    <x v="0"/>
    <d v="2016-11-09T01:53:11"/>
    <d v="2016-11-09T01:40:00"/>
    <x v="4"/>
    <x v="10"/>
    <n v="791"/>
    <n v="13.183333333333334"/>
    <n v="13.183333333333334"/>
    <n v="1"/>
    <m/>
    <m/>
    <x v="0"/>
  </r>
  <r>
    <s v="Fernandina Beach"/>
    <s v="STEPDOWN (22)"/>
    <x v="24"/>
    <x v="4773"/>
    <n v="1"/>
    <x v="4"/>
    <x v="0"/>
    <d v="2016-11-09T02:19:17"/>
    <d v="2016-11-09T02:06:00"/>
    <x v="4"/>
    <x v="10"/>
    <n v="797"/>
    <n v="13.283333333333333"/>
    <n v="13.283333333333333"/>
    <n v="1"/>
    <m/>
    <m/>
    <x v="0"/>
  </r>
  <r>
    <s v="Fernandina Beach"/>
    <s v="JL TERRY (23)"/>
    <x v="21"/>
    <x v="4300"/>
    <n v="1498"/>
    <x v="6"/>
    <x v="0"/>
    <d v="2016-11-12T20:07:36"/>
    <d v="2016-11-12T16:41:00"/>
    <x v="4"/>
    <x v="10"/>
    <n v="12396"/>
    <n v="206.6"/>
    <n v="309486.8"/>
    <n v="1"/>
    <m/>
    <m/>
    <x v="0"/>
  </r>
  <r>
    <s v="Fernandina Beach"/>
    <s v="SUB_INVALID (99)"/>
    <x v="41"/>
    <x v="23"/>
    <n v="1"/>
    <x v="12"/>
    <x v="0"/>
    <d v="2016-11-12T20:09:54"/>
    <d v="2016-11-12T17:46:00"/>
    <x v="4"/>
    <x v="10"/>
    <n v="8634"/>
    <n v="143.9"/>
    <n v="143.9"/>
    <n v="1"/>
    <m/>
    <m/>
    <x v="0"/>
  </r>
  <r>
    <s v="Fernandina Beach"/>
    <s v="JL TERRY (23)"/>
    <x v="21"/>
    <x v="4774"/>
    <n v="1"/>
    <x v="12"/>
    <x v="0"/>
    <d v="2016-11-13T12:06:49"/>
    <d v="2016-11-13T06:18:00"/>
    <x v="4"/>
    <x v="10"/>
    <n v="20929"/>
    <n v="348.81666666666666"/>
    <n v="348.81666666666666"/>
    <n v="1"/>
    <m/>
    <m/>
    <x v="0"/>
  </r>
  <r>
    <s v="Fernandina Beach"/>
    <s v="JL TERRY (23)"/>
    <x v="21"/>
    <x v="4775"/>
    <n v="1"/>
    <x v="4"/>
    <x v="0"/>
    <d v="2016-11-13T12:08:22"/>
    <d v="2016-11-13T07:37:00"/>
    <x v="4"/>
    <x v="10"/>
    <n v="16282"/>
    <n v="271.36666666666667"/>
    <n v="271.36666666666667"/>
    <n v="1"/>
    <m/>
    <m/>
    <x v="0"/>
  </r>
  <r>
    <s v="Fernandina Beach"/>
    <s v="JL TERRY (23)"/>
    <x v="21"/>
    <x v="4776"/>
    <n v="1"/>
    <x v="12"/>
    <x v="0"/>
    <d v="2016-11-13T12:07:34"/>
    <d v="2016-11-13T08:27:00"/>
    <x v="4"/>
    <x v="10"/>
    <n v="13234"/>
    <n v="220.56666666666666"/>
    <n v="220.56666666666666"/>
    <n v="1"/>
    <m/>
    <m/>
    <x v="0"/>
  </r>
  <r>
    <s v="Fernandina Beach"/>
    <s v="STEPDOWN (22)"/>
    <x v="14"/>
    <x v="4341"/>
    <n v="9"/>
    <x v="6"/>
    <x v="0"/>
    <d v="2016-11-14T03:52:05"/>
    <d v="2016-11-14T02:18:00"/>
    <x v="4"/>
    <x v="10"/>
    <n v="5645"/>
    <n v="94.083333333333329"/>
    <n v="846.75"/>
    <n v="1"/>
    <m/>
    <m/>
    <x v="0"/>
  </r>
  <r>
    <s v="Fernandina Beach"/>
    <s v="STEPDOWN (22)"/>
    <x v="14"/>
    <x v="4777"/>
    <n v="350"/>
    <x v="2"/>
    <x v="0"/>
    <d v="2016-11-15T13:21:15"/>
    <d v="2016-11-15T12:19:00"/>
    <x v="4"/>
    <x v="10"/>
    <n v="3735"/>
    <n v="62.25"/>
    <n v="21787.5"/>
    <n v="1"/>
    <m/>
    <m/>
    <x v="0"/>
  </r>
  <r>
    <s v="Fernandina Beach"/>
    <s v="AIP (24)"/>
    <x v="11"/>
    <x v="4778"/>
    <n v="404"/>
    <x v="2"/>
    <x v="0"/>
    <d v="2016-11-15T14:55:43"/>
    <d v="2016-11-15T12:20:00"/>
    <x v="4"/>
    <x v="10"/>
    <n v="9343"/>
    <n v="155.71666666666667"/>
    <n v="62909.533333333333"/>
    <n v="1"/>
    <m/>
    <m/>
    <x v="0"/>
  </r>
  <r>
    <s v="Fernandina Beach"/>
    <s v="AIP (24)"/>
    <x v="11"/>
    <x v="4779"/>
    <n v="1"/>
    <x v="2"/>
    <x v="0"/>
    <d v="2016-11-15T19:32:38"/>
    <d v="2016-11-15T17:20:00"/>
    <x v="4"/>
    <x v="10"/>
    <n v="7958"/>
    <n v="132.63333333333333"/>
    <n v="132.63333333333333"/>
    <n v="1"/>
    <m/>
    <m/>
    <x v="0"/>
  </r>
  <r>
    <s v="Fernandina Beach"/>
    <s v="AIP (24)"/>
    <x v="11"/>
    <x v="4780"/>
    <n v="1"/>
    <x v="2"/>
    <x v="0"/>
    <d v="2016-11-16T01:08:06"/>
    <d v="2016-11-15T18:13:00"/>
    <x v="4"/>
    <x v="10"/>
    <n v="24906"/>
    <n v="415.1"/>
    <n v="415.1"/>
    <n v="1"/>
    <m/>
    <m/>
    <x v="0"/>
  </r>
  <r>
    <s v="Fernandina Beach"/>
    <s v="AIP (24)"/>
    <x v="20"/>
    <x v="4781"/>
    <n v="1"/>
    <x v="0"/>
    <x v="2"/>
    <d v="2016-11-16T14:23:12"/>
    <d v="2016-11-16T14:03:00"/>
    <x v="4"/>
    <x v="10"/>
    <n v="1212"/>
    <n v="20.2"/>
    <n v="20.2"/>
    <n v="1"/>
    <m/>
    <m/>
    <x v="0"/>
  </r>
  <r>
    <s v="Fernandina Beach"/>
    <s v="JL TERRY (23)"/>
    <x v="18"/>
    <x v="2425"/>
    <n v="3"/>
    <x v="4"/>
    <x v="0"/>
    <d v="2016-11-23T07:21:42"/>
    <d v="2016-11-23T06:44:00"/>
    <x v="4"/>
    <x v="10"/>
    <n v="2262"/>
    <n v="37.700000000000003"/>
    <n v="113.10000000000001"/>
    <n v="1"/>
    <m/>
    <m/>
    <x v="0"/>
  </r>
  <r>
    <s v="Fernandina Beach"/>
    <s v="STEPDOWN (22)"/>
    <x v="24"/>
    <x v="4782"/>
    <n v="117"/>
    <x v="0"/>
    <x v="1"/>
    <d v="2016-11-28T10:33:28"/>
    <d v="2016-11-28T09:16:00"/>
    <x v="4"/>
    <x v="10"/>
    <n v="4648"/>
    <n v="77.466666666666669"/>
    <n v="9063.6"/>
    <n v="1"/>
    <m/>
    <m/>
    <x v="0"/>
  </r>
  <r>
    <s v="Fernandina Beach"/>
    <s v="JL TERRY (23)"/>
    <x v="23"/>
    <x v="4783"/>
    <n v="1"/>
    <x v="1"/>
    <x v="0"/>
    <d v="2016-11-28T19:42:11"/>
    <d v="2016-11-28T18:07:00"/>
    <x v="4"/>
    <x v="10"/>
    <n v="5711"/>
    <n v="95.183333333333337"/>
    <n v="95.183333333333337"/>
    <n v="1"/>
    <m/>
    <m/>
    <x v="0"/>
  </r>
  <r>
    <s v="Fernandina Beach"/>
    <s v="JL TERRY (23)"/>
    <x v="23"/>
    <x v="4784"/>
    <n v="0"/>
    <x v="1"/>
    <x v="0"/>
    <d v="2016-11-28T20:41:02"/>
    <d v="2016-11-28T19:40:00"/>
    <x v="4"/>
    <x v="10"/>
    <n v="3662"/>
    <n v="61.033333333333331"/>
    <n v="0"/>
    <n v="1"/>
    <m/>
    <m/>
    <x v="0"/>
  </r>
  <r>
    <s v="Fernandina Beach"/>
    <s v="JL TERRY (23)"/>
    <x v="21"/>
    <x v="4196"/>
    <n v="1"/>
    <x v="15"/>
    <x v="0"/>
    <d v="2016-11-29T11:38:45"/>
    <d v="2016-11-29T10:46:00"/>
    <x v="4"/>
    <x v="10"/>
    <n v="3165"/>
    <n v="52.75"/>
    <n v="52.75"/>
    <n v="1"/>
    <m/>
    <m/>
    <x v="0"/>
  </r>
  <r>
    <s v="Fernandina Beach"/>
    <s v="STEPDOWN (22)"/>
    <x v="14"/>
    <x v="4785"/>
    <n v="1"/>
    <x v="2"/>
    <x v="0"/>
    <d v="2016-12-01T06:30:27"/>
    <d v="2016-12-01T04:52:00"/>
    <x v="4"/>
    <x v="11"/>
    <n v="5907"/>
    <n v="98.45"/>
    <n v="98.45"/>
    <n v="1"/>
    <m/>
    <m/>
    <x v="0"/>
  </r>
  <r>
    <s v="Fernandina Beach"/>
    <s v="STEPDOWN (22)"/>
    <x v="24"/>
    <x v="4622"/>
    <n v="1"/>
    <x v="1"/>
    <x v="0"/>
    <d v="2016-12-01T07:05:09"/>
    <d v="2016-12-01T06:37:00"/>
    <x v="4"/>
    <x v="11"/>
    <n v="1689"/>
    <n v="28.15"/>
    <n v="28.15"/>
    <n v="1"/>
    <m/>
    <m/>
    <x v="0"/>
  </r>
  <r>
    <s v="Fernandina Beach"/>
    <s v="JL TERRY (23)"/>
    <x v="35"/>
    <x v="527"/>
    <n v="15"/>
    <x v="4"/>
    <x v="0"/>
    <d v="2016-12-01T08:40:22"/>
    <d v="2016-12-01T07:24:00"/>
    <x v="4"/>
    <x v="11"/>
    <n v="4582"/>
    <n v="76.36666666666666"/>
    <n v="1145.5"/>
    <n v="1"/>
    <m/>
    <m/>
    <x v="0"/>
  </r>
  <r>
    <s v="Fernandina Beach"/>
    <s v="STEPDOWN (22)"/>
    <x v="24"/>
    <x v="4786"/>
    <n v="1"/>
    <x v="15"/>
    <x v="0"/>
    <d v="2016-12-01T09:11:03"/>
    <d v="2016-12-01T08:04:00"/>
    <x v="4"/>
    <x v="11"/>
    <n v="4023"/>
    <n v="67.05"/>
    <n v="67.05"/>
    <n v="1"/>
    <m/>
    <m/>
    <x v="0"/>
  </r>
  <r>
    <s v="Fernandina Beach"/>
    <s v="JL TERRY (23)"/>
    <x v="18"/>
    <x v="4787"/>
    <n v="1"/>
    <x v="1"/>
    <x v="0"/>
    <d v="2016-12-02T11:33:27"/>
    <d v="2016-12-02T09:55:00"/>
    <x v="4"/>
    <x v="11"/>
    <n v="5907"/>
    <n v="98.45"/>
    <n v="98.45"/>
    <n v="1"/>
    <m/>
    <m/>
    <x v="0"/>
  </r>
  <r>
    <s v="Fernandina Beach"/>
    <s v="JL TERRY (23)"/>
    <x v="34"/>
    <x v="4788"/>
    <n v="1"/>
    <x v="2"/>
    <x v="0"/>
    <d v="2016-12-03T11:22:10"/>
    <d v="2016-12-03T10:42:00"/>
    <x v="4"/>
    <x v="11"/>
    <n v="2410"/>
    <n v="40.166666666666664"/>
    <n v="40.166666666666664"/>
    <n v="1"/>
    <m/>
    <m/>
    <x v="0"/>
  </r>
  <r>
    <s v="Fernandina Beach"/>
    <s v="JL TERRY (23)"/>
    <x v="34"/>
    <x v="4629"/>
    <n v="19"/>
    <x v="1"/>
    <x v="0"/>
    <d v="2016-12-06T09:25:37"/>
    <d v="2016-12-06T08:46:00"/>
    <x v="4"/>
    <x v="11"/>
    <n v="2377"/>
    <n v="39.616666666666667"/>
    <n v="752.7166666666667"/>
    <n v="1"/>
    <m/>
    <m/>
    <x v="0"/>
  </r>
  <r>
    <s v="Fernandina Beach"/>
    <s v="JL TERRY (23)"/>
    <x v="35"/>
    <x v="4607"/>
    <n v="1"/>
    <x v="5"/>
    <x v="0"/>
    <d v="2016-12-11T07:59:15"/>
    <d v="2016-12-11T07:06:00"/>
    <x v="4"/>
    <x v="11"/>
    <n v="3195"/>
    <n v="53.25"/>
    <n v="53.25"/>
    <n v="1"/>
    <m/>
    <m/>
    <x v="0"/>
  </r>
  <r>
    <s v="Fernandina Beach"/>
    <s v="AIP (24)"/>
    <x v="11"/>
    <x v="1756"/>
    <n v="3"/>
    <x v="5"/>
    <x v="0"/>
    <d v="2016-12-15T09:16:40"/>
    <d v="2016-12-15T07:52:00"/>
    <x v="4"/>
    <x v="11"/>
    <n v="5080"/>
    <n v="84.666666666666671"/>
    <n v="254"/>
    <n v="1"/>
    <m/>
    <m/>
    <x v="0"/>
  </r>
  <r>
    <s v="Fernandina Beach"/>
    <s v="AIP (24)"/>
    <x v="11"/>
    <x v="746"/>
    <n v="9"/>
    <x v="1"/>
    <x v="0"/>
    <d v="2016-12-16T17:23:17"/>
    <d v="2016-12-16T16:14:00"/>
    <x v="4"/>
    <x v="11"/>
    <n v="4157"/>
    <n v="69.283333333333331"/>
    <n v="623.54999999999995"/>
    <n v="1"/>
    <m/>
    <m/>
    <x v="0"/>
  </r>
  <r>
    <s v="Fernandina Beach"/>
    <s v="AIP (24)"/>
    <x v="19"/>
    <x v="1677"/>
    <n v="5533"/>
    <x v="12"/>
    <x v="2"/>
    <d v="2016-10-08T17:46:47"/>
    <d v="2016-10-06T18:18:00"/>
    <x v="4"/>
    <x v="9"/>
    <n v="170927"/>
    <n v="2848.7833333333333"/>
    <n v="15762318.183333334"/>
    <n v="1"/>
    <m/>
    <m/>
    <x v="0"/>
  </r>
  <r>
    <s v="Fernandina Beach"/>
    <s v="JL TERRY (23)"/>
    <x v="13"/>
    <x v="4789"/>
    <n v="1"/>
    <x v="15"/>
    <x v="0"/>
    <d v="2016-12-20T11:17:40"/>
    <d v="2016-12-20T09:54:00"/>
    <x v="4"/>
    <x v="11"/>
    <n v="5020"/>
    <n v="83.666666666666671"/>
    <n v="83.666666666666671"/>
    <n v="1"/>
    <m/>
    <m/>
    <x v="0"/>
  </r>
  <r>
    <s v="Fernandina Beach"/>
    <s v="JL TERRY (23)"/>
    <x v="21"/>
    <x v="4790"/>
    <n v="25"/>
    <x v="2"/>
    <x v="0"/>
    <d v="2016-12-21T15:45:16"/>
    <d v="2016-12-21T15:27:00"/>
    <x v="4"/>
    <x v="11"/>
    <n v="1096"/>
    <n v="18.266666666666666"/>
    <n v="456.66666666666663"/>
    <n v="1"/>
    <m/>
    <m/>
    <x v="0"/>
  </r>
  <r>
    <s v="Fernandina Beach"/>
    <s v="JL TERRY (23)"/>
    <x v="35"/>
    <x v="4162"/>
    <n v="27"/>
    <x v="5"/>
    <x v="0"/>
    <d v="2016-12-22T09:15:23"/>
    <d v="2016-12-22T08:45:00"/>
    <x v="4"/>
    <x v="11"/>
    <n v="1823"/>
    <n v="30.383333333333333"/>
    <n v="820.35"/>
    <n v="1"/>
    <m/>
    <m/>
    <x v="0"/>
  </r>
  <r>
    <s v="Fernandina Beach"/>
    <s v="STEPDOWN (22)"/>
    <x v="14"/>
    <x v="4791"/>
    <n v="31"/>
    <x v="5"/>
    <x v="0"/>
    <d v="2016-12-26T09:12:07"/>
    <d v="2016-12-26T08:17:00"/>
    <x v="4"/>
    <x v="11"/>
    <n v="3307"/>
    <n v="55.116666666666667"/>
    <n v="1708.6166666666668"/>
    <n v="1"/>
    <m/>
    <m/>
    <x v="0"/>
  </r>
  <r>
    <s v="Fernandina Beach"/>
    <s v="STEPDOWN (22)"/>
    <x v="24"/>
    <x v="4792"/>
    <n v="1"/>
    <x v="5"/>
    <x v="1"/>
    <d v="2016-12-27T13:10:14"/>
    <d v="2016-12-27T10:56:00"/>
    <x v="4"/>
    <x v="11"/>
    <n v="8054"/>
    <n v="134.23333333333332"/>
    <n v="134.23333333333332"/>
    <n v="1"/>
    <m/>
    <m/>
    <x v="0"/>
  </r>
  <r>
    <s v="Fernandina Beach"/>
    <s v="JL TERRY (23)"/>
    <x v="13"/>
    <x v="1458"/>
    <n v="146"/>
    <x v="1"/>
    <x v="0"/>
    <d v="2016-12-29T15:24:59"/>
    <d v="2016-12-29T14:46:00"/>
    <x v="4"/>
    <x v="11"/>
    <n v="2339"/>
    <n v="38.983333333333334"/>
    <n v="5691.5666666666666"/>
    <n v="1"/>
    <m/>
    <m/>
    <x v="0"/>
  </r>
  <r>
    <s v="Fernandina Beach"/>
    <s v="STEPDOWN (22)"/>
    <x v="14"/>
    <x v="4793"/>
    <n v="7"/>
    <x v="2"/>
    <x v="0"/>
    <d v="2016-12-30T09:49:03"/>
    <d v="2016-12-30T08:30:00"/>
    <x v="4"/>
    <x v="11"/>
    <n v="4743"/>
    <n v="79.05"/>
    <n v="553.35"/>
    <n v="1"/>
    <m/>
    <m/>
    <x v="0"/>
  </r>
  <r>
    <s v="Fernandina Beach"/>
    <s v="AIP (24)"/>
    <x v="11"/>
    <x v="4794"/>
    <n v="1"/>
    <x v="2"/>
    <x v="0"/>
    <d v="2016-12-30T21:52:42"/>
    <d v="2016-12-30T21:12:00"/>
    <x v="4"/>
    <x v="11"/>
    <n v="2442"/>
    <n v="40.700000000000003"/>
    <n v="40.700000000000003"/>
    <n v="1"/>
    <m/>
    <m/>
    <x v="0"/>
  </r>
  <r>
    <s v="Fernandina Beach"/>
    <s v="AIP (24)"/>
    <x v="11"/>
    <x v="4795"/>
    <n v="1"/>
    <x v="2"/>
    <x v="0"/>
    <d v="2016-12-30T21:53:24"/>
    <d v="2016-12-30T21:29:00"/>
    <x v="4"/>
    <x v="11"/>
    <n v="1464"/>
    <n v="24.4"/>
    <n v="24.4"/>
    <n v="1"/>
    <m/>
    <m/>
    <x v="0"/>
  </r>
  <r>
    <s v="Fernandina Beach"/>
    <s v="AIP (24)"/>
    <x v="11"/>
    <x v="2013"/>
    <n v="0"/>
    <x v="2"/>
    <x v="0"/>
    <d v="2016-12-30T21:51:20"/>
    <d v="2016-12-30T21:50:00"/>
    <x v="4"/>
    <x v="11"/>
    <n v="80"/>
    <n v="1.3333333333333333"/>
    <n v="0"/>
    <n v="1"/>
    <m/>
    <m/>
    <x v="0"/>
  </r>
  <r>
    <s v="Fernandina Beach"/>
    <s v="AIP (24)"/>
    <x v="11"/>
    <x v="4794"/>
    <n v="1"/>
    <x v="2"/>
    <x v="0"/>
    <d v="2016-12-31T14:24:12"/>
    <d v="2016-12-31T13:36:00"/>
    <x v="4"/>
    <x v="11"/>
    <n v="2892"/>
    <n v="48.2"/>
    <n v="48.2"/>
    <n v="1"/>
    <m/>
    <m/>
    <x v="0"/>
  </r>
</pivotCacheRecords>
</file>

<file path=xl/pivotTables/_rels/pivotTable1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3.xml" /></Relationships>
</file>

<file path=xl/pivotTables/_rels/pivotTable10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2.xml" /></Relationships>
</file>

<file path=xl/pivotTables/_rels/pivotTable11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2.xml" /></Relationships>
</file>

<file path=xl/pivotTables/_rels/pivotTable12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2.xml" /></Relationships>
</file>

<file path=xl/pivotTables/_rels/pivotTable13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2.xml" /></Relationships>
</file>

<file path=xl/pivotTables/_rels/pivotTable14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2.xml" /></Relationships>
</file>

<file path=xl/pivotTables/_rels/pivotTable15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2.xml" /></Relationships>
</file>

<file path=xl/pivotTables/_rels/pivotTable16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2.xml" /></Relationships>
</file>

<file path=xl/pivotTables/_rels/pivotTable17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2.xml" /></Relationships>
</file>

<file path=xl/pivotTables/_rels/pivotTable18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1.xml" /></Relationships>
</file>

<file path=xl/pivotTables/_rels/pivotTable19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1.xml" /></Relationships>
</file>

<file path=xl/pivotTables/_rels/pivotTable2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2.xml" /></Relationships>
</file>

<file path=xl/pivotTables/_rels/pivotTable20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1.xml" /></Relationships>
</file>

<file path=xl/pivotTables/_rels/pivotTable21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1.xml" /></Relationships>
</file>

<file path=xl/pivotTables/_rels/pivotTable22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1.xml" /></Relationships>
</file>

<file path=xl/pivotTables/_rels/pivotTable23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1.xml" /></Relationships>
</file>

<file path=xl/pivotTables/_rels/pivotTable24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1.xml" /></Relationships>
</file>

<file path=xl/pivotTables/_rels/pivotTable25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1.xml" /></Relationships>
</file>

<file path=xl/pivotTables/_rels/pivotTable3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2.xml" /></Relationships>
</file>

<file path=xl/pivotTables/_rels/pivotTable4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2.xml" /></Relationships>
</file>

<file path=xl/pivotTables/_rels/pivotTable5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2.xml" /></Relationships>
</file>

<file path=xl/pivotTables/_rels/pivotTable6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2.xml" /></Relationships>
</file>

<file path=xl/pivotTables/_rels/pivotTable7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2.xml" /></Relationships>
</file>

<file path=xl/pivotTables/_rels/pivotTable8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2.xml" /></Relationships>
</file>

<file path=xl/pivotTables/_rels/pivotTable9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2.xml" /></Relationships>
</file>

<file path=xl/pivotTables/pivotTable1.xml><?xml version="1.0" encoding="utf-8"?>
<pivotTableDefinition xmlns="http://schemas.openxmlformats.org/spreadsheetml/2006/main" name="PivotTable1" cacheId="2" applyNumberFormats="0" applyBorderFormats="0" applyFontFormats="0" applyPatternFormats="0" applyAlignmentFormats="0" applyWidthHeightFormats="1" dataCaption="Values" showMissing="1" preserveFormatting="1" useAutoFormatting="1" itemPrintTitles="1" compact="0" compactData="0" createdVersion="7" updatedVersion="7" indent="0" gridDropZones="1" multipleFieldFilters="0" showMemberPropertyTips="1">
  <location ref="A3:B51" firstHeaderRow="2" firstDataRow="2" firstDataCol="1" rowPageCount="1" colPageCount="1"/>
  <pivotFields count="18">
    <pivotField compact="0" outline="0" showAll="0" defaultSubtotal="0"/>
    <pivotField compact="0" outline="0" showAll="0" defaultSubtotal="0"/>
    <pivotField axis="axisPage" compact="0" outline="0" showAll="0" multipleItemSelectionAllowed="1" defaultSubtotal="0">
      <items count="42">
        <item h="1" x="34"/>
        <item h="1" x="35"/>
        <item h="1" x="37"/>
        <item h="1" x="19"/>
        <item h="1" x="40"/>
        <item h="1" x="7"/>
        <item h="1" x="31"/>
        <item h="1" x="12"/>
        <item x="14"/>
        <item h="1" x="41"/>
        <item h="1" x="6"/>
        <item h="1" x="24"/>
        <item h="1" x="17"/>
        <item h="1" x="39"/>
        <item h="1" x="18"/>
        <item h="1" x="3"/>
        <item h="1" x="10"/>
        <item h="1" x="8"/>
        <item h="1" x="22"/>
        <item h="1" x="29"/>
        <item h="1" x="21"/>
        <item h="1" x="9"/>
        <item h="1" x="16"/>
        <item h="1" x="4"/>
        <item h="1" x="1"/>
        <item h="1" x="0"/>
        <item h="1" x="27"/>
        <item h="1" x="13"/>
        <item h="1" x="28"/>
        <item h="1" x="33"/>
        <item h="1" x="25"/>
        <item h="1" x="30"/>
        <item h="1" x="2"/>
        <item h="1" x="20"/>
        <item h="1" x="26"/>
        <item h="1" x="15"/>
        <item h="1" x="23"/>
        <item h="1" x="11"/>
        <item h="1" x="5"/>
        <item h="1" x="38"/>
        <item h="1" x="36"/>
        <item h="1" x="32"/>
      </items>
    </pivotField>
    <pivotField axis="axisRow" compact="0" outline="0" showAll="0" sortType="descending" defaultSubtotal="0">
      <items count="4796">
        <item x="195"/>
        <item h="1" x="23"/>
        <item x="4471"/>
        <item x="4484"/>
        <item x="799"/>
        <item x="222"/>
        <item x="1979"/>
        <item x="75"/>
        <item x="396"/>
        <item x="4299"/>
        <item h="1" x="66"/>
        <item x="619"/>
        <item x="484"/>
        <item x="2372"/>
        <item x="1898"/>
        <item x="891"/>
        <item x="4302"/>
        <item x="4303"/>
        <item x="1154"/>
        <item x="2194"/>
        <item x="1677"/>
        <item x="4232"/>
        <item x="240"/>
        <item x="1180"/>
        <item x="538"/>
        <item x="71"/>
        <item x="2410"/>
        <item x="2345"/>
        <item x="890"/>
        <item x="393"/>
        <item x="4147"/>
        <item x="1207"/>
        <item x="497"/>
        <item x="74"/>
        <item x="99"/>
        <item x="2944"/>
        <item x="2572"/>
        <item x="578"/>
        <item x="826"/>
        <item x="14"/>
        <item x="3093"/>
        <item x="319"/>
        <item x="2901"/>
        <item x="1699"/>
        <item x="2769"/>
        <item x="2407"/>
        <item x="3094"/>
        <item x="3590"/>
        <item x="3102"/>
        <item x="1843"/>
        <item x="2375"/>
        <item x="2929"/>
        <item x="2558"/>
        <item x="824"/>
        <item x="472"/>
        <item x="3115"/>
        <item x="2675"/>
        <item x="2785"/>
        <item x="2947"/>
        <item x="3611"/>
        <item x="4"/>
        <item x="2792"/>
        <item x="3604"/>
        <item x="3655"/>
        <item x="2926"/>
        <item x="2892"/>
        <item x="1715"/>
        <item x="1323"/>
        <item x="3424"/>
        <item x="4036"/>
        <item x="3425"/>
        <item x="932"/>
        <item x="2129"/>
        <item x="728"/>
        <item x="1174"/>
        <item x="3924"/>
        <item x="220"/>
        <item x="570"/>
        <item x="303"/>
        <item x="2905"/>
        <item x="2215"/>
        <item x="3594"/>
        <item x="2177"/>
        <item x="1255"/>
        <item x="3422"/>
        <item x="736"/>
        <item x="3349"/>
        <item x="298"/>
        <item x="3647"/>
        <item x="413"/>
        <item x="3423"/>
        <item x="78"/>
        <item x="2723"/>
        <item x="1041"/>
        <item x="669"/>
        <item x="2621"/>
        <item x="2898"/>
        <item x="3586"/>
        <item x="1263"/>
        <item x="2771"/>
        <item x="651"/>
        <item x="124"/>
        <item x="1166"/>
        <item x="2604"/>
        <item x="3350"/>
        <item x="3047"/>
        <item x="2334"/>
        <item x="2603"/>
        <item x="3601"/>
        <item x="514"/>
        <item x="1104"/>
        <item x="2369"/>
        <item x="162"/>
        <item x="2605"/>
        <item x="1864"/>
        <item x="1836"/>
        <item x="709"/>
        <item x="2444"/>
        <item x="3749"/>
        <item x="2644"/>
        <item x="2930"/>
        <item x="3598"/>
        <item x="1186"/>
        <item x="2643"/>
        <item x="3419"/>
        <item x="3585"/>
        <item x="3541"/>
        <item x="2632"/>
        <item x="402"/>
        <item x="2736"/>
        <item x="1915"/>
        <item x="3151"/>
        <item x="334"/>
        <item x="3160"/>
        <item x="2642"/>
        <item x="1545"/>
        <item x="1825"/>
        <item x="2890"/>
        <item x="2754"/>
        <item x="2649"/>
        <item x="2648"/>
        <item x="250"/>
        <item x="3614"/>
        <item x="2641"/>
        <item x="723"/>
        <item x="3161"/>
        <item x="2639"/>
        <item x="2606"/>
        <item x="3152"/>
        <item x="2193"/>
        <item x="2635"/>
        <item x="2633"/>
        <item x="3153"/>
        <item x="3162"/>
        <item x="2449"/>
        <item x="1048"/>
        <item x="881"/>
        <item x="1124"/>
        <item x="170"/>
        <item x="2619"/>
        <item x="63"/>
        <item x="2222"/>
        <item x="3606"/>
        <item x="2620"/>
        <item x="840"/>
        <item x="2640"/>
        <item x="3591"/>
        <item x="2601"/>
        <item x="2871"/>
        <item x="751"/>
        <item x="2272"/>
        <item x="1310"/>
        <item x="3657"/>
        <item x="1569"/>
        <item x="2575"/>
        <item x="3455"/>
        <item x="3154"/>
        <item x="1347"/>
        <item x="8"/>
        <item x="3228"/>
        <item x="30"/>
        <item x="3163"/>
        <item x="3164"/>
        <item x="926"/>
        <item x="3454"/>
        <item x="2376"/>
        <item x="86"/>
        <item x="3028"/>
        <item x="1188"/>
        <item x="2943"/>
        <item x="2972"/>
        <item x="2872"/>
        <item x="2772"/>
        <item x="3596"/>
        <item x="3420"/>
        <item x="2011"/>
        <item x="1210"/>
        <item x="2197"/>
        <item x="133"/>
        <item x="3421"/>
        <item x="2506"/>
        <item x="2209"/>
        <item x="127"/>
        <item x="2970"/>
        <item x="2773"/>
        <item x="3166"/>
        <item x="2127"/>
        <item x="2688"/>
        <item x="3670"/>
        <item x="586"/>
        <item x="1539"/>
        <item x="784"/>
        <item x="3311"/>
        <item x="682"/>
        <item x="1089"/>
        <item x="3226"/>
        <item x="2791"/>
        <item x="830"/>
        <item x="2218"/>
        <item x="2859"/>
        <item x="3167"/>
        <item x="3168"/>
        <item x="3574"/>
        <item x="108"/>
        <item x="2775"/>
        <item x="2817"/>
        <item x="3459"/>
        <item x="2796"/>
        <item x="3038"/>
        <item x="2789"/>
        <item x="1020"/>
        <item x="2774"/>
        <item x="2824"/>
        <item x="256"/>
        <item x="2790"/>
        <item x="188"/>
        <item x="76"/>
        <item x="774"/>
        <item x="15"/>
        <item x="3825"/>
        <item x="98"/>
        <item x="1670"/>
        <item x="2365"/>
        <item x="2776"/>
        <item x="2918"/>
        <item x="2722"/>
        <item x="17"/>
        <item x="2788"/>
        <item x="3621"/>
        <item x="1873"/>
        <item x="988"/>
        <item x="2285"/>
        <item x="3618"/>
        <item x="1394"/>
        <item x="2454"/>
        <item x="329"/>
        <item x="3467"/>
        <item x="2188"/>
        <item x="3469"/>
        <item x="2876"/>
        <item x="2084"/>
        <item x="248"/>
        <item x="2877"/>
        <item x="57"/>
        <item x="2878"/>
        <item x="1710"/>
        <item x="3619"/>
        <item x="1075"/>
        <item x="3802"/>
        <item x="1866"/>
        <item x="2116"/>
        <item x="322"/>
        <item x="2650"/>
        <item x="3458"/>
        <item x="3816"/>
        <item x="2883"/>
        <item x="1242"/>
        <item x="230"/>
        <item x="3470"/>
        <item x="3620"/>
        <item x="2651"/>
        <item x="3818"/>
        <item x="1069"/>
        <item x="2418"/>
        <item x="243"/>
        <item x="2281"/>
        <item x="1157"/>
        <item x="122"/>
        <item x="3031"/>
        <item x="3571"/>
        <item x="3473"/>
        <item x="111"/>
        <item x="19"/>
        <item x="3472"/>
        <item x="2781"/>
        <item x="3227"/>
        <item x="2879"/>
        <item x="895"/>
        <item x="3032"/>
        <item x="2033"/>
        <item x="1119"/>
        <item x="912"/>
        <item x="1015"/>
        <item x="43"/>
        <item x="3471"/>
        <item x="3830"/>
        <item x="2131"/>
        <item x="2744"/>
        <item x="1682"/>
        <item x="3567"/>
        <item x="1434"/>
        <item x="939"/>
        <item x="2917"/>
        <item x="2336"/>
        <item x="2693"/>
        <item x="3809"/>
        <item x="592"/>
        <item x="3804"/>
        <item x="3798"/>
        <item x="3579"/>
        <item x="2204"/>
        <item x="1485"/>
        <item x="3170"/>
        <item x="3580"/>
        <item x="3823"/>
        <item x="3820"/>
        <item x="1138"/>
        <item x="2379"/>
        <item x="2079"/>
        <item x="3582"/>
        <item x="3821"/>
        <item x="3581"/>
        <item x="3575"/>
        <item x="3468"/>
        <item x="1372"/>
        <item x="1325"/>
        <item x="3583"/>
        <item x="3584"/>
        <item x="1532"/>
        <item x="2135"/>
        <item x="3573"/>
        <item x="3819"/>
        <item x="134"/>
        <item x="2419"/>
        <item x="132"/>
        <item x="3451"/>
        <item x="3474"/>
        <item x="3803"/>
        <item x="1823"/>
        <item x="3453"/>
        <item x="445"/>
        <item x="766"/>
        <item x="3171"/>
        <item x="3475"/>
        <item x="1522"/>
        <item x="3568"/>
        <item x="3829"/>
        <item x="3813"/>
        <item x="386"/>
        <item x="3570"/>
        <item x="3569"/>
        <item x="3460"/>
        <item x="3806"/>
        <item x="2885"/>
        <item x="3814"/>
        <item x="3576"/>
        <item x="126"/>
        <item x="3578"/>
        <item x="69"/>
        <item x="3826"/>
        <item x="190"/>
        <item x="3577"/>
        <item x="1027"/>
        <item x="3173"/>
        <item x="3174"/>
        <item x="2798"/>
        <item x="140"/>
        <item x="297"/>
        <item x="3500"/>
        <item x="2969"/>
        <item x="503"/>
        <item x="3815"/>
        <item x="3817"/>
        <item x="1829"/>
        <item x="3501"/>
        <item x="2335"/>
        <item x="2915"/>
        <item x="779"/>
        <item x="2730"/>
        <item x="3033"/>
        <item x="3502"/>
        <item x="3503"/>
        <item x="3035"/>
        <item x="114"/>
        <item x="2948"/>
        <item x="3504"/>
        <item x="3036"/>
        <item x="1233"/>
        <item x="2371"/>
        <item x="604"/>
        <item x="1144"/>
        <item x="3505"/>
        <item x="2716"/>
        <item x="1647"/>
        <item x="3506"/>
        <item x="566"/>
        <item x="1727"/>
        <item x="3511"/>
        <item x="73"/>
        <item x="3512"/>
        <item x="647"/>
        <item x="3513"/>
        <item x="1287"/>
        <item x="3801"/>
        <item x="3514"/>
        <item x="2702"/>
        <item x="40"/>
        <item x="3515"/>
        <item x="2715"/>
        <item x="3516"/>
        <item x="3755"/>
        <item x="3461"/>
        <item x="3507"/>
        <item x="3037"/>
        <item x="3172"/>
        <item x="2704"/>
        <item x="2695"/>
        <item x="1217"/>
        <item x="2705"/>
        <item x="2742"/>
        <item x="1731"/>
        <item x="835"/>
        <item x="2398"/>
        <item x="1840"/>
        <item x="223"/>
        <item x="1579"/>
        <item x="3466"/>
        <item x="2706"/>
        <item x="3508"/>
        <item x="759"/>
        <item x="141"/>
        <item x="145"/>
        <item x="3229"/>
        <item x="3517"/>
        <item x="343"/>
        <item x="1252"/>
        <item x="1646"/>
        <item x="765"/>
        <item x="1411"/>
        <item x="1117"/>
        <item x="834"/>
        <item x="3477"/>
        <item x="3509"/>
        <item x="2173"/>
        <item x="3478"/>
        <item x="2708"/>
        <item x="2751"/>
        <item x="3479"/>
        <item x="1513"/>
        <item x="2933"/>
        <item x="2752"/>
        <item x="610"/>
        <item x="956"/>
        <item x="2934"/>
        <item x="2707"/>
        <item x="3462"/>
        <item x="3480"/>
        <item x="3518"/>
        <item x="2916"/>
        <item x="2699"/>
        <item x="3805"/>
        <item x="2937"/>
        <item x="2710"/>
        <item x="1524"/>
        <item x="2955"/>
        <item x="2935"/>
        <item x="2401"/>
        <item x="2515"/>
        <item x="44"/>
        <item x="2698"/>
        <item x="3457"/>
        <item x="1742"/>
        <item x="31"/>
        <item x="990"/>
        <item x="2938"/>
        <item x="2432"/>
        <item x="2214"/>
        <item x="517"/>
        <item x="2341"/>
        <item x="2939"/>
        <item x="2692"/>
        <item x="2669"/>
        <item x="1526"/>
        <item x="1064"/>
        <item x="2671"/>
        <item x="2949"/>
        <item x="2953"/>
        <item x="2761"/>
        <item x="2711"/>
        <item x="2690"/>
        <item x="2159"/>
        <item x="2957"/>
        <item x="2673"/>
        <item x="2684"/>
        <item x="380"/>
        <item x="10"/>
        <item x="1553"/>
        <item x="3810"/>
        <item x="2168"/>
        <item x="2683"/>
        <item x="2681"/>
        <item x="3487"/>
        <item x="2679"/>
        <item x="103"/>
        <item x="3489"/>
        <item x="3463"/>
        <item x="3811"/>
        <item x="383"/>
        <item x="3490"/>
        <item x="1700"/>
        <item x="3176"/>
        <item x="3230"/>
        <item x="261"/>
        <item x="38"/>
        <item x="2140"/>
        <item x="1211"/>
        <item x="907"/>
        <item x="2395"/>
        <item x="2239"/>
        <item x="3519"/>
        <item x="3520"/>
        <item x="1592"/>
        <item x="3521"/>
        <item x="3496"/>
        <item x="2893"/>
        <item x="2005"/>
        <item x="2014"/>
        <item x="3494"/>
        <item x="3177"/>
        <item x="3178"/>
        <item x="3179"/>
        <item x="2157"/>
        <item x="3495"/>
        <item x="3181"/>
        <item x="2104"/>
        <item x="3493"/>
        <item x="3188"/>
        <item x="3668"/>
        <item x="3526"/>
        <item x="312"/>
        <item x="837"/>
        <item x="1475"/>
        <item x="3182"/>
        <item x="3184"/>
        <item x="3527"/>
        <item x="1424"/>
        <item x="3491"/>
        <item x="3528"/>
        <item x="3724"/>
        <item x="110"/>
        <item x="1976"/>
        <item x="3183"/>
        <item x="3185"/>
        <item x="314"/>
        <item x="3186"/>
        <item x="2567"/>
        <item x="3726"/>
        <item x="3492"/>
        <item x="1988"/>
        <item x="2439"/>
        <item x="3530"/>
        <item x="3720"/>
        <item x="3723"/>
        <item x="3189"/>
        <item x="3727"/>
        <item x="3722"/>
        <item x="3497"/>
        <item x="3190"/>
        <item x="3231"/>
        <item x="3191"/>
        <item x="3192"/>
        <item x="3193"/>
        <item x="3194"/>
        <item x="3187"/>
        <item x="3195"/>
        <item x="32"/>
        <item x="79"/>
        <item x="400"/>
        <item x="82"/>
        <item x="6"/>
        <item x="3196"/>
        <item x="3197"/>
        <item x="2499"/>
        <item x="3488"/>
        <item x="3198"/>
        <item x="3199"/>
        <item x="2762"/>
        <item x="3200"/>
        <item x="2374"/>
        <item x="3201"/>
        <item x="3244"/>
        <item x="2478"/>
        <item x="803"/>
        <item x="1334"/>
        <item x="1095"/>
        <item x="3251"/>
        <item x="3665"/>
        <item x="656"/>
        <item x="2192"/>
        <item x="474"/>
        <item x="259"/>
        <item x="1867"/>
        <item x="1149"/>
        <item x="2061"/>
        <item x="660"/>
        <item x="655"/>
        <item x="2543"/>
        <item x="2257"/>
        <item x="634"/>
        <item x="1083"/>
        <item x="1402"/>
        <item x="1198"/>
        <item x="1939"/>
        <item x="2680"/>
        <item x="573"/>
        <item x="3252"/>
        <item x="1672"/>
        <item x="2146"/>
        <item x="4078"/>
        <item x="697"/>
        <item x="1366"/>
        <item x="3248"/>
        <item x="2507"/>
        <item x="1917"/>
        <item x="249"/>
        <item x="1139"/>
        <item x="2121"/>
        <item x="1088"/>
        <item x="2102"/>
        <item x="1311"/>
        <item x="1335"/>
        <item x="742"/>
        <item x="4532"/>
        <item x="2999"/>
        <item x="2147"/>
        <item x="929"/>
        <item x="1277"/>
        <item x="3000"/>
        <item x="201"/>
        <item x="4311"/>
        <item x="2672"/>
        <item x="4597"/>
        <item x="972"/>
        <item x="1010"/>
        <item x="4310"/>
        <item x="4223"/>
        <item x="671"/>
        <item x="4340"/>
        <item x="1319"/>
        <item x="874"/>
        <item x="52"/>
        <item x="4341"/>
        <item x="2940"/>
        <item x="1828"/>
        <item x="569"/>
        <item x="713"/>
        <item x="1147"/>
        <item x="227"/>
        <item x="1877"/>
        <item x="991"/>
        <item x="563"/>
        <item x="4629"/>
        <item x="3602"/>
        <item x="527"/>
        <item x="2291"/>
        <item x="4534"/>
        <item x="366"/>
        <item x="2995"/>
        <item x="4492"/>
        <item x="241"/>
        <item x="2109"/>
        <item x="510"/>
        <item x="1047"/>
        <item x="4219"/>
        <item x="4339"/>
        <item x="151"/>
        <item x="1879"/>
        <item x="2667"/>
        <item x="2425"/>
        <item x="4252"/>
        <item x="1760"/>
        <item x="202"/>
        <item x="2040"/>
        <item x="1911"/>
        <item x="705"/>
        <item x="822"/>
        <item x="1910"/>
        <item x="4525"/>
        <item x="2996"/>
        <item x="1750"/>
        <item x="2000"/>
        <item x="179"/>
        <item x="1213"/>
        <item x="4107"/>
        <item x="2093"/>
        <item x="828"/>
        <item x="2920"/>
        <item x="2941"/>
        <item x="2665"/>
        <item x="2137"/>
        <item x="1756"/>
        <item x="2662"/>
        <item x="914"/>
        <item x="2006"/>
        <item x="1192"/>
        <item x="166"/>
        <item x="1734"/>
        <item x="994"/>
        <item x="1243"/>
        <item x="602"/>
        <item x="4559"/>
        <item x="4351"/>
        <item x="4606"/>
        <item x="1459"/>
        <item x="1949"/>
        <item x="4522"/>
        <item x="2993"/>
        <item x="547"/>
        <item x="551"/>
        <item x="4222"/>
        <item x="1546"/>
        <item x="2112"/>
        <item x="1849"/>
        <item x="864"/>
        <item x="2405"/>
        <item x="985"/>
        <item x="4358"/>
        <item x="4481"/>
        <item x="2994"/>
        <item x="282"/>
        <item x="2914"/>
        <item x="2119"/>
        <item x="4357"/>
        <item x="4200"/>
        <item x="1486"/>
        <item x="2355"/>
        <item x="568"/>
        <item x="4411"/>
        <item x="3233"/>
        <item x="199"/>
        <item x="437"/>
        <item x="529"/>
        <item x="3234"/>
        <item x="757"/>
        <item x="984"/>
        <item x="4342"/>
        <item x="4763"/>
        <item x="2661"/>
        <item x="2021"/>
        <item x="689"/>
        <item x="443"/>
        <item x="2039"/>
        <item x="744"/>
        <item x="700"/>
        <item x="959"/>
        <item x="1728"/>
        <item x="802"/>
        <item x="221"/>
        <item x="641"/>
        <item x="159"/>
        <item x="3235"/>
        <item x="876"/>
        <item x="2991"/>
        <item x="882"/>
        <item x="3236"/>
        <item x="1046"/>
        <item x="4343"/>
        <item x="4345"/>
        <item x="500"/>
        <item x="4344"/>
        <item x="4539"/>
        <item x="973"/>
        <item x="4506"/>
        <item x="4653"/>
        <item x="2852"/>
        <item x="750"/>
        <item x="767"/>
        <item x="20"/>
        <item x="342"/>
        <item x="2853"/>
        <item x="4464"/>
        <item x="362"/>
        <item x="2175"/>
        <item x="1377"/>
        <item x="2387"/>
        <item x="29"/>
        <item x="1701"/>
        <item x="2921"/>
        <item x="4239"/>
        <item x="4256"/>
        <item x="4255"/>
        <item x="613"/>
        <item x="943"/>
        <item x="679"/>
        <item x="1790"/>
        <item x="269"/>
        <item x="1518"/>
        <item x="969"/>
        <item x="2913"/>
        <item x="3237"/>
        <item x="1317"/>
        <item x="2211"/>
        <item x="4254"/>
        <item x="4335"/>
        <item x="3240"/>
        <item x="224"/>
        <item x="3238"/>
        <item x="4571"/>
        <item x="1200"/>
        <item x="4190"/>
        <item x="2403"/>
        <item x="539"/>
        <item x="4262"/>
        <item x="4334"/>
        <item x="4333"/>
        <item x="710"/>
        <item x="168"/>
        <item x="4786"/>
        <item x="4162"/>
        <item x="2992"/>
        <item x="4329"/>
        <item x="688"/>
        <item x="1499"/>
        <item x="1932"/>
        <item x="3920"/>
        <item x="4228"/>
        <item x="718"/>
        <item x="4241"/>
        <item x="657"/>
        <item x="1378"/>
        <item x="1294"/>
        <item x="4520"/>
        <item x="4263"/>
        <item x="4625"/>
        <item x="1465"/>
        <item x="4397"/>
        <item x="1815"/>
        <item x="4213"/>
        <item x="2064"/>
        <item x="4668"/>
        <item x="494"/>
        <item x="2595"/>
        <item x="4564"/>
        <item x="4346"/>
        <item x="2596"/>
        <item x="513"/>
        <item x="4266"/>
        <item x="391"/>
        <item x="4611"/>
        <item x="331"/>
        <item x="473"/>
        <item x="4482"/>
        <item x="4274"/>
        <item x="512"/>
        <item x="493"/>
        <item x="1107"/>
        <item x="2097"/>
        <item x="4297"/>
        <item x="4614"/>
        <item x="2590"/>
        <item x="2749"/>
        <item x="4227"/>
        <item x="526"/>
        <item x="1928"/>
        <item x="661"/>
        <item x="1458"/>
        <item x="2750"/>
        <item x="1838"/>
        <item x="3662"/>
        <item x="1816"/>
        <item x="4246"/>
        <item x="821"/>
        <item x="1906"/>
        <item x="2110"/>
        <item x="1363"/>
        <item x="706"/>
        <item x="107"/>
        <item x="4281"/>
        <item x="2990"/>
        <item x="4347"/>
        <item x="1379"/>
        <item x="731"/>
        <item x="150"/>
        <item x="4338"/>
        <item x="4651"/>
        <item x="2059"/>
        <item x="4478"/>
        <item x="3339"/>
        <item x="4257"/>
        <item x="785"/>
        <item x="4319"/>
        <item x="3338"/>
        <item x="4576"/>
        <item x="3340"/>
        <item x="4792"/>
        <item x="897"/>
        <item x="60"/>
        <item x="4250"/>
        <item x="2348"/>
        <item x="1012"/>
        <item x="1703"/>
        <item x="1551"/>
        <item x="4637"/>
        <item x="4443"/>
        <item x="112"/>
        <item x="113"/>
        <item x="47"/>
        <item x="2591"/>
        <item x="1671"/>
        <item x="4399"/>
        <item x="2553"/>
        <item x="4605"/>
        <item x="4690"/>
        <item x="970"/>
        <item x="301"/>
        <item x="1043"/>
        <item x="4485"/>
        <item x="191"/>
        <item x="738"/>
        <item x="4487"/>
        <item x="2249"/>
        <item x="4488"/>
        <item x="3408"/>
        <item x="3220"/>
        <item x="1921"/>
        <item x="4209"/>
        <item x="2654"/>
        <item x="2610"/>
        <item x="2180"/>
        <item x="468"/>
        <item x="4631"/>
        <item x="2045"/>
        <item x="2044"/>
        <item x="746"/>
        <item x="628"/>
        <item x="2586"/>
        <item x="2942"/>
        <item x="2837"/>
        <item x="678"/>
        <item x="3039"/>
        <item x="4656"/>
        <item x="2653"/>
        <item x="2823"/>
        <item x="4253"/>
        <item x="2057"/>
        <item x="1803"/>
        <item x="896"/>
        <item x="4180"/>
        <item x="476"/>
        <item x="1834"/>
        <item x="4265"/>
        <item x="1004"/>
        <item x="3524"/>
        <item x="3041"/>
        <item x="2645"/>
        <item x="1460"/>
        <item x="2856"/>
        <item x="1175"/>
        <item x="1679"/>
        <item x="2988"/>
        <item x="1662"/>
        <item x="3055"/>
        <item x="2342"/>
        <item x="996"/>
        <item x="998"/>
        <item x="3223"/>
        <item x="2989"/>
        <item x="2838"/>
        <item x="1441"/>
        <item x="1549"/>
        <item x="212"/>
        <item x="293"/>
        <item x="1977"/>
        <item x="1874"/>
        <item x="1691"/>
        <item x="3209"/>
        <item x="741"/>
        <item x="3259"/>
        <item x="1975"/>
        <item x="3294"/>
        <item x="1314"/>
        <item x="3054"/>
        <item x="3256"/>
        <item x="2713"/>
        <item x="2266"/>
        <item x="3290"/>
        <item x="668"/>
        <item x="499"/>
        <item x="3279"/>
        <item x="2855"/>
        <item x="2854"/>
        <item x="128"/>
        <item x="3261"/>
        <item x="167"/>
        <item x="2986"/>
        <item x="1421"/>
        <item x="645"/>
        <item x="2687"/>
        <item x="116"/>
        <item x="3069"/>
        <item x="3070"/>
        <item x="2946"/>
        <item x="252"/>
        <item x="2987"/>
        <item x="3779"/>
        <item x="3695"/>
        <item x="704"/>
        <item x="3281"/>
        <item x="2200"/>
        <item x="39"/>
        <item x="321"/>
        <item x="3049"/>
        <item x="1814"/>
        <item x="1245"/>
        <item x="1300"/>
        <item x="77"/>
        <item x="2252"/>
        <item x="3239"/>
        <item x="3058"/>
        <item x="83"/>
        <item x="3278"/>
        <item x="2676"/>
        <item x="2839"/>
        <item x="2436"/>
        <item x="353"/>
        <item x="2820"/>
        <item x="588"/>
        <item x="121"/>
        <item x="1087"/>
        <item x="3292"/>
        <item x="3052"/>
        <item x="3411"/>
        <item x="3680"/>
        <item x="3224"/>
        <item x="3282"/>
        <item x="2247"/>
        <item x="2618"/>
        <item x="1970"/>
        <item x="3268"/>
        <item x="3315"/>
        <item x="1190"/>
        <item x="101"/>
        <item x="1197"/>
        <item x="2910"/>
        <item x="1990"/>
        <item x="1022"/>
        <item x="2830"/>
        <item x="3260"/>
        <item x="3208"/>
        <item x="1206"/>
        <item x="2346"/>
        <item x="3202"/>
        <item x="119"/>
        <item x="3441"/>
        <item x="3225"/>
        <item x="553"/>
        <item x="2782"/>
        <item x="2833"/>
        <item x="2821"/>
        <item x="2668"/>
        <item x="3206"/>
        <item x="184"/>
        <item x="316"/>
        <item x="3807"/>
        <item x="2318"/>
        <item x="831"/>
        <item x="734"/>
        <item x="3013"/>
        <item x="1290"/>
        <item x="2486"/>
        <item x="3285"/>
        <item x="584"/>
        <item x="901"/>
        <item x="3014"/>
        <item x="2874"/>
        <item x="3310"/>
        <item x="3211"/>
        <item x="583"/>
        <item x="1774"/>
        <item x="375"/>
        <item x="2922"/>
        <item x="364"/>
        <item x="1423"/>
        <item x="3300"/>
        <item x="2800"/>
        <item x="3450"/>
        <item x="2923"/>
        <item x="2556"/>
        <item x="2983"/>
        <item x="2279"/>
        <item x="3015"/>
        <item x="235"/>
        <item x="631"/>
        <item x="3438"/>
        <item x="2822"/>
        <item x="2865"/>
        <item x="2806"/>
        <item x="12"/>
        <item x="2797"/>
        <item x="2816"/>
        <item x="2799"/>
        <item x="590"/>
        <item x="2818"/>
        <item x="105"/>
        <item x="681"/>
        <item x="2982"/>
        <item x="3016"/>
        <item x="287"/>
        <item x="3059"/>
        <item x="2973"/>
        <item x="3439"/>
        <item x="2169"/>
        <item x="3484"/>
        <item x="3485"/>
        <item x="921"/>
        <item x="2251"/>
        <item x="3271"/>
        <item x="664"/>
        <item x="3525"/>
        <item x="304"/>
        <item x="2866"/>
        <item x="3448"/>
        <item x="2880"/>
        <item x="3440"/>
        <item x="3144"/>
        <item x="2743"/>
        <item x="2226"/>
        <item x="3367"/>
        <item x="2626"/>
        <item x="2617"/>
        <item x="1109"/>
        <item x="284"/>
        <item x="2232"/>
        <item x="3363"/>
        <item x="923"/>
        <item x="1116"/>
        <item x="2552"/>
        <item x="2273"/>
        <item x="833"/>
        <item x="3142"/>
        <item x="2616"/>
        <item x="2746"/>
        <item x="2747"/>
        <item x="3324"/>
        <item x="2748"/>
        <item x="3347"/>
        <item x="2745"/>
        <item x="1304"/>
        <item x="2844"/>
        <item x="2787"/>
        <item x="2615"/>
        <item x="2985"/>
        <item x="3025"/>
        <item x="104"/>
        <item x="3348"/>
        <item x="2786"/>
        <item x="144"/>
        <item x="3169"/>
        <item x="286"/>
        <item x="3321"/>
        <item x="2831"/>
        <item x="773"/>
        <item x="732"/>
        <item x="1085"/>
        <item x="3034"/>
        <item x="850"/>
        <item x="2984"/>
        <item x="947"/>
        <item x="3143"/>
        <item x="1279"/>
        <item x="3011"/>
        <item x="925"/>
        <item x="3026"/>
        <item x="2903"/>
        <item x="3147"/>
        <item x="2834"/>
        <item x="246"/>
        <item x="2784"/>
        <item x="1329"/>
        <item x="3313"/>
        <item x="2043"/>
        <item x="294"/>
        <item x="2624"/>
        <item x="2909"/>
        <item x="1086"/>
        <item x="2440"/>
        <item x="2150"/>
        <item x="1767"/>
        <item x="137"/>
        <item x="3352"/>
        <item x="2967"/>
        <item x="310"/>
        <item x="461"/>
        <item x="2936"/>
        <item x="2630"/>
        <item x="2795"/>
        <item x="1881"/>
        <item x="33"/>
        <item x="2998"/>
        <item x="2243"/>
        <item x="1021"/>
        <item x="3397"/>
        <item x="3442"/>
        <item x="3391"/>
        <item x="1580"/>
        <item x="3264"/>
        <item x="276"/>
        <item x="2638"/>
        <item x="694"/>
        <item x="416"/>
        <item x="2167"/>
        <item x="3762"/>
        <item x="781"/>
        <item x="3139"/>
        <item x="3140"/>
        <item x="798"/>
        <item x="3353"/>
        <item x="136"/>
        <item x="642"/>
        <item x="3012"/>
        <item x="3429"/>
        <item x="93"/>
        <item x="2636"/>
        <item x="2311"/>
        <item x="1247"/>
        <item x="2378"/>
        <item x="3698"/>
        <item x="2607"/>
        <item x="2843"/>
        <item x="2322"/>
        <item x="1631"/>
        <item x="952"/>
        <item x="72"/>
        <item x="737"/>
        <item x="2282"/>
        <item x="3148"/>
        <item x="2780"/>
        <item x="2840"/>
        <item x="336"/>
        <item x="3393"/>
        <item x="2845"/>
        <item x="68"/>
        <item x="2414"/>
        <item x="1204"/>
        <item x="3149"/>
        <item x="2846"/>
        <item x="247"/>
        <item x="2385"/>
        <item x="1054"/>
        <item x="404"/>
        <item x="2184"/>
        <item x="3133"/>
        <item x="2907"/>
        <item x="5"/>
        <item x="1418"/>
        <item x="100"/>
        <item x="2847"/>
        <item x="490"/>
        <item x="2848"/>
        <item x="754"/>
        <item x="638"/>
        <item x="431"/>
        <item x="2850"/>
        <item x="2849"/>
        <item x="1309"/>
        <item x="1187"/>
        <item x="729"/>
        <item x="3382"/>
        <item x="2631"/>
        <item x="3136"/>
        <item x="1077"/>
        <item x="692"/>
        <item x="2566"/>
        <item x="2123"/>
        <item x="2065"/>
        <item x="3972"/>
        <item x="2020"/>
        <item x="211"/>
        <item x="2908"/>
        <item x="3137"/>
        <item x="3134"/>
        <item x="3973"/>
        <item x="3138"/>
        <item x="3006"/>
        <item x="245"/>
        <item x="3320"/>
        <item x="937"/>
        <item x="2802"/>
        <item x="323"/>
        <item x="1375"/>
        <item x="3443"/>
        <item x="2965"/>
        <item x="2541"/>
        <item x="3005"/>
        <item x="733"/>
        <item x="89"/>
        <item x="2963"/>
        <item x="2964"/>
        <item x="3002"/>
        <item x="3017"/>
        <item x="2825"/>
        <item x="3003"/>
        <item x="3974"/>
        <item x="2490"/>
        <item x="1550"/>
        <item x="3299"/>
        <item x="2945"/>
        <item x="2686"/>
        <item x="3128"/>
        <item x="1303"/>
        <item x="2128"/>
        <item x="491"/>
        <item x="345"/>
        <item x="349"/>
        <item x="3009"/>
        <item x="135"/>
        <item x="3010"/>
        <item x="1024"/>
        <item x="3392"/>
        <item x="2421"/>
        <item x="3129"/>
        <item x="2677"/>
        <item x="1194"/>
        <item x="3130"/>
        <item x="2083"/>
        <item x="2629"/>
        <item x="3150"/>
        <item x="3326"/>
        <item x="556"/>
        <item x="3131"/>
        <item x="3549"/>
        <item x="3018"/>
        <item x="1952"/>
        <item x="3371"/>
        <item x="3280"/>
        <item x="3272"/>
        <item x="2841"/>
        <item x="3389"/>
        <item x="3396"/>
        <item x="2819"/>
        <item x="2906"/>
        <item x="3384"/>
        <item x="724"/>
        <item x="3370"/>
        <item x="1040"/>
        <item x="2812"/>
        <item x="2240"/>
        <item x="1102"/>
        <item x="3386"/>
        <item x="1594"/>
        <item x="699"/>
        <item x="3383"/>
        <item x="940"/>
        <item x="2244"/>
        <item x="3132"/>
        <item x="1633"/>
        <item x="3083"/>
        <item x="909"/>
        <item x="1413"/>
        <item x="1346"/>
        <item x="369"/>
        <item x="3387"/>
        <item x="3085"/>
        <item x="356"/>
        <item x="3120"/>
        <item x="1620"/>
        <item x="489"/>
        <item x="3550"/>
        <item x="109"/>
        <item x="3444"/>
        <item x="1244"/>
        <item x="3019"/>
        <item x="3121"/>
        <item x="1693"/>
        <item x="2268"/>
        <item x="2836"/>
        <item x="2634"/>
        <item x="841"/>
        <item x="1145"/>
        <item x="1437"/>
        <item x="3703"/>
        <item x="457"/>
        <item x="2867"/>
        <item x="1074"/>
        <item x="1552"/>
        <item x="2264"/>
        <item x="2919"/>
        <item x="1322"/>
        <item x="2868"/>
        <item x="16"/>
        <item x="1534"/>
        <item x="2571"/>
        <item x="2842"/>
        <item x="3020"/>
        <item x="3125"/>
        <item x="3126"/>
        <item x="2895"/>
        <item x="1632"/>
        <item x="3127"/>
        <item x="339"/>
        <item x="3081"/>
        <item x="3980"/>
        <item x="3023"/>
        <item x="2808"/>
        <item x="2034"/>
        <item x="2354"/>
        <item x="3122"/>
        <item x="2441"/>
        <item x="3123"/>
        <item x="2598"/>
        <item x="2902"/>
        <item x="2599"/>
        <item x="2189"/>
        <item x="496"/>
        <item x="3024"/>
        <item x="1685"/>
        <item x="3021"/>
        <item x="2461"/>
        <item x="1234"/>
        <item x="3400"/>
        <item x="120"/>
        <item x="1521"/>
        <item x="4790"/>
        <item x="4613"/>
        <item x="2810"/>
        <item x="1600"/>
        <item x="2881"/>
        <item x="2213"/>
        <item x="621"/>
        <item x="623"/>
        <item x="1741"/>
        <item x="2663"/>
        <item x="13"/>
        <item x="3969"/>
        <item x="1248"/>
        <item x="3008"/>
        <item x="346"/>
        <item x="1907"/>
        <item x="684"/>
        <item x="865"/>
        <item x="509"/>
        <item x="3714"/>
        <item x="453"/>
        <item x="3597"/>
        <item x="1270"/>
        <item x="673"/>
        <item x="3357"/>
        <item x="3358"/>
        <item x="3632"/>
        <item x="1538"/>
        <item x="354"/>
        <item x="3359"/>
        <item x="770"/>
        <item x="3388"/>
        <item x="2828"/>
        <item x="355"/>
        <item x="300"/>
        <item x="4350"/>
        <item x="4567"/>
        <item x="1922"/>
        <item x="4504"/>
        <item x="4513"/>
        <item x="3640"/>
        <item x="4610"/>
        <item x="4609"/>
        <item x="4306"/>
        <item x="3510"/>
        <item x="2491"/>
        <item x="2388"/>
        <item x="4791"/>
        <item x="4519"/>
        <item x="1930"/>
        <item x="3027"/>
        <item x="449"/>
        <item x="1301"/>
        <item x="4235"/>
        <item x="1586"/>
        <item x="439"/>
        <item x="2835"/>
        <item x="3135"/>
        <item x="2809"/>
        <item x="1374"/>
        <item x="3808"/>
        <item x="3481"/>
        <item x="2674"/>
        <item x="635"/>
        <item x="3376"/>
        <item x="3165"/>
        <item x="1909"/>
        <item x="2966"/>
        <item x="3007"/>
        <item x="587"/>
        <item x="3522"/>
        <item x="919"/>
        <item x="307"/>
        <item x="452"/>
        <item x="3529"/>
        <item x="377"/>
        <item x="1862"/>
        <item x="3022"/>
        <item x="4171"/>
        <item x="4187"/>
        <item x="4298"/>
        <item x="35"/>
        <item x="1401"/>
        <item x="1271"/>
        <item x="1943"/>
        <item x="3643"/>
        <item x="3629"/>
        <item x="2051"/>
        <item x="2980"/>
        <item x="2904"/>
        <item x="3637"/>
        <item x="3378"/>
        <item x="771"/>
        <item x="2862"/>
        <item x="3381"/>
        <item x="3499"/>
        <item x="1185"/>
        <item x="173"/>
        <item x="3523"/>
        <item x="1593"/>
        <item x="139"/>
        <item x="2017"/>
        <item x="2561"/>
        <item x="3380"/>
        <item x="1239"/>
        <item x="2092"/>
        <item x="3379"/>
        <item x="2487"/>
        <item x="153"/>
        <item x="320"/>
        <item x="3600"/>
        <item x="3369"/>
        <item x="1067"/>
        <item x="2899"/>
        <item x="560"/>
        <item x="2977"/>
        <item x="836"/>
        <item x="1120"/>
        <item x="3401"/>
        <item x="2049"/>
        <item x="398"/>
        <item x="3029"/>
        <item x="3631"/>
        <item x="2894"/>
        <item x="652"/>
        <item x="1302"/>
        <item x="2971"/>
        <item x="2900"/>
        <item x="2778"/>
        <item x="3030"/>
        <item x="3587"/>
        <item x="2777"/>
        <item x="1313"/>
        <item x="2588"/>
        <item x="471"/>
        <item x="3117"/>
        <item x="2896"/>
        <item x="1306"/>
        <item x="2757"/>
        <item x="3638"/>
        <item x="90"/>
        <item x="545"/>
        <item x="2807"/>
        <item x="3088"/>
        <item x="819"/>
        <item x="2927"/>
        <item x="3087"/>
        <item x="2911"/>
        <item x="1251"/>
        <item x="3090"/>
        <item x="2768"/>
        <item x="2928"/>
        <item x="2897"/>
        <item x="3402"/>
        <item x="2770"/>
        <item x="3593"/>
        <item x="2870"/>
        <item x="1817"/>
        <item x="3113"/>
        <item x="2133"/>
        <item x="4268"/>
        <item x="4327"/>
        <item x="1621"/>
        <item x="999"/>
        <item x="4449"/>
        <item x="1032"/>
        <item x="4747"/>
        <item x="4468"/>
        <item x="4556"/>
        <item x="4404"/>
        <item h="1" x="488"/>
        <item h="1" x="4377"/>
        <item h="1" x="2493"/>
        <item x="2424"/>
        <item x="806"/>
        <item x="4438"/>
        <item x="558"/>
        <item x="4353"/>
        <item x="4767"/>
        <item h="1" x="1581"/>
        <item x="717"/>
        <item x="595"/>
        <item x="2467"/>
        <item x="1556"/>
        <item x="4693"/>
        <item x="4390"/>
        <item h="1" x="2018"/>
        <item x="971"/>
        <item x="4405"/>
        <item h="1" x="4500"/>
        <item x="1509"/>
        <item x="1566"/>
        <item x="869"/>
        <item x="4264"/>
        <item x="270"/>
        <item x="4660"/>
        <item x="4518"/>
        <item x="2054"/>
        <item x="615"/>
        <item x="4699"/>
        <item x="4192"/>
        <item x="1916"/>
        <item x="210"/>
        <item x="1062"/>
        <item x="4439"/>
        <item x="982"/>
        <item x="4365"/>
        <item x="4781"/>
        <item x="1757"/>
        <item h="1" x="1315"/>
        <item x="622"/>
        <item h="1" x="4270"/>
        <item x="4469"/>
        <item x="4178"/>
        <item x="182"/>
        <item x="801"/>
        <item x="486"/>
        <item x="4676"/>
        <item x="4685"/>
        <item h="1" x="4258"/>
        <item h="1" x="4741"/>
        <item x="1716"/>
        <item x="4502"/>
        <item h="1" x="855"/>
        <item x="1280"/>
        <item x="4315"/>
        <item h="1" x="2533"/>
        <item x="1436"/>
        <item x="4708"/>
        <item x="1276"/>
        <item x="4689"/>
        <item x="4667"/>
        <item x="4272"/>
        <item x="4461"/>
        <item x="1191"/>
        <item x="2"/>
        <item x="4511"/>
        <item x="4259"/>
        <item x="1164"/>
        <item x="1184"/>
        <item x="854"/>
        <item x="4726"/>
        <item x="4378"/>
        <item x="91"/>
        <item x="1121"/>
        <item x="4713"/>
        <item x="4280"/>
        <item x="4454"/>
        <item x="905"/>
        <item x="4279"/>
        <item x="4159"/>
        <item x="1965"/>
        <item x="1935"/>
        <item h="1" x="2221"/>
        <item x="918"/>
        <item x="808"/>
        <item x="3874"/>
        <item x="4521"/>
        <item x="1587"/>
        <item x="658"/>
        <item x="2455"/>
        <item x="1678"/>
        <item x="1130"/>
        <item x="4691"/>
        <item x="4709"/>
        <item x="4607"/>
        <item x="1918"/>
        <item x="4672"/>
        <item x="4199"/>
        <item h="1" x="4499"/>
        <item x="1754"/>
        <item x="915"/>
        <item x="4179"/>
        <item h="1" x="4224"/>
        <item x="505"/>
        <item x="3788"/>
        <item x="56"/>
        <item x="4673"/>
        <item x="508"/>
        <item x="4535"/>
        <item x="2111"/>
        <item x="594"/>
        <item x="687"/>
        <item x="2148"/>
        <item x="4575"/>
        <item x="1835"/>
        <item x="1014"/>
        <item h="1" x="752"/>
        <item x="4675"/>
        <item x="1351"/>
        <item x="1565"/>
        <item h="1" x="4746"/>
        <item x="719"/>
        <item h="1" x="612"/>
        <item x="4766"/>
        <item x="27"/>
        <item x="360"/>
        <item x="4312"/>
        <item x="1567"/>
        <item h="1" x="1016"/>
        <item x="4674"/>
        <item x="4465"/>
        <item x="4336"/>
        <item x="2253"/>
        <item h="1" x="4555"/>
        <item x="4661"/>
        <item x="4326"/>
        <item x="4194"/>
        <item x="1968"/>
        <item x="1768"/>
        <item h="1" x="2489"/>
        <item x="1250"/>
        <item h="1" x="1523"/>
        <item x="24"/>
        <item x="627"/>
        <item x="4671"/>
        <item x="1997"/>
        <item x="2390"/>
        <item x="2287"/>
        <item h="1" x="2480"/>
        <item h="1" x="1272"/>
        <item x="1664"/>
        <item x="4677"/>
        <item x="620"/>
        <item h="1" x="4296"/>
        <item x="4722"/>
        <item x="155"/>
        <item x="2396"/>
        <item x="1958"/>
        <item x="181"/>
        <item x="463"/>
        <item x="4765"/>
        <item x="3042"/>
        <item x="1718"/>
        <item x="1787"/>
        <item x="4666"/>
        <item x="953"/>
        <item x="266"/>
        <item x="4788"/>
        <item x="4289"/>
        <item x="2022"/>
        <item x="467"/>
        <item x="967"/>
        <item x="4761"/>
        <item x="4318"/>
        <item x="381"/>
        <item x="4420"/>
        <item x="4603"/>
        <item x="4582"/>
        <item x="203"/>
        <item x="1986"/>
        <item h="1" x="3865"/>
        <item x="817"/>
        <item x="4217"/>
        <item x="524"/>
        <item h="1" x="1555"/>
        <item x="1344"/>
        <item x="4599"/>
        <item x="22"/>
        <item x="454"/>
        <item x="2498"/>
        <item x="4783"/>
        <item x="4733"/>
        <item x="4157"/>
        <item x="1956"/>
        <item x="1560"/>
        <item x="693"/>
        <item x="576"/>
        <item x="405"/>
        <item x="575"/>
        <item x="2578"/>
        <item x="4056"/>
        <item x="1006"/>
        <item x="1382"/>
        <item x="1819"/>
        <item x="695"/>
        <item x="4145"/>
        <item x="2328"/>
        <item x="1193"/>
        <item x="3735"/>
        <item x="2549"/>
        <item x="788"/>
        <item x="1435"/>
        <item x="1440"/>
        <item x="3988"/>
        <item x="2811"/>
        <item x="3897"/>
        <item x="2528"/>
        <item x="475"/>
        <item x="2086"/>
        <item x="1778"/>
        <item x="2447"/>
        <item x="3743"/>
        <item x="790"/>
        <item x="2514"/>
        <item x="3332"/>
        <item x="1611"/>
        <item x="2520"/>
        <item x="3733"/>
        <item x="3912"/>
        <item x="382"/>
        <item x="3748"/>
        <item x="1385"/>
        <item x="4731"/>
        <item x="4091"/>
        <item x="3998"/>
        <item x="3767"/>
        <item x="1128"/>
        <item x="1348"/>
        <item x="4071"/>
        <item x="330"/>
        <item x="2753"/>
        <item x="3879"/>
        <item x="1610"/>
        <item x="198"/>
        <item x="1376"/>
        <item x="3447"/>
        <item x="649"/>
        <item x="1824"/>
        <item x="983"/>
        <item x="928"/>
        <item x="1798"/>
        <item x="4548"/>
        <item x="1675"/>
        <item x="1038"/>
        <item x="1598"/>
        <item x="4742"/>
        <item x="4388"/>
        <item x="1178"/>
        <item x="2829"/>
        <item x="637"/>
        <item x="1856"/>
        <item x="2579"/>
        <item x="2099"/>
        <item x="306"/>
        <item x="3407"/>
        <item x="1505"/>
        <item x="3175"/>
        <item x="4177"/>
        <item x="1746"/>
        <item x="1308"/>
        <item x="927"/>
        <item x="762"/>
        <item x="1349"/>
        <item x="2088"/>
        <item x="409"/>
        <item x="3564"/>
        <item x="944"/>
        <item x="4161"/>
        <item x="2095"/>
        <item x="2254"/>
        <item x="636"/>
        <item x="1957"/>
        <item x="239"/>
        <item x="3913"/>
        <item x="4033"/>
        <item x="3405"/>
        <item x="1008"/>
        <item x="838"/>
        <item x="867"/>
        <item x="2519"/>
        <item x="1779"/>
        <item x="4479"/>
        <item x="1781"/>
        <item x="1776"/>
        <item x="2070"/>
        <item x="2069"/>
        <item x="2009"/>
        <item x="1777"/>
        <item x="4109"/>
        <item x="3987"/>
        <item x="4106"/>
        <item x="1231"/>
        <item x="4712"/>
        <item x="4711"/>
        <item x="4108"/>
        <item x="4686"/>
        <item x="711"/>
        <item x="265"/>
        <item x="1049"/>
        <item x="654"/>
        <item x="4034"/>
        <item x="792"/>
        <item x="2001"/>
        <item x="3888"/>
        <item x="696"/>
        <item x="1240"/>
        <item x="2230"/>
        <item x="935"/>
        <item x="129"/>
        <item x="1601"/>
        <item x="1296"/>
        <item x="1281"/>
        <item x="930"/>
        <item x="585"/>
        <item x="1844"/>
        <item x="4026"/>
        <item x="3992"/>
        <item x="81"/>
        <item x="4111"/>
        <item x="1316"/>
        <item x="4060"/>
        <item x="997"/>
        <item x="3880"/>
        <item x="253"/>
        <item x="4027"/>
        <item x="1603"/>
        <item x="373"/>
        <item x="271"/>
        <item x="1708"/>
        <item x="4110"/>
        <item x="4682"/>
        <item x="2053"/>
        <item x="1984"/>
        <item x="1640"/>
        <item x="1634"/>
        <item x="1698"/>
        <item x="4002"/>
        <item x="3842"/>
        <item x="2329"/>
        <item x="3846"/>
        <item x="851"/>
        <item x="1597"/>
        <item x="1209"/>
        <item x="1449"/>
        <item x="4074"/>
        <item x="3991"/>
        <item x="1811"/>
        <item x="3870"/>
        <item x="2522"/>
        <item x="2141"/>
        <item x="1749"/>
        <item x="1785"/>
        <item x="4158"/>
        <item x="4137"/>
        <item x="1182"/>
        <item x="1596"/>
        <item x="1355"/>
        <item x="625"/>
        <item x="1481"/>
        <item x="1725"/>
        <item x="1412"/>
        <item x="1367"/>
        <item x="3989"/>
        <item x="1514"/>
        <item x="1963"/>
        <item x="564"/>
        <item x="1959"/>
        <item x="1529"/>
        <item x="1189"/>
        <item x="1890"/>
        <item x="4090"/>
        <item x="4130"/>
        <item x="1666"/>
        <item x="1661"/>
        <item x="1660"/>
        <item x="1082"/>
        <item x="1659"/>
        <item x="4005"/>
        <item x="1495"/>
        <item x="763"/>
        <item x="363"/>
        <item x="3882"/>
        <item x="4022"/>
        <item x="2107"/>
        <item x="4000"/>
        <item x="945"/>
        <item x="4052"/>
        <item x="455"/>
        <item x="942"/>
        <item x="4057"/>
        <item x="1619"/>
        <item x="1788"/>
        <item x="888"/>
        <item x="2472"/>
        <item x="1491"/>
        <item x="2570"/>
        <item x="1848"/>
        <item x="596"/>
        <item x="1358"/>
        <item x="1726"/>
        <item x="1999"/>
        <item x="2024"/>
        <item x="1577"/>
        <item x="4014"/>
        <item x="4123"/>
        <item x="209"/>
        <item x="1654"/>
        <item x="3947"/>
        <item x="234"/>
        <item x="4133"/>
        <item x="4124"/>
        <item x="3986"/>
        <item x="829"/>
        <item x="4016"/>
        <item x="3929"/>
        <item x="4429"/>
        <item x="1544"/>
        <item x="4085"/>
        <item x="1098"/>
        <item x="618"/>
        <item x="436"/>
        <item x="1891"/>
        <item x="277"/>
        <item x="4007"/>
        <item x="3672"/>
        <item x="4008"/>
        <item x="1931"/>
        <item x="2106"/>
        <item x="962"/>
        <item x="1649"/>
        <item x="1456"/>
        <item x="3955"/>
        <item x="3954"/>
        <item x="1493"/>
        <item x="2516"/>
        <item x="4023"/>
        <item x="1484"/>
        <item x="4082"/>
        <item x="278"/>
        <item x="3926"/>
        <item x="753"/>
        <item x="1091"/>
        <item x="2860"/>
        <item x="3671"/>
        <item x="3985"/>
        <item x="597"/>
        <item x="1605"/>
        <item x="2015"/>
        <item x="1332"/>
        <item x="1490"/>
        <item x="720"/>
        <item x="2114"/>
        <item x="3737"/>
        <item x="1903"/>
        <item x="4121"/>
        <item x="2479"/>
        <item x="1854"/>
        <item x="4128"/>
        <item x="1806"/>
        <item x="1653"/>
        <item x="1324"/>
        <item x="2041"/>
        <item x="1783"/>
        <item x="3532"/>
        <item x="1690"/>
        <item x="208"/>
        <item x="1851"/>
        <item x="4015"/>
        <item x="1173"/>
        <item x="426"/>
        <item x="987"/>
        <item x="1406"/>
        <item x="1541"/>
        <item x="2583"/>
        <item x="3861"/>
        <item x="1507"/>
        <item x="639"/>
        <item x="3910"/>
        <item x="4131"/>
        <item x="370"/>
        <item x="1430"/>
        <item x="3898"/>
        <item x="1642"/>
        <item x="3659"/>
        <item x="435"/>
        <item x="283"/>
        <item x="747"/>
        <item x="1487"/>
        <item x="4140"/>
        <item x="3995"/>
        <item x="238"/>
        <item x="3950"/>
        <item x="3940"/>
        <item x="4139"/>
        <item x="832"/>
        <item x="1702"/>
        <item x="3960"/>
        <item x="3673"/>
        <item x="3903"/>
        <item x="2464"/>
        <item x="640"/>
        <item x="745"/>
        <item x="4113"/>
        <item x="3566"/>
        <item x="3943"/>
        <item x="2255"/>
        <item x="2302"/>
        <item x="192"/>
        <item x="1722"/>
        <item x="931"/>
        <item x="2382"/>
        <item x="4049"/>
        <item x="1065"/>
        <item x="4160"/>
        <item x="1821"/>
        <item x="581"/>
        <item x="920"/>
        <item x="4560"/>
        <item x="305"/>
        <item x="3746"/>
        <item x="2058"/>
        <item x="4050"/>
        <item x="3768"/>
        <item x="1812"/>
        <item x="535"/>
        <item x="1497"/>
        <item x="2517"/>
        <item x="2246"/>
        <item x="379"/>
        <item x="1683"/>
        <item x="154"/>
        <item x="2199"/>
        <item x="2767"/>
        <item x="4081"/>
        <item x="3565"/>
        <item x="735"/>
        <item x="783"/>
        <item x="4079"/>
        <item x="4694"/>
        <item x="892"/>
        <item x="1629"/>
        <item x="3778"/>
        <item x="95"/>
        <item x="279"/>
        <item x="3772"/>
        <item x="1007"/>
        <item x="4725"/>
        <item x="315"/>
        <item x="3933"/>
        <item x="18"/>
        <item x="630"/>
        <item x="2289"/>
        <item x="3863"/>
        <item x="698"/>
        <item x="3771"/>
        <item x="1923"/>
        <item x="2433"/>
        <item x="1527"/>
        <item x="1403"/>
        <item x="3917"/>
        <item x="4151"/>
        <item x="2176"/>
        <item x="4047"/>
        <item x="3360"/>
        <item x="3780"/>
        <item x="3931"/>
        <item x="337"/>
        <item x="4182"/>
        <item x="1933"/>
        <item x="4442"/>
        <item x="4542"/>
        <item x="1651"/>
        <item x="1947"/>
        <item x="1740"/>
        <item x="4205"/>
        <item x="1395"/>
        <item x="2190"/>
        <item x="58"/>
        <item x="614"/>
        <item x="3848"/>
        <item x="3427"/>
        <item x="1429"/>
        <item x="2422"/>
        <item x="3089"/>
        <item x="3982"/>
        <item x="4446"/>
        <item x="1172"/>
        <item x="605"/>
        <item x="3963"/>
        <item x="1489"/>
        <item x="1571"/>
        <item x="2380"/>
        <item x="3952"/>
        <item x="811"/>
        <item x="4115"/>
        <item x="1343"/>
        <item x="924"/>
        <item x="2016"/>
        <item x="4314"/>
        <item x="2025"/>
        <item x="1723"/>
        <item x="3909"/>
        <item x="4038"/>
        <item x="4019"/>
        <item x="3922"/>
        <item x="933"/>
        <item x="2170"/>
        <item x="3777"/>
        <item x="4134"/>
        <item x="4308"/>
        <item x="1807"/>
        <item x="534"/>
        <item x="3847"/>
        <item x="1533"/>
        <item x="3784"/>
        <item x="3990"/>
        <item x="1762"/>
        <item x="3758"/>
        <item x="3837"/>
        <item x="4361"/>
        <item x="4775"/>
        <item x="3854"/>
        <item x="843"/>
        <item x="4394"/>
        <item x="1684"/>
        <item x="1034"/>
        <item x="3776"/>
        <item x="3775"/>
        <item x="2827"/>
        <item x="470"/>
        <item x="460"/>
        <item x="1202"/>
        <item x="164"/>
        <item x="1058"/>
        <item x="2098"/>
        <item x="2340"/>
        <item x="1652"/>
        <item x="4089"/>
        <item x="823"/>
        <item x="399"/>
        <item x="2535"/>
        <item x="1711"/>
        <item x="4035"/>
        <item x="4076"/>
        <item x="1859"/>
        <item x="4122"/>
        <item x="4093"/>
        <item x="3717"/>
        <item x="1638"/>
        <item x="2584"/>
        <item x="3925"/>
        <item x="3923"/>
        <item x="968"/>
        <item x="451"/>
        <item x="3795"/>
        <item x="3855"/>
        <item x="2513"/>
        <item x="359"/>
        <item x="3739"/>
        <item x="2248"/>
        <item x="3783"/>
        <item x="3747"/>
        <item x="3895"/>
        <item x="4024"/>
        <item x="3791"/>
        <item x="2703"/>
        <item x="3742"/>
        <item x="1331"/>
        <item x="4143"/>
        <item x="4001"/>
        <item x="3534"/>
        <item x="1221"/>
        <item x="1293"/>
        <item x="1627"/>
        <item x="2726"/>
        <item x="2032"/>
        <item x="1687"/>
        <item x="1387"/>
        <item x="3796"/>
        <item x="548"/>
        <item x="980"/>
        <item x="3866"/>
        <item x="3994"/>
        <item x="954"/>
        <item x="4039"/>
        <item x="4136"/>
        <item x="4633"/>
        <item x="2026"/>
        <item x="3844"/>
        <item x="4612"/>
        <item x="2260"/>
        <item x="701"/>
        <item x="3956"/>
        <item x="1517"/>
        <item x="3752"/>
        <item x="1156"/>
        <item x="2512"/>
        <item x="2721"/>
        <item x="3875"/>
        <item x="4037"/>
        <item x="3785"/>
        <item x="4640"/>
        <item x="3738"/>
        <item x="3911"/>
        <item x="3774"/>
        <item x="1498"/>
        <item x="2108"/>
        <item x="2258"/>
        <item x="3859"/>
        <item x="2582"/>
        <item x="2581"/>
        <item x="4061"/>
        <item x="950"/>
        <item x="1176"/>
        <item x="1235"/>
        <item x="4154"/>
        <item x="3765"/>
        <item x="1899"/>
        <item x="1618"/>
        <item x="2725"/>
        <item x="3552"/>
        <item x="1985"/>
        <item x="1845"/>
        <item x="3891"/>
        <item x="1542"/>
        <item x="344"/>
        <item x="332"/>
        <item x="3551"/>
        <item x="338"/>
        <item x="3770"/>
        <item x="236"/>
        <item x="3741"/>
        <item x="3719"/>
        <item x="3781"/>
        <item x="1536"/>
        <item x="1492"/>
        <item x="4080"/>
        <item x="3782"/>
        <item x="206"/>
        <item x="3836"/>
        <item x="3873"/>
        <item x="4622"/>
        <item x="1860"/>
        <item x="160"/>
        <item x="4152"/>
        <item x="1897"/>
        <item x="3849"/>
        <item x="764"/>
        <item x="2256"/>
        <item x="2271"/>
        <item x="2656"/>
        <item x="2002"/>
        <item x="1983"/>
        <item x="795"/>
        <item x="4141"/>
        <item x="885"/>
        <item x="3764"/>
        <item x="2728"/>
        <item x="4092"/>
        <item x="4048"/>
        <item x="3446"/>
        <item x="1894"/>
        <item x="3927"/>
        <item x="2003"/>
        <item x="3430"/>
        <item x="3981"/>
        <item x="902"/>
        <item x="1937"/>
        <item x="2585"/>
        <item x="3675"/>
        <item x="4646"/>
        <item x="4639"/>
        <item x="899"/>
        <item x="4030"/>
        <item x="3999"/>
        <item x="3962"/>
        <item x="3948"/>
        <item x="1813"/>
        <item x="1259"/>
        <item x="3961"/>
        <item x="809"/>
        <item x="4040"/>
        <item x="3716"/>
        <item x="3997"/>
        <item x="3766"/>
        <item x="3852"/>
        <item x="1636"/>
        <item x="3887"/>
        <item x="4011"/>
        <item x="3761"/>
        <item x="3996"/>
        <item x="507"/>
        <item x="4025"/>
        <item x="3718"/>
        <item x="3958"/>
        <item x="4083"/>
        <item x="4638"/>
        <item x="1092"/>
        <item x="3930"/>
        <item x="1694"/>
        <item x="3934"/>
        <item x="3916"/>
        <item x="1635"/>
        <item x="1512"/>
        <item x="1520"/>
        <item h="1" x="1050"/>
        <item x="1639"/>
        <item x="946"/>
        <item x="4032"/>
        <item x="2451"/>
        <item x="1688"/>
        <item x="3915"/>
        <item x="1094"/>
        <item x="1504"/>
        <item x="1398"/>
        <item x="3763"/>
        <item x="1515"/>
        <item x="3899"/>
        <item x="4012"/>
        <item x="3949"/>
        <item x="3868"/>
        <item x="4144"/>
        <item x="4084"/>
        <item x="1480"/>
        <item x="1183"/>
        <item x="3851"/>
        <item x="3773"/>
        <item x="3787"/>
        <item x="4042"/>
        <item x="1588"/>
        <item x="2415"/>
        <item x="1892"/>
        <item x="4642"/>
        <item x="187"/>
        <item x="995"/>
        <item x="3850"/>
        <item x="3890"/>
        <item x="4165"/>
        <item x="3883"/>
        <item x="3794"/>
        <item x="3901"/>
        <item x="887"/>
        <item x="3983"/>
        <item x="175"/>
        <item x="1680"/>
        <item x="281"/>
        <item x="749"/>
        <item x="1832"/>
        <item x="4292"/>
        <item x="3769"/>
        <item x="1118"/>
        <item x="502"/>
        <item x="3759"/>
        <item x="814"/>
        <item x="816"/>
        <item x="4065"/>
        <item x="2004"/>
        <item x="1068"/>
        <item x="815"/>
        <item x="4072"/>
        <item x="703"/>
        <item x="2815"/>
        <item x="4490"/>
        <item x="1525"/>
        <item x="257"/>
        <item x="2096"/>
        <item x="2250"/>
        <item x="4125"/>
        <item x="4051"/>
        <item x="810"/>
        <item x="1383"/>
        <item x="922"/>
        <item x="1399"/>
        <item x="609"/>
        <item x="2729"/>
        <item x="1096"/>
        <item x="3893"/>
        <item x="3616"/>
        <item x="3860"/>
        <item x="4031"/>
        <item x="423"/>
        <item x="1709"/>
        <item x="4028"/>
        <item x="1111"/>
        <item x="186"/>
        <item x="1416"/>
        <item x="340"/>
        <item x="2826"/>
        <item x="1895"/>
        <item x="2056"/>
        <item x="365"/>
        <item x="1791"/>
        <item x="2462"/>
        <item x="2261"/>
        <item x="1673"/>
        <item x="348"/>
        <item x="531"/>
        <item x="4064"/>
        <item x="1496"/>
        <item x="4467"/>
        <item x="1855"/>
        <item x="407"/>
        <item x="567"/>
        <item x="4578"/>
        <item x="3858"/>
        <item x="3760"/>
        <item x="495"/>
        <item x="4516"/>
        <item x="1846"/>
        <item x="3938"/>
        <item x="1800"/>
        <item x="1488"/>
        <item x="4063"/>
        <item x="2530"/>
        <item x="4066"/>
        <item x="1226"/>
        <item x="4067"/>
        <item x="3833"/>
        <item x="1101"/>
        <item x="231"/>
        <item x="2981"/>
        <item x="2210"/>
        <item x="2555"/>
        <item x="3793"/>
        <item x="2103"/>
        <item x="1090"/>
        <item x="606"/>
        <item x="2330"/>
        <item x="1133"/>
        <item x="666"/>
        <item x="1676"/>
        <item x="3542"/>
        <item x="158"/>
        <item x="174"/>
        <item x="2446"/>
        <item x="4129"/>
        <item x="4750"/>
        <item x="1427"/>
        <item x="2072"/>
        <item x="4029"/>
        <item x="1786"/>
        <item x="911"/>
        <item x="4715"/>
        <item x="3885"/>
        <item x="3886"/>
        <item x="414"/>
        <item x="1861"/>
        <item x="4562"/>
        <item x="1704"/>
        <item x="480"/>
        <item x="800"/>
        <item x="450"/>
        <item x="3862"/>
        <item x="3734"/>
        <item x="1644"/>
        <item x="2087"/>
        <item x="347"/>
        <item x="378"/>
        <item x="4383"/>
        <item x="352"/>
        <item x="1961"/>
        <item x="3554"/>
        <item x="2332"/>
        <item x="2241"/>
        <item x="1220"/>
        <item x="886"/>
        <item x="2265"/>
        <item x="3936"/>
        <item x="981"/>
        <item x="2126"/>
        <item x="1097"/>
        <item x="544"/>
        <item x="938"/>
        <item x="1656"/>
        <item x="791"/>
        <item x="2283"/>
        <item x="2101"/>
        <item x="280"/>
        <item x="2473"/>
        <item x="94"/>
        <item x="2162"/>
        <item x="1548"/>
        <item x="3935"/>
        <item x="3864"/>
        <item x="2500"/>
        <item x="425"/>
        <item x="2055"/>
        <item x="1743"/>
        <item x="4073"/>
        <item x="3786"/>
        <item x="4155"/>
        <item x="1665"/>
        <item x="4701"/>
        <item x="4062"/>
        <item x="2429"/>
        <item x="4041"/>
        <item x="793"/>
        <item x="1195"/>
        <item x="769"/>
        <item x="4153"/>
        <item x="123"/>
        <item x="2501"/>
        <item x="1604"/>
        <item x="1380"/>
        <item x="4116"/>
        <item x="1278"/>
        <item x="3445"/>
        <item x="1227"/>
        <item x="3834"/>
        <item x="3871"/>
        <item x="1223"/>
        <item x="3832"/>
        <item x="4059"/>
        <item x="384"/>
        <item x="4055"/>
        <item x="62"/>
        <item x="4054"/>
        <item x="3843"/>
        <item x="4440"/>
        <item x="3756"/>
        <item x="3857"/>
        <item x="64"/>
        <item x="4149"/>
        <item x="3476"/>
        <item x="2228"/>
        <item x="3399"/>
        <item x="456"/>
        <item x="2377"/>
        <item x="3881"/>
        <item x="1181"/>
        <item x="1613"/>
        <item x="3937"/>
        <item x="3853"/>
        <item x="3876"/>
        <item x="3907"/>
        <item x="3841"/>
        <item x="1847"/>
        <item x="390"/>
        <item x="4069"/>
        <item x="3894"/>
        <item x="4094"/>
        <item x="3856"/>
        <item x="3953"/>
        <item x="3869"/>
        <item x="1136"/>
        <item x="3877"/>
        <item x="3993"/>
        <item x="3840"/>
        <item x="3867"/>
        <item x="3839"/>
        <item x="4146"/>
        <item x="3945"/>
        <item x="4058"/>
        <item x="3902"/>
        <item x="3914"/>
        <item x="3951"/>
        <item x="3906"/>
        <item x="3905"/>
        <item x="2325"/>
        <item x="4010"/>
        <item x="3932"/>
        <item x="1733"/>
        <item x="3944"/>
        <item x="3904"/>
        <item x="1826"/>
        <item x="1439"/>
        <item x="603"/>
        <item x="3946"/>
        <item x="3921"/>
        <item x="3939"/>
        <item x="624"/>
        <item x="616"/>
        <item x="3900"/>
        <item x="3957"/>
        <item x="917"/>
        <item x="4101"/>
        <item x="4043"/>
        <item x="3896"/>
        <item x="4142"/>
        <item x="607"/>
        <item x="4075"/>
        <item x="1000"/>
        <item x="600"/>
        <item x="1706"/>
        <item x="3908"/>
        <item x="1482"/>
        <item x="868"/>
        <item x="3872"/>
        <item x="1320"/>
        <item x="1869"/>
        <item x="3884"/>
        <item x="557"/>
        <item x="1650"/>
        <item x="4053"/>
        <item x="358"/>
        <item x="2740"/>
        <item x="388"/>
        <item x="374"/>
        <item x="4077"/>
        <item x="1057"/>
        <item x="858"/>
        <item x="857"/>
        <item x="598"/>
        <item x="1782"/>
        <item x="866"/>
        <item x="3928"/>
        <item x="3797"/>
        <item x="3942"/>
        <item x="3878"/>
        <item x="1215"/>
        <item x="1051"/>
        <item x="183"/>
        <item x="4376"/>
        <item x="4636"/>
        <item x="4643"/>
        <item x="2453"/>
        <item x="4754"/>
        <item x="4789"/>
        <item x="1053"/>
        <item h="1" x="4422"/>
        <item h="1" x="1452"/>
        <item x="4372"/>
        <item x="1052"/>
        <item h="1" x="978"/>
        <item h="1" x="632"/>
        <item x="4400"/>
        <item x="4273"/>
        <item x="4389"/>
        <item x="4584"/>
        <item x="2008"/>
        <item x="1929"/>
        <item h="1" x="1905"/>
        <item x="516"/>
        <item x="847"/>
        <item x="4749"/>
        <item h="1" x="4445"/>
        <item x="667"/>
        <item x="4100"/>
        <item x="1628"/>
        <item x="1637"/>
        <item x="1537"/>
        <item h="1" x="273"/>
        <item x="562"/>
        <item x="446"/>
        <item x="54"/>
        <item x="1730"/>
        <item x="1093"/>
        <item x="70"/>
        <item x="4702"/>
        <item x="67"/>
        <item x="483"/>
        <item x="617"/>
        <item x="2294"/>
        <item x="812"/>
        <item x="4423"/>
        <item x="1799"/>
        <item x="2452"/>
        <item x="1872"/>
        <item x="4769"/>
        <item x="960"/>
        <item x="4283"/>
        <item x="1766"/>
        <item x="4437"/>
        <item x="4406"/>
        <item x="552"/>
        <item x="2181"/>
        <item x="2155"/>
        <item x="4370"/>
        <item x="721"/>
        <item x="4753"/>
        <item x="2465"/>
        <item x="2580"/>
        <item x="1876"/>
        <item x="2458"/>
        <item x="2459"/>
        <item x="4186"/>
        <item x="4188"/>
        <item x="4287"/>
        <item x="1420"/>
        <item x="4734"/>
        <item x="4573"/>
        <item x="958"/>
        <item x="4267"/>
        <item x="1558"/>
        <item x="2278"/>
        <item x="2270"/>
        <item x="2524"/>
        <item x="487"/>
        <item x="4716"/>
        <item x="1573"/>
        <item x="4453"/>
        <item x="4282"/>
        <item x="4759"/>
        <item x="448"/>
        <item x="4197"/>
        <item x="4392"/>
        <item x="1433"/>
        <item x="1432"/>
        <item x="554"/>
        <item x="4739"/>
        <item x="4355"/>
        <item x="2366"/>
        <item x="4738"/>
        <item x="1113"/>
        <item x="1745"/>
        <item x="4524"/>
        <item x="2373"/>
        <item x="906"/>
        <item x="2404"/>
        <item x="4277"/>
        <item x="4247"/>
        <item x="1987"/>
        <item x="25"/>
        <item x="1273"/>
        <item x="519"/>
        <item x="1036"/>
        <item x="2402"/>
        <item x="2562"/>
        <item x="1920"/>
        <item x="4337"/>
        <item x="4395"/>
        <item x="4403"/>
        <item x="4331"/>
        <item x="1425"/>
        <item x="4184"/>
        <item x="963"/>
        <item x="976"/>
        <item x="1822"/>
        <item x="4380"/>
        <item x="1980"/>
        <item x="4244"/>
        <item x="4760"/>
        <item x="4751"/>
        <item x="714"/>
        <item x="2233"/>
        <item x="1084"/>
        <item x="1037"/>
        <item x="169"/>
        <item x="846"/>
        <item x="2548"/>
        <item x="1132"/>
        <item x="4291"/>
        <item x="1924"/>
        <item x="1025"/>
        <item x="4470"/>
        <item x="2564"/>
        <item x="4444"/>
        <item x="1162"/>
        <item x="4463"/>
        <item x="4021"/>
        <item x="4735"/>
        <item x="4417"/>
        <item x="4316"/>
        <item x="4215"/>
        <item x="1770"/>
        <item x="1971"/>
        <item x="4196"/>
        <item x="1951"/>
        <item x="4776"/>
        <item x="898"/>
        <item x="4379"/>
        <item x="852"/>
        <item x="200"/>
        <item x="1003"/>
        <item x="1274"/>
        <item x="4396"/>
        <item x="1356"/>
        <item x="1720"/>
        <item x="4736"/>
        <item x="371"/>
        <item x="4309"/>
        <item x="4491"/>
        <item x="4456"/>
        <item x="2187"/>
        <item x="4688"/>
        <item x="2397"/>
        <item x="1140"/>
        <item x="4774"/>
        <item x="2509"/>
        <item x="1833"/>
        <item x="4367"/>
        <item x="4362"/>
        <item x="644"/>
        <item x="1269"/>
        <item h="1" x="2437"/>
        <item h="1" x="4418"/>
        <item h="1" x="861"/>
        <item h="1" x="4772"/>
        <item h="1" x="1026"/>
        <item x="4498"/>
        <item h="1" x="4785"/>
        <item h="1" x="4554"/>
        <item x="778"/>
        <item x="3674"/>
        <item x="1013"/>
        <item x="2477"/>
        <item x="4592"/>
        <item x="4408"/>
        <item x="4569"/>
        <item x="4214"/>
        <item x="4293"/>
        <item x="1607"/>
        <item x="244"/>
        <item x="2052"/>
        <item x="4276"/>
        <item x="1769"/>
        <item x="4795"/>
        <item x="4794"/>
        <item h="1" x="4434"/>
        <item h="1" x="4433"/>
        <item h="1" x="4435"/>
        <item h="1" x="4356"/>
        <item h="1" x="4727"/>
        <item h="1" x="4588"/>
        <item h="1" x="1570"/>
        <item h="1" x="4368"/>
        <item x="2191"/>
        <item h="1" x="26"/>
        <item h="1" x="4441"/>
        <item h="1" x="4448"/>
        <item h="1" x="4447"/>
        <item x="1578"/>
        <item x="4652"/>
        <item h="1" x="4349"/>
        <item x="4045"/>
        <item h="1" x="478"/>
        <item h="1" x="748"/>
        <item x="4780"/>
        <item x="4779"/>
        <item x="4044"/>
        <item x="3790"/>
        <item h="1" x="237"/>
        <item h="1" x="4678"/>
        <item x="3789"/>
        <item h="1" x="4369"/>
        <item h="1" x="4189"/>
        <item x="4046"/>
        <item h="1" x="4630"/>
        <item x="1996"/>
        <item x="1564"/>
        <item x="4684"/>
        <item x="2331"/>
        <item x="2339"/>
        <item x="1982"/>
        <item x="1981"/>
        <item x="205"/>
        <item x="1563"/>
        <item x="1562"/>
        <item x="1568"/>
        <item x="4360"/>
        <item x="2284"/>
        <item x="1880"/>
        <item x="1557"/>
        <item x="4680"/>
        <item x="171"/>
        <item x="633"/>
        <item x="1994"/>
        <item x="870"/>
        <item x="511"/>
        <item x="1479"/>
        <item x="4626"/>
        <item x="4687"/>
        <item x="4195"/>
        <item x="4756"/>
        <item x="48"/>
        <item x="4757"/>
        <item x="466"/>
        <item x="546"/>
        <item x="163"/>
        <item x="804"/>
        <item x="4787"/>
        <item x="848"/>
        <item x="559"/>
        <item x="1946"/>
        <item x="462"/>
        <item x="4624"/>
        <item x="4285"/>
        <item x="2362"/>
        <item x="4598"/>
        <item x="4375"/>
        <item x="4768"/>
        <item x="4204"/>
        <item x="226"/>
        <item x="172"/>
        <item x="482"/>
        <item x="2276"/>
        <item x="2275"/>
        <item x="4729"/>
        <item x="4634"/>
        <item h="1" x="4218"/>
        <item h="1" x="4728"/>
        <item h="1" x="4755"/>
        <item h="1" x="4740"/>
        <item h="1" x="4451"/>
        <item h="1" x="875"/>
        <item h="1" x="53"/>
        <item h="1" x="878"/>
        <item h="1" x="4237"/>
        <item h="1" x="674"/>
        <item x="4704"/>
        <item x="4657"/>
        <item x="4664"/>
        <item x="4665"/>
        <item x="1519"/>
        <item x="4679"/>
        <item x="4683"/>
        <item x="4659"/>
        <item x="4703"/>
        <item x="4710"/>
        <item x="4705"/>
        <item x="4681"/>
        <item x="4700"/>
        <item x="4641"/>
        <item x="4658"/>
        <item x="4698"/>
        <item x="4697"/>
        <item x="518"/>
        <item h="1" x="4604"/>
        <item h="1" x="702"/>
        <item h="1" x="4391"/>
        <item h="1" x="4724"/>
        <item h="1" x="1989"/>
        <item x="464"/>
        <item h="1" x="977"/>
        <item x="1160"/>
        <item h="1" x="4459"/>
        <item h="1" x="4382"/>
        <item x="4494"/>
        <item x="1904"/>
        <item x="1159"/>
        <item x="458"/>
        <item x="4752"/>
        <item x="4773"/>
        <item x="4623"/>
        <item x="4574"/>
        <item x="4317"/>
        <item x="1717"/>
        <item x="3792"/>
        <item x="1913"/>
        <item x="4354"/>
        <item x="1511"/>
        <item x="65"/>
        <item x="2267"/>
        <item h="1" x="1073"/>
        <item x="2216"/>
        <item x="2132"/>
        <item x="4770"/>
        <item x="4589"/>
        <item x="4669"/>
        <item h="1" x="4546"/>
        <item h="1" x="863"/>
        <item h="1" x="4393"/>
        <item h="1" x="4745"/>
        <item h="1" x="4663"/>
        <item x="1925"/>
        <item h="1" x="1870"/>
        <item x="1926"/>
        <item x="601"/>
        <item x="2231"/>
        <item x="1974"/>
        <item x="4364"/>
        <item x="805"/>
        <item x="521"/>
        <item x="523"/>
        <item x="522"/>
        <item x="4497"/>
        <item x="4475"/>
        <item x="4714"/>
        <item x="4717"/>
        <item x="4718"/>
        <item x="1330"/>
        <item x="4415"/>
        <item x="4414"/>
        <item x="214"/>
        <item x="2063"/>
        <item x="2406"/>
        <item x="1453"/>
        <item x="4419"/>
        <item x="4386"/>
        <item x="4450"/>
        <item x="1033"/>
        <item x="4191"/>
        <item x="4480"/>
        <item x="4416"/>
        <item x="4371"/>
        <item x="1919"/>
        <item x="1696"/>
        <item h="1" x="268"/>
        <item h="1" x="2296"/>
        <item h="1" x="1554"/>
        <item h="1" x="1559"/>
        <item x="21"/>
        <item h="1" x="4366"/>
        <item h="1" x="1938"/>
        <item h="1" x="859"/>
        <item x="177"/>
        <item x="1721"/>
        <item x="1023"/>
        <item x="873"/>
        <item x="207"/>
        <item x="4374"/>
        <item x="4118"/>
        <item x="4384"/>
        <item x="4730"/>
        <item x="1784"/>
        <item x="4436"/>
        <item x="4288"/>
        <item x="807"/>
        <item x="1808"/>
        <item x="2353"/>
        <item x="1707"/>
        <item x="934"/>
        <item x="2350"/>
        <item x="916"/>
        <item x="1657"/>
        <item x="4632"/>
        <item x="4410"/>
        <item x="4627"/>
        <item x="2203"/>
        <item x="2457"/>
        <item x="986"/>
        <item x="4536"/>
        <item x="4553"/>
        <item x="4762"/>
        <item x="1868"/>
        <item x="1531"/>
        <item x="4537"/>
        <item x="4558"/>
        <item x="430"/>
        <item x="4758"/>
        <item x="1759"/>
        <item h="1" x="1737"/>
        <item x="4493"/>
        <item x="856"/>
        <item h="1" x="4533"/>
        <item x="4290"/>
        <item h="1" x="555"/>
        <item h="1" x="225"/>
        <item h="1" x="1712"/>
        <item h="1" x="853"/>
        <item x="2484"/>
        <item h="1" x="4421"/>
        <item h="1" x="4743"/>
        <item h="1" x="4744"/>
        <item x="4565"/>
        <item h="1" x="4385"/>
        <item x="4508"/>
        <item x="1364"/>
        <item x="4509"/>
        <item x="4580"/>
        <item x="3073"/>
        <item x="1005"/>
        <item x="4206"/>
        <item x="1055"/>
        <item x="4621"/>
        <item x="2286"/>
        <item x="4696"/>
        <item x="4373"/>
        <item x="4737"/>
        <item x="4635"/>
        <item x="3750"/>
        <item x="3736"/>
        <item x="4172"/>
        <item x="3615"/>
        <item x="2858"/>
        <item x="1126"/>
        <item x="786"/>
        <item x="3589"/>
        <item x="1079"/>
        <item x="3658"/>
        <item x="3959"/>
        <item x="1143"/>
        <item x="1100"/>
        <item x="1508"/>
        <item x="3046"/>
        <item x="3609"/>
        <item x="2793"/>
        <item x="2873"/>
        <item x="3547"/>
        <item x="1964"/>
        <item x="1878"/>
        <item x="2557"/>
        <item x="361"/>
        <item x="3465"/>
        <item x="3740"/>
        <item x="3464"/>
        <item x="3452"/>
        <item x="3754"/>
        <item x="4114"/>
        <item x="3892"/>
        <item x="1575"/>
        <item x="1327"/>
        <item x="3757"/>
        <item x="1616"/>
        <item x="3845"/>
        <item x="1614"/>
        <item x="1738"/>
        <item x="1268"/>
        <item x="3456"/>
        <item x="3984"/>
        <item x="1216"/>
        <item x="1110"/>
        <item x="3918"/>
        <item x="1337"/>
        <item x="1253"/>
        <item x="1763"/>
        <item x="1168"/>
        <item x="3753"/>
        <item x="1408"/>
        <item x="1797"/>
        <item x="913"/>
        <item x="1464"/>
        <item x="1476"/>
        <item x="4013"/>
        <item x="267"/>
        <item x="427"/>
        <item x="1471"/>
        <item x="3572"/>
        <item x="2333"/>
        <item x="3835"/>
        <item x="3824"/>
        <item x="1070"/>
        <item x="4175"/>
        <item x="3729"/>
        <item x="1167"/>
        <item x="4176"/>
        <item x="1141"/>
        <item x="1775"/>
        <item x="2305"/>
        <item x="149"/>
        <item x="1150"/>
        <item x="3245"/>
        <item x="3243"/>
        <item x="3253"/>
        <item x="3249"/>
        <item x="3247"/>
        <item x="1333"/>
        <item h="1" x="4275"/>
        <item x="4225"/>
        <item h="1" x="4649"/>
        <item h="1" x="862"/>
        <item x="4425"/>
        <item h="1" x="4723"/>
        <item x="146"/>
        <item h="1" x="1729"/>
        <item h="1" x="4430"/>
        <item x="392"/>
        <item x="2229"/>
        <item x="4301"/>
        <item x="4307"/>
        <item h="1" x="4601"/>
        <item x="4234"/>
        <item x="4324"/>
        <item x="4670"/>
        <item x="4572"/>
        <item x="1066"/>
        <item x="156"/>
        <item x="4619"/>
        <item x="2068"/>
        <item x="1900"/>
        <item x="4590"/>
        <item x="2075"/>
        <item x="1858"/>
        <item x="1530"/>
        <item h="1" x="4596"/>
        <item x="1338"/>
        <item x="3546"/>
        <item x="148"/>
        <item x="1927"/>
        <item x="2951"/>
        <item x="1224"/>
        <item x="1155"/>
        <item x="2851"/>
        <item x="4164"/>
        <item x="948"/>
        <item x="372"/>
        <item x="275"/>
        <item x="219"/>
        <item x="1219"/>
        <item x="2313"/>
        <item x="3553"/>
        <item x="1285"/>
        <item x="1295"/>
        <item x="138"/>
        <item x="1467"/>
        <item x="385"/>
        <item x="1214"/>
        <item x="1705"/>
        <item x="1912"/>
        <item x="1163"/>
        <item x="1796"/>
        <item x="1153"/>
        <item x="2389"/>
        <item x="3351"/>
        <item x="726"/>
        <item x="4068"/>
        <item x="1114"/>
        <item x="1686"/>
        <item x="1748"/>
        <item x="2976"/>
        <item x="401"/>
        <item x="327"/>
        <item x="1914"/>
        <item x="1357"/>
        <item x="2531"/>
        <item x="1289"/>
        <item x="1373"/>
        <item x="2435"/>
        <item x="147"/>
        <item x="1336"/>
        <item x="424"/>
        <item x="2208"/>
        <item x="1483"/>
        <item x="3318"/>
        <item x="3316"/>
        <item x="2007"/>
        <item x="115"/>
        <item x="292"/>
        <item x="165"/>
        <item x="1871"/>
        <item x="1241"/>
        <item x="1771"/>
        <item x="3557"/>
        <item x="2622"/>
        <item x="2959"/>
        <item x="3362"/>
        <item x="3365"/>
        <item x="1196"/>
        <item x="3366"/>
        <item x="3561"/>
        <item x="1266"/>
        <item x="3334"/>
        <item x="3364"/>
        <item x="2301"/>
        <item x="1076"/>
        <item x="125"/>
        <item x="2324"/>
        <item x="313"/>
        <item x="3372"/>
        <item x="1103"/>
        <item x="299"/>
        <item x="3536"/>
        <item x="1170"/>
        <item x="3744"/>
        <item x="3416"/>
        <item x="2361"/>
        <item x="1804"/>
        <item x="3398"/>
        <item x="3428"/>
        <item x="2813"/>
        <item x="2609"/>
        <item x="2608"/>
        <item x="3556"/>
        <item x="1108"/>
        <item x="1719"/>
        <item x="2428"/>
        <item x="1131"/>
        <item x="1842"/>
        <item x="1350"/>
        <item x="2363"/>
        <item x="2381"/>
        <item x="285"/>
        <item x="3412"/>
        <item x="3970"/>
        <item x="1151"/>
        <item x="3004"/>
        <item x="324"/>
        <item x="1222"/>
        <item x="2442"/>
        <item x="1831"/>
        <item x="3413"/>
        <item x="820"/>
        <item x="1589"/>
        <item x="1451"/>
        <item x="2399"/>
        <item x="4166"/>
        <item x="1641"/>
        <item x="2445"/>
        <item x="2207"/>
        <item x="2481"/>
        <item x="2597"/>
        <item x="3082"/>
        <item x="2592"/>
        <item x="318"/>
        <item x="1169"/>
        <item x="2392"/>
        <item x="85"/>
        <item x="350"/>
        <item x="1535"/>
        <item x="2386"/>
        <item x="663"/>
        <item x="2869"/>
        <item x="2299"/>
        <item x="3560"/>
        <item x="1381"/>
        <item x="3751"/>
        <item x="4168"/>
        <item x="3108"/>
        <item x="2237"/>
        <item x="1127"/>
        <item x="3105"/>
        <item x="2164"/>
        <item x="3001"/>
        <item x="3100"/>
        <item x="2082"/>
        <item x="2912"/>
        <item x="498"/>
        <item x="317"/>
        <item x="3096"/>
        <item x="492"/>
        <item x="2300"/>
        <item x="4138"/>
        <item x="1744"/>
        <item x="1106"/>
        <item x="1454"/>
        <item x="2727"/>
        <item x="2023"/>
        <item x="2475"/>
        <item x="2010"/>
        <item x="1663"/>
        <item x="4628"/>
        <item x="4514"/>
        <item x="55"/>
        <item x="1431"/>
        <item x="2430"/>
        <item x="289"/>
        <item x="672"/>
        <item x="97"/>
        <item x="96"/>
        <item x="80"/>
        <item x="2186"/>
        <item x="341"/>
        <item x="88"/>
        <item x="290"/>
        <item x="1354"/>
        <item x="941"/>
        <item x="1473"/>
        <item x="288"/>
        <item x="3437"/>
        <item x="3545"/>
        <item x="142"/>
        <item x="9"/>
        <item x="251"/>
        <item x="2290"/>
        <item x="730"/>
        <item x="397"/>
        <item x="92"/>
        <item x="665"/>
        <item x="309"/>
        <item x="1595"/>
        <item x="1978"/>
        <item x="296"/>
        <item x="441"/>
        <item x="2019"/>
        <item x="117"/>
        <item x="41"/>
        <item x="1115"/>
        <item x="447"/>
        <item x="1328"/>
        <item x="106"/>
        <item x="3355"/>
        <item x="415"/>
        <item x="727"/>
        <item x="302"/>
        <item x="325"/>
        <item x="4587"/>
        <item x="936"/>
        <item x="2217"/>
        <item x="1137"/>
        <item x="683"/>
        <item x="3056"/>
        <item x="1199"/>
        <item x="3084"/>
        <item x="469"/>
        <item x="1630"/>
        <item x="395"/>
        <item x="659"/>
        <item x="1125"/>
        <item x="1736"/>
        <item x="1360"/>
        <item x="691"/>
        <item x="387"/>
        <item x="1262"/>
        <item x="213"/>
        <item x="3214"/>
        <item x="611"/>
        <item x="185"/>
        <item x="572"/>
        <item x="571"/>
        <item x="979"/>
        <item x="3486"/>
        <item x="465"/>
        <item x="232"/>
        <item x="542"/>
        <item x="118"/>
        <item x="904"/>
        <item x="2779"/>
        <item x="440"/>
        <item x="951"/>
        <item x="84"/>
        <item x="131"/>
        <item x="87"/>
        <item x="152"/>
        <item x="291"/>
        <item x="34"/>
        <item x="308"/>
        <item x="1134"/>
        <item x="910"/>
        <item x="1865"/>
        <item x="51"/>
        <item x="429"/>
        <item x="1236"/>
        <item x="1028"/>
        <item x="61"/>
        <item x="28"/>
        <item x="1841"/>
        <item x="860"/>
        <item x="949"/>
        <item x="1470"/>
        <item x="908"/>
        <item x="1472"/>
        <item x="1474"/>
        <item x="2863"/>
        <item x="3414"/>
        <item x="1161"/>
        <item x="4428"/>
        <item x="4489"/>
        <item x="4238"/>
        <item x="1516"/>
        <item x="4496"/>
        <item x="2413"/>
        <item x="1936"/>
        <item x="4401"/>
        <item x="4501"/>
        <item x="4402"/>
        <item x="1606"/>
        <item x="3432"/>
        <item x="3436"/>
        <item x="3124"/>
        <item x="2962"/>
        <item x="2960"/>
        <item x="3406"/>
        <item x="3145"/>
        <item x="216"/>
        <item x="3415"/>
        <item x="4719"/>
        <item x="4721"/>
        <item x="4426"/>
        <item x="3661"/>
        <item x="3660"/>
        <item x="3431"/>
        <item x="3435"/>
        <item x="3232"/>
        <item x="3417"/>
        <item x="2741"/>
        <item x="3562"/>
        <item x="3563"/>
        <item x="2724"/>
        <item x="1264"/>
        <item x="3409"/>
        <item x="2625"/>
        <item x="3410"/>
        <item x="3159"/>
        <item x="2523"/>
        <item x="3617"/>
        <item x="975"/>
        <item x="4167"/>
        <item x="1765"/>
        <item x="1286"/>
        <item x="685"/>
        <item x="1463"/>
        <item x="194"/>
        <item x="4150"/>
        <item x="680"/>
        <item x="1282"/>
        <item h="1" x="1582"/>
        <item h="1" x="1370"/>
        <item x="4473"/>
        <item h="1" x="4432"/>
        <item x="4424"/>
        <item x="4591"/>
        <item x="4269"/>
        <item x="1934"/>
        <item x="4278"/>
        <item x="4595"/>
        <item x="4163"/>
        <item x="3418"/>
        <item x="3091"/>
        <item x="3044"/>
        <item x="3246"/>
        <item x="1758"/>
        <item x="4557"/>
        <item x="4474"/>
        <item x="4304"/>
        <item x="1764"/>
        <item x="3141"/>
        <item x="1751"/>
        <item x="4412"/>
        <item x="4300"/>
        <item x="716"/>
        <item x="4540"/>
        <item x="4313"/>
        <item x="4647"/>
        <item x="4330"/>
        <item x="4510"/>
        <item x="4654"/>
        <item x="4526"/>
        <item x="4305"/>
        <item h="1" x="768"/>
        <item x="4211"/>
        <item x="686"/>
        <item x="4778"/>
        <item x="4782"/>
        <item x="4332"/>
        <item x="2115"/>
        <item h="1" x="4771"/>
        <item h="1" x="4777"/>
        <item h="1" x="4348"/>
        <item x="485"/>
        <item x="964"/>
        <item x="3057"/>
        <item x="2012"/>
        <item x="2623"/>
        <item x="3086"/>
        <item x="3356"/>
        <item x="3630"/>
        <item x="3354"/>
        <item x="2628"/>
        <item x="3377"/>
        <item x="1617"/>
        <item x="1455"/>
        <item x="3667"/>
        <item x="2602"/>
        <item x="3704"/>
        <item x="550"/>
        <item x="650"/>
        <item x="1494"/>
        <item x="3725"/>
        <item x="3651"/>
        <item x="3592"/>
        <item x="818"/>
        <item h="1" x="761"/>
        <item x="599"/>
        <item x="2174"/>
        <item x="2466"/>
        <item x="1256"/>
        <item x="161"/>
        <item x="2315"/>
        <item x="3146"/>
        <item x="2587"/>
        <item x="2554"/>
        <item x="2153"/>
        <item x="2196"/>
        <item x="2182"/>
        <item x="1359"/>
        <item x="2076"/>
        <item x="1389"/>
        <item x="574"/>
        <item x="1893"/>
        <item x="989"/>
        <item x="775"/>
        <item x="646"/>
        <item x="871"/>
        <item x="2351"/>
        <item x="1112"/>
        <item x="1405"/>
        <item x="2352"/>
        <item x="481"/>
        <item x="974"/>
        <item x="3540"/>
        <item x="1960"/>
        <item x="501"/>
        <item x="2134"/>
        <item x="3483"/>
        <item x="2262"/>
        <item x="2409"/>
        <item x="3539"/>
        <item x="2470"/>
        <item x="2764"/>
        <item x="1419"/>
        <item x="577"/>
        <item x="1391"/>
        <item x="2165"/>
        <item x="2765"/>
        <item x="432"/>
        <item x="1941"/>
        <item x="204"/>
        <item x="2968"/>
        <item x="1992"/>
        <item x="2891"/>
        <item x="1284"/>
        <item x="1205"/>
        <item x="845"/>
        <item x="2758"/>
        <item x="2046"/>
        <item x="2889"/>
        <item x="1260"/>
        <item x="2766"/>
        <item x="196"/>
        <item x="2888"/>
        <item x="2887"/>
        <item x="2886"/>
        <item x="707"/>
        <item x="961"/>
        <item x="3656"/>
        <item x="1612"/>
        <item x="2078"/>
        <item x="4102"/>
        <item x="2884"/>
        <item x="2760"/>
        <item x="2719"/>
        <item x="2718"/>
        <item x="2717"/>
        <item x="2763"/>
        <item x="2759"/>
        <item x="2714"/>
        <item x="2709"/>
        <item x="2712"/>
        <item x="2485"/>
        <item x="2700"/>
        <item x="2701"/>
        <item x="3669"/>
        <item x="1801"/>
        <item x="333"/>
        <item x="3666"/>
        <item x="2697"/>
        <item x="2696"/>
        <item x="3663"/>
        <item x="2694"/>
        <item x="2691"/>
        <item x="2689"/>
        <item x="4105"/>
        <item x="3664"/>
        <item x="2685"/>
        <item x="2682"/>
        <item x="2678"/>
        <item x="1063"/>
        <item x="1283"/>
        <item x="1969"/>
        <item x="2670"/>
        <item x="1885"/>
        <item x="504"/>
        <item x="2666"/>
        <item x="2664"/>
        <item x="1177"/>
        <item x="2201"/>
        <item x="827"/>
        <item x="2124"/>
        <item x="2660"/>
        <item x="3838"/>
        <item x="2560"/>
        <item x="2163"/>
        <item x="1477"/>
        <item x="2600"/>
        <item x="756"/>
        <item x="1232"/>
        <item x="335"/>
        <item x="1148"/>
        <item x="2594"/>
        <item x="2658"/>
        <item x="2062"/>
        <item x="197"/>
        <item x="540"/>
        <item x="1299"/>
        <item x="1229"/>
        <item x="2593"/>
        <item x="883"/>
        <item x="755"/>
        <item x="3341"/>
        <item x="2657"/>
        <item x="2655"/>
        <item x="2297"/>
        <item x="3040"/>
        <item x="842"/>
        <item x="3337"/>
        <item x="3219"/>
        <item x="2652"/>
        <item x="3205"/>
        <item x="3212"/>
        <item x="3693"/>
        <item x="2814"/>
        <item x="3061"/>
        <item x="608"/>
        <item x="2307"/>
        <item x="1669"/>
        <item x="3062"/>
        <item x="3258"/>
        <item x="3297"/>
        <item x="3063"/>
        <item x="3066"/>
        <item x="2526"/>
        <item x="1339"/>
        <item x="2539"/>
        <item x="776"/>
        <item x="1135"/>
        <item x="2503"/>
        <item x="3065"/>
        <item x="1954"/>
        <item x="3275"/>
        <item x="1426"/>
        <item x="3274"/>
        <item x="3064"/>
        <item x="1390"/>
        <item x="2456"/>
        <item x="3298"/>
        <item x="796"/>
        <item x="229"/>
        <item x="3067"/>
        <item x="3307"/>
        <item x="3068"/>
        <item x="3291"/>
        <item x="258"/>
        <item x="3210"/>
        <item x="3270"/>
        <item x="3071"/>
        <item x="1291"/>
        <item x="3328"/>
        <item x="295"/>
        <item x="4096"/>
        <item x="1502"/>
        <item x="3218"/>
        <item x="3222"/>
        <item x="1447"/>
        <item x="1950"/>
        <item x="3555"/>
        <item x="1608"/>
        <item x="3283"/>
        <item x="1123"/>
        <item x="1438"/>
        <item x="3050"/>
        <item x="37"/>
        <item x="3314"/>
        <item x="3216"/>
        <item x="4070"/>
        <item x="3053"/>
        <item x="3213"/>
        <item x="3262"/>
        <item x="3267"/>
        <item x="3303"/>
        <item x="2471"/>
        <item x="3302"/>
        <item x="217"/>
        <item x="2292"/>
        <item x="3204"/>
        <item x="3269"/>
        <item x="3288"/>
        <item x="2958"/>
        <item x="3203"/>
        <item x="1321"/>
        <item x="3289"/>
        <item x="3257"/>
        <item x="3287"/>
        <item x="3072"/>
        <item x="3531"/>
        <item x="3048"/>
        <item x="3305"/>
        <item x="3293"/>
        <item x="3434"/>
        <item x="708"/>
        <item x="3686"/>
        <item x="3544"/>
        <item x="2925"/>
        <item x="2050"/>
        <item x="394"/>
        <item x="260"/>
        <item x="176"/>
        <item x="3254"/>
        <item x="2367"/>
        <item x="3207"/>
        <item x="3051"/>
        <item x="2236"/>
        <item x="3215"/>
        <item x="3217"/>
        <item x="3221"/>
        <item x="2298"/>
        <item x="2317"/>
        <item x="2611"/>
        <item x="4099"/>
        <item x="2978"/>
        <item x="2612"/>
        <item x="3286"/>
        <item x="2573"/>
        <item x="1547"/>
        <item x="3060"/>
        <item x="2614"/>
        <item x="1695"/>
        <item x="4009"/>
        <item x="3273"/>
        <item x="884"/>
        <item x="2737"/>
        <item x="3498"/>
        <item x="2735"/>
        <item x="2613"/>
        <item x="2172"/>
        <item x="2738"/>
        <item x="3074"/>
        <item x="1422"/>
        <item x="3683"/>
        <item x="3306"/>
        <item x="2733"/>
        <item x="2924"/>
        <item x="2734"/>
        <item x="1203"/>
        <item x="2544"/>
        <item x="2327"/>
        <item x="3075"/>
        <item x="2739"/>
        <item x="3692"/>
        <item x="410"/>
        <item x="2732"/>
        <item x="2161"/>
        <item x="2805"/>
        <item x="1792"/>
        <item x="2882"/>
        <item x="3312"/>
        <item x="3403"/>
        <item x="2731"/>
        <item x="3694"/>
        <item x="3336"/>
        <item x="3325"/>
        <item x="3180"/>
        <item x="3679"/>
        <item x="3687"/>
        <item x="2136"/>
        <item x="3335"/>
        <item x="2529"/>
        <item x="2961"/>
        <item x="3368"/>
        <item x="2027"/>
        <item x="2347"/>
        <item x="3342"/>
        <item x="1369"/>
        <item x="1409"/>
        <item x="1773"/>
        <item x="1031"/>
        <item x="1658"/>
        <item x="3684"/>
        <item x="3691"/>
        <item x="2356"/>
        <item x="676"/>
        <item x="3375"/>
        <item x="3682"/>
        <item x="3690"/>
        <item x="2360"/>
        <item x="2118"/>
        <item x="2448"/>
        <item x="3688"/>
        <item x="3685"/>
        <item x="3263"/>
        <item x="1540"/>
        <item x="1510"/>
        <item x="3076"/>
        <item x="2225"/>
        <item x="3681"/>
        <item x="3322"/>
        <item x="1428"/>
        <item x="1576"/>
        <item x="1298"/>
        <item x="3676"/>
        <item x="3689"/>
        <item x="3330"/>
        <item x="3677"/>
        <item x="3077"/>
        <item x="4135"/>
        <item x="3078"/>
        <item x="2492"/>
        <item x="3242"/>
        <item x="2974"/>
        <item x="1397"/>
        <item x="3449"/>
        <item x="3079"/>
        <item x="2975"/>
        <item x="1392"/>
        <item x="1837"/>
        <item x="4170"/>
        <item x="3678"/>
        <item x="533"/>
        <item x="1099"/>
        <item x="2143"/>
        <item x="1955"/>
        <item x="1129"/>
        <item x="3241"/>
        <item x="1747"/>
        <item x="3889"/>
        <item x="3548"/>
        <item x="1361"/>
        <item x="1857"/>
        <item x="2321"/>
        <item x="3080"/>
        <item x="2085"/>
        <item x="3373"/>
        <item x="444"/>
        <item x="2263"/>
        <item x="3394"/>
        <item x="242"/>
        <item x="2047"/>
        <item x="1072"/>
        <item x="2277"/>
        <item x="4132"/>
        <item x="955"/>
        <item x="3374"/>
        <item x="3317"/>
        <item x="2338"/>
        <item x="2550"/>
        <item x="2206"/>
        <item x="1340"/>
        <item x="2637"/>
        <item x="2242"/>
        <item x="2238"/>
        <item x="438"/>
        <item x="3426"/>
        <item x="1415"/>
        <item x="3537"/>
        <item x="2073"/>
        <item x="433"/>
        <item x="2224"/>
        <item x="3277"/>
        <item x="4017"/>
        <item x="3395"/>
        <item x="2198"/>
        <item x="1445"/>
        <item x="1908"/>
        <item x="417"/>
        <item x="272"/>
        <item x="3390"/>
        <item x="1584"/>
        <item x="532"/>
        <item x="1574"/>
        <item x="3309"/>
        <item x="1444"/>
        <item x="1953"/>
        <item x="3323"/>
        <item x="4020"/>
        <item x="3968"/>
        <item x="3964"/>
        <item x="3965"/>
        <item x="2028"/>
        <item x="2861"/>
        <item x="3971"/>
        <item x="2370"/>
        <item x="3979"/>
        <item x="3975"/>
        <item x="3284"/>
        <item x="2803"/>
        <item x="421"/>
        <item x="311"/>
        <item x="3535"/>
        <item x="3967"/>
        <item x="2288"/>
        <item x="2804"/>
        <item x="2783"/>
        <item x="3978"/>
        <item x="2801"/>
        <item x="3977"/>
        <item x="2474"/>
        <item x="3966"/>
        <item x="3319"/>
        <item x="3533"/>
        <item x="3304"/>
        <item x="1410"/>
        <item x="412"/>
        <item x="739"/>
        <item x="1839"/>
        <item x="2521"/>
        <item x="3696"/>
        <item x="3266"/>
        <item x="2536"/>
        <item x="1035"/>
        <item x="442"/>
        <item x="4120"/>
        <item x="1353"/>
        <item x="3043"/>
        <item x="2563"/>
        <item x="1827"/>
        <item x="1275"/>
        <item x="2416"/>
        <item x="2511"/>
        <item x="422"/>
        <item x="3296"/>
        <item x="3295"/>
        <item x="3265"/>
        <item x="3327"/>
        <item x="3276"/>
        <item x="2074"/>
        <item x="3255"/>
        <item x="992"/>
        <item x="593"/>
        <item x="1674"/>
        <item x="2364"/>
        <item x="3385"/>
        <item x="561"/>
        <item x="740"/>
        <item x="1218"/>
        <item x="2077"/>
        <item x="3745"/>
        <item x="3700"/>
        <item x="3699"/>
        <item x="3710"/>
        <item x="3301"/>
        <item x="1230"/>
        <item x="777"/>
        <item x="4104"/>
        <item x="4004"/>
        <item x="1645"/>
        <item x="2100"/>
        <item x="3701"/>
        <item x="254"/>
        <item x="1625"/>
        <item x="2060"/>
        <item x="406"/>
        <item x="3713"/>
        <item x="2532"/>
        <item x="1326"/>
        <item x="2504"/>
        <item x="3711"/>
        <item x="1080"/>
        <item x="2117"/>
        <item x="2293"/>
        <item x="1305"/>
        <item x="2417"/>
        <item x="2205"/>
        <item x="893"/>
        <item x="1307"/>
        <item x="3708"/>
        <item x="1396"/>
        <item x="2420"/>
        <item x="1002"/>
        <item x="2310"/>
        <item x="1643"/>
        <item x="1"/>
        <item x="1165"/>
        <item x="3702"/>
        <item x="3707"/>
        <item x="4003"/>
        <item x="3709"/>
        <item x="1602"/>
        <item x="3705"/>
        <item x="2875"/>
        <item x="3715"/>
        <item x="3706"/>
        <item x="1852"/>
        <item x="839"/>
        <item x="2502"/>
        <item x="2443"/>
        <item x="2151"/>
        <item x="2316"/>
        <item x="4086"/>
        <item x="1078"/>
        <item x="3648"/>
        <item x="3646"/>
        <item x="3650"/>
        <item x="3119"/>
        <item x="3645"/>
        <item x="1793"/>
        <item x="1258"/>
        <item x="2534"/>
        <item x="3636"/>
        <item x="3642"/>
        <item x="3118"/>
        <item x="1461"/>
        <item x="3641"/>
        <item x="3110"/>
        <item x="3649"/>
        <item x="2574"/>
        <item x="419"/>
        <item x="3634"/>
        <item x="1261"/>
        <item x="3635"/>
        <item x="1543"/>
        <item x="4097"/>
        <item x="3103"/>
        <item x="3654"/>
        <item x="2438"/>
        <item x="879"/>
        <item x="3633"/>
        <item x="3104"/>
        <item x="3697"/>
        <item x="1609"/>
        <item x="3644"/>
        <item x="2031"/>
        <item x="3639"/>
        <item x="1312"/>
        <item x="3111"/>
        <item x="3652"/>
        <item x="3107"/>
        <item x="1297"/>
        <item x="525"/>
        <item x="2527"/>
        <item x="2794"/>
        <item x="2755"/>
        <item x="3712"/>
        <item x="4103"/>
        <item x="2756"/>
        <item x="1887"/>
        <item x="3653"/>
        <item x="264"/>
        <item x="2832"/>
        <item x="3095"/>
        <item x="3106"/>
        <item x="3603"/>
        <item x="1388"/>
        <item x="2235"/>
        <item x="2720"/>
        <item x="2569"/>
        <item x="3109"/>
        <item x="477"/>
        <item x="3092"/>
        <item x="3099"/>
        <item x="3116"/>
        <item x="3097"/>
        <item x="1238"/>
        <item x="2505"/>
        <item x="1001"/>
        <item x="262"/>
        <item x="3101"/>
        <item x="2081"/>
        <item x="3543"/>
        <item x="418"/>
        <item x="1443"/>
        <item x="1528"/>
        <item x="3114"/>
        <item x="3112"/>
        <item x="1942"/>
        <item x="2066"/>
        <item x="2295"/>
        <item x="2559"/>
        <item x="1059"/>
        <item x="4173"/>
        <item x="3831"/>
        <item x="3605"/>
        <item x="3"/>
        <item x="670"/>
        <item x="2857"/>
        <item x="1042"/>
        <item x="2319"/>
        <item x="1237"/>
        <item x="420"/>
        <item x="4088"/>
        <item x="2546"/>
        <item x="1655"/>
        <item x="1208"/>
        <item x="957"/>
        <item x="2269"/>
        <item x="4127"/>
        <item x="3610"/>
        <item x="813"/>
        <item x="2219"/>
        <item x="1342"/>
        <item x="1105"/>
        <item x="408"/>
        <item x="3613"/>
        <item x="1081"/>
        <item x="3608"/>
        <item x="3612"/>
        <item x="4174"/>
        <item x="3588"/>
        <item x="3607"/>
        <item x="2383"/>
        <item x="2931"/>
        <item x="1692"/>
        <item x="459"/>
        <item x="2646"/>
        <item x="2647"/>
        <item x="403"/>
        <item x="3595"/>
        <item x="3599"/>
        <item x="2932"/>
        <item x="389"/>
        <item x="3155"/>
        <item x="3156"/>
        <item x="2589"/>
        <item x="3045"/>
        <item x="3157"/>
        <item x="1732"/>
        <item x="3158"/>
        <item x="1142"/>
        <item x="4148"/>
        <item x="3329"/>
        <item x="549"/>
        <item x="2183"/>
        <item x="2545"/>
        <item x="2384"/>
        <item x="506"/>
        <item x="2212"/>
        <item x="215"/>
        <item x="530"/>
        <item x="2431"/>
        <item x="2308"/>
        <item x="2160"/>
        <item x="11"/>
        <item x="2510"/>
        <item x="589"/>
        <item x="367"/>
        <item x="515"/>
        <item x="725"/>
        <item x="328"/>
        <item x="2577"/>
        <item x="143"/>
        <item x="1265"/>
        <item x="1011"/>
        <item x="368"/>
        <item x="2508"/>
        <item x="326"/>
        <item x="662"/>
        <item x="528"/>
        <item x="102"/>
        <item x="1400"/>
        <item x="2220"/>
        <item x="1171"/>
        <item x="1371"/>
        <item x="1228"/>
        <item x="1246"/>
        <item x="3343"/>
        <item x="2185"/>
        <item x="4169"/>
        <item x="3344"/>
        <item x="2450"/>
        <item x="3345"/>
        <item x="2469"/>
        <item x="3919"/>
        <item x="648"/>
        <item x="3346"/>
        <item x="4112"/>
        <item x="1883"/>
        <item x="2030"/>
        <item x="889"/>
        <item x="4119"/>
        <item x="1341"/>
        <item x="1966"/>
        <item x="2463"/>
        <item x="1809"/>
        <item x="351"/>
        <item x="157"/>
        <item x="2280"/>
        <item x="274"/>
        <item x="1888"/>
        <item x="4117"/>
        <item x="49"/>
        <item x="1257"/>
        <item x="3799"/>
        <item x="1622"/>
        <item x="1446"/>
        <item x="2434"/>
        <item x="2525"/>
        <item x="2029"/>
        <item x="2130"/>
        <item x="760"/>
        <item x="1365"/>
        <item x="3822"/>
        <item x="178"/>
        <item x="4156"/>
        <item x="626"/>
        <item x="1362"/>
        <item x="3800"/>
        <item x="130"/>
        <item x="2142"/>
        <item x="2090"/>
        <item x="1714"/>
        <item x="0"/>
        <item x="3812"/>
        <item x="3828"/>
        <item x="1407"/>
        <item x="520"/>
        <item x="2223"/>
        <item x="2540"/>
        <item x="675"/>
        <item x="1830"/>
        <item x="3827"/>
        <item x="780"/>
        <item x="1561"/>
        <item x="1818"/>
        <item x="1802"/>
        <item x="1009"/>
        <item x="1972"/>
        <item x="1368"/>
        <item x="1615"/>
        <item x="3361"/>
        <item x="4098"/>
        <item x="1450"/>
        <item x="2227"/>
        <item x="1462"/>
        <item x="376"/>
        <item x="677"/>
        <item x="1810"/>
        <item x="2423"/>
        <item x="2125"/>
        <item x="1288"/>
        <item x="2080"/>
        <item x="4018"/>
        <item x="2565"/>
        <item x="428"/>
        <item x="2482"/>
        <item x="2358"/>
        <item x="2138"/>
        <item x="1944"/>
        <item x="2542"/>
        <item x="1850"/>
        <item x="2495"/>
        <item x="2483"/>
        <item x="1469"/>
        <item x="1501"/>
        <item x="2071"/>
        <item x="2359"/>
        <item x="1884"/>
        <item x="1352"/>
        <item x="1689"/>
        <item x="2320"/>
        <item x="2393"/>
        <item x="2094"/>
        <item x="1752"/>
        <item x="1254"/>
        <item x="1940"/>
        <item x="1442"/>
        <item x="580"/>
        <item x="579"/>
        <item x="2048"/>
        <item x="2337"/>
        <item x="1585"/>
        <item x="1648"/>
        <item x="1018"/>
        <item x="2518"/>
        <item x="2950"/>
        <item x="1599"/>
        <item x="3538"/>
        <item x="797"/>
        <item x="643"/>
        <item x="1805"/>
        <item x="2156"/>
        <item x="2304"/>
        <item x="434"/>
        <item x="582"/>
        <item x="2326"/>
        <item x="1948"/>
        <item x="2391"/>
        <item x="2551"/>
        <item x="2956"/>
        <item x="536"/>
        <item x="1468"/>
        <item x="1863"/>
        <item x="2368"/>
        <item x="1681"/>
        <item x="2343"/>
        <item x="2954"/>
        <item x="2979"/>
        <item x="2576"/>
        <item x="1902"/>
        <item x="2952"/>
        <item x="1146"/>
        <item x="4087"/>
        <item x="1789"/>
        <item x="1780"/>
        <item x="2496"/>
        <item x="1991"/>
        <item x="36"/>
        <item x="1667"/>
        <item x="42"/>
        <item x="1071"/>
        <item x="2312"/>
        <item x="2394"/>
        <item x="2113"/>
        <item x="1225"/>
        <item x="2149"/>
        <item x="2306"/>
        <item x="1901"/>
        <item x="2245"/>
        <item x="1384"/>
        <item x="2408"/>
        <item x="2259"/>
        <item x="880"/>
        <item x="3941"/>
        <item x="1019"/>
        <item x="1122"/>
        <item x="2120"/>
        <item x="1201"/>
        <item x="3732"/>
        <item x="1152"/>
        <item x="3731"/>
        <item x="3728"/>
        <item x="3721"/>
        <item x="3730"/>
        <item x="2171"/>
        <item x="2357"/>
        <item x="2568"/>
        <item x="2091"/>
        <item x="3623"/>
        <item x="787"/>
        <item x="255"/>
        <item x="3622"/>
        <item x="1417"/>
        <item x="3624"/>
        <item x="2303"/>
        <item x="3625"/>
        <item x="479"/>
        <item x="3626"/>
        <item x="3627"/>
        <item x="3628"/>
        <item x="2997"/>
        <item x="1414"/>
        <item x="1967"/>
        <item x="1060"/>
        <item x="2154"/>
        <item x="782"/>
        <item x="2460"/>
        <item x="1583"/>
        <item x="2476"/>
        <item x="2323"/>
        <item x="993"/>
        <item x="2488"/>
        <item x="1626"/>
        <item x="2547"/>
        <item x="1697"/>
        <item x="758"/>
        <item x="2864"/>
        <item x="2344"/>
        <item x="3559"/>
        <item x="2538"/>
        <item x="3404"/>
        <item x="3558"/>
        <item x="1044"/>
        <item x="2158"/>
        <item x="1820"/>
        <item x="3333"/>
        <item x="3331"/>
        <item x="3433"/>
        <item x="2537"/>
        <item x="903"/>
        <item x="1061"/>
        <item x="1404"/>
        <item x="2105"/>
        <item x="4593"/>
        <item x="180"/>
        <item x="4507"/>
        <item h="1" x="1772"/>
        <item h="1" x="4650"/>
        <item x="722"/>
        <item x="4645"/>
        <item h="1" x="4231"/>
        <item x="1945"/>
        <item x="1448"/>
        <item x="4295"/>
        <item x="4212"/>
        <item x="4583"/>
        <item x="4466"/>
        <item x="2152"/>
        <item x="4644"/>
        <item x="1590"/>
        <item x="4363"/>
        <item x="2067"/>
        <item x="4549"/>
        <item x="4618"/>
        <item x="965"/>
        <item x="4245"/>
        <item x="1761"/>
        <item x="1882"/>
        <item x="4483"/>
        <item x="1017"/>
        <item x="543"/>
        <item x="4458"/>
        <item h="1" x="1889"/>
        <item x="4208"/>
        <item x="4579"/>
        <item h="1" x="1478"/>
        <item x="565"/>
        <item x="1506"/>
        <item h="1" x="4271"/>
        <item x="4193"/>
        <item h="1" x="4230"/>
        <item x="1466"/>
        <item x="4381"/>
        <item x="228"/>
        <item x="2314"/>
        <item x="1056"/>
        <item x="4515"/>
        <item x="4409"/>
        <item x="1995"/>
        <item x="2122"/>
        <item h="1" x="1998"/>
        <item x="2494"/>
        <item x="4207"/>
        <item x="1158"/>
        <item x="1886"/>
        <item x="4732"/>
        <item x="4455"/>
        <item x="4551"/>
        <item x="4407"/>
        <item x="591"/>
        <item x="1735"/>
        <item x="263"/>
        <item h="1" x="4543"/>
        <item x="1572"/>
        <item x="4581"/>
        <item x="4226"/>
        <item x="4512"/>
        <item h="1" x="1724"/>
        <item x="4198"/>
        <item x="4585"/>
        <item x="1794"/>
        <item x="2426"/>
        <item x="4517"/>
        <item h="1" x="2037"/>
        <item h="1" x="4662"/>
        <item x="1591"/>
        <item h="1" x="2038"/>
        <item x="4495"/>
        <item x="4600"/>
        <item x="537"/>
        <item h="1" x="4462"/>
        <item x="4260"/>
        <item x="4249"/>
        <item h="1" x="2036"/>
        <item x="1668"/>
        <item h="1" x="1292"/>
        <item x="4594"/>
        <item h="1" x="2035"/>
        <item x="1875"/>
        <item x="4547"/>
        <item x="2202"/>
        <item x="1503"/>
        <item x="4602"/>
        <item h="1" x="4220"/>
        <item x="1500"/>
        <item x="4427"/>
        <item h="1" x="193"/>
        <item x="1853"/>
        <item h="1" x="4570"/>
        <item x="1755"/>
        <item x="4505"/>
        <item h="1" x="1039"/>
        <item x="4284"/>
        <item x="4616"/>
        <item x="4387"/>
        <item x="4472"/>
        <item x="1212"/>
        <item x="4784"/>
        <item x="1896"/>
        <item x="4477"/>
        <item x="4531"/>
        <item h="1" x="4530"/>
        <item x="4706"/>
        <item x="1318"/>
        <item x="4707"/>
        <item x="4563"/>
        <item x="4320"/>
        <item x="4538"/>
        <item x="4321"/>
        <item x="4216"/>
        <item x="4529"/>
        <item x="4243"/>
        <item x="4294"/>
        <item x="4328"/>
        <item x="2349"/>
        <item x="4523"/>
        <item x="4608"/>
        <item x="4544"/>
        <item x="4236"/>
        <item x="4577"/>
        <item x="4615"/>
        <item x="4503"/>
        <item x="4528"/>
        <item x="4561"/>
        <item x="4185"/>
        <item x="4476"/>
        <item h="1" x="1739"/>
        <item x="629"/>
        <item x="4229"/>
        <item x="4586"/>
        <item x="4452"/>
        <item h="1" x="2178"/>
        <item x="794"/>
        <item x="4181"/>
        <item x="59"/>
        <item x="2144"/>
        <item x="4251"/>
        <item x="712"/>
        <item x="4552"/>
        <item x="2234"/>
        <item x="45"/>
        <item x="966"/>
        <item x="46"/>
        <item x="4460"/>
        <item x="844"/>
        <item x="2468"/>
        <item x="1753"/>
        <item x="1249"/>
        <item x="2179"/>
        <item x="1457"/>
        <item x="4210"/>
        <item x="218"/>
        <item h="1" x="1393"/>
        <item x="4695"/>
        <item x="4431"/>
        <item x="3482"/>
        <item x="4655"/>
        <item h="1" x="4527"/>
        <item x="772"/>
        <item x="4545"/>
        <item x="825"/>
        <item x="2427"/>
        <item x="4286"/>
        <item x="4692"/>
        <item x="2412"/>
        <item x="2497"/>
        <item x="1973"/>
        <item x="2013"/>
        <item x="4568"/>
        <item h="1" x="4793"/>
        <item h="1" x="2411"/>
        <item h="1" x="4541"/>
        <item h="1" x="4352"/>
        <item h="1" x="4748"/>
        <item h="1" x="4413"/>
        <item h="1" x="894"/>
        <item h="1" x="872"/>
        <item h="1" x="1993"/>
        <item h="1" x="4398"/>
        <item h="1" x="4486"/>
        <item h="1" x="4242"/>
        <item h="1" x="4359"/>
        <item h="1" x="1962"/>
        <item h="1" x="50"/>
        <item x="2042"/>
        <item h="1" x="690"/>
        <item x="4550"/>
        <item h="1" x="541"/>
        <item x="4095"/>
        <item x="4617"/>
        <item x="4221"/>
        <item x="4648"/>
        <item x="4566"/>
        <item x="2145"/>
        <item x="1713"/>
        <item x="1045"/>
        <item x="357"/>
        <item x="877"/>
        <item x="4248"/>
        <item x="4240"/>
        <item x="4457"/>
        <item x="1179"/>
        <item x="4201"/>
        <item x="4126"/>
        <item x="1386"/>
        <item x="1030"/>
        <item x="849"/>
        <item x="4183"/>
        <item x="1623"/>
        <item x="1624"/>
        <item x="4764"/>
        <item x="2089"/>
        <item x="2195"/>
        <item x="4322"/>
        <item x="715"/>
        <item x="2274"/>
        <item x="4620"/>
        <item x="4202"/>
        <item x="2400"/>
        <item x="4203"/>
        <item x="4233"/>
        <item x="233"/>
        <item x="4323"/>
        <item x="4720"/>
        <item x="4325"/>
        <item x="189"/>
        <item x="743"/>
        <item x="1267"/>
        <item x="2659"/>
        <item x="653"/>
        <item x="3308"/>
        <item x="3976"/>
        <item x="7"/>
        <item x="1795"/>
        <item x="3250"/>
        <item x="3098"/>
        <item x="4006"/>
        <item x="2139"/>
        <item x="2627"/>
        <item x="1029"/>
        <item x="789"/>
        <item x="900"/>
        <item x="2309"/>
        <item x="411"/>
        <item x="1345"/>
        <item h="1" x="4261"/>
        <item h="1" x="2166"/>
      </items>
      <autoSortScope>
        <pivotArea outline="0" fieldPosition="0" type="normal">
          <references count="1">
            <reference field="4294967294" selected="0" count="1">
              <x v="0"/>
            </reference>
          </references>
        </pivotArea>
      </autoSortScope>
    </pivotField>
    <pivotField compact="0" outline="0" showAll="0"/>
    <pivotField compact="0" outline="0" showAll="0">
      <items count="17">
        <item x="5"/>
        <item x="15"/>
        <item x="2"/>
        <item x="14"/>
        <item x="7"/>
        <item x="12"/>
        <item x="6"/>
        <item x="3"/>
        <item x="0"/>
        <item x="11"/>
        <item x="13"/>
        <item x="9"/>
        <item x="8"/>
        <item x="4"/>
        <item x="1"/>
        <item x="10"/>
        <item t="default"/>
      </items>
    </pivotField>
    <pivotField compact="0" outline="0" showAll="0">
      <items count="4">
        <item x="0"/>
        <item x="1"/>
        <item x="2"/>
        <item t="default"/>
      </items>
    </pivotField>
    <pivotField compact="0" outline="0" showAll="0" numFmtId="22"/>
    <pivotField compact="0" outline="0" showAll="0" numFmtId="22"/>
    <pivotField compact="0" outline="0" showAll="0" numFmtId="1">
      <items count="6">
        <item x="4"/>
        <item x="3"/>
        <item x="2"/>
        <item x="1"/>
        <item x="0"/>
        <item t="default"/>
      </items>
    </pivotField>
    <pivotField compact="0" outline="0" showAll="0" numFmtId="1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>
      <items count="11">
        <item x="8"/>
        <item x="4"/>
        <item x="6"/>
        <item x="7"/>
        <item x="5"/>
        <item x="3"/>
        <item x="2"/>
        <item x="1"/>
        <item x="9"/>
        <item x="0"/>
        <item t="default"/>
      </items>
    </pivotField>
  </pivotFields>
  <rowFields count="1">
    <field x="3"/>
  </rowFields>
  <rowItems count="47">
    <i>
      <x v="744"/>
    </i>
    <i>
      <x v="773"/>
    </i>
    <i>
      <x v="660"/>
    </i>
    <i>
      <x v="648"/>
    </i>
    <i>
      <x v="934"/>
    </i>
    <i>
      <x v="1511"/>
    </i>
    <i>
      <x v="753"/>
    </i>
    <i>
      <x v="718"/>
    </i>
    <i>
      <x v="727"/>
    </i>
    <i>
      <x v="721"/>
    </i>
    <i>
      <x v="661"/>
    </i>
    <i>
      <x v="733"/>
    </i>
    <i>
      <x v="767"/>
    </i>
    <i>
      <x v="1469"/>
    </i>
    <i>
      <x v="765"/>
    </i>
    <i>
      <x v="931"/>
    </i>
    <i>
      <x v="743"/>
    </i>
    <i>
      <x v="1101"/>
    </i>
    <i>
      <x v="754"/>
    </i>
    <i>
      <x v="657"/>
    </i>
    <i>
      <x v="805"/>
    </i>
    <i>
      <x v="777"/>
    </i>
    <i>
      <x v="1258"/>
    </i>
    <i>
      <x v="1512"/>
    </i>
    <i>
      <x v="1474"/>
    </i>
    <i>
      <x v="779"/>
    </i>
    <i>
      <x v="656"/>
    </i>
    <i>
      <x v="716"/>
    </i>
    <i>
      <x v="722"/>
    </i>
    <i>
      <x v="853"/>
    </i>
    <i>
      <x v="1479"/>
    </i>
    <i>
      <x v="858"/>
    </i>
    <i>
      <x v="932"/>
    </i>
    <i>
      <x v="880"/>
    </i>
    <i>
      <x v="659"/>
    </i>
    <i>
      <x v="887"/>
    </i>
    <i>
      <x v="1467"/>
    </i>
    <i>
      <x v="889"/>
    </i>
    <i>
      <x v="1473"/>
    </i>
    <i>
      <x v="898"/>
    </i>
    <i>
      <x v="1478"/>
    </i>
    <i>
      <x v="926"/>
    </i>
    <i>
      <x v="776"/>
    </i>
    <i>
      <x v="929"/>
    </i>
    <i>
      <x v="725"/>
    </i>
    <i>
      <x v="755"/>
    </i>
    <i t="grand">
      <x/>
    </i>
  </rowItems>
  <colItems count="1">
    <i/>
  </colItems>
  <pageFields count="1">
    <pageField fld="2" hier="-1"/>
  </pageFields>
  <dataFields count="1">
    <dataField name="Sum of Events" fld="1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name="PivotTable4" cacheId="1" applyNumberFormats="0" applyBorderFormats="0" applyFontFormats="0" applyPatternFormats="0" applyAlignmentFormats="0" applyWidthHeightFormats="1" dataCaption="Values" showMissing="1" preserveFormatting="1" useAutoFormatting="1" itemPrintTitles="1" outline="1" outlineData="1" createdVersion="3" updatedVersion="7" indent="0" multipleFieldFilters="0" showMemberPropertyTips="1">
  <location ref="A7:E22" firstHeaderRow="1" firstDataRow="2" firstDataCol="1" rowPageCount="4" colPageCount="1"/>
  <pivotFields count="15">
    <pivotField axis="axisPage" showAll="0" multipleItemSelectionAllowed="1">
      <items count="3">
        <item x="1"/>
        <item x="0"/>
        <item t="default"/>
      </items>
    </pivotField>
    <pivotField axis="axisPage" showAll="0">
      <items count="12">
        <item x="1"/>
        <item x="3"/>
        <item x="7"/>
        <item x="4"/>
        <item x="0"/>
        <item x="6"/>
        <item x="2"/>
        <item x="5"/>
        <item x="8"/>
        <item x="9"/>
        <item x="10"/>
        <item t="default"/>
      </items>
    </pivotField>
    <pivotField axis="axisPage" showAll="0">
      <items count="43">
        <item x="11"/>
        <item x="20"/>
        <item x="2"/>
        <item x="21"/>
        <item x="13"/>
        <item x="7"/>
        <item x="18"/>
        <item x="24"/>
        <item x="14"/>
        <item x="6"/>
        <item x="17"/>
        <item x="3"/>
        <item x="10"/>
        <item x="8"/>
        <item x="29"/>
        <item x="9"/>
        <item x="16"/>
        <item x="4"/>
        <item x="1"/>
        <item x="0"/>
        <item x="27"/>
        <item x="26"/>
        <item x="15"/>
        <item x="5"/>
        <item x="23"/>
        <item x="30"/>
        <item x="19"/>
        <item x="28"/>
        <item x="31"/>
        <item x="12"/>
        <item x="22"/>
        <item x="25"/>
        <item x="32"/>
        <item x="33"/>
        <item x="34"/>
        <item x="35"/>
        <item x="36"/>
        <item x="37"/>
        <item x="38"/>
        <item x="39"/>
        <item x="40"/>
        <item x="41"/>
        <item t="default"/>
      </items>
    </pivotField>
    <pivotField showAll="0"/>
    <pivotField dataField="1" showAll="0"/>
    <pivotField axis="axisRow" showAll="0" multipleItemSelectionAllowed="1" sortType="descending">
      <items count="17">
        <item x="10"/>
        <item x="1"/>
        <item x="4"/>
        <item x="11"/>
        <item x="0"/>
        <item x="3"/>
        <item x="6"/>
        <item x="7"/>
        <item x="5"/>
        <item x="12"/>
        <item x="2"/>
        <item x="8"/>
        <item x="15"/>
        <item x="13"/>
        <item x="14"/>
        <item x="9"/>
        <item t="default"/>
      </items>
      <autoSortScope>
        <pivotArea outline="0" fieldPosition="0" type="normal">
          <references count="1">
            <reference field="4294967294" selected="0" count="1">
              <x v="0"/>
            </reference>
          </references>
        </pivotArea>
      </autoSortScope>
    </pivotField>
    <pivotField axis="axisPage" showAll="0">
      <items count="4">
        <item x="0"/>
        <item x="1"/>
        <item x="2"/>
        <item t="default"/>
      </items>
    </pivotField>
    <pivotField showAll="0" numFmtId="22"/>
    <pivotField showAll="0" numFmtId="22"/>
    <pivotField showAll="0"/>
    <pivotField dataField="1" showAll="0"/>
    <pivotField dataField="1" showAll="0"/>
    <pivotField dataField="1" showAll="0"/>
    <pivotField showAll="0" defaultSubtotal="0"/>
    <pivotField showAll="0" defaultSubtotal="0"/>
  </pivotFields>
  <rowFields count="1">
    <field x="5"/>
  </rowFields>
  <rowItems count="14">
    <i>
      <x v="1"/>
    </i>
    <i>
      <x v="9"/>
    </i>
    <i>
      <x v="10"/>
    </i>
    <i>
      <x v="8"/>
    </i>
    <i>
      <x v="2"/>
    </i>
    <i>
      <x v="7"/>
    </i>
    <i>
      <x v="6"/>
    </i>
    <i>
      <x v="5"/>
    </i>
    <i>
      <x/>
    </i>
    <i>
      <x v="14"/>
    </i>
    <i>
      <x v="4"/>
    </i>
    <i>
      <x v="12"/>
    </i>
    <i>
      <x v="11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4">
    <pageField fld="0" hier="-1"/>
    <pageField fld="1" hier="-1"/>
    <pageField fld="6" hier="-1"/>
    <pageField fld="2" item="0" hier="-1"/>
  </pageFields>
  <dataFields count="4">
    <dataField name="Sum of Events" fld="12" baseField="0" baseItem="0"/>
    <dataField name="Sum of Affected Customer Count" fld="4" baseField="0" baseItem="0"/>
    <dataField name="Sum of L in Minutes" fld="10" baseField="0" baseItem="0" numFmtId="1"/>
    <dataField name="Sum of CMI" fld="11" baseField="0" baseItem="0" numFmtId="1"/>
  </dataFields>
  <formats count="1">
    <format dxfId="17">
      <pivotArea outline="0" fieldPosition="0" collapsedLevelsAreSubtotals="1">
        <references count="1">
          <reference field="4294967294" selected="0" count="2"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11.xml><?xml version="1.0" encoding="utf-8"?>
<pivotTableDefinition xmlns="http://schemas.openxmlformats.org/spreadsheetml/2006/main" name="PivotTable4" cacheId="1" applyNumberFormats="0" applyBorderFormats="0" applyFontFormats="0" applyPatternFormats="0" applyAlignmentFormats="0" applyWidthHeightFormats="1" dataCaption="Values" showMissing="1" preserveFormatting="1" useAutoFormatting="1" itemPrintTitles="1" outline="1" outlineData="1" createdVersion="3" updatedVersion="7" indent="0" multipleFieldFilters="0" showMemberPropertyTips="1">
  <location ref="A7:E18" firstHeaderRow="1" firstDataRow="2" firstDataCol="1" rowPageCount="4" colPageCount="1"/>
  <pivotFields count="15">
    <pivotField axis="axisPage" showAll="0" multipleItemSelectionAllowed="1">
      <items count="3">
        <item x="1"/>
        <item x="0"/>
        <item t="default"/>
      </items>
    </pivotField>
    <pivotField axis="axisPage" showAll="0">
      <items count="12">
        <item x="1"/>
        <item x="3"/>
        <item x="7"/>
        <item x="4"/>
        <item x="0"/>
        <item x="6"/>
        <item x="2"/>
        <item x="5"/>
        <item x="8"/>
        <item x="9"/>
        <item x="10"/>
        <item t="default"/>
      </items>
    </pivotField>
    <pivotField axis="axisPage" showAll="0">
      <items count="43">
        <item x="11"/>
        <item x="20"/>
        <item x="2"/>
        <item x="21"/>
        <item x="13"/>
        <item x="7"/>
        <item x="18"/>
        <item x="24"/>
        <item x="14"/>
        <item x="6"/>
        <item x="17"/>
        <item x="3"/>
        <item x="10"/>
        <item x="8"/>
        <item x="29"/>
        <item x="9"/>
        <item x="16"/>
        <item x="4"/>
        <item x="1"/>
        <item x="0"/>
        <item x="27"/>
        <item x="26"/>
        <item x="15"/>
        <item x="5"/>
        <item x="23"/>
        <item x="30"/>
        <item x="19"/>
        <item x="28"/>
        <item x="31"/>
        <item x="12"/>
        <item x="22"/>
        <item x="25"/>
        <item x="32"/>
        <item x="33"/>
        <item x="34"/>
        <item x="35"/>
        <item x="36"/>
        <item x="37"/>
        <item x="38"/>
        <item x="39"/>
        <item x="40"/>
        <item x="41"/>
        <item t="default"/>
      </items>
    </pivotField>
    <pivotField showAll="0"/>
    <pivotField dataField="1" showAll="0"/>
    <pivotField axis="axisRow" showAll="0" includeNewItemsInFilter="1" multipleItemSelectionAllowed="1" sortType="descending">
      <items count="17">
        <item x="10"/>
        <item x="1"/>
        <item x="4"/>
        <item h="1" x="11"/>
        <item h="1" x="0"/>
        <item x="3"/>
        <item x="6"/>
        <item x="7"/>
        <item x="5"/>
        <item h="1" x="12"/>
        <item x="2"/>
        <item h="1" x="8"/>
        <item h="1" x="13"/>
        <item h="1" x="14"/>
        <item h="1" x="9"/>
        <item x="15"/>
        <item t="default"/>
      </items>
      <autoSortScope>
        <pivotArea outline="0" fieldPosition="0" type="normal">
          <references count="1">
            <reference field="4294967294" selected="0" count="1">
              <x v="0"/>
            </reference>
          </references>
        </pivotArea>
      </autoSortScope>
    </pivotField>
    <pivotField axis="axisPage" showAll="0">
      <items count="4">
        <item x="0"/>
        <item x="1"/>
        <item x="2"/>
        <item t="default"/>
      </items>
    </pivotField>
    <pivotField showAll="0" numFmtId="22"/>
    <pivotField showAll="0" numFmtId="22"/>
    <pivotField showAll="0"/>
    <pivotField dataField="1" showAll="0"/>
    <pivotField dataField="1" showAll="0"/>
    <pivotField dataField="1" showAll="0"/>
    <pivotField showAll="0" defaultSubtotal="0"/>
    <pivotField showAll="0" defaultSubtotal="0"/>
  </pivotFields>
  <rowFields count="1">
    <field x="5"/>
  </rowFields>
  <rowItems count="10">
    <i>
      <x v="1"/>
    </i>
    <i>
      <x v="8"/>
    </i>
    <i>
      <x v="10"/>
    </i>
    <i>
      <x v="7"/>
    </i>
    <i>
      <x v="2"/>
    </i>
    <i>
      <x v="5"/>
    </i>
    <i>
      <x/>
    </i>
    <i>
      <x v="6"/>
    </i>
    <i>
      <x v="15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4">
    <pageField fld="0" hier="-1"/>
    <pageField fld="1" hier="-1"/>
    <pageField fld="6" hier="-1"/>
    <pageField fld="2" hier="-1"/>
  </pageFields>
  <dataFields count="4">
    <dataField name="Sum of Events" fld="12" baseField="0" baseItem="0"/>
    <dataField name="Sum of Affected Customer Count" fld="4" baseField="0" baseItem="0"/>
    <dataField name="Sum of L in Minutes" fld="10" baseField="0" baseItem="0" numFmtId="1"/>
    <dataField name="Sum of CMI" fld="11" baseField="0" baseItem="0" numFmtId="1"/>
  </dataFields>
  <formats count="1">
    <format dxfId="16">
      <pivotArea outline="0" fieldPosition="0" collapsedLevelsAreSubtotals="1">
        <references count="1">
          <reference field="4294967294" selected="0" count="2"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12.xml><?xml version="1.0" encoding="utf-8"?>
<pivotTableDefinition xmlns="http://schemas.openxmlformats.org/spreadsheetml/2006/main" name="PivotTable4" cacheId="1" applyNumberFormats="0" applyBorderFormats="0" applyFontFormats="0" applyPatternFormats="0" applyAlignmentFormats="0" applyWidthHeightFormats="1" dataCaption="Values" showMissing="1" preserveFormatting="1" useAutoFormatting="1" itemPrintTitles="1" outline="1" outlineData="1" createdVersion="3" updatedVersion="7" indent="0" multipleFieldFilters="0" showMemberPropertyTips="1">
  <location ref="A7:E25" firstHeaderRow="1" firstDataRow="2" firstDataCol="1" rowPageCount="4" colPageCount="1"/>
  <pivotFields count="15">
    <pivotField axis="axisPage" showAll="0" multipleItemSelectionAllowed="1">
      <items count="3">
        <item x="1"/>
        <item x="0"/>
        <item t="default"/>
      </items>
    </pivotField>
    <pivotField axis="axisPage" showAll="0">
      <items count="12">
        <item x="1"/>
        <item x="3"/>
        <item x="7"/>
        <item x="4"/>
        <item x="0"/>
        <item x="6"/>
        <item x="2"/>
        <item x="5"/>
        <item x="8"/>
        <item x="9"/>
        <item x="10"/>
        <item t="default"/>
      </items>
    </pivotField>
    <pivotField axis="axisPage" showAll="0">
      <items count="43">
        <item x="11"/>
        <item x="20"/>
        <item x="2"/>
        <item x="21"/>
        <item x="13"/>
        <item x="7"/>
        <item x="18"/>
        <item x="24"/>
        <item x="14"/>
        <item x="6"/>
        <item x="17"/>
        <item x="3"/>
        <item x="10"/>
        <item x="8"/>
        <item x="29"/>
        <item x="9"/>
        <item x="16"/>
        <item x="4"/>
        <item x="1"/>
        <item x="0"/>
        <item x="27"/>
        <item x="26"/>
        <item x="15"/>
        <item x="5"/>
        <item x="23"/>
        <item x="30"/>
        <item x="19"/>
        <item x="28"/>
        <item x="31"/>
        <item x="12"/>
        <item x="22"/>
        <item x="25"/>
        <item x="32"/>
        <item x="33"/>
        <item x="34"/>
        <item x="35"/>
        <item x="36"/>
        <item x="37"/>
        <item x="38"/>
        <item x="39"/>
        <item x="40"/>
        <item x="41"/>
        <item t="default"/>
      </items>
    </pivotField>
    <pivotField showAll="0"/>
    <pivotField dataField="1" showAll="0"/>
    <pivotField axis="axisRow" showAll="0" multipleItemSelectionAllowed="1" sortType="descending">
      <items count="17">
        <item x="10"/>
        <item x="1"/>
        <item x="4"/>
        <item x="11"/>
        <item x="0"/>
        <item x="3"/>
        <item x="6"/>
        <item x="7"/>
        <item x="5"/>
        <item x="12"/>
        <item x="2"/>
        <item x="8"/>
        <item x="15"/>
        <item x="13"/>
        <item x="14"/>
        <item x="9"/>
        <item t="default"/>
      </items>
      <autoSortScope>
        <pivotArea outline="0" fieldPosition="0" type="normal">
          <references count="1">
            <reference field="4294967294" selected="0" count="1">
              <x v="0"/>
            </reference>
          </references>
        </pivotArea>
      </autoSortScope>
    </pivotField>
    <pivotField axis="axisPage" showAll="0">
      <items count="4">
        <item x="0"/>
        <item x="1"/>
        <item x="2"/>
        <item t="default"/>
      </items>
    </pivotField>
    <pivotField showAll="0" numFmtId="22"/>
    <pivotField showAll="0" numFmtId="22"/>
    <pivotField showAll="0"/>
    <pivotField dataField="1" showAll="0"/>
    <pivotField dataField="1" showAll="0"/>
    <pivotField dataField="1" showAll="0"/>
    <pivotField showAll="0" defaultSubtotal="0"/>
    <pivotField showAll="0" defaultSubtotal="0"/>
  </pivotFields>
  <rowFields count="1">
    <field x="5"/>
  </rowFields>
  <rowItems count="17">
    <i>
      <x v="9"/>
    </i>
    <i>
      <x v="1"/>
    </i>
    <i>
      <x v="8"/>
    </i>
    <i>
      <x v="10"/>
    </i>
    <i>
      <x v="7"/>
    </i>
    <i>
      <x v="2"/>
    </i>
    <i>
      <x v="5"/>
    </i>
    <i>
      <x v="15"/>
    </i>
    <i>
      <x/>
    </i>
    <i>
      <x v="6"/>
    </i>
    <i>
      <x v="4"/>
    </i>
    <i>
      <x v="11"/>
    </i>
    <i>
      <x v="14"/>
    </i>
    <i>
      <x v="3"/>
    </i>
    <i>
      <x v="13"/>
    </i>
    <i>
      <x v="1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4">
    <pageField fld="0" hier="-1"/>
    <pageField fld="1" hier="-1"/>
    <pageField fld="6" hier="-1"/>
    <pageField fld="2" hier="-1"/>
  </pageFields>
  <dataFields count="4">
    <dataField name="Sum of Events" fld="12" baseField="0" baseItem="0"/>
    <dataField name="Sum of Affected Customer Count" fld="4" baseField="0" baseItem="0"/>
    <dataField name="Sum of L in Minutes" fld="10" baseField="0" baseItem="0" numFmtId="1"/>
    <dataField name="Sum of CMI" fld="11" baseField="0" baseItem="0" numFmtId="1"/>
  </dataFields>
  <formats count="1">
    <format dxfId="15">
      <pivotArea outline="0" fieldPosition="0" collapsedLevelsAreSubtotals="1">
        <references count="1">
          <reference field="4294967294" selected="0" count="2"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13.xml><?xml version="1.0" encoding="utf-8"?>
<pivotTableDefinition xmlns="http://schemas.openxmlformats.org/spreadsheetml/2006/main" name="PivotTable4" cacheId="1" applyNumberFormats="0" applyBorderFormats="0" applyFontFormats="0" applyPatternFormats="0" applyAlignmentFormats="0" applyWidthHeightFormats="1" dataCaption="Values" showMissing="1" preserveFormatting="1" useAutoFormatting="1" itemPrintTitles="1" outline="1" outlineData="1" createdVersion="3" updatedVersion="7" indent="0" multipleFieldFilters="0" showMemberPropertyTips="1">
  <location ref="A7:E16" firstHeaderRow="1" firstDataRow="2" firstDataCol="1" rowPageCount="4" colPageCount="1"/>
  <pivotFields count="15">
    <pivotField axis="axisPage" showAll="0" multipleItemSelectionAllowed="1">
      <items count="3">
        <item x="1"/>
        <item x="0"/>
        <item t="default"/>
      </items>
    </pivotField>
    <pivotField axis="axisPage" showAll="0">
      <items count="12">
        <item x="1"/>
        <item x="3"/>
        <item x="7"/>
        <item x="4"/>
        <item x="0"/>
        <item x="6"/>
        <item x="2"/>
        <item x="5"/>
        <item x="8"/>
        <item x="9"/>
        <item x="10"/>
        <item t="default"/>
      </items>
    </pivotField>
    <pivotField axis="axisPage" showAll="0">
      <items count="43">
        <item x="11"/>
        <item x="20"/>
        <item x="2"/>
        <item x="21"/>
        <item x="13"/>
        <item x="7"/>
        <item x="18"/>
        <item x="24"/>
        <item x="14"/>
        <item x="6"/>
        <item x="17"/>
        <item x="3"/>
        <item x="10"/>
        <item x="8"/>
        <item x="29"/>
        <item x="9"/>
        <item x="16"/>
        <item x="4"/>
        <item x="1"/>
        <item x="0"/>
        <item x="27"/>
        <item x="26"/>
        <item x="15"/>
        <item x="5"/>
        <item x="23"/>
        <item x="30"/>
        <item x="19"/>
        <item x="28"/>
        <item x="31"/>
        <item x="12"/>
        <item x="22"/>
        <item x="25"/>
        <item x="32"/>
        <item x="33"/>
        <item x="34"/>
        <item x="35"/>
        <item x="36"/>
        <item x="37"/>
        <item x="38"/>
        <item x="39"/>
        <item x="40"/>
        <item x="41"/>
        <item t="default"/>
      </items>
    </pivotField>
    <pivotField showAll="0"/>
    <pivotField dataField="1" showAll="0"/>
    <pivotField axis="axisRow" showAll="0" multipleItemSelectionAllowed="1" sortType="descending">
      <items count="17">
        <item h="1" x="10"/>
        <item h="1" x="1"/>
        <item h="1" x="4"/>
        <item x="11"/>
        <item x="0"/>
        <item h="1" x="3"/>
        <item h="1" x="6"/>
        <item h="1" x="7"/>
        <item h="1" x="5"/>
        <item x="12"/>
        <item h="1" x="2"/>
        <item x="8"/>
        <item h="1" x="15"/>
        <item x="13"/>
        <item x="14"/>
        <item x="9"/>
        <item t="default"/>
      </items>
      <autoSortScope>
        <pivotArea outline="0" fieldPosition="0" type="normal">
          <references count="1">
            <reference field="4294967294" selected="0" count="1">
              <x v="0"/>
            </reference>
          </references>
        </pivotArea>
      </autoSortScope>
    </pivotField>
    <pivotField axis="axisPage" showAll="0">
      <items count="4">
        <item x="0"/>
        <item x="1"/>
        <item x="2"/>
        <item t="default"/>
      </items>
    </pivotField>
    <pivotField showAll="0" numFmtId="22"/>
    <pivotField showAll="0" numFmtId="22"/>
    <pivotField showAll="0"/>
    <pivotField dataField="1" showAll="0"/>
    <pivotField dataField="1" showAll="0"/>
    <pivotField dataField="1" showAll="0"/>
    <pivotField showAll="0" defaultSubtotal="0"/>
    <pivotField showAll="0" defaultSubtotal="0"/>
  </pivotFields>
  <rowFields count="1">
    <field x="5"/>
  </rowFields>
  <rowItems count="8">
    <i>
      <x v="9"/>
    </i>
    <i>
      <x v="15"/>
    </i>
    <i>
      <x v="4"/>
    </i>
    <i>
      <x v="11"/>
    </i>
    <i>
      <x v="14"/>
    </i>
    <i>
      <x v="3"/>
    </i>
    <i>
      <x v="13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4">
    <pageField fld="0" hier="-1"/>
    <pageField fld="1" hier="-1"/>
    <pageField fld="6" hier="-1"/>
    <pageField fld="2" hier="-1"/>
  </pageFields>
  <dataFields count="4">
    <dataField name="Sum of Events" fld="12" baseField="0" baseItem="0"/>
    <dataField name="Sum of Affected Customer Count" fld="4" baseField="0" baseItem="0"/>
    <dataField name="Sum of L in Minutes" fld="10" baseField="0" baseItem="0" numFmtId="1"/>
    <dataField name="Sum of CMI" fld="11" baseField="0" baseItem="0" numFmtId="1"/>
  </dataFields>
  <formats count="1">
    <format dxfId="14">
      <pivotArea outline="0" fieldPosition="0" collapsedLevelsAreSubtotals="1">
        <references count="1">
          <reference field="4294967294" selected="0" count="2"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14.xml><?xml version="1.0" encoding="utf-8"?>
<pivotTableDefinition xmlns="http://schemas.openxmlformats.org/spreadsheetml/2006/main" name="PivotTable4" cacheId="1" applyNumberFormats="0" applyBorderFormats="0" applyFontFormats="0" applyPatternFormats="0" applyAlignmentFormats="0" applyWidthHeightFormats="1" dataCaption="Values" showMissing="1" preserveFormatting="1" useAutoFormatting="1" itemPrintTitles="1" outline="1" outlineData="1" createdVersion="3" updatedVersion="7" indent="0" multipleFieldFilters="0" showMemberPropertyTips="1">
  <location ref="A7:E26" firstHeaderRow="1" firstDataRow="2" firstDataCol="1" rowPageCount="4" colPageCount="1"/>
  <pivotFields count="15">
    <pivotField axis="axisPage" showAll="0" multipleItemSelectionAllowed="1">
      <items count="3">
        <item h="1" x="1"/>
        <item x="0"/>
        <item t="default"/>
      </items>
    </pivotField>
    <pivotField axis="axisPage" showAll="0">
      <items count="12">
        <item x="1"/>
        <item x="3"/>
        <item x="7"/>
        <item x="4"/>
        <item x="0"/>
        <item x="6"/>
        <item x="2"/>
        <item x="5"/>
        <item x="8"/>
        <item x="9"/>
        <item x="10"/>
        <item t="default"/>
      </items>
    </pivotField>
    <pivotField axis="axisRow" showAll="0" sortType="descending">
      <items count="43">
        <item x="11"/>
        <item x="20"/>
        <item x="2"/>
        <item x="21"/>
        <item x="13"/>
        <item x="7"/>
        <item x="18"/>
        <item x="24"/>
        <item x="14"/>
        <item x="6"/>
        <item x="17"/>
        <item x="3"/>
        <item x="10"/>
        <item x="8"/>
        <item x="29"/>
        <item x="9"/>
        <item x="16"/>
        <item x="4"/>
        <item x="1"/>
        <item x="0"/>
        <item x="27"/>
        <item x="26"/>
        <item x="15"/>
        <item x="5"/>
        <item x="23"/>
        <item x="30"/>
        <item x="19"/>
        <item x="28"/>
        <item x="31"/>
        <item x="12"/>
        <item x="22"/>
        <item x="25"/>
        <item x="32"/>
        <item x="33"/>
        <item x="34"/>
        <item x="35"/>
        <item x="36"/>
        <item x="37"/>
        <item x="38"/>
        <item x="39"/>
        <item x="40"/>
        <item x="41"/>
        <item t="default"/>
      </items>
      <autoSortScope>
        <pivotArea outline="0" fieldPosition="0" type="normal">
          <references count="1">
            <reference field="4294967294" selected="0" count="1">
              <x v="0"/>
            </reference>
          </references>
        </pivotArea>
      </autoSortScope>
    </pivotField>
    <pivotField showAll="0"/>
    <pivotField dataField="1" showAll="0"/>
    <pivotField axis="axisPage" showAll="0" multipleItemSelectionAllowed="1">
      <items count="17">
        <item x="5"/>
        <item x="7"/>
        <item x="6"/>
        <item x="3"/>
        <item x="0"/>
        <item x="11"/>
        <item x="4"/>
        <item x="1"/>
        <item x="10"/>
        <item x="12"/>
        <item x="2"/>
        <item x="8"/>
        <item x="15"/>
        <item x="13"/>
        <item x="14"/>
        <item x="9"/>
        <item t="default"/>
      </items>
    </pivotField>
    <pivotField axis="axisPage" showAll="0">
      <items count="4">
        <item x="0"/>
        <item x="1"/>
        <item x="2"/>
        <item t="default"/>
      </items>
    </pivotField>
    <pivotField showAll="0" numFmtId="22"/>
    <pivotField showAll="0" numFmtId="22"/>
    <pivotField showAll="0"/>
    <pivotField dataField="1" showAll="0"/>
    <pivotField dataField="1" showAll="0"/>
    <pivotField dataField="1" showAll="0"/>
    <pivotField showAll="0" defaultSubtotal="0"/>
    <pivotField showAll="0" defaultSubtotal="0"/>
  </pivotFields>
  <rowFields count="1">
    <field x="2"/>
  </rowFields>
  <rowItems count="18">
    <i>
      <x v="23"/>
    </i>
    <i>
      <x v="12"/>
    </i>
    <i>
      <x v="11"/>
    </i>
    <i>
      <x v="17"/>
    </i>
    <i>
      <x v="15"/>
    </i>
    <i>
      <x v="5"/>
    </i>
    <i>
      <x v="19"/>
    </i>
    <i>
      <x v="10"/>
    </i>
    <i>
      <x v="16"/>
    </i>
    <i>
      <x v="18"/>
    </i>
    <i>
      <x v="22"/>
    </i>
    <i>
      <x v="13"/>
    </i>
    <i>
      <x v="9"/>
    </i>
    <i>
      <x v="21"/>
    </i>
    <i>
      <x v="20"/>
    </i>
    <i>
      <x v="14"/>
    </i>
    <i>
      <x v="3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4">
    <pageField fld="0" hier="-1"/>
    <pageField fld="1" hier="-1"/>
    <pageField fld="6" hier="-1"/>
    <pageField fld="5" hier="-1"/>
  </pageFields>
  <dataFields count="4">
    <dataField name="Sum of Events" fld="12" baseField="0" baseItem="0"/>
    <dataField name="Sum of Affected Customer Count" fld="4" baseField="0" baseItem="0"/>
    <dataField name="Sum of L in Minutes" fld="10" baseField="0" baseItem="0" numFmtId="1"/>
    <dataField name="Sum of CMI" fld="11" baseField="0" baseItem="0" numFmtId="1"/>
  </dataFields>
  <formats count="2">
    <format dxfId="13">
      <pivotArea outline="0" fieldPosition="0" collapsedLevelsAreSubtotals="1">
        <references count="1">
          <reference field="4294967294" selected="0" count="2">
            <x v="2"/>
            <x v="3"/>
          </reference>
        </references>
      </pivotArea>
    </format>
    <format dxfId="12">
      <pivotArea outline="0" fieldPosition="0" axis="axisRow" collapsedLevelsAreSubtotals="1" field="2" grandRow="1">
        <references count="1">
          <reference field="4294967294" selected="0" count="1">
            <x v="0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15.xml><?xml version="1.0" encoding="utf-8"?>
<pivotTableDefinition xmlns="http://schemas.openxmlformats.org/spreadsheetml/2006/main" name="PivotTable4" cacheId="1" applyNumberFormats="0" applyBorderFormats="0" applyFontFormats="0" applyPatternFormats="0" applyAlignmentFormats="0" applyWidthHeightFormats="1" dataCaption="Values" showMissing="1" preserveFormatting="1" useAutoFormatting="1" itemPrintTitles="1" outline="1" outlineData="1" createdVersion="3" updatedVersion="7" indent="0" multipleFieldFilters="0" showMemberPropertyTips="1">
  <location ref="A7:E26" firstHeaderRow="1" firstDataRow="2" firstDataCol="1" rowPageCount="4" colPageCount="1"/>
  <pivotFields count="15">
    <pivotField axis="axisPage" showAll="0" multipleItemSelectionAllowed="1">
      <items count="3">
        <item x="1"/>
        <item h="1" x="0"/>
        <item t="default"/>
      </items>
    </pivotField>
    <pivotField axis="axisPage" showAll="0">
      <items count="12">
        <item x="1"/>
        <item x="3"/>
        <item x="7"/>
        <item x="4"/>
        <item x="0"/>
        <item x="6"/>
        <item x="2"/>
        <item x="5"/>
        <item x="8"/>
        <item x="9"/>
        <item x="10"/>
        <item t="default"/>
      </items>
    </pivotField>
    <pivotField axis="axisRow" showAll="0" sortType="descending">
      <items count="43">
        <item x="32"/>
        <item x="5"/>
        <item x="11"/>
        <item x="23"/>
        <item x="15"/>
        <item x="26"/>
        <item x="20"/>
        <item x="2"/>
        <item x="30"/>
        <item x="25"/>
        <item x="28"/>
        <item x="13"/>
        <item x="27"/>
        <item x="0"/>
        <item x="1"/>
        <item x="4"/>
        <item x="16"/>
        <item x="9"/>
        <item x="21"/>
        <item x="29"/>
        <item x="22"/>
        <item x="8"/>
        <item x="10"/>
        <item x="3"/>
        <item x="18"/>
        <item x="17"/>
        <item x="24"/>
        <item x="6"/>
        <item x="14"/>
        <item x="12"/>
        <item x="31"/>
        <item x="7"/>
        <item x="19"/>
        <item x="33"/>
        <item x="34"/>
        <item x="35"/>
        <item x="36"/>
        <item x="37"/>
        <item x="38"/>
        <item x="39"/>
        <item x="40"/>
        <item x="41"/>
        <item t="default"/>
      </items>
      <autoSortScope>
        <pivotArea outline="0" fieldPosition="0" type="normal">
          <references count="1">
            <reference field="4294967294" selected="0" count="1">
              <x v="0"/>
            </reference>
          </references>
        </pivotArea>
      </autoSortScope>
    </pivotField>
    <pivotField showAll="0"/>
    <pivotField dataField="1" showAll="0"/>
    <pivotField axis="axisPage" showAll="0" multipleItemSelectionAllowed="1">
      <items count="17">
        <item x="5"/>
        <item x="7"/>
        <item x="6"/>
        <item x="3"/>
        <item h="1" x="0"/>
        <item h="1" x="11"/>
        <item x="4"/>
        <item x="1"/>
        <item x="10"/>
        <item h="1" x="12"/>
        <item x="2"/>
        <item h="1" x="8"/>
        <item h="1" x="15"/>
        <item h="1" x="13"/>
        <item h="1" x="14"/>
        <item h="1" x="9"/>
        <item t="default"/>
      </items>
    </pivotField>
    <pivotField axis="axisPage" showAll="0">
      <items count="4">
        <item x="0"/>
        <item x="1"/>
        <item x="2"/>
        <item t="default"/>
      </items>
    </pivotField>
    <pivotField showAll="0" numFmtId="22"/>
    <pivotField showAll="0" numFmtId="22"/>
    <pivotField showAll="0"/>
    <pivotField dataField="1" showAll="0"/>
    <pivotField dataField="1" showAll="0"/>
    <pivotField dataField="1" showAll="0"/>
    <pivotField showAll="0" defaultSubtotal="0"/>
    <pivotField showAll="0" defaultSubtotal="0"/>
  </pivotFields>
  <rowFields count="1">
    <field x="2"/>
  </rowFields>
  <rowItems count="18">
    <i>
      <x v="11"/>
    </i>
    <i>
      <x v="2"/>
    </i>
    <i>
      <x v="28"/>
    </i>
    <i>
      <x v="24"/>
    </i>
    <i>
      <x v="26"/>
    </i>
    <i>
      <x v="35"/>
    </i>
    <i>
      <x v="18"/>
    </i>
    <i>
      <x v="20"/>
    </i>
    <i>
      <x v="3"/>
    </i>
    <i>
      <x v="7"/>
    </i>
    <i>
      <x v="34"/>
    </i>
    <i>
      <x v="6"/>
    </i>
    <i>
      <x v="9"/>
    </i>
    <i>
      <x v="29"/>
    </i>
    <i>
      <x v="37"/>
    </i>
    <i>
      <x v="39"/>
    </i>
    <i>
      <x v="8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4">
    <pageField fld="0" hier="-1"/>
    <pageField fld="1" hier="-1"/>
    <pageField fld="6" hier="-1"/>
    <pageField fld="5" hier="-1"/>
  </pageFields>
  <dataFields count="4">
    <dataField name="Sum of Events" fld="12" baseField="0" baseItem="0"/>
    <dataField name="Sum of Affected Customer Count" fld="4" baseField="0" baseItem="0"/>
    <dataField name="Sum of L in Minutes" fld="10" baseField="0" baseItem="0" numFmtId="1"/>
    <dataField name="Sum of CMI" fld="11" baseField="0" baseItem="0" numFmtId="1"/>
  </dataFields>
  <formats count="1">
    <format dxfId="11">
      <pivotArea outline="0" fieldPosition="0" collapsedLevelsAreSubtotals="1">
        <references count="1">
          <reference field="4294967294" selected="0" count="2"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16.xml><?xml version="1.0" encoding="utf-8"?>
<pivotTableDefinition xmlns="http://schemas.openxmlformats.org/spreadsheetml/2006/main" name="PivotTable4" cacheId="1" applyNumberFormats="0" applyBorderFormats="0" applyFontFormats="0" applyPatternFormats="0" applyAlignmentFormats="0" applyWidthHeightFormats="1" dataCaption="Values" showMissing="1" preserveFormatting="1" useAutoFormatting="1" itemPrintTitles="1" outline="1" outlineData="1" createdVersion="3" updatedVersion="7" indent="0" multipleFieldFilters="0" showMemberPropertyTips="1">
  <location ref="A7:E26" firstHeaderRow="1" firstDataRow="2" firstDataCol="1" rowPageCount="4" colPageCount="1"/>
  <pivotFields count="15">
    <pivotField axis="axisPage" showAll="0" multipleItemSelectionAllowed="1">
      <items count="3">
        <item h="1" x="1"/>
        <item x="0"/>
        <item t="default"/>
      </items>
    </pivotField>
    <pivotField axis="axisPage" showAll="0">
      <items count="12">
        <item x="1"/>
        <item x="3"/>
        <item x="7"/>
        <item x="4"/>
        <item x="0"/>
        <item x="6"/>
        <item x="2"/>
        <item x="5"/>
        <item x="8"/>
        <item x="9"/>
        <item x="10"/>
        <item t="default"/>
      </items>
    </pivotField>
    <pivotField axis="axisRow" showAll="0">
      <items count="43">
        <item x="11"/>
        <item x="20"/>
        <item x="2"/>
        <item x="21"/>
        <item x="13"/>
        <item x="7"/>
        <item x="18"/>
        <item x="24"/>
        <item x="14"/>
        <item x="6"/>
        <item x="17"/>
        <item x="3"/>
        <item x="10"/>
        <item x="8"/>
        <item x="29"/>
        <item x="9"/>
        <item x="16"/>
        <item x="4"/>
        <item x="1"/>
        <item x="0"/>
        <item x="27"/>
        <item x="26"/>
        <item x="15"/>
        <item x="5"/>
        <item x="23"/>
        <item x="30"/>
        <item x="19"/>
        <item x="28"/>
        <item x="31"/>
        <item x="12"/>
        <item x="22"/>
        <item x="25"/>
        <item x="32"/>
        <item x="33"/>
        <item x="34"/>
        <item x="35"/>
        <item x="36"/>
        <item x="37"/>
        <item x="38"/>
        <item x="39"/>
        <item x="40"/>
        <item x="41"/>
        <item t="default"/>
      </items>
    </pivotField>
    <pivotField showAll="0"/>
    <pivotField dataField="1" showAll="0"/>
    <pivotField axis="axisPage" showAll="0" multipleItemSelectionAllowed="1">
      <items count="17">
        <item x="5"/>
        <item x="7"/>
        <item x="6"/>
        <item x="3"/>
        <item x="0"/>
        <item x="11"/>
        <item x="4"/>
        <item x="1"/>
        <item x="10"/>
        <item x="12"/>
        <item x="2"/>
        <item x="8"/>
        <item h="1" x="15"/>
        <item x="13"/>
        <item x="14"/>
        <item x="9"/>
        <item t="default"/>
      </items>
    </pivotField>
    <pivotField axis="axisPage" showAll="0">
      <items count="4">
        <item x="0"/>
        <item x="1"/>
        <item x="2"/>
        <item t="default"/>
      </items>
    </pivotField>
    <pivotField showAll="0" numFmtId="22"/>
    <pivotField showAll="0" numFmtId="22"/>
    <pivotField showAll="0"/>
    <pivotField dataField="1" showAll="0"/>
    <pivotField dataField="1" showAll="0"/>
    <pivotField dataField="1" showAll="0"/>
    <pivotField showAll="0" defaultSubtotal="0"/>
    <pivotField showAll="0" defaultSubtotal="0"/>
  </pivotFields>
  <rowFields count="1">
    <field x="2"/>
  </rowFields>
  <rowItems count="18">
    <i>
      <x v="5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3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4">
    <pageField fld="0" hier="-1"/>
    <pageField fld="1" hier="-1"/>
    <pageField fld="6" hier="-1"/>
    <pageField fld="5" hier="-1"/>
  </pageFields>
  <dataFields count="4">
    <dataField name="Sum of Events" fld="12" baseField="0" baseItem="0"/>
    <dataField name="Sum of Affected Customer Count" fld="4" baseField="0" baseItem="0"/>
    <dataField name="Sum of L in Minutes" fld="10" baseField="0" baseItem="0" numFmtId="1"/>
    <dataField name="Sum of CMI" fld="11" baseField="0" baseItem="0" numFmtId="1"/>
  </dataFields>
  <formats count="1">
    <format dxfId="10">
      <pivotArea outline="0" fieldPosition="0" collapsedLevelsAreSubtotals="1">
        <references count="1">
          <reference field="4294967294" selected="0" count="2"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17.xml><?xml version="1.0" encoding="utf-8"?>
<pivotTableDefinition xmlns="http://schemas.openxmlformats.org/spreadsheetml/2006/main" name="PivotTable4" cacheId="1" applyNumberFormats="0" applyBorderFormats="0" applyFontFormats="0" applyPatternFormats="0" applyAlignmentFormats="0" applyWidthHeightFormats="1" dataCaption="Values" showMissing="1" preserveFormatting="1" useAutoFormatting="1" itemPrintTitles="1" outline="1" outlineData="1" createdVersion="3" updatedVersion="7" indent="0" multipleFieldFilters="0" showMemberPropertyTips="1">
  <location ref="A7:E25" firstHeaderRow="1" firstDataRow="2" firstDataCol="1" rowPageCount="4" colPageCount="1"/>
  <pivotFields count="15">
    <pivotField axis="axisPage" showAll="0" multipleItemSelectionAllowed="1">
      <items count="3">
        <item h="1" x="1"/>
        <item x="0"/>
        <item t="default"/>
      </items>
    </pivotField>
    <pivotField axis="axisPage" showAll="0">
      <items count="12">
        <item x="1"/>
        <item x="3"/>
        <item x="7"/>
        <item x="4"/>
        <item x="0"/>
        <item x="6"/>
        <item x="2"/>
        <item x="5"/>
        <item x="8"/>
        <item x="9"/>
        <item x="10"/>
        <item t="default"/>
      </items>
    </pivotField>
    <pivotField axis="axisRow" showAll="0" sortType="descending">
      <items count="43">
        <item x="11"/>
        <item x="20"/>
        <item x="2"/>
        <item x="21"/>
        <item x="13"/>
        <item x="7"/>
        <item x="18"/>
        <item x="24"/>
        <item x="14"/>
        <item x="6"/>
        <item x="17"/>
        <item x="3"/>
        <item x="10"/>
        <item x="8"/>
        <item x="29"/>
        <item x="9"/>
        <item x="16"/>
        <item x="4"/>
        <item x="1"/>
        <item x="0"/>
        <item x="27"/>
        <item x="26"/>
        <item x="15"/>
        <item x="5"/>
        <item x="23"/>
        <item x="30"/>
        <item x="19"/>
        <item x="28"/>
        <item x="31"/>
        <item x="12"/>
        <item x="22"/>
        <item x="25"/>
        <item x="32"/>
        <item x="33"/>
        <item x="34"/>
        <item x="35"/>
        <item x="36"/>
        <item x="37"/>
        <item x="38"/>
        <item x="39"/>
        <item x="40"/>
        <item x="41"/>
        <item t="default"/>
      </items>
      <autoSortScope>
        <pivotArea outline="0" fieldPosition="0" type="normal">
          <references count="1">
            <reference field="4294967294" selected="0" count="1">
              <x v="0"/>
            </reference>
          </references>
        </pivotArea>
      </autoSortScope>
    </pivotField>
    <pivotField showAll="0"/>
    <pivotField dataField="1" showAll="0"/>
    <pivotField axis="axisPage" showAll="0" multipleItemSelectionAllowed="1">
      <items count="17">
        <item x="5"/>
        <item x="7"/>
        <item x="6"/>
        <item x="3"/>
        <item h="1" x="0"/>
        <item h="1" x="11"/>
        <item x="4"/>
        <item x="1"/>
        <item x="10"/>
        <item h="1" x="12"/>
        <item x="2"/>
        <item h="1" x="8"/>
        <item h="1" x="15"/>
        <item h="1" x="13"/>
        <item h="1" x="14"/>
        <item h="1" x="9"/>
        <item t="default"/>
      </items>
    </pivotField>
    <pivotField axis="axisPage" showAll="0">
      <items count="4">
        <item x="0"/>
        <item x="1"/>
        <item x="2"/>
        <item t="default"/>
      </items>
    </pivotField>
    <pivotField showAll="0" numFmtId="22"/>
    <pivotField showAll="0" numFmtId="22"/>
    <pivotField showAll="0"/>
    <pivotField dataField="1" showAll="0"/>
    <pivotField dataField="1" showAll="0"/>
    <pivotField dataField="1" showAll="0"/>
    <pivotField showAll="0" defaultSubtotal="0"/>
    <pivotField showAll="0" defaultSubtotal="0"/>
  </pivotFields>
  <rowFields count="1">
    <field x="2"/>
  </rowFields>
  <rowItems count="17">
    <i>
      <x v="23"/>
    </i>
    <i>
      <x v="12"/>
    </i>
    <i>
      <x v="11"/>
    </i>
    <i>
      <x v="5"/>
    </i>
    <i>
      <x v="15"/>
    </i>
    <i>
      <x v="10"/>
    </i>
    <i>
      <x v="19"/>
    </i>
    <i>
      <x v="16"/>
    </i>
    <i>
      <x v="17"/>
    </i>
    <i>
      <x v="18"/>
    </i>
    <i>
      <x v="22"/>
    </i>
    <i>
      <x v="13"/>
    </i>
    <i>
      <x v="9"/>
    </i>
    <i>
      <x v="21"/>
    </i>
    <i>
      <x v="20"/>
    </i>
    <i>
      <x v="14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4">
    <pageField fld="0" hier="-1"/>
    <pageField fld="1" hier="-1"/>
    <pageField fld="6" hier="-1"/>
    <pageField fld="5" hier="-1"/>
  </pageFields>
  <dataFields count="4">
    <dataField name="Sum of Events" fld="12" baseField="0" baseItem="0"/>
    <dataField name="Sum of Affected Customer Count" fld="4" baseField="0" baseItem="0"/>
    <dataField name="Sum of L in Minutes" fld="10" baseField="0" baseItem="0" numFmtId="1"/>
    <dataField name="Sum of CMI" fld="11" baseField="0" baseItem="0" numFmtId="1"/>
  </dataFields>
  <formats count="1">
    <format dxfId="9">
      <pivotArea outline="0" fieldPosition="0" collapsedLevelsAreSubtotals="1">
        <references count="1">
          <reference field="4294967294" selected="0" count="2"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18.xml><?xml version="1.0" encoding="utf-8"?>
<pivotTableDefinition xmlns="http://schemas.openxmlformats.org/spreadsheetml/2006/main" name="PivotTable4" cacheId="0" applyNumberFormats="0" applyBorderFormats="0" applyFontFormats="0" applyPatternFormats="0" applyAlignmentFormats="0" applyWidthHeightFormats="1" dataCaption="Values" showMissing="1" preserveFormatting="1" useAutoFormatting="1" itemPrintTitles="1" outline="1" outlineData="1" createdVersion="3" updatedVersion="7" indent="0" multipleFieldFilters="0" showMemberPropertyTips="1">
  <location ref="A7:E11" firstHeaderRow="1" firstDataRow="2" firstDataCol="1" rowPageCount="5" colPageCount="1"/>
  <pivotFields count="15">
    <pivotField axis="axisRow" showAll="0" multipleItemSelectionAllowed="1">
      <items count="4">
        <item sd="0" x="1"/>
        <item sd="0" x="0"/>
        <item m="1" x="2"/>
        <item t="default"/>
      </items>
    </pivotField>
    <pivotField axis="axisPage" showAll="0">
      <items count="10">
        <item x="1"/>
        <item x="3"/>
        <item x="7"/>
        <item x="4"/>
        <item x="0"/>
        <item x="6"/>
        <item x="2"/>
        <item x="5"/>
        <item m="1" x="8"/>
        <item t="default"/>
      </items>
    </pivotField>
    <pivotField axis="axisPage" showAll="0">
      <items count="36">
        <item x="11"/>
        <item x="20"/>
        <item x="2"/>
        <item x="21"/>
        <item x="13"/>
        <item x="7"/>
        <item x="18"/>
        <item x="24"/>
        <item x="14"/>
        <item x="6"/>
        <item x="17"/>
        <item x="3"/>
        <item x="10"/>
        <item x="8"/>
        <item x="29"/>
        <item x="9"/>
        <item x="16"/>
        <item x="4"/>
        <item x="1"/>
        <item x="0"/>
        <item x="27"/>
        <item x="26"/>
        <item x="15"/>
        <item x="5"/>
        <item x="23"/>
        <item x="30"/>
        <item m="1" x="34"/>
        <item m="1" x="33"/>
        <item x="19"/>
        <item x="28"/>
        <item x="31"/>
        <item x="12"/>
        <item x="22"/>
        <item x="25"/>
        <item x="32"/>
        <item t="default"/>
      </items>
    </pivotField>
    <pivotField axis="axisPage" showAll="0" multipleItemSelectionAllowed="1">
      <items count="4185">
        <item x="23"/>
        <item x="472"/>
        <item m="1" x="2729"/>
        <item x="78"/>
        <item x="830"/>
        <item m="1" x="2876"/>
        <item m="1" x="2798"/>
        <item m="1" x="3060"/>
        <item x="243"/>
        <item x="122"/>
        <item x="1119"/>
        <item m="1" x="2829"/>
        <item m="1" x="2861"/>
        <item m="1" x="1915"/>
        <item m="1" x="1832"/>
        <item x="1372"/>
        <item m="1" x="3099"/>
        <item x="223"/>
        <item m="1" x="2105"/>
        <item m="1" x="1812"/>
        <item m="1" x="1821"/>
        <item x="1475"/>
        <item m="1" x="3334"/>
        <item m="1" x="2865"/>
        <item m="1" x="1998"/>
        <item x="573"/>
        <item m="1" x="2099"/>
        <item m="1" x="2857"/>
        <item x="1335"/>
        <item x="742"/>
        <item x="991"/>
        <item m="1" x="1793"/>
        <item x="914"/>
        <item x="1192"/>
        <item m="1" x="2590"/>
        <item x="282"/>
        <item x="199"/>
        <item x="757"/>
        <item m="1" x="3894"/>
        <item x="802"/>
        <item m="1" x="2646"/>
        <item x="539"/>
        <item m="1" x="1840"/>
        <item x="513"/>
        <item x="113"/>
        <item m="1" x="2796"/>
        <item x="678"/>
        <item x="293"/>
        <item m="1" x="2953"/>
        <item x="321"/>
        <item x="83"/>
        <item m="1" x="1943"/>
        <item x="119"/>
        <item x="184"/>
        <item x="734"/>
        <item x="583"/>
        <item x="287"/>
        <item m="1" x="2025"/>
        <item m="1" x="2017"/>
        <item m="1" x="3313"/>
        <item x="284"/>
        <item m="1" x="2750"/>
        <item x="144"/>
        <item x="461"/>
        <item m="1" x="3366"/>
        <item m="1" x="3459"/>
        <item x="276"/>
        <item x="136"/>
        <item m="1" x="4149"/>
        <item x="737"/>
        <item m="1" x="2925"/>
        <item x="431"/>
        <item m="1" x="3320"/>
        <item x="211"/>
        <item m="1" x="2146"/>
        <item x="1413"/>
        <item x="1346"/>
        <item m="1" x="3496"/>
        <item m="1" x="3140"/>
        <item m="1" x="3420"/>
        <item x="120"/>
        <item x="13"/>
        <item x="346"/>
        <item x="1270"/>
        <item x="770"/>
        <item x="1301"/>
        <item x="1374"/>
        <item m="1" x="2451"/>
        <item x="35"/>
        <item m="1" x="3815"/>
        <item x="1239"/>
        <item m="1" x="3473"/>
        <item x="652"/>
        <item x="90"/>
        <item m="1" x="3624"/>
        <item m="1" x="3456"/>
        <item m="1" x="2842"/>
        <item x="96"/>
        <item x="1473"/>
        <item m="1" x="3836"/>
        <item x="397"/>
        <item x="92"/>
        <item m="1" x="3494"/>
        <item m="1" x="2004"/>
        <item x="41"/>
        <item x="415"/>
        <item x="1199"/>
        <item x="395"/>
        <item x="659"/>
        <item x="213"/>
        <item x="904"/>
        <item x="951"/>
        <item x="84"/>
        <item x="34"/>
        <item m="1" x="2273"/>
        <item m="1" x="4070"/>
        <item m="1" x="3045"/>
        <item m="1" x="4076"/>
        <item m="1" x="1786"/>
        <item x="688"/>
        <item x="8"/>
        <item m="1" x="2361"/>
        <item m="1" x="3628"/>
        <item x="1360"/>
        <item m="1" x="3261"/>
        <item x="1323"/>
        <item m="1" x="2892"/>
        <item m="1" x="3069"/>
        <item m="1" x="3212"/>
        <item x="1137"/>
        <item m="1" x="3362"/>
        <item m="1" x="2377"/>
        <item m="1" x="3321"/>
        <item x="68"/>
        <item m="1" x="2250"/>
        <item m="1" x="3761"/>
        <item m="1" x="2986"/>
        <item x="1458"/>
        <item x="20"/>
        <item m="1" x="3714"/>
        <item x="137"/>
        <item x="101"/>
        <item m="1" x="4138"/>
        <item m="1" x="1925"/>
        <item m="1" x="3493"/>
        <item x="320"/>
        <item m="1" x="3444"/>
        <item m="1" x="1679"/>
        <item x="473"/>
        <item m="1" x="3424"/>
        <item x="14"/>
        <item x="1087"/>
        <item x="1486"/>
        <item x="202"/>
        <item x="1234"/>
        <item m="1" x="4062"/>
        <item x="457"/>
        <item m="1" x="3500"/>
        <item m="1" x="1824"/>
        <item m="1" x="3053"/>
        <item x="1104"/>
        <item m="1" x="1963"/>
        <item x="1149"/>
        <item x="413"/>
        <item m="1" x="1794"/>
        <item x="1521"/>
        <item x="12"/>
        <item x="586"/>
        <item m="1" x="3339"/>
        <item m="1" x="2329"/>
        <item x="766"/>
        <item x="510"/>
        <item x="1304"/>
        <item x="923"/>
        <item m="1" x="3304"/>
        <item m="1" x="4005"/>
        <item x="252"/>
        <item x="112"/>
        <item m="1" x="1819"/>
        <item x="774"/>
        <item m="1" x="2990"/>
        <item m="1" x="2029"/>
        <item m="1" x="3176"/>
        <item m="1" x="2311"/>
        <item x="286"/>
        <item x="784"/>
        <item x="191"/>
        <item x="1194"/>
        <item m="1" x="1743"/>
        <item m="1" x="3148"/>
        <item x="834"/>
        <item x="729"/>
        <item m="1" x="3267"/>
        <item m="1" x="2143"/>
        <item x="736"/>
        <item x="153"/>
        <item x="5"/>
        <item x="1630"/>
        <item x="891"/>
        <item x="1633"/>
        <item x="571"/>
        <item m="1" x="2216"/>
        <item x="212"/>
        <item m="1" x="1708"/>
        <item m="1" x="3289"/>
        <item x="723"/>
        <item m="1" x="3275"/>
        <item x="77"/>
        <item x="66"/>
        <item m="1" x="2063"/>
        <item m="1" x="2588"/>
        <item x="610"/>
        <item m="1" x="3983"/>
        <item x="1157"/>
        <item x="826"/>
        <item x="393"/>
        <item x="74"/>
        <item x="469"/>
        <item m="1" x="2110"/>
        <item m="1" x="4134"/>
        <item x="222"/>
        <item m="1" x="2709"/>
        <item m="1" x="1973"/>
        <item m="1" x="4183"/>
        <item m="1" x="3372"/>
        <item m="1" x="2938"/>
        <item x="545"/>
        <item m="1" x="1946"/>
        <item x="890"/>
        <item m="1" x="2089"/>
        <item m="1" x="3467"/>
        <item x="919"/>
        <item m="1" x="3673"/>
        <item m="1" x="2360"/>
        <item x="1266"/>
        <item x="402"/>
        <item x="33"/>
        <item m="1" x="4029"/>
        <item m="1" x="3711"/>
        <item m="1" x="4136"/>
        <item m="1" x="3050"/>
        <item m="1" x="3728"/>
        <item m="1" x="2955"/>
        <item m="1" x="4069"/>
        <item x="99"/>
        <item x="538"/>
        <item x="98"/>
        <item m="1" x="2145"/>
        <item m="1" x="2727"/>
        <item m="1" x="3984"/>
        <item x="619"/>
        <item m="1" x="2981"/>
        <item x="1180"/>
        <item m="1" x="3314"/>
        <item x="831"/>
        <item x="1207"/>
        <item m="1" x="1980"/>
        <item x="1639"/>
        <item m="1" x="2034"/>
        <item x="76"/>
        <item m="1" x="3253"/>
        <item m="1" x="2538"/>
        <item m="1" x="3856"/>
        <item x="1185"/>
        <item x="1434"/>
        <item x="1394"/>
        <item m="1" x="2358"/>
        <item x="179"/>
        <item m="1" x="3063"/>
        <item x="440"/>
        <item m="1" x="3319"/>
        <item x="1247"/>
        <item m="1" x="1883"/>
        <item x="1212"/>
        <item x="190"/>
        <item m="1" x="2046"/>
        <item x="1593"/>
        <item m="1" x="1825"/>
        <item m="1" x="1920"/>
        <item m="1" x="2327"/>
        <item x="38"/>
        <item m="1" x="2260"/>
        <item m="1" x="4120"/>
        <item m="1" x="3415"/>
        <item m="1" x="3338"/>
        <item x="297"/>
        <item m="1" x="2506"/>
        <item x="771"/>
        <item m="1" x="1693"/>
        <item m="1" x="1933"/>
        <item m="1" x="1897"/>
        <item x="494"/>
        <item m="1" x="3383"/>
        <item m="1" x="3250"/>
        <item m="1" x="3043"/>
        <item x="272"/>
        <item m="1" x="4162"/>
        <item m="1" x="1941"/>
        <item x="824"/>
        <item m="1" x="3199"/>
        <item x="1309"/>
        <item m="1" x="2134"/>
        <item m="1" x="3551"/>
        <item x="140"/>
        <item x="1027"/>
        <item x="1290"/>
        <item m="1" x="3014"/>
        <item x="1592"/>
        <item m="1" x="2839"/>
        <item m="1" x="3722"/>
        <item m="1" x="3717"/>
        <item m="1" x="2887"/>
        <item m="1" x="2054"/>
        <item m="1" x="3460"/>
        <item x="1252"/>
        <item x="1244"/>
        <item m="1" x="3640"/>
        <item m="1" x="3273"/>
        <item m="1" x="1730"/>
        <item m="1" x="3318"/>
        <item x="1402"/>
        <item m="1" x="1745"/>
        <item m="1" x="3270"/>
        <item m="1" x="4036"/>
        <item m="1" x="3498"/>
        <item x="32"/>
        <item m="1" x="3950"/>
        <item m="1" x="2090"/>
        <item x="509"/>
        <item x="1532"/>
        <item m="1" x="3505"/>
        <item x="1086"/>
        <item x="840"/>
        <item m="1" x="3134"/>
        <item m="1" x="3647"/>
        <item m="1" x="3948"/>
        <item x="445"/>
        <item m="1" x="2994"/>
        <item x="1144"/>
        <item x="1310"/>
        <item x="500"/>
        <item m="1" x="3466"/>
        <item m="1" x="3123"/>
        <item x="240"/>
        <item m="1" x="1754"/>
        <item x="6"/>
        <item x="1233"/>
        <item m="1" x="1768"/>
        <item x="369"/>
        <item x="741"/>
        <item x="87"/>
        <item m="1" x="2359"/>
        <item x="709"/>
        <item m="1" x="3307"/>
        <item m="1" x="2044"/>
        <item x="699"/>
        <item m="1" x="2810"/>
        <item m="1" x="2456"/>
        <item m="1" x="3374"/>
        <item m="1" x="2914"/>
        <item x="833"/>
        <item m="1" x="2846"/>
        <item m="1" x="3187"/>
        <item m="1" x="2998"/>
        <item x="289"/>
        <item m="1" x="2339"/>
        <item x="1182"/>
        <item x="185"/>
        <item m="1" x="2571"/>
        <item m="1" x="2418"/>
        <item m="1" x="2395"/>
        <item m="1" x="3445"/>
        <item x="10"/>
        <item m="1" x="1967"/>
        <item x="1526"/>
        <item m="1" x="4004"/>
        <item x="398"/>
        <item x="9"/>
        <item x="249"/>
        <item m="1" x="3017"/>
        <item m="1" x="2070"/>
        <item m="1" x="3756"/>
        <item m="1" x="3078"/>
        <item x="1010"/>
        <item m="1" x="4165"/>
        <item m="1" x="1813"/>
        <item m="1" x="3794"/>
        <item m="1" x="3283"/>
        <item m="1" x="3196"/>
        <item m="1" x="2141"/>
        <item m="1" x="3945"/>
        <item m="1" x="3026"/>
        <item x="529"/>
        <item m="1" x="1780"/>
        <item m="1" x="2008"/>
        <item m="1" x="2376"/>
        <item m="1" x="3476"/>
        <item m="1" x="1792"/>
        <item m="1" x="2948"/>
        <item x="850"/>
        <item m="1" x="1716"/>
        <item m="1" x="3215"/>
        <item m="1" x="2262"/>
        <item m="1" x="3007"/>
        <item m="1" x="3925"/>
        <item m="1" x="3406"/>
        <item m="1" x="3337"/>
        <item x="909"/>
        <item x="86"/>
        <item m="1" x="3239"/>
        <item m="1" x="3861"/>
        <item x="71"/>
        <item m="1" x="3938"/>
        <item x="628"/>
        <item m="1" x="2862"/>
        <item m="1" x="3417"/>
        <item m="1" x="2659"/>
        <item m="1" x="3553"/>
        <item x="620"/>
        <item m="1" x="2771"/>
        <item m="1" x="4010"/>
        <item m="1" x="3708"/>
        <item x="1423"/>
        <item m="1" x="3818"/>
        <item m="1" x="3131"/>
        <item m="1" x="4073"/>
        <item m="1" x="3367"/>
        <item m="1" x="3457"/>
        <item m="1" x="4142"/>
        <item m="1" x="2749"/>
        <item x="1255"/>
        <item m="1" x="3966"/>
        <item m="1" x="4150"/>
        <item m="1" x="3193"/>
        <item x="1539"/>
        <item m="1" x="3923"/>
        <item m="1" x="3812"/>
        <item m="1" x="3317"/>
        <item m="1" x="3126"/>
        <item m="1" x="1710"/>
        <item m="1" x="3044"/>
        <item x="803"/>
        <item m="1" x="2991"/>
        <item x="114"/>
        <item m="1" x="2647"/>
        <item m="1" x="1836"/>
        <item m="1" x="2866"/>
        <item m="1" x="3990"/>
        <item m="1" x="3180"/>
        <item m="1" x="3968"/>
        <item m="1" x="3241"/>
        <item x="728"/>
        <item x="310"/>
        <item m="1" x="4049"/>
        <item m="1" x="3549"/>
        <item m="1" x="4126"/>
        <item m="1" x="3464"/>
        <item m="1" x="3662"/>
        <item m="1" x="3911"/>
        <item m="1" x="2319"/>
        <item m="1" x="2599"/>
        <item x="578"/>
        <item m="1" x="3799"/>
        <item m="1" x="3808"/>
        <item x="65"/>
        <item m="1" x="3936"/>
        <item m="1" x="2700"/>
        <item m="1" x="3763"/>
        <item m="1" x="4127"/>
        <item m="1" x="1704"/>
        <item m="1" x="3778"/>
        <item m="1" x="1713"/>
        <item m="1" x="3956"/>
        <item m="1" x="3839"/>
        <item m="1" x="1783"/>
        <item x="568"/>
        <item m="1" x="3305"/>
        <item m="1" x="2388"/>
        <item m="1" x="3852"/>
        <item m="1" x="2073"/>
        <item m="1" x="3308"/>
        <item m="1" x="2895"/>
        <item m="1" x="2625"/>
        <item m="1" x="1988"/>
        <item x="1315"/>
        <item x="716"/>
        <item m="1" x="2188"/>
        <item x="537"/>
        <item m="1" x="2426"/>
        <item m="1" x="3290"/>
        <item m="1" x="1760"/>
        <item m="1" x="3447"/>
        <item m="1" x="2439"/>
        <item m="1" x="2304"/>
        <item m="1" x="2926"/>
        <item x="250"/>
        <item m="1" x="3021"/>
        <item m="1" x="3083"/>
        <item m="1" x="2060"/>
        <item m="1" x="2363"/>
        <item m="1" x="2152"/>
        <item m="1" x="3659"/>
        <item m="1" x="3825"/>
        <item m="1" x="3001"/>
        <item m="1" x="2470"/>
        <item m="1" x="1815"/>
        <item x="1078"/>
        <item m="1" x="3926"/>
        <item m="1" x="2175"/>
        <item x="100"/>
        <item m="1" x="2368"/>
        <item m="1" x="3416"/>
        <item m="1" x="3777"/>
        <item m="1" x="2663"/>
        <item m="1" x="2648"/>
        <item m="1" x="3070"/>
        <item m="1" x="2121"/>
        <item m="1" x="3752"/>
        <item m="1" x="3746"/>
        <item m="1" x="3705"/>
        <item m="1" x="3930"/>
        <item x="352"/>
        <item m="1" x="3032"/>
        <item m="1" x="2337"/>
        <item m="1" x="2781"/>
        <item m="1" x="3133"/>
        <item m="1" x="2119"/>
        <item m="1" x="3390"/>
        <item m="1" x="2224"/>
        <item m="1" x="1842"/>
        <item m="1" x="3186"/>
        <item m="1" x="3847"/>
        <item x="984"/>
        <item x="314"/>
        <item x="1571"/>
        <item m="1" x="3999"/>
        <item m="1" x="2012"/>
        <item m="1" x="2623"/>
        <item m="1" x="2001"/>
        <item m="1" x="1719"/>
        <item m="1" x="4119"/>
        <item m="1" x="2404"/>
        <item m="1" x="3142"/>
        <item x="499"/>
        <item x="404"/>
        <item x="1073"/>
        <item m="1" x="2333"/>
        <item m="1" x="3979"/>
        <item m="1" x="3231"/>
        <item m="1" x="3751"/>
        <item x="732"/>
        <item m="1" x="1846"/>
        <item m="1" x="2181"/>
        <item m="1" x="2169"/>
        <item m="1" x="3904"/>
        <item x="759"/>
        <item m="1" x="3942"/>
        <item m="1" x="3300"/>
        <item m="1" x="2041"/>
        <item m="1" x="2290"/>
        <item m="1" x="4102"/>
        <item x="925"/>
        <item x="504"/>
        <item x="383"/>
        <item m="1" x="2649"/>
        <item m="1" x="2473"/>
        <item x="713"/>
        <item m="1" x="2323"/>
        <item m="1" x="2736"/>
        <item m="1" x="3927"/>
        <item m="1" x="3735"/>
        <item m="1" x="3682"/>
        <item m="1" x="2492"/>
        <item m="1" x="3431"/>
        <item m="1" x="3718"/>
        <item m="1" x="3664"/>
        <item m="1" x="4124"/>
        <item m="1" x="3729"/>
        <item m="1" x="2487"/>
        <item m="1" x="3236"/>
        <item m="1" x="4105"/>
        <item x="30"/>
        <item m="1" x="4129"/>
        <item m="1" x="4156"/>
        <item m="1" x="2521"/>
        <item m="1" x="3256"/>
        <item m="1" x="3243"/>
        <item m="1" x="4155"/>
        <item m="1" x="3463"/>
        <item m="1" x="3865"/>
        <item m="1" x="3533"/>
        <item m="1" x="3228"/>
        <item m="1" x="3601"/>
        <item m="1" x="3610"/>
        <item m="1" x="2572"/>
        <item x="1024"/>
        <item m="1" x="2891"/>
        <item m="1" x="4060"/>
        <item m="1" x="2704"/>
        <item x="1046"/>
        <item m="1" x="4044"/>
        <item m="1" x="2162"/>
        <item m="1" x="3109"/>
        <item m="1" x="1888"/>
        <item m="1" x="3795"/>
        <item m="1" x="4002"/>
        <item x="547"/>
        <item x="103"/>
        <item m="1" x="2414"/>
        <item m="1" x="2048"/>
        <item m="1" x="2918"/>
        <item m="1" x="3776"/>
        <item m="1" x="2446"/>
        <item m="1" x="2400"/>
        <item m="1" x="2733"/>
        <item m="1" x="2613"/>
        <item m="1" x="3702"/>
        <item m="1" x="2200"/>
        <item m="1" x="2693"/>
        <item m="1" x="2931"/>
        <item m="1" x="2267"/>
        <item m="1" x="2773"/>
        <item m="1" x="2316"/>
        <item m="1" x="3543"/>
        <item x="1615"/>
        <item m="1" x="2629"/>
        <item m="1" x="2150"/>
        <item x="132"/>
        <item m="1" x="1791"/>
        <item m="1" x="2437"/>
        <item m="1" x="2408"/>
        <item m="1" x="2173"/>
        <item x="1342"/>
        <item m="1" x="3891"/>
        <item m="1" x="3715"/>
        <item m="1" x="1985"/>
        <item m="1" x="3229"/>
        <item m="1" x="1705"/>
        <item m="1" x="3392"/>
        <item m="1" x="3960"/>
        <item m="1" x="4052"/>
        <item m="1" x="3747"/>
        <item x="1366"/>
        <item m="1" x="3288"/>
        <item m="1" x="2263"/>
        <item m="1" x="2532"/>
        <item m="1" x="2269"/>
        <item m="1" x="3975"/>
        <item x="329"/>
        <item m="1" x="2344"/>
        <item x="224"/>
        <item m="1" x="3158"/>
        <item m="1" x="1689"/>
        <item x="1187"/>
        <item m="1" x="3783"/>
        <item m="1" x="3280"/>
        <item m="1" x="3454"/>
        <item m="1" x="3303"/>
        <item m="1" x="4075"/>
        <item m="1" x="3279"/>
        <item m="1" x="3755"/>
        <item m="1" x="4098"/>
        <item m="1" x="2133"/>
        <item m="1" x="4164"/>
        <item m="1" x="3387"/>
        <item m="1" x="2642"/>
        <item m="1" x="2960"/>
        <item x="1213"/>
        <item m="1" x="3222"/>
        <item m="1" x="4096"/>
        <item m="1" x="2844"/>
        <item m="1" x="3868"/>
        <item m="1" x="2520"/>
        <item x="1578"/>
        <item m="1" x="3210"/>
        <item m="1" x="3521"/>
        <item m="1" x="2664"/>
        <item m="1" x="3161"/>
        <item x="109"/>
        <item m="1" x="1894"/>
        <item m="1" x="3703"/>
        <item x="490"/>
        <item m="1" x="4171"/>
        <item m="1" x="4021"/>
        <item m="1" x="2399"/>
        <item x="470"/>
        <item x="1378"/>
        <item m="1" x="2933"/>
        <item m="1" x="1942"/>
        <item m="1" x="3508"/>
        <item x="1147"/>
        <item m="1" x="3291"/>
        <item m="1" x="3260"/>
        <item m="1" x="3955"/>
        <item m="1" x="2000"/>
        <item m="1" x="3774"/>
        <item m="1" x="2808"/>
        <item m="1" x="3787"/>
        <item m="1" x="2249"/>
        <item x="845"/>
        <item m="1" x="2294"/>
        <item m="1" x="3230"/>
        <item x="822"/>
        <item m="1" x="3741"/>
        <item m="1" x="2265"/>
        <item m="1" x="2782"/>
        <item m="1" x="2875"/>
        <item m="1" x="2526"/>
        <item m="1" x="3391"/>
        <item m="1" x="2240"/>
        <item x="959"/>
        <item x="1657"/>
        <item m="1" x="3173"/>
        <item m="1" x="1722"/>
        <item m="1" x="3101"/>
        <item m="1" x="2570"/>
        <item x="437"/>
        <item m="1" x="4093"/>
        <item m="1" x="3287"/>
        <item m="1" x="4074"/>
        <item m="1" x="2342"/>
        <item m="1" x="3015"/>
        <item m="1" x="3203"/>
        <item x="912"/>
        <item m="1" x="3556"/>
        <item m="1" x="2163"/>
        <item m="1" x="2920"/>
        <item m="1" x="1777"/>
        <item m="1" x="2375"/>
        <item m="1" x="3162"/>
        <item m="1" x="2843"/>
        <item x="555"/>
        <item m="1" x="1733"/>
        <item x="921"/>
        <item m="1" x="3890"/>
        <item m="1" x="3023"/>
        <item x="907"/>
        <item m="1" x="3750"/>
        <item m="1" x="3333"/>
        <item m="1" x="3167"/>
        <item x="108"/>
        <item m="1" x="1876"/>
        <item m="1" x="3470"/>
        <item m="1" x="3156"/>
        <item m="1" x="3079"/>
        <item m="1" x="3340"/>
        <item x="1371"/>
        <item m="1" x="3687"/>
        <item m="1" x="2656"/>
        <item m="1" x="1717"/>
        <item m="1" x="1895"/>
        <item m="1" x="3347"/>
        <item m="1" x="3327"/>
        <item m="1" x="2445"/>
        <item m="1" x="3892"/>
        <item m="1" x="2393"/>
        <item m="1" x="2593"/>
        <item x="841"/>
        <item m="1" x="4065"/>
        <item m="1" x="3565"/>
        <item m="1" x="3400"/>
        <item x="309"/>
        <item m="1" x="2779"/>
        <item x="1200"/>
        <item m="1" x="1858"/>
        <item x="52"/>
        <item m="1" x="3115"/>
        <item m="1" x="2164"/>
        <item m="1" x="3880"/>
        <item m="1" x="4046"/>
        <item m="1" x="2062"/>
        <item x="1524"/>
        <item m="1" x="3019"/>
        <item x="1631"/>
        <item m="1" x="1992"/>
        <item m="1" x="3672"/>
        <item m="1" x="2011"/>
        <item x="110"/>
        <item m="1" x="3263"/>
        <item m="1" x="3689"/>
        <item m="1" x="2244"/>
        <item x="1418"/>
        <item m="1" x="3086"/>
        <item m="1" x="2091"/>
        <item x="322"/>
        <item x="668"/>
        <item x="660"/>
        <item m="1" x="2637"/>
        <item m="1" x="1822"/>
        <item x="584"/>
        <item x="560"/>
        <item m="1" x="3254"/>
        <item m="1" x="3220"/>
        <item m="1" x="2484"/>
        <item m="1" x="1817"/>
        <item m="1" x="2160"/>
        <item m="1" x="2934"/>
        <item m="1" x="2245"/>
        <item m="1" x="3073"/>
        <item m="1" x="2406"/>
        <item m="1" x="2847"/>
        <item m="1" x="2341"/>
        <item m="1" x="3342"/>
        <item x="793"/>
        <item m="1" x="3801"/>
        <item m="1" x="2441"/>
        <item m="1" x="1750"/>
        <item m="1" x="1929"/>
        <item m="1" x="3184"/>
        <item m="1" x="3408"/>
        <item m="1" x="3871"/>
        <item m="1" x="3768"/>
        <item m="1" x="2279"/>
        <item m="1" x="2726"/>
        <item m="1" x="3377"/>
        <item m="1" x="3877"/>
        <item m="1" x="3580"/>
        <item m="1" x="4030"/>
        <item m="1" x="2819"/>
        <item m="1" x="2447"/>
        <item m="1" x="1709"/>
        <item m="1" x="3985"/>
        <item m="1" x="3676"/>
        <item m="1" x="3766"/>
        <item m="1" x="1769"/>
        <item x="168"/>
        <item m="1" x="3888"/>
        <item m="1" x="2856"/>
        <item m="1" x="3840"/>
        <item m="1" x="2176"/>
        <item m="1" x="1899"/>
        <item x="1432"/>
        <item x="366"/>
        <item m="1" x="2768"/>
        <item m="1" x="3757"/>
        <item x="1134"/>
        <item x="956"/>
        <item m="1" x="2387"/>
        <item m="1" x="1755"/>
        <item m="1" x="2149"/>
        <item m="1" x="3295"/>
        <item m="1" x="3796"/>
        <item m="1" x="3276"/>
        <item m="1" x="3404"/>
        <item m="1" x="2374"/>
        <item x="943"/>
        <item m="1" x="2641"/>
        <item m="1" x="3594"/>
        <item m="1" x="3108"/>
        <item m="1" x="2776"/>
        <item m="1" x="2834"/>
        <item m="1" x="4012"/>
        <item m="1" x="2583"/>
        <item m="1" x="2558"/>
        <item m="1" x="2238"/>
        <item m="1" x="2223"/>
        <item m="1" x="3446"/>
        <item m="1" x="3933"/>
        <item x="1306"/>
        <item m="1" x="3150"/>
        <item m="1" x="2477"/>
        <item m="1" x="3772"/>
        <item m="1" x="2326"/>
        <item m="1" x="1983"/>
        <item m="1" x="1945"/>
        <item m="1" x="4003"/>
        <item m="1" x="2654"/>
        <item m="1" x="3903"/>
        <item m="1" x="3484"/>
        <item m="1" x="1912"/>
        <item m="1" x="3016"/>
        <item x="15"/>
        <item m="1" x="1712"/>
        <item x="220"/>
        <item m="1" x="1834"/>
        <item m="1" x="3293"/>
        <item m="1" x="1875"/>
        <item x="1190"/>
        <item m="1" x="3844"/>
        <item x="166"/>
        <item x="452"/>
        <item m="1" x="2565"/>
        <item m="1" x="3568"/>
        <item m="1" x="1844"/>
        <item m="1" x="2274"/>
        <item m="1" x="3996"/>
        <item x="697"/>
        <item m="1" x="4008"/>
        <item m="1" x="4103"/>
        <item m="1" x="2340"/>
        <item m="1" x="2686"/>
        <item m="1" x="1721"/>
        <item m="1" x="2943"/>
        <item m="1" x="1715"/>
        <item m="1" x="2225"/>
        <item m="1" x="1864"/>
        <item m="1" x="3542"/>
        <item m="1" x="3562"/>
        <item m="1" x="1955"/>
        <item m="1" x="2157"/>
        <item m="1" x="1796"/>
        <item m="1" x="2171"/>
        <item x="497"/>
        <item x="89"/>
        <item x="422"/>
        <item x="126"/>
        <item m="1" x="4051"/>
        <item m="1" x="2503"/>
        <item m="1" x="2322"/>
        <item x="105"/>
        <item x="1632"/>
        <item m="1" x="3190"/>
        <item m="1" x="2720"/>
        <item x="932"/>
        <item m="1" x="1907"/>
        <item m="1" x="4180"/>
        <item m="1" x="2845"/>
        <item m="1" x="3793"/>
        <item x="916"/>
        <item m="1" x="2313"/>
        <item m="1" x="2117"/>
        <item m="1" x="3924"/>
        <item m="1" x="2278"/>
        <item m="1" x="3885"/>
        <item m="1" x="2248"/>
        <item m="1" x="2053"/>
        <item x="1437"/>
        <item m="1" x="3246"/>
        <item m="1" x="3578"/>
        <item m="1" x="3214"/>
        <item m="1" x="3870"/>
        <item m="1" x="2756"/>
        <item m="1" x="3773"/>
        <item m="1" x="1974"/>
        <item m="1" x="3978"/>
        <item x="542"/>
        <item m="1" x="2161"/>
        <item x="230"/>
        <item m="1" x="4132"/>
        <item m="1" x="2125"/>
        <item m="1" x="2383"/>
        <item m="1" x="1885"/>
        <item m="1" x="2919"/>
        <item m="1" x="2973"/>
        <item m="1" x="2516"/>
        <item m="1" x="3418"/>
        <item m="1" x="3598"/>
        <item m="1" x="3395"/>
        <item m="1" x="3235"/>
        <item m="1" x="2191"/>
        <item m="1" x="2205"/>
        <item x="556"/>
        <item m="1" x="2355"/>
        <item m="1" x="3137"/>
        <item m="1" x="3675"/>
        <item m="1" x="3341"/>
        <item m="1" x="2097"/>
        <item m="1" x="2384"/>
        <item m="1" x="3204"/>
        <item m="1" x="2420"/>
        <item m="1" x="2906"/>
        <item m="1" x="3434"/>
        <item m="1" x="3438"/>
        <item m="1" x="3910"/>
        <item m="1" x="1931"/>
        <item m="1" x="1735"/>
        <item x="1067"/>
        <item m="1" x="3850"/>
        <item m="1" x="2841"/>
        <item m="1" x="2120"/>
        <item x="1165"/>
        <item m="1" x="3020"/>
        <item m="1" x="3944"/>
        <item x="651"/>
        <item m="1" x="3278"/>
        <item m="1" x="1910"/>
        <item x="669"/>
        <item m="1" x="1889"/>
        <item m="1" x="3092"/>
        <item m="1" x="3974"/>
        <item m="1" x="3430"/>
        <item x="821"/>
        <item m="1" x="2221"/>
        <item m="1" x="3612"/>
        <item m="1" x="2490"/>
        <item m="1" x="3666"/>
        <item m="1" x="3824"/>
        <item x="496"/>
        <item x="773"/>
        <item m="1" x="3683"/>
        <item m="1" x="2488"/>
        <item m="1" x="2721"/>
        <item m="1" x="3427"/>
        <item m="1" x="2071"/>
        <item m="1" x="3908"/>
        <item m="1" x="2096"/>
        <item m="1" x="2500"/>
        <item m="1" x="3538"/>
        <item m="1" x="4161"/>
        <item m="1" x="2621"/>
        <item m="1" x="3830"/>
        <item m="1" x="2405"/>
        <item x="638"/>
        <item m="1" x="2082"/>
        <item m="1" x="1970"/>
        <item m="1" x="2118"/>
        <item m="1" x="3058"/>
        <item m="1" x="3089"/>
        <item m="1" x="3905"/>
        <item m="1" x="2293"/>
        <item m="1" x="2023"/>
        <item x="952"/>
        <item m="1" x="1914"/>
        <item m="1" x="2442"/>
        <item m="1" x="3373"/>
        <item m="1" x="3977"/>
        <item x="188"/>
        <item m="1" x="2196"/>
        <item m="1" x="2635"/>
        <item m="1" x="3440"/>
        <item m="1" x="3875"/>
        <item m="1" x="3336"/>
        <item m="1" x="3813"/>
        <item x="178"/>
        <item m="1" x="3479"/>
        <item m="1" x="2407"/>
        <item x="97"/>
        <item m="1" x="2192"/>
        <item m="1" x="2403"/>
        <item x="246"/>
        <item m="1" x="4153"/>
        <item m="1" x="2154"/>
        <item x="1262"/>
        <item m="1" x="3913"/>
        <item x="641"/>
        <item m="1" x="2450"/>
        <item x="183"/>
        <item m="1" x="3511"/>
        <item m="1" x="3707"/>
        <item m="1" x="3481"/>
        <item m="1" x="2833"/>
        <item x="296"/>
        <item m="1" x="3034"/>
        <item m="1" x="3882"/>
        <item m="1" x="3651"/>
        <item x="1222"/>
        <item m="1" x="1969"/>
        <item m="1" x="3312"/>
        <item m="1" x="2655"/>
        <item m="1" x="3791"/>
        <item x="1021"/>
        <item m="1" x="3814"/>
        <item m="1" x="3529"/>
        <item x="442"/>
        <item m="1" x="3090"/>
        <item m="1" x="1808"/>
        <item m="1" x="3010"/>
        <item m="1" x="4032"/>
        <item m="1" x="3519"/>
        <item x="441"/>
        <item m="1" x="1714"/>
        <item x="69"/>
        <item m="1" x="1781"/>
        <item x="308"/>
        <item m="1" x="2827"/>
        <item x="557"/>
        <item x="730"/>
        <item m="1" x="1765"/>
        <item x="682"/>
        <item m="1" x="3066"/>
        <item m="1" x="2815"/>
        <item x="152"/>
        <item x="1354"/>
        <item x="290"/>
        <item m="1" x="2180"/>
        <item x="106"/>
        <item m="1" x="3393"/>
        <item m="1" x="2220"/>
        <item m="1" x="2372"/>
        <item x="1498"/>
        <item x="232"/>
        <item m="1" x="2430"/>
        <item m="1" x="3403"/>
        <item m="1" x="3946"/>
        <item x="1175"/>
        <item m="1" x="2574"/>
        <item m="1" x="2972"/>
        <item m="1" x="2059"/>
        <item m="1" x="3264"/>
        <item m="1" x="3571"/>
        <item m="1" x="1877"/>
        <item x="303"/>
        <item m="1" x="3407"/>
        <item m="1" x="3962"/>
        <item m="1" x="3485"/>
        <item m="1" x="1849"/>
        <item x="394"/>
        <item m="1" x="2511"/>
        <item x="80"/>
        <item x="306"/>
        <item x="1611"/>
        <item x="116"/>
        <item m="1" x="2523"/>
        <item m="1" x="2882"/>
        <item m="1" x="3928"/>
        <item m="1" x="2231"/>
        <item m="1" x="2352"/>
        <item m="1" x="3381"/>
        <item x="154"/>
        <item m="1" x="3118"/>
        <item m="1" x="2575"/>
        <item m="1" x="2275"/>
        <item x="1460"/>
        <item m="1" x="2567"/>
        <item m="1" x="2778"/>
        <item m="1" x="2241"/>
        <item m="1" x="3149"/>
        <item x="1138"/>
        <item m="1" x="3429"/>
        <item m="1" x="3618"/>
        <item x="1379"/>
        <item m="1" x="4063"/>
        <item m="1" x="2703"/>
        <item x="593"/>
        <item m="1" x="3677"/>
        <item x="142"/>
        <item m="1" x="3697"/>
        <item m="1" x="4087"/>
        <item m="1" x="2752"/>
        <item x="1095"/>
        <item m="1" x="3669"/>
        <item m="1" x="1833"/>
        <item m="1" x="2270"/>
        <item m="1" x="4100"/>
        <item m="1" x="2475"/>
        <item x="1646"/>
        <item m="1" x="2855"/>
        <item m="1" x="3537"/>
        <item m="1" x="2699"/>
        <item m="1" x="3822"/>
        <item m="1" x="2606"/>
        <item m="1" x="3091"/>
        <item m="1" x="3965"/>
        <item m="1" x="3967"/>
        <item m="1" x="3558"/>
        <item m="1" x="2889"/>
        <item m="1" x="3692"/>
        <item m="1" x="3363"/>
        <item m="1" x="3804"/>
        <item m="1" x="4016"/>
        <item m="1" x="2345"/>
        <item m="1" x="2661"/>
        <item m="1" x="3024"/>
        <item m="1" x="3299"/>
        <item m="1" x="4025"/>
        <item m="1" x="2758"/>
        <item x="642"/>
        <item m="1" x="2086"/>
        <item m="1" x="2283"/>
        <item m="1" x="3266"/>
        <item m="1" x="3507"/>
        <item x="1294"/>
        <item m="1" x="2253"/>
        <item x="356"/>
        <item m="1" x="2504"/>
        <item m="1" x="2790"/>
        <item m="1" x="1923"/>
        <item m="1" x="3419"/>
        <item m="1" x="1728"/>
        <item m="1" x="2723"/>
        <item m="1" x="3004"/>
        <item m="1" x="2828"/>
        <item x="294"/>
        <item m="1" x="1898"/>
        <item m="1" x="2272"/>
        <item m="1" x="3574"/>
        <item m="1" x="4072"/>
        <item m="1" x="4048"/>
        <item m="1" x="1678"/>
        <item m="1" x="2905"/>
        <item m="1" x="2764"/>
        <item m="1" x="1697"/>
        <item m="1" x="2954"/>
        <item m="1" x="3064"/>
        <item m="1" x="4054"/>
        <item x="63"/>
        <item m="1" x="4079"/>
        <item m="1" x="3988"/>
        <item m="1" x="3414"/>
        <item m="1" x="4058"/>
        <item m="1" x="2394"/>
        <item m="1" x="2561"/>
        <item m="1" x="3065"/>
        <item m="1" x="2079"/>
        <item m="1" x="1938"/>
        <item m="1" x="2896"/>
        <item m="1" x="2237"/>
        <item m="1" x="2880"/>
        <item m="1" x="2860"/>
        <item m="1" x="3453"/>
        <item m="1" x="2852"/>
        <item x="694"/>
        <item m="1" x="2552"/>
        <item x="491"/>
        <item x="1569"/>
        <item m="1" x="2822"/>
        <item m="1" x="2765"/>
        <item m="1" x="4159"/>
        <item m="1" x="2950"/>
        <item m="1" x="1698"/>
        <item m="1" x="4175"/>
        <item x="1124"/>
        <item m="1" x="2037"/>
        <item m="1" x="3869"/>
        <item m="1" x="1702"/>
        <item m="1" x="4109"/>
        <item m="1" x="4095"/>
        <item m="1" x="1747"/>
        <item m="1" x="3005"/>
        <item m="1" x="2064"/>
        <item m="1" x="1816"/>
        <item m="1" x="2858"/>
        <item x="738"/>
        <item m="1" x="2793"/>
        <item m="1" x="3660"/>
        <item m="1" x="2783"/>
        <item m="1" x="3302"/>
        <item m="1" x="3035"/>
        <item m="1" x="2537"/>
        <item m="1" x="3920"/>
        <item m="1" x="3461"/>
        <item m="1" x="2683"/>
        <item m="1" x="3368"/>
        <item m="1" x="2868"/>
        <item m="1" x="3952"/>
        <item m="1" x="1940"/>
        <item x="291"/>
        <item m="1" x="3357"/>
        <item m="1" x="2928"/>
        <item m="1" x="2236"/>
        <item x="1595"/>
        <item m="1" x="1996"/>
        <item x="4"/>
        <item m="1" x="4112"/>
        <item m="1" x="2014"/>
        <item m="1" x="4014"/>
        <item m="1" x="2964"/>
        <item m="1" x="2440"/>
        <item m="1" x="4157"/>
        <item m="1" x="2331"/>
        <item m="1" x="2088"/>
        <item m="1" x="1892"/>
        <item m="1" x="2732"/>
        <item m="1" x="1686"/>
        <item m="1" x="2289"/>
        <item m="1" x="1934"/>
        <item m="1" x="3255"/>
        <item m="1" x="2047"/>
        <item x="751"/>
        <item m="1" x="1826"/>
        <item m="1" x="2969"/>
        <item m="1" x="2712"/>
        <item m="1" x="3225"/>
        <item x="517"/>
        <item m="1" x="3192"/>
        <item m="1" x="1987"/>
        <item m="1" x="1924"/>
        <item x="592"/>
        <item m="1" x="1887"/>
        <item m="1" x="2908"/>
        <item m="1" x="2370"/>
        <item m="1" x="4143"/>
        <item m="1" x="3989"/>
        <item m="1" x="3655"/>
        <item m="1" x="3208"/>
        <item m="1" x="2651"/>
        <item m="1" x="1874"/>
        <item m="1" x="3081"/>
        <item x="141"/>
        <item x="765"/>
        <item m="1" x="2984"/>
        <item m="1" x="1748"/>
        <item m="1" x="2061"/>
        <item m="1" x="3218"/>
        <item m="1" x="3432"/>
        <item m="1" x="1968"/>
        <item m="1" x="3219"/>
        <item x="1217"/>
        <item m="1" x="3976"/>
        <item m="1" x="4024"/>
        <item m="1" x="1682"/>
        <item m="1" x="3643"/>
        <item m="1" x="3550"/>
        <item m="1" x="4031"/>
        <item m="1" x="2578"/>
        <item m="1" x="3980"/>
        <item m="1" x="2759"/>
        <item m="1" x="3252"/>
        <item m="1" x="2016"/>
        <item m="1" x="3918"/>
        <item m="1" x="3832"/>
        <item x="353"/>
        <item m="1" x="3452"/>
        <item m="1" x="2718"/>
        <item m="1" x="2461"/>
        <item m="1" x="2459"/>
        <item m="1" x="3829"/>
        <item m="1" x="3807"/>
        <item m="1" x="2605"/>
        <item m="1" x="4160"/>
        <item m="1" x="2722"/>
        <item m="1" x="2859"/>
        <item m="1" x="1959"/>
        <item m="1" x="2109"/>
        <item m="1" x="3153"/>
        <item m="1" x="1687"/>
        <item m="1" x="2652"/>
        <item m="1" x="2853"/>
        <item m="1" x="2901"/>
        <item m="1" x="1681"/>
        <item m="1" x="2631"/>
        <item m="1" x="3638"/>
        <item m="1" x="3867"/>
        <item m="1" x="3443"/>
        <item m="1" x="2155"/>
        <item m="1" x="1926"/>
        <item m="1" x="3097"/>
        <item m="1" x="3668"/>
        <item m="1" x="3146"/>
        <item x="1085"/>
        <item x="1197"/>
        <item m="1" x="4148"/>
        <item m="1" x="2873"/>
        <item m="1" x="2806"/>
        <item m="1" x="4144"/>
        <item m="1" x="2802"/>
        <item m="1" x="2922"/>
        <item m="1" x="3365"/>
        <item m="1" x="1758"/>
        <item m="1" x="2952"/>
        <item m="1" x="2285"/>
        <item m="1" x="4088"/>
        <item m="1" x="3615"/>
        <item x="1043"/>
        <item m="1" x="2325"/>
        <item m="1" x="3332"/>
        <item m="1" x="3566"/>
        <item m="1" x="2657"/>
        <item m="1" x="2380"/>
        <item m="1" x="3740"/>
        <item m="1" x="2946"/>
        <item m="1" x="3855"/>
        <item m="1" x="2801"/>
        <item m="1" x="2797"/>
        <item m="1" x="1685"/>
        <item m="1" x="2465"/>
        <item m="1" x="2284"/>
        <item m="1" x="3846"/>
        <item m="1" x="3726"/>
        <item m="1" x="3602"/>
        <item m="1" x="3011"/>
        <item m="1" x="2897"/>
        <item m="1" x="2433"/>
        <item m="1" x="2130"/>
        <item m="1" x="2694"/>
        <item m="1" x="2962"/>
        <item m="1" x="1775"/>
        <item m="1" x="3389"/>
        <item m="1" x="1764"/>
        <item m="1" x="2836"/>
        <item m="1" x="4101"/>
        <item m="1" x="2807"/>
        <item m="1" x="2748"/>
        <item m="1" x="3606"/>
        <item m="1" x="2381"/>
        <item m="1" x="2411"/>
        <item x="665"/>
        <item x="1102"/>
        <item x="57"/>
        <item m="1" x="2936"/>
        <item m="1" x="2013"/>
        <item m="1" x="2373"/>
        <item m="1" x="2724"/>
        <item m="1" x="2026"/>
        <item m="1" x="4163"/>
        <item m="1" x="2803"/>
        <item m="1" x="2454"/>
        <item x="938"/>
        <item x="104"/>
        <item m="1" x="1962"/>
        <item m="1" x="1770"/>
        <item m="1" x="1843"/>
        <item m="1" x="2818"/>
        <item m="1" x="4039"/>
        <item x="256"/>
        <item m="1" x="1680"/>
        <item m="1" x="2854"/>
        <item m="1" x="3410"/>
        <item m="1" x="2549"/>
        <item m="1" x="2527"/>
        <item m="1" x="2777"/>
        <item m="1" x="2811"/>
        <item m="1" x="2084"/>
        <item m="1" x="3775"/>
        <item m="1" x="2215"/>
        <item m="1" x="4118"/>
        <item m="1" x="3009"/>
        <item m="1" x="2940"/>
        <item x="1242"/>
        <item m="1" x="2870"/>
        <item m="1" x="2505"/>
        <item x="1139"/>
        <item m="1" x="2805"/>
        <item m="1" x="4168"/>
        <item m="1" x="1835"/>
        <item x="341"/>
        <item m="1" x="3361"/>
        <item x="1064"/>
        <item m="1" x="2600"/>
        <item m="1" x="2904"/>
        <item m="1" x="3049"/>
        <item m="1" x="3047"/>
        <item m="1" x="1828"/>
        <item x="683"/>
        <item m="1" x="3585"/>
        <item m="1" x="3554"/>
        <item m="1" x="3534"/>
        <item m="1" x="2332"/>
        <item x="1077"/>
        <item m="1" x="2402"/>
        <item m="1" x="3995"/>
        <item m="1" x="2094"/>
        <item m="1" x="1921"/>
        <item m="1" x="3982"/>
        <item m="1" x="1691"/>
        <item m="1" x="4107"/>
        <item x="1211"/>
        <item m="1" x="4140"/>
        <item x="1388"/>
        <item m="1" x="1951"/>
        <item m="1" x="2741"/>
        <item m="1" x="3200"/>
        <item m="1" x="1891"/>
        <item x="941"/>
        <item m="1" x="1807"/>
        <item m="1" x="2848"/>
        <item m="1" x="3306"/>
        <item m="1" x="2900"/>
        <item m="1" x="2628"/>
        <item x="173"/>
        <item x="587"/>
        <item m="1" x="2367"/>
        <item m="1" x="2401"/>
        <item m="1" x="3281"/>
        <item m="1" x="2239"/>
        <item m="1" x="1762"/>
        <item m="1" x="2444"/>
        <item m="1" x="3139"/>
        <item m="1" x="3581"/>
        <item m="1" x="3520"/>
        <item m="1" x="3331"/>
        <item m="1" x="3325"/>
        <item m="1" x="2309"/>
        <item m="1" x="2207"/>
        <item m="1" x="1878"/>
        <item m="1" x="1751"/>
        <item m="1" x="2923"/>
        <item m="1" x="4139"/>
        <item x="1116"/>
        <item m="1" x="2095"/>
        <item m="1" x="1965"/>
        <item m="1" x="3147"/>
        <item m="1" x="3564"/>
        <item m="1" x="1763"/>
        <item x="247"/>
        <item m="1" x="1956"/>
        <item x="1600"/>
        <item m="1" x="1950"/>
        <item x="323"/>
        <item m="1" x="1881"/>
        <item m="1" x="2139"/>
        <item m="1" x="2185"/>
        <item x="121"/>
        <item x="325"/>
        <item m="1" x="2757"/>
        <item x="661"/>
        <item m="1" x="2678"/>
        <item m="1" x="3916"/>
        <item x="727"/>
        <item x="611"/>
        <item m="1" x="3917"/>
        <item m="1" x="2679"/>
        <item m="1" x="3206"/>
        <item x="1107"/>
        <item m="1" x="3899"/>
        <item x="1075"/>
        <item m="1" x="1890"/>
        <item m="1" x="1772"/>
        <item m="1" x="4111"/>
        <item x="1522"/>
        <item m="1" x="2397"/>
        <item m="1" x="2228"/>
        <item x="604"/>
        <item m="1" x="1853"/>
        <item m="1" x="2992"/>
        <item x="1553"/>
        <item m="1" x="3157"/>
        <item m="1" x="2419"/>
        <item m="1" x="1863"/>
        <item x="724"/>
        <item m="1" x="2929"/>
        <item m="1" x="3951"/>
        <item m="1" x="1804"/>
        <item m="1" x="1785"/>
        <item x="631"/>
        <item m="1" x="3025"/>
        <item m="1" x="3797"/>
        <item m="1" x="2423"/>
        <item m="1" x="2259"/>
        <item x="1610"/>
        <item m="1" x="4050"/>
        <item m="1" x="1986"/>
        <item x="1564"/>
        <item m="1" x="2080"/>
        <item m="1" x="4133"/>
        <item m="1" x="3691"/>
        <item m="1" x="3654"/>
        <item m="1" x="3798"/>
        <item m="1" x="3532"/>
        <item m="1" x="3468"/>
        <item x="75"/>
        <item m="1" x="2541"/>
        <item m="1" x="3552"/>
        <item x="478"/>
        <item m="1" x="2334"/>
        <item m="1" x="3523"/>
        <item m="1" x="2210"/>
        <item m="1" x="3003"/>
        <item m="1" x="2597"/>
        <item m="1" x="3487"/>
        <item m="1" x="3700"/>
        <item m="1" x="4090"/>
        <item x="1289"/>
        <item m="1" x="3114"/>
        <item m="1" x="1761"/>
        <item m="1" x="3068"/>
        <item m="1" x="1960"/>
        <item m="1" x="1727"/>
        <item m="1" x="1732"/>
        <item m="1" x="4006"/>
        <item m="1" x="3907"/>
        <item m="1" x="3681"/>
        <item m="1" x="3451"/>
        <item m="1" x="2602"/>
        <item m="1" x="2491"/>
        <item x="128"/>
        <item m="1" x="2177"/>
        <item m="1" x="1759"/>
        <item x="316"/>
        <item m="1" x="2010"/>
        <item x="979"/>
        <item m="1" x="3851"/>
        <item m="1" x="3764"/>
        <item m="1" x="2690"/>
        <item m="1" x="3915"/>
        <item m="1" x="1837"/>
        <item m="1" x="1994"/>
        <item m="1" x="3765"/>
        <item m="1" x="3555"/>
        <item m="1" x="2148"/>
        <item m="1" x="3227"/>
        <item m="1" x="2911"/>
        <item m="1" x="4125"/>
        <item m="1" x="2413"/>
        <item m="1" x="2956"/>
        <item m="1" x="3033"/>
        <item m="1" x="2826"/>
        <item x="839"/>
        <item m="1" x="2078"/>
        <item m="1" x="2792"/>
        <item m="1" x="3771"/>
        <item m="1" x="2197"/>
        <item m="1" x="3477"/>
        <item m="1" x="2057"/>
        <item m="1" x="2879"/>
        <item m="1" x="2111"/>
        <item m="1" x="3402"/>
        <item m="1" x="3546"/>
        <item m="1" x="4141"/>
        <item m="1" x="2731"/>
        <item m="1" x="3530"/>
        <item m="1" x="2247"/>
        <item m="1" x="3105"/>
        <item m="1" x="3590"/>
        <item m="1" x="3848"/>
        <item m="1" x="2303"/>
        <item m="1" x="1746"/>
        <item m="1" x="2428"/>
        <item m="1" x="1993"/>
        <item m="1" x="2835"/>
        <item m="1" x="1869"/>
        <item m="1" x="3455"/>
        <item m="1" x="3125"/>
        <item m="1" x="2307"/>
        <item m="1" x="2763"/>
        <item m="1" x="3435"/>
        <item m="1" x="3650"/>
        <item m="1" x="3369"/>
        <item m="1" x="4020"/>
        <item x="1135"/>
        <item m="1" x="3753"/>
        <item m="1" x="2035"/>
        <item m="1" x="1971"/>
        <item m="1" x="2347"/>
        <item m="1" x="4135"/>
        <item m="1" x="3785"/>
        <item m="1" x="2626"/>
        <item m="1" x="2995"/>
        <item m="1" x="1879"/>
        <item m="1" x="2083"/>
        <item m="1" x="3929"/>
        <item m="1" x="3238"/>
        <item m="1" x="3247"/>
        <item m="1" x="2469"/>
        <item m="1" x="3842"/>
        <item m="1" x="2809"/>
        <item m="1" x="2183"/>
        <item m="1" x="1948"/>
        <item x="1328"/>
        <item x="1334"/>
        <item x="447"/>
        <item m="1" x="2800"/>
        <item m="1" x="2967"/>
        <item m="1" x="2814"/>
        <item m="1" x="3061"/>
        <item m="1" x="2739"/>
        <item m="1" x="3921"/>
        <item m="1" x="1871"/>
        <item m="1" x="1692"/>
        <item m="1" x="3433"/>
        <item x="438"/>
        <item m="1" x="2255"/>
        <item m="1" x="2128"/>
        <item m="1" x="2123"/>
        <item m="1" x="3401"/>
        <item m="1" x="2977"/>
        <item m="1" x="1752"/>
        <item m="1" x="2324"/>
        <item m="1" x="2496"/>
        <item m="1" x="1944"/>
        <item m="1" x="3378"/>
        <item m="1" x="3292"/>
        <item m="1" x="3695"/>
        <item m="1" x="3690"/>
        <item m="1" x="2577"/>
        <item m="1" x="3593"/>
        <item m="1" x="2939"/>
        <item m="1" x="3947"/>
        <item m="1" x="2144"/>
        <item m="1" x="1695"/>
        <item x="1421"/>
        <item m="1" x="3130"/>
        <item m="1" x="3545"/>
        <item m="1" x="3789"/>
        <item m="1" x="2715"/>
        <item m="1" x="2494"/>
        <item m="1" x="3316"/>
        <item m="1" x="2421"/>
        <item m="1" x="2432"/>
        <item m="1" x="2767"/>
        <item m="1" x="2226"/>
        <item m="1" x="2620"/>
        <item m="1" x="1865"/>
        <item m="1" x="4121"/>
        <item m="1" x="3579"/>
        <item m="1" x="3958"/>
        <item x="1279"/>
        <item x="465"/>
        <item m="1" x="2206"/>
        <item m="1" x="4147"/>
        <item m="1" x="2320"/>
        <item m="1" x="1984"/>
        <item m="1" x="3244"/>
        <item m="1" x="2443"/>
        <item m="1" x="3646"/>
        <item m="1" x="2302"/>
        <item m="1" x="4173"/>
        <item m="1" x="2199"/>
        <item m="1" x="3759"/>
        <item m="1" x="2580"/>
        <item m="1" x="1880"/>
        <item m="1" x="3644"/>
        <item m="1" x="2999"/>
        <item x="553"/>
        <item x="1329"/>
        <item m="1" x="2314"/>
        <item m="1" x="1790"/>
        <item m="1" x="2212"/>
        <item m="1" x="2735"/>
        <item m="1" x="2129"/>
        <item m="1" x="3074"/>
        <item m="1" x="3701"/>
        <item m="1" x="2350"/>
        <item m="1" x="4081"/>
        <item m="1" x="3095"/>
        <item m="1" x="3330"/>
        <item m="1" x="2474"/>
        <item m="1" x="2753"/>
        <item m="1" x="2987"/>
        <item m="1" x="1859"/>
        <item m="1" x="3922"/>
        <item m="1" x="3082"/>
        <item m="1" x="4022"/>
        <item m="1" x="2971"/>
        <item m="1" x="3345"/>
        <item m="1" x="3094"/>
        <item m="1" x="3819"/>
        <item m="1" x="2604"/>
        <item m="1" x="3084"/>
        <item m="1" x="1690"/>
        <item m="1" x="3008"/>
        <item m="1" x="1997"/>
        <item m="1" x="3531"/>
        <item m="1" x="1742"/>
        <item m="1" x="3674"/>
        <item m="1" x="3527"/>
        <item m="1" x="3658"/>
        <item x="621"/>
        <item m="1" x="2427"/>
        <item x="453"/>
        <item m="1" x="2364"/>
        <item m="1" x="3605"/>
        <item m="1" x="2282"/>
        <item x="623"/>
        <item m="1" x="3843"/>
        <item m="1" x="2894"/>
        <item m="1" x="2328"/>
        <item m="1" x="1841"/>
        <item m="1" x="1707"/>
        <item m="1" x="3517"/>
        <item m="1" x="1855"/>
        <item m="1" x="2633"/>
        <item m="1" x="2007"/>
        <item m="1" x="3525"/>
        <item x="1369"/>
        <item m="1" x="2910"/>
        <item m="1" x="2140"/>
        <item m="1" x="3423"/>
        <item m="1" x="2653"/>
        <item m="1" x="2448"/>
        <item m="1" x="2306"/>
        <item x="635"/>
        <item m="1" x="3474"/>
        <item m="1" x="3421"/>
        <item m="1" x="3512"/>
        <item m="1" x="3504"/>
        <item m="1" x="3472"/>
        <item m="1" x="2825"/>
        <item m="1" x="2019"/>
        <item m="1" x="3502"/>
        <item m="1" x="3706"/>
        <item m="1" x="2027"/>
        <item m="1" x="2098"/>
        <item x="1303"/>
        <item m="1" x="2040"/>
        <item m="1" x="1829"/>
        <item m="1" x="3884"/>
        <item m="1" x="1806"/>
        <item m="1" x="3265"/>
        <item m="1" x="3201"/>
        <item m="1" x="3486"/>
        <item x="781"/>
        <item m="1" x="3723"/>
        <item m="1" x="2869"/>
        <item m="1" x="3599"/>
        <item x="1313"/>
        <item m="1" x="2287"/>
        <item x="1245"/>
        <item m="1" x="4078"/>
        <item m="1" x="2092"/>
        <item m="1" x="1711"/>
        <item m="1" x="3159"/>
        <item m="1" x="2178"/>
        <item m="1" x="3816"/>
        <item m="1" x="2483"/>
        <item m="1" x="3397"/>
        <item x="208"/>
        <item m="1" x="3820"/>
        <item m="1" x="2831"/>
        <item m="1" x="4061"/>
        <item m="1" x="3380"/>
        <item m="1" x="3258"/>
        <item m="1" x="3171"/>
        <item m="1" x="3588"/>
        <item m="1" x="2536"/>
        <item m="1" x="3661"/>
        <item m="1" x="1677"/>
        <item m="1" x="1922"/>
        <item m="1" x="2312"/>
        <item m="1" x="1776"/>
        <item m="1" x="2760"/>
        <item m="1" x="3036"/>
        <item m="1" x="2734"/>
        <item m="1" x="4117"/>
        <item m="1" x="2539"/>
        <item m="1" x="2476"/>
        <item m="1" x="3071"/>
        <item m="1" x="2507"/>
        <item m="1" x="3657"/>
        <item m="1" x="3471"/>
        <item m="1" x="2640"/>
        <item m="1" x="3030"/>
        <item m="1" x="1953"/>
        <item m="1" x="2673"/>
        <item m="1" x="2645"/>
        <item m="1" x="2915"/>
        <item m="1" x="2643"/>
        <item x="1210"/>
        <item m="1" x="2745"/>
        <item m="1" x="2301"/>
        <item m="1" x="2297"/>
        <item m="1" x="3743"/>
        <item x="881"/>
        <item m="1" x="3866"/>
        <item m="1" x="4116"/>
        <item m="1" x="3835"/>
        <item m="1" x="3805"/>
        <item x="673"/>
        <item m="1" x="3062"/>
        <item m="1" x="3817"/>
        <item m="1" x="3491"/>
        <item m="1" x="3548"/>
        <item x="1069"/>
        <item m="1" x="3354"/>
        <item x="819"/>
        <item m="1" x="3449"/>
        <item m="1" x="2627"/>
        <item m="1" x="3198"/>
        <item x="684"/>
        <item x="377"/>
        <item x="300"/>
        <item m="1" x="2921"/>
        <item m="1" x="3127"/>
        <item m="1" x="3119"/>
        <item m="1" x="2993"/>
        <item x="1314"/>
        <item m="1" x="4055"/>
        <item m="1" x="2581"/>
        <item m="1" x="2525"/>
        <item m="1" x="2579"/>
        <item m="1" x="2614"/>
        <item m="1" x="2550"/>
        <item m="1" x="2522"/>
        <item m="1" x="3693"/>
        <item x="1109"/>
        <item m="1" x="3297"/>
        <item m="1" x="3758"/>
        <item m="1" x="2667"/>
        <item m="1" x="2705"/>
        <item m="1" x="3972"/>
        <item m="1" x="1949"/>
        <item m="1" x="1818"/>
        <item m="1" x="3296"/>
        <item m="1" x="3102"/>
        <item m="1" x="2884"/>
        <item m="1" x="2434"/>
        <item m="1" x="3583"/>
        <item x="319"/>
        <item m="1" x="4092"/>
        <item m="1" x="4182"/>
        <item m="1" x="2168"/>
        <item m="1" x="3656"/>
        <item m="1" x="1952"/>
        <item m="1" x="2009"/>
        <item m="1" x="3144"/>
        <item m="1" x="3182"/>
        <item m="1" x="2103"/>
        <item m="1" x="3353"/>
        <item m="1" x="1757"/>
        <item m="1" x="1799"/>
        <item m="1" x="3132"/>
        <item m="1" x="2081"/>
        <item x="380"/>
        <item m="1" x="2937"/>
        <item m="1" x="2979"/>
        <item m="1" x="2087"/>
        <item m="1" x="2618"/>
        <item x="31"/>
        <item m="1" x="1976"/>
        <item m="1" x="2695"/>
        <item m="1" x="2501"/>
        <item m="1" x="2738"/>
        <item m="1" x="2499"/>
        <item m="1" x="3169"/>
        <item x="1549"/>
        <item m="1" x="3637"/>
        <item m="1" x="2638"/>
        <item m="1" x="2596"/>
        <item m="1" x="2804"/>
        <item m="1" x="3394"/>
        <item m="1" x="2217"/>
        <item m="1" x="3110"/>
        <item m="1" x="1820"/>
        <item m="1" x="1882"/>
        <item m="1" x="3810"/>
        <item m="1" x="2028"/>
        <item m="1" x="3154"/>
        <item m="1" x="3781"/>
        <item m="1" x="2980"/>
        <item m="1" x="3282"/>
        <item m="1" x="2042"/>
        <item m="1" x="3518"/>
        <item m="1" x="2074"/>
        <item m="1" x="3909"/>
        <item m="1" x="3237"/>
        <item m="1" x="2513"/>
        <item m="1" x="2038"/>
        <item m="1" x="2495"/>
        <item m="1" x="3710"/>
        <item m="1" x="4083"/>
        <item m="1" x="2592"/>
        <item m="1" x="3113"/>
        <item m="1" x="3442"/>
        <item m="1" x="2924"/>
        <item m="1" x="2902"/>
        <item m="1" x="2174"/>
        <item x="1375"/>
        <item m="1" x="3413"/>
        <item x="245"/>
        <item m="1" x="2286"/>
        <item m="1" x="3678"/>
        <item x="731"/>
        <item m="1" x="4104"/>
        <item m="1" x="2619"/>
        <item m="1" x="1774"/>
        <item m="1" x="1753"/>
        <item m="1" x="2412"/>
        <item m="1" x="3002"/>
        <item m="1" x="2508"/>
        <item m="1" x="2517"/>
        <item m="1" x="3164"/>
        <item m="1" x="2343"/>
        <item x="645"/>
        <item m="1" x="3124"/>
        <item m="1" x="1683"/>
        <item x="331"/>
        <item m="1" x="1795"/>
        <item m="1" x="2823"/>
        <item m="1" x="2997"/>
        <item m="1" x="2435"/>
        <item m="1" x="1773"/>
        <item m="1" x="2542"/>
        <item m="1" x="1741"/>
        <item m="1" x="1688"/>
        <item x="1117"/>
        <item x="1411"/>
        <item m="1" x="2321"/>
        <item m="1" x="1958"/>
        <item x="343"/>
        <item m="1" x="1827"/>
        <item x="40"/>
        <item m="1" x="3223"/>
        <item m="1" x="3197"/>
        <item x="1287"/>
        <item m="1" x="3170"/>
        <item m="1" x="3138"/>
        <item m="1" x="1911"/>
        <item m="1" x="3285"/>
        <item m="1" x="1857"/>
        <item x="835"/>
        <item x="145"/>
        <item m="1" x="3213"/>
        <item m="1" x="2020"/>
        <item m="1" x="3803"/>
        <item m="1" x="2912"/>
        <item m="1" x="2930"/>
        <item x="503"/>
        <item m="1" x="1701"/>
        <item m="1" x="1699"/>
        <item m="1" x="3006"/>
        <item m="1" x="3698"/>
        <item m="1" x="3107"/>
        <item m="1" x="3122"/>
        <item m="1" x="2172"/>
        <item m="1" x="3100"/>
        <item m="1" x="3713"/>
        <item m="1" x="3000"/>
        <item x="312"/>
        <item m="1" x="3067"/>
        <item m="1" x="2106"/>
        <item m="1" x="3385"/>
        <item m="1" x="2116"/>
        <item x="302"/>
        <item m="1" x="3949"/>
        <item m="1" x="2682"/>
        <item m="1" x="4085"/>
        <item m="1" x="2762"/>
        <item m="1" x="2182"/>
        <item m="1" x="4028"/>
        <item m="1" x="2766"/>
        <item x="1322"/>
        <item m="1" x="2158"/>
        <item m="1" x="3272"/>
        <item x="940"/>
        <item m="1" x="1893"/>
        <item m="1" x="3384"/>
        <item m="1" x="3535"/>
        <item m="1" x="4066"/>
        <item m="1" x="2966"/>
        <item m="1" x="3595"/>
        <item m="1" x="1872"/>
        <item m="1" x="1729"/>
        <item x="947"/>
        <item x="1580"/>
        <item m="1" x="3355"/>
        <item m="1" x="3211"/>
        <item m="1" x="2877"/>
        <item m="1" x="3971"/>
        <item m="1" x="4167"/>
        <item m="1" x="2137"/>
        <item m="1" x="2789"/>
        <item x="416"/>
        <item m="1" x="2138"/>
        <item m="1" x="2194"/>
        <item m="1" x="3450"/>
        <item m="1" x="2039"/>
        <item m="1" x="2031"/>
        <item m="1" x="2310"/>
        <item m="1" x="2464"/>
        <item m="1" x="2101"/>
        <item m="1" x="3937"/>
        <item x="664"/>
        <item m="1" x="2949"/>
        <item m="1" x="2030"/>
        <item m="1" x="3906"/>
        <item m="1" x="4071"/>
        <item m="1" x="2795"/>
        <item x="1319"/>
        <item m="1" x="2114"/>
        <item x="79"/>
        <item m="1" x="4145"/>
        <item m="1" x="2687"/>
        <item m="1" x="3048"/>
        <item m="1" x="2066"/>
        <item m="1" x="3257"/>
        <item m="1" x="2497"/>
        <item m="1" x="2277"/>
        <item m="1" x="2612"/>
        <item m="1" x="4130"/>
        <item m="1" x="3129"/>
        <item m="1" x="2045"/>
        <item m="1" x="2672"/>
        <item x="44"/>
        <item m="1" x="2529"/>
        <item x="1041"/>
        <item m="1" x="2531"/>
        <item m="1" x="2794"/>
        <item m="1" x="3112"/>
        <item m="1" x="3245"/>
        <item m="1" x="3349"/>
        <item m="1" x="2348"/>
        <item x="82"/>
        <item m="1" x="3315"/>
        <item m="1" x="3217"/>
        <item m="1" x="1779"/>
        <item m="1" x="1789"/>
        <item m="1" x="1805"/>
        <item m="1" x="1737"/>
        <item m="1" x="1731"/>
        <item m="1" x="2872"/>
        <item m="1" x="3121"/>
        <item x="386"/>
        <item x="672"/>
        <item m="1" x="2234"/>
        <item m="1" x="2965"/>
        <item x="691"/>
        <item m="1" x="1720"/>
        <item m="1" x="2681"/>
        <item m="1" x="2365"/>
        <item m="1" x="2935"/>
        <item m="1" x="2957"/>
        <item m="1" x="3183"/>
        <item m="1" x="2112"/>
        <item m="1" x="2813"/>
        <item m="1" x="2941"/>
        <item x="1048"/>
        <item m="1" x="2785"/>
        <item m="1" x="2871"/>
        <item m="1" x="2156"/>
        <item x="248"/>
        <item m="1" x="3055"/>
        <item m="1" x="2151"/>
        <item m="1" x="1852"/>
        <item x="334"/>
        <item x="19"/>
        <item m="1" x="2463"/>
        <item m="1" x="3670"/>
        <item m="1" x="1990"/>
        <item m="1" x="3994"/>
        <item m="1" x="4137"/>
        <item m="1" x="3232"/>
        <item x="1263"/>
        <item m="1" x="1830"/>
        <item x="251"/>
        <item m="1" x="2208"/>
        <item m="1" x="3012"/>
        <item m="1" x="2917"/>
        <item m="1" x="1862"/>
        <item m="1" x="1684"/>
        <item m="1" x="3441"/>
        <item m="1" x="2837"/>
        <item m="1" x="1740"/>
        <item m="1" x="3969"/>
        <item m="1" x="1947"/>
        <item m="1" x="2878"/>
        <item x="133"/>
        <item m="1" x="4011"/>
        <item x="170"/>
        <item x="570"/>
        <item m="1" x="2867"/>
        <item m="1" x="3611"/>
        <item m="1" x="2271"/>
        <item x="17"/>
        <item m="1" x="4131"/>
        <item m="1" x="2730"/>
        <item m="1" x="1936"/>
        <item m="1" x="3541"/>
        <item m="1" x="4172"/>
        <item x="926"/>
        <item m="1" x="2069"/>
        <item m="1" x="2562"/>
        <item m="1" x="1909"/>
        <item m="1" x="2975"/>
        <item x="1166"/>
        <item m="1" x="2689"/>
        <item m="1" x="2317"/>
        <item m="1" x="4179"/>
        <item m="1" x="2817"/>
        <item m="1" x="3845"/>
        <item x="127"/>
        <item m="1" x="2315"/>
        <item m="1" x="3174"/>
        <item m="1" x="1867"/>
        <item m="1" x="2942"/>
        <item x="1647"/>
        <item m="1" x="2909"/>
        <item m="1" x="4154"/>
        <item x="134"/>
        <item m="1" x="1788"/>
        <item m="1" x="1778"/>
        <item m="1" x="3076"/>
        <item x="1271"/>
        <item m="1" x="2961"/>
        <item m="1" x="2976"/>
        <item m="1" x="3143"/>
        <item m="1" x="1848"/>
        <item m="1" x="3181"/>
        <item x="1325"/>
        <item m="1" x="3077"/>
        <item m="1" x="3085"/>
        <item m="1" x="2127"/>
        <item x="307"/>
        <item m="1" x="3499"/>
        <item m="1" x="2179"/>
        <item x="349"/>
        <item x="345"/>
        <item m="1" x="2104"/>
        <item m="1" x="1771"/>
        <item m="1" x="3688"/>
        <item x="131"/>
        <item m="1" x="3284"/>
        <item m="1" x="3075"/>
        <item m="1" x="2468"/>
        <item m="1" x="3501"/>
        <item m="1" x="3629"/>
        <item m="1" x="2246"/>
        <item m="1" x="3207"/>
        <item m="1" x="2126"/>
        <item m="1" x="3412"/>
        <item m="1" x="3557"/>
        <item m="1" x="2032"/>
        <item m="1" x="3326"/>
        <item x="1552"/>
        <item x="1145"/>
        <item m="1" x="2674"/>
        <item m="1" x="2885"/>
        <item m="1" x="1884"/>
        <item m="1" x="2557"/>
        <item m="1" x="2422"/>
        <item m="1" x="1964"/>
        <item m="1" x="3428"/>
        <item m="1" x="2951"/>
        <item m="1" x="3754"/>
        <item m="1" x="1954"/>
        <item m="1" x="2190"/>
        <item m="1" x="2436"/>
        <item m="1" x="3379"/>
        <item m="1" x="2453"/>
        <item x="354"/>
        <item m="1" x="3770"/>
        <item m="1" x="3462"/>
        <item m="1" x="2338"/>
        <item x="355"/>
        <item x="1251"/>
        <item m="1" x="3311"/>
        <item m="1" x="1854"/>
        <item m="1" x="3900"/>
        <item m="1" x="1814"/>
        <item m="1" x="2219"/>
        <item m="1" x="3627"/>
        <item x="1120"/>
        <item m="1" x="3515"/>
        <item m="1" x="3626"/>
        <item m="1" x="2251"/>
        <item m="1" x="2671"/>
        <item m="1" x="3510"/>
        <item m="1" x="1803"/>
        <item m="1" x="2018"/>
        <item m="1" x="2543"/>
        <item x="1538"/>
        <item m="1" x="2832"/>
        <item m="1" x="3386"/>
        <item m="1" x="2662"/>
        <item m="1" x="2214"/>
        <item m="1" x="2774"/>
        <item m="1" x="2974"/>
        <item m="1" x="3040"/>
        <item m="1" x="2874"/>
        <item m="1" x="3268"/>
        <item m="1" x="2211"/>
        <item m="1" x="3986"/>
        <item m="1" x="4015"/>
        <item x="298"/>
        <item m="1" x="2743"/>
        <item m="1" x="4037"/>
        <item m="1" x="2193"/>
        <item m="1" x="4082"/>
        <item m="1" x="2691"/>
        <item m="1" x="2676"/>
        <item x="895"/>
        <item m="1" x="4057"/>
        <item m="1" x="2564"/>
        <item m="1" x="3356"/>
        <item m="1" x="1886"/>
        <item m="1" x="3216"/>
        <item m="1" x="3648"/>
        <item x="197"/>
        <item x="139"/>
        <item x="514"/>
        <item x="704"/>
        <item m="1" x="4019"/>
        <item m="1" x="3175"/>
        <item m="1" x="4151"/>
        <item m="1" x="2624"/>
        <item x="1424"/>
        <item m="1" x="3998"/>
        <item m="1" x="2751"/>
        <item m="1" x="4108"/>
        <item m="1" x="2746"/>
        <item m="1" x="3117"/>
        <item x="1083"/>
        <item m="1" x="2851"/>
        <item m="1" x="3641"/>
        <item m="1" x="2669"/>
        <item m="1" x="2688"/>
        <item m="1" x="1906"/>
        <item m="1" x="3029"/>
        <item m="1" x="3052"/>
        <item m="1" x="2996"/>
        <item m="1" x="1856"/>
        <item m="1" x="2033"/>
        <item m="1" x="3224"/>
        <item m="1" x="2675"/>
        <item x="1248"/>
        <item m="1" x="1839"/>
        <item m="1" x="3041"/>
        <item m="1" x="2281"/>
        <item m="1" x="1957"/>
        <item m="1" x="2186"/>
        <item m="1" x="2883"/>
        <item m="1" x="4086"/>
        <item m="1" x="1696"/>
        <item m="1" x="3135"/>
        <item m="1" x="3136"/>
        <item m="1" x="1903"/>
        <item m="1" x="4035"/>
        <item m="1" x="3607"/>
        <item m="1" x="3104"/>
        <item x="288"/>
        <item x="1401"/>
        <item x="111"/>
        <item m="1" x="2554"/>
        <item m="1" x="3823"/>
        <item m="1" x="4023"/>
        <item m="1" x="2230"/>
        <item m="1" x="3667"/>
        <item m="1" x="3054"/>
        <item m="1" x="3603"/>
        <item m="1" x="1749"/>
        <item m="1" x="2840"/>
        <item m="1" x="2243"/>
        <item m="1" x="3483"/>
        <item m="1" x="2187"/>
        <item m="1" x="2540"/>
        <item m="1" x="4176"/>
        <item m="1" x="1900"/>
        <item m="1" x="4080"/>
        <item m="1" x="1797"/>
        <item x="1510"/>
        <item x="608"/>
        <item m="1" x="3106"/>
        <item m="1" x="2670"/>
        <item m="1" x="3800"/>
        <item m="1" x="1798"/>
        <item m="1" x="3635"/>
        <item m="1" x="3575"/>
        <item m="1" x="3233"/>
        <item x="1397"/>
        <item m="1" x="4170"/>
        <item m="1" x="4158"/>
        <item m="1" x="3503"/>
        <item m="1" x="3221"/>
        <item m="1" x="3953"/>
        <item m="1" x="3630"/>
        <item m="1" x="2067"/>
        <item m="1" x="2589"/>
        <item m="1" x="2335"/>
        <item m="1" x="3155"/>
        <item m="1" x="2299"/>
        <item m="1" x="3617"/>
        <item x="1"/>
        <item m="1" x="2714"/>
        <item x="242"/>
        <item m="1" x="4097"/>
        <item m="1" x="2389"/>
        <item m="1" x="3636"/>
        <item m="1" x="3902"/>
        <item m="1" x="2534"/>
        <item x="692"/>
        <item m="1" x="2886"/>
        <item m="1" x="2242"/>
        <item m="1" x="3098"/>
        <item m="1" x="3896"/>
        <item m="1" x="3788"/>
        <item m="1" x="4038"/>
        <item m="1" x="2650"/>
        <item m="1" x="2336"/>
        <item m="1" x="3614"/>
        <item m="1" x="2022"/>
        <item m="1" x="3080"/>
        <item m="1" x="2598"/>
        <item m="1" x="1981"/>
        <item m="1" x="2591"/>
        <item m="1" x="3961"/>
        <item m="1" x="2077"/>
        <item m="1" x="2036"/>
        <item m="1" x="3209"/>
        <item m="1" x="2481"/>
        <item m="1" x="2113"/>
        <item m="1" x="3348"/>
        <item m="1" x="2707"/>
        <item m="1" x="3343"/>
        <item m="1" x="3547"/>
        <item m="1" x="1991"/>
        <item m="1" x="3699"/>
        <item m="1" x="3425"/>
        <item m="1" x="2159"/>
        <item x="117"/>
        <item m="1" x="3323"/>
        <item x="1201"/>
        <item m="1" x="3178"/>
        <item m="1" x="2021"/>
        <item m="1" x="1866"/>
        <item m="1" x="2124"/>
        <item m="1" x="3310"/>
        <item m="1" x="2102"/>
        <item m="1" x="3262"/>
        <item m="1" x="3294"/>
        <item m="1" x="2049"/>
        <item m="1" x="1831"/>
        <item x="837"/>
        <item m="1" x="3324"/>
        <item m="1" x="2142"/>
        <item m="1" x="2147"/>
        <item m="1" x="3056"/>
        <item m="1" x="2585"/>
        <item x="1206"/>
        <item m="1" x="3039"/>
        <item x="1204"/>
        <item m="1" x="2601"/>
        <item m="1" x="2382"/>
        <item m="1" x="3833"/>
        <item m="1" x="1937"/>
        <item m="1" x="4115"/>
        <item m="1" x="2881"/>
        <item m="1" x="3506"/>
        <item m="1" x="2351"/>
        <item m="1" x="3964"/>
        <item m="1" x="1736"/>
        <item m="1" x="3577"/>
        <item m="1" x="1850"/>
        <item m="1" x="3536"/>
        <item m="1" x="2486"/>
        <item m="1" x="2708"/>
        <item m="1" x="2791"/>
        <item m="1" x="4169"/>
        <item m="1" x="2438"/>
        <item m="1" x="3597"/>
        <item m="1" x="2515"/>
        <item m="1" x="3779"/>
        <item x="647"/>
        <item m="1" x="2002"/>
        <item m="1" x="1838"/>
        <item m="1" x="2616"/>
        <item m="1" x="2291"/>
        <item m="1" x="3022"/>
        <item m="1" x="1978"/>
        <item m="1" x="3712"/>
        <item m="1" x="3396"/>
        <item m="1" x="2530"/>
        <item m="1" x="3358"/>
        <item x="1387"/>
        <item m="1" x="2799"/>
        <item m="1" x="2566"/>
        <item m="1" x="3786"/>
        <item m="1" x="2385"/>
        <item m="1" x="4084"/>
        <item m="1" x="1800"/>
        <item m="1" x="2899"/>
        <item m="1" x="4113"/>
        <item m="1" x="1919"/>
        <item m="1" x="4027"/>
        <item m="1" x="2369"/>
        <item m="1" x="2195"/>
        <item m="1" x="2666"/>
        <item m="1" x="3727"/>
        <item m="1" x="4026"/>
        <item m="1" x="2913"/>
        <item m="1" x="3096"/>
        <item m="1" x="2075"/>
        <item m="1" x="2586"/>
        <item m="1" x="3878"/>
        <item m="1" x="1738"/>
        <item m="1" x="2153"/>
        <item m="1" x="3860"/>
        <item m="1" x="2528"/>
        <item m="1" x="3409"/>
        <item m="1" x="2266"/>
        <item m="1" x="3059"/>
        <item m="1" x="2264"/>
        <item m="1" x="3931"/>
        <item m="1" x="1694"/>
        <item m="1" x="4166"/>
        <item m="1" x="3573"/>
        <item m="1" x="2460"/>
        <item m="1" x="1975"/>
        <item m="1" x="2292"/>
        <item m="1" x="3745"/>
        <item m="1" x="3185"/>
        <item m="1" x="1811"/>
        <item m="1" x="1966"/>
        <item m="1" x="2167"/>
        <item m="1" x="2431"/>
        <item m="1" x="1916"/>
        <item m="1" x="3166"/>
        <item m="1" x="3188"/>
        <item m="1" x="1718"/>
        <item m="1" x="2945"/>
        <item m="1" x="2888"/>
        <item m="1" x="1782"/>
        <item m="1" x="2907"/>
        <item m="1" x="3013"/>
        <item m="1" x="3141"/>
        <item m="1" x="3202"/>
        <item m="1" x="1860"/>
        <item m="1" x="1961"/>
        <item m="1" x="3189"/>
        <item x="1365"/>
        <item m="1" x="3992"/>
        <item m="1" x="4091"/>
        <item m="1" x="2985"/>
        <item m="1" x="1873"/>
        <item m="1" x="3569"/>
        <item m="1" x="1703"/>
        <item m="1" x="2838"/>
        <item x="988"/>
        <item m="1" x="2893"/>
        <item m="1" x="3103"/>
        <item m="1" x="4099"/>
        <item m="1" x="2821"/>
        <item m="1" x="3879"/>
        <item m="1" x="2535"/>
        <item m="1" x="2254"/>
        <item m="1" x="2634"/>
        <item m="1" x="3160"/>
        <item m="1" x="3458"/>
        <item m="1" x="2668"/>
        <item m="1" x="3388"/>
        <item m="1" x="2455"/>
        <item m="1" x="4114"/>
        <item m="1" x="2725"/>
        <item m="1" x="2697"/>
        <item m="1" x="2466"/>
        <item m="1" x="3720"/>
        <item m="1" x="3981"/>
        <item x="1618"/>
        <item m="1" x="2449"/>
        <item m="1" x="2545"/>
        <item m="1" x="4174"/>
        <item m="1" x="3371"/>
        <item m="1" x="3738"/>
        <item m="1" x="2780"/>
        <item m="1" x="3179"/>
        <item m="1" x="3528"/>
        <item m="1" x="2983"/>
        <item m="1" x="3608"/>
        <item m="1" x="3309"/>
        <item m="1" x="2514"/>
        <item m="1" x="3991"/>
        <item x="1594"/>
        <item m="1" x="3042"/>
        <item m="1" x="2005"/>
        <item x="1047"/>
        <item m="1" x="4042"/>
        <item m="1" x="3613"/>
        <item m="1" x="2988"/>
        <item m="1" x="1784"/>
        <item m="1" x="2559"/>
        <item m="1" x="3841"/>
        <item m="1" x="2963"/>
        <item m="1" x="2595"/>
        <item m="1" x="2493"/>
        <item m="1" x="3941"/>
        <item m="1" x="4009"/>
        <item m="1" x="3889"/>
        <item m="1" x="2685"/>
        <item m="1" x="3749"/>
        <item m="1" x="2396"/>
        <item m="1" x="2222"/>
        <item m="1" x="1870"/>
        <item m="1" x="3120"/>
        <item m="1" x="3934"/>
        <item m="1" x="3858"/>
        <item m="1" x="2166"/>
        <item m="1" x="4043"/>
        <item m="1" x="4123"/>
        <item m="1" x="1739"/>
        <item m="1" x="3526"/>
        <item m="1" x="2349"/>
        <item m="1" x="2608"/>
        <item m="1" x="4152"/>
        <item m="1" x="2696"/>
        <item m="1" x="2330"/>
        <item m="1" x="3352"/>
        <item m="1" x="2594"/>
        <item m="1" x="3177"/>
        <item m="1" x="2424"/>
        <item m="1" x="4106"/>
        <item m="1" x="2719"/>
        <item m="1" x="1767"/>
        <item m="1" x="2353"/>
        <item m="1" x="3898"/>
        <item m="1" x="1868"/>
        <item m="1" x="2512"/>
        <item m="1" x="3790"/>
        <item m="1" x="3437"/>
        <item m="1" x="2761"/>
        <item m="1" x="3940"/>
        <item m="1" x="3959"/>
        <item m="1" x="3811"/>
        <item m="1" x="3248"/>
        <item m="1" x="3834"/>
        <item m="1" x="1902"/>
        <item m="1" x="1700"/>
        <item m="1" x="1756"/>
        <item m="1" x="3748"/>
        <item m="1" x="3145"/>
        <item m="1" x="3587"/>
        <item m="1" x="3739"/>
        <item m="1" x="2203"/>
        <item m="1" x="2644"/>
        <item m="1" x="3685"/>
        <item m="1" x="2100"/>
        <item m="1" x="1917"/>
        <item m="1" x="2788"/>
        <item m="1" x="4059"/>
        <item x="1492"/>
        <item m="1" x="3046"/>
        <item m="1" x="3831"/>
        <item m="1" x="2737"/>
        <item m="1" x="2107"/>
        <item m="1" x="2472"/>
        <item m="1" x="3540"/>
        <item m="1" x="3954"/>
        <item m="1" x="3591"/>
        <item m="1" x="3018"/>
        <item m="1" x="2055"/>
        <item m="1" x="2482"/>
        <item m="1" x="3935"/>
        <item m="1" x="3560"/>
        <item x="426"/>
        <item m="1" x="3784"/>
        <item m="1" x="2632"/>
        <item m="1" x="2165"/>
        <item m="1" x="2233"/>
        <item m="1" x="2518"/>
        <item m="1" x="1766"/>
        <item m="1" x="3684"/>
        <item m="1" x="3592"/>
        <item m="1" x="2093"/>
        <item m="1" x="3382"/>
        <item x="305"/>
        <item m="1" x="3329"/>
        <item m="1" x="2568"/>
        <item m="1" x="2563"/>
        <item m="1" x="2170"/>
        <item m="1" x="3625"/>
        <item m="1" x="3895"/>
        <item m="1" x="3837"/>
        <item m="1" x="2510"/>
        <item m="1" x="1896"/>
        <item m="1" x="2015"/>
        <item m="1" x="3398"/>
        <item x="1638"/>
        <item m="1" x="4001"/>
        <item m="1" x="3633"/>
        <item m="1" x="3524"/>
        <item x="123"/>
        <item m="1" x="3912"/>
        <item m="1" x="3671"/>
        <item m="1" x="3782"/>
        <item m="1" x="2298"/>
        <item m="1" x="1908"/>
        <item m="1" x="3586"/>
        <item m="1" x="3561"/>
        <item m="1" x="3399"/>
        <item m="1" x="3478"/>
        <item x="733"/>
        <item m="1" x="2085"/>
        <item m="1" x="2209"/>
        <item m="1" x="2280"/>
        <item m="1" x="3696"/>
        <item m="1" x="1928"/>
        <item m="1" x="1918"/>
        <item m="1" x="2970"/>
        <item m="1" x="3298"/>
        <item m="1" x="3359"/>
        <item m="1" x="4181"/>
        <item m="1" x="2452"/>
        <item x="618"/>
        <item m="1" x="1904"/>
        <item m="1" x="3596"/>
        <item m="1" x="2189"/>
        <item m="1" x="2617"/>
        <item m="1" x="2371"/>
        <item m="1" x="3093"/>
        <item m="1" x="1977"/>
        <item m="1" x="3286"/>
        <item m="1" x="3732"/>
        <item m="1" x="3360"/>
        <item m="1" x="3873"/>
        <item m="1" x="2204"/>
        <item m="1" x="3634"/>
        <item m="1" x="2006"/>
        <item m="1" x="3943"/>
        <item m="1" x="2754"/>
        <item m="1" x="1810"/>
        <item m="1" x="3426"/>
        <item m="1" x="3152"/>
        <item m="1" x="3422"/>
        <item m="1" x="2056"/>
        <item m="1" x="2398"/>
        <item m="1" x="3652"/>
        <item m="1" x="2416"/>
        <item m="1" x="4000"/>
        <item m="1" x="2318"/>
        <item m="1" x="3901"/>
        <item m="1" x="3037"/>
        <item m="1" x="2544"/>
        <item m="1" x="2660"/>
        <item m="1" x="3876"/>
        <item m="1" x="3973"/>
        <item m="1" x="3821"/>
        <item m="1" x="3038"/>
        <item m="1" x="2218"/>
        <item m="1" x="1972"/>
        <item m="1" x="3251"/>
        <item m="1" x="2201"/>
        <item m="1" x="3863"/>
        <item m="1" x="3165"/>
        <item m="1" x="2932"/>
        <item m="1" x="3897"/>
        <item m="1" x="3622"/>
        <item m="1" x="3364"/>
        <item m="1" x="2409"/>
        <item m="1" x="3168"/>
        <item m="1" x="2410"/>
        <item m="1" x="2630"/>
        <item m="1" x="3963"/>
        <item m="1" x="3769"/>
        <item m="1" x="3346"/>
        <item m="1" x="3051"/>
        <item m="1" x="3887"/>
        <item m="1" x="1823"/>
        <item m="1" x="3733"/>
        <item m="1" x="4018"/>
        <item m="1" x="2959"/>
        <item m="1" x="2702"/>
        <item m="1" x="2198"/>
        <item m="1" x="2184"/>
        <item m="1" x="3563"/>
        <item m="1" x="2471"/>
        <item m="1" x="3370"/>
        <item m="1" x="2479"/>
        <item m="1" x="1930"/>
        <item m="1" x="3269"/>
        <item m="1" x="2305"/>
        <item m="1" x="3645"/>
        <item m="1" x="3997"/>
        <item m="1" x="1706"/>
        <item m="1" x="1995"/>
        <item m="1" x="2235"/>
        <item m="1" x="3893"/>
        <item m="1" x="3567"/>
        <item x="1649"/>
        <item m="1" x="3631"/>
        <item m="1" x="4040"/>
        <item m="1" x="2717"/>
        <item m="1" x="2378"/>
        <item x="906"/>
        <item m="1" x="3857"/>
        <item m="1" x="2553"/>
        <item m="1" x="3616"/>
        <item m="1" x="3730"/>
        <item x="762"/>
        <item m="1" x="2680"/>
        <item m="1" x="3116"/>
        <item m="1" x="2425"/>
        <item m="1" x="2509"/>
        <item m="1" x="3919"/>
        <item m="1" x="2065"/>
        <item m="1" x="2576"/>
        <item m="1" x="3600"/>
        <item m="1" x="3489"/>
        <item m="1" x="2390"/>
        <item m="1" x="3328"/>
        <item m="1" x="3619"/>
        <item m="1" x="3914"/>
        <item m="1" x="3665"/>
        <item m="1" x="2787"/>
        <item m="1" x="2770"/>
        <item m="1" x="2076"/>
        <item m="1" x="3694"/>
        <item m="1" x="3993"/>
        <item m="1" x="2615"/>
        <item m="1" x="2744"/>
        <item m="1" x="4017"/>
        <item m="1" x="4068"/>
        <item m="1" x="2300"/>
        <item m="1" x="3957"/>
        <item m="1" x="3806"/>
        <item m="1" x="2710"/>
        <item m="1" x="3271"/>
        <item m="1" x="3492"/>
        <item m="1" x="3259"/>
        <item x="1034"/>
        <item x="1265"/>
        <item m="1" x="2256"/>
        <item m="1" x="2052"/>
        <item m="1" x="3436"/>
        <item m="1" x="1913"/>
        <item m="1" x="3072"/>
        <item m="1" x="3027"/>
        <item m="1" x="1726"/>
        <item m="1" x="3088"/>
        <item m="1" x="3087"/>
        <item m="1" x="2944"/>
        <item m="1" x="2742"/>
        <item m="1" x="3234"/>
        <item m="1" x="2864"/>
        <item m="1" x="2556"/>
        <item m="1" x="3716"/>
        <item m="1" x="3031"/>
        <item m="1" x="3736"/>
        <item m="1" x="2812"/>
        <item m="1" x="3864"/>
        <item m="1" x="2379"/>
        <item m="1" x="2607"/>
        <item m="1" x="2716"/>
        <item m="1" x="3277"/>
        <item m="1" x="3623"/>
        <item m="1" x="2024"/>
        <item x="1118"/>
        <item m="1" x="1935"/>
        <item m="1" x="3490"/>
        <item m="1" x="2582"/>
        <item m="1" x="3987"/>
        <item m="1" x="1845"/>
        <item m="1" x="2366"/>
        <item m="1" x="3737"/>
        <item x="304"/>
        <item m="1" x="2346"/>
        <item m="1" x="1989"/>
        <item m="1" x="3862"/>
        <item m="1" x="3448"/>
        <item m="1" x="3679"/>
        <item m="1" x="1724"/>
        <item m="1" x="2684"/>
        <item x="1009"/>
        <item m="1" x="3509"/>
        <item m="1" x="1847"/>
        <item m="1" x="1932"/>
        <item m="1" x="3632"/>
        <item m="1" x="1725"/>
        <item m="1" x="2122"/>
        <item m="1" x="2502"/>
        <item x="1191"/>
        <item m="1" x="3544"/>
        <item m="1" x="3195"/>
        <item m="1" x="4053"/>
        <item x="487"/>
        <item m="1" x="2003"/>
        <item m="1" x="3480"/>
        <item m="1" x="2415"/>
        <item m="1" x="2989"/>
        <item m="1" x="2755"/>
        <item m="1" x="3495"/>
        <item m="1" x="3620"/>
        <item m="1" x="2295"/>
        <item m="1" x="2701"/>
        <item m="1" x="2072"/>
        <item m="1" x="2622"/>
        <item m="1" x="3809"/>
        <item m="1" x="3516"/>
        <item m="1" x="4178"/>
        <item m="1" x="3475"/>
        <item m="1" x="2698"/>
        <item m="1" x="2968"/>
        <item x="192"/>
        <item m="1" x="2268"/>
        <item m="1" x="2978"/>
        <item m="1" x="3780"/>
        <item m="1" x="2136"/>
        <item m="1" x="2462"/>
        <item m="1" x="3584"/>
        <item m="1" x="2519"/>
        <item m="1" x="2573"/>
        <item m="1" x="2611"/>
        <item m="1" x="2548"/>
        <item x="1076"/>
        <item m="1" x="1927"/>
        <item m="1" x="3172"/>
        <item m="1" x="3792"/>
        <item m="1" x="2354"/>
        <item m="1" x="1809"/>
        <item m="1" x="4177"/>
        <item x="1062"/>
        <item x="1063"/>
        <item x="1065"/>
        <item x="1066"/>
        <item x="1068"/>
        <item x="1070"/>
        <item x="1071"/>
        <item x="1072"/>
        <item x="1074"/>
        <item x="1079"/>
        <item x="1080"/>
        <item x="1081"/>
        <item x="985"/>
        <item x="1082"/>
        <item x="1084"/>
        <item x="1088"/>
        <item x="1089"/>
        <item x="1090"/>
        <item x="1091"/>
        <item x="1092"/>
        <item x="1093"/>
        <item x="1094"/>
        <item x="502"/>
        <item x="1096"/>
        <item x="1097"/>
        <item x="679"/>
        <item x="1098"/>
        <item x="1099"/>
        <item x="1100"/>
        <item x="1101"/>
        <item x="107"/>
        <item x="1103"/>
        <item x="73"/>
        <item x="1105"/>
        <item x="1106"/>
        <item x="1108"/>
        <item x="1110"/>
        <item x="1111"/>
        <item x="1112"/>
        <item x="1113"/>
        <item x="1114"/>
        <item x="1115"/>
        <item x="706"/>
        <item x="400"/>
        <item x="1121"/>
        <item x="1122"/>
        <item x="1123"/>
        <item x="1125"/>
        <item x="1126"/>
        <item x="1127"/>
        <item x="1128"/>
        <item x="1129"/>
        <item x="1130"/>
        <item x="1131"/>
        <item x="1132"/>
        <item x="1133"/>
        <item x="1136"/>
        <item x="1140"/>
        <item x="855"/>
        <item x="1141"/>
        <item x="1142"/>
        <item x="1143"/>
        <item x="1146"/>
        <item x="1148"/>
        <item x="1150"/>
        <item x="1151"/>
        <item x="1152"/>
        <item x="1153"/>
        <item x="1154"/>
        <item x="1155"/>
        <item x="1156"/>
        <item x="262"/>
        <item x="1158"/>
        <item x="1159"/>
        <item x="1160"/>
        <item x="1161"/>
        <item x="1162"/>
        <item x="1163"/>
        <item x="1164"/>
        <item x="88"/>
        <item x="1167"/>
        <item x="1168"/>
        <item x="1169"/>
        <item x="1170"/>
        <item x="1171"/>
        <item x="1172"/>
        <item x="1173"/>
        <item x="1174"/>
        <item x="1176"/>
        <item x="1177"/>
        <item x="1178"/>
        <item x="1179"/>
        <item x="1181"/>
        <item x="1183"/>
        <item x="1184"/>
        <item x="1186"/>
        <item x="1188"/>
        <item x="1189"/>
        <item x="1193"/>
        <item x="1195"/>
        <item x="1196"/>
        <item x="1198"/>
        <item x="1202"/>
        <item x="1203"/>
        <item x="1205"/>
        <item x="1208"/>
        <item x="1209"/>
        <item x="1214"/>
        <item x="1215"/>
        <item x="1216"/>
        <item x="1218"/>
        <item x="1219"/>
        <item x="1220"/>
        <item x="1221"/>
        <item x="1223"/>
        <item x="1224"/>
        <item x="1225"/>
        <item x="1226"/>
        <item x="1227"/>
        <item x="1228"/>
        <item x="1229"/>
        <item x="1230"/>
        <item x="1231"/>
        <item x="1232"/>
        <item x="1235"/>
        <item x="1236"/>
        <item x="1237"/>
        <item x="1238"/>
        <item x="1240"/>
        <item x="1241"/>
        <item x="1243"/>
        <item x="1246"/>
        <item x="1249"/>
        <item x="1250"/>
        <item x="1253"/>
        <item x="1254"/>
        <item x="1256"/>
        <item x="1257"/>
        <item x="1258"/>
        <item x="1259"/>
        <item x="1260"/>
        <item x="1261"/>
        <item x="1264"/>
        <item x="1267"/>
        <item x="1268"/>
        <item x="1269"/>
        <item x="520"/>
        <item x="1272"/>
        <item x="1273"/>
        <item x="318"/>
        <item x="1274"/>
        <item x="1275"/>
        <item x="1276"/>
        <item x="1277"/>
        <item x="1278"/>
        <item x="1280"/>
        <item x="1281"/>
        <item x="1282"/>
        <item x="1283"/>
        <item x="1284"/>
        <item x="1285"/>
        <item x="1286"/>
        <item x="1012"/>
        <item x="1288"/>
        <item x="1291"/>
        <item x="1292"/>
        <item x="572"/>
        <item x="972"/>
        <item x="1293"/>
        <item x="1295"/>
        <item x="1296"/>
        <item x="1297"/>
        <item x="1298"/>
        <item x="1299"/>
        <item x="301"/>
        <item x="1300"/>
        <item x="1302"/>
        <item x="1305"/>
        <item x="1307"/>
        <item x="1308"/>
        <item x="1311"/>
        <item x="1312"/>
        <item x="1316"/>
        <item x="602"/>
        <item x="1317"/>
        <item x="1318"/>
        <item x="1320"/>
        <item x="1321"/>
        <item x="1324"/>
        <item x="1326"/>
        <item x="1327"/>
        <item x="375"/>
        <item x="1330"/>
        <item x="1331"/>
        <item x="1332"/>
        <item x="1333"/>
        <item x="1336"/>
        <item x="1337"/>
        <item x="1338"/>
        <item x="1339"/>
        <item x="1340"/>
        <item x="1341"/>
        <item x="435"/>
        <item x="1343"/>
        <item x="1344"/>
        <item x="1345"/>
        <item x="1347"/>
        <item x="1348"/>
        <item x="118"/>
        <item x="1349"/>
        <item x="1350"/>
        <item x="221"/>
        <item x="1351"/>
        <item x="1352"/>
        <item x="566"/>
        <item x="1353"/>
        <item x="1355"/>
        <item x="1356"/>
        <item x="1357"/>
        <item x="1358"/>
        <item x="1359"/>
        <item x="1361"/>
        <item x="1362"/>
        <item x="29"/>
        <item x="1363"/>
        <item x="1364"/>
        <item x="1367"/>
        <item x="1368"/>
        <item x="1370"/>
        <item x="1373"/>
        <item x="1376"/>
        <item x="1377"/>
        <item x="1380"/>
        <item x="1381"/>
        <item x="1382"/>
        <item x="1383"/>
        <item x="1384"/>
        <item x="1385"/>
        <item x="481"/>
        <item x="1386"/>
        <item x="1389"/>
        <item x="1390"/>
        <item x="1391"/>
        <item x="1392"/>
        <item x="1393"/>
        <item x="1395"/>
        <item x="1396"/>
        <item x="1398"/>
        <item x="1399"/>
        <item x="1400"/>
        <item x="1403"/>
        <item x="1404"/>
        <item x="1405"/>
        <item x="1406"/>
        <item x="653"/>
        <item x="1407"/>
        <item x="1408"/>
        <item x="1409"/>
        <item x="1410"/>
        <item x="1412"/>
        <item x="1414"/>
        <item x="1415"/>
        <item x="1416"/>
        <item x="1417"/>
        <item x="1419"/>
        <item x="1420"/>
        <item x="1422"/>
        <item x="1425"/>
        <item x="1426"/>
        <item x="1427"/>
        <item x="1428"/>
        <item x="1022"/>
        <item x="1429"/>
        <item x="1430"/>
        <item x="1431"/>
        <item x="1433"/>
        <item x="1435"/>
        <item x="1436"/>
        <item x="1438"/>
        <item x="681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9"/>
        <item x="1461"/>
        <item x="1462"/>
        <item x="1463"/>
        <item x="799"/>
        <item x="1464"/>
        <item x="1465"/>
        <item x="1466"/>
        <item x="1467"/>
        <item x="1468"/>
        <item x="1469"/>
        <item x="1470"/>
        <item x="1471"/>
        <item x="1472"/>
        <item x="1474"/>
        <item x="1476"/>
        <item x="1477"/>
        <item x="1478"/>
        <item x="1479"/>
        <item x="1480"/>
        <item x="1481"/>
        <item x="1482"/>
        <item x="389"/>
        <item x="970"/>
        <item x="1483"/>
        <item x="1484"/>
        <item x="1485"/>
        <item x="1487"/>
        <item x="1488"/>
        <item x="942"/>
        <item x="1489"/>
        <item x="1490"/>
        <item x="1491"/>
        <item x="1493"/>
        <item x="1494"/>
        <item x="1495"/>
        <item x="1496"/>
        <item x="1497"/>
        <item x="493"/>
        <item x="1499"/>
        <item x="1500"/>
        <item x="468"/>
        <item x="1501"/>
        <item x="1502"/>
        <item x="1503"/>
        <item x="1504"/>
        <item x="1505"/>
        <item x="1506"/>
        <item x="1507"/>
        <item x="1508"/>
        <item x="1509"/>
        <item x="1511"/>
        <item x="1512"/>
        <item x="1513"/>
        <item x="1514"/>
        <item x="1515"/>
        <item x="1516"/>
        <item x="1517"/>
        <item x="1518"/>
        <item x="1519"/>
        <item x="1520"/>
        <item x="1523"/>
        <item x="1525"/>
        <item x="1527"/>
        <item x="1528"/>
        <item x="1529"/>
        <item x="1530"/>
        <item x="1531"/>
        <item x="1533"/>
        <item x="1534"/>
        <item x="1535"/>
        <item x="1536"/>
        <item x="1537"/>
        <item x="1540"/>
        <item x="433"/>
        <item x="1541"/>
        <item x="1542"/>
        <item x="1543"/>
        <item x="1544"/>
        <item x="1545"/>
        <item x="1546"/>
        <item x="1547"/>
        <item x="1548"/>
        <item x="1550"/>
        <item x="1551"/>
        <item x="1554"/>
        <item x="1555"/>
        <item x="278"/>
        <item x="1556"/>
        <item x="1557"/>
        <item x="1558"/>
        <item x="1559"/>
        <item x="1560"/>
        <item x="1561"/>
        <item x="1562"/>
        <item x="1563"/>
        <item x="1565"/>
        <item x="1566"/>
        <item x="1567"/>
        <item x="1568"/>
        <item x="1570"/>
        <item x="1572"/>
        <item x="1573"/>
        <item x="1574"/>
        <item x="1575"/>
        <item x="1576"/>
        <item x="1577"/>
        <item x="1579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6"/>
        <item x="1597"/>
        <item x="1598"/>
        <item x="1599"/>
        <item x="1601"/>
        <item x="1602"/>
        <item x="1603"/>
        <item x="1604"/>
        <item x="1605"/>
        <item x="81"/>
        <item x="1606"/>
        <item x="1607"/>
        <item x="1608"/>
        <item x="1609"/>
        <item x="1612"/>
        <item x="1613"/>
        <item x="1614"/>
        <item x="1616"/>
        <item x="1617"/>
        <item x="1619"/>
        <item x="1620"/>
        <item x="1005"/>
        <item x="1621"/>
        <item x="1622"/>
        <item x="1623"/>
        <item x="1624"/>
        <item x="1625"/>
        <item x="1626"/>
        <item x="1627"/>
        <item x="1628"/>
        <item x="1629"/>
        <item x="1634"/>
        <item x="1635"/>
        <item x="1636"/>
        <item x="1637"/>
        <item x="1640"/>
        <item x="1641"/>
        <item x="1642"/>
        <item x="1643"/>
        <item x="1644"/>
        <item x="1645"/>
        <item x="1648"/>
        <item x="1650"/>
        <item x="1651"/>
        <item x="1652"/>
        <item x="1653"/>
        <item x="1654"/>
        <item x="1655"/>
        <item x="1656"/>
        <item x="1658"/>
        <item x="1659"/>
        <item x="1660"/>
        <item x="1661"/>
        <item x="764"/>
        <item x="1662"/>
        <item x="1663"/>
        <item x="1664"/>
        <item x="1665"/>
        <item x="1666"/>
        <item x="1667"/>
        <item x="1668"/>
        <item x="1669"/>
        <item x="1670"/>
        <item x="484"/>
        <item x="1671"/>
        <item x="1672"/>
        <item x="1673"/>
        <item x="1674"/>
        <item x="1675"/>
        <item x="379"/>
        <item x="1676"/>
        <item x="201"/>
        <item m="1" x="4122"/>
        <item m="1" x="2480"/>
        <item m="1" x="2232"/>
        <item m="1" x="2362"/>
        <item m="1" x="3719"/>
        <item m="1" x="2547"/>
        <item m="1" x="4007"/>
        <item m="1" x="2252"/>
        <item m="1" x="3802"/>
        <item m="1" x="3704"/>
        <item m="1" x="3609"/>
        <item m="1" x="4067"/>
        <item m="1" x="3205"/>
        <item m="1" x="2569"/>
        <item m="1" x="2772"/>
        <item m="1" x="3883"/>
        <item m="1" x="4077"/>
        <item m="1" x="2692"/>
        <item x="259"/>
        <item m="1" x="2478"/>
        <item m="1" x="2051"/>
        <item m="1" x="2584"/>
        <item m="1" x="2356"/>
        <item m="1" x="3849"/>
        <item m="1" x="3163"/>
        <item m="1" x="3465"/>
        <item m="1" x="1861"/>
        <item m="1" x="2677"/>
        <item m="1" x="2916"/>
        <item m="1" x="3344"/>
        <item m="1" x="3874"/>
        <item m="1" x="3642"/>
        <item m="1" x="4047"/>
        <item m="1" x="3576"/>
        <item m="1" x="2458"/>
        <item m="1" x="3411"/>
        <item m="1" x="2132"/>
        <item m="1" x="2824"/>
        <item m="1" x="3725"/>
        <item m="1" x="2485"/>
        <item m="1" x="2784"/>
        <item m="1" x="2357"/>
        <item m="1" x="2555"/>
        <item x="646"/>
        <item x="876"/>
        <item x="51"/>
        <item m="1" x="2958"/>
        <item m="1" x="4034"/>
        <item m="1" x="2636"/>
        <item m="1" x="2665"/>
        <item m="1" x="2467"/>
        <item m="1" x="1723"/>
        <item m="1" x="2740"/>
        <item m="1" x="2261"/>
        <item m="1" x="3853"/>
        <item m="1" x="2609"/>
        <item m="1" x="2068"/>
        <item m="1" x="3639"/>
        <item x="865"/>
        <item m="1" x="2135"/>
        <item m="1" x="1801"/>
        <item m="1" x="3653"/>
        <item x="873"/>
        <item x="94"/>
        <item m="1" x="2610"/>
        <item m="1" x="2820"/>
        <item m="1" x="3522"/>
        <item m="1" x="1787"/>
        <item x="150"/>
        <item m="1" x="1999"/>
        <item m="1" x="3497"/>
        <item m="1" x="2417"/>
        <item m="1" x="2639"/>
        <item m="1" x="4110"/>
        <item m="1" x="1802"/>
        <item x="151"/>
        <item m="1" x="3194"/>
        <item m="1" x="2229"/>
        <item m="1" x="3709"/>
        <item m="1" x="3335"/>
        <item m="1" x="2392"/>
        <item m="1" x="3240"/>
        <item m="1" x="3151"/>
        <item m="1" x="2296"/>
        <item m="1" x="3559"/>
        <item m="1" x="2257"/>
        <item m="1" x="2288"/>
        <item m="1" x="4094"/>
        <item m="1" x="3351"/>
        <item m="1" x="2058"/>
        <item m="1" x="3376"/>
        <item m="1" x="2713"/>
        <item m="1" x="3514"/>
        <item m="1" x="2551"/>
        <item m="1" x="2524"/>
        <item m="1" x="3249"/>
        <item m="1" x="3057"/>
        <item m="1" x="3582"/>
        <item m="1" x="3970"/>
        <item m="1" x="4089"/>
        <item m="1" x="3828"/>
        <item x="617"/>
        <item m="1" x="2043"/>
        <item m="1" x="3827"/>
        <item m="1" x="2498"/>
        <item m="1" x="2202"/>
        <item m="1" x="2903"/>
        <item m="1" x="1734"/>
        <item m="1" x="4128"/>
        <item m="1" x="1939"/>
        <item m="1" x="3859"/>
        <item m="1" x="3191"/>
        <item m="1" x="1744"/>
        <item m="1" x="2711"/>
        <item m="1" x="2386"/>
        <item m="1" x="2603"/>
        <item x="387"/>
        <item m="1" x="2898"/>
        <item m="1" x="2276"/>
        <item m="1" x="3686"/>
        <item m="1" x="2849"/>
        <item m="1" x="2706"/>
        <item m="1" x="2457"/>
        <item m="1" x="3539"/>
        <item m="1" x="3242"/>
        <item m="1" x="3128"/>
        <item m="1" x="2786"/>
        <item m="1" x="2658"/>
        <item m="1" x="3589"/>
        <item m="1" x="1982"/>
        <item m="1" x="1905"/>
        <item x="177"/>
        <item m="1" x="3939"/>
        <item m="1" x="2115"/>
        <item m="1" x="4033"/>
        <item x="654"/>
        <item m="1" x="3932"/>
        <item m="1" x="4146"/>
        <item m="1" x="2775"/>
        <item m="1" x="1851"/>
        <item m="1" x="3439"/>
        <item m="1" x="3838"/>
        <item m="1" x="2850"/>
        <item m="1" x="3881"/>
        <item m="1" x="3375"/>
        <item m="1" x="3111"/>
        <item m="1" x="3649"/>
        <item m="1" x="2429"/>
        <item m="1" x="3226"/>
        <item m="1" x="2890"/>
        <item m="1" x="2227"/>
        <item m="1" x="3744"/>
        <item m="1" x="2560"/>
        <item m="1" x="2816"/>
        <item m="1" x="2947"/>
        <item m="1" x="2747"/>
        <item m="1" x="3762"/>
        <item m="1" x="2830"/>
        <item m="1" x="3680"/>
        <item m="1" x="3621"/>
        <item x="1000"/>
        <item m="1" x="2863"/>
        <item m="1" x="3760"/>
        <item m="1" x="2587"/>
        <item m="1" x="3488"/>
        <item m="1" x="3872"/>
        <item x="856"/>
        <item x="854"/>
        <item m="1" x="4013"/>
        <item m="1" x="3742"/>
        <item m="1" x="3469"/>
        <item m="1" x="3604"/>
        <item x="408"/>
        <item m="1" x="3721"/>
        <item x="237"/>
        <item m="1" x="3301"/>
        <item m="1" x="2308"/>
        <item m="1" x="3854"/>
        <item m="1" x="3886"/>
        <item m="1" x="2728"/>
        <item x="266"/>
        <item m="1" x="3274"/>
        <item m="1" x="3350"/>
        <item m="1" x="3663"/>
        <item x="43"/>
        <item m="1" x="1979"/>
        <item m="1" x="2131"/>
        <item m="1" x="2489"/>
        <item m="1" x="3513"/>
        <item m="1" x="4056"/>
        <item m="1" x="3734"/>
        <item m="1" x="3731"/>
        <item m="1" x="2213"/>
        <item m="1" x="2258"/>
        <item m="1" x="4064"/>
        <item m="1" x="3482"/>
        <item m="1" x="3826"/>
        <item m="1" x="3028"/>
        <item m="1" x="3570"/>
        <item m="1" x="3767"/>
        <item m="1" x="4041"/>
        <item m="1" x="2108"/>
        <item m="1" x="1901"/>
        <item m="1" x="2769"/>
        <item m="1" x="2927"/>
        <item m="1" x="2546"/>
        <item m="1" x="4045"/>
        <item m="1" x="3322"/>
        <item x="48"/>
        <item m="1" x="2050"/>
        <item m="1" x="3572"/>
        <item m="1" x="3724"/>
        <item m="1" x="2982"/>
        <item m="1" x="2391"/>
        <item m="1" x="2533"/>
        <item x="0"/>
        <item x="2"/>
        <item x="3"/>
        <item x="7"/>
        <item x="11"/>
        <item x="16"/>
        <item x="18"/>
        <item x="21"/>
        <item x="22"/>
        <item x="24"/>
        <item x="25"/>
        <item x="26"/>
        <item x="27"/>
        <item x="28"/>
        <item x="36"/>
        <item x="37"/>
        <item x="39"/>
        <item x="42"/>
        <item x="45"/>
        <item x="46"/>
        <item x="47"/>
        <item x="49"/>
        <item x="50"/>
        <item x="53"/>
        <item x="54"/>
        <item x="55"/>
        <item x="56"/>
        <item x="58"/>
        <item x="59"/>
        <item x="60"/>
        <item x="61"/>
        <item x="62"/>
        <item x="64"/>
        <item x="67"/>
        <item x="70"/>
        <item x="72"/>
        <item x="85"/>
        <item x="91"/>
        <item x="93"/>
        <item x="95"/>
        <item x="102"/>
        <item x="115"/>
        <item x="124"/>
        <item x="125"/>
        <item x="129"/>
        <item x="130"/>
        <item x="135"/>
        <item x="138"/>
        <item x="143"/>
        <item x="146"/>
        <item x="147"/>
        <item x="148"/>
        <item x="149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7"/>
        <item x="169"/>
        <item x="171"/>
        <item x="172"/>
        <item x="174"/>
        <item x="175"/>
        <item x="176"/>
        <item x="180"/>
        <item x="181"/>
        <item x="182"/>
        <item x="186"/>
        <item x="187"/>
        <item x="189"/>
        <item x="193"/>
        <item x="194"/>
        <item m="1" x="3405"/>
        <item x="196"/>
        <item x="198"/>
        <item x="200"/>
        <item x="203"/>
        <item x="204"/>
        <item x="205"/>
        <item x="206"/>
        <item x="207"/>
        <item x="209"/>
        <item x="210"/>
        <item x="214"/>
        <item x="215"/>
        <item x="216"/>
        <item x="217"/>
        <item x="218"/>
        <item x="219"/>
        <item x="225"/>
        <item x="226"/>
        <item x="227"/>
        <item x="228"/>
        <item x="229"/>
        <item x="231"/>
        <item x="233"/>
        <item x="234"/>
        <item x="235"/>
        <item x="236"/>
        <item x="238"/>
        <item x="239"/>
        <item x="241"/>
        <item x="244"/>
        <item x="253"/>
        <item x="254"/>
        <item x="255"/>
        <item x="257"/>
        <item x="258"/>
        <item x="260"/>
        <item x="261"/>
        <item x="263"/>
        <item x="264"/>
        <item x="265"/>
        <item x="267"/>
        <item x="268"/>
        <item x="269"/>
        <item x="270"/>
        <item x="271"/>
        <item x="273"/>
        <item x="274"/>
        <item x="275"/>
        <item x="277"/>
        <item x="279"/>
        <item x="280"/>
        <item x="281"/>
        <item x="283"/>
        <item x="285"/>
        <item x="292"/>
        <item x="295"/>
        <item x="299"/>
        <item x="311"/>
        <item x="313"/>
        <item x="315"/>
        <item x="317"/>
        <item x="324"/>
        <item x="326"/>
        <item x="327"/>
        <item x="328"/>
        <item x="330"/>
        <item x="332"/>
        <item x="333"/>
        <item x="335"/>
        <item x="336"/>
        <item x="337"/>
        <item x="338"/>
        <item x="339"/>
        <item x="340"/>
        <item x="342"/>
        <item x="344"/>
        <item x="347"/>
        <item x="348"/>
        <item x="350"/>
        <item x="351"/>
        <item x="357"/>
        <item x="358"/>
        <item x="359"/>
        <item x="360"/>
        <item x="361"/>
        <item x="362"/>
        <item x="363"/>
        <item x="364"/>
        <item x="365"/>
        <item x="367"/>
        <item x="368"/>
        <item x="370"/>
        <item x="371"/>
        <item x="372"/>
        <item x="373"/>
        <item x="374"/>
        <item x="376"/>
        <item x="378"/>
        <item x="381"/>
        <item x="382"/>
        <item x="384"/>
        <item x="385"/>
        <item x="388"/>
        <item x="390"/>
        <item x="391"/>
        <item x="392"/>
        <item x="396"/>
        <item x="399"/>
        <item x="401"/>
        <item x="403"/>
        <item x="405"/>
        <item x="406"/>
        <item x="407"/>
        <item x="409"/>
        <item x="410"/>
        <item x="411"/>
        <item x="412"/>
        <item x="414"/>
        <item x="417"/>
        <item x="418"/>
        <item x="419"/>
        <item x="420"/>
        <item x="421"/>
        <item x="423"/>
        <item x="424"/>
        <item x="425"/>
        <item x="427"/>
        <item x="428"/>
        <item x="429"/>
        <item x="430"/>
        <item x="432"/>
        <item x="434"/>
        <item x="436"/>
        <item x="439"/>
        <item x="443"/>
        <item x="444"/>
        <item x="446"/>
        <item x="448"/>
        <item x="449"/>
        <item x="450"/>
        <item x="451"/>
        <item x="454"/>
        <item x="455"/>
        <item x="456"/>
        <item x="458"/>
        <item x="459"/>
        <item x="460"/>
        <item x="462"/>
        <item x="463"/>
        <item x="464"/>
        <item x="466"/>
        <item x="467"/>
        <item x="471"/>
        <item x="474"/>
        <item x="475"/>
        <item x="476"/>
        <item x="477"/>
        <item x="479"/>
        <item x="480"/>
        <item x="482"/>
        <item x="483"/>
        <item x="485"/>
        <item x="486"/>
        <item x="488"/>
        <item x="489"/>
        <item x="492"/>
        <item x="495"/>
        <item x="498"/>
        <item x="501"/>
        <item x="505"/>
        <item x="506"/>
        <item x="507"/>
        <item x="508"/>
        <item x="511"/>
        <item x="512"/>
        <item x="515"/>
        <item x="516"/>
        <item x="518"/>
        <item x="519"/>
        <item x="521"/>
        <item x="522"/>
        <item x="523"/>
        <item x="524"/>
        <item x="525"/>
        <item x="526"/>
        <item x="527"/>
        <item x="528"/>
        <item x="530"/>
        <item x="531"/>
        <item x="532"/>
        <item x="533"/>
        <item x="534"/>
        <item x="535"/>
        <item x="536"/>
        <item x="540"/>
        <item x="541"/>
        <item x="543"/>
        <item x="544"/>
        <item x="546"/>
        <item x="548"/>
        <item x="549"/>
        <item x="550"/>
        <item x="551"/>
        <item x="552"/>
        <item x="554"/>
        <item x="558"/>
        <item x="559"/>
        <item x="561"/>
        <item x="562"/>
        <item x="563"/>
        <item x="564"/>
        <item x="565"/>
        <item x="567"/>
        <item x="569"/>
        <item x="574"/>
        <item x="575"/>
        <item x="576"/>
        <item x="577"/>
        <item x="579"/>
        <item x="580"/>
        <item x="581"/>
        <item x="582"/>
        <item x="585"/>
        <item x="588"/>
        <item x="589"/>
        <item x="590"/>
        <item x="591"/>
        <item x="594"/>
        <item x="595"/>
        <item x="596"/>
        <item x="597"/>
        <item x="598"/>
        <item x="599"/>
        <item x="600"/>
        <item x="601"/>
        <item x="603"/>
        <item x="605"/>
        <item x="606"/>
        <item x="607"/>
        <item x="609"/>
        <item x="612"/>
        <item x="613"/>
        <item x="614"/>
        <item x="615"/>
        <item x="616"/>
        <item x="622"/>
        <item x="624"/>
        <item x="625"/>
        <item x="626"/>
        <item x="627"/>
        <item x="629"/>
        <item x="630"/>
        <item x="632"/>
        <item x="633"/>
        <item x="634"/>
        <item x="636"/>
        <item x="637"/>
        <item x="639"/>
        <item x="640"/>
        <item x="643"/>
        <item x="644"/>
        <item x="648"/>
        <item x="649"/>
        <item x="650"/>
        <item x="655"/>
        <item x="656"/>
        <item x="657"/>
        <item x="658"/>
        <item x="662"/>
        <item x="663"/>
        <item x="666"/>
        <item x="667"/>
        <item x="670"/>
        <item x="671"/>
        <item x="674"/>
        <item x="675"/>
        <item x="676"/>
        <item x="677"/>
        <item x="680"/>
        <item x="685"/>
        <item x="686"/>
        <item x="687"/>
        <item x="689"/>
        <item x="690"/>
        <item x="693"/>
        <item x="695"/>
        <item x="696"/>
        <item x="698"/>
        <item x="700"/>
        <item x="701"/>
        <item x="702"/>
        <item x="703"/>
        <item x="705"/>
        <item x="707"/>
        <item x="708"/>
        <item x="710"/>
        <item x="711"/>
        <item x="712"/>
        <item x="714"/>
        <item x="715"/>
        <item x="717"/>
        <item x="718"/>
        <item x="719"/>
        <item x="720"/>
        <item x="721"/>
        <item x="722"/>
        <item x="725"/>
        <item x="726"/>
        <item x="735"/>
        <item x="739"/>
        <item x="740"/>
        <item x="743"/>
        <item x="744"/>
        <item x="745"/>
        <item x="746"/>
        <item x="747"/>
        <item x="748"/>
        <item x="749"/>
        <item x="750"/>
        <item x="752"/>
        <item x="753"/>
        <item x="754"/>
        <item x="755"/>
        <item x="756"/>
        <item x="758"/>
        <item x="760"/>
        <item x="761"/>
        <item x="763"/>
        <item x="767"/>
        <item x="768"/>
        <item x="769"/>
        <item x="772"/>
        <item x="775"/>
        <item x="776"/>
        <item x="777"/>
        <item x="778"/>
        <item x="779"/>
        <item x="780"/>
        <item x="782"/>
        <item x="783"/>
        <item x="785"/>
        <item x="786"/>
        <item x="787"/>
        <item x="788"/>
        <item x="789"/>
        <item x="790"/>
        <item x="791"/>
        <item x="792"/>
        <item x="794"/>
        <item x="795"/>
        <item x="796"/>
        <item x="797"/>
        <item x="798"/>
        <item x="800"/>
        <item x="801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20"/>
        <item x="823"/>
        <item x="825"/>
        <item x="827"/>
        <item x="828"/>
        <item x="829"/>
        <item x="832"/>
        <item x="836"/>
        <item x="838"/>
        <item x="842"/>
        <item x="843"/>
        <item x="844"/>
        <item x="846"/>
        <item x="847"/>
        <item x="848"/>
        <item x="849"/>
        <item x="851"/>
        <item x="852"/>
        <item x="853"/>
        <item x="857"/>
        <item x="858"/>
        <item x="859"/>
        <item x="860"/>
        <item x="861"/>
        <item x="862"/>
        <item x="863"/>
        <item x="864"/>
        <item x="866"/>
        <item x="867"/>
        <item x="868"/>
        <item x="869"/>
        <item x="870"/>
        <item x="871"/>
        <item x="872"/>
        <item x="874"/>
        <item x="875"/>
        <item x="877"/>
        <item x="878"/>
        <item x="879"/>
        <item x="880"/>
        <item x="882"/>
        <item x="883"/>
        <item x="884"/>
        <item x="885"/>
        <item x="886"/>
        <item x="887"/>
        <item x="888"/>
        <item x="889"/>
        <item x="892"/>
        <item x="893"/>
        <item x="894"/>
        <item x="896"/>
        <item x="897"/>
        <item x="898"/>
        <item x="899"/>
        <item x="900"/>
        <item x="901"/>
        <item x="902"/>
        <item x="903"/>
        <item x="905"/>
        <item x="908"/>
        <item x="910"/>
        <item x="911"/>
        <item x="913"/>
        <item x="915"/>
        <item x="917"/>
        <item x="918"/>
        <item x="920"/>
        <item x="922"/>
        <item x="924"/>
        <item x="927"/>
        <item x="928"/>
        <item x="929"/>
        <item x="930"/>
        <item x="931"/>
        <item x="933"/>
        <item x="934"/>
        <item x="935"/>
        <item x="936"/>
        <item x="937"/>
        <item x="939"/>
        <item x="944"/>
        <item x="945"/>
        <item x="946"/>
        <item x="948"/>
        <item x="949"/>
        <item x="950"/>
        <item x="953"/>
        <item x="954"/>
        <item x="955"/>
        <item x="957"/>
        <item x="958"/>
        <item x="960"/>
        <item x="961"/>
        <item x="962"/>
        <item x="963"/>
        <item x="964"/>
        <item x="965"/>
        <item x="966"/>
        <item x="967"/>
        <item x="968"/>
        <item x="969"/>
        <item x="971"/>
        <item x="973"/>
        <item x="974"/>
        <item x="975"/>
        <item x="976"/>
        <item x="977"/>
        <item x="978"/>
        <item x="980"/>
        <item x="981"/>
        <item x="982"/>
        <item x="983"/>
        <item x="986"/>
        <item x="987"/>
        <item x="989"/>
        <item x="990"/>
        <item x="992"/>
        <item x="993"/>
        <item x="994"/>
        <item x="995"/>
        <item x="996"/>
        <item x="997"/>
        <item x="998"/>
        <item x="999"/>
        <item x="1001"/>
        <item x="1002"/>
        <item x="1003"/>
        <item x="1004"/>
        <item x="1006"/>
        <item x="1007"/>
        <item x="1008"/>
        <item x="1011"/>
        <item x="1013"/>
        <item x="1014"/>
        <item x="1015"/>
        <item x="1016"/>
        <item x="1017"/>
        <item x="1018"/>
        <item x="1019"/>
        <item x="1020"/>
        <item x="1023"/>
        <item x="1025"/>
        <item x="1026"/>
        <item x="1028"/>
        <item x="1029"/>
        <item x="1030"/>
        <item x="1031"/>
        <item x="1032"/>
        <item x="1033"/>
        <item x="1035"/>
        <item x="1036"/>
        <item x="1037"/>
        <item x="1038"/>
        <item x="1039"/>
        <item x="1040"/>
        <item x="1042"/>
        <item x="1044"/>
        <item x="1045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95"/>
        <item t="default"/>
      </items>
    </pivotField>
    <pivotField dataField="1" showAll="0"/>
    <pivotField axis="axisPage" showAll="0" multipleItemSelectionAllowed="1">
      <items count="22">
        <item h="1" x="5"/>
        <item h="1" x="7"/>
        <item h="1" x="6"/>
        <item h="1" x="3"/>
        <item h="1" x="0"/>
        <item h="1" x="11"/>
        <item h="1" x="4"/>
        <item x="1"/>
        <item h="1" x="10"/>
        <item h="1" m="1" x="15"/>
        <item h="1" x="12"/>
        <item h="1" x="2"/>
        <item h="1" x="8"/>
        <item h="1" m="1" x="18"/>
        <item h="1" m="1" x="19"/>
        <item h="1" m="1" x="20"/>
        <item h="1" x="13"/>
        <item h="1" m="1" x="16"/>
        <item h="1" m="1" x="17"/>
        <item h="1" m="1" x="14"/>
        <item h="1" x="9"/>
        <item t="default"/>
      </items>
    </pivotField>
    <pivotField axis="axisPage" showAll="0">
      <items count="4">
        <item x="0"/>
        <item x="1"/>
        <item m="1" x="2"/>
        <item t="default"/>
      </items>
    </pivotField>
    <pivotField showAll="0" numFmtId="22"/>
    <pivotField showAll="0" numFmtId="22"/>
    <pivotField showAll="0"/>
    <pivotField dataField="1" showAll="0"/>
    <pivotField dataField="1" showAll="0"/>
    <pivotField dataField="1" showAll="0"/>
    <pivotField showAll="0" defaultSubtotal="0"/>
    <pivotField showAll="0" defaultSubtotal="0"/>
  </pivotFields>
  <rowFields count="1">
    <field x="0"/>
  </rowFields>
  <rowItems count="3">
    <i>
      <x/>
    </i>
    <i>
      <x v="1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5">
    <pageField fld="1" hier="-1"/>
    <pageField fld="5" hier="-1"/>
    <pageField fld="3" hier="-1"/>
    <pageField fld="6" hier="-1"/>
    <pageField fld="2" hier="-1"/>
  </pageFields>
  <dataFields count="4">
    <dataField name="Sum of Events" fld="12" baseField="0" baseItem="0"/>
    <dataField name="Sum of Affected Customer Count" fld="4" baseField="0" baseItem="0"/>
    <dataField name="Sum of L in Minutes" fld="10" baseField="0" baseItem="0" numFmtId="1"/>
    <dataField name="Sum of CMI" fld="11" baseField="0" baseItem="0" numFmtId="1"/>
  </dataFields>
  <formats count="2">
    <format dxfId="8">
      <pivotArea outline="0" fieldPosition="0" collapsedLevelsAreSubtotals="1">
        <references count="1">
          <reference field="4294967294" selected="0" count="2">
            <x v="2"/>
            <x v="3"/>
          </reference>
        </references>
      </pivotArea>
    </format>
    <format dxfId="7">
      <pivotArea outline="0" fieldPosition="0" collapsedLevelsAreSubtotals="1" grandRow="1"/>
    </format>
  </formats>
  <pivotTableStyleInfo name="PivotStyleLight16" showRowHeaders="1" showColHeaders="1" showRowStripes="0" showColStripes="0" showLastColumn="1"/>
</pivotTableDefinition>
</file>

<file path=xl/pivotTables/pivotTable19.xml><?xml version="1.0" encoding="utf-8"?>
<pivotTableDefinition xmlns="http://schemas.openxmlformats.org/spreadsheetml/2006/main" name="PivotTable4" cacheId="0" applyNumberFormats="0" applyBorderFormats="0" applyFontFormats="0" applyPatternFormats="0" applyAlignmentFormats="0" applyWidthHeightFormats="1" dataCaption="Values" showMissing="1" preserveFormatting="1" useAutoFormatting="1" itemPrintTitles="1" outline="1" outlineData="1" createdVersion="3" updatedVersion="7" indent="0" multipleFieldFilters="0" showMemberPropertyTips="1">
  <location ref="A8:E12" firstHeaderRow="1" firstDataRow="2" firstDataCol="1" rowPageCount="5" colPageCount="1"/>
  <pivotFields count="15">
    <pivotField axis="axisPage" showAll="0" multipleItemSelectionAllowed="1">
      <items count="4">
        <item x="1"/>
        <item x="0"/>
        <item m="1" x="2"/>
        <item t="default"/>
      </items>
    </pivotField>
    <pivotField axis="axisPage" showAll="0">
      <items count="10">
        <item x="1"/>
        <item x="3"/>
        <item x="7"/>
        <item x="4"/>
        <item x="0"/>
        <item x="6"/>
        <item x="2"/>
        <item x="5"/>
        <item m="1" x="8"/>
        <item t="default"/>
      </items>
    </pivotField>
    <pivotField axis="axisPage" showAll="0">
      <items count="36">
        <item x="11"/>
        <item x="20"/>
        <item x="2"/>
        <item x="21"/>
        <item x="13"/>
        <item x="7"/>
        <item x="18"/>
        <item x="24"/>
        <item x="14"/>
        <item x="6"/>
        <item x="17"/>
        <item x="3"/>
        <item x="10"/>
        <item x="8"/>
        <item x="29"/>
        <item x="9"/>
        <item x="16"/>
        <item x="4"/>
        <item x="1"/>
        <item x="0"/>
        <item x="27"/>
        <item x="26"/>
        <item x="15"/>
        <item x="5"/>
        <item x="23"/>
        <item x="30"/>
        <item m="1" x="34"/>
        <item m="1" x="33"/>
        <item x="19"/>
        <item x="28"/>
        <item x="31"/>
        <item x="12"/>
        <item x="22"/>
        <item x="25"/>
        <item x="32"/>
        <item t="default"/>
      </items>
    </pivotField>
    <pivotField axis="axisPage" showAll="0" multipleItemSelectionAllowed="1">
      <items count="4185">
        <item x="23"/>
        <item x="472"/>
        <item m="1" x="2729"/>
        <item x="78"/>
        <item x="830"/>
        <item m="1" x="2876"/>
        <item m="1" x="2798"/>
        <item m="1" x="3060"/>
        <item x="243"/>
        <item x="122"/>
        <item x="1119"/>
        <item m="1" x="2829"/>
        <item m="1" x="2861"/>
        <item m="1" x="1915"/>
        <item m="1" x="1832"/>
        <item x="1372"/>
        <item m="1" x="3099"/>
        <item x="223"/>
        <item m="1" x="2105"/>
        <item m="1" x="1812"/>
        <item m="1" x="1821"/>
        <item x="1475"/>
        <item m="1" x="3334"/>
        <item m="1" x="2865"/>
        <item m="1" x="1998"/>
        <item x="573"/>
        <item m="1" x="2099"/>
        <item m="1" x="2857"/>
        <item x="1335"/>
        <item x="742"/>
        <item x="991"/>
        <item m="1" x="1793"/>
        <item x="914"/>
        <item x="1192"/>
        <item m="1" x="2590"/>
        <item x="282"/>
        <item x="199"/>
        <item x="757"/>
        <item m="1" x="3894"/>
        <item x="802"/>
        <item m="1" x="2646"/>
        <item x="539"/>
        <item m="1" x="1840"/>
        <item x="513"/>
        <item x="113"/>
        <item m="1" x="2796"/>
        <item x="678"/>
        <item x="293"/>
        <item m="1" x="2953"/>
        <item x="321"/>
        <item x="83"/>
        <item m="1" x="1943"/>
        <item x="119"/>
        <item x="184"/>
        <item x="734"/>
        <item x="583"/>
        <item x="287"/>
        <item m="1" x="2025"/>
        <item m="1" x="2017"/>
        <item m="1" x="3313"/>
        <item x="284"/>
        <item m="1" x="2750"/>
        <item x="144"/>
        <item x="461"/>
        <item m="1" x="3366"/>
        <item m="1" x="3459"/>
        <item x="276"/>
        <item x="136"/>
        <item m="1" x="4149"/>
        <item x="737"/>
        <item m="1" x="2925"/>
        <item x="431"/>
        <item m="1" x="3320"/>
        <item x="211"/>
        <item m="1" x="2146"/>
        <item x="1413"/>
        <item x="1346"/>
        <item m="1" x="3496"/>
        <item m="1" x="3140"/>
        <item m="1" x="3420"/>
        <item x="120"/>
        <item x="13"/>
        <item x="346"/>
        <item x="1270"/>
        <item x="770"/>
        <item x="1301"/>
        <item x="1374"/>
        <item m="1" x="2451"/>
        <item x="35"/>
        <item m="1" x="3815"/>
        <item x="1239"/>
        <item m="1" x="3473"/>
        <item x="652"/>
        <item x="90"/>
        <item m="1" x="3624"/>
        <item m="1" x="3456"/>
        <item m="1" x="2842"/>
        <item x="96"/>
        <item x="1473"/>
        <item m="1" x="3836"/>
        <item x="397"/>
        <item x="92"/>
        <item m="1" x="3494"/>
        <item m="1" x="2004"/>
        <item x="41"/>
        <item x="415"/>
        <item x="1199"/>
        <item x="395"/>
        <item x="659"/>
        <item x="213"/>
        <item x="904"/>
        <item x="951"/>
        <item x="84"/>
        <item x="34"/>
        <item m="1" x="2273"/>
        <item m="1" x="4070"/>
        <item m="1" x="3045"/>
        <item m="1" x="4076"/>
        <item m="1" x="1786"/>
        <item x="688"/>
        <item x="8"/>
        <item m="1" x="2361"/>
        <item m="1" x="3628"/>
        <item x="1360"/>
        <item m="1" x="3261"/>
        <item x="1323"/>
        <item m="1" x="2892"/>
        <item m="1" x="3069"/>
        <item m="1" x="3212"/>
        <item x="1137"/>
        <item m="1" x="3362"/>
        <item m="1" x="2377"/>
        <item m="1" x="3321"/>
        <item x="68"/>
        <item m="1" x="2250"/>
        <item m="1" x="3761"/>
        <item m="1" x="2986"/>
        <item x="1458"/>
        <item x="20"/>
        <item m="1" x="3714"/>
        <item x="137"/>
        <item x="101"/>
        <item m="1" x="4138"/>
        <item m="1" x="1925"/>
        <item m="1" x="3493"/>
        <item x="320"/>
        <item m="1" x="3444"/>
        <item m="1" x="1679"/>
        <item x="473"/>
        <item m="1" x="3424"/>
        <item x="14"/>
        <item x="1087"/>
        <item x="1486"/>
        <item x="202"/>
        <item x="1234"/>
        <item m="1" x="4062"/>
        <item x="457"/>
        <item m="1" x="3500"/>
        <item m="1" x="1824"/>
        <item m="1" x="3053"/>
        <item x="1104"/>
        <item m="1" x="1963"/>
        <item x="1149"/>
        <item x="413"/>
        <item m="1" x="1794"/>
        <item x="1521"/>
        <item x="12"/>
        <item x="586"/>
        <item m="1" x="3339"/>
        <item m="1" x="2329"/>
        <item x="766"/>
        <item x="510"/>
        <item x="1304"/>
        <item x="923"/>
        <item m="1" x="3304"/>
        <item m="1" x="4005"/>
        <item x="252"/>
        <item x="112"/>
        <item m="1" x="1819"/>
        <item x="774"/>
        <item m="1" x="2990"/>
        <item m="1" x="2029"/>
        <item m="1" x="3176"/>
        <item m="1" x="2311"/>
        <item x="286"/>
        <item x="784"/>
        <item x="191"/>
        <item x="1194"/>
        <item m="1" x="1743"/>
        <item m="1" x="3148"/>
        <item x="834"/>
        <item x="729"/>
        <item m="1" x="3267"/>
        <item m="1" x="2143"/>
        <item x="736"/>
        <item x="153"/>
        <item x="5"/>
        <item x="1630"/>
        <item x="891"/>
        <item x="1633"/>
        <item x="571"/>
        <item m="1" x="2216"/>
        <item x="212"/>
        <item m="1" x="1708"/>
        <item m="1" x="3289"/>
        <item x="723"/>
        <item m="1" x="3275"/>
        <item x="77"/>
        <item x="66"/>
        <item m="1" x="2063"/>
        <item m="1" x="2588"/>
        <item x="610"/>
        <item m="1" x="3983"/>
        <item x="1157"/>
        <item x="826"/>
        <item x="393"/>
        <item x="74"/>
        <item x="469"/>
        <item m="1" x="2110"/>
        <item m="1" x="4134"/>
        <item x="222"/>
        <item m="1" x="2709"/>
        <item m="1" x="1973"/>
        <item m="1" x="4183"/>
        <item m="1" x="3372"/>
        <item m="1" x="2938"/>
        <item x="545"/>
        <item m="1" x="1946"/>
        <item x="890"/>
        <item m="1" x="2089"/>
        <item m="1" x="3467"/>
        <item x="919"/>
        <item m="1" x="3673"/>
        <item m="1" x="2360"/>
        <item x="1266"/>
        <item x="402"/>
        <item x="33"/>
        <item m="1" x="4029"/>
        <item m="1" x="3711"/>
        <item m="1" x="4136"/>
        <item m="1" x="3050"/>
        <item m="1" x="3728"/>
        <item m="1" x="2955"/>
        <item m="1" x="4069"/>
        <item x="99"/>
        <item x="538"/>
        <item x="98"/>
        <item m="1" x="2145"/>
        <item m="1" x="2727"/>
        <item m="1" x="3984"/>
        <item x="619"/>
        <item m="1" x="2981"/>
        <item x="1180"/>
        <item m="1" x="3314"/>
        <item x="831"/>
        <item x="1207"/>
        <item m="1" x="1980"/>
        <item x="1639"/>
        <item m="1" x="2034"/>
        <item x="76"/>
        <item m="1" x="3253"/>
        <item m="1" x="2538"/>
        <item m="1" x="3856"/>
        <item x="1185"/>
        <item x="1434"/>
        <item x="1394"/>
        <item m="1" x="2358"/>
        <item x="179"/>
        <item m="1" x="3063"/>
        <item x="440"/>
        <item m="1" x="3319"/>
        <item x="1247"/>
        <item m="1" x="1883"/>
        <item x="1212"/>
        <item x="190"/>
        <item m="1" x="2046"/>
        <item x="1593"/>
        <item m="1" x="1825"/>
        <item m="1" x="1920"/>
        <item m="1" x="2327"/>
        <item x="38"/>
        <item m="1" x="2260"/>
        <item m="1" x="4120"/>
        <item m="1" x="3415"/>
        <item m="1" x="3338"/>
        <item x="297"/>
        <item m="1" x="2506"/>
        <item x="771"/>
        <item m="1" x="1693"/>
        <item m="1" x="1933"/>
        <item m="1" x="1897"/>
        <item x="494"/>
        <item m="1" x="3383"/>
        <item m="1" x="3250"/>
        <item m="1" x="3043"/>
        <item x="272"/>
        <item m="1" x="4162"/>
        <item m="1" x="1941"/>
        <item x="824"/>
        <item m="1" x="3199"/>
        <item x="1309"/>
        <item m="1" x="2134"/>
        <item m="1" x="3551"/>
        <item x="140"/>
        <item x="1027"/>
        <item x="1290"/>
        <item m="1" x="3014"/>
        <item x="1592"/>
        <item m="1" x="2839"/>
        <item m="1" x="3722"/>
        <item m="1" x="3717"/>
        <item m="1" x="2887"/>
        <item m="1" x="2054"/>
        <item m="1" x="3460"/>
        <item x="1252"/>
        <item x="1244"/>
        <item m="1" x="3640"/>
        <item m="1" x="3273"/>
        <item m="1" x="1730"/>
        <item m="1" x="3318"/>
        <item x="1402"/>
        <item m="1" x="1745"/>
        <item m="1" x="3270"/>
        <item m="1" x="4036"/>
        <item m="1" x="3498"/>
        <item x="32"/>
        <item m="1" x="3950"/>
        <item m="1" x="2090"/>
        <item x="509"/>
        <item x="1532"/>
        <item m="1" x="3505"/>
        <item x="1086"/>
        <item x="840"/>
        <item m="1" x="3134"/>
        <item m="1" x="3647"/>
        <item m="1" x="3948"/>
        <item x="445"/>
        <item m="1" x="2994"/>
        <item x="1144"/>
        <item x="1310"/>
        <item x="500"/>
        <item m="1" x="3466"/>
        <item m="1" x="3123"/>
        <item x="240"/>
        <item m="1" x="1754"/>
        <item x="6"/>
        <item x="1233"/>
        <item m="1" x="1768"/>
        <item x="369"/>
        <item x="741"/>
        <item x="87"/>
        <item m="1" x="2359"/>
        <item x="709"/>
        <item m="1" x="3307"/>
        <item m="1" x="2044"/>
        <item x="699"/>
        <item m="1" x="2810"/>
        <item m="1" x="2456"/>
        <item m="1" x="3374"/>
        <item m="1" x="2914"/>
        <item x="833"/>
        <item m="1" x="2846"/>
        <item m="1" x="3187"/>
        <item m="1" x="2998"/>
        <item x="289"/>
        <item m="1" x="2339"/>
        <item x="1182"/>
        <item x="185"/>
        <item m="1" x="2571"/>
        <item m="1" x="2418"/>
        <item m="1" x="2395"/>
        <item m="1" x="3445"/>
        <item x="10"/>
        <item m="1" x="1967"/>
        <item x="1526"/>
        <item m="1" x="4004"/>
        <item x="398"/>
        <item x="9"/>
        <item x="249"/>
        <item m="1" x="3017"/>
        <item m="1" x="2070"/>
        <item m="1" x="3756"/>
        <item m="1" x="3078"/>
        <item x="1010"/>
        <item m="1" x="4165"/>
        <item m="1" x="1813"/>
        <item m="1" x="3794"/>
        <item m="1" x="3283"/>
        <item m="1" x="3196"/>
        <item m="1" x="2141"/>
        <item m="1" x="3945"/>
        <item m="1" x="3026"/>
        <item x="529"/>
        <item m="1" x="1780"/>
        <item m="1" x="2008"/>
        <item m="1" x="2376"/>
        <item m="1" x="3476"/>
        <item m="1" x="1792"/>
        <item m="1" x="2948"/>
        <item x="850"/>
        <item m="1" x="1716"/>
        <item m="1" x="3215"/>
        <item m="1" x="2262"/>
        <item m="1" x="3007"/>
        <item m="1" x="3925"/>
        <item m="1" x="3406"/>
        <item m="1" x="3337"/>
        <item x="909"/>
        <item x="86"/>
        <item m="1" x="3239"/>
        <item m="1" x="3861"/>
        <item x="71"/>
        <item m="1" x="3938"/>
        <item x="628"/>
        <item m="1" x="2862"/>
        <item m="1" x="3417"/>
        <item m="1" x="2659"/>
        <item m="1" x="3553"/>
        <item x="620"/>
        <item m="1" x="2771"/>
        <item m="1" x="4010"/>
        <item m="1" x="3708"/>
        <item x="1423"/>
        <item m="1" x="3818"/>
        <item m="1" x="3131"/>
        <item m="1" x="4073"/>
        <item m="1" x="3367"/>
        <item m="1" x="3457"/>
        <item m="1" x="4142"/>
        <item m="1" x="2749"/>
        <item x="1255"/>
        <item m="1" x="3966"/>
        <item m="1" x="4150"/>
        <item m="1" x="3193"/>
        <item x="1539"/>
        <item m="1" x="3923"/>
        <item m="1" x="3812"/>
        <item m="1" x="3317"/>
        <item m="1" x="3126"/>
        <item m="1" x="1710"/>
        <item m="1" x="3044"/>
        <item x="803"/>
        <item m="1" x="2991"/>
        <item x="114"/>
        <item m="1" x="2647"/>
        <item m="1" x="1836"/>
        <item m="1" x="2866"/>
        <item m="1" x="3990"/>
        <item m="1" x="3180"/>
        <item m="1" x="3968"/>
        <item m="1" x="3241"/>
        <item x="728"/>
        <item x="310"/>
        <item m="1" x="4049"/>
        <item m="1" x="3549"/>
        <item m="1" x="4126"/>
        <item m="1" x="3464"/>
        <item m="1" x="3662"/>
        <item m="1" x="3911"/>
        <item m="1" x="2319"/>
        <item m="1" x="2599"/>
        <item x="578"/>
        <item m="1" x="3799"/>
        <item m="1" x="3808"/>
        <item x="65"/>
        <item m="1" x="3936"/>
        <item m="1" x="2700"/>
        <item m="1" x="3763"/>
        <item m="1" x="4127"/>
        <item m="1" x="1704"/>
        <item m="1" x="3778"/>
        <item m="1" x="1713"/>
        <item m="1" x="3956"/>
        <item m="1" x="3839"/>
        <item m="1" x="1783"/>
        <item x="568"/>
        <item m="1" x="3305"/>
        <item m="1" x="2388"/>
        <item m="1" x="3852"/>
        <item m="1" x="2073"/>
        <item m="1" x="3308"/>
        <item m="1" x="2895"/>
        <item m="1" x="2625"/>
        <item m="1" x="1988"/>
        <item x="1315"/>
        <item x="716"/>
        <item m="1" x="2188"/>
        <item x="537"/>
        <item m="1" x="2426"/>
        <item m="1" x="3290"/>
        <item m="1" x="1760"/>
        <item m="1" x="3447"/>
        <item m="1" x="2439"/>
        <item m="1" x="2304"/>
        <item m="1" x="2926"/>
        <item x="250"/>
        <item m="1" x="3021"/>
        <item m="1" x="3083"/>
        <item m="1" x="2060"/>
        <item m="1" x="2363"/>
        <item m="1" x="2152"/>
        <item m="1" x="3659"/>
        <item m="1" x="3825"/>
        <item m="1" x="3001"/>
        <item m="1" x="2470"/>
        <item m="1" x="1815"/>
        <item x="1078"/>
        <item m="1" x="3926"/>
        <item m="1" x="2175"/>
        <item x="100"/>
        <item m="1" x="2368"/>
        <item m="1" x="3416"/>
        <item m="1" x="3777"/>
        <item m="1" x="2663"/>
        <item m="1" x="2648"/>
        <item m="1" x="3070"/>
        <item m="1" x="2121"/>
        <item m="1" x="3752"/>
        <item m="1" x="3746"/>
        <item m="1" x="3705"/>
        <item m="1" x="3930"/>
        <item x="352"/>
        <item m="1" x="3032"/>
        <item m="1" x="2337"/>
        <item m="1" x="2781"/>
        <item m="1" x="3133"/>
        <item m="1" x="2119"/>
        <item m="1" x="3390"/>
        <item m="1" x="2224"/>
        <item m="1" x="1842"/>
        <item m="1" x="3186"/>
        <item m="1" x="3847"/>
        <item x="984"/>
        <item x="314"/>
        <item x="1571"/>
        <item m="1" x="3999"/>
        <item m="1" x="2012"/>
        <item m="1" x="2623"/>
        <item m="1" x="2001"/>
        <item m="1" x="1719"/>
        <item m="1" x="4119"/>
        <item m="1" x="2404"/>
        <item m="1" x="3142"/>
        <item x="499"/>
        <item x="404"/>
        <item x="1073"/>
        <item m="1" x="2333"/>
        <item m="1" x="3979"/>
        <item m="1" x="3231"/>
        <item m="1" x="3751"/>
        <item x="732"/>
        <item m="1" x="1846"/>
        <item m="1" x="2181"/>
        <item m="1" x="2169"/>
        <item m="1" x="3904"/>
        <item x="759"/>
        <item m="1" x="3942"/>
        <item m="1" x="3300"/>
        <item m="1" x="2041"/>
        <item m="1" x="2290"/>
        <item m="1" x="4102"/>
        <item x="925"/>
        <item x="504"/>
        <item x="383"/>
        <item m="1" x="2649"/>
        <item m="1" x="2473"/>
        <item x="713"/>
        <item m="1" x="2323"/>
        <item m="1" x="2736"/>
        <item m="1" x="3927"/>
        <item m="1" x="3735"/>
        <item m="1" x="3682"/>
        <item m="1" x="2492"/>
        <item m="1" x="3431"/>
        <item m="1" x="3718"/>
        <item m="1" x="3664"/>
        <item m="1" x="4124"/>
        <item m="1" x="3729"/>
        <item m="1" x="2487"/>
        <item m="1" x="3236"/>
        <item m="1" x="4105"/>
        <item x="30"/>
        <item m="1" x="4129"/>
        <item m="1" x="4156"/>
        <item m="1" x="2521"/>
        <item m="1" x="3256"/>
        <item m="1" x="3243"/>
        <item m="1" x="4155"/>
        <item m="1" x="3463"/>
        <item m="1" x="3865"/>
        <item m="1" x="3533"/>
        <item m="1" x="3228"/>
        <item m="1" x="3601"/>
        <item m="1" x="3610"/>
        <item m="1" x="2572"/>
        <item x="1024"/>
        <item m="1" x="2891"/>
        <item m="1" x="4060"/>
        <item m="1" x="2704"/>
        <item x="1046"/>
        <item m="1" x="4044"/>
        <item m="1" x="2162"/>
        <item m="1" x="3109"/>
        <item m="1" x="1888"/>
        <item m="1" x="3795"/>
        <item m="1" x="4002"/>
        <item x="547"/>
        <item x="103"/>
        <item m="1" x="2414"/>
        <item m="1" x="2048"/>
        <item m="1" x="2918"/>
        <item m="1" x="3776"/>
        <item m="1" x="2446"/>
        <item m="1" x="2400"/>
        <item m="1" x="2733"/>
        <item m="1" x="2613"/>
        <item m="1" x="3702"/>
        <item m="1" x="2200"/>
        <item m="1" x="2693"/>
        <item m="1" x="2931"/>
        <item m="1" x="2267"/>
        <item m="1" x="2773"/>
        <item m="1" x="2316"/>
        <item m="1" x="3543"/>
        <item x="1615"/>
        <item m="1" x="2629"/>
        <item m="1" x="2150"/>
        <item x="132"/>
        <item m="1" x="1791"/>
        <item m="1" x="2437"/>
        <item m="1" x="2408"/>
        <item m="1" x="2173"/>
        <item x="1342"/>
        <item m="1" x="3891"/>
        <item m="1" x="3715"/>
        <item m="1" x="1985"/>
        <item m="1" x="3229"/>
        <item m="1" x="1705"/>
        <item m="1" x="3392"/>
        <item m="1" x="3960"/>
        <item m="1" x="4052"/>
        <item m="1" x="3747"/>
        <item x="1366"/>
        <item m="1" x="3288"/>
        <item m="1" x="2263"/>
        <item m="1" x="2532"/>
        <item m="1" x="2269"/>
        <item m="1" x="3975"/>
        <item x="329"/>
        <item m="1" x="2344"/>
        <item x="224"/>
        <item m="1" x="3158"/>
        <item m="1" x="1689"/>
        <item x="1187"/>
        <item m="1" x="3783"/>
        <item m="1" x="3280"/>
        <item m="1" x="3454"/>
        <item m="1" x="3303"/>
        <item m="1" x="4075"/>
        <item m="1" x="3279"/>
        <item m="1" x="3755"/>
        <item m="1" x="4098"/>
        <item m="1" x="2133"/>
        <item m="1" x="4164"/>
        <item m="1" x="3387"/>
        <item m="1" x="2642"/>
        <item m="1" x="2960"/>
        <item x="1213"/>
        <item m="1" x="3222"/>
        <item m="1" x="4096"/>
        <item m="1" x="2844"/>
        <item m="1" x="3868"/>
        <item m="1" x="2520"/>
        <item x="1578"/>
        <item m="1" x="3210"/>
        <item m="1" x="3521"/>
        <item m="1" x="2664"/>
        <item m="1" x="3161"/>
        <item x="109"/>
        <item m="1" x="1894"/>
        <item m="1" x="3703"/>
        <item x="490"/>
        <item m="1" x="4171"/>
        <item m="1" x="4021"/>
        <item m="1" x="2399"/>
        <item x="470"/>
        <item x="1378"/>
        <item m="1" x="2933"/>
        <item m="1" x="1942"/>
        <item m="1" x="3508"/>
        <item x="1147"/>
        <item m="1" x="3291"/>
        <item m="1" x="3260"/>
        <item m="1" x="3955"/>
        <item m="1" x="2000"/>
        <item m="1" x="3774"/>
        <item m="1" x="2808"/>
        <item m="1" x="3787"/>
        <item m="1" x="2249"/>
        <item x="845"/>
        <item m="1" x="2294"/>
        <item m="1" x="3230"/>
        <item x="822"/>
        <item m="1" x="3741"/>
        <item m="1" x="2265"/>
        <item m="1" x="2782"/>
        <item m="1" x="2875"/>
        <item m="1" x="2526"/>
        <item m="1" x="3391"/>
        <item m="1" x="2240"/>
        <item x="959"/>
        <item x="1657"/>
        <item m="1" x="3173"/>
        <item m="1" x="1722"/>
        <item m="1" x="3101"/>
        <item m="1" x="2570"/>
        <item x="437"/>
        <item m="1" x="4093"/>
        <item m="1" x="3287"/>
        <item m="1" x="4074"/>
        <item m="1" x="2342"/>
        <item m="1" x="3015"/>
        <item m="1" x="3203"/>
        <item x="912"/>
        <item m="1" x="3556"/>
        <item m="1" x="2163"/>
        <item m="1" x="2920"/>
        <item m="1" x="1777"/>
        <item m="1" x="2375"/>
        <item m="1" x="3162"/>
        <item m="1" x="2843"/>
        <item x="555"/>
        <item m="1" x="1733"/>
        <item x="921"/>
        <item m="1" x="3890"/>
        <item m="1" x="3023"/>
        <item x="907"/>
        <item m="1" x="3750"/>
        <item m="1" x="3333"/>
        <item m="1" x="3167"/>
        <item x="108"/>
        <item m="1" x="1876"/>
        <item m="1" x="3470"/>
        <item m="1" x="3156"/>
        <item m="1" x="3079"/>
        <item m="1" x="3340"/>
        <item x="1371"/>
        <item m="1" x="3687"/>
        <item m="1" x="2656"/>
        <item m="1" x="1717"/>
        <item m="1" x="1895"/>
        <item m="1" x="3347"/>
        <item m="1" x="3327"/>
        <item m="1" x="2445"/>
        <item m="1" x="3892"/>
        <item m="1" x="2393"/>
        <item m="1" x="2593"/>
        <item x="841"/>
        <item m="1" x="4065"/>
        <item m="1" x="3565"/>
        <item m="1" x="3400"/>
        <item x="309"/>
        <item m="1" x="2779"/>
        <item x="1200"/>
        <item m="1" x="1858"/>
        <item x="52"/>
        <item m="1" x="3115"/>
        <item m="1" x="2164"/>
        <item m="1" x="3880"/>
        <item m="1" x="4046"/>
        <item m="1" x="2062"/>
        <item x="1524"/>
        <item m="1" x="3019"/>
        <item x="1631"/>
        <item m="1" x="1992"/>
        <item m="1" x="3672"/>
        <item m="1" x="2011"/>
        <item x="110"/>
        <item m="1" x="3263"/>
        <item m="1" x="3689"/>
        <item m="1" x="2244"/>
        <item x="1418"/>
        <item m="1" x="3086"/>
        <item m="1" x="2091"/>
        <item x="322"/>
        <item x="668"/>
        <item x="660"/>
        <item m="1" x="2637"/>
        <item m="1" x="1822"/>
        <item x="584"/>
        <item x="560"/>
        <item m="1" x="3254"/>
        <item m="1" x="3220"/>
        <item m="1" x="2484"/>
        <item m="1" x="1817"/>
        <item m="1" x="2160"/>
        <item m="1" x="2934"/>
        <item m="1" x="2245"/>
        <item m="1" x="3073"/>
        <item m="1" x="2406"/>
        <item m="1" x="2847"/>
        <item m="1" x="2341"/>
        <item m="1" x="3342"/>
        <item x="793"/>
        <item m="1" x="3801"/>
        <item m="1" x="2441"/>
        <item m="1" x="1750"/>
        <item m="1" x="1929"/>
        <item m="1" x="3184"/>
        <item m="1" x="3408"/>
        <item m="1" x="3871"/>
        <item m="1" x="3768"/>
        <item m="1" x="2279"/>
        <item m="1" x="2726"/>
        <item m="1" x="3377"/>
        <item m="1" x="3877"/>
        <item m="1" x="3580"/>
        <item m="1" x="4030"/>
        <item m="1" x="2819"/>
        <item m="1" x="2447"/>
        <item m="1" x="1709"/>
        <item m="1" x="3985"/>
        <item m="1" x="3676"/>
        <item m="1" x="3766"/>
        <item m="1" x="1769"/>
        <item x="168"/>
        <item m="1" x="3888"/>
        <item m="1" x="2856"/>
        <item m="1" x="3840"/>
        <item m="1" x="2176"/>
        <item m="1" x="1899"/>
        <item x="1432"/>
        <item x="366"/>
        <item m="1" x="2768"/>
        <item m="1" x="3757"/>
        <item x="1134"/>
        <item x="956"/>
        <item m="1" x="2387"/>
        <item m="1" x="1755"/>
        <item m="1" x="2149"/>
        <item m="1" x="3295"/>
        <item m="1" x="3796"/>
        <item m="1" x="3276"/>
        <item m="1" x="3404"/>
        <item m="1" x="2374"/>
        <item x="943"/>
        <item m="1" x="2641"/>
        <item m="1" x="3594"/>
        <item m="1" x="3108"/>
        <item m="1" x="2776"/>
        <item m="1" x="2834"/>
        <item m="1" x="4012"/>
        <item m="1" x="2583"/>
        <item m="1" x="2558"/>
        <item m="1" x="2238"/>
        <item m="1" x="2223"/>
        <item m="1" x="3446"/>
        <item m="1" x="3933"/>
        <item x="1306"/>
        <item m="1" x="3150"/>
        <item m="1" x="2477"/>
        <item m="1" x="3772"/>
        <item m="1" x="2326"/>
        <item m="1" x="1983"/>
        <item m="1" x="1945"/>
        <item m="1" x="4003"/>
        <item m="1" x="2654"/>
        <item m="1" x="3903"/>
        <item m="1" x="3484"/>
        <item m="1" x="1912"/>
        <item m="1" x="3016"/>
        <item x="15"/>
        <item m="1" x="1712"/>
        <item x="220"/>
        <item m="1" x="1834"/>
        <item m="1" x="3293"/>
        <item m="1" x="1875"/>
        <item x="1190"/>
        <item m="1" x="3844"/>
        <item x="166"/>
        <item x="452"/>
        <item m="1" x="2565"/>
        <item m="1" x="3568"/>
        <item m="1" x="1844"/>
        <item m="1" x="2274"/>
        <item m="1" x="3996"/>
        <item x="697"/>
        <item m="1" x="4008"/>
        <item m="1" x="4103"/>
        <item m="1" x="2340"/>
        <item m="1" x="2686"/>
        <item m="1" x="1721"/>
        <item m="1" x="2943"/>
        <item m="1" x="1715"/>
        <item m="1" x="2225"/>
        <item m="1" x="1864"/>
        <item m="1" x="3542"/>
        <item m="1" x="3562"/>
        <item m="1" x="1955"/>
        <item m="1" x="2157"/>
        <item m="1" x="1796"/>
        <item m="1" x="2171"/>
        <item x="497"/>
        <item x="89"/>
        <item x="422"/>
        <item x="126"/>
        <item m="1" x="4051"/>
        <item m="1" x="2503"/>
        <item m="1" x="2322"/>
        <item x="105"/>
        <item x="1632"/>
        <item m="1" x="3190"/>
        <item m="1" x="2720"/>
        <item x="932"/>
        <item m="1" x="1907"/>
        <item m="1" x="4180"/>
        <item m="1" x="2845"/>
        <item m="1" x="3793"/>
        <item x="916"/>
        <item m="1" x="2313"/>
        <item m="1" x="2117"/>
        <item m="1" x="3924"/>
        <item m="1" x="2278"/>
        <item m="1" x="3885"/>
        <item m="1" x="2248"/>
        <item m="1" x="2053"/>
        <item x="1437"/>
        <item m="1" x="3246"/>
        <item m="1" x="3578"/>
        <item m="1" x="3214"/>
        <item m="1" x="3870"/>
        <item m="1" x="2756"/>
        <item m="1" x="3773"/>
        <item m="1" x="1974"/>
        <item m="1" x="3978"/>
        <item x="542"/>
        <item m="1" x="2161"/>
        <item x="230"/>
        <item m="1" x="4132"/>
        <item m="1" x="2125"/>
        <item m="1" x="2383"/>
        <item m="1" x="1885"/>
        <item m="1" x="2919"/>
        <item m="1" x="2973"/>
        <item m="1" x="2516"/>
        <item m="1" x="3418"/>
        <item m="1" x="3598"/>
        <item m="1" x="3395"/>
        <item m="1" x="3235"/>
        <item m="1" x="2191"/>
        <item m="1" x="2205"/>
        <item x="556"/>
        <item m="1" x="2355"/>
        <item m="1" x="3137"/>
        <item m="1" x="3675"/>
        <item m="1" x="3341"/>
        <item m="1" x="2097"/>
        <item m="1" x="2384"/>
        <item m="1" x="3204"/>
        <item m="1" x="2420"/>
        <item m="1" x="2906"/>
        <item m="1" x="3434"/>
        <item m="1" x="3438"/>
        <item m="1" x="3910"/>
        <item m="1" x="1931"/>
        <item m="1" x="1735"/>
        <item x="1067"/>
        <item m="1" x="3850"/>
        <item m="1" x="2841"/>
        <item m="1" x="2120"/>
        <item x="1165"/>
        <item m="1" x="3020"/>
        <item m="1" x="3944"/>
        <item x="651"/>
        <item m="1" x="3278"/>
        <item m="1" x="1910"/>
        <item x="669"/>
        <item m="1" x="1889"/>
        <item m="1" x="3092"/>
        <item m="1" x="3974"/>
        <item m="1" x="3430"/>
        <item x="821"/>
        <item m="1" x="2221"/>
        <item m="1" x="3612"/>
        <item m="1" x="2490"/>
        <item m="1" x="3666"/>
        <item m="1" x="3824"/>
        <item x="496"/>
        <item x="773"/>
        <item m="1" x="3683"/>
        <item m="1" x="2488"/>
        <item m="1" x="2721"/>
        <item m="1" x="3427"/>
        <item m="1" x="2071"/>
        <item m="1" x="3908"/>
        <item m="1" x="2096"/>
        <item m="1" x="2500"/>
        <item m="1" x="3538"/>
        <item m="1" x="4161"/>
        <item m="1" x="2621"/>
        <item m="1" x="3830"/>
        <item m="1" x="2405"/>
        <item x="638"/>
        <item m="1" x="2082"/>
        <item m="1" x="1970"/>
        <item m="1" x="2118"/>
        <item m="1" x="3058"/>
        <item m="1" x="3089"/>
        <item m="1" x="3905"/>
        <item m="1" x="2293"/>
        <item m="1" x="2023"/>
        <item x="952"/>
        <item m="1" x="1914"/>
        <item m="1" x="2442"/>
        <item m="1" x="3373"/>
        <item m="1" x="3977"/>
        <item x="188"/>
        <item m="1" x="2196"/>
        <item m="1" x="2635"/>
        <item m="1" x="3440"/>
        <item m="1" x="3875"/>
        <item m="1" x="3336"/>
        <item m="1" x="3813"/>
        <item x="178"/>
        <item m="1" x="3479"/>
        <item m="1" x="2407"/>
        <item x="97"/>
        <item m="1" x="2192"/>
        <item m="1" x="2403"/>
        <item x="246"/>
        <item m="1" x="4153"/>
        <item m="1" x="2154"/>
        <item x="1262"/>
        <item m="1" x="3913"/>
        <item x="641"/>
        <item m="1" x="2450"/>
        <item x="183"/>
        <item m="1" x="3511"/>
        <item m="1" x="3707"/>
        <item m="1" x="3481"/>
        <item m="1" x="2833"/>
        <item x="296"/>
        <item m="1" x="3034"/>
        <item m="1" x="3882"/>
        <item m="1" x="3651"/>
        <item x="1222"/>
        <item m="1" x="1969"/>
        <item m="1" x="3312"/>
        <item m="1" x="2655"/>
        <item m="1" x="3791"/>
        <item x="1021"/>
        <item m="1" x="3814"/>
        <item m="1" x="3529"/>
        <item x="442"/>
        <item m="1" x="3090"/>
        <item m="1" x="1808"/>
        <item m="1" x="3010"/>
        <item m="1" x="4032"/>
        <item m="1" x="3519"/>
        <item x="441"/>
        <item m="1" x="1714"/>
        <item x="69"/>
        <item m="1" x="1781"/>
        <item x="308"/>
        <item m="1" x="2827"/>
        <item x="557"/>
        <item x="730"/>
        <item m="1" x="1765"/>
        <item x="682"/>
        <item m="1" x="3066"/>
        <item m="1" x="2815"/>
        <item x="152"/>
        <item x="1354"/>
        <item x="290"/>
        <item m="1" x="2180"/>
        <item x="106"/>
        <item m="1" x="3393"/>
        <item m="1" x="2220"/>
        <item m="1" x="2372"/>
        <item x="1498"/>
        <item x="232"/>
        <item m="1" x="2430"/>
        <item m="1" x="3403"/>
        <item m="1" x="3946"/>
        <item x="1175"/>
        <item m="1" x="2574"/>
        <item m="1" x="2972"/>
        <item m="1" x="2059"/>
        <item m="1" x="3264"/>
        <item m="1" x="3571"/>
        <item m="1" x="1877"/>
        <item x="303"/>
        <item m="1" x="3407"/>
        <item m="1" x="3962"/>
        <item m="1" x="3485"/>
        <item m="1" x="1849"/>
        <item x="394"/>
        <item m="1" x="2511"/>
        <item x="80"/>
        <item x="306"/>
        <item x="1611"/>
        <item x="116"/>
        <item m="1" x="2523"/>
        <item m="1" x="2882"/>
        <item m="1" x="3928"/>
        <item m="1" x="2231"/>
        <item m="1" x="2352"/>
        <item m="1" x="3381"/>
        <item x="154"/>
        <item m="1" x="3118"/>
        <item m="1" x="2575"/>
        <item m="1" x="2275"/>
        <item x="1460"/>
        <item m="1" x="2567"/>
        <item m="1" x="2778"/>
        <item m="1" x="2241"/>
        <item m="1" x="3149"/>
        <item x="1138"/>
        <item m="1" x="3429"/>
        <item m="1" x="3618"/>
        <item x="1379"/>
        <item m="1" x="4063"/>
        <item m="1" x="2703"/>
        <item x="593"/>
        <item m="1" x="3677"/>
        <item x="142"/>
        <item m="1" x="3697"/>
        <item m="1" x="4087"/>
        <item m="1" x="2752"/>
        <item x="1095"/>
        <item m="1" x="3669"/>
        <item m="1" x="1833"/>
        <item m="1" x="2270"/>
        <item m="1" x="4100"/>
        <item m="1" x="2475"/>
        <item x="1646"/>
        <item m="1" x="2855"/>
        <item m="1" x="3537"/>
        <item m="1" x="2699"/>
        <item m="1" x="3822"/>
        <item m="1" x="2606"/>
        <item m="1" x="3091"/>
        <item m="1" x="3965"/>
        <item m="1" x="3967"/>
        <item m="1" x="3558"/>
        <item m="1" x="2889"/>
        <item m="1" x="3692"/>
        <item m="1" x="3363"/>
        <item m="1" x="3804"/>
        <item m="1" x="4016"/>
        <item m="1" x="2345"/>
        <item m="1" x="2661"/>
        <item m="1" x="3024"/>
        <item m="1" x="3299"/>
        <item m="1" x="4025"/>
        <item m="1" x="2758"/>
        <item x="642"/>
        <item m="1" x="2086"/>
        <item m="1" x="2283"/>
        <item m="1" x="3266"/>
        <item m="1" x="3507"/>
        <item x="1294"/>
        <item m="1" x="2253"/>
        <item x="356"/>
        <item m="1" x="2504"/>
        <item m="1" x="2790"/>
        <item m="1" x="1923"/>
        <item m="1" x="3419"/>
        <item m="1" x="1728"/>
        <item m="1" x="2723"/>
        <item m="1" x="3004"/>
        <item m="1" x="2828"/>
        <item x="294"/>
        <item m="1" x="1898"/>
        <item m="1" x="2272"/>
        <item m="1" x="3574"/>
        <item m="1" x="4072"/>
        <item m="1" x="4048"/>
        <item m="1" x="1678"/>
        <item m="1" x="2905"/>
        <item m="1" x="2764"/>
        <item m="1" x="1697"/>
        <item m="1" x="2954"/>
        <item m="1" x="3064"/>
        <item m="1" x="4054"/>
        <item x="63"/>
        <item m="1" x="4079"/>
        <item m="1" x="3988"/>
        <item m="1" x="3414"/>
        <item m="1" x="4058"/>
        <item m="1" x="2394"/>
        <item m="1" x="2561"/>
        <item m="1" x="3065"/>
        <item m="1" x="2079"/>
        <item m="1" x="1938"/>
        <item m="1" x="2896"/>
        <item m="1" x="2237"/>
        <item m="1" x="2880"/>
        <item m="1" x="2860"/>
        <item m="1" x="3453"/>
        <item m="1" x="2852"/>
        <item x="694"/>
        <item m="1" x="2552"/>
        <item x="491"/>
        <item x="1569"/>
        <item m="1" x="2822"/>
        <item m="1" x="2765"/>
        <item m="1" x="4159"/>
        <item m="1" x="2950"/>
        <item m="1" x="1698"/>
        <item m="1" x="4175"/>
        <item x="1124"/>
        <item m="1" x="2037"/>
        <item m="1" x="3869"/>
        <item m="1" x="1702"/>
        <item m="1" x="4109"/>
        <item m="1" x="4095"/>
        <item m="1" x="1747"/>
        <item m="1" x="3005"/>
        <item m="1" x="2064"/>
        <item m="1" x="1816"/>
        <item m="1" x="2858"/>
        <item x="738"/>
        <item m="1" x="2793"/>
        <item m="1" x="3660"/>
        <item m="1" x="2783"/>
        <item m="1" x="3302"/>
        <item m="1" x="3035"/>
        <item m="1" x="2537"/>
        <item m="1" x="3920"/>
        <item m="1" x="3461"/>
        <item m="1" x="2683"/>
        <item m="1" x="3368"/>
        <item m="1" x="2868"/>
        <item m="1" x="3952"/>
        <item m="1" x="1940"/>
        <item x="291"/>
        <item m="1" x="3357"/>
        <item m="1" x="2928"/>
        <item m="1" x="2236"/>
        <item x="1595"/>
        <item m="1" x="1996"/>
        <item x="4"/>
        <item m="1" x="4112"/>
        <item m="1" x="2014"/>
        <item m="1" x="4014"/>
        <item m="1" x="2964"/>
        <item m="1" x="2440"/>
        <item m="1" x="4157"/>
        <item m="1" x="2331"/>
        <item m="1" x="2088"/>
        <item m="1" x="1892"/>
        <item m="1" x="2732"/>
        <item m="1" x="1686"/>
        <item m="1" x="2289"/>
        <item m="1" x="1934"/>
        <item m="1" x="3255"/>
        <item m="1" x="2047"/>
        <item x="751"/>
        <item m="1" x="1826"/>
        <item m="1" x="2969"/>
        <item m="1" x="2712"/>
        <item m="1" x="3225"/>
        <item x="517"/>
        <item m="1" x="3192"/>
        <item m="1" x="1987"/>
        <item m="1" x="1924"/>
        <item x="592"/>
        <item m="1" x="1887"/>
        <item m="1" x="2908"/>
        <item m="1" x="2370"/>
        <item m="1" x="4143"/>
        <item m="1" x="3989"/>
        <item m="1" x="3655"/>
        <item m="1" x="3208"/>
        <item m="1" x="2651"/>
        <item m="1" x="1874"/>
        <item m="1" x="3081"/>
        <item x="141"/>
        <item x="765"/>
        <item m="1" x="2984"/>
        <item m="1" x="1748"/>
        <item m="1" x="2061"/>
        <item m="1" x="3218"/>
        <item m="1" x="3432"/>
        <item m="1" x="1968"/>
        <item m="1" x="3219"/>
        <item x="1217"/>
        <item m="1" x="3976"/>
        <item m="1" x="4024"/>
        <item m="1" x="1682"/>
        <item m="1" x="3643"/>
        <item m="1" x="3550"/>
        <item m="1" x="4031"/>
        <item m="1" x="2578"/>
        <item m="1" x="3980"/>
        <item m="1" x="2759"/>
        <item m="1" x="3252"/>
        <item m="1" x="2016"/>
        <item m="1" x="3918"/>
        <item m="1" x="3832"/>
        <item x="353"/>
        <item m="1" x="3452"/>
        <item m="1" x="2718"/>
        <item m="1" x="2461"/>
        <item m="1" x="2459"/>
        <item m="1" x="3829"/>
        <item m="1" x="3807"/>
        <item m="1" x="2605"/>
        <item m="1" x="4160"/>
        <item m="1" x="2722"/>
        <item m="1" x="2859"/>
        <item m="1" x="1959"/>
        <item m="1" x="2109"/>
        <item m="1" x="3153"/>
        <item m="1" x="1687"/>
        <item m="1" x="2652"/>
        <item m="1" x="2853"/>
        <item m="1" x="2901"/>
        <item m="1" x="1681"/>
        <item m="1" x="2631"/>
        <item m="1" x="3638"/>
        <item m="1" x="3867"/>
        <item m="1" x="3443"/>
        <item m="1" x="2155"/>
        <item m="1" x="1926"/>
        <item m="1" x="3097"/>
        <item m="1" x="3668"/>
        <item m="1" x="3146"/>
        <item x="1085"/>
        <item x="1197"/>
        <item m="1" x="4148"/>
        <item m="1" x="2873"/>
        <item m="1" x="2806"/>
        <item m="1" x="4144"/>
        <item m="1" x="2802"/>
        <item m="1" x="2922"/>
        <item m="1" x="3365"/>
        <item m="1" x="1758"/>
        <item m="1" x="2952"/>
        <item m="1" x="2285"/>
        <item m="1" x="4088"/>
        <item m="1" x="3615"/>
        <item x="1043"/>
        <item m="1" x="2325"/>
        <item m="1" x="3332"/>
        <item m="1" x="3566"/>
        <item m="1" x="2657"/>
        <item m="1" x="2380"/>
        <item m="1" x="3740"/>
        <item m="1" x="2946"/>
        <item m="1" x="3855"/>
        <item m="1" x="2801"/>
        <item m="1" x="2797"/>
        <item m="1" x="1685"/>
        <item m="1" x="2465"/>
        <item m="1" x="2284"/>
        <item m="1" x="3846"/>
        <item m="1" x="3726"/>
        <item m="1" x="3602"/>
        <item m="1" x="3011"/>
        <item m="1" x="2897"/>
        <item m="1" x="2433"/>
        <item m="1" x="2130"/>
        <item m="1" x="2694"/>
        <item m="1" x="2962"/>
        <item m="1" x="1775"/>
        <item m="1" x="3389"/>
        <item m="1" x="1764"/>
        <item m="1" x="2836"/>
        <item m="1" x="4101"/>
        <item m="1" x="2807"/>
        <item m="1" x="2748"/>
        <item m="1" x="3606"/>
        <item m="1" x="2381"/>
        <item m="1" x="2411"/>
        <item x="665"/>
        <item x="1102"/>
        <item x="57"/>
        <item m="1" x="2936"/>
        <item m="1" x="2013"/>
        <item m="1" x="2373"/>
        <item m="1" x="2724"/>
        <item m="1" x="2026"/>
        <item m="1" x="4163"/>
        <item m="1" x="2803"/>
        <item m="1" x="2454"/>
        <item x="938"/>
        <item x="104"/>
        <item m="1" x="1962"/>
        <item m="1" x="1770"/>
        <item m="1" x="1843"/>
        <item m="1" x="2818"/>
        <item m="1" x="4039"/>
        <item x="256"/>
        <item m="1" x="1680"/>
        <item m="1" x="2854"/>
        <item m="1" x="3410"/>
        <item m="1" x="2549"/>
        <item m="1" x="2527"/>
        <item m="1" x="2777"/>
        <item m="1" x="2811"/>
        <item m="1" x="2084"/>
        <item m="1" x="3775"/>
        <item m="1" x="2215"/>
        <item m="1" x="4118"/>
        <item m="1" x="3009"/>
        <item m="1" x="2940"/>
        <item x="1242"/>
        <item m="1" x="2870"/>
        <item m="1" x="2505"/>
        <item x="1139"/>
        <item m="1" x="2805"/>
        <item m="1" x="4168"/>
        <item m="1" x="1835"/>
        <item x="341"/>
        <item m="1" x="3361"/>
        <item x="1064"/>
        <item m="1" x="2600"/>
        <item m="1" x="2904"/>
        <item m="1" x="3049"/>
        <item m="1" x="3047"/>
        <item m="1" x="1828"/>
        <item x="683"/>
        <item m="1" x="3585"/>
        <item m="1" x="3554"/>
        <item m="1" x="3534"/>
        <item m="1" x="2332"/>
        <item x="1077"/>
        <item m="1" x="2402"/>
        <item m="1" x="3995"/>
        <item m="1" x="2094"/>
        <item m="1" x="1921"/>
        <item m="1" x="3982"/>
        <item m="1" x="1691"/>
        <item m="1" x="4107"/>
        <item x="1211"/>
        <item m="1" x="4140"/>
        <item x="1388"/>
        <item m="1" x="1951"/>
        <item m="1" x="2741"/>
        <item m="1" x="3200"/>
        <item m="1" x="1891"/>
        <item x="941"/>
        <item m="1" x="1807"/>
        <item m="1" x="2848"/>
        <item m="1" x="3306"/>
        <item m="1" x="2900"/>
        <item m="1" x="2628"/>
        <item x="173"/>
        <item x="587"/>
        <item m="1" x="2367"/>
        <item m="1" x="2401"/>
        <item m="1" x="3281"/>
        <item m="1" x="2239"/>
        <item m="1" x="1762"/>
        <item m="1" x="2444"/>
        <item m="1" x="3139"/>
        <item m="1" x="3581"/>
        <item m="1" x="3520"/>
        <item m="1" x="3331"/>
        <item m="1" x="3325"/>
        <item m="1" x="2309"/>
        <item m="1" x="2207"/>
        <item m="1" x="1878"/>
        <item m="1" x="1751"/>
        <item m="1" x="2923"/>
        <item m="1" x="4139"/>
        <item x="1116"/>
        <item m="1" x="2095"/>
        <item m="1" x="1965"/>
        <item m="1" x="3147"/>
        <item m="1" x="3564"/>
        <item m="1" x="1763"/>
        <item x="247"/>
        <item m="1" x="1956"/>
        <item x="1600"/>
        <item m="1" x="1950"/>
        <item x="323"/>
        <item m="1" x="1881"/>
        <item m="1" x="2139"/>
        <item m="1" x="2185"/>
        <item x="121"/>
        <item x="325"/>
        <item m="1" x="2757"/>
        <item x="661"/>
        <item m="1" x="2678"/>
        <item m="1" x="3916"/>
        <item x="727"/>
        <item x="611"/>
        <item m="1" x="3917"/>
        <item m="1" x="2679"/>
        <item m="1" x="3206"/>
        <item x="1107"/>
        <item m="1" x="3899"/>
        <item x="1075"/>
        <item m="1" x="1890"/>
        <item m="1" x="1772"/>
        <item m="1" x="4111"/>
        <item x="1522"/>
        <item m="1" x="2397"/>
        <item m="1" x="2228"/>
        <item x="604"/>
        <item m="1" x="1853"/>
        <item m="1" x="2992"/>
        <item x="1553"/>
        <item m="1" x="3157"/>
        <item m="1" x="2419"/>
        <item m="1" x="1863"/>
        <item x="724"/>
        <item m="1" x="2929"/>
        <item m="1" x="3951"/>
        <item m="1" x="1804"/>
        <item m="1" x="1785"/>
        <item x="631"/>
        <item m="1" x="3025"/>
        <item m="1" x="3797"/>
        <item m="1" x="2423"/>
        <item m="1" x="2259"/>
        <item x="1610"/>
        <item m="1" x="4050"/>
        <item m="1" x="1986"/>
        <item x="1564"/>
        <item m="1" x="2080"/>
        <item m="1" x="4133"/>
        <item m="1" x="3691"/>
        <item m="1" x="3654"/>
        <item m="1" x="3798"/>
        <item m="1" x="3532"/>
        <item m="1" x="3468"/>
        <item x="75"/>
        <item m="1" x="2541"/>
        <item m="1" x="3552"/>
        <item x="478"/>
        <item m="1" x="2334"/>
        <item m="1" x="3523"/>
        <item m="1" x="2210"/>
        <item m="1" x="3003"/>
        <item m="1" x="2597"/>
        <item m="1" x="3487"/>
        <item m="1" x="3700"/>
        <item m="1" x="4090"/>
        <item x="1289"/>
        <item m="1" x="3114"/>
        <item m="1" x="1761"/>
        <item m="1" x="3068"/>
        <item m="1" x="1960"/>
        <item m="1" x="1727"/>
        <item m="1" x="1732"/>
        <item m="1" x="4006"/>
        <item m="1" x="3907"/>
        <item m="1" x="3681"/>
        <item m="1" x="3451"/>
        <item m="1" x="2602"/>
        <item m="1" x="2491"/>
        <item x="128"/>
        <item m="1" x="2177"/>
        <item m="1" x="1759"/>
        <item x="316"/>
        <item m="1" x="2010"/>
        <item x="979"/>
        <item m="1" x="3851"/>
        <item m="1" x="3764"/>
        <item m="1" x="2690"/>
        <item m="1" x="3915"/>
        <item m="1" x="1837"/>
        <item m="1" x="1994"/>
        <item m="1" x="3765"/>
        <item m="1" x="3555"/>
        <item m="1" x="2148"/>
        <item m="1" x="3227"/>
        <item m="1" x="2911"/>
        <item m="1" x="4125"/>
        <item m="1" x="2413"/>
        <item m="1" x="2956"/>
        <item m="1" x="3033"/>
        <item m="1" x="2826"/>
        <item x="839"/>
        <item m="1" x="2078"/>
        <item m="1" x="2792"/>
        <item m="1" x="3771"/>
        <item m="1" x="2197"/>
        <item m="1" x="3477"/>
        <item m="1" x="2057"/>
        <item m="1" x="2879"/>
        <item m="1" x="2111"/>
        <item m="1" x="3402"/>
        <item m="1" x="3546"/>
        <item m="1" x="4141"/>
        <item m="1" x="2731"/>
        <item m="1" x="3530"/>
        <item m="1" x="2247"/>
        <item m="1" x="3105"/>
        <item m="1" x="3590"/>
        <item m="1" x="3848"/>
        <item m="1" x="2303"/>
        <item m="1" x="1746"/>
        <item m="1" x="2428"/>
        <item m="1" x="1993"/>
        <item m="1" x="2835"/>
        <item m="1" x="1869"/>
        <item m="1" x="3455"/>
        <item m="1" x="3125"/>
        <item m="1" x="2307"/>
        <item m="1" x="2763"/>
        <item m="1" x="3435"/>
        <item m="1" x="3650"/>
        <item m="1" x="3369"/>
        <item m="1" x="4020"/>
        <item x="1135"/>
        <item m="1" x="3753"/>
        <item m="1" x="2035"/>
        <item m="1" x="1971"/>
        <item m="1" x="2347"/>
        <item m="1" x="4135"/>
        <item m="1" x="3785"/>
        <item m="1" x="2626"/>
        <item m="1" x="2995"/>
        <item m="1" x="1879"/>
        <item m="1" x="2083"/>
        <item m="1" x="3929"/>
        <item m="1" x="3238"/>
        <item m="1" x="3247"/>
        <item m="1" x="2469"/>
        <item m="1" x="3842"/>
        <item m="1" x="2809"/>
        <item m="1" x="2183"/>
        <item m="1" x="1948"/>
        <item x="1328"/>
        <item x="1334"/>
        <item x="447"/>
        <item m="1" x="2800"/>
        <item m="1" x="2967"/>
        <item m="1" x="2814"/>
        <item m="1" x="3061"/>
        <item m="1" x="2739"/>
        <item m="1" x="3921"/>
        <item m="1" x="1871"/>
        <item m="1" x="1692"/>
        <item m="1" x="3433"/>
        <item x="438"/>
        <item m="1" x="2255"/>
        <item m="1" x="2128"/>
        <item m="1" x="2123"/>
        <item m="1" x="3401"/>
        <item m="1" x="2977"/>
        <item m="1" x="1752"/>
        <item m="1" x="2324"/>
        <item m="1" x="2496"/>
        <item m="1" x="1944"/>
        <item m="1" x="3378"/>
        <item m="1" x="3292"/>
        <item m="1" x="3695"/>
        <item m="1" x="3690"/>
        <item m="1" x="2577"/>
        <item m="1" x="3593"/>
        <item m="1" x="2939"/>
        <item m="1" x="3947"/>
        <item m="1" x="2144"/>
        <item m="1" x="1695"/>
        <item x="1421"/>
        <item m="1" x="3130"/>
        <item m="1" x="3545"/>
        <item m="1" x="3789"/>
        <item m="1" x="2715"/>
        <item m="1" x="2494"/>
        <item m="1" x="3316"/>
        <item m="1" x="2421"/>
        <item m="1" x="2432"/>
        <item m="1" x="2767"/>
        <item m="1" x="2226"/>
        <item m="1" x="2620"/>
        <item m="1" x="1865"/>
        <item m="1" x="4121"/>
        <item m="1" x="3579"/>
        <item m="1" x="3958"/>
        <item x="1279"/>
        <item x="465"/>
        <item m="1" x="2206"/>
        <item m="1" x="4147"/>
        <item m="1" x="2320"/>
        <item m="1" x="1984"/>
        <item m="1" x="3244"/>
        <item m="1" x="2443"/>
        <item m="1" x="3646"/>
        <item m="1" x="2302"/>
        <item m="1" x="4173"/>
        <item m="1" x="2199"/>
        <item m="1" x="3759"/>
        <item m="1" x="2580"/>
        <item m="1" x="1880"/>
        <item m="1" x="3644"/>
        <item m="1" x="2999"/>
        <item x="553"/>
        <item x="1329"/>
        <item m="1" x="2314"/>
        <item m="1" x="1790"/>
        <item m="1" x="2212"/>
        <item m="1" x="2735"/>
        <item m="1" x="2129"/>
        <item m="1" x="3074"/>
        <item m="1" x="3701"/>
        <item m="1" x="2350"/>
        <item m="1" x="4081"/>
        <item m="1" x="3095"/>
        <item m="1" x="3330"/>
        <item m="1" x="2474"/>
        <item m="1" x="2753"/>
        <item m="1" x="2987"/>
        <item m="1" x="1859"/>
        <item m="1" x="3922"/>
        <item m="1" x="3082"/>
        <item m="1" x="4022"/>
        <item m="1" x="2971"/>
        <item m="1" x="3345"/>
        <item m="1" x="3094"/>
        <item m="1" x="3819"/>
        <item m="1" x="2604"/>
        <item m="1" x="3084"/>
        <item m="1" x="1690"/>
        <item m="1" x="3008"/>
        <item m="1" x="1997"/>
        <item m="1" x="3531"/>
        <item m="1" x="1742"/>
        <item m="1" x="3674"/>
        <item m="1" x="3527"/>
        <item m="1" x="3658"/>
        <item x="621"/>
        <item m="1" x="2427"/>
        <item x="453"/>
        <item m="1" x="2364"/>
        <item m="1" x="3605"/>
        <item m="1" x="2282"/>
        <item x="623"/>
        <item m="1" x="3843"/>
        <item m="1" x="2894"/>
        <item m="1" x="2328"/>
        <item m="1" x="1841"/>
        <item m="1" x="1707"/>
        <item m="1" x="3517"/>
        <item m="1" x="1855"/>
        <item m="1" x="2633"/>
        <item m="1" x="2007"/>
        <item m="1" x="3525"/>
        <item x="1369"/>
        <item m="1" x="2910"/>
        <item m="1" x="2140"/>
        <item m="1" x="3423"/>
        <item m="1" x="2653"/>
        <item m="1" x="2448"/>
        <item m="1" x="2306"/>
        <item x="635"/>
        <item m="1" x="3474"/>
        <item m="1" x="3421"/>
        <item m="1" x="3512"/>
        <item m="1" x="3504"/>
        <item m="1" x="3472"/>
        <item m="1" x="2825"/>
        <item m="1" x="2019"/>
        <item m="1" x="3502"/>
        <item m="1" x="3706"/>
        <item m="1" x="2027"/>
        <item m="1" x="2098"/>
        <item x="1303"/>
        <item m="1" x="2040"/>
        <item m="1" x="1829"/>
        <item m="1" x="3884"/>
        <item m="1" x="1806"/>
        <item m="1" x="3265"/>
        <item m="1" x="3201"/>
        <item m="1" x="3486"/>
        <item x="781"/>
        <item m="1" x="3723"/>
        <item m="1" x="2869"/>
        <item m="1" x="3599"/>
        <item x="1313"/>
        <item m="1" x="2287"/>
        <item x="1245"/>
        <item m="1" x="4078"/>
        <item m="1" x="2092"/>
        <item m="1" x="1711"/>
        <item m="1" x="3159"/>
        <item m="1" x="2178"/>
        <item m="1" x="3816"/>
        <item m="1" x="2483"/>
        <item m="1" x="3397"/>
        <item x="208"/>
        <item m="1" x="3820"/>
        <item m="1" x="2831"/>
        <item m="1" x="4061"/>
        <item m="1" x="3380"/>
        <item m="1" x="3258"/>
        <item m="1" x="3171"/>
        <item m="1" x="3588"/>
        <item m="1" x="2536"/>
        <item m="1" x="3661"/>
        <item m="1" x="1677"/>
        <item m="1" x="1922"/>
        <item m="1" x="2312"/>
        <item m="1" x="1776"/>
        <item m="1" x="2760"/>
        <item m="1" x="3036"/>
        <item m="1" x="2734"/>
        <item m="1" x="4117"/>
        <item m="1" x="2539"/>
        <item m="1" x="2476"/>
        <item m="1" x="3071"/>
        <item m="1" x="2507"/>
        <item m="1" x="3657"/>
        <item m="1" x="3471"/>
        <item m="1" x="2640"/>
        <item m="1" x="3030"/>
        <item m="1" x="1953"/>
        <item m="1" x="2673"/>
        <item m="1" x="2645"/>
        <item m="1" x="2915"/>
        <item m="1" x="2643"/>
        <item x="1210"/>
        <item m="1" x="2745"/>
        <item m="1" x="2301"/>
        <item m="1" x="2297"/>
        <item m="1" x="3743"/>
        <item x="881"/>
        <item m="1" x="3866"/>
        <item m="1" x="4116"/>
        <item m="1" x="3835"/>
        <item m="1" x="3805"/>
        <item x="673"/>
        <item m="1" x="3062"/>
        <item m="1" x="3817"/>
        <item m="1" x="3491"/>
        <item m="1" x="3548"/>
        <item x="1069"/>
        <item m="1" x="3354"/>
        <item x="819"/>
        <item m="1" x="3449"/>
        <item m="1" x="2627"/>
        <item m="1" x="3198"/>
        <item x="684"/>
        <item x="377"/>
        <item x="300"/>
        <item m="1" x="2921"/>
        <item m="1" x="3127"/>
        <item m="1" x="3119"/>
        <item m="1" x="2993"/>
        <item x="1314"/>
        <item m="1" x="4055"/>
        <item m="1" x="2581"/>
        <item m="1" x="2525"/>
        <item m="1" x="2579"/>
        <item m="1" x="2614"/>
        <item m="1" x="2550"/>
        <item m="1" x="2522"/>
        <item m="1" x="3693"/>
        <item x="1109"/>
        <item m="1" x="3297"/>
        <item m="1" x="3758"/>
        <item m="1" x="2667"/>
        <item m="1" x="2705"/>
        <item m="1" x="3972"/>
        <item m="1" x="1949"/>
        <item m="1" x="1818"/>
        <item m="1" x="3296"/>
        <item m="1" x="3102"/>
        <item m="1" x="2884"/>
        <item m="1" x="2434"/>
        <item m="1" x="3583"/>
        <item x="319"/>
        <item m="1" x="4092"/>
        <item m="1" x="4182"/>
        <item m="1" x="2168"/>
        <item m="1" x="3656"/>
        <item m="1" x="1952"/>
        <item m="1" x="2009"/>
        <item m="1" x="3144"/>
        <item m="1" x="3182"/>
        <item m="1" x="2103"/>
        <item m="1" x="3353"/>
        <item m="1" x="1757"/>
        <item m="1" x="1799"/>
        <item m="1" x="3132"/>
        <item m="1" x="2081"/>
        <item x="380"/>
        <item m="1" x="2937"/>
        <item m="1" x="2979"/>
        <item m="1" x="2087"/>
        <item m="1" x="2618"/>
        <item x="31"/>
        <item m="1" x="1976"/>
        <item m="1" x="2695"/>
        <item m="1" x="2501"/>
        <item m="1" x="2738"/>
        <item m="1" x="2499"/>
        <item m="1" x="3169"/>
        <item x="1549"/>
        <item m="1" x="3637"/>
        <item m="1" x="2638"/>
        <item m="1" x="2596"/>
        <item m="1" x="2804"/>
        <item m="1" x="3394"/>
        <item m="1" x="2217"/>
        <item m="1" x="3110"/>
        <item m="1" x="1820"/>
        <item m="1" x="1882"/>
        <item m="1" x="3810"/>
        <item m="1" x="2028"/>
        <item m="1" x="3154"/>
        <item m="1" x="3781"/>
        <item m="1" x="2980"/>
        <item m="1" x="3282"/>
        <item m="1" x="2042"/>
        <item m="1" x="3518"/>
        <item m="1" x="2074"/>
        <item m="1" x="3909"/>
        <item m="1" x="3237"/>
        <item m="1" x="2513"/>
        <item m="1" x="2038"/>
        <item m="1" x="2495"/>
        <item m="1" x="3710"/>
        <item m="1" x="4083"/>
        <item m="1" x="2592"/>
        <item m="1" x="3113"/>
        <item m="1" x="3442"/>
        <item m="1" x="2924"/>
        <item m="1" x="2902"/>
        <item m="1" x="2174"/>
        <item x="1375"/>
        <item m="1" x="3413"/>
        <item x="245"/>
        <item m="1" x="2286"/>
        <item m="1" x="3678"/>
        <item x="731"/>
        <item m="1" x="4104"/>
        <item m="1" x="2619"/>
        <item m="1" x="1774"/>
        <item m="1" x="1753"/>
        <item m="1" x="2412"/>
        <item m="1" x="3002"/>
        <item m="1" x="2508"/>
        <item m="1" x="2517"/>
        <item m="1" x="3164"/>
        <item m="1" x="2343"/>
        <item x="645"/>
        <item m="1" x="3124"/>
        <item m="1" x="1683"/>
        <item x="331"/>
        <item m="1" x="1795"/>
        <item m="1" x="2823"/>
        <item m="1" x="2997"/>
        <item m="1" x="2435"/>
        <item m="1" x="1773"/>
        <item m="1" x="2542"/>
        <item m="1" x="1741"/>
        <item m="1" x="1688"/>
        <item x="1117"/>
        <item x="1411"/>
        <item m="1" x="2321"/>
        <item m="1" x="1958"/>
        <item x="343"/>
        <item m="1" x="1827"/>
        <item x="40"/>
        <item m="1" x="3223"/>
        <item m="1" x="3197"/>
        <item x="1287"/>
        <item m="1" x="3170"/>
        <item m="1" x="3138"/>
        <item m="1" x="1911"/>
        <item m="1" x="3285"/>
        <item m="1" x="1857"/>
        <item x="835"/>
        <item x="145"/>
        <item m="1" x="3213"/>
        <item m="1" x="2020"/>
        <item m="1" x="3803"/>
        <item m="1" x="2912"/>
        <item m="1" x="2930"/>
        <item x="503"/>
        <item m="1" x="1701"/>
        <item m="1" x="1699"/>
        <item m="1" x="3006"/>
        <item m="1" x="3698"/>
        <item m="1" x="3107"/>
        <item m="1" x="3122"/>
        <item m="1" x="2172"/>
        <item m="1" x="3100"/>
        <item m="1" x="3713"/>
        <item m="1" x="3000"/>
        <item x="312"/>
        <item m="1" x="3067"/>
        <item m="1" x="2106"/>
        <item m="1" x="3385"/>
        <item m="1" x="2116"/>
        <item x="302"/>
        <item m="1" x="3949"/>
        <item m="1" x="2682"/>
        <item m="1" x="4085"/>
        <item m="1" x="2762"/>
        <item m="1" x="2182"/>
        <item m="1" x="4028"/>
        <item m="1" x="2766"/>
        <item x="1322"/>
        <item m="1" x="2158"/>
        <item m="1" x="3272"/>
        <item x="940"/>
        <item m="1" x="1893"/>
        <item m="1" x="3384"/>
        <item m="1" x="3535"/>
        <item m="1" x="4066"/>
        <item m="1" x="2966"/>
        <item m="1" x="3595"/>
        <item m="1" x="1872"/>
        <item m="1" x="1729"/>
        <item x="947"/>
        <item x="1580"/>
        <item m="1" x="3355"/>
        <item m="1" x="3211"/>
        <item m="1" x="2877"/>
        <item m="1" x="3971"/>
        <item m="1" x="4167"/>
        <item m="1" x="2137"/>
        <item m="1" x="2789"/>
        <item x="416"/>
        <item m="1" x="2138"/>
        <item m="1" x="2194"/>
        <item m="1" x="3450"/>
        <item m="1" x="2039"/>
        <item m="1" x="2031"/>
        <item m="1" x="2310"/>
        <item m="1" x="2464"/>
        <item m="1" x="2101"/>
        <item m="1" x="3937"/>
        <item x="664"/>
        <item m="1" x="2949"/>
        <item m="1" x="2030"/>
        <item m="1" x="3906"/>
        <item m="1" x="4071"/>
        <item m="1" x="2795"/>
        <item x="1319"/>
        <item m="1" x="2114"/>
        <item x="79"/>
        <item m="1" x="4145"/>
        <item m="1" x="2687"/>
        <item m="1" x="3048"/>
        <item m="1" x="2066"/>
        <item m="1" x="3257"/>
        <item m="1" x="2497"/>
        <item m="1" x="2277"/>
        <item m="1" x="2612"/>
        <item m="1" x="4130"/>
        <item m="1" x="3129"/>
        <item m="1" x="2045"/>
        <item m="1" x="2672"/>
        <item x="44"/>
        <item m="1" x="2529"/>
        <item x="1041"/>
        <item m="1" x="2531"/>
        <item m="1" x="2794"/>
        <item m="1" x="3112"/>
        <item m="1" x="3245"/>
        <item m="1" x="3349"/>
        <item m="1" x="2348"/>
        <item x="82"/>
        <item m="1" x="3315"/>
        <item m="1" x="3217"/>
        <item m="1" x="1779"/>
        <item m="1" x="1789"/>
        <item m="1" x="1805"/>
        <item m="1" x="1737"/>
        <item m="1" x="1731"/>
        <item m="1" x="2872"/>
        <item m="1" x="3121"/>
        <item x="386"/>
        <item x="672"/>
        <item m="1" x="2234"/>
        <item m="1" x="2965"/>
        <item x="691"/>
        <item m="1" x="1720"/>
        <item m="1" x="2681"/>
        <item m="1" x="2365"/>
        <item m="1" x="2935"/>
        <item m="1" x="2957"/>
        <item m="1" x="3183"/>
        <item m="1" x="2112"/>
        <item m="1" x="2813"/>
        <item m="1" x="2941"/>
        <item x="1048"/>
        <item m="1" x="2785"/>
        <item m="1" x="2871"/>
        <item m="1" x="2156"/>
        <item x="248"/>
        <item m="1" x="3055"/>
        <item m="1" x="2151"/>
        <item m="1" x="1852"/>
        <item x="334"/>
        <item x="19"/>
        <item m="1" x="2463"/>
        <item m="1" x="3670"/>
        <item m="1" x="1990"/>
        <item m="1" x="3994"/>
        <item m="1" x="4137"/>
        <item m="1" x="3232"/>
        <item x="1263"/>
        <item m="1" x="1830"/>
        <item x="251"/>
        <item m="1" x="2208"/>
        <item m="1" x="3012"/>
        <item m="1" x="2917"/>
        <item m="1" x="1862"/>
        <item m="1" x="1684"/>
        <item m="1" x="3441"/>
        <item m="1" x="2837"/>
        <item m="1" x="1740"/>
        <item m="1" x="3969"/>
        <item m="1" x="1947"/>
        <item m="1" x="2878"/>
        <item x="133"/>
        <item m="1" x="4011"/>
        <item x="170"/>
        <item x="570"/>
        <item m="1" x="2867"/>
        <item m="1" x="3611"/>
        <item m="1" x="2271"/>
        <item x="17"/>
        <item m="1" x="4131"/>
        <item m="1" x="2730"/>
        <item m="1" x="1936"/>
        <item m="1" x="3541"/>
        <item m="1" x="4172"/>
        <item x="926"/>
        <item m="1" x="2069"/>
        <item m="1" x="2562"/>
        <item m="1" x="1909"/>
        <item m="1" x="2975"/>
        <item x="1166"/>
        <item m="1" x="2689"/>
        <item m="1" x="2317"/>
        <item m="1" x="4179"/>
        <item m="1" x="2817"/>
        <item m="1" x="3845"/>
        <item x="127"/>
        <item m="1" x="2315"/>
        <item m="1" x="3174"/>
        <item m="1" x="1867"/>
        <item m="1" x="2942"/>
        <item x="1647"/>
        <item m="1" x="2909"/>
        <item m="1" x="4154"/>
        <item x="134"/>
        <item m="1" x="1788"/>
        <item m="1" x="1778"/>
        <item m="1" x="3076"/>
        <item x="1271"/>
        <item m="1" x="2961"/>
        <item m="1" x="2976"/>
        <item m="1" x="3143"/>
        <item m="1" x="1848"/>
        <item m="1" x="3181"/>
        <item x="1325"/>
        <item m="1" x="3077"/>
        <item m="1" x="3085"/>
        <item m="1" x="2127"/>
        <item x="307"/>
        <item m="1" x="3499"/>
        <item m="1" x="2179"/>
        <item x="349"/>
        <item x="345"/>
        <item m="1" x="2104"/>
        <item m="1" x="1771"/>
        <item m="1" x="3688"/>
        <item x="131"/>
        <item m="1" x="3284"/>
        <item m="1" x="3075"/>
        <item m="1" x="2468"/>
        <item m="1" x="3501"/>
        <item m="1" x="3629"/>
        <item m="1" x="2246"/>
        <item m="1" x="3207"/>
        <item m="1" x="2126"/>
        <item m="1" x="3412"/>
        <item m="1" x="3557"/>
        <item m="1" x="2032"/>
        <item m="1" x="3326"/>
        <item x="1552"/>
        <item x="1145"/>
        <item m="1" x="2674"/>
        <item m="1" x="2885"/>
        <item m="1" x="1884"/>
        <item m="1" x="2557"/>
        <item m="1" x="2422"/>
        <item m="1" x="1964"/>
        <item m="1" x="3428"/>
        <item m="1" x="2951"/>
        <item m="1" x="3754"/>
        <item m="1" x="1954"/>
        <item m="1" x="2190"/>
        <item m="1" x="2436"/>
        <item m="1" x="3379"/>
        <item m="1" x="2453"/>
        <item x="354"/>
        <item m="1" x="3770"/>
        <item m="1" x="3462"/>
        <item m="1" x="2338"/>
        <item x="355"/>
        <item x="1251"/>
        <item m="1" x="3311"/>
        <item m="1" x="1854"/>
        <item m="1" x="3900"/>
        <item m="1" x="1814"/>
        <item m="1" x="2219"/>
        <item m="1" x="3627"/>
        <item x="1120"/>
        <item m="1" x="3515"/>
        <item m="1" x="3626"/>
        <item m="1" x="2251"/>
        <item m="1" x="2671"/>
        <item m="1" x="3510"/>
        <item m="1" x="1803"/>
        <item m="1" x="2018"/>
        <item m="1" x="2543"/>
        <item x="1538"/>
        <item m="1" x="2832"/>
        <item m="1" x="3386"/>
        <item m="1" x="2662"/>
        <item m="1" x="2214"/>
        <item m="1" x="2774"/>
        <item m="1" x="2974"/>
        <item m="1" x="3040"/>
        <item m="1" x="2874"/>
        <item m="1" x="3268"/>
        <item m="1" x="2211"/>
        <item m="1" x="3986"/>
        <item m="1" x="4015"/>
        <item x="298"/>
        <item m="1" x="2743"/>
        <item m="1" x="4037"/>
        <item m="1" x="2193"/>
        <item m="1" x="4082"/>
        <item m="1" x="2691"/>
        <item m="1" x="2676"/>
        <item x="895"/>
        <item m="1" x="4057"/>
        <item m="1" x="2564"/>
        <item m="1" x="3356"/>
        <item m="1" x="1886"/>
        <item m="1" x="3216"/>
        <item m="1" x="3648"/>
        <item x="197"/>
        <item x="139"/>
        <item x="514"/>
        <item x="704"/>
        <item m="1" x="4019"/>
        <item m="1" x="3175"/>
        <item m="1" x="4151"/>
        <item m="1" x="2624"/>
        <item x="1424"/>
        <item m="1" x="3998"/>
        <item m="1" x="2751"/>
        <item m="1" x="4108"/>
        <item m="1" x="2746"/>
        <item m="1" x="3117"/>
        <item x="1083"/>
        <item m="1" x="2851"/>
        <item m="1" x="3641"/>
        <item m="1" x="2669"/>
        <item m="1" x="2688"/>
        <item m="1" x="1906"/>
        <item m="1" x="3029"/>
        <item m="1" x="3052"/>
        <item m="1" x="2996"/>
        <item m="1" x="1856"/>
        <item m="1" x="2033"/>
        <item m="1" x="3224"/>
        <item m="1" x="2675"/>
        <item x="1248"/>
        <item m="1" x="1839"/>
        <item m="1" x="3041"/>
        <item m="1" x="2281"/>
        <item m="1" x="1957"/>
        <item m="1" x="2186"/>
        <item m="1" x="2883"/>
        <item m="1" x="4086"/>
        <item m="1" x="1696"/>
        <item m="1" x="3135"/>
        <item m="1" x="3136"/>
        <item m="1" x="1903"/>
        <item m="1" x="4035"/>
        <item m="1" x="3607"/>
        <item m="1" x="3104"/>
        <item x="288"/>
        <item x="1401"/>
        <item x="111"/>
        <item m="1" x="2554"/>
        <item m="1" x="3823"/>
        <item m="1" x="4023"/>
        <item m="1" x="2230"/>
        <item m="1" x="3667"/>
        <item m="1" x="3054"/>
        <item m="1" x="3603"/>
        <item m="1" x="1749"/>
        <item m="1" x="2840"/>
        <item m="1" x="2243"/>
        <item m="1" x="3483"/>
        <item m="1" x="2187"/>
        <item m="1" x="2540"/>
        <item m="1" x="4176"/>
        <item m="1" x="1900"/>
        <item m="1" x="4080"/>
        <item m="1" x="1797"/>
        <item x="1510"/>
        <item x="608"/>
        <item m="1" x="3106"/>
        <item m="1" x="2670"/>
        <item m="1" x="3800"/>
        <item m="1" x="1798"/>
        <item m="1" x="3635"/>
        <item m="1" x="3575"/>
        <item m="1" x="3233"/>
        <item x="1397"/>
        <item m="1" x="4170"/>
        <item m="1" x="4158"/>
        <item m="1" x="3503"/>
        <item m="1" x="3221"/>
        <item m="1" x="3953"/>
        <item m="1" x="3630"/>
        <item m="1" x="2067"/>
        <item m="1" x="2589"/>
        <item m="1" x="2335"/>
        <item m="1" x="3155"/>
        <item m="1" x="2299"/>
        <item m="1" x="3617"/>
        <item x="1"/>
        <item m="1" x="2714"/>
        <item x="242"/>
        <item m="1" x="4097"/>
        <item m="1" x="2389"/>
        <item m="1" x="3636"/>
        <item m="1" x="3902"/>
        <item m="1" x="2534"/>
        <item x="692"/>
        <item m="1" x="2886"/>
        <item m="1" x="2242"/>
        <item m="1" x="3098"/>
        <item m="1" x="3896"/>
        <item m="1" x="3788"/>
        <item m="1" x="4038"/>
        <item m="1" x="2650"/>
        <item m="1" x="2336"/>
        <item m="1" x="3614"/>
        <item m="1" x="2022"/>
        <item m="1" x="3080"/>
        <item m="1" x="2598"/>
        <item m="1" x="1981"/>
        <item m="1" x="2591"/>
        <item m="1" x="3961"/>
        <item m="1" x="2077"/>
        <item m="1" x="2036"/>
        <item m="1" x="3209"/>
        <item m="1" x="2481"/>
        <item m="1" x="2113"/>
        <item m="1" x="3348"/>
        <item m="1" x="2707"/>
        <item m="1" x="3343"/>
        <item m="1" x="3547"/>
        <item m="1" x="1991"/>
        <item m="1" x="3699"/>
        <item m="1" x="3425"/>
        <item m="1" x="2159"/>
        <item x="117"/>
        <item m="1" x="3323"/>
        <item x="1201"/>
        <item m="1" x="3178"/>
        <item m="1" x="2021"/>
        <item m="1" x="1866"/>
        <item m="1" x="2124"/>
        <item m="1" x="3310"/>
        <item m="1" x="2102"/>
        <item m="1" x="3262"/>
        <item m="1" x="3294"/>
        <item m="1" x="2049"/>
        <item m="1" x="1831"/>
        <item x="837"/>
        <item m="1" x="3324"/>
        <item m="1" x="2142"/>
        <item m="1" x="2147"/>
        <item m="1" x="3056"/>
        <item m="1" x="2585"/>
        <item x="1206"/>
        <item m="1" x="3039"/>
        <item x="1204"/>
        <item m="1" x="2601"/>
        <item m="1" x="2382"/>
        <item m="1" x="3833"/>
        <item m="1" x="1937"/>
        <item m="1" x="4115"/>
        <item m="1" x="2881"/>
        <item m="1" x="3506"/>
        <item m="1" x="2351"/>
        <item m="1" x="3964"/>
        <item m="1" x="1736"/>
        <item m="1" x="3577"/>
        <item m="1" x="1850"/>
        <item m="1" x="3536"/>
        <item m="1" x="2486"/>
        <item m="1" x="2708"/>
        <item m="1" x="2791"/>
        <item m="1" x="4169"/>
        <item m="1" x="2438"/>
        <item m="1" x="3597"/>
        <item m="1" x="2515"/>
        <item m="1" x="3779"/>
        <item x="647"/>
        <item m="1" x="2002"/>
        <item m="1" x="1838"/>
        <item m="1" x="2616"/>
        <item m="1" x="2291"/>
        <item m="1" x="3022"/>
        <item m="1" x="1978"/>
        <item m="1" x="3712"/>
        <item m="1" x="3396"/>
        <item m="1" x="2530"/>
        <item m="1" x="3358"/>
        <item x="1387"/>
        <item m="1" x="2799"/>
        <item m="1" x="2566"/>
        <item m="1" x="3786"/>
        <item m="1" x="2385"/>
        <item m="1" x="4084"/>
        <item m="1" x="1800"/>
        <item m="1" x="2899"/>
        <item m="1" x="4113"/>
        <item m="1" x="1919"/>
        <item m="1" x="4027"/>
        <item m="1" x="2369"/>
        <item m="1" x="2195"/>
        <item m="1" x="2666"/>
        <item m="1" x="3727"/>
        <item m="1" x="4026"/>
        <item m="1" x="2913"/>
        <item m="1" x="3096"/>
        <item m="1" x="2075"/>
        <item m="1" x="2586"/>
        <item m="1" x="3878"/>
        <item m="1" x="1738"/>
        <item m="1" x="2153"/>
        <item m="1" x="3860"/>
        <item m="1" x="2528"/>
        <item m="1" x="3409"/>
        <item m="1" x="2266"/>
        <item m="1" x="3059"/>
        <item m="1" x="2264"/>
        <item m="1" x="3931"/>
        <item m="1" x="1694"/>
        <item m="1" x="4166"/>
        <item m="1" x="3573"/>
        <item m="1" x="2460"/>
        <item m="1" x="1975"/>
        <item m="1" x="2292"/>
        <item m="1" x="3745"/>
        <item m="1" x="3185"/>
        <item m="1" x="1811"/>
        <item m="1" x="1966"/>
        <item m="1" x="2167"/>
        <item m="1" x="2431"/>
        <item m="1" x="1916"/>
        <item m="1" x="3166"/>
        <item m="1" x="3188"/>
        <item m="1" x="1718"/>
        <item m="1" x="2945"/>
        <item m="1" x="2888"/>
        <item m="1" x="1782"/>
        <item m="1" x="2907"/>
        <item m="1" x="3013"/>
        <item m="1" x="3141"/>
        <item m="1" x="3202"/>
        <item m="1" x="1860"/>
        <item m="1" x="1961"/>
        <item m="1" x="3189"/>
        <item x="1365"/>
        <item m="1" x="3992"/>
        <item m="1" x="4091"/>
        <item m="1" x="2985"/>
        <item m="1" x="1873"/>
        <item m="1" x="3569"/>
        <item m="1" x="1703"/>
        <item m="1" x="2838"/>
        <item x="988"/>
        <item m="1" x="2893"/>
        <item m="1" x="3103"/>
        <item m="1" x="4099"/>
        <item m="1" x="2821"/>
        <item m="1" x="3879"/>
        <item m="1" x="2535"/>
        <item m="1" x="2254"/>
        <item m="1" x="2634"/>
        <item m="1" x="3160"/>
        <item m="1" x="3458"/>
        <item m="1" x="2668"/>
        <item m="1" x="3388"/>
        <item m="1" x="2455"/>
        <item m="1" x="4114"/>
        <item m="1" x="2725"/>
        <item m="1" x="2697"/>
        <item m="1" x="2466"/>
        <item m="1" x="3720"/>
        <item m="1" x="3981"/>
        <item x="1618"/>
        <item m="1" x="2449"/>
        <item m="1" x="2545"/>
        <item m="1" x="4174"/>
        <item m="1" x="3371"/>
        <item m="1" x="3738"/>
        <item m="1" x="2780"/>
        <item m="1" x="3179"/>
        <item m="1" x="3528"/>
        <item m="1" x="2983"/>
        <item m="1" x="3608"/>
        <item m="1" x="3309"/>
        <item m="1" x="2514"/>
        <item m="1" x="3991"/>
        <item x="1594"/>
        <item m="1" x="3042"/>
        <item m="1" x="2005"/>
        <item x="1047"/>
        <item m="1" x="4042"/>
        <item m="1" x="3613"/>
        <item m="1" x="2988"/>
        <item m="1" x="1784"/>
        <item m="1" x="2559"/>
        <item m="1" x="3841"/>
        <item m="1" x="2963"/>
        <item m="1" x="2595"/>
        <item m="1" x="2493"/>
        <item m="1" x="3941"/>
        <item m="1" x="4009"/>
        <item m="1" x="3889"/>
        <item m="1" x="2685"/>
        <item m="1" x="3749"/>
        <item m="1" x="2396"/>
        <item m="1" x="2222"/>
        <item m="1" x="1870"/>
        <item m="1" x="3120"/>
        <item m="1" x="3934"/>
        <item m="1" x="3858"/>
        <item m="1" x="2166"/>
        <item m="1" x="4043"/>
        <item m="1" x="4123"/>
        <item m="1" x="1739"/>
        <item m="1" x="3526"/>
        <item m="1" x="2349"/>
        <item m="1" x="2608"/>
        <item m="1" x="4152"/>
        <item m="1" x="2696"/>
        <item m="1" x="2330"/>
        <item m="1" x="3352"/>
        <item m="1" x="2594"/>
        <item m="1" x="3177"/>
        <item m="1" x="2424"/>
        <item m="1" x="4106"/>
        <item m="1" x="2719"/>
        <item m="1" x="1767"/>
        <item m="1" x="2353"/>
        <item m="1" x="3898"/>
        <item m="1" x="1868"/>
        <item m="1" x="2512"/>
        <item m="1" x="3790"/>
        <item m="1" x="3437"/>
        <item m="1" x="2761"/>
        <item m="1" x="3940"/>
        <item m="1" x="3959"/>
        <item m="1" x="3811"/>
        <item m="1" x="3248"/>
        <item m="1" x="3834"/>
        <item m="1" x="1902"/>
        <item m="1" x="1700"/>
        <item m="1" x="1756"/>
        <item m="1" x="3748"/>
        <item m="1" x="3145"/>
        <item m="1" x="3587"/>
        <item m="1" x="3739"/>
        <item m="1" x="2203"/>
        <item m="1" x="2644"/>
        <item m="1" x="3685"/>
        <item m="1" x="2100"/>
        <item m="1" x="1917"/>
        <item m="1" x="2788"/>
        <item m="1" x="4059"/>
        <item x="1492"/>
        <item m="1" x="3046"/>
        <item m="1" x="3831"/>
        <item m="1" x="2737"/>
        <item m="1" x="2107"/>
        <item m="1" x="2472"/>
        <item m="1" x="3540"/>
        <item m="1" x="3954"/>
        <item m="1" x="3591"/>
        <item m="1" x="3018"/>
        <item m="1" x="2055"/>
        <item m="1" x="2482"/>
        <item m="1" x="3935"/>
        <item m="1" x="3560"/>
        <item x="426"/>
        <item m="1" x="3784"/>
        <item m="1" x="2632"/>
        <item m="1" x="2165"/>
        <item m="1" x="2233"/>
        <item m="1" x="2518"/>
        <item m="1" x="1766"/>
        <item m="1" x="3684"/>
        <item m="1" x="3592"/>
        <item m="1" x="2093"/>
        <item m="1" x="3382"/>
        <item x="305"/>
        <item m="1" x="3329"/>
        <item m="1" x="2568"/>
        <item m="1" x="2563"/>
        <item m="1" x="2170"/>
        <item m="1" x="3625"/>
        <item m="1" x="3895"/>
        <item m="1" x="3837"/>
        <item m="1" x="2510"/>
        <item m="1" x="1896"/>
        <item m="1" x="2015"/>
        <item m="1" x="3398"/>
        <item x="1638"/>
        <item m="1" x="4001"/>
        <item m="1" x="3633"/>
        <item m="1" x="3524"/>
        <item x="123"/>
        <item m="1" x="3912"/>
        <item m="1" x="3671"/>
        <item m="1" x="3782"/>
        <item m="1" x="2298"/>
        <item m="1" x="1908"/>
        <item m="1" x="3586"/>
        <item m="1" x="3561"/>
        <item m="1" x="3399"/>
        <item m="1" x="3478"/>
        <item x="733"/>
        <item m="1" x="2085"/>
        <item m="1" x="2209"/>
        <item m="1" x="2280"/>
        <item m="1" x="3696"/>
        <item m="1" x="1928"/>
        <item m="1" x="1918"/>
        <item m="1" x="2970"/>
        <item m="1" x="3298"/>
        <item m="1" x="3359"/>
        <item m="1" x="4181"/>
        <item m="1" x="2452"/>
        <item x="618"/>
        <item m="1" x="1904"/>
        <item m="1" x="3596"/>
        <item m="1" x="2189"/>
        <item m="1" x="2617"/>
        <item m="1" x="2371"/>
        <item m="1" x="3093"/>
        <item m="1" x="1977"/>
        <item m="1" x="3286"/>
        <item m="1" x="3732"/>
        <item m="1" x="3360"/>
        <item m="1" x="3873"/>
        <item m="1" x="2204"/>
        <item m="1" x="3634"/>
        <item m="1" x="2006"/>
        <item m="1" x="3943"/>
        <item m="1" x="2754"/>
        <item m="1" x="1810"/>
        <item m="1" x="3426"/>
        <item m="1" x="3152"/>
        <item m="1" x="3422"/>
        <item m="1" x="2056"/>
        <item m="1" x="2398"/>
        <item m="1" x="3652"/>
        <item m="1" x="2416"/>
        <item m="1" x="4000"/>
        <item m="1" x="2318"/>
        <item m="1" x="3901"/>
        <item m="1" x="3037"/>
        <item m="1" x="2544"/>
        <item m="1" x="2660"/>
        <item m="1" x="3876"/>
        <item m="1" x="3973"/>
        <item m="1" x="3821"/>
        <item m="1" x="3038"/>
        <item m="1" x="2218"/>
        <item m="1" x="1972"/>
        <item m="1" x="3251"/>
        <item m="1" x="2201"/>
        <item m="1" x="3863"/>
        <item m="1" x="3165"/>
        <item m="1" x="2932"/>
        <item m="1" x="3897"/>
        <item m="1" x="3622"/>
        <item m="1" x="3364"/>
        <item m="1" x="2409"/>
        <item m="1" x="3168"/>
        <item m="1" x="2410"/>
        <item m="1" x="2630"/>
        <item m="1" x="3963"/>
        <item m="1" x="3769"/>
        <item m="1" x="3346"/>
        <item m="1" x="3051"/>
        <item m="1" x="3887"/>
        <item m="1" x="1823"/>
        <item m="1" x="3733"/>
        <item m="1" x="4018"/>
        <item m="1" x="2959"/>
        <item m="1" x="2702"/>
        <item m="1" x="2198"/>
        <item m="1" x="2184"/>
        <item m="1" x="3563"/>
        <item m="1" x="2471"/>
        <item m="1" x="3370"/>
        <item m="1" x="2479"/>
        <item m="1" x="1930"/>
        <item m="1" x="3269"/>
        <item m="1" x="2305"/>
        <item m="1" x="3645"/>
        <item m="1" x="3997"/>
        <item m="1" x="1706"/>
        <item m="1" x="1995"/>
        <item m="1" x="2235"/>
        <item m="1" x="3893"/>
        <item m="1" x="3567"/>
        <item x="1649"/>
        <item m="1" x="3631"/>
        <item m="1" x="4040"/>
        <item m="1" x="2717"/>
        <item m="1" x="2378"/>
        <item x="906"/>
        <item m="1" x="3857"/>
        <item m="1" x="2553"/>
        <item m="1" x="3616"/>
        <item m="1" x="3730"/>
        <item x="762"/>
        <item m="1" x="2680"/>
        <item m="1" x="3116"/>
        <item m="1" x="2425"/>
        <item m="1" x="2509"/>
        <item m="1" x="3919"/>
        <item m="1" x="2065"/>
        <item m="1" x="2576"/>
        <item m="1" x="3600"/>
        <item m="1" x="3489"/>
        <item m="1" x="2390"/>
        <item m="1" x="3328"/>
        <item m="1" x="3619"/>
        <item m="1" x="3914"/>
        <item m="1" x="3665"/>
        <item m="1" x="2787"/>
        <item m="1" x="2770"/>
        <item m="1" x="2076"/>
        <item m="1" x="3694"/>
        <item m="1" x="3993"/>
        <item m="1" x="2615"/>
        <item m="1" x="2744"/>
        <item m="1" x="4017"/>
        <item m="1" x="4068"/>
        <item m="1" x="2300"/>
        <item m="1" x="3957"/>
        <item m="1" x="3806"/>
        <item m="1" x="2710"/>
        <item m="1" x="3271"/>
        <item m="1" x="3492"/>
        <item m="1" x="3259"/>
        <item x="1034"/>
        <item x="1265"/>
        <item m="1" x="2256"/>
        <item m="1" x="2052"/>
        <item m="1" x="3436"/>
        <item m="1" x="1913"/>
        <item m="1" x="3072"/>
        <item m="1" x="3027"/>
        <item m="1" x="1726"/>
        <item m="1" x="3088"/>
        <item m="1" x="3087"/>
        <item m="1" x="2944"/>
        <item m="1" x="2742"/>
        <item m="1" x="3234"/>
        <item m="1" x="2864"/>
        <item m="1" x="2556"/>
        <item m="1" x="3716"/>
        <item m="1" x="3031"/>
        <item m="1" x="3736"/>
        <item m="1" x="2812"/>
        <item m="1" x="3864"/>
        <item m="1" x="2379"/>
        <item m="1" x="2607"/>
        <item m="1" x="2716"/>
        <item m="1" x="3277"/>
        <item m="1" x="3623"/>
        <item m="1" x="2024"/>
        <item x="1118"/>
        <item m="1" x="1935"/>
        <item m="1" x="3490"/>
        <item m="1" x="2582"/>
        <item m="1" x="3987"/>
        <item m="1" x="1845"/>
        <item m="1" x="2366"/>
        <item m="1" x="3737"/>
        <item x="304"/>
        <item m="1" x="2346"/>
        <item m="1" x="1989"/>
        <item m="1" x="3862"/>
        <item m="1" x="3448"/>
        <item m="1" x="3679"/>
        <item m="1" x="1724"/>
        <item m="1" x="2684"/>
        <item x="1009"/>
        <item m="1" x="3509"/>
        <item m="1" x="1847"/>
        <item m="1" x="1932"/>
        <item m="1" x="3632"/>
        <item m="1" x="1725"/>
        <item m="1" x="2122"/>
        <item m="1" x="2502"/>
        <item x="1191"/>
        <item m="1" x="3544"/>
        <item m="1" x="3195"/>
        <item m="1" x="4053"/>
        <item x="487"/>
        <item m="1" x="2003"/>
        <item m="1" x="3480"/>
        <item m="1" x="2415"/>
        <item m="1" x="2989"/>
        <item m="1" x="2755"/>
        <item m="1" x="3495"/>
        <item m="1" x="3620"/>
        <item m="1" x="2295"/>
        <item m="1" x="2701"/>
        <item m="1" x="2072"/>
        <item m="1" x="2622"/>
        <item m="1" x="3809"/>
        <item m="1" x="3516"/>
        <item m="1" x="4178"/>
        <item m="1" x="3475"/>
        <item m="1" x="2698"/>
        <item m="1" x="2968"/>
        <item x="192"/>
        <item m="1" x="2268"/>
        <item m="1" x="2978"/>
        <item m="1" x="3780"/>
        <item m="1" x="2136"/>
        <item m="1" x="2462"/>
        <item m="1" x="3584"/>
        <item m="1" x="2519"/>
        <item m="1" x="2573"/>
        <item m="1" x="2611"/>
        <item m="1" x="2548"/>
        <item x="1076"/>
        <item m="1" x="1927"/>
        <item m="1" x="3172"/>
        <item m="1" x="3792"/>
        <item m="1" x="2354"/>
        <item m="1" x="1809"/>
        <item m="1" x="4177"/>
        <item x="1062"/>
        <item x="1063"/>
        <item x="1065"/>
        <item x="1066"/>
        <item x="1068"/>
        <item x="1070"/>
        <item x="1071"/>
        <item x="1072"/>
        <item x="1074"/>
        <item x="1079"/>
        <item x="1080"/>
        <item x="1081"/>
        <item x="985"/>
        <item x="1082"/>
        <item x="1084"/>
        <item x="1088"/>
        <item x="1089"/>
        <item x="1090"/>
        <item x="1091"/>
        <item x="1092"/>
        <item x="1093"/>
        <item x="1094"/>
        <item x="502"/>
        <item x="1096"/>
        <item x="1097"/>
        <item x="679"/>
        <item x="1098"/>
        <item x="1099"/>
        <item x="1100"/>
        <item x="1101"/>
        <item x="107"/>
        <item x="1103"/>
        <item x="73"/>
        <item x="1105"/>
        <item x="1106"/>
        <item x="1108"/>
        <item x="1110"/>
        <item x="1111"/>
        <item x="1112"/>
        <item x="1113"/>
        <item x="1114"/>
        <item x="1115"/>
        <item x="706"/>
        <item x="400"/>
        <item x="1121"/>
        <item x="1122"/>
        <item x="1123"/>
        <item x="1125"/>
        <item x="1126"/>
        <item x="1127"/>
        <item x="1128"/>
        <item x="1129"/>
        <item x="1130"/>
        <item x="1131"/>
        <item x="1132"/>
        <item x="1133"/>
        <item x="1136"/>
        <item x="1140"/>
        <item x="855"/>
        <item x="1141"/>
        <item x="1142"/>
        <item x="1143"/>
        <item x="1146"/>
        <item x="1148"/>
        <item x="1150"/>
        <item x="1151"/>
        <item x="1152"/>
        <item x="1153"/>
        <item x="1154"/>
        <item x="1155"/>
        <item x="1156"/>
        <item x="262"/>
        <item x="1158"/>
        <item x="1159"/>
        <item x="1160"/>
        <item x="1161"/>
        <item x="1162"/>
        <item x="1163"/>
        <item x="1164"/>
        <item x="88"/>
        <item x="1167"/>
        <item x="1168"/>
        <item x="1169"/>
        <item x="1170"/>
        <item x="1171"/>
        <item x="1172"/>
        <item x="1173"/>
        <item x="1174"/>
        <item x="1176"/>
        <item x="1177"/>
        <item x="1178"/>
        <item x="1179"/>
        <item x="1181"/>
        <item x="1183"/>
        <item x="1184"/>
        <item x="1186"/>
        <item x="1188"/>
        <item x="1189"/>
        <item x="1193"/>
        <item x="1195"/>
        <item x="1196"/>
        <item x="1198"/>
        <item x="1202"/>
        <item x="1203"/>
        <item x="1205"/>
        <item x="1208"/>
        <item x="1209"/>
        <item x="1214"/>
        <item x="1215"/>
        <item x="1216"/>
        <item x="1218"/>
        <item x="1219"/>
        <item x="1220"/>
        <item x="1221"/>
        <item x="1223"/>
        <item x="1224"/>
        <item x="1225"/>
        <item x="1226"/>
        <item x="1227"/>
        <item x="1228"/>
        <item x="1229"/>
        <item x="1230"/>
        <item x="1231"/>
        <item x="1232"/>
        <item x="1235"/>
        <item x="1236"/>
        <item x="1237"/>
        <item x="1238"/>
        <item x="1240"/>
        <item x="1241"/>
        <item x="1243"/>
        <item x="1246"/>
        <item x="1249"/>
        <item x="1250"/>
        <item x="1253"/>
        <item x="1254"/>
        <item x="1256"/>
        <item x="1257"/>
        <item x="1258"/>
        <item x="1259"/>
        <item x="1260"/>
        <item x="1261"/>
        <item x="1264"/>
        <item x="1267"/>
        <item x="1268"/>
        <item x="1269"/>
        <item x="520"/>
        <item x="1272"/>
        <item x="1273"/>
        <item x="318"/>
        <item x="1274"/>
        <item x="1275"/>
        <item x="1276"/>
        <item x="1277"/>
        <item x="1278"/>
        <item x="1280"/>
        <item x="1281"/>
        <item x="1282"/>
        <item x="1283"/>
        <item x="1284"/>
        <item x="1285"/>
        <item x="1286"/>
        <item x="1012"/>
        <item x="1288"/>
        <item x="1291"/>
        <item x="1292"/>
        <item x="572"/>
        <item x="972"/>
        <item x="1293"/>
        <item x="1295"/>
        <item x="1296"/>
        <item x="1297"/>
        <item x="1298"/>
        <item x="1299"/>
        <item x="301"/>
        <item x="1300"/>
        <item x="1302"/>
        <item x="1305"/>
        <item x="1307"/>
        <item x="1308"/>
        <item x="1311"/>
        <item x="1312"/>
        <item x="1316"/>
        <item x="602"/>
        <item x="1317"/>
        <item x="1318"/>
        <item x="1320"/>
        <item x="1321"/>
        <item x="1324"/>
        <item x="1326"/>
        <item x="1327"/>
        <item x="375"/>
        <item x="1330"/>
        <item x="1331"/>
        <item x="1332"/>
        <item x="1333"/>
        <item x="1336"/>
        <item x="1337"/>
        <item x="1338"/>
        <item x="1339"/>
        <item x="1340"/>
        <item x="1341"/>
        <item x="435"/>
        <item x="1343"/>
        <item x="1344"/>
        <item x="1345"/>
        <item x="1347"/>
        <item x="1348"/>
        <item x="118"/>
        <item x="1349"/>
        <item x="1350"/>
        <item x="221"/>
        <item x="1351"/>
        <item x="1352"/>
        <item x="566"/>
        <item x="1353"/>
        <item x="1355"/>
        <item x="1356"/>
        <item x="1357"/>
        <item x="1358"/>
        <item x="1359"/>
        <item x="1361"/>
        <item x="1362"/>
        <item x="29"/>
        <item x="1363"/>
        <item x="1364"/>
        <item x="1367"/>
        <item x="1368"/>
        <item x="1370"/>
        <item x="1373"/>
        <item x="1376"/>
        <item x="1377"/>
        <item x="1380"/>
        <item x="1381"/>
        <item x="1382"/>
        <item x="1383"/>
        <item x="1384"/>
        <item x="1385"/>
        <item x="481"/>
        <item x="1386"/>
        <item x="1389"/>
        <item x="1390"/>
        <item x="1391"/>
        <item x="1392"/>
        <item x="1393"/>
        <item x="1395"/>
        <item x="1396"/>
        <item x="1398"/>
        <item x="1399"/>
        <item x="1400"/>
        <item x="1403"/>
        <item x="1404"/>
        <item x="1405"/>
        <item x="1406"/>
        <item x="653"/>
        <item x="1407"/>
        <item x="1408"/>
        <item x="1409"/>
        <item x="1410"/>
        <item x="1412"/>
        <item x="1414"/>
        <item x="1415"/>
        <item x="1416"/>
        <item x="1417"/>
        <item x="1419"/>
        <item x="1420"/>
        <item x="1422"/>
        <item x="1425"/>
        <item x="1426"/>
        <item x="1427"/>
        <item x="1428"/>
        <item x="1022"/>
        <item x="1429"/>
        <item x="1430"/>
        <item x="1431"/>
        <item x="1433"/>
        <item x="1435"/>
        <item x="1436"/>
        <item x="1438"/>
        <item x="681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9"/>
        <item x="1461"/>
        <item x="1462"/>
        <item x="1463"/>
        <item x="799"/>
        <item x="1464"/>
        <item x="1465"/>
        <item x="1466"/>
        <item x="1467"/>
        <item x="1468"/>
        <item x="1469"/>
        <item x="1470"/>
        <item x="1471"/>
        <item x="1472"/>
        <item x="1474"/>
        <item x="1476"/>
        <item x="1477"/>
        <item x="1478"/>
        <item x="1479"/>
        <item x="1480"/>
        <item x="1481"/>
        <item x="1482"/>
        <item x="389"/>
        <item x="970"/>
        <item x="1483"/>
        <item x="1484"/>
        <item x="1485"/>
        <item x="1487"/>
        <item x="1488"/>
        <item x="942"/>
        <item x="1489"/>
        <item x="1490"/>
        <item x="1491"/>
        <item x="1493"/>
        <item x="1494"/>
        <item x="1495"/>
        <item x="1496"/>
        <item x="1497"/>
        <item x="493"/>
        <item x="1499"/>
        <item x="1500"/>
        <item x="468"/>
        <item x="1501"/>
        <item x="1502"/>
        <item x="1503"/>
        <item x="1504"/>
        <item x="1505"/>
        <item x="1506"/>
        <item x="1507"/>
        <item x="1508"/>
        <item x="1509"/>
        <item x="1511"/>
        <item x="1512"/>
        <item x="1513"/>
        <item x="1514"/>
        <item x="1515"/>
        <item x="1516"/>
        <item x="1517"/>
        <item x="1518"/>
        <item x="1519"/>
        <item x="1520"/>
        <item x="1523"/>
        <item x="1525"/>
        <item x="1527"/>
        <item x="1528"/>
        <item x="1529"/>
        <item x="1530"/>
        <item x="1531"/>
        <item x="1533"/>
        <item x="1534"/>
        <item x="1535"/>
        <item x="1536"/>
        <item x="1537"/>
        <item x="1540"/>
        <item x="433"/>
        <item x="1541"/>
        <item x="1542"/>
        <item x="1543"/>
        <item x="1544"/>
        <item x="1545"/>
        <item x="1546"/>
        <item x="1547"/>
        <item x="1548"/>
        <item x="1550"/>
        <item x="1551"/>
        <item x="1554"/>
        <item x="1555"/>
        <item x="278"/>
        <item x="1556"/>
        <item x="1557"/>
        <item x="1558"/>
        <item x="1559"/>
        <item x="1560"/>
        <item x="1561"/>
        <item x="1562"/>
        <item x="1563"/>
        <item x="1565"/>
        <item x="1566"/>
        <item x="1567"/>
        <item x="1568"/>
        <item x="1570"/>
        <item x="1572"/>
        <item x="1573"/>
        <item x="1574"/>
        <item x="1575"/>
        <item x="1576"/>
        <item x="1577"/>
        <item x="1579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6"/>
        <item x="1597"/>
        <item x="1598"/>
        <item x="1599"/>
        <item x="1601"/>
        <item x="1602"/>
        <item x="1603"/>
        <item x="1604"/>
        <item x="1605"/>
        <item x="81"/>
        <item x="1606"/>
        <item x="1607"/>
        <item x="1608"/>
        <item x="1609"/>
        <item x="1612"/>
        <item x="1613"/>
        <item x="1614"/>
        <item x="1616"/>
        <item x="1617"/>
        <item x="1619"/>
        <item x="1620"/>
        <item x="1005"/>
        <item x="1621"/>
        <item x="1622"/>
        <item x="1623"/>
        <item x="1624"/>
        <item x="1625"/>
        <item x="1626"/>
        <item x="1627"/>
        <item x="1628"/>
        <item x="1629"/>
        <item x="1634"/>
        <item x="1635"/>
        <item x="1636"/>
        <item x="1637"/>
        <item x="1640"/>
        <item x="1641"/>
        <item x="1642"/>
        <item x="1643"/>
        <item x="1644"/>
        <item x="1645"/>
        <item x="1648"/>
        <item x="1650"/>
        <item x="1651"/>
        <item x="1652"/>
        <item x="1653"/>
        <item x="1654"/>
        <item x="1655"/>
        <item x="1656"/>
        <item x="1658"/>
        <item x="1659"/>
        <item x="1660"/>
        <item x="1661"/>
        <item x="764"/>
        <item x="1662"/>
        <item x="1663"/>
        <item x="1664"/>
        <item x="1665"/>
        <item x="1666"/>
        <item x="1667"/>
        <item x="1668"/>
        <item x="1669"/>
        <item x="1670"/>
        <item x="484"/>
        <item x="1671"/>
        <item x="1672"/>
        <item x="1673"/>
        <item x="1674"/>
        <item x="1675"/>
        <item x="379"/>
        <item x="1676"/>
        <item x="201"/>
        <item m="1" x="4122"/>
        <item m="1" x="2480"/>
        <item m="1" x="2232"/>
        <item m="1" x="2362"/>
        <item m="1" x="3719"/>
        <item m="1" x="2547"/>
        <item m="1" x="4007"/>
        <item m="1" x="2252"/>
        <item m="1" x="3802"/>
        <item m="1" x="3704"/>
        <item m="1" x="3609"/>
        <item m="1" x="4067"/>
        <item m="1" x="3205"/>
        <item m="1" x="2569"/>
        <item m="1" x="2772"/>
        <item m="1" x="3883"/>
        <item m="1" x="4077"/>
        <item m="1" x="2692"/>
        <item x="259"/>
        <item m="1" x="2478"/>
        <item m="1" x="2051"/>
        <item m="1" x="2584"/>
        <item m="1" x="2356"/>
        <item m="1" x="3849"/>
        <item m="1" x="3163"/>
        <item m="1" x="3465"/>
        <item m="1" x="1861"/>
        <item m="1" x="2677"/>
        <item m="1" x="2916"/>
        <item m="1" x="3344"/>
        <item m="1" x="3874"/>
        <item m="1" x="3642"/>
        <item m="1" x="4047"/>
        <item m="1" x="3576"/>
        <item m="1" x="2458"/>
        <item m="1" x="3411"/>
        <item m="1" x="2132"/>
        <item m="1" x="2824"/>
        <item m="1" x="3725"/>
        <item m="1" x="2485"/>
        <item m="1" x="2784"/>
        <item m="1" x="2357"/>
        <item m="1" x="2555"/>
        <item x="646"/>
        <item x="876"/>
        <item x="51"/>
        <item m="1" x="2958"/>
        <item m="1" x="4034"/>
        <item m="1" x="2636"/>
        <item m="1" x="2665"/>
        <item m="1" x="2467"/>
        <item m="1" x="1723"/>
        <item m="1" x="2740"/>
        <item m="1" x="2261"/>
        <item m="1" x="3853"/>
        <item m="1" x="2609"/>
        <item m="1" x="2068"/>
        <item m="1" x="3639"/>
        <item x="865"/>
        <item m="1" x="2135"/>
        <item m="1" x="1801"/>
        <item m="1" x="3653"/>
        <item x="873"/>
        <item x="94"/>
        <item m="1" x="2610"/>
        <item m="1" x="2820"/>
        <item m="1" x="3522"/>
        <item m="1" x="1787"/>
        <item x="150"/>
        <item m="1" x="1999"/>
        <item m="1" x="3497"/>
        <item m="1" x="2417"/>
        <item m="1" x="2639"/>
        <item m="1" x="4110"/>
        <item m="1" x="1802"/>
        <item x="151"/>
        <item m="1" x="3194"/>
        <item m="1" x="2229"/>
        <item m="1" x="3709"/>
        <item m="1" x="3335"/>
        <item m="1" x="2392"/>
        <item m="1" x="3240"/>
        <item m="1" x="3151"/>
        <item m="1" x="2296"/>
        <item m="1" x="3559"/>
        <item m="1" x="2257"/>
        <item m="1" x="2288"/>
        <item m="1" x="4094"/>
        <item m="1" x="3351"/>
        <item m="1" x="2058"/>
        <item m="1" x="3376"/>
        <item m="1" x="2713"/>
        <item m="1" x="3514"/>
        <item m="1" x="2551"/>
        <item m="1" x="2524"/>
        <item m="1" x="3249"/>
        <item m="1" x="3057"/>
        <item m="1" x="3582"/>
        <item m="1" x="3970"/>
        <item m="1" x="4089"/>
        <item m="1" x="3828"/>
        <item x="617"/>
        <item m="1" x="2043"/>
        <item m="1" x="3827"/>
        <item m="1" x="2498"/>
        <item m="1" x="2202"/>
        <item m="1" x="2903"/>
        <item m="1" x="1734"/>
        <item m="1" x="4128"/>
        <item m="1" x="1939"/>
        <item m="1" x="3859"/>
        <item m="1" x="3191"/>
        <item m="1" x="1744"/>
        <item m="1" x="2711"/>
        <item m="1" x="2386"/>
        <item m="1" x="2603"/>
        <item x="387"/>
        <item m="1" x="2898"/>
        <item m="1" x="2276"/>
        <item m="1" x="3686"/>
        <item m="1" x="2849"/>
        <item m="1" x="2706"/>
        <item m="1" x="2457"/>
        <item m="1" x="3539"/>
        <item m="1" x="3242"/>
        <item m="1" x="3128"/>
        <item m="1" x="2786"/>
        <item m="1" x="2658"/>
        <item m="1" x="3589"/>
        <item m="1" x="1982"/>
        <item m="1" x="1905"/>
        <item x="177"/>
        <item m="1" x="3939"/>
        <item m="1" x="2115"/>
        <item m="1" x="4033"/>
        <item x="654"/>
        <item m="1" x="3932"/>
        <item m="1" x="4146"/>
        <item m="1" x="2775"/>
        <item m="1" x="1851"/>
        <item m="1" x="3439"/>
        <item m="1" x="3838"/>
        <item m="1" x="2850"/>
        <item m="1" x="3881"/>
        <item m="1" x="3375"/>
        <item m="1" x="3111"/>
        <item m="1" x="3649"/>
        <item m="1" x="2429"/>
        <item m="1" x="3226"/>
        <item m="1" x="2890"/>
        <item m="1" x="2227"/>
        <item m="1" x="3744"/>
        <item m="1" x="2560"/>
        <item m="1" x="2816"/>
        <item m="1" x="2947"/>
        <item m="1" x="2747"/>
        <item m="1" x="3762"/>
        <item m="1" x="2830"/>
        <item m="1" x="3680"/>
        <item m="1" x="3621"/>
        <item x="1000"/>
        <item m="1" x="2863"/>
        <item m="1" x="3760"/>
        <item m="1" x="2587"/>
        <item m="1" x="3488"/>
        <item m="1" x="3872"/>
        <item x="856"/>
        <item x="854"/>
        <item m="1" x="4013"/>
        <item m="1" x="3742"/>
        <item m="1" x="3469"/>
        <item m="1" x="3604"/>
        <item x="408"/>
        <item m="1" x="3721"/>
        <item x="237"/>
        <item m="1" x="3301"/>
        <item m="1" x="2308"/>
        <item m="1" x="3854"/>
        <item m="1" x="3886"/>
        <item m="1" x="2728"/>
        <item x="266"/>
        <item m="1" x="3274"/>
        <item m="1" x="3350"/>
        <item m="1" x="3663"/>
        <item x="43"/>
        <item m="1" x="1979"/>
        <item m="1" x="2131"/>
        <item m="1" x="2489"/>
        <item m="1" x="3513"/>
        <item m="1" x="4056"/>
        <item m="1" x="3734"/>
        <item m="1" x="3731"/>
        <item m="1" x="2213"/>
        <item m="1" x="2258"/>
        <item m="1" x="4064"/>
        <item m="1" x="3482"/>
        <item m="1" x="3826"/>
        <item m="1" x="3028"/>
        <item m="1" x="3570"/>
        <item m="1" x="3767"/>
        <item m="1" x="4041"/>
        <item m="1" x="2108"/>
        <item m="1" x="1901"/>
        <item m="1" x="2769"/>
        <item m="1" x="2927"/>
        <item m="1" x="2546"/>
        <item m="1" x="4045"/>
        <item m="1" x="3322"/>
        <item x="48"/>
        <item m="1" x="2050"/>
        <item m="1" x="3572"/>
        <item m="1" x="3724"/>
        <item m="1" x="2982"/>
        <item m="1" x="2391"/>
        <item m="1" x="2533"/>
        <item x="0"/>
        <item x="2"/>
        <item x="3"/>
        <item x="7"/>
        <item x="11"/>
        <item x="16"/>
        <item x="18"/>
        <item x="21"/>
        <item x="22"/>
        <item x="24"/>
        <item x="25"/>
        <item x="26"/>
        <item x="27"/>
        <item x="28"/>
        <item x="36"/>
        <item x="37"/>
        <item x="39"/>
        <item x="42"/>
        <item x="45"/>
        <item x="46"/>
        <item x="47"/>
        <item x="49"/>
        <item x="50"/>
        <item x="53"/>
        <item x="54"/>
        <item x="55"/>
        <item x="56"/>
        <item x="58"/>
        <item x="59"/>
        <item x="60"/>
        <item x="61"/>
        <item x="62"/>
        <item x="64"/>
        <item x="67"/>
        <item x="70"/>
        <item x="72"/>
        <item x="85"/>
        <item x="91"/>
        <item x="93"/>
        <item x="95"/>
        <item x="102"/>
        <item x="115"/>
        <item x="124"/>
        <item x="125"/>
        <item x="129"/>
        <item x="130"/>
        <item x="135"/>
        <item x="138"/>
        <item x="143"/>
        <item x="146"/>
        <item x="147"/>
        <item x="148"/>
        <item x="149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7"/>
        <item x="169"/>
        <item x="171"/>
        <item x="172"/>
        <item x="174"/>
        <item x="175"/>
        <item x="176"/>
        <item x="180"/>
        <item x="181"/>
        <item x="182"/>
        <item x="186"/>
        <item x="187"/>
        <item x="189"/>
        <item x="193"/>
        <item x="194"/>
        <item m="1" x="3405"/>
        <item x="196"/>
        <item x="198"/>
        <item x="200"/>
        <item x="203"/>
        <item x="204"/>
        <item x="205"/>
        <item x="206"/>
        <item x="207"/>
        <item x="209"/>
        <item x="210"/>
        <item x="214"/>
        <item x="215"/>
        <item x="216"/>
        <item x="217"/>
        <item x="218"/>
        <item x="219"/>
        <item x="225"/>
        <item x="226"/>
        <item x="227"/>
        <item x="228"/>
        <item x="229"/>
        <item x="231"/>
        <item x="233"/>
        <item x="234"/>
        <item x="235"/>
        <item x="236"/>
        <item x="238"/>
        <item x="239"/>
        <item x="241"/>
        <item x="244"/>
        <item x="253"/>
        <item x="254"/>
        <item x="255"/>
        <item x="257"/>
        <item x="258"/>
        <item x="260"/>
        <item x="261"/>
        <item x="263"/>
        <item x="264"/>
        <item x="265"/>
        <item x="267"/>
        <item x="268"/>
        <item x="269"/>
        <item x="270"/>
        <item x="271"/>
        <item x="273"/>
        <item x="274"/>
        <item x="275"/>
        <item x="277"/>
        <item x="279"/>
        <item x="280"/>
        <item x="281"/>
        <item x="283"/>
        <item x="285"/>
        <item x="292"/>
        <item x="295"/>
        <item x="299"/>
        <item x="311"/>
        <item x="313"/>
        <item x="315"/>
        <item x="317"/>
        <item x="324"/>
        <item x="326"/>
        <item x="327"/>
        <item x="328"/>
        <item x="330"/>
        <item x="332"/>
        <item x="333"/>
        <item x="335"/>
        <item x="336"/>
        <item x="337"/>
        <item x="338"/>
        <item x="339"/>
        <item x="340"/>
        <item x="342"/>
        <item x="344"/>
        <item x="347"/>
        <item x="348"/>
        <item x="350"/>
        <item x="351"/>
        <item x="357"/>
        <item x="358"/>
        <item x="359"/>
        <item x="360"/>
        <item x="361"/>
        <item x="362"/>
        <item x="363"/>
        <item x="364"/>
        <item x="365"/>
        <item x="367"/>
        <item x="368"/>
        <item x="370"/>
        <item x="371"/>
        <item x="372"/>
        <item x="373"/>
        <item x="374"/>
        <item x="376"/>
        <item x="378"/>
        <item x="381"/>
        <item x="382"/>
        <item x="384"/>
        <item x="385"/>
        <item x="388"/>
        <item x="390"/>
        <item x="391"/>
        <item x="392"/>
        <item x="396"/>
        <item x="399"/>
        <item x="401"/>
        <item x="403"/>
        <item x="405"/>
        <item x="406"/>
        <item x="407"/>
        <item x="409"/>
        <item x="410"/>
        <item x="411"/>
        <item x="412"/>
        <item x="414"/>
        <item x="417"/>
        <item x="418"/>
        <item x="419"/>
        <item x="420"/>
        <item x="421"/>
        <item x="423"/>
        <item x="424"/>
        <item x="425"/>
        <item x="427"/>
        <item x="428"/>
        <item x="429"/>
        <item x="430"/>
        <item x="432"/>
        <item x="434"/>
        <item x="436"/>
        <item x="439"/>
        <item x="443"/>
        <item x="444"/>
        <item x="446"/>
        <item x="448"/>
        <item x="449"/>
        <item x="450"/>
        <item x="451"/>
        <item x="454"/>
        <item x="455"/>
        <item x="456"/>
        <item x="458"/>
        <item x="459"/>
        <item x="460"/>
        <item x="462"/>
        <item x="463"/>
        <item x="464"/>
        <item x="466"/>
        <item x="467"/>
        <item x="471"/>
        <item x="474"/>
        <item x="475"/>
        <item x="476"/>
        <item x="477"/>
        <item x="479"/>
        <item x="480"/>
        <item x="482"/>
        <item x="483"/>
        <item x="485"/>
        <item x="486"/>
        <item x="488"/>
        <item x="489"/>
        <item x="492"/>
        <item x="495"/>
        <item x="498"/>
        <item x="501"/>
        <item x="505"/>
        <item x="506"/>
        <item x="507"/>
        <item x="508"/>
        <item x="511"/>
        <item x="512"/>
        <item x="515"/>
        <item x="516"/>
        <item x="518"/>
        <item x="519"/>
        <item x="521"/>
        <item x="522"/>
        <item x="523"/>
        <item x="524"/>
        <item x="525"/>
        <item x="526"/>
        <item x="527"/>
        <item x="528"/>
        <item x="530"/>
        <item x="531"/>
        <item x="532"/>
        <item x="533"/>
        <item x="534"/>
        <item x="535"/>
        <item x="536"/>
        <item x="540"/>
        <item x="541"/>
        <item x="543"/>
        <item x="544"/>
        <item x="546"/>
        <item x="548"/>
        <item x="549"/>
        <item x="550"/>
        <item x="551"/>
        <item x="552"/>
        <item x="554"/>
        <item x="558"/>
        <item x="559"/>
        <item x="561"/>
        <item x="562"/>
        <item x="563"/>
        <item x="564"/>
        <item x="565"/>
        <item x="567"/>
        <item x="569"/>
        <item x="574"/>
        <item x="575"/>
        <item x="576"/>
        <item x="577"/>
        <item x="579"/>
        <item x="580"/>
        <item x="581"/>
        <item x="582"/>
        <item x="585"/>
        <item x="588"/>
        <item x="589"/>
        <item x="590"/>
        <item x="591"/>
        <item x="594"/>
        <item x="595"/>
        <item x="596"/>
        <item x="597"/>
        <item x="598"/>
        <item x="599"/>
        <item x="600"/>
        <item x="601"/>
        <item x="603"/>
        <item x="605"/>
        <item x="606"/>
        <item x="607"/>
        <item x="609"/>
        <item x="612"/>
        <item x="613"/>
        <item x="614"/>
        <item x="615"/>
        <item x="616"/>
        <item x="622"/>
        <item x="624"/>
        <item x="625"/>
        <item x="626"/>
        <item x="627"/>
        <item x="629"/>
        <item x="630"/>
        <item x="632"/>
        <item x="633"/>
        <item x="634"/>
        <item x="636"/>
        <item x="637"/>
        <item x="639"/>
        <item x="640"/>
        <item x="643"/>
        <item x="644"/>
        <item x="648"/>
        <item x="649"/>
        <item x="650"/>
        <item x="655"/>
        <item x="656"/>
        <item x="657"/>
        <item x="658"/>
        <item x="662"/>
        <item x="663"/>
        <item x="666"/>
        <item x="667"/>
        <item x="670"/>
        <item x="671"/>
        <item x="674"/>
        <item x="675"/>
        <item x="676"/>
        <item x="677"/>
        <item x="680"/>
        <item x="685"/>
        <item x="686"/>
        <item x="687"/>
        <item x="689"/>
        <item x="690"/>
        <item x="693"/>
        <item x="695"/>
        <item x="696"/>
        <item x="698"/>
        <item x="700"/>
        <item x="701"/>
        <item x="702"/>
        <item x="703"/>
        <item x="705"/>
        <item x="707"/>
        <item x="708"/>
        <item x="710"/>
        <item x="711"/>
        <item x="712"/>
        <item x="714"/>
        <item x="715"/>
        <item x="717"/>
        <item x="718"/>
        <item x="719"/>
        <item x="720"/>
        <item x="721"/>
        <item x="722"/>
        <item x="725"/>
        <item x="726"/>
        <item x="735"/>
        <item x="739"/>
        <item x="740"/>
        <item x="743"/>
        <item x="744"/>
        <item x="745"/>
        <item x="746"/>
        <item x="747"/>
        <item x="748"/>
        <item x="749"/>
        <item x="750"/>
        <item x="752"/>
        <item x="753"/>
        <item x="754"/>
        <item x="755"/>
        <item x="756"/>
        <item x="758"/>
        <item x="760"/>
        <item x="761"/>
        <item x="763"/>
        <item x="767"/>
        <item x="768"/>
        <item x="769"/>
        <item x="772"/>
        <item x="775"/>
        <item x="776"/>
        <item x="777"/>
        <item x="778"/>
        <item x="779"/>
        <item x="780"/>
        <item x="782"/>
        <item x="783"/>
        <item x="785"/>
        <item x="786"/>
        <item x="787"/>
        <item x="788"/>
        <item x="789"/>
        <item x="790"/>
        <item x="791"/>
        <item x="792"/>
        <item x="794"/>
        <item x="795"/>
        <item x="796"/>
        <item x="797"/>
        <item x="798"/>
        <item x="800"/>
        <item x="801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20"/>
        <item x="823"/>
        <item x="825"/>
        <item x="827"/>
        <item x="828"/>
        <item x="829"/>
        <item x="832"/>
        <item x="836"/>
        <item x="838"/>
        <item x="842"/>
        <item x="843"/>
        <item x="844"/>
        <item x="846"/>
        <item x="847"/>
        <item x="848"/>
        <item x="849"/>
        <item x="851"/>
        <item x="852"/>
        <item x="853"/>
        <item x="857"/>
        <item x="858"/>
        <item x="859"/>
        <item x="860"/>
        <item x="861"/>
        <item x="862"/>
        <item x="863"/>
        <item x="864"/>
        <item x="866"/>
        <item x="867"/>
        <item x="868"/>
        <item x="869"/>
        <item x="870"/>
        <item x="871"/>
        <item x="872"/>
        <item x="874"/>
        <item x="875"/>
        <item x="877"/>
        <item x="878"/>
        <item x="879"/>
        <item x="880"/>
        <item x="882"/>
        <item x="883"/>
        <item x="884"/>
        <item x="885"/>
        <item x="886"/>
        <item x="887"/>
        <item x="888"/>
        <item x="889"/>
        <item x="892"/>
        <item x="893"/>
        <item x="894"/>
        <item x="896"/>
        <item x="897"/>
        <item x="898"/>
        <item x="899"/>
        <item x="900"/>
        <item x="901"/>
        <item x="902"/>
        <item x="903"/>
        <item x="905"/>
        <item x="908"/>
        <item x="910"/>
        <item x="911"/>
        <item x="913"/>
        <item x="915"/>
        <item x="917"/>
        <item x="918"/>
        <item x="920"/>
        <item x="922"/>
        <item x="924"/>
        <item x="927"/>
        <item x="928"/>
        <item x="929"/>
        <item x="930"/>
        <item x="931"/>
        <item x="933"/>
        <item x="934"/>
        <item x="935"/>
        <item x="936"/>
        <item x="937"/>
        <item x="939"/>
        <item x="944"/>
        <item x="945"/>
        <item x="946"/>
        <item x="948"/>
        <item x="949"/>
        <item x="950"/>
        <item x="953"/>
        <item x="954"/>
        <item x="955"/>
        <item x="957"/>
        <item x="958"/>
        <item x="960"/>
        <item x="961"/>
        <item x="962"/>
        <item x="963"/>
        <item x="964"/>
        <item x="965"/>
        <item x="966"/>
        <item x="967"/>
        <item x="968"/>
        <item x="969"/>
        <item x="971"/>
        <item x="973"/>
        <item x="974"/>
        <item x="975"/>
        <item x="976"/>
        <item x="977"/>
        <item x="978"/>
        <item x="980"/>
        <item x="981"/>
        <item x="982"/>
        <item x="983"/>
        <item x="986"/>
        <item x="987"/>
        <item x="989"/>
        <item x="990"/>
        <item x="992"/>
        <item x="993"/>
        <item x="994"/>
        <item x="995"/>
        <item x="996"/>
        <item x="997"/>
        <item x="998"/>
        <item x="999"/>
        <item x="1001"/>
        <item x="1002"/>
        <item x="1003"/>
        <item x="1004"/>
        <item x="1006"/>
        <item x="1007"/>
        <item x="1008"/>
        <item x="1011"/>
        <item x="1013"/>
        <item x="1014"/>
        <item x="1015"/>
        <item x="1016"/>
        <item x="1017"/>
        <item x="1018"/>
        <item x="1019"/>
        <item x="1020"/>
        <item x="1023"/>
        <item x="1025"/>
        <item x="1026"/>
        <item x="1028"/>
        <item x="1029"/>
        <item x="1030"/>
        <item x="1031"/>
        <item x="1032"/>
        <item x="1033"/>
        <item x="1035"/>
        <item x="1036"/>
        <item x="1037"/>
        <item x="1038"/>
        <item x="1039"/>
        <item x="1040"/>
        <item x="1042"/>
        <item x="1044"/>
        <item x="1045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95"/>
        <item t="default"/>
      </items>
    </pivotField>
    <pivotField dataField="1" showAll="0"/>
    <pivotField axis="axisPage" showAll="0" multipleItemSelectionAllowed="1">
      <items count="22">
        <item x="5"/>
        <item x="7"/>
        <item x="6"/>
        <item x="3"/>
        <item h="1" x="0"/>
        <item h="1" x="11"/>
        <item x="4"/>
        <item x="1"/>
        <item x="10"/>
        <item h="1" m="1" x="15"/>
        <item h="1" x="12"/>
        <item x="2"/>
        <item h="1" x="8"/>
        <item h="1" m="1" x="18"/>
        <item h="1" m="1" x="19"/>
        <item h="1" m="1" x="20"/>
        <item h="1" x="13"/>
        <item h="1" m="1" x="16"/>
        <item h="1" m="1" x="17"/>
        <item h="1" m="1" x="14"/>
        <item h="1" x="9"/>
        <item t="default"/>
      </items>
    </pivotField>
    <pivotField axis="axisRow" showAll="0" multipleItemSelectionAllowed="1">
      <items count="4">
        <item x="0"/>
        <item x="1"/>
        <item m="1" x="2"/>
        <item t="default"/>
      </items>
    </pivotField>
    <pivotField showAll="0" numFmtId="22"/>
    <pivotField showAll="0" numFmtId="22"/>
    <pivotField showAll="0"/>
    <pivotField dataField="1" showAll="0"/>
    <pivotField dataField="1" showAll="0"/>
    <pivotField dataField="1" showAll="0"/>
    <pivotField showAll="0" defaultSubtotal="0"/>
    <pivotField showAll="0" defaultSubtotal="0"/>
  </pivotFields>
  <rowFields count="1">
    <field x="6"/>
  </rowFields>
  <rowItems count="3">
    <i>
      <x/>
    </i>
    <i>
      <x v="1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5">
    <pageField fld="1" hier="-1"/>
    <pageField fld="0" hier="-1"/>
    <pageField fld="5" hier="-1"/>
    <pageField fld="2" hier="-1"/>
    <pageField fld="3" hier="-1"/>
  </pageFields>
  <dataFields count="4">
    <dataField name="Sum of Events" fld="12" baseField="0" baseItem="0"/>
    <dataField name="Sum of Affected Customer Count" fld="4" baseField="0" baseItem="0"/>
    <dataField name="Sum of L in Minutes" fld="10" baseField="0" baseItem="0" numFmtId="1"/>
    <dataField name="Sum of CMI" fld="11" baseField="0" baseItem="0" numFmtId="1"/>
  </dataFields>
  <formats count="1">
    <format dxfId="6">
      <pivotArea outline="0" fieldPosition="0" collapsedLevelsAreSubtotals="1">
        <references count="1">
          <reference field="4294967294" selected="0" count="2"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6" cacheId="1" applyNumberFormats="0" applyBorderFormats="0" applyFontFormats="0" applyPatternFormats="0" applyAlignmentFormats="0" applyWidthHeightFormats="1" dataCaption="Values" showMissing="1" preserveFormatting="1" useAutoFormatting="1" itemPrintTitles="1" outline="1" outlineData="1" createdVersion="3" updatedVersion="7" indent="0" multipleFieldFilters="0" showMemberPropertyTips="1">
  <location ref="A6:E24" firstHeaderRow="1" firstDataRow="2" firstDataCol="1" rowPageCount="4" colPageCount="1"/>
  <pivotFields count="15">
    <pivotField axis="axisPage" showAll="0" multipleItemSelectionAllowed="1">
      <items count="3">
        <item h="1" x="1"/>
        <item x="0"/>
        <item t="default"/>
      </items>
    </pivotField>
    <pivotField axis="axisPage" showAll="0">
      <items count="12">
        <item x="1"/>
        <item x="3"/>
        <item x="7"/>
        <item x="4"/>
        <item x="0"/>
        <item x="6"/>
        <item x="2"/>
        <item x="5"/>
        <item x="8"/>
        <item x="9"/>
        <item x="10"/>
        <item t="default"/>
      </items>
    </pivotField>
    <pivotField axis="axisRow" showAll="0" sortType="descending">
      <items count="43">
        <item x="32"/>
        <item x="5"/>
        <item x="11"/>
        <item x="23"/>
        <item x="15"/>
        <item x="26"/>
        <item x="20"/>
        <item x="2"/>
        <item x="30"/>
        <item x="25"/>
        <item x="28"/>
        <item x="13"/>
        <item x="27"/>
        <item x="0"/>
        <item x="1"/>
        <item x="4"/>
        <item x="16"/>
        <item x="9"/>
        <item x="21"/>
        <item x="29"/>
        <item x="22"/>
        <item x="8"/>
        <item x="10"/>
        <item x="3"/>
        <item x="18"/>
        <item x="17"/>
        <item x="24"/>
        <item x="6"/>
        <item x="14"/>
        <item x="12"/>
        <item x="31"/>
        <item x="7"/>
        <item x="19"/>
        <item x="33"/>
        <item x="34"/>
        <item x="35"/>
        <item x="36"/>
        <item x="37"/>
        <item x="38"/>
        <item x="39"/>
        <item x="40"/>
        <item x="41"/>
        <item t="default"/>
      </items>
      <autoSortScope>
        <pivotArea outline="0" fieldPosition="0" type="normal">
          <references count="1">
            <reference field="4294967294" selected="0" count="1">
              <x v="0"/>
            </reference>
          </references>
        </pivotArea>
      </autoSortScope>
    </pivotField>
    <pivotField showAll="0"/>
    <pivotField dataField="1" showAll="0"/>
    <pivotField axis="axisPage" showAll="0" multipleItemSelectionAllowed="1">
      <items count="17">
        <item x="5"/>
        <item x="7"/>
        <item x="6"/>
        <item x="3"/>
        <item h="1" x="0"/>
        <item h="1" x="11"/>
        <item x="4"/>
        <item x="1"/>
        <item x="10"/>
        <item h="1" x="12"/>
        <item x="2"/>
        <item h="1" x="8"/>
        <item h="1" x="15"/>
        <item h="1" x="13"/>
        <item h="1" x="14"/>
        <item h="1" x="9"/>
        <item t="default"/>
      </items>
    </pivotField>
    <pivotField axis="axisPage" showAll="0">
      <items count="4">
        <item x="0"/>
        <item x="1"/>
        <item x="2"/>
        <item t="default"/>
      </items>
    </pivotField>
    <pivotField showAll="0" numFmtId="22"/>
    <pivotField showAll="0" numFmtId="22"/>
    <pivotField showAll="0"/>
    <pivotField dataField="1" showAll="0"/>
    <pivotField dataField="1" showAll="0"/>
    <pivotField dataField="1" showAll="0"/>
    <pivotField showAll="0" defaultSubtotal="0"/>
    <pivotField showAll="0" defaultSubtotal="0"/>
  </pivotFields>
  <rowFields count="1">
    <field x="2"/>
  </rowFields>
  <rowItems count="17">
    <i>
      <x v="1"/>
    </i>
    <i>
      <x v="22"/>
    </i>
    <i>
      <x v="23"/>
    </i>
    <i>
      <x v="31"/>
    </i>
    <i>
      <x v="17"/>
    </i>
    <i>
      <x v="25"/>
    </i>
    <i>
      <x v="13"/>
    </i>
    <i>
      <x v="16"/>
    </i>
    <i>
      <x v="15"/>
    </i>
    <i>
      <x v="14"/>
    </i>
    <i>
      <x v="4"/>
    </i>
    <i>
      <x v="21"/>
    </i>
    <i>
      <x v="27"/>
    </i>
    <i>
      <x v="5"/>
    </i>
    <i>
      <x v="12"/>
    </i>
    <i>
      <x v="19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4">
    <pageField fld="0" hier="-1"/>
    <pageField fld="1" hier="-1"/>
    <pageField fld="6" hier="-1"/>
    <pageField fld="5" hier="-1"/>
  </pageFields>
  <dataFields count="4">
    <dataField name="Sum of Events" fld="12" baseField="0" baseItem="0"/>
    <dataField name="Sum of Affected Customer Count" fld="4" baseField="0" baseItem="0"/>
    <dataField name="Sum of L in Minutes" fld="10" baseField="0" baseItem="0" numFmtId="1"/>
    <dataField name="Sum of CMI" fld="11" baseField="0" baseItem="0" numFmtId="1"/>
  </dataFields>
  <formats count="3">
    <format dxfId="26">
      <pivotArea outline="0" fieldPosition="0" collapsedLevelsAreSubtotals="1">
        <references count="1">
          <reference field="4294967294" selected="0" count="2">
            <x v="2"/>
            <x v="3"/>
          </reference>
        </references>
      </pivotArea>
    </format>
    <format dxfId="25">
      <pivotArea outline="0" fieldPosition="0" collapsedLevelsAreSubtotals="1">
        <references count="1">
          <reference field="2" count="5">
            <x v="1"/>
            <x v="17"/>
            <x v="22"/>
            <x v="23"/>
            <x v="31"/>
          </reference>
        </references>
      </pivotArea>
    </format>
    <format dxfId="24">
      <pivotArea outline="0" fieldPosition="0" dataOnly="0" labelOnly="1">
        <references count="1">
          <reference field="2" count="5">
            <x v="1"/>
            <x v="17"/>
            <x v="22"/>
            <x v="23"/>
            <x v="31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20.xml><?xml version="1.0" encoding="utf-8"?>
<pivotTableDefinition xmlns="http://schemas.openxmlformats.org/spreadsheetml/2006/main" name="PivotTable4" cacheId="0" applyNumberFormats="0" applyBorderFormats="0" applyFontFormats="0" applyPatternFormats="0" applyAlignmentFormats="0" applyWidthHeightFormats="1" dataCaption="Values" showMissing="1" preserveFormatting="1" useAutoFormatting="1" itemPrintTitles="1" outline="1" outlineData="1" createdVersion="3" updatedVersion="7" indent="0" multipleFieldFilters="0" showMemberPropertyTips="1">
  <location ref="A8:E23" firstHeaderRow="1" firstDataRow="2" firstDataCol="1" rowPageCount="5" colPageCount="1"/>
  <pivotFields count="15">
    <pivotField axis="axisPage" showAll="0" multipleItemSelectionAllowed="1">
      <items count="4">
        <item x="1"/>
        <item h="1" x="0"/>
        <item h="1" m="1" x="2"/>
        <item t="default"/>
      </items>
    </pivotField>
    <pivotField axis="axisPage" showAll="0">
      <items count="10">
        <item x="1"/>
        <item x="3"/>
        <item x="7"/>
        <item x="4"/>
        <item x="0"/>
        <item x="6"/>
        <item x="2"/>
        <item x="5"/>
        <item m="1" x="8"/>
        <item t="default"/>
      </items>
    </pivotField>
    <pivotField axis="axisRow" showAll="0">
      <items count="36">
        <item x="11"/>
        <item x="20"/>
        <item x="2"/>
        <item x="21"/>
        <item x="13"/>
        <item x="7"/>
        <item x="18"/>
        <item x="24"/>
        <item x="14"/>
        <item x="6"/>
        <item x="17"/>
        <item x="3"/>
        <item x="10"/>
        <item x="8"/>
        <item x="29"/>
        <item x="9"/>
        <item x="16"/>
        <item x="4"/>
        <item x="1"/>
        <item x="0"/>
        <item x="27"/>
        <item x="26"/>
        <item x="15"/>
        <item x="5"/>
        <item x="23"/>
        <item x="30"/>
        <item m="1" x="34"/>
        <item m="1" x="33"/>
        <item x="19"/>
        <item x="28"/>
        <item x="31"/>
        <item x="12"/>
        <item x="22"/>
        <item x="25"/>
        <item x="32"/>
        <item t="default"/>
      </items>
    </pivotField>
    <pivotField axis="axisPage" showAll="0" multipleItemSelectionAllowed="1">
      <items count="4185">
        <item x="23"/>
        <item x="472"/>
        <item m="1" x="2729"/>
        <item x="78"/>
        <item x="830"/>
        <item m="1" x="2876"/>
        <item m="1" x="2798"/>
        <item m="1" x="3060"/>
        <item x="243"/>
        <item x="122"/>
        <item x="1119"/>
        <item m="1" x="2829"/>
        <item m="1" x="2861"/>
        <item m="1" x="1915"/>
        <item m="1" x="1832"/>
        <item x="1372"/>
        <item m="1" x="3099"/>
        <item x="223"/>
        <item m="1" x="2105"/>
        <item m="1" x="1812"/>
        <item m="1" x="1821"/>
        <item x="1475"/>
        <item m="1" x="3334"/>
        <item m="1" x="2865"/>
        <item m="1" x="1998"/>
        <item x="573"/>
        <item m="1" x="2099"/>
        <item m="1" x="2857"/>
        <item x="1335"/>
        <item x="742"/>
        <item x="991"/>
        <item m="1" x="1793"/>
        <item x="914"/>
        <item x="1192"/>
        <item m="1" x="2590"/>
        <item x="282"/>
        <item x="199"/>
        <item x="757"/>
        <item m="1" x="3894"/>
        <item x="802"/>
        <item m="1" x="2646"/>
        <item x="539"/>
        <item m="1" x="1840"/>
        <item x="513"/>
        <item x="113"/>
        <item m="1" x="2796"/>
        <item x="678"/>
        <item x="293"/>
        <item m="1" x="2953"/>
        <item x="321"/>
        <item x="83"/>
        <item m="1" x="1943"/>
        <item x="119"/>
        <item x="184"/>
        <item x="734"/>
        <item x="583"/>
        <item x="287"/>
        <item m="1" x="2025"/>
        <item m="1" x="2017"/>
        <item m="1" x="3313"/>
        <item x="284"/>
        <item m="1" x="2750"/>
        <item x="144"/>
        <item x="461"/>
        <item m="1" x="3366"/>
        <item m="1" x="3459"/>
        <item x="276"/>
        <item x="136"/>
        <item m="1" x="4149"/>
        <item x="737"/>
        <item m="1" x="2925"/>
        <item x="431"/>
        <item m="1" x="3320"/>
        <item x="211"/>
        <item m="1" x="2146"/>
        <item x="1413"/>
        <item x="1346"/>
        <item m="1" x="3496"/>
        <item m="1" x="3140"/>
        <item m="1" x="3420"/>
        <item x="120"/>
        <item x="13"/>
        <item x="346"/>
        <item x="1270"/>
        <item x="770"/>
        <item x="1301"/>
        <item x="1374"/>
        <item m="1" x="2451"/>
        <item x="35"/>
        <item m="1" x="3815"/>
        <item x="1239"/>
        <item m="1" x="3473"/>
        <item x="652"/>
        <item x="90"/>
        <item m="1" x="3624"/>
        <item m="1" x="3456"/>
        <item m="1" x="2842"/>
        <item x="96"/>
        <item x="1473"/>
        <item m="1" x="3836"/>
        <item x="397"/>
        <item x="92"/>
        <item m="1" x="3494"/>
        <item m="1" x="2004"/>
        <item x="41"/>
        <item x="415"/>
        <item x="1199"/>
        <item x="395"/>
        <item x="659"/>
        <item x="213"/>
        <item x="904"/>
        <item x="951"/>
        <item x="84"/>
        <item x="34"/>
        <item m="1" x="2273"/>
        <item m="1" x="4070"/>
        <item m="1" x="3045"/>
        <item m="1" x="4076"/>
        <item m="1" x="1786"/>
        <item x="688"/>
        <item x="8"/>
        <item m="1" x="2361"/>
        <item m="1" x="3628"/>
        <item x="1360"/>
        <item m="1" x="3261"/>
        <item x="1323"/>
        <item m="1" x="2892"/>
        <item m="1" x="3069"/>
        <item m="1" x="3212"/>
        <item x="1137"/>
        <item m="1" x="3362"/>
        <item m="1" x="2377"/>
        <item m="1" x="3321"/>
        <item x="68"/>
        <item m="1" x="2250"/>
        <item m="1" x="3761"/>
        <item m="1" x="2986"/>
        <item x="1458"/>
        <item x="20"/>
        <item m="1" x="3714"/>
        <item x="137"/>
        <item x="101"/>
        <item m="1" x="4138"/>
        <item m="1" x="1925"/>
        <item m="1" x="3493"/>
        <item x="320"/>
        <item m="1" x="3444"/>
        <item m="1" x="1679"/>
        <item x="473"/>
        <item m="1" x="3424"/>
        <item x="14"/>
        <item x="1087"/>
        <item x="1486"/>
        <item x="202"/>
        <item x="1234"/>
        <item m="1" x="4062"/>
        <item x="457"/>
        <item m="1" x="3500"/>
        <item m="1" x="1824"/>
        <item m="1" x="3053"/>
        <item x="1104"/>
        <item m="1" x="1963"/>
        <item x="1149"/>
        <item x="413"/>
        <item m="1" x="1794"/>
        <item x="1521"/>
        <item x="12"/>
        <item x="586"/>
        <item m="1" x="3339"/>
        <item m="1" x="2329"/>
        <item x="766"/>
        <item x="510"/>
        <item x="1304"/>
        <item x="923"/>
        <item m="1" x="3304"/>
        <item m="1" x="4005"/>
        <item x="252"/>
        <item x="112"/>
        <item m="1" x="1819"/>
        <item x="774"/>
        <item m="1" x="2990"/>
        <item m="1" x="2029"/>
        <item m="1" x="3176"/>
        <item m="1" x="2311"/>
        <item x="286"/>
        <item x="784"/>
        <item x="191"/>
        <item x="1194"/>
        <item m="1" x="1743"/>
        <item m="1" x="3148"/>
        <item x="834"/>
        <item x="729"/>
        <item m="1" x="3267"/>
        <item m="1" x="2143"/>
        <item x="736"/>
        <item x="153"/>
        <item x="5"/>
        <item x="1630"/>
        <item x="891"/>
        <item x="1633"/>
        <item x="571"/>
        <item m="1" x="2216"/>
        <item x="212"/>
        <item m="1" x="1708"/>
        <item m="1" x="3289"/>
        <item x="723"/>
        <item m="1" x="3275"/>
        <item x="77"/>
        <item x="66"/>
        <item m="1" x="2063"/>
        <item m="1" x="2588"/>
        <item x="610"/>
        <item m="1" x="3983"/>
        <item x="1157"/>
        <item x="826"/>
        <item x="393"/>
        <item x="74"/>
        <item x="469"/>
        <item m="1" x="2110"/>
        <item m="1" x="4134"/>
        <item x="222"/>
        <item m="1" x="2709"/>
        <item m="1" x="1973"/>
        <item m="1" x="4183"/>
        <item m="1" x="3372"/>
        <item m="1" x="2938"/>
        <item x="545"/>
        <item m="1" x="1946"/>
        <item x="890"/>
        <item m="1" x="2089"/>
        <item m="1" x="3467"/>
        <item x="919"/>
        <item m="1" x="3673"/>
        <item m="1" x="2360"/>
        <item x="1266"/>
        <item x="402"/>
        <item x="33"/>
        <item m="1" x="4029"/>
        <item m="1" x="3711"/>
        <item m="1" x="4136"/>
        <item m="1" x="3050"/>
        <item m="1" x="3728"/>
        <item m="1" x="2955"/>
        <item m="1" x="4069"/>
        <item x="99"/>
        <item x="538"/>
        <item x="98"/>
        <item m="1" x="2145"/>
        <item m="1" x="2727"/>
        <item m="1" x="3984"/>
        <item x="619"/>
        <item m="1" x="2981"/>
        <item x="1180"/>
        <item m="1" x="3314"/>
        <item x="831"/>
        <item x="1207"/>
        <item m="1" x="1980"/>
        <item x="1639"/>
        <item m="1" x="2034"/>
        <item x="76"/>
        <item m="1" x="3253"/>
        <item m="1" x="2538"/>
        <item m="1" x="3856"/>
        <item x="1185"/>
        <item x="1434"/>
        <item x="1394"/>
        <item m="1" x="2358"/>
        <item x="179"/>
        <item m="1" x="3063"/>
        <item x="440"/>
        <item m="1" x="3319"/>
        <item x="1247"/>
        <item m="1" x="1883"/>
        <item x="1212"/>
        <item x="190"/>
        <item m="1" x="2046"/>
        <item x="1593"/>
        <item m="1" x="1825"/>
        <item m="1" x="1920"/>
        <item m="1" x="2327"/>
        <item x="38"/>
        <item m="1" x="2260"/>
        <item m="1" x="4120"/>
        <item m="1" x="3415"/>
        <item m="1" x="3338"/>
        <item x="297"/>
        <item m="1" x="2506"/>
        <item x="771"/>
        <item m="1" x="1693"/>
        <item m="1" x="1933"/>
        <item m="1" x="1897"/>
        <item x="494"/>
        <item m="1" x="3383"/>
        <item m="1" x="3250"/>
        <item m="1" x="3043"/>
        <item x="272"/>
        <item m="1" x="4162"/>
        <item m="1" x="1941"/>
        <item x="824"/>
        <item m="1" x="3199"/>
        <item x="1309"/>
        <item m="1" x="2134"/>
        <item m="1" x="3551"/>
        <item x="140"/>
        <item x="1027"/>
        <item x="1290"/>
        <item m="1" x="3014"/>
        <item x="1592"/>
        <item m="1" x="2839"/>
        <item m="1" x="3722"/>
        <item m="1" x="3717"/>
        <item m="1" x="2887"/>
        <item m="1" x="2054"/>
        <item m="1" x="3460"/>
        <item x="1252"/>
        <item x="1244"/>
        <item m="1" x="3640"/>
        <item m="1" x="3273"/>
        <item m="1" x="1730"/>
        <item m="1" x="3318"/>
        <item x="1402"/>
        <item m="1" x="1745"/>
        <item m="1" x="3270"/>
        <item m="1" x="4036"/>
        <item m="1" x="3498"/>
        <item x="32"/>
        <item m="1" x="3950"/>
        <item m="1" x="2090"/>
        <item x="509"/>
        <item x="1532"/>
        <item m="1" x="3505"/>
        <item x="1086"/>
        <item x="840"/>
        <item m="1" x="3134"/>
        <item m="1" x="3647"/>
        <item m="1" x="3948"/>
        <item x="445"/>
        <item m="1" x="2994"/>
        <item x="1144"/>
        <item x="1310"/>
        <item x="500"/>
        <item m="1" x="3466"/>
        <item m="1" x="3123"/>
        <item x="240"/>
        <item m="1" x="1754"/>
        <item x="6"/>
        <item x="1233"/>
        <item m="1" x="1768"/>
        <item x="369"/>
        <item x="741"/>
        <item x="87"/>
        <item m="1" x="2359"/>
        <item x="709"/>
        <item m="1" x="3307"/>
        <item m="1" x="2044"/>
        <item x="699"/>
        <item m="1" x="2810"/>
        <item m="1" x="2456"/>
        <item m="1" x="3374"/>
        <item m="1" x="2914"/>
        <item x="833"/>
        <item m="1" x="2846"/>
        <item m="1" x="3187"/>
        <item m="1" x="2998"/>
        <item x="289"/>
        <item m="1" x="2339"/>
        <item x="1182"/>
        <item x="185"/>
        <item m="1" x="2571"/>
        <item m="1" x="2418"/>
        <item m="1" x="2395"/>
        <item m="1" x="3445"/>
        <item x="10"/>
        <item m="1" x="1967"/>
        <item x="1526"/>
        <item m="1" x="4004"/>
        <item x="398"/>
        <item x="9"/>
        <item x="249"/>
        <item m="1" x="3017"/>
        <item m="1" x="2070"/>
        <item m="1" x="3756"/>
        <item m="1" x="3078"/>
        <item x="1010"/>
        <item m="1" x="4165"/>
        <item m="1" x="1813"/>
        <item m="1" x="3794"/>
        <item m="1" x="3283"/>
        <item m="1" x="3196"/>
        <item m="1" x="2141"/>
        <item m="1" x="3945"/>
        <item m="1" x="3026"/>
        <item x="529"/>
        <item m="1" x="1780"/>
        <item m="1" x="2008"/>
        <item m="1" x="2376"/>
        <item m="1" x="3476"/>
        <item m="1" x="1792"/>
        <item m="1" x="2948"/>
        <item x="850"/>
        <item m="1" x="1716"/>
        <item m="1" x="3215"/>
        <item m="1" x="2262"/>
        <item m="1" x="3007"/>
        <item m="1" x="3925"/>
        <item m="1" x="3406"/>
        <item m="1" x="3337"/>
        <item x="909"/>
        <item x="86"/>
        <item m="1" x="3239"/>
        <item m="1" x="3861"/>
        <item x="71"/>
        <item m="1" x="3938"/>
        <item x="628"/>
        <item m="1" x="2862"/>
        <item m="1" x="3417"/>
        <item m="1" x="2659"/>
        <item m="1" x="3553"/>
        <item x="620"/>
        <item m="1" x="2771"/>
        <item m="1" x="4010"/>
        <item m="1" x="3708"/>
        <item x="1423"/>
        <item m="1" x="3818"/>
        <item m="1" x="3131"/>
        <item m="1" x="4073"/>
        <item m="1" x="3367"/>
        <item m="1" x="3457"/>
        <item m="1" x="4142"/>
        <item m="1" x="2749"/>
        <item x="1255"/>
        <item m="1" x="3966"/>
        <item m="1" x="4150"/>
        <item m="1" x="3193"/>
        <item x="1539"/>
        <item m="1" x="3923"/>
        <item m="1" x="3812"/>
        <item m="1" x="3317"/>
        <item m="1" x="3126"/>
        <item m="1" x="1710"/>
        <item m="1" x="3044"/>
        <item x="803"/>
        <item m="1" x="2991"/>
        <item x="114"/>
        <item m="1" x="2647"/>
        <item m="1" x="1836"/>
        <item m="1" x="2866"/>
        <item m="1" x="3990"/>
        <item m="1" x="3180"/>
        <item m="1" x="3968"/>
        <item m="1" x="3241"/>
        <item x="728"/>
        <item x="310"/>
        <item m="1" x="4049"/>
        <item m="1" x="3549"/>
        <item m="1" x="4126"/>
        <item m="1" x="3464"/>
        <item m="1" x="3662"/>
        <item m="1" x="3911"/>
        <item m="1" x="2319"/>
        <item m="1" x="2599"/>
        <item x="578"/>
        <item m="1" x="3799"/>
        <item m="1" x="3808"/>
        <item x="65"/>
        <item m="1" x="3936"/>
        <item m="1" x="2700"/>
        <item m="1" x="3763"/>
        <item m="1" x="4127"/>
        <item m="1" x="1704"/>
        <item m="1" x="3778"/>
        <item m="1" x="1713"/>
        <item m="1" x="3956"/>
        <item m="1" x="3839"/>
        <item m="1" x="1783"/>
        <item x="568"/>
        <item m="1" x="3305"/>
        <item m="1" x="2388"/>
        <item m="1" x="3852"/>
        <item m="1" x="2073"/>
        <item m="1" x="3308"/>
        <item m="1" x="2895"/>
        <item m="1" x="2625"/>
        <item m="1" x="1988"/>
        <item x="1315"/>
        <item x="716"/>
        <item m="1" x="2188"/>
        <item x="537"/>
        <item m="1" x="2426"/>
        <item m="1" x="3290"/>
        <item m="1" x="1760"/>
        <item m="1" x="3447"/>
        <item m="1" x="2439"/>
        <item m="1" x="2304"/>
        <item m="1" x="2926"/>
        <item x="250"/>
        <item m="1" x="3021"/>
        <item m="1" x="3083"/>
        <item m="1" x="2060"/>
        <item m="1" x="2363"/>
        <item m="1" x="2152"/>
        <item m="1" x="3659"/>
        <item m="1" x="3825"/>
        <item m="1" x="3001"/>
        <item m="1" x="2470"/>
        <item m="1" x="1815"/>
        <item x="1078"/>
        <item m="1" x="3926"/>
        <item m="1" x="2175"/>
        <item x="100"/>
        <item m="1" x="2368"/>
        <item m="1" x="3416"/>
        <item m="1" x="3777"/>
        <item m="1" x="2663"/>
        <item m="1" x="2648"/>
        <item m="1" x="3070"/>
        <item m="1" x="2121"/>
        <item m="1" x="3752"/>
        <item m="1" x="3746"/>
        <item m="1" x="3705"/>
        <item m="1" x="3930"/>
        <item x="352"/>
        <item m="1" x="3032"/>
        <item m="1" x="2337"/>
        <item m="1" x="2781"/>
        <item m="1" x="3133"/>
        <item m="1" x="2119"/>
        <item m="1" x="3390"/>
        <item m="1" x="2224"/>
        <item m="1" x="1842"/>
        <item m="1" x="3186"/>
        <item m="1" x="3847"/>
        <item x="984"/>
        <item x="314"/>
        <item x="1571"/>
        <item m="1" x="3999"/>
        <item m="1" x="2012"/>
        <item m="1" x="2623"/>
        <item m="1" x="2001"/>
        <item m="1" x="1719"/>
        <item m="1" x="4119"/>
        <item m="1" x="2404"/>
        <item m="1" x="3142"/>
        <item x="499"/>
        <item x="404"/>
        <item x="1073"/>
        <item m="1" x="2333"/>
        <item m="1" x="3979"/>
        <item m="1" x="3231"/>
        <item m="1" x="3751"/>
        <item x="732"/>
        <item m="1" x="1846"/>
        <item m="1" x="2181"/>
        <item m="1" x="2169"/>
        <item m="1" x="3904"/>
        <item x="759"/>
        <item m="1" x="3942"/>
        <item m="1" x="3300"/>
        <item m="1" x="2041"/>
        <item m="1" x="2290"/>
        <item m="1" x="4102"/>
        <item x="925"/>
        <item x="504"/>
        <item x="383"/>
        <item m="1" x="2649"/>
        <item m="1" x="2473"/>
        <item x="713"/>
        <item m="1" x="2323"/>
        <item m="1" x="2736"/>
        <item m="1" x="3927"/>
        <item m="1" x="3735"/>
        <item m="1" x="3682"/>
        <item m="1" x="2492"/>
        <item m="1" x="3431"/>
        <item m="1" x="3718"/>
        <item m="1" x="3664"/>
        <item m="1" x="4124"/>
        <item m="1" x="3729"/>
        <item m="1" x="2487"/>
        <item m="1" x="3236"/>
        <item m="1" x="4105"/>
        <item x="30"/>
        <item m="1" x="4129"/>
        <item m="1" x="4156"/>
        <item m="1" x="2521"/>
        <item m="1" x="3256"/>
        <item m="1" x="3243"/>
        <item m="1" x="4155"/>
        <item m="1" x="3463"/>
        <item m="1" x="3865"/>
        <item m="1" x="3533"/>
        <item m="1" x="3228"/>
        <item m="1" x="3601"/>
        <item m="1" x="3610"/>
        <item m="1" x="2572"/>
        <item x="1024"/>
        <item m="1" x="2891"/>
        <item m="1" x="4060"/>
        <item m="1" x="2704"/>
        <item x="1046"/>
        <item m="1" x="4044"/>
        <item m="1" x="2162"/>
        <item m="1" x="3109"/>
        <item m="1" x="1888"/>
        <item m="1" x="3795"/>
        <item m="1" x="4002"/>
        <item x="547"/>
        <item x="103"/>
        <item m="1" x="2414"/>
        <item m="1" x="2048"/>
        <item m="1" x="2918"/>
        <item m="1" x="3776"/>
        <item m="1" x="2446"/>
        <item m="1" x="2400"/>
        <item m="1" x="2733"/>
        <item m="1" x="2613"/>
        <item m="1" x="3702"/>
        <item m="1" x="2200"/>
        <item m="1" x="2693"/>
        <item m="1" x="2931"/>
        <item m="1" x="2267"/>
        <item m="1" x="2773"/>
        <item m="1" x="2316"/>
        <item m="1" x="3543"/>
        <item x="1615"/>
        <item m="1" x="2629"/>
        <item m="1" x="2150"/>
        <item x="132"/>
        <item m="1" x="1791"/>
        <item m="1" x="2437"/>
        <item m="1" x="2408"/>
        <item m="1" x="2173"/>
        <item x="1342"/>
        <item m="1" x="3891"/>
        <item m="1" x="3715"/>
        <item m="1" x="1985"/>
        <item m="1" x="3229"/>
        <item m="1" x="1705"/>
        <item m="1" x="3392"/>
        <item m="1" x="3960"/>
        <item m="1" x="4052"/>
        <item m="1" x="3747"/>
        <item x="1366"/>
        <item m="1" x="3288"/>
        <item m="1" x="2263"/>
        <item m="1" x="2532"/>
        <item m="1" x="2269"/>
        <item m="1" x="3975"/>
        <item x="329"/>
        <item m="1" x="2344"/>
        <item x="224"/>
        <item m="1" x="3158"/>
        <item m="1" x="1689"/>
        <item x="1187"/>
        <item m="1" x="3783"/>
        <item m="1" x="3280"/>
        <item m="1" x="3454"/>
        <item m="1" x="3303"/>
        <item m="1" x="4075"/>
        <item m="1" x="3279"/>
        <item m="1" x="3755"/>
        <item m="1" x="4098"/>
        <item m="1" x="2133"/>
        <item m="1" x="4164"/>
        <item m="1" x="3387"/>
        <item m="1" x="2642"/>
        <item m="1" x="2960"/>
        <item x="1213"/>
        <item m="1" x="3222"/>
        <item m="1" x="4096"/>
        <item m="1" x="2844"/>
        <item m="1" x="3868"/>
        <item m="1" x="2520"/>
        <item x="1578"/>
        <item m="1" x="3210"/>
        <item m="1" x="3521"/>
        <item m="1" x="2664"/>
        <item m="1" x="3161"/>
        <item x="109"/>
        <item m="1" x="1894"/>
        <item m="1" x="3703"/>
        <item x="490"/>
        <item m="1" x="4171"/>
        <item m="1" x="4021"/>
        <item m="1" x="2399"/>
        <item x="470"/>
        <item x="1378"/>
        <item m="1" x="2933"/>
        <item m="1" x="1942"/>
        <item m="1" x="3508"/>
        <item x="1147"/>
        <item m="1" x="3291"/>
        <item m="1" x="3260"/>
        <item m="1" x="3955"/>
        <item m="1" x="2000"/>
        <item m="1" x="3774"/>
        <item m="1" x="2808"/>
        <item m="1" x="3787"/>
        <item m="1" x="2249"/>
        <item x="845"/>
        <item m="1" x="2294"/>
        <item m="1" x="3230"/>
        <item x="822"/>
        <item m="1" x="3741"/>
        <item m="1" x="2265"/>
        <item m="1" x="2782"/>
        <item m="1" x="2875"/>
        <item m="1" x="2526"/>
        <item m="1" x="3391"/>
        <item m="1" x="2240"/>
        <item x="959"/>
        <item x="1657"/>
        <item m="1" x="3173"/>
        <item m="1" x="1722"/>
        <item m="1" x="3101"/>
        <item m="1" x="2570"/>
        <item x="437"/>
        <item m="1" x="4093"/>
        <item m="1" x="3287"/>
        <item m="1" x="4074"/>
        <item m="1" x="2342"/>
        <item m="1" x="3015"/>
        <item m="1" x="3203"/>
        <item x="912"/>
        <item m="1" x="3556"/>
        <item m="1" x="2163"/>
        <item m="1" x="2920"/>
        <item m="1" x="1777"/>
        <item m="1" x="2375"/>
        <item m="1" x="3162"/>
        <item m="1" x="2843"/>
        <item x="555"/>
        <item m="1" x="1733"/>
        <item x="921"/>
        <item m="1" x="3890"/>
        <item m="1" x="3023"/>
        <item x="907"/>
        <item m="1" x="3750"/>
        <item m="1" x="3333"/>
        <item m="1" x="3167"/>
        <item x="108"/>
        <item m="1" x="1876"/>
        <item m="1" x="3470"/>
        <item m="1" x="3156"/>
        <item m="1" x="3079"/>
        <item m="1" x="3340"/>
        <item x="1371"/>
        <item m="1" x="3687"/>
        <item m="1" x="2656"/>
        <item m="1" x="1717"/>
        <item m="1" x="1895"/>
        <item m="1" x="3347"/>
        <item m="1" x="3327"/>
        <item m="1" x="2445"/>
        <item m="1" x="3892"/>
        <item m="1" x="2393"/>
        <item m="1" x="2593"/>
        <item x="841"/>
        <item m="1" x="4065"/>
        <item m="1" x="3565"/>
        <item m="1" x="3400"/>
        <item x="309"/>
        <item m="1" x="2779"/>
        <item x="1200"/>
        <item m="1" x="1858"/>
        <item x="52"/>
        <item m="1" x="3115"/>
        <item m="1" x="2164"/>
        <item m="1" x="3880"/>
        <item m="1" x="4046"/>
        <item m="1" x="2062"/>
        <item x="1524"/>
        <item m="1" x="3019"/>
        <item x="1631"/>
        <item m="1" x="1992"/>
        <item m="1" x="3672"/>
        <item m="1" x="2011"/>
        <item x="110"/>
        <item m="1" x="3263"/>
        <item m="1" x="3689"/>
        <item m="1" x="2244"/>
        <item x="1418"/>
        <item m="1" x="3086"/>
        <item m="1" x="2091"/>
        <item x="322"/>
        <item x="668"/>
        <item x="660"/>
        <item m="1" x="2637"/>
        <item m="1" x="1822"/>
        <item x="584"/>
        <item x="560"/>
        <item m="1" x="3254"/>
        <item m="1" x="3220"/>
        <item m="1" x="2484"/>
        <item m="1" x="1817"/>
        <item m="1" x="2160"/>
        <item m="1" x="2934"/>
        <item m="1" x="2245"/>
        <item m="1" x="3073"/>
        <item m="1" x="2406"/>
        <item m="1" x="2847"/>
        <item m="1" x="2341"/>
        <item m="1" x="3342"/>
        <item x="793"/>
        <item m="1" x="3801"/>
        <item m="1" x="2441"/>
        <item m="1" x="1750"/>
        <item m="1" x="1929"/>
        <item m="1" x="3184"/>
        <item m="1" x="3408"/>
        <item m="1" x="3871"/>
        <item m="1" x="3768"/>
        <item m="1" x="2279"/>
        <item m="1" x="2726"/>
        <item m="1" x="3377"/>
        <item m="1" x="3877"/>
        <item m="1" x="3580"/>
        <item m="1" x="4030"/>
        <item m="1" x="2819"/>
        <item m="1" x="2447"/>
        <item m="1" x="1709"/>
        <item m="1" x="3985"/>
        <item m="1" x="3676"/>
        <item m="1" x="3766"/>
        <item m="1" x="1769"/>
        <item x="168"/>
        <item m="1" x="3888"/>
        <item m="1" x="2856"/>
        <item m="1" x="3840"/>
        <item m="1" x="2176"/>
        <item m="1" x="1899"/>
        <item x="1432"/>
        <item x="366"/>
        <item m="1" x="2768"/>
        <item m="1" x="3757"/>
        <item x="1134"/>
        <item x="956"/>
        <item m="1" x="2387"/>
        <item m="1" x="1755"/>
        <item m="1" x="2149"/>
        <item m="1" x="3295"/>
        <item m="1" x="3796"/>
        <item m="1" x="3276"/>
        <item m="1" x="3404"/>
        <item m="1" x="2374"/>
        <item x="943"/>
        <item m="1" x="2641"/>
        <item m="1" x="3594"/>
        <item m="1" x="3108"/>
        <item m="1" x="2776"/>
        <item m="1" x="2834"/>
        <item m="1" x="4012"/>
        <item m="1" x="2583"/>
        <item m="1" x="2558"/>
        <item m="1" x="2238"/>
        <item m="1" x="2223"/>
        <item m="1" x="3446"/>
        <item m="1" x="3933"/>
        <item x="1306"/>
        <item m="1" x="3150"/>
        <item m="1" x="2477"/>
        <item m="1" x="3772"/>
        <item m="1" x="2326"/>
        <item m="1" x="1983"/>
        <item m="1" x="1945"/>
        <item m="1" x="4003"/>
        <item m="1" x="2654"/>
        <item m="1" x="3903"/>
        <item m="1" x="3484"/>
        <item m="1" x="1912"/>
        <item m="1" x="3016"/>
        <item x="15"/>
        <item m="1" x="1712"/>
        <item x="220"/>
        <item m="1" x="1834"/>
        <item m="1" x="3293"/>
        <item m="1" x="1875"/>
        <item x="1190"/>
        <item m="1" x="3844"/>
        <item x="166"/>
        <item x="452"/>
        <item m="1" x="2565"/>
        <item m="1" x="3568"/>
        <item m="1" x="1844"/>
        <item m="1" x="2274"/>
        <item m="1" x="3996"/>
        <item x="697"/>
        <item m="1" x="4008"/>
        <item m="1" x="4103"/>
        <item m="1" x="2340"/>
        <item m="1" x="2686"/>
        <item m="1" x="1721"/>
        <item m="1" x="2943"/>
        <item m="1" x="1715"/>
        <item m="1" x="2225"/>
        <item m="1" x="1864"/>
        <item m="1" x="3542"/>
        <item m="1" x="3562"/>
        <item m="1" x="1955"/>
        <item m="1" x="2157"/>
        <item m="1" x="1796"/>
        <item m="1" x="2171"/>
        <item x="497"/>
        <item x="89"/>
        <item x="422"/>
        <item x="126"/>
        <item m="1" x="4051"/>
        <item m="1" x="2503"/>
        <item m="1" x="2322"/>
        <item x="105"/>
        <item x="1632"/>
        <item m="1" x="3190"/>
        <item m="1" x="2720"/>
        <item x="932"/>
        <item m="1" x="1907"/>
        <item m="1" x="4180"/>
        <item m="1" x="2845"/>
        <item m="1" x="3793"/>
        <item x="916"/>
        <item m="1" x="2313"/>
        <item m="1" x="2117"/>
        <item m="1" x="3924"/>
        <item m="1" x="2278"/>
        <item m="1" x="3885"/>
        <item m="1" x="2248"/>
        <item m="1" x="2053"/>
        <item x="1437"/>
        <item m="1" x="3246"/>
        <item m="1" x="3578"/>
        <item m="1" x="3214"/>
        <item m="1" x="3870"/>
        <item m="1" x="2756"/>
        <item m="1" x="3773"/>
        <item m="1" x="1974"/>
        <item m="1" x="3978"/>
        <item x="542"/>
        <item m="1" x="2161"/>
        <item x="230"/>
        <item m="1" x="4132"/>
        <item m="1" x="2125"/>
        <item m="1" x="2383"/>
        <item m="1" x="1885"/>
        <item m="1" x="2919"/>
        <item m="1" x="2973"/>
        <item m="1" x="2516"/>
        <item m="1" x="3418"/>
        <item m="1" x="3598"/>
        <item m="1" x="3395"/>
        <item m="1" x="3235"/>
        <item m="1" x="2191"/>
        <item m="1" x="2205"/>
        <item x="556"/>
        <item m="1" x="2355"/>
        <item m="1" x="3137"/>
        <item m="1" x="3675"/>
        <item m="1" x="3341"/>
        <item m="1" x="2097"/>
        <item m="1" x="2384"/>
        <item m="1" x="3204"/>
        <item m="1" x="2420"/>
        <item m="1" x="2906"/>
        <item m="1" x="3434"/>
        <item m="1" x="3438"/>
        <item m="1" x="3910"/>
        <item m="1" x="1931"/>
        <item m="1" x="1735"/>
        <item x="1067"/>
        <item m="1" x="3850"/>
        <item m="1" x="2841"/>
        <item m="1" x="2120"/>
        <item x="1165"/>
        <item m="1" x="3020"/>
        <item m="1" x="3944"/>
        <item x="651"/>
        <item m="1" x="3278"/>
        <item m="1" x="1910"/>
        <item x="669"/>
        <item m="1" x="1889"/>
        <item m="1" x="3092"/>
        <item m="1" x="3974"/>
        <item m="1" x="3430"/>
        <item x="821"/>
        <item m="1" x="2221"/>
        <item m="1" x="3612"/>
        <item m="1" x="2490"/>
        <item m="1" x="3666"/>
        <item m="1" x="3824"/>
        <item x="496"/>
        <item x="773"/>
        <item m="1" x="3683"/>
        <item m="1" x="2488"/>
        <item m="1" x="2721"/>
        <item m="1" x="3427"/>
        <item m="1" x="2071"/>
        <item m="1" x="3908"/>
        <item m="1" x="2096"/>
        <item m="1" x="2500"/>
        <item m="1" x="3538"/>
        <item m="1" x="4161"/>
        <item m="1" x="2621"/>
        <item m="1" x="3830"/>
        <item m="1" x="2405"/>
        <item x="638"/>
        <item m="1" x="2082"/>
        <item m="1" x="1970"/>
        <item m="1" x="2118"/>
        <item m="1" x="3058"/>
        <item m="1" x="3089"/>
        <item m="1" x="3905"/>
        <item m="1" x="2293"/>
        <item m="1" x="2023"/>
        <item x="952"/>
        <item m="1" x="1914"/>
        <item m="1" x="2442"/>
        <item m="1" x="3373"/>
        <item m="1" x="3977"/>
        <item x="188"/>
        <item m="1" x="2196"/>
        <item m="1" x="2635"/>
        <item m="1" x="3440"/>
        <item m="1" x="3875"/>
        <item m="1" x="3336"/>
        <item m="1" x="3813"/>
        <item x="178"/>
        <item m="1" x="3479"/>
        <item m="1" x="2407"/>
        <item x="97"/>
        <item m="1" x="2192"/>
        <item m="1" x="2403"/>
        <item x="246"/>
        <item m="1" x="4153"/>
        <item m="1" x="2154"/>
        <item x="1262"/>
        <item m="1" x="3913"/>
        <item x="641"/>
        <item m="1" x="2450"/>
        <item x="183"/>
        <item m="1" x="3511"/>
        <item m="1" x="3707"/>
        <item m="1" x="3481"/>
        <item m="1" x="2833"/>
        <item x="296"/>
        <item m="1" x="3034"/>
        <item m="1" x="3882"/>
        <item m="1" x="3651"/>
        <item x="1222"/>
        <item m="1" x="1969"/>
        <item m="1" x="3312"/>
        <item m="1" x="2655"/>
        <item m="1" x="3791"/>
        <item x="1021"/>
        <item m="1" x="3814"/>
        <item m="1" x="3529"/>
        <item x="442"/>
        <item m="1" x="3090"/>
        <item m="1" x="1808"/>
        <item m="1" x="3010"/>
        <item m="1" x="4032"/>
        <item m="1" x="3519"/>
        <item x="441"/>
        <item m="1" x="1714"/>
        <item x="69"/>
        <item m="1" x="1781"/>
        <item x="308"/>
        <item m="1" x="2827"/>
        <item x="557"/>
        <item x="730"/>
        <item m="1" x="1765"/>
        <item x="682"/>
        <item m="1" x="3066"/>
        <item m="1" x="2815"/>
        <item x="152"/>
        <item x="1354"/>
        <item x="290"/>
        <item m="1" x="2180"/>
        <item x="106"/>
        <item m="1" x="3393"/>
        <item m="1" x="2220"/>
        <item m="1" x="2372"/>
        <item x="1498"/>
        <item x="232"/>
        <item m="1" x="2430"/>
        <item m="1" x="3403"/>
        <item m="1" x="3946"/>
        <item x="1175"/>
        <item m="1" x="2574"/>
        <item m="1" x="2972"/>
        <item m="1" x="2059"/>
        <item m="1" x="3264"/>
        <item m="1" x="3571"/>
        <item m="1" x="1877"/>
        <item x="303"/>
        <item m="1" x="3407"/>
        <item m="1" x="3962"/>
        <item m="1" x="3485"/>
        <item m="1" x="1849"/>
        <item x="394"/>
        <item m="1" x="2511"/>
        <item x="80"/>
        <item x="306"/>
        <item x="1611"/>
        <item x="116"/>
        <item m="1" x="2523"/>
        <item m="1" x="2882"/>
        <item m="1" x="3928"/>
        <item m="1" x="2231"/>
        <item m="1" x="2352"/>
        <item m="1" x="3381"/>
        <item x="154"/>
        <item m="1" x="3118"/>
        <item m="1" x="2575"/>
        <item m="1" x="2275"/>
        <item x="1460"/>
        <item m="1" x="2567"/>
        <item m="1" x="2778"/>
        <item m="1" x="2241"/>
        <item m="1" x="3149"/>
        <item x="1138"/>
        <item m="1" x="3429"/>
        <item m="1" x="3618"/>
        <item x="1379"/>
        <item m="1" x="4063"/>
        <item m="1" x="2703"/>
        <item x="593"/>
        <item m="1" x="3677"/>
        <item x="142"/>
        <item m="1" x="3697"/>
        <item m="1" x="4087"/>
        <item m="1" x="2752"/>
        <item x="1095"/>
        <item m="1" x="3669"/>
        <item m="1" x="1833"/>
        <item m="1" x="2270"/>
        <item m="1" x="4100"/>
        <item m="1" x="2475"/>
        <item x="1646"/>
        <item m="1" x="2855"/>
        <item m="1" x="3537"/>
        <item m="1" x="2699"/>
        <item m="1" x="3822"/>
        <item m="1" x="2606"/>
        <item m="1" x="3091"/>
        <item m="1" x="3965"/>
        <item m="1" x="3967"/>
        <item m="1" x="3558"/>
        <item m="1" x="2889"/>
        <item m="1" x="3692"/>
        <item m="1" x="3363"/>
        <item m="1" x="3804"/>
        <item m="1" x="4016"/>
        <item m="1" x="2345"/>
        <item m="1" x="2661"/>
        <item m="1" x="3024"/>
        <item m="1" x="3299"/>
        <item m="1" x="4025"/>
        <item m="1" x="2758"/>
        <item x="642"/>
        <item m="1" x="2086"/>
        <item m="1" x="2283"/>
        <item m="1" x="3266"/>
        <item m="1" x="3507"/>
        <item x="1294"/>
        <item m="1" x="2253"/>
        <item x="356"/>
        <item m="1" x="2504"/>
        <item m="1" x="2790"/>
        <item m="1" x="1923"/>
        <item m="1" x="3419"/>
        <item m="1" x="1728"/>
        <item m="1" x="2723"/>
        <item m="1" x="3004"/>
        <item m="1" x="2828"/>
        <item x="294"/>
        <item m="1" x="1898"/>
        <item m="1" x="2272"/>
        <item m="1" x="3574"/>
        <item m="1" x="4072"/>
        <item m="1" x="4048"/>
        <item m="1" x="1678"/>
        <item m="1" x="2905"/>
        <item m="1" x="2764"/>
        <item m="1" x="1697"/>
        <item m="1" x="2954"/>
        <item m="1" x="3064"/>
        <item m="1" x="4054"/>
        <item x="63"/>
        <item m="1" x="4079"/>
        <item m="1" x="3988"/>
        <item m="1" x="3414"/>
        <item m="1" x="4058"/>
        <item m="1" x="2394"/>
        <item m="1" x="2561"/>
        <item m="1" x="3065"/>
        <item m="1" x="2079"/>
        <item m="1" x="1938"/>
        <item m="1" x="2896"/>
        <item m="1" x="2237"/>
        <item m="1" x="2880"/>
        <item m="1" x="2860"/>
        <item m="1" x="3453"/>
        <item m="1" x="2852"/>
        <item x="694"/>
        <item m="1" x="2552"/>
        <item x="491"/>
        <item x="1569"/>
        <item m="1" x="2822"/>
        <item m="1" x="2765"/>
        <item m="1" x="4159"/>
        <item m="1" x="2950"/>
        <item m="1" x="1698"/>
        <item m="1" x="4175"/>
        <item x="1124"/>
        <item m="1" x="2037"/>
        <item m="1" x="3869"/>
        <item m="1" x="1702"/>
        <item m="1" x="4109"/>
        <item m="1" x="4095"/>
        <item m="1" x="1747"/>
        <item m="1" x="3005"/>
        <item m="1" x="2064"/>
        <item m="1" x="1816"/>
        <item m="1" x="2858"/>
        <item x="738"/>
        <item m="1" x="2793"/>
        <item m="1" x="3660"/>
        <item m="1" x="2783"/>
        <item m="1" x="3302"/>
        <item m="1" x="3035"/>
        <item m="1" x="2537"/>
        <item m="1" x="3920"/>
        <item m="1" x="3461"/>
        <item m="1" x="2683"/>
        <item m="1" x="3368"/>
        <item m="1" x="2868"/>
        <item m="1" x="3952"/>
        <item m="1" x="1940"/>
        <item x="291"/>
        <item m="1" x="3357"/>
        <item m="1" x="2928"/>
        <item m="1" x="2236"/>
        <item x="1595"/>
        <item m="1" x="1996"/>
        <item x="4"/>
        <item m="1" x="4112"/>
        <item m="1" x="2014"/>
        <item m="1" x="4014"/>
        <item m="1" x="2964"/>
        <item m="1" x="2440"/>
        <item m="1" x="4157"/>
        <item m="1" x="2331"/>
        <item m="1" x="2088"/>
        <item m="1" x="1892"/>
        <item m="1" x="2732"/>
        <item m="1" x="1686"/>
        <item m="1" x="2289"/>
        <item m="1" x="1934"/>
        <item m="1" x="3255"/>
        <item m="1" x="2047"/>
        <item x="751"/>
        <item m="1" x="1826"/>
        <item m="1" x="2969"/>
        <item m="1" x="2712"/>
        <item m="1" x="3225"/>
        <item x="517"/>
        <item m="1" x="3192"/>
        <item m="1" x="1987"/>
        <item m="1" x="1924"/>
        <item x="592"/>
        <item m="1" x="1887"/>
        <item m="1" x="2908"/>
        <item m="1" x="2370"/>
        <item m="1" x="4143"/>
        <item m="1" x="3989"/>
        <item m="1" x="3655"/>
        <item m="1" x="3208"/>
        <item m="1" x="2651"/>
        <item m="1" x="1874"/>
        <item m="1" x="3081"/>
        <item x="141"/>
        <item x="765"/>
        <item m="1" x="2984"/>
        <item m="1" x="1748"/>
        <item m="1" x="2061"/>
        <item m="1" x="3218"/>
        <item m="1" x="3432"/>
        <item m="1" x="1968"/>
        <item m="1" x="3219"/>
        <item x="1217"/>
        <item m="1" x="3976"/>
        <item m="1" x="4024"/>
        <item m="1" x="1682"/>
        <item m="1" x="3643"/>
        <item m="1" x="3550"/>
        <item m="1" x="4031"/>
        <item m="1" x="2578"/>
        <item m="1" x="3980"/>
        <item m="1" x="2759"/>
        <item m="1" x="3252"/>
        <item m="1" x="2016"/>
        <item m="1" x="3918"/>
        <item m="1" x="3832"/>
        <item x="353"/>
        <item m="1" x="3452"/>
        <item m="1" x="2718"/>
        <item m="1" x="2461"/>
        <item m="1" x="2459"/>
        <item m="1" x="3829"/>
        <item m="1" x="3807"/>
        <item m="1" x="2605"/>
        <item m="1" x="4160"/>
        <item m="1" x="2722"/>
        <item m="1" x="2859"/>
        <item m="1" x="1959"/>
        <item m="1" x="2109"/>
        <item m="1" x="3153"/>
        <item m="1" x="1687"/>
        <item m="1" x="2652"/>
        <item m="1" x="2853"/>
        <item m="1" x="2901"/>
        <item m="1" x="1681"/>
        <item m="1" x="2631"/>
        <item m="1" x="3638"/>
        <item m="1" x="3867"/>
        <item m="1" x="3443"/>
        <item m="1" x="2155"/>
        <item m="1" x="1926"/>
        <item m="1" x="3097"/>
        <item m="1" x="3668"/>
        <item m="1" x="3146"/>
        <item x="1085"/>
        <item x="1197"/>
        <item m="1" x="4148"/>
        <item m="1" x="2873"/>
        <item m="1" x="2806"/>
        <item m="1" x="4144"/>
        <item m="1" x="2802"/>
        <item m="1" x="2922"/>
        <item m="1" x="3365"/>
        <item m="1" x="1758"/>
        <item m="1" x="2952"/>
        <item m="1" x="2285"/>
        <item m="1" x="4088"/>
        <item m="1" x="3615"/>
        <item x="1043"/>
        <item m="1" x="2325"/>
        <item m="1" x="3332"/>
        <item m="1" x="3566"/>
        <item m="1" x="2657"/>
        <item m="1" x="2380"/>
        <item m="1" x="3740"/>
        <item m="1" x="2946"/>
        <item m="1" x="3855"/>
        <item m="1" x="2801"/>
        <item m="1" x="2797"/>
        <item m="1" x="1685"/>
        <item m="1" x="2465"/>
        <item m="1" x="2284"/>
        <item m="1" x="3846"/>
        <item m="1" x="3726"/>
        <item m="1" x="3602"/>
        <item m="1" x="3011"/>
        <item m="1" x="2897"/>
        <item m="1" x="2433"/>
        <item m="1" x="2130"/>
        <item m="1" x="2694"/>
        <item m="1" x="2962"/>
        <item m="1" x="1775"/>
        <item m="1" x="3389"/>
        <item m="1" x="1764"/>
        <item m="1" x="2836"/>
        <item m="1" x="4101"/>
        <item m="1" x="2807"/>
        <item m="1" x="2748"/>
        <item m="1" x="3606"/>
        <item m="1" x="2381"/>
        <item m="1" x="2411"/>
        <item x="665"/>
        <item x="1102"/>
        <item x="57"/>
        <item m="1" x="2936"/>
        <item m="1" x="2013"/>
        <item m="1" x="2373"/>
        <item m="1" x="2724"/>
        <item m="1" x="2026"/>
        <item m="1" x="4163"/>
        <item m="1" x="2803"/>
        <item m="1" x="2454"/>
        <item x="938"/>
        <item x="104"/>
        <item m="1" x="1962"/>
        <item m="1" x="1770"/>
        <item m="1" x="1843"/>
        <item m="1" x="2818"/>
        <item m="1" x="4039"/>
        <item x="256"/>
        <item m="1" x="1680"/>
        <item m="1" x="2854"/>
        <item m="1" x="3410"/>
        <item m="1" x="2549"/>
        <item m="1" x="2527"/>
        <item m="1" x="2777"/>
        <item m="1" x="2811"/>
        <item m="1" x="2084"/>
        <item m="1" x="3775"/>
        <item m="1" x="2215"/>
        <item m="1" x="4118"/>
        <item m="1" x="3009"/>
        <item m="1" x="2940"/>
        <item x="1242"/>
        <item m="1" x="2870"/>
        <item m="1" x="2505"/>
        <item x="1139"/>
        <item m="1" x="2805"/>
        <item m="1" x="4168"/>
        <item m="1" x="1835"/>
        <item x="341"/>
        <item m="1" x="3361"/>
        <item x="1064"/>
        <item m="1" x="2600"/>
        <item m="1" x="2904"/>
        <item m="1" x="3049"/>
        <item m="1" x="3047"/>
        <item m="1" x="1828"/>
        <item x="683"/>
        <item m="1" x="3585"/>
        <item m="1" x="3554"/>
        <item m="1" x="3534"/>
        <item m="1" x="2332"/>
        <item x="1077"/>
        <item m="1" x="2402"/>
        <item m="1" x="3995"/>
        <item m="1" x="2094"/>
        <item m="1" x="1921"/>
        <item m="1" x="3982"/>
        <item m="1" x="1691"/>
        <item m="1" x="4107"/>
        <item x="1211"/>
        <item m="1" x="4140"/>
        <item x="1388"/>
        <item m="1" x="1951"/>
        <item m="1" x="2741"/>
        <item m="1" x="3200"/>
        <item m="1" x="1891"/>
        <item x="941"/>
        <item m="1" x="1807"/>
        <item m="1" x="2848"/>
        <item m="1" x="3306"/>
        <item m="1" x="2900"/>
        <item m="1" x="2628"/>
        <item x="173"/>
        <item x="587"/>
        <item m="1" x="2367"/>
        <item m="1" x="2401"/>
        <item m="1" x="3281"/>
        <item m="1" x="2239"/>
        <item m="1" x="1762"/>
        <item m="1" x="2444"/>
        <item m="1" x="3139"/>
        <item m="1" x="3581"/>
        <item m="1" x="3520"/>
        <item m="1" x="3331"/>
        <item m="1" x="3325"/>
        <item m="1" x="2309"/>
        <item m="1" x="2207"/>
        <item m="1" x="1878"/>
        <item m="1" x="1751"/>
        <item m="1" x="2923"/>
        <item m="1" x="4139"/>
        <item x="1116"/>
        <item m="1" x="2095"/>
        <item m="1" x="1965"/>
        <item m="1" x="3147"/>
        <item m="1" x="3564"/>
        <item m="1" x="1763"/>
        <item x="247"/>
        <item m="1" x="1956"/>
        <item x="1600"/>
        <item m="1" x="1950"/>
        <item x="323"/>
        <item m="1" x="1881"/>
        <item m="1" x="2139"/>
        <item m="1" x="2185"/>
        <item x="121"/>
        <item x="325"/>
        <item m="1" x="2757"/>
        <item x="661"/>
        <item m="1" x="2678"/>
        <item m="1" x="3916"/>
        <item x="727"/>
        <item x="611"/>
        <item m="1" x="3917"/>
        <item m="1" x="2679"/>
        <item m="1" x="3206"/>
        <item x="1107"/>
        <item m="1" x="3899"/>
        <item x="1075"/>
        <item m="1" x="1890"/>
        <item m="1" x="1772"/>
        <item m="1" x="4111"/>
        <item x="1522"/>
        <item m="1" x="2397"/>
        <item m="1" x="2228"/>
        <item x="604"/>
        <item m="1" x="1853"/>
        <item m="1" x="2992"/>
        <item x="1553"/>
        <item m="1" x="3157"/>
        <item m="1" x="2419"/>
        <item m="1" x="1863"/>
        <item x="724"/>
        <item m="1" x="2929"/>
        <item m="1" x="3951"/>
        <item m="1" x="1804"/>
        <item m="1" x="1785"/>
        <item x="631"/>
        <item m="1" x="3025"/>
        <item m="1" x="3797"/>
        <item m="1" x="2423"/>
        <item m="1" x="2259"/>
        <item x="1610"/>
        <item m="1" x="4050"/>
        <item m="1" x="1986"/>
        <item x="1564"/>
        <item m="1" x="2080"/>
        <item m="1" x="4133"/>
        <item m="1" x="3691"/>
        <item m="1" x="3654"/>
        <item m="1" x="3798"/>
        <item m="1" x="3532"/>
        <item m="1" x="3468"/>
        <item x="75"/>
        <item m="1" x="2541"/>
        <item m="1" x="3552"/>
        <item x="478"/>
        <item m="1" x="2334"/>
        <item m="1" x="3523"/>
        <item m="1" x="2210"/>
        <item m="1" x="3003"/>
        <item m="1" x="2597"/>
        <item m="1" x="3487"/>
        <item m="1" x="3700"/>
        <item m="1" x="4090"/>
        <item x="1289"/>
        <item m="1" x="3114"/>
        <item m="1" x="1761"/>
        <item m="1" x="3068"/>
        <item m="1" x="1960"/>
        <item m="1" x="1727"/>
        <item m="1" x="1732"/>
        <item m="1" x="4006"/>
        <item m="1" x="3907"/>
        <item m="1" x="3681"/>
        <item m="1" x="3451"/>
        <item m="1" x="2602"/>
        <item m="1" x="2491"/>
        <item x="128"/>
        <item m="1" x="2177"/>
        <item m="1" x="1759"/>
        <item x="316"/>
        <item m="1" x="2010"/>
        <item x="979"/>
        <item m="1" x="3851"/>
        <item m="1" x="3764"/>
        <item m="1" x="2690"/>
        <item m="1" x="3915"/>
        <item m="1" x="1837"/>
        <item m="1" x="1994"/>
        <item m="1" x="3765"/>
        <item m="1" x="3555"/>
        <item m="1" x="2148"/>
        <item m="1" x="3227"/>
        <item m="1" x="2911"/>
        <item m="1" x="4125"/>
        <item m="1" x="2413"/>
        <item m="1" x="2956"/>
        <item m="1" x="3033"/>
        <item m="1" x="2826"/>
        <item x="839"/>
        <item m="1" x="2078"/>
        <item m="1" x="2792"/>
        <item m="1" x="3771"/>
        <item m="1" x="2197"/>
        <item m="1" x="3477"/>
        <item m="1" x="2057"/>
        <item m="1" x="2879"/>
        <item m="1" x="2111"/>
        <item m="1" x="3402"/>
        <item m="1" x="3546"/>
        <item m="1" x="4141"/>
        <item m="1" x="2731"/>
        <item m="1" x="3530"/>
        <item m="1" x="2247"/>
        <item m="1" x="3105"/>
        <item m="1" x="3590"/>
        <item m="1" x="3848"/>
        <item m="1" x="2303"/>
        <item m="1" x="1746"/>
        <item m="1" x="2428"/>
        <item m="1" x="1993"/>
        <item m="1" x="2835"/>
        <item m="1" x="1869"/>
        <item m="1" x="3455"/>
        <item m="1" x="3125"/>
        <item m="1" x="2307"/>
        <item m="1" x="2763"/>
        <item m="1" x="3435"/>
        <item m="1" x="3650"/>
        <item m="1" x="3369"/>
        <item m="1" x="4020"/>
        <item x="1135"/>
        <item m="1" x="3753"/>
        <item m="1" x="2035"/>
        <item m="1" x="1971"/>
        <item m="1" x="2347"/>
        <item m="1" x="4135"/>
        <item m="1" x="3785"/>
        <item m="1" x="2626"/>
        <item m="1" x="2995"/>
        <item m="1" x="1879"/>
        <item m="1" x="2083"/>
        <item m="1" x="3929"/>
        <item m="1" x="3238"/>
        <item m="1" x="3247"/>
        <item m="1" x="2469"/>
        <item m="1" x="3842"/>
        <item m="1" x="2809"/>
        <item m="1" x="2183"/>
        <item m="1" x="1948"/>
        <item x="1328"/>
        <item x="1334"/>
        <item x="447"/>
        <item m="1" x="2800"/>
        <item m="1" x="2967"/>
        <item m="1" x="2814"/>
        <item m="1" x="3061"/>
        <item m="1" x="2739"/>
        <item m="1" x="3921"/>
        <item m="1" x="1871"/>
        <item m="1" x="1692"/>
        <item m="1" x="3433"/>
        <item x="438"/>
        <item m="1" x="2255"/>
        <item m="1" x="2128"/>
        <item m="1" x="2123"/>
        <item m="1" x="3401"/>
        <item m="1" x="2977"/>
        <item m="1" x="1752"/>
        <item m="1" x="2324"/>
        <item m="1" x="2496"/>
        <item m="1" x="1944"/>
        <item m="1" x="3378"/>
        <item m="1" x="3292"/>
        <item m="1" x="3695"/>
        <item m="1" x="3690"/>
        <item m="1" x="2577"/>
        <item m="1" x="3593"/>
        <item m="1" x="2939"/>
        <item m="1" x="3947"/>
        <item m="1" x="2144"/>
        <item m="1" x="1695"/>
        <item x="1421"/>
        <item m="1" x="3130"/>
        <item m="1" x="3545"/>
        <item m="1" x="3789"/>
        <item m="1" x="2715"/>
        <item m="1" x="2494"/>
        <item m="1" x="3316"/>
        <item m="1" x="2421"/>
        <item m="1" x="2432"/>
        <item m="1" x="2767"/>
        <item m="1" x="2226"/>
        <item m="1" x="2620"/>
        <item m="1" x="1865"/>
        <item m="1" x="4121"/>
        <item m="1" x="3579"/>
        <item m="1" x="3958"/>
        <item x="1279"/>
        <item x="465"/>
        <item m="1" x="2206"/>
        <item m="1" x="4147"/>
        <item m="1" x="2320"/>
        <item m="1" x="1984"/>
        <item m="1" x="3244"/>
        <item m="1" x="2443"/>
        <item m="1" x="3646"/>
        <item m="1" x="2302"/>
        <item m="1" x="4173"/>
        <item m="1" x="2199"/>
        <item m="1" x="3759"/>
        <item m="1" x="2580"/>
        <item m="1" x="1880"/>
        <item m="1" x="3644"/>
        <item m="1" x="2999"/>
        <item x="553"/>
        <item x="1329"/>
        <item m="1" x="2314"/>
        <item m="1" x="1790"/>
        <item m="1" x="2212"/>
        <item m="1" x="2735"/>
        <item m="1" x="2129"/>
        <item m="1" x="3074"/>
        <item m="1" x="3701"/>
        <item m="1" x="2350"/>
        <item m="1" x="4081"/>
        <item m="1" x="3095"/>
        <item m="1" x="3330"/>
        <item m="1" x="2474"/>
        <item m="1" x="2753"/>
        <item m="1" x="2987"/>
        <item m="1" x="1859"/>
        <item m="1" x="3922"/>
        <item m="1" x="3082"/>
        <item m="1" x="4022"/>
        <item m="1" x="2971"/>
        <item m="1" x="3345"/>
        <item m="1" x="3094"/>
        <item m="1" x="3819"/>
        <item m="1" x="2604"/>
        <item m="1" x="3084"/>
        <item m="1" x="1690"/>
        <item m="1" x="3008"/>
        <item m="1" x="1997"/>
        <item m="1" x="3531"/>
        <item m="1" x="1742"/>
        <item m="1" x="3674"/>
        <item m="1" x="3527"/>
        <item m="1" x="3658"/>
        <item x="621"/>
        <item m="1" x="2427"/>
        <item x="453"/>
        <item m="1" x="2364"/>
        <item m="1" x="3605"/>
        <item m="1" x="2282"/>
        <item x="623"/>
        <item m="1" x="3843"/>
        <item m="1" x="2894"/>
        <item m="1" x="2328"/>
        <item m="1" x="1841"/>
        <item m="1" x="1707"/>
        <item m="1" x="3517"/>
        <item m="1" x="1855"/>
        <item m="1" x="2633"/>
        <item m="1" x="2007"/>
        <item m="1" x="3525"/>
        <item x="1369"/>
        <item m="1" x="2910"/>
        <item m="1" x="2140"/>
        <item m="1" x="3423"/>
        <item m="1" x="2653"/>
        <item m="1" x="2448"/>
        <item m="1" x="2306"/>
        <item x="635"/>
        <item m="1" x="3474"/>
        <item m="1" x="3421"/>
        <item m="1" x="3512"/>
        <item m="1" x="3504"/>
        <item m="1" x="3472"/>
        <item m="1" x="2825"/>
        <item m="1" x="2019"/>
        <item m="1" x="3502"/>
        <item m="1" x="3706"/>
        <item m="1" x="2027"/>
        <item m="1" x="2098"/>
        <item x="1303"/>
        <item m="1" x="2040"/>
        <item m="1" x="1829"/>
        <item m="1" x="3884"/>
        <item m="1" x="1806"/>
        <item m="1" x="3265"/>
        <item m="1" x="3201"/>
        <item m="1" x="3486"/>
        <item x="781"/>
        <item m="1" x="3723"/>
        <item m="1" x="2869"/>
        <item m="1" x="3599"/>
        <item x="1313"/>
        <item m="1" x="2287"/>
        <item x="1245"/>
        <item m="1" x="4078"/>
        <item m="1" x="2092"/>
        <item m="1" x="1711"/>
        <item m="1" x="3159"/>
        <item m="1" x="2178"/>
        <item m="1" x="3816"/>
        <item m="1" x="2483"/>
        <item m="1" x="3397"/>
        <item x="208"/>
        <item m="1" x="3820"/>
        <item m="1" x="2831"/>
        <item m="1" x="4061"/>
        <item m="1" x="3380"/>
        <item m="1" x="3258"/>
        <item m="1" x="3171"/>
        <item m="1" x="3588"/>
        <item m="1" x="2536"/>
        <item m="1" x="3661"/>
        <item m="1" x="1677"/>
        <item m="1" x="1922"/>
        <item m="1" x="2312"/>
        <item m="1" x="1776"/>
        <item m="1" x="2760"/>
        <item m="1" x="3036"/>
        <item m="1" x="2734"/>
        <item m="1" x="4117"/>
        <item m="1" x="2539"/>
        <item m="1" x="2476"/>
        <item m="1" x="3071"/>
        <item m="1" x="2507"/>
        <item m="1" x="3657"/>
        <item m="1" x="3471"/>
        <item m="1" x="2640"/>
        <item m="1" x="3030"/>
        <item m="1" x="1953"/>
        <item m="1" x="2673"/>
        <item m="1" x="2645"/>
        <item m="1" x="2915"/>
        <item m="1" x="2643"/>
        <item x="1210"/>
        <item m="1" x="2745"/>
        <item m="1" x="2301"/>
        <item m="1" x="2297"/>
        <item m="1" x="3743"/>
        <item x="881"/>
        <item m="1" x="3866"/>
        <item m="1" x="4116"/>
        <item m="1" x="3835"/>
        <item m="1" x="3805"/>
        <item x="673"/>
        <item m="1" x="3062"/>
        <item m="1" x="3817"/>
        <item m="1" x="3491"/>
        <item m="1" x="3548"/>
        <item x="1069"/>
        <item m="1" x="3354"/>
        <item x="819"/>
        <item m="1" x="3449"/>
        <item m="1" x="2627"/>
        <item m="1" x="3198"/>
        <item x="684"/>
        <item x="377"/>
        <item x="300"/>
        <item m="1" x="2921"/>
        <item m="1" x="3127"/>
        <item m="1" x="3119"/>
        <item m="1" x="2993"/>
        <item x="1314"/>
        <item m="1" x="4055"/>
        <item m="1" x="2581"/>
        <item m="1" x="2525"/>
        <item m="1" x="2579"/>
        <item m="1" x="2614"/>
        <item m="1" x="2550"/>
        <item m="1" x="2522"/>
        <item m="1" x="3693"/>
        <item x="1109"/>
        <item m="1" x="3297"/>
        <item m="1" x="3758"/>
        <item m="1" x="2667"/>
        <item m="1" x="2705"/>
        <item m="1" x="3972"/>
        <item m="1" x="1949"/>
        <item m="1" x="1818"/>
        <item m="1" x="3296"/>
        <item m="1" x="3102"/>
        <item m="1" x="2884"/>
        <item m="1" x="2434"/>
        <item m="1" x="3583"/>
        <item x="319"/>
        <item m="1" x="4092"/>
        <item m="1" x="4182"/>
        <item m="1" x="2168"/>
        <item m="1" x="3656"/>
        <item m="1" x="1952"/>
        <item m="1" x="2009"/>
        <item m="1" x="3144"/>
        <item m="1" x="3182"/>
        <item m="1" x="2103"/>
        <item m="1" x="3353"/>
        <item m="1" x="1757"/>
        <item m="1" x="1799"/>
        <item m="1" x="3132"/>
        <item m="1" x="2081"/>
        <item x="380"/>
        <item m="1" x="2937"/>
        <item m="1" x="2979"/>
        <item m="1" x="2087"/>
        <item m="1" x="2618"/>
        <item x="31"/>
        <item m="1" x="1976"/>
        <item m="1" x="2695"/>
        <item m="1" x="2501"/>
        <item m="1" x="2738"/>
        <item m="1" x="2499"/>
        <item m="1" x="3169"/>
        <item x="1549"/>
        <item m="1" x="3637"/>
        <item m="1" x="2638"/>
        <item m="1" x="2596"/>
        <item m="1" x="2804"/>
        <item m="1" x="3394"/>
        <item m="1" x="2217"/>
        <item m="1" x="3110"/>
        <item m="1" x="1820"/>
        <item m="1" x="1882"/>
        <item m="1" x="3810"/>
        <item m="1" x="2028"/>
        <item m="1" x="3154"/>
        <item m="1" x="3781"/>
        <item m="1" x="2980"/>
        <item m="1" x="3282"/>
        <item m="1" x="2042"/>
        <item m="1" x="3518"/>
        <item m="1" x="2074"/>
        <item m="1" x="3909"/>
        <item m="1" x="3237"/>
        <item m="1" x="2513"/>
        <item m="1" x="2038"/>
        <item m="1" x="2495"/>
        <item m="1" x="3710"/>
        <item m="1" x="4083"/>
        <item m="1" x="2592"/>
        <item m="1" x="3113"/>
        <item m="1" x="3442"/>
        <item m="1" x="2924"/>
        <item m="1" x="2902"/>
        <item m="1" x="2174"/>
        <item x="1375"/>
        <item m="1" x="3413"/>
        <item x="245"/>
        <item m="1" x="2286"/>
        <item m="1" x="3678"/>
        <item x="731"/>
        <item m="1" x="4104"/>
        <item m="1" x="2619"/>
        <item m="1" x="1774"/>
        <item m="1" x="1753"/>
        <item m="1" x="2412"/>
        <item m="1" x="3002"/>
        <item m="1" x="2508"/>
        <item m="1" x="2517"/>
        <item m="1" x="3164"/>
        <item m="1" x="2343"/>
        <item x="645"/>
        <item m="1" x="3124"/>
        <item m="1" x="1683"/>
        <item x="331"/>
        <item m="1" x="1795"/>
        <item m="1" x="2823"/>
        <item m="1" x="2997"/>
        <item m="1" x="2435"/>
        <item m="1" x="1773"/>
        <item m="1" x="2542"/>
        <item m="1" x="1741"/>
        <item m="1" x="1688"/>
        <item x="1117"/>
        <item x="1411"/>
        <item m="1" x="2321"/>
        <item m="1" x="1958"/>
        <item x="343"/>
        <item m="1" x="1827"/>
        <item x="40"/>
        <item m="1" x="3223"/>
        <item m="1" x="3197"/>
        <item x="1287"/>
        <item m="1" x="3170"/>
        <item m="1" x="3138"/>
        <item m="1" x="1911"/>
        <item m="1" x="3285"/>
        <item m="1" x="1857"/>
        <item x="835"/>
        <item x="145"/>
        <item m="1" x="3213"/>
        <item m="1" x="2020"/>
        <item m="1" x="3803"/>
        <item m="1" x="2912"/>
        <item m="1" x="2930"/>
        <item x="503"/>
        <item m="1" x="1701"/>
        <item m="1" x="1699"/>
        <item m="1" x="3006"/>
        <item m="1" x="3698"/>
        <item m="1" x="3107"/>
        <item m="1" x="3122"/>
        <item m="1" x="2172"/>
        <item m="1" x="3100"/>
        <item m="1" x="3713"/>
        <item m="1" x="3000"/>
        <item x="312"/>
        <item m="1" x="3067"/>
        <item m="1" x="2106"/>
        <item m="1" x="3385"/>
        <item m="1" x="2116"/>
        <item x="302"/>
        <item m="1" x="3949"/>
        <item m="1" x="2682"/>
        <item m="1" x="4085"/>
        <item m="1" x="2762"/>
        <item m="1" x="2182"/>
        <item m="1" x="4028"/>
        <item m="1" x="2766"/>
        <item x="1322"/>
        <item m="1" x="2158"/>
        <item m="1" x="3272"/>
        <item x="940"/>
        <item m="1" x="1893"/>
        <item m="1" x="3384"/>
        <item m="1" x="3535"/>
        <item m="1" x="4066"/>
        <item m="1" x="2966"/>
        <item m="1" x="3595"/>
        <item m="1" x="1872"/>
        <item m="1" x="1729"/>
        <item x="947"/>
        <item x="1580"/>
        <item m="1" x="3355"/>
        <item m="1" x="3211"/>
        <item m="1" x="2877"/>
        <item m="1" x="3971"/>
        <item m="1" x="4167"/>
        <item m="1" x="2137"/>
        <item m="1" x="2789"/>
        <item x="416"/>
        <item m="1" x="2138"/>
        <item m="1" x="2194"/>
        <item m="1" x="3450"/>
        <item m="1" x="2039"/>
        <item m="1" x="2031"/>
        <item m="1" x="2310"/>
        <item m="1" x="2464"/>
        <item m="1" x="2101"/>
        <item m="1" x="3937"/>
        <item x="664"/>
        <item m="1" x="2949"/>
        <item m="1" x="2030"/>
        <item m="1" x="3906"/>
        <item m="1" x="4071"/>
        <item m="1" x="2795"/>
        <item x="1319"/>
        <item m="1" x="2114"/>
        <item x="79"/>
        <item m="1" x="4145"/>
        <item m="1" x="2687"/>
        <item m="1" x="3048"/>
        <item m="1" x="2066"/>
        <item m="1" x="3257"/>
        <item m="1" x="2497"/>
        <item m="1" x="2277"/>
        <item m="1" x="2612"/>
        <item m="1" x="4130"/>
        <item m="1" x="3129"/>
        <item m="1" x="2045"/>
        <item m="1" x="2672"/>
        <item x="44"/>
        <item m="1" x="2529"/>
        <item x="1041"/>
        <item m="1" x="2531"/>
        <item m="1" x="2794"/>
        <item m="1" x="3112"/>
        <item m="1" x="3245"/>
        <item m="1" x="3349"/>
        <item m="1" x="2348"/>
        <item x="82"/>
        <item m="1" x="3315"/>
        <item m="1" x="3217"/>
        <item m="1" x="1779"/>
        <item m="1" x="1789"/>
        <item m="1" x="1805"/>
        <item m="1" x="1737"/>
        <item m="1" x="1731"/>
        <item m="1" x="2872"/>
        <item m="1" x="3121"/>
        <item x="386"/>
        <item x="672"/>
        <item m="1" x="2234"/>
        <item m="1" x="2965"/>
        <item x="691"/>
        <item m="1" x="1720"/>
        <item m="1" x="2681"/>
        <item m="1" x="2365"/>
        <item m="1" x="2935"/>
        <item m="1" x="2957"/>
        <item m="1" x="3183"/>
        <item m="1" x="2112"/>
        <item m="1" x="2813"/>
        <item m="1" x="2941"/>
        <item x="1048"/>
        <item m="1" x="2785"/>
        <item m="1" x="2871"/>
        <item m="1" x="2156"/>
        <item x="248"/>
        <item m="1" x="3055"/>
        <item m="1" x="2151"/>
        <item m="1" x="1852"/>
        <item x="334"/>
        <item x="19"/>
        <item m="1" x="2463"/>
        <item m="1" x="3670"/>
        <item m="1" x="1990"/>
        <item m="1" x="3994"/>
        <item m="1" x="4137"/>
        <item m="1" x="3232"/>
        <item x="1263"/>
        <item m="1" x="1830"/>
        <item x="251"/>
        <item m="1" x="2208"/>
        <item m="1" x="3012"/>
        <item m="1" x="2917"/>
        <item m="1" x="1862"/>
        <item m="1" x="1684"/>
        <item m="1" x="3441"/>
        <item m="1" x="2837"/>
        <item m="1" x="1740"/>
        <item m="1" x="3969"/>
        <item m="1" x="1947"/>
        <item m="1" x="2878"/>
        <item x="133"/>
        <item m="1" x="4011"/>
        <item x="170"/>
        <item x="570"/>
        <item m="1" x="2867"/>
        <item m="1" x="3611"/>
        <item m="1" x="2271"/>
        <item x="17"/>
        <item m="1" x="4131"/>
        <item m="1" x="2730"/>
        <item m="1" x="1936"/>
        <item m="1" x="3541"/>
        <item m="1" x="4172"/>
        <item x="926"/>
        <item m="1" x="2069"/>
        <item m="1" x="2562"/>
        <item m="1" x="1909"/>
        <item m="1" x="2975"/>
        <item x="1166"/>
        <item m="1" x="2689"/>
        <item m="1" x="2317"/>
        <item m="1" x="4179"/>
        <item m="1" x="2817"/>
        <item m="1" x="3845"/>
        <item x="127"/>
        <item m="1" x="2315"/>
        <item m="1" x="3174"/>
        <item m="1" x="1867"/>
        <item m="1" x="2942"/>
        <item x="1647"/>
        <item m="1" x="2909"/>
        <item m="1" x="4154"/>
        <item x="134"/>
        <item m="1" x="1788"/>
        <item m="1" x="1778"/>
        <item m="1" x="3076"/>
        <item x="1271"/>
        <item m="1" x="2961"/>
        <item m="1" x="2976"/>
        <item m="1" x="3143"/>
        <item m="1" x="1848"/>
        <item m="1" x="3181"/>
        <item x="1325"/>
        <item m="1" x="3077"/>
        <item m="1" x="3085"/>
        <item m="1" x="2127"/>
        <item x="307"/>
        <item m="1" x="3499"/>
        <item m="1" x="2179"/>
        <item x="349"/>
        <item x="345"/>
        <item m="1" x="2104"/>
        <item m="1" x="1771"/>
        <item m="1" x="3688"/>
        <item x="131"/>
        <item m="1" x="3284"/>
        <item m="1" x="3075"/>
        <item m="1" x="2468"/>
        <item m="1" x="3501"/>
        <item m="1" x="3629"/>
        <item m="1" x="2246"/>
        <item m="1" x="3207"/>
        <item m="1" x="2126"/>
        <item m="1" x="3412"/>
        <item m="1" x="3557"/>
        <item m="1" x="2032"/>
        <item m="1" x="3326"/>
        <item x="1552"/>
        <item x="1145"/>
        <item m="1" x="2674"/>
        <item m="1" x="2885"/>
        <item m="1" x="1884"/>
        <item m="1" x="2557"/>
        <item m="1" x="2422"/>
        <item m="1" x="1964"/>
        <item m="1" x="3428"/>
        <item m="1" x="2951"/>
        <item m="1" x="3754"/>
        <item m="1" x="1954"/>
        <item m="1" x="2190"/>
        <item m="1" x="2436"/>
        <item m="1" x="3379"/>
        <item m="1" x="2453"/>
        <item x="354"/>
        <item m="1" x="3770"/>
        <item m="1" x="3462"/>
        <item m="1" x="2338"/>
        <item x="355"/>
        <item x="1251"/>
        <item m="1" x="3311"/>
        <item m="1" x="1854"/>
        <item m="1" x="3900"/>
        <item m="1" x="1814"/>
        <item m="1" x="2219"/>
        <item m="1" x="3627"/>
        <item x="1120"/>
        <item m="1" x="3515"/>
        <item m="1" x="3626"/>
        <item m="1" x="2251"/>
        <item m="1" x="2671"/>
        <item m="1" x="3510"/>
        <item m="1" x="1803"/>
        <item m="1" x="2018"/>
        <item m="1" x="2543"/>
        <item x="1538"/>
        <item m="1" x="2832"/>
        <item m="1" x="3386"/>
        <item m="1" x="2662"/>
        <item m="1" x="2214"/>
        <item m="1" x="2774"/>
        <item m="1" x="2974"/>
        <item m="1" x="3040"/>
        <item m="1" x="2874"/>
        <item m="1" x="3268"/>
        <item m="1" x="2211"/>
        <item m="1" x="3986"/>
        <item m="1" x="4015"/>
        <item x="298"/>
        <item m="1" x="2743"/>
        <item m="1" x="4037"/>
        <item m="1" x="2193"/>
        <item m="1" x="4082"/>
        <item m="1" x="2691"/>
        <item m="1" x="2676"/>
        <item x="895"/>
        <item m="1" x="4057"/>
        <item m="1" x="2564"/>
        <item m="1" x="3356"/>
        <item m="1" x="1886"/>
        <item m="1" x="3216"/>
        <item m="1" x="3648"/>
        <item x="197"/>
        <item x="139"/>
        <item x="514"/>
        <item x="704"/>
        <item m="1" x="4019"/>
        <item m="1" x="3175"/>
        <item m="1" x="4151"/>
        <item m="1" x="2624"/>
        <item x="1424"/>
        <item m="1" x="3998"/>
        <item m="1" x="2751"/>
        <item m="1" x="4108"/>
        <item m="1" x="2746"/>
        <item m="1" x="3117"/>
        <item x="1083"/>
        <item m="1" x="2851"/>
        <item m="1" x="3641"/>
        <item m="1" x="2669"/>
        <item m="1" x="2688"/>
        <item m="1" x="1906"/>
        <item m="1" x="3029"/>
        <item m="1" x="3052"/>
        <item m="1" x="2996"/>
        <item m="1" x="1856"/>
        <item m="1" x="2033"/>
        <item m="1" x="3224"/>
        <item m="1" x="2675"/>
        <item x="1248"/>
        <item m="1" x="1839"/>
        <item m="1" x="3041"/>
        <item m="1" x="2281"/>
        <item m="1" x="1957"/>
        <item m="1" x="2186"/>
        <item m="1" x="2883"/>
        <item m="1" x="4086"/>
        <item m="1" x="1696"/>
        <item m="1" x="3135"/>
        <item m="1" x="3136"/>
        <item m="1" x="1903"/>
        <item m="1" x="4035"/>
        <item m="1" x="3607"/>
        <item m="1" x="3104"/>
        <item x="288"/>
        <item x="1401"/>
        <item x="111"/>
        <item m="1" x="2554"/>
        <item m="1" x="3823"/>
        <item m="1" x="4023"/>
        <item m="1" x="2230"/>
        <item m="1" x="3667"/>
        <item m="1" x="3054"/>
        <item m="1" x="3603"/>
        <item m="1" x="1749"/>
        <item m="1" x="2840"/>
        <item m="1" x="2243"/>
        <item m="1" x="3483"/>
        <item m="1" x="2187"/>
        <item m="1" x="2540"/>
        <item m="1" x="4176"/>
        <item m="1" x="1900"/>
        <item m="1" x="4080"/>
        <item m="1" x="1797"/>
        <item x="1510"/>
        <item x="608"/>
        <item m="1" x="3106"/>
        <item m="1" x="2670"/>
        <item m="1" x="3800"/>
        <item m="1" x="1798"/>
        <item m="1" x="3635"/>
        <item m="1" x="3575"/>
        <item m="1" x="3233"/>
        <item x="1397"/>
        <item m="1" x="4170"/>
        <item m="1" x="4158"/>
        <item m="1" x="3503"/>
        <item m="1" x="3221"/>
        <item m="1" x="3953"/>
        <item m="1" x="3630"/>
        <item m="1" x="2067"/>
        <item m="1" x="2589"/>
        <item m="1" x="2335"/>
        <item m="1" x="3155"/>
        <item m="1" x="2299"/>
        <item m="1" x="3617"/>
        <item x="1"/>
        <item m="1" x="2714"/>
        <item x="242"/>
        <item m="1" x="4097"/>
        <item m="1" x="2389"/>
        <item m="1" x="3636"/>
        <item m="1" x="3902"/>
        <item m="1" x="2534"/>
        <item x="692"/>
        <item m="1" x="2886"/>
        <item m="1" x="2242"/>
        <item m="1" x="3098"/>
        <item m="1" x="3896"/>
        <item m="1" x="3788"/>
        <item m="1" x="4038"/>
        <item m="1" x="2650"/>
        <item m="1" x="2336"/>
        <item m="1" x="3614"/>
        <item m="1" x="2022"/>
        <item m="1" x="3080"/>
        <item m="1" x="2598"/>
        <item m="1" x="1981"/>
        <item m="1" x="2591"/>
        <item m="1" x="3961"/>
        <item m="1" x="2077"/>
        <item m="1" x="2036"/>
        <item m="1" x="3209"/>
        <item m="1" x="2481"/>
        <item m="1" x="2113"/>
        <item m="1" x="3348"/>
        <item m="1" x="2707"/>
        <item m="1" x="3343"/>
        <item m="1" x="3547"/>
        <item m="1" x="1991"/>
        <item m="1" x="3699"/>
        <item m="1" x="3425"/>
        <item m="1" x="2159"/>
        <item x="117"/>
        <item m="1" x="3323"/>
        <item x="1201"/>
        <item m="1" x="3178"/>
        <item m="1" x="2021"/>
        <item m="1" x="1866"/>
        <item m="1" x="2124"/>
        <item m="1" x="3310"/>
        <item m="1" x="2102"/>
        <item m="1" x="3262"/>
        <item m="1" x="3294"/>
        <item m="1" x="2049"/>
        <item m="1" x="1831"/>
        <item x="837"/>
        <item m="1" x="3324"/>
        <item m="1" x="2142"/>
        <item m="1" x="2147"/>
        <item m="1" x="3056"/>
        <item m="1" x="2585"/>
        <item x="1206"/>
        <item m="1" x="3039"/>
        <item x="1204"/>
        <item m="1" x="2601"/>
        <item m="1" x="2382"/>
        <item m="1" x="3833"/>
        <item m="1" x="1937"/>
        <item m="1" x="4115"/>
        <item m="1" x="2881"/>
        <item m="1" x="3506"/>
        <item m="1" x="2351"/>
        <item m="1" x="3964"/>
        <item m="1" x="1736"/>
        <item m="1" x="3577"/>
        <item m="1" x="1850"/>
        <item m="1" x="3536"/>
        <item m="1" x="2486"/>
        <item m="1" x="2708"/>
        <item m="1" x="2791"/>
        <item m="1" x="4169"/>
        <item m="1" x="2438"/>
        <item m="1" x="3597"/>
        <item m="1" x="2515"/>
        <item m="1" x="3779"/>
        <item x="647"/>
        <item m="1" x="2002"/>
        <item m="1" x="1838"/>
        <item m="1" x="2616"/>
        <item m="1" x="2291"/>
        <item m="1" x="3022"/>
        <item m="1" x="1978"/>
        <item m="1" x="3712"/>
        <item m="1" x="3396"/>
        <item m="1" x="2530"/>
        <item m="1" x="3358"/>
        <item x="1387"/>
        <item m="1" x="2799"/>
        <item m="1" x="2566"/>
        <item m="1" x="3786"/>
        <item m="1" x="2385"/>
        <item m="1" x="4084"/>
        <item m="1" x="1800"/>
        <item m="1" x="2899"/>
        <item m="1" x="4113"/>
        <item m="1" x="1919"/>
        <item m="1" x="4027"/>
        <item m="1" x="2369"/>
        <item m="1" x="2195"/>
        <item m="1" x="2666"/>
        <item m="1" x="3727"/>
        <item m="1" x="4026"/>
        <item m="1" x="2913"/>
        <item m="1" x="3096"/>
        <item m="1" x="2075"/>
        <item m="1" x="2586"/>
        <item m="1" x="3878"/>
        <item m="1" x="1738"/>
        <item m="1" x="2153"/>
        <item m="1" x="3860"/>
        <item m="1" x="2528"/>
        <item m="1" x="3409"/>
        <item m="1" x="2266"/>
        <item m="1" x="3059"/>
        <item m="1" x="2264"/>
        <item m="1" x="3931"/>
        <item m="1" x="1694"/>
        <item m="1" x="4166"/>
        <item m="1" x="3573"/>
        <item m="1" x="2460"/>
        <item m="1" x="1975"/>
        <item m="1" x="2292"/>
        <item m="1" x="3745"/>
        <item m="1" x="3185"/>
        <item m="1" x="1811"/>
        <item m="1" x="1966"/>
        <item m="1" x="2167"/>
        <item m="1" x="2431"/>
        <item m="1" x="1916"/>
        <item m="1" x="3166"/>
        <item m="1" x="3188"/>
        <item m="1" x="1718"/>
        <item m="1" x="2945"/>
        <item m="1" x="2888"/>
        <item m="1" x="1782"/>
        <item m="1" x="2907"/>
        <item m="1" x="3013"/>
        <item m="1" x="3141"/>
        <item m="1" x="3202"/>
        <item m="1" x="1860"/>
        <item m="1" x="1961"/>
        <item m="1" x="3189"/>
        <item x="1365"/>
        <item m="1" x="3992"/>
        <item m="1" x="4091"/>
        <item m="1" x="2985"/>
        <item m="1" x="1873"/>
        <item m="1" x="3569"/>
        <item m="1" x="1703"/>
        <item m="1" x="2838"/>
        <item x="988"/>
        <item m="1" x="2893"/>
        <item m="1" x="3103"/>
        <item m="1" x="4099"/>
        <item m="1" x="2821"/>
        <item m="1" x="3879"/>
        <item m="1" x="2535"/>
        <item m="1" x="2254"/>
        <item m="1" x="2634"/>
        <item m="1" x="3160"/>
        <item m="1" x="3458"/>
        <item m="1" x="2668"/>
        <item m="1" x="3388"/>
        <item m="1" x="2455"/>
        <item m="1" x="4114"/>
        <item m="1" x="2725"/>
        <item m="1" x="2697"/>
        <item m="1" x="2466"/>
        <item m="1" x="3720"/>
        <item m="1" x="3981"/>
        <item x="1618"/>
        <item m="1" x="2449"/>
        <item m="1" x="2545"/>
        <item m="1" x="4174"/>
        <item m="1" x="3371"/>
        <item m="1" x="3738"/>
        <item m="1" x="2780"/>
        <item m="1" x="3179"/>
        <item m="1" x="3528"/>
        <item m="1" x="2983"/>
        <item m="1" x="3608"/>
        <item m="1" x="3309"/>
        <item m="1" x="2514"/>
        <item m="1" x="3991"/>
        <item x="1594"/>
        <item m="1" x="3042"/>
        <item m="1" x="2005"/>
        <item x="1047"/>
        <item m="1" x="4042"/>
        <item m="1" x="3613"/>
        <item m="1" x="2988"/>
        <item m="1" x="1784"/>
        <item m="1" x="2559"/>
        <item m="1" x="3841"/>
        <item m="1" x="2963"/>
        <item m="1" x="2595"/>
        <item m="1" x="2493"/>
        <item m="1" x="3941"/>
        <item m="1" x="4009"/>
        <item m="1" x="3889"/>
        <item m="1" x="2685"/>
        <item m="1" x="3749"/>
        <item m="1" x="2396"/>
        <item m="1" x="2222"/>
        <item m="1" x="1870"/>
        <item m="1" x="3120"/>
        <item m="1" x="3934"/>
        <item m="1" x="3858"/>
        <item m="1" x="2166"/>
        <item m="1" x="4043"/>
        <item m="1" x="4123"/>
        <item m="1" x="1739"/>
        <item m="1" x="3526"/>
        <item m="1" x="2349"/>
        <item m="1" x="2608"/>
        <item m="1" x="4152"/>
        <item m="1" x="2696"/>
        <item m="1" x="2330"/>
        <item m="1" x="3352"/>
        <item m="1" x="2594"/>
        <item m="1" x="3177"/>
        <item m="1" x="2424"/>
        <item m="1" x="4106"/>
        <item m="1" x="2719"/>
        <item m="1" x="1767"/>
        <item m="1" x="2353"/>
        <item m="1" x="3898"/>
        <item m="1" x="1868"/>
        <item m="1" x="2512"/>
        <item m="1" x="3790"/>
        <item m="1" x="3437"/>
        <item m="1" x="2761"/>
        <item m="1" x="3940"/>
        <item m="1" x="3959"/>
        <item m="1" x="3811"/>
        <item m="1" x="3248"/>
        <item m="1" x="3834"/>
        <item m="1" x="1902"/>
        <item m="1" x="1700"/>
        <item m="1" x="1756"/>
        <item m="1" x="3748"/>
        <item m="1" x="3145"/>
        <item m="1" x="3587"/>
        <item m="1" x="3739"/>
        <item m="1" x="2203"/>
        <item m="1" x="2644"/>
        <item m="1" x="3685"/>
        <item m="1" x="2100"/>
        <item m="1" x="1917"/>
        <item m="1" x="2788"/>
        <item m="1" x="4059"/>
        <item x="1492"/>
        <item m="1" x="3046"/>
        <item m="1" x="3831"/>
        <item m="1" x="2737"/>
        <item m="1" x="2107"/>
        <item m="1" x="2472"/>
        <item m="1" x="3540"/>
        <item m="1" x="3954"/>
        <item m="1" x="3591"/>
        <item m="1" x="3018"/>
        <item m="1" x="2055"/>
        <item m="1" x="2482"/>
        <item m="1" x="3935"/>
        <item m="1" x="3560"/>
        <item x="426"/>
        <item m="1" x="3784"/>
        <item m="1" x="2632"/>
        <item m="1" x="2165"/>
        <item m="1" x="2233"/>
        <item m="1" x="2518"/>
        <item m="1" x="1766"/>
        <item m="1" x="3684"/>
        <item m="1" x="3592"/>
        <item m="1" x="2093"/>
        <item m="1" x="3382"/>
        <item x="305"/>
        <item m="1" x="3329"/>
        <item m="1" x="2568"/>
        <item m="1" x="2563"/>
        <item m="1" x="2170"/>
        <item m="1" x="3625"/>
        <item m="1" x="3895"/>
        <item m="1" x="3837"/>
        <item m="1" x="2510"/>
        <item m="1" x="1896"/>
        <item m="1" x="2015"/>
        <item m="1" x="3398"/>
        <item x="1638"/>
        <item m="1" x="4001"/>
        <item m="1" x="3633"/>
        <item m="1" x="3524"/>
        <item x="123"/>
        <item m="1" x="3912"/>
        <item m="1" x="3671"/>
        <item m="1" x="3782"/>
        <item m="1" x="2298"/>
        <item m="1" x="1908"/>
        <item m="1" x="3586"/>
        <item m="1" x="3561"/>
        <item m="1" x="3399"/>
        <item m="1" x="3478"/>
        <item x="733"/>
        <item m="1" x="2085"/>
        <item m="1" x="2209"/>
        <item m="1" x="2280"/>
        <item m="1" x="3696"/>
        <item m="1" x="1928"/>
        <item m="1" x="1918"/>
        <item m="1" x="2970"/>
        <item m="1" x="3298"/>
        <item m="1" x="3359"/>
        <item m="1" x="4181"/>
        <item m="1" x="2452"/>
        <item x="618"/>
        <item m="1" x="1904"/>
        <item m="1" x="3596"/>
        <item m="1" x="2189"/>
        <item m="1" x="2617"/>
        <item m="1" x="2371"/>
        <item m="1" x="3093"/>
        <item m="1" x="1977"/>
        <item m="1" x="3286"/>
        <item m="1" x="3732"/>
        <item m="1" x="3360"/>
        <item m="1" x="3873"/>
        <item m="1" x="2204"/>
        <item m="1" x="3634"/>
        <item m="1" x="2006"/>
        <item m="1" x="3943"/>
        <item m="1" x="2754"/>
        <item m="1" x="1810"/>
        <item m="1" x="3426"/>
        <item m="1" x="3152"/>
        <item m="1" x="3422"/>
        <item m="1" x="2056"/>
        <item m="1" x="2398"/>
        <item m="1" x="3652"/>
        <item m="1" x="2416"/>
        <item m="1" x="4000"/>
        <item m="1" x="2318"/>
        <item m="1" x="3901"/>
        <item m="1" x="3037"/>
        <item m="1" x="2544"/>
        <item m="1" x="2660"/>
        <item m="1" x="3876"/>
        <item m="1" x="3973"/>
        <item m="1" x="3821"/>
        <item m="1" x="3038"/>
        <item m="1" x="2218"/>
        <item m="1" x="1972"/>
        <item m="1" x="3251"/>
        <item m="1" x="2201"/>
        <item m="1" x="3863"/>
        <item m="1" x="3165"/>
        <item m="1" x="2932"/>
        <item m="1" x="3897"/>
        <item m="1" x="3622"/>
        <item m="1" x="3364"/>
        <item m="1" x="2409"/>
        <item m="1" x="3168"/>
        <item m="1" x="2410"/>
        <item m="1" x="2630"/>
        <item m="1" x="3963"/>
        <item m="1" x="3769"/>
        <item m="1" x="3346"/>
        <item m="1" x="3051"/>
        <item m="1" x="3887"/>
        <item m="1" x="1823"/>
        <item m="1" x="3733"/>
        <item m="1" x="4018"/>
        <item m="1" x="2959"/>
        <item m="1" x="2702"/>
        <item m="1" x="2198"/>
        <item m="1" x="2184"/>
        <item m="1" x="3563"/>
        <item m="1" x="2471"/>
        <item m="1" x="3370"/>
        <item m="1" x="2479"/>
        <item m="1" x="1930"/>
        <item m="1" x="3269"/>
        <item m="1" x="2305"/>
        <item m="1" x="3645"/>
        <item m="1" x="3997"/>
        <item m="1" x="1706"/>
        <item m="1" x="1995"/>
        <item m="1" x="2235"/>
        <item m="1" x="3893"/>
        <item m="1" x="3567"/>
        <item x="1649"/>
        <item m="1" x="3631"/>
        <item m="1" x="4040"/>
        <item m="1" x="2717"/>
        <item m="1" x="2378"/>
        <item x="906"/>
        <item m="1" x="3857"/>
        <item m="1" x="2553"/>
        <item m="1" x="3616"/>
        <item m="1" x="3730"/>
        <item x="762"/>
        <item m="1" x="2680"/>
        <item m="1" x="3116"/>
        <item m="1" x="2425"/>
        <item m="1" x="2509"/>
        <item m="1" x="3919"/>
        <item m="1" x="2065"/>
        <item m="1" x="2576"/>
        <item m="1" x="3600"/>
        <item m="1" x="3489"/>
        <item m="1" x="2390"/>
        <item m="1" x="3328"/>
        <item m="1" x="3619"/>
        <item m="1" x="3914"/>
        <item m="1" x="3665"/>
        <item m="1" x="2787"/>
        <item m="1" x="2770"/>
        <item m="1" x="2076"/>
        <item m="1" x="3694"/>
        <item m="1" x="3993"/>
        <item m="1" x="2615"/>
        <item m="1" x="2744"/>
        <item m="1" x="4017"/>
        <item m="1" x="4068"/>
        <item m="1" x="2300"/>
        <item m="1" x="3957"/>
        <item m="1" x="3806"/>
        <item m="1" x="2710"/>
        <item m="1" x="3271"/>
        <item m="1" x="3492"/>
        <item m="1" x="3259"/>
        <item x="1034"/>
        <item x="1265"/>
        <item m="1" x="2256"/>
        <item m="1" x="2052"/>
        <item m="1" x="3436"/>
        <item m="1" x="1913"/>
        <item m="1" x="3072"/>
        <item m="1" x="3027"/>
        <item m="1" x="1726"/>
        <item m="1" x="3088"/>
        <item m="1" x="3087"/>
        <item m="1" x="2944"/>
        <item m="1" x="2742"/>
        <item m="1" x="3234"/>
        <item m="1" x="2864"/>
        <item m="1" x="2556"/>
        <item m="1" x="3716"/>
        <item m="1" x="3031"/>
        <item m="1" x="3736"/>
        <item m="1" x="2812"/>
        <item m="1" x="3864"/>
        <item m="1" x="2379"/>
        <item m="1" x="2607"/>
        <item m="1" x="2716"/>
        <item m="1" x="3277"/>
        <item m="1" x="3623"/>
        <item m="1" x="2024"/>
        <item x="1118"/>
        <item m="1" x="1935"/>
        <item m="1" x="3490"/>
        <item m="1" x="2582"/>
        <item m="1" x="3987"/>
        <item m="1" x="1845"/>
        <item m="1" x="2366"/>
        <item m="1" x="3737"/>
        <item x="304"/>
        <item m="1" x="2346"/>
        <item m="1" x="1989"/>
        <item m="1" x="3862"/>
        <item m="1" x="3448"/>
        <item m="1" x="3679"/>
        <item m="1" x="1724"/>
        <item m="1" x="2684"/>
        <item x="1009"/>
        <item m="1" x="3509"/>
        <item m="1" x="1847"/>
        <item m="1" x="1932"/>
        <item m="1" x="3632"/>
        <item m="1" x="1725"/>
        <item m="1" x="2122"/>
        <item m="1" x="2502"/>
        <item x="1191"/>
        <item m="1" x="3544"/>
        <item m="1" x="3195"/>
        <item m="1" x="4053"/>
        <item x="487"/>
        <item m="1" x="2003"/>
        <item m="1" x="3480"/>
        <item m="1" x="2415"/>
        <item m="1" x="2989"/>
        <item m="1" x="2755"/>
        <item m="1" x="3495"/>
        <item m="1" x="3620"/>
        <item m="1" x="2295"/>
        <item m="1" x="2701"/>
        <item m="1" x="2072"/>
        <item m="1" x="2622"/>
        <item m="1" x="3809"/>
        <item m="1" x="3516"/>
        <item m="1" x="4178"/>
        <item m="1" x="3475"/>
        <item m="1" x="2698"/>
        <item m="1" x="2968"/>
        <item x="192"/>
        <item m="1" x="2268"/>
        <item m="1" x="2978"/>
        <item m="1" x="3780"/>
        <item m="1" x="2136"/>
        <item m="1" x="2462"/>
        <item m="1" x="3584"/>
        <item m="1" x="2519"/>
        <item m="1" x="2573"/>
        <item m="1" x="2611"/>
        <item m="1" x="2548"/>
        <item x="1076"/>
        <item m="1" x="1927"/>
        <item m="1" x="3172"/>
        <item m="1" x="3792"/>
        <item m="1" x="2354"/>
        <item m="1" x="1809"/>
        <item m="1" x="4177"/>
        <item x="1062"/>
        <item x="1063"/>
        <item x="1065"/>
        <item x="1066"/>
        <item x="1068"/>
        <item x="1070"/>
        <item x="1071"/>
        <item x="1072"/>
        <item x="1074"/>
        <item x="1079"/>
        <item x="1080"/>
        <item x="1081"/>
        <item x="985"/>
        <item x="1082"/>
        <item x="1084"/>
        <item x="1088"/>
        <item x="1089"/>
        <item x="1090"/>
        <item x="1091"/>
        <item x="1092"/>
        <item x="1093"/>
        <item x="1094"/>
        <item x="502"/>
        <item x="1096"/>
        <item x="1097"/>
        <item x="679"/>
        <item x="1098"/>
        <item x="1099"/>
        <item x="1100"/>
        <item x="1101"/>
        <item x="107"/>
        <item x="1103"/>
        <item x="73"/>
        <item x="1105"/>
        <item x="1106"/>
        <item x="1108"/>
        <item x="1110"/>
        <item x="1111"/>
        <item x="1112"/>
        <item x="1113"/>
        <item x="1114"/>
        <item x="1115"/>
        <item x="706"/>
        <item x="400"/>
        <item x="1121"/>
        <item x="1122"/>
        <item x="1123"/>
        <item x="1125"/>
        <item x="1126"/>
        <item x="1127"/>
        <item x="1128"/>
        <item x="1129"/>
        <item x="1130"/>
        <item x="1131"/>
        <item x="1132"/>
        <item x="1133"/>
        <item x="1136"/>
        <item x="1140"/>
        <item x="855"/>
        <item x="1141"/>
        <item x="1142"/>
        <item x="1143"/>
        <item x="1146"/>
        <item x="1148"/>
        <item x="1150"/>
        <item x="1151"/>
        <item x="1152"/>
        <item x="1153"/>
        <item x="1154"/>
        <item x="1155"/>
        <item x="1156"/>
        <item x="262"/>
        <item x="1158"/>
        <item x="1159"/>
        <item x="1160"/>
        <item x="1161"/>
        <item x="1162"/>
        <item x="1163"/>
        <item x="1164"/>
        <item x="88"/>
        <item x="1167"/>
        <item x="1168"/>
        <item x="1169"/>
        <item x="1170"/>
        <item x="1171"/>
        <item x="1172"/>
        <item x="1173"/>
        <item x="1174"/>
        <item x="1176"/>
        <item x="1177"/>
        <item x="1178"/>
        <item x="1179"/>
        <item x="1181"/>
        <item x="1183"/>
        <item x="1184"/>
        <item x="1186"/>
        <item x="1188"/>
        <item x="1189"/>
        <item x="1193"/>
        <item x="1195"/>
        <item x="1196"/>
        <item x="1198"/>
        <item x="1202"/>
        <item x="1203"/>
        <item x="1205"/>
        <item x="1208"/>
        <item x="1209"/>
        <item x="1214"/>
        <item x="1215"/>
        <item x="1216"/>
        <item x="1218"/>
        <item x="1219"/>
        <item x="1220"/>
        <item x="1221"/>
        <item x="1223"/>
        <item x="1224"/>
        <item x="1225"/>
        <item x="1226"/>
        <item x="1227"/>
        <item x="1228"/>
        <item x="1229"/>
        <item x="1230"/>
        <item x="1231"/>
        <item x="1232"/>
        <item x="1235"/>
        <item x="1236"/>
        <item x="1237"/>
        <item x="1238"/>
        <item x="1240"/>
        <item x="1241"/>
        <item x="1243"/>
        <item x="1246"/>
        <item x="1249"/>
        <item x="1250"/>
        <item x="1253"/>
        <item x="1254"/>
        <item x="1256"/>
        <item x="1257"/>
        <item x="1258"/>
        <item x="1259"/>
        <item x="1260"/>
        <item x="1261"/>
        <item x="1264"/>
        <item x="1267"/>
        <item x="1268"/>
        <item x="1269"/>
        <item x="520"/>
        <item x="1272"/>
        <item x="1273"/>
        <item x="318"/>
        <item x="1274"/>
        <item x="1275"/>
        <item x="1276"/>
        <item x="1277"/>
        <item x="1278"/>
        <item x="1280"/>
        <item x="1281"/>
        <item x="1282"/>
        <item x="1283"/>
        <item x="1284"/>
        <item x="1285"/>
        <item x="1286"/>
        <item x="1012"/>
        <item x="1288"/>
        <item x="1291"/>
        <item x="1292"/>
        <item x="572"/>
        <item x="972"/>
        <item x="1293"/>
        <item x="1295"/>
        <item x="1296"/>
        <item x="1297"/>
        <item x="1298"/>
        <item x="1299"/>
        <item x="301"/>
        <item x="1300"/>
        <item x="1302"/>
        <item x="1305"/>
        <item x="1307"/>
        <item x="1308"/>
        <item x="1311"/>
        <item x="1312"/>
        <item x="1316"/>
        <item x="602"/>
        <item x="1317"/>
        <item x="1318"/>
        <item x="1320"/>
        <item x="1321"/>
        <item x="1324"/>
        <item x="1326"/>
        <item x="1327"/>
        <item x="375"/>
        <item x="1330"/>
        <item x="1331"/>
        <item x="1332"/>
        <item x="1333"/>
        <item x="1336"/>
        <item x="1337"/>
        <item x="1338"/>
        <item x="1339"/>
        <item x="1340"/>
        <item x="1341"/>
        <item x="435"/>
        <item x="1343"/>
        <item x="1344"/>
        <item x="1345"/>
        <item x="1347"/>
        <item x="1348"/>
        <item x="118"/>
        <item x="1349"/>
        <item x="1350"/>
        <item x="221"/>
        <item x="1351"/>
        <item x="1352"/>
        <item x="566"/>
        <item x="1353"/>
        <item x="1355"/>
        <item x="1356"/>
        <item x="1357"/>
        <item x="1358"/>
        <item x="1359"/>
        <item x="1361"/>
        <item x="1362"/>
        <item x="29"/>
        <item x="1363"/>
        <item x="1364"/>
        <item x="1367"/>
        <item x="1368"/>
        <item x="1370"/>
        <item x="1373"/>
        <item x="1376"/>
        <item x="1377"/>
        <item x="1380"/>
        <item x="1381"/>
        <item x="1382"/>
        <item x="1383"/>
        <item x="1384"/>
        <item x="1385"/>
        <item x="481"/>
        <item x="1386"/>
        <item x="1389"/>
        <item x="1390"/>
        <item x="1391"/>
        <item x="1392"/>
        <item x="1393"/>
        <item x="1395"/>
        <item x="1396"/>
        <item x="1398"/>
        <item x="1399"/>
        <item x="1400"/>
        <item x="1403"/>
        <item x="1404"/>
        <item x="1405"/>
        <item x="1406"/>
        <item x="653"/>
        <item x="1407"/>
        <item x="1408"/>
        <item x="1409"/>
        <item x="1410"/>
        <item x="1412"/>
        <item x="1414"/>
        <item x="1415"/>
        <item x="1416"/>
        <item x="1417"/>
        <item x="1419"/>
        <item x="1420"/>
        <item x="1422"/>
        <item x="1425"/>
        <item x="1426"/>
        <item x="1427"/>
        <item x="1428"/>
        <item x="1022"/>
        <item x="1429"/>
        <item x="1430"/>
        <item x="1431"/>
        <item x="1433"/>
        <item x="1435"/>
        <item x="1436"/>
        <item x="1438"/>
        <item x="681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9"/>
        <item x="1461"/>
        <item x="1462"/>
        <item x="1463"/>
        <item x="799"/>
        <item x="1464"/>
        <item x="1465"/>
        <item x="1466"/>
        <item x="1467"/>
        <item x="1468"/>
        <item x="1469"/>
        <item x="1470"/>
        <item x="1471"/>
        <item x="1472"/>
        <item x="1474"/>
        <item x="1476"/>
        <item x="1477"/>
        <item x="1478"/>
        <item x="1479"/>
        <item x="1480"/>
        <item x="1481"/>
        <item x="1482"/>
        <item x="389"/>
        <item x="970"/>
        <item x="1483"/>
        <item x="1484"/>
        <item x="1485"/>
        <item x="1487"/>
        <item x="1488"/>
        <item x="942"/>
        <item x="1489"/>
        <item x="1490"/>
        <item x="1491"/>
        <item x="1493"/>
        <item x="1494"/>
        <item x="1495"/>
        <item x="1496"/>
        <item x="1497"/>
        <item x="493"/>
        <item x="1499"/>
        <item x="1500"/>
        <item x="468"/>
        <item x="1501"/>
        <item x="1502"/>
        <item x="1503"/>
        <item x="1504"/>
        <item x="1505"/>
        <item x="1506"/>
        <item x="1507"/>
        <item x="1508"/>
        <item x="1509"/>
        <item x="1511"/>
        <item x="1512"/>
        <item x="1513"/>
        <item x="1514"/>
        <item x="1515"/>
        <item x="1516"/>
        <item x="1517"/>
        <item x="1518"/>
        <item x="1519"/>
        <item x="1520"/>
        <item x="1523"/>
        <item x="1525"/>
        <item x="1527"/>
        <item x="1528"/>
        <item x="1529"/>
        <item x="1530"/>
        <item x="1531"/>
        <item x="1533"/>
        <item x="1534"/>
        <item x="1535"/>
        <item x="1536"/>
        <item x="1537"/>
        <item x="1540"/>
        <item x="433"/>
        <item x="1541"/>
        <item x="1542"/>
        <item x="1543"/>
        <item x="1544"/>
        <item x="1545"/>
        <item x="1546"/>
        <item x="1547"/>
        <item x="1548"/>
        <item x="1550"/>
        <item x="1551"/>
        <item x="1554"/>
        <item x="1555"/>
        <item x="278"/>
        <item x="1556"/>
        <item x="1557"/>
        <item x="1558"/>
        <item x="1559"/>
        <item x="1560"/>
        <item x="1561"/>
        <item x="1562"/>
        <item x="1563"/>
        <item x="1565"/>
        <item x="1566"/>
        <item x="1567"/>
        <item x="1568"/>
        <item x="1570"/>
        <item x="1572"/>
        <item x="1573"/>
        <item x="1574"/>
        <item x="1575"/>
        <item x="1576"/>
        <item x="1577"/>
        <item x="1579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6"/>
        <item x="1597"/>
        <item x="1598"/>
        <item x="1599"/>
        <item x="1601"/>
        <item x="1602"/>
        <item x="1603"/>
        <item x="1604"/>
        <item x="1605"/>
        <item x="81"/>
        <item x="1606"/>
        <item x="1607"/>
        <item x="1608"/>
        <item x="1609"/>
        <item x="1612"/>
        <item x="1613"/>
        <item x="1614"/>
        <item x="1616"/>
        <item x="1617"/>
        <item x="1619"/>
        <item x="1620"/>
        <item x="1005"/>
        <item x="1621"/>
        <item x="1622"/>
        <item x="1623"/>
        <item x="1624"/>
        <item x="1625"/>
        <item x="1626"/>
        <item x="1627"/>
        <item x="1628"/>
        <item x="1629"/>
        <item x="1634"/>
        <item x="1635"/>
        <item x="1636"/>
        <item x="1637"/>
        <item x="1640"/>
        <item x="1641"/>
        <item x="1642"/>
        <item x="1643"/>
        <item x="1644"/>
        <item x="1645"/>
        <item x="1648"/>
        <item x="1650"/>
        <item x="1651"/>
        <item x="1652"/>
        <item x="1653"/>
        <item x="1654"/>
        <item x="1655"/>
        <item x="1656"/>
        <item x="1658"/>
        <item x="1659"/>
        <item x="1660"/>
        <item x="1661"/>
        <item x="764"/>
        <item x="1662"/>
        <item x="1663"/>
        <item x="1664"/>
        <item x="1665"/>
        <item x="1666"/>
        <item x="1667"/>
        <item x="1668"/>
        <item x="1669"/>
        <item x="1670"/>
        <item x="484"/>
        <item x="1671"/>
        <item x="1672"/>
        <item x="1673"/>
        <item x="1674"/>
        <item x="1675"/>
        <item x="379"/>
        <item x="1676"/>
        <item x="201"/>
        <item m="1" x="4122"/>
        <item m="1" x="2480"/>
        <item m="1" x="2232"/>
        <item m="1" x="2362"/>
        <item m="1" x="3719"/>
        <item m="1" x="2547"/>
        <item m="1" x="4007"/>
        <item m="1" x="2252"/>
        <item m="1" x="3802"/>
        <item m="1" x="3704"/>
        <item m="1" x="3609"/>
        <item m="1" x="4067"/>
        <item m="1" x="3205"/>
        <item m="1" x="2569"/>
        <item m="1" x="2772"/>
        <item m="1" x="3883"/>
        <item m="1" x="4077"/>
        <item m="1" x="2692"/>
        <item x="259"/>
        <item m="1" x="2478"/>
        <item m="1" x="2051"/>
        <item m="1" x="2584"/>
        <item m="1" x="2356"/>
        <item m="1" x="3849"/>
        <item m="1" x="3163"/>
        <item m="1" x="3465"/>
        <item m="1" x="1861"/>
        <item m="1" x="2677"/>
        <item m="1" x="2916"/>
        <item m="1" x="3344"/>
        <item m="1" x="3874"/>
        <item m="1" x="3642"/>
        <item m="1" x="4047"/>
        <item m="1" x="3576"/>
        <item m="1" x="2458"/>
        <item m="1" x="3411"/>
        <item m="1" x="2132"/>
        <item m="1" x="2824"/>
        <item m="1" x="3725"/>
        <item m="1" x="2485"/>
        <item m="1" x="2784"/>
        <item m="1" x="2357"/>
        <item m="1" x="2555"/>
        <item x="646"/>
        <item x="876"/>
        <item x="51"/>
        <item m="1" x="2958"/>
        <item m="1" x="4034"/>
        <item m="1" x="2636"/>
        <item m="1" x="2665"/>
        <item m="1" x="2467"/>
        <item m="1" x="1723"/>
        <item m="1" x="2740"/>
        <item m="1" x="2261"/>
        <item m="1" x="3853"/>
        <item m="1" x="2609"/>
        <item m="1" x="2068"/>
        <item m="1" x="3639"/>
        <item x="865"/>
        <item m="1" x="2135"/>
        <item m="1" x="1801"/>
        <item m="1" x="3653"/>
        <item x="873"/>
        <item x="94"/>
        <item m="1" x="2610"/>
        <item m="1" x="2820"/>
        <item m="1" x="3522"/>
        <item m="1" x="1787"/>
        <item x="150"/>
        <item m="1" x="1999"/>
        <item m="1" x="3497"/>
        <item m="1" x="2417"/>
        <item m="1" x="2639"/>
        <item m="1" x="4110"/>
        <item m="1" x="1802"/>
        <item x="151"/>
        <item m="1" x="3194"/>
        <item m="1" x="2229"/>
        <item m="1" x="3709"/>
        <item m="1" x="3335"/>
        <item m="1" x="2392"/>
        <item m="1" x="3240"/>
        <item m="1" x="3151"/>
        <item m="1" x="2296"/>
        <item m="1" x="3559"/>
        <item m="1" x="2257"/>
        <item m="1" x="2288"/>
        <item m="1" x="4094"/>
        <item m="1" x="3351"/>
        <item m="1" x="2058"/>
        <item m="1" x="3376"/>
        <item m="1" x="2713"/>
        <item m="1" x="3514"/>
        <item m="1" x="2551"/>
        <item m="1" x="2524"/>
        <item m="1" x="3249"/>
        <item m="1" x="3057"/>
        <item m="1" x="3582"/>
        <item m="1" x="3970"/>
        <item m="1" x="4089"/>
        <item m="1" x="3828"/>
        <item x="617"/>
        <item m="1" x="2043"/>
        <item m="1" x="3827"/>
        <item m="1" x="2498"/>
        <item m="1" x="2202"/>
        <item m="1" x="2903"/>
        <item m="1" x="1734"/>
        <item m="1" x="4128"/>
        <item m="1" x="1939"/>
        <item m="1" x="3859"/>
        <item m="1" x="3191"/>
        <item m="1" x="1744"/>
        <item m="1" x="2711"/>
        <item m="1" x="2386"/>
        <item m="1" x="2603"/>
        <item x="387"/>
        <item m="1" x="2898"/>
        <item m="1" x="2276"/>
        <item m="1" x="3686"/>
        <item m="1" x="2849"/>
        <item m="1" x="2706"/>
        <item m="1" x="2457"/>
        <item m="1" x="3539"/>
        <item m="1" x="3242"/>
        <item m="1" x="3128"/>
        <item m="1" x="2786"/>
        <item m="1" x="2658"/>
        <item m="1" x="3589"/>
        <item m="1" x="1982"/>
        <item m="1" x="1905"/>
        <item x="177"/>
        <item m="1" x="3939"/>
        <item m="1" x="2115"/>
        <item m="1" x="4033"/>
        <item x="654"/>
        <item m="1" x="3932"/>
        <item m="1" x="4146"/>
        <item m="1" x="2775"/>
        <item m="1" x="1851"/>
        <item m="1" x="3439"/>
        <item m="1" x="3838"/>
        <item m="1" x="2850"/>
        <item m="1" x="3881"/>
        <item m="1" x="3375"/>
        <item m="1" x="3111"/>
        <item m="1" x="3649"/>
        <item m="1" x="2429"/>
        <item m="1" x="3226"/>
        <item m="1" x="2890"/>
        <item m="1" x="2227"/>
        <item m="1" x="3744"/>
        <item m="1" x="2560"/>
        <item m="1" x="2816"/>
        <item m="1" x="2947"/>
        <item m="1" x="2747"/>
        <item m="1" x="3762"/>
        <item m="1" x="2830"/>
        <item m="1" x="3680"/>
        <item m="1" x="3621"/>
        <item x="1000"/>
        <item m="1" x="2863"/>
        <item m="1" x="3760"/>
        <item m="1" x="2587"/>
        <item m="1" x="3488"/>
        <item m="1" x="3872"/>
        <item x="856"/>
        <item x="854"/>
        <item m="1" x="4013"/>
        <item m="1" x="3742"/>
        <item m="1" x="3469"/>
        <item m="1" x="3604"/>
        <item x="408"/>
        <item m="1" x="3721"/>
        <item x="237"/>
        <item m="1" x="3301"/>
        <item m="1" x="2308"/>
        <item m="1" x="3854"/>
        <item m="1" x="3886"/>
        <item m="1" x="2728"/>
        <item x="266"/>
        <item m="1" x="3274"/>
        <item m="1" x="3350"/>
        <item m="1" x="3663"/>
        <item x="43"/>
        <item m="1" x="1979"/>
        <item m="1" x="2131"/>
        <item m="1" x="2489"/>
        <item m="1" x="3513"/>
        <item m="1" x="4056"/>
        <item m="1" x="3734"/>
        <item m="1" x="3731"/>
        <item m="1" x="2213"/>
        <item m="1" x="2258"/>
        <item m="1" x="4064"/>
        <item m="1" x="3482"/>
        <item m="1" x="3826"/>
        <item m="1" x="3028"/>
        <item m="1" x="3570"/>
        <item m="1" x="3767"/>
        <item m="1" x="4041"/>
        <item m="1" x="2108"/>
        <item m="1" x="1901"/>
        <item m="1" x="2769"/>
        <item m="1" x="2927"/>
        <item m="1" x="2546"/>
        <item m="1" x="4045"/>
        <item m="1" x="3322"/>
        <item x="48"/>
        <item m="1" x="2050"/>
        <item m="1" x="3572"/>
        <item m="1" x="3724"/>
        <item m="1" x="2982"/>
        <item m="1" x="2391"/>
        <item m="1" x="2533"/>
        <item x="0"/>
        <item x="2"/>
        <item x="3"/>
        <item x="7"/>
        <item x="11"/>
        <item x="16"/>
        <item x="18"/>
        <item x="21"/>
        <item x="22"/>
        <item x="24"/>
        <item x="25"/>
        <item x="26"/>
        <item x="27"/>
        <item x="28"/>
        <item x="36"/>
        <item x="37"/>
        <item x="39"/>
        <item x="42"/>
        <item x="45"/>
        <item x="46"/>
        <item x="47"/>
        <item x="49"/>
        <item x="50"/>
        <item x="53"/>
        <item x="54"/>
        <item x="55"/>
        <item x="56"/>
        <item x="58"/>
        <item x="59"/>
        <item x="60"/>
        <item x="61"/>
        <item x="62"/>
        <item x="64"/>
        <item x="67"/>
        <item x="70"/>
        <item x="72"/>
        <item x="85"/>
        <item x="91"/>
        <item x="93"/>
        <item x="95"/>
        <item x="102"/>
        <item x="115"/>
        <item x="124"/>
        <item x="125"/>
        <item x="129"/>
        <item x="130"/>
        <item x="135"/>
        <item x="138"/>
        <item x="143"/>
        <item x="146"/>
        <item x="147"/>
        <item x="148"/>
        <item x="149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7"/>
        <item x="169"/>
        <item x="171"/>
        <item x="172"/>
        <item x="174"/>
        <item x="175"/>
        <item x="176"/>
        <item x="180"/>
        <item x="181"/>
        <item x="182"/>
        <item x="186"/>
        <item x="187"/>
        <item x="189"/>
        <item x="193"/>
        <item x="194"/>
        <item m="1" x="3405"/>
        <item x="196"/>
        <item x="198"/>
        <item x="200"/>
        <item x="203"/>
        <item x="204"/>
        <item x="205"/>
        <item x="206"/>
        <item x="207"/>
        <item x="209"/>
        <item x="210"/>
        <item x="214"/>
        <item x="215"/>
        <item x="216"/>
        <item x="217"/>
        <item x="218"/>
        <item x="219"/>
        <item x="225"/>
        <item x="226"/>
        <item x="227"/>
        <item x="228"/>
        <item x="229"/>
        <item x="231"/>
        <item x="233"/>
        <item x="234"/>
        <item x="235"/>
        <item x="236"/>
        <item x="238"/>
        <item x="239"/>
        <item x="241"/>
        <item x="244"/>
        <item x="253"/>
        <item x="254"/>
        <item x="255"/>
        <item x="257"/>
        <item x="258"/>
        <item x="260"/>
        <item x="261"/>
        <item x="263"/>
        <item x="264"/>
        <item x="265"/>
        <item x="267"/>
        <item x="268"/>
        <item x="269"/>
        <item x="270"/>
        <item x="271"/>
        <item x="273"/>
        <item x="274"/>
        <item x="275"/>
        <item x="277"/>
        <item x="279"/>
        <item x="280"/>
        <item x="281"/>
        <item x="283"/>
        <item x="285"/>
        <item x="292"/>
        <item x="295"/>
        <item x="299"/>
        <item x="311"/>
        <item x="313"/>
        <item x="315"/>
        <item x="317"/>
        <item x="324"/>
        <item x="326"/>
        <item x="327"/>
        <item x="328"/>
        <item x="330"/>
        <item x="332"/>
        <item x="333"/>
        <item x="335"/>
        <item x="336"/>
        <item x="337"/>
        <item x="338"/>
        <item x="339"/>
        <item x="340"/>
        <item x="342"/>
        <item x="344"/>
        <item x="347"/>
        <item x="348"/>
        <item x="350"/>
        <item x="351"/>
        <item x="357"/>
        <item x="358"/>
        <item x="359"/>
        <item x="360"/>
        <item x="361"/>
        <item x="362"/>
        <item x="363"/>
        <item x="364"/>
        <item x="365"/>
        <item x="367"/>
        <item x="368"/>
        <item x="370"/>
        <item x="371"/>
        <item x="372"/>
        <item x="373"/>
        <item x="374"/>
        <item x="376"/>
        <item x="378"/>
        <item x="381"/>
        <item x="382"/>
        <item x="384"/>
        <item x="385"/>
        <item x="388"/>
        <item x="390"/>
        <item x="391"/>
        <item x="392"/>
        <item x="396"/>
        <item x="399"/>
        <item x="401"/>
        <item x="403"/>
        <item x="405"/>
        <item x="406"/>
        <item x="407"/>
        <item x="409"/>
        <item x="410"/>
        <item x="411"/>
        <item x="412"/>
        <item x="414"/>
        <item x="417"/>
        <item x="418"/>
        <item x="419"/>
        <item x="420"/>
        <item x="421"/>
        <item x="423"/>
        <item x="424"/>
        <item x="425"/>
        <item x="427"/>
        <item x="428"/>
        <item x="429"/>
        <item x="430"/>
        <item x="432"/>
        <item x="434"/>
        <item x="436"/>
        <item x="439"/>
        <item x="443"/>
        <item x="444"/>
        <item x="446"/>
        <item x="448"/>
        <item x="449"/>
        <item x="450"/>
        <item x="451"/>
        <item x="454"/>
        <item x="455"/>
        <item x="456"/>
        <item x="458"/>
        <item x="459"/>
        <item x="460"/>
        <item x="462"/>
        <item x="463"/>
        <item x="464"/>
        <item x="466"/>
        <item x="467"/>
        <item x="471"/>
        <item x="474"/>
        <item x="475"/>
        <item x="476"/>
        <item x="477"/>
        <item x="479"/>
        <item x="480"/>
        <item x="482"/>
        <item x="483"/>
        <item x="485"/>
        <item x="486"/>
        <item x="488"/>
        <item x="489"/>
        <item x="492"/>
        <item x="495"/>
        <item x="498"/>
        <item x="501"/>
        <item x="505"/>
        <item x="506"/>
        <item x="507"/>
        <item x="508"/>
        <item x="511"/>
        <item x="512"/>
        <item x="515"/>
        <item x="516"/>
        <item x="518"/>
        <item x="519"/>
        <item x="521"/>
        <item x="522"/>
        <item x="523"/>
        <item x="524"/>
        <item x="525"/>
        <item x="526"/>
        <item x="527"/>
        <item x="528"/>
        <item x="530"/>
        <item x="531"/>
        <item x="532"/>
        <item x="533"/>
        <item x="534"/>
        <item x="535"/>
        <item x="536"/>
        <item x="540"/>
        <item x="541"/>
        <item x="543"/>
        <item x="544"/>
        <item x="546"/>
        <item x="548"/>
        <item x="549"/>
        <item x="550"/>
        <item x="551"/>
        <item x="552"/>
        <item x="554"/>
        <item x="558"/>
        <item x="559"/>
        <item x="561"/>
        <item x="562"/>
        <item x="563"/>
        <item x="564"/>
        <item x="565"/>
        <item x="567"/>
        <item x="569"/>
        <item x="574"/>
        <item x="575"/>
        <item x="576"/>
        <item x="577"/>
        <item x="579"/>
        <item x="580"/>
        <item x="581"/>
        <item x="582"/>
        <item x="585"/>
        <item x="588"/>
        <item x="589"/>
        <item x="590"/>
        <item x="591"/>
        <item x="594"/>
        <item x="595"/>
        <item x="596"/>
        <item x="597"/>
        <item x="598"/>
        <item x="599"/>
        <item x="600"/>
        <item x="601"/>
        <item x="603"/>
        <item x="605"/>
        <item x="606"/>
        <item x="607"/>
        <item x="609"/>
        <item x="612"/>
        <item x="613"/>
        <item x="614"/>
        <item x="615"/>
        <item x="616"/>
        <item x="622"/>
        <item x="624"/>
        <item x="625"/>
        <item x="626"/>
        <item x="627"/>
        <item x="629"/>
        <item x="630"/>
        <item x="632"/>
        <item x="633"/>
        <item x="634"/>
        <item x="636"/>
        <item x="637"/>
        <item x="639"/>
        <item x="640"/>
        <item x="643"/>
        <item x="644"/>
        <item x="648"/>
        <item x="649"/>
        <item x="650"/>
        <item x="655"/>
        <item x="656"/>
        <item x="657"/>
        <item x="658"/>
        <item x="662"/>
        <item x="663"/>
        <item x="666"/>
        <item x="667"/>
        <item x="670"/>
        <item x="671"/>
        <item x="674"/>
        <item x="675"/>
        <item x="676"/>
        <item x="677"/>
        <item x="680"/>
        <item x="685"/>
        <item x="686"/>
        <item x="687"/>
        <item x="689"/>
        <item x="690"/>
        <item x="693"/>
        <item x="695"/>
        <item x="696"/>
        <item x="698"/>
        <item x="700"/>
        <item x="701"/>
        <item x="702"/>
        <item x="703"/>
        <item x="705"/>
        <item x="707"/>
        <item x="708"/>
        <item x="710"/>
        <item x="711"/>
        <item x="712"/>
        <item x="714"/>
        <item x="715"/>
        <item x="717"/>
        <item x="718"/>
        <item x="719"/>
        <item x="720"/>
        <item x="721"/>
        <item x="722"/>
        <item x="725"/>
        <item x="726"/>
        <item x="735"/>
        <item x="739"/>
        <item x="740"/>
        <item x="743"/>
        <item x="744"/>
        <item x="745"/>
        <item x="746"/>
        <item x="747"/>
        <item x="748"/>
        <item x="749"/>
        <item x="750"/>
        <item x="752"/>
        <item x="753"/>
        <item x="754"/>
        <item x="755"/>
        <item x="756"/>
        <item x="758"/>
        <item x="760"/>
        <item x="761"/>
        <item x="763"/>
        <item x="767"/>
        <item x="768"/>
        <item x="769"/>
        <item x="772"/>
        <item x="775"/>
        <item x="776"/>
        <item x="777"/>
        <item x="778"/>
        <item x="779"/>
        <item x="780"/>
        <item x="782"/>
        <item x="783"/>
        <item x="785"/>
        <item x="786"/>
        <item x="787"/>
        <item x="788"/>
        <item x="789"/>
        <item x="790"/>
        <item x="791"/>
        <item x="792"/>
        <item x="794"/>
        <item x="795"/>
        <item x="796"/>
        <item x="797"/>
        <item x="798"/>
        <item x="800"/>
        <item x="801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20"/>
        <item x="823"/>
        <item x="825"/>
        <item x="827"/>
        <item x="828"/>
        <item x="829"/>
        <item x="832"/>
        <item x="836"/>
        <item x="838"/>
        <item x="842"/>
        <item x="843"/>
        <item x="844"/>
        <item x="846"/>
        <item x="847"/>
        <item x="848"/>
        <item x="849"/>
        <item x="851"/>
        <item x="852"/>
        <item x="853"/>
        <item x="857"/>
        <item x="858"/>
        <item x="859"/>
        <item x="860"/>
        <item x="861"/>
        <item x="862"/>
        <item x="863"/>
        <item x="864"/>
        <item x="866"/>
        <item x="867"/>
        <item x="868"/>
        <item x="869"/>
        <item x="870"/>
        <item x="871"/>
        <item x="872"/>
        <item x="874"/>
        <item x="875"/>
        <item x="877"/>
        <item x="878"/>
        <item x="879"/>
        <item x="880"/>
        <item x="882"/>
        <item x="883"/>
        <item x="884"/>
        <item x="885"/>
        <item x="886"/>
        <item x="887"/>
        <item x="888"/>
        <item x="889"/>
        <item x="892"/>
        <item x="893"/>
        <item x="894"/>
        <item x="896"/>
        <item x="897"/>
        <item x="898"/>
        <item x="899"/>
        <item x="900"/>
        <item x="901"/>
        <item x="902"/>
        <item x="903"/>
        <item x="905"/>
        <item x="908"/>
        <item x="910"/>
        <item x="911"/>
        <item x="913"/>
        <item x="915"/>
        <item x="917"/>
        <item x="918"/>
        <item x="920"/>
        <item x="922"/>
        <item x="924"/>
        <item x="927"/>
        <item x="928"/>
        <item x="929"/>
        <item x="930"/>
        <item x="931"/>
        <item x="933"/>
        <item x="934"/>
        <item x="935"/>
        <item x="936"/>
        <item x="937"/>
        <item x="939"/>
        <item x="944"/>
        <item x="945"/>
        <item x="946"/>
        <item x="948"/>
        <item x="949"/>
        <item x="950"/>
        <item x="953"/>
        <item x="954"/>
        <item x="955"/>
        <item x="957"/>
        <item x="958"/>
        <item x="960"/>
        <item x="961"/>
        <item x="962"/>
        <item x="963"/>
        <item x="964"/>
        <item x="965"/>
        <item x="966"/>
        <item x="967"/>
        <item x="968"/>
        <item x="969"/>
        <item x="971"/>
        <item x="973"/>
        <item x="974"/>
        <item x="975"/>
        <item x="976"/>
        <item x="977"/>
        <item x="978"/>
        <item x="980"/>
        <item x="981"/>
        <item x="982"/>
        <item x="983"/>
        <item x="986"/>
        <item x="987"/>
        <item x="989"/>
        <item x="990"/>
        <item x="992"/>
        <item x="993"/>
        <item x="994"/>
        <item x="995"/>
        <item x="996"/>
        <item x="997"/>
        <item x="998"/>
        <item x="999"/>
        <item x="1001"/>
        <item x="1002"/>
        <item x="1003"/>
        <item x="1004"/>
        <item x="1006"/>
        <item x="1007"/>
        <item x="1008"/>
        <item x="1011"/>
        <item x="1013"/>
        <item x="1014"/>
        <item x="1015"/>
        <item x="1016"/>
        <item x="1017"/>
        <item x="1018"/>
        <item x="1019"/>
        <item x="1020"/>
        <item x="1023"/>
        <item x="1025"/>
        <item x="1026"/>
        <item x="1028"/>
        <item x="1029"/>
        <item x="1030"/>
        <item x="1031"/>
        <item x="1032"/>
        <item x="1033"/>
        <item x="1035"/>
        <item x="1036"/>
        <item x="1037"/>
        <item x="1038"/>
        <item x="1039"/>
        <item x="1040"/>
        <item x="1042"/>
        <item x="1044"/>
        <item x="1045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95"/>
        <item t="default"/>
      </items>
    </pivotField>
    <pivotField dataField="1" showAll="0"/>
    <pivotField axis="axisPage" showAll="0" multipleItemSelectionAllowed="1">
      <items count="22">
        <item x="5"/>
        <item x="7"/>
        <item x="6"/>
        <item x="3"/>
        <item h="1" x="0"/>
        <item h="1" x="11"/>
        <item x="4"/>
        <item x="1"/>
        <item x="10"/>
        <item m="1" x="15"/>
        <item h="1" x="12"/>
        <item x="2"/>
        <item h="1" x="8"/>
        <item h="1" m="1" x="18"/>
        <item h="1" m="1" x="19"/>
        <item h="1" m="1" x="20"/>
        <item h="1" x="13"/>
        <item h="1" m="1" x="16"/>
        <item h="1" m="1" x="17"/>
        <item h="1" m="1" x="14"/>
        <item h="1" x="9"/>
        <item t="default"/>
      </items>
    </pivotField>
    <pivotField axis="axisPage" showAll="0" multipleItemSelectionAllowed="1">
      <items count="4">
        <item x="0"/>
        <item h="1" x="1"/>
        <item h="1" m="1" x="2"/>
        <item t="default"/>
      </items>
    </pivotField>
    <pivotField showAll="0" numFmtId="22"/>
    <pivotField showAll="0" numFmtId="22"/>
    <pivotField showAll="0"/>
    <pivotField dataField="1" showAll="0"/>
    <pivotField dataField="1" showAll="0"/>
    <pivotField dataField="1" showAll="0"/>
    <pivotField showAll="0" defaultSubtotal="0"/>
    <pivotField showAll="0" defaultSubtotal="0"/>
  </pivotFields>
  <rowFields count="1">
    <field x="2"/>
  </rowFields>
  <rowItems count="14">
    <i>
      <x/>
    </i>
    <i>
      <x v="1"/>
    </i>
    <i>
      <x v="2"/>
    </i>
    <i>
      <x v="3"/>
    </i>
    <i>
      <x v="4"/>
    </i>
    <i>
      <x v="6"/>
    </i>
    <i>
      <x v="7"/>
    </i>
    <i>
      <x v="8"/>
    </i>
    <i>
      <x v="24"/>
    </i>
    <i>
      <x v="25"/>
    </i>
    <i>
      <x v="31"/>
    </i>
    <i>
      <x v="32"/>
    </i>
    <i>
      <x v="33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5">
    <pageField fld="1" hier="-1"/>
    <pageField fld="0" hier="-1"/>
    <pageField fld="5" hier="-1"/>
    <pageField fld="6" hier="-1"/>
    <pageField fld="3" hier="-1"/>
  </pageFields>
  <dataFields count="4">
    <dataField name="Sum of Events" fld="12" baseField="0" baseItem="0"/>
    <dataField name="Sum of Affected Customer Count" fld="4" baseField="0" baseItem="0"/>
    <dataField name="Sum of L in Minutes" fld="10" baseField="0" baseItem="0" numFmtId="1"/>
    <dataField name="Sum of CMI" fld="11" baseField="0" baseItem="0" numFmtId="1"/>
  </dataFields>
  <formats count="1">
    <format dxfId="5">
      <pivotArea outline="0" fieldPosition="0" collapsedLevelsAreSubtotals="1">
        <references count="1">
          <reference field="4294967294" selected="0" count="2"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21.xml><?xml version="1.0" encoding="utf-8"?>
<pivotTableDefinition xmlns="http://schemas.openxmlformats.org/spreadsheetml/2006/main" name="PivotTable4" cacheId="0" applyNumberFormats="0" applyBorderFormats="0" applyFontFormats="0" applyPatternFormats="0" applyAlignmentFormats="0" applyWidthHeightFormats="1" dataCaption="Values" showMissing="1" preserveFormatting="1" useAutoFormatting="1" itemPrintTitles="1" outline="1" outlineData="1" createdVersion="3" updatedVersion="7" indent="0" multipleFieldFilters="0" showMemberPropertyTips="1">
  <location ref="A8:E22" firstHeaderRow="1" firstDataRow="2" firstDataCol="1" rowPageCount="5" colPageCount="1"/>
  <pivotFields count="15">
    <pivotField axis="axisPage" showAll="0" multipleItemSelectionAllowed="1">
      <items count="4">
        <item x="1"/>
        <item h="1" x="0"/>
        <item h="1" m="1" x="2"/>
        <item t="default"/>
      </items>
    </pivotField>
    <pivotField axis="axisPage" showAll="0">
      <items count="10">
        <item x="1"/>
        <item x="3"/>
        <item x="7"/>
        <item x="4"/>
        <item x="0"/>
        <item x="6"/>
        <item x="2"/>
        <item x="5"/>
        <item m="1" x="8"/>
        <item t="default"/>
      </items>
    </pivotField>
    <pivotField axis="axisRow" showAll="0">
      <items count="36">
        <item x="11"/>
        <item x="20"/>
        <item x="2"/>
        <item x="21"/>
        <item x="13"/>
        <item x="7"/>
        <item x="18"/>
        <item x="24"/>
        <item x="14"/>
        <item x="6"/>
        <item x="17"/>
        <item x="3"/>
        <item x="10"/>
        <item x="8"/>
        <item x="29"/>
        <item x="9"/>
        <item x="16"/>
        <item x="4"/>
        <item x="1"/>
        <item x="0"/>
        <item x="27"/>
        <item x="26"/>
        <item x="15"/>
        <item x="5"/>
        <item x="23"/>
        <item x="30"/>
        <item m="1" x="34"/>
        <item m="1" x="33"/>
        <item x="19"/>
        <item x="28"/>
        <item x="31"/>
        <item x="12"/>
        <item x="22"/>
        <item x="25"/>
        <item x="32"/>
        <item t="default"/>
      </items>
    </pivotField>
    <pivotField axis="axisPage" showAll="0" multipleItemSelectionAllowed="1">
      <items count="4185">
        <item x="23"/>
        <item x="472"/>
        <item m="1" x="2729"/>
        <item x="78"/>
        <item x="830"/>
        <item m="1" x="2876"/>
        <item m="1" x="2798"/>
        <item m="1" x="3060"/>
        <item x="243"/>
        <item x="122"/>
        <item x="1119"/>
        <item m="1" x="2829"/>
        <item m="1" x="2861"/>
        <item m="1" x="1915"/>
        <item m="1" x="1832"/>
        <item x="1372"/>
        <item m="1" x="3099"/>
        <item x="223"/>
        <item m="1" x="2105"/>
        <item m="1" x="1812"/>
        <item m="1" x="1821"/>
        <item x="1475"/>
        <item m="1" x="3334"/>
        <item m="1" x="2865"/>
        <item m="1" x="1998"/>
        <item x="573"/>
        <item m="1" x="2099"/>
        <item m="1" x="2857"/>
        <item x="1335"/>
        <item x="742"/>
        <item x="991"/>
        <item m="1" x="1793"/>
        <item x="914"/>
        <item x="1192"/>
        <item m="1" x="2590"/>
        <item x="282"/>
        <item x="199"/>
        <item x="757"/>
        <item m="1" x="3894"/>
        <item x="802"/>
        <item m="1" x="2646"/>
        <item x="539"/>
        <item m="1" x="1840"/>
        <item x="513"/>
        <item x="113"/>
        <item m="1" x="2796"/>
        <item x="678"/>
        <item x="293"/>
        <item m="1" x="2953"/>
        <item x="321"/>
        <item x="83"/>
        <item m="1" x="1943"/>
        <item x="119"/>
        <item x="184"/>
        <item x="734"/>
        <item x="583"/>
        <item x="287"/>
        <item m="1" x="2025"/>
        <item m="1" x="2017"/>
        <item m="1" x="3313"/>
        <item x="284"/>
        <item m="1" x="2750"/>
        <item x="144"/>
        <item x="461"/>
        <item m="1" x="3366"/>
        <item m="1" x="3459"/>
        <item x="276"/>
        <item x="136"/>
        <item m="1" x="4149"/>
        <item x="737"/>
        <item m="1" x="2925"/>
        <item x="431"/>
        <item m="1" x="3320"/>
        <item x="211"/>
        <item m="1" x="2146"/>
        <item x="1413"/>
        <item x="1346"/>
        <item m="1" x="3496"/>
        <item m="1" x="3140"/>
        <item m="1" x="3420"/>
        <item x="120"/>
        <item x="13"/>
        <item x="346"/>
        <item x="1270"/>
        <item x="770"/>
        <item x="1301"/>
        <item x="1374"/>
        <item m="1" x="2451"/>
        <item x="35"/>
        <item m="1" x="3815"/>
        <item x="1239"/>
        <item m="1" x="3473"/>
        <item x="652"/>
        <item x="90"/>
        <item m="1" x="3624"/>
        <item m="1" x="3456"/>
        <item m="1" x="2842"/>
        <item x="96"/>
        <item x="1473"/>
        <item m="1" x="3836"/>
        <item x="397"/>
        <item x="92"/>
        <item m="1" x="3494"/>
        <item m="1" x="2004"/>
        <item x="41"/>
        <item x="415"/>
        <item x="1199"/>
        <item x="395"/>
        <item x="659"/>
        <item x="213"/>
        <item x="904"/>
        <item x="951"/>
        <item x="84"/>
        <item x="34"/>
        <item m="1" x="2273"/>
        <item m="1" x="4070"/>
        <item m="1" x="3045"/>
        <item m="1" x="4076"/>
        <item m="1" x="1786"/>
        <item x="688"/>
        <item x="8"/>
        <item m="1" x="2361"/>
        <item m="1" x="3628"/>
        <item x="1360"/>
        <item m="1" x="3261"/>
        <item x="1323"/>
        <item m="1" x="2892"/>
        <item m="1" x="3069"/>
        <item m="1" x="3212"/>
        <item x="1137"/>
        <item m="1" x="3362"/>
        <item m="1" x="2377"/>
        <item m="1" x="3321"/>
        <item x="68"/>
        <item m="1" x="2250"/>
        <item m="1" x="3761"/>
        <item m="1" x="2986"/>
        <item x="1458"/>
        <item x="20"/>
        <item m="1" x="3714"/>
        <item x="137"/>
        <item x="101"/>
        <item m="1" x="4138"/>
        <item m="1" x="1925"/>
        <item m="1" x="3493"/>
        <item x="320"/>
        <item m="1" x="3444"/>
        <item m="1" x="1679"/>
        <item x="473"/>
        <item m="1" x="3424"/>
        <item x="14"/>
        <item x="1087"/>
        <item x="1486"/>
        <item x="202"/>
        <item x="1234"/>
        <item m="1" x="4062"/>
        <item x="457"/>
        <item m="1" x="3500"/>
        <item m="1" x="1824"/>
        <item m="1" x="3053"/>
        <item x="1104"/>
        <item m="1" x="1963"/>
        <item x="1149"/>
        <item x="413"/>
        <item m="1" x="1794"/>
        <item x="1521"/>
        <item x="12"/>
        <item x="586"/>
        <item m="1" x="3339"/>
        <item m="1" x="2329"/>
        <item x="766"/>
        <item x="510"/>
        <item x="1304"/>
        <item x="923"/>
        <item m="1" x="3304"/>
        <item m="1" x="4005"/>
        <item x="252"/>
        <item x="112"/>
        <item m="1" x="1819"/>
        <item x="774"/>
        <item m="1" x="2990"/>
        <item m="1" x="2029"/>
        <item m="1" x="3176"/>
        <item m="1" x="2311"/>
        <item x="286"/>
        <item x="784"/>
        <item x="191"/>
        <item x="1194"/>
        <item m="1" x="1743"/>
        <item m="1" x="3148"/>
        <item x="834"/>
        <item x="729"/>
        <item m="1" x="3267"/>
        <item m="1" x="2143"/>
        <item x="736"/>
        <item x="153"/>
        <item x="5"/>
        <item x="1630"/>
        <item x="891"/>
        <item x="1633"/>
        <item x="571"/>
        <item m="1" x="2216"/>
        <item x="212"/>
        <item m="1" x="1708"/>
        <item m="1" x="3289"/>
        <item x="723"/>
        <item m="1" x="3275"/>
        <item x="77"/>
        <item x="66"/>
        <item m="1" x="2063"/>
        <item m="1" x="2588"/>
        <item x="610"/>
        <item m="1" x="3983"/>
        <item x="1157"/>
        <item x="826"/>
        <item x="393"/>
        <item x="74"/>
        <item x="469"/>
        <item m="1" x="2110"/>
        <item m="1" x="4134"/>
        <item x="222"/>
        <item m="1" x="2709"/>
        <item m="1" x="1973"/>
        <item m="1" x="4183"/>
        <item m="1" x="3372"/>
        <item m="1" x="2938"/>
        <item x="545"/>
        <item m="1" x="1946"/>
        <item x="890"/>
        <item m="1" x="2089"/>
        <item m="1" x="3467"/>
        <item x="919"/>
        <item m="1" x="3673"/>
        <item m="1" x="2360"/>
        <item x="1266"/>
        <item x="402"/>
        <item x="33"/>
        <item m="1" x="4029"/>
        <item m="1" x="3711"/>
        <item m="1" x="4136"/>
        <item m="1" x="3050"/>
        <item m="1" x="3728"/>
        <item m="1" x="2955"/>
        <item m="1" x="4069"/>
        <item x="99"/>
        <item x="538"/>
        <item x="98"/>
        <item m="1" x="2145"/>
        <item m="1" x="2727"/>
        <item m="1" x="3984"/>
        <item x="619"/>
        <item m="1" x="2981"/>
        <item x="1180"/>
        <item m="1" x="3314"/>
        <item x="831"/>
        <item x="1207"/>
        <item m="1" x="1980"/>
        <item x="1639"/>
        <item m="1" x="2034"/>
        <item x="76"/>
        <item m="1" x="3253"/>
        <item m="1" x="2538"/>
        <item m="1" x="3856"/>
        <item x="1185"/>
        <item x="1434"/>
        <item x="1394"/>
        <item m="1" x="2358"/>
        <item x="179"/>
        <item m="1" x="3063"/>
        <item x="440"/>
        <item m="1" x="3319"/>
        <item x="1247"/>
        <item m="1" x="1883"/>
        <item x="1212"/>
        <item x="190"/>
        <item m="1" x="2046"/>
        <item x="1593"/>
        <item m="1" x="1825"/>
        <item m="1" x="1920"/>
        <item m="1" x="2327"/>
        <item x="38"/>
        <item m="1" x="2260"/>
        <item m="1" x="4120"/>
        <item m="1" x="3415"/>
        <item m="1" x="3338"/>
        <item x="297"/>
        <item m="1" x="2506"/>
        <item x="771"/>
        <item m="1" x="1693"/>
        <item m="1" x="1933"/>
        <item m="1" x="1897"/>
        <item x="494"/>
        <item m="1" x="3383"/>
        <item m="1" x="3250"/>
        <item m="1" x="3043"/>
        <item x="272"/>
        <item m="1" x="4162"/>
        <item m="1" x="1941"/>
        <item x="824"/>
        <item m="1" x="3199"/>
        <item x="1309"/>
        <item m="1" x="2134"/>
        <item m="1" x="3551"/>
        <item x="140"/>
        <item x="1027"/>
        <item x="1290"/>
        <item m="1" x="3014"/>
        <item x="1592"/>
        <item m="1" x="2839"/>
        <item m="1" x="3722"/>
        <item m="1" x="3717"/>
        <item m="1" x="2887"/>
        <item m="1" x="2054"/>
        <item m="1" x="3460"/>
        <item x="1252"/>
        <item x="1244"/>
        <item m="1" x="3640"/>
        <item m="1" x="3273"/>
        <item m="1" x="1730"/>
        <item m="1" x="3318"/>
        <item x="1402"/>
        <item m="1" x="1745"/>
        <item m="1" x="3270"/>
        <item m="1" x="4036"/>
        <item m="1" x="3498"/>
        <item x="32"/>
        <item m="1" x="3950"/>
        <item m="1" x="2090"/>
        <item x="509"/>
        <item x="1532"/>
        <item m="1" x="3505"/>
        <item x="1086"/>
        <item x="840"/>
        <item m="1" x="3134"/>
        <item m="1" x="3647"/>
        <item m="1" x="3948"/>
        <item x="445"/>
        <item m="1" x="2994"/>
        <item x="1144"/>
        <item x="1310"/>
        <item x="500"/>
        <item m="1" x="3466"/>
        <item m="1" x="3123"/>
        <item x="240"/>
        <item m="1" x="1754"/>
        <item x="6"/>
        <item x="1233"/>
        <item m="1" x="1768"/>
        <item x="369"/>
        <item x="741"/>
        <item x="87"/>
        <item m="1" x="2359"/>
        <item x="709"/>
        <item m="1" x="3307"/>
        <item m="1" x="2044"/>
        <item x="699"/>
        <item m="1" x="2810"/>
        <item m="1" x="2456"/>
        <item m="1" x="3374"/>
        <item m="1" x="2914"/>
        <item x="833"/>
        <item m="1" x="2846"/>
        <item m="1" x="3187"/>
        <item m="1" x="2998"/>
        <item x="289"/>
        <item m="1" x="2339"/>
        <item x="1182"/>
        <item x="185"/>
        <item m="1" x="2571"/>
        <item m="1" x="2418"/>
        <item m="1" x="2395"/>
        <item m="1" x="3445"/>
        <item x="10"/>
        <item m="1" x="1967"/>
        <item x="1526"/>
        <item m="1" x="4004"/>
        <item x="398"/>
        <item x="9"/>
        <item x="249"/>
        <item m="1" x="3017"/>
        <item m="1" x="2070"/>
        <item m="1" x="3756"/>
        <item m="1" x="3078"/>
        <item x="1010"/>
        <item m="1" x="4165"/>
        <item m="1" x="1813"/>
        <item m="1" x="3794"/>
        <item m="1" x="3283"/>
        <item m="1" x="3196"/>
        <item m="1" x="2141"/>
        <item m="1" x="3945"/>
        <item m="1" x="3026"/>
        <item x="529"/>
        <item m="1" x="1780"/>
        <item m="1" x="2008"/>
        <item m="1" x="2376"/>
        <item m="1" x="3476"/>
        <item m="1" x="1792"/>
        <item m="1" x="2948"/>
        <item x="850"/>
        <item m="1" x="1716"/>
        <item m="1" x="3215"/>
        <item m="1" x="2262"/>
        <item m="1" x="3007"/>
        <item m="1" x="3925"/>
        <item m="1" x="3406"/>
        <item m="1" x="3337"/>
        <item x="909"/>
        <item x="86"/>
        <item m="1" x="3239"/>
        <item m="1" x="3861"/>
        <item x="71"/>
        <item m="1" x="3938"/>
        <item x="628"/>
        <item m="1" x="2862"/>
        <item m="1" x="3417"/>
        <item m="1" x="2659"/>
        <item m="1" x="3553"/>
        <item x="620"/>
        <item m="1" x="2771"/>
        <item m="1" x="4010"/>
        <item m="1" x="3708"/>
        <item x="1423"/>
        <item m="1" x="3818"/>
        <item m="1" x="3131"/>
        <item m="1" x="4073"/>
        <item m="1" x="3367"/>
        <item m="1" x="3457"/>
        <item m="1" x="4142"/>
        <item m="1" x="2749"/>
        <item x="1255"/>
        <item m="1" x="3966"/>
        <item m="1" x="4150"/>
        <item m="1" x="3193"/>
        <item x="1539"/>
        <item m="1" x="3923"/>
        <item m="1" x="3812"/>
        <item m="1" x="3317"/>
        <item m="1" x="3126"/>
        <item m="1" x="1710"/>
        <item m="1" x="3044"/>
        <item x="803"/>
        <item m="1" x="2991"/>
        <item x="114"/>
        <item m="1" x="2647"/>
        <item m="1" x="1836"/>
        <item m="1" x="2866"/>
        <item m="1" x="3990"/>
        <item m="1" x="3180"/>
        <item m="1" x="3968"/>
        <item m="1" x="3241"/>
        <item x="728"/>
        <item x="310"/>
        <item m="1" x="4049"/>
        <item m="1" x="3549"/>
        <item m="1" x="4126"/>
        <item m="1" x="3464"/>
        <item m="1" x="3662"/>
        <item m="1" x="3911"/>
        <item m="1" x="2319"/>
        <item m="1" x="2599"/>
        <item x="578"/>
        <item m="1" x="3799"/>
        <item m="1" x="3808"/>
        <item x="65"/>
        <item m="1" x="3936"/>
        <item m="1" x="2700"/>
        <item m="1" x="3763"/>
        <item m="1" x="4127"/>
        <item m="1" x="1704"/>
        <item m="1" x="3778"/>
        <item m="1" x="1713"/>
        <item m="1" x="3956"/>
        <item m="1" x="3839"/>
        <item m="1" x="1783"/>
        <item x="568"/>
        <item m="1" x="3305"/>
        <item m="1" x="2388"/>
        <item m="1" x="3852"/>
        <item m="1" x="2073"/>
        <item m="1" x="3308"/>
        <item m="1" x="2895"/>
        <item m="1" x="2625"/>
        <item m="1" x="1988"/>
        <item x="1315"/>
        <item x="716"/>
        <item m="1" x="2188"/>
        <item x="537"/>
        <item m="1" x="2426"/>
        <item m="1" x="3290"/>
        <item m="1" x="1760"/>
        <item m="1" x="3447"/>
        <item m="1" x="2439"/>
        <item m="1" x="2304"/>
        <item m="1" x="2926"/>
        <item x="250"/>
        <item m="1" x="3021"/>
        <item m="1" x="3083"/>
        <item m="1" x="2060"/>
        <item m="1" x="2363"/>
        <item m="1" x="2152"/>
        <item m="1" x="3659"/>
        <item m="1" x="3825"/>
        <item m="1" x="3001"/>
        <item m="1" x="2470"/>
        <item m="1" x="1815"/>
        <item x="1078"/>
        <item m="1" x="3926"/>
        <item m="1" x="2175"/>
        <item x="100"/>
        <item m="1" x="2368"/>
        <item m="1" x="3416"/>
        <item m="1" x="3777"/>
        <item m="1" x="2663"/>
        <item m="1" x="2648"/>
        <item m="1" x="3070"/>
        <item m="1" x="2121"/>
        <item m="1" x="3752"/>
        <item m="1" x="3746"/>
        <item m="1" x="3705"/>
        <item m="1" x="3930"/>
        <item x="352"/>
        <item m="1" x="3032"/>
        <item m="1" x="2337"/>
        <item m="1" x="2781"/>
        <item m="1" x="3133"/>
        <item m="1" x="2119"/>
        <item m="1" x="3390"/>
        <item m="1" x="2224"/>
        <item m="1" x="1842"/>
        <item m="1" x="3186"/>
        <item m="1" x="3847"/>
        <item x="984"/>
        <item x="314"/>
        <item x="1571"/>
        <item m="1" x="3999"/>
        <item m="1" x="2012"/>
        <item m="1" x="2623"/>
        <item m="1" x="2001"/>
        <item m="1" x="1719"/>
        <item m="1" x="4119"/>
        <item m="1" x="2404"/>
        <item m="1" x="3142"/>
        <item x="499"/>
        <item x="404"/>
        <item x="1073"/>
        <item m="1" x="2333"/>
        <item m="1" x="3979"/>
        <item m="1" x="3231"/>
        <item m="1" x="3751"/>
        <item x="732"/>
        <item m="1" x="1846"/>
        <item m="1" x="2181"/>
        <item m="1" x="2169"/>
        <item m="1" x="3904"/>
        <item x="759"/>
        <item m="1" x="3942"/>
        <item m="1" x="3300"/>
        <item m="1" x="2041"/>
        <item m="1" x="2290"/>
        <item m="1" x="4102"/>
        <item x="925"/>
        <item x="504"/>
        <item x="383"/>
        <item m="1" x="2649"/>
        <item m="1" x="2473"/>
        <item x="713"/>
        <item m="1" x="2323"/>
        <item m="1" x="2736"/>
        <item m="1" x="3927"/>
        <item m="1" x="3735"/>
        <item m="1" x="3682"/>
        <item m="1" x="2492"/>
        <item m="1" x="3431"/>
        <item m="1" x="3718"/>
        <item m="1" x="3664"/>
        <item m="1" x="4124"/>
        <item m="1" x="3729"/>
        <item m="1" x="2487"/>
        <item m="1" x="3236"/>
        <item m="1" x="4105"/>
        <item x="30"/>
        <item m="1" x="4129"/>
        <item m="1" x="4156"/>
        <item m="1" x="2521"/>
        <item m="1" x="3256"/>
        <item m="1" x="3243"/>
        <item m="1" x="4155"/>
        <item m="1" x="3463"/>
        <item m="1" x="3865"/>
        <item m="1" x="3533"/>
        <item m="1" x="3228"/>
        <item m="1" x="3601"/>
        <item m="1" x="3610"/>
        <item m="1" x="2572"/>
        <item x="1024"/>
        <item m="1" x="2891"/>
        <item m="1" x="4060"/>
        <item m="1" x="2704"/>
        <item x="1046"/>
        <item m="1" x="4044"/>
        <item m="1" x="2162"/>
        <item m="1" x="3109"/>
        <item m="1" x="1888"/>
        <item m="1" x="3795"/>
        <item m="1" x="4002"/>
        <item x="547"/>
        <item x="103"/>
        <item m="1" x="2414"/>
        <item m="1" x="2048"/>
        <item m="1" x="2918"/>
        <item m="1" x="3776"/>
        <item m="1" x="2446"/>
        <item m="1" x="2400"/>
        <item m="1" x="2733"/>
        <item m="1" x="2613"/>
        <item m="1" x="3702"/>
        <item m="1" x="2200"/>
        <item m="1" x="2693"/>
        <item m="1" x="2931"/>
        <item m="1" x="2267"/>
        <item m="1" x="2773"/>
        <item m="1" x="2316"/>
        <item m="1" x="3543"/>
        <item x="1615"/>
        <item m="1" x="2629"/>
        <item m="1" x="2150"/>
        <item x="132"/>
        <item m="1" x="1791"/>
        <item m="1" x="2437"/>
        <item m="1" x="2408"/>
        <item m="1" x="2173"/>
        <item x="1342"/>
        <item m="1" x="3891"/>
        <item m="1" x="3715"/>
        <item m="1" x="1985"/>
        <item m="1" x="3229"/>
        <item m="1" x="1705"/>
        <item m="1" x="3392"/>
        <item m="1" x="3960"/>
        <item m="1" x="4052"/>
        <item m="1" x="3747"/>
        <item x="1366"/>
        <item m="1" x="3288"/>
        <item m="1" x="2263"/>
        <item m="1" x="2532"/>
        <item m="1" x="2269"/>
        <item m="1" x="3975"/>
        <item x="329"/>
        <item m="1" x="2344"/>
        <item x="224"/>
        <item m="1" x="3158"/>
        <item m="1" x="1689"/>
        <item x="1187"/>
        <item m="1" x="3783"/>
        <item m="1" x="3280"/>
        <item m="1" x="3454"/>
        <item m="1" x="3303"/>
        <item m="1" x="4075"/>
        <item m="1" x="3279"/>
        <item m="1" x="3755"/>
        <item m="1" x="4098"/>
        <item m="1" x="2133"/>
        <item m="1" x="4164"/>
        <item m="1" x="3387"/>
        <item m="1" x="2642"/>
        <item m="1" x="2960"/>
        <item x="1213"/>
        <item m="1" x="3222"/>
        <item m="1" x="4096"/>
        <item m="1" x="2844"/>
        <item m="1" x="3868"/>
        <item m="1" x="2520"/>
        <item x="1578"/>
        <item m="1" x="3210"/>
        <item m="1" x="3521"/>
        <item m="1" x="2664"/>
        <item m="1" x="3161"/>
        <item x="109"/>
        <item m="1" x="1894"/>
        <item m="1" x="3703"/>
        <item x="490"/>
        <item m="1" x="4171"/>
        <item m="1" x="4021"/>
        <item m="1" x="2399"/>
        <item x="470"/>
        <item x="1378"/>
        <item m="1" x="2933"/>
        <item m="1" x="1942"/>
        <item m="1" x="3508"/>
        <item x="1147"/>
        <item m="1" x="3291"/>
        <item m="1" x="3260"/>
        <item m="1" x="3955"/>
        <item m="1" x="2000"/>
        <item m="1" x="3774"/>
        <item m="1" x="2808"/>
        <item m="1" x="3787"/>
        <item m="1" x="2249"/>
        <item x="845"/>
        <item m="1" x="2294"/>
        <item m="1" x="3230"/>
        <item x="822"/>
        <item m="1" x="3741"/>
        <item m="1" x="2265"/>
        <item m="1" x="2782"/>
        <item m="1" x="2875"/>
        <item m="1" x="2526"/>
        <item m="1" x="3391"/>
        <item m="1" x="2240"/>
        <item x="959"/>
        <item x="1657"/>
        <item m="1" x="3173"/>
        <item m="1" x="1722"/>
        <item m="1" x="3101"/>
        <item m="1" x="2570"/>
        <item x="437"/>
        <item m="1" x="4093"/>
        <item m="1" x="3287"/>
        <item m="1" x="4074"/>
        <item m="1" x="2342"/>
        <item m="1" x="3015"/>
        <item m="1" x="3203"/>
        <item x="912"/>
        <item m="1" x="3556"/>
        <item m="1" x="2163"/>
        <item m="1" x="2920"/>
        <item m="1" x="1777"/>
        <item m="1" x="2375"/>
        <item m="1" x="3162"/>
        <item m="1" x="2843"/>
        <item x="555"/>
        <item m="1" x="1733"/>
        <item x="921"/>
        <item m="1" x="3890"/>
        <item m="1" x="3023"/>
        <item x="907"/>
        <item m="1" x="3750"/>
        <item m="1" x="3333"/>
        <item m="1" x="3167"/>
        <item x="108"/>
        <item m="1" x="1876"/>
        <item m="1" x="3470"/>
        <item m="1" x="3156"/>
        <item m="1" x="3079"/>
        <item m="1" x="3340"/>
        <item x="1371"/>
        <item m="1" x="3687"/>
        <item m="1" x="2656"/>
        <item m="1" x="1717"/>
        <item m="1" x="1895"/>
        <item m="1" x="3347"/>
        <item m="1" x="3327"/>
        <item m="1" x="2445"/>
        <item m="1" x="3892"/>
        <item m="1" x="2393"/>
        <item m="1" x="2593"/>
        <item x="841"/>
        <item m="1" x="4065"/>
        <item m="1" x="3565"/>
        <item m="1" x="3400"/>
        <item x="309"/>
        <item m="1" x="2779"/>
        <item x="1200"/>
        <item m="1" x="1858"/>
        <item x="52"/>
        <item m="1" x="3115"/>
        <item m="1" x="2164"/>
        <item m="1" x="3880"/>
        <item m="1" x="4046"/>
        <item m="1" x="2062"/>
        <item x="1524"/>
        <item m="1" x="3019"/>
        <item x="1631"/>
        <item m="1" x="1992"/>
        <item m="1" x="3672"/>
        <item m="1" x="2011"/>
        <item x="110"/>
        <item m="1" x="3263"/>
        <item m="1" x="3689"/>
        <item m="1" x="2244"/>
        <item x="1418"/>
        <item m="1" x="3086"/>
        <item m="1" x="2091"/>
        <item x="322"/>
        <item x="668"/>
        <item x="660"/>
        <item m="1" x="2637"/>
        <item m="1" x="1822"/>
        <item x="584"/>
        <item x="560"/>
        <item m="1" x="3254"/>
        <item m="1" x="3220"/>
        <item m="1" x="2484"/>
        <item m="1" x="1817"/>
        <item m="1" x="2160"/>
        <item m="1" x="2934"/>
        <item m="1" x="2245"/>
        <item m="1" x="3073"/>
        <item m="1" x="2406"/>
        <item m="1" x="2847"/>
        <item m="1" x="2341"/>
        <item m="1" x="3342"/>
        <item x="793"/>
        <item m="1" x="3801"/>
        <item m="1" x="2441"/>
        <item m="1" x="1750"/>
        <item m="1" x="1929"/>
        <item m="1" x="3184"/>
        <item m="1" x="3408"/>
        <item m="1" x="3871"/>
        <item m="1" x="3768"/>
        <item m="1" x="2279"/>
        <item m="1" x="2726"/>
        <item m="1" x="3377"/>
        <item m="1" x="3877"/>
        <item m="1" x="3580"/>
        <item m="1" x="4030"/>
        <item m="1" x="2819"/>
        <item m="1" x="2447"/>
        <item m="1" x="1709"/>
        <item m="1" x="3985"/>
        <item m="1" x="3676"/>
        <item m="1" x="3766"/>
        <item m="1" x="1769"/>
        <item x="168"/>
        <item m="1" x="3888"/>
        <item m="1" x="2856"/>
        <item m="1" x="3840"/>
        <item m="1" x="2176"/>
        <item m="1" x="1899"/>
        <item x="1432"/>
        <item x="366"/>
        <item m="1" x="2768"/>
        <item m="1" x="3757"/>
        <item x="1134"/>
        <item x="956"/>
        <item m="1" x="2387"/>
        <item m="1" x="1755"/>
        <item m="1" x="2149"/>
        <item m="1" x="3295"/>
        <item m="1" x="3796"/>
        <item m="1" x="3276"/>
        <item m="1" x="3404"/>
        <item m="1" x="2374"/>
        <item x="943"/>
        <item m="1" x="2641"/>
        <item m="1" x="3594"/>
        <item m="1" x="3108"/>
        <item m="1" x="2776"/>
        <item m="1" x="2834"/>
        <item m="1" x="4012"/>
        <item m="1" x="2583"/>
        <item m="1" x="2558"/>
        <item m="1" x="2238"/>
        <item m="1" x="2223"/>
        <item m="1" x="3446"/>
        <item m="1" x="3933"/>
        <item x="1306"/>
        <item m="1" x="3150"/>
        <item m="1" x="2477"/>
        <item m="1" x="3772"/>
        <item m="1" x="2326"/>
        <item m="1" x="1983"/>
        <item m="1" x="1945"/>
        <item m="1" x="4003"/>
        <item m="1" x="2654"/>
        <item m="1" x="3903"/>
        <item m="1" x="3484"/>
        <item m="1" x="1912"/>
        <item m="1" x="3016"/>
        <item x="15"/>
        <item m="1" x="1712"/>
        <item x="220"/>
        <item m="1" x="1834"/>
        <item m="1" x="3293"/>
        <item m="1" x="1875"/>
        <item x="1190"/>
        <item m="1" x="3844"/>
        <item x="166"/>
        <item x="452"/>
        <item m="1" x="2565"/>
        <item m="1" x="3568"/>
        <item m="1" x="1844"/>
        <item m="1" x="2274"/>
        <item m="1" x="3996"/>
        <item x="697"/>
        <item m="1" x="4008"/>
        <item m="1" x="4103"/>
        <item m="1" x="2340"/>
        <item m="1" x="2686"/>
        <item m="1" x="1721"/>
        <item m="1" x="2943"/>
        <item m="1" x="1715"/>
        <item m="1" x="2225"/>
        <item m="1" x="1864"/>
        <item m="1" x="3542"/>
        <item m="1" x="3562"/>
        <item m="1" x="1955"/>
        <item m="1" x="2157"/>
        <item m="1" x="1796"/>
        <item m="1" x="2171"/>
        <item x="497"/>
        <item x="89"/>
        <item x="422"/>
        <item x="126"/>
        <item m="1" x="4051"/>
        <item m="1" x="2503"/>
        <item m="1" x="2322"/>
        <item x="105"/>
        <item x="1632"/>
        <item m="1" x="3190"/>
        <item m="1" x="2720"/>
        <item x="932"/>
        <item m="1" x="1907"/>
        <item m="1" x="4180"/>
        <item m="1" x="2845"/>
        <item m="1" x="3793"/>
        <item x="916"/>
        <item m="1" x="2313"/>
        <item m="1" x="2117"/>
        <item m="1" x="3924"/>
        <item m="1" x="2278"/>
        <item m="1" x="3885"/>
        <item m="1" x="2248"/>
        <item m="1" x="2053"/>
        <item x="1437"/>
        <item m="1" x="3246"/>
        <item m="1" x="3578"/>
        <item m="1" x="3214"/>
        <item m="1" x="3870"/>
        <item m="1" x="2756"/>
        <item m="1" x="3773"/>
        <item m="1" x="1974"/>
        <item m="1" x="3978"/>
        <item x="542"/>
        <item m="1" x="2161"/>
        <item x="230"/>
        <item m="1" x="4132"/>
        <item m="1" x="2125"/>
        <item m="1" x="2383"/>
        <item m="1" x="1885"/>
        <item m="1" x="2919"/>
        <item m="1" x="2973"/>
        <item m="1" x="2516"/>
        <item m="1" x="3418"/>
        <item m="1" x="3598"/>
        <item m="1" x="3395"/>
        <item m="1" x="3235"/>
        <item m="1" x="2191"/>
        <item m="1" x="2205"/>
        <item x="556"/>
        <item m="1" x="2355"/>
        <item m="1" x="3137"/>
        <item m="1" x="3675"/>
        <item m="1" x="3341"/>
        <item m="1" x="2097"/>
        <item m="1" x="2384"/>
        <item m="1" x="3204"/>
        <item m="1" x="2420"/>
        <item m="1" x="2906"/>
        <item m="1" x="3434"/>
        <item m="1" x="3438"/>
        <item m="1" x="3910"/>
        <item m="1" x="1931"/>
        <item m="1" x="1735"/>
        <item x="1067"/>
        <item m="1" x="3850"/>
        <item m="1" x="2841"/>
        <item m="1" x="2120"/>
        <item x="1165"/>
        <item m="1" x="3020"/>
        <item m="1" x="3944"/>
        <item x="651"/>
        <item m="1" x="3278"/>
        <item m="1" x="1910"/>
        <item x="669"/>
        <item m="1" x="1889"/>
        <item m="1" x="3092"/>
        <item m="1" x="3974"/>
        <item m="1" x="3430"/>
        <item x="821"/>
        <item m="1" x="2221"/>
        <item m="1" x="3612"/>
        <item m="1" x="2490"/>
        <item m="1" x="3666"/>
        <item m="1" x="3824"/>
        <item x="496"/>
        <item x="773"/>
        <item m="1" x="3683"/>
        <item m="1" x="2488"/>
        <item m="1" x="2721"/>
        <item m="1" x="3427"/>
        <item m="1" x="2071"/>
        <item m="1" x="3908"/>
        <item m="1" x="2096"/>
        <item m="1" x="2500"/>
        <item m="1" x="3538"/>
        <item m="1" x="4161"/>
        <item m="1" x="2621"/>
        <item m="1" x="3830"/>
        <item m="1" x="2405"/>
        <item x="638"/>
        <item m="1" x="2082"/>
        <item m="1" x="1970"/>
        <item m="1" x="2118"/>
        <item m="1" x="3058"/>
        <item m="1" x="3089"/>
        <item m="1" x="3905"/>
        <item m="1" x="2293"/>
        <item m="1" x="2023"/>
        <item x="952"/>
        <item m="1" x="1914"/>
        <item m="1" x="2442"/>
        <item m="1" x="3373"/>
        <item m="1" x="3977"/>
        <item x="188"/>
        <item m="1" x="2196"/>
        <item m="1" x="2635"/>
        <item m="1" x="3440"/>
        <item m="1" x="3875"/>
        <item m="1" x="3336"/>
        <item m="1" x="3813"/>
        <item x="178"/>
        <item m="1" x="3479"/>
        <item m="1" x="2407"/>
        <item x="97"/>
        <item m="1" x="2192"/>
        <item m="1" x="2403"/>
        <item x="246"/>
        <item m="1" x="4153"/>
        <item m="1" x="2154"/>
        <item x="1262"/>
        <item m="1" x="3913"/>
        <item x="641"/>
        <item m="1" x="2450"/>
        <item x="183"/>
        <item m="1" x="3511"/>
        <item m="1" x="3707"/>
        <item m="1" x="3481"/>
        <item m="1" x="2833"/>
        <item x="296"/>
        <item m="1" x="3034"/>
        <item m="1" x="3882"/>
        <item m="1" x="3651"/>
        <item x="1222"/>
        <item m="1" x="1969"/>
        <item m="1" x="3312"/>
        <item m="1" x="2655"/>
        <item m="1" x="3791"/>
        <item x="1021"/>
        <item m="1" x="3814"/>
        <item m="1" x="3529"/>
        <item x="442"/>
        <item m="1" x="3090"/>
        <item m="1" x="1808"/>
        <item m="1" x="3010"/>
        <item m="1" x="4032"/>
        <item m="1" x="3519"/>
        <item x="441"/>
        <item m="1" x="1714"/>
        <item x="69"/>
        <item m="1" x="1781"/>
        <item x="308"/>
        <item m="1" x="2827"/>
        <item x="557"/>
        <item x="730"/>
        <item m="1" x="1765"/>
        <item x="682"/>
        <item m="1" x="3066"/>
        <item m="1" x="2815"/>
        <item x="152"/>
        <item x="1354"/>
        <item x="290"/>
        <item m="1" x="2180"/>
        <item x="106"/>
        <item m="1" x="3393"/>
        <item m="1" x="2220"/>
        <item m="1" x="2372"/>
        <item x="1498"/>
        <item x="232"/>
        <item m="1" x="2430"/>
        <item m="1" x="3403"/>
        <item m="1" x="3946"/>
        <item x="1175"/>
        <item m="1" x="2574"/>
        <item m="1" x="2972"/>
        <item m="1" x="2059"/>
        <item m="1" x="3264"/>
        <item m="1" x="3571"/>
        <item m="1" x="1877"/>
        <item x="303"/>
        <item m="1" x="3407"/>
        <item m="1" x="3962"/>
        <item m="1" x="3485"/>
        <item m="1" x="1849"/>
        <item x="394"/>
        <item m="1" x="2511"/>
        <item x="80"/>
        <item x="306"/>
        <item x="1611"/>
        <item x="116"/>
        <item m="1" x="2523"/>
        <item m="1" x="2882"/>
        <item m="1" x="3928"/>
        <item m="1" x="2231"/>
        <item m="1" x="2352"/>
        <item m="1" x="3381"/>
        <item x="154"/>
        <item m="1" x="3118"/>
        <item m="1" x="2575"/>
        <item m="1" x="2275"/>
        <item x="1460"/>
        <item m="1" x="2567"/>
        <item m="1" x="2778"/>
        <item m="1" x="2241"/>
        <item m="1" x="3149"/>
        <item x="1138"/>
        <item m="1" x="3429"/>
        <item m="1" x="3618"/>
        <item x="1379"/>
        <item m="1" x="4063"/>
        <item m="1" x="2703"/>
        <item x="593"/>
        <item m="1" x="3677"/>
        <item x="142"/>
        <item m="1" x="3697"/>
        <item m="1" x="4087"/>
        <item m="1" x="2752"/>
        <item x="1095"/>
        <item m="1" x="3669"/>
        <item m="1" x="1833"/>
        <item m="1" x="2270"/>
        <item m="1" x="4100"/>
        <item m="1" x="2475"/>
        <item x="1646"/>
        <item m="1" x="2855"/>
        <item m="1" x="3537"/>
        <item m="1" x="2699"/>
        <item m="1" x="3822"/>
        <item m="1" x="2606"/>
        <item m="1" x="3091"/>
        <item m="1" x="3965"/>
        <item m="1" x="3967"/>
        <item m="1" x="3558"/>
        <item m="1" x="2889"/>
        <item m="1" x="3692"/>
        <item m="1" x="3363"/>
        <item m="1" x="3804"/>
        <item m="1" x="4016"/>
        <item m="1" x="2345"/>
        <item m="1" x="2661"/>
        <item m="1" x="3024"/>
        <item m="1" x="3299"/>
        <item m="1" x="4025"/>
        <item m="1" x="2758"/>
        <item x="642"/>
        <item m="1" x="2086"/>
        <item m="1" x="2283"/>
        <item m="1" x="3266"/>
        <item m="1" x="3507"/>
        <item x="1294"/>
        <item m="1" x="2253"/>
        <item x="356"/>
        <item m="1" x="2504"/>
        <item m="1" x="2790"/>
        <item m="1" x="1923"/>
        <item m="1" x="3419"/>
        <item m="1" x="1728"/>
        <item m="1" x="2723"/>
        <item m="1" x="3004"/>
        <item m="1" x="2828"/>
        <item x="294"/>
        <item m="1" x="1898"/>
        <item m="1" x="2272"/>
        <item m="1" x="3574"/>
        <item m="1" x="4072"/>
        <item m="1" x="4048"/>
        <item m="1" x="1678"/>
        <item m="1" x="2905"/>
        <item m="1" x="2764"/>
        <item m="1" x="1697"/>
        <item m="1" x="2954"/>
        <item m="1" x="3064"/>
        <item m="1" x="4054"/>
        <item x="63"/>
        <item m="1" x="4079"/>
        <item m="1" x="3988"/>
        <item m="1" x="3414"/>
        <item m="1" x="4058"/>
        <item m="1" x="2394"/>
        <item m="1" x="2561"/>
        <item m="1" x="3065"/>
        <item m="1" x="2079"/>
        <item m="1" x="1938"/>
        <item m="1" x="2896"/>
        <item m="1" x="2237"/>
        <item m="1" x="2880"/>
        <item m="1" x="2860"/>
        <item m="1" x="3453"/>
        <item m="1" x="2852"/>
        <item x="694"/>
        <item m="1" x="2552"/>
        <item x="491"/>
        <item x="1569"/>
        <item m="1" x="2822"/>
        <item m="1" x="2765"/>
        <item m="1" x="4159"/>
        <item m="1" x="2950"/>
        <item m="1" x="1698"/>
        <item m="1" x="4175"/>
        <item x="1124"/>
        <item m="1" x="2037"/>
        <item m="1" x="3869"/>
        <item m="1" x="1702"/>
        <item m="1" x="4109"/>
        <item m="1" x="4095"/>
        <item m="1" x="1747"/>
        <item m="1" x="3005"/>
        <item m="1" x="2064"/>
        <item m="1" x="1816"/>
        <item m="1" x="2858"/>
        <item x="738"/>
        <item m="1" x="2793"/>
        <item m="1" x="3660"/>
        <item m="1" x="2783"/>
        <item m="1" x="3302"/>
        <item m="1" x="3035"/>
        <item m="1" x="2537"/>
        <item m="1" x="3920"/>
        <item m="1" x="3461"/>
        <item m="1" x="2683"/>
        <item m="1" x="3368"/>
        <item m="1" x="2868"/>
        <item m="1" x="3952"/>
        <item m="1" x="1940"/>
        <item x="291"/>
        <item m="1" x="3357"/>
        <item m="1" x="2928"/>
        <item m="1" x="2236"/>
        <item x="1595"/>
        <item m="1" x="1996"/>
        <item x="4"/>
        <item m="1" x="4112"/>
        <item m="1" x="2014"/>
        <item m="1" x="4014"/>
        <item m="1" x="2964"/>
        <item m="1" x="2440"/>
        <item m="1" x="4157"/>
        <item m="1" x="2331"/>
        <item m="1" x="2088"/>
        <item m="1" x="1892"/>
        <item m="1" x="2732"/>
        <item m="1" x="1686"/>
        <item m="1" x="2289"/>
        <item m="1" x="1934"/>
        <item m="1" x="3255"/>
        <item m="1" x="2047"/>
        <item x="751"/>
        <item m="1" x="1826"/>
        <item m="1" x="2969"/>
        <item m="1" x="2712"/>
        <item m="1" x="3225"/>
        <item x="517"/>
        <item m="1" x="3192"/>
        <item m="1" x="1987"/>
        <item m="1" x="1924"/>
        <item x="592"/>
        <item m="1" x="1887"/>
        <item m="1" x="2908"/>
        <item m="1" x="2370"/>
        <item m="1" x="4143"/>
        <item m="1" x="3989"/>
        <item m="1" x="3655"/>
        <item m="1" x="3208"/>
        <item m="1" x="2651"/>
        <item m="1" x="1874"/>
        <item m="1" x="3081"/>
        <item x="141"/>
        <item x="765"/>
        <item m="1" x="2984"/>
        <item m="1" x="1748"/>
        <item m="1" x="2061"/>
        <item m="1" x="3218"/>
        <item m="1" x="3432"/>
        <item m="1" x="1968"/>
        <item m="1" x="3219"/>
        <item x="1217"/>
        <item m="1" x="3976"/>
        <item m="1" x="4024"/>
        <item m="1" x="1682"/>
        <item m="1" x="3643"/>
        <item m="1" x="3550"/>
        <item m="1" x="4031"/>
        <item m="1" x="2578"/>
        <item m="1" x="3980"/>
        <item m="1" x="2759"/>
        <item m="1" x="3252"/>
        <item m="1" x="2016"/>
        <item m="1" x="3918"/>
        <item m="1" x="3832"/>
        <item x="353"/>
        <item m="1" x="3452"/>
        <item m="1" x="2718"/>
        <item m="1" x="2461"/>
        <item m="1" x="2459"/>
        <item m="1" x="3829"/>
        <item m="1" x="3807"/>
        <item m="1" x="2605"/>
        <item m="1" x="4160"/>
        <item m="1" x="2722"/>
        <item m="1" x="2859"/>
        <item m="1" x="1959"/>
        <item m="1" x="2109"/>
        <item m="1" x="3153"/>
        <item m="1" x="1687"/>
        <item m="1" x="2652"/>
        <item m="1" x="2853"/>
        <item m="1" x="2901"/>
        <item m="1" x="1681"/>
        <item m="1" x="2631"/>
        <item m="1" x="3638"/>
        <item m="1" x="3867"/>
        <item m="1" x="3443"/>
        <item m="1" x="2155"/>
        <item m="1" x="1926"/>
        <item m="1" x="3097"/>
        <item m="1" x="3668"/>
        <item m="1" x="3146"/>
        <item x="1085"/>
        <item x="1197"/>
        <item m="1" x="4148"/>
        <item m="1" x="2873"/>
        <item m="1" x="2806"/>
        <item m="1" x="4144"/>
        <item m="1" x="2802"/>
        <item m="1" x="2922"/>
        <item m="1" x="3365"/>
        <item m="1" x="1758"/>
        <item m="1" x="2952"/>
        <item m="1" x="2285"/>
        <item m="1" x="4088"/>
        <item m="1" x="3615"/>
        <item x="1043"/>
        <item m="1" x="2325"/>
        <item m="1" x="3332"/>
        <item m="1" x="3566"/>
        <item m="1" x="2657"/>
        <item m="1" x="2380"/>
        <item m="1" x="3740"/>
        <item m="1" x="2946"/>
        <item m="1" x="3855"/>
        <item m="1" x="2801"/>
        <item m="1" x="2797"/>
        <item m="1" x="1685"/>
        <item m="1" x="2465"/>
        <item m="1" x="2284"/>
        <item m="1" x="3846"/>
        <item m="1" x="3726"/>
        <item m="1" x="3602"/>
        <item m="1" x="3011"/>
        <item m="1" x="2897"/>
        <item m="1" x="2433"/>
        <item m="1" x="2130"/>
        <item m="1" x="2694"/>
        <item m="1" x="2962"/>
        <item m="1" x="1775"/>
        <item m="1" x="3389"/>
        <item m="1" x="1764"/>
        <item m="1" x="2836"/>
        <item m="1" x="4101"/>
        <item m="1" x="2807"/>
        <item m="1" x="2748"/>
        <item m="1" x="3606"/>
        <item m="1" x="2381"/>
        <item m="1" x="2411"/>
        <item x="665"/>
        <item x="1102"/>
        <item x="57"/>
        <item m="1" x="2936"/>
        <item m="1" x="2013"/>
        <item m="1" x="2373"/>
        <item m="1" x="2724"/>
        <item m="1" x="2026"/>
        <item m="1" x="4163"/>
        <item m="1" x="2803"/>
        <item m="1" x="2454"/>
        <item x="938"/>
        <item x="104"/>
        <item m="1" x="1962"/>
        <item m="1" x="1770"/>
        <item m="1" x="1843"/>
        <item m="1" x="2818"/>
        <item m="1" x="4039"/>
        <item x="256"/>
        <item m="1" x="1680"/>
        <item m="1" x="2854"/>
        <item m="1" x="3410"/>
        <item m="1" x="2549"/>
        <item m="1" x="2527"/>
        <item m="1" x="2777"/>
        <item m="1" x="2811"/>
        <item m="1" x="2084"/>
        <item m="1" x="3775"/>
        <item m="1" x="2215"/>
        <item m="1" x="4118"/>
        <item m="1" x="3009"/>
        <item m="1" x="2940"/>
        <item x="1242"/>
        <item m="1" x="2870"/>
        <item m="1" x="2505"/>
        <item x="1139"/>
        <item m="1" x="2805"/>
        <item m="1" x="4168"/>
        <item m="1" x="1835"/>
        <item x="341"/>
        <item m="1" x="3361"/>
        <item x="1064"/>
        <item m="1" x="2600"/>
        <item m="1" x="2904"/>
        <item m="1" x="3049"/>
        <item m="1" x="3047"/>
        <item m="1" x="1828"/>
        <item x="683"/>
        <item m="1" x="3585"/>
        <item m="1" x="3554"/>
        <item m="1" x="3534"/>
        <item m="1" x="2332"/>
        <item x="1077"/>
        <item m="1" x="2402"/>
        <item m="1" x="3995"/>
        <item m="1" x="2094"/>
        <item m="1" x="1921"/>
        <item m="1" x="3982"/>
        <item m="1" x="1691"/>
        <item m="1" x="4107"/>
        <item x="1211"/>
        <item m="1" x="4140"/>
        <item x="1388"/>
        <item m="1" x="1951"/>
        <item m="1" x="2741"/>
        <item m="1" x="3200"/>
        <item m="1" x="1891"/>
        <item x="941"/>
        <item m="1" x="1807"/>
        <item m="1" x="2848"/>
        <item m="1" x="3306"/>
        <item m="1" x="2900"/>
        <item m="1" x="2628"/>
        <item x="173"/>
        <item x="587"/>
        <item m="1" x="2367"/>
        <item m="1" x="2401"/>
        <item m="1" x="3281"/>
        <item m="1" x="2239"/>
        <item m="1" x="1762"/>
        <item m="1" x="2444"/>
        <item m="1" x="3139"/>
        <item m="1" x="3581"/>
        <item m="1" x="3520"/>
        <item m="1" x="3331"/>
        <item m="1" x="3325"/>
        <item m="1" x="2309"/>
        <item m="1" x="2207"/>
        <item m="1" x="1878"/>
        <item m="1" x="1751"/>
        <item m="1" x="2923"/>
        <item m="1" x="4139"/>
        <item x="1116"/>
        <item m="1" x="2095"/>
        <item m="1" x="1965"/>
        <item m="1" x="3147"/>
        <item m="1" x="3564"/>
        <item m="1" x="1763"/>
        <item x="247"/>
        <item m="1" x="1956"/>
        <item x="1600"/>
        <item m="1" x="1950"/>
        <item x="323"/>
        <item m="1" x="1881"/>
        <item m="1" x="2139"/>
        <item m="1" x="2185"/>
        <item x="121"/>
        <item x="325"/>
        <item m="1" x="2757"/>
        <item x="661"/>
        <item m="1" x="2678"/>
        <item m="1" x="3916"/>
        <item x="727"/>
        <item x="611"/>
        <item m="1" x="3917"/>
        <item m="1" x="2679"/>
        <item m="1" x="3206"/>
        <item x="1107"/>
        <item m="1" x="3899"/>
        <item x="1075"/>
        <item m="1" x="1890"/>
        <item m="1" x="1772"/>
        <item m="1" x="4111"/>
        <item x="1522"/>
        <item m="1" x="2397"/>
        <item m="1" x="2228"/>
        <item x="604"/>
        <item m="1" x="1853"/>
        <item m="1" x="2992"/>
        <item x="1553"/>
        <item m="1" x="3157"/>
        <item m="1" x="2419"/>
        <item m="1" x="1863"/>
        <item x="724"/>
        <item m="1" x="2929"/>
        <item m="1" x="3951"/>
        <item m="1" x="1804"/>
        <item m="1" x="1785"/>
        <item x="631"/>
        <item m="1" x="3025"/>
        <item m="1" x="3797"/>
        <item m="1" x="2423"/>
        <item m="1" x="2259"/>
        <item x="1610"/>
        <item m="1" x="4050"/>
        <item m="1" x="1986"/>
        <item x="1564"/>
        <item m="1" x="2080"/>
        <item m="1" x="4133"/>
        <item m="1" x="3691"/>
        <item m="1" x="3654"/>
        <item m="1" x="3798"/>
        <item m="1" x="3532"/>
        <item m="1" x="3468"/>
        <item x="75"/>
        <item m="1" x="2541"/>
        <item m="1" x="3552"/>
        <item x="478"/>
        <item m="1" x="2334"/>
        <item m="1" x="3523"/>
        <item m="1" x="2210"/>
        <item m="1" x="3003"/>
        <item m="1" x="2597"/>
        <item m="1" x="3487"/>
        <item m="1" x="3700"/>
        <item m="1" x="4090"/>
        <item x="1289"/>
        <item m="1" x="3114"/>
        <item m="1" x="1761"/>
        <item m="1" x="3068"/>
        <item m="1" x="1960"/>
        <item m="1" x="1727"/>
        <item m="1" x="1732"/>
        <item m="1" x="4006"/>
        <item m="1" x="3907"/>
        <item m="1" x="3681"/>
        <item m="1" x="3451"/>
        <item m="1" x="2602"/>
        <item m="1" x="2491"/>
        <item x="128"/>
        <item m="1" x="2177"/>
        <item m="1" x="1759"/>
        <item x="316"/>
        <item m="1" x="2010"/>
        <item x="979"/>
        <item m="1" x="3851"/>
        <item m="1" x="3764"/>
        <item m="1" x="2690"/>
        <item m="1" x="3915"/>
        <item m="1" x="1837"/>
        <item m="1" x="1994"/>
        <item m="1" x="3765"/>
        <item m="1" x="3555"/>
        <item m="1" x="2148"/>
        <item m="1" x="3227"/>
        <item m="1" x="2911"/>
        <item m="1" x="4125"/>
        <item m="1" x="2413"/>
        <item m="1" x="2956"/>
        <item m="1" x="3033"/>
        <item m="1" x="2826"/>
        <item x="839"/>
        <item m="1" x="2078"/>
        <item m="1" x="2792"/>
        <item m="1" x="3771"/>
        <item m="1" x="2197"/>
        <item m="1" x="3477"/>
        <item m="1" x="2057"/>
        <item m="1" x="2879"/>
        <item m="1" x="2111"/>
        <item m="1" x="3402"/>
        <item m="1" x="3546"/>
        <item m="1" x="4141"/>
        <item m="1" x="2731"/>
        <item m="1" x="3530"/>
        <item m="1" x="2247"/>
        <item m="1" x="3105"/>
        <item m="1" x="3590"/>
        <item m="1" x="3848"/>
        <item m="1" x="2303"/>
        <item m="1" x="1746"/>
        <item m="1" x="2428"/>
        <item m="1" x="1993"/>
        <item m="1" x="2835"/>
        <item m="1" x="1869"/>
        <item m="1" x="3455"/>
        <item m="1" x="3125"/>
        <item m="1" x="2307"/>
        <item m="1" x="2763"/>
        <item m="1" x="3435"/>
        <item m="1" x="3650"/>
        <item m="1" x="3369"/>
        <item m="1" x="4020"/>
        <item x="1135"/>
        <item m="1" x="3753"/>
        <item m="1" x="2035"/>
        <item m="1" x="1971"/>
        <item m="1" x="2347"/>
        <item m="1" x="4135"/>
        <item m="1" x="3785"/>
        <item m="1" x="2626"/>
        <item m="1" x="2995"/>
        <item m="1" x="1879"/>
        <item m="1" x="2083"/>
        <item m="1" x="3929"/>
        <item m="1" x="3238"/>
        <item m="1" x="3247"/>
        <item m="1" x="2469"/>
        <item m="1" x="3842"/>
        <item m="1" x="2809"/>
        <item m="1" x="2183"/>
        <item m="1" x="1948"/>
        <item x="1328"/>
        <item x="1334"/>
        <item x="447"/>
        <item m="1" x="2800"/>
        <item m="1" x="2967"/>
        <item m="1" x="2814"/>
        <item m="1" x="3061"/>
        <item m="1" x="2739"/>
        <item m="1" x="3921"/>
        <item m="1" x="1871"/>
        <item m="1" x="1692"/>
        <item m="1" x="3433"/>
        <item x="438"/>
        <item m="1" x="2255"/>
        <item m="1" x="2128"/>
        <item m="1" x="2123"/>
        <item m="1" x="3401"/>
        <item m="1" x="2977"/>
        <item m="1" x="1752"/>
        <item m="1" x="2324"/>
        <item m="1" x="2496"/>
        <item m="1" x="1944"/>
        <item m="1" x="3378"/>
        <item m="1" x="3292"/>
        <item m="1" x="3695"/>
        <item m="1" x="3690"/>
        <item m="1" x="2577"/>
        <item m="1" x="3593"/>
        <item m="1" x="2939"/>
        <item m="1" x="3947"/>
        <item m="1" x="2144"/>
        <item m="1" x="1695"/>
        <item x="1421"/>
        <item m="1" x="3130"/>
        <item m="1" x="3545"/>
        <item m="1" x="3789"/>
        <item m="1" x="2715"/>
        <item m="1" x="2494"/>
        <item m="1" x="3316"/>
        <item m="1" x="2421"/>
        <item m="1" x="2432"/>
        <item m="1" x="2767"/>
        <item m="1" x="2226"/>
        <item m="1" x="2620"/>
        <item m="1" x="1865"/>
        <item m="1" x="4121"/>
        <item m="1" x="3579"/>
        <item m="1" x="3958"/>
        <item x="1279"/>
        <item x="465"/>
        <item m="1" x="2206"/>
        <item m="1" x="4147"/>
        <item m="1" x="2320"/>
        <item m="1" x="1984"/>
        <item m="1" x="3244"/>
        <item m="1" x="2443"/>
        <item m="1" x="3646"/>
        <item m="1" x="2302"/>
        <item m="1" x="4173"/>
        <item m="1" x="2199"/>
        <item m="1" x="3759"/>
        <item m="1" x="2580"/>
        <item m="1" x="1880"/>
        <item m="1" x="3644"/>
        <item m="1" x="2999"/>
        <item x="553"/>
        <item x="1329"/>
        <item m="1" x="2314"/>
        <item m="1" x="1790"/>
        <item m="1" x="2212"/>
        <item m="1" x="2735"/>
        <item m="1" x="2129"/>
        <item m="1" x="3074"/>
        <item m="1" x="3701"/>
        <item m="1" x="2350"/>
        <item m="1" x="4081"/>
        <item m="1" x="3095"/>
        <item m="1" x="3330"/>
        <item m="1" x="2474"/>
        <item m="1" x="2753"/>
        <item m="1" x="2987"/>
        <item m="1" x="1859"/>
        <item m="1" x="3922"/>
        <item m="1" x="3082"/>
        <item m="1" x="4022"/>
        <item m="1" x="2971"/>
        <item m="1" x="3345"/>
        <item m="1" x="3094"/>
        <item m="1" x="3819"/>
        <item m="1" x="2604"/>
        <item m="1" x="3084"/>
        <item m="1" x="1690"/>
        <item m="1" x="3008"/>
        <item m="1" x="1997"/>
        <item m="1" x="3531"/>
        <item m="1" x="1742"/>
        <item m="1" x="3674"/>
        <item m="1" x="3527"/>
        <item m="1" x="3658"/>
        <item x="621"/>
        <item m="1" x="2427"/>
        <item x="453"/>
        <item m="1" x="2364"/>
        <item m="1" x="3605"/>
        <item m="1" x="2282"/>
        <item x="623"/>
        <item m="1" x="3843"/>
        <item m="1" x="2894"/>
        <item m="1" x="2328"/>
        <item m="1" x="1841"/>
        <item m="1" x="1707"/>
        <item m="1" x="3517"/>
        <item m="1" x="1855"/>
        <item m="1" x="2633"/>
        <item m="1" x="2007"/>
        <item m="1" x="3525"/>
        <item x="1369"/>
        <item m="1" x="2910"/>
        <item m="1" x="2140"/>
        <item m="1" x="3423"/>
        <item m="1" x="2653"/>
        <item m="1" x="2448"/>
        <item m="1" x="2306"/>
        <item x="635"/>
        <item m="1" x="3474"/>
        <item m="1" x="3421"/>
        <item m="1" x="3512"/>
        <item m="1" x="3504"/>
        <item m="1" x="3472"/>
        <item m="1" x="2825"/>
        <item m="1" x="2019"/>
        <item m="1" x="3502"/>
        <item m="1" x="3706"/>
        <item m="1" x="2027"/>
        <item m="1" x="2098"/>
        <item x="1303"/>
        <item m="1" x="2040"/>
        <item m="1" x="1829"/>
        <item m="1" x="3884"/>
        <item m="1" x="1806"/>
        <item m="1" x="3265"/>
        <item m="1" x="3201"/>
        <item m="1" x="3486"/>
        <item x="781"/>
        <item m="1" x="3723"/>
        <item m="1" x="2869"/>
        <item m="1" x="3599"/>
        <item x="1313"/>
        <item m="1" x="2287"/>
        <item x="1245"/>
        <item m="1" x="4078"/>
        <item m="1" x="2092"/>
        <item m="1" x="1711"/>
        <item m="1" x="3159"/>
        <item m="1" x="2178"/>
        <item m="1" x="3816"/>
        <item m="1" x="2483"/>
        <item m="1" x="3397"/>
        <item x="208"/>
        <item m="1" x="3820"/>
        <item m="1" x="2831"/>
        <item m="1" x="4061"/>
        <item m="1" x="3380"/>
        <item m="1" x="3258"/>
        <item m="1" x="3171"/>
        <item m="1" x="3588"/>
        <item m="1" x="2536"/>
        <item m="1" x="3661"/>
        <item m="1" x="1677"/>
        <item m="1" x="1922"/>
        <item m="1" x="2312"/>
        <item m="1" x="1776"/>
        <item m="1" x="2760"/>
        <item m="1" x="3036"/>
        <item m="1" x="2734"/>
        <item m="1" x="4117"/>
        <item m="1" x="2539"/>
        <item m="1" x="2476"/>
        <item m="1" x="3071"/>
        <item m="1" x="2507"/>
        <item m="1" x="3657"/>
        <item m="1" x="3471"/>
        <item m="1" x="2640"/>
        <item m="1" x="3030"/>
        <item m="1" x="1953"/>
        <item m="1" x="2673"/>
        <item m="1" x="2645"/>
        <item m="1" x="2915"/>
        <item m="1" x="2643"/>
        <item x="1210"/>
        <item m="1" x="2745"/>
        <item m="1" x="2301"/>
        <item m="1" x="2297"/>
        <item m="1" x="3743"/>
        <item x="881"/>
        <item m="1" x="3866"/>
        <item m="1" x="4116"/>
        <item m="1" x="3835"/>
        <item m="1" x="3805"/>
        <item x="673"/>
        <item m="1" x="3062"/>
        <item m="1" x="3817"/>
        <item m="1" x="3491"/>
        <item m="1" x="3548"/>
        <item x="1069"/>
        <item m="1" x="3354"/>
        <item x="819"/>
        <item m="1" x="3449"/>
        <item m="1" x="2627"/>
        <item m="1" x="3198"/>
        <item x="684"/>
        <item x="377"/>
        <item x="300"/>
        <item m="1" x="2921"/>
        <item m="1" x="3127"/>
        <item m="1" x="3119"/>
        <item m="1" x="2993"/>
        <item x="1314"/>
        <item m="1" x="4055"/>
        <item m="1" x="2581"/>
        <item m="1" x="2525"/>
        <item m="1" x="2579"/>
        <item m="1" x="2614"/>
        <item m="1" x="2550"/>
        <item m="1" x="2522"/>
        <item m="1" x="3693"/>
        <item x="1109"/>
        <item m="1" x="3297"/>
        <item m="1" x="3758"/>
        <item m="1" x="2667"/>
        <item m="1" x="2705"/>
        <item m="1" x="3972"/>
        <item m="1" x="1949"/>
        <item m="1" x="1818"/>
        <item m="1" x="3296"/>
        <item m="1" x="3102"/>
        <item m="1" x="2884"/>
        <item m="1" x="2434"/>
        <item m="1" x="3583"/>
        <item x="319"/>
        <item m="1" x="4092"/>
        <item m="1" x="4182"/>
        <item m="1" x="2168"/>
        <item m="1" x="3656"/>
        <item m="1" x="1952"/>
        <item m="1" x="2009"/>
        <item m="1" x="3144"/>
        <item m="1" x="3182"/>
        <item m="1" x="2103"/>
        <item m="1" x="3353"/>
        <item m="1" x="1757"/>
        <item m="1" x="1799"/>
        <item m="1" x="3132"/>
        <item m="1" x="2081"/>
        <item x="380"/>
        <item m="1" x="2937"/>
        <item m="1" x="2979"/>
        <item m="1" x="2087"/>
        <item m="1" x="2618"/>
        <item x="31"/>
        <item m="1" x="1976"/>
        <item m="1" x="2695"/>
        <item m="1" x="2501"/>
        <item m="1" x="2738"/>
        <item m="1" x="2499"/>
        <item m="1" x="3169"/>
        <item x="1549"/>
        <item m="1" x="3637"/>
        <item m="1" x="2638"/>
        <item m="1" x="2596"/>
        <item m="1" x="2804"/>
        <item m="1" x="3394"/>
        <item m="1" x="2217"/>
        <item m="1" x="3110"/>
        <item m="1" x="1820"/>
        <item m="1" x="1882"/>
        <item m="1" x="3810"/>
        <item m="1" x="2028"/>
        <item m="1" x="3154"/>
        <item m="1" x="3781"/>
        <item m="1" x="2980"/>
        <item m="1" x="3282"/>
        <item m="1" x="2042"/>
        <item m="1" x="3518"/>
        <item m="1" x="2074"/>
        <item m="1" x="3909"/>
        <item m="1" x="3237"/>
        <item m="1" x="2513"/>
        <item m="1" x="2038"/>
        <item m="1" x="2495"/>
        <item m="1" x="3710"/>
        <item m="1" x="4083"/>
        <item m="1" x="2592"/>
        <item m="1" x="3113"/>
        <item m="1" x="3442"/>
        <item m="1" x="2924"/>
        <item m="1" x="2902"/>
        <item m="1" x="2174"/>
        <item x="1375"/>
        <item m="1" x="3413"/>
        <item x="245"/>
        <item m="1" x="2286"/>
        <item m="1" x="3678"/>
        <item x="731"/>
        <item m="1" x="4104"/>
        <item m="1" x="2619"/>
        <item m="1" x="1774"/>
        <item m="1" x="1753"/>
        <item m="1" x="2412"/>
        <item m="1" x="3002"/>
        <item m="1" x="2508"/>
        <item m="1" x="2517"/>
        <item m="1" x="3164"/>
        <item m="1" x="2343"/>
        <item x="645"/>
        <item m="1" x="3124"/>
        <item m="1" x="1683"/>
        <item x="331"/>
        <item m="1" x="1795"/>
        <item m="1" x="2823"/>
        <item m="1" x="2997"/>
        <item m="1" x="2435"/>
        <item m="1" x="1773"/>
        <item m="1" x="2542"/>
        <item m="1" x="1741"/>
        <item m="1" x="1688"/>
        <item x="1117"/>
        <item x="1411"/>
        <item m="1" x="2321"/>
        <item m="1" x="1958"/>
        <item x="343"/>
        <item m="1" x="1827"/>
        <item x="40"/>
        <item m="1" x="3223"/>
        <item m="1" x="3197"/>
        <item x="1287"/>
        <item m="1" x="3170"/>
        <item m="1" x="3138"/>
        <item m="1" x="1911"/>
        <item m="1" x="3285"/>
        <item m="1" x="1857"/>
        <item x="835"/>
        <item x="145"/>
        <item m="1" x="3213"/>
        <item m="1" x="2020"/>
        <item m="1" x="3803"/>
        <item m="1" x="2912"/>
        <item m="1" x="2930"/>
        <item x="503"/>
        <item m="1" x="1701"/>
        <item m="1" x="1699"/>
        <item m="1" x="3006"/>
        <item m="1" x="3698"/>
        <item m="1" x="3107"/>
        <item m="1" x="3122"/>
        <item m="1" x="2172"/>
        <item m="1" x="3100"/>
        <item m="1" x="3713"/>
        <item m="1" x="3000"/>
        <item x="312"/>
        <item m="1" x="3067"/>
        <item m="1" x="2106"/>
        <item m="1" x="3385"/>
        <item m="1" x="2116"/>
        <item x="302"/>
        <item m="1" x="3949"/>
        <item m="1" x="2682"/>
        <item m="1" x="4085"/>
        <item m="1" x="2762"/>
        <item m="1" x="2182"/>
        <item m="1" x="4028"/>
        <item m="1" x="2766"/>
        <item x="1322"/>
        <item m="1" x="2158"/>
        <item m="1" x="3272"/>
        <item x="940"/>
        <item m="1" x="1893"/>
        <item m="1" x="3384"/>
        <item m="1" x="3535"/>
        <item m="1" x="4066"/>
        <item m="1" x="2966"/>
        <item m="1" x="3595"/>
        <item m="1" x="1872"/>
        <item m="1" x="1729"/>
        <item x="947"/>
        <item x="1580"/>
        <item m="1" x="3355"/>
        <item m="1" x="3211"/>
        <item m="1" x="2877"/>
        <item m="1" x="3971"/>
        <item m="1" x="4167"/>
        <item m="1" x="2137"/>
        <item m="1" x="2789"/>
        <item x="416"/>
        <item m="1" x="2138"/>
        <item m="1" x="2194"/>
        <item m="1" x="3450"/>
        <item m="1" x="2039"/>
        <item m="1" x="2031"/>
        <item m="1" x="2310"/>
        <item m="1" x="2464"/>
        <item m="1" x="2101"/>
        <item m="1" x="3937"/>
        <item x="664"/>
        <item m="1" x="2949"/>
        <item m="1" x="2030"/>
        <item m="1" x="3906"/>
        <item m="1" x="4071"/>
        <item m="1" x="2795"/>
        <item x="1319"/>
        <item m="1" x="2114"/>
        <item x="79"/>
        <item m="1" x="4145"/>
        <item m="1" x="2687"/>
        <item m="1" x="3048"/>
        <item m="1" x="2066"/>
        <item m="1" x="3257"/>
        <item m="1" x="2497"/>
        <item m="1" x="2277"/>
        <item m="1" x="2612"/>
        <item m="1" x="4130"/>
        <item m="1" x="3129"/>
        <item m="1" x="2045"/>
        <item m="1" x="2672"/>
        <item x="44"/>
        <item m="1" x="2529"/>
        <item x="1041"/>
        <item m="1" x="2531"/>
        <item m="1" x="2794"/>
        <item m="1" x="3112"/>
        <item m="1" x="3245"/>
        <item m="1" x="3349"/>
        <item m="1" x="2348"/>
        <item x="82"/>
        <item m="1" x="3315"/>
        <item m="1" x="3217"/>
        <item m="1" x="1779"/>
        <item m="1" x="1789"/>
        <item m="1" x="1805"/>
        <item m="1" x="1737"/>
        <item m="1" x="1731"/>
        <item m="1" x="2872"/>
        <item m="1" x="3121"/>
        <item x="386"/>
        <item x="672"/>
        <item m="1" x="2234"/>
        <item m="1" x="2965"/>
        <item x="691"/>
        <item m="1" x="1720"/>
        <item m="1" x="2681"/>
        <item m="1" x="2365"/>
        <item m="1" x="2935"/>
        <item m="1" x="2957"/>
        <item m="1" x="3183"/>
        <item m="1" x="2112"/>
        <item m="1" x="2813"/>
        <item m="1" x="2941"/>
        <item x="1048"/>
        <item m="1" x="2785"/>
        <item m="1" x="2871"/>
        <item m="1" x="2156"/>
        <item x="248"/>
        <item m="1" x="3055"/>
        <item m="1" x="2151"/>
        <item m="1" x="1852"/>
        <item x="334"/>
        <item x="19"/>
        <item m="1" x="2463"/>
        <item m="1" x="3670"/>
        <item m="1" x="1990"/>
        <item m="1" x="3994"/>
        <item m="1" x="4137"/>
        <item m="1" x="3232"/>
        <item x="1263"/>
        <item m="1" x="1830"/>
        <item x="251"/>
        <item m="1" x="2208"/>
        <item m="1" x="3012"/>
        <item m="1" x="2917"/>
        <item m="1" x="1862"/>
        <item m="1" x="1684"/>
        <item m="1" x="3441"/>
        <item m="1" x="2837"/>
        <item m="1" x="1740"/>
        <item m="1" x="3969"/>
        <item m="1" x="1947"/>
        <item m="1" x="2878"/>
        <item x="133"/>
        <item m="1" x="4011"/>
        <item x="170"/>
        <item x="570"/>
        <item m="1" x="2867"/>
        <item m="1" x="3611"/>
        <item m="1" x="2271"/>
        <item x="17"/>
        <item m="1" x="4131"/>
        <item m="1" x="2730"/>
        <item m="1" x="1936"/>
        <item m="1" x="3541"/>
        <item m="1" x="4172"/>
        <item x="926"/>
        <item m="1" x="2069"/>
        <item m="1" x="2562"/>
        <item m="1" x="1909"/>
        <item m="1" x="2975"/>
        <item x="1166"/>
        <item m="1" x="2689"/>
        <item m="1" x="2317"/>
        <item m="1" x="4179"/>
        <item m="1" x="2817"/>
        <item m="1" x="3845"/>
        <item x="127"/>
        <item m="1" x="2315"/>
        <item m="1" x="3174"/>
        <item m="1" x="1867"/>
        <item m="1" x="2942"/>
        <item x="1647"/>
        <item m="1" x="2909"/>
        <item m="1" x="4154"/>
        <item x="134"/>
        <item m="1" x="1788"/>
        <item m="1" x="1778"/>
        <item m="1" x="3076"/>
        <item x="1271"/>
        <item m="1" x="2961"/>
        <item m="1" x="2976"/>
        <item m="1" x="3143"/>
        <item m="1" x="1848"/>
        <item m="1" x="3181"/>
        <item x="1325"/>
        <item m="1" x="3077"/>
        <item m="1" x="3085"/>
        <item m="1" x="2127"/>
        <item x="307"/>
        <item m="1" x="3499"/>
        <item m="1" x="2179"/>
        <item x="349"/>
        <item x="345"/>
        <item m="1" x="2104"/>
        <item m="1" x="1771"/>
        <item m="1" x="3688"/>
        <item x="131"/>
        <item m="1" x="3284"/>
        <item m="1" x="3075"/>
        <item m="1" x="2468"/>
        <item m="1" x="3501"/>
        <item m="1" x="3629"/>
        <item m="1" x="2246"/>
        <item m="1" x="3207"/>
        <item m="1" x="2126"/>
        <item m="1" x="3412"/>
        <item m="1" x="3557"/>
        <item m="1" x="2032"/>
        <item m="1" x="3326"/>
        <item x="1552"/>
        <item x="1145"/>
        <item m="1" x="2674"/>
        <item m="1" x="2885"/>
        <item m="1" x="1884"/>
        <item m="1" x="2557"/>
        <item m="1" x="2422"/>
        <item m="1" x="1964"/>
        <item m="1" x="3428"/>
        <item m="1" x="2951"/>
        <item m="1" x="3754"/>
        <item m="1" x="1954"/>
        <item m="1" x="2190"/>
        <item m="1" x="2436"/>
        <item m="1" x="3379"/>
        <item m="1" x="2453"/>
        <item x="354"/>
        <item m="1" x="3770"/>
        <item m="1" x="3462"/>
        <item m="1" x="2338"/>
        <item x="355"/>
        <item x="1251"/>
        <item m="1" x="3311"/>
        <item m="1" x="1854"/>
        <item m="1" x="3900"/>
        <item m="1" x="1814"/>
        <item m="1" x="2219"/>
        <item m="1" x="3627"/>
        <item x="1120"/>
        <item m="1" x="3515"/>
        <item m="1" x="3626"/>
        <item m="1" x="2251"/>
        <item m="1" x="2671"/>
        <item m="1" x="3510"/>
        <item m="1" x="1803"/>
        <item m="1" x="2018"/>
        <item m="1" x="2543"/>
        <item x="1538"/>
        <item m="1" x="2832"/>
        <item m="1" x="3386"/>
        <item m="1" x="2662"/>
        <item m="1" x="2214"/>
        <item m="1" x="2774"/>
        <item m="1" x="2974"/>
        <item m="1" x="3040"/>
        <item m="1" x="2874"/>
        <item m="1" x="3268"/>
        <item m="1" x="2211"/>
        <item m="1" x="3986"/>
        <item m="1" x="4015"/>
        <item x="298"/>
        <item m="1" x="2743"/>
        <item m="1" x="4037"/>
        <item m="1" x="2193"/>
        <item m="1" x="4082"/>
        <item m="1" x="2691"/>
        <item m="1" x="2676"/>
        <item x="895"/>
        <item m="1" x="4057"/>
        <item m="1" x="2564"/>
        <item m="1" x="3356"/>
        <item m="1" x="1886"/>
        <item m="1" x="3216"/>
        <item m="1" x="3648"/>
        <item x="197"/>
        <item x="139"/>
        <item x="514"/>
        <item x="704"/>
        <item m="1" x="4019"/>
        <item m="1" x="3175"/>
        <item m="1" x="4151"/>
        <item m="1" x="2624"/>
        <item x="1424"/>
        <item m="1" x="3998"/>
        <item m="1" x="2751"/>
        <item m="1" x="4108"/>
        <item m="1" x="2746"/>
        <item m="1" x="3117"/>
        <item x="1083"/>
        <item m="1" x="2851"/>
        <item m="1" x="3641"/>
        <item m="1" x="2669"/>
        <item m="1" x="2688"/>
        <item m="1" x="1906"/>
        <item m="1" x="3029"/>
        <item m="1" x="3052"/>
        <item m="1" x="2996"/>
        <item m="1" x="1856"/>
        <item m="1" x="2033"/>
        <item m="1" x="3224"/>
        <item m="1" x="2675"/>
        <item x="1248"/>
        <item m="1" x="1839"/>
        <item m="1" x="3041"/>
        <item m="1" x="2281"/>
        <item m="1" x="1957"/>
        <item m="1" x="2186"/>
        <item m="1" x="2883"/>
        <item m="1" x="4086"/>
        <item m="1" x="1696"/>
        <item m="1" x="3135"/>
        <item m="1" x="3136"/>
        <item m="1" x="1903"/>
        <item m="1" x="4035"/>
        <item m="1" x="3607"/>
        <item m="1" x="3104"/>
        <item x="288"/>
        <item x="1401"/>
        <item x="111"/>
        <item m="1" x="2554"/>
        <item m="1" x="3823"/>
        <item m="1" x="4023"/>
        <item m="1" x="2230"/>
        <item m="1" x="3667"/>
        <item m="1" x="3054"/>
        <item m="1" x="3603"/>
        <item m="1" x="1749"/>
        <item m="1" x="2840"/>
        <item m="1" x="2243"/>
        <item m="1" x="3483"/>
        <item m="1" x="2187"/>
        <item m="1" x="2540"/>
        <item m="1" x="4176"/>
        <item m="1" x="1900"/>
        <item m="1" x="4080"/>
        <item m="1" x="1797"/>
        <item x="1510"/>
        <item x="608"/>
        <item m="1" x="3106"/>
        <item m="1" x="2670"/>
        <item m="1" x="3800"/>
        <item m="1" x="1798"/>
        <item m="1" x="3635"/>
        <item m="1" x="3575"/>
        <item m="1" x="3233"/>
        <item x="1397"/>
        <item m="1" x="4170"/>
        <item m="1" x="4158"/>
        <item m="1" x="3503"/>
        <item m="1" x="3221"/>
        <item m="1" x="3953"/>
        <item m="1" x="3630"/>
        <item m="1" x="2067"/>
        <item m="1" x="2589"/>
        <item m="1" x="2335"/>
        <item m="1" x="3155"/>
        <item m="1" x="2299"/>
        <item m="1" x="3617"/>
        <item x="1"/>
        <item m="1" x="2714"/>
        <item x="242"/>
        <item m="1" x="4097"/>
        <item m="1" x="2389"/>
        <item m="1" x="3636"/>
        <item m="1" x="3902"/>
        <item m="1" x="2534"/>
        <item x="692"/>
        <item m="1" x="2886"/>
        <item m="1" x="2242"/>
        <item m="1" x="3098"/>
        <item m="1" x="3896"/>
        <item m="1" x="3788"/>
        <item m="1" x="4038"/>
        <item m="1" x="2650"/>
        <item m="1" x="2336"/>
        <item m="1" x="3614"/>
        <item m="1" x="2022"/>
        <item m="1" x="3080"/>
        <item m="1" x="2598"/>
        <item m="1" x="1981"/>
        <item m="1" x="2591"/>
        <item m="1" x="3961"/>
        <item m="1" x="2077"/>
        <item m="1" x="2036"/>
        <item m="1" x="3209"/>
        <item m="1" x="2481"/>
        <item m="1" x="2113"/>
        <item m="1" x="3348"/>
        <item m="1" x="2707"/>
        <item m="1" x="3343"/>
        <item m="1" x="3547"/>
        <item m="1" x="1991"/>
        <item m="1" x="3699"/>
        <item m="1" x="3425"/>
        <item m="1" x="2159"/>
        <item x="117"/>
        <item m="1" x="3323"/>
        <item x="1201"/>
        <item m="1" x="3178"/>
        <item m="1" x="2021"/>
        <item m="1" x="1866"/>
        <item m="1" x="2124"/>
        <item m="1" x="3310"/>
        <item m="1" x="2102"/>
        <item m="1" x="3262"/>
        <item m="1" x="3294"/>
        <item m="1" x="2049"/>
        <item m="1" x="1831"/>
        <item x="837"/>
        <item m="1" x="3324"/>
        <item m="1" x="2142"/>
        <item m="1" x="2147"/>
        <item m="1" x="3056"/>
        <item m="1" x="2585"/>
        <item x="1206"/>
        <item m="1" x="3039"/>
        <item x="1204"/>
        <item m="1" x="2601"/>
        <item m="1" x="2382"/>
        <item m="1" x="3833"/>
        <item m="1" x="1937"/>
        <item m="1" x="4115"/>
        <item m="1" x="2881"/>
        <item m="1" x="3506"/>
        <item m="1" x="2351"/>
        <item m="1" x="3964"/>
        <item m="1" x="1736"/>
        <item m="1" x="3577"/>
        <item m="1" x="1850"/>
        <item m="1" x="3536"/>
        <item m="1" x="2486"/>
        <item m="1" x="2708"/>
        <item m="1" x="2791"/>
        <item m="1" x="4169"/>
        <item m="1" x="2438"/>
        <item m="1" x="3597"/>
        <item m="1" x="2515"/>
        <item m="1" x="3779"/>
        <item x="647"/>
        <item m="1" x="2002"/>
        <item m="1" x="1838"/>
        <item m="1" x="2616"/>
        <item m="1" x="2291"/>
        <item m="1" x="3022"/>
        <item m="1" x="1978"/>
        <item m="1" x="3712"/>
        <item m="1" x="3396"/>
        <item m="1" x="2530"/>
        <item m="1" x="3358"/>
        <item x="1387"/>
        <item m="1" x="2799"/>
        <item m="1" x="2566"/>
        <item m="1" x="3786"/>
        <item m="1" x="2385"/>
        <item m="1" x="4084"/>
        <item m="1" x="1800"/>
        <item m="1" x="2899"/>
        <item m="1" x="4113"/>
        <item m="1" x="1919"/>
        <item m="1" x="4027"/>
        <item m="1" x="2369"/>
        <item m="1" x="2195"/>
        <item m="1" x="2666"/>
        <item m="1" x="3727"/>
        <item m="1" x="4026"/>
        <item m="1" x="2913"/>
        <item m="1" x="3096"/>
        <item m="1" x="2075"/>
        <item m="1" x="2586"/>
        <item m="1" x="3878"/>
        <item m="1" x="1738"/>
        <item m="1" x="2153"/>
        <item m="1" x="3860"/>
        <item m="1" x="2528"/>
        <item m="1" x="3409"/>
        <item m="1" x="2266"/>
        <item m="1" x="3059"/>
        <item m="1" x="2264"/>
        <item m="1" x="3931"/>
        <item m="1" x="1694"/>
        <item m="1" x="4166"/>
        <item m="1" x="3573"/>
        <item m="1" x="2460"/>
        <item m="1" x="1975"/>
        <item m="1" x="2292"/>
        <item m="1" x="3745"/>
        <item m="1" x="3185"/>
        <item m="1" x="1811"/>
        <item m="1" x="1966"/>
        <item m="1" x="2167"/>
        <item m="1" x="2431"/>
        <item m="1" x="1916"/>
        <item m="1" x="3166"/>
        <item m="1" x="3188"/>
        <item m="1" x="1718"/>
        <item m="1" x="2945"/>
        <item m="1" x="2888"/>
        <item m="1" x="1782"/>
        <item m="1" x="2907"/>
        <item m="1" x="3013"/>
        <item m="1" x="3141"/>
        <item m="1" x="3202"/>
        <item m="1" x="1860"/>
        <item m="1" x="1961"/>
        <item m="1" x="3189"/>
        <item x="1365"/>
        <item m="1" x="3992"/>
        <item m="1" x="4091"/>
        <item m="1" x="2985"/>
        <item m="1" x="1873"/>
        <item m="1" x="3569"/>
        <item m="1" x="1703"/>
        <item m="1" x="2838"/>
        <item x="988"/>
        <item m="1" x="2893"/>
        <item m="1" x="3103"/>
        <item m="1" x="4099"/>
        <item m="1" x="2821"/>
        <item m="1" x="3879"/>
        <item m="1" x="2535"/>
        <item m="1" x="2254"/>
        <item m="1" x="2634"/>
        <item m="1" x="3160"/>
        <item m="1" x="3458"/>
        <item m="1" x="2668"/>
        <item m="1" x="3388"/>
        <item m="1" x="2455"/>
        <item m="1" x="4114"/>
        <item m="1" x="2725"/>
        <item m="1" x="2697"/>
        <item m="1" x="2466"/>
        <item m="1" x="3720"/>
        <item m="1" x="3981"/>
        <item x="1618"/>
        <item m="1" x="2449"/>
        <item m="1" x="2545"/>
        <item m="1" x="4174"/>
        <item m="1" x="3371"/>
        <item m="1" x="3738"/>
        <item m="1" x="2780"/>
        <item m="1" x="3179"/>
        <item m="1" x="3528"/>
        <item m="1" x="2983"/>
        <item m="1" x="3608"/>
        <item m="1" x="3309"/>
        <item m="1" x="2514"/>
        <item m="1" x="3991"/>
        <item x="1594"/>
        <item m="1" x="3042"/>
        <item m="1" x="2005"/>
        <item x="1047"/>
        <item m="1" x="4042"/>
        <item m="1" x="3613"/>
        <item m="1" x="2988"/>
        <item m="1" x="1784"/>
        <item m="1" x="2559"/>
        <item m="1" x="3841"/>
        <item m="1" x="2963"/>
        <item m="1" x="2595"/>
        <item m="1" x="2493"/>
        <item m="1" x="3941"/>
        <item m="1" x="4009"/>
        <item m="1" x="3889"/>
        <item m="1" x="2685"/>
        <item m="1" x="3749"/>
        <item m="1" x="2396"/>
        <item m="1" x="2222"/>
        <item m="1" x="1870"/>
        <item m="1" x="3120"/>
        <item m="1" x="3934"/>
        <item m="1" x="3858"/>
        <item m="1" x="2166"/>
        <item m="1" x="4043"/>
        <item m="1" x="4123"/>
        <item m="1" x="1739"/>
        <item m="1" x="3526"/>
        <item m="1" x="2349"/>
        <item m="1" x="2608"/>
        <item m="1" x="4152"/>
        <item m="1" x="2696"/>
        <item m="1" x="2330"/>
        <item m="1" x="3352"/>
        <item m="1" x="2594"/>
        <item m="1" x="3177"/>
        <item m="1" x="2424"/>
        <item m="1" x="4106"/>
        <item m="1" x="2719"/>
        <item m="1" x="1767"/>
        <item m="1" x="2353"/>
        <item m="1" x="3898"/>
        <item m="1" x="1868"/>
        <item m="1" x="2512"/>
        <item m="1" x="3790"/>
        <item m="1" x="3437"/>
        <item m="1" x="2761"/>
        <item m="1" x="3940"/>
        <item m="1" x="3959"/>
        <item m="1" x="3811"/>
        <item m="1" x="3248"/>
        <item m="1" x="3834"/>
        <item m="1" x="1902"/>
        <item m="1" x="1700"/>
        <item m="1" x="1756"/>
        <item m="1" x="3748"/>
        <item m="1" x="3145"/>
        <item m="1" x="3587"/>
        <item m="1" x="3739"/>
        <item m="1" x="2203"/>
        <item m="1" x="2644"/>
        <item m="1" x="3685"/>
        <item m="1" x="2100"/>
        <item m="1" x="1917"/>
        <item m="1" x="2788"/>
        <item m="1" x="4059"/>
        <item x="1492"/>
        <item m="1" x="3046"/>
        <item m="1" x="3831"/>
        <item m="1" x="2737"/>
        <item m="1" x="2107"/>
        <item m="1" x="2472"/>
        <item m="1" x="3540"/>
        <item m="1" x="3954"/>
        <item m="1" x="3591"/>
        <item m="1" x="3018"/>
        <item m="1" x="2055"/>
        <item m="1" x="2482"/>
        <item m="1" x="3935"/>
        <item m="1" x="3560"/>
        <item x="426"/>
        <item m="1" x="3784"/>
        <item m="1" x="2632"/>
        <item m="1" x="2165"/>
        <item m="1" x="2233"/>
        <item m="1" x="2518"/>
        <item m="1" x="1766"/>
        <item m="1" x="3684"/>
        <item m="1" x="3592"/>
        <item m="1" x="2093"/>
        <item m="1" x="3382"/>
        <item x="305"/>
        <item m="1" x="3329"/>
        <item m="1" x="2568"/>
        <item m="1" x="2563"/>
        <item m="1" x="2170"/>
        <item m="1" x="3625"/>
        <item m="1" x="3895"/>
        <item m="1" x="3837"/>
        <item m="1" x="2510"/>
        <item m="1" x="1896"/>
        <item m="1" x="2015"/>
        <item m="1" x="3398"/>
        <item x="1638"/>
        <item m="1" x="4001"/>
        <item m="1" x="3633"/>
        <item m="1" x="3524"/>
        <item x="123"/>
        <item m="1" x="3912"/>
        <item m="1" x="3671"/>
        <item m="1" x="3782"/>
        <item m="1" x="2298"/>
        <item m="1" x="1908"/>
        <item m="1" x="3586"/>
        <item m="1" x="3561"/>
        <item m="1" x="3399"/>
        <item m="1" x="3478"/>
        <item x="733"/>
        <item m="1" x="2085"/>
        <item m="1" x="2209"/>
        <item m="1" x="2280"/>
        <item m="1" x="3696"/>
        <item m="1" x="1928"/>
        <item m="1" x="1918"/>
        <item m="1" x="2970"/>
        <item m="1" x="3298"/>
        <item m="1" x="3359"/>
        <item m="1" x="4181"/>
        <item m="1" x="2452"/>
        <item x="618"/>
        <item m="1" x="1904"/>
        <item m="1" x="3596"/>
        <item m="1" x="2189"/>
        <item m="1" x="2617"/>
        <item m="1" x="2371"/>
        <item m="1" x="3093"/>
        <item m="1" x="1977"/>
        <item m="1" x="3286"/>
        <item m="1" x="3732"/>
        <item m="1" x="3360"/>
        <item m="1" x="3873"/>
        <item m="1" x="2204"/>
        <item m="1" x="3634"/>
        <item m="1" x="2006"/>
        <item m="1" x="3943"/>
        <item m="1" x="2754"/>
        <item m="1" x="1810"/>
        <item m="1" x="3426"/>
        <item m="1" x="3152"/>
        <item m="1" x="3422"/>
        <item m="1" x="2056"/>
        <item m="1" x="2398"/>
        <item m="1" x="3652"/>
        <item m="1" x="2416"/>
        <item m="1" x="4000"/>
        <item m="1" x="2318"/>
        <item m="1" x="3901"/>
        <item m="1" x="3037"/>
        <item m="1" x="2544"/>
        <item m="1" x="2660"/>
        <item m="1" x="3876"/>
        <item m="1" x="3973"/>
        <item m="1" x="3821"/>
        <item m="1" x="3038"/>
        <item m="1" x="2218"/>
        <item m="1" x="1972"/>
        <item m="1" x="3251"/>
        <item m="1" x="2201"/>
        <item m="1" x="3863"/>
        <item m="1" x="3165"/>
        <item m="1" x="2932"/>
        <item m="1" x="3897"/>
        <item m="1" x="3622"/>
        <item m="1" x="3364"/>
        <item m="1" x="2409"/>
        <item m="1" x="3168"/>
        <item m="1" x="2410"/>
        <item m="1" x="2630"/>
        <item m="1" x="3963"/>
        <item m="1" x="3769"/>
        <item m="1" x="3346"/>
        <item m="1" x="3051"/>
        <item m="1" x="3887"/>
        <item m="1" x="1823"/>
        <item m="1" x="3733"/>
        <item m="1" x="4018"/>
        <item m="1" x="2959"/>
        <item m="1" x="2702"/>
        <item m="1" x="2198"/>
        <item m="1" x="2184"/>
        <item m="1" x="3563"/>
        <item m="1" x="2471"/>
        <item m="1" x="3370"/>
        <item m="1" x="2479"/>
        <item m="1" x="1930"/>
        <item m="1" x="3269"/>
        <item m="1" x="2305"/>
        <item m="1" x="3645"/>
        <item m="1" x="3997"/>
        <item m="1" x="1706"/>
        <item m="1" x="1995"/>
        <item m="1" x="2235"/>
        <item m="1" x="3893"/>
        <item m="1" x="3567"/>
        <item x="1649"/>
        <item m="1" x="3631"/>
        <item m="1" x="4040"/>
        <item m="1" x="2717"/>
        <item m="1" x="2378"/>
        <item x="906"/>
        <item m="1" x="3857"/>
        <item m="1" x="2553"/>
        <item m="1" x="3616"/>
        <item m="1" x="3730"/>
        <item x="762"/>
        <item m="1" x="2680"/>
        <item m="1" x="3116"/>
        <item m="1" x="2425"/>
        <item m="1" x="2509"/>
        <item m="1" x="3919"/>
        <item m="1" x="2065"/>
        <item m="1" x="2576"/>
        <item m="1" x="3600"/>
        <item m="1" x="3489"/>
        <item m="1" x="2390"/>
        <item m="1" x="3328"/>
        <item m="1" x="3619"/>
        <item m="1" x="3914"/>
        <item m="1" x="3665"/>
        <item m="1" x="2787"/>
        <item m="1" x="2770"/>
        <item m="1" x="2076"/>
        <item m="1" x="3694"/>
        <item m="1" x="3993"/>
        <item m="1" x="2615"/>
        <item m="1" x="2744"/>
        <item m="1" x="4017"/>
        <item m="1" x="4068"/>
        <item m="1" x="2300"/>
        <item m="1" x="3957"/>
        <item m="1" x="3806"/>
        <item m="1" x="2710"/>
        <item m="1" x="3271"/>
        <item m="1" x="3492"/>
        <item m="1" x="3259"/>
        <item x="1034"/>
        <item x="1265"/>
        <item m="1" x="2256"/>
        <item m="1" x="2052"/>
        <item m="1" x="3436"/>
        <item m="1" x="1913"/>
        <item m="1" x="3072"/>
        <item m="1" x="3027"/>
        <item m="1" x="1726"/>
        <item m="1" x="3088"/>
        <item m="1" x="3087"/>
        <item m="1" x="2944"/>
        <item m="1" x="2742"/>
        <item m="1" x="3234"/>
        <item m="1" x="2864"/>
        <item m="1" x="2556"/>
        <item m="1" x="3716"/>
        <item m="1" x="3031"/>
        <item m="1" x="3736"/>
        <item m="1" x="2812"/>
        <item m="1" x="3864"/>
        <item m="1" x="2379"/>
        <item m="1" x="2607"/>
        <item m="1" x="2716"/>
        <item m="1" x="3277"/>
        <item m="1" x="3623"/>
        <item m="1" x="2024"/>
        <item x="1118"/>
        <item m="1" x="1935"/>
        <item m="1" x="3490"/>
        <item m="1" x="2582"/>
        <item m="1" x="3987"/>
        <item m="1" x="1845"/>
        <item m="1" x="2366"/>
        <item m="1" x="3737"/>
        <item x="304"/>
        <item m="1" x="2346"/>
        <item m="1" x="1989"/>
        <item m="1" x="3862"/>
        <item m="1" x="3448"/>
        <item m="1" x="3679"/>
        <item m="1" x="1724"/>
        <item m="1" x="2684"/>
        <item x="1009"/>
        <item m="1" x="3509"/>
        <item m="1" x="1847"/>
        <item m="1" x="1932"/>
        <item m="1" x="3632"/>
        <item m="1" x="1725"/>
        <item m="1" x="2122"/>
        <item m="1" x="2502"/>
        <item x="1191"/>
        <item m="1" x="3544"/>
        <item m="1" x="3195"/>
        <item m="1" x="4053"/>
        <item x="487"/>
        <item m="1" x="2003"/>
        <item m="1" x="3480"/>
        <item m="1" x="2415"/>
        <item m="1" x="2989"/>
        <item m="1" x="2755"/>
        <item m="1" x="3495"/>
        <item m="1" x="3620"/>
        <item m="1" x="2295"/>
        <item m="1" x="2701"/>
        <item m="1" x="2072"/>
        <item m="1" x="2622"/>
        <item m="1" x="3809"/>
        <item m="1" x="3516"/>
        <item m="1" x="4178"/>
        <item m="1" x="3475"/>
        <item m="1" x="2698"/>
        <item m="1" x="2968"/>
        <item x="192"/>
        <item m="1" x="2268"/>
        <item m="1" x="2978"/>
        <item m="1" x="3780"/>
        <item m="1" x="2136"/>
        <item m="1" x="2462"/>
        <item m="1" x="3584"/>
        <item m="1" x="2519"/>
        <item m="1" x="2573"/>
        <item m="1" x="2611"/>
        <item m="1" x="2548"/>
        <item x="1076"/>
        <item m="1" x="1927"/>
        <item m="1" x="3172"/>
        <item m="1" x="3792"/>
        <item m="1" x="2354"/>
        <item m="1" x="1809"/>
        <item m="1" x="4177"/>
        <item x="1062"/>
        <item x="1063"/>
        <item x="1065"/>
        <item x="1066"/>
        <item x="1068"/>
        <item x="1070"/>
        <item x="1071"/>
        <item x="1072"/>
        <item x="1074"/>
        <item x="1079"/>
        <item x="1080"/>
        <item x="1081"/>
        <item x="985"/>
        <item x="1082"/>
        <item x="1084"/>
        <item x="1088"/>
        <item x="1089"/>
        <item x="1090"/>
        <item x="1091"/>
        <item x="1092"/>
        <item x="1093"/>
        <item x="1094"/>
        <item x="502"/>
        <item x="1096"/>
        <item x="1097"/>
        <item x="679"/>
        <item x="1098"/>
        <item x="1099"/>
        <item x="1100"/>
        <item x="1101"/>
        <item x="107"/>
        <item x="1103"/>
        <item x="73"/>
        <item x="1105"/>
        <item x="1106"/>
        <item x="1108"/>
        <item x="1110"/>
        <item x="1111"/>
        <item x="1112"/>
        <item x="1113"/>
        <item x="1114"/>
        <item x="1115"/>
        <item x="706"/>
        <item x="400"/>
        <item x="1121"/>
        <item x="1122"/>
        <item x="1123"/>
        <item x="1125"/>
        <item x="1126"/>
        <item x="1127"/>
        <item x="1128"/>
        <item x="1129"/>
        <item x="1130"/>
        <item x="1131"/>
        <item x="1132"/>
        <item x="1133"/>
        <item x="1136"/>
        <item x="1140"/>
        <item x="855"/>
        <item x="1141"/>
        <item x="1142"/>
        <item x="1143"/>
        <item x="1146"/>
        <item x="1148"/>
        <item x="1150"/>
        <item x="1151"/>
        <item x="1152"/>
        <item x="1153"/>
        <item x="1154"/>
        <item x="1155"/>
        <item x="1156"/>
        <item x="262"/>
        <item x="1158"/>
        <item x="1159"/>
        <item x="1160"/>
        <item x="1161"/>
        <item x="1162"/>
        <item x="1163"/>
        <item x="1164"/>
        <item x="88"/>
        <item x="1167"/>
        <item x="1168"/>
        <item x="1169"/>
        <item x="1170"/>
        <item x="1171"/>
        <item x="1172"/>
        <item x="1173"/>
        <item x="1174"/>
        <item x="1176"/>
        <item x="1177"/>
        <item x="1178"/>
        <item x="1179"/>
        <item x="1181"/>
        <item x="1183"/>
        <item x="1184"/>
        <item x="1186"/>
        <item x="1188"/>
        <item x="1189"/>
        <item x="1193"/>
        <item x="1195"/>
        <item x="1196"/>
        <item x="1198"/>
        <item x="1202"/>
        <item x="1203"/>
        <item x="1205"/>
        <item x="1208"/>
        <item x="1209"/>
        <item x="1214"/>
        <item x="1215"/>
        <item x="1216"/>
        <item x="1218"/>
        <item x="1219"/>
        <item x="1220"/>
        <item x="1221"/>
        <item x="1223"/>
        <item x="1224"/>
        <item x="1225"/>
        <item x="1226"/>
        <item x="1227"/>
        <item x="1228"/>
        <item x="1229"/>
        <item x="1230"/>
        <item x="1231"/>
        <item x="1232"/>
        <item x="1235"/>
        <item x="1236"/>
        <item x="1237"/>
        <item x="1238"/>
        <item x="1240"/>
        <item x="1241"/>
        <item x="1243"/>
        <item x="1246"/>
        <item x="1249"/>
        <item x="1250"/>
        <item x="1253"/>
        <item x="1254"/>
        <item x="1256"/>
        <item x="1257"/>
        <item x="1258"/>
        <item x="1259"/>
        <item x="1260"/>
        <item x="1261"/>
        <item x="1264"/>
        <item x="1267"/>
        <item x="1268"/>
        <item x="1269"/>
        <item x="520"/>
        <item x="1272"/>
        <item x="1273"/>
        <item x="318"/>
        <item x="1274"/>
        <item x="1275"/>
        <item x="1276"/>
        <item x="1277"/>
        <item x="1278"/>
        <item x="1280"/>
        <item x="1281"/>
        <item x="1282"/>
        <item x="1283"/>
        <item x="1284"/>
        <item x="1285"/>
        <item x="1286"/>
        <item x="1012"/>
        <item x="1288"/>
        <item x="1291"/>
        <item x="1292"/>
        <item x="572"/>
        <item x="972"/>
        <item x="1293"/>
        <item x="1295"/>
        <item x="1296"/>
        <item x="1297"/>
        <item x="1298"/>
        <item x="1299"/>
        <item x="301"/>
        <item x="1300"/>
        <item x="1302"/>
        <item x="1305"/>
        <item x="1307"/>
        <item x="1308"/>
        <item x="1311"/>
        <item x="1312"/>
        <item x="1316"/>
        <item x="602"/>
        <item x="1317"/>
        <item x="1318"/>
        <item x="1320"/>
        <item x="1321"/>
        <item x="1324"/>
        <item x="1326"/>
        <item x="1327"/>
        <item x="375"/>
        <item x="1330"/>
        <item x="1331"/>
        <item x="1332"/>
        <item x="1333"/>
        <item x="1336"/>
        <item x="1337"/>
        <item x="1338"/>
        <item x="1339"/>
        <item x="1340"/>
        <item x="1341"/>
        <item x="435"/>
        <item x="1343"/>
        <item x="1344"/>
        <item x="1345"/>
        <item x="1347"/>
        <item x="1348"/>
        <item x="118"/>
        <item x="1349"/>
        <item x="1350"/>
        <item x="221"/>
        <item x="1351"/>
        <item x="1352"/>
        <item x="566"/>
        <item x="1353"/>
        <item x="1355"/>
        <item x="1356"/>
        <item x="1357"/>
        <item x="1358"/>
        <item x="1359"/>
        <item x="1361"/>
        <item x="1362"/>
        <item x="29"/>
        <item x="1363"/>
        <item x="1364"/>
        <item x="1367"/>
        <item x="1368"/>
        <item x="1370"/>
        <item x="1373"/>
        <item x="1376"/>
        <item x="1377"/>
        <item x="1380"/>
        <item x="1381"/>
        <item x="1382"/>
        <item x="1383"/>
        <item x="1384"/>
        <item x="1385"/>
        <item x="481"/>
        <item x="1386"/>
        <item x="1389"/>
        <item x="1390"/>
        <item x="1391"/>
        <item x="1392"/>
        <item x="1393"/>
        <item x="1395"/>
        <item x="1396"/>
        <item x="1398"/>
        <item x="1399"/>
        <item x="1400"/>
        <item x="1403"/>
        <item x="1404"/>
        <item x="1405"/>
        <item x="1406"/>
        <item x="653"/>
        <item x="1407"/>
        <item x="1408"/>
        <item x="1409"/>
        <item x="1410"/>
        <item x="1412"/>
        <item x="1414"/>
        <item x="1415"/>
        <item x="1416"/>
        <item x="1417"/>
        <item x="1419"/>
        <item x="1420"/>
        <item x="1422"/>
        <item x="1425"/>
        <item x="1426"/>
        <item x="1427"/>
        <item x="1428"/>
        <item x="1022"/>
        <item x="1429"/>
        <item x="1430"/>
        <item x="1431"/>
        <item x="1433"/>
        <item x="1435"/>
        <item x="1436"/>
        <item x="1438"/>
        <item x="681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9"/>
        <item x="1461"/>
        <item x="1462"/>
        <item x="1463"/>
        <item x="799"/>
        <item x="1464"/>
        <item x="1465"/>
        <item x="1466"/>
        <item x="1467"/>
        <item x="1468"/>
        <item x="1469"/>
        <item x="1470"/>
        <item x="1471"/>
        <item x="1472"/>
        <item x="1474"/>
        <item x="1476"/>
        <item x="1477"/>
        <item x="1478"/>
        <item x="1479"/>
        <item x="1480"/>
        <item x="1481"/>
        <item x="1482"/>
        <item x="389"/>
        <item x="970"/>
        <item x="1483"/>
        <item x="1484"/>
        <item x="1485"/>
        <item x="1487"/>
        <item x="1488"/>
        <item x="942"/>
        <item x="1489"/>
        <item x="1490"/>
        <item x="1491"/>
        <item x="1493"/>
        <item x="1494"/>
        <item x="1495"/>
        <item x="1496"/>
        <item x="1497"/>
        <item x="493"/>
        <item x="1499"/>
        <item x="1500"/>
        <item x="468"/>
        <item x="1501"/>
        <item x="1502"/>
        <item x="1503"/>
        <item x="1504"/>
        <item x="1505"/>
        <item x="1506"/>
        <item x="1507"/>
        <item x="1508"/>
        <item x="1509"/>
        <item x="1511"/>
        <item x="1512"/>
        <item x="1513"/>
        <item x="1514"/>
        <item x="1515"/>
        <item x="1516"/>
        <item x="1517"/>
        <item x="1518"/>
        <item x="1519"/>
        <item x="1520"/>
        <item x="1523"/>
        <item x="1525"/>
        <item x="1527"/>
        <item x="1528"/>
        <item x="1529"/>
        <item x="1530"/>
        <item x="1531"/>
        <item x="1533"/>
        <item x="1534"/>
        <item x="1535"/>
        <item x="1536"/>
        <item x="1537"/>
        <item x="1540"/>
        <item x="433"/>
        <item x="1541"/>
        <item x="1542"/>
        <item x="1543"/>
        <item x="1544"/>
        <item x="1545"/>
        <item x="1546"/>
        <item x="1547"/>
        <item x="1548"/>
        <item x="1550"/>
        <item x="1551"/>
        <item x="1554"/>
        <item x="1555"/>
        <item x="278"/>
        <item x="1556"/>
        <item x="1557"/>
        <item x="1558"/>
        <item x="1559"/>
        <item x="1560"/>
        <item x="1561"/>
        <item x="1562"/>
        <item x="1563"/>
        <item x="1565"/>
        <item x="1566"/>
        <item x="1567"/>
        <item x="1568"/>
        <item x="1570"/>
        <item x="1572"/>
        <item x="1573"/>
        <item x="1574"/>
        <item x="1575"/>
        <item x="1576"/>
        <item x="1577"/>
        <item x="1579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6"/>
        <item x="1597"/>
        <item x="1598"/>
        <item x="1599"/>
        <item x="1601"/>
        <item x="1602"/>
        <item x="1603"/>
        <item x="1604"/>
        <item x="1605"/>
        <item x="81"/>
        <item x="1606"/>
        <item x="1607"/>
        <item x="1608"/>
        <item x="1609"/>
        <item x="1612"/>
        <item x="1613"/>
        <item x="1614"/>
        <item x="1616"/>
        <item x="1617"/>
        <item x="1619"/>
        <item x="1620"/>
        <item x="1005"/>
        <item x="1621"/>
        <item x="1622"/>
        <item x="1623"/>
        <item x="1624"/>
        <item x="1625"/>
        <item x="1626"/>
        <item x="1627"/>
        <item x="1628"/>
        <item x="1629"/>
        <item x="1634"/>
        <item x="1635"/>
        <item x="1636"/>
        <item x="1637"/>
        <item x="1640"/>
        <item x="1641"/>
        <item x="1642"/>
        <item x="1643"/>
        <item x="1644"/>
        <item x="1645"/>
        <item x="1648"/>
        <item x="1650"/>
        <item x="1651"/>
        <item x="1652"/>
        <item x="1653"/>
        <item x="1654"/>
        <item x="1655"/>
        <item x="1656"/>
        <item x="1658"/>
        <item x="1659"/>
        <item x="1660"/>
        <item x="1661"/>
        <item x="764"/>
        <item x="1662"/>
        <item x="1663"/>
        <item x="1664"/>
        <item x="1665"/>
        <item x="1666"/>
        <item x="1667"/>
        <item x="1668"/>
        <item x="1669"/>
        <item x="1670"/>
        <item x="484"/>
        <item x="1671"/>
        <item x="1672"/>
        <item x="1673"/>
        <item x="1674"/>
        <item x="1675"/>
        <item x="379"/>
        <item x="1676"/>
        <item x="201"/>
        <item m="1" x="4122"/>
        <item m="1" x="2480"/>
        <item m="1" x="2232"/>
        <item m="1" x="2362"/>
        <item m="1" x="3719"/>
        <item m="1" x="2547"/>
        <item m="1" x="4007"/>
        <item m="1" x="2252"/>
        <item m="1" x="3802"/>
        <item m="1" x="3704"/>
        <item m="1" x="3609"/>
        <item m="1" x="4067"/>
        <item m="1" x="3205"/>
        <item m="1" x="2569"/>
        <item m="1" x="2772"/>
        <item m="1" x="3883"/>
        <item m="1" x="4077"/>
        <item m="1" x="2692"/>
        <item x="259"/>
        <item m="1" x="2478"/>
        <item m="1" x="2051"/>
        <item m="1" x="2584"/>
        <item m="1" x="2356"/>
        <item m="1" x="3849"/>
        <item m="1" x="3163"/>
        <item m="1" x="3465"/>
        <item m="1" x="1861"/>
        <item m="1" x="2677"/>
        <item m="1" x="2916"/>
        <item m="1" x="3344"/>
        <item m="1" x="3874"/>
        <item m="1" x="3642"/>
        <item m="1" x="4047"/>
        <item m="1" x="3576"/>
        <item m="1" x="2458"/>
        <item m="1" x="3411"/>
        <item m="1" x="2132"/>
        <item m="1" x="2824"/>
        <item m="1" x="3725"/>
        <item m="1" x="2485"/>
        <item m="1" x="2784"/>
        <item m="1" x="2357"/>
        <item m="1" x="2555"/>
        <item x="646"/>
        <item x="876"/>
        <item x="51"/>
        <item m="1" x="2958"/>
        <item m="1" x="4034"/>
        <item m="1" x="2636"/>
        <item m="1" x="2665"/>
        <item m="1" x="2467"/>
        <item m="1" x="1723"/>
        <item m="1" x="2740"/>
        <item m="1" x="2261"/>
        <item m="1" x="3853"/>
        <item m="1" x="2609"/>
        <item m="1" x="2068"/>
        <item m="1" x="3639"/>
        <item x="865"/>
        <item m="1" x="2135"/>
        <item m="1" x="1801"/>
        <item m="1" x="3653"/>
        <item x="873"/>
        <item x="94"/>
        <item m="1" x="2610"/>
        <item m="1" x="2820"/>
        <item m="1" x="3522"/>
        <item m="1" x="1787"/>
        <item x="150"/>
        <item m="1" x="1999"/>
        <item m="1" x="3497"/>
        <item m="1" x="2417"/>
        <item m="1" x="2639"/>
        <item m="1" x="4110"/>
        <item m="1" x="1802"/>
        <item x="151"/>
        <item m="1" x="3194"/>
        <item m="1" x="2229"/>
        <item m="1" x="3709"/>
        <item m="1" x="3335"/>
        <item m="1" x="2392"/>
        <item m="1" x="3240"/>
        <item m="1" x="3151"/>
        <item m="1" x="2296"/>
        <item m="1" x="3559"/>
        <item m="1" x="2257"/>
        <item m="1" x="2288"/>
        <item m="1" x="4094"/>
        <item m="1" x="3351"/>
        <item m="1" x="2058"/>
        <item m="1" x="3376"/>
        <item m="1" x="2713"/>
        <item m="1" x="3514"/>
        <item m="1" x="2551"/>
        <item m="1" x="2524"/>
        <item m="1" x="3249"/>
        <item m="1" x="3057"/>
        <item m="1" x="3582"/>
        <item m="1" x="3970"/>
        <item m="1" x="4089"/>
        <item m="1" x="3828"/>
        <item x="617"/>
        <item m="1" x="2043"/>
        <item m="1" x="3827"/>
        <item m="1" x="2498"/>
        <item m="1" x="2202"/>
        <item m="1" x="2903"/>
        <item m="1" x="1734"/>
        <item m="1" x="4128"/>
        <item m="1" x="1939"/>
        <item m="1" x="3859"/>
        <item m="1" x="3191"/>
        <item m="1" x="1744"/>
        <item m="1" x="2711"/>
        <item m="1" x="2386"/>
        <item m="1" x="2603"/>
        <item x="387"/>
        <item m="1" x="2898"/>
        <item m="1" x="2276"/>
        <item m="1" x="3686"/>
        <item m="1" x="2849"/>
        <item m="1" x="2706"/>
        <item m="1" x="2457"/>
        <item m="1" x="3539"/>
        <item m="1" x="3242"/>
        <item m="1" x="3128"/>
        <item m="1" x="2786"/>
        <item m="1" x="2658"/>
        <item m="1" x="3589"/>
        <item m="1" x="1982"/>
        <item m="1" x="1905"/>
        <item x="177"/>
        <item m="1" x="3939"/>
        <item m="1" x="2115"/>
        <item m="1" x="4033"/>
        <item x="654"/>
        <item m="1" x="3932"/>
        <item m="1" x="4146"/>
        <item m="1" x="2775"/>
        <item m="1" x="1851"/>
        <item m="1" x="3439"/>
        <item m="1" x="3838"/>
        <item m="1" x="2850"/>
        <item m="1" x="3881"/>
        <item m="1" x="3375"/>
        <item m="1" x="3111"/>
        <item m="1" x="3649"/>
        <item m="1" x="2429"/>
        <item m="1" x="3226"/>
        <item m="1" x="2890"/>
        <item m="1" x="2227"/>
        <item m="1" x="3744"/>
        <item m="1" x="2560"/>
        <item m="1" x="2816"/>
        <item m="1" x="2947"/>
        <item m="1" x="2747"/>
        <item m="1" x="3762"/>
        <item m="1" x="2830"/>
        <item m="1" x="3680"/>
        <item m="1" x="3621"/>
        <item x="1000"/>
        <item m="1" x="2863"/>
        <item m="1" x="3760"/>
        <item m="1" x="2587"/>
        <item m="1" x="3488"/>
        <item m="1" x="3872"/>
        <item x="856"/>
        <item x="854"/>
        <item m="1" x="4013"/>
        <item m="1" x="3742"/>
        <item m="1" x="3469"/>
        <item m="1" x="3604"/>
        <item x="408"/>
        <item m="1" x="3721"/>
        <item x="237"/>
        <item m="1" x="3301"/>
        <item m="1" x="2308"/>
        <item m="1" x="3854"/>
        <item m="1" x="3886"/>
        <item m="1" x="2728"/>
        <item x="266"/>
        <item m="1" x="3274"/>
        <item m="1" x="3350"/>
        <item m="1" x="3663"/>
        <item x="43"/>
        <item m="1" x="1979"/>
        <item m="1" x="2131"/>
        <item m="1" x="2489"/>
        <item m="1" x="3513"/>
        <item m="1" x="4056"/>
        <item m="1" x="3734"/>
        <item m="1" x="3731"/>
        <item m="1" x="2213"/>
        <item m="1" x="2258"/>
        <item m="1" x="4064"/>
        <item m="1" x="3482"/>
        <item m="1" x="3826"/>
        <item m="1" x="3028"/>
        <item m="1" x="3570"/>
        <item m="1" x="3767"/>
        <item m="1" x="4041"/>
        <item m="1" x="2108"/>
        <item m="1" x="1901"/>
        <item m="1" x="2769"/>
        <item m="1" x="2927"/>
        <item m="1" x="2546"/>
        <item m="1" x="4045"/>
        <item m="1" x="3322"/>
        <item x="48"/>
        <item m="1" x="2050"/>
        <item m="1" x="3572"/>
        <item m="1" x="3724"/>
        <item m="1" x="2982"/>
        <item m="1" x="2391"/>
        <item m="1" x="2533"/>
        <item x="0"/>
        <item x="2"/>
        <item x="3"/>
        <item x="7"/>
        <item x="11"/>
        <item x="16"/>
        <item x="18"/>
        <item x="21"/>
        <item x="22"/>
        <item x="24"/>
        <item x="25"/>
        <item x="26"/>
        <item x="27"/>
        <item x="28"/>
        <item x="36"/>
        <item x="37"/>
        <item x="39"/>
        <item x="42"/>
        <item x="45"/>
        <item x="46"/>
        <item x="47"/>
        <item x="49"/>
        <item x="50"/>
        <item x="53"/>
        <item x="54"/>
        <item x="55"/>
        <item x="56"/>
        <item x="58"/>
        <item x="59"/>
        <item x="60"/>
        <item x="61"/>
        <item x="62"/>
        <item x="64"/>
        <item x="67"/>
        <item x="70"/>
        <item x="72"/>
        <item x="85"/>
        <item x="91"/>
        <item x="93"/>
        <item x="95"/>
        <item x="102"/>
        <item x="115"/>
        <item x="124"/>
        <item x="125"/>
        <item x="129"/>
        <item x="130"/>
        <item x="135"/>
        <item x="138"/>
        <item x="143"/>
        <item x="146"/>
        <item x="147"/>
        <item x="148"/>
        <item x="149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7"/>
        <item x="169"/>
        <item x="171"/>
        <item x="172"/>
        <item x="174"/>
        <item x="175"/>
        <item x="176"/>
        <item x="180"/>
        <item x="181"/>
        <item x="182"/>
        <item x="186"/>
        <item x="187"/>
        <item x="189"/>
        <item x="193"/>
        <item x="194"/>
        <item m="1" x="3405"/>
        <item x="196"/>
        <item x="198"/>
        <item x="200"/>
        <item x="203"/>
        <item x="204"/>
        <item x="205"/>
        <item x="206"/>
        <item x="207"/>
        <item x="209"/>
        <item x="210"/>
        <item x="214"/>
        <item x="215"/>
        <item x="216"/>
        <item x="217"/>
        <item x="218"/>
        <item x="219"/>
        <item x="225"/>
        <item x="226"/>
        <item x="227"/>
        <item x="228"/>
        <item x="229"/>
        <item x="231"/>
        <item x="233"/>
        <item x="234"/>
        <item x="235"/>
        <item x="236"/>
        <item x="238"/>
        <item x="239"/>
        <item x="241"/>
        <item x="244"/>
        <item x="253"/>
        <item x="254"/>
        <item x="255"/>
        <item x="257"/>
        <item x="258"/>
        <item x="260"/>
        <item x="261"/>
        <item x="263"/>
        <item x="264"/>
        <item x="265"/>
        <item x="267"/>
        <item x="268"/>
        <item x="269"/>
        <item x="270"/>
        <item x="271"/>
        <item x="273"/>
        <item x="274"/>
        <item x="275"/>
        <item x="277"/>
        <item x="279"/>
        <item x="280"/>
        <item x="281"/>
        <item x="283"/>
        <item x="285"/>
        <item x="292"/>
        <item x="295"/>
        <item x="299"/>
        <item x="311"/>
        <item x="313"/>
        <item x="315"/>
        <item x="317"/>
        <item x="324"/>
        <item x="326"/>
        <item x="327"/>
        <item x="328"/>
        <item x="330"/>
        <item x="332"/>
        <item x="333"/>
        <item x="335"/>
        <item x="336"/>
        <item x="337"/>
        <item x="338"/>
        <item x="339"/>
        <item x="340"/>
        <item x="342"/>
        <item x="344"/>
        <item x="347"/>
        <item x="348"/>
        <item x="350"/>
        <item x="351"/>
        <item x="357"/>
        <item x="358"/>
        <item x="359"/>
        <item x="360"/>
        <item x="361"/>
        <item x="362"/>
        <item x="363"/>
        <item x="364"/>
        <item x="365"/>
        <item x="367"/>
        <item x="368"/>
        <item x="370"/>
        <item x="371"/>
        <item x="372"/>
        <item x="373"/>
        <item x="374"/>
        <item x="376"/>
        <item x="378"/>
        <item x="381"/>
        <item x="382"/>
        <item x="384"/>
        <item x="385"/>
        <item x="388"/>
        <item x="390"/>
        <item x="391"/>
        <item x="392"/>
        <item x="396"/>
        <item x="399"/>
        <item x="401"/>
        <item x="403"/>
        <item x="405"/>
        <item x="406"/>
        <item x="407"/>
        <item x="409"/>
        <item x="410"/>
        <item x="411"/>
        <item x="412"/>
        <item x="414"/>
        <item x="417"/>
        <item x="418"/>
        <item x="419"/>
        <item x="420"/>
        <item x="421"/>
        <item x="423"/>
        <item x="424"/>
        <item x="425"/>
        <item x="427"/>
        <item x="428"/>
        <item x="429"/>
        <item x="430"/>
        <item x="432"/>
        <item x="434"/>
        <item x="436"/>
        <item x="439"/>
        <item x="443"/>
        <item x="444"/>
        <item x="446"/>
        <item x="448"/>
        <item x="449"/>
        <item x="450"/>
        <item x="451"/>
        <item x="454"/>
        <item x="455"/>
        <item x="456"/>
        <item x="458"/>
        <item x="459"/>
        <item x="460"/>
        <item x="462"/>
        <item x="463"/>
        <item x="464"/>
        <item x="466"/>
        <item x="467"/>
        <item x="471"/>
        <item x="474"/>
        <item x="475"/>
        <item x="476"/>
        <item x="477"/>
        <item x="479"/>
        <item x="480"/>
        <item x="482"/>
        <item x="483"/>
        <item x="485"/>
        <item x="486"/>
        <item x="488"/>
        <item x="489"/>
        <item x="492"/>
        <item x="495"/>
        <item x="498"/>
        <item x="501"/>
        <item x="505"/>
        <item x="506"/>
        <item x="507"/>
        <item x="508"/>
        <item x="511"/>
        <item x="512"/>
        <item x="515"/>
        <item x="516"/>
        <item x="518"/>
        <item x="519"/>
        <item x="521"/>
        <item x="522"/>
        <item x="523"/>
        <item x="524"/>
        <item x="525"/>
        <item x="526"/>
        <item x="527"/>
        <item x="528"/>
        <item x="530"/>
        <item x="531"/>
        <item x="532"/>
        <item x="533"/>
        <item x="534"/>
        <item x="535"/>
        <item x="536"/>
        <item x="540"/>
        <item x="541"/>
        <item x="543"/>
        <item x="544"/>
        <item x="546"/>
        <item x="548"/>
        <item x="549"/>
        <item x="550"/>
        <item x="551"/>
        <item x="552"/>
        <item x="554"/>
        <item x="558"/>
        <item x="559"/>
        <item x="561"/>
        <item x="562"/>
        <item x="563"/>
        <item x="564"/>
        <item x="565"/>
        <item x="567"/>
        <item x="569"/>
        <item x="574"/>
        <item x="575"/>
        <item x="576"/>
        <item x="577"/>
        <item x="579"/>
        <item x="580"/>
        <item x="581"/>
        <item x="582"/>
        <item x="585"/>
        <item x="588"/>
        <item x="589"/>
        <item x="590"/>
        <item x="591"/>
        <item x="594"/>
        <item x="595"/>
        <item x="596"/>
        <item x="597"/>
        <item x="598"/>
        <item x="599"/>
        <item x="600"/>
        <item x="601"/>
        <item x="603"/>
        <item x="605"/>
        <item x="606"/>
        <item x="607"/>
        <item x="609"/>
        <item x="612"/>
        <item x="613"/>
        <item x="614"/>
        <item x="615"/>
        <item x="616"/>
        <item x="622"/>
        <item x="624"/>
        <item x="625"/>
        <item x="626"/>
        <item x="627"/>
        <item x="629"/>
        <item x="630"/>
        <item x="632"/>
        <item x="633"/>
        <item x="634"/>
        <item x="636"/>
        <item x="637"/>
        <item x="639"/>
        <item x="640"/>
        <item x="643"/>
        <item x="644"/>
        <item x="648"/>
        <item x="649"/>
        <item x="650"/>
        <item x="655"/>
        <item x="656"/>
        <item x="657"/>
        <item x="658"/>
        <item x="662"/>
        <item x="663"/>
        <item x="666"/>
        <item x="667"/>
        <item x="670"/>
        <item x="671"/>
        <item x="674"/>
        <item x="675"/>
        <item x="676"/>
        <item x="677"/>
        <item x="680"/>
        <item x="685"/>
        <item x="686"/>
        <item x="687"/>
        <item x="689"/>
        <item x="690"/>
        <item x="693"/>
        <item x="695"/>
        <item x="696"/>
        <item x="698"/>
        <item x="700"/>
        <item x="701"/>
        <item x="702"/>
        <item x="703"/>
        <item x="705"/>
        <item x="707"/>
        <item x="708"/>
        <item x="710"/>
        <item x="711"/>
        <item x="712"/>
        <item x="714"/>
        <item x="715"/>
        <item x="717"/>
        <item x="718"/>
        <item x="719"/>
        <item x="720"/>
        <item x="721"/>
        <item x="722"/>
        <item x="725"/>
        <item x="726"/>
        <item x="735"/>
        <item x="739"/>
        <item x="740"/>
        <item x="743"/>
        <item x="744"/>
        <item x="745"/>
        <item x="746"/>
        <item x="747"/>
        <item x="748"/>
        <item x="749"/>
        <item x="750"/>
        <item x="752"/>
        <item x="753"/>
        <item x="754"/>
        <item x="755"/>
        <item x="756"/>
        <item x="758"/>
        <item x="760"/>
        <item x="761"/>
        <item x="763"/>
        <item x="767"/>
        <item x="768"/>
        <item x="769"/>
        <item x="772"/>
        <item x="775"/>
        <item x="776"/>
        <item x="777"/>
        <item x="778"/>
        <item x="779"/>
        <item x="780"/>
        <item x="782"/>
        <item x="783"/>
        <item x="785"/>
        <item x="786"/>
        <item x="787"/>
        <item x="788"/>
        <item x="789"/>
        <item x="790"/>
        <item x="791"/>
        <item x="792"/>
        <item x="794"/>
        <item x="795"/>
        <item x="796"/>
        <item x="797"/>
        <item x="798"/>
        <item x="800"/>
        <item x="801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20"/>
        <item x="823"/>
        <item x="825"/>
        <item x="827"/>
        <item x="828"/>
        <item x="829"/>
        <item x="832"/>
        <item x="836"/>
        <item x="838"/>
        <item x="842"/>
        <item x="843"/>
        <item x="844"/>
        <item x="846"/>
        <item x="847"/>
        <item x="848"/>
        <item x="849"/>
        <item x="851"/>
        <item x="852"/>
        <item x="853"/>
        <item x="857"/>
        <item x="858"/>
        <item x="859"/>
        <item x="860"/>
        <item x="861"/>
        <item x="862"/>
        <item x="863"/>
        <item x="864"/>
        <item x="866"/>
        <item x="867"/>
        <item x="868"/>
        <item x="869"/>
        <item x="870"/>
        <item x="871"/>
        <item x="872"/>
        <item x="874"/>
        <item x="875"/>
        <item x="877"/>
        <item x="878"/>
        <item x="879"/>
        <item x="880"/>
        <item x="882"/>
        <item x="883"/>
        <item x="884"/>
        <item x="885"/>
        <item x="886"/>
        <item x="887"/>
        <item x="888"/>
        <item x="889"/>
        <item x="892"/>
        <item x="893"/>
        <item x="894"/>
        <item x="896"/>
        <item x="897"/>
        <item x="898"/>
        <item x="899"/>
        <item x="900"/>
        <item x="901"/>
        <item x="902"/>
        <item x="903"/>
        <item x="905"/>
        <item x="908"/>
        <item x="910"/>
        <item x="911"/>
        <item x="913"/>
        <item x="915"/>
        <item x="917"/>
        <item x="918"/>
        <item x="920"/>
        <item x="922"/>
        <item x="924"/>
        <item x="927"/>
        <item x="928"/>
        <item x="929"/>
        <item x="930"/>
        <item x="931"/>
        <item x="933"/>
        <item x="934"/>
        <item x="935"/>
        <item x="936"/>
        <item x="937"/>
        <item x="939"/>
        <item x="944"/>
        <item x="945"/>
        <item x="946"/>
        <item x="948"/>
        <item x="949"/>
        <item x="950"/>
        <item x="953"/>
        <item x="954"/>
        <item x="955"/>
        <item x="957"/>
        <item x="958"/>
        <item x="960"/>
        <item x="961"/>
        <item x="962"/>
        <item x="963"/>
        <item x="964"/>
        <item x="965"/>
        <item x="966"/>
        <item x="967"/>
        <item x="968"/>
        <item x="969"/>
        <item x="971"/>
        <item x="973"/>
        <item x="974"/>
        <item x="975"/>
        <item x="976"/>
        <item x="977"/>
        <item x="978"/>
        <item x="980"/>
        <item x="981"/>
        <item x="982"/>
        <item x="983"/>
        <item x="986"/>
        <item x="987"/>
        <item x="989"/>
        <item x="990"/>
        <item x="992"/>
        <item x="993"/>
        <item x="994"/>
        <item x="995"/>
        <item x="996"/>
        <item x="997"/>
        <item x="998"/>
        <item x="999"/>
        <item x="1001"/>
        <item x="1002"/>
        <item x="1003"/>
        <item x="1004"/>
        <item x="1006"/>
        <item x="1007"/>
        <item x="1008"/>
        <item x="1011"/>
        <item x="1013"/>
        <item x="1014"/>
        <item x="1015"/>
        <item x="1016"/>
        <item x="1017"/>
        <item x="1018"/>
        <item x="1019"/>
        <item x="1020"/>
        <item x="1023"/>
        <item x="1025"/>
        <item x="1026"/>
        <item x="1028"/>
        <item x="1029"/>
        <item x="1030"/>
        <item x="1031"/>
        <item x="1032"/>
        <item x="1033"/>
        <item x="1035"/>
        <item x="1036"/>
        <item x="1037"/>
        <item x="1038"/>
        <item x="1039"/>
        <item x="1040"/>
        <item x="1042"/>
        <item x="1044"/>
        <item x="1045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95"/>
        <item t="default"/>
      </items>
    </pivotField>
    <pivotField dataField="1" showAll="0"/>
    <pivotField axis="axisPage" showAll="0" multipleItemSelectionAllowed="1">
      <items count="22">
        <item x="5"/>
        <item x="7"/>
        <item x="6"/>
        <item x="3"/>
        <item h="1" x="0"/>
        <item h="1" x="11"/>
        <item x="4"/>
        <item x="1"/>
        <item x="10"/>
        <item h="1" m="1" x="15"/>
        <item h="1" x="12"/>
        <item x="2"/>
        <item h="1" x="8"/>
        <item h="1" m="1" x="18"/>
        <item h="1" m="1" x="19"/>
        <item h="1" m="1" x="20"/>
        <item h="1" x="13"/>
        <item h="1" m="1" x="16"/>
        <item h="1" m="1" x="17"/>
        <item h="1" m="1" x="14"/>
        <item h="1" x="9"/>
        <item t="default"/>
      </items>
    </pivotField>
    <pivotField axis="axisPage" showAll="0" multipleItemSelectionAllowed="1">
      <items count="4">
        <item h="1" x="0"/>
        <item x="1"/>
        <item h="1" m="1" x="2"/>
        <item t="default"/>
      </items>
    </pivotField>
    <pivotField showAll="0" numFmtId="22"/>
    <pivotField showAll="0" numFmtId="22"/>
    <pivotField showAll="0"/>
    <pivotField dataField="1" showAll="0"/>
    <pivotField dataField="1" showAll="0"/>
    <pivotField dataField="1" showAll="0"/>
    <pivotField showAll="0" defaultSubtotal="0"/>
    <pivotField showAll="0" defaultSubtotal="0"/>
  </pivotFields>
  <rowFields count="1">
    <field x="2"/>
  </rowFields>
  <rowItems count="13">
    <i>
      <x/>
    </i>
    <i>
      <x v="1"/>
    </i>
    <i>
      <x v="2"/>
    </i>
    <i>
      <x v="3"/>
    </i>
    <i>
      <x v="4"/>
    </i>
    <i>
      <x v="6"/>
    </i>
    <i>
      <x v="7"/>
    </i>
    <i>
      <x v="8"/>
    </i>
    <i>
      <x v="24"/>
    </i>
    <i>
      <x v="25"/>
    </i>
    <i>
      <x v="31"/>
    </i>
    <i>
      <x v="33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5">
    <pageField fld="1" hier="-1"/>
    <pageField fld="0" hier="-1"/>
    <pageField fld="5" hier="-1"/>
    <pageField fld="6" hier="-1"/>
    <pageField fld="3" hier="-1"/>
  </pageFields>
  <dataFields count="4">
    <dataField name="Sum of Events" fld="12" baseField="0" baseItem="0"/>
    <dataField name="Sum of Affected Customer Count" fld="4" baseField="0" baseItem="0"/>
    <dataField name="Sum of L in Minutes" fld="10" baseField="0" baseItem="0" numFmtId="1"/>
    <dataField name="Sum of CMI" fld="11" baseField="0" baseItem="0" numFmtId="1"/>
  </dataFields>
  <formats count="1">
    <format dxfId="4">
      <pivotArea outline="0" fieldPosition="0" collapsedLevelsAreSubtotals="1">
        <references count="1">
          <reference field="4294967294" selected="0" count="2"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22.xml><?xml version="1.0" encoding="utf-8"?>
<pivotTableDefinition xmlns="http://schemas.openxmlformats.org/spreadsheetml/2006/main" name="PivotTable4" cacheId="0" applyNumberFormats="0" applyBorderFormats="0" applyFontFormats="0" applyPatternFormats="0" applyAlignmentFormats="0" applyWidthHeightFormats="1" dataCaption="Values" showMissing="1" preserveFormatting="1" useAutoFormatting="1" itemPrintTitles="1" outline="1" outlineData="1" createdVersion="3" updatedVersion="7" indent="0" multipleFieldFilters="0" showMemberPropertyTips="1">
  <location ref="A8:E26" firstHeaderRow="1" firstDataRow="2" firstDataCol="1" rowPageCount="5" colPageCount="1"/>
  <pivotFields count="15">
    <pivotField axis="axisPage" showAll="0" multipleItemSelectionAllowed="1">
      <items count="4">
        <item h="1" x="1"/>
        <item x="0"/>
        <item h="1" m="1" x="2"/>
        <item t="default"/>
      </items>
    </pivotField>
    <pivotField axis="axisPage" showAll="0">
      <items count="10">
        <item x="1"/>
        <item x="3"/>
        <item x="7"/>
        <item x="4"/>
        <item x="0"/>
        <item x="6"/>
        <item x="2"/>
        <item x="5"/>
        <item m="1" x="8"/>
        <item t="default"/>
      </items>
    </pivotField>
    <pivotField axis="axisRow" showAll="0">
      <items count="36">
        <item x="11"/>
        <item x="20"/>
        <item x="2"/>
        <item x="21"/>
        <item x="13"/>
        <item x="7"/>
        <item x="18"/>
        <item x="24"/>
        <item x="14"/>
        <item x="6"/>
        <item x="17"/>
        <item x="3"/>
        <item x="10"/>
        <item x="8"/>
        <item x="29"/>
        <item x="9"/>
        <item x="16"/>
        <item x="4"/>
        <item x="1"/>
        <item x="0"/>
        <item x="27"/>
        <item x="26"/>
        <item x="15"/>
        <item x="5"/>
        <item x="23"/>
        <item x="30"/>
        <item m="1" x="34"/>
        <item m="1" x="33"/>
        <item x="19"/>
        <item x="28"/>
        <item x="31"/>
        <item x="12"/>
        <item x="22"/>
        <item x="25"/>
        <item x="32"/>
        <item t="default"/>
      </items>
    </pivotField>
    <pivotField axis="axisPage" showAll="0" multipleItemSelectionAllowed="1">
      <items count="4185">
        <item x="23"/>
        <item x="472"/>
        <item m="1" x="2729"/>
        <item x="78"/>
        <item x="830"/>
        <item m="1" x="2876"/>
        <item m="1" x="2798"/>
        <item m="1" x="3060"/>
        <item x="243"/>
        <item x="122"/>
        <item x="1119"/>
        <item m="1" x="2829"/>
        <item m="1" x="2861"/>
        <item m="1" x="1915"/>
        <item m="1" x="1832"/>
        <item x="1372"/>
        <item m="1" x="3099"/>
        <item x="223"/>
        <item m="1" x="2105"/>
        <item m="1" x="1812"/>
        <item m="1" x="1821"/>
        <item x="1475"/>
        <item m="1" x="3334"/>
        <item m="1" x="2865"/>
        <item m="1" x="1998"/>
        <item x="573"/>
        <item m="1" x="2099"/>
        <item m="1" x="2857"/>
        <item x="1335"/>
        <item x="742"/>
        <item x="991"/>
        <item m="1" x="1793"/>
        <item x="914"/>
        <item x="1192"/>
        <item m="1" x="2590"/>
        <item x="282"/>
        <item x="199"/>
        <item x="757"/>
        <item m="1" x="3894"/>
        <item x="802"/>
        <item m="1" x="2646"/>
        <item x="539"/>
        <item m="1" x="1840"/>
        <item x="513"/>
        <item x="113"/>
        <item m="1" x="2796"/>
        <item x="678"/>
        <item x="293"/>
        <item m="1" x="2953"/>
        <item x="321"/>
        <item x="83"/>
        <item m="1" x="1943"/>
        <item x="119"/>
        <item x="184"/>
        <item x="734"/>
        <item x="583"/>
        <item x="287"/>
        <item m="1" x="2025"/>
        <item m="1" x="2017"/>
        <item m="1" x="3313"/>
        <item x="284"/>
        <item m="1" x="2750"/>
        <item x="144"/>
        <item x="461"/>
        <item m="1" x="3366"/>
        <item m="1" x="3459"/>
        <item x="276"/>
        <item x="136"/>
        <item m="1" x="4149"/>
        <item x="737"/>
        <item m="1" x="2925"/>
        <item x="431"/>
        <item m="1" x="3320"/>
        <item x="211"/>
        <item m="1" x="2146"/>
        <item x="1413"/>
        <item x="1346"/>
        <item m="1" x="3496"/>
        <item m="1" x="3140"/>
        <item m="1" x="3420"/>
        <item x="120"/>
        <item x="13"/>
        <item x="346"/>
        <item x="1270"/>
        <item x="770"/>
        <item x="1301"/>
        <item x="1374"/>
        <item m="1" x="2451"/>
        <item x="35"/>
        <item m="1" x="3815"/>
        <item x="1239"/>
        <item m="1" x="3473"/>
        <item x="652"/>
        <item x="90"/>
        <item m="1" x="3624"/>
        <item m="1" x="3456"/>
        <item m="1" x="2842"/>
        <item x="96"/>
        <item x="1473"/>
        <item m="1" x="3836"/>
        <item x="397"/>
        <item x="92"/>
        <item m="1" x="3494"/>
        <item m="1" x="2004"/>
        <item x="41"/>
        <item x="415"/>
        <item x="1199"/>
        <item x="395"/>
        <item x="659"/>
        <item x="213"/>
        <item x="904"/>
        <item x="951"/>
        <item x="84"/>
        <item x="34"/>
        <item m="1" x="2273"/>
        <item m="1" x="4070"/>
        <item m="1" x="3045"/>
        <item m="1" x="4076"/>
        <item m="1" x="1786"/>
        <item x="688"/>
        <item x="8"/>
        <item m="1" x="2361"/>
        <item m="1" x="3628"/>
        <item x="1360"/>
        <item m="1" x="3261"/>
        <item x="1323"/>
        <item m="1" x="2892"/>
        <item m="1" x="3069"/>
        <item m="1" x="3212"/>
        <item x="1137"/>
        <item m="1" x="3362"/>
        <item m="1" x="2377"/>
        <item m="1" x="3321"/>
        <item x="68"/>
        <item m="1" x="2250"/>
        <item m="1" x="3761"/>
        <item m="1" x="2986"/>
        <item x="1458"/>
        <item x="20"/>
        <item m="1" x="3714"/>
        <item x="137"/>
        <item x="101"/>
        <item m="1" x="4138"/>
        <item m="1" x="1925"/>
        <item m="1" x="3493"/>
        <item x="320"/>
        <item m="1" x="3444"/>
        <item m="1" x="1679"/>
        <item x="473"/>
        <item m="1" x="3424"/>
        <item x="14"/>
        <item x="1087"/>
        <item x="1486"/>
        <item x="202"/>
        <item x="1234"/>
        <item m="1" x="4062"/>
        <item x="457"/>
        <item m="1" x="3500"/>
        <item m="1" x="1824"/>
        <item m="1" x="3053"/>
        <item x="1104"/>
        <item m="1" x="1963"/>
        <item x="1149"/>
        <item x="413"/>
        <item m="1" x="1794"/>
        <item x="1521"/>
        <item x="12"/>
        <item x="586"/>
        <item m="1" x="3339"/>
        <item m="1" x="2329"/>
        <item x="766"/>
        <item x="510"/>
        <item x="1304"/>
        <item x="923"/>
        <item m="1" x="3304"/>
        <item m="1" x="4005"/>
        <item x="252"/>
        <item x="112"/>
        <item m="1" x="1819"/>
        <item x="774"/>
        <item m="1" x="2990"/>
        <item m="1" x="2029"/>
        <item m="1" x="3176"/>
        <item m="1" x="2311"/>
        <item x="286"/>
        <item x="784"/>
        <item x="191"/>
        <item x="1194"/>
        <item m="1" x="1743"/>
        <item m="1" x="3148"/>
        <item x="834"/>
        <item x="729"/>
        <item m="1" x="3267"/>
        <item m="1" x="2143"/>
        <item x="736"/>
        <item x="153"/>
        <item x="5"/>
        <item x="1630"/>
        <item x="891"/>
        <item x="1633"/>
        <item x="571"/>
        <item m="1" x="2216"/>
        <item x="212"/>
        <item m="1" x="1708"/>
        <item m="1" x="3289"/>
        <item x="723"/>
        <item m="1" x="3275"/>
        <item x="77"/>
        <item x="66"/>
        <item m="1" x="2063"/>
        <item m="1" x="2588"/>
        <item x="610"/>
        <item m="1" x="3983"/>
        <item x="1157"/>
        <item x="826"/>
        <item x="393"/>
        <item x="74"/>
        <item x="469"/>
        <item m="1" x="2110"/>
        <item m="1" x="4134"/>
        <item x="222"/>
        <item m="1" x="2709"/>
        <item m="1" x="1973"/>
        <item m="1" x="4183"/>
        <item m="1" x="3372"/>
        <item m="1" x="2938"/>
        <item x="545"/>
        <item m="1" x="1946"/>
        <item x="890"/>
        <item m="1" x="2089"/>
        <item m="1" x="3467"/>
        <item x="919"/>
        <item m="1" x="3673"/>
        <item m="1" x="2360"/>
        <item x="1266"/>
        <item x="402"/>
        <item x="33"/>
        <item m="1" x="4029"/>
        <item m="1" x="3711"/>
        <item m="1" x="4136"/>
        <item m="1" x="3050"/>
        <item m="1" x="3728"/>
        <item m="1" x="2955"/>
        <item m="1" x="4069"/>
        <item x="99"/>
        <item x="538"/>
        <item x="98"/>
        <item m="1" x="2145"/>
        <item m="1" x="2727"/>
        <item m="1" x="3984"/>
        <item x="619"/>
        <item m="1" x="2981"/>
        <item x="1180"/>
        <item m="1" x="3314"/>
        <item x="831"/>
        <item x="1207"/>
        <item m="1" x="1980"/>
        <item x="1639"/>
        <item m="1" x="2034"/>
        <item x="76"/>
        <item m="1" x="3253"/>
        <item m="1" x="2538"/>
        <item m="1" x="3856"/>
        <item x="1185"/>
        <item x="1434"/>
        <item x="1394"/>
        <item m="1" x="2358"/>
        <item x="179"/>
        <item m="1" x="3063"/>
        <item x="440"/>
        <item m="1" x="3319"/>
        <item x="1247"/>
        <item m="1" x="1883"/>
        <item x="1212"/>
        <item x="190"/>
        <item m="1" x="2046"/>
        <item x="1593"/>
        <item m="1" x="1825"/>
        <item m="1" x="1920"/>
        <item m="1" x="2327"/>
        <item x="38"/>
        <item m="1" x="2260"/>
        <item m="1" x="4120"/>
        <item m="1" x="3415"/>
        <item m="1" x="3338"/>
        <item x="297"/>
        <item m="1" x="2506"/>
        <item x="771"/>
        <item m="1" x="1693"/>
        <item m="1" x="1933"/>
        <item m="1" x="1897"/>
        <item x="494"/>
        <item m="1" x="3383"/>
        <item m="1" x="3250"/>
        <item m="1" x="3043"/>
        <item x="272"/>
        <item m="1" x="4162"/>
        <item m="1" x="1941"/>
        <item x="824"/>
        <item m="1" x="3199"/>
        <item x="1309"/>
        <item m="1" x="2134"/>
        <item m="1" x="3551"/>
        <item x="140"/>
        <item x="1027"/>
        <item x="1290"/>
        <item m="1" x="3014"/>
        <item x="1592"/>
        <item m="1" x="2839"/>
        <item m="1" x="3722"/>
        <item m="1" x="3717"/>
        <item m="1" x="2887"/>
        <item m="1" x="2054"/>
        <item m="1" x="3460"/>
        <item x="1252"/>
        <item x="1244"/>
        <item m="1" x="3640"/>
        <item m="1" x="3273"/>
        <item m="1" x="1730"/>
        <item m="1" x="3318"/>
        <item x="1402"/>
        <item m="1" x="1745"/>
        <item m="1" x="3270"/>
        <item m="1" x="4036"/>
        <item m="1" x="3498"/>
        <item x="32"/>
        <item m="1" x="3950"/>
        <item m="1" x="2090"/>
        <item x="509"/>
        <item x="1532"/>
        <item m="1" x="3505"/>
        <item x="1086"/>
        <item x="840"/>
        <item m="1" x="3134"/>
        <item m="1" x="3647"/>
        <item m="1" x="3948"/>
        <item x="445"/>
        <item m="1" x="2994"/>
        <item x="1144"/>
        <item x="1310"/>
        <item x="500"/>
        <item m="1" x="3466"/>
        <item m="1" x="3123"/>
        <item x="240"/>
        <item m="1" x="1754"/>
        <item x="6"/>
        <item x="1233"/>
        <item m="1" x="1768"/>
        <item x="369"/>
        <item x="741"/>
        <item x="87"/>
        <item m="1" x="2359"/>
        <item x="709"/>
        <item m="1" x="3307"/>
        <item m="1" x="2044"/>
        <item x="699"/>
        <item m="1" x="2810"/>
        <item m="1" x="2456"/>
        <item m="1" x="3374"/>
        <item m="1" x="2914"/>
        <item x="833"/>
        <item m="1" x="2846"/>
        <item m="1" x="3187"/>
        <item m="1" x="2998"/>
        <item x="289"/>
        <item m="1" x="2339"/>
        <item x="1182"/>
        <item x="185"/>
        <item m="1" x="2571"/>
        <item m="1" x="2418"/>
        <item m="1" x="2395"/>
        <item m="1" x="3445"/>
        <item x="10"/>
        <item m="1" x="1967"/>
        <item x="1526"/>
        <item m="1" x="4004"/>
        <item x="398"/>
        <item x="9"/>
        <item x="249"/>
        <item m="1" x="3017"/>
        <item m="1" x="2070"/>
        <item m="1" x="3756"/>
        <item m="1" x="3078"/>
        <item x="1010"/>
        <item m="1" x="4165"/>
        <item m="1" x="1813"/>
        <item m="1" x="3794"/>
        <item m="1" x="3283"/>
        <item m="1" x="3196"/>
        <item m="1" x="2141"/>
        <item m="1" x="3945"/>
        <item m="1" x="3026"/>
        <item x="529"/>
        <item m="1" x="1780"/>
        <item m="1" x="2008"/>
        <item m="1" x="2376"/>
        <item m="1" x="3476"/>
        <item m="1" x="1792"/>
        <item m="1" x="2948"/>
        <item x="850"/>
        <item m="1" x="1716"/>
        <item m="1" x="3215"/>
        <item m="1" x="2262"/>
        <item m="1" x="3007"/>
        <item m="1" x="3925"/>
        <item m="1" x="3406"/>
        <item m="1" x="3337"/>
        <item x="909"/>
        <item x="86"/>
        <item m="1" x="3239"/>
        <item m="1" x="3861"/>
        <item x="71"/>
        <item m="1" x="3938"/>
        <item x="628"/>
        <item m="1" x="2862"/>
        <item m="1" x="3417"/>
        <item m="1" x="2659"/>
        <item m="1" x="3553"/>
        <item x="620"/>
        <item m="1" x="2771"/>
        <item m="1" x="4010"/>
        <item m="1" x="3708"/>
        <item x="1423"/>
        <item m="1" x="3818"/>
        <item m="1" x="3131"/>
        <item m="1" x="4073"/>
        <item m="1" x="3367"/>
        <item m="1" x="3457"/>
        <item m="1" x="4142"/>
        <item m="1" x="2749"/>
        <item x="1255"/>
        <item m="1" x="3966"/>
        <item m="1" x="4150"/>
        <item m="1" x="3193"/>
        <item x="1539"/>
        <item m="1" x="3923"/>
        <item m="1" x="3812"/>
        <item m="1" x="3317"/>
        <item m="1" x="3126"/>
        <item m="1" x="1710"/>
        <item m="1" x="3044"/>
        <item x="803"/>
        <item m="1" x="2991"/>
        <item x="114"/>
        <item m="1" x="2647"/>
        <item m="1" x="1836"/>
        <item m="1" x="2866"/>
        <item m="1" x="3990"/>
        <item m="1" x="3180"/>
        <item m="1" x="3968"/>
        <item m="1" x="3241"/>
        <item x="728"/>
        <item x="310"/>
        <item m="1" x="4049"/>
        <item m="1" x="3549"/>
        <item m="1" x="4126"/>
        <item m="1" x="3464"/>
        <item m="1" x="3662"/>
        <item m="1" x="3911"/>
        <item m="1" x="2319"/>
        <item m="1" x="2599"/>
        <item x="578"/>
        <item m="1" x="3799"/>
        <item m="1" x="3808"/>
        <item x="65"/>
        <item m="1" x="3936"/>
        <item m="1" x="2700"/>
        <item m="1" x="3763"/>
        <item m="1" x="4127"/>
        <item m="1" x="1704"/>
        <item m="1" x="3778"/>
        <item m="1" x="1713"/>
        <item m="1" x="3956"/>
        <item m="1" x="3839"/>
        <item m="1" x="1783"/>
        <item x="568"/>
        <item m="1" x="3305"/>
        <item m="1" x="2388"/>
        <item m="1" x="3852"/>
        <item m="1" x="2073"/>
        <item m="1" x="3308"/>
        <item m="1" x="2895"/>
        <item m="1" x="2625"/>
        <item m="1" x="1988"/>
        <item x="1315"/>
        <item x="716"/>
        <item m="1" x="2188"/>
        <item x="537"/>
        <item m="1" x="2426"/>
        <item m="1" x="3290"/>
        <item m="1" x="1760"/>
        <item m="1" x="3447"/>
        <item m="1" x="2439"/>
        <item m="1" x="2304"/>
        <item m="1" x="2926"/>
        <item x="250"/>
        <item m="1" x="3021"/>
        <item m="1" x="3083"/>
        <item m="1" x="2060"/>
        <item m="1" x="2363"/>
        <item m="1" x="2152"/>
        <item m="1" x="3659"/>
        <item m="1" x="3825"/>
        <item m="1" x="3001"/>
        <item m="1" x="2470"/>
        <item m="1" x="1815"/>
        <item x="1078"/>
        <item m="1" x="3926"/>
        <item m="1" x="2175"/>
        <item x="100"/>
        <item m="1" x="2368"/>
        <item m="1" x="3416"/>
        <item m="1" x="3777"/>
        <item m="1" x="2663"/>
        <item m="1" x="2648"/>
        <item m="1" x="3070"/>
        <item m="1" x="2121"/>
        <item m="1" x="3752"/>
        <item m="1" x="3746"/>
        <item m="1" x="3705"/>
        <item m="1" x="3930"/>
        <item x="352"/>
        <item m="1" x="3032"/>
        <item m="1" x="2337"/>
        <item m="1" x="2781"/>
        <item m="1" x="3133"/>
        <item m="1" x="2119"/>
        <item m="1" x="3390"/>
        <item m="1" x="2224"/>
        <item m="1" x="1842"/>
        <item m="1" x="3186"/>
        <item m="1" x="3847"/>
        <item x="984"/>
        <item x="314"/>
        <item x="1571"/>
        <item m="1" x="3999"/>
        <item m="1" x="2012"/>
        <item m="1" x="2623"/>
        <item m="1" x="2001"/>
        <item m="1" x="1719"/>
        <item m="1" x="4119"/>
        <item m="1" x="2404"/>
        <item m="1" x="3142"/>
        <item x="499"/>
        <item x="404"/>
        <item x="1073"/>
        <item m="1" x="2333"/>
        <item m="1" x="3979"/>
        <item m="1" x="3231"/>
        <item m="1" x="3751"/>
        <item x="732"/>
        <item m="1" x="1846"/>
        <item m="1" x="2181"/>
        <item m="1" x="2169"/>
        <item m="1" x="3904"/>
        <item x="759"/>
        <item m="1" x="3942"/>
        <item m="1" x="3300"/>
        <item m="1" x="2041"/>
        <item m="1" x="2290"/>
        <item m="1" x="4102"/>
        <item x="925"/>
        <item x="504"/>
        <item x="383"/>
        <item m="1" x="2649"/>
        <item m="1" x="2473"/>
        <item x="713"/>
        <item m="1" x="2323"/>
        <item m="1" x="2736"/>
        <item m="1" x="3927"/>
        <item m="1" x="3735"/>
        <item m="1" x="3682"/>
        <item m="1" x="2492"/>
        <item m="1" x="3431"/>
        <item m="1" x="3718"/>
        <item m="1" x="3664"/>
        <item m="1" x="4124"/>
        <item m="1" x="3729"/>
        <item m="1" x="2487"/>
        <item m="1" x="3236"/>
        <item m="1" x="4105"/>
        <item x="30"/>
        <item m="1" x="4129"/>
        <item m="1" x="4156"/>
        <item m="1" x="2521"/>
        <item m="1" x="3256"/>
        <item m="1" x="3243"/>
        <item m="1" x="4155"/>
        <item m="1" x="3463"/>
        <item m="1" x="3865"/>
        <item m="1" x="3533"/>
        <item m="1" x="3228"/>
        <item m="1" x="3601"/>
        <item m="1" x="3610"/>
        <item m="1" x="2572"/>
        <item x="1024"/>
        <item m="1" x="2891"/>
        <item m="1" x="4060"/>
        <item m="1" x="2704"/>
        <item x="1046"/>
        <item m="1" x="4044"/>
        <item m="1" x="2162"/>
        <item m="1" x="3109"/>
        <item m="1" x="1888"/>
        <item m="1" x="3795"/>
        <item m="1" x="4002"/>
        <item x="547"/>
        <item x="103"/>
        <item m="1" x="2414"/>
        <item m="1" x="2048"/>
        <item m="1" x="2918"/>
        <item m="1" x="3776"/>
        <item m="1" x="2446"/>
        <item m="1" x="2400"/>
        <item m="1" x="2733"/>
        <item m="1" x="2613"/>
        <item m="1" x="3702"/>
        <item m="1" x="2200"/>
        <item m="1" x="2693"/>
        <item m="1" x="2931"/>
        <item m="1" x="2267"/>
        <item m="1" x="2773"/>
        <item m="1" x="2316"/>
        <item m="1" x="3543"/>
        <item x="1615"/>
        <item m="1" x="2629"/>
        <item m="1" x="2150"/>
        <item x="132"/>
        <item m="1" x="1791"/>
        <item m="1" x="2437"/>
        <item m="1" x="2408"/>
        <item m="1" x="2173"/>
        <item x="1342"/>
        <item m="1" x="3891"/>
        <item m="1" x="3715"/>
        <item m="1" x="1985"/>
        <item m="1" x="3229"/>
        <item m="1" x="1705"/>
        <item m="1" x="3392"/>
        <item m="1" x="3960"/>
        <item m="1" x="4052"/>
        <item m="1" x="3747"/>
        <item x="1366"/>
        <item m="1" x="3288"/>
        <item m="1" x="2263"/>
        <item m="1" x="2532"/>
        <item m="1" x="2269"/>
        <item m="1" x="3975"/>
        <item x="329"/>
        <item m="1" x="2344"/>
        <item x="224"/>
        <item m="1" x="3158"/>
        <item m="1" x="1689"/>
        <item x="1187"/>
        <item m="1" x="3783"/>
        <item m="1" x="3280"/>
        <item m="1" x="3454"/>
        <item m="1" x="3303"/>
        <item m="1" x="4075"/>
        <item m="1" x="3279"/>
        <item m="1" x="3755"/>
        <item m="1" x="4098"/>
        <item m="1" x="2133"/>
        <item m="1" x="4164"/>
        <item m="1" x="3387"/>
        <item m="1" x="2642"/>
        <item m="1" x="2960"/>
        <item x="1213"/>
        <item m="1" x="3222"/>
        <item m="1" x="4096"/>
        <item m="1" x="2844"/>
        <item m="1" x="3868"/>
        <item m="1" x="2520"/>
        <item x="1578"/>
        <item m="1" x="3210"/>
        <item m="1" x="3521"/>
        <item m="1" x="2664"/>
        <item m="1" x="3161"/>
        <item x="109"/>
        <item m="1" x="1894"/>
        <item m="1" x="3703"/>
        <item x="490"/>
        <item m="1" x="4171"/>
        <item m="1" x="4021"/>
        <item m="1" x="2399"/>
        <item x="470"/>
        <item x="1378"/>
        <item m="1" x="2933"/>
        <item m="1" x="1942"/>
        <item m="1" x="3508"/>
        <item x="1147"/>
        <item m="1" x="3291"/>
        <item m="1" x="3260"/>
        <item m="1" x="3955"/>
        <item m="1" x="2000"/>
        <item m="1" x="3774"/>
        <item m="1" x="2808"/>
        <item m="1" x="3787"/>
        <item m="1" x="2249"/>
        <item x="845"/>
        <item m="1" x="2294"/>
        <item m="1" x="3230"/>
        <item x="822"/>
        <item m="1" x="3741"/>
        <item m="1" x="2265"/>
        <item m="1" x="2782"/>
        <item m="1" x="2875"/>
        <item m="1" x="2526"/>
        <item m="1" x="3391"/>
        <item m="1" x="2240"/>
        <item x="959"/>
        <item x="1657"/>
        <item m="1" x="3173"/>
        <item m="1" x="1722"/>
        <item m="1" x="3101"/>
        <item m="1" x="2570"/>
        <item x="437"/>
        <item m="1" x="4093"/>
        <item m="1" x="3287"/>
        <item m="1" x="4074"/>
        <item m="1" x="2342"/>
        <item m="1" x="3015"/>
        <item m="1" x="3203"/>
        <item x="912"/>
        <item m="1" x="3556"/>
        <item m="1" x="2163"/>
        <item m="1" x="2920"/>
        <item m="1" x="1777"/>
        <item m="1" x="2375"/>
        <item m="1" x="3162"/>
        <item m="1" x="2843"/>
        <item x="555"/>
        <item m="1" x="1733"/>
        <item x="921"/>
        <item m="1" x="3890"/>
        <item m="1" x="3023"/>
        <item x="907"/>
        <item m="1" x="3750"/>
        <item m="1" x="3333"/>
        <item m="1" x="3167"/>
        <item x="108"/>
        <item m="1" x="1876"/>
        <item m="1" x="3470"/>
        <item m="1" x="3156"/>
        <item m="1" x="3079"/>
        <item m="1" x="3340"/>
        <item x="1371"/>
        <item m="1" x="3687"/>
        <item m="1" x="2656"/>
        <item m="1" x="1717"/>
        <item m="1" x="1895"/>
        <item m="1" x="3347"/>
        <item m="1" x="3327"/>
        <item m="1" x="2445"/>
        <item m="1" x="3892"/>
        <item m="1" x="2393"/>
        <item m="1" x="2593"/>
        <item x="841"/>
        <item m="1" x="4065"/>
        <item m="1" x="3565"/>
        <item m="1" x="3400"/>
        <item x="309"/>
        <item m="1" x="2779"/>
        <item x="1200"/>
        <item m="1" x="1858"/>
        <item x="52"/>
        <item m="1" x="3115"/>
        <item m="1" x="2164"/>
        <item m="1" x="3880"/>
        <item m="1" x="4046"/>
        <item m="1" x="2062"/>
        <item x="1524"/>
        <item m="1" x="3019"/>
        <item x="1631"/>
        <item m="1" x="1992"/>
        <item m="1" x="3672"/>
        <item m="1" x="2011"/>
        <item x="110"/>
        <item m="1" x="3263"/>
        <item m="1" x="3689"/>
        <item m="1" x="2244"/>
        <item x="1418"/>
        <item m="1" x="3086"/>
        <item m="1" x="2091"/>
        <item x="322"/>
        <item x="668"/>
        <item x="660"/>
        <item m="1" x="2637"/>
        <item m="1" x="1822"/>
        <item x="584"/>
        <item x="560"/>
        <item m="1" x="3254"/>
        <item m="1" x="3220"/>
        <item m="1" x="2484"/>
        <item m="1" x="1817"/>
        <item m="1" x="2160"/>
        <item m="1" x="2934"/>
        <item m="1" x="2245"/>
        <item m="1" x="3073"/>
        <item m="1" x="2406"/>
        <item m="1" x="2847"/>
        <item m="1" x="2341"/>
        <item m="1" x="3342"/>
        <item x="793"/>
        <item m="1" x="3801"/>
        <item m="1" x="2441"/>
        <item m="1" x="1750"/>
        <item m="1" x="1929"/>
        <item m="1" x="3184"/>
        <item m="1" x="3408"/>
        <item m="1" x="3871"/>
        <item m="1" x="3768"/>
        <item m="1" x="2279"/>
        <item m="1" x="2726"/>
        <item m="1" x="3377"/>
        <item m="1" x="3877"/>
        <item m="1" x="3580"/>
        <item m="1" x="4030"/>
        <item m="1" x="2819"/>
        <item m="1" x="2447"/>
        <item m="1" x="1709"/>
        <item m="1" x="3985"/>
        <item m="1" x="3676"/>
        <item m="1" x="3766"/>
        <item m="1" x="1769"/>
        <item x="168"/>
        <item m="1" x="3888"/>
        <item m="1" x="2856"/>
        <item m="1" x="3840"/>
        <item m="1" x="2176"/>
        <item m="1" x="1899"/>
        <item x="1432"/>
        <item x="366"/>
        <item m="1" x="2768"/>
        <item m="1" x="3757"/>
        <item x="1134"/>
        <item x="956"/>
        <item m="1" x="2387"/>
        <item m="1" x="1755"/>
        <item m="1" x="2149"/>
        <item m="1" x="3295"/>
        <item m="1" x="3796"/>
        <item m="1" x="3276"/>
        <item m="1" x="3404"/>
        <item m="1" x="2374"/>
        <item x="943"/>
        <item m="1" x="2641"/>
        <item m="1" x="3594"/>
        <item m="1" x="3108"/>
        <item m="1" x="2776"/>
        <item m="1" x="2834"/>
        <item m="1" x="4012"/>
        <item m="1" x="2583"/>
        <item m="1" x="2558"/>
        <item m="1" x="2238"/>
        <item m="1" x="2223"/>
        <item m="1" x="3446"/>
        <item m="1" x="3933"/>
        <item x="1306"/>
        <item m="1" x="3150"/>
        <item m="1" x="2477"/>
        <item m="1" x="3772"/>
        <item m="1" x="2326"/>
        <item m="1" x="1983"/>
        <item m="1" x="1945"/>
        <item m="1" x="4003"/>
        <item m="1" x="2654"/>
        <item m="1" x="3903"/>
        <item m="1" x="3484"/>
        <item m="1" x="1912"/>
        <item m="1" x="3016"/>
        <item x="15"/>
        <item m="1" x="1712"/>
        <item x="220"/>
        <item m="1" x="1834"/>
        <item m="1" x="3293"/>
        <item m="1" x="1875"/>
        <item x="1190"/>
        <item m="1" x="3844"/>
        <item x="166"/>
        <item x="452"/>
        <item m="1" x="2565"/>
        <item m="1" x="3568"/>
        <item m="1" x="1844"/>
        <item m="1" x="2274"/>
        <item m="1" x="3996"/>
        <item x="697"/>
        <item m="1" x="4008"/>
        <item m="1" x="4103"/>
        <item m="1" x="2340"/>
        <item m="1" x="2686"/>
        <item m="1" x="1721"/>
        <item m="1" x="2943"/>
        <item m="1" x="1715"/>
        <item m="1" x="2225"/>
        <item m="1" x="1864"/>
        <item m="1" x="3542"/>
        <item m="1" x="3562"/>
        <item m="1" x="1955"/>
        <item m="1" x="2157"/>
        <item m="1" x="1796"/>
        <item m="1" x="2171"/>
        <item x="497"/>
        <item x="89"/>
        <item x="422"/>
        <item x="126"/>
        <item m="1" x="4051"/>
        <item m="1" x="2503"/>
        <item m="1" x="2322"/>
        <item x="105"/>
        <item x="1632"/>
        <item m="1" x="3190"/>
        <item m="1" x="2720"/>
        <item x="932"/>
        <item m="1" x="1907"/>
        <item m="1" x="4180"/>
        <item m="1" x="2845"/>
        <item m="1" x="3793"/>
        <item x="916"/>
        <item m="1" x="2313"/>
        <item m="1" x="2117"/>
        <item m="1" x="3924"/>
        <item m="1" x="2278"/>
        <item m="1" x="3885"/>
        <item m="1" x="2248"/>
        <item m="1" x="2053"/>
        <item x="1437"/>
        <item m="1" x="3246"/>
        <item m="1" x="3578"/>
        <item m="1" x="3214"/>
        <item m="1" x="3870"/>
        <item m="1" x="2756"/>
        <item m="1" x="3773"/>
        <item m="1" x="1974"/>
        <item m="1" x="3978"/>
        <item x="542"/>
        <item m="1" x="2161"/>
        <item x="230"/>
        <item m="1" x="4132"/>
        <item m="1" x="2125"/>
        <item m="1" x="2383"/>
        <item m="1" x="1885"/>
        <item m="1" x="2919"/>
        <item m="1" x="2973"/>
        <item m="1" x="2516"/>
        <item m="1" x="3418"/>
        <item m="1" x="3598"/>
        <item m="1" x="3395"/>
        <item m="1" x="3235"/>
        <item m="1" x="2191"/>
        <item m="1" x="2205"/>
        <item x="556"/>
        <item m="1" x="2355"/>
        <item m="1" x="3137"/>
        <item m="1" x="3675"/>
        <item m="1" x="3341"/>
        <item m="1" x="2097"/>
        <item m="1" x="2384"/>
        <item m="1" x="3204"/>
        <item m="1" x="2420"/>
        <item m="1" x="2906"/>
        <item m="1" x="3434"/>
        <item m="1" x="3438"/>
        <item m="1" x="3910"/>
        <item m="1" x="1931"/>
        <item m="1" x="1735"/>
        <item x="1067"/>
        <item m="1" x="3850"/>
        <item m="1" x="2841"/>
        <item m="1" x="2120"/>
        <item x="1165"/>
        <item m="1" x="3020"/>
        <item m="1" x="3944"/>
        <item x="651"/>
        <item m="1" x="3278"/>
        <item m="1" x="1910"/>
        <item x="669"/>
        <item m="1" x="1889"/>
        <item m="1" x="3092"/>
        <item m="1" x="3974"/>
        <item m="1" x="3430"/>
        <item x="821"/>
        <item m="1" x="2221"/>
        <item m="1" x="3612"/>
        <item m="1" x="2490"/>
        <item m="1" x="3666"/>
        <item m="1" x="3824"/>
        <item x="496"/>
        <item x="773"/>
        <item m="1" x="3683"/>
        <item m="1" x="2488"/>
        <item m="1" x="2721"/>
        <item m="1" x="3427"/>
        <item m="1" x="2071"/>
        <item m="1" x="3908"/>
        <item m="1" x="2096"/>
        <item m="1" x="2500"/>
        <item m="1" x="3538"/>
        <item m="1" x="4161"/>
        <item m="1" x="2621"/>
        <item m="1" x="3830"/>
        <item m="1" x="2405"/>
        <item x="638"/>
        <item m="1" x="2082"/>
        <item m="1" x="1970"/>
        <item m="1" x="2118"/>
        <item m="1" x="3058"/>
        <item m="1" x="3089"/>
        <item m="1" x="3905"/>
        <item m="1" x="2293"/>
        <item m="1" x="2023"/>
        <item x="952"/>
        <item m="1" x="1914"/>
        <item m="1" x="2442"/>
        <item m="1" x="3373"/>
        <item m="1" x="3977"/>
        <item x="188"/>
        <item m="1" x="2196"/>
        <item m="1" x="2635"/>
        <item m="1" x="3440"/>
        <item m="1" x="3875"/>
        <item m="1" x="3336"/>
        <item m="1" x="3813"/>
        <item x="178"/>
        <item m="1" x="3479"/>
        <item m="1" x="2407"/>
        <item x="97"/>
        <item m="1" x="2192"/>
        <item m="1" x="2403"/>
        <item x="246"/>
        <item m="1" x="4153"/>
        <item m="1" x="2154"/>
        <item x="1262"/>
        <item m="1" x="3913"/>
        <item x="641"/>
        <item m="1" x="2450"/>
        <item x="183"/>
        <item m="1" x="3511"/>
        <item m="1" x="3707"/>
        <item m="1" x="3481"/>
        <item m="1" x="2833"/>
        <item x="296"/>
        <item m="1" x="3034"/>
        <item m="1" x="3882"/>
        <item m="1" x="3651"/>
        <item x="1222"/>
        <item m="1" x="1969"/>
        <item m="1" x="3312"/>
        <item m="1" x="2655"/>
        <item m="1" x="3791"/>
        <item x="1021"/>
        <item m="1" x="3814"/>
        <item m="1" x="3529"/>
        <item x="442"/>
        <item m="1" x="3090"/>
        <item m="1" x="1808"/>
        <item m="1" x="3010"/>
        <item m="1" x="4032"/>
        <item m="1" x="3519"/>
        <item x="441"/>
        <item m="1" x="1714"/>
        <item x="69"/>
        <item m="1" x="1781"/>
        <item x="308"/>
        <item m="1" x="2827"/>
        <item x="557"/>
        <item x="730"/>
        <item m="1" x="1765"/>
        <item x="682"/>
        <item m="1" x="3066"/>
        <item m="1" x="2815"/>
        <item x="152"/>
        <item x="1354"/>
        <item x="290"/>
        <item m="1" x="2180"/>
        <item x="106"/>
        <item m="1" x="3393"/>
        <item m="1" x="2220"/>
        <item m="1" x="2372"/>
        <item x="1498"/>
        <item x="232"/>
        <item m="1" x="2430"/>
        <item m="1" x="3403"/>
        <item m="1" x="3946"/>
        <item x="1175"/>
        <item m="1" x="2574"/>
        <item m="1" x="2972"/>
        <item m="1" x="2059"/>
        <item m="1" x="3264"/>
        <item m="1" x="3571"/>
        <item m="1" x="1877"/>
        <item x="303"/>
        <item m="1" x="3407"/>
        <item m="1" x="3962"/>
        <item m="1" x="3485"/>
        <item m="1" x="1849"/>
        <item x="394"/>
        <item m="1" x="2511"/>
        <item x="80"/>
        <item x="306"/>
        <item x="1611"/>
        <item x="116"/>
        <item m="1" x="2523"/>
        <item m="1" x="2882"/>
        <item m="1" x="3928"/>
        <item m="1" x="2231"/>
        <item m="1" x="2352"/>
        <item m="1" x="3381"/>
        <item x="154"/>
        <item m="1" x="3118"/>
        <item m="1" x="2575"/>
        <item m="1" x="2275"/>
        <item x="1460"/>
        <item m="1" x="2567"/>
        <item m="1" x="2778"/>
        <item m="1" x="2241"/>
        <item m="1" x="3149"/>
        <item x="1138"/>
        <item m="1" x="3429"/>
        <item m="1" x="3618"/>
        <item x="1379"/>
        <item m="1" x="4063"/>
        <item m="1" x="2703"/>
        <item x="593"/>
        <item m="1" x="3677"/>
        <item x="142"/>
        <item m="1" x="3697"/>
        <item m="1" x="4087"/>
        <item m="1" x="2752"/>
        <item x="1095"/>
        <item m="1" x="3669"/>
        <item m="1" x="1833"/>
        <item m="1" x="2270"/>
        <item m="1" x="4100"/>
        <item m="1" x="2475"/>
        <item x="1646"/>
        <item m="1" x="2855"/>
        <item m="1" x="3537"/>
        <item m="1" x="2699"/>
        <item m="1" x="3822"/>
        <item m="1" x="2606"/>
        <item m="1" x="3091"/>
        <item m="1" x="3965"/>
        <item m="1" x="3967"/>
        <item m="1" x="3558"/>
        <item m="1" x="2889"/>
        <item m="1" x="3692"/>
        <item m="1" x="3363"/>
        <item m="1" x="3804"/>
        <item m="1" x="4016"/>
        <item m="1" x="2345"/>
        <item m="1" x="2661"/>
        <item m="1" x="3024"/>
        <item m="1" x="3299"/>
        <item m="1" x="4025"/>
        <item m="1" x="2758"/>
        <item x="642"/>
        <item m="1" x="2086"/>
        <item m="1" x="2283"/>
        <item m="1" x="3266"/>
        <item m="1" x="3507"/>
        <item x="1294"/>
        <item m="1" x="2253"/>
        <item x="356"/>
        <item m="1" x="2504"/>
        <item m="1" x="2790"/>
        <item m="1" x="1923"/>
        <item m="1" x="3419"/>
        <item m="1" x="1728"/>
        <item m="1" x="2723"/>
        <item m="1" x="3004"/>
        <item m="1" x="2828"/>
        <item x="294"/>
        <item m="1" x="1898"/>
        <item m="1" x="2272"/>
        <item m="1" x="3574"/>
        <item m="1" x="4072"/>
        <item m="1" x="4048"/>
        <item m="1" x="1678"/>
        <item m="1" x="2905"/>
        <item m="1" x="2764"/>
        <item m="1" x="1697"/>
        <item m="1" x="2954"/>
        <item m="1" x="3064"/>
        <item m="1" x="4054"/>
        <item x="63"/>
        <item m="1" x="4079"/>
        <item m="1" x="3988"/>
        <item m="1" x="3414"/>
        <item m="1" x="4058"/>
        <item m="1" x="2394"/>
        <item m="1" x="2561"/>
        <item m="1" x="3065"/>
        <item m="1" x="2079"/>
        <item m="1" x="1938"/>
        <item m="1" x="2896"/>
        <item m="1" x="2237"/>
        <item m="1" x="2880"/>
        <item m="1" x="2860"/>
        <item m="1" x="3453"/>
        <item m="1" x="2852"/>
        <item x="694"/>
        <item m="1" x="2552"/>
        <item x="491"/>
        <item x="1569"/>
        <item m="1" x="2822"/>
        <item m="1" x="2765"/>
        <item m="1" x="4159"/>
        <item m="1" x="2950"/>
        <item m="1" x="1698"/>
        <item m="1" x="4175"/>
        <item x="1124"/>
        <item m="1" x="2037"/>
        <item m="1" x="3869"/>
        <item m="1" x="1702"/>
        <item m="1" x="4109"/>
        <item m="1" x="4095"/>
        <item m="1" x="1747"/>
        <item m="1" x="3005"/>
        <item m="1" x="2064"/>
        <item m="1" x="1816"/>
        <item m="1" x="2858"/>
        <item x="738"/>
        <item m="1" x="2793"/>
        <item m="1" x="3660"/>
        <item m="1" x="2783"/>
        <item m="1" x="3302"/>
        <item m="1" x="3035"/>
        <item m="1" x="2537"/>
        <item m="1" x="3920"/>
        <item m="1" x="3461"/>
        <item m="1" x="2683"/>
        <item m="1" x="3368"/>
        <item m="1" x="2868"/>
        <item m="1" x="3952"/>
        <item m="1" x="1940"/>
        <item x="291"/>
        <item m="1" x="3357"/>
        <item m="1" x="2928"/>
        <item m="1" x="2236"/>
        <item x="1595"/>
        <item m="1" x="1996"/>
        <item x="4"/>
        <item m="1" x="4112"/>
        <item m="1" x="2014"/>
        <item m="1" x="4014"/>
        <item m="1" x="2964"/>
        <item m="1" x="2440"/>
        <item m="1" x="4157"/>
        <item m="1" x="2331"/>
        <item m="1" x="2088"/>
        <item m="1" x="1892"/>
        <item m="1" x="2732"/>
        <item m="1" x="1686"/>
        <item m="1" x="2289"/>
        <item m="1" x="1934"/>
        <item m="1" x="3255"/>
        <item m="1" x="2047"/>
        <item x="751"/>
        <item m="1" x="1826"/>
        <item m="1" x="2969"/>
        <item m="1" x="2712"/>
        <item m="1" x="3225"/>
        <item x="517"/>
        <item m="1" x="3192"/>
        <item m="1" x="1987"/>
        <item m="1" x="1924"/>
        <item x="592"/>
        <item m="1" x="1887"/>
        <item m="1" x="2908"/>
        <item m="1" x="2370"/>
        <item m="1" x="4143"/>
        <item m="1" x="3989"/>
        <item m="1" x="3655"/>
        <item m="1" x="3208"/>
        <item m="1" x="2651"/>
        <item m="1" x="1874"/>
        <item m="1" x="3081"/>
        <item x="141"/>
        <item x="765"/>
        <item m="1" x="2984"/>
        <item m="1" x="1748"/>
        <item m="1" x="2061"/>
        <item m="1" x="3218"/>
        <item m="1" x="3432"/>
        <item m="1" x="1968"/>
        <item m="1" x="3219"/>
        <item x="1217"/>
        <item m="1" x="3976"/>
        <item m="1" x="4024"/>
        <item m="1" x="1682"/>
        <item m="1" x="3643"/>
        <item m="1" x="3550"/>
        <item m="1" x="4031"/>
        <item m="1" x="2578"/>
        <item m="1" x="3980"/>
        <item m="1" x="2759"/>
        <item m="1" x="3252"/>
        <item m="1" x="2016"/>
        <item m="1" x="3918"/>
        <item m="1" x="3832"/>
        <item x="353"/>
        <item m="1" x="3452"/>
        <item m="1" x="2718"/>
        <item m="1" x="2461"/>
        <item m="1" x="2459"/>
        <item m="1" x="3829"/>
        <item m="1" x="3807"/>
        <item m="1" x="2605"/>
        <item m="1" x="4160"/>
        <item m="1" x="2722"/>
        <item m="1" x="2859"/>
        <item m="1" x="1959"/>
        <item m="1" x="2109"/>
        <item m="1" x="3153"/>
        <item m="1" x="1687"/>
        <item m="1" x="2652"/>
        <item m="1" x="2853"/>
        <item m="1" x="2901"/>
        <item m="1" x="1681"/>
        <item m="1" x="2631"/>
        <item m="1" x="3638"/>
        <item m="1" x="3867"/>
        <item m="1" x="3443"/>
        <item m="1" x="2155"/>
        <item m="1" x="1926"/>
        <item m="1" x="3097"/>
        <item m="1" x="3668"/>
        <item m="1" x="3146"/>
        <item x="1085"/>
        <item x="1197"/>
        <item m="1" x="4148"/>
        <item m="1" x="2873"/>
        <item m="1" x="2806"/>
        <item m="1" x="4144"/>
        <item m="1" x="2802"/>
        <item m="1" x="2922"/>
        <item m="1" x="3365"/>
        <item m="1" x="1758"/>
        <item m="1" x="2952"/>
        <item m="1" x="2285"/>
        <item m="1" x="4088"/>
        <item m="1" x="3615"/>
        <item x="1043"/>
        <item m="1" x="2325"/>
        <item m="1" x="3332"/>
        <item m="1" x="3566"/>
        <item m="1" x="2657"/>
        <item m="1" x="2380"/>
        <item m="1" x="3740"/>
        <item m="1" x="2946"/>
        <item m="1" x="3855"/>
        <item m="1" x="2801"/>
        <item m="1" x="2797"/>
        <item m="1" x="1685"/>
        <item m="1" x="2465"/>
        <item m="1" x="2284"/>
        <item m="1" x="3846"/>
        <item m="1" x="3726"/>
        <item m="1" x="3602"/>
        <item m="1" x="3011"/>
        <item m="1" x="2897"/>
        <item m="1" x="2433"/>
        <item m="1" x="2130"/>
        <item m="1" x="2694"/>
        <item m="1" x="2962"/>
        <item m="1" x="1775"/>
        <item m="1" x="3389"/>
        <item m="1" x="1764"/>
        <item m="1" x="2836"/>
        <item m="1" x="4101"/>
        <item m="1" x="2807"/>
        <item m="1" x="2748"/>
        <item m="1" x="3606"/>
        <item m="1" x="2381"/>
        <item m="1" x="2411"/>
        <item x="665"/>
        <item x="1102"/>
        <item x="57"/>
        <item m="1" x="2936"/>
        <item m="1" x="2013"/>
        <item m="1" x="2373"/>
        <item m="1" x="2724"/>
        <item m="1" x="2026"/>
        <item m="1" x="4163"/>
        <item m="1" x="2803"/>
        <item m="1" x="2454"/>
        <item x="938"/>
        <item x="104"/>
        <item m="1" x="1962"/>
        <item m="1" x="1770"/>
        <item m="1" x="1843"/>
        <item m="1" x="2818"/>
        <item m="1" x="4039"/>
        <item x="256"/>
        <item m="1" x="1680"/>
        <item m="1" x="2854"/>
        <item m="1" x="3410"/>
        <item m="1" x="2549"/>
        <item m="1" x="2527"/>
        <item m="1" x="2777"/>
        <item m="1" x="2811"/>
        <item m="1" x="2084"/>
        <item m="1" x="3775"/>
        <item m="1" x="2215"/>
        <item m="1" x="4118"/>
        <item m="1" x="3009"/>
        <item m="1" x="2940"/>
        <item x="1242"/>
        <item m="1" x="2870"/>
        <item m="1" x="2505"/>
        <item x="1139"/>
        <item m="1" x="2805"/>
        <item m="1" x="4168"/>
        <item m="1" x="1835"/>
        <item x="341"/>
        <item m="1" x="3361"/>
        <item x="1064"/>
        <item m="1" x="2600"/>
        <item m="1" x="2904"/>
        <item m="1" x="3049"/>
        <item m="1" x="3047"/>
        <item m="1" x="1828"/>
        <item x="683"/>
        <item m="1" x="3585"/>
        <item m="1" x="3554"/>
        <item m="1" x="3534"/>
        <item m="1" x="2332"/>
        <item x="1077"/>
        <item m="1" x="2402"/>
        <item m="1" x="3995"/>
        <item m="1" x="2094"/>
        <item m="1" x="1921"/>
        <item m="1" x="3982"/>
        <item m="1" x="1691"/>
        <item m="1" x="4107"/>
        <item x="1211"/>
        <item m="1" x="4140"/>
        <item x="1388"/>
        <item m="1" x="1951"/>
        <item m="1" x="2741"/>
        <item m="1" x="3200"/>
        <item m="1" x="1891"/>
        <item x="941"/>
        <item m="1" x="1807"/>
        <item m="1" x="2848"/>
        <item m="1" x="3306"/>
        <item m="1" x="2900"/>
        <item m="1" x="2628"/>
        <item x="173"/>
        <item x="587"/>
        <item m="1" x="2367"/>
        <item m="1" x="2401"/>
        <item m="1" x="3281"/>
        <item m="1" x="2239"/>
        <item m="1" x="1762"/>
        <item m="1" x="2444"/>
        <item m="1" x="3139"/>
        <item m="1" x="3581"/>
        <item m="1" x="3520"/>
        <item m="1" x="3331"/>
        <item m="1" x="3325"/>
        <item m="1" x="2309"/>
        <item m="1" x="2207"/>
        <item m="1" x="1878"/>
        <item m="1" x="1751"/>
        <item m="1" x="2923"/>
        <item m="1" x="4139"/>
        <item x="1116"/>
        <item m="1" x="2095"/>
        <item m="1" x="1965"/>
        <item m="1" x="3147"/>
        <item m="1" x="3564"/>
        <item m="1" x="1763"/>
        <item x="247"/>
        <item m="1" x="1956"/>
        <item x="1600"/>
        <item m="1" x="1950"/>
        <item x="323"/>
        <item m="1" x="1881"/>
        <item m="1" x="2139"/>
        <item m="1" x="2185"/>
        <item x="121"/>
        <item x="325"/>
        <item m="1" x="2757"/>
        <item x="661"/>
        <item m="1" x="2678"/>
        <item m="1" x="3916"/>
        <item x="727"/>
        <item x="611"/>
        <item m="1" x="3917"/>
        <item m="1" x="2679"/>
        <item m="1" x="3206"/>
        <item x="1107"/>
        <item m="1" x="3899"/>
        <item x="1075"/>
        <item m="1" x="1890"/>
        <item m="1" x="1772"/>
        <item m="1" x="4111"/>
        <item x="1522"/>
        <item m="1" x="2397"/>
        <item m="1" x="2228"/>
        <item x="604"/>
        <item m="1" x="1853"/>
        <item m="1" x="2992"/>
        <item x="1553"/>
        <item m="1" x="3157"/>
        <item m="1" x="2419"/>
        <item m="1" x="1863"/>
        <item x="724"/>
        <item m="1" x="2929"/>
        <item m="1" x="3951"/>
        <item m="1" x="1804"/>
        <item m="1" x="1785"/>
        <item x="631"/>
        <item m="1" x="3025"/>
        <item m="1" x="3797"/>
        <item m="1" x="2423"/>
        <item m="1" x="2259"/>
        <item x="1610"/>
        <item m="1" x="4050"/>
        <item m="1" x="1986"/>
        <item x="1564"/>
        <item m="1" x="2080"/>
        <item m="1" x="4133"/>
        <item m="1" x="3691"/>
        <item m="1" x="3654"/>
        <item m="1" x="3798"/>
        <item m="1" x="3532"/>
        <item m="1" x="3468"/>
        <item x="75"/>
        <item m="1" x="2541"/>
        <item m="1" x="3552"/>
        <item x="478"/>
        <item m="1" x="2334"/>
        <item m="1" x="3523"/>
        <item m="1" x="2210"/>
        <item m="1" x="3003"/>
        <item m="1" x="2597"/>
        <item m="1" x="3487"/>
        <item m="1" x="3700"/>
        <item m="1" x="4090"/>
        <item x="1289"/>
        <item m="1" x="3114"/>
        <item m="1" x="1761"/>
        <item m="1" x="3068"/>
        <item m="1" x="1960"/>
        <item m="1" x="1727"/>
        <item m="1" x="1732"/>
        <item m="1" x="4006"/>
        <item m="1" x="3907"/>
        <item m="1" x="3681"/>
        <item m="1" x="3451"/>
        <item m="1" x="2602"/>
        <item m="1" x="2491"/>
        <item x="128"/>
        <item m="1" x="2177"/>
        <item m="1" x="1759"/>
        <item x="316"/>
        <item m="1" x="2010"/>
        <item x="979"/>
        <item m="1" x="3851"/>
        <item m="1" x="3764"/>
        <item m="1" x="2690"/>
        <item m="1" x="3915"/>
        <item m="1" x="1837"/>
        <item m="1" x="1994"/>
        <item m="1" x="3765"/>
        <item m="1" x="3555"/>
        <item m="1" x="2148"/>
        <item m="1" x="3227"/>
        <item m="1" x="2911"/>
        <item m="1" x="4125"/>
        <item m="1" x="2413"/>
        <item m="1" x="2956"/>
        <item m="1" x="3033"/>
        <item m="1" x="2826"/>
        <item x="839"/>
        <item m="1" x="2078"/>
        <item m="1" x="2792"/>
        <item m="1" x="3771"/>
        <item m="1" x="2197"/>
        <item m="1" x="3477"/>
        <item m="1" x="2057"/>
        <item m="1" x="2879"/>
        <item m="1" x="2111"/>
        <item m="1" x="3402"/>
        <item m="1" x="3546"/>
        <item m="1" x="4141"/>
        <item m="1" x="2731"/>
        <item m="1" x="3530"/>
        <item m="1" x="2247"/>
        <item m="1" x="3105"/>
        <item m="1" x="3590"/>
        <item m="1" x="3848"/>
        <item m="1" x="2303"/>
        <item m="1" x="1746"/>
        <item m="1" x="2428"/>
        <item m="1" x="1993"/>
        <item m="1" x="2835"/>
        <item m="1" x="1869"/>
        <item m="1" x="3455"/>
        <item m="1" x="3125"/>
        <item m="1" x="2307"/>
        <item m="1" x="2763"/>
        <item m="1" x="3435"/>
        <item m="1" x="3650"/>
        <item m="1" x="3369"/>
        <item m="1" x="4020"/>
        <item x="1135"/>
        <item m="1" x="3753"/>
        <item m="1" x="2035"/>
        <item m="1" x="1971"/>
        <item m="1" x="2347"/>
        <item m="1" x="4135"/>
        <item m="1" x="3785"/>
        <item m="1" x="2626"/>
        <item m="1" x="2995"/>
        <item m="1" x="1879"/>
        <item m="1" x="2083"/>
        <item m="1" x="3929"/>
        <item m="1" x="3238"/>
        <item m="1" x="3247"/>
        <item m="1" x="2469"/>
        <item m="1" x="3842"/>
        <item m="1" x="2809"/>
        <item m="1" x="2183"/>
        <item m="1" x="1948"/>
        <item x="1328"/>
        <item x="1334"/>
        <item x="447"/>
        <item m="1" x="2800"/>
        <item m="1" x="2967"/>
        <item m="1" x="2814"/>
        <item m="1" x="3061"/>
        <item m="1" x="2739"/>
        <item m="1" x="3921"/>
        <item m="1" x="1871"/>
        <item m="1" x="1692"/>
        <item m="1" x="3433"/>
        <item x="438"/>
        <item m="1" x="2255"/>
        <item m="1" x="2128"/>
        <item m="1" x="2123"/>
        <item m="1" x="3401"/>
        <item m="1" x="2977"/>
        <item m="1" x="1752"/>
        <item m="1" x="2324"/>
        <item m="1" x="2496"/>
        <item m="1" x="1944"/>
        <item m="1" x="3378"/>
        <item m="1" x="3292"/>
        <item m="1" x="3695"/>
        <item m="1" x="3690"/>
        <item m="1" x="2577"/>
        <item m="1" x="3593"/>
        <item m="1" x="2939"/>
        <item m="1" x="3947"/>
        <item m="1" x="2144"/>
        <item m="1" x="1695"/>
        <item x="1421"/>
        <item m="1" x="3130"/>
        <item m="1" x="3545"/>
        <item m="1" x="3789"/>
        <item m="1" x="2715"/>
        <item m="1" x="2494"/>
        <item m="1" x="3316"/>
        <item m="1" x="2421"/>
        <item m="1" x="2432"/>
        <item m="1" x="2767"/>
        <item m="1" x="2226"/>
        <item m="1" x="2620"/>
        <item m="1" x="1865"/>
        <item m="1" x="4121"/>
        <item m="1" x="3579"/>
        <item m="1" x="3958"/>
        <item x="1279"/>
        <item x="465"/>
        <item m="1" x="2206"/>
        <item m="1" x="4147"/>
        <item m="1" x="2320"/>
        <item m="1" x="1984"/>
        <item m="1" x="3244"/>
        <item m="1" x="2443"/>
        <item m="1" x="3646"/>
        <item m="1" x="2302"/>
        <item m="1" x="4173"/>
        <item m="1" x="2199"/>
        <item m="1" x="3759"/>
        <item m="1" x="2580"/>
        <item m="1" x="1880"/>
        <item m="1" x="3644"/>
        <item m="1" x="2999"/>
        <item x="553"/>
        <item x="1329"/>
        <item m="1" x="2314"/>
        <item m="1" x="1790"/>
        <item m="1" x="2212"/>
        <item m="1" x="2735"/>
        <item m="1" x="2129"/>
        <item m="1" x="3074"/>
        <item m="1" x="3701"/>
        <item m="1" x="2350"/>
        <item m="1" x="4081"/>
        <item m="1" x="3095"/>
        <item m="1" x="3330"/>
        <item m="1" x="2474"/>
        <item m="1" x="2753"/>
        <item m="1" x="2987"/>
        <item m="1" x="1859"/>
        <item m="1" x="3922"/>
        <item m="1" x="3082"/>
        <item m="1" x="4022"/>
        <item m="1" x="2971"/>
        <item m="1" x="3345"/>
        <item m="1" x="3094"/>
        <item m="1" x="3819"/>
        <item m="1" x="2604"/>
        <item m="1" x="3084"/>
        <item m="1" x="1690"/>
        <item m="1" x="3008"/>
        <item m="1" x="1997"/>
        <item m="1" x="3531"/>
        <item m="1" x="1742"/>
        <item m="1" x="3674"/>
        <item m="1" x="3527"/>
        <item m="1" x="3658"/>
        <item x="621"/>
        <item m="1" x="2427"/>
        <item x="453"/>
        <item m="1" x="2364"/>
        <item m="1" x="3605"/>
        <item m="1" x="2282"/>
        <item x="623"/>
        <item m="1" x="3843"/>
        <item m="1" x="2894"/>
        <item m="1" x="2328"/>
        <item m="1" x="1841"/>
        <item m="1" x="1707"/>
        <item m="1" x="3517"/>
        <item m="1" x="1855"/>
        <item m="1" x="2633"/>
        <item m="1" x="2007"/>
        <item m="1" x="3525"/>
        <item x="1369"/>
        <item m="1" x="2910"/>
        <item m="1" x="2140"/>
        <item m="1" x="3423"/>
        <item m="1" x="2653"/>
        <item m="1" x="2448"/>
        <item m="1" x="2306"/>
        <item x="635"/>
        <item m="1" x="3474"/>
        <item m="1" x="3421"/>
        <item m="1" x="3512"/>
        <item m="1" x="3504"/>
        <item m="1" x="3472"/>
        <item m="1" x="2825"/>
        <item m="1" x="2019"/>
        <item m="1" x="3502"/>
        <item m="1" x="3706"/>
        <item m="1" x="2027"/>
        <item m="1" x="2098"/>
        <item x="1303"/>
        <item m="1" x="2040"/>
        <item m="1" x="1829"/>
        <item m="1" x="3884"/>
        <item m="1" x="1806"/>
        <item m="1" x="3265"/>
        <item m="1" x="3201"/>
        <item m="1" x="3486"/>
        <item x="781"/>
        <item m="1" x="3723"/>
        <item m="1" x="2869"/>
        <item m="1" x="3599"/>
        <item x="1313"/>
        <item m="1" x="2287"/>
        <item x="1245"/>
        <item m="1" x="4078"/>
        <item m="1" x="2092"/>
        <item m="1" x="1711"/>
        <item m="1" x="3159"/>
        <item m="1" x="2178"/>
        <item m="1" x="3816"/>
        <item m="1" x="2483"/>
        <item m="1" x="3397"/>
        <item x="208"/>
        <item m="1" x="3820"/>
        <item m="1" x="2831"/>
        <item m="1" x="4061"/>
        <item m="1" x="3380"/>
        <item m="1" x="3258"/>
        <item m="1" x="3171"/>
        <item m="1" x="3588"/>
        <item m="1" x="2536"/>
        <item m="1" x="3661"/>
        <item m="1" x="1677"/>
        <item m="1" x="1922"/>
        <item m="1" x="2312"/>
        <item m="1" x="1776"/>
        <item m="1" x="2760"/>
        <item m="1" x="3036"/>
        <item m="1" x="2734"/>
        <item m="1" x="4117"/>
        <item m="1" x="2539"/>
        <item m="1" x="2476"/>
        <item m="1" x="3071"/>
        <item m="1" x="2507"/>
        <item m="1" x="3657"/>
        <item m="1" x="3471"/>
        <item m="1" x="2640"/>
        <item m="1" x="3030"/>
        <item m="1" x="1953"/>
        <item m="1" x="2673"/>
        <item m="1" x="2645"/>
        <item m="1" x="2915"/>
        <item m="1" x="2643"/>
        <item x="1210"/>
        <item m="1" x="2745"/>
        <item m="1" x="2301"/>
        <item m="1" x="2297"/>
        <item m="1" x="3743"/>
        <item x="881"/>
        <item m="1" x="3866"/>
        <item m="1" x="4116"/>
        <item m="1" x="3835"/>
        <item m="1" x="3805"/>
        <item x="673"/>
        <item m="1" x="3062"/>
        <item m="1" x="3817"/>
        <item m="1" x="3491"/>
        <item m="1" x="3548"/>
        <item x="1069"/>
        <item m="1" x="3354"/>
        <item x="819"/>
        <item m="1" x="3449"/>
        <item m="1" x="2627"/>
        <item m="1" x="3198"/>
        <item x="684"/>
        <item x="377"/>
        <item x="300"/>
        <item m="1" x="2921"/>
        <item m="1" x="3127"/>
        <item m="1" x="3119"/>
        <item m="1" x="2993"/>
        <item x="1314"/>
        <item m="1" x="4055"/>
        <item m="1" x="2581"/>
        <item m="1" x="2525"/>
        <item m="1" x="2579"/>
        <item m="1" x="2614"/>
        <item m="1" x="2550"/>
        <item m="1" x="2522"/>
        <item m="1" x="3693"/>
        <item x="1109"/>
        <item m="1" x="3297"/>
        <item m="1" x="3758"/>
        <item m="1" x="2667"/>
        <item m="1" x="2705"/>
        <item m="1" x="3972"/>
        <item m="1" x="1949"/>
        <item m="1" x="1818"/>
        <item m="1" x="3296"/>
        <item m="1" x="3102"/>
        <item m="1" x="2884"/>
        <item m="1" x="2434"/>
        <item m="1" x="3583"/>
        <item x="319"/>
        <item m="1" x="4092"/>
        <item m="1" x="4182"/>
        <item m="1" x="2168"/>
        <item m="1" x="3656"/>
        <item m="1" x="1952"/>
        <item m="1" x="2009"/>
        <item m="1" x="3144"/>
        <item m="1" x="3182"/>
        <item m="1" x="2103"/>
        <item m="1" x="3353"/>
        <item m="1" x="1757"/>
        <item m="1" x="1799"/>
        <item m="1" x="3132"/>
        <item m="1" x="2081"/>
        <item x="380"/>
        <item m="1" x="2937"/>
        <item m="1" x="2979"/>
        <item m="1" x="2087"/>
        <item m="1" x="2618"/>
        <item x="31"/>
        <item m="1" x="1976"/>
        <item m="1" x="2695"/>
        <item m="1" x="2501"/>
        <item m="1" x="2738"/>
        <item m="1" x="2499"/>
        <item m="1" x="3169"/>
        <item x="1549"/>
        <item m="1" x="3637"/>
        <item m="1" x="2638"/>
        <item m="1" x="2596"/>
        <item m="1" x="2804"/>
        <item m="1" x="3394"/>
        <item m="1" x="2217"/>
        <item m="1" x="3110"/>
        <item m="1" x="1820"/>
        <item m="1" x="1882"/>
        <item m="1" x="3810"/>
        <item m="1" x="2028"/>
        <item m="1" x="3154"/>
        <item m="1" x="3781"/>
        <item m="1" x="2980"/>
        <item m="1" x="3282"/>
        <item m="1" x="2042"/>
        <item m="1" x="3518"/>
        <item m="1" x="2074"/>
        <item m="1" x="3909"/>
        <item m="1" x="3237"/>
        <item m="1" x="2513"/>
        <item m="1" x="2038"/>
        <item m="1" x="2495"/>
        <item m="1" x="3710"/>
        <item m="1" x="4083"/>
        <item m="1" x="2592"/>
        <item m="1" x="3113"/>
        <item m="1" x="3442"/>
        <item m="1" x="2924"/>
        <item m="1" x="2902"/>
        <item m="1" x="2174"/>
        <item x="1375"/>
        <item m="1" x="3413"/>
        <item x="245"/>
        <item m="1" x="2286"/>
        <item m="1" x="3678"/>
        <item x="731"/>
        <item m="1" x="4104"/>
        <item m="1" x="2619"/>
        <item m="1" x="1774"/>
        <item m="1" x="1753"/>
        <item m="1" x="2412"/>
        <item m="1" x="3002"/>
        <item m="1" x="2508"/>
        <item m="1" x="2517"/>
        <item m="1" x="3164"/>
        <item m="1" x="2343"/>
        <item x="645"/>
        <item m="1" x="3124"/>
        <item m="1" x="1683"/>
        <item x="331"/>
        <item m="1" x="1795"/>
        <item m="1" x="2823"/>
        <item m="1" x="2997"/>
        <item m="1" x="2435"/>
        <item m="1" x="1773"/>
        <item m="1" x="2542"/>
        <item m="1" x="1741"/>
        <item m="1" x="1688"/>
        <item x="1117"/>
        <item x="1411"/>
        <item m="1" x="2321"/>
        <item m="1" x="1958"/>
        <item x="343"/>
        <item m="1" x="1827"/>
        <item x="40"/>
        <item m="1" x="3223"/>
        <item m="1" x="3197"/>
        <item x="1287"/>
        <item m="1" x="3170"/>
        <item m="1" x="3138"/>
        <item m="1" x="1911"/>
        <item m="1" x="3285"/>
        <item m="1" x="1857"/>
        <item x="835"/>
        <item x="145"/>
        <item m="1" x="3213"/>
        <item m="1" x="2020"/>
        <item m="1" x="3803"/>
        <item m="1" x="2912"/>
        <item m="1" x="2930"/>
        <item x="503"/>
        <item m="1" x="1701"/>
        <item m="1" x="1699"/>
        <item m="1" x="3006"/>
        <item m="1" x="3698"/>
        <item m="1" x="3107"/>
        <item m="1" x="3122"/>
        <item m="1" x="2172"/>
        <item m="1" x="3100"/>
        <item m="1" x="3713"/>
        <item m="1" x="3000"/>
        <item x="312"/>
        <item m="1" x="3067"/>
        <item m="1" x="2106"/>
        <item m="1" x="3385"/>
        <item m="1" x="2116"/>
        <item x="302"/>
        <item m="1" x="3949"/>
        <item m="1" x="2682"/>
        <item m="1" x="4085"/>
        <item m="1" x="2762"/>
        <item m="1" x="2182"/>
        <item m="1" x="4028"/>
        <item m="1" x="2766"/>
        <item x="1322"/>
        <item m="1" x="2158"/>
        <item m="1" x="3272"/>
        <item x="940"/>
        <item m="1" x="1893"/>
        <item m="1" x="3384"/>
        <item m="1" x="3535"/>
        <item m="1" x="4066"/>
        <item m="1" x="2966"/>
        <item m="1" x="3595"/>
        <item m="1" x="1872"/>
        <item m="1" x="1729"/>
        <item x="947"/>
        <item x="1580"/>
        <item m="1" x="3355"/>
        <item m="1" x="3211"/>
        <item m="1" x="2877"/>
        <item m="1" x="3971"/>
        <item m="1" x="4167"/>
        <item m="1" x="2137"/>
        <item m="1" x="2789"/>
        <item x="416"/>
        <item m="1" x="2138"/>
        <item m="1" x="2194"/>
        <item m="1" x="3450"/>
        <item m="1" x="2039"/>
        <item m="1" x="2031"/>
        <item m="1" x="2310"/>
        <item m="1" x="2464"/>
        <item m="1" x="2101"/>
        <item m="1" x="3937"/>
        <item x="664"/>
        <item m="1" x="2949"/>
        <item m="1" x="2030"/>
        <item m="1" x="3906"/>
        <item m="1" x="4071"/>
        <item m="1" x="2795"/>
        <item x="1319"/>
        <item m="1" x="2114"/>
        <item x="79"/>
        <item m="1" x="4145"/>
        <item m="1" x="2687"/>
        <item m="1" x="3048"/>
        <item m="1" x="2066"/>
        <item m="1" x="3257"/>
        <item m="1" x="2497"/>
        <item m="1" x="2277"/>
        <item m="1" x="2612"/>
        <item m="1" x="4130"/>
        <item m="1" x="3129"/>
        <item m="1" x="2045"/>
        <item m="1" x="2672"/>
        <item x="44"/>
        <item m="1" x="2529"/>
        <item x="1041"/>
        <item m="1" x="2531"/>
        <item m="1" x="2794"/>
        <item m="1" x="3112"/>
        <item m="1" x="3245"/>
        <item m="1" x="3349"/>
        <item m="1" x="2348"/>
        <item x="82"/>
        <item m="1" x="3315"/>
        <item m="1" x="3217"/>
        <item m="1" x="1779"/>
        <item m="1" x="1789"/>
        <item m="1" x="1805"/>
        <item m="1" x="1737"/>
        <item m="1" x="1731"/>
        <item m="1" x="2872"/>
        <item m="1" x="3121"/>
        <item x="386"/>
        <item x="672"/>
        <item m="1" x="2234"/>
        <item m="1" x="2965"/>
        <item x="691"/>
        <item m="1" x="1720"/>
        <item m="1" x="2681"/>
        <item m="1" x="2365"/>
        <item m="1" x="2935"/>
        <item m="1" x="2957"/>
        <item m="1" x="3183"/>
        <item m="1" x="2112"/>
        <item m="1" x="2813"/>
        <item m="1" x="2941"/>
        <item x="1048"/>
        <item m="1" x="2785"/>
        <item m="1" x="2871"/>
        <item m="1" x="2156"/>
        <item x="248"/>
        <item m="1" x="3055"/>
        <item m="1" x="2151"/>
        <item m="1" x="1852"/>
        <item x="334"/>
        <item x="19"/>
        <item m="1" x="2463"/>
        <item m="1" x="3670"/>
        <item m="1" x="1990"/>
        <item m="1" x="3994"/>
        <item m="1" x="4137"/>
        <item m="1" x="3232"/>
        <item x="1263"/>
        <item m="1" x="1830"/>
        <item x="251"/>
        <item m="1" x="2208"/>
        <item m="1" x="3012"/>
        <item m="1" x="2917"/>
        <item m="1" x="1862"/>
        <item m="1" x="1684"/>
        <item m="1" x="3441"/>
        <item m="1" x="2837"/>
        <item m="1" x="1740"/>
        <item m="1" x="3969"/>
        <item m="1" x="1947"/>
        <item m="1" x="2878"/>
        <item x="133"/>
        <item m="1" x="4011"/>
        <item x="170"/>
        <item x="570"/>
        <item m="1" x="2867"/>
        <item m="1" x="3611"/>
        <item m="1" x="2271"/>
        <item x="17"/>
        <item m="1" x="4131"/>
        <item m="1" x="2730"/>
        <item m="1" x="1936"/>
        <item m="1" x="3541"/>
        <item m="1" x="4172"/>
        <item x="926"/>
        <item m="1" x="2069"/>
        <item m="1" x="2562"/>
        <item m="1" x="1909"/>
        <item m="1" x="2975"/>
        <item x="1166"/>
        <item m="1" x="2689"/>
        <item m="1" x="2317"/>
        <item m="1" x="4179"/>
        <item m="1" x="2817"/>
        <item m="1" x="3845"/>
        <item x="127"/>
        <item m="1" x="2315"/>
        <item m="1" x="3174"/>
        <item m="1" x="1867"/>
        <item m="1" x="2942"/>
        <item x="1647"/>
        <item m="1" x="2909"/>
        <item m="1" x="4154"/>
        <item x="134"/>
        <item m="1" x="1788"/>
        <item m="1" x="1778"/>
        <item m="1" x="3076"/>
        <item x="1271"/>
        <item m="1" x="2961"/>
        <item m="1" x="2976"/>
        <item m="1" x="3143"/>
        <item m="1" x="1848"/>
        <item m="1" x="3181"/>
        <item x="1325"/>
        <item m="1" x="3077"/>
        <item m="1" x="3085"/>
        <item m="1" x="2127"/>
        <item x="307"/>
        <item m="1" x="3499"/>
        <item m="1" x="2179"/>
        <item x="349"/>
        <item x="345"/>
        <item m="1" x="2104"/>
        <item m="1" x="1771"/>
        <item m="1" x="3688"/>
        <item x="131"/>
        <item m="1" x="3284"/>
        <item m="1" x="3075"/>
        <item m="1" x="2468"/>
        <item m="1" x="3501"/>
        <item m="1" x="3629"/>
        <item m="1" x="2246"/>
        <item m="1" x="3207"/>
        <item m="1" x="2126"/>
        <item m="1" x="3412"/>
        <item m="1" x="3557"/>
        <item m="1" x="2032"/>
        <item m="1" x="3326"/>
        <item x="1552"/>
        <item x="1145"/>
        <item m="1" x="2674"/>
        <item m="1" x="2885"/>
        <item m="1" x="1884"/>
        <item m="1" x="2557"/>
        <item m="1" x="2422"/>
        <item m="1" x="1964"/>
        <item m="1" x="3428"/>
        <item m="1" x="2951"/>
        <item m="1" x="3754"/>
        <item m="1" x="1954"/>
        <item m="1" x="2190"/>
        <item m="1" x="2436"/>
        <item m="1" x="3379"/>
        <item m="1" x="2453"/>
        <item x="354"/>
        <item m="1" x="3770"/>
        <item m="1" x="3462"/>
        <item m="1" x="2338"/>
        <item x="355"/>
        <item x="1251"/>
        <item m="1" x="3311"/>
        <item m="1" x="1854"/>
        <item m="1" x="3900"/>
        <item m="1" x="1814"/>
        <item m="1" x="2219"/>
        <item m="1" x="3627"/>
        <item x="1120"/>
        <item m="1" x="3515"/>
        <item m="1" x="3626"/>
        <item m="1" x="2251"/>
        <item m="1" x="2671"/>
        <item m="1" x="3510"/>
        <item m="1" x="1803"/>
        <item m="1" x="2018"/>
        <item m="1" x="2543"/>
        <item x="1538"/>
        <item m="1" x="2832"/>
        <item m="1" x="3386"/>
        <item m="1" x="2662"/>
        <item m="1" x="2214"/>
        <item m="1" x="2774"/>
        <item m="1" x="2974"/>
        <item m="1" x="3040"/>
        <item m="1" x="2874"/>
        <item m="1" x="3268"/>
        <item m="1" x="2211"/>
        <item m="1" x="3986"/>
        <item m="1" x="4015"/>
        <item x="298"/>
        <item m="1" x="2743"/>
        <item m="1" x="4037"/>
        <item m="1" x="2193"/>
        <item m="1" x="4082"/>
        <item m="1" x="2691"/>
        <item m="1" x="2676"/>
        <item x="895"/>
        <item m="1" x="4057"/>
        <item m="1" x="2564"/>
        <item m="1" x="3356"/>
        <item m="1" x="1886"/>
        <item m="1" x="3216"/>
        <item m="1" x="3648"/>
        <item x="197"/>
        <item x="139"/>
        <item x="514"/>
        <item x="704"/>
        <item m="1" x="4019"/>
        <item m="1" x="3175"/>
        <item m="1" x="4151"/>
        <item m="1" x="2624"/>
        <item x="1424"/>
        <item m="1" x="3998"/>
        <item m="1" x="2751"/>
        <item m="1" x="4108"/>
        <item m="1" x="2746"/>
        <item m="1" x="3117"/>
        <item x="1083"/>
        <item m="1" x="2851"/>
        <item m="1" x="3641"/>
        <item m="1" x="2669"/>
        <item m="1" x="2688"/>
        <item m="1" x="1906"/>
        <item m="1" x="3029"/>
        <item m="1" x="3052"/>
        <item m="1" x="2996"/>
        <item m="1" x="1856"/>
        <item m="1" x="2033"/>
        <item m="1" x="3224"/>
        <item m="1" x="2675"/>
        <item x="1248"/>
        <item m="1" x="1839"/>
        <item m="1" x="3041"/>
        <item m="1" x="2281"/>
        <item m="1" x="1957"/>
        <item m="1" x="2186"/>
        <item m="1" x="2883"/>
        <item m="1" x="4086"/>
        <item m="1" x="1696"/>
        <item m="1" x="3135"/>
        <item m="1" x="3136"/>
        <item m="1" x="1903"/>
        <item m="1" x="4035"/>
        <item m="1" x="3607"/>
        <item m="1" x="3104"/>
        <item x="288"/>
        <item x="1401"/>
        <item x="111"/>
        <item m="1" x="2554"/>
        <item m="1" x="3823"/>
        <item m="1" x="4023"/>
        <item m="1" x="2230"/>
        <item m="1" x="3667"/>
        <item m="1" x="3054"/>
        <item m="1" x="3603"/>
        <item m="1" x="1749"/>
        <item m="1" x="2840"/>
        <item m="1" x="2243"/>
        <item m="1" x="3483"/>
        <item m="1" x="2187"/>
        <item m="1" x="2540"/>
        <item m="1" x="4176"/>
        <item m="1" x="1900"/>
        <item m="1" x="4080"/>
        <item m="1" x="1797"/>
        <item x="1510"/>
        <item x="608"/>
        <item m="1" x="3106"/>
        <item m="1" x="2670"/>
        <item m="1" x="3800"/>
        <item m="1" x="1798"/>
        <item m="1" x="3635"/>
        <item m="1" x="3575"/>
        <item m="1" x="3233"/>
        <item x="1397"/>
        <item m="1" x="4170"/>
        <item m="1" x="4158"/>
        <item m="1" x="3503"/>
        <item m="1" x="3221"/>
        <item m="1" x="3953"/>
        <item m="1" x="3630"/>
        <item m="1" x="2067"/>
        <item m="1" x="2589"/>
        <item m="1" x="2335"/>
        <item m="1" x="3155"/>
        <item m="1" x="2299"/>
        <item m="1" x="3617"/>
        <item x="1"/>
        <item m="1" x="2714"/>
        <item x="242"/>
        <item m="1" x="4097"/>
        <item m="1" x="2389"/>
        <item m="1" x="3636"/>
        <item m="1" x="3902"/>
        <item m="1" x="2534"/>
        <item x="692"/>
        <item m="1" x="2886"/>
        <item m="1" x="2242"/>
        <item m="1" x="3098"/>
        <item m="1" x="3896"/>
        <item m="1" x="3788"/>
        <item m="1" x="4038"/>
        <item m="1" x="2650"/>
        <item m="1" x="2336"/>
        <item m="1" x="3614"/>
        <item m="1" x="2022"/>
        <item m="1" x="3080"/>
        <item m="1" x="2598"/>
        <item m="1" x="1981"/>
        <item m="1" x="2591"/>
        <item m="1" x="3961"/>
        <item m="1" x="2077"/>
        <item m="1" x="2036"/>
        <item m="1" x="3209"/>
        <item m="1" x="2481"/>
        <item m="1" x="2113"/>
        <item m="1" x="3348"/>
        <item m="1" x="2707"/>
        <item m="1" x="3343"/>
        <item m="1" x="3547"/>
        <item m="1" x="1991"/>
        <item m="1" x="3699"/>
        <item m="1" x="3425"/>
        <item m="1" x="2159"/>
        <item x="117"/>
        <item m="1" x="3323"/>
        <item x="1201"/>
        <item m="1" x="3178"/>
        <item m="1" x="2021"/>
        <item m="1" x="1866"/>
        <item m="1" x="2124"/>
        <item m="1" x="3310"/>
        <item m="1" x="2102"/>
        <item m="1" x="3262"/>
        <item m="1" x="3294"/>
        <item m="1" x="2049"/>
        <item m="1" x="1831"/>
        <item x="837"/>
        <item m="1" x="3324"/>
        <item m="1" x="2142"/>
        <item m="1" x="2147"/>
        <item m="1" x="3056"/>
        <item m="1" x="2585"/>
        <item x="1206"/>
        <item m="1" x="3039"/>
        <item x="1204"/>
        <item m="1" x="2601"/>
        <item m="1" x="2382"/>
        <item m="1" x="3833"/>
        <item m="1" x="1937"/>
        <item m="1" x="4115"/>
        <item m="1" x="2881"/>
        <item m="1" x="3506"/>
        <item m="1" x="2351"/>
        <item m="1" x="3964"/>
        <item m="1" x="1736"/>
        <item m="1" x="3577"/>
        <item m="1" x="1850"/>
        <item m="1" x="3536"/>
        <item m="1" x="2486"/>
        <item m="1" x="2708"/>
        <item m="1" x="2791"/>
        <item m="1" x="4169"/>
        <item m="1" x="2438"/>
        <item m="1" x="3597"/>
        <item m="1" x="2515"/>
        <item m="1" x="3779"/>
        <item x="647"/>
        <item m="1" x="2002"/>
        <item m="1" x="1838"/>
        <item m="1" x="2616"/>
        <item m="1" x="2291"/>
        <item m="1" x="3022"/>
        <item m="1" x="1978"/>
        <item m="1" x="3712"/>
        <item m="1" x="3396"/>
        <item m="1" x="2530"/>
        <item m="1" x="3358"/>
        <item x="1387"/>
        <item m="1" x="2799"/>
        <item m="1" x="2566"/>
        <item m="1" x="3786"/>
        <item m="1" x="2385"/>
        <item m="1" x="4084"/>
        <item m="1" x="1800"/>
        <item m="1" x="2899"/>
        <item m="1" x="4113"/>
        <item m="1" x="1919"/>
        <item m="1" x="4027"/>
        <item m="1" x="2369"/>
        <item m="1" x="2195"/>
        <item m="1" x="2666"/>
        <item m="1" x="3727"/>
        <item m="1" x="4026"/>
        <item m="1" x="2913"/>
        <item m="1" x="3096"/>
        <item m="1" x="2075"/>
        <item m="1" x="2586"/>
        <item m="1" x="3878"/>
        <item m="1" x="1738"/>
        <item m="1" x="2153"/>
        <item m="1" x="3860"/>
        <item m="1" x="2528"/>
        <item m="1" x="3409"/>
        <item m="1" x="2266"/>
        <item m="1" x="3059"/>
        <item m="1" x="2264"/>
        <item m="1" x="3931"/>
        <item m="1" x="1694"/>
        <item m="1" x="4166"/>
        <item m="1" x="3573"/>
        <item m="1" x="2460"/>
        <item m="1" x="1975"/>
        <item m="1" x="2292"/>
        <item m="1" x="3745"/>
        <item m="1" x="3185"/>
        <item m="1" x="1811"/>
        <item m="1" x="1966"/>
        <item m="1" x="2167"/>
        <item m="1" x="2431"/>
        <item m="1" x="1916"/>
        <item m="1" x="3166"/>
        <item m="1" x="3188"/>
        <item m="1" x="1718"/>
        <item m="1" x="2945"/>
        <item m="1" x="2888"/>
        <item m="1" x="1782"/>
        <item m="1" x="2907"/>
        <item m="1" x="3013"/>
        <item m="1" x="3141"/>
        <item m="1" x="3202"/>
        <item m="1" x="1860"/>
        <item m="1" x="1961"/>
        <item m="1" x="3189"/>
        <item x="1365"/>
        <item m="1" x="3992"/>
        <item m="1" x="4091"/>
        <item m="1" x="2985"/>
        <item m="1" x="1873"/>
        <item m="1" x="3569"/>
        <item m="1" x="1703"/>
        <item m="1" x="2838"/>
        <item x="988"/>
        <item m="1" x="2893"/>
        <item m="1" x="3103"/>
        <item m="1" x="4099"/>
        <item m="1" x="2821"/>
        <item m="1" x="3879"/>
        <item m="1" x="2535"/>
        <item m="1" x="2254"/>
        <item m="1" x="2634"/>
        <item m="1" x="3160"/>
        <item m="1" x="3458"/>
        <item m="1" x="2668"/>
        <item m="1" x="3388"/>
        <item m="1" x="2455"/>
        <item m="1" x="4114"/>
        <item m="1" x="2725"/>
        <item m="1" x="2697"/>
        <item m="1" x="2466"/>
        <item m="1" x="3720"/>
        <item m="1" x="3981"/>
        <item x="1618"/>
        <item m="1" x="2449"/>
        <item m="1" x="2545"/>
        <item m="1" x="4174"/>
        <item m="1" x="3371"/>
        <item m="1" x="3738"/>
        <item m="1" x="2780"/>
        <item m="1" x="3179"/>
        <item m="1" x="3528"/>
        <item m="1" x="2983"/>
        <item m="1" x="3608"/>
        <item m="1" x="3309"/>
        <item m="1" x="2514"/>
        <item m="1" x="3991"/>
        <item x="1594"/>
        <item m="1" x="3042"/>
        <item m="1" x="2005"/>
        <item x="1047"/>
        <item m="1" x="4042"/>
        <item m="1" x="3613"/>
        <item m="1" x="2988"/>
        <item m="1" x="1784"/>
        <item m="1" x="2559"/>
        <item m="1" x="3841"/>
        <item m="1" x="2963"/>
        <item m="1" x="2595"/>
        <item m="1" x="2493"/>
        <item m="1" x="3941"/>
        <item m="1" x="4009"/>
        <item m="1" x="3889"/>
        <item m="1" x="2685"/>
        <item m="1" x="3749"/>
        <item m="1" x="2396"/>
        <item m="1" x="2222"/>
        <item m="1" x="1870"/>
        <item m="1" x="3120"/>
        <item m="1" x="3934"/>
        <item m="1" x="3858"/>
        <item m="1" x="2166"/>
        <item m="1" x="4043"/>
        <item m="1" x="4123"/>
        <item m="1" x="1739"/>
        <item m="1" x="3526"/>
        <item m="1" x="2349"/>
        <item m="1" x="2608"/>
        <item m="1" x="4152"/>
        <item m="1" x="2696"/>
        <item m="1" x="2330"/>
        <item m="1" x="3352"/>
        <item m="1" x="2594"/>
        <item m="1" x="3177"/>
        <item m="1" x="2424"/>
        <item m="1" x="4106"/>
        <item m="1" x="2719"/>
        <item m="1" x="1767"/>
        <item m="1" x="2353"/>
        <item m="1" x="3898"/>
        <item m="1" x="1868"/>
        <item m="1" x="2512"/>
        <item m="1" x="3790"/>
        <item m="1" x="3437"/>
        <item m="1" x="2761"/>
        <item m="1" x="3940"/>
        <item m="1" x="3959"/>
        <item m="1" x="3811"/>
        <item m="1" x="3248"/>
        <item m="1" x="3834"/>
        <item m="1" x="1902"/>
        <item m="1" x="1700"/>
        <item m="1" x="1756"/>
        <item m="1" x="3748"/>
        <item m="1" x="3145"/>
        <item m="1" x="3587"/>
        <item m="1" x="3739"/>
        <item m="1" x="2203"/>
        <item m="1" x="2644"/>
        <item m="1" x="3685"/>
        <item m="1" x="2100"/>
        <item m="1" x="1917"/>
        <item m="1" x="2788"/>
        <item m="1" x="4059"/>
        <item x="1492"/>
        <item m="1" x="3046"/>
        <item m="1" x="3831"/>
        <item m="1" x="2737"/>
        <item m="1" x="2107"/>
        <item m="1" x="2472"/>
        <item m="1" x="3540"/>
        <item m="1" x="3954"/>
        <item m="1" x="3591"/>
        <item m="1" x="3018"/>
        <item m="1" x="2055"/>
        <item m="1" x="2482"/>
        <item m="1" x="3935"/>
        <item m="1" x="3560"/>
        <item x="426"/>
        <item m="1" x="3784"/>
        <item m="1" x="2632"/>
        <item m="1" x="2165"/>
        <item m="1" x="2233"/>
        <item m="1" x="2518"/>
        <item m="1" x="1766"/>
        <item m="1" x="3684"/>
        <item m="1" x="3592"/>
        <item m="1" x="2093"/>
        <item m="1" x="3382"/>
        <item x="305"/>
        <item m="1" x="3329"/>
        <item m="1" x="2568"/>
        <item m="1" x="2563"/>
        <item m="1" x="2170"/>
        <item m="1" x="3625"/>
        <item m="1" x="3895"/>
        <item m="1" x="3837"/>
        <item m="1" x="2510"/>
        <item m="1" x="1896"/>
        <item m="1" x="2015"/>
        <item m="1" x="3398"/>
        <item x="1638"/>
        <item m="1" x="4001"/>
        <item m="1" x="3633"/>
        <item m="1" x="3524"/>
        <item x="123"/>
        <item m="1" x="3912"/>
        <item m="1" x="3671"/>
        <item m="1" x="3782"/>
        <item m="1" x="2298"/>
        <item m="1" x="1908"/>
        <item m="1" x="3586"/>
        <item m="1" x="3561"/>
        <item m="1" x="3399"/>
        <item m="1" x="3478"/>
        <item x="733"/>
        <item m="1" x="2085"/>
        <item m="1" x="2209"/>
        <item m="1" x="2280"/>
        <item m="1" x="3696"/>
        <item m="1" x="1928"/>
        <item m="1" x="1918"/>
        <item m="1" x="2970"/>
        <item m="1" x="3298"/>
        <item m="1" x="3359"/>
        <item m="1" x="4181"/>
        <item m="1" x="2452"/>
        <item x="618"/>
        <item m="1" x="1904"/>
        <item m="1" x="3596"/>
        <item m="1" x="2189"/>
        <item m="1" x="2617"/>
        <item m="1" x="2371"/>
        <item m="1" x="3093"/>
        <item m="1" x="1977"/>
        <item m="1" x="3286"/>
        <item m="1" x="3732"/>
        <item m="1" x="3360"/>
        <item m="1" x="3873"/>
        <item m="1" x="2204"/>
        <item m="1" x="3634"/>
        <item m="1" x="2006"/>
        <item m="1" x="3943"/>
        <item m="1" x="2754"/>
        <item m="1" x="1810"/>
        <item m="1" x="3426"/>
        <item m="1" x="3152"/>
        <item m="1" x="3422"/>
        <item m="1" x="2056"/>
        <item m="1" x="2398"/>
        <item m="1" x="3652"/>
        <item m="1" x="2416"/>
        <item m="1" x="4000"/>
        <item m="1" x="2318"/>
        <item m="1" x="3901"/>
        <item m="1" x="3037"/>
        <item m="1" x="2544"/>
        <item m="1" x="2660"/>
        <item m="1" x="3876"/>
        <item m="1" x="3973"/>
        <item m="1" x="3821"/>
        <item m="1" x="3038"/>
        <item m="1" x="2218"/>
        <item m="1" x="1972"/>
        <item m="1" x="3251"/>
        <item m="1" x="2201"/>
        <item m="1" x="3863"/>
        <item m="1" x="3165"/>
        <item m="1" x="2932"/>
        <item m="1" x="3897"/>
        <item m="1" x="3622"/>
        <item m="1" x="3364"/>
        <item m="1" x="2409"/>
        <item m="1" x="3168"/>
        <item m="1" x="2410"/>
        <item m="1" x="2630"/>
        <item m="1" x="3963"/>
        <item m="1" x="3769"/>
        <item m="1" x="3346"/>
        <item m="1" x="3051"/>
        <item m="1" x="3887"/>
        <item m="1" x="1823"/>
        <item m="1" x="3733"/>
        <item m="1" x="4018"/>
        <item m="1" x="2959"/>
        <item m="1" x="2702"/>
        <item m="1" x="2198"/>
        <item m="1" x="2184"/>
        <item m="1" x="3563"/>
        <item m="1" x="2471"/>
        <item m="1" x="3370"/>
        <item m="1" x="2479"/>
        <item m="1" x="1930"/>
        <item m="1" x="3269"/>
        <item m="1" x="2305"/>
        <item m="1" x="3645"/>
        <item m="1" x="3997"/>
        <item m="1" x="1706"/>
        <item m="1" x="1995"/>
        <item m="1" x="2235"/>
        <item m="1" x="3893"/>
        <item m="1" x="3567"/>
        <item x="1649"/>
        <item m="1" x="3631"/>
        <item m="1" x="4040"/>
        <item m="1" x="2717"/>
        <item m="1" x="2378"/>
        <item x="906"/>
        <item m="1" x="3857"/>
        <item m="1" x="2553"/>
        <item m="1" x="3616"/>
        <item m="1" x="3730"/>
        <item x="762"/>
        <item m="1" x="2680"/>
        <item m="1" x="3116"/>
        <item m="1" x="2425"/>
        <item m="1" x="2509"/>
        <item m="1" x="3919"/>
        <item m="1" x="2065"/>
        <item m="1" x="2576"/>
        <item m="1" x="3600"/>
        <item m="1" x="3489"/>
        <item m="1" x="2390"/>
        <item m="1" x="3328"/>
        <item m="1" x="3619"/>
        <item m="1" x="3914"/>
        <item m="1" x="3665"/>
        <item m="1" x="2787"/>
        <item m="1" x="2770"/>
        <item m="1" x="2076"/>
        <item m="1" x="3694"/>
        <item m="1" x="3993"/>
        <item m="1" x="2615"/>
        <item m="1" x="2744"/>
        <item m="1" x="4017"/>
        <item m="1" x="4068"/>
        <item m="1" x="2300"/>
        <item m="1" x="3957"/>
        <item m="1" x="3806"/>
        <item m="1" x="2710"/>
        <item m="1" x="3271"/>
        <item m="1" x="3492"/>
        <item m="1" x="3259"/>
        <item x="1034"/>
        <item x="1265"/>
        <item m="1" x="2256"/>
        <item m="1" x="2052"/>
        <item m="1" x="3436"/>
        <item m="1" x="1913"/>
        <item m="1" x="3072"/>
        <item m="1" x="3027"/>
        <item m="1" x="1726"/>
        <item m="1" x="3088"/>
        <item m="1" x="3087"/>
        <item m="1" x="2944"/>
        <item m="1" x="2742"/>
        <item m="1" x="3234"/>
        <item m="1" x="2864"/>
        <item m="1" x="2556"/>
        <item m="1" x="3716"/>
        <item m="1" x="3031"/>
        <item m="1" x="3736"/>
        <item m="1" x="2812"/>
        <item m="1" x="3864"/>
        <item m="1" x="2379"/>
        <item m="1" x="2607"/>
        <item m="1" x="2716"/>
        <item m="1" x="3277"/>
        <item m="1" x="3623"/>
        <item m="1" x="2024"/>
        <item x="1118"/>
        <item m="1" x="1935"/>
        <item m="1" x="3490"/>
        <item m="1" x="2582"/>
        <item m="1" x="3987"/>
        <item m="1" x="1845"/>
        <item m="1" x="2366"/>
        <item m="1" x="3737"/>
        <item x="304"/>
        <item m="1" x="2346"/>
        <item m="1" x="1989"/>
        <item m="1" x="3862"/>
        <item m="1" x="3448"/>
        <item m="1" x="3679"/>
        <item m="1" x="1724"/>
        <item m="1" x="2684"/>
        <item x="1009"/>
        <item m="1" x="3509"/>
        <item m="1" x="1847"/>
        <item m="1" x="1932"/>
        <item m="1" x="3632"/>
        <item m="1" x="1725"/>
        <item m="1" x="2122"/>
        <item m="1" x="2502"/>
        <item x="1191"/>
        <item m="1" x="3544"/>
        <item m="1" x="3195"/>
        <item m="1" x="4053"/>
        <item x="487"/>
        <item m="1" x="2003"/>
        <item m="1" x="3480"/>
        <item m="1" x="2415"/>
        <item m="1" x="2989"/>
        <item m="1" x="2755"/>
        <item m="1" x="3495"/>
        <item m="1" x="3620"/>
        <item m="1" x="2295"/>
        <item m="1" x="2701"/>
        <item m="1" x="2072"/>
        <item m="1" x="2622"/>
        <item m="1" x="3809"/>
        <item m="1" x="3516"/>
        <item m="1" x="4178"/>
        <item m="1" x="3475"/>
        <item m="1" x="2698"/>
        <item m="1" x="2968"/>
        <item x="192"/>
        <item m="1" x="2268"/>
        <item m="1" x="2978"/>
        <item m="1" x="3780"/>
        <item m="1" x="2136"/>
        <item m="1" x="2462"/>
        <item m="1" x="3584"/>
        <item m="1" x="2519"/>
        <item m="1" x="2573"/>
        <item m="1" x="2611"/>
        <item m="1" x="2548"/>
        <item x="1076"/>
        <item m="1" x="1927"/>
        <item m="1" x="3172"/>
        <item m="1" x="3792"/>
        <item m="1" x="2354"/>
        <item m="1" x="1809"/>
        <item m="1" x="4177"/>
        <item x="1062"/>
        <item x="1063"/>
        <item x="1065"/>
        <item x="1066"/>
        <item x="1068"/>
        <item x="1070"/>
        <item x="1071"/>
        <item x="1072"/>
        <item x="1074"/>
        <item x="1079"/>
        <item x="1080"/>
        <item x="1081"/>
        <item x="985"/>
        <item x="1082"/>
        <item x="1084"/>
        <item x="1088"/>
        <item x="1089"/>
        <item x="1090"/>
        <item x="1091"/>
        <item x="1092"/>
        <item x="1093"/>
        <item x="1094"/>
        <item x="502"/>
        <item x="1096"/>
        <item x="1097"/>
        <item x="679"/>
        <item x="1098"/>
        <item x="1099"/>
        <item x="1100"/>
        <item x="1101"/>
        <item x="107"/>
        <item x="1103"/>
        <item x="73"/>
        <item x="1105"/>
        <item x="1106"/>
        <item x="1108"/>
        <item x="1110"/>
        <item x="1111"/>
        <item x="1112"/>
        <item x="1113"/>
        <item x="1114"/>
        <item x="1115"/>
        <item x="706"/>
        <item x="400"/>
        <item x="1121"/>
        <item x="1122"/>
        <item x="1123"/>
        <item x="1125"/>
        <item x="1126"/>
        <item x="1127"/>
        <item x="1128"/>
        <item x="1129"/>
        <item x="1130"/>
        <item x="1131"/>
        <item x="1132"/>
        <item x="1133"/>
        <item x="1136"/>
        <item x="1140"/>
        <item x="855"/>
        <item x="1141"/>
        <item x="1142"/>
        <item x="1143"/>
        <item x="1146"/>
        <item x="1148"/>
        <item x="1150"/>
        <item x="1151"/>
        <item x="1152"/>
        <item x="1153"/>
        <item x="1154"/>
        <item x="1155"/>
        <item x="1156"/>
        <item x="262"/>
        <item x="1158"/>
        <item x="1159"/>
        <item x="1160"/>
        <item x="1161"/>
        <item x="1162"/>
        <item x="1163"/>
        <item x="1164"/>
        <item x="88"/>
        <item x="1167"/>
        <item x="1168"/>
        <item x="1169"/>
        <item x="1170"/>
        <item x="1171"/>
        <item x="1172"/>
        <item x="1173"/>
        <item x="1174"/>
        <item x="1176"/>
        <item x="1177"/>
        <item x="1178"/>
        <item x="1179"/>
        <item x="1181"/>
        <item x="1183"/>
        <item x="1184"/>
        <item x="1186"/>
        <item x="1188"/>
        <item x="1189"/>
        <item x="1193"/>
        <item x="1195"/>
        <item x="1196"/>
        <item x="1198"/>
        <item x="1202"/>
        <item x="1203"/>
        <item x="1205"/>
        <item x="1208"/>
        <item x="1209"/>
        <item x="1214"/>
        <item x="1215"/>
        <item x="1216"/>
        <item x="1218"/>
        <item x="1219"/>
        <item x="1220"/>
        <item x="1221"/>
        <item x="1223"/>
        <item x="1224"/>
        <item x="1225"/>
        <item x="1226"/>
        <item x="1227"/>
        <item x="1228"/>
        <item x="1229"/>
        <item x="1230"/>
        <item x="1231"/>
        <item x="1232"/>
        <item x="1235"/>
        <item x="1236"/>
        <item x="1237"/>
        <item x="1238"/>
        <item x="1240"/>
        <item x="1241"/>
        <item x="1243"/>
        <item x="1246"/>
        <item x="1249"/>
        <item x="1250"/>
        <item x="1253"/>
        <item x="1254"/>
        <item x="1256"/>
        <item x="1257"/>
        <item x="1258"/>
        <item x="1259"/>
        <item x="1260"/>
        <item x="1261"/>
        <item x="1264"/>
        <item x="1267"/>
        <item x="1268"/>
        <item x="1269"/>
        <item x="520"/>
        <item x="1272"/>
        <item x="1273"/>
        <item x="318"/>
        <item x="1274"/>
        <item x="1275"/>
        <item x="1276"/>
        <item x="1277"/>
        <item x="1278"/>
        <item x="1280"/>
        <item x="1281"/>
        <item x="1282"/>
        <item x="1283"/>
        <item x="1284"/>
        <item x="1285"/>
        <item x="1286"/>
        <item x="1012"/>
        <item x="1288"/>
        <item x="1291"/>
        <item x="1292"/>
        <item x="572"/>
        <item x="972"/>
        <item x="1293"/>
        <item x="1295"/>
        <item x="1296"/>
        <item x="1297"/>
        <item x="1298"/>
        <item x="1299"/>
        <item x="301"/>
        <item x="1300"/>
        <item x="1302"/>
        <item x="1305"/>
        <item x="1307"/>
        <item x="1308"/>
        <item x="1311"/>
        <item x="1312"/>
        <item x="1316"/>
        <item x="602"/>
        <item x="1317"/>
        <item x="1318"/>
        <item x="1320"/>
        <item x="1321"/>
        <item x="1324"/>
        <item x="1326"/>
        <item x="1327"/>
        <item x="375"/>
        <item x="1330"/>
        <item x="1331"/>
        <item x="1332"/>
        <item x="1333"/>
        <item x="1336"/>
        <item x="1337"/>
        <item x="1338"/>
        <item x="1339"/>
        <item x="1340"/>
        <item x="1341"/>
        <item x="435"/>
        <item x="1343"/>
        <item x="1344"/>
        <item x="1345"/>
        <item x="1347"/>
        <item x="1348"/>
        <item x="118"/>
        <item x="1349"/>
        <item x="1350"/>
        <item x="221"/>
        <item x="1351"/>
        <item x="1352"/>
        <item x="566"/>
        <item x="1353"/>
        <item x="1355"/>
        <item x="1356"/>
        <item x="1357"/>
        <item x="1358"/>
        <item x="1359"/>
        <item x="1361"/>
        <item x="1362"/>
        <item x="29"/>
        <item x="1363"/>
        <item x="1364"/>
        <item x="1367"/>
        <item x="1368"/>
        <item x="1370"/>
        <item x="1373"/>
        <item x="1376"/>
        <item x="1377"/>
        <item x="1380"/>
        <item x="1381"/>
        <item x="1382"/>
        <item x="1383"/>
        <item x="1384"/>
        <item x="1385"/>
        <item x="481"/>
        <item x="1386"/>
        <item x="1389"/>
        <item x="1390"/>
        <item x="1391"/>
        <item x="1392"/>
        <item x="1393"/>
        <item x="1395"/>
        <item x="1396"/>
        <item x="1398"/>
        <item x="1399"/>
        <item x="1400"/>
        <item x="1403"/>
        <item x="1404"/>
        <item x="1405"/>
        <item x="1406"/>
        <item x="653"/>
        <item x="1407"/>
        <item x="1408"/>
        <item x="1409"/>
        <item x="1410"/>
        <item x="1412"/>
        <item x="1414"/>
        <item x="1415"/>
        <item x="1416"/>
        <item x="1417"/>
        <item x="1419"/>
        <item x="1420"/>
        <item x="1422"/>
        <item x="1425"/>
        <item x="1426"/>
        <item x="1427"/>
        <item x="1428"/>
        <item x="1022"/>
        <item x="1429"/>
        <item x="1430"/>
        <item x="1431"/>
        <item x="1433"/>
        <item x="1435"/>
        <item x="1436"/>
        <item x="1438"/>
        <item x="681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9"/>
        <item x="1461"/>
        <item x="1462"/>
        <item x="1463"/>
        <item x="799"/>
        <item x="1464"/>
        <item x="1465"/>
        <item x="1466"/>
        <item x="1467"/>
        <item x="1468"/>
        <item x="1469"/>
        <item x="1470"/>
        <item x="1471"/>
        <item x="1472"/>
        <item x="1474"/>
        <item x="1476"/>
        <item x="1477"/>
        <item x="1478"/>
        <item x="1479"/>
        <item x="1480"/>
        <item x="1481"/>
        <item x="1482"/>
        <item x="389"/>
        <item x="970"/>
        <item x="1483"/>
        <item x="1484"/>
        <item x="1485"/>
        <item x="1487"/>
        <item x="1488"/>
        <item x="942"/>
        <item x="1489"/>
        <item x="1490"/>
        <item x="1491"/>
        <item x="1493"/>
        <item x="1494"/>
        <item x="1495"/>
        <item x="1496"/>
        <item x="1497"/>
        <item x="493"/>
        <item x="1499"/>
        <item x="1500"/>
        <item x="468"/>
        <item x="1501"/>
        <item x="1502"/>
        <item x="1503"/>
        <item x="1504"/>
        <item x="1505"/>
        <item x="1506"/>
        <item x="1507"/>
        <item x="1508"/>
        <item x="1509"/>
        <item x="1511"/>
        <item x="1512"/>
        <item x="1513"/>
        <item x="1514"/>
        <item x="1515"/>
        <item x="1516"/>
        <item x="1517"/>
        <item x="1518"/>
        <item x="1519"/>
        <item x="1520"/>
        <item x="1523"/>
        <item x="1525"/>
        <item x="1527"/>
        <item x="1528"/>
        <item x="1529"/>
        <item x="1530"/>
        <item x="1531"/>
        <item x="1533"/>
        <item x="1534"/>
        <item x="1535"/>
        <item x="1536"/>
        <item x="1537"/>
        <item x="1540"/>
        <item x="433"/>
        <item x="1541"/>
        <item x="1542"/>
        <item x="1543"/>
        <item x="1544"/>
        <item x="1545"/>
        <item x="1546"/>
        <item x="1547"/>
        <item x="1548"/>
        <item x="1550"/>
        <item x="1551"/>
        <item x="1554"/>
        <item x="1555"/>
        <item x="278"/>
        <item x="1556"/>
        <item x="1557"/>
        <item x="1558"/>
        <item x="1559"/>
        <item x="1560"/>
        <item x="1561"/>
        <item x="1562"/>
        <item x="1563"/>
        <item x="1565"/>
        <item x="1566"/>
        <item x="1567"/>
        <item x="1568"/>
        <item x="1570"/>
        <item x="1572"/>
        <item x="1573"/>
        <item x="1574"/>
        <item x="1575"/>
        <item x="1576"/>
        <item x="1577"/>
        <item x="1579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6"/>
        <item x="1597"/>
        <item x="1598"/>
        <item x="1599"/>
        <item x="1601"/>
        <item x="1602"/>
        <item x="1603"/>
        <item x="1604"/>
        <item x="1605"/>
        <item x="81"/>
        <item x="1606"/>
        <item x="1607"/>
        <item x="1608"/>
        <item x="1609"/>
        <item x="1612"/>
        <item x="1613"/>
        <item x="1614"/>
        <item x="1616"/>
        <item x="1617"/>
        <item x="1619"/>
        <item x="1620"/>
        <item x="1005"/>
        <item x="1621"/>
        <item x="1622"/>
        <item x="1623"/>
        <item x="1624"/>
        <item x="1625"/>
        <item x="1626"/>
        <item x="1627"/>
        <item x="1628"/>
        <item x="1629"/>
        <item x="1634"/>
        <item x="1635"/>
        <item x="1636"/>
        <item x="1637"/>
        <item x="1640"/>
        <item x="1641"/>
        <item x="1642"/>
        <item x="1643"/>
        <item x="1644"/>
        <item x="1645"/>
        <item x="1648"/>
        <item x="1650"/>
        <item x="1651"/>
        <item x="1652"/>
        <item x="1653"/>
        <item x="1654"/>
        <item x="1655"/>
        <item x="1656"/>
        <item x="1658"/>
        <item x="1659"/>
        <item x="1660"/>
        <item x="1661"/>
        <item x="764"/>
        <item x="1662"/>
        <item x="1663"/>
        <item x="1664"/>
        <item x="1665"/>
        <item x="1666"/>
        <item x="1667"/>
        <item x="1668"/>
        <item x="1669"/>
        <item x="1670"/>
        <item x="484"/>
        <item x="1671"/>
        <item x="1672"/>
        <item x="1673"/>
        <item x="1674"/>
        <item x="1675"/>
        <item x="379"/>
        <item x="1676"/>
        <item x="201"/>
        <item m="1" x="4122"/>
        <item m="1" x="2480"/>
        <item m="1" x="2232"/>
        <item m="1" x="2362"/>
        <item m="1" x="3719"/>
        <item m="1" x="2547"/>
        <item m="1" x="4007"/>
        <item m="1" x="2252"/>
        <item m="1" x="3802"/>
        <item m="1" x="3704"/>
        <item m="1" x="3609"/>
        <item m="1" x="4067"/>
        <item m="1" x="3205"/>
        <item m="1" x="2569"/>
        <item m="1" x="2772"/>
        <item m="1" x="3883"/>
        <item m="1" x="4077"/>
        <item m="1" x="2692"/>
        <item x="259"/>
        <item m="1" x="2478"/>
        <item m="1" x="2051"/>
        <item m="1" x="2584"/>
        <item m="1" x="2356"/>
        <item m="1" x="3849"/>
        <item m="1" x="3163"/>
        <item m="1" x="3465"/>
        <item m="1" x="1861"/>
        <item m="1" x="2677"/>
        <item m="1" x="2916"/>
        <item m="1" x="3344"/>
        <item m="1" x="3874"/>
        <item m="1" x="3642"/>
        <item m="1" x="4047"/>
        <item m="1" x="3576"/>
        <item m="1" x="2458"/>
        <item m="1" x="3411"/>
        <item m="1" x="2132"/>
        <item m="1" x="2824"/>
        <item m="1" x="3725"/>
        <item m="1" x="2485"/>
        <item m="1" x="2784"/>
        <item m="1" x="2357"/>
        <item m="1" x="2555"/>
        <item x="646"/>
        <item x="876"/>
        <item x="51"/>
        <item m="1" x="2958"/>
        <item m="1" x="4034"/>
        <item m="1" x="2636"/>
        <item m="1" x="2665"/>
        <item m="1" x="2467"/>
        <item m="1" x="1723"/>
        <item m="1" x="2740"/>
        <item m="1" x="2261"/>
        <item m="1" x="3853"/>
        <item m="1" x="2609"/>
        <item m="1" x="2068"/>
        <item m="1" x="3639"/>
        <item x="865"/>
        <item m="1" x="2135"/>
        <item m="1" x="1801"/>
        <item m="1" x="3653"/>
        <item x="873"/>
        <item x="94"/>
        <item m="1" x="2610"/>
        <item m="1" x="2820"/>
        <item m="1" x="3522"/>
        <item m="1" x="1787"/>
        <item x="150"/>
        <item m="1" x="1999"/>
        <item m="1" x="3497"/>
        <item m="1" x="2417"/>
        <item m="1" x="2639"/>
        <item m="1" x="4110"/>
        <item m="1" x="1802"/>
        <item x="151"/>
        <item m="1" x="3194"/>
        <item m="1" x="2229"/>
        <item m="1" x="3709"/>
        <item m="1" x="3335"/>
        <item m="1" x="2392"/>
        <item m="1" x="3240"/>
        <item m="1" x="3151"/>
        <item m="1" x="2296"/>
        <item m="1" x="3559"/>
        <item m="1" x="2257"/>
        <item m="1" x="2288"/>
        <item m="1" x="4094"/>
        <item m="1" x="3351"/>
        <item m="1" x="2058"/>
        <item m="1" x="3376"/>
        <item m="1" x="2713"/>
        <item m="1" x="3514"/>
        <item m="1" x="2551"/>
        <item m="1" x="2524"/>
        <item m="1" x="3249"/>
        <item m="1" x="3057"/>
        <item m="1" x="3582"/>
        <item m="1" x="3970"/>
        <item m="1" x="4089"/>
        <item m="1" x="3828"/>
        <item x="617"/>
        <item m="1" x="2043"/>
        <item m="1" x="3827"/>
        <item m="1" x="2498"/>
        <item m="1" x="2202"/>
        <item m="1" x="2903"/>
        <item m="1" x="1734"/>
        <item m="1" x="4128"/>
        <item m="1" x="1939"/>
        <item m="1" x="3859"/>
        <item m="1" x="3191"/>
        <item m="1" x="1744"/>
        <item m="1" x="2711"/>
        <item m="1" x="2386"/>
        <item m="1" x="2603"/>
        <item x="387"/>
        <item m="1" x="2898"/>
        <item m="1" x="2276"/>
        <item m="1" x="3686"/>
        <item m="1" x="2849"/>
        <item m="1" x="2706"/>
        <item m="1" x="2457"/>
        <item m="1" x="3539"/>
        <item m="1" x="3242"/>
        <item m="1" x="3128"/>
        <item m="1" x="2786"/>
        <item m="1" x="2658"/>
        <item m="1" x="3589"/>
        <item m="1" x="1982"/>
        <item m="1" x="1905"/>
        <item x="177"/>
        <item m="1" x="3939"/>
        <item m="1" x="2115"/>
        <item m="1" x="4033"/>
        <item x="654"/>
        <item m="1" x="3932"/>
        <item m="1" x="4146"/>
        <item m="1" x="2775"/>
        <item m="1" x="1851"/>
        <item m="1" x="3439"/>
        <item m="1" x="3838"/>
        <item m="1" x="2850"/>
        <item m="1" x="3881"/>
        <item m="1" x="3375"/>
        <item m="1" x="3111"/>
        <item m="1" x="3649"/>
        <item m="1" x="2429"/>
        <item m="1" x="3226"/>
        <item m="1" x="2890"/>
        <item m="1" x="2227"/>
        <item m="1" x="3744"/>
        <item m="1" x="2560"/>
        <item m="1" x="2816"/>
        <item m="1" x="2947"/>
        <item m="1" x="2747"/>
        <item m="1" x="3762"/>
        <item m="1" x="2830"/>
        <item m="1" x="3680"/>
        <item m="1" x="3621"/>
        <item x="1000"/>
        <item m="1" x="2863"/>
        <item m="1" x="3760"/>
        <item m="1" x="2587"/>
        <item m="1" x="3488"/>
        <item m="1" x="3872"/>
        <item x="856"/>
        <item x="854"/>
        <item m="1" x="4013"/>
        <item m="1" x="3742"/>
        <item m="1" x="3469"/>
        <item m="1" x="3604"/>
        <item x="408"/>
        <item m="1" x="3721"/>
        <item x="237"/>
        <item m="1" x="3301"/>
        <item m="1" x="2308"/>
        <item m="1" x="3854"/>
        <item m="1" x="3886"/>
        <item m="1" x="2728"/>
        <item x="266"/>
        <item m="1" x="3274"/>
        <item m="1" x="3350"/>
        <item m="1" x="3663"/>
        <item x="43"/>
        <item m="1" x="1979"/>
        <item m="1" x="2131"/>
        <item m="1" x="2489"/>
        <item m="1" x="3513"/>
        <item m="1" x="4056"/>
        <item m="1" x="3734"/>
        <item m="1" x="3731"/>
        <item m="1" x="2213"/>
        <item m="1" x="2258"/>
        <item m="1" x="4064"/>
        <item m="1" x="3482"/>
        <item m="1" x="3826"/>
        <item m="1" x="3028"/>
        <item m="1" x="3570"/>
        <item m="1" x="3767"/>
        <item m="1" x="4041"/>
        <item m="1" x="2108"/>
        <item m="1" x="1901"/>
        <item m="1" x="2769"/>
        <item m="1" x="2927"/>
        <item m="1" x="2546"/>
        <item m="1" x="4045"/>
        <item m="1" x="3322"/>
        <item x="48"/>
        <item m="1" x="2050"/>
        <item m="1" x="3572"/>
        <item m="1" x="3724"/>
        <item m="1" x="2982"/>
        <item m="1" x="2391"/>
        <item m="1" x="2533"/>
        <item x="0"/>
        <item x="2"/>
        <item x="3"/>
        <item x="7"/>
        <item x="11"/>
        <item x="16"/>
        <item x="18"/>
        <item x="21"/>
        <item x="22"/>
        <item x="24"/>
        <item x="25"/>
        <item x="26"/>
        <item x="27"/>
        <item x="28"/>
        <item x="36"/>
        <item x="37"/>
        <item x="39"/>
        <item x="42"/>
        <item x="45"/>
        <item x="46"/>
        <item x="47"/>
        <item x="49"/>
        <item x="50"/>
        <item x="53"/>
        <item x="54"/>
        <item x="55"/>
        <item x="56"/>
        <item x="58"/>
        <item x="59"/>
        <item x="60"/>
        <item x="61"/>
        <item x="62"/>
        <item x="64"/>
        <item x="67"/>
        <item x="70"/>
        <item x="72"/>
        <item x="85"/>
        <item x="91"/>
        <item x="93"/>
        <item x="95"/>
        <item x="102"/>
        <item x="115"/>
        <item x="124"/>
        <item x="125"/>
        <item x="129"/>
        <item x="130"/>
        <item x="135"/>
        <item x="138"/>
        <item x="143"/>
        <item x="146"/>
        <item x="147"/>
        <item x="148"/>
        <item x="149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7"/>
        <item x="169"/>
        <item x="171"/>
        <item x="172"/>
        <item x="174"/>
        <item x="175"/>
        <item x="176"/>
        <item x="180"/>
        <item x="181"/>
        <item x="182"/>
        <item x="186"/>
        <item x="187"/>
        <item x="189"/>
        <item x="193"/>
        <item x="194"/>
        <item m="1" x="3405"/>
        <item x="196"/>
        <item x="198"/>
        <item x="200"/>
        <item x="203"/>
        <item x="204"/>
        <item x="205"/>
        <item x="206"/>
        <item x="207"/>
        <item x="209"/>
        <item x="210"/>
        <item x="214"/>
        <item x="215"/>
        <item x="216"/>
        <item x="217"/>
        <item x="218"/>
        <item x="219"/>
        <item x="225"/>
        <item x="226"/>
        <item x="227"/>
        <item x="228"/>
        <item x="229"/>
        <item x="231"/>
        <item x="233"/>
        <item x="234"/>
        <item x="235"/>
        <item x="236"/>
        <item x="238"/>
        <item x="239"/>
        <item x="241"/>
        <item x="244"/>
        <item x="253"/>
        <item x="254"/>
        <item x="255"/>
        <item x="257"/>
        <item x="258"/>
        <item x="260"/>
        <item x="261"/>
        <item x="263"/>
        <item x="264"/>
        <item x="265"/>
        <item x="267"/>
        <item x="268"/>
        <item x="269"/>
        <item x="270"/>
        <item x="271"/>
        <item x="273"/>
        <item x="274"/>
        <item x="275"/>
        <item x="277"/>
        <item x="279"/>
        <item x="280"/>
        <item x="281"/>
        <item x="283"/>
        <item x="285"/>
        <item x="292"/>
        <item x="295"/>
        <item x="299"/>
        <item x="311"/>
        <item x="313"/>
        <item x="315"/>
        <item x="317"/>
        <item x="324"/>
        <item x="326"/>
        <item x="327"/>
        <item x="328"/>
        <item x="330"/>
        <item x="332"/>
        <item x="333"/>
        <item x="335"/>
        <item x="336"/>
        <item x="337"/>
        <item x="338"/>
        <item x="339"/>
        <item x="340"/>
        <item x="342"/>
        <item x="344"/>
        <item x="347"/>
        <item x="348"/>
        <item x="350"/>
        <item x="351"/>
        <item x="357"/>
        <item x="358"/>
        <item x="359"/>
        <item x="360"/>
        <item x="361"/>
        <item x="362"/>
        <item x="363"/>
        <item x="364"/>
        <item x="365"/>
        <item x="367"/>
        <item x="368"/>
        <item x="370"/>
        <item x="371"/>
        <item x="372"/>
        <item x="373"/>
        <item x="374"/>
        <item x="376"/>
        <item x="378"/>
        <item x="381"/>
        <item x="382"/>
        <item x="384"/>
        <item x="385"/>
        <item x="388"/>
        <item x="390"/>
        <item x="391"/>
        <item x="392"/>
        <item x="396"/>
        <item x="399"/>
        <item x="401"/>
        <item x="403"/>
        <item x="405"/>
        <item x="406"/>
        <item x="407"/>
        <item x="409"/>
        <item x="410"/>
        <item x="411"/>
        <item x="412"/>
        <item x="414"/>
        <item x="417"/>
        <item x="418"/>
        <item x="419"/>
        <item x="420"/>
        <item x="421"/>
        <item x="423"/>
        <item x="424"/>
        <item x="425"/>
        <item x="427"/>
        <item x="428"/>
        <item x="429"/>
        <item x="430"/>
        <item x="432"/>
        <item x="434"/>
        <item x="436"/>
        <item x="439"/>
        <item x="443"/>
        <item x="444"/>
        <item x="446"/>
        <item x="448"/>
        <item x="449"/>
        <item x="450"/>
        <item x="451"/>
        <item x="454"/>
        <item x="455"/>
        <item x="456"/>
        <item x="458"/>
        <item x="459"/>
        <item x="460"/>
        <item x="462"/>
        <item x="463"/>
        <item x="464"/>
        <item x="466"/>
        <item x="467"/>
        <item x="471"/>
        <item x="474"/>
        <item x="475"/>
        <item x="476"/>
        <item x="477"/>
        <item x="479"/>
        <item x="480"/>
        <item x="482"/>
        <item x="483"/>
        <item x="485"/>
        <item x="486"/>
        <item x="488"/>
        <item x="489"/>
        <item x="492"/>
        <item x="495"/>
        <item x="498"/>
        <item x="501"/>
        <item x="505"/>
        <item x="506"/>
        <item x="507"/>
        <item x="508"/>
        <item x="511"/>
        <item x="512"/>
        <item x="515"/>
        <item x="516"/>
        <item x="518"/>
        <item x="519"/>
        <item x="521"/>
        <item x="522"/>
        <item x="523"/>
        <item x="524"/>
        <item x="525"/>
        <item x="526"/>
        <item x="527"/>
        <item x="528"/>
        <item x="530"/>
        <item x="531"/>
        <item x="532"/>
        <item x="533"/>
        <item x="534"/>
        <item x="535"/>
        <item x="536"/>
        <item x="540"/>
        <item x="541"/>
        <item x="543"/>
        <item x="544"/>
        <item x="546"/>
        <item x="548"/>
        <item x="549"/>
        <item x="550"/>
        <item x="551"/>
        <item x="552"/>
        <item x="554"/>
        <item x="558"/>
        <item x="559"/>
        <item x="561"/>
        <item x="562"/>
        <item x="563"/>
        <item x="564"/>
        <item x="565"/>
        <item x="567"/>
        <item x="569"/>
        <item x="574"/>
        <item x="575"/>
        <item x="576"/>
        <item x="577"/>
        <item x="579"/>
        <item x="580"/>
        <item x="581"/>
        <item x="582"/>
        <item x="585"/>
        <item x="588"/>
        <item x="589"/>
        <item x="590"/>
        <item x="591"/>
        <item x="594"/>
        <item x="595"/>
        <item x="596"/>
        <item x="597"/>
        <item x="598"/>
        <item x="599"/>
        <item x="600"/>
        <item x="601"/>
        <item x="603"/>
        <item x="605"/>
        <item x="606"/>
        <item x="607"/>
        <item x="609"/>
        <item x="612"/>
        <item x="613"/>
        <item x="614"/>
        <item x="615"/>
        <item x="616"/>
        <item x="622"/>
        <item x="624"/>
        <item x="625"/>
        <item x="626"/>
        <item x="627"/>
        <item x="629"/>
        <item x="630"/>
        <item x="632"/>
        <item x="633"/>
        <item x="634"/>
        <item x="636"/>
        <item x="637"/>
        <item x="639"/>
        <item x="640"/>
        <item x="643"/>
        <item x="644"/>
        <item x="648"/>
        <item x="649"/>
        <item x="650"/>
        <item x="655"/>
        <item x="656"/>
        <item x="657"/>
        <item x="658"/>
        <item x="662"/>
        <item x="663"/>
        <item x="666"/>
        <item x="667"/>
        <item x="670"/>
        <item x="671"/>
        <item x="674"/>
        <item x="675"/>
        <item x="676"/>
        <item x="677"/>
        <item x="680"/>
        <item x="685"/>
        <item x="686"/>
        <item x="687"/>
        <item x="689"/>
        <item x="690"/>
        <item x="693"/>
        <item x="695"/>
        <item x="696"/>
        <item x="698"/>
        <item x="700"/>
        <item x="701"/>
        <item x="702"/>
        <item x="703"/>
        <item x="705"/>
        <item x="707"/>
        <item x="708"/>
        <item x="710"/>
        <item x="711"/>
        <item x="712"/>
        <item x="714"/>
        <item x="715"/>
        <item x="717"/>
        <item x="718"/>
        <item x="719"/>
        <item x="720"/>
        <item x="721"/>
        <item x="722"/>
        <item x="725"/>
        <item x="726"/>
        <item x="735"/>
        <item x="739"/>
        <item x="740"/>
        <item x="743"/>
        <item x="744"/>
        <item x="745"/>
        <item x="746"/>
        <item x="747"/>
        <item x="748"/>
        <item x="749"/>
        <item x="750"/>
        <item x="752"/>
        <item x="753"/>
        <item x="754"/>
        <item x="755"/>
        <item x="756"/>
        <item x="758"/>
        <item x="760"/>
        <item x="761"/>
        <item x="763"/>
        <item x="767"/>
        <item x="768"/>
        <item x="769"/>
        <item x="772"/>
        <item x="775"/>
        <item x="776"/>
        <item x="777"/>
        <item x="778"/>
        <item x="779"/>
        <item x="780"/>
        <item x="782"/>
        <item x="783"/>
        <item x="785"/>
        <item x="786"/>
        <item x="787"/>
        <item x="788"/>
        <item x="789"/>
        <item x="790"/>
        <item x="791"/>
        <item x="792"/>
        <item x="794"/>
        <item x="795"/>
        <item x="796"/>
        <item x="797"/>
        <item x="798"/>
        <item x="800"/>
        <item x="801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20"/>
        <item x="823"/>
        <item x="825"/>
        <item x="827"/>
        <item x="828"/>
        <item x="829"/>
        <item x="832"/>
        <item x="836"/>
        <item x="838"/>
        <item x="842"/>
        <item x="843"/>
        <item x="844"/>
        <item x="846"/>
        <item x="847"/>
        <item x="848"/>
        <item x="849"/>
        <item x="851"/>
        <item x="852"/>
        <item x="853"/>
        <item x="857"/>
        <item x="858"/>
        <item x="859"/>
        <item x="860"/>
        <item x="861"/>
        <item x="862"/>
        <item x="863"/>
        <item x="864"/>
        <item x="866"/>
        <item x="867"/>
        <item x="868"/>
        <item x="869"/>
        <item x="870"/>
        <item x="871"/>
        <item x="872"/>
        <item x="874"/>
        <item x="875"/>
        <item x="877"/>
        <item x="878"/>
        <item x="879"/>
        <item x="880"/>
        <item x="882"/>
        <item x="883"/>
        <item x="884"/>
        <item x="885"/>
        <item x="886"/>
        <item x="887"/>
        <item x="888"/>
        <item x="889"/>
        <item x="892"/>
        <item x="893"/>
        <item x="894"/>
        <item x="896"/>
        <item x="897"/>
        <item x="898"/>
        <item x="899"/>
        <item x="900"/>
        <item x="901"/>
        <item x="902"/>
        <item x="903"/>
        <item x="905"/>
        <item x="908"/>
        <item x="910"/>
        <item x="911"/>
        <item x="913"/>
        <item x="915"/>
        <item x="917"/>
        <item x="918"/>
        <item x="920"/>
        <item x="922"/>
        <item x="924"/>
        <item x="927"/>
        <item x="928"/>
        <item x="929"/>
        <item x="930"/>
        <item x="931"/>
        <item x="933"/>
        <item x="934"/>
        <item x="935"/>
        <item x="936"/>
        <item x="937"/>
        <item x="939"/>
        <item x="944"/>
        <item x="945"/>
        <item x="946"/>
        <item x="948"/>
        <item x="949"/>
        <item x="950"/>
        <item x="953"/>
        <item x="954"/>
        <item x="955"/>
        <item x="957"/>
        <item x="958"/>
        <item x="960"/>
        <item x="961"/>
        <item x="962"/>
        <item x="963"/>
        <item x="964"/>
        <item x="965"/>
        <item x="966"/>
        <item x="967"/>
        <item x="968"/>
        <item x="969"/>
        <item x="971"/>
        <item x="973"/>
        <item x="974"/>
        <item x="975"/>
        <item x="976"/>
        <item x="977"/>
        <item x="978"/>
        <item x="980"/>
        <item x="981"/>
        <item x="982"/>
        <item x="983"/>
        <item x="986"/>
        <item x="987"/>
        <item x="989"/>
        <item x="990"/>
        <item x="992"/>
        <item x="993"/>
        <item x="994"/>
        <item x="995"/>
        <item x="996"/>
        <item x="997"/>
        <item x="998"/>
        <item x="999"/>
        <item x="1001"/>
        <item x="1002"/>
        <item x="1003"/>
        <item x="1004"/>
        <item x="1006"/>
        <item x="1007"/>
        <item x="1008"/>
        <item x="1011"/>
        <item x="1013"/>
        <item x="1014"/>
        <item x="1015"/>
        <item x="1016"/>
        <item x="1017"/>
        <item x="1018"/>
        <item x="1019"/>
        <item x="1020"/>
        <item x="1023"/>
        <item x="1025"/>
        <item x="1026"/>
        <item x="1028"/>
        <item x="1029"/>
        <item x="1030"/>
        <item x="1031"/>
        <item x="1032"/>
        <item x="1033"/>
        <item x="1035"/>
        <item x="1036"/>
        <item x="1037"/>
        <item x="1038"/>
        <item x="1039"/>
        <item x="1040"/>
        <item x="1042"/>
        <item x="1044"/>
        <item x="1045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95"/>
        <item t="default"/>
      </items>
    </pivotField>
    <pivotField dataField="1" showAll="0"/>
    <pivotField axis="axisPage" showAll="0" multipleItemSelectionAllowed="1">
      <items count="22">
        <item x="5"/>
        <item x="7"/>
        <item x="6"/>
        <item x="3"/>
        <item h="1" x="0"/>
        <item h="1" x="11"/>
        <item x="4"/>
        <item x="1"/>
        <item x="10"/>
        <item h="1" m="1" x="15"/>
        <item h="1" x="12"/>
        <item x="2"/>
        <item h="1" x="8"/>
        <item h="1" m="1" x="18"/>
        <item h="1" m="1" x="19"/>
        <item h="1" m="1" x="20"/>
        <item h="1" x="13"/>
        <item h="1" m="1" x="16"/>
        <item h="1" m="1" x="17"/>
        <item h="1" m="1" x="14"/>
        <item h="1" x="9"/>
        <item t="default"/>
      </items>
    </pivotField>
    <pivotField axis="axisPage" showAll="0" multipleItemSelectionAllowed="1">
      <items count="4">
        <item x="0"/>
        <item h="1" x="1"/>
        <item h="1" m="1" x="2"/>
        <item t="default"/>
      </items>
    </pivotField>
    <pivotField showAll="0" numFmtId="22"/>
    <pivotField showAll="0" numFmtId="22"/>
    <pivotField showAll="0"/>
    <pivotField dataField="1" showAll="0"/>
    <pivotField dataField="1" showAll="0"/>
    <pivotField dataField="1" showAll="0"/>
    <pivotField showAll="0" defaultSubtotal="0"/>
    <pivotField showAll="0" defaultSubtotal="0"/>
  </pivotFields>
  <rowFields count="1">
    <field x="2"/>
  </rowFields>
  <rowItems count="17">
    <i>
      <x v="5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5">
    <pageField fld="1" hier="-1"/>
    <pageField fld="5" hier="-1"/>
    <pageField fld="6" hier="-1"/>
    <pageField fld="0" hier="-1"/>
    <pageField fld="3" hier="-1"/>
  </pageFields>
  <dataFields count="4">
    <dataField name="Sum of Events" fld="12" baseField="0" baseItem="0"/>
    <dataField name="Sum of Affected Customer Count" fld="4" baseField="0" baseItem="0"/>
    <dataField name="Sum of L in Minutes" fld="10" baseField="0" baseItem="0" numFmtId="1"/>
    <dataField name="Sum of CMI" fld="11" baseField="0" baseItem="0" numFmtId="1"/>
  </dataFields>
  <formats count="1">
    <format dxfId="3">
      <pivotArea outline="0" fieldPosition="0" collapsedLevelsAreSubtotals="1">
        <references count="1">
          <reference field="4294967294" selected="0" count="2"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23.xml><?xml version="1.0" encoding="utf-8"?>
<pivotTableDefinition xmlns="http://schemas.openxmlformats.org/spreadsheetml/2006/main" name="PivotTable4" cacheId="0" applyNumberFormats="0" applyBorderFormats="0" applyFontFormats="0" applyPatternFormats="0" applyAlignmentFormats="0" applyWidthHeightFormats="1" dataCaption="Values" showMissing="1" preserveFormatting="1" useAutoFormatting="1" itemPrintTitles="1" outline="1" outlineData="1" createdVersion="3" updatedVersion="7" indent="0" multipleFieldFilters="0" showMemberPropertyTips="1">
  <location ref="A8:E21" firstHeaderRow="1" firstDataRow="2" firstDataCol="1" rowPageCount="5" colPageCount="1"/>
  <pivotFields count="15">
    <pivotField axis="axisPage" showAll="0" multipleItemSelectionAllowed="1">
      <items count="4">
        <item h="1" x="1"/>
        <item x="0"/>
        <item h="1" m="1" x="2"/>
        <item t="default"/>
      </items>
    </pivotField>
    <pivotField axis="axisPage" showAll="0">
      <items count="10">
        <item x="1"/>
        <item x="3"/>
        <item x="7"/>
        <item x="4"/>
        <item x="0"/>
        <item x="6"/>
        <item x="2"/>
        <item x="5"/>
        <item m="1" x="8"/>
        <item t="default"/>
      </items>
    </pivotField>
    <pivotField axis="axisRow" showAll="0">
      <items count="36">
        <item x="11"/>
        <item x="20"/>
        <item x="2"/>
        <item x="21"/>
        <item x="13"/>
        <item x="7"/>
        <item x="18"/>
        <item x="24"/>
        <item x="14"/>
        <item x="6"/>
        <item x="17"/>
        <item x="3"/>
        <item x="10"/>
        <item x="8"/>
        <item x="29"/>
        <item x="9"/>
        <item x="16"/>
        <item x="4"/>
        <item x="1"/>
        <item x="0"/>
        <item x="27"/>
        <item x="26"/>
        <item x="15"/>
        <item x="5"/>
        <item x="23"/>
        <item x="30"/>
        <item m="1" x="34"/>
        <item m="1" x="33"/>
        <item x="19"/>
        <item x="28"/>
        <item x="31"/>
        <item x="12"/>
        <item x="22"/>
        <item x="25"/>
        <item x="32"/>
        <item t="default"/>
      </items>
    </pivotField>
    <pivotField axis="axisPage" showAll="0" multipleItemSelectionAllowed="1">
      <items count="4185">
        <item x="23"/>
        <item x="472"/>
        <item m="1" x="2729"/>
        <item x="78"/>
        <item x="830"/>
        <item m="1" x="2876"/>
        <item m="1" x="2798"/>
        <item m="1" x="3060"/>
        <item x="243"/>
        <item x="122"/>
        <item x="1119"/>
        <item m="1" x="2829"/>
        <item m="1" x="2861"/>
        <item m="1" x="1915"/>
        <item m="1" x="1832"/>
        <item x="1372"/>
        <item m="1" x="3099"/>
        <item x="223"/>
        <item m="1" x="2105"/>
        <item m="1" x="1812"/>
        <item m="1" x="1821"/>
        <item x="1475"/>
        <item m="1" x="3334"/>
        <item m="1" x="2865"/>
        <item m="1" x="1998"/>
        <item x="573"/>
        <item m="1" x="2099"/>
        <item m="1" x="2857"/>
        <item x="1335"/>
        <item x="742"/>
        <item x="991"/>
        <item m="1" x="1793"/>
        <item x="914"/>
        <item x="1192"/>
        <item m="1" x="2590"/>
        <item x="282"/>
        <item x="199"/>
        <item x="757"/>
        <item m="1" x="3894"/>
        <item x="802"/>
        <item m="1" x="2646"/>
        <item x="539"/>
        <item m="1" x="1840"/>
        <item x="513"/>
        <item x="113"/>
        <item m="1" x="2796"/>
        <item x="678"/>
        <item x="293"/>
        <item m="1" x="2953"/>
        <item x="321"/>
        <item x="83"/>
        <item m="1" x="1943"/>
        <item x="119"/>
        <item x="184"/>
        <item x="734"/>
        <item x="583"/>
        <item x="287"/>
        <item m="1" x="2025"/>
        <item m="1" x="2017"/>
        <item m="1" x="3313"/>
        <item x="284"/>
        <item m="1" x="2750"/>
        <item x="144"/>
        <item x="461"/>
        <item m="1" x="3366"/>
        <item m="1" x="3459"/>
        <item x="276"/>
        <item x="136"/>
        <item m="1" x="4149"/>
        <item x="737"/>
        <item m="1" x="2925"/>
        <item x="431"/>
        <item m="1" x="3320"/>
        <item x="211"/>
        <item m="1" x="2146"/>
        <item x="1413"/>
        <item x="1346"/>
        <item m="1" x="3496"/>
        <item m="1" x="3140"/>
        <item m="1" x="3420"/>
        <item x="120"/>
        <item x="13"/>
        <item x="346"/>
        <item x="1270"/>
        <item x="770"/>
        <item x="1301"/>
        <item x="1374"/>
        <item m="1" x="2451"/>
        <item x="35"/>
        <item m="1" x="3815"/>
        <item x="1239"/>
        <item m="1" x="3473"/>
        <item x="652"/>
        <item x="90"/>
        <item m="1" x="3624"/>
        <item m="1" x="3456"/>
        <item m="1" x="2842"/>
        <item x="96"/>
        <item x="1473"/>
        <item m="1" x="3836"/>
        <item x="397"/>
        <item x="92"/>
        <item m="1" x="3494"/>
        <item m="1" x="2004"/>
        <item x="41"/>
        <item x="415"/>
        <item x="1199"/>
        <item x="395"/>
        <item x="659"/>
        <item x="213"/>
        <item x="904"/>
        <item x="951"/>
        <item x="84"/>
        <item x="34"/>
        <item m="1" x="2273"/>
        <item m="1" x="4070"/>
        <item m="1" x="3045"/>
        <item m="1" x="4076"/>
        <item m="1" x="1786"/>
        <item x="688"/>
        <item x="8"/>
        <item m="1" x="2361"/>
        <item m="1" x="3628"/>
        <item x="1360"/>
        <item m="1" x="3261"/>
        <item x="1323"/>
        <item m="1" x="2892"/>
        <item m="1" x="3069"/>
        <item m="1" x="3212"/>
        <item x="1137"/>
        <item m="1" x="3362"/>
        <item m="1" x="2377"/>
        <item m="1" x="3321"/>
        <item x="68"/>
        <item m="1" x="2250"/>
        <item m="1" x="3761"/>
        <item m="1" x="2986"/>
        <item x="1458"/>
        <item x="20"/>
        <item m="1" x="3714"/>
        <item x="137"/>
        <item x="101"/>
        <item m="1" x="4138"/>
        <item m="1" x="1925"/>
        <item m="1" x="3493"/>
        <item x="320"/>
        <item m="1" x="3444"/>
        <item m="1" x="1679"/>
        <item x="473"/>
        <item m="1" x="3424"/>
        <item x="14"/>
        <item x="1087"/>
        <item x="1486"/>
        <item x="202"/>
        <item x="1234"/>
        <item m="1" x="4062"/>
        <item x="457"/>
        <item m="1" x="3500"/>
        <item m="1" x="1824"/>
        <item m="1" x="3053"/>
        <item x="1104"/>
        <item m="1" x="1963"/>
        <item x="1149"/>
        <item x="413"/>
        <item m="1" x="1794"/>
        <item x="1521"/>
        <item x="12"/>
        <item x="586"/>
        <item m="1" x="3339"/>
        <item m="1" x="2329"/>
        <item x="766"/>
        <item x="510"/>
        <item x="1304"/>
        <item x="923"/>
        <item m="1" x="3304"/>
        <item m="1" x="4005"/>
        <item x="252"/>
        <item x="112"/>
        <item m="1" x="1819"/>
        <item x="774"/>
        <item m="1" x="2990"/>
        <item m="1" x="2029"/>
        <item m="1" x="3176"/>
        <item m="1" x="2311"/>
        <item x="286"/>
        <item x="784"/>
        <item x="191"/>
        <item x="1194"/>
        <item m="1" x="1743"/>
        <item m="1" x="3148"/>
        <item x="834"/>
        <item x="729"/>
        <item m="1" x="3267"/>
        <item m="1" x="2143"/>
        <item x="736"/>
        <item x="153"/>
        <item x="5"/>
        <item x="1630"/>
        <item x="891"/>
        <item x="1633"/>
        <item x="571"/>
        <item m="1" x="2216"/>
        <item x="212"/>
        <item m="1" x="1708"/>
        <item m="1" x="3289"/>
        <item x="723"/>
        <item m="1" x="3275"/>
        <item x="77"/>
        <item x="66"/>
        <item m="1" x="2063"/>
        <item m="1" x="2588"/>
        <item x="610"/>
        <item m="1" x="3983"/>
        <item x="1157"/>
        <item x="826"/>
        <item x="393"/>
        <item x="74"/>
        <item x="469"/>
        <item m="1" x="2110"/>
        <item m="1" x="4134"/>
        <item x="222"/>
        <item m="1" x="2709"/>
        <item m="1" x="1973"/>
        <item m="1" x="4183"/>
        <item m="1" x="3372"/>
        <item m="1" x="2938"/>
        <item x="545"/>
        <item m="1" x="1946"/>
        <item x="890"/>
        <item m="1" x="2089"/>
        <item m="1" x="3467"/>
        <item x="919"/>
        <item m="1" x="3673"/>
        <item m="1" x="2360"/>
        <item x="1266"/>
        <item x="402"/>
        <item x="33"/>
        <item m="1" x="4029"/>
        <item m="1" x="3711"/>
        <item m="1" x="4136"/>
        <item m="1" x="3050"/>
        <item m="1" x="3728"/>
        <item m="1" x="2955"/>
        <item m="1" x="4069"/>
        <item x="99"/>
        <item x="538"/>
        <item x="98"/>
        <item m="1" x="2145"/>
        <item m="1" x="2727"/>
        <item m="1" x="3984"/>
        <item x="619"/>
        <item m="1" x="2981"/>
        <item x="1180"/>
        <item m="1" x="3314"/>
        <item x="831"/>
        <item x="1207"/>
        <item m="1" x="1980"/>
        <item x="1639"/>
        <item m="1" x="2034"/>
        <item x="76"/>
        <item m="1" x="3253"/>
        <item m="1" x="2538"/>
        <item m="1" x="3856"/>
        <item x="1185"/>
        <item x="1434"/>
        <item x="1394"/>
        <item m="1" x="2358"/>
        <item x="179"/>
        <item m="1" x="3063"/>
        <item x="440"/>
        <item m="1" x="3319"/>
        <item x="1247"/>
        <item m="1" x="1883"/>
        <item x="1212"/>
        <item x="190"/>
        <item m="1" x="2046"/>
        <item x="1593"/>
        <item m="1" x="1825"/>
        <item m="1" x="1920"/>
        <item m="1" x="2327"/>
        <item x="38"/>
        <item m="1" x="2260"/>
        <item m="1" x="4120"/>
        <item m="1" x="3415"/>
        <item m="1" x="3338"/>
        <item x="297"/>
        <item m="1" x="2506"/>
        <item x="771"/>
        <item m="1" x="1693"/>
        <item m="1" x="1933"/>
        <item m="1" x="1897"/>
        <item x="494"/>
        <item m="1" x="3383"/>
        <item m="1" x="3250"/>
        <item m="1" x="3043"/>
        <item x="272"/>
        <item m="1" x="4162"/>
        <item m="1" x="1941"/>
        <item x="824"/>
        <item m="1" x="3199"/>
        <item x="1309"/>
        <item m="1" x="2134"/>
        <item m="1" x="3551"/>
        <item x="140"/>
        <item x="1027"/>
        <item x="1290"/>
        <item m="1" x="3014"/>
        <item x="1592"/>
        <item m="1" x="2839"/>
        <item m="1" x="3722"/>
        <item m="1" x="3717"/>
        <item m="1" x="2887"/>
        <item m="1" x="2054"/>
        <item m="1" x="3460"/>
        <item x="1252"/>
        <item x="1244"/>
        <item m="1" x="3640"/>
        <item m="1" x="3273"/>
        <item m="1" x="1730"/>
        <item m="1" x="3318"/>
        <item x="1402"/>
        <item m="1" x="1745"/>
        <item m="1" x="3270"/>
        <item m="1" x="4036"/>
        <item m="1" x="3498"/>
        <item x="32"/>
        <item m="1" x="3950"/>
        <item m="1" x="2090"/>
        <item x="509"/>
        <item x="1532"/>
        <item m="1" x="3505"/>
        <item x="1086"/>
        <item x="840"/>
        <item m="1" x="3134"/>
        <item m="1" x="3647"/>
        <item m="1" x="3948"/>
        <item x="445"/>
        <item m="1" x="2994"/>
        <item x="1144"/>
        <item x="1310"/>
        <item x="500"/>
        <item m="1" x="3466"/>
        <item m="1" x="3123"/>
        <item x="240"/>
        <item m="1" x="1754"/>
        <item x="6"/>
        <item x="1233"/>
        <item m="1" x="1768"/>
        <item x="369"/>
        <item x="741"/>
        <item x="87"/>
        <item m="1" x="2359"/>
        <item x="709"/>
        <item m="1" x="3307"/>
        <item m="1" x="2044"/>
        <item x="699"/>
        <item m="1" x="2810"/>
        <item m="1" x="2456"/>
        <item m="1" x="3374"/>
        <item m="1" x="2914"/>
        <item x="833"/>
        <item m="1" x="2846"/>
        <item m="1" x="3187"/>
        <item m="1" x="2998"/>
        <item x="289"/>
        <item m="1" x="2339"/>
        <item x="1182"/>
        <item x="185"/>
        <item m="1" x="2571"/>
        <item m="1" x="2418"/>
        <item m="1" x="2395"/>
        <item m="1" x="3445"/>
        <item x="10"/>
        <item m="1" x="1967"/>
        <item x="1526"/>
        <item m="1" x="4004"/>
        <item x="398"/>
        <item x="9"/>
        <item x="249"/>
        <item m="1" x="3017"/>
        <item m="1" x="2070"/>
        <item m="1" x="3756"/>
        <item m="1" x="3078"/>
        <item x="1010"/>
        <item m="1" x="4165"/>
        <item m="1" x="1813"/>
        <item m="1" x="3794"/>
        <item m="1" x="3283"/>
        <item m="1" x="3196"/>
        <item m="1" x="2141"/>
        <item m="1" x="3945"/>
        <item m="1" x="3026"/>
        <item x="529"/>
        <item m="1" x="1780"/>
        <item m="1" x="2008"/>
        <item m="1" x="2376"/>
        <item m="1" x="3476"/>
        <item m="1" x="1792"/>
        <item m="1" x="2948"/>
        <item x="850"/>
        <item m="1" x="1716"/>
        <item m="1" x="3215"/>
        <item m="1" x="2262"/>
        <item m="1" x="3007"/>
        <item m="1" x="3925"/>
        <item m="1" x="3406"/>
        <item m="1" x="3337"/>
        <item x="909"/>
        <item x="86"/>
        <item m="1" x="3239"/>
        <item m="1" x="3861"/>
        <item x="71"/>
        <item m="1" x="3938"/>
        <item x="628"/>
        <item m="1" x="2862"/>
        <item m="1" x="3417"/>
        <item m="1" x="2659"/>
        <item m="1" x="3553"/>
        <item x="620"/>
        <item m="1" x="2771"/>
        <item m="1" x="4010"/>
        <item m="1" x="3708"/>
        <item x="1423"/>
        <item m="1" x="3818"/>
        <item m="1" x="3131"/>
        <item m="1" x="4073"/>
        <item m="1" x="3367"/>
        <item m="1" x="3457"/>
        <item m="1" x="4142"/>
        <item m="1" x="2749"/>
        <item x="1255"/>
        <item m="1" x="3966"/>
        <item m="1" x="4150"/>
        <item m="1" x="3193"/>
        <item x="1539"/>
        <item m="1" x="3923"/>
        <item m="1" x="3812"/>
        <item m="1" x="3317"/>
        <item m="1" x="3126"/>
        <item m="1" x="1710"/>
        <item m="1" x="3044"/>
        <item x="803"/>
        <item m="1" x="2991"/>
        <item x="114"/>
        <item m="1" x="2647"/>
        <item m="1" x="1836"/>
        <item m="1" x="2866"/>
        <item m="1" x="3990"/>
        <item m="1" x="3180"/>
        <item m="1" x="3968"/>
        <item m="1" x="3241"/>
        <item x="728"/>
        <item x="310"/>
        <item m="1" x="4049"/>
        <item m="1" x="3549"/>
        <item m="1" x="4126"/>
        <item m="1" x="3464"/>
        <item m="1" x="3662"/>
        <item m="1" x="3911"/>
        <item m="1" x="2319"/>
        <item m="1" x="2599"/>
        <item x="578"/>
        <item m="1" x="3799"/>
        <item m="1" x="3808"/>
        <item x="65"/>
        <item m="1" x="3936"/>
        <item m="1" x="2700"/>
        <item m="1" x="3763"/>
        <item m="1" x="4127"/>
        <item m="1" x="1704"/>
        <item m="1" x="3778"/>
        <item m="1" x="1713"/>
        <item m="1" x="3956"/>
        <item m="1" x="3839"/>
        <item m="1" x="1783"/>
        <item x="568"/>
        <item m="1" x="3305"/>
        <item m="1" x="2388"/>
        <item m="1" x="3852"/>
        <item m="1" x="2073"/>
        <item m="1" x="3308"/>
        <item m="1" x="2895"/>
        <item m="1" x="2625"/>
        <item m="1" x="1988"/>
        <item x="1315"/>
        <item x="716"/>
        <item m="1" x="2188"/>
        <item x="537"/>
        <item m="1" x="2426"/>
        <item m="1" x="3290"/>
        <item m="1" x="1760"/>
        <item m="1" x="3447"/>
        <item m="1" x="2439"/>
        <item m="1" x="2304"/>
        <item m="1" x="2926"/>
        <item x="250"/>
        <item m="1" x="3021"/>
        <item m="1" x="3083"/>
        <item m="1" x="2060"/>
        <item m="1" x="2363"/>
        <item m="1" x="2152"/>
        <item m="1" x="3659"/>
        <item m="1" x="3825"/>
        <item m="1" x="3001"/>
        <item m="1" x="2470"/>
        <item m="1" x="1815"/>
        <item x="1078"/>
        <item m="1" x="3926"/>
        <item m="1" x="2175"/>
        <item x="100"/>
        <item m="1" x="2368"/>
        <item m="1" x="3416"/>
        <item m="1" x="3777"/>
        <item m="1" x="2663"/>
        <item m="1" x="2648"/>
        <item m="1" x="3070"/>
        <item m="1" x="2121"/>
        <item m="1" x="3752"/>
        <item m="1" x="3746"/>
        <item m="1" x="3705"/>
        <item m="1" x="3930"/>
        <item x="352"/>
        <item m="1" x="3032"/>
        <item m="1" x="2337"/>
        <item m="1" x="2781"/>
        <item m="1" x="3133"/>
        <item m="1" x="2119"/>
        <item m="1" x="3390"/>
        <item m="1" x="2224"/>
        <item m="1" x="1842"/>
        <item m="1" x="3186"/>
        <item m="1" x="3847"/>
        <item x="984"/>
        <item x="314"/>
        <item x="1571"/>
        <item m="1" x="3999"/>
        <item m="1" x="2012"/>
        <item m="1" x="2623"/>
        <item m="1" x="2001"/>
        <item m="1" x="1719"/>
        <item m="1" x="4119"/>
        <item m="1" x="2404"/>
        <item m="1" x="3142"/>
        <item x="499"/>
        <item x="404"/>
        <item x="1073"/>
        <item m="1" x="2333"/>
        <item m="1" x="3979"/>
        <item m="1" x="3231"/>
        <item m="1" x="3751"/>
        <item x="732"/>
        <item m="1" x="1846"/>
        <item m="1" x="2181"/>
        <item m="1" x="2169"/>
        <item m="1" x="3904"/>
        <item x="759"/>
        <item m="1" x="3942"/>
        <item m="1" x="3300"/>
        <item m="1" x="2041"/>
        <item m="1" x="2290"/>
        <item m="1" x="4102"/>
        <item x="925"/>
        <item x="504"/>
        <item x="383"/>
        <item m="1" x="2649"/>
        <item m="1" x="2473"/>
        <item x="713"/>
        <item m="1" x="2323"/>
        <item m="1" x="2736"/>
        <item m="1" x="3927"/>
        <item m="1" x="3735"/>
        <item m="1" x="3682"/>
        <item m="1" x="2492"/>
        <item m="1" x="3431"/>
        <item m="1" x="3718"/>
        <item m="1" x="3664"/>
        <item m="1" x="4124"/>
        <item m="1" x="3729"/>
        <item m="1" x="2487"/>
        <item m="1" x="3236"/>
        <item m="1" x="4105"/>
        <item x="30"/>
        <item m="1" x="4129"/>
        <item m="1" x="4156"/>
        <item m="1" x="2521"/>
        <item m="1" x="3256"/>
        <item m="1" x="3243"/>
        <item m="1" x="4155"/>
        <item m="1" x="3463"/>
        <item m="1" x="3865"/>
        <item m="1" x="3533"/>
        <item m="1" x="3228"/>
        <item m="1" x="3601"/>
        <item m="1" x="3610"/>
        <item m="1" x="2572"/>
        <item x="1024"/>
        <item m="1" x="2891"/>
        <item m="1" x="4060"/>
        <item m="1" x="2704"/>
        <item x="1046"/>
        <item m="1" x="4044"/>
        <item m="1" x="2162"/>
        <item m="1" x="3109"/>
        <item m="1" x="1888"/>
        <item m="1" x="3795"/>
        <item m="1" x="4002"/>
        <item x="547"/>
        <item x="103"/>
        <item m="1" x="2414"/>
        <item m="1" x="2048"/>
        <item m="1" x="2918"/>
        <item m="1" x="3776"/>
        <item m="1" x="2446"/>
        <item m="1" x="2400"/>
        <item m="1" x="2733"/>
        <item m="1" x="2613"/>
        <item m="1" x="3702"/>
        <item m="1" x="2200"/>
        <item m="1" x="2693"/>
        <item m="1" x="2931"/>
        <item m="1" x="2267"/>
        <item m="1" x="2773"/>
        <item m="1" x="2316"/>
        <item m="1" x="3543"/>
        <item x="1615"/>
        <item m="1" x="2629"/>
        <item m="1" x="2150"/>
        <item x="132"/>
        <item m="1" x="1791"/>
        <item m="1" x="2437"/>
        <item m="1" x="2408"/>
        <item m="1" x="2173"/>
        <item x="1342"/>
        <item m="1" x="3891"/>
        <item m="1" x="3715"/>
        <item m="1" x="1985"/>
        <item m="1" x="3229"/>
        <item m="1" x="1705"/>
        <item m="1" x="3392"/>
        <item m="1" x="3960"/>
        <item m="1" x="4052"/>
        <item m="1" x="3747"/>
        <item x="1366"/>
        <item m="1" x="3288"/>
        <item m="1" x="2263"/>
        <item m="1" x="2532"/>
        <item m="1" x="2269"/>
        <item m="1" x="3975"/>
        <item x="329"/>
        <item m="1" x="2344"/>
        <item x="224"/>
        <item m="1" x="3158"/>
        <item m="1" x="1689"/>
        <item x="1187"/>
        <item m="1" x="3783"/>
        <item m="1" x="3280"/>
        <item m="1" x="3454"/>
        <item m="1" x="3303"/>
        <item m="1" x="4075"/>
        <item m="1" x="3279"/>
        <item m="1" x="3755"/>
        <item m="1" x="4098"/>
        <item m="1" x="2133"/>
        <item m="1" x="4164"/>
        <item m="1" x="3387"/>
        <item m="1" x="2642"/>
        <item m="1" x="2960"/>
        <item x="1213"/>
        <item m="1" x="3222"/>
        <item m="1" x="4096"/>
        <item m="1" x="2844"/>
        <item m="1" x="3868"/>
        <item m="1" x="2520"/>
        <item x="1578"/>
        <item m="1" x="3210"/>
        <item m="1" x="3521"/>
        <item m="1" x="2664"/>
        <item m="1" x="3161"/>
        <item x="109"/>
        <item m="1" x="1894"/>
        <item m="1" x="3703"/>
        <item x="490"/>
        <item m="1" x="4171"/>
        <item m="1" x="4021"/>
        <item m="1" x="2399"/>
        <item x="470"/>
        <item x="1378"/>
        <item m="1" x="2933"/>
        <item m="1" x="1942"/>
        <item m="1" x="3508"/>
        <item x="1147"/>
        <item m="1" x="3291"/>
        <item m="1" x="3260"/>
        <item m="1" x="3955"/>
        <item m="1" x="2000"/>
        <item m="1" x="3774"/>
        <item m="1" x="2808"/>
        <item m="1" x="3787"/>
        <item m="1" x="2249"/>
        <item x="845"/>
        <item m="1" x="2294"/>
        <item m="1" x="3230"/>
        <item x="822"/>
        <item m="1" x="3741"/>
        <item m="1" x="2265"/>
        <item m="1" x="2782"/>
        <item m="1" x="2875"/>
        <item m="1" x="2526"/>
        <item m="1" x="3391"/>
        <item m="1" x="2240"/>
        <item x="959"/>
        <item x="1657"/>
        <item m="1" x="3173"/>
        <item m="1" x="1722"/>
        <item m="1" x="3101"/>
        <item m="1" x="2570"/>
        <item x="437"/>
        <item m="1" x="4093"/>
        <item m="1" x="3287"/>
        <item m="1" x="4074"/>
        <item m="1" x="2342"/>
        <item m="1" x="3015"/>
        <item m="1" x="3203"/>
        <item x="912"/>
        <item m="1" x="3556"/>
        <item m="1" x="2163"/>
        <item m="1" x="2920"/>
        <item m="1" x="1777"/>
        <item m="1" x="2375"/>
        <item m="1" x="3162"/>
        <item m="1" x="2843"/>
        <item x="555"/>
        <item m="1" x="1733"/>
        <item x="921"/>
        <item m="1" x="3890"/>
        <item m="1" x="3023"/>
        <item x="907"/>
        <item m="1" x="3750"/>
        <item m="1" x="3333"/>
        <item m="1" x="3167"/>
        <item x="108"/>
        <item m="1" x="1876"/>
        <item m="1" x="3470"/>
        <item m="1" x="3156"/>
        <item m="1" x="3079"/>
        <item m="1" x="3340"/>
        <item x="1371"/>
        <item m="1" x="3687"/>
        <item m="1" x="2656"/>
        <item m="1" x="1717"/>
        <item m="1" x="1895"/>
        <item m="1" x="3347"/>
        <item m="1" x="3327"/>
        <item m="1" x="2445"/>
        <item m="1" x="3892"/>
        <item m="1" x="2393"/>
        <item m="1" x="2593"/>
        <item x="841"/>
        <item m="1" x="4065"/>
        <item m="1" x="3565"/>
        <item m="1" x="3400"/>
        <item x="309"/>
        <item m="1" x="2779"/>
        <item x="1200"/>
        <item m="1" x="1858"/>
        <item x="52"/>
        <item m="1" x="3115"/>
        <item m="1" x="2164"/>
        <item m="1" x="3880"/>
        <item m="1" x="4046"/>
        <item m="1" x="2062"/>
        <item x="1524"/>
        <item m="1" x="3019"/>
        <item x="1631"/>
        <item m="1" x="1992"/>
        <item m="1" x="3672"/>
        <item m="1" x="2011"/>
        <item x="110"/>
        <item m="1" x="3263"/>
        <item m="1" x="3689"/>
        <item m="1" x="2244"/>
        <item x="1418"/>
        <item m="1" x="3086"/>
        <item m="1" x="2091"/>
        <item x="322"/>
        <item x="668"/>
        <item x="660"/>
        <item m="1" x="2637"/>
        <item m="1" x="1822"/>
        <item x="584"/>
        <item x="560"/>
        <item m="1" x="3254"/>
        <item m="1" x="3220"/>
        <item m="1" x="2484"/>
        <item m="1" x="1817"/>
        <item m="1" x="2160"/>
        <item m="1" x="2934"/>
        <item m="1" x="2245"/>
        <item m="1" x="3073"/>
        <item m="1" x="2406"/>
        <item m="1" x="2847"/>
        <item m="1" x="2341"/>
        <item m="1" x="3342"/>
        <item x="793"/>
        <item m="1" x="3801"/>
        <item m="1" x="2441"/>
        <item m="1" x="1750"/>
        <item m="1" x="1929"/>
        <item m="1" x="3184"/>
        <item m="1" x="3408"/>
        <item m="1" x="3871"/>
        <item m="1" x="3768"/>
        <item m="1" x="2279"/>
        <item m="1" x="2726"/>
        <item m="1" x="3377"/>
        <item m="1" x="3877"/>
        <item m="1" x="3580"/>
        <item m="1" x="4030"/>
        <item m="1" x="2819"/>
        <item m="1" x="2447"/>
        <item m="1" x="1709"/>
        <item m="1" x="3985"/>
        <item m="1" x="3676"/>
        <item m="1" x="3766"/>
        <item m="1" x="1769"/>
        <item x="168"/>
        <item m="1" x="3888"/>
        <item m="1" x="2856"/>
        <item m="1" x="3840"/>
        <item m="1" x="2176"/>
        <item m="1" x="1899"/>
        <item x="1432"/>
        <item x="366"/>
        <item m="1" x="2768"/>
        <item m="1" x="3757"/>
        <item x="1134"/>
        <item x="956"/>
        <item m="1" x="2387"/>
        <item m="1" x="1755"/>
        <item m="1" x="2149"/>
        <item m="1" x="3295"/>
        <item m="1" x="3796"/>
        <item m="1" x="3276"/>
        <item m="1" x="3404"/>
        <item m="1" x="2374"/>
        <item x="943"/>
        <item m="1" x="2641"/>
        <item m="1" x="3594"/>
        <item m="1" x="3108"/>
        <item m="1" x="2776"/>
        <item m="1" x="2834"/>
        <item m="1" x="4012"/>
        <item m="1" x="2583"/>
        <item m="1" x="2558"/>
        <item m="1" x="2238"/>
        <item m="1" x="2223"/>
        <item m="1" x="3446"/>
        <item m="1" x="3933"/>
        <item x="1306"/>
        <item m="1" x="3150"/>
        <item m="1" x="2477"/>
        <item m="1" x="3772"/>
        <item m="1" x="2326"/>
        <item m="1" x="1983"/>
        <item m="1" x="1945"/>
        <item m="1" x="4003"/>
        <item m="1" x="2654"/>
        <item m="1" x="3903"/>
        <item m="1" x="3484"/>
        <item m="1" x="1912"/>
        <item m="1" x="3016"/>
        <item x="15"/>
        <item m="1" x="1712"/>
        <item x="220"/>
        <item m="1" x="1834"/>
        <item m="1" x="3293"/>
        <item m="1" x="1875"/>
        <item x="1190"/>
        <item m="1" x="3844"/>
        <item x="166"/>
        <item x="452"/>
        <item m="1" x="2565"/>
        <item m="1" x="3568"/>
        <item m="1" x="1844"/>
        <item m="1" x="2274"/>
        <item m="1" x="3996"/>
        <item x="697"/>
        <item m="1" x="4008"/>
        <item m="1" x="4103"/>
        <item m="1" x="2340"/>
        <item m="1" x="2686"/>
        <item m="1" x="1721"/>
        <item m="1" x="2943"/>
        <item m="1" x="1715"/>
        <item m="1" x="2225"/>
        <item m="1" x="1864"/>
        <item m="1" x="3542"/>
        <item m="1" x="3562"/>
        <item m="1" x="1955"/>
        <item m="1" x="2157"/>
        <item m="1" x="1796"/>
        <item m="1" x="2171"/>
        <item x="497"/>
        <item x="89"/>
        <item x="422"/>
        <item x="126"/>
        <item m="1" x="4051"/>
        <item m="1" x="2503"/>
        <item m="1" x="2322"/>
        <item x="105"/>
        <item x="1632"/>
        <item m="1" x="3190"/>
        <item m="1" x="2720"/>
        <item x="932"/>
        <item m="1" x="1907"/>
        <item m="1" x="4180"/>
        <item m="1" x="2845"/>
        <item m="1" x="3793"/>
        <item x="916"/>
        <item m="1" x="2313"/>
        <item m="1" x="2117"/>
        <item m="1" x="3924"/>
        <item m="1" x="2278"/>
        <item m="1" x="3885"/>
        <item m="1" x="2248"/>
        <item m="1" x="2053"/>
        <item x="1437"/>
        <item m="1" x="3246"/>
        <item m="1" x="3578"/>
        <item m="1" x="3214"/>
        <item m="1" x="3870"/>
        <item m="1" x="2756"/>
        <item m="1" x="3773"/>
        <item m="1" x="1974"/>
        <item m="1" x="3978"/>
        <item x="542"/>
        <item m="1" x="2161"/>
        <item x="230"/>
        <item m="1" x="4132"/>
        <item m="1" x="2125"/>
        <item m="1" x="2383"/>
        <item m="1" x="1885"/>
        <item m="1" x="2919"/>
        <item m="1" x="2973"/>
        <item m="1" x="2516"/>
        <item m="1" x="3418"/>
        <item m="1" x="3598"/>
        <item m="1" x="3395"/>
        <item m="1" x="3235"/>
        <item m="1" x="2191"/>
        <item m="1" x="2205"/>
        <item x="556"/>
        <item m="1" x="2355"/>
        <item m="1" x="3137"/>
        <item m="1" x="3675"/>
        <item m="1" x="3341"/>
        <item m="1" x="2097"/>
        <item m="1" x="2384"/>
        <item m="1" x="3204"/>
        <item m="1" x="2420"/>
        <item m="1" x="2906"/>
        <item m="1" x="3434"/>
        <item m="1" x="3438"/>
        <item m="1" x="3910"/>
        <item m="1" x="1931"/>
        <item m="1" x="1735"/>
        <item x="1067"/>
        <item m="1" x="3850"/>
        <item m="1" x="2841"/>
        <item m="1" x="2120"/>
        <item x="1165"/>
        <item m="1" x="3020"/>
        <item m="1" x="3944"/>
        <item x="651"/>
        <item m="1" x="3278"/>
        <item m="1" x="1910"/>
        <item x="669"/>
        <item m="1" x="1889"/>
        <item m="1" x="3092"/>
        <item m="1" x="3974"/>
        <item m="1" x="3430"/>
        <item x="821"/>
        <item m="1" x="2221"/>
        <item m="1" x="3612"/>
        <item m="1" x="2490"/>
        <item m="1" x="3666"/>
        <item m="1" x="3824"/>
        <item x="496"/>
        <item x="773"/>
        <item m="1" x="3683"/>
        <item m="1" x="2488"/>
        <item m="1" x="2721"/>
        <item m="1" x="3427"/>
        <item m="1" x="2071"/>
        <item m="1" x="3908"/>
        <item m="1" x="2096"/>
        <item m="1" x="2500"/>
        <item m="1" x="3538"/>
        <item m="1" x="4161"/>
        <item m="1" x="2621"/>
        <item m="1" x="3830"/>
        <item m="1" x="2405"/>
        <item x="638"/>
        <item m="1" x="2082"/>
        <item m="1" x="1970"/>
        <item m="1" x="2118"/>
        <item m="1" x="3058"/>
        <item m="1" x="3089"/>
        <item m="1" x="3905"/>
        <item m="1" x="2293"/>
        <item m="1" x="2023"/>
        <item x="952"/>
        <item m="1" x="1914"/>
        <item m="1" x="2442"/>
        <item m="1" x="3373"/>
        <item m="1" x="3977"/>
        <item x="188"/>
        <item m="1" x="2196"/>
        <item m="1" x="2635"/>
        <item m="1" x="3440"/>
        <item m="1" x="3875"/>
        <item m="1" x="3336"/>
        <item m="1" x="3813"/>
        <item x="178"/>
        <item m="1" x="3479"/>
        <item m="1" x="2407"/>
        <item x="97"/>
        <item m="1" x="2192"/>
        <item m="1" x="2403"/>
        <item x="246"/>
        <item m="1" x="4153"/>
        <item m="1" x="2154"/>
        <item x="1262"/>
        <item m="1" x="3913"/>
        <item x="641"/>
        <item m="1" x="2450"/>
        <item x="183"/>
        <item m="1" x="3511"/>
        <item m="1" x="3707"/>
        <item m="1" x="3481"/>
        <item m="1" x="2833"/>
        <item x="296"/>
        <item m="1" x="3034"/>
        <item m="1" x="3882"/>
        <item m="1" x="3651"/>
        <item x="1222"/>
        <item m="1" x="1969"/>
        <item m="1" x="3312"/>
        <item m="1" x="2655"/>
        <item m="1" x="3791"/>
        <item x="1021"/>
        <item m="1" x="3814"/>
        <item m="1" x="3529"/>
        <item x="442"/>
        <item m="1" x="3090"/>
        <item m="1" x="1808"/>
        <item m="1" x="3010"/>
        <item m="1" x="4032"/>
        <item m="1" x="3519"/>
        <item x="441"/>
        <item m="1" x="1714"/>
        <item x="69"/>
        <item m="1" x="1781"/>
        <item x="308"/>
        <item m="1" x="2827"/>
        <item x="557"/>
        <item x="730"/>
        <item m="1" x="1765"/>
        <item x="682"/>
        <item m="1" x="3066"/>
        <item m="1" x="2815"/>
        <item x="152"/>
        <item x="1354"/>
        <item x="290"/>
        <item m="1" x="2180"/>
        <item x="106"/>
        <item m="1" x="3393"/>
        <item m="1" x="2220"/>
        <item m="1" x="2372"/>
        <item x="1498"/>
        <item x="232"/>
        <item m="1" x="2430"/>
        <item m="1" x="3403"/>
        <item m="1" x="3946"/>
        <item x="1175"/>
        <item m="1" x="2574"/>
        <item m="1" x="2972"/>
        <item m="1" x="2059"/>
        <item m="1" x="3264"/>
        <item m="1" x="3571"/>
        <item m="1" x="1877"/>
        <item x="303"/>
        <item m="1" x="3407"/>
        <item m="1" x="3962"/>
        <item m="1" x="3485"/>
        <item m="1" x="1849"/>
        <item x="394"/>
        <item m="1" x="2511"/>
        <item x="80"/>
        <item x="306"/>
        <item x="1611"/>
        <item x="116"/>
        <item m="1" x="2523"/>
        <item m="1" x="2882"/>
        <item m="1" x="3928"/>
        <item m="1" x="2231"/>
        <item m="1" x="2352"/>
        <item m="1" x="3381"/>
        <item x="154"/>
        <item m="1" x="3118"/>
        <item m="1" x="2575"/>
        <item m="1" x="2275"/>
        <item x="1460"/>
        <item m="1" x="2567"/>
        <item m="1" x="2778"/>
        <item m="1" x="2241"/>
        <item m="1" x="3149"/>
        <item x="1138"/>
        <item m="1" x="3429"/>
        <item m="1" x="3618"/>
        <item x="1379"/>
        <item m="1" x="4063"/>
        <item m="1" x="2703"/>
        <item x="593"/>
        <item m="1" x="3677"/>
        <item x="142"/>
        <item m="1" x="3697"/>
        <item m="1" x="4087"/>
        <item m="1" x="2752"/>
        <item x="1095"/>
        <item m="1" x="3669"/>
        <item m="1" x="1833"/>
        <item m="1" x="2270"/>
        <item m="1" x="4100"/>
        <item m="1" x="2475"/>
        <item x="1646"/>
        <item m="1" x="2855"/>
        <item m="1" x="3537"/>
        <item m="1" x="2699"/>
        <item m="1" x="3822"/>
        <item m="1" x="2606"/>
        <item m="1" x="3091"/>
        <item m="1" x="3965"/>
        <item m="1" x="3967"/>
        <item m="1" x="3558"/>
        <item m="1" x="2889"/>
        <item m="1" x="3692"/>
        <item m="1" x="3363"/>
        <item m="1" x="3804"/>
        <item m="1" x="4016"/>
        <item m="1" x="2345"/>
        <item m="1" x="2661"/>
        <item m="1" x="3024"/>
        <item m="1" x="3299"/>
        <item m="1" x="4025"/>
        <item m="1" x="2758"/>
        <item x="642"/>
        <item m="1" x="2086"/>
        <item m="1" x="2283"/>
        <item m="1" x="3266"/>
        <item m="1" x="3507"/>
        <item x="1294"/>
        <item m="1" x="2253"/>
        <item x="356"/>
        <item m="1" x="2504"/>
        <item m="1" x="2790"/>
        <item m="1" x="1923"/>
        <item m="1" x="3419"/>
        <item m="1" x="1728"/>
        <item m="1" x="2723"/>
        <item m="1" x="3004"/>
        <item m="1" x="2828"/>
        <item x="294"/>
        <item m="1" x="1898"/>
        <item m="1" x="2272"/>
        <item m="1" x="3574"/>
        <item m="1" x="4072"/>
        <item m="1" x="4048"/>
        <item m="1" x="1678"/>
        <item m="1" x="2905"/>
        <item m="1" x="2764"/>
        <item m="1" x="1697"/>
        <item m="1" x="2954"/>
        <item m="1" x="3064"/>
        <item m="1" x="4054"/>
        <item x="63"/>
        <item m="1" x="4079"/>
        <item m="1" x="3988"/>
        <item m="1" x="3414"/>
        <item m="1" x="4058"/>
        <item m="1" x="2394"/>
        <item m="1" x="2561"/>
        <item m="1" x="3065"/>
        <item m="1" x="2079"/>
        <item m="1" x="1938"/>
        <item m="1" x="2896"/>
        <item m="1" x="2237"/>
        <item m="1" x="2880"/>
        <item m="1" x="2860"/>
        <item m="1" x="3453"/>
        <item m="1" x="2852"/>
        <item x="694"/>
        <item m="1" x="2552"/>
        <item x="491"/>
        <item x="1569"/>
        <item m="1" x="2822"/>
        <item m="1" x="2765"/>
        <item m="1" x="4159"/>
        <item m="1" x="2950"/>
        <item m="1" x="1698"/>
        <item m="1" x="4175"/>
        <item x="1124"/>
        <item m="1" x="2037"/>
        <item m="1" x="3869"/>
        <item m="1" x="1702"/>
        <item m="1" x="4109"/>
        <item m="1" x="4095"/>
        <item m="1" x="1747"/>
        <item m="1" x="3005"/>
        <item m="1" x="2064"/>
        <item m="1" x="1816"/>
        <item m="1" x="2858"/>
        <item x="738"/>
        <item m="1" x="2793"/>
        <item m="1" x="3660"/>
        <item m="1" x="2783"/>
        <item m="1" x="3302"/>
        <item m="1" x="3035"/>
        <item m="1" x="2537"/>
        <item m="1" x="3920"/>
        <item m="1" x="3461"/>
        <item m="1" x="2683"/>
        <item m="1" x="3368"/>
        <item m="1" x="2868"/>
        <item m="1" x="3952"/>
        <item m="1" x="1940"/>
        <item x="291"/>
        <item m="1" x="3357"/>
        <item m="1" x="2928"/>
        <item m="1" x="2236"/>
        <item x="1595"/>
        <item m="1" x="1996"/>
        <item x="4"/>
        <item m="1" x="4112"/>
        <item m="1" x="2014"/>
        <item m="1" x="4014"/>
        <item m="1" x="2964"/>
        <item m="1" x="2440"/>
        <item m="1" x="4157"/>
        <item m="1" x="2331"/>
        <item m="1" x="2088"/>
        <item m="1" x="1892"/>
        <item m="1" x="2732"/>
        <item m="1" x="1686"/>
        <item m="1" x="2289"/>
        <item m="1" x="1934"/>
        <item m="1" x="3255"/>
        <item m="1" x="2047"/>
        <item x="751"/>
        <item m="1" x="1826"/>
        <item m="1" x="2969"/>
        <item m="1" x="2712"/>
        <item m="1" x="3225"/>
        <item x="517"/>
        <item m="1" x="3192"/>
        <item m="1" x="1987"/>
        <item m="1" x="1924"/>
        <item x="592"/>
        <item m="1" x="1887"/>
        <item m="1" x="2908"/>
        <item m="1" x="2370"/>
        <item m="1" x="4143"/>
        <item m="1" x="3989"/>
        <item m="1" x="3655"/>
        <item m="1" x="3208"/>
        <item m="1" x="2651"/>
        <item m="1" x="1874"/>
        <item m="1" x="3081"/>
        <item x="141"/>
        <item x="765"/>
        <item m="1" x="2984"/>
        <item m="1" x="1748"/>
        <item m="1" x="2061"/>
        <item m="1" x="3218"/>
        <item m="1" x="3432"/>
        <item m="1" x="1968"/>
        <item m="1" x="3219"/>
        <item x="1217"/>
        <item m="1" x="3976"/>
        <item m="1" x="4024"/>
        <item m="1" x="1682"/>
        <item m="1" x="3643"/>
        <item m="1" x="3550"/>
        <item m="1" x="4031"/>
        <item m="1" x="2578"/>
        <item m="1" x="3980"/>
        <item m="1" x="2759"/>
        <item m="1" x="3252"/>
        <item m="1" x="2016"/>
        <item m="1" x="3918"/>
        <item m="1" x="3832"/>
        <item x="353"/>
        <item m="1" x="3452"/>
        <item m="1" x="2718"/>
        <item m="1" x="2461"/>
        <item m="1" x="2459"/>
        <item m="1" x="3829"/>
        <item m="1" x="3807"/>
        <item m="1" x="2605"/>
        <item m="1" x="4160"/>
        <item m="1" x="2722"/>
        <item m="1" x="2859"/>
        <item m="1" x="1959"/>
        <item m="1" x="2109"/>
        <item m="1" x="3153"/>
        <item m="1" x="1687"/>
        <item m="1" x="2652"/>
        <item m="1" x="2853"/>
        <item m="1" x="2901"/>
        <item m="1" x="1681"/>
        <item m="1" x="2631"/>
        <item m="1" x="3638"/>
        <item m="1" x="3867"/>
        <item m="1" x="3443"/>
        <item m="1" x="2155"/>
        <item m="1" x="1926"/>
        <item m="1" x="3097"/>
        <item m="1" x="3668"/>
        <item m="1" x="3146"/>
        <item x="1085"/>
        <item x="1197"/>
        <item m="1" x="4148"/>
        <item m="1" x="2873"/>
        <item m="1" x="2806"/>
        <item m="1" x="4144"/>
        <item m="1" x="2802"/>
        <item m="1" x="2922"/>
        <item m="1" x="3365"/>
        <item m="1" x="1758"/>
        <item m="1" x="2952"/>
        <item m="1" x="2285"/>
        <item m="1" x="4088"/>
        <item m="1" x="3615"/>
        <item x="1043"/>
        <item m="1" x="2325"/>
        <item m="1" x="3332"/>
        <item m="1" x="3566"/>
        <item m="1" x="2657"/>
        <item m="1" x="2380"/>
        <item m="1" x="3740"/>
        <item m="1" x="2946"/>
        <item m="1" x="3855"/>
        <item m="1" x="2801"/>
        <item m="1" x="2797"/>
        <item m="1" x="1685"/>
        <item m="1" x="2465"/>
        <item m="1" x="2284"/>
        <item m="1" x="3846"/>
        <item m="1" x="3726"/>
        <item m="1" x="3602"/>
        <item m="1" x="3011"/>
        <item m="1" x="2897"/>
        <item m="1" x="2433"/>
        <item m="1" x="2130"/>
        <item m="1" x="2694"/>
        <item m="1" x="2962"/>
        <item m="1" x="1775"/>
        <item m="1" x="3389"/>
        <item m="1" x="1764"/>
        <item m="1" x="2836"/>
        <item m="1" x="4101"/>
        <item m="1" x="2807"/>
        <item m="1" x="2748"/>
        <item m="1" x="3606"/>
        <item m="1" x="2381"/>
        <item m="1" x="2411"/>
        <item x="665"/>
        <item x="1102"/>
        <item x="57"/>
        <item m="1" x="2936"/>
        <item m="1" x="2013"/>
        <item m="1" x="2373"/>
        <item m="1" x="2724"/>
        <item m="1" x="2026"/>
        <item m="1" x="4163"/>
        <item m="1" x="2803"/>
        <item m="1" x="2454"/>
        <item x="938"/>
        <item x="104"/>
        <item m="1" x="1962"/>
        <item m="1" x="1770"/>
        <item m="1" x="1843"/>
        <item m="1" x="2818"/>
        <item m="1" x="4039"/>
        <item x="256"/>
        <item m="1" x="1680"/>
        <item m="1" x="2854"/>
        <item m="1" x="3410"/>
        <item m="1" x="2549"/>
        <item m="1" x="2527"/>
        <item m="1" x="2777"/>
        <item m="1" x="2811"/>
        <item m="1" x="2084"/>
        <item m="1" x="3775"/>
        <item m="1" x="2215"/>
        <item m="1" x="4118"/>
        <item m="1" x="3009"/>
        <item m="1" x="2940"/>
        <item x="1242"/>
        <item m="1" x="2870"/>
        <item m="1" x="2505"/>
        <item x="1139"/>
        <item m="1" x="2805"/>
        <item m="1" x="4168"/>
        <item m="1" x="1835"/>
        <item x="341"/>
        <item m="1" x="3361"/>
        <item x="1064"/>
        <item m="1" x="2600"/>
        <item m="1" x="2904"/>
        <item m="1" x="3049"/>
        <item m="1" x="3047"/>
        <item m="1" x="1828"/>
        <item x="683"/>
        <item m="1" x="3585"/>
        <item m="1" x="3554"/>
        <item m="1" x="3534"/>
        <item m="1" x="2332"/>
        <item x="1077"/>
        <item m="1" x="2402"/>
        <item m="1" x="3995"/>
        <item m="1" x="2094"/>
        <item m="1" x="1921"/>
        <item m="1" x="3982"/>
        <item m="1" x="1691"/>
        <item m="1" x="4107"/>
        <item x="1211"/>
        <item m="1" x="4140"/>
        <item x="1388"/>
        <item m="1" x="1951"/>
        <item m="1" x="2741"/>
        <item m="1" x="3200"/>
        <item m="1" x="1891"/>
        <item x="941"/>
        <item m="1" x="1807"/>
        <item m="1" x="2848"/>
        <item m="1" x="3306"/>
        <item m="1" x="2900"/>
        <item m="1" x="2628"/>
        <item x="173"/>
        <item x="587"/>
        <item m="1" x="2367"/>
        <item m="1" x="2401"/>
        <item m="1" x="3281"/>
        <item m="1" x="2239"/>
        <item m="1" x="1762"/>
        <item m="1" x="2444"/>
        <item m="1" x="3139"/>
        <item m="1" x="3581"/>
        <item m="1" x="3520"/>
        <item m="1" x="3331"/>
        <item m="1" x="3325"/>
        <item m="1" x="2309"/>
        <item m="1" x="2207"/>
        <item m="1" x="1878"/>
        <item m="1" x="1751"/>
        <item m="1" x="2923"/>
        <item m="1" x="4139"/>
        <item x="1116"/>
        <item m="1" x="2095"/>
        <item m="1" x="1965"/>
        <item m="1" x="3147"/>
        <item m="1" x="3564"/>
        <item m="1" x="1763"/>
        <item x="247"/>
        <item m="1" x="1956"/>
        <item x="1600"/>
        <item m="1" x="1950"/>
        <item x="323"/>
        <item m="1" x="1881"/>
        <item m="1" x="2139"/>
        <item m="1" x="2185"/>
        <item x="121"/>
        <item x="325"/>
        <item m="1" x="2757"/>
        <item x="661"/>
        <item m="1" x="2678"/>
        <item m="1" x="3916"/>
        <item x="727"/>
        <item x="611"/>
        <item m="1" x="3917"/>
        <item m="1" x="2679"/>
        <item m="1" x="3206"/>
        <item x="1107"/>
        <item m="1" x="3899"/>
        <item x="1075"/>
        <item m="1" x="1890"/>
        <item m="1" x="1772"/>
        <item m="1" x="4111"/>
        <item x="1522"/>
        <item m="1" x="2397"/>
        <item m="1" x="2228"/>
        <item x="604"/>
        <item m="1" x="1853"/>
        <item m="1" x="2992"/>
        <item x="1553"/>
        <item m="1" x="3157"/>
        <item m="1" x="2419"/>
        <item m="1" x="1863"/>
        <item x="724"/>
        <item m="1" x="2929"/>
        <item m="1" x="3951"/>
        <item m="1" x="1804"/>
        <item m="1" x="1785"/>
        <item x="631"/>
        <item m="1" x="3025"/>
        <item m="1" x="3797"/>
        <item m="1" x="2423"/>
        <item m="1" x="2259"/>
        <item x="1610"/>
        <item m="1" x="4050"/>
        <item m="1" x="1986"/>
        <item x="1564"/>
        <item m="1" x="2080"/>
        <item m="1" x="4133"/>
        <item m="1" x="3691"/>
        <item m="1" x="3654"/>
        <item m="1" x="3798"/>
        <item m="1" x="3532"/>
        <item m="1" x="3468"/>
        <item x="75"/>
        <item m="1" x="2541"/>
        <item m="1" x="3552"/>
        <item x="478"/>
        <item m="1" x="2334"/>
        <item m="1" x="3523"/>
        <item m="1" x="2210"/>
        <item m="1" x="3003"/>
        <item m="1" x="2597"/>
        <item m="1" x="3487"/>
        <item m="1" x="3700"/>
        <item m="1" x="4090"/>
        <item x="1289"/>
        <item m="1" x="3114"/>
        <item m="1" x="1761"/>
        <item m="1" x="3068"/>
        <item m="1" x="1960"/>
        <item m="1" x="1727"/>
        <item m="1" x="1732"/>
        <item m="1" x="4006"/>
        <item m="1" x="3907"/>
        <item m="1" x="3681"/>
        <item m="1" x="3451"/>
        <item m="1" x="2602"/>
        <item m="1" x="2491"/>
        <item x="128"/>
        <item m="1" x="2177"/>
        <item m="1" x="1759"/>
        <item x="316"/>
        <item m="1" x="2010"/>
        <item x="979"/>
        <item m="1" x="3851"/>
        <item m="1" x="3764"/>
        <item m="1" x="2690"/>
        <item m="1" x="3915"/>
        <item m="1" x="1837"/>
        <item m="1" x="1994"/>
        <item m="1" x="3765"/>
        <item m="1" x="3555"/>
        <item m="1" x="2148"/>
        <item m="1" x="3227"/>
        <item m="1" x="2911"/>
        <item m="1" x="4125"/>
        <item m="1" x="2413"/>
        <item m="1" x="2956"/>
        <item m="1" x="3033"/>
        <item m="1" x="2826"/>
        <item x="839"/>
        <item m="1" x="2078"/>
        <item m="1" x="2792"/>
        <item m="1" x="3771"/>
        <item m="1" x="2197"/>
        <item m="1" x="3477"/>
        <item m="1" x="2057"/>
        <item m="1" x="2879"/>
        <item m="1" x="2111"/>
        <item m="1" x="3402"/>
        <item m="1" x="3546"/>
        <item m="1" x="4141"/>
        <item m="1" x="2731"/>
        <item m="1" x="3530"/>
        <item m="1" x="2247"/>
        <item m="1" x="3105"/>
        <item m="1" x="3590"/>
        <item m="1" x="3848"/>
        <item m="1" x="2303"/>
        <item m="1" x="1746"/>
        <item m="1" x="2428"/>
        <item m="1" x="1993"/>
        <item m="1" x="2835"/>
        <item m="1" x="1869"/>
        <item m="1" x="3455"/>
        <item m="1" x="3125"/>
        <item m="1" x="2307"/>
        <item m="1" x="2763"/>
        <item m="1" x="3435"/>
        <item m="1" x="3650"/>
        <item m="1" x="3369"/>
        <item m="1" x="4020"/>
        <item x="1135"/>
        <item m="1" x="3753"/>
        <item m="1" x="2035"/>
        <item m="1" x="1971"/>
        <item m="1" x="2347"/>
        <item m="1" x="4135"/>
        <item m="1" x="3785"/>
        <item m="1" x="2626"/>
        <item m="1" x="2995"/>
        <item m="1" x="1879"/>
        <item m="1" x="2083"/>
        <item m="1" x="3929"/>
        <item m="1" x="3238"/>
        <item m="1" x="3247"/>
        <item m="1" x="2469"/>
        <item m="1" x="3842"/>
        <item m="1" x="2809"/>
        <item m="1" x="2183"/>
        <item m="1" x="1948"/>
        <item x="1328"/>
        <item x="1334"/>
        <item x="447"/>
        <item m="1" x="2800"/>
        <item m="1" x="2967"/>
        <item m="1" x="2814"/>
        <item m="1" x="3061"/>
        <item m="1" x="2739"/>
        <item m="1" x="3921"/>
        <item m="1" x="1871"/>
        <item m="1" x="1692"/>
        <item m="1" x="3433"/>
        <item x="438"/>
        <item m="1" x="2255"/>
        <item m="1" x="2128"/>
        <item m="1" x="2123"/>
        <item m="1" x="3401"/>
        <item m="1" x="2977"/>
        <item m="1" x="1752"/>
        <item m="1" x="2324"/>
        <item m="1" x="2496"/>
        <item m="1" x="1944"/>
        <item m="1" x="3378"/>
        <item m="1" x="3292"/>
        <item m="1" x="3695"/>
        <item m="1" x="3690"/>
        <item m="1" x="2577"/>
        <item m="1" x="3593"/>
        <item m="1" x="2939"/>
        <item m="1" x="3947"/>
        <item m="1" x="2144"/>
        <item m="1" x="1695"/>
        <item x="1421"/>
        <item m="1" x="3130"/>
        <item m="1" x="3545"/>
        <item m="1" x="3789"/>
        <item m="1" x="2715"/>
        <item m="1" x="2494"/>
        <item m="1" x="3316"/>
        <item m="1" x="2421"/>
        <item m="1" x="2432"/>
        <item m="1" x="2767"/>
        <item m="1" x="2226"/>
        <item m="1" x="2620"/>
        <item m="1" x="1865"/>
        <item m="1" x="4121"/>
        <item m="1" x="3579"/>
        <item m="1" x="3958"/>
        <item x="1279"/>
        <item x="465"/>
        <item m="1" x="2206"/>
        <item m="1" x="4147"/>
        <item m="1" x="2320"/>
        <item m="1" x="1984"/>
        <item m="1" x="3244"/>
        <item m="1" x="2443"/>
        <item m="1" x="3646"/>
        <item m="1" x="2302"/>
        <item m="1" x="4173"/>
        <item m="1" x="2199"/>
        <item m="1" x="3759"/>
        <item m="1" x="2580"/>
        <item m="1" x="1880"/>
        <item m="1" x="3644"/>
        <item m="1" x="2999"/>
        <item x="553"/>
        <item x="1329"/>
        <item m="1" x="2314"/>
        <item m="1" x="1790"/>
        <item m="1" x="2212"/>
        <item m="1" x="2735"/>
        <item m="1" x="2129"/>
        <item m="1" x="3074"/>
        <item m="1" x="3701"/>
        <item m="1" x="2350"/>
        <item m="1" x="4081"/>
        <item m="1" x="3095"/>
        <item m="1" x="3330"/>
        <item m="1" x="2474"/>
        <item m="1" x="2753"/>
        <item m="1" x="2987"/>
        <item m="1" x="1859"/>
        <item m="1" x="3922"/>
        <item m="1" x="3082"/>
        <item m="1" x="4022"/>
        <item m="1" x="2971"/>
        <item m="1" x="3345"/>
        <item m="1" x="3094"/>
        <item m="1" x="3819"/>
        <item m="1" x="2604"/>
        <item m="1" x="3084"/>
        <item m="1" x="1690"/>
        <item m="1" x="3008"/>
        <item m="1" x="1997"/>
        <item m="1" x="3531"/>
        <item m="1" x="1742"/>
        <item m="1" x="3674"/>
        <item m="1" x="3527"/>
        <item m="1" x="3658"/>
        <item x="621"/>
        <item m="1" x="2427"/>
        <item x="453"/>
        <item m="1" x="2364"/>
        <item m="1" x="3605"/>
        <item m="1" x="2282"/>
        <item x="623"/>
        <item m="1" x="3843"/>
        <item m="1" x="2894"/>
        <item m="1" x="2328"/>
        <item m="1" x="1841"/>
        <item m="1" x="1707"/>
        <item m="1" x="3517"/>
        <item m="1" x="1855"/>
        <item m="1" x="2633"/>
        <item m="1" x="2007"/>
        <item m="1" x="3525"/>
        <item x="1369"/>
        <item m="1" x="2910"/>
        <item m="1" x="2140"/>
        <item m="1" x="3423"/>
        <item m="1" x="2653"/>
        <item m="1" x="2448"/>
        <item m="1" x="2306"/>
        <item x="635"/>
        <item m="1" x="3474"/>
        <item m="1" x="3421"/>
        <item m="1" x="3512"/>
        <item m="1" x="3504"/>
        <item m="1" x="3472"/>
        <item m="1" x="2825"/>
        <item m="1" x="2019"/>
        <item m="1" x="3502"/>
        <item m="1" x="3706"/>
        <item m="1" x="2027"/>
        <item m="1" x="2098"/>
        <item x="1303"/>
        <item m="1" x="2040"/>
        <item m="1" x="1829"/>
        <item m="1" x="3884"/>
        <item m="1" x="1806"/>
        <item m="1" x="3265"/>
        <item m="1" x="3201"/>
        <item m="1" x="3486"/>
        <item x="781"/>
        <item m="1" x="3723"/>
        <item m="1" x="2869"/>
        <item m="1" x="3599"/>
        <item x="1313"/>
        <item m="1" x="2287"/>
        <item x="1245"/>
        <item m="1" x="4078"/>
        <item m="1" x="2092"/>
        <item m="1" x="1711"/>
        <item m="1" x="3159"/>
        <item m="1" x="2178"/>
        <item m="1" x="3816"/>
        <item m="1" x="2483"/>
        <item m="1" x="3397"/>
        <item x="208"/>
        <item m="1" x="3820"/>
        <item m="1" x="2831"/>
        <item m="1" x="4061"/>
        <item m="1" x="3380"/>
        <item m="1" x="3258"/>
        <item m="1" x="3171"/>
        <item m="1" x="3588"/>
        <item m="1" x="2536"/>
        <item m="1" x="3661"/>
        <item m="1" x="1677"/>
        <item m="1" x="1922"/>
        <item m="1" x="2312"/>
        <item m="1" x="1776"/>
        <item m="1" x="2760"/>
        <item m="1" x="3036"/>
        <item m="1" x="2734"/>
        <item m="1" x="4117"/>
        <item m="1" x="2539"/>
        <item m="1" x="2476"/>
        <item m="1" x="3071"/>
        <item m="1" x="2507"/>
        <item m="1" x="3657"/>
        <item m="1" x="3471"/>
        <item m="1" x="2640"/>
        <item m="1" x="3030"/>
        <item m="1" x="1953"/>
        <item m="1" x="2673"/>
        <item m="1" x="2645"/>
        <item m="1" x="2915"/>
        <item m="1" x="2643"/>
        <item x="1210"/>
        <item m="1" x="2745"/>
        <item m="1" x="2301"/>
        <item m="1" x="2297"/>
        <item m="1" x="3743"/>
        <item x="881"/>
        <item m="1" x="3866"/>
        <item m="1" x="4116"/>
        <item m="1" x="3835"/>
        <item m="1" x="3805"/>
        <item x="673"/>
        <item m="1" x="3062"/>
        <item m="1" x="3817"/>
        <item m="1" x="3491"/>
        <item m="1" x="3548"/>
        <item x="1069"/>
        <item m="1" x="3354"/>
        <item x="819"/>
        <item m="1" x="3449"/>
        <item m="1" x="2627"/>
        <item m="1" x="3198"/>
        <item x="684"/>
        <item x="377"/>
        <item x="300"/>
        <item m="1" x="2921"/>
        <item m="1" x="3127"/>
        <item m="1" x="3119"/>
        <item m="1" x="2993"/>
        <item x="1314"/>
        <item m="1" x="4055"/>
        <item m="1" x="2581"/>
        <item m="1" x="2525"/>
        <item m="1" x="2579"/>
        <item m="1" x="2614"/>
        <item m="1" x="2550"/>
        <item m="1" x="2522"/>
        <item m="1" x="3693"/>
        <item x="1109"/>
        <item m="1" x="3297"/>
        <item m="1" x="3758"/>
        <item m="1" x="2667"/>
        <item m="1" x="2705"/>
        <item m="1" x="3972"/>
        <item m="1" x="1949"/>
        <item m="1" x="1818"/>
        <item m="1" x="3296"/>
        <item m="1" x="3102"/>
        <item m="1" x="2884"/>
        <item m="1" x="2434"/>
        <item m="1" x="3583"/>
        <item x="319"/>
        <item m="1" x="4092"/>
        <item m="1" x="4182"/>
        <item m="1" x="2168"/>
        <item m="1" x="3656"/>
        <item m="1" x="1952"/>
        <item m="1" x="2009"/>
        <item m="1" x="3144"/>
        <item m="1" x="3182"/>
        <item m="1" x="2103"/>
        <item m="1" x="3353"/>
        <item m="1" x="1757"/>
        <item m="1" x="1799"/>
        <item m="1" x="3132"/>
        <item m="1" x="2081"/>
        <item x="380"/>
        <item m="1" x="2937"/>
        <item m="1" x="2979"/>
        <item m="1" x="2087"/>
        <item m="1" x="2618"/>
        <item x="31"/>
        <item m="1" x="1976"/>
        <item m="1" x="2695"/>
        <item m="1" x="2501"/>
        <item m="1" x="2738"/>
        <item m="1" x="2499"/>
        <item m="1" x="3169"/>
        <item x="1549"/>
        <item m="1" x="3637"/>
        <item m="1" x="2638"/>
        <item m="1" x="2596"/>
        <item m="1" x="2804"/>
        <item m="1" x="3394"/>
        <item m="1" x="2217"/>
        <item m="1" x="3110"/>
        <item m="1" x="1820"/>
        <item m="1" x="1882"/>
        <item m="1" x="3810"/>
        <item m="1" x="2028"/>
        <item m="1" x="3154"/>
        <item m="1" x="3781"/>
        <item m="1" x="2980"/>
        <item m="1" x="3282"/>
        <item m="1" x="2042"/>
        <item m="1" x="3518"/>
        <item m="1" x="2074"/>
        <item m="1" x="3909"/>
        <item m="1" x="3237"/>
        <item m="1" x="2513"/>
        <item m="1" x="2038"/>
        <item m="1" x="2495"/>
        <item m="1" x="3710"/>
        <item m="1" x="4083"/>
        <item m="1" x="2592"/>
        <item m="1" x="3113"/>
        <item m="1" x="3442"/>
        <item m="1" x="2924"/>
        <item m="1" x="2902"/>
        <item m="1" x="2174"/>
        <item x="1375"/>
        <item m="1" x="3413"/>
        <item x="245"/>
        <item m="1" x="2286"/>
        <item m="1" x="3678"/>
        <item x="731"/>
        <item m="1" x="4104"/>
        <item m="1" x="2619"/>
        <item m="1" x="1774"/>
        <item m="1" x="1753"/>
        <item m="1" x="2412"/>
        <item m="1" x="3002"/>
        <item m="1" x="2508"/>
        <item m="1" x="2517"/>
        <item m="1" x="3164"/>
        <item m="1" x="2343"/>
        <item x="645"/>
        <item m="1" x="3124"/>
        <item m="1" x="1683"/>
        <item x="331"/>
        <item m="1" x="1795"/>
        <item m="1" x="2823"/>
        <item m="1" x="2997"/>
        <item m="1" x="2435"/>
        <item m="1" x="1773"/>
        <item m="1" x="2542"/>
        <item m="1" x="1741"/>
        <item m="1" x="1688"/>
        <item x="1117"/>
        <item x="1411"/>
        <item m="1" x="2321"/>
        <item m="1" x="1958"/>
        <item x="343"/>
        <item m="1" x="1827"/>
        <item x="40"/>
        <item m="1" x="3223"/>
        <item m="1" x="3197"/>
        <item x="1287"/>
        <item m="1" x="3170"/>
        <item m="1" x="3138"/>
        <item m="1" x="1911"/>
        <item m="1" x="3285"/>
        <item m="1" x="1857"/>
        <item x="835"/>
        <item x="145"/>
        <item m="1" x="3213"/>
        <item m="1" x="2020"/>
        <item m="1" x="3803"/>
        <item m="1" x="2912"/>
        <item m="1" x="2930"/>
        <item x="503"/>
        <item m="1" x="1701"/>
        <item m="1" x="1699"/>
        <item m="1" x="3006"/>
        <item m="1" x="3698"/>
        <item m="1" x="3107"/>
        <item m="1" x="3122"/>
        <item m="1" x="2172"/>
        <item m="1" x="3100"/>
        <item m="1" x="3713"/>
        <item m="1" x="3000"/>
        <item x="312"/>
        <item m="1" x="3067"/>
        <item m="1" x="2106"/>
        <item m="1" x="3385"/>
        <item m="1" x="2116"/>
        <item x="302"/>
        <item m="1" x="3949"/>
        <item m="1" x="2682"/>
        <item m="1" x="4085"/>
        <item m="1" x="2762"/>
        <item m="1" x="2182"/>
        <item m="1" x="4028"/>
        <item m="1" x="2766"/>
        <item x="1322"/>
        <item m="1" x="2158"/>
        <item m="1" x="3272"/>
        <item x="940"/>
        <item m="1" x="1893"/>
        <item m="1" x="3384"/>
        <item m="1" x="3535"/>
        <item m="1" x="4066"/>
        <item m="1" x="2966"/>
        <item m="1" x="3595"/>
        <item m="1" x="1872"/>
        <item m="1" x="1729"/>
        <item x="947"/>
        <item x="1580"/>
        <item m="1" x="3355"/>
        <item m="1" x="3211"/>
        <item m="1" x="2877"/>
        <item m="1" x="3971"/>
        <item m="1" x="4167"/>
        <item m="1" x="2137"/>
        <item m="1" x="2789"/>
        <item x="416"/>
        <item m="1" x="2138"/>
        <item m="1" x="2194"/>
        <item m="1" x="3450"/>
        <item m="1" x="2039"/>
        <item m="1" x="2031"/>
        <item m="1" x="2310"/>
        <item m="1" x="2464"/>
        <item m="1" x="2101"/>
        <item m="1" x="3937"/>
        <item x="664"/>
        <item m="1" x="2949"/>
        <item m="1" x="2030"/>
        <item m="1" x="3906"/>
        <item m="1" x="4071"/>
        <item m="1" x="2795"/>
        <item x="1319"/>
        <item m="1" x="2114"/>
        <item x="79"/>
        <item m="1" x="4145"/>
        <item m="1" x="2687"/>
        <item m="1" x="3048"/>
        <item m="1" x="2066"/>
        <item m="1" x="3257"/>
        <item m="1" x="2497"/>
        <item m="1" x="2277"/>
        <item m="1" x="2612"/>
        <item m="1" x="4130"/>
        <item m="1" x="3129"/>
        <item m="1" x="2045"/>
        <item m="1" x="2672"/>
        <item x="44"/>
        <item m="1" x="2529"/>
        <item x="1041"/>
        <item m="1" x="2531"/>
        <item m="1" x="2794"/>
        <item m="1" x="3112"/>
        <item m="1" x="3245"/>
        <item m="1" x="3349"/>
        <item m="1" x="2348"/>
        <item x="82"/>
        <item m="1" x="3315"/>
        <item m="1" x="3217"/>
        <item m="1" x="1779"/>
        <item m="1" x="1789"/>
        <item m="1" x="1805"/>
        <item m="1" x="1737"/>
        <item m="1" x="1731"/>
        <item m="1" x="2872"/>
        <item m="1" x="3121"/>
        <item x="386"/>
        <item x="672"/>
        <item m="1" x="2234"/>
        <item m="1" x="2965"/>
        <item x="691"/>
        <item m="1" x="1720"/>
        <item m="1" x="2681"/>
        <item m="1" x="2365"/>
        <item m="1" x="2935"/>
        <item m="1" x="2957"/>
        <item m="1" x="3183"/>
        <item m="1" x="2112"/>
        <item m="1" x="2813"/>
        <item m="1" x="2941"/>
        <item x="1048"/>
        <item m="1" x="2785"/>
        <item m="1" x="2871"/>
        <item m="1" x="2156"/>
        <item x="248"/>
        <item m="1" x="3055"/>
        <item m="1" x="2151"/>
        <item m="1" x="1852"/>
        <item x="334"/>
        <item x="19"/>
        <item m="1" x="2463"/>
        <item m="1" x="3670"/>
        <item m="1" x="1990"/>
        <item m="1" x="3994"/>
        <item m="1" x="4137"/>
        <item m="1" x="3232"/>
        <item x="1263"/>
        <item m="1" x="1830"/>
        <item x="251"/>
        <item m="1" x="2208"/>
        <item m="1" x="3012"/>
        <item m="1" x="2917"/>
        <item m="1" x="1862"/>
        <item m="1" x="1684"/>
        <item m="1" x="3441"/>
        <item m="1" x="2837"/>
        <item m="1" x="1740"/>
        <item m="1" x="3969"/>
        <item m="1" x="1947"/>
        <item m="1" x="2878"/>
        <item x="133"/>
        <item m="1" x="4011"/>
        <item x="170"/>
        <item x="570"/>
        <item m="1" x="2867"/>
        <item m="1" x="3611"/>
        <item m="1" x="2271"/>
        <item x="17"/>
        <item m="1" x="4131"/>
        <item m="1" x="2730"/>
        <item m="1" x="1936"/>
        <item m="1" x="3541"/>
        <item m="1" x="4172"/>
        <item x="926"/>
        <item m="1" x="2069"/>
        <item m="1" x="2562"/>
        <item m="1" x="1909"/>
        <item m="1" x="2975"/>
        <item x="1166"/>
        <item m="1" x="2689"/>
        <item m="1" x="2317"/>
        <item m="1" x="4179"/>
        <item m="1" x="2817"/>
        <item m="1" x="3845"/>
        <item x="127"/>
        <item m="1" x="2315"/>
        <item m="1" x="3174"/>
        <item m="1" x="1867"/>
        <item m="1" x="2942"/>
        <item x="1647"/>
        <item m="1" x="2909"/>
        <item m="1" x="4154"/>
        <item x="134"/>
        <item m="1" x="1788"/>
        <item m="1" x="1778"/>
        <item m="1" x="3076"/>
        <item x="1271"/>
        <item m="1" x="2961"/>
        <item m="1" x="2976"/>
        <item m="1" x="3143"/>
        <item m="1" x="1848"/>
        <item m="1" x="3181"/>
        <item x="1325"/>
        <item m="1" x="3077"/>
        <item m="1" x="3085"/>
        <item m="1" x="2127"/>
        <item x="307"/>
        <item m="1" x="3499"/>
        <item m="1" x="2179"/>
        <item x="349"/>
        <item x="345"/>
        <item m="1" x="2104"/>
        <item m="1" x="1771"/>
        <item m="1" x="3688"/>
        <item x="131"/>
        <item m="1" x="3284"/>
        <item m="1" x="3075"/>
        <item m="1" x="2468"/>
        <item m="1" x="3501"/>
        <item m="1" x="3629"/>
        <item m="1" x="2246"/>
        <item m="1" x="3207"/>
        <item m="1" x="2126"/>
        <item m="1" x="3412"/>
        <item m="1" x="3557"/>
        <item m="1" x="2032"/>
        <item m="1" x="3326"/>
        <item x="1552"/>
        <item x="1145"/>
        <item m="1" x="2674"/>
        <item m="1" x="2885"/>
        <item m="1" x="1884"/>
        <item m="1" x="2557"/>
        <item m="1" x="2422"/>
        <item m="1" x="1964"/>
        <item m="1" x="3428"/>
        <item m="1" x="2951"/>
        <item m="1" x="3754"/>
        <item m="1" x="1954"/>
        <item m="1" x="2190"/>
        <item m="1" x="2436"/>
        <item m="1" x="3379"/>
        <item m="1" x="2453"/>
        <item x="354"/>
        <item m="1" x="3770"/>
        <item m="1" x="3462"/>
        <item m="1" x="2338"/>
        <item x="355"/>
        <item x="1251"/>
        <item m="1" x="3311"/>
        <item m="1" x="1854"/>
        <item m="1" x="3900"/>
        <item m="1" x="1814"/>
        <item m="1" x="2219"/>
        <item m="1" x="3627"/>
        <item x="1120"/>
        <item m="1" x="3515"/>
        <item m="1" x="3626"/>
        <item m="1" x="2251"/>
        <item m="1" x="2671"/>
        <item m="1" x="3510"/>
        <item m="1" x="1803"/>
        <item m="1" x="2018"/>
        <item m="1" x="2543"/>
        <item x="1538"/>
        <item m="1" x="2832"/>
        <item m="1" x="3386"/>
        <item m="1" x="2662"/>
        <item m="1" x="2214"/>
        <item m="1" x="2774"/>
        <item m="1" x="2974"/>
        <item m="1" x="3040"/>
        <item m="1" x="2874"/>
        <item m="1" x="3268"/>
        <item m="1" x="2211"/>
        <item m="1" x="3986"/>
        <item m="1" x="4015"/>
        <item x="298"/>
        <item m="1" x="2743"/>
        <item m="1" x="4037"/>
        <item m="1" x="2193"/>
        <item m="1" x="4082"/>
        <item m="1" x="2691"/>
        <item m="1" x="2676"/>
        <item x="895"/>
        <item m="1" x="4057"/>
        <item m="1" x="2564"/>
        <item m="1" x="3356"/>
        <item m="1" x="1886"/>
        <item m="1" x="3216"/>
        <item m="1" x="3648"/>
        <item x="197"/>
        <item x="139"/>
        <item x="514"/>
        <item x="704"/>
        <item m="1" x="4019"/>
        <item m="1" x="3175"/>
        <item m="1" x="4151"/>
        <item m="1" x="2624"/>
        <item x="1424"/>
        <item m="1" x="3998"/>
        <item m="1" x="2751"/>
        <item m="1" x="4108"/>
        <item m="1" x="2746"/>
        <item m="1" x="3117"/>
        <item x="1083"/>
        <item m="1" x="2851"/>
        <item m="1" x="3641"/>
        <item m="1" x="2669"/>
        <item m="1" x="2688"/>
        <item m="1" x="1906"/>
        <item m="1" x="3029"/>
        <item m="1" x="3052"/>
        <item m="1" x="2996"/>
        <item m="1" x="1856"/>
        <item m="1" x="2033"/>
        <item m="1" x="3224"/>
        <item m="1" x="2675"/>
        <item x="1248"/>
        <item m="1" x="1839"/>
        <item m="1" x="3041"/>
        <item m="1" x="2281"/>
        <item m="1" x="1957"/>
        <item m="1" x="2186"/>
        <item m="1" x="2883"/>
        <item m="1" x="4086"/>
        <item m="1" x="1696"/>
        <item m="1" x="3135"/>
        <item m="1" x="3136"/>
        <item m="1" x="1903"/>
        <item m="1" x="4035"/>
        <item m="1" x="3607"/>
        <item m="1" x="3104"/>
        <item x="288"/>
        <item x="1401"/>
        <item x="111"/>
        <item m="1" x="2554"/>
        <item m="1" x="3823"/>
        <item m="1" x="4023"/>
        <item m="1" x="2230"/>
        <item m="1" x="3667"/>
        <item m="1" x="3054"/>
        <item m="1" x="3603"/>
        <item m="1" x="1749"/>
        <item m="1" x="2840"/>
        <item m="1" x="2243"/>
        <item m="1" x="3483"/>
        <item m="1" x="2187"/>
        <item m="1" x="2540"/>
        <item m="1" x="4176"/>
        <item m="1" x="1900"/>
        <item m="1" x="4080"/>
        <item m="1" x="1797"/>
        <item x="1510"/>
        <item x="608"/>
        <item m="1" x="3106"/>
        <item m="1" x="2670"/>
        <item m="1" x="3800"/>
        <item m="1" x="1798"/>
        <item m="1" x="3635"/>
        <item m="1" x="3575"/>
        <item m="1" x="3233"/>
        <item x="1397"/>
        <item m="1" x="4170"/>
        <item m="1" x="4158"/>
        <item m="1" x="3503"/>
        <item m="1" x="3221"/>
        <item m="1" x="3953"/>
        <item m="1" x="3630"/>
        <item m="1" x="2067"/>
        <item m="1" x="2589"/>
        <item m="1" x="2335"/>
        <item m="1" x="3155"/>
        <item m="1" x="2299"/>
        <item m="1" x="3617"/>
        <item x="1"/>
        <item m="1" x="2714"/>
        <item x="242"/>
        <item m="1" x="4097"/>
        <item m="1" x="2389"/>
        <item m="1" x="3636"/>
        <item m="1" x="3902"/>
        <item m="1" x="2534"/>
        <item x="692"/>
        <item m="1" x="2886"/>
        <item m="1" x="2242"/>
        <item m="1" x="3098"/>
        <item m="1" x="3896"/>
        <item m="1" x="3788"/>
        <item m="1" x="4038"/>
        <item m="1" x="2650"/>
        <item m="1" x="2336"/>
        <item m="1" x="3614"/>
        <item m="1" x="2022"/>
        <item m="1" x="3080"/>
        <item m="1" x="2598"/>
        <item m="1" x="1981"/>
        <item m="1" x="2591"/>
        <item m="1" x="3961"/>
        <item m="1" x="2077"/>
        <item m="1" x="2036"/>
        <item m="1" x="3209"/>
        <item m="1" x="2481"/>
        <item m="1" x="2113"/>
        <item m="1" x="3348"/>
        <item m="1" x="2707"/>
        <item m="1" x="3343"/>
        <item m="1" x="3547"/>
        <item m="1" x="1991"/>
        <item m="1" x="3699"/>
        <item m="1" x="3425"/>
        <item m="1" x="2159"/>
        <item x="117"/>
        <item m="1" x="3323"/>
        <item x="1201"/>
        <item m="1" x="3178"/>
        <item m="1" x="2021"/>
        <item m="1" x="1866"/>
        <item m="1" x="2124"/>
        <item m="1" x="3310"/>
        <item m="1" x="2102"/>
        <item m="1" x="3262"/>
        <item m="1" x="3294"/>
        <item m="1" x="2049"/>
        <item m="1" x="1831"/>
        <item x="837"/>
        <item m="1" x="3324"/>
        <item m="1" x="2142"/>
        <item m="1" x="2147"/>
        <item m="1" x="3056"/>
        <item m="1" x="2585"/>
        <item x="1206"/>
        <item m="1" x="3039"/>
        <item x="1204"/>
        <item m="1" x="2601"/>
        <item m="1" x="2382"/>
        <item m="1" x="3833"/>
        <item m="1" x="1937"/>
        <item m="1" x="4115"/>
        <item m="1" x="2881"/>
        <item m="1" x="3506"/>
        <item m="1" x="2351"/>
        <item m="1" x="3964"/>
        <item m="1" x="1736"/>
        <item m="1" x="3577"/>
        <item m="1" x="1850"/>
        <item m="1" x="3536"/>
        <item m="1" x="2486"/>
        <item m="1" x="2708"/>
        <item m="1" x="2791"/>
        <item m="1" x="4169"/>
        <item m="1" x="2438"/>
        <item m="1" x="3597"/>
        <item m="1" x="2515"/>
        <item m="1" x="3779"/>
        <item x="647"/>
        <item m="1" x="2002"/>
        <item m="1" x="1838"/>
        <item m="1" x="2616"/>
        <item m="1" x="2291"/>
        <item m="1" x="3022"/>
        <item m="1" x="1978"/>
        <item m="1" x="3712"/>
        <item m="1" x="3396"/>
        <item m="1" x="2530"/>
        <item m="1" x="3358"/>
        <item x="1387"/>
        <item m="1" x="2799"/>
        <item m="1" x="2566"/>
        <item m="1" x="3786"/>
        <item m="1" x="2385"/>
        <item m="1" x="4084"/>
        <item m="1" x="1800"/>
        <item m="1" x="2899"/>
        <item m="1" x="4113"/>
        <item m="1" x="1919"/>
        <item m="1" x="4027"/>
        <item m="1" x="2369"/>
        <item m="1" x="2195"/>
        <item m="1" x="2666"/>
        <item m="1" x="3727"/>
        <item m="1" x="4026"/>
        <item m="1" x="2913"/>
        <item m="1" x="3096"/>
        <item m="1" x="2075"/>
        <item m="1" x="2586"/>
        <item m="1" x="3878"/>
        <item m="1" x="1738"/>
        <item m="1" x="2153"/>
        <item m="1" x="3860"/>
        <item m="1" x="2528"/>
        <item m="1" x="3409"/>
        <item m="1" x="2266"/>
        <item m="1" x="3059"/>
        <item m="1" x="2264"/>
        <item m="1" x="3931"/>
        <item m="1" x="1694"/>
        <item m="1" x="4166"/>
        <item m="1" x="3573"/>
        <item m="1" x="2460"/>
        <item m="1" x="1975"/>
        <item m="1" x="2292"/>
        <item m="1" x="3745"/>
        <item m="1" x="3185"/>
        <item m="1" x="1811"/>
        <item m="1" x="1966"/>
        <item m="1" x="2167"/>
        <item m="1" x="2431"/>
        <item m="1" x="1916"/>
        <item m="1" x="3166"/>
        <item m="1" x="3188"/>
        <item m="1" x="1718"/>
        <item m="1" x="2945"/>
        <item m="1" x="2888"/>
        <item m="1" x="1782"/>
        <item m="1" x="2907"/>
        <item m="1" x="3013"/>
        <item m="1" x="3141"/>
        <item m="1" x="3202"/>
        <item m="1" x="1860"/>
        <item m="1" x="1961"/>
        <item m="1" x="3189"/>
        <item x="1365"/>
        <item m="1" x="3992"/>
        <item m="1" x="4091"/>
        <item m="1" x="2985"/>
        <item m="1" x="1873"/>
        <item m="1" x="3569"/>
        <item m="1" x="1703"/>
        <item m="1" x="2838"/>
        <item x="988"/>
        <item m="1" x="2893"/>
        <item m="1" x="3103"/>
        <item m="1" x="4099"/>
        <item m="1" x="2821"/>
        <item m="1" x="3879"/>
        <item m="1" x="2535"/>
        <item m="1" x="2254"/>
        <item m="1" x="2634"/>
        <item m="1" x="3160"/>
        <item m="1" x="3458"/>
        <item m="1" x="2668"/>
        <item m="1" x="3388"/>
        <item m="1" x="2455"/>
        <item m="1" x="4114"/>
        <item m="1" x="2725"/>
        <item m="1" x="2697"/>
        <item m="1" x="2466"/>
        <item m="1" x="3720"/>
        <item m="1" x="3981"/>
        <item x="1618"/>
        <item m="1" x="2449"/>
        <item m="1" x="2545"/>
        <item m="1" x="4174"/>
        <item m="1" x="3371"/>
        <item m="1" x="3738"/>
        <item m="1" x="2780"/>
        <item m="1" x="3179"/>
        <item m="1" x="3528"/>
        <item m="1" x="2983"/>
        <item m="1" x="3608"/>
        <item m="1" x="3309"/>
        <item m="1" x="2514"/>
        <item m="1" x="3991"/>
        <item x="1594"/>
        <item m="1" x="3042"/>
        <item m="1" x="2005"/>
        <item x="1047"/>
        <item m="1" x="4042"/>
        <item m="1" x="3613"/>
        <item m="1" x="2988"/>
        <item m="1" x="1784"/>
        <item m="1" x="2559"/>
        <item m="1" x="3841"/>
        <item m="1" x="2963"/>
        <item m="1" x="2595"/>
        <item m="1" x="2493"/>
        <item m="1" x="3941"/>
        <item m="1" x="4009"/>
        <item m="1" x="3889"/>
        <item m="1" x="2685"/>
        <item m="1" x="3749"/>
        <item m="1" x="2396"/>
        <item m="1" x="2222"/>
        <item m="1" x="1870"/>
        <item m="1" x="3120"/>
        <item m="1" x="3934"/>
        <item m="1" x="3858"/>
        <item m="1" x="2166"/>
        <item m="1" x="4043"/>
        <item m="1" x="4123"/>
        <item m="1" x="1739"/>
        <item m="1" x="3526"/>
        <item m="1" x="2349"/>
        <item m="1" x="2608"/>
        <item m="1" x="4152"/>
        <item m="1" x="2696"/>
        <item m="1" x="2330"/>
        <item m="1" x="3352"/>
        <item m="1" x="2594"/>
        <item m="1" x="3177"/>
        <item m="1" x="2424"/>
        <item m="1" x="4106"/>
        <item m="1" x="2719"/>
        <item m="1" x="1767"/>
        <item m="1" x="2353"/>
        <item m="1" x="3898"/>
        <item m="1" x="1868"/>
        <item m="1" x="2512"/>
        <item m="1" x="3790"/>
        <item m="1" x="3437"/>
        <item m="1" x="2761"/>
        <item m="1" x="3940"/>
        <item m="1" x="3959"/>
        <item m="1" x="3811"/>
        <item m="1" x="3248"/>
        <item m="1" x="3834"/>
        <item m="1" x="1902"/>
        <item m="1" x="1700"/>
        <item m="1" x="1756"/>
        <item m="1" x="3748"/>
        <item m="1" x="3145"/>
        <item m="1" x="3587"/>
        <item m="1" x="3739"/>
        <item m="1" x="2203"/>
        <item m="1" x="2644"/>
        <item m="1" x="3685"/>
        <item m="1" x="2100"/>
        <item m="1" x="1917"/>
        <item m="1" x="2788"/>
        <item m="1" x="4059"/>
        <item x="1492"/>
        <item m="1" x="3046"/>
        <item m="1" x="3831"/>
        <item m="1" x="2737"/>
        <item m="1" x="2107"/>
        <item m="1" x="2472"/>
        <item m="1" x="3540"/>
        <item m="1" x="3954"/>
        <item m="1" x="3591"/>
        <item m="1" x="3018"/>
        <item m="1" x="2055"/>
        <item m="1" x="2482"/>
        <item m="1" x="3935"/>
        <item m="1" x="3560"/>
        <item x="426"/>
        <item m="1" x="3784"/>
        <item m="1" x="2632"/>
        <item m="1" x="2165"/>
        <item m="1" x="2233"/>
        <item m="1" x="2518"/>
        <item m="1" x="1766"/>
        <item m="1" x="3684"/>
        <item m="1" x="3592"/>
        <item m="1" x="2093"/>
        <item m="1" x="3382"/>
        <item x="305"/>
        <item m="1" x="3329"/>
        <item m="1" x="2568"/>
        <item m="1" x="2563"/>
        <item m="1" x="2170"/>
        <item m="1" x="3625"/>
        <item m="1" x="3895"/>
        <item m="1" x="3837"/>
        <item m="1" x="2510"/>
        <item m="1" x="1896"/>
        <item m="1" x="2015"/>
        <item m="1" x="3398"/>
        <item x="1638"/>
        <item m="1" x="4001"/>
        <item m="1" x="3633"/>
        <item m="1" x="3524"/>
        <item x="123"/>
        <item m="1" x="3912"/>
        <item m="1" x="3671"/>
        <item m="1" x="3782"/>
        <item m="1" x="2298"/>
        <item m="1" x="1908"/>
        <item m="1" x="3586"/>
        <item m="1" x="3561"/>
        <item m="1" x="3399"/>
        <item m="1" x="3478"/>
        <item x="733"/>
        <item m="1" x="2085"/>
        <item m="1" x="2209"/>
        <item m="1" x="2280"/>
        <item m="1" x="3696"/>
        <item m="1" x="1928"/>
        <item m="1" x="1918"/>
        <item m="1" x="2970"/>
        <item m="1" x="3298"/>
        <item m="1" x="3359"/>
        <item m="1" x="4181"/>
        <item m="1" x="2452"/>
        <item x="618"/>
        <item m="1" x="1904"/>
        <item m="1" x="3596"/>
        <item m="1" x="2189"/>
        <item m="1" x="2617"/>
        <item m="1" x="2371"/>
        <item m="1" x="3093"/>
        <item m="1" x="1977"/>
        <item m="1" x="3286"/>
        <item m="1" x="3732"/>
        <item m="1" x="3360"/>
        <item m="1" x="3873"/>
        <item m="1" x="2204"/>
        <item m="1" x="3634"/>
        <item m="1" x="2006"/>
        <item m="1" x="3943"/>
        <item m="1" x="2754"/>
        <item m="1" x="1810"/>
        <item m="1" x="3426"/>
        <item m="1" x="3152"/>
        <item m="1" x="3422"/>
        <item m="1" x="2056"/>
        <item m="1" x="2398"/>
        <item m="1" x="3652"/>
        <item m="1" x="2416"/>
        <item m="1" x="4000"/>
        <item m="1" x="2318"/>
        <item m="1" x="3901"/>
        <item m="1" x="3037"/>
        <item m="1" x="2544"/>
        <item m="1" x="2660"/>
        <item m="1" x="3876"/>
        <item m="1" x="3973"/>
        <item m="1" x="3821"/>
        <item m="1" x="3038"/>
        <item m="1" x="2218"/>
        <item m="1" x="1972"/>
        <item m="1" x="3251"/>
        <item m="1" x="2201"/>
        <item m="1" x="3863"/>
        <item m="1" x="3165"/>
        <item m="1" x="2932"/>
        <item m="1" x="3897"/>
        <item m="1" x="3622"/>
        <item m="1" x="3364"/>
        <item m="1" x="2409"/>
        <item m="1" x="3168"/>
        <item m="1" x="2410"/>
        <item m="1" x="2630"/>
        <item m="1" x="3963"/>
        <item m="1" x="3769"/>
        <item m="1" x="3346"/>
        <item m="1" x="3051"/>
        <item m="1" x="3887"/>
        <item m="1" x="1823"/>
        <item m="1" x="3733"/>
        <item m="1" x="4018"/>
        <item m="1" x="2959"/>
        <item m="1" x="2702"/>
        <item m="1" x="2198"/>
        <item m="1" x="2184"/>
        <item m="1" x="3563"/>
        <item m="1" x="2471"/>
        <item m="1" x="3370"/>
        <item m="1" x="2479"/>
        <item m="1" x="1930"/>
        <item m="1" x="3269"/>
        <item m="1" x="2305"/>
        <item m="1" x="3645"/>
        <item m="1" x="3997"/>
        <item m="1" x="1706"/>
        <item m="1" x="1995"/>
        <item m="1" x="2235"/>
        <item m="1" x="3893"/>
        <item m="1" x="3567"/>
        <item x="1649"/>
        <item m="1" x="3631"/>
        <item m="1" x="4040"/>
        <item m="1" x="2717"/>
        <item m="1" x="2378"/>
        <item x="906"/>
        <item m="1" x="3857"/>
        <item m="1" x="2553"/>
        <item m="1" x="3616"/>
        <item m="1" x="3730"/>
        <item x="762"/>
        <item m="1" x="2680"/>
        <item m="1" x="3116"/>
        <item m="1" x="2425"/>
        <item m="1" x="2509"/>
        <item m="1" x="3919"/>
        <item m="1" x="2065"/>
        <item m="1" x="2576"/>
        <item m="1" x="3600"/>
        <item m="1" x="3489"/>
        <item m="1" x="2390"/>
        <item m="1" x="3328"/>
        <item m="1" x="3619"/>
        <item m="1" x="3914"/>
        <item m="1" x="3665"/>
        <item m="1" x="2787"/>
        <item m="1" x="2770"/>
        <item m="1" x="2076"/>
        <item m="1" x="3694"/>
        <item m="1" x="3993"/>
        <item m="1" x="2615"/>
        <item m="1" x="2744"/>
        <item m="1" x="4017"/>
        <item m="1" x="4068"/>
        <item m="1" x="2300"/>
        <item m="1" x="3957"/>
        <item m="1" x="3806"/>
        <item m="1" x="2710"/>
        <item m="1" x="3271"/>
        <item m="1" x="3492"/>
        <item m="1" x="3259"/>
        <item x="1034"/>
        <item x="1265"/>
        <item m="1" x="2256"/>
        <item m="1" x="2052"/>
        <item m="1" x="3436"/>
        <item m="1" x="1913"/>
        <item m="1" x="3072"/>
        <item m="1" x="3027"/>
        <item m="1" x="1726"/>
        <item m="1" x="3088"/>
        <item m="1" x="3087"/>
        <item m="1" x="2944"/>
        <item m="1" x="2742"/>
        <item m="1" x="3234"/>
        <item m="1" x="2864"/>
        <item m="1" x="2556"/>
        <item m="1" x="3716"/>
        <item m="1" x="3031"/>
        <item m="1" x="3736"/>
        <item m="1" x="2812"/>
        <item m="1" x="3864"/>
        <item m="1" x="2379"/>
        <item m="1" x="2607"/>
        <item m="1" x="2716"/>
        <item m="1" x="3277"/>
        <item m="1" x="3623"/>
        <item m="1" x="2024"/>
        <item x="1118"/>
        <item m="1" x="1935"/>
        <item m="1" x="3490"/>
        <item m="1" x="2582"/>
        <item m="1" x="3987"/>
        <item m="1" x="1845"/>
        <item m="1" x="2366"/>
        <item m="1" x="3737"/>
        <item x="304"/>
        <item m="1" x="2346"/>
        <item m="1" x="1989"/>
        <item m="1" x="3862"/>
        <item m="1" x="3448"/>
        <item m="1" x="3679"/>
        <item m="1" x="1724"/>
        <item m="1" x="2684"/>
        <item x="1009"/>
        <item m="1" x="3509"/>
        <item m="1" x="1847"/>
        <item m="1" x="1932"/>
        <item m="1" x="3632"/>
        <item m="1" x="1725"/>
        <item m="1" x="2122"/>
        <item m="1" x="2502"/>
        <item x="1191"/>
        <item m="1" x="3544"/>
        <item m="1" x="3195"/>
        <item m="1" x="4053"/>
        <item x="487"/>
        <item m="1" x="2003"/>
        <item m="1" x="3480"/>
        <item m="1" x="2415"/>
        <item m="1" x="2989"/>
        <item m="1" x="2755"/>
        <item m="1" x="3495"/>
        <item m="1" x="3620"/>
        <item m="1" x="2295"/>
        <item m="1" x="2701"/>
        <item m="1" x="2072"/>
        <item m="1" x="2622"/>
        <item m="1" x="3809"/>
        <item m="1" x="3516"/>
        <item m="1" x="4178"/>
        <item m="1" x="3475"/>
        <item m="1" x="2698"/>
        <item m="1" x="2968"/>
        <item x="192"/>
        <item m="1" x="2268"/>
        <item m="1" x="2978"/>
        <item m="1" x="3780"/>
        <item m="1" x="2136"/>
        <item m="1" x="2462"/>
        <item m="1" x="3584"/>
        <item m="1" x="2519"/>
        <item m="1" x="2573"/>
        <item m="1" x="2611"/>
        <item m="1" x="2548"/>
        <item x="1076"/>
        <item m="1" x="1927"/>
        <item m="1" x="3172"/>
        <item m="1" x="3792"/>
        <item m="1" x="2354"/>
        <item m="1" x="1809"/>
        <item m="1" x="4177"/>
        <item x="1062"/>
        <item x="1063"/>
        <item x="1065"/>
        <item x="1066"/>
        <item x="1068"/>
        <item x="1070"/>
        <item x="1071"/>
        <item x="1072"/>
        <item x="1074"/>
        <item x="1079"/>
        <item x="1080"/>
        <item x="1081"/>
        <item x="985"/>
        <item x="1082"/>
        <item x="1084"/>
        <item x="1088"/>
        <item x="1089"/>
        <item x="1090"/>
        <item x="1091"/>
        <item x="1092"/>
        <item x="1093"/>
        <item x="1094"/>
        <item x="502"/>
        <item x="1096"/>
        <item x="1097"/>
        <item x="679"/>
        <item x="1098"/>
        <item x="1099"/>
        <item x="1100"/>
        <item x="1101"/>
        <item x="107"/>
        <item x="1103"/>
        <item x="73"/>
        <item x="1105"/>
        <item x="1106"/>
        <item x="1108"/>
        <item x="1110"/>
        <item x="1111"/>
        <item x="1112"/>
        <item x="1113"/>
        <item x="1114"/>
        <item x="1115"/>
        <item x="706"/>
        <item x="400"/>
        <item x="1121"/>
        <item x="1122"/>
        <item x="1123"/>
        <item x="1125"/>
        <item x="1126"/>
        <item x="1127"/>
        <item x="1128"/>
        <item x="1129"/>
        <item x="1130"/>
        <item x="1131"/>
        <item x="1132"/>
        <item x="1133"/>
        <item x="1136"/>
        <item x="1140"/>
        <item x="855"/>
        <item x="1141"/>
        <item x="1142"/>
        <item x="1143"/>
        <item x="1146"/>
        <item x="1148"/>
        <item x="1150"/>
        <item x="1151"/>
        <item x="1152"/>
        <item x="1153"/>
        <item x="1154"/>
        <item x="1155"/>
        <item x="1156"/>
        <item x="262"/>
        <item x="1158"/>
        <item x="1159"/>
        <item x="1160"/>
        <item x="1161"/>
        <item x="1162"/>
        <item x="1163"/>
        <item x="1164"/>
        <item x="88"/>
        <item x="1167"/>
        <item x="1168"/>
        <item x="1169"/>
        <item x="1170"/>
        <item x="1171"/>
        <item x="1172"/>
        <item x="1173"/>
        <item x="1174"/>
        <item x="1176"/>
        <item x="1177"/>
        <item x="1178"/>
        <item x="1179"/>
        <item x="1181"/>
        <item x="1183"/>
        <item x="1184"/>
        <item x="1186"/>
        <item x="1188"/>
        <item x="1189"/>
        <item x="1193"/>
        <item x="1195"/>
        <item x="1196"/>
        <item x="1198"/>
        <item x="1202"/>
        <item x="1203"/>
        <item x="1205"/>
        <item x="1208"/>
        <item x="1209"/>
        <item x="1214"/>
        <item x="1215"/>
        <item x="1216"/>
        <item x="1218"/>
        <item x="1219"/>
        <item x="1220"/>
        <item x="1221"/>
        <item x="1223"/>
        <item x="1224"/>
        <item x="1225"/>
        <item x="1226"/>
        <item x="1227"/>
        <item x="1228"/>
        <item x="1229"/>
        <item x="1230"/>
        <item x="1231"/>
        <item x="1232"/>
        <item x="1235"/>
        <item x="1236"/>
        <item x="1237"/>
        <item x="1238"/>
        <item x="1240"/>
        <item x="1241"/>
        <item x="1243"/>
        <item x="1246"/>
        <item x="1249"/>
        <item x="1250"/>
        <item x="1253"/>
        <item x="1254"/>
        <item x="1256"/>
        <item x="1257"/>
        <item x="1258"/>
        <item x="1259"/>
        <item x="1260"/>
        <item x="1261"/>
        <item x="1264"/>
        <item x="1267"/>
        <item x="1268"/>
        <item x="1269"/>
        <item x="520"/>
        <item x="1272"/>
        <item x="1273"/>
        <item x="318"/>
        <item x="1274"/>
        <item x="1275"/>
        <item x="1276"/>
        <item x="1277"/>
        <item x="1278"/>
        <item x="1280"/>
        <item x="1281"/>
        <item x="1282"/>
        <item x="1283"/>
        <item x="1284"/>
        <item x="1285"/>
        <item x="1286"/>
        <item x="1012"/>
        <item x="1288"/>
        <item x="1291"/>
        <item x="1292"/>
        <item x="572"/>
        <item x="972"/>
        <item x="1293"/>
        <item x="1295"/>
        <item x="1296"/>
        <item x="1297"/>
        <item x="1298"/>
        <item x="1299"/>
        <item x="301"/>
        <item x="1300"/>
        <item x="1302"/>
        <item x="1305"/>
        <item x="1307"/>
        <item x="1308"/>
        <item x="1311"/>
        <item x="1312"/>
        <item x="1316"/>
        <item x="602"/>
        <item x="1317"/>
        <item x="1318"/>
        <item x="1320"/>
        <item x="1321"/>
        <item x="1324"/>
        <item x="1326"/>
        <item x="1327"/>
        <item x="375"/>
        <item x="1330"/>
        <item x="1331"/>
        <item x="1332"/>
        <item x="1333"/>
        <item x="1336"/>
        <item x="1337"/>
        <item x="1338"/>
        <item x="1339"/>
        <item x="1340"/>
        <item x="1341"/>
        <item x="435"/>
        <item x="1343"/>
        <item x="1344"/>
        <item x="1345"/>
        <item x="1347"/>
        <item x="1348"/>
        <item x="118"/>
        <item x="1349"/>
        <item x="1350"/>
        <item x="221"/>
        <item x="1351"/>
        <item x="1352"/>
        <item x="566"/>
        <item x="1353"/>
        <item x="1355"/>
        <item x="1356"/>
        <item x="1357"/>
        <item x="1358"/>
        <item x="1359"/>
        <item x="1361"/>
        <item x="1362"/>
        <item x="29"/>
        <item x="1363"/>
        <item x="1364"/>
        <item x="1367"/>
        <item x="1368"/>
        <item x="1370"/>
        <item x="1373"/>
        <item x="1376"/>
        <item x="1377"/>
        <item x="1380"/>
        <item x="1381"/>
        <item x="1382"/>
        <item x="1383"/>
        <item x="1384"/>
        <item x="1385"/>
        <item x="481"/>
        <item x="1386"/>
        <item x="1389"/>
        <item x="1390"/>
        <item x="1391"/>
        <item x="1392"/>
        <item x="1393"/>
        <item x="1395"/>
        <item x="1396"/>
        <item x="1398"/>
        <item x="1399"/>
        <item x="1400"/>
        <item x="1403"/>
        <item x="1404"/>
        <item x="1405"/>
        <item x="1406"/>
        <item x="653"/>
        <item x="1407"/>
        <item x="1408"/>
        <item x="1409"/>
        <item x="1410"/>
        <item x="1412"/>
        <item x="1414"/>
        <item x="1415"/>
        <item x="1416"/>
        <item x="1417"/>
        <item x="1419"/>
        <item x="1420"/>
        <item x="1422"/>
        <item x="1425"/>
        <item x="1426"/>
        <item x="1427"/>
        <item x="1428"/>
        <item x="1022"/>
        <item x="1429"/>
        <item x="1430"/>
        <item x="1431"/>
        <item x="1433"/>
        <item x="1435"/>
        <item x="1436"/>
        <item x="1438"/>
        <item x="681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9"/>
        <item x="1461"/>
        <item x="1462"/>
        <item x="1463"/>
        <item x="799"/>
        <item x="1464"/>
        <item x="1465"/>
        <item x="1466"/>
        <item x="1467"/>
        <item x="1468"/>
        <item x="1469"/>
        <item x="1470"/>
        <item x="1471"/>
        <item x="1472"/>
        <item x="1474"/>
        <item x="1476"/>
        <item x="1477"/>
        <item x="1478"/>
        <item x="1479"/>
        <item x="1480"/>
        <item x="1481"/>
        <item x="1482"/>
        <item x="389"/>
        <item x="970"/>
        <item x="1483"/>
        <item x="1484"/>
        <item x="1485"/>
        <item x="1487"/>
        <item x="1488"/>
        <item x="942"/>
        <item x="1489"/>
        <item x="1490"/>
        <item x="1491"/>
        <item x="1493"/>
        <item x="1494"/>
        <item x="1495"/>
        <item x="1496"/>
        <item x="1497"/>
        <item x="493"/>
        <item x="1499"/>
        <item x="1500"/>
        <item x="468"/>
        <item x="1501"/>
        <item x="1502"/>
        <item x="1503"/>
        <item x="1504"/>
        <item x="1505"/>
        <item x="1506"/>
        <item x="1507"/>
        <item x="1508"/>
        <item x="1509"/>
        <item x="1511"/>
        <item x="1512"/>
        <item x="1513"/>
        <item x="1514"/>
        <item x="1515"/>
        <item x="1516"/>
        <item x="1517"/>
        <item x="1518"/>
        <item x="1519"/>
        <item x="1520"/>
        <item x="1523"/>
        <item x="1525"/>
        <item x="1527"/>
        <item x="1528"/>
        <item x="1529"/>
        <item x="1530"/>
        <item x="1531"/>
        <item x="1533"/>
        <item x="1534"/>
        <item x="1535"/>
        <item x="1536"/>
        <item x="1537"/>
        <item x="1540"/>
        <item x="433"/>
        <item x="1541"/>
        <item x="1542"/>
        <item x="1543"/>
        <item x="1544"/>
        <item x="1545"/>
        <item x="1546"/>
        <item x="1547"/>
        <item x="1548"/>
        <item x="1550"/>
        <item x="1551"/>
        <item x="1554"/>
        <item x="1555"/>
        <item x="278"/>
        <item x="1556"/>
        <item x="1557"/>
        <item x="1558"/>
        <item x="1559"/>
        <item x="1560"/>
        <item x="1561"/>
        <item x="1562"/>
        <item x="1563"/>
        <item x="1565"/>
        <item x="1566"/>
        <item x="1567"/>
        <item x="1568"/>
        <item x="1570"/>
        <item x="1572"/>
        <item x="1573"/>
        <item x="1574"/>
        <item x="1575"/>
        <item x="1576"/>
        <item x="1577"/>
        <item x="1579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6"/>
        <item x="1597"/>
        <item x="1598"/>
        <item x="1599"/>
        <item x="1601"/>
        <item x="1602"/>
        <item x="1603"/>
        <item x="1604"/>
        <item x="1605"/>
        <item x="81"/>
        <item x="1606"/>
        <item x="1607"/>
        <item x="1608"/>
        <item x="1609"/>
        <item x="1612"/>
        <item x="1613"/>
        <item x="1614"/>
        <item x="1616"/>
        <item x="1617"/>
        <item x="1619"/>
        <item x="1620"/>
        <item x="1005"/>
        <item x="1621"/>
        <item x="1622"/>
        <item x="1623"/>
        <item x="1624"/>
        <item x="1625"/>
        <item x="1626"/>
        <item x="1627"/>
        <item x="1628"/>
        <item x="1629"/>
        <item x="1634"/>
        <item x="1635"/>
        <item x="1636"/>
        <item x="1637"/>
        <item x="1640"/>
        <item x="1641"/>
        <item x="1642"/>
        <item x="1643"/>
        <item x="1644"/>
        <item x="1645"/>
        <item x="1648"/>
        <item x="1650"/>
        <item x="1651"/>
        <item x="1652"/>
        <item x="1653"/>
        <item x="1654"/>
        <item x="1655"/>
        <item x="1656"/>
        <item x="1658"/>
        <item x="1659"/>
        <item x="1660"/>
        <item x="1661"/>
        <item x="764"/>
        <item x="1662"/>
        <item x="1663"/>
        <item x="1664"/>
        <item x="1665"/>
        <item x="1666"/>
        <item x="1667"/>
        <item x="1668"/>
        <item x="1669"/>
        <item x="1670"/>
        <item x="484"/>
        <item x="1671"/>
        <item x="1672"/>
        <item x="1673"/>
        <item x="1674"/>
        <item x="1675"/>
        <item x="379"/>
        <item x="1676"/>
        <item x="201"/>
        <item m="1" x="4122"/>
        <item m="1" x="2480"/>
        <item m="1" x="2232"/>
        <item m="1" x="2362"/>
        <item m="1" x="3719"/>
        <item m="1" x="2547"/>
        <item m="1" x="4007"/>
        <item m="1" x="2252"/>
        <item m="1" x="3802"/>
        <item m="1" x="3704"/>
        <item m="1" x="3609"/>
        <item m="1" x="4067"/>
        <item m="1" x="3205"/>
        <item m="1" x="2569"/>
        <item m="1" x="2772"/>
        <item m="1" x="3883"/>
        <item m="1" x="4077"/>
        <item m="1" x="2692"/>
        <item x="259"/>
        <item m="1" x="2478"/>
        <item m="1" x="2051"/>
        <item m="1" x="2584"/>
        <item m="1" x="2356"/>
        <item m="1" x="3849"/>
        <item m="1" x="3163"/>
        <item m="1" x="3465"/>
        <item m="1" x="1861"/>
        <item m="1" x="2677"/>
        <item m="1" x="2916"/>
        <item m="1" x="3344"/>
        <item m="1" x="3874"/>
        <item m="1" x="3642"/>
        <item m="1" x="4047"/>
        <item m="1" x="3576"/>
        <item m="1" x="2458"/>
        <item m="1" x="3411"/>
        <item m="1" x="2132"/>
        <item m="1" x="2824"/>
        <item m="1" x="3725"/>
        <item m="1" x="2485"/>
        <item m="1" x="2784"/>
        <item m="1" x="2357"/>
        <item m="1" x="2555"/>
        <item x="646"/>
        <item x="876"/>
        <item x="51"/>
        <item m="1" x="2958"/>
        <item m="1" x="4034"/>
        <item m="1" x="2636"/>
        <item m="1" x="2665"/>
        <item m="1" x="2467"/>
        <item m="1" x="1723"/>
        <item m="1" x="2740"/>
        <item m="1" x="2261"/>
        <item m="1" x="3853"/>
        <item m="1" x="2609"/>
        <item m="1" x="2068"/>
        <item m="1" x="3639"/>
        <item x="865"/>
        <item m="1" x="2135"/>
        <item m="1" x="1801"/>
        <item m="1" x="3653"/>
        <item x="873"/>
        <item x="94"/>
        <item m="1" x="2610"/>
        <item m="1" x="2820"/>
        <item m="1" x="3522"/>
        <item m="1" x="1787"/>
        <item x="150"/>
        <item m="1" x="1999"/>
        <item m="1" x="3497"/>
        <item m="1" x="2417"/>
        <item m="1" x="2639"/>
        <item m="1" x="4110"/>
        <item m="1" x="1802"/>
        <item x="151"/>
        <item m="1" x="3194"/>
        <item m="1" x="2229"/>
        <item m="1" x="3709"/>
        <item m="1" x="3335"/>
        <item m="1" x="2392"/>
        <item m="1" x="3240"/>
        <item m="1" x="3151"/>
        <item m="1" x="2296"/>
        <item m="1" x="3559"/>
        <item m="1" x="2257"/>
        <item m="1" x="2288"/>
        <item m="1" x="4094"/>
        <item m="1" x="3351"/>
        <item m="1" x="2058"/>
        <item m="1" x="3376"/>
        <item m="1" x="2713"/>
        <item m="1" x="3514"/>
        <item m="1" x="2551"/>
        <item m="1" x="2524"/>
        <item m="1" x="3249"/>
        <item m="1" x="3057"/>
        <item m="1" x="3582"/>
        <item m="1" x="3970"/>
        <item m="1" x="4089"/>
        <item m="1" x="3828"/>
        <item x="617"/>
        <item m="1" x="2043"/>
        <item m="1" x="3827"/>
        <item m="1" x="2498"/>
        <item m="1" x="2202"/>
        <item m="1" x="2903"/>
        <item m="1" x="1734"/>
        <item m="1" x="4128"/>
        <item m="1" x="1939"/>
        <item m="1" x="3859"/>
        <item m="1" x="3191"/>
        <item m="1" x="1744"/>
        <item m="1" x="2711"/>
        <item m="1" x="2386"/>
        <item m="1" x="2603"/>
        <item x="387"/>
        <item m="1" x="2898"/>
        <item m="1" x="2276"/>
        <item m="1" x="3686"/>
        <item m="1" x="2849"/>
        <item m="1" x="2706"/>
        <item m="1" x="2457"/>
        <item m="1" x="3539"/>
        <item m="1" x="3242"/>
        <item m="1" x="3128"/>
        <item m="1" x="2786"/>
        <item m="1" x="2658"/>
        <item m="1" x="3589"/>
        <item m="1" x="1982"/>
        <item m="1" x="1905"/>
        <item x="177"/>
        <item m="1" x="3939"/>
        <item m="1" x="2115"/>
        <item m="1" x="4033"/>
        <item x="654"/>
        <item m="1" x="3932"/>
        <item m="1" x="4146"/>
        <item m="1" x="2775"/>
        <item m="1" x="1851"/>
        <item m="1" x="3439"/>
        <item m="1" x="3838"/>
        <item m="1" x="2850"/>
        <item m="1" x="3881"/>
        <item m="1" x="3375"/>
        <item m="1" x="3111"/>
        <item m="1" x="3649"/>
        <item m="1" x="2429"/>
        <item m="1" x="3226"/>
        <item m="1" x="2890"/>
        <item m="1" x="2227"/>
        <item m="1" x="3744"/>
        <item m="1" x="2560"/>
        <item m="1" x="2816"/>
        <item m="1" x="2947"/>
        <item m="1" x="2747"/>
        <item m="1" x="3762"/>
        <item m="1" x="2830"/>
        <item m="1" x="3680"/>
        <item m="1" x="3621"/>
        <item x="1000"/>
        <item m="1" x="2863"/>
        <item m="1" x="3760"/>
        <item m="1" x="2587"/>
        <item m="1" x="3488"/>
        <item m="1" x="3872"/>
        <item x="856"/>
        <item x="854"/>
        <item m="1" x="4013"/>
        <item m="1" x="3742"/>
        <item m="1" x="3469"/>
        <item m="1" x="3604"/>
        <item x="408"/>
        <item m="1" x="3721"/>
        <item x="237"/>
        <item m="1" x="3301"/>
        <item m="1" x="2308"/>
        <item m="1" x="3854"/>
        <item m="1" x="3886"/>
        <item m="1" x="2728"/>
        <item x="266"/>
        <item m="1" x="3274"/>
        <item m="1" x="3350"/>
        <item m="1" x="3663"/>
        <item x="43"/>
        <item m="1" x="1979"/>
        <item m="1" x="2131"/>
        <item m="1" x="2489"/>
        <item m="1" x="3513"/>
        <item m="1" x="4056"/>
        <item m="1" x="3734"/>
        <item m="1" x="3731"/>
        <item m="1" x="2213"/>
        <item m="1" x="2258"/>
        <item m="1" x="4064"/>
        <item m="1" x="3482"/>
        <item m="1" x="3826"/>
        <item m="1" x="3028"/>
        <item m="1" x="3570"/>
        <item m="1" x="3767"/>
        <item m="1" x="4041"/>
        <item m="1" x="2108"/>
        <item m="1" x="1901"/>
        <item m="1" x="2769"/>
        <item m="1" x="2927"/>
        <item m="1" x="2546"/>
        <item m="1" x="4045"/>
        <item m="1" x="3322"/>
        <item x="48"/>
        <item m="1" x="2050"/>
        <item m="1" x="3572"/>
        <item m="1" x="3724"/>
        <item m="1" x="2982"/>
        <item m="1" x="2391"/>
        <item m="1" x="2533"/>
        <item x="0"/>
        <item x="2"/>
        <item x="3"/>
        <item x="7"/>
        <item x="11"/>
        <item x="16"/>
        <item x="18"/>
        <item x="21"/>
        <item x="22"/>
        <item x="24"/>
        <item x="25"/>
        <item x="26"/>
        <item x="27"/>
        <item x="28"/>
        <item x="36"/>
        <item x="37"/>
        <item x="39"/>
        <item x="42"/>
        <item x="45"/>
        <item x="46"/>
        <item x="47"/>
        <item x="49"/>
        <item x="50"/>
        <item x="53"/>
        <item x="54"/>
        <item x="55"/>
        <item x="56"/>
        <item x="58"/>
        <item x="59"/>
        <item x="60"/>
        <item x="61"/>
        <item x="62"/>
        <item x="64"/>
        <item x="67"/>
        <item x="70"/>
        <item x="72"/>
        <item x="85"/>
        <item x="91"/>
        <item x="93"/>
        <item x="95"/>
        <item x="102"/>
        <item x="115"/>
        <item x="124"/>
        <item x="125"/>
        <item x="129"/>
        <item x="130"/>
        <item x="135"/>
        <item x="138"/>
        <item x="143"/>
        <item x="146"/>
        <item x="147"/>
        <item x="148"/>
        <item x="149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7"/>
        <item x="169"/>
        <item x="171"/>
        <item x="172"/>
        <item x="174"/>
        <item x="175"/>
        <item x="176"/>
        <item x="180"/>
        <item x="181"/>
        <item x="182"/>
        <item x="186"/>
        <item x="187"/>
        <item x="189"/>
        <item x="193"/>
        <item x="194"/>
        <item m="1" x="3405"/>
        <item x="196"/>
        <item x="198"/>
        <item x="200"/>
        <item x="203"/>
        <item x="204"/>
        <item x="205"/>
        <item x="206"/>
        <item x="207"/>
        <item x="209"/>
        <item x="210"/>
        <item x="214"/>
        <item x="215"/>
        <item x="216"/>
        <item x="217"/>
        <item x="218"/>
        <item x="219"/>
        <item x="225"/>
        <item x="226"/>
        <item x="227"/>
        <item x="228"/>
        <item x="229"/>
        <item x="231"/>
        <item x="233"/>
        <item x="234"/>
        <item x="235"/>
        <item x="236"/>
        <item x="238"/>
        <item x="239"/>
        <item x="241"/>
        <item x="244"/>
        <item x="253"/>
        <item x="254"/>
        <item x="255"/>
        <item x="257"/>
        <item x="258"/>
        <item x="260"/>
        <item x="261"/>
        <item x="263"/>
        <item x="264"/>
        <item x="265"/>
        <item x="267"/>
        <item x="268"/>
        <item x="269"/>
        <item x="270"/>
        <item x="271"/>
        <item x="273"/>
        <item x="274"/>
        <item x="275"/>
        <item x="277"/>
        <item x="279"/>
        <item x="280"/>
        <item x="281"/>
        <item x="283"/>
        <item x="285"/>
        <item x="292"/>
        <item x="295"/>
        <item x="299"/>
        <item x="311"/>
        <item x="313"/>
        <item x="315"/>
        <item x="317"/>
        <item x="324"/>
        <item x="326"/>
        <item x="327"/>
        <item x="328"/>
        <item x="330"/>
        <item x="332"/>
        <item x="333"/>
        <item x="335"/>
        <item x="336"/>
        <item x="337"/>
        <item x="338"/>
        <item x="339"/>
        <item x="340"/>
        <item x="342"/>
        <item x="344"/>
        <item x="347"/>
        <item x="348"/>
        <item x="350"/>
        <item x="351"/>
        <item x="357"/>
        <item x="358"/>
        <item x="359"/>
        <item x="360"/>
        <item x="361"/>
        <item x="362"/>
        <item x="363"/>
        <item x="364"/>
        <item x="365"/>
        <item x="367"/>
        <item x="368"/>
        <item x="370"/>
        <item x="371"/>
        <item x="372"/>
        <item x="373"/>
        <item x="374"/>
        <item x="376"/>
        <item x="378"/>
        <item x="381"/>
        <item x="382"/>
        <item x="384"/>
        <item x="385"/>
        <item x="388"/>
        <item x="390"/>
        <item x="391"/>
        <item x="392"/>
        <item x="396"/>
        <item x="399"/>
        <item x="401"/>
        <item x="403"/>
        <item x="405"/>
        <item x="406"/>
        <item x="407"/>
        <item x="409"/>
        <item x="410"/>
        <item x="411"/>
        <item x="412"/>
        <item x="414"/>
        <item x="417"/>
        <item x="418"/>
        <item x="419"/>
        <item x="420"/>
        <item x="421"/>
        <item x="423"/>
        <item x="424"/>
        <item x="425"/>
        <item x="427"/>
        <item x="428"/>
        <item x="429"/>
        <item x="430"/>
        <item x="432"/>
        <item x="434"/>
        <item x="436"/>
        <item x="439"/>
        <item x="443"/>
        <item x="444"/>
        <item x="446"/>
        <item x="448"/>
        <item x="449"/>
        <item x="450"/>
        <item x="451"/>
        <item x="454"/>
        <item x="455"/>
        <item x="456"/>
        <item x="458"/>
        <item x="459"/>
        <item x="460"/>
        <item x="462"/>
        <item x="463"/>
        <item x="464"/>
        <item x="466"/>
        <item x="467"/>
        <item x="471"/>
        <item x="474"/>
        <item x="475"/>
        <item x="476"/>
        <item x="477"/>
        <item x="479"/>
        <item x="480"/>
        <item x="482"/>
        <item x="483"/>
        <item x="485"/>
        <item x="486"/>
        <item x="488"/>
        <item x="489"/>
        <item x="492"/>
        <item x="495"/>
        <item x="498"/>
        <item x="501"/>
        <item x="505"/>
        <item x="506"/>
        <item x="507"/>
        <item x="508"/>
        <item x="511"/>
        <item x="512"/>
        <item x="515"/>
        <item x="516"/>
        <item x="518"/>
        <item x="519"/>
        <item x="521"/>
        <item x="522"/>
        <item x="523"/>
        <item x="524"/>
        <item x="525"/>
        <item x="526"/>
        <item x="527"/>
        <item x="528"/>
        <item x="530"/>
        <item x="531"/>
        <item x="532"/>
        <item x="533"/>
        <item x="534"/>
        <item x="535"/>
        <item x="536"/>
        <item x="540"/>
        <item x="541"/>
        <item x="543"/>
        <item x="544"/>
        <item x="546"/>
        <item x="548"/>
        <item x="549"/>
        <item x="550"/>
        <item x="551"/>
        <item x="552"/>
        <item x="554"/>
        <item x="558"/>
        <item x="559"/>
        <item x="561"/>
        <item x="562"/>
        <item x="563"/>
        <item x="564"/>
        <item x="565"/>
        <item x="567"/>
        <item x="569"/>
        <item x="574"/>
        <item x="575"/>
        <item x="576"/>
        <item x="577"/>
        <item x="579"/>
        <item x="580"/>
        <item x="581"/>
        <item x="582"/>
        <item x="585"/>
        <item x="588"/>
        <item x="589"/>
        <item x="590"/>
        <item x="591"/>
        <item x="594"/>
        <item x="595"/>
        <item x="596"/>
        <item x="597"/>
        <item x="598"/>
        <item x="599"/>
        <item x="600"/>
        <item x="601"/>
        <item x="603"/>
        <item x="605"/>
        <item x="606"/>
        <item x="607"/>
        <item x="609"/>
        <item x="612"/>
        <item x="613"/>
        <item x="614"/>
        <item x="615"/>
        <item x="616"/>
        <item x="622"/>
        <item x="624"/>
        <item x="625"/>
        <item x="626"/>
        <item x="627"/>
        <item x="629"/>
        <item x="630"/>
        <item x="632"/>
        <item x="633"/>
        <item x="634"/>
        <item x="636"/>
        <item x="637"/>
        <item x="639"/>
        <item x="640"/>
        <item x="643"/>
        <item x="644"/>
        <item x="648"/>
        <item x="649"/>
        <item x="650"/>
        <item x="655"/>
        <item x="656"/>
        <item x="657"/>
        <item x="658"/>
        <item x="662"/>
        <item x="663"/>
        <item x="666"/>
        <item x="667"/>
        <item x="670"/>
        <item x="671"/>
        <item x="674"/>
        <item x="675"/>
        <item x="676"/>
        <item x="677"/>
        <item x="680"/>
        <item x="685"/>
        <item x="686"/>
        <item x="687"/>
        <item x="689"/>
        <item x="690"/>
        <item x="693"/>
        <item x="695"/>
        <item x="696"/>
        <item x="698"/>
        <item x="700"/>
        <item x="701"/>
        <item x="702"/>
        <item x="703"/>
        <item x="705"/>
        <item x="707"/>
        <item x="708"/>
        <item x="710"/>
        <item x="711"/>
        <item x="712"/>
        <item x="714"/>
        <item x="715"/>
        <item x="717"/>
        <item x="718"/>
        <item x="719"/>
        <item x="720"/>
        <item x="721"/>
        <item x="722"/>
        <item x="725"/>
        <item x="726"/>
        <item x="735"/>
        <item x="739"/>
        <item x="740"/>
        <item x="743"/>
        <item x="744"/>
        <item x="745"/>
        <item x="746"/>
        <item x="747"/>
        <item x="748"/>
        <item x="749"/>
        <item x="750"/>
        <item x="752"/>
        <item x="753"/>
        <item x="754"/>
        <item x="755"/>
        <item x="756"/>
        <item x="758"/>
        <item x="760"/>
        <item x="761"/>
        <item x="763"/>
        <item x="767"/>
        <item x="768"/>
        <item x="769"/>
        <item x="772"/>
        <item x="775"/>
        <item x="776"/>
        <item x="777"/>
        <item x="778"/>
        <item x="779"/>
        <item x="780"/>
        <item x="782"/>
        <item x="783"/>
        <item x="785"/>
        <item x="786"/>
        <item x="787"/>
        <item x="788"/>
        <item x="789"/>
        <item x="790"/>
        <item x="791"/>
        <item x="792"/>
        <item x="794"/>
        <item x="795"/>
        <item x="796"/>
        <item x="797"/>
        <item x="798"/>
        <item x="800"/>
        <item x="801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20"/>
        <item x="823"/>
        <item x="825"/>
        <item x="827"/>
        <item x="828"/>
        <item x="829"/>
        <item x="832"/>
        <item x="836"/>
        <item x="838"/>
        <item x="842"/>
        <item x="843"/>
        <item x="844"/>
        <item x="846"/>
        <item x="847"/>
        <item x="848"/>
        <item x="849"/>
        <item x="851"/>
        <item x="852"/>
        <item x="853"/>
        <item x="857"/>
        <item x="858"/>
        <item x="859"/>
        <item x="860"/>
        <item x="861"/>
        <item x="862"/>
        <item x="863"/>
        <item x="864"/>
        <item x="866"/>
        <item x="867"/>
        <item x="868"/>
        <item x="869"/>
        <item x="870"/>
        <item x="871"/>
        <item x="872"/>
        <item x="874"/>
        <item x="875"/>
        <item x="877"/>
        <item x="878"/>
        <item x="879"/>
        <item x="880"/>
        <item x="882"/>
        <item x="883"/>
        <item x="884"/>
        <item x="885"/>
        <item x="886"/>
        <item x="887"/>
        <item x="888"/>
        <item x="889"/>
        <item x="892"/>
        <item x="893"/>
        <item x="894"/>
        <item x="896"/>
        <item x="897"/>
        <item x="898"/>
        <item x="899"/>
        <item x="900"/>
        <item x="901"/>
        <item x="902"/>
        <item x="903"/>
        <item x="905"/>
        <item x="908"/>
        <item x="910"/>
        <item x="911"/>
        <item x="913"/>
        <item x="915"/>
        <item x="917"/>
        <item x="918"/>
        <item x="920"/>
        <item x="922"/>
        <item x="924"/>
        <item x="927"/>
        <item x="928"/>
        <item x="929"/>
        <item x="930"/>
        <item x="931"/>
        <item x="933"/>
        <item x="934"/>
        <item x="935"/>
        <item x="936"/>
        <item x="937"/>
        <item x="939"/>
        <item x="944"/>
        <item x="945"/>
        <item x="946"/>
        <item x="948"/>
        <item x="949"/>
        <item x="950"/>
        <item x="953"/>
        <item x="954"/>
        <item x="955"/>
        <item x="957"/>
        <item x="958"/>
        <item x="960"/>
        <item x="961"/>
        <item x="962"/>
        <item x="963"/>
        <item x="964"/>
        <item x="965"/>
        <item x="966"/>
        <item x="967"/>
        <item x="968"/>
        <item x="969"/>
        <item x="971"/>
        <item x="973"/>
        <item x="974"/>
        <item x="975"/>
        <item x="976"/>
        <item x="977"/>
        <item x="978"/>
        <item x="980"/>
        <item x="981"/>
        <item x="982"/>
        <item x="983"/>
        <item x="986"/>
        <item x="987"/>
        <item x="989"/>
        <item x="990"/>
        <item x="992"/>
        <item x="993"/>
        <item x="994"/>
        <item x="995"/>
        <item x="996"/>
        <item x="997"/>
        <item x="998"/>
        <item x="999"/>
        <item x="1001"/>
        <item x="1002"/>
        <item x="1003"/>
        <item x="1004"/>
        <item x="1006"/>
        <item x="1007"/>
        <item x="1008"/>
        <item x="1011"/>
        <item x="1013"/>
        <item x="1014"/>
        <item x="1015"/>
        <item x="1016"/>
        <item x="1017"/>
        <item x="1018"/>
        <item x="1019"/>
        <item x="1020"/>
        <item x="1023"/>
        <item x="1025"/>
        <item x="1026"/>
        <item x="1028"/>
        <item x="1029"/>
        <item x="1030"/>
        <item x="1031"/>
        <item x="1032"/>
        <item x="1033"/>
        <item x="1035"/>
        <item x="1036"/>
        <item x="1037"/>
        <item x="1038"/>
        <item x="1039"/>
        <item x="1040"/>
        <item x="1042"/>
        <item x="1044"/>
        <item x="1045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95"/>
        <item t="default"/>
      </items>
    </pivotField>
    <pivotField dataField="1" showAll="0"/>
    <pivotField axis="axisPage" showAll="0" multipleItemSelectionAllowed="1">
      <items count="22">
        <item x="5"/>
        <item x="7"/>
        <item x="6"/>
        <item x="3"/>
        <item h="1" x="0"/>
        <item h="1" x="11"/>
        <item x="4"/>
        <item x="1"/>
        <item x="10"/>
        <item h="1" m="1" x="15"/>
        <item h="1" x="12"/>
        <item x="2"/>
        <item h="1" x="8"/>
        <item h="1" m="1" x="18"/>
        <item h="1" m="1" x="19"/>
        <item h="1" m="1" x="20"/>
        <item h="1" x="13"/>
        <item h="1" m="1" x="16"/>
        <item h="1" m="1" x="17"/>
        <item h="1" m="1" x="14"/>
        <item h="1" x="9"/>
        <item t="default"/>
      </items>
    </pivotField>
    <pivotField axis="axisPage" showAll="0" multipleItemSelectionAllowed="1">
      <items count="4">
        <item h="1" x="0"/>
        <item x="1"/>
        <item h="1" m="1" x="2"/>
        <item t="default"/>
      </items>
    </pivotField>
    <pivotField showAll="0" numFmtId="22"/>
    <pivotField showAll="0" numFmtId="22"/>
    <pivotField showAll="0"/>
    <pivotField dataField="1" showAll="0"/>
    <pivotField dataField="1" showAll="0"/>
    <pivotField dataField="1" showAll="0"/>
    <pivotField showAll="0" defaultSubtotal="0"/>
    <pivotField showAll="0" defaultSubtotal="0"/>
  </pivotFields>
  <rowFields count="1">
    <field x="2"/>
  </rowFields>
  <rowItems count="12">
    <i>
      <x v="5"/>
    </i>
    <i>
      <x v="9"/>
    </i>
    <i>
      <x v="10"/>
    </i>
    <i>
      <x v="11"/>
    </i>
    <i>
      <x v="12"/>
    </i>
    <i>
      <x v="17"/>
    </i>
    <i>
      <x v="18"/>
    </i>
    <i>
      <x v="19"/>
    </i>
    <i>
      <x v="21"/>
    </i>
    <i>
      <x v="22"/>
    </i>
    <i>
      <x v="23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5">
    <pageField fld="1" hier="-1"/>
    <pageField fld="5" hier="-1"/>
    <pageField fld="6" hier="-1"/>
    <pageField fld="0" hier="-1"/>
    <pageField fld="3" hier="-1"/>
  </pageFields>
  <dataFields count="4">
    <dataField name="Sum of Events" fld="12" baseField="0" baseItem="0"/>
    <dataField name="Sum of Affected Customer Count" fld="4" baseField="0" baseItem="0"/>
    <dataField name="Sum of L in Minutes" fld="10" baseField="0" baseItem="0" numFmtId="1"/>
    <dataField name="Sum of CMI" fld="11" baseField="0" baseItem="0" numFmtId="1"/>
  </dataFields>
  <formats count="1">
    <format dxfId="2">
      <pivotArea outline="0" fieldPosition="0" collapsedLevelsAreSubtotals="1">
        <references count="1">
          <reference field="4294967294" selected="0" count="2"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24.xml><?xml version="1.0" encoding="utf-8"?>
<pivotTableDefinition xmlns="http://schemas.openxmlformats.org/spreadsheetml/2006/main" name="PivotTable4" cacheId="0" applyNumberFormats="0" applyBorderFormats="0" applyFontFormats="0" applyPatternFormats="0" applyAlignmentFormats="0" applyWidthHeightFormats="1" dataCaption="Values" showMissing="1" preserveFormatting="1" useAutoFormatting="1" itemPrintTitles="1" outline="1" outlineData="1" createdVersion="3" updatedVersion="7" indent="0" multipleFieldFilters="0" showMemberPropertyTips="1">
  <location ref="A8:E26" firstHeaderRow="1" firstDataRow="2" firstDataCol="1" rowPageCount="5" colPageCount="1"/>
  <pivotFields count="15">
    <pivotField axis="axisPage" showAll="0" multipleItemSelectionAllowed="1">
      <items count="4">
        <item h="1" x="1"/>
        <item x="0"/>
        <item h="1" m="1" x="2"/>
        <item t="default"/>
      </items>
    </pivotField>
    <pivotField axis="axisPage" showAll="0" multipleItemSelectionAllowed="1">
      <items count="10">
        <item x="1"/>
        <item x="3"/>
        <item x="7"/>
        <item x="4"/>
        <item x="0"/>
        <item x="6"/>
        <item x="2"/>
        <item x="5"/>
        <item m="1" x="8"/>
        <item t="default"/>
      </items>
    </pivotField>
    <pivotField axis="axisRow" showAll="0">
      <items count="36">
        <item x="11"/>
        <item x="20"/>
        <item x="2"/>
        <item x="21"/>
        <item x="13"/>
        <item x="7"/>
        <item x="18"/>
        <item x="24"/>
        <item x="14"/>
        <item x="6"/>
        <item x="17"/>
        <item x="3"/>
        <item x="10"/>
        <item x="8"/>
        <item x="29"/>
        <item x="9"/>
        <item x="16"/>
        <item x="4"/>
        <item x="1"/>
        <item x="0"/>
        <item x="27"/>
        <item x="26"/>
        <item x="15"/>
        <item x="5"/>
        <item x="23"/>
        <item x="30"/>
        <item h="1" m="1" x="34"/>
        <item h="1" m="1" x="33"/>
        <item h="1" x="19"/>
        <item h="1" x="28"/>
        <item h="1" x="31"/>
        <item h="1" x="12"/>
        <item h="1" x="22"/>
        <item h="1" x="25"/>
        <item h="1" x="32"/>
        <item t="default"/>
      </items>
    </pivotField>
    <pivotField axis="axisPage" showAll="0" multipleItemSelectionAllowed="1">
      <items count="4185">
        <item x="23"/>
        <item x="472"/>
        <item m="1" x="2729"/>
        <item x="78"/>
        <item x="830"/>
        <item m="1" x="2876"/>
        <item m="1" x="2798"/>
        <item m="1" x="3060"/>
        <item x="243"/>
        <item x="122"/>
        <item x="1119"/>
        <item m="1" x="2829"/>
        <item m="1" x="2861"/>
        <item m="1" x="1915"/>
        <item m="1" x="1832"/>
        <item x="1372"/>
        <item m="1" x="3099"/>
        <item x="223"/>
        <item m="1" x="2105"/>
        <item m="1" x="1812"/>
        <item m="1" x="1821"/>
        <item x="1475"/>
        <item m="1" x="3334"/>
        <item m="1" x="2865"/>
        <item m="1" x="1998"/>
        <item x="573"/>
        <item m="1" x="2099"/>
        <item m="1" x="2857"/>
        <item x="1335"/>
        <item x="742"/>
        <item x="991"/>
        <item m="1" x="1793"/>
        <item x="914"/>
        <item x="1192"/>
        <item m="1" x="2590"/>
        <item x="282"/>
        <item x="199"/>
        <item x="757"/>
        <item m="1" x="3894"/>
        <item x="802"/>
        <item m="1" x="2646"/>
        <item x="539"/>
        <item m="1" x="1840"/>
        <item x="513"/>
        <item x="113"/>
        <item m="1" x="2796"/>
        <item x="678"/>
        <item x="293"/>
        <item m="1" x="2953"/>
        <item x="321"/>
        <item x="83"/>
        <item m="1" x="1943"/>
        <item x="119"/>
        <item x="184"/>
        <item x="734"/>
        <item x="583"/>
        <item x="287"/>
        <item m="1" x="2025"/>
        <item m="1" x="2017"/>
        <item m="1" x="3313"/>
        <item x="284"/>
        <item m="1" x="2750"/>
        <item x="144"/>
        <item x="461"/>
        <item m="1" x="3366"/>
        <item m="1" x="3459"/>
        <item x="276"/>
        <item x="136"/>
        <item m="1" x="4149"/>
        <item x="737"/>
        <item m="1" x="2925"/>
        <item x="431"/>
        <item m="1" x="3320"/>
        <item x="211"/>
        <item m="1" x="2146"/>
        <item x="1413"/>
        <item x="1346"/>
        <item m="1" x="3496"/>
        <item m="1" x="3140"/>
        <item m="1" x="3420"/>
        <item x="120"/>
        <item x="13"/>
        <item x="346"/>
        <item x="1270"/>
        <item x="770"/>
        <item x="1301"/>
        <item x="1374"/>
        <item m="1" x="2451"/>
        <item x="35"/>
        <item m="1" x="3815"/>
        <item x="1239"/>
        <item m="1" x="3473"/>
        <item x="652"/>
        <item x="90"/>
        <item m="1" x="3624"/>
        <item m="1" x="3456"/>
        <item m="1" x="2842"/>
        <item x="96"/>
        <item x="1473"/>
        <item m="1" x="3836"/>
        <item x="397"/>
        <item x="92"/>
        <item m="1" x="3494"/>
        <item m="1" x="2004"/>
        <item x="41"/>
        <item x="415"/>
        <item x="1199"/>
        <item x="395"/>
        <item x="659"/>
        <item x="213"/>
        <item x="904"/>
        <item x="951"/>
        <item x="84"/>
        <item x="34"/>
        <item m="1" x="2273"/>
        <item m="1" x="4070"/>
        <item m="1" x="3045"/>
        <item m="1" x="4076"/>
        <item m="1" x="1786"/>
        <item x="688"/>
        <item x="8"/>
        <item m="1" x="2361"/>
        <item m="1" x="3628"/>
        <item x="1360"/>
        <item m="1" x="3261"/>
        <item x="1323"/>
        <item m="1" x="2892"/>
        <item m="1" x="3069"/>
        <item m="1" x="3212"/>
        <item x="1137"/>
        <item m="1" x="3362"/>
        <item m="1" x="2377"/>
        <item m="1" x="3321"/>
        <item x="68"/>
        <item m="1" x="2250"/>
        <item m="1" x="3761"/>
        <item m="1" x="2986"/>
        <item x="1458"/>
        <item x="20"/>
        <item m="1" x="3714"/>
        <item x="137"/>
        <item x="101"/>
        <item m="1" x="4138"/>
        <item m="1" x="1925"/>
        <item m="1" x="3493"/>
        <item x="320"/>
        <item m="1" x="3444"/>
        <item m="1" x="1679"/>
        <item x="473"/>
        <item m="1" x="3424"/>
        <item x="14"/>
        <item x="1087"/>
        <item x="1486"/>
        <item x="202"/>
        <item x="1234"/>
        <item m="1" x="4062"/>
        <item x="457"/>
        <item m="1" x="3500"/>
        <item m="1" x="1824"/>
        <item m="1" x="3053"/>
        <item x="1104"/>
        <item m="1" x="1963"/>
        <item x="1149"/>
        <item x="413"/>
        <item m="1" x="1794"/>
        <item x="1521"/>
        <item x="12"/>
        <item x="586"/>
        <item m="1" x="3339"/>
        <item m="1" x="2329"/>
        <item x="766"/>
        <item x="510"/>
        <item x="1304"/>
        <item x="923"/>
        <item m="1" x="3304"/>
        <item m="1" x="4005"/>
        <item x="252"/>
        <item x="112"/>
        <item m="1" x="1819"/>
        <item x="774"/>
        <item m="1" x="2990"/>
        <item m="1" x="2029"/>
        <item m="1" x="3176"/>
        <item m="1" x="2311"/>
        <item x="286"/>
        <item x="784"/>
        <item x="191"/>
        <item x="1194"/>
        <item m="1" x="1743"/>
        <item m="1" x="3148"/>
        <item x="834"/>
        <item x="729"/>
        <item m="1" x="3267"/>
        <item m="1" x="2143"/>
        <item x="736"/>
        <item x="153"/>
        <item x="5"/>
        <item x="1630"/>
        <item x="891"/>
        <item x="1633"/>
        <item x="571"/>
        <item m="1" x="2216"/>
        <item x="212"/>
        <item m="1" x="1708"/>
        <item m="1" x="3289"/>
        <item x="723"/>
        <item m="1" x="3275"/>
        <item x="77"/>
        <item x="66"/>
        <item m="1" x="2063"/>
        <item m="1" x="2588"/>
        <item x="610"/>
        <item m="1" x="3983"/>
        <item x="1157"/>
        <item x="826"/>
        <item x="393"/>
        <item x="74"/>
        <item x="469"/>
        <item m="1" x="2110"/>
        <item m="1" x="4134"/>
        <item x="222"/>
        <item m="1" x="2709"/>
        <item m="1" x="1973"/>
        <item m="1" x="4183"/>
        <item m="1" x="3372"/>
        <item m="1" x="2938"/>
        <item x="545"/>
        <item m="1" x="1946"/>
        <item x="890"/>
        <item m="1" x="2089"/>
        <item m="1" x="3467"/>
        <item x="919"/>
        <item m="1" x="3673"/>
        <item m="1" x="2360"/>
        <item x="1266"/>
        <item x="402"/>
        <item x="33"/>
        <item m="1" x="4029"/>
        <item m="1" x="3711"/>
        <item m="1" x="4136"/>
        <item m="1" x="3050"/>
        <item m="1" x="3728"/>
        <item m="1" x="2955"/>
        <item m="1" x="4069"/>
        <item x="99"/>
        <item x="538"/>
        <item x="98"/>
        <item m="1" x="2145"/>
        <item m="1" x="2727"/>
        <item m="1" x="3984"/>
        <item x="619"/>
        <item m="1" x="2981"/>
        <item x="1180"/>
        <item m="1" x="3314"/>
        <item x="831"/>
        <item x="1207"/>
        <item m="1" x="1980"/>
        <item x="1639"/>
        <item m="1" x="2034"/>
        <item x="76"/>
        <item m="1" x="3253"/>
        <item m="1" x="2538"/>
        <item m="1" x="3856"/>
        <item x="1185"/>
        <item x="1434"/>
        <item x="1394"/>
        <item m="1" x="2358"/>
        <item x="179"/>
        <item m="1" x="3063"/>
        <item x="440"/>
        <item m="1" x="3319"/>
        <item x="1247"/>
        <item m="1" x="1883"/>
        <item x="1212"/>
        <item x="190"/>
        <item m="1" x="2046"/>
        <item x="1593"/>
        <item m="1" x="1825"/>
        <item m="1" x="1920"/>
        <item m="1" x="2327"/>
        <item x="38"/>
        <item m="1" x="2260"/>
        <item m="1" x="4120"/>
        <item m="1" x="3415"/>
        <item m="1" x="3338"/>
        <item x="297"/>
        <item m="1" x="2506"/>
        <item x="771"/>
        <item m="1" x="1693"/>
        <item m="1" x="1933"/>
        <item m="1" x="1897"/>
        <item x="494"/>
        <item m="1" x="3383"/>
        <item m="1" x="3250"/>
        <item m="1" x="3043"/>
        <item x="272"/>
        <item m="1" x="4162"/>
        <item m="1" x="1941"/>
        <item x="824"/>
        <item m="1" x="3199"/>
        <item x="1309"/>
        <item m="1" x="2134"/>
        <item m="1" x="3551"/>
        <item x="140"/>
        <item x="1027"/>
        <item x="1290"/>
        <item m="1" x="3014"/>
        <item x="1592"/>
        <item m="1" x="2839"/>
        <item m="1" x="3722"/>
        <item m="1" x="3717"/>
        <item m="1" x="2887"/>
        <item m="1" x="2054"/>
        <item m="1" x="3460"/>
        <item x="1252"/>
        <item x="1244"/>
        <item m="1" x="3640"/>
        <item m="1" x="3273"/>
        <item m="1" x="1730"/>
        <item m="1" x="3318"/>
        <item x="1402"/>
        <item m="1" x="1745"/>
        <item m="1" x="3270"/>
        <item m="1" x="4036"/>
        <item m="1" x="3498"/>
        <item x="32"/>
        <item m="1" x="3950"/>
        <item m="1" x="2090"/>
        <item x="509"/>
        <item x="1532"/>
        <item m="1" x="3505"/>
        <item x="1086"/>
        <item x="840"/>
        <item m="1" x="3134"/>
        <item m="1" x="3647"/>
        <item m="1" x="3948"/>
        <item x="445"/>
        <item m="1" x="2994"/>
        <item x="1144"/>
        <item x="1310"/>
        <item x="500"/>
        <item m="1" x="3466"/>
        <item m="1" x="3123"/>
        <item x="240"/>
        <item m="1" x="1754"/>
        <item x="6"/>
        <item x="1233"/>
        <item m="1" x="1768"/>
        <item x="369"/>
        <item x="741"/>
        <item x="87"/>
        <item m="1" x="2359"/>
        <item x="709"/>
        <item m="1" x="3307"/>
        <item m="1" x="2044"/>
        <item x="699"/>
        <item m="1" x="2810"/>
        <item m="1" x="2456"/>
        <item m="1" x="3374"/>
        <item m="1" x="2914"/>
        <item x="833"/>
        <item m="1" x="2846"/>
        <item m="1" x="3187"/>
        <item m="1" x="2998"/>
        <item x="289"/>
        <item m="1" x="2339"/>
        <item x="1182"/>
        <item x="185"/>
        <item m="1" x="2571"/>
        <item m="1" x="2418"/>
        <item m="1" x="2395"/>
        <item m="1" x="3445"/>
        <item x="10"/>
        <item m="1" x="1967"/>
        <item x="1526"/>
        <item m="1" x="4004"/>
        <item x="398"/>
        <item x="9"/>
        <item x="249"/>
        <item m="1" x="3017"/>
        <item m="1" x="2070"/>
        <item m="1" x="3756"/>
        <item m="1" x="3078"/>
        <item x="1010"/>
        <item m="1" x="4165"/>
        <item m="1" x="1813"/>
        <item m="1" x="3794"/>
        <item m="1" x="3283"/>
        <item m="1" x="3196"/>
        <item m="1" x="2141"/>
        <item m="1" x="3945"/>
        <item m="1" x="3026"/>
        <item x="529"/>
        <item m="1" x="1780"/>
        <item m="1" x="2008"/>
        <item m="1" x="2376"/>
        <item m="1" x="3476"/>
        <item m="1" x="1792"/>
        <item m="1" x="2948"/>
        <item x="850"/>
        <item m="1" x="1716"/>
        <item m="1" x="3215"/>
        <item m="1" x="2262"/>
        <item m="1" x="3007"/>
        <item m="1" x="3925"/>
        <item m="1" x="3406"/>
        <item m="1" x="3337"/>
        <item x="909"/>
        <item x="86"/>
        <item m="1" x="3239"/>
        <item m="1" x="3861"/>
        <item x="71"/>
        <item m="1" x="3938"/>
        <item x="628"/>
        <item m="1" x="2862"/>
        <item m="1" x="3417"/>
        <item m="1" x="2659"/>
        <item m="1" x="3553"/>
        <item x="620"/>
        <item m="1" x="2771"/>
        <item m="1" x="4010"/>
        <item m="1" x="3708"/>
        <item x="1423"/>
        <item m="1" x="3818"/>
        <item m="1" x="3131"/>
        <item m="1" x="4073"/>
        <item m="1" x="3367"/>
        <item m="1" x="3457"/>
        <item m="1" x="4142"/>
        <item m="1" x="2749"/>
        <item x="1255"/>
        <item m="1" x="3966"/>
        <item m="1" x="4150"/>
        <item m="1" x="3193"/>
        <item x="1539"/>
        <item m="1" x="3923"/>
        <item m="1" x="3812"/>
        <item m="1" x="3317"/>
        <item m="1" x="3126"/>
        <item m="1" x="1710"/>
        <item m="1" x="3044"/>
        <item x="803"/>
        <item m="1" x="2991"/>
        <item x="114"/>
        <item m="1" x="2647"/>
        <item m="1" x="1836"/>
        <item m="1" x="2866"/>
        <item m="1" x="3990"/>
        <item m="1" x="3180"/>
        <item m="1" x="3968"/>
        <item m="1" x="3241"/>
        <item x="728"/>
        <item x="310"/>
        <item m="1" x="4049"/>
        <item m="1" x="3549"/>
        <item m="1" x="4126"/>
        <item m="1" x="3464"/>
        <item m="1" x="3662"/>
        <item m="1" x="3911"/>
        <item m="1" x="2319"/>
        <item m="1" x="2599"/>
        <item x="578"/>
        <item m="1" x="3799"/>
        <item m="1" x="3808"/>
        <item x="65"/>
        <item m="1" x="3936"/>
        <item m="1" x="2700"/>
        <item m="1" x="3763"/>
        <item m="1" x="4127"/>
        <item m="1" x="1704"/>
        <item m="1" x="3778"/>
        <item m="1" x="1713"/>
        <item m="1" x="3956"/>
        <item m="1" x="3839"/>
        <item m="1" x="1783"/>
        <item x="568"/>
        <item m="1" x="3305"/>
        <item m="1" x="2388"/>
        <item m="1" x="3852"/>
        <item m="1" x="2073"/>
        <item m="1" x="3308"/>
        <item m="1" x="2895"/>
        <item m="1" x="2625"/>
        <item m="1" x="1988"/>
        <item x="1315"/>
        <item x="716"/>
        <item m="1" x="2188"/>
        <item x="537"/>
        <item m="1" x="2426"/>
        <item m="1" x="3290"/>
        <item m="1" x="1760"/>
        <item m="1" x="3447"/>
        <item m="1" x="2439"/>
        <item m="1" x="2304"/>
        <item m="1" x="2926"/>
        <item x="250"/>
        <item m="1" x="3021"/>
        <item m="1" x="3083"/>
        <item m="1" x="2060"/>
        <item m="1" x="2363"/>
        <item m="1" x="2152"/>
        <item m="1" x="3659"/>
        <item m="1" x="3825"/>
        <item m="1" x="3001"/>
        <item m="1" x="2470"/>
        <item m="1" x="1815"/>
        <item x="1078"/>
        <item m="1" x="3926"/>
        <item m="1" x="2175"/>
        <item x="100"/>
        <item m="1" x="2368"/>
        <item m="1" x="3416"/>
        <item m="1" x="3777"/>
        <item m="1" x="2663"/>
        <item m="1" x="2648"/>
        <item m="1" x="3070"/>
        <item m="1" x="2121"/>
        <item m="1" x="3752"/>
        <item m="1" x="3746"/>
        <item m="1" x="3705"/>
        <item m="1" x="3930"/>
        <item x="352"/>
        <item m="1" x="3032"/>
        <item m="1" x="2337"/>
        <item m="1" x="2781"/>
        <item m="1" x="3133"/>
        <item m="1" x="2119"/>
        <item m="1" x="3390"/>
        <item m="1" x="2224"/>
        <item m="1" x="1842"/>
        <item m="1" x="3186"/>
        <item m="1" x="3847"/>
        <item x="984"/>
        <item x="314"/>
        <item x="1571"/>
        <item m="1" x="3999"/>
        <item m="1" x="2012"/>
        <item m="1" x="2623"/>
        <item m="1" x="2001"/>
        <item m="1" x="1719"/>
        <item m="1" x="4119"/>
        <item m="1" x="2404"/>
        <item m="1" x="3142"/>
        <item x="499"/>
        <item x="404"/>
        <item x="1073"/>
        <item m="1" x="2333"/>
        <item m="1" x="3979"/>
        <item m="1" x="3231"/>
        <item m="1" x="3751"/>
        <item x="732"/>
        <item m="1" x="1846"/>
        <item m="1" x="2181"/>
        <item m="1" x="2169"/>
        <item m="1" x="3904"/>
        <item x="759"/>
        <item m="1" x="3942"/>
        <item m="1" x="3300"/>
        <item m="1" x="2041"/>
        <item m="1" x="2290"/>
        <item m="1" x="4102"/>
        <item x="925"/>
        <item x="504"/>
        <item x="383"/>
        <item m="1" x="2649"/>
        <item m="1" x="2473"/>
        <item x="713"/>
        <item m="1" x="2323"/>
        <item m="1" x="2736"/>
        <item m="1" x="3927"/>
        <item m="1" x="3735"/>
        <item m="1" x="3682"/>
        <item m="1" x="2492"/>
        <item m="1" x="3431"/>
        <item m="1" x="3718"/>
        <item m="1" x="3664"/>
        <item m="1" x="4124"/>
        <item m="1" x="3729"/>
        <item m="1" x="2487"/>
        <item m="1" x="3236"/>
        <item m="1" x="4105"/>
        <item x="30"/>
        <item m="1" x="4129"/>
        <item m="1" x="4156"/>
        <item m="1" x="2521"/>
        <item m="1" x="3256"/>
        <item m="1" x="3243"/>
        <item m="1" x="4155"/>
        <item m="1" x="3463"/>
        <item m="1" x="3865"/>
        <item m="1" x="3533"/>
        <item m="1" x="3228"/>
        <item m="1" x="3601"/>
        <item m="1" x="3610"/>
        <item m="1" x="2572"/>
        <item x="1024"/>
        <item m="1" x="2891"/>
        <item m="1" x="4060"/>
        <item m="1" x="2704"/>
        <item x="1046"/>
        <item m="1" x="4044"/>
        <item m="1" x="2162"/>
        <item m="1" x="3109"/>
        <item m="1" x="1888"/>
        <item m="1" x="3795"/>
        <item m="1" x="4002"/>
        <item x="547"/>
        <item x="103"/>
        <item m="1" x="2414"/>
        <item m="1" x="2048"/>
        <item m="1" x="2918"/>
        <item m="1" x="3776"/>
        <item m="1" x="2446"/>
        <item m="1" x="2400"/>
        <item m="1" x="2733"/>
        <item m="1" x="2613"/>
        <item m="1" x="3702"/>
        <item m="1" x="2200"/>
        <item m="1" x="2693"/>
        <item m="1" x="2931"/>
        <item m="1" x="2267"/>
        <item m="1" x="2773"/>
        <item m="1" x="2316"/>
        <item m="1" x="3543"/>
        <item x="1615"/>
        <item m="1" x="2629"/>
        <item m="1" x="2150"/>
        <item x="132"/>
        <item m="1" x="1791"/>
        <item m="1" x="2437"/>
        <item m="1" x="2408"/>
        <item m="1" x="2173"/>
        <item x="1342"/>
        <item m="1" x="3891"/>
        <item m="1" x="3715"/>
        <item m="1" x="1985"/>
        <item m="1" x="3229"/>
        <item m="1" x="1705"/>
        <item m="1" x="3392"/>
        <item m="1" x="3960"/>
        <item m="1" x="4052"/>
        <item m="1" x="3747"/>
        <item x="1366"/>
        <item m="1" x="3288"/>
        <item m="1" x="2263"/>
        <item m="1" x="2532"/>
        <item m="1" x="2269"/>
        <item m="1" x="3975"/>
        <item x="329"/>
        <item m="1" x="2344"/>
        <item x="224"/>
        <item m="1" x="3158"/>
        <item m="1" x="1689"/>
        <item x="1187"/>
        <item m="1" x="3783"/>
        <item m="1" x="3280"/>
        <item m="1" x="3454"/>
        <item m="1" x="3303"/>
        <item m="1" x="4075"/>
        <item m="1" x="3279"/>
        <item m="1" x="3755"/>
        <item m="1" x="4098"/>
        <item m="1" x="2133"/>
        <item m="1" x="4164"/>
        <item m="1" x="3387"/>
        <item m="1" x="2642"/>
        <item m="1" x="2960"/>
        <item x="1213"/>
        <item m="1" x="3222"/>
        <item m="1" x="4096"/>
        <item m="1" x="2844"/>
        <item m="1" x="3868"/>
        <item m="1" x="2520"/>
        <item x="1578"/>
        <item m="1" x="3210"/>
        <item m="1" x="3521"/>
        <item m="1" x="2664"/>
        <item m="1" x="3161"/>
        <item x="109"/>
        <item m="1" x="1894"/>
        <item m="1" x="3703"/>
        <item x="490"/>
        <item m="1" x="4171"/>
        <item m="1" x="4021"/>
        <item m="1" x="2399"/>
        <item x="470"/>
        <item x="1378"/>
        <item m="1" x="2933"/>
        <item m="1" x="1942"/>
        <item m="1" x="3508"/>
        <item x="1147"/>
        <item m="1" x="3291"/>
        <item m="1" x="3260"/>
        <item m="1" x="3955"/>
        <item m="1" x="2000"/>
        <item m="1" x="3774"/>
        <item m="1" x="2808"/>
        <item m="1" x="3787"/>
        <item m="1" x="2249"/>
        <item x="845"/>
        <item m="1" x="2294"/>
        <item m="1" x="3230"/>
        <item x="822"/>
        <item m="1" x="3741"/>
        <item m="1" x="2265"/>
        <item m="1" x="2782"/>
        <item m="1" x="2875"/>
        <item m="1" x="2526"/>
        <item m="1" x="3391"/>
        <item m="1" x="2240"/>
        <item x="959"/>
        <item x="1657"/>
        <item m="1" x="3173"/>
        <item m="1" x="1722"/>
        <item m="1" x="3101"/>
        <item m="1" x="2570"/>
        <item x="437"/>
        <item m="1" x="4093"/>
        <item m="1" x="3287"/>
        <item m="1" x="4074"/>
        <item m="1" x="2342"/>
        <item m="1" x="3015"/>
        <item m="1" x="3203"/>
        <item x="912"/>
        <item m="1" x="3556"/>
        <item m="1" x="2163"/>
        <item m="1" x="2920"/>
        <item m="1" x="1777"/>
        <item m="1" x="2375"/>
        <item m="1" x="3162"/>
        <item m="1" x="2843"/>
        <item x="555"/>
        <item m="1" x="1733"/>
        <item x="921"/>
        <item m="1" x="3890"/>
        <item m="1" x="3023"/>
        <item x="907"/>
        <item m="1" x="3750"/>
        <item m="1" x="3333"/>
        <item m="1" x="3167"/>
        <item x="108"/>
        <item m="1" x="1876"/>
        <item m="1" x="3470"/>
        <item m="1" x="3156"/>
        <item m="1" x="3079"/>
        <item m="1" x="3340"/>
        <item x="1371"/>
        <item m="1" x="3687"/>
        <item m="1" x="2656"/>
        <item m="1" x="1717"/>
        <item m="1" x="1895"/>
        <item m="1" x="3347"/>
        <item m="1" x="3327"/>
        <item m="1" x="2445"/>
        <item m="1" x="3892"/>
        <item m="1" x="2393"/>
        <item m="1" x="2593"/>
        <item x="841"/>
        <item m="1" x="4065"/>
        <item m="1" x="3565"/>
        <item m="1" x="3400"/>
        <item x="309"/>
        <item m="1" x="2779"/>
        <item x="1200"/>
        <item m="1" x="1858"/>
        <item x="52"/>
        <item m="1" x="3115"/>
        <item m="1" x="2164"/>
        <item m="1" x="3880"/>
        <item m="1" x="4046"/>
        <item m="1" x="2062"/>
        <item x="1524"/>
        <item m="1" x="3019"/>
        <item x="1631"/>
        <item m="1" x="1992"/>
        <item m="1" x="3672"/>
        <item m="1" x="2011"/>
        <item x="110"/>
        <item m="1" x="3263"/>
        <item m="1" x="3689"/>
        <item m="1" x="2244"/>
        <item x="1418"/>
        <item m="1" x="3086"/>
        <item m="1" x="2091"/>
        <item x="322"/>
        <item x="668"/>
        <item x="660"/>
        <item m="1" x="2637"/>
        <item m="1" x="1822"/>
        <item x="584"/>
        <item x="560"/>
        <item m="1" x="3254"/>
        <item m="1" x="3220"/>
        <item m="1" x="2484"/>
        <item m="1" x="1817"/>
        <item m="1" x="2160"/>
        <item m="1" x="2934"/>
        <item m="1" x="2245"/>
        <item m="1" x="3073"/>
        <item m="1" x="2406"/>
        <item m="1" x="2847"/>
        <item m="1" x="2341"/>
        <item m="1" x="3342"/>
        <item x="793"/>
        <item m="1" x="3801"/>
        <item m="1" x="2441"/>
        <item m="1" x="1750"/>
        <item m="1" x="1929"/>
        <item m="1" x="3184"/>
        <item m="1" x="3408"/>
        <item m="1" x="3871"/>
        <item m="1" x="3768"/>
        <item m="1" x="2279"/>
        <item m="1" x="2726"/>
        <item m="1" x="3377"/>
        <item m="1" x="3877"/>
        <item m="1" x="3580"/>
        <item m="1" x="4030"/>
        <item m="1" x="2819"/>
        <item m="1" x="2447"/>
        <item m="1" x="1709"/>
        <item m="1" x="3985"/>
        <item m="1" x="3676"/>
        <item m="1" x="3766"/>
        <item m="1" x="1769"/>
        <item x="168"/>
        <item m="1" x="3888"/>
        <item m="1" x="2856"/>
        <item m="1" x="3840"/>
        <item m="1" x="2176"/>
        <item m="1" x="1899"/>
        <item x="1432"/>
        <item x="366"/>
        <item m="1" x="2768"/>
        <item m="1" x="3757"/>
        <item x="1134"/>
        <item x="956"/>
        <item m="1" x="2387"/>
        <item m="1" x="1755"/>
        <item m="1" x="2149"/>
        <item m="1" x="3295"/>
        <item m="1" x="3796"/>
        <item m="1" x="3276"/>
        <item m="1" x="3404"/>
        <item m="1" x="2374"/>
        <item x="943"/>
        <item m="1" x="2641"/>
        <item m="1" x="3594"/>
        <item m="1" x="3108"/>
        <item m="1" x="2776"/>
        <item m="1" x="2834"/>
        <item m="1" x="4012"/>
        <item m="1" x="2583"/>
        <item m="1" x="2558"/>
        <item m="1" x="2238"/>
        <item m="1" x="2223"/>
        <item m="1" x="3446"/>
        <item m="1" x="3933"/>
        <item x="1306"/>
        <item m="1" x="3150"/>
        <item m="1" x="2477"/>
        <item m="1" x="3772"/>
        <item m="1" x="2326"/>
        <item m="1" x="1983"/>
        <item m="1" x="1945"/>
        <item m="1" x="4003"/>
        <item m="1" x="2654"/>
        <item m="1" x="3903"/>
        <item m="1" x="3484"/>
        <item m="1" x="1912"/>
        <item m="1" x="3016"/>
        <item x="15"/>
        <item m="1" x="1712"/>
        <item x="220"/>
        <item m="1" x="1834"/>
        <item m="1" x="3293"/>
        <item m="1" x="1875"/>
        <item x="1190"/>
        <item m="1" x="3844"/>
        <item x="166"/>
        <item x="452"/>
        <item m="1" x="2565"/>
        <item m="1" x="3568"/>
        <item m="1" x="1844"/>
        <item m="1" x="2274"/>
        <item m="1" x="3996"/>
        <item x="697"/>
        <item m="1" x="4008"/>
        <item m="1" x="4103"/>
        <item m="1" x="2340"/>
        <item m="1" x="2686"/>
        <item m="1" x="1721"/>
        <item m="1" x="2943"/>
        <item m="1" x="1715"/>
        <item m="1" x="2225"/>
        <item m="1" x="1864"/>
        <item m="1" x="3542"/>
        <item m="1" x="3562"/>
        <item m="1" x="1955"/>
        <item m="1" x="2157"/>
        <item m="1" x="1796"/>
        <item m="1" x="2171"/>
        <item x="497"/>
        <item x="89"/>
        <item x="422"/>
        <item x="126"/>
        <item m="1" x="4051"/>
        <item m="1" x="2503"/>
        <item m="1" x="2322"/>
        <item x="105"/>
        <item x="1632"/>
        <item m="1" x="3190"/>
        <item m="1" x="2720"/>
        <item x="932"/>
        <item m="1" x="1907"/>
        <item m="1" x="4180"/>
        <item m="1" x="2845"/>
        <item m="1" x="3793"/>
        <item x="916"/>
        <item m="1" x="2313"/>
        <item m="1" x="2117"/>
        <item m="1" x="3924"/>
        <item m="1" x="2278"/>
        <item m="1" x="3885"/>
        <item m="1" x="2248"/>
        <item m="1" x="2053"/>
        <item x="1437"/>
        <item m="1" x="3246"/>
        <item m="1" x="3578"/>
        <item m="1" x="3214"/>
        <item m="1" x="3870"/>
        <item m="1" x="2756"/>
        <item m="1" x="3773"/>
        <item m="1" x="1974"/>
        <item m="1" x="3978"/>
        <item x="542"/>
        <item m="1" x="2161"/>
        <item x="230"/>
        <item m="1" x="4132"/>
        <item m="1" x="2125"/>
        <item m="1" x="2383"/>
        <item m="1" x="1885"/>
        <item m="1" x="2919"/>
        <item m="1" x="2973"/>
        <item m="1" x="2516"/>
        <item m="1" x="3418"/>
        <item m="1" x="3598"/>
        <item m="1" x="3395"/>
        <item m="1" x="3235"/>
        <item m="1" x="2191"/>
        <item m="1" x="2205"/>
        <item x="556"/>
        <item m="1" x="2355"/>
        <item m="1" x="3137"/>
        <item m="1" x="3675"/>
        <item m="1" x="3341"/>
        <item m="1" x="2097"/>
        <item m="1" x="2384"/>
        <item m="1" x="3204"/>
        <item m="1" x="2420"/>
        <item m="1" x="2906"/>
        <item m="1" x="3434"/>
        <item m="1" x="3438"/>
        <item m="1" x="3910"/>
        <item m="1" x="1931"/>
        <item m="1" x="1735"/>
        <item x="1067"/>
        <item m="1" x="3850"/>
        <item m="1" x="2841"/>
        <item m="1" x="2120"/>
        <item x="1165"/>
        <item m="1" x="3020"/>
        <item m="1" x="3944"/>
        <item x="651"/>
        <item m="1" x="3278"/>
        <item m="1" x="1910"/>
        <item x="669"/>
        <item m="1" x="1889"/>
        <item m="1" x="3092"/>
        <item m="1" x="3974"/>
        <item m="1" x="3430"/>
        <item x="821"/>
        <item m="1" x="2221"/>
        <item m="1" x="3612"/>
        <item m="1" x="2490"/>
        <item m="1" x="3666"/>
        <item m="1" x="3824"/>
        <item x="496"/>
        <item x="773"/>
        <item m="1" x="3683"/>
        <item m="1" x="2488"/>
        <item m="1" x="2721"/>
        <item m="1" x="3427"/>
        <item m="1" x="2071"/>
        <item m="1" x="3908"/>
        <item m="1" x="2096"/>
        <item m="1" x="2500"/>
        <item m="1" x="3538"/>
        <item m="1" x="4161"/>
        <item m="1" x="2621"/>
        <item m="1" x="3830"/>
        <item m="1" x="2405"/>
        <item x="638"/>
        <item m="1" x="2082"/>
        <item m="1" x="1970"/>
        <item m="1" x="2118"/>
        <item m="1" x="3058"/>
        <item m="1" x="3089"/>
        <item m="1" x="3905"/>
        <item m="1" x="2293"/>
        <item m="1" x="2023"/>
        <item x="952"/>
        <item m="1" x="1914"/>
        <item m="1" x="2442"/>
        <item m="1" x="3373"/>
        <item m="1" x="3977"/>
        <item x="188"/>
        <item m="1" x="2196"/>
        <item m="1" x="2635"/>
        <item m="1" x="3440"/>
        <item m="1" x="3875"/>
        <item m="1" x="3336"/>
        <item m="1" x="3813"/>
        <item x="178"/>
        <item m="1" x="3479"/>
        <item m="1" x="2407"/>
        <item x="97"/>
        <item m="1" x="2192"/>
        <item m="1" x="2403"/>
        <item x="246"/>
        <item m="1" x="4153"/>
        <item m="1" x="2154"/>
        <item x="1262"/>
        <item m="1" x="3913"/>
        <item x="641"/>
        <item m="1" x="2450"/>
        <item x="183"/>
        <item m="1" x="3511"/>
        <item m="1" x="3707"/>
        <item m="1" x="3481"/>
        <item m="1" x="2833"/>
        <item x="296"/>
        <item m="1" x="3034"/>
        <item m="1" x="3882"/>
        <item m="1" x="3651"/>
        <item x="1222"/>
        <item m="1" x="1969"/>
        <item m="1" x="3312"/>
        <item m="1" x="2655"/>
        <item m="1" x="3791"/>
        <item x="1021"/>
        <item m="1" x="3814"/>
        <item m="1" x="3529"/>
        <item x="442"/>
        <item m="1" x="3090"/>
        <item m="1" x="1808"/>
        <item m="1" x="3010"/>
        <item m="1" x="4032"/>
        <item m="1" x="3519"/>
        <item x="441"/>
        <item m="1" x="1714"/>
        <item x="69"/>
        <item m="1" x="1781"/>
        <item x="308"/>
        <item m="1" x="2827"/>
        <item x="557"/>
        <item x="730"/>
        <item m="1" x="1765"/>
        <item x="682"/>
        <item m="1" x="3066"/>
        <item m="1" x="2815"/>
        <item x="152"/>
        <item x="1354"/>
        <item x="290"/>
        <item m="1" x="2180"/>
        <item x="106"/>
        <item m="1" x="3393"/>
        <item m="1" x="2220"/>
        <item m="1" x="2372"/>
        <item x="1498"/>
        <item x="232"/>
        <item m="1" x="2430"/>
        <item m="1" x="3403"/>
        <item m="1" x="3946"/>
        <item x="1175"/>
        <item m="1" x="2574"/>
        <item m="1" x="2972"/>
        <item m="1" x="2059"/>
        <item m="1" x="3264"/>
        <item m="1" x="3571"/>
        <item m="1" x="1877"/>
        <item x="303"/>
        <item m="1" x="3407"/>
        <item m="1" x="3962"/>
        <item m="1" x="3485"/>
        <item m="1" x="1849"/>
        <item x="394"/>
        <item m="1" x="2511"/>
        <item x="80"/>
        <item x="306"/>
        <item x="1611"/>
        <item x="116"/>
        <item m="1" x="2523"/>
        <item m="1" x="2882"/>
        <item m="1" x="3928"/>
        <item m="1" x="2231"/>
        <item m="1" x="2352"/>
        <item m="1" x="3381"/>
        <item x="154"/>
        <item m="1" x="3118"/>
        <item m="1" x="2575"/>
        <item m="1" x="2275"/>
        <item x="1460"/>
        <item m="1" x="2567"/>
        <item m="1" x="2778"/>
        <item m="1" x="2241"/>
        <item m="1" x="3149"/>
        <item x="1138"/>
        <item m="1" x="3429"/>
        <item m="1" x="3618"/>
        <item x="1379"/>
        <item m="1" x="4063"/>
        <item m="1" x="2703"/>
        <item x="593"/>
        <item m="1" x="3677"/>
        <item x="142"/>
        <item m="1" x="3697"/>
        <item m="1" x="4087"/>
        <item m="1" x="2752"/>
        <item x="1095"/>
        <item m="1" x="3669"/>
        <item m="1" x="1833"/>
        <item m="1" x="2270"/>
        <item m="1" x="4100"/>
        <item m="1" x="2475"/>
        <item x="1646"/>
        <item m="1" x="2855"/>
        <item m="1" x="3537"/>
        <item m="1" x="2699"/>
        <item m="1" x="3822"/>
        <item m="1" x="2606"/>
        <item m="1" x="3091"/>
        <item m="1" x="3965"/>
        <item m="1" x="3967"/>
        <item m="1" x="3558"/>
        <item m="1" x="2889"/>
        <item m="1" x="3692"/>
        <item m="1" x="3363"/>
        <item m="1" x="3804"/>
        <item m="1" x="4016"/>
        <item m="1" x="2345"/>
        <item m="1" x="2661"/>
        <item m="1" x="3024"/>
        <item m="1" x="3299"/>
        <item m="1" x="4025"/>
        <item m="1" x="2758"/>
        <item x="642"/>
        <item m="1" x="2086"/>
        <item m="1" x="2283"/>
        <item m="1" x="3266"/>
        <item m="1" x="3507"/>
        <item x="1294"/>
        <item m="1" x="2253"/>
        <item x="356"/>
        <item m="1" x="2504"/>
        <item m="1" x="2790"/>
        <item m="1" x="1923"/>
        <item m="1" x="3419"/>
        <item m="1" x="1728"/>
        <item m="1" x="2723"/>
        <item m="1" x="3004"/>
        <item m="1" x="2828"/>
        <item x="294"/>
        <item m="1" x="1898"/>
        <item m="1" x="2272"/>
        <item m="1" x="3574"/>
        <item m="1" x="4072"/>
        <item m="1" x="4048"/>
        <item m="1" x="1678"/>
        <item m="1" x="2905"/>
        <item m="1" x="2764"/>
        <item m="1" x="1697"/>
        <item m="1" x="2954"/>
        <item m="1" x="3064"/>
        <item m="1" x="4054"/>
        <item x="63"/>
        <item m="1" x="4079"/>
        <item m="1" x="3988"/>
        <item m="1" x="3414"/>
        <item m="1" x="4058"/>
        <item m="1" x="2394"/>
        <item m="1" x="2561"/>
        <item m="1" x="3065"/>
        <item m="1" x="2079"/>
        <item m="1" x="1938"/>
        <item m="1" x="2896"/>
        <item m="1" x="2237"/>
        <item m="1" x="2880"/>
        <item m="1" x="2860"/>
        <item m="1" x="3453"/>
        <item m="1" x="2852"/>
        <item x="694"/>
        <item m="1" x="2552"/>
        <item x="491"/>
        <item x="1569"/>
        <item m="1" x="2822"/>
        <item m="1" x="2765"/>
        <item m="1" x="4159"/>
        <item m="1" x="2950"/>
        <item m="1" x="1698"/>
        <item m="1" x="4175"/>
        <item x="1124"/>
        <item m="1" x="2037"/>
        <item m="1" x="3869"/>
        <item m="1" x="1702"/>
        <item m="1" x="4109"/>
        <item m="1" x="4095"/>
        <item m="1" x="1747"/>
        <item m="1" x="3005"/>
        <item m="1" x="2064"/>
        <item m="1" x="1816"/>
        <item m="1" x="2858"/>
        <item x="738"/>
        <item m="1" x="2793"/>
        <item m="1" x="3660"/>
        <item m="1" x="2783"/>
        <item m="1" x="3302"/>
        <item m="1" x="3035"/>
        <item m="1" x="2537"/>
        <item m="1" x="3920"/>
        <item m="1" x="3461"/>
        <item m="1" x="2683"/>
        <item m="1" x="3368"/>
        <item m="1" x="2868"/>
        <item m="1" x="3952"/>
        <item m="1" x="1940"/>
        <item x="291"/>
        <item m="1" x="3357"/>
        <item m="1" x="2928"/>
        <item m="1" x="2236"/>
        <item x="1595"/>
        <item m="1" x="1996"/>
        <item x="4"/>
        <item m="1" x="4112"/>
        <item m="1" x="2014"/>
        <item m="1" x="4014"/>
        <item m="1" x="2964"/>
        <item m="1" x="2440"/>
        <item m="1" x="4157"/>
        <item m="1" x="2331"/>
        <item m="1" x="2088"/>
        <item m="1" x="1892"/>
        <item m="1" x="2732"/>
        <item m="1" x="1686"/>
        <item m="1" x="2289"/>
        <item m="1" x="1934"/>
        <item m="1" x="3255"/>
        <item m="1" x="2047"/>
        <item x="751"/>
        <item m="1" x="1826"/>
        <item m="1" x="2969"/>
        <item m="1" x="2712"/>
        <item m="1" x="3225"/>
        <item x="517"/>
        <item m="1" x="3192"/>
        <item m="1" x="1987"/>
        <item m="1" x="1924"/>
        <item x="592"/>
        <item m="1" x="1887"/>
        <item m="1" x="2908"/>
        <item m="1" x="2370"/>
        <item m="1" x="4143"/>
        <item m="1" x="3989"/>
        <item m="1" x="3655"/>
        <item m="1" x="3208"/>
        <item m="1" x="2651"/>
        <item m="1" x="1874"/>
        <item m="1" x="3081"/>
        <item x="141"/>
        <item x="765"/>
        <item m="1" x="2984"/>
        <item m="1" x="1748"/>
        <item m="1" x="2061"/>
        <item m="1" x="3218"/>
        <item m="1" x="3432"/>
        <item m="1" x="1968"/>
        <item m="1" x="3219"/>
        <item x="1217"/>
        <item m="1" x="3976"/>
        <item m="1" x="4024"/>
        <item m="1" x="1682"/>
        <item m="1" x="3643"/>
        <item m="1" x="3550"/>
        <item m="1" x="4031"/>
        <item m="1" x="2578"/>
        <item m="1" x="3980"/>
        <item m="1" x="2759"/>
        <item m="1" x="3252"/>
        <item m="1" x="2016"/>
        <item m="1" x="3918"/>
        <item m="1" x="3832"/>
        <item x="353"/>
        <item m="1" x="3452"/>
        <item m="1" x="2718"/>
        <item m="1" x="2461"/>
        <item m="1" x="2459"/>
        <item m="1" x="3829"/>
        <item m="1" x="3807"/>
        <item m="1" x="2605"/>
        <item m="1" x="4160"/>
        <item m="1" x="2722"/>
        <item m="1" x="2859"/>
        <item m="1" x="1959"/>
        <item m="1" x="2109"/>
        <item m="1" x="3153"/>
        <item m="1" x="1687"/>
        <item m="1" x="2652"/>
        <item m="1" x="2853"/>
        <item m="1" x="2901"/>
        <item m="1" x="1681"/>
        <item m="1" x="2631"/>
        <item m="1" x="3638"/>
        <item m="1" x="3867"/>
        <item m="1" x="3443"/>
        <item m="1" x="2155"/>
        <item m="1" x="1926"/>
        <item m="1" x="3097"/>
        <item m="1" x="3668"/>
        <item m="1" x="3146"/>
        <item x="1085"/>
        <item x="1197"/>
        <item m="1" x="4148"/>
        <item m="1" x="2873"/>
        <item m="1" x="2806"/>
        <item m="1" x="4144"/>
        <item m="1" x="2802"/>
        <item m="1" x="2922"/>
        <item m="1" x="3365"/>
        <item m="1" x="1758"/>
        <item m="1" x="2952"/>
        <item m="1" x="2285"/>
        <item m="1" x="4088"/>
        <item m="1" x="3615"/>
        <item x="1043"/>
        <item m="1" x="2325"/>
        <item m="1" x="3332"/>
        <item m="1" x="3566"/>
        <item m="1" x="2657"/>
        <item m="1" x="2380"/>
        <item m="1" x="3740"/>
        <item m="1" x="2946"/>
        <item m="1" x="3855"/>
        <item m="1" x="2801"/>
        <item m="1" x="2797"/>
        <item m="1" x="1685"/>
        <item m="1" x="2465"/>
        <item m="1" x="2284"/>
        <item m="1" x="3846"/>
        <item m="1" x="3726"/>
        <item m="1" x="3602"/>
        <item m="1" x="3011"/>
        <item m="1" x="2897"/>
        <item m="1" x="2433"/>
        <item m="1" x="2130"/>
        <item m="1" x="2694"/>
        <item m="1" x="2962"/>
        <item m="1" x="1775"/>
        <item m="1" x="3389"/>
        <item m="1" x="1764"/>
        <item m="1" x="2836"/>
        <item m="1" x="4101"/>
        <item m="1" x="2807"/>
        <item m="1" x="2748"/>
        <item m="1" x="3606"/>
        <item m="1" x="2381"/>
        <item m="1" x="2411"/>
        <item x="665"/>
        <item x="1102"/>
        <item x="57"/>
        <item m="1" x="2936"/>
        <item m="1" x="2013"/>
        <item m="1" x="2373"/>
        <item m="1" x="2724"/>
        <item m="1" x="2026"/>
        <item m="1" x="4163"/>
        <item m="1" x="2803"/>
        <item m="1" x="2454"/>
        <item x="938"/>
        <item x="104"/>
        <item m="1" x="1962"/>
        <item m="1" x="1770"/>
        <item m="1" x="1843"/>
        <item m="1" x="2818"/>
        <item m="1" x="4039"/>
        <item x="256"/>
        <item m="1" x="1680"/>
        <item m="1" x="2854"/>
        <item m="1" x="3410"/>
        <item m="1" x="2549"/>
        <item m="1" x="2527"/>
        <item m="1" x="2777"/>
        <item m="1" x="2811"/>
        <item m="1" x="2084"/>
        <item m="1" x="3775"/>
        <item m="1" x="2215"/>
        <item m="1" x="4118"/>
        <item m="1" x="3009"/>
        <item m="1" x="2940"/>
        <item x="1242"/>
        <item m="1" x="2870"/>
        <item m="1" x="2505"/>
        <item x="1139"/>
        <item m="1" x="2805"/>
        <item m="1" x="4168"/>
        <item m="1" x="1835"/>
        <item x="341"/>
        <item m="1" x="3361"/>
        <item x="1064"/>
        <item m="1" x="2600"/>
        <item m="1" x="2904"/>
        <item m="1" x="3049"/>
        <item m="1" x="3047"/>
        <item m="1" x="1828"/>
        <item x="683"/>
        <item m="1" x="3585"/>
        <item m="1" x="3554"/>
        <item m="1" x="3534"/>
        <item m="1" x="2332"/>
        <item x="1077"/>
        <item m="1" x="2402"/>
        <item m="1" x="3995"/>
        <item m="1" x="2094"/>
        <item m="1" x="1921"/>
        <item m="1" x="3982"/>
        <item m="1" x="1691"/>
        <item m="1" x="4107"/>
        <item x="1211"/>
        <item m="1" x="4140"/>
        <item x="1388"/>
        <item m="1" x="1951"/>
        <item m="1" x="2741"/>
        <item m="1" x="3200"/>
        <item m="1" x="1891"/>
        <item x="941"/>
        <item m="1" x="1807"/>
        <item m="1" x="2848"/>
        <item m="1" x="3306"/>
        <item m="1" x="2900"/>
        <item m="1" x="2628"/>
        <item x="173"/>
        <item x="587"/>
        <item m="1" x="2367"/>
        <item m="1" x="2401"/>
        <item m="1" x="3281"/>
        <item m="1" x="2239"/>
        <item m="1" x="1762"/>
        <item m="1" x="2444"/>
        <item m="1" x="3139"/>
        <item m="1" x="3581"/>
        <item m="1" x="3520"/>
        <item m="1" x="3331"/>
        <item m="1" x="3325"/>
        <item m="1" x="2309"/>
        <item m="1" x="2207"/>
        <item m="1" x="1878"/>
        <item m="1" x="1751"/>
        <item m="1" x="2923"/>
        <item m="1" x="4139"/>
        <item x="1116"/>
        <item m="1" x="2095"/>
        <item m="1" x="1965"/>
        <item m="1" x="3147"/>
        <item m="1" x="3564"/>
        <item m="1" x="1763"/>
        <item x="247"/>
        <item m="1" x="1956"/>
        <item x="1600"/>
        <item m="1" x="1950"/>
        <item x="323"/>
        <item m="1" x="1881"/>
        <item m="1" x="2139"/>
        <item m="1" x="2185"/>
        <item x="121"/>
        <item x="325"/>
        <item m="1" x="2757"/>
        <item x="661"/>
        <item m="1" x="2678"/>
        <item m="1" x="3916"/>
        <item x="727"/>
        <item x="611"/>
        <item m="1" x="3917"/>
        <item m="1" x="2679"/>
        <item m="1" x="3206"/>
        <item x="1107"/>
        <item m="1" x="3899"/>
        <item x="1075"/>
        <item m="1" x="1890"/>
        <item m="1" x="1772"/>
        <item m="1" x="4111"/>
        <item x="1522"/>
        <item m="1" x="2397"/>
        <item m="1" x="2228"/>
        <item x="604"/>
        <item m="1" x="1853"/>
        <item m="1" x="2992"/>
        <item x="1553"/>
        <item m="1" x="3157"/>
        <item m="1" x="2419"/>
        <item m="1" x="1863"/>
        <item x="724"/>
        <item m="1" x="2929"/>
        <item m="1" x="3951"/>
        <item m="1" x="1804"/>
        <item m="1" x="1785"/>
        <item x="631"/>
        <item m="1" x="3025"/>
        <item m="1" x="3797"/>
        <item m="1" x="2423"/>
        <item m="1" x="2259"/>
        <item x="1610"/>
        <item m="1" x="4050"/>
        <item m="1" x="1986"/>
        <item x="1564"/>
        <item m="1" x="2080"/>
        <item m="1" x="4133"/>
        <item m="1" x="3691"/>
        <item m="1" x="3654"/>
        <item m="1" x="3798"/>
        <item m="1" x="3532"/>
        <item m="1" x="3468"/>
        <item x="75"/>
        <item m="1" x="2541"/>
        <item m="1" x="3552"/>
        <item x="478"/>
        <item m="1" x="2334"/>
        <item m="1" x="3523"/>
        <item m="1" x="2210"/>
        <item m="1" x="3003"/>
        <item m="1" x="2597"/>
        <item m="1" x="3487"/>
        <item m="1" x="3700"/>
        <item m="1" x="4090"/>
        <item x="1289"/>
        <item m="1" x="3114"/>
        <item m="1" x="1761"/>
        <item m="1" x="3068"/>
        <item m="1" x="1960"/>
        <item m="1" x="1727"/>
        <item m="1" x="1732"/>
        <item m="1" x="4006"/>
        <item m="1" x="3907"/>
        <item m="1" x="3681"/>
        <item m="1" x="3451"/>
        <item m="1" x="2602"/>
        <item m="1" x="2491"/>
        <item x="128"/>
        <item m="1" x="2177"/>
        <item m="1" x="1759"/>
        <item x="316"/>
        <item m="1" x="2010"/>
        <item x="979"/>
        <item m="1" x="3851"/>
        <item m="1" x="3764"/>
        <item m="1" x="2690"/>
        <item m="1" x="3915"/>
        <item m="1" x="1837"/>
        <item m="1" x="1994"/>
        <item m="1" x="3765"/>
        <item m="1" x="3555"/>
        <item m="1" x="2148"/>
        <item m="1" x="3227"/>
        <item m="1" x="2911"/>
        <item m="1" x="4125"/>
        <item m="1" x="2413"/>
        <item m="1" x="2956"/>
        <item m="1" x="3033"/>
        <item m="1" x="2826"/>
        <item x="839"/>
        <item m="1" x="2078"/>
        <item m="1" x="2792"/>
        <item m="1" x="3771"/>
        <item m="1" x="2197"/>
        <item m="1" x="3477"/>
        <item m="1" x="2057"/>
        <item m="1" x="2879"/>
        <item m="1" x="2111"/>
        <item m="1" x="3402"/>
        <item m="1" x="3546"/>
        <item m="1" x="4141"/>
        <item m="1" x="2731"/>
        <item m="1" x="3530"/>
        <item m="1" x="2247"/>
        <item m="1" x="3105"/>
        <item m="1" x="3590"/>
        <item m="1" x="3848"/>
        <item m="1" x="2303"/>
        <item m="1" x="1746"/>
        <item m="1" x="2428"/>
        <item m="1" x="1993"/>
        <item m="1" x="2835"/>
        <item m="1" x="1869"/>
        <item m="1" x="3455"/>
        <item m="1" x="3125"/>
        <item m="1" x="2307"/>
        <item m="1" x="2763"/>
        <item m="1" x="3435"/>
        <item m="1" x="3650"/>
        <item m="1" x="3369"/>
        <item m="1" x="4020"/>
        <item x="1135"/>
        <item m="1" x="3753"/>
        <item m="1" x="2035"/>
        <item m="1" x="1971"/>
        <item m="1" x="2347"/>
        <item m="1" x="4135"/>
        <item m="1" x="3785"/>
        <item m="1" x="2626"/>
        <item m="1" x="2995"/>
        <item m="1" x="1879"/>
        <item m="1" x="2083"/>
        <item m="1" x="3929"/>
        <item m="1" x="3238"/>
        <item m="1" x="3247"/>
        <item m="1" x="2469"/>
        <item m="1" x="3842"/>
        <item m="1" x="2809"/>
        <item m="1" x="2183"/>
        <item m="1" x="1948"/>
        <item x="1328"/>
        <item x="1334"/>
        <item x="447"/>
        <item m="1" x="2800"/>
        <item m="1" x="2967"/>
        <item m="1" x="2814"/>
        <item m="1" x="3061"/>
        <item m="1" x="2739"/>
        <item m="1" x="3921"/>
        <item m="1" x="1871"/>
        <item m="1" x="1692"/>
        <item m="1" x="3433"/>
        <item x="438"/>
        <item m="1" x="2255"/>
        <item m="1" x="2128"/>
        <item m="1" x="2123"/>
        <item m="1" x="3401"/>
        <item m="1" x="2977"/>
        <item m="1" x="1752"/>
        <item m="1" x="2324"/>
        <item m="1" x="2496"/>
        <item m="1" x="1944"/>
        <item m="1" x="3378"/>
        <item m="1" x="3292"/>
        <item m="1" x="3695"/>
        <item m="1" x="3690"/>
        <item m="1" x="2577"/>
        <item m="1" x="3593"/>
        <item m="1" x="2939"/>
        <item m="1" x="3947"/>
        <item m="1" x="2144"/>
        <item m="1" x="1695"/>
        <item x="1421"/>
        <item m="1" x="3130"/>
        <item m="1" x="3545"/>
        <item m="1" x="3789"/>
        <item m="1" x="2715"/>
        <item m="1" x="2494"/>
        <item m="1" x="3316"/>
        <item m="1" x="2421"/>
        <item m="1" x="2432"/>
        <item m="1" x="2767"/>
        <item m="1" x="2226"/>
        <item m="1" x="2620"/>
        <item m="1" x="1865"/>
        <item m="1" x="4121"/>
        <item m="1" x="3579"/>
        <item m="1" x="3958"/>
        <item x="1279"/>
        <item x="465"/>
        <item m="1" x="2206"/>
        <item m="1" x="4147"/>
        <item m="1" x="2320"/>
        <item m="1" x="1984"/>
        <item m="1" x="3244"/>
        <item m="1" x="2443"/>
        <item m="1" x="3646"/>
        <item m="1" x="2302"/>
        <item m="1" x="4173"/>
        <item m="1" x="2199"/>
        <item m="1" x="3759"/>
        <item m="1" x="2580"/>
        <item m="1" x="1880"/>
        <item m="1" x="3644"/>
        <item m="1" x="2999"/>
        <item x="553"/>
        <item x="1329"/>
        <item m="1" x="2314"/>
        <item m="1" x="1790"/>
        <item m="1" x="2212"/>
        <item m="1" x="2735"/>
        <item m="1" x="2129"/>
        <item m="1" x="3074"/>
        <item m="1" x="3701"/>
        <item m="1" x="2350"/>
        <item m="1" x="4081"/>
        <item m="1" x="3095"/>
        <item m="1" x="3330"/>
        <item m="1" x="2474"/>
        <item m="1" x="2753"/>
        <item m="1" x="2987"/>
        <item m="1" x="1859"/>
        <item m="1" x="3922"/>
        <item m="1" x="3082"/>
        <item m="1" x="4022"/>
        <item m="1" x="2971"/>
        <item m="1" x="3345"/>
        <item m="1" x="3094"/>
        <item m="1" x="3819"/>
        <item m="1" x="2604"/>
        <item m="1" x="3084"/>
        <item m="1" x="1690"/>
        <item m="1" x="3008"/>
        <item m="1" x="1997"/>
        <item m="1" x="3531"/>
        <item m="1" x="1742"/>
        <item m="1" x="3674"/>
        <item m="1" x="3527"/>
        <item m="1" x="3658"/>
        <item x="621"/>
        <item m="1" x="2427"/>
        <item x="453"/>
        <item m="1" x="2364"/>
        <item m="1" x="3605"/>
        <item m="1" x="2282"/>
        <item x="623"/>
        <item m="1" x="3843"/>
        <item m="1" x="2894"/>
        <item m="1" x="2328"/>
        <item m="1" x="1841"/>
        <item m="1" x="1707"/>
        <item m="1" x="3517"/>
        <item m="1" x="1855"/>
        <item m="1" x="2633"/>
        <item m="1" x="2007"/>
        <item m="1" x="3525"/>
        <item x="1369"/>
        <item m="1" x="2910"/>
        <item m="1" x="2140"/>
        <item m="1" x="3423"/>
        <item m="1" x="2653"/>
        <item m="1" x="2448"/>
        <item m="1" x="2306"/>
        <item x="635"/>
        <item m="1" x="3474"/>
        <item m="1" x="3421"/>
        <item m="1" x="3512"/>
        <item m="1" x="3504"/>
        <item m="1" x="3472"/>
        <item m="1" x="2825"/>
        <item m="1" x="2019"/>
        <item m="1" x="3502"/>
        <item m="1" x="3706"/>
        <item m="1" x="2027"/>
        <item m="1" x="2098"/>
        <item x="1303"/>
        <item m="1" x="2040"/>
        <item m="1" x="1829"/>
        <item m="1" x="3884"/>
        <item m="1" x="1806"/>
        <item m="1" x="3265"/>
        <item m="1" x="3201"/>
        <item m="1" x="3486"/>
        <item x="781"/>
        <item m="1" x="3723"/>
        <item m="1" x="2869"/>
        <item m="1" x="3599"/>
        <item x="1313"/>
        <item m="1" x="2287"/>
        <item x="1245"/>
        <item m="1" x="4078"/>
        <item m="1" x="2092"/>
        <item m="1" x="1711"/>
        <item m="1" x="3159"/>
        <item m="1" x="2178"/>
        <item m="1" x="3816"/>
        <item m="1" x="2483"/>
        <item m="1" x="3397"/>
        <item x="208"/>
        <item m="1" x="3820"/>
        <item m="1" x="2831"/>
        <item m="1" x="4061"/>
        <item m="1" x="3380"/>
        <item m="1" x="3258"/>
        <item m="1" x="3171"/>
        <item m="1" x="3588"/>
        <item m="1" x="2536"/>
        <item m="1" x="3661"/>
        <item m="1" x="1677"/>
        <item m="1" x="1922"/>
        <item m="1" x="2312"/>
        <item m="1" x="1776"/>
        <item m="1" x="2760"/>
        <item m="1" x="3036"/>
        <item m="1" x="2734"/>
        <item m="1" x="4117"/>
        <item m="1" x="2539"/>
        <item m="1" x="2476"/>
        <item m="1" x="3071"/>
        <item m="1" x="2507"/>
        <item m="1" x="3657"/>
        <item m="1" x="3471"/>
        <item m="1" x="2640"/>
        <item m="1" x="3030"/>
        <item m="1" x="1953"/>
        <item m="1" x="2673"/>
        <item m="1" x="2645"/>
        <item m="1" x="2915"/>
        <item m="1" x="2643"/>
        <item x="1210"/>
        <item m="1" x="2745"/>
        <item m="1" x="2301"/>
        <item m="1" x="2297"/>
        <item m="1" x="3743"/>
        <item x="881"/>
        <item m="1" x="3866"/>
        <item m="1" x="4116"/>
        <item m="1" x="3835"/>
        <item m="1" x="3805"/>
        <item x="673"/>
        <item m="1" x="3062"/>
        <item m="1" x="3817"/>
        <item m="1" x="3491"/>
        <item m="1" x="3548"/>
        <item x="1069"/>
        <item m="1" x="3354"/>
        <item x="819"/>
        <item m="1" x="3449"/>
        <item m="1" x="2627"/>
        <item m="1" x="3198"/>
        <item x="684"/>
        <item x="377"/>
        <item x="300"/>
        <item m="1" x="2921"/>
        <item m="1" x="3127"/>
        <item m="1" x="3119"/>
        <item m="1" x="2993"/>
        <item x="1314"/>
        <item m="1" x="4055"/>
        <item m="1" x="2581"/>
        <item m="1" x="2525"/>
        <item m="1" x="2579"/>
        <item m="1" x="2614"/>
        <item m="1" x="2550"/>
        <item m="1" x="2522"/>
        <item m="1" x="3693"/>
        <item x="1109"/>
        <item m="1" x="3297"/>
        <item m="1" x="3758"/>
        <item m="1" x="2667"/>
        <item m="1" x="2705"/>
        <item m="1" x="3972"/>
        <item m="1" x="1949"/>
        <item m="1" x="1818"/>
        <item m="1" x="3296"/>
        <item m="1" x="3102"/>
        <item m="1" x="2884"/>
        <item m="1" x="2434"/>
        <item m="1" x="3583"/>
        <item x="319"/>
        <item m="1" x="4092"/>
        <item m="1" x="4182"/>
        <item m="1" x="2168"/>
        <item m="1" x="3656"/>
        <item m="1" x="1952"/>
        <item m="1" x="2009"/>
        <item m="1" x="3144"/>
        <item m="1" x="3182"/>
        <item m="1" x="2103"/>
        <item m="1" x="3353"/>
        <item m="1" x="1757"/>
        <item m="1" x="1799"/>
        <item m="1" x="3132"/>
        <item m="1" x="2081"/>
        <item x="380"/>
        <item m="1" x="2937"/>
        <item m="1" x="2979"/>
        <item m="1" x="2087"/>
        <item m="1" x="2618"/>
        <item x="31"/>
        <item m="1" x="1976"/>
        <item m="1" x="2695"/>
        <item m="1" x="2501"/>
        <item m="1" x="2738"/>
        <item m="1" x="2499"/>
        <item m="1" x="3169"/>
        <item x="1549"/>
        <item m="1" x="3637"/>
        <item m="1" x="2638"/>
        <item m="1" x="2596"/>
        <item m="1" x="2804"/>
        <item m="1" x="3394"/>
        <item m="1" x="2217"/>
        <item m="1" x="3110"/>
        <item m="1" x="1820"/>
        <item m="1" x="1882"/>
        <item m="1" x="3810"/>
        <item m="1" x="2028"/>
        <item m="1" x="3154"/>
        <item m="1" x="3781"/>
        <item m="1" x="2980"/>
        <item m="1" x="3282"/>
        <item m="1" x="2042"/>
        <item m="1" x="3518"/>
        <item m="1" x="2074"/>
        <item m="1" x="3909"/>
        <item m="1" x="3237"/>
        <item m="1" x="2513"/>
        <item m="1" x="2038"/>
        <item m="1" x="2495"/>
        <item m="1" x="3710"/>
        <item m="1" x="4083"/>
        <item m="1" x="2592"/>
        <item m="1" x="3113"/>
        <item m="1" x="3442"/>
        <item m="1" x="2924"/>
        <item m="1" x="2902"/>
        <item m="1" x="2174"/>
        <item x="1375"/>
        <item m="1" x="3413"/>
        <item x="245"/>
        <item m="1" x="2286"/>
        <item m="1" x="3678"/>
        <item x="731"/>
        <item m="1" x="4104"/>
        <item m="1" x="2619"/>
        <item m="1" x="1774"/>
        <item m="1" x="1753"/>
        <item m="1" x="2412"/>
        <item m="1" x="3002"/>
        <item m="1" x="2508"/>
        <item m="1" x="2517"/>
        <item m="1" x="3164"/>
        <item m="1" x="2343"/>
        <item x="645"/>
        <item m="1" x="3124"/>
        <item m="1" x="1683"/>
        <item x="331"/>
        <item m="1" x="1795"/>
        <item m="1" x="2823"/>
        <item m="1" x="2997"/>
        <item m="1" x="2435"/>
        <item m="1" x="1773"/>
        <item m="1" x="2542"/>
        <item m="1" x="1741"/>
        <item m="1" x="1688"/>
        <item x="1117"/>
        <item x="1411"/>
        <item m="1" x="2321"/>
        <item m="1" x="1958"/>
        <item x="343"/>
        <item m="1" x="1827"/>
        <item x="40"/>
        <item m="1" x="3223"/>
        <item m="1" x="3197"/>
        <item x="1287"/>
        <item m="1" x="3170"/>
        <item m="1" x="3138"/>
        <item m="1" x="1911"/>
        <item m="1" x="3285"/>
        <item m="1" x="1857"/>
        <item x="835"/>
        <item x="145"/>
        <item m="1" x="3213"/>
        <item m="1" x="2020"/>
        <item m="1" x="3803"/>
        <item m="1" x="2912"/>
        <item m="1" x="2930"/>
        <item x="503"/>
        <item m="1" x="1701"/>
        <item m="1" x="1699"/>
        <item m="1" x="3006"/>
        <item m="1" x="3698"/>
        <item m="1" x="3107"/>
        <item m="1" x="3122"/>
        <item m="1" x="2172"/>
        <item m="1" x="3100"/>
        <item m="1" x="3713"/>
        <item m="1" x="3000"/>
        <item x="312"/>
        <item m="1" x="3067"/>
        <item m="1" x="2106"/>
        <item m="1" x="3385"/>
        <item m="1" x="2116"/>
        <item x="302"/>
        <item m="1" x="3949"/>
        <item m="1" x="2682"/>
        <item m="1" x="4085"/>
        <item m="1" x="2762"/>
        <item m="1" x="2182"/>
        <item m="1" x="4028"/>
        <item m="1" x="2766"/>
        <item x="1322"/>
        <item m="1" x="2158"/>
        <item m="1" x="3272"/>
        <item x="940"/>
        <item m="1" x="1893"/>
        <item m="1" x="3384"/>
        <item m="1" x="3535"/>
        <item m="1" x="4066"/>
        <item m="1" x="2966"/>
        <item m="1" x="3595"/>
        <item m="1" x="1872"/>
        <item m="1" x="1729"/>
        <item x="947"/>
        <item x="1580"/>
        <item m="1" x="3355"/>
        <item m="1" x="3211"/>
        <item m="1" x="2877"/>
        <item m="1" x="3971"/>
        <item m="1" x="4167"/>
        <item m="1" x="2137"/>
        <item m="1" x="2789"/>
        <item x="416"/>
        <item m="1" x="2138"/>
        <item m="1" x="2194"/>
        <item m="1" x="3450"/>
        <item m="1" x="2039"/>
        <item m="1" x="2031"/>
        <item m="1" x="2310"/>
        <item m="1" x="2464"/>
        <item m="1" x="2101"/>
        <item m="1" x="3937"/>
        <item x="664"/>
        <item m="1" x="2949"/>
        <item m="1" x="2030"/>
        <item m="1" x="3906"/>
        <item m="1" x="4071"/>
        <item m="1" x="2795"/>
        <item x="1319"/>
        <item m="1" x="2114"/>
        <item x="79"/>
        <item m="1" x="4145"/>
        <item m="1" x="2687"/>
        <item m="1" x="3048"/>
        <item m="1" x="2066"/>
        <item m="1" x="3257"/>
        <item m="1" x="2497"/>
        <item m="1" x="2277"/>
        <item m="1" x="2612"/>
        <item m="1" x="4130"/>
        <item m="1" x="3129"/>
        <item m="1" x="2045"/>
        <item m="1" x="2672"/>
        <item x="44"/>
        <item m="1" x="2529"/>
        <item x="1041"/>
        <item m="1" x="2531"/>
        <item m="1" x="2794"/>
        <item m="1" x="3112"/>
        <item m="1" x="3245"/>
        <item m="1" x="3349"/>
        <item m="1" x="2348"/>
        <item x="82"/>
        <item m="1" x="3315"/>
        <item m="1" x="3217"/>
        <item m="1" x="1779"/>
        <item m="1" x="1789"/>
        <item m="1" x="1805"/>
        <item m="1" x="1737"/>
        <item m="1" x="1731"/>
        <item m="1" x="2872"/>
        <item m="1" x="3121"/>
        <item x="386"/>
        <item x="672"/>
        <item m="1" x="2234"/>
        <item m="1" x="2965"/>
        <item x="691"/>
        <item m="1" x="1720"/>
        <item m="1" x="2681"/>
        <item m="1" x="2365"/>
        <item m="1" x="2935"/>
        <item m="1" x="2957"/>
        <item m="1" x="3183"/>
        <item m="1" x="2112"/>
        <item m="1" x="2813"/>
        <item m="1" x="2941"/>
        <item x="1048"/>
        <item m="1" x="2785"/>
        <item m="1" x="2871"/>
        <item m="1" x="2156"/>
        <item x="248"/>
        <item m="1" x="3055"/>
        <item m="1" x="2151"/>
        <item m="1" x="1852"/>
        <item x="334"/>
        <item x="19"/>
        <item m="1" x="2463"/>
        <item m="1" x="3670"/>
        <item m="1" x="1990"/>
        <item m="1" x="3994"/>
        <item m="1" x="4137"/>
        <item m="1" x="3232"/>
        <item x="1263"/>
        <item m="1" x="1830"/>
        <item x="251"/>
        <item m="1" x="2208"/>
        <item m="1" x="3012"/>
        <item m="1" x="2917"/>
        <item m="1" x="1862"/>
        <item m="1" x="1684"/>
        <item m="1" x="3441"/>
        <item m="1" x="2837"/>
        <item m="1" x="1740"/>
        <item m="1" x="3969"/>
        <item m="1" x="1947"/>
        <item m="1" x="2878"/>
        <item x="133"/>
        <item m="1" x="4011"/>
        <item x="170"/>
        <item x="570"/>
        <item m="1" x="2867"/>
        <item m="1" x="3611"/>
        <item m="1" x="2271"/>
        <item x="17"/>
        <item m="1" x="4131"/>
        <item m="1" x="2730"/>
        <item m="1" x="1936"/>
        <item m="1" x="3541"/>
        <item m="1" x="4172"/>
        <item x="926"/>
        <item m="1" x="2069"/>
        <item m="1" x="2562"/>
        <item m="1" x="1909"/>
        <item m="1" x="2975"/>
        <item x="1166"/>
        <item m="1" x="2689"/>
        <item m="1" x="2317"/>
        <item m="1" x="4179"/>
        <item m="1" x="2817"/>
        <item m="1" x="3845"/>
        <item x="127"/>
        <item m="1" x="2315"/>
        <item m="1" x="3174"/>
        <item m="1" x="1867"/>
        <item m="1" x="2942"/>
        <item x="1647"/>
        <item m="1" x="2909"/>
        <item m="1" x="4154"/>
        <item x="134"/>
        <item m="1" x="1788"/>
        <item m="1" x="1778"/>
        <item m="1" x="3076"/>
        <item x="1271"/>
        <item m="1" x="2961"/>
        <item m="1" x="2976"/>
        <item m="1" x="3143"/>
        <item m="1" x="1848"/>
        <item m="1" x="3181"/>
        <item x="1325"/>
        <item m="1" x="3077"/>
        <item m="1" x="3085"/>
        <item m="1" x="2127"/>
        <item x="307"/>
        <item m="1" x="3499"/>
        <item m="1" x="2179"/>
        <item x="349"/>
        <item x="345"/>
        <item m="1" x="2104"/>
        <item m="1" x="1771"/>
        <item m="1" x="3688"/>
        <item x="131"/>
        <item m="1" x="3284"/>
        <item m="1" x="3075"/>
        <item m="1" x="2468"/>
        <item m="1" x="3501"/>
        <item m="1" x="3629"/>
        <item m="1" x="2246"/>
        <item m="1" x="3207"/>
        <item m="1" x="2126"/>
        <item m="1" x="3412"/>
        <item m="1" x="3557"/>
        <item m="1" x="2032"/>
        <item m="1" x="3326"/>
        <item x="1552"/>
        <item x="1145"/>
        <item m="1" x="2674"/>
        <item m="1" x="2885"/>
        <item m="1" x="1884"/>
        <item m="1" x="2557"/>
        <item m="1" x="2422"/>
        <item m="1" x="1964"/>
        <item m="1" x="3428"/>
        <item m="1" x="2951"/>
        <item m="1" x="3754"/>
        <item m="1" x="1954"/>
        <item m="1" x="2190"/>
        <item m="1" x="2436"/>
        <item m="1" x="3379"/>
        <item m="1" x="2453"/>
        <item x="354"/>
        <item m="1" x="3770"/>
        <item m="1" x="3462"/>
        <item m="1" x="2338"/>
        <item x="355"/>
        <item x="1251"/>
        <item m="1" x="3311"/>
        <item m="1" x="1854"/>
        <item m="1" x="3900"/>
        <item m="1" x="1814"/>
        <item m="1" x="2219"/>
        <item m="1" x="3627"/>
        <item x="1120"/>
        <item m="1" x="3515"/>
        <item m="1" x="3626"/>
        <item m="1" x="2251"/>
        <item m="1" x="2671"/>
        <item m="1" x="3510"/>
        <item m="1" x="1803"/>
        <item m="1" x="2018"/>
        <item m="1" x="2543"/>
        <item x="1538"/>
        <item m="1" x="2832"/>
        <item m="1" x="3386"/>
        <item m="1" x="2662"/>
        <item m="1" x="2214"/>
        <item m="1" x="2774"/>
        <item m="1" x="2974"/>
        <item m="1" x="3040"/>
        <item m="1" x="2874"/>
        <item m="1" x="3268"/>
        <item m="1" x="2211"/>
        <item m="1" x="3986"/>
        <item m="1" x="4015"/>
        <item x="298"/>
        <item m="1" x="2743"/>
        <item m="1" x="4037"/>
        <item m="1" x="2193"/>
        <item m="1" x="4082"/>
        <item m="1" x="2691"/>
        <item m="1" x="2676"/>
        <item x="895"/>
        <item m="1" x="4057"/>
        <item m="1" x="2564"/>
        <item m="1" x="3356"/>
        <item m="1" x="1886"/>
        <item m="1" x="3216"/>
        <item m="1" x="3648"/>
        <item x="197"/>
        <item x="139"/>
        <item x="514"/>
        <item x="704"/>
        <item m="1" x="4019"/>
        <item m="1" x="3175"/>
        <item m="1" x="4151"/>
        <item m="1" x="2624"/>
        <item x="1424"/>
        <item m="1" x="3998"/>
        <item m="1" x="2751"/>
        <item m="1" x="4108"/>
        <item m="1" x="2746"/>
        <item m="1" x="3117"/>
        <item x="1083"/>
        <item m="1" x="2851"/>
        <item m="1" x="3641"/>
        <item m="1" x="2669"/>
        <item m="1" x="2688"/>
        <item m="1" x="1906"/>
        <item m="1" x="3029"/>
        <item m="1" x="3052"/>
        <item m="1" x="2996"/>
        <item m="1" x="1856"/>
        <item m="1" x="2033"/>
        <item m="1" x="3224"/>
        <item m="1" x="2675"/>
        <item x="1248"/>
        <item m="1" x="1839"/>
        <item m="1" x="3041"/>
        <item m="1" x="2281"/>
        <item m="1" x="1957"/>
        <item m="1" x="2186"/>
        <item m="1" x="2883"/>
        <item m="1" x="4086"/>
        <item m="1" x="1696"/>
        <item m="1" x="3135"/>
        <item m="1" x="3136"/>
        <item m="1" x="1903"/>
        <item m="1" x="4035"/>
        <item m="1" x="3607"/>
        <item m="1" x="3104"/>
        <item x="288"/>
        <item x="1401"/>
        <item x="111"/>
        <item m="1" x="2554"/>
        <item m="1" x="3823"/>
        <item m="1" x="4023"/>
        <item m="1" x="2230"/>
        <item m="1" x="3667"/>
        <item m="1" x="3054"/>
        <item m="1" x="3603"/>
        <item m="1" x="1749"/>
        <item m="1" x="2840"/>
        <item m="1" x="2243"/>
        <item m="1" x="3483"/>
        <item m="1" x="2187"/>
        <item m="1" x="2540"/>
        <item m="1" x="4176"/>
        <item m="1" x="1900"/>
        <item m="1" x="4080"/>
        <item m="1" x="1797"/>
        <item x="1510"/>
        <item x="608"/>
        <item m="1" x="3106"/>
        <item m="1" x="2670"/>
        <item m="1" x="3800"/>
        <item m="1" x="1798"/>
        <item m="1" x="3635"/>
        <item m="1" x="3575"/>
        <item m="1" x="3233"/>
        <item x="1397"/>
        <item m="1" x="4170"/>
        <item m="1" x="4158"/>
        <item m="1" x="3503"/>
        <item m="1" x="3221"/>
        <item m="1" x="3953"/>
        <item m="1" x="3630"/>
        <item m="1" x="2067"/>
        <item m="1" x="2589"/>
        <item m="1" x="2335"/>
        <item m="1" x="3155"/>
        <item m="1" x="2299"/>
        <item m="1" x="3617"/>
        <item x="1"/>
        <item m="1" x="2714"/>
        <item x="242"/>
        <item m="1" x="4097"/>
        <item m="1" x="2389"/>
        <item m="1" x="3636"/>
        <item m="1" x="3902"/>
        <item m="1" x="2534"/>
        <item x="692"/>
        <item m="1" x="2886"/>
        <item m="1" x="2242"/>
        <item m="1" x="3098"/>
        <item m="1" x="3896"/>
        <item m="1" x="3788"/>
        <item m="1" x="4038"/>
        <item m="1" x="2650"/>
        <item m="1" x="2336"/>
        <item m="1" x="3614"/>
        <item m="1" x="2022"/>
        <item m="1" x="3080"/>
        <item m="1" x="2598"/>
        <item m="1" x="1981"/>
        <item m="1" x="2591"/>
        <item m="1" x="3961"/>
        <item m="1" x="2077"/>
        <item m="1" x="2036"/>
        <item m="1" x="3209"/>
        <item m="1" x="2481"/>
        <item m="1" x="2113"/>
        <item m="1" x="3348"/>
        <item m="1" x="2707"/>
        <item m="1" x="3343"/>
        <item m="1" x="3547"/>
        <item m="1" x="1991"/>
        <item m="1" x="3699"/>
        <item m="1" x="3425"/>
        <item m="1" x="2159"/>
        <item x="117"/>
        <item m="1" x="3323"/>
        <item x="1201"/>
        <item m="1" x="3178"/>
        <item m="1" x="2021"/>
        <item m="1" x="1866"/>
        <item m="1" x="2124"/>
        <item m="1" x="3310"/>
        <item m="1" x="2102"/>
        <item m="1" x="3262"/>
        <item m="1" x="3294"/>
        <item m="1" x="2049"/>
        <item m="1" x="1831"/>
        <item x="837"/>
        <item m="1" x="3324"/>
        <item m="1" x="2142"/>
        <item m="1" x="2147"/>
        <item m="1" x="3056"/>
        <item m="1" x="2585"/>
        <item x="1206"/>
        <item m="1" x="3039"/>
        <item x="1204"/>
        <item m="1" x="2601"/>
        <item m="1" x="2382"/>
        <item m="1" x="3833"/>
        <item m="1" x="1937"/>
        <item m="1" x="4115"/>
        <item m="1" x="2881"/>
        <item m="1" x="3506"/>
        <item m="1" x="2351"/>
        <item m="1" x="3964"/>
        <item m="1" x="1736"/>
        <item m="1" x="3577"/>
        <item m="1" x="1850"/>
        <item m="1" x="3536"/>
        <item m="1" x="2486"/>
        <item m="1" x="2708"/>
        <item m="1" x="2791"/>
        <item m="1" x="4169"/>
        <item m="1" x="2438"/>
        <item m="1" x="3597"/>
        <item m="1" x="2515"/>
        <item m="1" x="3779"/>
        <item x="647"/>
        <item m="1" x="2002"/>
        <item m="1" x="1838"/>
        <item m="1" x="2616"/>
        <item m="1" x="2291"/>
        <item m="1" x="3022"/>
        <item m="1" x="1978"/>
        <item m="1" x="3712"/>
        <item m="1" x="3396"/>
        <item m="1" x="2530"/>
        <item m="1" x="3358"/>
        <item x="1387"/>
        <item m="1" x="2799"/>
        <item m="1" x="2566"/>
        <item m="1" x="3786"/>
        <item m="1" x="2385"/>
        <item m="1" x="4084"/>
        <item m="1" x="1800"/>
        <item m="1" x="2899"/>
        <item m="1" x="4113"/>
        <item m="1" x="1919"/>
        <item m="1" x="4027"/>
        <item m="1" x="2369"/>
        <item m="1" x="2195"/>
        <item m="1" x="2666"/>
        <item m="1" x="3727"/>
        <item m="1" x="4026"/>
        <item m="1" x="2913"/>
        <item m="1" x="3096"/>
        <item m="1" x="2075"/>
        <item m="1" x="2586"/>
        <item m="1" x="3878"/>
        <item m="1" x="1738"/>
        <item m="1" x="2153"/>
        <item m="1" x="3860"/>
        <item m="1" x="2528"/>
        <item m="1" x="3409"/>
        <item m="1" x="2266"/>
        <item m="1" x="3059"/>
        <item m="1" x="2264"/>
        <item m="1" x="3931"/>
        <item m="1" x="1694"/>
        <item m="1" x="4166"/>
        <item m="1" x="3573"/>
        <item m="1" x="2460"/>
        <item m="1" x="1975"/>
        <item m="1" x="2292"/>
        <item m="1" x="3745"/>
        <item m="1" x="3185"/>
        <item m="1" x="1811"/>
        <item m="1" x="1966"/>
        <item m="1" x="2167"/>
        <item m="1" x="2431"/>
        <item m="1" x="1916"/>
        <item m="1" x="3166"/>
        <item m="1" x="3188"/>
        <item m="1" x="1718"/>
        <item m="1" x="2945"/>
        <item m="1" x="2888"/>
        <item m="1" x="1782"/>
        <item m="1" x="2907"/>
        <item m="1" x="3013"/>
        <item m="1" x="3141"/>
        <item m="1" x="3202"/>
        <item m="1" x="1860"/>
        <item m="1" x="1961"/>
        <item m="1" x="3189"/>
        <item x="1365"/>
        <item m="1" x="3992"/>
        <item m="1" x="4091"/>
        <item m="1" x="2985"/>
        <item m="1" x="1873"/>
        <item m="1" x="3569"/>
        <item m="1" x="1703"/>
        <item m="1" x="2838"/>
        <item x="988"/>
        <item m="1" x="2893"/>
        <item m="1" x="3103"/>
        <item m="1" x="4099"/>
        <item m="1" x="2821"/>
        <item m="1" x="3879"/>
        <item m="1" x="2535"/>
        <item m="1" x="2254"/>
        <item m="1" x="2634"/>
        <item m="1" x="3160"/>
        <item m="1" x="3458"/>
        <item m="1" x="2668"/>
        <item m="1" x="3388"/>
        <item m="1" x="2455"/>
        <item m="1" x="4114"/>
        <item m="1" x="2725"/>
        <item m="1" x="2697"/>
        <item m="1" x="2466"/>
        <item m="1" x="3720"/>
        <item m="1" x="3981"/>
        <item x="1618"/>
        <item m="1" x="2449"/>
        <item m="1" x="2545"/>
        <item m="1" x="4174"/>
        <item m="1" x="3371"/>
        <item m="1" x="3738"/>
        <item m="1" x="2780"/>
        <item m="1" x="3179"/>
        <item m="1" x="3528"/>
        <item m="1" x="2983"/>
        <item m="1" x="3608"/>
        <item m="1" x="3309"/>
        <item m="1" x="2514"/>
        <item m="1" x="3991"/>
        <item x="1594"/>
        <item m="1" x="3042"/>
        <item m="1" x="2005"/>
        <item x="1047"/>
        <item m="1" x="4042"/>
        <item m="1" x="3613"/>
        <item m="1" x="2988"/>
        <item m="1" x="1784"/>
        <item m="1" x="2559"/>
        <item m="1" x="3841"/>
        <item m="1" x="2963"/>
        <item m="1" x="2595"/>
        <item m="1" x="2493"/>
        <item m="1" x="3941"/>
        <item m="1" x="4009"/>
        <item m="1" x="3889"/>
        <item m="1" x="2685"/>
        <item m="1" x="3749"/>
        <item m="1" x="2396"/>
        <item m="1" x="2222"/>
        <item m="1" x="1870"/>
        <item m="1" x="3120"/>
        <item m="1" x="3934"/>
        <item m="1" x="3858"/>
        <item m="1" x="2166"/>
        <item m="1" x="4043"/>
        <item m="1" x="4123"/>
        <item m="1" x="1739"/>
        <item m="1" x="3526"/>
        <item m="1" x="2349"/>
        <item m="1" x="2608"/>
        <item m="1" x="4152"/>
        <item m="1" x="2696"/>
        <item m="1" x="2330"/>
        <item m="1" x="3352"/>
        <item m="1" x="2594"/>
        <item m="1" x="3177"/>
        <item m="1" x="2424"/>
        <item m="1" x="4106"/>
        <item m="1" x="2719"/>
        <item m="1" x="1767"/>
        <item m="1" x="2353"/>
        <item m="1" x="3898"/>
        <item m="1" x="1868"/>
        <item m="1" x="2512"/>
        <item m="1" x="3790"/>
        <item m="1" x="3437"/>
        <item m="1" x="2761"/>
        <item m="1" x="3940"/>
        <item m="1" x="3959"/>
        <item m="1" x="3811"/>
        <item m="1" x="3248"/>
        <item m="1" x="3834"/>
        <item m="1" x="1902"/>
        <item m="1" x="1700"/>
        <item m="1" x="1756"/>
        <item m="1" x="3748"/>
        <item m="1" x="3145"/>
        <item m="1" x="3587"/>
        <item m="1" x="3739"/>
        <item m="1" x="2203"/>
        <item m="1" x="2644"/>
        <item m="1" x="3685"/>
        <item m="1" x="2100"/>
        <item m="1" x="1917"/>
        <item m="1" x="2788"/>
        <item m="1" x="4059"/>
        <item x="1492"/>
        <item m="1" x="3046"/>
        <item m="1" x="3831"/>
        <item m="1" x="2737"/>
        <item m="1" x="2107"/>
        <item m="1" x="2472"/>
        <item m="1" x="3540"/>
        <item m="1" x="3954"/>
        <item m="1" x="3591"/>
        <item m="1" x="3018"/>
        <item m="1" x="2055"/>
        <item m="1" x="2482"/>
        <item m="1" x="3935"/>
        <item m="1" x="3560"/>
        <item x="426"/>
        <item m="1" x="3784"/>
        <item m="1" x="2632"/>
        <item m="1" x="2165"/>
        <item m="1" x="2233"/>
        <item m="1" x="2518"/>
        <item m="1" x="1766"/>
        <item m="1" x="3684"/>
        <item m="1" x="3592"/>
        <item m="1" x="2093"/>
        <item m="1" x="3382"/>
        <item x="305"/>
        <item m="1" x="3329"/>
        <item m="1" x="2568"/>
        <item m="1" x="2563"/>
        <item m="1" x="2170"/>
        <item m="1" x="3625"/>
        <item m="1" x="3895"/>
        <item m="1" x="3837"/>
        <item m="1" x="2510"/>
        <item m="1" x="1896"/>
        <item m="1" x="2015"/>
        <item m="1" x="3398"/>
        <item x="1638"/>
        <item m="1" x="4001"/>
        <item m="1" x="3633"/>
        <item m="1" x="3524"/>
        <item x="123"/>
        <item m="1" x="3912"/>
        <item m="1" x="3671"/>
        <item m="1" x="3782"/>
        <item m="1" x="2298"/>
        <item m="1" x="1908"/>
        <item m="1" x="3586"/>
        <item m="1" x="3561"/>
        <item m="1" x="3399"/>
        <item m="1" x="3478"/>
        <item x="733"/>
        <item m="1" x="2085"/>
        <item m="1" x="2209"/>
        <item m="1" x="2280"/>
        <item m="1" x="3696"/>
        <item m="1" x="1928"/>
        <item m="1" x="1918"/>
        <item m="1" x="2970"/>
        <item m="1" x="3298"/>
        <item m="1" x="3359"/>
        <item m="1" x="4181"/>
        <item m="1" x="2452"/>
        <item x="618"/>
        <item m="1" x="1904"/>
        <item m="1" x="3596"/>
        <item m="1" x="2189"/>
        <item m="1" x="2617"/>
        <item m="1" x="2371"/>
        <item m="1" x="3093"/>
        <item m="1" x="1977"/>
        <item m="1" x="3286"/>
        <item m="1" x="3732"/>
        <item m="1" x="3360"/>
        <item m="1" x="3873"/>
        <item m="1" x="2204"/>
        <item m="1" x="3634"/>
        <item m="1" x="2006"/>
        <item m="1" x="3943"/>
        <item m="1" x="2754"/>
        <item m="1" x="1810"/>
        <item m="1" x="3426"/>
        <item m="1" x="3152"/>
        <item m="1" x="3422"/>
        <item m="1" x="2056"/>
        <item m="1" x="2398"/>
        <item m="1" x="3652"/>
        <item m="1" x="2416"/>
        <item m="1" x="4000"/>
        <item m="1" x="2318"/>
        <item m="1" x="3901"/>
        <item m="1" x="3037"/>
        <item m="1" x="2544"/>
        <item m="1" x="2660"/>
        <item m="1" x="3876"/>
        <item m="1" x="3973"/>
        <item m="1" x="3821"/>
        <item m="1" x="3038"/>
        <item m="1" x="2218"/>
        <item m="1" x="1972"/>
        <item m="1" x="3251"/>
        <item m="1" x="2201"/>
        <item m="1" x="3863"/>
        <item m="1" x="3165"/>
        <item m="1" x="2932"/>
        <item m="1" x="3897"/>
        <item m="1" x="3622"/>
        <item m="1" x="3364"/>
        <item m="1" x="2409"/>
        <item m="1" x="3168"/>
        <item m="1" x="2410"/>
        <item m="1" x="2630"/>
        <item m="1" x="3963"/>
        <item m="1" x="3769"/>
        <item m="1" x="3346"/>
        <item m="1" x="3051"/>
        <item m="1" x="3887"/>
        <item m="1" x="1823"/>
        <item m="1" x="3733"/>
        <item m="1" x="4018"/>
        <item m="1" x="2959"/>
        <item m="1" x="2702"/>
        <item m="1" x="2198"/>
        <item m="1" x="2184"/>
        <item m="1" x="3563"/>
        <item m="1" x="2471"/>
        <item m="1" x="3370"/>
        <item m="1" x="2479"/>
        <item m="1" x="1930"/>
        <item m="1" x="3269"/>
        <item m="1" x="2305"/>
        <item m="1" x="3645"/>
        <item m="1" x="3997"/>
        <item m="1" x="1706"/>
        <item m="1" x="1995"/>
        <item m="1" x="2235"/>
        <item m="1" x="3893"/>
        <item m="1" x="3567"/>
        <item x="1649"/>
        <item m="1" x="3631"/>
        <item m="1" x="4040"/>
        <item m="1" x="2717"/>
        <item m="1" x="2378"/>
        <item x="906"/>
        <item m="1" x="3857"/>
        <item m="1" x="2553"/>
        <item m="1" x="3616"/>
        <item m="1" x="3730"/>
        <item x="762"/>
        <item m="1" x="2680"/>
        <item m="1" x="3116"/>
        <item m="1" x="2425"/>
        <item m="1" x="2509"/>
        <item m="1" x="3919"/>
        <item m="1" x="2065"/>
        <item m="1" x="2576"/>
        <item m="1" x="3600"/>
        <item m="1" x="3489"/>
        <item m="1" x="2390"/>
        <item m="1" x="3328"/>
        <item m="1" x="3619"/>
        <item m="1" x="3914"/>
        <item m="1" x="3665"/>
        <item m="1" x="2787"/>
        <item m="1" x="2770"/>
        <item m="1" x="2076"/>
        <item m="1" x="3694"/>
        <item m="1" x="3993"/>
        <item m="1" x="2615"/>
        <item m="1" x="2744"/>
        <item m="1" x="4017"/>
        <item m="1" x="4068"/>
        <item m="1" x="2300"/>
        <item m="1" x="3957"/>
        <item m="1" x="3806"/>
        <item m="1" x="2710"/>
        <item m="1" x="3271"/>
        <item m="1" x="3492"/>
        <item m="1" x="3259"/>
        <item x="1034"/>
        <item x="1265"/>
        <item m="1" x="2256"/>
        <item m="1" x="2052"/>
        <item m="1" x="3436"/>
        <item m="1" x="1913"/>
        <item m="1" x="3072"/>
        <item m="1" x="3027"/>
        <item m="1" x="1726"/>
        <item m="1" x="3088"/>
        <item m="1" x="3087"/>
        <item m="1" x="2944"/>
        <item m="1" x="2742"/>
        <item m="1" x="3234"/>
        <item m="1" x="2864"/>
        <item m="1" x="2556"/>
        <item m="1" x="3716"/>
        <item m="1" x="3031"/>
        <item m="1" x="3736"/>
        <item m="1" x="2812"/>
        <item m="1" x="3864"/>
        <item m="1" x="2379"/>
        <item m="1" x="2607"/>
        <item m="1" x="2716"/>
        <item m="1" x="3277"/>
        <item m="1" x="3623"/>
        <item m="1" x="2024"/>
        <item x="1118"/>
        <item m="1" x="1935"/>
        <item m="1" x="3490"/>
        <item m="1" x="2582"/>
        <item m="1" x="3987"/>
        <item m="1" x="1845"/>
        <item m="1" x="2366"/>
        <item m="1" x="3737"/>
        <item x="304"/>
        <item m="1" x="2346"/>
        <item m="1" x="1989"/>
        <item m="1" x="3862"/>
        <item m="1" x="3448"/>
        <item m="1" x="3679"/>
        <item m="1" x="1724"/>
        <item m="1" x="2684"/>
        <item x="1009"/>
        <item m="1" x="3509"/>
        <item m="1" x="1847"/>
        <item m="1" x="1932"/>
        <item m="1" x="3632"/>
        <item m="1" x="1725"/>
        <item m="1" x="2122"/>
        <item m="1" x="2502"/>
        <item x="1191"/>
        <item m="1" x="3544"/>
        <item m="1" x="3195"/>
        <item m="1" x="4053"/>
        <item x="487"/>
        <item m="1" x="2003"/>
        <item m="1" x="3480"/>
        <item m="1" x="2415"/>
        <item m="1" x="2989"/>
        <item m="1" x="2755"/>
        <item m="1" x="3495"/>
        <item m="1" x="3620"/>
        <item m="1" x="2295"/>
        <item m="1" x="2701"/>
        <item m="1" x="2072"/>
        <item m="1" x="2622"/>
        <item m="1" x="3809"/>
        <item m="1" x="3516"/>
        <item m="1" x="4178"/>
        <item m="1" x="3475"/>
        <item m="1" x="2698"/>
        <item m="1" x="2968"/>
        <item x="192"/>
        <item m="1" x="2268"/>
        <item m="1" x="2978"/>
        <item m="1" x="3780"/>
        <item m="1" x="2136"/>
        <item m="1" x="2462"/>
        <item m="1" x="3584"/>
        <item m="1" x="2519"/>
        <item m="1" x="2573"/>
        <item m="1" x="2611"/>
        <item m="1" x="2548"/>
        <item x="1076"/>
        <item m="1" x="1927"/>
        <item m="1" x="3172"/>
        <item m="1" x="3792"/>
        <item m="1" x="2354"/>
        <item m="1" x="1809"/>
        <item m="1" x="4177"/>
        <item x="1062"/>
        <item x="1063"/>
        <item x="1065"/>
        <item x="1066"/>
        <item x="1068"/>
        <item x="1070"/>
        <item x="1071"/>
        <item x="1072"/>
        <item x="1074"/>
        <item x="1079"/>
        <item x="1080"/>
        <item x="1081"/>
        <item x="985"/>
        <item x="1082"/>
        <item x="1084"/>
        <item x="1088"/>
        <item x="1089"/>
        <item x="1090"/>
        <item x="1091"/>
        <item x="1092"/>
        <item x="1093"/>
        <item x="1094"/>
        <item x="502"/>
        <item x="1096"/>
        <item x="1097"/>
        <item x="679"/>
        <item x="1098"/>
        <item x="1099"/>
        <item x="1100"/>
        <item x="1101"/>
        <item x="107"/>
        <item x="1103"/>
        <item x="73"/>
        <item x="1105"/>
        <item x="1106"/>
        <item x="1108"/>
        <item x="1110"/>
        <item x="1111"/>
        <item x="1112"/>
        <item x="1113"/>
        <item x="1114"/>
        <item x="1115"/>
        <item x="706"/>
        <item x="400"/>
        <item x="1121"/>
        <item x="1122"/>
        <item x="1123"/>
        <item x="1125"/>
        <item x="1126"/>
        <item x="1127"/>
        <item x="1128"/>
        <item x="1129"/>
        <item x="1130"/>
        <item x="1131"/>
        <item x="1132"/>
        <item x="1133"/>
        <item x="1136"/>
        <item x="1140"/>
        <item x="855"/>
        <item x="1141"/>
        <item x="1142"/>
        <item x="1143"/>
        <item x="1146"/>
        <item x="1148"/>
        <item x="1150"/>
        <item x="1151"/>
        <item x="1152"/>
        <item x="1153"/>
        <item x="1154"/>
        <item x="1155"/>
        <item x="1156"/>
        <item x="262"/>
        <item x="1158"/>
        <item x="1159"/>
        <item x="1160"/>
        <item x="1161"/>
        <item x="1162"/>
        <item x="1163"/>
        <item x="1164"/>
        <item x="88"/>
        <item x="1167"/>
        <item x="1168"/>
        <item x="1169"/>
        <item x="1170"/>
        <item x="1171"/>
        <item x="1172"/>
        <item x="1173"/>
        <item x="1174"/>
        <item x="1176"/>
        <item x="1177"/>
        <item x="1178"/>
        <item x="1179"/>
        <item x="1181"/>
        <item x="1183"/>
        <item x="1184"/>
        <item x="1186"/>
        <item x="1188"/>
        <item x="1189"/>
        <item x="1193"/>
        <item x="1195"/>
        <item x="1196"/>
        <item x="1198"/>
        <item x="1202"/>
        <item x="1203"/>
        <item x="1205"/>
        <item x="1208"/>
        <item x="1209"/>
        <item x="1214"/>
        <item x="1215"/>
        <item x="1216"/>
        <item x="1218"/>
        <item x="1219"/>
        <item x="1220"/>
        <item x="1221"/>
        <item x="1223"/>
        <item x="1224"/>
        <item x="1225"/>
        <item x="1226"/>
        <item x="1227"/>
        <item x="1228"/>
        <item x="1229"/>
        <item x="1230"/>
        <item x="1231"/>
        <item x="1232"/>
        <item x="1235"/>
        <item x="1236"/>
        <item x="1237"/>
        <item x="1238"/>
        <item x="1240"/>
        <item x="1241"/>
        <item x="1243"/>
        <item x="1246"/>
        <item x="1249"/>
        <item x="1250"/>
        <item x="1253"/>
        <item x="1254"/>
        <item x="1256"/>
        <item x="1257"/>
        <item x="1258"/>
        <item x="1259"/>
        <item x="1260"/>
        <item x="1261"/>
        <item x="1264"/>
        <item x="1267"/>
        <item x="1268"/>
        <item x="1269"/>
        <item x="520"/>
        <item x="1272"/>
        <item x="1273"/>
        <item x="318"/>
        <item x="1274"/>
        <item x="1275"/>
        <item x="1276"/>
        <item x="1277"/>
        <item x="1278"/>
        <item x="1280"/>
        <item x="1281"/>
        <item x="1282"/>
        <item x="1283"/>
        <item x="1284"/>
        <item x="1285"/>
        <item x="1286"/>
        <item x="1012"/>
        <item x="1288"/>
        <item x="1291"/>
        <item x="1292"/>
        <item x="572"/>
        <item x="972"/>
        <item x="1293"/>
        <item x="1295"/>
        <item x="1296"/>
        <item x="1297"/>
        <item x="1298"/>
        <item x="1299"/>
        <item x="301"/>
        <item x="1300"/>
        <item x="1302"/>
        <item x="1305"/>
        <item x="1307"/>
        <item x="1308"/>
        <item x="1311"/>
        <item x="1312"/>
        <item x="1316"/>
        <item x="602"/>
        <item x="1317"/>
        <item x="1318"/>
        <item x="1320"/>
        <item x="1321"/>
        <item x="1324"/>
        <item x="1326"/>
        <item x="1327"/>
        <item x="375"/>
        <item x="1330"/>
        <item x="1331"/>
        <item x="1332"/>
        <item x="1333"/>
        <item x="1336"/>
        <item x="1337"/>
        <item x="1338"/>
        <item x="1339"/>
        <item x="1340"/>
        <item x="1341"/>
        <item x="435"/>
        <item x="1343"/>
        <item x="1344"/>
        <item x="1345"/>
        <item x="1347"/>
        <item x="1348"/>
        <item x="118"/>
        <item x="1349"/>
        <item x="1350"/>
        <item x="221"/>
        <item x="1351"/>
        <item x="1352"/>
        <item x="566"/>
        <item x="1353"/>
        <item x="1355"/>
        <item x="1356"/>
        <item x="1357"/>
        <item x="1358"/>
        <item x="1359"/>
        <item x="1361"/>
        <item x="1362"/>
        <item x="29"/>
        <item x="1363"/>
        <item x="1364"/>
        <item x="1367"/>
        <item x="1368"/>
        <item x="1370"/>
        <item x="1373"/>
        <item x="1376"/>
        <item x="1377"/>
        <item x="1380"/>
        <item x="1381"/>
        <item x="1382"/>
        <item x="1383"/>
        <item x="1384"/>
        <item x="1385"/>
        <item x="481"/>
        <item x="1386"/>
        <item x="1389"/>
        <item x="1390"/>
        <item x="1391"/>
        <item x="1392"/>
        <item x="1393"/>
        <item x="1395"/>
        <item x="1396"/>
        <item x="1398"/>
        <item x="1399"/>
        <item x="1400"/>
        <item x="1403"/>
        <item x="1404"/>
        <item x="1405"/>
        <item x="1406"/>
        <item x="653"/>
        <item x="1407"/>
        <item x="1408"/>
        <item x="1409"/>
        <item x="1410"/>
        <item x="1412"/>
        <item x="1414"/>
        <item x="1415"/>
        <item x="1416"/>
        <item x="1417"/>
        <item x="1419"/>
        <item x="1420"/>
        <item x="1422"/>
        <item x="1425"/>
        <item x="1426"/>
        <item x="1427"/>
        <item x="1428"/>
        <item x="1022"/>
        <item x="1429"/>
        <item x="1430"/>
        <item x="1431"/>
        <item x="1433"/>
        <item x="1435"/>
        <item x="1436"/>
        <item x="1438"/>
        <item x="681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9"/>
        <item x="1461"/>
        <item x="1462"/>
        <item x="1463"/>
        <item x="799"/>
        <item x="1464"/>
        <item x="1465"/>
        <item x="1466"/>
        <item x="1467"/>
        <item x="1468"/>
        <item x="1469"/>
        <item x="1470"/>
        <item x="1471"/>
        <item x="1472"/>
        <item x="1474"/>
        <item x="1476"/>
        <item x="1477"/>
        <item x="1478"/>
        <item x="1479"/>
        <item x="1480"/>
        <item x="1481"/>
        <item x="1482"/>
        <item x="389"/>
        <item x="970"/>
        <item x="1483"/>
        <item x="1484"/>
        <item x="1485"/>
        <item x="1487"/>
        <item x="1488"/>
        <item x="942"/>
        <item x="1489"/>
        <item x="1490"/>
        <item x="1491"/>
        <item x="1493"/>
        <item x="1494"/>
        <item x="1495"/>
        <item x="1496"/>
        <item x="1497"/>
        <item x="493"/>
        <item x="1499"/>
        <item x="1500"/>
        <item x="468"/>
        <item x="1501"/>
        <item x="1502"/>
        <item x="1503"/>
        <item x="1504"/>
        <item x="1505"/>
        <item x="1506"/>
        <item x="1507"/>
        <item x="1508"/>
        <item x="1509"/>
        <item x="1511"/>
        <item x="1512"/>
        <item x="1513"/>
        <item x="1514"/>
        <item x="1515"/>
        <item x="1516"/>
        <item x="1517"/>
        <item x="1518"/>
        <item x="1519"/>
        <item x="1520"/>
        <item x="1523"/>
        <item x="1525"/>
        <item x="1527"/>
        <item x="1528"/>
        <item x="1529"/>
        <item x="1530"/>
        <item x="1531"/>
        <item x="1533"/>
        <item x="1534"/>
        <item x="1535"/>
        <item x="1536"/>
        <item x="1537"/>
        <item x="1540"/>
        <item x="433"/>
        <item x="1541"/>
        <item x="1542"/>
        <item x="1543"/>
        <item x="1544"/>
        <item x="1545"/>
        <item x="1546"/>
        <item x="1547"/>
        <item x="1548"/>
        <item x="1550"/>
        <item x="1551"/>
        <item x="1554"/>
        <item x="1555"/>
        <item x="278"/>
        <item x="1556"/>
        <item x="1557"/>
        <item x="1558"/>
        <item x="1559"/>
        <item x="1560"/>
        <item x="1561"/>
        <item x="1562"/>
        <item x="1563"/>
        <item x="1565"/>
        <item x="1566"/>
        <item x="1567"/>
        <item x="1568"/>
        <item x="1570"/>
        <item x="1572"/>
        <item x="1573"/>
        <item x="1574"/>
        <item x="1575"/>
        <item x="1576"/>
        <item x="1577"/>
        <item x="1579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6"/>
        <item x="1597"/>
        <item x="1598"/>
        <item x="1599"/>
        <item x="1601"/>
        <item x="1602"/>
        <item x="1603"/>
        <item x="1604"/>
        <item x="1605"/>
        <item x="81"/>
        <item x="1606"/>
        <item x="1607"/>
        <item x="1608"/>
        <item x="1609"/>
        <item x="1612"/>
        <item x="1613"/>
        <item x="1614"/>
        <item x="1616"/>
        <item x="1617"/>
        <item x="1619"/>
        <item x="1620"/>
        <item x="1005"/>
        <item x="1621"/>
        <item x="1622"/>
        <item x="1623"/>
        <item x="1624"/>
        <item x="1625"/>
        <item x="1626"/>
        <item x="1627"/>
        <item x="1628"/>
        <item x="1629"/>
        <item x="1634"/>
        <item x="1635"/>
        <item x="1636"/>
        <item x="1637"/>
        <item x="1640"/>
        <item x="1641"/>
        <item x="1642"/>
        <item x="1643"/>
        <item x="1644"/>
        <item x="1645"/>
        <item x="1648"/>
        <item x="1650"/>
        <item x="1651"/>
        <item x="1652"/>
        <item x="1653"/>
        <item x="1654"/>
        <item x="1655"/>
        <item x="1656"/>
        <item x="1658"/>
        <item x="1659"/>
        <item x="1660"/>
        <item x="1661"/>
        <item x="764"/>
        <item x="1662"/>
        <item x="1663"/>
        <item x="1664"/>
        <item x="1665"/>
        <item x="1666"/>
        <item x="1667"/>
        <item x="1668"/>
        <item x="1669"/>
        <item x="1670"/>
        <item x="484"/>
        <item x="1671"/>
        <item x="1672"/>
        <item x="1673"/>
        <item x="1674"/>
        <item x="1675"/>
        <item x="379"/>
        <item x="1676"/>
        <item x="201"/>
        <item m="1" x="4122"/>
        <item m="1" x="2480"/>
        <item m="1" x="2232"/>
        <item m="1" x="2362"/>
        <item m="1" x="3719"/>
        <item m="1" x="2547"/>
        <item m="1" x="4007"/>
        <item m="1" x="2252"/>
        <item m="1" x="3802"/>
        <item m="1" x="3704"/>
        <item m="1" x="3609"/>
        <item m="1" x="4067"/>
        <item m="1" x="3205"/>
        <item m="1" x="2569"/>
        <item m="1" x="2772"/>
        <item m="1" x="3883"/>
        <item m="1" x="4077"/>
        <item m="1" x="2692"/>
        <item x="259"/>
        <item m="1" x="2478"/>
        <item m="1" x="2051"/>
        <item m="1" x="2584"/>
        <item m="1" x="2356"/>
        <item m="1" x="3849"/>
        <item m="1" x="3163"/>
        <item m="1" x="3465"/>
        <item m="1" x="1861"/>
        <item m="1" x="2677"/>
        <item m="1" x="2916"/>
        <item m="1" x="3344"/>
        <item m="1" x="3874"/>
        <item m="1" x="3642"/>
        <item m="1" x="4047"/>
        <item m="1" x="3576"/>
        <item m="1" x="2458"/>
        <item m="1" x="3411"/>
        <item m="1" x="2132"/>
        <item m="1" x="2824"/>
        <item m="1" x="3725"/>
        <item m="1" x="2485"/>
        <item m="1" x="2784"/>
        <item m="1" x="2357"/>
        <item m="1" x="2555"/>
        <item x="646"/>
        <item x="876"/>
        <item x="51"/>
        <item m="1" x="2958"/>
        <item m="1" x="4034"/>
        <item m="1" x="2636"/>
        <item m="1" x="2665"/>
        <item m="1" x="2467"/>
        <item m="1" x="1723"/>
        <item m="1" x="2740"/>
        <item m="1" x="2261"/>
        <item m="1" x="3853"/>
        <item m="1" x="2609"/>
        <item m="1" x="2068"/>
        <item m="1" x="3639"/>
        <item x="865"/>
        <item m="1" x="2135"/>
        <item m="1" x="1801"/>
        <item m="1" x="3653"/>
        <item x="873"/>
        <item x="94"/>
        <item m="1" x="2610"/>
        <item m="1" x="2820"/>
        <item m="1" x="3522"/>
        <item m="1" x="1787"/>
        <item x="150"/>
        <item m="1" x="1999"/>
        <item m="1" x="3497"/>
        <item m="1" x="2417"/>
        <item m="1" x="2639"/>
        <item m="1" x="4110"/>
        <item m="1" x="1802"/>
        <item x="151"/>
        <item m="1" x="3194"/>
        <item m="1" x="2229"/>
        <item m="1" x="3709"/>
        <item m="1" x="3335"/>
        <item m="1" x="2392"/>
        <item m="1" x="3240"/>
        <item m="1" x="3151"/>
        <item m="1" x="2296"/>
        <item m="1" x="3559"/>
        <item m="1" x="2257"/>
        <item m="1" x="2288"/>
        <item m="1" x="4094"/>
        <item m="1" x="3351"/>
        <item m="1" x="2058"/>
        <item m="1" x="3376"/>
        <item m="1" x="2713"/>
        <item m="1" x="3514"/>
        <item m="1" x="2551"/>
        <item m="1" x="2524"/>
        <item m="1" x="3249"/>
        <item m="1" x="3057"/>
        <item m="1" x="3582"/>
        <item m="1" x="3970"/>
        <item m="1" x="4089"/>
        <item m="1" x="3828"/>
        <item x="617"/>
        <item m="1" x="2043"/>
        <item m="1" x="3827"/>
        <item m="1" x="2498"/>
        <item m="1" x="2202"/>
        <item m="1" x="2903"/>
        <item m="1" x="1734"/>
        <item m="1" x="4128"/>
        <item m="1" x="1939"/>
        <item m="1" x="3859"/>
        <item m="1" x="3191"/>
        <item m="1" x="1744"/>
        <item m="1" x="2711"/>
        <item m="1" x="2386"/>
        <item m="1" x="2603"/>
        <item x="387"/>
        <item m="1" x="2898"/>
        <item m="1" x="2276"/>
        <item m="1" x="3686"/>
        <item m="1" x="2849"/>
        <item m="1" x="2706"/>
        <item m="1" x="2457"/>
        <item m="1" x="3539"/>
        <item m="1" x="3242"/>
        <item m="1" x="3128"/>
        <item m="1" x="2786"/>
        <item m="1" x="2658"/>
        <item m="1" x="3589"/>
        <item m="1" x="1982"/>
        <item m="1" x="1905"/>
        <item x="177"/>
        <item m="1" x="3939"/>
        <item m="1" x="2115"/>
        <item m="1" x="4033"/>
        <item x="654"/>
        <item m="1" x="3932"/>
        <item m="1" x="4146"/>
        <item m="1" x="2775"/>
        <item m="1" x="1851"/>
        <item m="1" x="3439"/>
        <item m="1" x="3838"/>
        <item m="1" x="2850"/>
        <item m="1" x="3881"/>
        <item m="1" x="3375"/>
        <item m="1" x="3111"/>
        <item m="1" x="3649"/>
        <item m="1" x="2429"/>
        <item m="1" x="3226"/>
        <item m="1" x="2890"/>
        <item m="1" x="2227"/>
        <item m="1" x="3744"/>
        <item m="1" x="2560"/>
        <item m="1" x="2816"/>
        <item m="1" x="2947"/>
        <item m="1" x="2747"/>
        <item m="1" x="3762"/>
        <item m="1" x="2830"/>
        <item m="1" x="3680"/>
        <item m="1" x="3621"/>
        <item x="1000"/>
        <item m="1" x="2863"/>
        <item m="1" x="3760"/>
        <item m="1" x="2587"/>
        <item m="1" x="3488"/>
        <item m="1" x="3872"/>
        <item x="856"/>
        <item x="854"/>
        <item m="1" x="4013"/>
        <item m="1" x="3742"/>
        <item m="1" x="3469"/>
        <item m="1" x="3604"/>
        <item x="408"/>
        <item m="1" x="3721"/>
        <item x="237"/>
        <item m="1" x="3301"/>
        <item m="1" x="2308"/>
        <item m="1" x="3854"/>
        <item m="1" x="3886"/>
        <item m="1" x="2728"/>
        <item x="266"/>
        <item m="1" x="3274"/>
        <item m="1" x="3350"/>
        <item m="1" x="3663"/>
        <item x="43"/>
        <item m="1" x="1979"/>
        <item m="1" x="2131"/>
        <item m="1" x="2489"/>
        <item m="1" x="3513"/>
        <item m="1" x="4056"/>
        <item m="1" x="3734"/>
        <item m="1" x="3731"/>
        <item m="1" x="2213"/>
        <item m="1" x="2258"/>
        <item m="1" x="4064"/>
        <item m="1" x="3482"/>
        <item m="1" x="3826"/>
        <item m="1" x="3028"/>
        <item m="1" x="3570"/>
        <item m="1" x="3767"/>
        <item m="1" x="4041"/>
        <item m="1" x="2108"/>
        <item m="1" x="1901"/>
        <item m="1" x="2769"/>
        <item m="1" x="2927"/>
        <item m="1" x="2546"/>
        <item m="1" x="4045"/>
        <item m="1" x="3322"/>
        <item x="48"/>
        <item m="1" x="2050"/>
        <item m="1" x="3572"/>
        <item m="1" x="3724"/>
        <item m="1" x="2982"/>
        <item m="1" x="2391"/>
        <item m="1" x="2533"/>
        <item x="0"/>
        <item x="2"/>
        <item x="3"/>
        <item x="7"/>
        <item x="11"/>
        <item x="16"/>
        <item x="18"/>
        <item x="21"/>
        <item x="22"/>
        <item x="24"/>
        <item x="25"/>
        <item x="26"/>
        <item x="27"/>
        <item x="28"/>
        <item x="36"/>
        <item x="37"/>
        <item x="39"/>
        <item x="42"/>
        <item x="45"/>
        <item x="46"/>
        <item x="47"/>
        <item x="49"/>
        <item x="50"/>
        <item x="53"/>
        <item x="54"/>
        <item x="55"/>
        <item x="56"/>
        <item x="58"/>
        <item x="59"/>
        <item x="60"/>
        <item x="61"/>
        <item x="62"/>
        <item x="64"/>
        <item x="67"/>
        <item x="70"/>
        <item x="72"/>
        <item x="85"/>
        <item x="91"/>
        <item x="93"/>
        <item x="95"/>
        <item x="102"/>
        <item x="115"/>
        <item x="124"/>
        <item x="125"/>
        <item x="129"/>
        <item x="130"/>
        <item x="135"/>
        <item x="138"/>
        <item x="143"/>
        <item x="146"/>
        <item x="147"/>
        <item x="148"/>
        <item x="149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7"/>
        <item x="169"/>
        <item x="171"/>
        <item x="172"/>
        <item x="174"/>
        <item x="175"/>
        <item x="176"/>
        <item x="180"/>
        <item x="181"/>
        <item x="182"/>
        <item x="186"/>
        <item x="187"/>
        <item x="189"/>
        <item x="193"/>
        <item x="194"/>
        <item m="1" x="3405"/>
        <item x="196"/>
        <item x="198"/>
        <item x="200"/>
        <item x="203"/>
        <item x="204"/>
        <item x="205"/>
        <item x="206"/>
        <item x="207"/>
        <item x="209"/>
        <item x="210"/>
        <item x="214"/>
        <item x="215"/>
        <item x="216"/>
        <item x="217"/>
        <item x="218"/>
        <item x="219"/>
        <item x="225"/>
        <item x="226"/>
        <item x="227"/>
        <item x="228"/>
        <item x="229"/>
        <item x="231"/>
        <item x="233"/>
        <item x="234"/>
        <item x="235"/>
        <item x="236"/>
        <item x="238"/>
        <item x="239"/>
        <item x="241"/>
        <item x="244"/>
        <item x="253"/>
        <item x="254"/>
        <item x="255"/>
        <item x="257"/>
        <item x="258"/>
        <item x="260"/>
        <item x="261"/>
        <item x="263"/>
        <item x="264"/>
        <item x="265"/>
        <item x="267"/>
        <item x="268"/>
        <item x="269"/>
        <item x="270"/>
        <item x="271"/>
        <item x="273"/>
        <item x="274"/>
        <item x="275"/>
        <item x="277"/>
        <item x="279"/>
        <item x="280"/>
        <item x="281"/>
        <item x="283"/>
        <item x="285"/>
        <item x="292"/>
        <item x="295"/>
        <item x="299"/>
        <item x="311"/>
        <item x="313"/>
        <item x="315"/>
        <item x="317"/>
        <item x="324"/>
        <item x="326"/>
        <item x="327"/>
        <item x="328"/>
        <item x="330"/>
        <item x="332"/>
        <item x="333"/>
        <item x="335"/>
        <item x="336"/>
        <item x="337"/>
        <item x="338"/>
        <item x="339"/>
        <item x="340"/>
        <item x="342"/>
        <item x="344"/>
        <item x="347"/>
        <item x="348"/>
        <item x="350"/>
        <item x="351"/>
        <item x="357"/>
        <item x="358"/>
        <item x="359"/>
        <item x="360"/>
        <item x="361"/>
        <item x="362"/>
        <item x="363"/>
        <item x="364"/>
        <item x="365"/>
        <item x="367"/>
        <item x="368"/>
        <item x="370"/>
        <item x="371"/>
        <item x="372"/>
        <item x="373"/>
        <item x="374"/>
        <item x="376"/>
        <item x="378"/>
        <item x="381"/>
        <item x="382"/>
        <item x="384"/>
        <item x="385"/>
        <item x="388"/>
        <item x="390"/>
        <item x="391"/>
        <item x="392"/>
        <item x="396"/>
        <item x="399"/>
        <item x="401"/>
        <item x="403"/>
        <item x="405"/>
        <item x="406"/>
        <item x="407"/>
        <item x="409"/>
        <item x="410"/>
        <item x="411"/>
        <item x="412"/>
        <item x="414"/>
        <item x="417"/>
        <item x="418"/>
        <item x="419"/>
        <item x="420"/>
        <item x="421"/>
        <item x="423"/>
        <item x="424"/>
        <item x="425"/>
        <item x="427"/>
        <item x="428"/>
        <item x="429"/>
        <item x="430"/>
        <item x="432"/>
        <item x="434"/>
        <item x="436"/>
        <item x="439"/>
        <item x="443"/>
        <item x="444"/>
        <item x="446"/>
        <item x="448"/>
        <item x="449"/>
        <item x="450"/>
        <item x="451"/>
        <item x="454"/>
        <item x="455"/>
        <item x="456"/>
        <item x="458"/>
        <item x="459"/>
        <item x="460"/>
        <item x="462"/>
        <item x="463"/>
        <item x="464"/>
        <item x="466"/>
        <item x="467"/>
        <item x="471"/>
        <item x="474"/>
        <item x="475"/>
        <item x="476"/>
        <item x="477"/>
        <item x="479"/>
        <item x="480"/>
        <item x="482"/>
        <item x="483"/>
        <item x="485"/>
        <item x="486"/>
        <item x="488"/>
        <item x="489"/>
        <item x="492"/>
        <item x="495"/>
        <item x="498"/>
        <item x="501"/>
        <item x="505"/>
        <item x="506"/>
        <item x="507"/>
        <item x="508"/>
        <item x="511"/>
        <item x="512"/>
        <item x="515"/>
        <item x="516"/>
        <item x="518"/>
        <item x="519"/>
        <item x="521"/>
        <item x="522"/>
        <item x="523"/>
        <item x="524"/>
        <item x="525"/>
        <item x="526"/>
        <item x="527"/>
        <item x="528"/>
        <item x="530"/>
        <item x="531"/>
        <item x="532"/>
        <item x="533"/>
        <item x="534"/>
        <item x="535"/>
        <item x="536"/>
        <item x="540"/>
        <item x="541"/>
        <item x="543"/>
        <item x="544"/>
        <item x="546"/>
        <item x="548"/>
        <item x="549"/>
        <item x="550"/>
        <item x="551"/>
        <item x="552"/>
        <item x="554"/>
        <item x="558"/>
        <item x="559"/>
        <item x="561"/>
        <item x="562"/>
        <item x="563"/>
        <item x="564"/>
        <item x="565"/>
        <item x="567"/>
        <item x="569"/>
        <item x="574"/>
        <item x="575"/>
        <item x="576"/>
        <item x="577"/>
        <item x="579"/>
        <item x="580"/>
        <item x="581"/>
        <item x="582"/>
        <item x="585"/>
        <item x="588"/>
        <item x="589"/>
        <item x="590"/>
        <item x="591"/>
        <item x="594"/>
        <item x="595"/>
        <item x="596"/>
        <item x="597"/>
        <item x="598"/>
        <item x="599"/>
        <item x="600"/>
        <item x="601"/>
        <item x="603"/>
        <item x="605"/>
        <item x="606"/>
        <item x="607"/>
        <item x="609"/>
        <item x="612"/>
        <item x="613"/>
        <item x="614"/>
        <item x="615"/>
        <item x="616"/>
        <item x="622"/>
        <item x="624"/>
        <item x="625"/>
        <item x="626"/>
        <item x="627"/>
        <item x="629"/>
        <item x="630"/>
        <item x="632"/>
        <item x="633"/>
        <item x="634"/>
        <item x="636"/>
        <item x="637"/>
        <item x="639"/>
        <item x="640"/>
        <item x="643"/>
        <item x="644"/>
        <item x="648"/>
        <item x="649"/>
        <item x="650"/>
        <item x="655"/>
        <item x="656"/>
        <item x="657"/>
        <item x="658"/>
        <item x="662"/>
        <item x="663"/>
        <item x="666"/>
        <item x="667"/>
        <item x="670"/>
        <item x="671"/>
        <item x="674"/>
        <item x="675"/>
        <item x="676"/>
        <item x="677"/>
        <item x="680"/>
        <item x="685"/>
        <item x="686"/>
        <item x="687"/>
        <item x="689"/>
        <item x="690"/>
        <item x="693"/>
        <item x="695"/>
        <item x="696"/>
        <item x="698"/>
        <item x="700"/>
        <item x="701"/>
        <item x="702"/>
        <item x="703"/>
        <item x="705"/>
        <item x="707"/>
        <item x="708"/>
        <item x="710"/>
        <item x="711"/>
        <item x="712"/>
        <item x="714"/>
        <item x="715"/>
        <item x="717"/>
        <item x="718"/>
        <item x="719"/>
        <item x="720"/>
        <item x="721"/>
        <item x="722"/>
        <item x="725"/>
        <item x="726"/>
        <item x="735"/>
        <item x="739"/>
        <item x="740"/>
        <item x="743"/>
        <item x="744"/>
        <item x="745"/>
        <item x="746"/>
        <item x="747"/>
        <item x="748"/>
        <item x="749"/>
        <item x="750"/>
        <item x="752"/>
        <item x="753"/>
        <item x="754"/>
        <item x="755"/>
        <item x="756"/>
        <item x="758"/>
        <item x="760"/>
        <item x="761"/>
        <item x="763"/>
        <item x="767"/>
        <item x="768"/>
        <item x="769"/>
        <item x="772"/>
        <item x="775"/>
        <item x="776"/>
        <item x="777"/>
        <item x="778"/>
        <item x="779"/>
        <item x="780"/>
        <item x="782"/>
        <item x="783"/>
        <item x="785"/>
        <item x="786"/>
        <item x="787"/>
        <item x="788"/>
        <item x="789"/>
        <item x="790"/>
        <item x="791"/>
        <item x="792"/>
        <item x="794"/>
        <item x="795"/>
        <item x="796"/>
        <item x="797"/>
        <item x="798"/>
        <item x="800"/>
        <item x="801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20"/>
        <item x="823"/>
        <item x="825"/>
        <item x="827"/>
        <item x="828"/>
        <item x="829"/>
        <item x="832"/>
        <item x="836"/>
        <item x="838"/>
        <item x="842"/>
        <item x="843"/>
        <item x="844"/>
        <item x="846"/>
        <item x="847"/>
        <item x="848"/>
        <item x="849"/>
        <item x="851"/>
        <item x="852"/>
        <item x="853"/>
        <item x="857"/>
        <item x="858"/>
        <item x="859"/>
        <item x="860"/>
        <item x="861"/>
        <item x="862"/>
        <item x="863"/>
        <item x="864"/>
        <item x="866"/>
        <item x="867"/>
        <item x="868"/>
        <item x="869"/>
        <item x="870"/>
        <item x="871"/>
        <item x="872"/>
        <item x="874"/>
        <item x="875"/>
        <item x="877"/>
        <item x="878"/>
        <item x="879"/>
        <item x="880"/>
        <item x="882"/>
        <item x="883"/>
        <item x="884"/>
        <item x="885"/>
        <item x="886"/>
        <item x="887"/>
        <item x="888"/>
        <item x="889"/>
        <item x="892"/>
        <item x="893"/>
        <item x="894"/>
        <item x="896"/>
        <item x="897"/>
        <item x="898"/>
        <item x="899"/>
        <item x="900"/>
        <item x="901"/>
        <item x="902"/>
        <item x="903"/>
        <item x="905"/>
        <item x="908"/>
        <item x="910"/>
        <item x="911"/>
        <item x="913"/>
        <item x="915"/>
        <item x="917"/>
        <item x="918"/>
        <item x="920"/>
        <item x="922"/>
        <item x="924"/>
        <item x="927"/>
        <item x="928"/>
        <item x="929"/>
        <item x="930"/>
        <item x="931"/>
        <item x="933"/>
        <item x="934"/>
        <item x="935"/>
        <item x="936"/>
        <item x="937"/>
        <item x="939"/>
        <item x="944"/>
        <item x="945"/>
        <item x="946"/>
        <item x="948"/>
        <item x="949"/>
        <item x="950"/>
        <item x="953"/>
        <item x="954"/>
        <item x="955"/>
        <item x="957"/>
        <item x="958"/>
        <item x="960"/>
        <item x="961"/>
        <item x="962"/>
        <item x="963"/>
        <item x="964"/>
        <item x="965"/>
        <item x="966"/>
        <item x="967"/>
        <item x="968"/>
        <item x="969"/>
        <item x="971"/>
        <item x="973"/>
        <item x="974"/>
        <item x="975"/>
        <item x="976"/>
        <item x="977"/>
        <item x="978"/>
        <item x="980"/>
        <item x="981"/>
        <item x="982"/>
        <item x="983"/>
        <item x="986"/>
        <item x="987"/>
        <item x="989"/>
        <item x="990"/>
        <item x="992"/>
        <item x="993"/>
        <item x="994"/>
        <item x="995"/>
        <item x="996"/>
        <item x="997"/>
        <item x="998"/>
        <item x="999"/>
        <item x="1001"/>
        <item x="1002"/>
        <item x="1003"/>
        <item x="1004"/>
        <item x="1006"/>
        <item x="1007"/>
        <item x="1008"/>
        <item x="1011"/>
        <item x="1013"/>
        <item x="1014"/>
        <item x="1015"/>
        <item x="1016"/>
        <item x="1017"/>
        <item x="1018"/>
        <item x="1019"/>
        <item x="1020"/>
        <item x="1023"/>
        <item x="1025"/>
        <item x="1026"/>
        <item x="1028"/>
        <item x="1029"/>
        <item x="1030"/>
        <item x="1031"/>
        <item x="1032"/>
        <item x="1033"/>
        <item x="1035"/>
        <item x="1036"/>
        <item x="1037"/>
        <item x="1038"/>
        <item x="1039"/>
        <item x="1040"/>
        <item x="1042"/>
        <item x="1044"/>
        <item x="1045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95"/>
        <item t="default"/>
      </items>
    </pivotField>
    <pivotField dataField="1" showAll="0"/>
    <pivotField axis="axisPage" showAll="0" multipleItemSelectionAllowed="1">
      <items count="22">
        <item x="5"/>
        <item x="7"/>
        <item x="6"/>
        <item x="3"/>
        <item x="0"/>
        <item x="11"/>
        <item x="4"/>
        <item x="1"/>
        <item x="10"/>
        <item m="1" x="15"/>
        <item x="12"/>
        <item x="2"/>
        <item x="8"/>
        <item m="1" x="18"/>
        <item m="1" x="19"/>
        <item m="1" x="20"/>
        <item x="13"/>
        <item m="1" x="16"/>
        <item m="1" x="17"/>
        <item m="1" x="14"/>
        <item x="9"/>
        <item t="default"/>
      </items>
    </pivotField>
    <pivotField axis="axisPage" showAll="0" multipleItemSelectionAllowed="1">
      <items count="4">
        <item x="0"/>
        <item x="1"/>
        <item m="1" x="2"/>
        <item t="default"/>
      </items>
    </pivotField>
    <pivotField showAll="0" numFmtId="22"/>
    <pivotField showAll="0" numFmtId="22"/>
    <pivotField showAll="0"/>
    <pivotField dataField="1" showAll="0"/>
    <pivotField dataField="1" showAll="0"/>
    <pivotField dataField="1" showAll="0"/>
    <pivotField showAll="0" defaultSubtotal="0"/>
    <pivotField showAll="0" defaultSubtotal="0"/>
  </pivotFields>
  <rowFields count="1">
    <field x="2"/>
  </rowFields>
  <rowItems count="17">
    <i>
      <x v="5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5">
    <pageField fld="1" hier="-1"/>
    <pageField fld="0" hier="-1"/>
    <pageField fld="5" hier="-1"/>
    <pageField fld="6" hier="-1"/>
    <pageField fld="3" hier="-1"/>
  </pageFields>
  <dataFields count="4">
    <dataField name="Sum of Events" fld="12" baseField="0" baseItem="0"/>
    <dataField name="Sum of Affected Customer Count" fld="4" baseField="0" baseItem="0"/>
    <dataField name="Sum of L in Minutes" fld="10" baseField="0" baseItem="0" numFmtId="1"/>
    <dataField name="Sum of CMI" fld="11" baseField="0" baseItem="0" numFmtId="1"/>
  </dataFields>
  <formats count="1">
    <format dxfId="1">
      <pivotArea outline="0" fieldPosition="0" collapsedLevelsAreSubtotals="1">
        <references count="1">
          <reference field="4294967294" selected="0" count="2"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25.xml><?xml version="1.0" encoding="utf-8"?>
<pivotTableDefinition xmlns="http://schemas.openxmlformats.org/spreadsheetml/2006/main" name="PivotTable4" cacheId="0" applyNumberFormats="0" applyBorderFormats="0" applyFontFormats="0" applyPatternFormats="0" applyAlignmentFormats="0" applyWidthHeightFormats="1" dataCaption="Values" showMissing="1" preserveFormatting="1" useAutoFormatting="1" itemPrintTitles="1" outline="1" outlineData="1" createdVersion="3" updatedVersion="7" indent="0" multipleFieldFilters="0" showMemberPropertyTips="1">
  <location ref="A8:E37" firstHeaderRow="1" firstDataRow="2" firstDataCol="1" rowPageCount="5" colPageCount="1"/>
  <pivotFields count="15">
    <pivotField axis="axisPage" showAll="0" multipleItemSelectionAllowed="1">
      <items count="4">
        <item x="1"/>
        <item x="0"/>
        <item m="1" x="2"/>
        <item t="default"/>
      </items>
    </pivotField>
    <pivotField axis="axisPage" showAll="0" multipleItemSelectionAllowed="1">
      <items count="10">
        <item x="1"/>
        <item x="3"/>
        <item x="7"/>
        <item x="4"/>
        <item x="0"/>
        <item x="6"/>
        <item x="2"/>
        <item x="5"/>
        <item m="1" x="8"/>
        <item t="default"/>
      </items>
    </pivotField>
    <pivotField axis="axisRow" showAll="0">
      <items count="36">
        <item x="11"/>
        <item x="20"/>
        <item x="2"/>
        <item x="21"/>
        <item x="13"/>
        <item x="18"/>
        <item x="24"/>
        <item x="14"/>
        <item x="7"/>
        <item x="6"/>
        <item x="17"/>
        <item x="3"/>
        <item x="10"/>
        <item x="8"/>
        <item x="29"/>
        <item x="9"/>
        <item x="16"/>
        <item x="4"/>
        <item x="1"/>
        <item x="0"/>
        <item x="27"/>
        <item x="26"/>
        <item x="15"/>
        <item x="5"/>
        <item x="23"/>
        <item x="30"/>
        <item m="1" x="34"/>
        <item m="1" x="33"/>
        <item x="19"/>
        <item x="28"/>
        <item x="31"/>
        <item x="12"/>
        <item x="22"/>
        <item x="25"/>
        <item x="32"/>
        <item t="default"/>
      </items>
    </pivotField>
    <pivotField axis="axisPage" showAll="0" multipleItemSelectionAllowed="1">
      <items count="4185">
        <item x="23"/>
        <item x="472"/>
        <item m="1" x="2729"/>
        <item x="78"/>
        <item x="830"/>
        <item m="1" x="2876"/>
        <item m="1" x="2798"/>
        <item m="1" x="3060"/>
        <item x="243"/>
        <item x="122"/>
        <item x="1119"/>
        <item m="1" x="2829"/>
        <item m="1" x="2861"/>
        <item m="1" x="1915"/>
        <item m="1" x="1832"/>
        <item x="1372"/>
        <item m="1" x="3099"/>
        <item x="223"/>
        <item m="1" x="2105"/>
        <item m="1" x="1812"/>
        <item m="1" x="1821"/>
        <item x="1475"/>
        <item m="1" x="3334"/>
        <item m="1" x="2865"/>
        <item m="1" x="1998"/>
        <item x="573"/>
        <item m="1" x="2099"/>
        <item m="1" x="2857"/>
        <item x="1335"/>
        <item x="742"/>
        <item x="991"/>
        <item m="1" x="1793"/>
        <item x="914"/>
        <item x="1192"/>
        <item m="1" x="2590"/>
        <item x="282"/>
        <item x="199"/>
        <item x="757"/>
        <item m="1" x="3894"/>
        <item x="802"/>
        <item m="1" x="2646"/>
        <item x="539"/>
        <item m="1" x="1840"/>
        <item x="513"/>
        <item x="113"/>
        <item m="1" x="2796"/>
        <item x="678"/>
        <item x="293"/>
        <item m="1" x="2953"/>
        <item x="321"/>
        <item x="83"/>
        <item m="1" x="1943"/>
        <item x="119"/>
        <item x="184"/>
        <item x="734"/>
        <item x="583"/>
        <item x="287"/>
        <item m="1" x="2025"/>
        <item m="1" x="2017"/>
        <item m="1" x="3313"/>
        <item x="284"/>
        <item m="1" x="2750"/>
        <item x="144"/>
        <item x="461"/>
        <item m="1" x="3366"/>
        <item m="1" x="3459"/>
        <item x="276"/>
        <item x="136"/>
        <item m="1" x="4149"/>
        <item x="737"/>
        <item m="1" x="2925"/>
        <item x="431"/>
        <item m="1" x="3320"/>
        <item x="211"/>
        <item m="1" x="2146"/>
        <item x="1413"/>
        <item x="1346"/>
        <item m="1" x="3496"/>
        <item m="1" x="3140"/>
        <item m="1" x="3420"/>
        <item x="120"/>
        <item x="13"/>
        <item x="346"/>
        <item x="1270"/>
        <item x="770"/>
        <item x="1301"/>
        <item x="1374"/>
        <item m="1" x="2451"/>
        <item x="35"/>
        <item m="1" x="3815"/>
        <item x="1239"/>
        <item m="1" x="3473"/>
        <item x="652"/>
        <item x="90"/>
        <item m="1" x="3624"/>
        <item m="1" x="3456"/>
        <item m="1" x="2842"/>
        <item x="96"/>
        <item x="1473"/>
        <item m="1" x="3836"/>
        <item x="397"/>
        <item x="92"/>
        <item m="1" x="3494"/>
        <item m="1" x="2004"/>
        <item x="41"/>
        <item x="415"/>
        <item x="1199"/>
        <item x="395"/>
        <item x="659"/>
        <item x="213"/>
        <item x="904"/>
        <item x="951"/>
        <item x="84"/>
        <item x="34"/>
        <item m="1" x="2273"/>
        <item m="1" x="4070"/>
        <item m="1" x="3045"/>
        <item m="1" x="4076"/>
        <item m="1" x="1786"/>
        <item x="688"/>
        <item x="8"/>
        <item m="1" x="2361"/>
        <item m="1" x="3628"/>
        <item x="1360"/>
        <item m="1" x="3261"/>
        <item x="1323"/>
        <item m="1" x="2892"/>
        <item m="1" x="3069"/>
        <item m="1" x="3212"/>
        <item x="1137"/>
        <item m="1" x="3362"/>
        <item m="1" x="2377"/>
        <item m="1" x="3321"/>
        <item x="68"/>
        <item m="1" x="2250"/>
        <item m="1" x="3761"/>
        <item m="1" x="2986"/>
        <item x="1458"/>
        <item x="20"/>
        <item m="1" x="3714"/>
        <item x="137"/>
        <item x="101"/>
        <item m="1" x="4138"/>
        <item m="1" x="1925"/>
        <item m="1" x="3493"/>
        <item x="320"/>
        <item m="1" x="3444"/>
        <item m="1" x="1679"/>
        <item x="473"/>
        <item m="1" x="3424"/>
        <item x="14"/>
        <item x="1087"/>
        <item x="1486"/>
        <item x="202"/>
        <item x="1234"/>
        <item m="1" x="4062"/>
        <item x="457"/>
        <item m="1" x="3500"/>
        <item m="1" x="1824"/>
        <item m="1" x="3053"/>
        <item x="1104"/>
        <item m="1" x="1963"/>
        <item x="1149"/>
        <item x="413"/>
        <item m="1" x="1794"/>
        <item x="1521"/>
        <item x="12"/>
        <item x="586"/>
        <item m="1" x="3339"/>
        <item m="1" x="2329"/>
        <item x="766"/>
        <item x="510"/>
        <item x="1304"/>
        <item x="923"/>
        <item m="1" x="3304"/>
        <item m="1" x="4005"/>
        <item x="252"/>
        <item x="112"/>
        <item m="1" x="1819"/>
        <item x="774"/>
        <item m="1" x="2990"/>
        <item m="1" x="2029"/>
        <item m="1" x="3176"/>
        <item m="1" x="2311"/>
        <item x="286"/>
        <item x="784"/>
        <item x="191"/>
        <item x="1194"/>
        <item m="1" x="1743"/>
        <item m="1" x="3148"/>
        <item x="834"/>
        <item x="729"/>
        <item m="1" x="3267"/>
        <item m="1" x="2143"/>
        <item x="736"/>
        <item x="153"/>
        <item x="5"/>
        <item x="1630"/>
        <item x="891"/>
        <item x="1633"/>
        <item x="571"/>
        <item m="1" x="2216"/>
        <item x="212"/>
        <item m="1" x="1708"/>
        <item m="1" x="3289"/>
        <item x="723"/>
        <item m="1" x="3275"/>
        <item x="77"/>
        <item x="66"/>
        <item m="1" x="2063"/>
        <item m="1" x="2588"/>
        <item x="610"/>
        <item m="1" x="3983"/>
        <item x="1157"/>
        <item x="826"/>
        <item x="393"/>
        <item x="74"/>
        <item x="469"/>
        <item m="1" x="2110"/>
        <item m="1" x="4134"/>
        <item x="222"/>
        <item m="1" x="2709"/>
        <item m="1" x="1973"/>
        <item m="1" x="4183"/>
        <item m="1" x="3372"/>
        <item m="1" x="2938"/>
        <item x="545"/>
        <item m="1" x="1946"/>
        <item x="890"/>
        <item m="1" x="2089"/>
        <item m="1" x="3467"/>
        <item x="919"/>
        <item m="1" x="3673"/>
        <item m="1" x="2360"/>
        <item x="1266"/>
        <item x="402"/>
        <item x="33"/>
        <item m="1" x="4029"/>
        <item m="1" x="3711"/>
        <item m="1" x="4136"/>
        <item m="1" x="3050"/>
        <item m="1" x="3728"/>
        <item m="1" x="2955"/>
        <item m="1" x="4069"/>
        <item x="99"/>
        <item x="538"/>
        <item x="98"/>
        <item m="1" x="2145"/>
        <item m="1" x="2727"/>
        <item m="1" x="3984"/>
        <item x="619"/>
        <item m="1" x="2981"/>
        <item x="1180"/>
        <item m="1" x="3314"/>
        <item x="831"/>
        <item x="1207"/>
        <item m="1" x="1980"/>
        <item x="1639"/>
        <item m="1" x="2034"/>
        <item x="76"/>
        <item m="1" x="3253"/>
        <item m="1" x="2538"/>
        <item m="1" x="3856"/>
        <item x="1185"/>
        <item x="1434"/>
        <item x="1394"/>
        <item m="1" x="2358"/>
        <item x="179"/>
        <item m="1" x="3063"/>
        <item x="440"/>
        <item m="1" x="3319"/>
        <item x="1247"/>
        <item m="1" x="1883"/>
        <item x="1212"/>
        <item x="190"/>
        <item m="1" x="2046"/>
        <item x="1593"/>
        <item m="1" x="1825"/>
        <item m="1" x="1920"/>
        <item m="1" x="2327"/>
        <item x="38"/>
        <item m="1" x="2260"/>
        <item m="1" x="4120"/>
        <item m="1" x="3415"/>
        <item m="1" x="3338"/>
        <item x="297"/>
        <item m="1" x="2506"/>
        <item x="771"/>
        <item m="1" x="1693"/>
        <item m="1" x="1933"/>
        <item m="1" x="1897"/>
        <item x="494"/>
        <item m="1" x="3383"/>
        <item m="1" x="3250"/>
        <item m="1" x="3043"/>
        <item x="272"/>
        <item m="1" x="4162"/>
        <item m="1" x="1941"/>
        <item x="824"/>
        <item m="1" x="3199"/>
        <item x="1309"/>
        <item m="1" x="2134"/>
        <item m="1" x="3551"/>
        <item x="140"/>
        <item x="1027"/>
        <item x="1290"/>
        <item m="1" x="3014"/>
        <item x="1592"/>
        <item m="1" x="2839"/>
        <item m="1" x="3722"/>
        <item m="1" x="3717"/>
        <item m="1" x="2887"/>
        <item m="1" x="2054"/>
        <item m="1" x="3460"/>
        <item x="1252"/>
        <item x="1244"/>
        <item m="1" x="3640"/>
        <item m="1" x="3273"/>
        <item m="1" x="1730"/>
        <item m="1" x="3318"/>
        <item x="1402"/>
        <item m="1" x="1745"/>
        <item m="1" x="3270"/>
        <item m="1" x="4036"/>
        <item m="1" x="3498"/>
        <item x="32"/>
        <item m="1" x="3950"/>
        <item m="1" x="2090"/>
        <item x="509"/>
        <item x="1532"/>
        <item m="1" x="3505"/>
        <item x="1086"/>
        <item x="840"/>
        <item m="1" x="3134"/>
        <item m="1" x="3647"/>
        <item m="1" x="3948"/>
        <item x="445"/>
        <item m="1" x="2994"/>
        <item x="1144"/>
        <item x="1310"/>
        <item x="500"/>
        <item m="1" x="3466"/>
        <item m="1" x="3123"/>
        <item x="240"/>
        <item m="1" x="1754"/>
        <item x="6"/>
        <item x="1233"/>
        <item m="1" x="1768"/>
        <item x="369"/>
        <item x="741"/>
        <item x="87"/>
        <item m="1" x="2359"/>
        <item x="709"/>
        <item m="1" x="3307"/>
        <item m="1" x="2044"/>
        <item x="699"/>
        <item m="1" x="2810"/>
        <item m="1" x="2456"/>
        <item m="1" x="3374"/>
        <item m="1" x="2914"/>
        <item x="833"/>
        <item m="1" x="2846"/>
        <item m="1" x="3187"/>
        <item m="1" x="2998"/>
        <item x="289"/>
        <item m="1" x="2339"/>
        <item x="1182"/>
        <item x="185"/>
        <item m="1" x="2571"/>
        <item m="1" x="2418"/>
        <item m="1" x="2395"/>
        <item m="1" x="3445"/>
        <item x="10"/>
        <item m="1" x="1967"/>
        <item x="1526"/>
        <item m="1" x="4004"/>
        <item x="398"/>
        <item x="9"/>
        <item x="249"/>
        <item m="1" x="3017"/>
        <item m="1" x="2070"/>
        <item m="1" x="3756"/>
        <item m="1" x="3078"/>
        <item x="1010"/>
        <item m="1" x="4165"/>
        <item m="1" x="1813"/>
        <item m="1" x="3794"/>
        <item m="1" x="3283"/>
        <item m="1" x="3196"/>
        <item m="1" x="2141"/>
        <item m="1" x="3945"/>
        <item m="1" x="3026"/>
        <item x="529"/>
        <item m="1" x="1780"/>
        <item m="1" x="2008"/>
        <item m="1" x="2376"/>
        <item m="1" x="3476"/>
        <item m="1" x="1792"/>
        <item m="1" x="2948"/>
        <item x="850"/>
        <item m="1" x="1716"/>
        <item m="1" x="3215"/>
        <item m="1" x="2262"/>
        <item m="1" x="3007"/>
        <item m="1" x="3925"/>
        <item m="1" x="3406"/>
        <item m="1" x="3337"/>
        <item x="909"/>
        <item x="86"/>
        <item m="1" x="3239"/>
        <item m="1" x="3861"/>
        <item x="71"/>
        <item m="1" x="3938"/>
        <item x="628"/>
        <item m="1" x="2862"/>
        <item m="1" x="3417"/>
        <item m="1" x="2659"/>
        <item m="1" x="3553"/>
        <item x="620"/>
        <item m="1" x="2771"/>
        <item m="1" x="4010"/>
        <item m="1" x="3708"/>
        <item x="1423"/>
        <item m="1" x="3818"/>
        <item m="1" x="3131"/>
        <item m="1" x="4073"/>
        <item m="1" x="3367"/>
        <item m="1" x="3457"/>
        <item m="1" x="4142"/>
        <item m="1" x="2749"/>
        <item x="1255"/>
        <item m="1" x="3966"/>
        <item m="1" x="4150"/>
        <item m="1" x="3193"/>
        <item x="1539"/>
        <item m="1" x="3923"/>
        <item m="1" x="3812"/>
        <item m="1" x="3317"/>
        <item m="1" x="3126"/>
        <item m="1" x="1710"/>
        <item m="1" x="3044"/>
        <item x="803"/>
        <item m="1" x="2991"/>
        <item x="114"/>
        <item m="1" x="2647"/>
        <item m="1" x="1836"/>
        <item m="1" x="2866"/>
        <item m="1" x="3990"/>
        <item m="1" x="3180"/>
        <item m="1" x="3968"/>
        <item m="1" x="3241"/>
        <item x="728"/>
        <item x="310"/>
        <item m="1" x="4049"/>
        <item m="1" x="3549"/>
        <item m="1" x="4126"/>
        <item m="1" x="3464"/>
        <item m="1" x="3662"/>
        <item m="1" x="3911"/>
        <item m="1" x="2319"/>
        <item m="1" x="2599"/>
        <item x="578"/>
        <item m="1" x="3799"/>
        <item m="1" x="3808"/>
        <item x="65"/>
        <item m="1" x="3936"/>
        <item m="1" x="2700"/>
        <item m="1" x="3763"/>
        <item m="1" x="4127"/>
        <item m="1" x="1704"/>
        <item m="1" x="3778"/>
        <item m="1" x="1713"/>
        <item m="1" x="3956"/>
        <item m="1" x="3839"/>
        <item m="1" x="1783"/>
        <item x="568"/>
        <item m="1" x="3305"/>
        <item m="1" x="2388"/>
        <item m="1" x="3852"/>
        <item m="1" x="2073"/>
        <item m="1" x="3308"/>
        <item m="1" x="2895"/>
        <item m="1" x="2625"/>
        <item m="1" x="1988"/>
        <item x="1315"/>
        <item x="716"/>
        <item m="1" x="2188"/>
        <item x="537"/>
        <item m="1" x="2426"/>
        <item m="1" x="3290"/>
        <item m="1" x="1760"/>
        <item m="1" x="3447"/>
        <item m="1" x="2439"/>
        <item m="1" x="2304"/>
        <item m="1" x="2926"/>
        <item x="250"/>
        <item m="1" x="3021"/>
        <item m="1" x="3083"/>
        <item m="1" x="2060"/>
        <item m="1" x="2363"/>
        <item m="1" x="2152"/>
        <item m="1" x="3659"/>
        <item m="1" x="3825"/>
        <item m="1" x="3001"/>
        <item m="1" x="2470"/>
        <item m="1" x="1815"/>
        <item x="1078"/>
        <item m="1" x="3926"/>
        <item m="1" x="2175"/>
        <item x="100"/>
        <item m="1" x="2368"/>
        <item m="1" x="3416"/>
        <item m="1" x="3777"/>
        <item m="1" x="2663"/>
        <item m="1" x="2648"/>
        <item m="1" x="3070"/>
        <item m="1" x="2121"/>
        <item m="1" x="3752"/>
        <item m="1" x="3746"/>
        <item m="1" x="3705"/>
        <item m="1" x="3930"/>
        <item x="352"/>
        <item m="1" x="3032"/>
        <item m="1" x="2337"/>
        <item m="1" x="2781"/>
        <item m="1" x="3133"/>
        <item m="1" x="2119"/>
        <item m="1" x="3390"/>
        <item m="1" x="2224"/>
        <item m="1" x="1842"/>
        <item m="1" x="3186"/>
        <item m="1" x="3847"/>
        <item x="984"/>
        <item x="314"/>
        <item x="1571"/>
        <item m="1" x="3999"/>
        <item m="1" x="2012"/>
        <item m="1" x="2623"/>
        <item m="1" x="2001"/>
        <item m="1" x="1719"/>
        <item m="1" x="4119"/>
        <item m="1" x="2404"/>
        <item m="1" x="3142"/>
        <item x="499"/>
        <item x="404"/>
        <item x="1073"/>
        <item m="1" x="2333"/>
        <item m="1" x="3979"/>
        <item m="1" x="3231"/>
        <item m="1" x="3751"/>
        <item x="732"/>
        <item m="1" x="1846"/>
        <item m="1" x="2181"/>
        <item m="1" x="2169"/>
        <item m="1" x="3904"/>
        <item x="759"/>
        <item m="1" x="3942"/>
        <item m="1" x="3300"/>
        <item m="1" x="2041"/>
        <item m="1" x="2290"/>
        <item m="1" x="4102"/>
        <item x="925"/>
        <item x="504"/>
        <item x="383"/>
        <item m="1" x="2649"/>
        <item m="1" x="2473"/>
        <item x="713"/>
        <item m="1" x="2323"/>
        <item m="1" x="2736"/>
        <item m="1" x="3927"/>
        <item m="1" x="3735"/>
        <item m="1" x="3682"/>
        <item m="1" x="2492"/>
        <item m="1" x="3431"/>
        <item m="1" x="3718"/>
        <item m="1" x="3664"/>
        <item m="1" x="4124"/>
        <item m="1" x="3729"/>
        <item m="1" x="2487"/>
        <item m="1" x="3236"/>
        <item m="1" x="4105"/>
        <item x="30"/>
        <item m="1" x="4129"/>
        <item m="1" x="4156"/>
        <item m="1" x="2521"/>
        <item m="1" x="3256"/>
        <item m="1" x="3243"/>
        <item m="1" x="4155"/>
        <item m="1" x="3463"/>
        <item m="1" x="3865"/>
        <item m="1" x="3533"/>
        <item m="1" x="3228"/>
        <item m="1" x="3601"/>
        <item m="1" x="3610"/>
        <item m="1" x="2572"/>
        <item x="1024"/>
        <item m="1" x="2891"/>
        <item m="1" x="4060"/>
        <item m="1" x="2704"/>
        <item x="1046"/>
        <item m="1" x="4044"/>
        <item m="1" x="2162"/>
        <item m="1" x="3109"/>
        <item m="1" x="1888"/>
        <item m="1" x="3795"/>
        <item m="1" x="4002"/>
        <item x="547"/>
        <item x="103"/>
        <item m="1" x="2414"/>
        <item m="1" x="2048"/>
        <item m="1" x="2918"/>
        <item m="1" x="3776"/>
        <item m="1" x="2446"/>
        <item m="1" x="2400"/>
        <item m="1" x="2733"/>
        <item m="1" x="2613"/>
        <item m="1" x="3702"/>
        <item m="1" x="2200"/>
        <item m="1" x="2693"/>
        <item m="1" x="2931"/>
        <item m="1" x="2267"/>
        <item m="1" x="2773"/>
        <item m="1" x="2316"/>
        <item m="1" x="3543"/>
        <item x="1615"/>
        <item m="1" x="2629"/>
        <item m="1" x="2150"/>
        <item x="132"/>
        <item m="1" x="1791"/>
        <item m="1" x="2437"/>
        <item m="1" x="2408"/>
        <item m="1" x="2173"/>
        <item x="1342"/>
        <item m="1" x="3891"/>
        <item m="1" x="3715"/>
        <item m="1" x="1985"/>
        <item m="1" x="3229"/>
        <item m="1" x="1705"/>
        <item m="1" x="3392"/>
        <item m="1" x="3960"/>
        <item m="1" x="4052"/>
        <item m="1" x="3747"/>
        <item x="1366"/>
        <item m="1" x="3288"/>
        <item m="1" x="2263"/>
        <item m="1" x="2532"/>
        <item m="1" x="2269"/>
        <item m="1" x="3975"/>
        <item x="329"/>
        <item m="1" x="2344"/>
        <item x="224"/>
        <item m="1" x="3158"/>
        <item m="1" x="1689"/>
        <item x="1187"/>
        <item m="1" x="3783"/>
        <item m="1" x="3280"/>
        <item m="1" x="3454"/>
        <item m="1" x="3303"/>
        <item m="1" x="4075"/>
        <item m="1" x="3279"/>
        <item m="1" x="3755"/>
        <item m="1" x="4098"/>
        <item m="1" x="2133"/>
        <item m="1" x="4164"/>
        <item m="1" x="3387"/>
        <item m="1" x="2642"/>
        <item m="1" x="2960"/>
        <item x="1213"/>
        <item m="1" x="3222"/>
        <item m="1" x="4096"/>
        <item m="1" x="2844"/>
        <item m="1" x="3868"/>
        <item m="1" x="2520"/>
        <item x="1578"/>
        <item m="1" x="3210"/>
        <item m="1" x="3521"/>
        <item m="1" x="2664"/>
        <item m="1" x="3161"/>
        <item x="109"/>
        <item m="1" x="1894"/>
        <item m="1" x="3703"/>
        <item x="490"/>
        <item m="1" x="4171"/>
        <item m="1" x="4021"/>
        <item m="1" x="2399"/>
        <item x="470"/>
        <item x="1378"/>
        <item m="1" x="2933"/>
        <item m="1" x="1942"/>
        <item m="1" x="3508"/>
        <item x="1147"/>
        <item m="1" x="3291"/>
        <item m="1" x="3260"/>
        <item m="1" x="3955"/>
        <item m="1" x="2000"/>
        <item m="1" x="3774"/>
        <item m="1" x="2808"/>
        <item m="1" x="3787"/>
        <item m="1" x="2249"/>
        <item x="845"/>
        <item m="1" x="2294"/>
        <item m="1" x="3230"/>
        <item x="822"/>
        <item m="1" x="3741"/>
        <item m="1" x="2265"/>
        <item m="1" x="2782"/>
        <item m="1" x="2875"/>
        <item m="1" x="2526"/>
        <item m="1" x="3391"/>
        <item m="1" x="2240"/>
        <item x="959"/>
        <item x="1657"/>
        <item m="1" x="3173"/>
        <item m="1" x="1722"/>
        <item m="1" x="3101"/>
        <item m="1" x="2570"/>
        <item x="437"/>
        <item m="1" x="4093"/>
        <item m="1" x="3287"/>
        <item m="1" x="4074"/>
        <item m="1" x="2342"/>
        <item m="1" x="3015"/>
        <item m="1" x="3203"/>
        <item x="912"/>
        <item m="1" x="3556"/>
        <item m="1" x="2163"/>
        <item m="1" x="2920"/>
        <item m="1" x="1777"/>
        <item m="1" x="2375"/>
        <item m="1" x="3162"/>
        <item m="1" x="2843"/>
        <item x="555"/>
        <item m="1" x="1733"/>
        <item x="921"/>
        <item m="1" x="3890"/>
        <item m="1" x="3023"/>
        <item x="907"/>
        <item m="1" x="3750"/>
        <item m="1" x="3333"/>
        <item m="1" x="3167"/>
        <item x="108"/>
        <item m="1" x="1876"/>
        <item m="1" x="3470"/>
        <item m="1" x="3156"/>
        <item m="1" x="3079"/>
        <item m="1" x="3340"/>
        <item x="1371"/>
        <item m="1" x="3687"/>
        <item m="1" x="2656"/>
        <item m="1" x="1717"/>
        <item m="1" x="1895"/>
        <item m="1" x="3347"/>
        <item m="1" x="3327"/>
        <item m="1" x="2445"/>
        <item m="1" x="3892"/>
        <item m="1" x="2393"/>
        <item m="1" x="2593"/>
        <item x="841"/>
        <item m="1" x="4065"/>
        <item m="1" x="3565"/>
        <item m="1" x="3400"/>
        <item x="309"/>
        <item m="1" x="2779"/>
        <item x="1200"/>
        <item m="1" x="1858"/>
        <item x="52"/>
        <item m="1" x="3115"/>
        <item m="1" x="2164"/>
        <item m="1" x="3880"/>
        <item m="1" x="4046"/>
        <item m="1" x="2062"/>
        <item x="1524"/>
        <item m="1" x="3019"/>
        <item x="1631"/>
        <item m="1" x="1992"/>
        <item m="1" x="3672"/>
        <item m="1" x="2011"/>
        <item x="110"/>
        <item m="1" x="3263"/>
        <item m="1" x="3689"/>
        <item m="1" x="2244"/>
        <item x="1418"/>
        <item m="1" x="3086"/>
        <item m="1" x="2091"/>
        <item x="322"/>
        <item x="668"/>
        <item x="660"/>
        <item m="1" x="2637"/>
        <item m="1" x="1822"/>
        <item x="584"/>
        <item x="560"/>
        <item m="1" x="3254"/>
        <item m="1" x="3220"/>
        <item m="1" x="2484"/>
        <item m="1" x="1817"/>
        <item m="1" x="2160"/>
        <item m="1" x="2934"/>
        <item m="1" x="2245"/>
        <item m="1" x="3073"/>
        <item m="1" x="2406"/>
        <item m="1" x="2847"/>
        <item m="1" x="2341"/>
        <item m="1" x="3342"/>
        <item x="793"/>
        <item m="1" x="3801"/>
        <item m="1" x="2441"/>
        <item m="1" x="1750"/>
        <item m="1" x="1929"/>
        <item m="1" x="3184"/>
        <item m="1" x="3408"/>
        <item m="1" x="3871"/>
        <item m="1" x="3768"/>
        <item m="1" x="2279"/>
        <item m="1" x="2726"/>
        <item m="1" x="3377"/>
        <item m="1" x="3877"/>
        <item m="1" x="3580"/>
        <item m="1" x="4030"/>
        <item m="1" x="2819"/>
        <item m="1" x="2447"/>
        <item m="1" x="1709"/>
        <item m="1" x="3985"/>
        <item m="1" x="3676"/>
        <item m="1" x="3766"/>
        <item m="1" x="1769"/>
        <item x="168"/>
        <item m="1" x="3888"/>
        <item m="1" x="2856"/>
        <item m="1" x="3840"/>
        <item m="1" x="2176"/>
        <item m="1" x="1899"/>
        <item x="1432"/>
        <item x="366"/>
        <item m="1" x="2768"/>
        <item m="1" x="3757"/>
        <item x="1134"/>
        <item x="956"/>
        <item m="1" x="2387"/>
        <item m="1" x="1755"/>
        <item m="1" x="2149"/>
        <item m="1" x="3295"/>
        <item m="1" x="3796"/>
        <item m="1" x="3276"/>
        <item m="1" x="3404"/>
        <item m="1" x="2374"/>
        <item x="943"/>
        <item m="1" x="2641"/>
        <item m="1" x="3594"/>
        <item m="1" x="3108"/>
        <item m="1" x="2776"/>
        <item m="1" x="2834"/>
        <item m="1" x="4012"/>
        <item m="1" x="2583"/>
        <item m="1" x="2558"/>
        <item m="1" x="2238"/>
        <item m="1" x="2223"/>
        <item m="1" x="3446"/>
        <item m="1" x="3933"/>
        <item x="1306"/>
        <item m="1" x="3150"/>
        <item m="1" x="2477"/>
        <item m="1" x="3772"/>
        <item m="1" x="2326"/>
        <item m="1" x="1983"/>
        <item m="1" x="1945"/>
        <item m="1" x="4003"/>
        <item m="1" x="2654"/>
        <item m="1" x="3903"/>
        <item m="1" x="3484"/>
        <item m="1" x="1912"/>
        <item m="1" x="3016"/>
        <item x="15"/>
        <item m="1" x="1712"/>
        <item x="220"/>
        <item m="1" x="1834"/>
        <item m="1" x="3293"/>
        <item m="1" x="1875"/>
        <item x="1190"/>
        <item m="1" x="3844"/>
        <item x="166"/>
        <item x="452"/>
        <item m="1" x="2565"/>
        <item m="1" x="3568"/>
        <item m="1" x="1844"/>
        <item m="1" x="2274"/>
        <item m="1" x="3996"/>
        <item x="697"/>
        <item m="1" x="4008"/>
        <item m="1" x="4103"/>
        <item m="1" x="2340"/>
        <item m="1" x="2686"/>
        <item m="1" x="1721"/>
        <item m="1" x="2943"/>
        <item m="1" x="1715"/>
        <item m="1" x="2225"/>
        <item m="1" x="1864"/>
        <item m="1" x="3542"/>
        <item m="1" x="3562"/>
        <item m="1" x="1955"/>
        <item m="1" x="2157"/>
        <item m="1" x="1796"/>
        <item m="1" x="2171"/>
        <item x="497"/>
        <item x="89"/>
        <item x="422"/>
        <item x="126"/>
        <item m="1" x="4051"/>
        <item m="1" x="2503"/>
        <item m="1" x="2322"/>
        <item x="105"/>
        <item x="1632"/>
        <item m="1" x="3190"/>
        <item m="1" x="2720"/>
        <item x="932"/>
        <item m="1" x="1907"/>
        <item m="1" x="4180"/>
        <item m="1" x="2845"/>
        <item m="1" x="3793"/>
        <item x="916"/>
        <item m="1" x="2313"/>
        <item m="1" x="2117"/>
        <item m="1" x="3924"/>
        <item m="1" x="2278"/>
        <item m="1" x="3885"/>
        <item m="1" x="2248"/>
        <item m="1" x="2053"/>
        <item x="1437"/>
        <item m="1" x="3246"/>
        <item m="1" x="3578"/>
        <item m="1" x="3214"/>
        <item m="1" x="3870"/>
        <item m="1" x="2756"/>
        <item m="1" x="3773"/>
        <item m="1" x="1974"/>
        <item m="1" x="3978"/>
        <item x="542"/>
        <item m="1" x="2161"/>
        <item x="230"/>
        <item m="1" x="4132"/>
        <item m="1" x="2125"/>
        <item m="1" x="2383"/>
        <item m="1" x="1885"/>
        <item m="1" x="2919"/>
        <item m="1" x="2973"/>
        <item m="1" x="2516"/>
        <item m="1" x="3418"/>
        <item m="1" x="3598"/>
        <item m="1" x="3395"/>
        <item m="1" x="3235"/>
        <item m="1" x="2191"/>
        <item m="1" x="2205"/>
        <item x="556"/>
        <item m="1" x="2355"/>
        <item m="1" x="3137"/>
        <item m="1" x="3675"/>
        <item m="1" x="3341"/>
        <item m="1" x="2097"/>
        <item m="1" x="2384"/>
        <item m="1" x="3204"/>
        <item m="1" x="2420"/>
        <item m="1" x="2906"/>
        <item m="1" x="3434"/>
        <item m="1" x="3438"/>
        <item m="1" x="3910"/>
        <item m="1" x="1931"/>
        <item m="1" x="1735"/>
        <item x="1067"/>
        <item m="1" x="3850"/>
        <item m="1" x="2841"/>
        <item m="1" x="2120"/>
        <item x="1165"/>
        <item m="1" x="3020"/>
        <item m="1" x="3944"/>
        <item x="651"/>
        <item m="1" x="3278"/>
        <item m="1" x="1910"/>
        <item x="669"/>
        <item m="1" x="1889"/>
        <item m="1" x="3092"/>
        <item m="1" x="3974"/>
        <item m="1" x="3430"/>
        <item x="821"/>
        <item m="1" x="2221"/>
        <item m="1" x="3612"/>
        <item m="1" x="2490"/>
        <item m="1" x="3666"/>
        <item m="1" x="3824"/>
        <item x="496"/>
        <item x="773"/>
        <item m="1" x="3683"/>
        <item m="1" x="2488"/>
        <item m="1" x="2721"/>
        <item m="1" x="3427"/>
        <item m="1" x="2071"/>
        <item m="1" x="3908"/>
        <item m="1" x="2096"/>
        <item m="1" x="2500"/>
        <item m="1" x="3538"/>
        <item m="1" x="4161"/>
        <item m="1" x="2621"/>
        <item m="1" x="3830"/>
        <item m="1" x="2405"/>
        <item x="638"/>
        <item m="1" x="2082"/>
        <item m="1" x="1970"/>
        <item m="1" x="2118"/>
        <item m="1" x="3058"/>
        <item m="1" x="3089"/>
        <item m="1" x="3905"/>
        <item m="1" x="2293"/>
        <item m="1" x="2023"/>
        <item x="952"/>
        <item m="1" x="1914"/>
        <item m="1" x="2442"/>
        <item m="1" x="3373"/>
        <item m="1" x="3977"/>
        <item x="188"/>
        <item m="1" x="2196"/>
        <item m="1" x="2635"/>
        <item m="1" x="3440"/>
        <item m="1" x="3875"/>
        <item m="1" x="3336"/>
        <item m="1" x="3813"/>
        <item x="178"/>
        <item m="1" x="3479"/>
        <item m="1" x="2407"/>
        <item x="97"/>
        <item m="1" x="2192"/>
        <item m="1" x="2403"/>
        <item x="246"/>
        <item m="1" x="4153"/>
        <item m="1" x="2154"/>
        <item x="1262"/>
        <item m="1" x="3913"/>
        <item x="641"/>
        <item m="1" x="2450"/>
        <item x="183"/>
        <item m="1" x="3511"/>
        <item m="1" x="3707"/>
        <item m="1" x="3481"/>
        <item m="1" x="2833"/>
        <item x="296"/>
        <item m="1" x="3034"/>
        <item m="1" x="3882"/>
        <item m="1" x="3651"/>
        <item x="1222"/>
        <item m="1" x="1969"/>
        <item m="1" x="3312"/>
        <item m="1" x="2655"/>
        <item m="1" x="3791"/>
        <item x="1021"/>
        <item m="1" x="3814"/>
        <item m="1" x="3529"/>
        <item x="442"/>
        <item m="1" x="3090"/>
        <item m="1" x="1808"/>
        <item m="1" x="3010"/>
        <item m="1" x="4032"/>
        <item m="1" x="3519"/>
        <item x="441"/>
        <item m="1" x="1714"/>
        <item x="69"/>
        <item m="1" x="1781"/>
        <item x="308"/>
        <item m="1" x="2827"/>
        <item x="557"/>
        <item x="730"/>
        <item m="1" x="1765"/>
        <item x="682"/>
        <item m="1" x="3066"/>
        <item m="1" x="2815"/>
        <item x="152"/>
        <item x="1354"/>
        <item x="290"/>
        <item m="1" x="2180"/>
        <item x="106"/>
        <item m="1" x="3393"/>
        <item m="1" x="2220"/>
        <item m="1" x="2372"/>
        <item x="1498"/>
        <item x="232"/>
        <item m="1" x="2430"/>
        <item m="1" x="3403"/>
        <item m="1" x="3946"/>
        <item x="1175"/>
        <item m="1" x="2574"/>
        <item m="1" x="2972"/>
        <item m="1" x="2059"/>
        <item m="1" x="3264"/>
        <item m="1" x="3571"/>
        <item m="1" x="1877"/>
        <item x="303"/>
        <item m="1" x="3407"/>
        <item m="1" x="3962"/>
        <item m="1" x="3485"/>
        <item m="1" x="1849"/>
        <item x="394"/>
        <item m="1" x="2511"/>
        <item x="80"/>
        <item x="306"/>
        <item x="1611"/>
        <item x="116"/>
        <item m="1" x="2523"/>
        <item m="1" x="2882"/>
        <item m="1" x="3928"/>
        <item m="1" x="2231"/>
        <item m="1" x="2352"/>
        <item m="1" x="3381"/>
        <item x="154"/>
        <item m="1" x="3118"/>
        <item m="1" x="2575"/>
        <item m="1" x="2275"/>
        <item x="1460"/>
        <item m="1" x="2567"/>
        <item m="1" x="2778"/>
        <item m="1" x="2241"/>
        <item m="1" x="3149"/>
        <item x="1138"/>
        <item m="1" x="3429"/>
        <item m="1" x="3618"/>
        <item x="1379"/>
        <item m="1" x="4063"/>
        <item m="1" x="2703"/>
        <item x="593"/>
        <item m="1" x="3677"/>
        <item x="142"/>
        <item m="1" x="3697"/>
        <item m="1" x="4087"/>
        <item m="1" x="2752"/>
        <item x="1095"/>
        <item m="1" x="3669"/>
        <item m="1" x="1833"/>
        <item m="1" x="2270"/>
        <item m="1" x="4100"/>
        <item m="1" x="2475"/>
        <item x="1646"/>
        <item m="1" x="2855"/>
        <item m="1" x="3537"/>
        <item m="1" x="2699"/>
        <item m="1" x="3822"/>
        <item m="1" x="2606"/>
        <item m="1" x="3091"/>
        <item m="1" x="3965"/>
        <item m="1" x="3967"/>
        <item m="1" x="3558"/>
        <item m="1" x="2889"/>
        <item m="1" x="3692"/>
        <item m="1" x="3363"/>
        <item m="1" x="3804"/>
        <item m="1" x="4016"/>
        <item m="1" x="2345"/>
        <item m="1" x="2661"/>
        <item m="1" x="3024"/>
        <item m="1" x="3299"/>
        <item m="1" x="4025"/>
        <item m="1" x="2758"/>
        <item x="642"/>
        <item m="1" x="2086"/>
        <item m="1" x="2283"/>
        <item m="1" x="3266"/>
        <item m="1" x="3507"/>
        <item x="1294"/>
        <item m="1" x="2253"/>
        <item x="356"/>
        <item m="1" x="2504"/>
        <item m="1" x="2790"/>
        <item m="1" x="1923"/>
        <item m="1" x="3419"/>
        <item m="1" x="1728"/>
        <item m="1" x="2723"/>
        <item m="1" x="3004"/>
        <item m="1" x="2828"/>
        <item x="294"/>
        <item m="1" x="1898"/>
        <item m="1" x="2272"/>
        <item m="1" x="3574"/>
        <item m="1" x="4072"/>
        <item m="1" x="4048"/>
        <item m="1" x="1678"/>
        <item m="1" x="2905"/>
        <item m="1" x="2764"/>
        <item m="1" x="1697"/>
        <item m="1" x="2954"/>
        <item m="1" x="3064"/>
        <item m="1" x="4054"/>
        <item x="63"/>
        <item m="1" x="4079"/>
        <item m="1" x="3988"/>
        <item m="1" x="3414"/>
        <item m="1" x="4058"/>
        <item m="1" x="2394"/>
        <item m="1" x="2561"/>
        <item m="1" x="3065"/>
        <item m="1" x="2079"/>
        <item m="1" x="1938"/>
        <item m="1" x="2896"/>
        <item m="1" x="2237"/>
        <item m="1" x="2880"/>
        <item m="1" x="2860"/>
        <item m="1" x="3453"/>
        <item m="1" x="2852"/>
        <item x="694"/>
        <item m="1" x="2552"/>
        <item x="491"/>
        <item x="1569"/>
        <item m="1" x="2822"/>
        <item m="1" x="2765"/>
        <item m="1" x="4159"/>
        <item m="1" x="2950"/>
        <item m="1" x="1698"/>
        <item m="1" x="4175"/>
        <item x="1124"/>
        <item m="1" x="2037"/>
        <item m="1" x="3869"/>
        <item m="1" x="1702"/>
        <item m="1" x="4109"/>
        <item m="1" x="4095"/>
        <item m="1" x="1747"/>
        <item m="1" x="3005"/>
        <item m="1" x="2064"/>
        <item m="1" x="1816"/>
        <item m="1" x="2858"/>
        <item x="738"/>
        <item m="1" x="2793"/>
        <item m="1" x="3660"/>
        <item m="1" x="2783"/>
        <item m="1" x="3302"/>
        <item m="1" x="3035"/>
        <item m="1" x="2537"/>
        <item m="1" x="3920"/>
        <item m="1" x="3461"/>
        <item m="1" x="2683"/>
        <item m="1" x="3368"/>
        <item m="1" x="2868"/>
        <item m="1" x="3952"/>
        <item m="1" x="1940"/>
        <item x="291"/>
        <item m="1" x="3357"/>
        <item m="1" x="2928"/>
        <item m="1" x="2236"/>
        <item x="1595"/>
        <item m="1" x="1996"/>
        <item x="4"/>
        <item m="1" x="4112"/>
        <item m="1" x="2014"/>
        <item m="1" x="4014"/>
        <item m="1" x="2964"/>
        <item m="1" x="2440"/>
        <item m="1" x="4157"/>
        <item m="1" x="2331"/>
        <item m="1" x="2088"/>
        <item m="1" x="1892"/>
        <item m="1" x="2732"/>
        <item m="1" x="1686"/>
        <item m="1" x="2289"/>
        <item m="1" x="1934"/>
        <item m="1" x="3255"/>
        <item m="1" x="2047"/>
        <item x="751"/>
        <item m="1" x="1826"/>
        <item m="1" x="2969"/>
        <item m="1" x="2712"/>
        <item m="1" x="3225"/>
        <item x="517"/>
        <item m="1" x="3192"/>
        <item m="1" x="1987"/>
        <item m="1" x="1924"/>
        <item x="592"/>
        <item m="1" x="1887"/>
        <item m="1" x="2908"/>
        <item m="1" x="2370"/>
        <item m="1" x="4143"/>
        <item m="1" x="3989"/>
        <item m="1" x="3655"/>
        <item m="1" x="3208"/>
        <item m="1" x="2651"/>
        <item m="1" x="1874"/>
        <item m="1" x="3081"/>
        <item x="141"/>
        <item x="765"/>
        <item m="1" x="2984"/>
        <item m="1" x="1748"/>
        <item m="1" x="2061"/>
        <item m="1" x="3218"/>
        <item m="1" x="3432"/>
        <item m="1" x="1968"/>
        <item m="1" x="3219"/>
        <item x="1217"/>
        <item m="1" x="3976"/>
        <item m="1" x="4024"/>
        <item m="1" x="1682"/>
        <item m="1" x="3643"/>
        <item m="1" x="3550"/>
        <item m="1" x="4031"/>
        <item m="1" x="2578"/>
        <item m="1" x="3980"/>
        <item m="1" x="2759"/>
        <item m="1" x="3252"/>
        <item m="1" x="2016"/>
        <item m="1" x="3918"/>
        <item m="1" x="3832"/>
        <item x="353"/>
        <item m="1" x="3452"/>
        <item m="1" x="2718"/>
        <item m="1" x="2461"/>
        <item m="1" x="2459"/>
        <item m="1" x="3829"/>
        <item m="1" x="3807"/>
        <item m="1" x="2605"/>
        <item m="1" x="4160"/>
        <item m="1" x="2722"/>
        <item m="1" x="2859"/>
        <item m="1" x="1959"/>
        <item m="1" x="2109"/>
        <item m="1" x="3153"/>
        <item m="1" x="1687"/>
        <item m="1" x="2652"/>
        <item m="1" x="2853"/>
        <item m="1" x="2901"/>
        <item m="1" x="1681"/>
        <item m="1" x="2631"/>
        <item m="1" x="3638"/>
        <item m="1" x="3867"/>
        <item m="1" x="3443"/>
        <item m="1" x="2155"/>
        <item m="1" x="1926"/>
        <item m="1" x="3097"/>
        <item m="1" x="3668"/>
        <item m="1" x="3146"/>
        <item x="1085"/>
        <item x="1197"/>
        <item m="1" x="4148"/>
        <item m="1" x="2873"/>
        <item m="1" x="2806"/>
        <item m="1" x="4144"/>
        <item m="1" x="2802"/>
        <item m="1" x="2922"/>
        <item m="1" x="3365"/>
        <item m="1" x="1758"/>
        <item m="1" x="2952"/>
        <item m="1" x="2285"/>
        <item m="1" x="4088"/>
        <item m="1" x="3615"/>
        <item x="1043"/>
        <item m="1" x="2325"/>
        <item m="1" x="3332"/>
        <item m="1" x="3566"/>
        <item m="1" x="2657"/>
        <item m="1" x="2380"/>
        <item m="1" x="3740"/>
        <item m="1" x="2946"/>
        <item m="1" x="3855"/>
        <item m="1" x="2801"/>
        <item m="1" x="2797"/>
        <item m="1" x="1685"/>
        <item m="1" x="2465"/>
        <item m="1" x="2284"/>
        <item m="1" x="3846"/>
        <item m="1" x="3726"/>
        <item m="1" x="3602"/>
        <item m="1" x="3011"/>
        <item m="1" x="2897"/>
        <item m="1" x="2433"/>
        <item m="1" x="2130"/>
        <item m="1" x="2694"/>
        <item m="1" x="2962"/>
        <item m="1" x="1775"/>
        <item m="1" x="3389"/>
        <item m="1" x="1764"/>
        <item m="1" x="2836"/>
        <item m="1" x="4101"/>
        <item m="1" x="2807"/>
        <item m="1" x="2748"/>
        <item m="1" x="3606"/>
        <item m="1" x="2381"/>
        <item m="1" x="2411"/>
        <item x="665"/>
        <item x="1102"/>
        <item x="57"/>
        <item m="1" x="2936"/>
        <item m="1" x="2013"/>
        <item m="1" x="2373"/>
        <item m="1" x="2724"/>
        <item m="1" x="2026"/>
        <item m="1" x="4163"/>
        <item m="1" x="2803"/>
        <item m="1" x="2454"/>
        <item x="938"/>
        <item x="104"/>
        <item m="1" x="1962"/>
        <item m="1" x="1770"/>
        <item m="1" x="1843"/>
        <item m="1" x="2818"/>
        <item m="1" x="4039"/>
        <item x="256"/>
        <item m="1" x="1680"/>
        <item m="1" x="2854"/>
        <item m="1" x="3410"/>
        <item m="1" x="2549"/>
        <item m="1" x="2527"/>
        <item m="1" x="2777"/>
        <item m="1" x="2811"/>
        <item m="1" x="2084"/>
        <item m="1" x="3775"/>
        <item m="1" x="2215"/>
        <item m="1" x="4118"/>
        <item m="1" x="3009"/>
        <item m="1" x="2940"/>
        <item x="1242"/>
        <item m="1" x="2870"/>
        <item m="1" x="2505"/>
        <item x="1139"/>
        <item m="1" x="2805"/>
        <item m="1" x="4168"/>
        <item m="1" x="1835"/>
        <item x="341"/>
        <item m="1" x="3361"/>
        <item x="1064"/>
        <item m="1" x="2600"/>
        <item m="1" x="2904"/>
        <item m="1" x="3049"/>
        <item m="1" x="3047"/>
        <item m="1" x="1828"/>
        <item x="683"/>
        <item m="1" x="3585"/>
        <item m="1" x="3554"/>
        <item m="1" x="3534"/>
        <item m="1" x="2332"/>
        <item x="1077"/>
        <item m="1" x="2402"/>
        <item m="1" x="3995"/>
        <item m="1" x="2094"/>
        <item m="1" x="1921"/>
        <item m="1" x="3982"/>
        <item m="1" x="1691"/>
        <item m="1" x="4107"/>
        <item x="1211"/>
        <item m="1" x="4140"/>
        <item x="1388"/>
        <item m="1" x="1951"/>
        <item m="1" x="2741"/>
        <item m="1" x="3200"/>
        <item m="1" x="1891"/>
        <item x="941"/>
        <item m="1" x="1807"/>
        <item m="1" x="2848"/>
        <item m="1" x="3306"/>
        <item m="1" x="2900"/>
        <item m="1" x="2628"/>
        <item x="173"/>
        <item x="587"/>
        <item m="1" x="2367"/>
        <item m="1" x="2401"/>
        <item m="1" x="3281"/>
        <item m="1" x="2239"/>
        <item m="1" x="1762"/>
        <item m="1" x="2444"/>
        <item m="1" x="3139"/>
        <item m="1" x="3581"/>
        <item m="1" x="3520"/>
        <item m="1" x="3331"/>
        <item m="1" x="3325"/>
        <item m="1" x="2309"/>
        <item m="1" x="2207"/>
        <item m="1" x="1878"/>
        <item m="1" x="1751"/>
        <item m="1" x="2923"/>
        <item m="1" x="4139"/>
        <item x="1116"/>
        <item m="1" x="2095"/>
        <item m="1" x="1965"/>
        <item m="1" x="3147"/>
        <item m="1" x="3564"/>
        <item m="1" x="1763"/>
        <item x="247"/>
        <item m="1" x="1956"/>
        <item x="1600"/>
        <item m="1" x="1950"/>
        <item x="323"/>
        <item m="1" x="1881"/>
        <item m="1" x="2139"/>
        <item m="1" x="2185"/>
        <item x="121"/>
        <item x="325"/>
        <item m="1" x="2757"/>
        <item x="661"/>
        <item m="1" x="2678"/>
        <item m="1" x="3916"/>
        <item x="727"/>
        <item x="611"/>
        <item m="1" x="3917"/>
        <item m="1" x="2679"/>
        <item m="1" x="3206"/>
        <item x="1107"/>
        <item m="1" x="3899"/>
        <item x="1075"/>
        <item m="1" x="1890"/>
        <item m="1" x="1772"/>
        <item m="1" x="4111"/>
        <item x="1522"/>
        <item m="1" x="2397"/>
        <item m="1" x="2228"/>
        <item x="604"/>
        <item m="1" x="1853"/>
        <item m="1" x="2992"/>
        <item x="1553"/>
        <item m="1" x="3157"/>
        <item m="1" x="2419"/>
        <item m="1" x="1863"/>
        <item x="724"/>
        <item m="1" x="2929"/>
        <item m="1" x="3951"/>
        <item m="1" x="1804"/>
        <item m="1" x="1785"/>
        <item x="631"/>
        <item m="1" x="3025"/>
        <item m="1" x="3797"/>
        <item m="1" x="2423"/>
        <item m="1" x="2259"/>
        <item x="1610"/>
        <item m="1" x="4050"/>
        <item m="1" x="1986"/>
        <item x="1564"/>
        <item m="1" x="2080"/>
        <item m="1" x="4133"/>
        <item m="1" x="3691"/>
        <item m="1" x="3654"/>
        <item m="1" x="3798"/>
        <item m="1" x="3532"/>
        <item m="1" x="3468"/>
        <item x="75"/>
        <item m="1" x="2541"/>
        <item m="1" x="3552"/>
        <item x="478"/>
        <item m="1" x="2334"/>
        <item m="1" x="3523"/>
        <item m="1" x="2210"/>
        <item m="1" x="3003"/>
        <item m="1" x="2597"/>
        <item m="1" x="3487"/>
        <item m="1" x="3700"/>
        <item m="1" x="4090"/>
        <item x="1289"/>
        <item m="1" x="3114"/>
        <item m="1" x="1761"/>
        <item m="1" x="3068"/>
        <item m="1" x="1960"/>
        <item m="1" x="1727"/>
        <item m="1" x="1732"/>
        <item m="1" x="4006"/>
        <item m="1" x="3907"/>
        <item m="1" x="3681"/>
        <item m="1" x="3451"/>
        <item m="1" x="2602"/>
        <item m="1" x="2491"/>
        <item x="128"/>
        <item m="1" x="2177"/>
        <item m="1" x="1759"/>
        <item x="316"/>
        <item m="1" x="2010"/>
        <item x="979"/>
        <item m="1" x="3851"/>
        <item m="1" x="3764"/>
        <item m="1" x="2690"/>
        <item m="1" x="3915"/>
        <item m="1" x="1837"/>
        <item m="1" x="1994"/>
        <item m="1" x="3765"/>
        <item m="1" x="3555"/>
        <item m="1" x="2148"/>
        <item m="1" x="3227"/>
        <item m="1" x="2911"/>
        <item m="1" x="4125"/>
        <item m="1" x="2413"/>
        <item m="1" x="2956"/>
        <item m="1" x="3033"/>
        <item m="1" x="2826"/>
        <item x="839"/>
        <item m="1" x="2078"/>
        <item m="1" x="2792"/>
        <item m="1" x="3771"/>
        <item m="1" x="2197"/>
        <item m="1" x="3477"/>
        <item m="1" x="2057"/>
        <item m="1" x="2879"/>
        <item m="1" x="2111"/>
        <item m="1" x="3402"/>
        <item m="1" x="3546"/>
        <item m="1" x="4141"/>
        <item m="1" x="2731"/>
        <item m="1" x="3530"/>
        <item m="1" x="2247"/>
        <item m="1" x="3105"/>
        <item m="1" x="3590"/>
        <item m="1" x="3848"/>
        <item m="1" x="2303"/>
        <item m="1" x="1746"/>
        <item m="1" x="2428"/>
        <item m="1" x="1993"/>
        <item m="1" x="2835"/>
        <item m="1" x="1869"/>
        <item m="1" x="3455"/>
        <item m="1" x="3125"/>
        <item m="1" x="2307"/>
        <item m="1" x="2763"/>
        <item m="1" x="3435"/>
        <item m="1" x="3650"/>
        <item m="1" x="3369"/>
        <item m="1" x="4020"/>
        <item x="1135"/>
        <item m="1" x="3753"/>
        <item m="1" x="2035"/>
        <item m="1" x="1971"/>
        <item m="1" x="2347"/>
        <item m="1" x="4135"/>
        <item m="1" x="3785"/>
        <item m="1" x="2626"/>
        <item m="1" x="2995"/>
        <item m="1" x="1879"/>
        <item m="1" x="2083"/>
        <item m="1" x="3929"/>
        <item m="1" x="3238"/>
        <item m="1" x="3247"/>
        <item m="1" x="2469"/>
        <item m="1" x="3842"/>
        <item m="1" x="2809"/>
        <item m="1" x="2183"/>
        <item m="1" x="1948"/>
        <item x="1328"/>
        <item x="1334"/>
        <item x="447"/>
        <item m="1" x="2800"/>
        <item m="1" x="2967"/>
        <item m="1" x="2814"/>
        <item m="1" x="3061"/>
        <item m="1" x="2739"/>
        <item m="1" x="3921"/>
        <item m="1" x="1871"/>
        <item m="1" x="1692"/>
        <item m="1" x="3433"/>
        <item x="438"/>
        <item m="1" x="2255"/>
        <item m="1" x="2128"/>
        <item m="1" x="2123"/>
        <item m="1" x="3401"/>
        <item m="1" x="2977"/>
        <item m="1" x="1752"/>
        <item m="1" x="2324"/>
        <item m="1" x="2496"/>
        <item m="1" x="1944"/>
        <item m="1" x="3378"/>
        <item m="1" x="3292"/>
        <item m="1" x="3695"/>
        <item m="1" x="3690"/>
        <item m="1" x="2577"/>
        <item m="1" x="3593"/>
        <item m="1" x="2939"/>
        <item m="1" x="3947"/>
        <item m="1" x="2144"/>
        <item m="1" x="1695"/>
        <item x="1421"/>
        <item m="1" x="3130"/>
        <item m="1" x="3545"/>
        <item m="1" x="3789"/>
        <item m="1" x="2715"/>
        <item m="1" x="2494"/>
        <item m="1" x="3316"/>
        <item m="1" x="2421"/>
        <item m="1" x="2432"/>
        <item m="1" x="2767"/>
        <item m="1" x="2226"/>
        <item m="1" x="2620"/>
        <item m="1" x="1865"/>
        <item m="1" x="4121"/>
        <item m="1" x="3579"/>
        <item m="1" x="3958"/>
        <item x="1279"/>
        <item x="465"/>
        <item m="1" x="2206"/>
        <item m="1" x="4147"/>
        <item m="1" x="2320"/>
        <item m="1" x="1984"/>
        <item m="1" x="3244"/>
        <item m="1" x="2443"/>
        <item m="1" x="3646"/>
        <item m="1" x="2302"/>
        <item m="1" x="4173"/>
        <item m="1" x="2199"/>
        <item m="1" x="3759"/>
        <item m="1" x="2580"/>
        <item m="1" x="1880"/>
        <item m="1" x="3644"/>
        <item m="1" x="2999"/>
        <item x="553"/>
        <item x="1329"/>
        <item m="1" x="2314"/>
        <item m="1" x="1790"/>
        <item m="1" x="2212"/>
        <item m="1" x="2735"/>
        <item m="1" x="2129"/>
        <item m="1" x="3074"/>
        <item m="1" x="3701"/>
        <item m="1" x="2350"/>
        <item m="1" x="4081"/>
        <item m="1" x="3095"/>
        <item m="1" x="3330"/>
        <item m="1" x="2474"/>
        <item m="1" x="2753"/>
        <item m="1" x="2987"/>
        <item m="1" x="1859"/>
        <item m="1" x="3922"/>
        <item m="1" x="3082"/>
        <item m="1" x="4022"/>
        <item m="1" x="2971"/>
        <item m="1" x="3345"/>
        <item m="1" x="3094"/>
        <item m="1" x="3819"/>
        <item m="1" x="2604"/>
        <item m="1" x="3084"/>
        <item m="1" x="1690"/>
        <item m="1" x="3008"/>
        <item m="1" x="1997"/>
        <item m="1" x="3531"/>
        <item m="1" x="1742"/>
        <item m="1" x="3674"/>
        <item m="1" x="3527"/>
        <item m="1" x="3658"/>
        <item x="621"/>
        <item m="1" x="2427"/>
        <item x="453"/>
        <item m="1" x="2364"/>
        <item m="1" x="3605"/>
        <item m="1" x="2282"/>
        <item x="623"/>
        <item m="1" x="3843"/>
        <item m="1" x="2894"/>
        <item m="1" x="2328"/>
        <item m="1" x="1841"/>
        <item m="1" x="1707"/>
        <item m="1" x="3517"/>
        <item m="1" x="1855"/>
        <item m="1" x="2633"/>
        <item m="1" x="2007"/>
        <item m="1" x="3525"/>
        <item x="1369"/>
        <item m="1" x="2910"/>
        <item m="1" x="2140"/>
        <item m="1" x="3423"/>
        <item m="1" x="2653"/>
        <item m="1" x="2448"/>
        <item m="1" x="2306"/>
        <item x="635"/>
        <item m="1" x="3474"/>
        <item m="1" x="3421"/>
        <item m="1" x="3512"/>
        <item m="1" x="3504"/>
        <item m="1" x="3472"/>
        <item m="1" x="2825"/>
        <item m="1" x="2019"/>
        <item m="1" x="3502"/>
        <item m="1" x="3706"/>
        <item m="1" x="2027"/>
        <item m="1" x="2098"/>
        <item x="1303"/>
        <item m="1" x="2040"/>
        <item m="1" x="1829"/>
        <item m="1" x="3884"/>
        <item m="1" x="1806"/>
        <item m="1" x="3265"/>
        <item m="1" x="3201"/>
        <item m="1" x="3486"/>
        <item x="781"/>
        <item m="1" x="3723"/>
        <item m="1" x="2869"/>
        <item m="1" x="3599"/>
        <item x="1313"/>
        <item m="1" x="2287"/>
        <item x="1245"/>
        <item m="1" x="4078"/>
        <item m="1" x="2092"/>
        <item m="1" x="1711"/>
        <item m="1" x="3159"/>
        <item m="1" x="2178"/>
        <item m="1" x="3816"/>
        <item m="1" x="2483"/>
        <item m="1" x="3397"/>
        <item x="208"/>
        <item m="1" x="3820"/>
        <item m="1" x="2831"/>
        <item m="1" x="4061"/>
        <item m="1" x="3380"/>
        <item m="1" x="3258"/>
        <item m="1" x="3171"/>
        <item m="1" x="3588"/>
        <item m="1" x="2536"/>
        <item m="1" x="3661"/>
        <item m="1" x="1677"/>
        <item m="1" x="1922"/>
        <item m="1" x="2312"/>
        <item m="1" x="1776"/>
        <item m="1" x="2760"/>
        <item m="1" x="3036"/>
        <item m="1" x="2734"/>
        <item m="1" x="4117"/>
        <item m="1" x="2539"/>
        <item m="1" x="2476"/>
        <item m="1" x="3071"/>
        <item m="1" x="2507"/>
        <item m="1" x="3657"/>
        <item m="1" x="3471"/>
        <item m="1" x="2640"/>
        <item m="1" x="3030"/>
        <item m="1" x="1953"/>
        <item m="1" x="2673"/>
        <item m="1" x="2645"/>
        <item m="1" x="2915"/>
        <item m="1" x="2643"/>
        <item x="1210"/>
        <item m="1" x="2745"/>
        <item m="1" x="2301"/>
        <item m="1" x="2297"/>
        <item m="1" x="3743"/>
        <item x="881"/>
        <item m="1" x="3866"/>
        <item m="1" x="4116"/>
        <item m="1" x="3835"/>
        <item m="1" x="3805"/>
        <item x="673"/>
        <item m="1" x="3062"/>
        <item m="1" x="3817"/>
        <item m="1" x="3491"/>
        <item m="1" x="3548"/>
        <item x="1069"/>
        <item m="1" x="3354"/>
        <item x="819"/>
        <item m="1" x="3449"/>
        <item m="1" x="2627"/>
        <item m="1" x="3198"/>
        <item x="684"/>
        <item x="377"/>
        <item x="300"/>
        <item m="1" x="2921"/>
        <item m="1" x="3127"/>
        <item m="1" x="3119"/>
        <item m="1" x="2993"/>
        <item x="1314"/>
        <item m="1" x="4055"/>
        <item m="1" x="2581"/>
        <item m="1" x="2525"/>
        <item m="1" x="2579"/>
        <item m="1" x="2614"/>
        <item m="1" x="2550"/>
        <item m="1" x="2522"/>
        <item m="1" x="3693"/>
        <item x="1109"/>
        <item m="1" x="3297"/>
        <item m="1" x="3758"/>
        <item m="1" x="2667"/>
        <item m="1" x="2705"/>
        <item m="1" x="3972"/>
        <item m="1" x="1949"/>
        <item m="1" x="1818"/>
        <item m="1" x="3296"/>
        <item m="1" x="3102"/>
        <item m="1" x="2884"/>
        <item m="1" x="2434"/>
        <item m="1" x="3583"/>
        <item x="319"/>
        <item m="1" x="4092"/>
        <item m="1" x="4182"/>
        <item m="1" x="2168"/>
        <item m="1" x="3656"/>
        <item m="1" x="1952"/>
        <item m="1" x="2009"/>
        <item m="1" x="3144"/>
        <item m="1" x="3182"/>
        <item m="1" x="2103"/>
        <item m="1" x="3353"/>
        <item m="1" x="1757"/>
        <item m="1" x="1799"/>
        <item m="1" x="3132"/>
        <item m="1" x="2081"/>
        <item x="380"/>
        <item m="1" x="2937"/>
        <item m="1" x="2979"/>
        <item m="1" x="2087"/>
        <item m="1" x="2618"/>
        <item x="31"/>
        <item m="1" x="1976"/>
        <item m="1" x="2695"/>
        <item m="1" x="2501"/>
        <item m="1" x="2738"/>
        <item m="1" x="2499"/>
        <item m="1" x="3169"/>
        <item x="1549"/>
        <item m="1" x="3637"/>
        <item m="1" x="2638"/>
        <item m="1" x="2596"/>
        <item m="1" x="2804"/>
        <item m="1" x="3394"/>
        <item m="1" x="2217"/>
        <item m="1" x="3110"/>
        <item m="1" x="1820"/>
        <item m="1" x="1882"/>
        <item m="1" x="3810"/>
        <item m="1" x="2028"/>
        <item m="1" x="3154"/>
        <item m="1" x="3781"/>
        <item m="1" x="2980"/>
        <item m="1" x="3282"/>
        <item m="1" x="2042"/>
        <item m="1" x="3518"/>
        <item m="1" x="2074"/>
        <item m="1" x="3909"/>
        <item m="1" x="3237"/>
        <item m="1" x="2513"/>
        <item m="1" x="2038"/>
        <item m="1" x="2495"/>
        <item m="1" x="3710"/>
        <item m="1" x="4083"/>
        <item m="1" x="2592"/>
        <item m="1" x="3113"/>
        <item m="1" x="3442"/>
        <item m="1" x="2924"/>
        <item m="1" x="2902"/>
        <item m="1" x="2174"/>
        <item x="1375"/>
        <item m="1" x="3413"/>
        <item x="245"/>
        <item m="1" x="2286"/>
        <item m="1" x="3678"/>
        <item x="731"/>
        <item m="1" x="4104"/>
        <item m="1" x="2619"/>
        <item m="1" x="1774"/>
        <item m="1" x="1753"/>
        <item m="1" x="2412"/>
        <item m="1" x="3002"/>
        <item m="1" x="2508"/>
        <item m="1" x="2517"/>
        <item m="1" x="3164"/>
        <item m="1" x="2343"/>
        <item x="645"/>
        <item m="1" x="3124"/>
        <item m="1" x="1683"/>
        <item x="331"/>
        <item m="1" x="1795"/>
        <item m="1" x="2823"/>
        <item m="1" x="2997"/>
        <item m="1" x="2435"/>
        <item m="1" x="1773"/>
        <item m="1" x="2542"/>
        <item m="1" x="1741"/>
        <item m="1" x="1688"/>
        <item x="1117"/>
        <item x="1411"/>
        <item m="1" x="2321"/>
        <item m="1" x="1958"/>
        <item x="343"/>
        <item m="1" x="1827"/>
        <item x="40"/>
        <item m="1" x="3223"/>
        <item m="1" x="3197"/>
        <item x="1287"/>
        <item m="1" x="3170"/>
        <item m="1" x="3138"/>
        <item m="1" x="1911"/>
        <item m="1" x="3285"/>
        <item m="1" x="1857"/>
        <item x="835"/>
        <item x="145"/>
        <item m="1" x="3213"/>
        <item m="1" x="2020"/>
        <item m="1" x="3803"/>
        <item m="1" x="2912"/>
        <item m="1" x="2930"/>
        <item x="503"/>
        <item m="1" x="1701"/>
        <item m="1" x="1699"/>
        <item m="1" x="3006"/>
        <item m="1" x="3698"/>
        <item m="1" x="3107"/>
        <item m="1" x="3122"/>
        <item m="1" x="2172"/>
        <item m="1" x="3100"/>
        <item m="1" x="3713"/>
        <item m="1" x="3000"/>
        <item x="312"/>
        <item m="1" x="3067"/>
        <item m="1" x="2106"/>
        <item m="1" x="3385"/>
        <item m="1" x="2116"/>
        <item x="302"/>
        <item m="1" x="3949"/>
        <item m="1" x="2682"/>
        <item m="1" x="4085"/>
        <item m="1" x="2762"/>
        <item m="1" x="2182"/>
        <item m="1" x="4028"/>
        <item m="1" x="2766"/>
        <item x="1322"/>
        <item m="1" x="2158"/>
        <item m="1" x="3272"/>
        <item x="940"/>
        <item m="1" x="1893"/>
        <item m="1" x="3384"/>
        <item m="1" x="3535"/>
        <item m="1" x="4066"/>
        <item m="1" x="2966"/>
        <item m="1" x="3595"/>
        <item m="1" x="1872"/>
        <item m="1" x="1729"/>
        <item x="947"/>
        <item x="1580"/>
        <item m="1" x="3355"/>
        <item m="1" x="3211"/>
        <item m="1" x="2877"/>
        <item m="1" x="3971"/>
        <item m="1" x="4167"/>
        <item m="1" x="2137"/>
        <item m="1" x="2789"/>
        <item x="416"/>
        <item m="1" x="2138"/>
        <item m="1" x="2194"/>
        <item m="1" x="3450"/>
        <item m="1" x="2039"/>
        <item m="1" x="2031"/>
        <item m="1" x="2310"/>
        <item m="1" x="2464"/>
        <item m="1" x="2101"/>
        <item m="1" x="3937"/>
        <item x="664"/>
        <item m="1" x="2949"/>
        <item m="1" x="2030"/>
        <item m="1" x="3906"/>
        <item m="1" x="4071"/>
        <item m="1" x="2795"/>
        <item x="1319"/>
        <item m="1" x="2114"/>
        <item x="79"/>
        <item m="1" x="4145"/>
        <item m="1" x="2687"/>
        <item m="1" x="3048"/>
        <item m="1" x="2066"/>
        <item m="1" x="3257"/>
        <item m="1" x="2497"/>
        <item m="1" x="2277"/>
        <item m="1" x="2612"/>
        <item m="1" x="4130"/>
        <item m="1" x="3129"/>
        <item m="1" x="2045"/>
        <item m="1" x="2672"/>
        <item x="44"/>
        <item m="1" x="2529"/>
        <item x="1041"/>
        <item m="1" x="2531"/>
        <item m="1" x="2794"/>
        <item m="1" x="3112"/>
        <item m="1" x="3245"/>
        <item m="1" x="3349"/>
        <item m="1" x="2348"/>
        <item x="82"/>
        <item m="1" x="3315"/>
        <item m="1" x="3217"/>
        <item m="1" x="1779"/>
        <item m="1" x="1789"/>
        <item m="1" x="1805"/>
        <item m="1" x="1737"/>
        <item m="1" x="1731"/>
        <item m="1" x="2872"/>
        <item m="1" x="3121"/>
        <item x="386"/>
        <item x="672"/>
        <item m="1" x="2234"/>
        <item m="1" x="2965"/>
        <item x="691"/>
        <item m="1" x="1720"/>
        <item m="1" x="2681"/>
        <item m="1" x="2365"/>
        <item m="1" x="2935"/>
        <item m="1" x="2957"/>
        <item m="1" x="3183"/>
        <item m="1" x="2112"/>
        <item m="1" x="2813"/>
        <item m="1" x="2941"/>
        <item x="1048"/>
        <item m="1" x="2785"/>
        <item m="1" x="2871"/>
        <item m="1" x="2156"/>
        <item x="248"/>
        <item m="1" x="3055"/>
        <item m="1" x="2151"/>
        <item m="1" x="1852"/>
        <item x="334"/>
        <item x="19"/>
        <item m="1" x="2463"/>
        <item m="1" x="3670"/>
        <item m="1" x="1990"/>
        <item m="1" x="3994"/>
        <item m="1" x="4137"/>
        <item m="1" x="3232"/>
        <item x="1263"/>
        <item m="1" x="1830"/>
        <item x="251"/>
        <item m="1" x="2208"/>
        <item m="1" x="3012"/>
        <item m="1" x="2917"/>
        <item m="1" x="1862"/>
        <item m="1" x="1684"/>
        <item m="1" x="3441"/>
        <item m="1" x="2837"/>
        <item m="1" x="1740"/>
        <item m="1" x="3969"/>
        <item m="1" x="1947"/>
        <item m="1" x="2878"/>
        <item x="133"/>
        <item m="1" x="4011"/>
        <item x="170"/>
        <item x="570"/>
        <item m="1" x="2867"/>
        <item m="1" x="3611"/>
        <item m="1" x="2271"/>
        <item x="17"/>
        <item m="1" x="4131"/>
        <item m="1" x="2730"/>
        <item m="1" x="1936"/>
        <item m="1" x="3541"/>
        <item m="1" x="4172"/>
        <item x="926"/>
        <item m="1" x="2069"/>
        <item m="1" x="2562"/>
        <item m="1" x="1909"/>
        <item m="1" x="2975"/>
        <item x="1166"/>
        <item m="1" x="2689"/>
        <item m="1" x="2317"/>
        <item m="1" x="4179"/>
        <item m="1" x="2817"/>
        <item m="1" x="3845"/>
        <item x="127"/>
        <item m="1" x="2315"/>
        <item m="1" x="3174"/>
        <item m="1" x="1867"/>
        <item m="1" x="2942"/>
        <item x="1647"/>
        <item m="1" x="2909"/>
        <item m="1" x="4154"/>
        <item x="134"/>
        <item m="1" x="1788"/>
        <item m="1" x="1778"/>
        <item m="1" x="3076"/>
        <item x="1271"/>
        <item m="1" x="2961"/>
        <item m="1" x="2976"/>
        <item m="1" x="3143"/>
        <item m="1" x="1848"/>
        <item m="1" x="3181"/>
        <item x="1325"/>
        <item m="1" x="3077"/>
        <item m="1" x="3085"/>
        <item m="1" x="2127"/>
        <item x="307"/>
        <item m="1" x="3499"/>
        <item m="1" x="2179"/>
        <item x="349"/>
        <item x="345"/>
        <item m="1" x="2104"/>
        <item m="1" x="1771"/>
        <item m="1" x="3688"/>
        <item x="131"/>
        <item m="1" x="3284"/>
        <item m="1" x="3075"/>
        <item m="1" x="2468"/>
        <item m="1" x="3501"/>
        <item m="1" x="3629"/>
        <item m="1" x="2246"/>
        <item m="1" x="3207"/>
        <item m="1" x="2126"/>
        <item m="1" x="3412"/>
        <item m="1" x="3557"/>
        <item m="1" x="2032"/>
        <item m="1" x="3326"/>
        <item x="1552"/>
        <item x="1145"/>
        <item m="1" x="2674"/>
        <item m="1" x="2885"/>
        <item m="1" x="1884"/>
        <item m="1" x="2557"/>
        <item m="1" x="2422"/>
        <item m="1" x="1964"/>
        <item m="1" x="3428"/>
        <item m="1" x="2951"/>
        <item m="1" x="3754"/>
        <item m="1" x="1954"/>
        <item m="1" x="2190"/>
        <item m="1" x="2436"/>
        <item m="1" x="3379"/>
        <item m="1" x="2453"/>
        <item x="354"/>
        <item m="1" x="3770"/>
        <item m="1" x="3462"/>
        <item m="1" x="2338"/>
        <item x="355"/>
        <item x="1251"/>
        <item m="1" x="3311"/>
        <item m="1" x="1854"/>
        <item m="1" x="3900"/>
        <item m="1" x="1814"/>
        <item m="1" x="2219"/>
        <item m="1" x="3627"/>
        <item x="1120"/>
        <item m="1" x="3515"/>
        <item m="1" x="3626"/>
        <item m="1" x="2251"/>
        <item m="1" x="2671"/>
        <item m="1" x="3510"/>
        <item m="1" x="1803"/>
        <item m="1" x="2018"/>
        <item m="1" x="2543"/>
        <item x="1538"/>
        <item m="1" x="2832"/>
        <item m="1" x="3386"/>
        <item m="1" x="2662"/>
        <item m="1" x="2214"/>
        <item m="1" x="2774"/>
        <item m="1" x="2974"/>
        <item m="1" x="3040"/>
        <item m="1" x="2874"/>
        <item m="1" x="3268"/>
        <item m="1" x="2211"/>
        <item m="1" x="3986"/>
        <item m="1" x="4015"/>
        <item x="298"/>
        <item m="1" x="2743"/>
        <item m="1" x="4037"/>
        <item m="1" x="2193"/>
        <item m="1" x="4082"/>
        <item m="1" x="2691"/>
        <item m="1" x="2676"/>
        <item x="895"/>
        <item m="1" x="4057"/>
        <item m="1" x="2564"/>
        <item m="1" x="3356"/>
        <item m="1" x="1886"/>
        <item m="1" x="3216"/>
        <item m="1" x="3648"/>
        <item x="197"/>
        <item x="139"/>
        <item x="514"/>
        <item x="704"/>
        <item m="1" x="4019"/>
        <item m="1" x="3175"/>
        <item m="1" x="4151"/>
        <item m="1" x="2624"/>
        <item x="1424"/>
        <item m="1" x="3998"/>
        <item m="1" x="2751"/>
        <item m="1" x="4108"/>
        <item m="1" x="2746"/>
        <item m="1" x="3117"/>
        <item x="1083"/>
        <item m="1" x="2851"/>
        <item m="1" x="3641"/>
        <item m="1" x="2669"/>
        <item m="1" x="2688"/>
        <item m="1" x="1906"/>
        <item m="1" x="3029"/>
        <item m="1" x="3052"/>
        <item m="1" x="2996"/>
        <item m="1" x="1856"/>
        <item m="1" x="2033"/>
        <item m="1" x="3224"/>
        <item m="1" x="2675"/>
        <item x="1248"/>
        <item m="1" x="1839"/>
        <item m="1" x="3041"/>
        <item m="1" x="2281"/>
        <item m="1" x="1957"/>
        <item m="1" x="2186"/>
        <item m="1" x="2883"/>
        <item m="1" x="4086"/>
        <item m="1" x="1696"/>
        <item m="1" x="3135"/>
        <item m="1" x="3136"/>
        <item m="1" x="1903"/>
        <item m="1" x="4035"/>
        <item m="1" x="3607"/>
        <item m="1" x="3104"/>
        <item x="288"/>
        <item x="1401"/>
        <item x="111"/>
        <item m="1" x="2554"/>
        <item m="1" x="3823"/>
        <item m="1" x="4023"/>
        <item m="1" x="2230"/>
        <item m="1" x="3667"/>
        <item m="1" x="3054"/>
        <item m="1" x="3603"/>
        <item m="1" x="1749"/>
        <item m="1" x="2840"/>
        <item m="1" x="2243"/>
        <item m="1" x="3483"/>
        <item m="1" x="2187"/>
        <item m="1" x="2540"/>
        <item m="1" x="4176"/>
        <item m="1" x="1900"/>
        <item m="1" x="4080"/>
        <item m="1" x="1797"/>
        <item x="1510"/>
        <item x="608"/>
        <item m="1" x="3106"/>
        <item m="1" x="2670"/>
        <item m="1" x="3800"/>
        <item m="1" x="1798"/>
        <item m="1" x="3635"/>
        <item m="1" x="3575"/>
        <item m="1" x="3233"/>
        <item x="1397"/>
        <item m="1" x="4170"/>
        <item m="1" x="4158"/>
        <item m="1" x="3503"/>
        <item m="1" x="3221"/>
        <item m="1" x="3953"/>
        <item m="1" x="3630"/>
        <item m="1" x="2067"/>
        <item m="1" x="2589"/>
        <item m="1" x="2335"/>
        <item m="1" x="3155"/>
        <item m="1" x="2299"/>
        <item m="1" x="3617"/>
        <item x="1"/>
        <item m="1" x="2714"/>
        <item x="242"/>
        <item m="1" x="4097"/>
        <item m="1" x="2389"/>
        <item m="1" x="3636"/>
        <item m="1" x="3902"/>
        <item m="1" x="2534"/>
        <item x="692"/>
        <item m="1" x="2886"/>
        <item m="1" x="2242"/>
        <item m="1" x="3098"/>
        <item m="1" x="3896"/>
        <item m="1" x="3788"/>
        <item m="1" x="4038"/>
        <item m="1" x="2650"/>
        <item m="1" x="2336"/>
        <item m="1" x="3614"/>
        <item m="1" x="2022"/>
        <item m="1" x="3080"/>
        <item m="1" x="2598"/>
        <item m="1" x="1981"/>
        <item m="1" x="2591"/>
        <item m="1" x="3961"/>
        <item m="1" x="2077"/>
        <item m="1" x="2036"/>
        <item m="1" x="3209"/>
        <item m="1" x="2481"/>
        <item m="1" x="2113"/>
        <item m="1" x="3348"/>
        <item m="1" x="2707"/>
        <item m="1" x="3343"/>
        <item m="1" x="3547"/>
        <item m="1" x="1991"/>
        <item m="1" x="3699"/>
        <item m="1" x="3425"/>
        <item m="1" x="2159"/>
        <item x="117"/>
        <item m="1" x="3323"/>
        <item x="1201"/>
        <item m="1" x="3178"/>
        <item m="1" x="2021"/>
        <item m="1" x="1866"/>
        <item m="1" x="2124"/>
        <item m="1" x="3310"/>
        <item m="1" x="2102"/>
        <item m="1" x="3262"/>
        <item m="1" x="3294"/>
        <item m="1" x="2049"/>
        <item m="1" x="1831"/>
        <item x="837"/>
        <item m="1" x="3324"/>
        <item m="1" x="2142"/>
        <item m="1" x="2147"/>
        <item m="1" x="3056"/>
        <item m="1" x="2585"/>
        <item x="1206"/>
        <item m="1" x="3039"/>
        <item x="1204"/>
        <item m="1" x="2601"/>
        <item m="1" x="2382"/>
        <item m="1" x="3833"/>
        <item m="1" x="1937"/>
        <item m="1" x="4115"/>
        <item m="1" x="2881"/>
        <item m="1" x="3506"/>
        <item m="1" x="2351"/>
        <item m="1" x="3964"/>
        <item m="1" x="1736"/>
        <item m="1" x="3577"/>
        <item m="1" x="1850"/>
        <item m="1" x="3536"/>
        <item m="1" x="2486"/>
        <item m="1" x="2708"/>
        <item m="1" x="2791"/>
        <item m="1" x="4169"/>
        <item m="1" x="2438"/>
        <item m="1" x="3597"/>
        <item m="1" x="2515"/>
        <item m="1" x="3779"/>
        <item x="647"/>
        <item m="1" x="2002"/>
        <item m="1" x="1838"/>
        <item m="1" x="2616"/>
        <item m="1" x="2291"/>
        <item m="1" x="3022"/>
        <item m="1" x="1978"/>
        <item m="1" x="3712"/>
        <item m="1" x="3396"/>
        <item m="1" x="2530"/>
        <item m="1" x="3358"/>
        <item x="1387"/>
        <item m="1" x="2799"/>
        <item m="1" x="2566"/>
        <item m="1" x="3786"/>
        <item m="1" x="2385"/>
        <item m="1" x="4084"/>
        <item m="1" x="1800"/>
        <item m="1" x="2899"/>
        <item m="1" x="4113"/>
        <item m="1" x="1919"/>
        <item m="1" x="4027"/>
        <item m="1" x="2369"/>
        <item m="1" x="2195"/>
        <item m="1" x="2666"/>
        <item m="1" x="3727"/>
        <item m="1" x="4026"/>
        <item m="1" x="2913"/>
        <item m="1" x="3096"/>
        <item m="1" x="2075"/>
        <item m="1" x="2586"/>
        <item m="1" x="3878"/>
        <item m="1" x="1738"/>
        <item m="1" x="2153"/>
        <item m="1" x="3860"/>
        <item m="1" x="2528"/>
        <item m="1" x="3409"/>
        <item m="1" x="2266"/>
        <item m="1" x="3059"/>
        <item m="1" x="2264"/>
        <item m="1" x="3931"/>
        <item m="1" x="1694"/>
        <item m="1" x="4166"/>
        <item m="1" x="3573"/>
        <item m="1" x="2460"/>
        <item m="1" x="1975"/>
        <item m="1" x="2292"/>
        <item m="1" x="3745"/>
        <item m="1" x="3185"/>
        <item m="1" x="1811"/>
        <item m="1" x="1966"/>
        <item m="1" x="2167"/>
        <item m="1" x="2431"/>
        <item m="1" x="1916"/>
        <item m="1" x="3166"/>
        <item m="1" x="3188"/>
        <item m="1" x="1718"/>
        <item m="1" x="2945"/>
        <item m="1" x="2888"/>
        <item m="1" x="1782"/>
        <item m="1" x="2907"/>
        <item m="1" x="3013"/>
        <item m="1" x="3141"/>
        <item m="1" x="3202"/>
        <item m="1" x="1860"/>
        <item m="1" x="1961"/>
        <item m="1" x="3189"/>
        <item x="1365"/>
        <item m="1" x="3992"/>
        <item m="1" x="4091"/>
        <item m="1" x="2985"/>
        <item m="1" x="1873"/>
        <item m="1" x="3569"/>
        <item m="1" x="1703"/>
        <item m="1" x="2838"/>
        <item x="988"/>
        <item m="1" x="2893"/>
        <item m="1" x="3103"/>
        <item m="1" x="4099"/>
        <item m="1" x="2821"/>
        <item m="1" x="3879"/>
        <item m="1" x="2535"/>
        <item m="1" x="2254"/>
        <item m="1" x="2634"/>
        <item m="1" x="3160"/>
        <item m="1" x="3458"/>
        <item m="1" x="2668"/>
        <item m="1" x="3388"/>
        <item m="1" x="2455"/>
        <item m="1" x="4114"/>
        <item m="1" x="2725"/>
        <item m="1" x="2697"/>
        <item m="1" x="2466"/>
        <item m="1" x="3720"/>
        <item m="1" x="3981"/>
        <item x="1618"/>
        <item m="1" x="2449"/>
        <item m="1" x="2545"/>
        <item m="1" x="4174"/>
        <item m="1" x="3371"/>
        <item m="1" x="3738"/>
        <item m="1" x="2780"/>
        <item m="1" x="3179"/>
        <item m="1" x="3528"/>
        <item m="1" x="2983"/>
        <item m="1" x="3608"/>
        <item m="1" x="3309"/>
        <item m="1" x="2514"/>
        <item m="1" x="3991"/>
        <item x="1594"/>
        <item m="1" x="3042"/>
        <item m="1" x="2005"/>
        <item x="1047"/>
        <item m="1" x="4042"/>
        <item m="1" x="3613"/>
        <item m="1" x="2988"/>
        <item m="1" x="1784"/>
        <item m="1" x="2559"/>
        <item m="1" x="3841"/>
        <item m="1" x="2963"/>
        <item m="1" x="2595"/>
        <item m="1" x="2493"/>
        <item m="1" x="3941"/>
        <item m="1" x="4009"/>
        <item m="1" x="3889"/>
        <item m="1" x="2685"/>
        <item m="1" x="3749"/>
        <item m="1" x="2396"/>
        <item m="1" x="2222"/>
        <item m="1" x="1870"/>
        <item m="1" x="3120"/>
        <item m="1" x="3934"/>
        <item m="1" x="3858"/>
        <item m="1" x="2166"/>
        <item m="1" x="4043"/>
        <item m="1" x="4123"/>
        <item m="1" x="1739"/>
        <item m="1" x="3526"/>
        <item m="1" x="2349"/>
        <item m="1" x="2608"/>
        <item m="1" x="4152"/>
        <item m="1" x="2696"/>
        <item m="1" x="2330"/>
        <item m="1" x="3352"/>
        <item m="1" x="2594"/>
        <item m="1" x="3177"/>
        <item m="1" x="2424"/>
        <item m="1" x="4106"/>
        <item m="1" x="2719"/>
        <item m="1" x="1767"/>
        <item m="1" x="2353"/>
        <item m="1" x="3898"/>
        <item m="1" x="1868"/>
        <item m="1" x="2512"/>
        <item m="1" x="3790"/>
        <item m="1" x="3437"/>
        <item m="1" x="2761"/>
        <item m="1" x="3940"/>
        <item m="1" x="3959"/>
        <item m="1" x="3811"/>
        <item m="1" x="3248"/>
        <item m="1" x="3834"/>
        <item m="1" x="1902"/>
        <item m="1" x="1700"/>
        <item m="1" x="1756"/>
        <item m="1" x="3748"/>
        <item m="1" x="3145"/>
        <item m="1" x="3587"/>
        <item m="1" x="3739"/>
        <item m="1" x="2203"/>
        <item m="1" x="2644"/>
        <item m="1" x="3685"/>
        <item m="1" x="2100"/>
        <item m="1" x="1917"/>
        <item m="1" x="2788"/>
        <item m="1" x="4059"/>
        <item x="1492"/>
        <item m="1" x="3046"/>
        <item m="1" x="3831"/>
        <item m="1" x="2737"/>
        <item m="1" x="2107"/>
        <item m="1" x="2472"/>
        <item m="1" x="3540"/>
        <item m="1" x="3954"/>
        <item m="1" x="3591"/>
        <item m="1" x="3018"/>
        <item m="1" x="2055"/>
        <item m="1" x="2482"/>
        <item m="1" x="3935"/>
        <item m="1" x="3560"/>
        <item x="426"/>
        <item m="1" x="3784"/>
        <item m="1" x="2632"/>
        <item m="1" x="2165"/>
        <item m="1" x="2233"/>
        <item m="1" x="2518"/>
        <item m="1" x="1766"/>
        <item m="1" x="3684"/>
        <item m="1" x="3592"/>
        <item m="1" x="2093"/>
        <item m="1" x="3382"/>
        <item x="305"/>
        <item m="1" x="3329"/>
        <item m="1" x="2568"/>
        <item m="1" x="2563"/>
        <item m="1" x="2170"/>
        <item m="1" x="3625"/>
        <item m="1" x="3895"/>
        <item m="1" x="3837"/>
        <item m="1" x="2510"/>
        <item m="1" x="1896"/>
        <item m="1" x="2015"/>
        <item m="1" x="3398"/>
        <item x="1638"/>
        <item m="1" x="4001"/>
        <item m="1" x="3633"/>
        <item m="1" x="3524"/>
        <item x="123"/>
        <item m="1" x="3912"/>
        <item m="1" x="3671"/>
        <item m="1" x="3782"/>
        <item m="1" x="2298"/>
        <item m="1" x="1908"/>
        <item m="1" x="3586"/>
        <item m="1" x="3561"/>
        <item m="1" x="3399"/>
        <item m="1" x="3478"/>
        <item x="733"/>
        <item m="1" x="2085"/>
        <item m="1" x="2209"/>
        <item m="1" x="2280"/>
        <item m="1" x="3696"/>
        <item m="1" x="1928"/>
        <item m="1" x="1918"/>
        <item m="1" x="2970"/>
        <item m="1" x="3298"/>
        <item m="1" x="3359"/>
        <item m="1" x="4181"/>
        <item m="1" x="2452"/>
        <item x="618"/>
        <item m="1" x="1904"/>
        <item m="1" x="3596"/>
        <item m="1" x="2189"/>
        <item m="1" x="2617"/>
        <item m="1" x="2371"/>
        <item m="1" x="3093"/>
        <item m="1" x="1977"/>
        <item m="1" x="3286"/>
        <item m="1" x="3732"/>
        <item m="1" x="3360"/>
        <item m="1" x="3873"/>
        <item m="1" x="2204"/>
        <item m="1" x="3634"/>
        <item m="1" x="2006"/>
        <item m="1" x="3943"/>
        <item m="1" x="2754"/>
        <item m="1" x="1810"/>
        <item m="1" x="3426"/>
        <item m="1" x="3152"/>
        <item m="1" x="3422"/>
        <item m="1" x="2056"/>
        <item m="1" x="2398"/>
        <item m="1" x="3652"/>
        <item m="1" x="2416"/>
        <item m="1" x="4000"/>
        <item m="1" x="2318"/>
        <item m="1" x="3901"/>
        <item m="1" x="3037"/>
        <item m="1" x="2544"/>
        <item m="1" x="2660"/>
        <item m="1" x="3876"/>
        <item m="1" x="3973"/>
        <item m="1" x="3821"/>
        <item m="1" x="3038"/>
        <item m="1" x="2218"/>
        <item m="1" x="1972"/>
        <item m="1" x="3251"/>
        <item m="1" x="2201"/>
        <item m="1" x="3863"/>
        <item m="1" x="3165"/>
        <item m="1" x="2932"/>
        <item m="1" x="3897"/>
        <item m="1" x="3622"/>
        <item m="1" x="3364"/>
        <item m="1" x="2409"/>
        <item m="1" x="3168"/>
        <item m="1" x="2410"/>
        <item m="1" x="2630"/>
        <item m="1" x="3963"/>
        <item m="1" x="3769"/>
        <item m="1" x="3346"/>
        <item m="1" x="3051"/>
        <item m="1" x="3887"/>
        <item m="1" x="1823"/>
        <item m="1" x="3733"/>
        <item m="1" x="4018"/>
        <item m="1" x="2959"/>
        <item m="1" x="2702"/>
        <item m="1" x="2198"/>
        <item m="1" x="2184"/>
        <item m="1" x="3563"/>
        <item m="1" x="2471"/>
        <item m="1" x="3370"/>
        <item m="1" x="2479"/>
        <item m="1" x="1930"/>
        <item m="1" x="3269"/>
        <item m="1" x="2305"/>
        <item m="1" x="3645"/>
        <item m="1" x="3997"/>
        <item m="1" x="1706"/>
        <item m="1" x="1995"/>
        <item m="1" x="2235"/>
        <item m="1" x="3893"/>
        <item m="1" x="3567"/>
        <item x="1649"/>
        <item m="1" x="3631"/>
        <item m="1" x="4040"/>
        <item m="1" x="2717"/>
        <item m="1" x="2378"/>
        <item x="906"/>
        <item m="1" x="3857"/>
        <item m="1" x="2553"/>
        <item m="1" x="3616"/>
        <item m="1" x="3730"/>
        <item x="762"/>
        <item m="1" x="2680"/>
        <item m="1" x="3116"/>
        <item m="1" x="2425"/>
        <item m="1" x="2509"/>
        <item m="1" x="3919"/>
        <item m="1" x="2065"/>
        <item m="1" x="2576"/>
        <item m="1" x="3600"/>
        <item m="1" x="3489"/>
        <item m="1" x="2390"/>
        <item m="1" x="3328"/>
        <item m="1" x="3619"/>
        <item m="1" x="3914"/>
        <item m="1" x="3665"/>
        <item m="1" x="2787"/>
        <item m="1" x="2770"/>
        <item m="1" x="2076"/>
        <item m="1" x="3694"/>
        <item m="1" x="3993"/>
        <item m="1" x="2615"/>
        <item m="1" x="2744"/>
        <item m="1" x="4017"/>
        <item m="1" x="4068"/>
        <item m="1" x="2300"/>
        <item m="1" x="3957"/>
        <item m="1" x="3806"/>
        <item m="1" x="2710"/>
        <item m="1" x="3271"/>
        <item m="1" x="3492"/>
        <item m="1" x="3259"/>
        <item x="1034"/>
        <item x="1265"/>
        <item m="1" x="2256"/>
        <item m="1" x="2052"/>
        <item m="1" x="3436"/>
        <item m="1" x="1913"/>
        <item m="1" x="3072"/>
        <item m="1" x="3027"/>
        <item m="1" x="1726"/>
        <item m="1" x="3088"/>
        <item m="1" x="3087"/>
        <item m="1" x="2944"/>
        <item m="1" x="2742"/>
        <item m="1" x="3234"/>
        <item m="1" x="2864"/>
        <item m="1" x="2556"/>
        <item m="1" x="3716"/>
        <item m="1" x="3031"/>
        <item m="1" x="3736"/>
        <item m="1" x="2812"/>
        <item m="1" x="3864"/>
        <item m="1" x="2379"/>
        <item m="1" x="2607"/>
        <item m="1" x="2716"/>
        <item m="1" x="3277"/>
        <item m="1" x="3623"/>
        <item m="1" x="2024"/>
        <item x="1118"/>
        <item m="1" x="1935"/>
        <item m="1" x="3490"/>
        <item m="1" x="2582"/>
        <item m="1" x="3987"/>
        <item m="1" x="1845"/>
        <item m="1" x="2366"/>
        <item m="1" x="3737"/>
        <item x="304"/>
        <item m="1" x="2346"/>
        <item m="1" x="1989"/>
        <item m="1" x="3862"/>
        <item m="1" x="3448"/>
        <item m="1" x="3679"/>
        <item m="1" x="1724"/>
        <item m="1" x="2684"/>
        <item x="1009"/>
        <item m="1" x="3509"/>
        <item m="1" x="1847"/>
        <item m="1" x="1932"/>
        <item m="1" x="3632"/>
        <item m="1" x="1725"/>
        <item m="1" x="2122"/>
        <item m="1" x="2502"/>
        <item x="1191"/>
        <item m="1" x="3544"/>
        <item m="1" x="3195"/>
        <item m="1" x="4053"/>
        <item x="487"/>
        <item m="1" x="2003"/>
        <item m="1" x="3480"/>
        <item m="1" x="2415"/>
        <item m="1" x="2989"/>
        <item m="1" x="2755"/>
        <item m="1" x="3495"/>
        <item m="1" x="3620"/>
        <item m="1" x="2295"/>
        <item m="1" x="2701"/>
        <item m="1" x="2072"/>
        <item m="1" x="2622"/>
        <item m="1" x="3809"/>
        <item m="1" x="3516"/>
        <item m="1" x="4178"/>
        <item m="1" x="3475"/>
        <item m="1" x="2698"/>
        <item m="1" x="2968"/>
        <item x="192"/>
        <item m="1" x="2268"/>
        <item m="1" x="2978"/>
        <item m="1" x="3780"/>
        <item m="1" x="2136"/>
        <item m="1" x="2462"/>
        <item m="1" x="3584"/>
        <item m="1" x="2519"/>
        <item m="1" x="2573"/>
        <item m="1" x="2611"/>
        <item m="1" x="2548"/>
        <item x="1076"/>
        <item m="1" x="1927"/>
        <item m="1" x="3172"/>
        <item m="1" x="3792"/>
        <item m="1" x="2354"/>
        <item m="1" x="1809"/>
        <item m="1" x="4177"/>
        <item x="1062"/>
        <item x="1063"/>
        <item x="1065"/>
        <item x="1066"/>
        <item x="1068"/>
        <item x="1070"/>
        <item x="1071"/>
        <item x="1072"/>
        <item x="1074"/>
        <item x="1079"/>
        <item x="1080"/>
        <item x="1081"/>
        <item x="985"/>
        <item x="1082"/>
        <item x="1084"/>
        <item x="1088"/>
        <item x="1089"/>
        <item x="1090"/>
        <item x="1091"/>
        <item x="1092"/>
        <item x="1093"/>
        <item x="1094"/>
        <item x="502"/>
        <item x="1096"/>
        <item x="1097"/>
        <item x="679"/>
        <item x="1098"/>
        <item x="1099"/>
        <item x="1100"/>
        <item x="1101"/>
        <item x="107"/>
        <item x="1103"/>
        <item x="73"/>
        <item x="1105"/>
        <item x="1106"/>
        <item x="1108"/>
        <item x="1110"/>
        <item x="1111"/>
        <item x="1112"/>
        <item x="1113"/>
        <item x="1114"/>
        <item x="1115"/>
        <item x="706"/>
        <item x="400"/>
        <item x="1121"/>
        <item x="1122"/>
        <item x="1123"/>
        <item x="1125"/>
        <item x="1126"/>
        <item x="1127"/>
        <item x="1128"/>
        <item x="1129"/>
        <item x="1130"/>
        <item x="1131"/>
        <item x="1132"/>
        <item x="1133"/>
        <item x="1136"/>
        <item x="1140"/>
        <item x="855"/>
        <item x="1141"/>
        <item x="1142"/>
        <item x="1143"/>
        <item x="1146"/>
        <item x="1148"/>
        <item x="1150"/>
        <item x="1151"/>
        <item x="1152"/>
        <item x="1153"/>
        <item x="1154"/>
        <item x="1155"/>
        <item x="1156"/>
        <item x="262"/>
        <item x="1158"/>
        <item x="1159"/>
        <item x="1160"/>
        <item x="1161"/>
        <item x="1162"/>
        <item x="1163"/>
        <item x="1164"/>
        <item x="88"/>
        <item x="1167"/>
        <item x="1168"/>
        <item x="1169"/>
        <item x="1170"/>
        <item x="1171"/>
        <item x="1172"/>
        <item x="1173"/>
        <item x="1174"/>
        <item x="1176"/>
        <item x="1177"/>
        <item x="1178"/>
        <item x="1179"/>
        <item x="1181"/>
        <item x="1183"/>
        <item x="1184"/>
        <item x="1186"/>
        <item x="1188"/>
        <item x="1189"/>
        <item x="1193"/>
        <item x="1195"/>
        <item x="1196"/>
        <item x="1198"/>
        <item x="1202"/>
        <item x="1203"/>
        <item x="1205"/>
        <item x="1208"/>
        <item x="1209"/>
        <item x="1214"/>
        <item x="1215"/>
        <item x="1216"/>
        <item x="1218"/>
        <item x="1219"/>
        <item x="1220"/>
        <item x="1221"/>
        <item x="1223"/>
        <item x="1224"/>
        <item x="1225"/>
        <item x="1226"/>
        <item x="1227"/>
        <item x="1228"/>
        <item x="1229"/>
        <item x="1230"/>
        <item x="1231"/>
        <item x="1232"/>
        <item x="1235"/>
        <item x="1236"/>
        <item x="1237"/>
        <item x="1238"/>
        <item x="1240"/>
        <item x="1241"/>
        <item x="1243"/>
        <item x="1246"/>
        <item x="1249"/>
        <item x="1250"/>
        <item x="1253"/>
        <item x="1254"/>
        <item x="1256"/>
        <item x="1257"/>
        <item x="1258"/>
        <item x="1259"/>
        <item x="1260"/>
        <item x="1261"/>
        <item x="1264"/>
        <item x="1267"/>
        <item x="1268"/>
        <item x="1269"/>
        <item x="520"/>
        <item x="1272"/>
        <item x="1273"/>
        <item x="318"/>
        <item x="1274"/>
        <item x="1275"/>
        <item x="1276"/>
        <item x="1277"/>
        <item x="1278"/>
        <item x="1280"/>
        <item x="1281"/>
        <item x="1282"/>
        <item x="1283"/>
        <item x="1284"/>
        <item x="1285"/>
        <item x="1286"/>
        <item x="1012"/>
        <item x="1288"/>
        <item x="1291"/>
        <item x="1292"/>
        <item x="572"/>
        <item x="972"/>
        <item x="1293"/>
        <item x="1295"/>
        <item x="1296"/>
        <item x="1297"/>
        <item x="1298"/>
        <item x="1299"/>
        <item x="301"/>
        <item x="1300"/>
        <item x="1302"/>
        <item x="1305"/>
        <item x="1307"/>
        <item x="1308"/>
        <item x="1311"/>
        <item x="1312"/>
        <item x="1316"/>
        <item x="602"/>
        <item x="1317"/>
        <item x="1318"/>
        <item x="1320"/>
        <item x="1321"/>
        <item x="1324"/>
        <item x="1326"/>
        <item x="1327"/>
        <item x="375"/>
        <item x="1330"/>
        <item x="1331"/>
        <item x="1332"/>
        <item x="1333"/>
        <item x="1336"/>
        <item x="1337"/>
        <item x="1338"/>
        <item x="1339"/>
        <item x="1340"/>
        <item x="1341"/>
        <item x="435"/>
        <item x="1343"/>
        <item x="1344"/>
        <item x="1345"/>
        <item x="1347"/>
        <item x="1348"/>
        <item x="118"/>
        <item x="1349"/>
        <item x="1350"/>
        <item x="221"/>
        <item x="1351"/>
        <item x="1352"/>
        <item x="566"/>
        <item x="1353"/>
        <item x="1355"/>
        <item x="1356"/>
        <item x="1357"/>
        <item x="1358"/>
        <item x="1359"/>
        <item x="1361"/>
        <item x="1362"/>
        <item x="29"/>
        <item x="1363"/>
        <item x="1364"/>
        <item x="1367"/>
        <item x="1368"/>
        <item x="1370"/>
        <item x="1373"/>
        <item x="1376"/>
        <item x="1377"/>
        <item x="1380"/>
        <item x="1381"/>
        <item x="1382"/>
        <item x="1383"/>
        <item x="1384"/>
        <item x="1385"/>
        <item x="481"/>
        <item x="1386"/>
        <item x="1389"/>
        <item x="1390"/>
        <item x="1391"/>
        <item x="1392"/>
        <item x="1393"/>
        <item x="1395"/>
        <item x="1396"/>
        <item x="1398"/>
        <item x="1399"/>
        <item x="1400"/>
        <item x="1403"/>
        <item x="1404"/>
        <item x="1405"/>
        <item x="1406"/>
        <item x="653"/>
        <item x="1407"/>
        <item x="1408"/>
        <item x="1409"/>
        <item x="1410"/>
        <item x="1412"/>
        <item x="1414"/>
        <item x="1415"/>
        <item x="1416"/>
        <item x="1417"/>
        <item x="1419"/>
        <item x="1420"/>
        <item x="1422"/>
        <item x="1425"/>
        <item x="1426"/>
        <item x="1427"/>
        <item x="1428"/>
        <item x="1022"/>
        <item x="1429"/>
        <item x="1430"/>
        <item x="1431"/>
        <item x="1433"/>
        <item x="1435"/>
        <item x="1436"/>
        <item x="1438"/>
        <item x="681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9"/>
        <item x="1461"/>
        <item x="1462"/>
        <item x="1463"/>
        <item x="799"/>
        <item x="1464"/>
        <item x="1465"/>
        <item x="1466"/>
        <item x="1467"/>
        <item x="1468"/>
        <item x="1469"/>
        <item x="1470"/>
        <item x="1471"/>
        <item x="1472"/>
        <item x="1474"/>
        <item x="1476"/>
        <item x="1477"/>
        <item x="1478"/>
        <item x="1479"/>
        <item x="1480"/>
        <item x="1481"/>
        <item x="1482"/>
        <item x="389"/>
        <item x="970"/>
        <item x="1483"/>
        <item x="1484"/>
        <item x="1485"/>
        <item x="1487"/>
        <item x="1488"/>
        <item x="942"/>
        <item x="1489"/>
        <item x="1490"/>
        <item x="1491"/>
        <item x="1493"/>
        <item x="1494"/>
        <item x="1495"/>
        <item x="1496"/>
        <item x="1497"/>
        <item x="493"/>
        <item x="1499"/>
        <item x="1500"/>
        <item x="468"/>
        <item x="1501"/>
        <item x="1502"/>
        <item x="1503"/>
        <item x="1504"/>
        <item x="1505"/>
        <item x="1506"/>
        <item x="1507"/>
        <item x="1508"/>
        <item x="1509"/>
        <item x="1511"/>
        <item x="1512"/>
        <item x="1513"/>
        <item x="1514"/>
        <item x="1515"/>
        <item x="1516"/>
        <item x="1517"/>
        <item x="1518"/>
        <item x="1519"/>
        <item x="1520"/>
        <item x="1523"/>
        <item x="1525"/>
        <item x="1527"/>
        <item x="1528"/>
        <item x="1529"/>
        <item x="1530"/>
        <item x="1531"/>
        <item x="1533"/>
        <item x="1534"/>
        <item x="1535"/>
        <item x="1536"/>
        <item x="1537"/>
        <item x="1540"/>
        <item x="433"/>
        <item x="1541"/>
        <item x="1542"/>
        <item x="1543"/>
        <item x="1544"/>
        <item x="1545"/>
        <item x="1546"/>
        <item x="1547"/>
        <item x="1548"/>
        <item x="1550"/>
        <item x="1551"/>
        <item x="1554"/>
        <item x="1555"/>
        <item x="278"/>
        <item x="1556"/>
        <item x="1557"/>
        <item x="1558"/>
        <item x="1559"/>
        <item x="1560"/>
        <item x="1561"/>
        <item x="1562"/>
        <item x="1563"/>
        <item x="1565"/>
        <item x="1566"/>
        <item x="1567"/>
        <item x="1568"/>
        <item x="1570"/>
        <item x="1572"/>
        <item x="1573"/>
        <item x="1574"/>
        <item x="1575"/>
        <item x="1576"/>
        <item x="1577"/>
        <item x="1579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6"/>
        <item x="1597"/>
        <item x="1598"/>
        <item x="1599"/>
        <item x="1601"/>
        <item x="1602"/>
        <item x="1603"/>
        <item x="1604"/>
        <item x="1605"/>
        <item x="81"/>
        <item x="1606"/>
        <item x="1607"/>
        <item x="1608"/>
        <item x="1609"/>
        <item x="1612"/>
        <item x="1613"/>
        <item x="1614"/>
        <item x="1616"/>
        <item x="1617"/>
        <item x="1619"/>
        <item x="1620"/>
        <item x="1005"/>
        <item x="1621"/>
        <item x="1622"/>
        <item x="1623"/>
        <item x="1624"/>
        <item x="1625"/>
        <item x="1626"/>
        <item x="1627"/>
        <item x="1628"/>
        <item x="1629"/>
        <item x="1634"/>
        <item x="1635"/>
        <item x="1636"/>
        <item x="1637"/>
        <item x="1640"/>
        <item x="1641"/>
        <item x="1642"/>
        <item x="1643"/>
        <item x="1644"/>
        <item x="1645"/>
        <item x="1648"/>
        <item x="1650"/>
        <item x="1651"/>
        <item x="1652"/>
        <item x="1653"/>
        <item x="1654"/>
        <item x="1655"/>
        <item x="1656"/>
        <item x="1658"/>
        <item x="1659"/>
        <item x="1660"/>
        <item x="1661"/>
        <item x="764"/>
        <item x="1662"/>
        <item x="1663"/>
        <item x="1664"/>
        <item x="1665"/>
        <item x="1666"/>
        <item x="1667"/>
        <item x="1668"/>
        <item x="1669"/>
        <item x="1670"/>
        <item x="484"/>
        <item x="1671"/>
        <item x="1672"/>
        <item x="1673"/>
        <item x="1674"/>
        <item x="1675"/>
        <item x="379"/>
        <item x="1676"/>
        <item x="201"/>
        <item m="1" x="4122"/>
        <item m="1" x="2480"/>
        <item m="1" x="2232"/>
        <item m="1" x="2362"/>
        <item m="1" x="3719"/>
        <item m="1" x="2547"/>
        <item m="1" x="4007"/>
        <item m="1" x="2252"/>
        <item m="1" x="3802"/>
        <item m="1" x="3704"/>
        <item m="1" x="3609"/>
        <item m="1" x="4067"/>
        <item m="1" x="3205"/>
        <item m="1" x="2569"/>
        <item m="1" x="2772"/>
        <item m="1" x="3883"/>
        <item m="1" x="4077"/>
        <item m="1" x="2692"/>
        <item x="259"/>
        <item m="1" x="2478"/>
        <item m="1" x="2051"/>
        <item m="1" x="2584"/>
        <item m="1" x="2356"/>
        <item m="1" x="3849"/>
        <item m="1" x="3163"/>
        <item m="1" x="3465"/>
        <item m="1" x="1861"/>
        <item m="1" x="2677"/>
        <item m="1" x="2916"/>
        <item m="1" x="3344"/>
        <item m="1" x="3874"/>
        <item m="1" x="3642"/>
        <item m="1" x="4047"/>
        <item m="1" x="3576"/>
        <item m="1" x="2458"/>
        <item m="1" x="3411"/>
        <item m="1" x="2132"/>
        <item m="1" x="2824"/>
        <item m="1" x="3725"/>
        <item m="1" x="2485"/>
        <item m="1" x="2784"/>
        <item m="1" x="2357"/>
        <item m="1" x="2555"/>
        <item x="646"/>
        <item x="876"/>
        <item x="51"/>
        <item m="1" x="2958"/>
        <item m="1" x="4034"/>
        <item m="1" x="2636"/>
        <item m="1" x="2665"/>
        <item m="1" x="2467"/>
        <item m="1" x="1723"/>
        <item m="1" x="2740"/>
        <item m="1" x="2261"/>
        <item m="1" x="3853"/>
        <item m="1" x="2609"/>
        <item m="1" x="2068"/>
        <item m="1" x="3639"/>
        <item x="865"/>
        <item m="1" x="2135"/>
        <item m="1" x="1801"/>
        <item m="1" x="3653"/>
        <item x="873"/>
        <item x="94"/>
        <item m="1" x="2610"/>
        <item m="1" x="2820"/>
        <item m="1" x="3522"/>
        <item m="1" x="1787"/>
        <item x="150"/>
        <item m="1" x="1999"/>
        <item m="1" x="3497"/>
        <item m="1" x="2417"/>
        <item m="1" x="2639"/>
        <item m="1" x="4110"/>
        <item m="1" x="1802"/>
        <item x="151"/>
        <item m="1" x="3194"/>
        <item m="1" x="2229"/>
        <item m="1" x="3709"/>
        <item m="1" x="3335"/>
        <item m="1" x="2392"/>
        <item m="1" x="3240"/>
        <item m="1" x="3151"/>
        <item m="1" x="2296"/>
        <item m="1" x="3559"/>
        <item m="1" x="2257"/>
        <item m="1" x="2288"/>
        <item m="1" x="4094"/>
        <item m="1" x="3351"/>
        <item m="1" x="2058"/>
        <item m="1" x="3376"/>
        <item m="1" x="2713"/>
        <item m="1" x="3514"/>
        <item m="1" x="2551"/>
        <item m="1" x="2524"/>
        <item m="1" x="3249"/>
        <item m="1" x="3057"/>
        <item m="1" x="3582"/>
        <item m="1" x="3970"/>
        <item m="1" x="4089"/>
        <item m="1" x="3828"/>
        <item x="617"/>
        <item m="1" x="2043"/>
        <item m="1" x="3827"/>
        <item m="1" x="2498"/>
        <item m="1" x="2202"/>
        <item m="1" x="2903"/>
        <item m="1" x="1734"/>
        <item m="1" x="4128"/>
        <item m="1" x="1939"/>
        <item m="1" x="3859"/>
        <item m="1" x="3191"/>
        <item m="1" x="1744"/>
        <item m="1" x="2711"/>
        <item m="1" x="2386"/>
        <item m="1" x="2603"/>
        <item x="387"/>
        <item m="1" x="2898"/>
        <item m="1" x="2276"/>
        <item m="1" x="3686"/>
        <item m="1" x="2849"/>
        <item m="1" x="2706"/>
        <item m="1" x="2457"/>
        <item m="1" x="3539"/>
        <item m="1" x="3242"/>
        <item m="1" x="3128"/>
        <item m="1" x="2786"/>
        <item m="1" x="2658"/>
        <item m="1" x="3589"/>
        <item m="1" x="1982"/>
        <item m="1" x="1905"/>
        <item x="177"/>
        <item m="1" x="3939"/>
        <item m="1" x="2115"/>
        <item m="1" x="4033"/>
        <item x="654"/>
        <item m="1" x="3932"/>
        <item m="1" x="4146"/>
        <item m="1" x="2775"/>
        <item m="1" x="1851"/>
        <item m="1" x="3439"/>
        <item m="1" x="3838"/>
        <item m="1" x="2850"/>
        <item m="1" x="3881"/>
        <item m="1" x="3375"/>
        <item m="1" x="3111"/>
        <item m="1" x="3649"/>
        <item m="1" x="2429"/>
        <item m="1" x="3226"/>
        <item m="1" x="2890"/>
        <item m="1" x="2227"/>
        <item m="1" x="3744"/>
        <item m="1" x="2560"/>
        <item m="1" x="2816"/>
        <item m="1" x="2947"/>
        <item m="1" x="2747"/>
        <item m="1" x="3762"/>
        <item m="1" x="2830"/>
        <item m="1" x="3680"/>
        <item m="1" x="3621"/>
        <item x="1000"/>
        <item m="1" x="2863"/>
        <item m="1" x="3760"/>
        <item m="1" x="2587"/>
        <item m="1" x="3488"/>
        <item m="1" x="3872"/>
        <item x="856"/>
        <item x="854"/>
        <item m="1" x="4013"/>
        <item m="1" x="3742"/>
        <item m="1" x="3469"/>
        <item m="1" x="3604"/>
        <item x="408"/>
        <item m="1" x="3721"/>
        <item x="237"/>
        <item m="1" x="3301"/>
        <item m="1" x="2308"/>
        <item m="1" x="3854"/>
        <item m="1" x="3886"/>
        <item m="1" x="2728"/>
        <item x="266"/>
        <item m="1" x="3274"/>
        <item m="1" x="3350"/>
        <item m="1" x="3663"/>
        <item x="43"/>
        <item m="1" x="1979"/>
        <item m="1" x="2131"/>
        <item m="1" x="2489"/>
        <item m="1" x="3513"/>
        <item m="1" x="4056"/>
        <item m="1" x="3734"/>
        <item m="1" x="3731"/>
        <item m="1" x="2213"/>
        <item m="1" x="2258"/>
        <item m="1" x="4064"/>
        <item m="1" x="3482"/>
        <item m="1" x="3826"/>
        <item m="1" x="3028"/>
        <item m="1" x="3570"/>
        <item m="1" x="3767"/>
        <item m="1" x="4041"/>
        <item m="1" x="2108"/>
        <item m="1" x="1901"/>
        <item m="1" x="2769"/>
        <item m="1" x="2927"/>
        <item m="1" x="2546"/>
        <item m="1" x="4045"/>
        <item m="1" x="3322"/>
        <item x="48"/>
        <item m="1" x="2050"/>
        <item m="1" x="3572"/>
        <item m="1" x="3724"/>
        <item m="1" x="2982"/>
        <item m="1" x="2391"/>
        <item m="1" x="2533"/>
        <item x="0"/>
        <item x="2"/>
        <item x="3"/>
        <item x="7"/>
        <item x="11"/>
        <item x="16"/>
        <item x="18"/>
        <item x="21"/>
        <item x="22"/>
        <item x="24"/>
        <item x="25"/>
        <item x="26"/>
        <item x="27"/>
        <item x="28"/>
        <item x="36"/>
        <item x="37"/>
        <item x="39"/>
        <item x="42"/>
        <item x="45"/>
        <item x="46"/>
        <item x="47"/>
        <item x="49"/>
        <item x="50"/>
        <item x="53"/>
        <item x="54"/>
        <item x="55"/>
        <item x="56"/>
        <item x="58"/>
        <item x="59"/>
        <item x="60"/>
        <item x="61"/>
        <item x="62"/>
        <item x="64"/>
        <item x="67"/>
        <item x="70"/>
        <item x="72"/>
        <item x="85"/>
        <item x="91"/>
        <item x="93"/>
        <item x="95"/>
        <item x="102"/>
        <item x="115"/>
        <item x="124"/>
        <item x="125"/>
        <item x="129"/>
        <item x="130"/>
        <item x="135"/>
        <item x="138"/>
        <item x="143"/>
        <item x="146"/>
        <item x="147"/>
        <item x="148"/>
        <item x="149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7"/>
        <item x="169"/>
        <item x="171"/>
        <item x="172"/>
        <item x="174"/>
        <item x="175"/>
        <item x="176"/>
        <item x="180"/>
        <item x="181"/>
        <item x="182"/>
        <item x="186"/>
        <item x="187"/>
        <item x="189"/>
        <item x="193"/>
        <item x="194"/>
        <item m="1" x="3405"/>
        <item x="196"/>
        <item x="198"/>
        <item x="200"/>
        <item x="203"/>
        <item x="204"/>
        <item x="205"/>
        <item x="206"/>
        <item x="207"/>
        <item x="209"/>
        <item x="210"/>
        <item x="214"/>
        <item x="215"/>
        <item x="216"/>
        <item x="217"/>
        <item x="218"/>
        <item x="219"/>
        <item x="225"/>
        <item x="226"/>
        <item x="227"/>
        <item x="228"/>
        <item x="229"/>
        <item x="231"/>
        <item x="233"/>
        <item x="234"/>
        <item x="235"/>
        <item x="236"/>
        <item x="238"/>
        <item x="239"/>
        <item x="241"/>
        <item x="244"/>
        <item x="253"/>
        <item x="254"/>
        <item x="255"/>
        <item x="257"/>
        <item x="258"/>
        <item x="260"/>
        <item x="261"/>
        <item x="263"/>
        <item x="264"/>
        <item x="265"/>
        <item x="267"/>
        <item x="268"/>
        <item x="269"/>
        <item x="270"/>
        <item x="271"/>
        <item x="273"/>
        <item x="274"/>
        <item x="275"/>
        <item x="277"/>
        <item x="279"/>
        <item x="280"/>
        <item x="281"/>
        <item x="283"/>
        <item x="285"/>
        <item x="292"/>
        <item x="295"/>
        <item x="299"/>
        <item x="311"/>
        <item x="313"/>
        <item x="315"/>
        <item x="317"/>
        <item x="324"/>
        <item x="326"/>
        <item x="327"/>
        <item x="328"/>
        <item x="330"/>
        <item x="332"/>
        <item x="333"/>
        <item x="335"/>
        <item x="336"/>
        <item x="337"/>
        <item x="338"/>
        <item x="339"/>
        <item x="340"/>
        <item x="342"/>
        <item x="344"/>
        <item x="347"/>
        <item x="348"/>
        <item x="350"/>
        <item x="351"/>
        <item x="357"/>
        <item x="358"/>
        <item x="359"/>
        <item x="360"/>
        <item x="361"/>
        <item x="362"/>
        <item x="363"/>
        <item x="364"/>
        <item x="365"/>
        <item x="367"/>
        <item x="368"/>
        <item x="370"/>
        <item x="371"/>
        <item x="372"/>
        <item x="373"/>
        <item x="374"/>
        <item x="376"/>
        <item x="378"/>
        <item x="381"/>
        <item x="382"/>
        <item x="384"/>
        <item x="385"/>
        <item x="388"/>
        <item x="390"/>
        <item x="391"/>
        <item x="392"/>
        <item x="396"/>
        <item x="399"/>
        <item x="401"/>
        <item x="403"/>
        <item x="405"/>
        <item x="406"/>
        <item x="407"/>
        <item x="409"/>
        <item x="410"/>
        <item x="411"/>
        <item x="412"/>
        <item x="414"/>
        <item x="417"/>
        <item x="418"/>
        <item x="419"/>
        <item x="420"/>
        <item x="421"/>
        <item x="423"/>
        <item x="424"/>
        <item x="425"/>
        <item x="427"/>
        <item x="428"/>
        <item x="429"/>
        <item x="430"/>
        <item x="432"/>
        <item x="434"/>
        <item x="436"/>
        <item x="439"/>
        <item x="443"/>
        <item x="444"/>
        <item x="446"/>
        <item x="448"/>
        <item x="449"/>
        <item x="450"/>
        <item x="451"/>
        <item x="454"/>
        <item x="455"/>
        <item x="456"/>
        <item x="458"/>
        <item x="459"/>
        <item x="460"/>
        <item x="462"/>
        <item x="463"/>
        <item x="464"/>
        <item x="466"/>
        <item x="467"/>
        <item x="471"/>
        <item x="474"/>
        <item x="475"/>
        <item x="476"/>
        <item x="477"/>
        <item x="479"/>
        <item x="480"/>
        <item x="482"/>
        <item x="483"/>
        <item x="485"/>
        <item x="486"/>
        <item x="488"/>
        <item x="489"/>
        <item x="492"/>
        <item x="495"/>
        <item x="498"/>
        <item x="501"/>
        <item x="505"/>
        <item x="506"/>
        <item x="507"/>
        <item x="508"/>
        <item x="511"/>
        <item x="512"/>
        <item x="515"/>
        <item x="516"/>
        <item x="518"/>
        <item x="519"/>
        <item x="521"/>
        <item x="522"/>
        <item x="523"/>
        <item x="524"/>
        <item x="525"/>
        <item x="526"/>
        <item x="527"/>
        <item x="528"/>
        <item x="530"/>
        <item x="531"/>
        <item x="532"/>
        <item x="533"/>
        <item x="534"/>
        <item x="535"/>
        <item x="536"/>
        <item x="540"/>
        <item x="541"/>
        <item x="543"/>
        <item x="544"/>
        <item x="546"/>
        <item x="548"/>
        <item x="549"/>
        <item x="550"/>
        <item x="551"/>
        <item x="552"/>
        <item x="554"/>
        <item x="558"/>
        <item x="559"/>
        <item x="561"/>
        <item x="562"/>
        <item x="563"/>
        <item x="564"/>
        <item x="565"/>
        <item x="567"/>
        <item x="569"/>
        <item x="574"/>
        <item x="575"/>
        <item x="576"/>
        <item x="577"/>
        <item x="579"/>
        <item x="580"/>
        <item x="581"/>
        <item x="582"/>
        <item x="585"/>
        <item x="588"/>
        <item x="589"/>
        <item x="590"/>
        <item x="591"/>
        <item x="594"/>
        <item x="595"/>
        <item x="596"/>
        <item x="597"/>
        <item x="598"/>
        <item x="599"/>
        <item x="600"/>
        <item x="601"/>
        <item x="603"/>
        <item x="605"/>
        <item x="606"/>
        <item x="607"/>
        <item x="609"/>
        <item x="612"/>
        <item x="613"/>
        <item x="614"/>
        <item x="615"/>
        <item x="616"/>
        <item x="622"/>
        <item x="624"/>
        <item x="625"/>
        <item x="626"/>
        <item x="627"/>
        <item x="629"/>
        <item x="630"/>
        <item x="632"/>
        <item x="633"/>
        <item x="634"/>
        <item x="636"/>
        <item x="637"/>
        <item x="639"/>
        <item x="640"/>
        <item x="643"/>
        <item x="644"/>
        <item x="648"/>
        <item x="649"/>
        <item x="650"/>
        <item x="655"/>
        <item x="656"/>
        <item x="657"/>
        <item x="658"/>
        <item x="662"/>
        <item x="663"/>
        <item x="666"/>
        <item x="667"/>
        <item x="670"/>
        <item x="671"/>
        <item x="674"/>
        <item x="675"/>
        <item x="676"/>
        <item x="677"/>
        <item x="680"/>
        <item x="685"/>
        <item x="686"/>
        <item x="687"/>
        <item x="689"/>
        <item x="690"/>
        <item x="693"/>
        <item x="695"/>
        <item x="696"/>
        <item x="698"/>
        <item x="700"/>
        <item x="701"/>
        <item x="702"/>
        <item x="703"/>
        <item x="705"/>
        <item x="707"/>
        <item x="708"/>
        <item x="710"/>
        <item x="711"/>
        <item x="712"/>
        <item x="714"/>
        <item x="715"/>
        <item x="717"/>
        <item x="718"/>
        <item x="719"/>
        <item x="720"/>
        <item x="721"/>
        <item x="722"/>
        <item x="725"/>
        <item x="726"/>
        <item x="735"/>
        <item x="739"/>
        <item x="740"/>
        <item x="743"/>
        <item x="744"/>
        <item x="745"/>
        <item x="746"/>
        <item x="747"/>
        <item x="748"/>
        <item x="749"/>
        <item x="750"/>
        <item x="752"/>
        <item x="753"/>
        <item x="754"/>
        <item x="755"/>
        <item x="756"/>
        <item x="758"/>
        <item x="760"/>
        <item x="761"/>
        <item x="763"/>
        <item x="767"/>
        <item x="768"/>
        <item x="769"/>
        <item x="772"/>
        <item x="775"/>
        <item x="776"/>
        <item x="777"/>
        <item x="778"/>
        <item x="779"/>
        <item x="780"/>
        <item x="782"/>
        <item x="783"/>
        <item x="785"/>
        <item x="786"/>
        <item x="787"/>
        <item x="788"/>
        <item x="789"/>
        <item x="790"/>
        <item x="791"/>
        <item x="792"/>
        <item x="794"/>
        <item x="795"/>
        <item x="796"/>
        <item x="797"/>
        <item x="798"/>
        <item x="800"/>
        <item x="801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20"/>
        <item x="823"/>
        <item x="825"/>
        <item x="827"/>
        <item x="828"/>
        <item x="829"/>
        <item x="832"/>
        <item x="836"/>
        <item x="838"/>
        <item x="842"/>
        <item x="843"/>
        <item x="844"/>
        <item x="846"/>
        <item x="847"/>
        <item x="848"/>
        <item x="849"/>
        <item x="851"/>
        <item x="852"/>
        <item x="853"/>
        <item x="857"/>
        <item x="858"/>
        <item x="859"/>
        <item x="860"/>
        <item x="861"/>
        <item x="862"/>
        <item x="863"/>
        <item x="864"/>
        <item x="866"/>
        <item x="867"/>
        <item x="868"/>
        <item x="869"/>
        <item x="870"/>
        <item x="871"/>
        <item x="872"/>
        <item x="874"/>
        <item x="875"/>
        <item x="877"/>
        <item x="878"/>
        <item x="879"/>
        <item x="880"/>
        <item x="882"/>
        <item x="883"/>
        <item x="884"/>
        <item x="885"/>
        <item x="886"/>
        <item x="887"/>
        <item x="888"/>
        <item x="889"/>
        <item x="892"/>
        <item x="893"/>
        <item x="894"/>
        <item x="896"/>
        <item x="897"/>
        <item x="898"/>
        <item x="899"/>
        <item x="900"/>
        <item x="901"/>
        <item x="902"/>
        <item x="903"/>
        <item x="905"/>
        <item x="908"/>
        <item x="910"/>
        <item x="911"/>
        <item x="913"/>
        <item x="915"/>
        <item x="917"/>
        <item x="918"/>
        <item x="920"/>
        <item x="922"/>
        <item x="924"/>
        <item x="927"/>
        <item x="928"/>
        <item x="929"/>
        <item x="930"/>
        <item x="931"/>
        <item x="933"/>
        <item x="934"/>
        <item x="935"/>
        <item x="936"/>
        <item x="937"/>
        <item x="939"/>
        <item x="944"/>
        <item x="945"/>
        <item x="946"/>
        <item x="948"/>
        <item x="949"/>
        <item x="950"/>
        <item x="953"/>
        <item x="954"/>
        <item x="955"/>
        <item x="957"/>
        <item x="958"/>
        <item x="960"/>
        <item x="961"/>
        <item x="962"/>
        <item x="963"/>
        <item x="964"/>
        <item x="965"/>
        <item x="966"/>
        <item x="967"/>
        <item x="968"/>
        <item x="969"/>
        <item x="971"/>
        <item x="973"/>
        <item x="974"/>
        <item x="975"/>
        <item x="976"/>
        <item x="977"/>
        <item x="978"/>
        <item x="980"/>
        <item x="981"/>
        <item x="982"/>
        <item x="983"/>
        <item x="986"/>
        <item x="987"/>
        <item x="989"/>
        <item x="990"/>
        <item x="992"/>
        <item x="993"/>
        <item x="994"/>
        <item x="995"/>
        <item x="996"/>
        <item x="997"/>
        <item x="998"/>
        <item x="999"/>
        <item x="1001"/>
        <item x="1002"/>
        <item x="1003"/>
        <item x="1004"/>
        <item x="1006"/>
        <item x="1007"/>
        <item x="1008"/>
        <item x="1011"/>
        <item x="1013"/>
        <item x="1014"/>
        <item x="1015"/>
        <item x="1016"/>
        <item x="1017"/>
        <item x="1018"/>
        <item x="1019"/>
        <item x="1020"/>
        <item x="1023"/>
        <item x="1025"/>
        <item x="1026"/>
        <item x="1028"/>
        <item x="1029"/>
        <item x="1030"/>
        <item x="1031"/>
        <item x="1032"/>
        <item x="1033"/>
        <item x="1035"/>
        <item x="1036"/>
        <item x="1037"/>
        <item x="1038"/>
        <item x="1039"/>
        <item x="1040"/>
        <item x="1042"/>
        <item x="1044"/>
        <item x="1045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95"/>
        <item t="default"/>
      </items>
    </pivotField>
    <pivotField dataField="1" showAll="0"/>
    <pivotField axis="axisPage" showAll="0" multipleItemSelectionAllowed="1">
      <items count="22">
        <item h="1" x="5"/>
        <item h="1" x="7"/>
        <item h="1" x="6"/>
        <item h="1" x="3"/>
        <item h="1" x="0"/>
        <item h="1" x="11"/>
        <item h="1" x="4"/>
        <item x="1"/>
        <item h="1" x="10"/>
        <item h="1" m="1" x="15"/>
        <item h="1" x="12"/>
        <item h="1" x="2"/>
        <item h="1" x="8"/>
        <item h="1" m="1" x="18"/>
        <item h="1" m="1" x="19"/>
        <item h="1" m="1" x="20"/>
        <item h="1" x="13"/>
        <item h="1" m="1" x="16"/>
        <item h="1" m="1" x="17"/>
        <item h="1" m="1" x="14"/>
        <item h="1" x="9"/>
        <item t="default"/>
      </items>
    </pivotField>
    <pivotField axis="axisPage" showAll="0" multipleItemSelectionAllowed="1">
      <items count="4">
        <item x="0"/>
        <item x="1"/>
        <item m="1" x="2"/>
        <item t="default"/>
      </items>
    </pivotField>
    <pivotField showAll="0" numFmtId="22"/>
    <pivotField showAll="0" numFmtId="22"/>
    <pivotField showAll="0"/>
    <pivotField dataField="1" showAll="0"/>
    <pivotField dataField="1" showAll="0"/>
    <pivotField dataField="1" showAll="0"/>
    <pivotField showAll="0" defaultSubtotal="0"/>
    <pivotField showAll="0" defaultSubtotal="0"/>
  </pivotFields>
  <rowFields count="1">
    <field x="2"/>
  </rowFields>
  <rowItems count="28">
    <i>
      <x/>
    </i>
    <i>
      <x v="1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31"/>
    </i>
    <i>
      <x v="32"/>
    </i>
    <i>
      <x v="33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5">
    <pageField fld="1" hier="-1"/>
    <pageField fld="5" hier="-1"/>
    <pageField fld="6" hier="-1"/>
    <pageField fld="3" hier="-1"/>
    <pageField fld="0" hier="-1"/>
  </pageFields>
  <dataFields count="4">
    <dataField name="Sum of Events" fld="12" baseField="0" baseItem="0"/>
    <dataField name="Sum of Affected Customer Count" fld="4" baseField="0" baseItem="0"/>
    <dataField name="Sum of L in Minutes" fld="10" baseField="0" baseItem="0" numFmtId="1"/>
    <dataField name="Sum of CMI" fld="11" baseField="0" baseItem="0" numFmtId="1"/>
  </dataFields>
  <formats count="1">
    <format dxfId="0">
      <pivotArea outline="0" fieldPosition="0" collapsedLevelsAreSubtotals="1">
        <references count="1">
          <reference field="4294967294" selected="0" count="2"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2" cacheId="1" applyNumberFormats="0" applyBorderFormats="0" applyFontFormats="0" applyPatternFormats="0" applyAlignmentFormats="0" applyWidthHeightFormats="1" dataCaption="Values" showMissing="1" preserveFormatting="1" useAutoFormatting="1" itemPrintTitles="1" outline="1" outlineData="1" createdVersion="3" updatedVersion="7" indent="0" multipleFieldFilters="0" showMemberPropertyTips="1">
  <location ref="A32:E42" firstHeaderRow="1" firstDataRow="2" firstDataCol="1" rowPageCount="4" colPageCount="1"/>
  <pivotFields count="15">
    <pivotField axis="axisPage" showAll="0" multipleItemSelectionAllowed="1">
      <items count="3">
        <item x="1"/>
        <item x="0"/>
        <item t="default"/>
      </items>
    </pivotField>
    <pivotField axis="axisPage" showAll="0">
      <items count="12">
        <item x="1"/>
        <item x="3"/>
        <item x="7"/>
        <item x="4"/>
        <item x="0"/>
        <item x="6"/>
        <item x="2"/>
        <item x="5"/>
        <item x="8"/>
        <item x="9"/>
        <item x="10"/>
        <item t="default"/>
      </items>
    </pivotField>
    <pivotField axis="axisPage" showAll="0">
      <items count="43">
        <item x="11"/>
        <item x="20"/>
        <item x="2"/>
        <item x="21"/>
        <item x="13"/>
        <item x="7"/>
        <item x="18"/>
        <item x="24"/>
        <item x="14"/>
        <item x="6"/>
        <item x="17"/>
        <item x="3"/>
        <item x="10"/>
        <item x="8"/>
        <item x="29"/>
        <item x="9"/>
        <item x="16"/>
        <item x="4"/>
        <item x="1"/>
        <item x="0"/>
        <item x="27"/>
        <item x="26"/>
        <item x="15"/>
        <item x="5"/>
        <item x="23"/>
        <item x="30"/>
        <item x="19"/>
        <item x="28"/>
        <item x="31"/>
        <item x="12"/>
        <item x="22"/>
        <item x="25"/>
        <item x="32"/>
        <item x="33"/>
        <item x="34"/>
        <item x="35"/>
        <item x="36"/>
        <item x="37"/>
        <item x="38"/>
        <item x="39"/>
        <item x="40"/>
        <item x="41"/>
        <item t="default"/>
      </items>
    </pivotField>
    <pivotField showAll="0"/>
    <pivotField dataField="1" showAll="0"/>
    <pivotField axis="axisRow" showAll="0" multipleItemSelectionAllowed="1" sortType="descending">
      <items count="17">
        <item x="10"/>
        <item x="1"/>
        <item x="4"/>
        <item h="1" x="11"/>
        <item h="1" x="0"/>
        <item x="3"/>
        <item x="6"/>
        <item x="7"/>
        <item x="5"/>
        <item h="1" x="12"/>
        <item x="2"/>
        <item h="1" x="8"/>
        <item h="1" x="15"/>
        <item h="1" x="13"/>
        <item h="1" x="14"/>
        <item h="1" x="9"/>
        <item t="default"/>
      </items>
      <autoSortScope>
        <pivotArea outline="0" fieldPosition="0" type="normal">
          <references count="1">
            <reference field="4294967294" selected="0" count="1">
              <x v="0"/>
            </reference>
          </references>
        </pivotArea>
      </autoSortScope>
    </pivotField>
    <pivotField axis="axisPage" showAll="0">
      <items count="4">
        <item x="0"/>
        <item x="1"/>
        <item x="2"/>
        <item t="default"/>
      </items>
    </pivotField>
    <pivotField showAll="0" numFmtId="22"/>
    <pivotField showAll="0" numFmtId="22"/>
    <pivotField showAll="0"/>
    <pivotField dataField="1" showAll="0"/>
    <pivotField dataField="1" showAll="0"/>
    <pivotField dataField="1" showAll="0"/>
    <pivotField showAll="0" defaultSubtotal="0"/>
    <pivotField showAll="0" defaultSubtotal="0"/>
  </pivotFields>
  <rowFields count="1">
    <field x="5"/>
  </rowFields>
  <rowItems count="9">
    <i>
      <x v="1"/>
    </i>
    <i>
      <x v="8"/>
    </i>
    <i>
      <x v="7"/>
    </i>
    <i>
      <x v="10"/>
    </i>
    <i>
      <x v="2"/>
    </i>
    <i>
      <x v="5"/>
    </i>
    <i>
      <x/>
    </i>
    <i>
      <x v="6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4">
    <pageField fld="0" hier="-1"/>
    <pageField fld="1" hier="-1"/>
    <pageField fld="6" hier="-1"/>
    <pageField fld="2" item="15" hier="-1"/>
  </pageFields>
  <dataFields count="4">
    <dataField name="Sum of Events" fld="12" baseField="0" baseItem="0"/>
    <dataField name="Sum of Affected Customer Count" fld="4" baseField="0" baseItem="0"/>
    <dataField name="Sum of L in Minutes" fld="10" baseField="0" baseItem="0" numFmtId="1"/>
    <dataField name="Sum of CMI" fld="11" baseField="0" baseItem="0" numFmtId="1"/>
  </dataFields>
  <formats count="1">
    <format dxfId="27">
      <pivotArea outline="0" fieldPosition="0" collapsedLevelsAreSubtotals="1">
        <references count="1">
          <reference field="4294967294" selected="0" count="2"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PivotTable4" cacheId="1" applyNumberFormats="0" applyBorderFormats="0" applyFontFormats="0" applyPatternFormats="0" applyAlignmentFormats="0" applyWidthHeightFormats="1" dataCaption="Values" showMissing="1" preserveFormatting="1" useAutoFormatting="1" itemPrintTitles="1" outline="1" outlineData="1" createdVersion="3" updatedVersion="7" indent="0" multipleFieldFilters="0" showMemberPropertyTips="1">
  <location ref="A34:E44" firstHeaderRow="1" firstDataRow="2" firstDataCol="1" rowPageCount="4" colPageCount="1"/>
  <pivotFields count="15">
    <pivotField axis="axisPage" showAll="0" multipleItemSelectionAllowed="1">
      <items count="3">
        <item x="1"/>
        <item x="0"/>
        <item t="default"/>
      </items>
    </pivotField>
    <pivotField axis="axisPage" showAll="0">
      <items count="12">
        <item x="1"/>
        <item x="3"/>
        <item x="7"/>
        <item x="4"/>
        <item x="0"/>
        <item x="6"/>
        <item x="2"/>
        <item x="5"/>
        <item x="8"/>
        <item x="9"/>
        <item x="10"/>
        <item t="default"/>
      </items>
    </pivotField>
    <pivotField axis="axisPage" showAll="0">
      <items count="43">
        <item x="11"/>
        <item x="20"/>
        <item x="2"/>
        <item x="21"/>
        <item x="13"/>
        <item x="7"/>
        <item x="18"/>
        <item x="24"/>
        <item x="14"/>
        <item x="6"/>
        <item x="17"/>
        <item x="3"/>
        <item x="10"/>
        <item x="8"/>
        <item x="29"/>
        <item x="9"/>
        <item x="16"/>
        <item x="4"/>
        <item x="1"/>
        <item x="0"/>
        <item x="27"/>
        <item x="26"/>
        <item x="15"/>
        <item x="5"/>
        <item x="23"/>
        <item x="30"/>
        <item x="19"/>
        <item x="28"/>
        <item x="31"/>
        <item x="12"/>
        <item x="22"/>
        <item x="25"/>
        <item x="32"/>
        <item x="33"/>
        <item x="34"/>
        <item x="35"/>
        <item x="36"/>
        <item x="37"/>
        <item x="38"/>
        <item x="39"/>
        <item x="40"/>
        <item x="41"/>
        <item t="default"/>
      </items>
    </pivotField>
    <pivotField showAll="0"/>
    <pivotField dataField="1" showAll="0"/>
    <pivotField axis="axisRow" showAll="0" includeNewItemsInFilter="1" multipleItemSelectionAllowed="1" sortType="descending">
      <items count="17">
        <item x="10"/>
        <item x="1"/>
        <item x="4"/>
        <item h="1" x="11"/>
        <item h="1" x="0"/>
        <item x="3"/>
        <item x="6"/>
        <item x="7"/>
        <item x="5"/>
        <item h="1" x="12"/>
        <item x="2"/>
        <item h="1" x="8"/>
        <item h="1" x="13"/>
        <item h="1" x="14"/>
        <item h="1" x="9"/>
        <item x="15"/>
        <item t="default"/>
      </items>
      <autoSortScope>
        <pivotArea outline="0" fieldPosition="0" type="normal">
          <references count="1">
            <reference field="4294967294" selected="0" count="1">
              <x v="0"/>
            </reference>
          </references>
        </pivotArea>
      </autoSortScope>
    </pivotField>
    <pivotField axis="axisPage" showAll="0">
      <items count="4">
        <item x="0"/>
        <item x="1"/>
        <item x="2"/>
        <item t="default"/>
      </items>
    </pivotField>
    <pivotField showAll="0" numFmtId="22"/>
    <pivotField showAll="0" numFmtId="22"/>
    <pivotField showAll="0"/>
    <pivotField dataField="1" showAll="0"/>
    <pivotField dataField="1" showAll="0"/>
    <pivotField dataField="1" showAll="0"/>
    <pivotField showAll="0" defaultSubtotal="0"/>
    <pivotField showAll="0" defaultSubtotal="0"/>
  </pivotFields>
  <rowFields count="1">
    <field x="5"/>
  </rowFields>
  <rowItems count="9">
    <i>
      <x v="8"/>
    </i>
    <i>
      <x v="1"/>
    </i>
    <i>
      <x v="10"/>
    </i>
    <i>
      <x v="2"/>
    </i>
    <i>
      <x v="7"/>
    </i>
    <i>
      <x v="6"/>
    </i>
    <i>
      <x/>
    </i>
    <i>
      <x v="5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4">
    <pageField fld="0" hier="-1"/>
    <pageField fld="1" hier="-1"/>
    <pageField fld="6" hier="-1"/>
    <pageField fld="2" item="6" hier="-1"/>
  </pageFields>
  <dataFields count="4">
    <dataField name="Sum of Events" fld="12" baseField="0" baseItem="0"/>
    <dataField name="Sum of Affected Customer Count" fld="4" baseField="0" baseItem="0"/>
    <dataField name="Sum of L in Minutes" fld="10" baseField="0" baseItem="0" numFmtId="1"/>
    <dataField name="Sum of CMI" fld="11" baseField="0" baseItem="0" numFmtId="1"/>
  </dataFields>
  <formats count="1">
    <format dxfId="21">
      <pivotArea outline="0" fieldPosition="0" collapsedLevelsAreSubtotals="1">
        <references count="1">
          <reference field="4294967294" selected="0" count="2"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PivotTable8" cacheId="1" applyNumberFormats="0" applyBorderFormats="0" applyFontFormats="0" applyPatternFormats="0" applyAlignmentFormats="0" applyWidthHeightFormats="1" dataCaption="Values" showMissing="1" preserveFormatting="1" useAutoFormatting="1" itemPrintTitles="1" outline="1" outlineData="1" createdVersion="3" updatedVersion="7" indent="0" multipleFieldFilters="0" showMemberPropertyTips="1">
  <location ref="A6:E25" firstHeaderRow="1" firstDataRow="2" firstDataCol="1" rowPageCount="4" colPageCount="1"/>
  <pivotFields count="15">
    <pivotField axis="axisPage" showAll="0" multipleItemSelectionAllowed="1">
      <items count="3">
        <item x="1"/>
        <item h="1" x="0"/>
        <item t="default"/>
      </items>
    </pivotField>
    <pivotField axis="axisPage" showAll="0">
      <items count="12">
        <item x="1"/>
        <item x="3"/>
        <item x="7"/>
        <item x="4"/>
        <item x="0"/>
        <item x="6"/>
        <item x="2"/>
        <item x="5"/>
        <item x="8"/>
        <item x="9"/>
        <item x="10"/>
        <item t="default"/>
      </items>
    </pivotField>
    <pivotField axis="axisRow" showAll="0" sortType="descending">
      <items count="43">
        <item x="32"/>
        <item x="5"/>
        <item x="11"/>
        <item x="23"/>
        <item x="15"/>
        <item x="26"/>
        <item x="20"/>
        <item x="2"/>
        <item x="30"/>
        <item x="25"/>
        <item x="28"/>
        <item x="13"/>
        <item x="27"/>
        <item x="0"/>
        <item x="1"/>
        <item x="4"/>
        <item x="16"/>
        <item x="9"/>
        <item x="21"/>
        <item x="29"/>
        <item x="22"/>
        <item x="8"/>
        <item x="10"/>
        <item x="3"/>
        <item x="18"/>
        <item x="17"/>
        <item x="24"/>
        <item x="6"/>
        <item x="14"/>
        <item x="12"/>
        <item x="31"/>
        <item x="7"/>
        <item x="19"/>
        <item x="33"/>
        <item x="34"/>
        <item x="35"/>
        <item x="36"/>
        <item x="37"/>
        <item x="38"/>
        <item x="39"/>
        <item x="40"/>
        <item x="41"/>
        <item t="default"/>
      </items>
      <autoSortScope>
        <pivotArea outline="0" fieldPosition="0" type="normal">
          <references count="1">
            <reference field="4294967294" selected="0" count="1">
              <x v="0"/>
            </reference>
          </references>
        </pivotArea>
      </autoSortScope>
    </pivotField>
    <pivotField showAll="0"/>
    <pivotField dataField="1" showAll="0"/>
    <pivotField axis="axisPage" showAll="0" multipleItemSelectionAllowed="1">
      <items count="17">
        <item x="5"/>
        <item x="7"/>
        <item x="6"/>
        <item x="3"/>
        <item h="1" x="0"/>
        <item h="1" x="11"/>
        <item x="4"/>
        <item x="1"/>
        <item x="10"/>
        <item h="1" x="12"/>
        <item x="2"/>
        <item h="1" x="8"/>
        <item h="1" x="15"/>
        <item h="1" x="13"/>
        <item h="1" x="14"/>
        <item h="1" x="9"/>
        <item t="default"/>
      </items>
    </pivotField>
    <pivotField axis="axisPage" showAll="0">
      <items count="4">
        <item x="0"/>
        <item x="1"/>
        <item x="2"/>
        <item t="default"/>
      </items>
    </pivotField>
    <pivotField showAll="0" numFmtId="22"/>
    <pivotField showAll="0" numFmtId="22"/>
    <pivotField showAll="0"/>
    <pivotField dataField="1" showAll="0"/>
    <pivotField dataField="1" showAll="0"/>
    <pivotField dataField="1" showAll="0"/>
    <pivotField showAll="0" defaultSubtotal="0"/>
    <pivotField showAll="0" defaultSubtotal="0"/>
  </pivotFields>
  <rowFields count="1">
    <field x="2"/>
  </rowFields>
  <rowItems count="18">
    <i>
      <x v="11"/>
    </i>
    <i>
      <x v="2"/>
    </i>
    <i>
      <x v="28"/>
    </i>
    <i>
      <x v="24"/>
    </i>
    <i>
      <x v="26"/>
    </i>
    <i>
      <x v="35"/>
    </i>
    <i>
      <x v="18"/>
    </i>
    <i>
      <x v="20"/>
    </i>
    <i>
      <x v="3"/>
    </i>
    <i>
      <x v="7"/>
    </i>
    <i>
      <x v="34"/>
    </i>
    <i>
      <x v="6"/>
    </i>
    <i>
      <x v="9"/>
    </i>
    <i>
      <x v="29"/>
    </i>
    <i>
      <x v="37"/>
    </i>
    <i>
      <x v="39"/>
    </i>
    <i>
      <x v="8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4">
    <pageField fld="0" hier="-1"/>
    <pageField fld="1" hier="-1"/>
    <pageField fld="6" hier="-1"/>
    <pageField fld="5" hier="-1"/>
  </pageFields>
  <dataFields count="4">
    <dataField name="Sum of Events" fld="12" baseField="0" baseItem="0"/>
    <dataField name="Sum of Affected Customer Count" fld="4" baseField="0" baseItem="0"/>
    <dataField name="Sum of L in Minutes" fld="10" baseField="0" baseItem="0" numFmtId="1"/>
    <dataField name="Sum of CMI" fld="11" baseField="0" baseItem="0" numFmtId="1"/>
  </dataFields>
  <formats count="2">
    <format dxfId="23">
      <pivotArea outline="0" fieldPosition="0" collapsedLevelsAreSubtotals="1">
        <references count="1">
          <reference field="4294967294" selected="0" count="2">
            <x v="2"/>
            <x v="3"/>
          </reference>
        </references>
      </pivotArea>
    </format>
    <format dxfId="22">
      <pivotArea outline="0" fieldPosition="0" dataOnly="0">
        <references count="1">
          <reference field="2" count="5">
            <x v="2"/>
            <x v="11"/>
            <x v="24"/>
            <x v="26"/>
            <x v="28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6.xml><?xml version="1.0" encoding="utf-8"?>
<pivotTableDefinition xmlns="http://schemas.openxmlformats.org/spreadsheetml/2006/main" name="PivotTable2" cacheId="1" applyNumberFormats="0" applyBorderFormats="0" applyFontFormats="0" applyPatternFormats="0" applyAlignmentFormats="0" applyWidthHeightFormats="1" dataCaption="Values" showMissing="1" preserveFormatting="1" useAutoFormatting="1" itemPrintTitles="1" outline="1" outlineData="1" createdVersion="3" updatedVersion="7" indent="0" multipleFieldFilters="0" showMemberPropertyTips="1">
  <location ref="A7:E42" firstHeaderRow="1" firstDataRow="2" firstDataCol="1" rowPageCount="4" colPageCount="1"/>
  <pivotFields count="15">
    <pivotField axis="axisPage" showAll="0" multipleItemSelectionAllowed="1">
      <items count="3">
        <item x="1"/>
        <item x="0"/>
        <item t="default"/>
      </items>
    </pivotField>
    <pivotField axis="axisPage" showAll="0">
      <items count="12">
        <item x="1"/>
        <item x="3"/>
        <item x="7"/>
        <item x="4"/>
        <item x="0"/>
        <item x="6"/>
        <item x="2"/>
        <item x="5"/>
        <item x="8"/>
        <item x="9"/>
        <item x="10"/>
        <item t="default"/>
      </items>
    </pivotField>
    <pivotField axis="axisRow" showAll="0" sortType="descending">
      <items count="43">
        <item x="32"/>
        <item x="5"/>
        <item x="11"/>
        <item x="23"/>
        <item x="15"/>
        <item x="26"/>
        <item x="20"/>
        <item x="2"/>
        <item x="30"/>
        <item x="25"/>
        <item x="28"/>
        <item x="13"/>
        <item x="27"/>
        <item x="0"/>
        <item x="1"/>
        <item x="4"/>
        <item x="16"/>
        <item x="9"/>
        <item x="21"/>
        <item x="29"/>
        <item x="22"/>
        <item x="8"/>
        <item x="10"/>
        <item x="3"/>
        <item x="18"/>
        <item x="17"/>
        <item x="24"/>
        <item x="6"/>
        <item x="14"/>
        <item x="12"/>
        <item x="31"/>
        <item x="7"/>
        <item x="19"/>
        <item x="33"/>
        <item x="34"/>
        <item x="35"/>
        <item x="36"/>
        <item x="37"/>
        <item x="38"/>
        <item x="39"/>
        <item x="40"/>
        <item x="41"/>
        <item t="default"/>
      </items>
      <autoSortScope>
        <pivotArea outline="0" fieldPosition="0" type="normal">
          <references count="1">
            <reference field="4294967294" selected="0" count="1">
              <x v="0"/>
            </reference>
          </references>
        </pivotArea>
      </autoSortScope>
    </pivotField>
    <pivotField showAll="0"/>
    <pivotField dataField="1" showAll="0"/>
    <pivotField axis="axisPage" showAll="0" multipleItemSelectionAllowed="1">
      <items count="17">
        <item x="5"/>
        <item x="7"/>
        <item x="6"/>
        <item x="3"/>
        <item h="1" x="0"/>
        <item h="1" x="11"/>
        <item x="4"/>
        <item x="1"/>
        <item x="10"/>
        <item h="1" x="12"/>
        <item x="2"/>
        <item h="1" x="8"/>
        <item h="1" x="15"/>
        <item h="1" x="13"/>
        <item h="1" x="14"/>
        <item h="1" x="9"/>
        <item t="default"/>
      </items>
    </pivotField>
    <pivotField axis="axisPage" showAll="0">
      <items count="4">
        <item x="0"/>
        <item x="1"/>
        <item x="2"/>
        <item t="default"/>
      </items>
    </pivotField>
    <pivotField showAll="0" numFmtId="22"/>
    <pivotField showAll="0" numFmtId="22"/>
    <pivotField showAll="0"/>
    <pivotField dataField="1" showAll="0"/>
    <pivotField dataField="1" showAll="0"/>
    <pivotField dataField="1" showAll="0"/>
    <pivotField showAll="0" defaultSubtotal="0"/>
    <pivotField showAll="0" defaultSubtotal="0"/>
  </pivotFields>
  <rowFields count="1">
    <field x="2"/>
  </rowFields>
  <rowItems count="34">
    <i>
      <x v="1"/>
    </i>
    <i>
      <x v="22"/>
    </i>
    <i>
      <x v="23"/>
    </i>
    <i>
      <x v="11"/>
    </i>
    <i>
      <x v="2"/>
    </i>
    <i>
      <x v="31"/>
    </i>
    <i>
      <x v="17"/>
    </i>
    <i>
      <x v="28"/>
    </i>
    <i>
      <x v="25"/>
    </i>
    <i>
      <x v="13"/>
    </i>
    <i>
      <x v="16"/>
    </i>
    <i>
      <x v="15"/>
    </i>
    <i>
      <x v="14"/>
    </i>
    <i>
      <x v="24"/>
    </i>
    <i>
      <x v="26"/>
    </i>
    <i>
      <x v="4"/>
    </i>
    <i>
      <x v="35"/>
    </i>
    <i>
      <x v="18"/>
    </i>
    <i>
      <x v="21"/>
    </i>
    <i>
      <x v="20"/>
    </i>
    <i>
      <x v="3"/>
    </i>
    <i>
      <x v="34"/>
    </i>
    <i>
      <x v="7"/>
    </i>
    <i>
      <x v="27"/>
    </i>
    <i>
      <x v="6"/>
    </i>
    <i>
      <x v="9"/>
    </i>
    <i>
      <x v="29"/>
    </i>
    <i>
      <x v="5"/>
    </i>
    <i>
      <x v="12"/>
    </i>
    <i>
      <x v="19"/>
    </i>
    <i>
      <x v="37"/>
    </i>
    <i>
      <x v="39"/>
    </i>
    <i>
      <x v="8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4">
    <pageField fld="0" hier="-1"/>
    <pageField fld="1" hier="-1"/>
    <pageField fld="6" hier="-1"/>
    <pageField fld="5" hier="-1"/>
  </pageFields>
  <dataFields count="4">
    <dataField name="Sum of Events" fld="12" baseField="0" baseItem="0"/>
    <dataField name="Sum of Affected Customer Count" fld="4" baseField="0" baseItem="0"/>
    <dataField name="Sum of L in Minutes" fld="10" baseField="0" baseItem="0" numFmtId="1"/>
    <dataField name="Sum of CMI" fld="11" baseField="0" baseItem="0" numFmtId="1"/>
  </dataFields>
  <formats count="1">
    <format dxfId="20">
      <pivotArea outline="0" fieldPosition="0" collapsedLevelsAreSubtotals="1">
        <references count="1">
          <reference field="4294967294" selected="0" count="2"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7.xml><?xml version="1.0" encoding="utf-8"?>
<pivotTableDefinition xmlns="http://schemas.openxmlformats.org/spreadsheetml/2006/main" name="PivotTable6" cacheId="1" applyNumberFormats="0" applyBorderFormats="0" applyFontFormats="0" applyPatternFormats="0" applyAlignmentFormats="0" applyWidthHeightFormats="1" dataCaption="Values" showMissing="1" preserveFormatting="1" useAutoFormatting="1" itemPrintTitles="1" outline="1" outlineData="1" createdVersion="3" updatedVersion="7" indent="0" multipleFieldFilters="0" showMemberPropertyTips="1">
  <location ref="A7:B15" firstHeaderRow="1" firstDataRow="1" firstDataCol="1" rowPageCount="4" colPageCount="1"/>
  <pivotFields count="15">
    <pivotField axis="axisPage" showAll="0" multipleItemSelectionAllowed="1">
      <items count="3">
        <item h="1" x="1"/>
        <item x="0"/>
        <item t="default"/>
      </items>
    </pivotField>
    <pivotField axis="axisPage" showAll="0">
      <items count="12">
        <item x="1"/>
        <item x="3"/>
        <item x="7"/>
        <item x="4"/>
        <item x="0"/>
        <item x="6"/>
        <item x="2"/>
        <item x="5"/>
        <item x="8"/>
        <item x="9"/>
        <item x="10"/>
        <item t="default"/>
      </items>
    </pivotField>
    <pivotField axis="axisPage" showAll="0">
      <items count="43">
        <item x="11"/>
        <item x="20"/>
        <item x="2"/>
        <item x="21"/>
        <item x="13"/>
        <item x="7"/>
        <item x="18"/>
        <item x="24"/>
        <item x="14"/>
        <item x="6"/>
        <item x="17"/>
        <item x="3"/>
        <item x="10"/>
        <item x="8"/>
        <item x="29"/>
        <item x="9"/>
        <item x="16"/>
        <item x="4"/>
        <item x="1"/>
        <item x="0"/>
        <item x="27"/>
        <item x="26"/>
        <item x="15"/>
        <item x="5"/>
        <item x="23"/>
        <item x="30"/>
        <item x="19"/>
        <item x="28"/>
        <item x="31"/>
        <item x="12"/>
        <item x="22"/>
        <item x="25"/>
        <item x="32"/>
        <item x="33"/>
        <item x="34"/>
        <item x="35"/>
        <item x="36"/>
        <item x="37"/>
        <item x="38"/>
        <item x="39"/>
        <item x="40"/>
        <item x="41"/>
        <item t="default"/>
      </items>
    </pivotField>
    <pivotField showAll="0"/>
    <pivotField showAll="0"/>
    <pivotField axis="axisRow" showAll="0" multipleItemSelectionAllowed="1" sortType="descending">
      <items count="17">
        <item x="10"/>
        <item h="1" x="1"/>
        <item x="4"/>
        <item h="1" x="11"/>
        <item h="1" x="0"/>
        <item x="3"/>
        <item x="6"/>
        <item x="7"/>
        <item x="5"/>
        <item h="1" x="12"/>
        <item x="2"/>
        <item h="1" x="8"/>
        <item h="1" x="15"/>
        <item h="1" x="13"/>
        <item h="1" x="14"/>
        <item h="1" x="9"/>
        <item t="default"/>
      </items>
      <autoSortScope>
        <pivotArea outline="0" fieldPosition="0" type="normal">
          <references count="1">
            <reference field="4294967294" selected="0" count="1">
              <x v="0"/>
            </reference>
          </references>
        </pivotArea>
      </autoSortScope>
    </pivotField>
    <pivotField axis="axisPage" showAll="0">
      <items count="4">
        <item x="0"/>
        <item x="1"/>
        <item x="2"/>
        <item t="default"/>
      </items>
    </pivotField>
    <pivotField showAll="0" numFmtId="22"/>
    <pivotField showAll="0" numFmtId="22"/>
    <pivotField showAll="0"/>
    <pivotField showAll="0"/>
    <pivotField showAll="0"/>
    <pivotField dataField="1" showAll="0"/>
    <pivotField showAll="0" defaultSubtotal="0"/>
    <pivotField showAll="0" defaultSubtotal="0"/>
  </pivotFields>
  <rowFields count="1">
    <field x="5"/>
  </rowFields>
  <rowItems count="8">
    <i>
      <x v="8"/>
    </i>
    <i>
      <x v="7"/>
    </i>
    <i>
      <x v="5"/>
    </i>
    <i>
      <x/>
    </i>
    <i>
      <x v="10"/>
    </i>
    <i>
      <x v="2"/>
    </i>
    <i>
      <x v="6"/>
    </i>
    <i t="grand">
      <x/>
    </i>
  </rowItems>
  <colItems count="1">
    <i/>
  </colItems>
  <pageFields count="4">
    <pageField fld="0" hier="-1"/>
    <pageField fld="1" hier="-1"/>
    <pageField fld="6" hier="-1"/>
    <pageField fld="2" item="23" hier="-1"/>
  </pageFields>
  <dataFields count="1">
    <dataField name="Sum of Events" fld="12" baseField="0" baseItem="0"/>
  </dataFields>
  <pivotTableStyleInfo name="PivotStyleLight16" showRowHeaders="1" showColHeaders="1" showRowStripes="0" showColStripes="0" showLastColumn="1"/>
</pivotTableDefinition>
</file>

<file path=xl/pivotTables/pivotTable8.xml><?xml version="1.0" encoding="utf-8"?>
<pivotTableDefinition xmlns="http://schemas.openxmlformats.org/spreadsheetml/2006/main" name="PivotTable4" cacheId="1" applyNumberFormats="0" applyBorderFormats="0" applyFontFormats="0" applyPatternFormats="0" applyAlignmentFormats="0" applyWidthHeightFormats="1" dataCaption="Values" showMissing="1" preserveFormatting="1" useAutoFormatting="1" itemPrintTitles="1" outline="1" outlineData="1" createdVersion="3" updatedVersion="7" indent="0" multipleFieldFilters="0" showMemberPropertyTips="1">
  <location ref="A7:E23" firstHeaderRow="1" firstDataRow="2" firstDataCol="1" rowPageCount="4" colPageCount="1"/>
  <pivotFields count="15">
    <pivotField axis="axisPage" showAll="0" multipleItemSelectionAllowed="1">
      <items count="3">
        <item x="1"/>
        <item h="1" x="0"/>
        <item t="default"/>
      </items>
    </pivotField>
    <pivotField axis="axisPage" showAll="0">
      <items count="12">
        <item x="1"/>
        <item x="3"/>
        <item x="7"/>
        <item x="4"/>
        <item x="0"/>
        <item x="6"/>
        <item x="2"/>
        <item x="5"/>
        <item x="8"/>
        <item x="9"/>
        <item x="10"/>
        <item t="default"/>
      </items>
    </pivotField>
    <pivotField axis="axisPage" showAll="0">
      <items count="43">
        <item x="11"/>
        <item x="20"/>
        <item x="2"/>
        <item x="21"/>
        <item x="13"/>
        <item x="7"/>
        <item x="18"/>
        <item x="24"/>
        <item x="14"/>
        <item x="6"/>
        <item x="17"/>
        <item x="3"/>
        <item x="10"/>
        <item x="8"/>
        <item x="29"/>
        <item x="9"/>
        <item x="16"/>
        <item x="4"/>
        <item x="1"/>
        <item x="0"/>
        <item x="27"/>
        <item x="26"/>
        <item x="15"/>
        <item x="5"/>
        <item x="23"/>
        <item x="30"/>
        <item x="19"/>
        <item x="28"/>
        <item x="31"/>
        <item x="12"/>
        <item x="22"/>
        <item x="25"/>
        <item x="32"/>
        <item x="33"/>
        <item x="34"/>
        <item x="35"/>
        <item x="36"/>
        <item x="37"/>
        <item x="38"/>
        <item x="39"/>
        <item x="40"/>
        <item x="41"/>
        <item t="default"/>
      </items>
    </pivotField>
    <pivotField showAll="0"/>
    <pivotField dataField="1" showAll="0"/>
    <pivotField axis="axisRow" showAll="0" multipleItemSelectionAllowed="1" sortType="descending">
      <items count="17">
        <item x="10"/>
        <item x="1"/>
        <item x="4"/>
        <item x="11"/>
        <item x="0"/>
        <item x="3"/>
        <item x="6"/>
        <item x="12"/>
        <item x="7"/>
        <item x="2"/>
        <item x="5"/>
        <item x="8"/>
        <item x="15"/>
        <item x="13"/>
        <item x="14"/>
        <item x="9"/>
        <item t="default"/>
      </items>
      <autoSortScope>
        <pivotArea outline="0" fieldPosition="0" type="normal">
          <references count="1">
            <reference field="4294967294" selected="0" count="1">
              <x v="0"/>
            </reference>
          </references>
        </pivotArea>
      </autoSortScope>
    </pivotField>
    <pivotField axis="axisPage" showAll="0">
      <items count="4">
        <item x="0"/>
        <item x="1"/>
        <item x="2"/>
        <item t="default"/>
      </items>
    </pivotField>
    <pivotField showAll="0" numFmtId="22"/>
    <pivotField showAll="0" numFmtId="22"/>
    <pivotField showAll="0"/>
    <pivotField dataField="1" showAll="0"/>
    <pivotField dataField="1" showAll="0"/>
    <pivotField dataField="1" showAll="0" defaultSubtotal="0"/>
    <pivotField showAll="0" defaultSubtotal="0"/>
    <pivotField showAll="0" defaultSubtotal="0"/>
  </pivotFields>
  <rowFields count="1">
    <field x="5"/>
  </rowFields>
  <rowItems count="15">
    <i>
      <x v="7"/>
    </i>
    <i>
      <x v="9"/>
    </i>
    <i>
      <x v="1"/>
    </i>
    <i>
      <x v="2"/>
    </i>
    <i>
      <x v="10"/>
    </i>
    <i>
      <x v="8"/>
    </i>
    <i>
      <x v="6"/>
    </i>
    <i>
      <x v="4"/>
    </i>
    <i>
      <x/>
    </i>
    <i>
      <x v="5"/>
    </i>
    <i>
      <x v="11"/>
    </i>
    <i>
      <x v="14"/>
    </i>
    <i>
      <x v="3"/>
    </i>
    <i>
      <x v="1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4">
    <pageField fld="0" hier="-1"/>
    <pageField fld="1" hier="-1"/>
    <pageField fld="6" hier="-1"/>
    <pageField fld="2" hier="-1"/>
  </pageFields>
  <dataFields count="4">
    <dataField name="Sum of Events" fld="12" baseField="0" baseItem="0"/>
    <dataField name="Sum of Affected Customer Count" fld="4" baseField="0" baseItem="0"/>
    <dataField name="Sum of L in Minutes" fld="10" baseField="0" baseItem="0" numFmtId="1"/>
    <dataField name="Sum of CMI" fld="11" baseField="0" baseItem="0" numFmtId="1"/>
  </dataFields>
  <formats count="1">
    <format dxfId="19">
      <pivotArea outline="0" fieldPosition="0" collapsedLevelsAreSubtotals="1">
        <references count="1">
          <reference field="4294967294" selected="0" count="2"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9.xml><?xml version="1.0" encoding="utf-8"?>
<pivotTableDefinition xmlns="http://schemas.openxmlformats.org/spreadsheetml/2006/main" name="PivotTable4" cacheId="1" applyNumberFormats="0" applyBorderFormats="0" applyFontFormats="0" applyPatternFormats="0" applyAlignmentFormats="0" applyWidthHeightFormats="1" dataCaption="Values" showMissing="1" preserveFormatting="1" useAutoFormatting="1" itemPrintTitles="1" outline="1" outlineData="1" createdVersion="3" updatedVersion="7" indent="0" multipleFieldFilters="0" showMemberPropertyTips="1">
  <location ref="A7:E17" firstHeaderRow="1" firstDataRow="2" firstDataCol="1" rowPageCount="4" colPageCount="1"/>
  <pivotFields count="15">
    <pivotField axis="axisPage" showAll="0" multipleItemSelectionAllowed="1">
      <items count="3">
        <item x="1"/>
        <item x="0"/>
        <item t="default"/>
      </items>
    </pivotField>
    <pivotField axis="axisPage" showAll="0">
      <items count="12">
        <item x="1"/>
        <item x="3"/>
        <item x="7"/>
        <item x="4"/>
        <item x="0"/>
        <item x="6"/>
        <item x="2"/>
        <item x="5"/>
        <item x="8"/>
        <item x="9"/>
        <item x="10"/>
        <item t="default"/>
      </items>
    </pivotField>
    <pivotField axis="axisPage" showAll="0">
      <items count="43">
        <item x="11"/>
        <item x="20"/>
        <item x="2"/>
        <item x="21"/>
        <item x="13"/>
        <item x="7"/>
        <item x="18"/>
        <item x="24"/>
        <item x="14"/>
        <item x="6"/>
        <item x="17"/>
        <item x="3"/>
        <item x="10"/>
        <item x="8"/>
        <item x="29"/>
        <item x="9"/>
        <item x="16"/>
        <item x="4"/>
        <item x="1"/>
        <item x="0"/>
        <item x="27"/>
        <item x="26"/>
        <item x="15"/>
        <item x="5"/>
        <item x="23"/>
        <item x="30"/>
        <item x="19"/>
        <item x="28"/>
        <item x="31"/>
        <item x="12"/>
        <item x="22"/>
        <item x="25"/>
        <item x="32"/>
        <item x="33"/>
        <item x="34"/>
        <item x="35"/>
        <item x="36"/>
        <item x="37"/>
        <item x="38"/>
        <item x="39"/>
        <item x="40"/>
        <item x="41"/>
        <item t="default"/>
      </items>
    </pivotField>
    <pivotField showAll="0"/>
    <pivotField dataField="1" showAll="0"/>
    <pivotField axis="axisRow" showAll="0" multipleItemSelectionAllowed="1" sortType="descending">
      <items count="17">
        <item x="10"/>
        <item x="1"/>
        <item x="4"/>
        <item h="1" x="11"/>
        <item h="1" x="0"/>
        <item x="3"/>
        <item x="6"/>
        <item x="7"/>
        <item x="5"/>
        <item h="1" x="12"/>
        <item x="2"/>
        <item h="1" x="8"/>
        <item h="1" x="15"/>
        <item h="1" x="13"/>
        <item h="1" x="14"/>
        <item h="1" x="9"/>
        <item t="default"/>
      </items>
      <autoSortScope>
        <pivotArea outline="0" fieldPosition="0" type="normal">
          <references count="1">
            <reference field="4294967294" selected="0" count="1">
              <x v="0"/>
            </reference>
          </references>
        </pivotArea>
      </autoSortScope>
    </pivotField>
    <pivotField axis="axisPage" showAll="0">
      <items count="4">
        <item x="0"/>
        <item x="1"/>
        <item x="2"/>
        <item t="default"/>
      </items>
    </pivotField>
    <pivotField showAll="0" numFmtId="22"/>
    <pivotField showAll="0" numFmtId="22"/>
    <pivotField showAll="0"/>
    <pivotField dataField="1" showAll="0"/>
    <pivotField dataField="1" showAll="0"/>
    <pivotField dataField="1" showAll="0"/>
    <pivotField showAll="0" defaultSubtotal="0"/>
    <pivotField showAll="0" defaultSubtotal="0"/>
  </pivotFields>
  <rowFields count="1">
    <field x="5"/>
  </rowFields>
  <rowItems count="9">
    <i>
      <x v="1"/>
    </i>
    <i>
      <x v="10"/>
    </i>
    <i>
      <x v="8"/>
    </i>
    <i>
      <x v="7"/>
    </i>
    <i>
      <x v="2"/>
    </i>
    <i>
      <x v="6"/>
    </i>
    <i>
      <x/>
    </i>
    <i>
      <x v="5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4">
    <pageField fld="0" hier="-1"/>
    <pageField fld="1" hier="-1"/>
    <pageField fld="6" hier="-1"/>
    <pageField fld="2" item="7" hier="-1"/>
  </pageFields>
  <dataFields count="4">
    <dataField name="Sum of Events" fld="12" baseField="0" baseItem="0"/>
    <dataField name="Sum of Affected Customer Count" fld="4" baseField="0" baseItem="0"/>
    <dataField name="Sum of L in Minutes" fld="10" baseField="0" baseItem="0" numFmtId="1"/>
    <dataField name="Sum of CMI" fld="11" baseField="0" baseItem="0" numFmtId="1"/>
  </dataFields>
  <formats count="1">
    <format dxfId="18">
      <pivotArea outline="0" fieldPosition="0" collapsedLevelsAreSubtotals="1">
        <references count="1">
          <reference field="4294967294" selected="0" count="2"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2" Type="http://schemas.openxmlformats.org/officeDocument/2006/relationships/pivotTable" Target="../pivotTables/pivotTable1.xml" /><Relationship Id="rId1" Type="http://schemas.openxmlformats.org/officeDocument/2006/relationships/printerSettings" Target="../printerSettings/printerSettings1.bin" /></Relationships>
</file>

<file path=xl/worksheets/_rels/sheet10.xml.rels><?xml version="1.0" encoding="UTF-8" standalone="yes"?><Relationships xmlns="http://schemas.openxmlformats.org/package/2006/relationships"><Relationship Id="rId2" Type="http://schemas.openxmlformats.org/officeDocument/2006/relationships/pivotTable" Target="../pivotTables/pivotTable11.xml" /><Relationship Id="rId1" Type="http://schemas.openxmlformats.org/officeDocument/2006/relationships/printerSettings" Target="../printerSettings/printerSettings10.bin" /></Relationships>
</file>

<file path=xl/worksheets/_rels/sheet11.xml.rels><?xml version="1.0" encoding="UTF-8" standalone="yes"?><Relationships xmlns="http://schemas.openxmlformats.org/package/2006/relationships"><Relationship Id="rId2" Type="http://schemas.openxmlformats.org/officeDocument/2006/relationships/pivotTable" Target="../pivotTables/pivotTable12.xml" /><Relationship Id="rId1" Type="http://schemas.openxmlformats.org/officeDocument/2006/relationships/printerSettings" Target="../printerSettings/printerSettings11.bin" /></Relationships>
</file>

<file path=xl/worksheets/_rels/sheet12.xml.rels><?xml version="1.0" encoding="UTF-8" standalone="yes"?><Relationships xmlns="http://schemas.openxmlformats.org/package/2006/relationships"><Relationship Id="rId2" Type="http://schemas.openxmlformats.org/officeDocument/2006/relationships/pivotTable" Target="../pivotTables/pivotTable13.xml" /><Relationship Id="rId1" Type="http://schemas.openxmlformats.org/officeDocument/2006/relationships/printerSettings" Target="../printerSettings/printerSettings12.bin" /></Relationships>
</file>

<file path=xl/worksheets/_rels/sheet13.xml.rels><?xml version="1.0" encoding="UTF-8" standalone="yes"?><Relationships xmlns="http://schemas.openxmlformats.org/package/2006/relationships"><Relationship Id="rId2" Type="http://schemas.openxmlformats.org/officeDocument/2006/relationships/pivotTable" Target="../pivotTables/pivotTable14.xml" /><Relationship Id="rId1" Type="http://schemas.openxmlformats.org/officeDocument/2006/relationships/printerSettings" Target="../printerSettings/printerSettings13.bin" /></Relationships>
</file>

<file path=xl/worksheets/_rels/sheet14.xml.rels><?xml version="1.0" encoding="UTF-8" standalone="yes"?><Relationships xmlns="http://schemas.openxmlformats.org/package/2006/relationships"><Relationship Id="rId2" Type="http://schemas.openxmlformats.org/officeDocument/2006/relationships/pivotTable" Target="../pivotTables/pivotTable15.xml" /><Relationship Id="rId1" Type="http://schemas.openxmlformats.org/officeDocument/2006/relationships/printerSettings" Target="../printerSettings/printerSettings14.bin" /></Relationships>
</file>

<file path=xl/worksheets/_rels/sheet15.xml.rels><?xml version="1.0" encoding="UTF-8" standalone="yes"?><Relationships xmlns="http://schemas.openxmlformats.org/package/2006/relationships"><Relationship Id="rId2" Type="http://schemas.openxmlformats.org/officeDocument/2006/relationships/pivotTable" Target="../pivotTables/pivotTable16.xml" /><Relationship Id="rId1" Type="http://schemas.openxmlformats.org/officeDocument/2006/relationships/printerSettings" Target="../printerSettings/printerSettings15.bin" /></Relationships>
</file>

<file path=xl/worksheets/_rels/sheet16.xml.rels><?xml version="1.0" encoding="UTF-8" standalone="yes"?><Relationships xmlns="http://schemas.openxmlformats.org/package/2006/relationships"><Relationship Id="rId2" Type="http://schemas.openxmlformats.org/officeDocument/2006/relationships/pivotTable" Target="../pivotTables/pivotTable17.xml" /><Relationship Id="rId1" Type="http://schemas.openxmlformats.org/officeDocument/2006/relationships/printerSettings" Target="../printerSettings/printerSettings16.bin" 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7.bin" 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8.bin" /></Relationships>
</file>

<file path=xl/worksheets/_rels/sheet19.xml.rels><?xml version="1.0" encoding="UTF-8" standalone="yes"?><Relationships xmlns="http://schemas.openxmlformats.org/package/2006/relationships"><Relationship Id="rId2" Type="http://schemas.openxmlformats.org/officeDocument/2006/relationships/pivotTable" Target="../pivotTables/pivotTable18.xml" /><Relationship Id="rId1" Type="http://schemas.openxmlformats.org/officeDocument/2006/relationships/printerSettings" Target="../printerSettings/printerSettings19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.bin" /></Relationships>
</file>

<file path=xl/worksheets/_rels/sheet20.xml.rels><?xml version="1.0" encoding="UTF-8" standalone="yes"?><Relationships xmlns="http://schemas.openxmlformats.org/package/2006/relationships"><Relationship Id="rId2" Type="http://schemas.openxmlformats.org/officeDocument/2006/relationships/pivotTable" Target="../pivotTables/pivotTable19.xml" /><Relationship Id="rId1" Type="http://schemas.openxmlformats.org/officeDocument/2006/relationships/printerSettings" Target="../printerSettings/printerSettings20.bin" /></Relationships>
</file>

<file path=xl/worksheets/_rels/sheet21.xml.rels><?xml version="1.0" encoding="UTF-8" standalone="yes"?><Relationships xmlns="http://schemas.openxmlformats.org/package/2006/relationships"><Relationship Id="rId2" Type="http://schemas.openxmlformats.org/officeDocument/2006/relationships/pivotTable" Target="../pivotTables/pivotTable20.xml" /><Relationship Id="rId1" Type="http://schemas.openxmlformats.org/officeDocument/2006/relationships/printerSettings" Target="../printerSettings/printerSettings21.bin" /></Relationships>
</file>

<file path=xl/worksheets/_rels/sheet22.xml.rels><?xml version="1.0" encoding="UTF-8" standalone="yes"?><Relationships xmlns="http://schemas.openxmlformats.org/package/2006/relationships"><Relationship Id="rId2" Type="http://schemas.openxmlformats.org/officeDocument/2006/relationships/pivotTable" Target="../pivotTables/pivotTable21.xml" /><Relationship Id="rId1" Type="http://schemas.openxmlformats.org/officeDocument/2006/relationships/printerSettings" Target="../printerSettings/printerSettings22.bin" /></Relationships>
</file>

<file path=xl/worksheets/_rels/sheet23.xml.rels><?xml version="1.0" encoding="UTF-8" standalone="yes"?><Relationships xmlns="http://schemas.openxmlformats.org/package/2006/relationships"><Relationship Id="rId2" Type="http://schemas.openxmlformats.org/officeDocument/2006/relationships/pivotTable" Target="../pivotTables/pivotTable22.xml" /><Relationship Id="rId1" Type="http://schemas.openxmlformats.org/officeDocument/2006/relationships/printerSettings" Target="../printerSettings/printerSettings23.bin" /></Relationships>
</file>

<file path=xl/worksheets/_rels/sheet24.xml.rels><?xml version="1.0" encoding="UTF-8" standalone="yes"?><Relationships xmlns="http://schemas.openxmlformats.org/package/2006/relationships"><Relationship Id="rId2" Type="http://schemas.openxmlformats.org/officeDocument/2006/relationships/pivotTable" Target="../pivotTables/pivotTable23.xml" /><Relationship Id="rId1" Type="http://schemas.openxmlformats.org/officeDocument/2006/relationships/printerSettings" Target="../printerSettings/printerSettings24.bin" 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5.bin" 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6.bin" /></Relationships>
</file>

<file path=xl/worksheets/_rels/sheet27.xml.rels><?xml version="1.0" encoding="UTF-8" standalone="yes"?><Relationships xmlns="http://schemas.openxmlformats.org/package/2006/relationships"><Relationship Id="rId2" Type="http://schemas.openxmlformats.org/officeDocument/2006/relationships/pivotTable" Target="../pivotTables/pivotTable24.xml" /><Relationship Id="rId1" Type="http://schemas.openxmlformats.org/officeDocument/2006/relationships/printerSettings" Target="../printerSettings/printerSettings27.bin" /></Relationships>
</file>

<file path=xl/worksheets/_rels/sheet28.xml.rels><?xml version="1.0" encoding="UTF-8" standalone="yes"?><Relationships xmlns="http://schemas.openxmlformats.org/package/2006/relationships"><Relationship Id="rId2" Type="http://schemas.openxmlformats.org/officeDocument/2006/relationships/pivotTable" Target="../pivotTables/pivotTable25.xml" /><Relationship Id="rId1" Type="http://schemas.openxmlformats.org/officeDocument/2006/relationships/printerSettings" Target="../printerSettings/printerSettings28.bin" 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9.bin" /></Relationships>
</file>

<file path=xl/worksheets/_rels/sheet3.xml.rels><?xml version="1.0" encoding="UTF-8" standalone="yes"?><Relationships xmlns="http://schemas.openxmlformats.org/package/2006/relationships"><Relationship Id="rId2" Type="http://schemas.openxmlformats.org/officeDocument/2006/relationships/pivotTable" Target="../pivotTables/pivotTable2.xml" /><Relationship Id="rId3" Type="http://schemas.openxmlformats.org/officeDocument/2006/relationships/pivotTable" Target="../pivotTables/pivotTable3.xml" /><Relationship Id="rId1" Type="http://schemas.openxmlformats.org/officeDocument/2006/relationships/printerSettings" Target="../printerSettings/printerSettings3.bin" /></Relationships>
</file>

<file path=xl/worksheets/_rels/sheet4.xml.rels><?xml version="1.0" encoding="UTF-8" standalone="yes"?><Relationships xmlns="http://schemas.openxmlformats.org/package/2006/relationships"><Relationship Id="rId2" Type="http://schemas.openxmlformats.org/officeDocument/2006/relationships/pivotTable" Target="../pivotTables/pivotTable4.xml" /><Relationship Id="rId3" Type="http://schemas.openxmlformats.org/officeDocument/2006/relationships/pivotTable" Target="../pivotTables/pivotTable5.xml" /><Relationship Id="rId1" Type="http://schemas.openxmlformats.org/officeDocument/2006/relationships/printerSettings" Target="../printerSettings/printerSettings4.bin" /></Relationships>
</file>

<file path=xl/worksheets/_rels/sheet5.xml.rels><?xml version="1.0" encoding="UTF-8" standalone="yes"?><Relationships xmlns="http://schemas.openxmlformats.org/package/2006/relationships"><Relationship Id="rId2" Type="http://schemas.openxmlformats.org/officeDocument/2006/relationships/pivotTable" Target="../pivotTables/pivotTable6.xml" /><Relationship Id="rId1" Type="http://schemas.openxmlformats.org/officeDocument/2006/relationships/printerSettings" Target="../printerSettings/printerSettings5.bin" /></Relationships>
</file>

<file path=xl/worksheets/_rels/sheet6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6.bin" /><Relationship Id="rId3" Type="http://schemas.openxmlformats.org/officeDocument/2006/relationships/pivotTable" Target="../pivotTables/pivotTable7.xml" /><Relationship Id="rId1" Type="http://schemas.openxmlformats.org/officeDocument/2006/relationships/drawing" Target="../drawings/drawing1.xml" /></Relationships>
</file>

<file path=xl/worksheets/_rels/sheet7.xml.rels><?xml version="1.0" encoding="UTF-8" standalone="yes"?><Relationships xmlns="http://schemas.openxmlformats.org/package/2006/relationships"><Relationship Id="rId2" Type="http://schemas.openxmlformats.org/officeDocument/2006/relationships/pivotTable" Target="../pivotTables/pivotTable8.xml" /><Relationship Id="rId1" Type="http://schemas.openxmlformats.org/officeDocument/2006/relationships/printerSettings" Target="../printerSettings/printerSettings7.bin" /></Relationships>
</file>

<file path=xl/worksheets/_rels/sheet8.xml.rels><?xml version="1.0" encoding="UTF-8" standalone="yes"?><Relationships xmlns="http://schemas.openxmlformats.org/package/2006/relationships"><Relationship Id="rId2" Type="http://schemas.openxmlformats.org/officeDocument/2006/relationships/pivotTable" Target="../pivotTables/pivotTable9.xml" /><Relationship Id="rId1" Type="http://schemas.openxmlformats.org/officeDocument/2006/relationships/printerSettings" Target="../printerSettings/printerSettings8.bin" /></Relationships>
</file>

<file path=xl/worksheets/_rels/sheet9.xml.rels><?xml version="1.0" encoding="UTF-8" standalone="yes"?><Relationships xmlns="http://schemas.openxmlformats.org/package/2006/relationships"><Relationship Id="rId2" Type="http://schemas.openxmlformats.org/officeDocument/2006/relationships/pivotTable" Target="../pivotTables/pivotTable10.xml" /><Relationship Id="rId1" Type="http://schemas.openxmlformats.org/officeDocument/2006/relationships/printerSettings" Target="../printerSettings/printerSettings9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7E3BAB-2429-4654-8AC0-D81F22460A49}">
  <dimension ref="A1:C51"/>
  <sheetViews>
    <sheetView tabSelected="1" workbookViewId="0" topLeftCell="A1">
      <selection pane="topLeft" activeCell="K14" sqref="K14"/>
    </sheetView>
  </sheetViews>
  <sheetFormatPr defaultRowHeight="15"/>
  <cols>
    <col min="1" max="1" width="18.4285714285714" bestFit="1" customWidth="1"/>
    <col min="2" max="4" width="14" bestFit="1" customWidth="1"/>
    <col min="5" max="5" width="11.2857142857143" bestFit="1" customWidth="1"/>
    <col min="6" max="14" width="20" bestFit="1" customWidth="1"/>
    <col min="15" max="15" width="11.2857142857143" bestFit="1" customWidth="1"/>
    <col min="16" max="17" width="23.8571428571429" bestFit="1" customWidth="1"/>
    <col min="18" max="18" width="11.2857142857143" bestFit="1" customWidth="1"/>
    <col min="19" max="23" width="20" bestFit="1" customWidth="1"/>
    <col min="24" max="24" width="9.85714285714286" bestFit="1" customWidth="1"/>
    <col min="25" max="33" width="20" bestFit="1" customWidth="1"/>
    <col min="34" max="34" width="9.85714285714286" bestFit="1" customWidth="1"/>
    <col min="35" max="43" width="20" bestFit="1" customWidth="1"/>
    <col min="44" max="44" width="9.85714285714286" bestFit="1" customWidth="1"/>
    <col min="45" max="51" width="20" bestFit="1" customWidth="1"/>
    <col min="52" max="52" width="9.85714285714286" bestFit="1" customWidth="1"/>
    <col min="53" max="53" width="11.2857142857143" bestFit="1" customWidth="1"/>
  </cols>
  <sheetData>
    <row r="1" spans="1:2" ht="15">
      <c r="A1" s="1" t="s">
        <v>2</v>
      </c>
      <c r="B1" t="s">
        <v>103</v>
      </c>
    </row>
    <row r="3" spans="1:1" ht="15">
      <c r="A3" s="1" t="s">
        <v>2558</v>
      </c>
    </row>
    <row r="4" spans="1:2" ht="15">
      <c r="A4" s="1" t="s">
        <v>3</v>
      </c>
      <c r="B4" t="s">
        <v>2594</v>
      </c>
    </row>
    <row r="5" spans="1:2" ht="15">
      <c r="A5" t="s">
        <v>3736</v>
      </c>
      <c r="B5" s="92">
        <v>16</v>
      </c>
    </row>
    <row r="6" spans="1:2" ht="15">
      <c r="A6" t="s">
        <v>2106</v>
      </c>
      <c r="B6" s="92">
        <v>4</v>
      </c>
    </row>
    <row r="7" spans="1:2" ht="15">
      <c r="A7" t="s">
        <v>167</v>
      </c>
      <c r="B7" s="92">
        <v>4</v>
      </c>
    </row>
    <row r="8" spans="1:2" ht="27.75" customHeight="1">
      <c r="A8" t="s">
        <v>497</v>
      </c>
      <c r="B8" s="92">
        <v>4</v>
      </c>
    </row>
    <row r="9" spans="1:2" ht="15">
      <c r="A9" t="s">
        <v>4926</v>
      </c>
      <c r="B9" s="92">
        <v>4</v>
      </c>
    </row>
    <row r="10" spans="1:2" ht="15">
      <c r="A10" t="s">
        <v>11101</v>
      </c>
      <c r="B10" s="92">
        <v>4</v>
      </c>
    </row>
    <row r="11" spans="1:2" ht="15">
      <c r="A11" t="s">
        <v>1793</v>
      </c>
      <c r="B11" s="92">
        <v>4</v>
      </c>
    </row>
    <row r="12" spans="1:2" ht="15">
      <c r="A12" t="s">
        <v>3099</v>
      </c>
      <c r="B12" s="92">
        <v>3</v>
      </c>
    </row>
    <row r="13" spans="1:2" ht="15">
      <c r="A13" t="s">
        <v>1275</v>
      </c>
      <c r="B13" s="92">
        <v>3</v>
      </c>
    </row>
    <row r="14" spans="1:2" ht="15">
      <c r="A14" t="s">
        <v>11553</v>
      </c>
      <c r="B14" s="92">
        <v>3</v>
      </c>
    </row>
    <row r="15" spans="1:2" ht="15">
      <c r="A15" t="s">
        <v>11525</v>
      </c>
      <c r="B15" s="92">
        <v>3</v>
      </c>
    </row>
    <row r="16" spans="1:2" ht="15">
      <c r="A16" t="s">
        <v>2059</v>
      </c>
      <c r="B16" s="92">
        <v>3</v>
      </c>
    </row>
    <row r="17" spans="1:2" ht="15">
      <c r="A17" t="s">
        <v>539</v>
      </c>
      <c r="B17" s="92">
        <v>3</v>
      </c>
    </row>
    <row r="18" spans="1:2" ht="15">
      <c r="A18" t="s">
        <v>4928</v>
      </c>
      <c r="B18" s="92">
        <v>2</v>
      </c>
    </row>
    <row r="19" spans="1:2" ht="15">
      <c r="A19" t="s">
        <v>4396</v>
      </c>
      <c r="B19" s="92">
        <v>2</v>
      </c>
    </row>
    <row r="20" spans="1:2" ht="15">
      <c r="A20" t="s">
        <v>11876</v>
      </c>
      <c r="B20" s="92">
        <v>2</v>
      </c>
    </row>
    <row r="21" spans="1:2" ht="15">
      <c r="A21" t="s">
        <v>11145</v>
      </c>
      <c r="B21" s="92">
        <v>2</v>
      </c>
    </row>
    <row r="22" spans="1:2" ht="15">
      <c r="A22" t="s">
        <v>567</v>
      </c>
      <c r="B22" s="92">
        <v>2</v>
      </c>
    </row>
    <row r="23" spans="1:3" ht="15">
      <c r="A23" t="s">
        <v>2352</v>
      </c>
      <c r="B23" s="92">
        <v>2</v>
      </c>
      <c r="C23" s="200" t="s">
        <v>12189</v>
      </c>
    </row>
    <row r="24" spans="1:2" ht="15">
      <c r="A24" t="s">
        <v>11523</v>
      </c>
      <c r="B24" s="92">
        <v>2</v>
      </c>
    </row>
    <row r="25" spans="1:2" ht="15">
      <c r="A25" t="s">
        <v>641</v>
      </c>
      <c r="B25" s="92">
        <v>2</v>
      </c>
    </row>
    <row r="26" spans="1:2" ht="15">
      <c r="A26" t="s">
        <v>11537</v>
      </c>
      <c r="B26" s="92">
        <v>2</v>
      </c>
    </row>
    <row r="27" spans="1:2" ht="15">
      <c r="A27" t="s">
        <v>2533</v>
      </c>
      <c r="B27" s="92">
        <v>1</v>
      </c>
    </row>
    <row r="28" spans="1:2" ht="15">
      <c r="A28" t="s">
        <v>11404</v>
      </c>
      <c r="B28" s="92">
        <v>1</v>
      </c>
    </row>
    <row r="29" spans="1:2" ht="15">
      <c r="A29" t="s">
        <v>11997</v>
      </c>
      <c r="B29" s="92">
        <v>1</v>
      </c>
    </row>
    <row r="30" spans="1:2" ht="15">
      <c r="A30" t="s">
        <v>11535</v>
      </c>
      <c r="B30" s="92">
        <v>1</v>
      </c>
    </row>
    <row r="31" spans="1:2" ht="15">
      <c r="A31" t="s">
        <v>1568</v>
      </c>
      <c r="B31" s="92">
        <v>1</v>
      </c>
    </row>
    <row r="32" spans="1:2" ht="15">
      <c r="A32" t="s">
        <v>4409</v>
      </c>
      <c r="B32" s="92">
        <v>1</v>
      </c>
    </row>
    <row r="33" spans="1:2" ht="15">
      <c r="A33" t="s">
        <v>11994</v>
      </c>
      <c r="B33" s="92">
        <v>1</v>
      </c>
    </row>
    <row r="34" spans="1:2" ht="15">
      <c r="A34" t="s">
        <v>11540</v>
      </c>
      <c r="B34" s="92">
        <v>1</v>
      </c>
    </row>
    <row r="35" spans="1:2" ht="15">
      <c r="A35" t="s">
        <v>12181</v>
      </c>
      <c r="B35" s="92">
        <v>1</v>
      </c>
    </row>
    <row r="36" spans="1:2" ht="15">
      <c r="A36" t="s">
        <v>11999</v>
      </c>
      <c r="B36" s="92">
        <v>1</v>
      </c>
    </row>
    <row r="37" spans="1:2" ht="15">
      <c r="A37" t="s">
        <v>9025</v>
      </c>
      <c r="B37" s="92">
        <v>1</v>
      </c>
    </row>
    <row r="38" spans="1:2" ht="15">
      <c r="A38" t="s">
        <v>11267</v>
      </c>
      <c r="B38" s="92">
        <v>1</v>
      </c>
    </row>
    <row r="39" spans="1:2" ht="15">
      <c r="A39" t="s">
        <v>2082</v>
      </c>
      <c r="B39" s="92">
        <v>1</v>
      </c>
    </row>
    <row r="40" spans="1:2" ht="15">
      <c r="A40" t="s">
        <v>11361</v>
      </c>
      <c r="B40" s="92">
        <v>1</v>
      </c>
    </row>
    <row r="41" spans="1:2" ht="15">
      <c r="A41" t="s">
        <v>11551</v>
      </c>
      <c r="B41" s="92">
        <v>1</v>
      </c>
    </row>
    <row r="42" spans="1:2" ht="15">
      <c r="A42" t="s">
        <v>11542</v>
      </c>
      <c r="B42" s="92">
        <v>1</v>
      </c>
    </row>
    <row r="43" spans="1:2" ht="15">
      <c r="A43" t="s">
        <v>11998</v>
      </c>
      <c r="B43" s="92">
        <v>1</v>
      </c>
    </row>
    <row r="44" spans="1:2" ht="15">
      <c r="A44" t="s">
        <v>11295</v>
      </c>
      <c r="B44" s="92">
        <v>1</v>
      </c>
    </row>
    <row r="45" spans="1:2" ht="15">
      <c r="A45" t="s">
        <v>6188</v>
      </c>
      <c r="B45" s="92">
        <v>1</v>
      </c>
    </row>
    <row r="46" spans="1:2" ht="15">
      <c r="A46" t="s">
        <v>11873</v>
      </c>
      <c r="B46" s="92">
        <v>1</v>
      </c>
    </row>
    <row r="47" spans="1:2" ht="15">
      <c r="A47" t="s">
        <v>11533</v>
      </c>
      <c r="B47" s="92">
        <v>1</v>
      </c>
    </row>
    <row r="48" spans="1:2" ht="15">
      <c r="A48" t="s">
        <v>11875</v>
      </c>
      <c r="B48" s="92">
        <v>1</v>
      </c>
    </row>
    <row r="49" spans="1:2" ht="15">
      <c r="A49" t="s">
        <v>11910</v>
      </c>
      <c r="B49" s="92">
        <v>1</v>
      </c>
    </row>
    <row r="50" spans="1:2" ht="15">
      <c r="A50" t="s">
        <v>11530</v>
      </c>
      <c r="B50" s="92">
        <v>1</v>
      </c>
    </row>
    <row r="51" spans="1:2" ht="15">
      <c r="A51" t="s">
        <v>2566</v>
      </c>
      <c r="B51" s="92">
        <v>100</v>
      </c>
    </row>
    <row r="191" ht="14.25" customHeight="1"/>
  </sheetData>
  <pageMargins left="0.7" right="0.7" top="0.75" bottom="0.75" header="0.3" footer="0.3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2:L46"/>
  <sheetViews>
    <sheetView workbookViewId="0" topLeftCell="A16">
      <selection pane="topLeft" activeCell="B20" sqref="B20"/>
    </sheetView>
  </sheetViews>
  <sheetFormatPr defaultRowHeight="15"/>
  <cols>
    <col min="1" max="1" width="20" bestFit="1" customWidth="1"/>
    <col min="2" max="2" width="13.5714285714286" bestFit="1" customWidth="1"/>
    <col min="3" max="3" width="30.7142857142857" customWidth="1"/>
    <col min="4" max="4" width="18.7142857142857" customWidth="1"/>
    <col min="5" max="5" width="11.1428571428571" customWidth="1"/>
    <col min="6" max="6" width="10.2857142857143" customWidth="1"/>
    <col min="7" max="7" width="10.8571428571429" customWidth="1"/>
    <col min="8" max="8" width="9.57142857142857" bestFit="1" customWidth="1"/>
    <col min="9" max="9" width="9.28571428571429" bestFit="1" customWidth="1"/>
  </cols>
  <sheetData>
    <row r="2" spans="1:2" ht="15">
      <c r="A2" s="1" t="s">
        <v>0</v>
      </c>
      <c r="B2" t="s">
        <v>2555</v>
      </c>
    </row>
    <row r="3" spans="1:2" ht="15">
      <c r="A3" s="1" t="s">
        <v>1</v>
      </c>
      <c r="B3" t="s">
        <v>2555</v>
      </c>
    </row>
    <row r="4" spans="1:2" ht="15">
      <c r="A4" s="1" t="s">
        <v>6</v>
      </c>
      <c r="B4" t="s">
        <v>2555</v>
      </c>
    </row>
    <row r="5" spans="1:2" ht="15">
      <c r="A5" s="1" t="s">
        <v>2</v>
      </c>
      <c r="B5" t="s">
        <v>2555</v>
      </c>
    </row>
    <row r="7" spans="2:2" ht="15">
      <c r="B7" s="1" t="s">
        <v>2556</v>
      </c>
    </row>
    <row r="8" spans="1:9" ht="15">
      <c r="A8" s="1" t="s">
        <v>2557</v>
      </c>
      <c r="B8" t="s">
        <v>2558</v>
      </c>
      <c r="C8" t="s">
        <v>2559</v>
      </c>
      <c r="D8" t="s">
        <v>2560</v>
      </c>
      <c r="E8" t="s">
        <v>2561</v>
      </c>
      <c r="F8" t="s">
        <v>2562</v>
      </c>
      <c r="G8" t="s">
        <v>2563</v>
      </c>
      <c r="H8" t="s">
        <v>2564</v>
      </c>
      <c r="I8" t="s">
        <v>2565</v>
      </c>
    </row>
    <row r="9" spans="1:9" ht="15">
      <c r="A9" s="2" t="s">
        <v>27</v>
      </c>
      <c r="B9" s="92">
        <v>1247</v>
      </c>
      <c r="C9" s="92">
        <v>55543</v>
      </c>
      <c r="D9" s="4">
        <v>113501.98333328337</v>
      </c>
      <c r="E9" s="4">
        <v>4763639.9166511316</v>
      </c>
      <c r="F9" s="3"/>
      <c r="G9" s="3"/>
      <c r="H9" s="3"/>
      <c r="I9" s="3"/>
    </row>
    <row r="10" spans="1:12" ht="15">
      <c r="A10" s="2" t="s">
        <v>92</v>
      </c>
      <c r="B10" s="92">
        <v>650</v>
      </c>
      <c r="C10" s="92">
        <v>7729</v>
      </c>
      <c r="D10" s="4">
        <v>40644.100000007988</v>
      </c>
      <c r="E10" s="4">
        <v>738892.99999531137</v>
      </c>
      <c r="F10" s="3"/>
      <c r="G10" s="3"/>
      <c r="H10" s="3"/>
      <c r="I10" s="3"/>
      <c r="K10" s="3"/>
      <c r="L10" s="3"/>
    </row>
    <row r="11" spans="1:12" ht="15">
      <c r="A11" s="2" t="s">
        <v>33</v>
      </c>
      <c r="B11" s="92">
        <v>649</v>
      </c>
      <c r="C11" s="92">
        <v>38666</v>
      </c>
      <c r="D11" s="4">
        <v>72554.166666766221</v>
      </c>
      <c r="E11" s="4">
        <v>3736271.2000070568</v>
      </c>
      <c r="F11" s="3"/>
      <c r="G11" s="3"/>
      <c r="H11" s="3"/>
      <c r="I11" s="3"/>
      <c r="K11" s="3"/>
      <c r="L11" s="3"/>
    </row>
    <row r="12" spans="1:9" ht="15">
      <c r="A12" s="2" t="s">
        <v>131</v>
      </c>
      <c r="B12" s="92">
        <v>460</v>
      </c>
      <c r="C12" s="92">
        <v>21339</v>
      </c>
      <c r="D12" s="4">
        <v>48250.399999949739</v>
      </c>
      <c r="E12" s="4">
        <v>2306279.200004925</v>
      </c>
      <c r="F12" s="3"/>
      <c r="G12" s="3"/>
      <c r="H12" s="3"/>
      <c r="I12" s="3"/>
    </row>
    <row r="13" spans="1:7" ht="15">
      <c r="A13" s="2" t="s">
        <v>85</v>
      </c>
      <c r="B13" s="92">
        <v>427</v>
      </c>
      <c r="C13" s="92">
        <v>15224</v>
      </c>
      <c r="D13" s="4">
        <v>38198.116666800983</v>
      </c>
      <c r="E13" s="4">
        <v>1202560.3166705247</v>
      </c>
      <c r="F13" s="3"/>
      <c r="G13" s="3"/>
    </row>
    <row r="14" spans="1:9" ht="15">
      <c r="A14" s="2" t="s">
        <v>44</v>
      </c>
      <c r="B14" s="92">
        <v>273</v>
      </c>
      <c r="C14" s="92">
        <v>14784</v>
      </c>
      <c r="D14" s="4">
        <v>34701.83333321799</v>
      </c>
      <c r="E14" s="4">
        <v>1874957.566659821</v>
      </c>
      <c r="F14" s="3"/>
      <c r="G14" s="3"/>
      <c r="H14" s="3"/>
      <c r="I14" s="3"/>
    </row>
    <row r="15" spans="1:9" ht="15">
      <c r="A15" s="2" t="s">
        <v>472</v>
      </c>
      <c r="B15" s="92">
        <v>202</v>
      </c>
      <c r="C15" s="92">
        <v>10107</v>
      </c>
      <c r="D15" s="4">
        <v>21429.98333335582</v>
      </c>
      <c r="E15" s="4">
        <v>1134649.3500142104</v>
      </c>
      <c r="F15" s="3"/>
      <c r="G15" s="3"/>
      <c r="H15" s="3"/>
      <c r="I15" s="3"/>
    </row>
    <row r="16" spans="1:9" ht="15">
      <c r="A16" s="2" t="s">
        <v>125</v>
      </c>
      <c r="B16" s="92">
        <v>197</v>
      </c>
      <c r="C16" s="92">
        <v>17148</v>
      </c>
      <c r="D16" s="4">
        <v>16993.599999907361</v>
      </c>
      <c r="E16" s="4">
        <v>1570087.6333335633</v>
      </c>
      <c r="F16" s="3"/>
      <c r="G16" s="3"/>
      <c r="H16" s="3"/>
      <c r="I16" s="3"/>
    </row>
    <row r="17" spans="1:9" ht="15">
      <c r="A17" s="2" t="s">
        <v>2644</v>
      </c>
      <c r="B17" s="92">
        <v>9</v>
      </c>
      <c r="C17" s="92">
        <v>95</v>
      </c>
      <c r="D17" s="4">
        <v>993.63333333333333</v>
      </c>
      <c r="E17" s="4">
        <v>10141.450000000001</v>
      </c>
      <c r="F17" s="3"/>
      <c r="G17" s="3"/>
      <c r="H17" s="3"/>
      <c r="I17" s="3"/>
    </row>
    <row r="18" spans="1:9" ht="15">
      <c r="A18" s="2" t="s">
        <v>2566</v>
      </c>
      <c r="B18" s="92">
        <v>4114</v>
      </c>
      <c r="C18" s="92">
        <v>180635</v>
      </c>
      <c r="D18" s="4">
        <v>387267.81666662288</v>
      </c>
      <c r="E18" s="4">
        <v>17337479.633336544</v>
      </c>
      <c r="F18" s="3"/>
      <c r="G18" s="3"/>
      <c r="H18" s="3"/>
      <c r="I18" s="3"/>
    </row>
    <row r="19" spans="6:9" ht="15">
      <c r="F19" s="3"/>
      <c r="G19" s="3"/>
      <c r="H19" s="3"/>
      <c r="I19" s="3"/>
    </row>
    <row r="20" spans="6:9" ht="15">
      <c r="F20" s="3"/>
      <c r="G20" s="3"/>
      <c r="H20" s="3"/>
      <c r="I20" s="3"/>
    </row>
    <row r="21" spans="6:9" ht="15">
      <c r="F21" s="3"/>
      <c r="G21" s="3"/>
      <c r="H21" s="3"/>
      <c r="I21" s="3"/>
    </row>
    <row r="22" spans="6:9" ht="15">
      <c r="F22" s="3"/>
      <c r="G22" s="3"/>
      <c r="H22" s="3"/>
      <c r="I22" s="3"/>
    </row>
    <row r="23" spans="6:9" ht="15">
      <c r="F23" s="3"/>
      <c r="G23" s="3"/>
      <c r="H23" s="3"/>
      <c r="I23" s="3"/>
    </row>
    <row r="26" spans="4:7" ht="15">
      <c r="D26" t="s">
        <v>2568</v>
      </c>
      <c r="G26" s="10">
        <v>12242</v>
      </c>
    </row>
    <row r="30" spans="1:9" ht="15">
      <c r="A30" s="19" t="s">
        <v>2557</v>
      </c>
      <c r="B30" s="19" t="s">
        <v>2558</v>
      </c>
      <c r="C30" s="19" t="s">
        <v>2559</v>
      </c>
      <c r="D30" s="19" t="s">
        <v>2560</v>
      </c>
      <c r="E30" s="19" t="s">
        <v>2561</v>
      </c>
      <c r="F30" t="s">
        <v>2562</v>
      </c>
      <c r="G30" t="s">
        <v>2563</v>
      </c>
      <c r="H30" t="s">
        <v>2564</v>
      </c>
      <c r="I30" t="s">
        <v>2565</v>
      </c>
    </row>
    <row r="31" spans="1:10" ht="15">
      <c r="A31" s="2" t="s">
        <v>27</v>
      </c>
      <c r="B31">
        <v>285</v>
      </c>
      <c r="C31" s="10">
        <v>15223</v>
      </c>
      <c r="D31" s="10">
        <v>25819.59999998915</v>
      </c>
      <c r="E31" s="10">
        <v>1184069.4333218469</v>
      </c>
      <c r="F31" s="9">
        <f>D31/B31</f>
        <v>90.595087719260178</v>
      </c>
      <c r="G31" s="9">
        <f>E31/C31</f>
        <v>77.781608968130257</v>
      </c>
      <c r="H31" s="9"/>
      <c r="I31" s="9"/>
      <c r="J31">
        <v>1</v>
      </c>
    </row>
    <row r="32" spans="1:10" ht="15">
      <c r="A32" s="2" t="s">
        <v>92</v>
      </c>
      <c r="B32">
        <v>98</v>
      </c>
      <c r="C32" s="10">
        <v>412</v>
      </c>
      <c r="D32" s="10">
        <v>6591.7333333322313</v>
      </c>
      <c r="E32" s="10">
        <v>28759.416666871402</v>
      </c>
      <c r="F32" s="9">
        <f t="shared" si="0" ref="F32:F39">D32/B32</f>
        <v>67.262585034002356</v>
      </c>
      <c r="G32" s="9">
        <f t="shared" si="1" ref="G32:G39">E32/C32</f>
        <v>69.804409385610199</v>
      </c>
      <c r="H32" s="9"/>
      <c r="I32" s="9"/>
      <c r="J32">
        <v>2</v>
      </c>
    </row>
    <row r="33" spans="1:10" ht="15">
      <c r="A33" s="2" t="s">
        <v>131</v>
      </c>
      <c r="B33">
        <v>81</v>
      </c>
      <c r="C33" s="10">
        <v>1761</v>
      </c>
      <c r="D33" s="10">
        <v>8414.8833332955837</v>
      </c>
      <c r="E33" s="10">
        <v>186708.00000102608</v>
      </c>
      <c r="F33" s="9">
        <f t="shared" si="0"/>
        <v>103.88744855920474</v>
      </c>
      <c r="G33" s="9">
        <f t="shared" si="1"/>
        <v>106.02385008576155</v>
      </c>
      <c r="H33" s="9"/>
      <c r="I33" s="9"/>
      <c r="J33">
        <v>3</v>
      </c>
    </row>
    <row r="34" spans="1:10" ht="15">
      <c r="A34" s="2" t="s">
        <v>33</v>
      </c>
      <c r="B34">
        <v>65</v>
      </c>
      <c r="C34" s="10">
        <v>471</v>
      </c>
      <c r="D34" s="10">
        <v>7958.1999999820255</v>
      </c>
      <c r="E34" s="10">
        <v>48328.416665646946</v>
      </c>
      <c r="F34" s="9">
        <f t="shared" si="0"/>
        <v>122.43384615356962</v>
      </c>
      <c r="G34" s="9">
        <f t="shared" si="1"/>
        <v>102.60810332409118</v>
      </c>
      <c r="H34" s="9"/>
      <c r="I34" s="9"/>
      <c r="J34">
        <v>4</v>
      </c>
    </row>
    <row r="35" spans="1:10" ht="15">
      <c r="A35" s="2" t="s">
        <v>85</v>
      </c>
      <c r="B35">
        <v>63</v>
      </c>
      <c r="C35" s="10">
        <v>2758</v>
      </c>
      <c r="D35" s="10">
        <v>4436.0500000440516</v>
      </c>
      <c r="E35" s="10">
        <v>271347.76666623889</v>
      </c>
      <c r="F35" s="9">
        <f t="shared" si="0"/>
        <v>70.413492064191288</v>
      </c>
      <c r="G35" s="9">
        <f t="shared" si="1"/>
        <v>98.385702199506483</v>
      </c>
      <c r="H35" s="9"/>
      <c r="I35" s="9"/>
      <c r="J35">
        <v>5</v>
      </c>
    </row>
    <row r="36" spans="1:10" ht="15">
      <c r="A36" s="2" t="s">
        <v>44</v>
      </c>
      <c r="B36">
        <v>63</v>
      </c>
      <c r="C36" s="10">
        <v>2131</v>
      </c>
      <c r="D36" s="10">
        <v>7983.7666666111909</v>
      </c>
      <c r="E36" s="10">
        <v>362214.76666752482</v>
      </c>
      <c r="F36" s="9">
        <f t="shared" si="0"/>
        <v>126.72645502557445</v>
      </c>
      <c r="G36" s="9">
        <f t="shared" si="1"/>
        <v>169.97408102652503</v>
      </c>
      <c r="H36" s="9"/>
      <c r="I36" s="9"/>
      <c r="J36">
        <v>6</v>
      </c>
    </row>
    <row r="37" spans="1:10" ht="15">
      <c r="A37" s="2" t="s">
        <v>472</v>
      </c>
      <c r="B37">
        <v>29</v>
      </c>
      <c r="C37" s="16">
        <v>1661</v>
      </c>
      <c r="D37" s="16">
        <v>4096.2666666589212</v>
      </c>
      <c r="E37" s="16">
        <v>181985.74999772944</v>
      </c>
      <c r="F37" s="40">
        <f>D37/B37</f>
        <v>141.25057471237659</v>
      </c>
      <c r="G37" s="40">
        <f>E37/C37</f>
        <v>109.56396748809719</v>
      </c>
      <c r="H37" s="9"/>
      <c r="I37" s="9"/>
      <c r="J37">
        <v>7</v>
      </c>
    </row>
    <row r="38" spans="1:10" ht="15">
      <c r="A38" s="2" t="s">
        <v>125</v>
      </c>
      <c r="B38">
        <v>23</v>
      </c>
      <c r="C38" s="16">
        <v>1879</v>
      </c>
      <c r="D38" s="16">
        <v>1997.0166666735895</v>
      </c>
      <c r="E38" s="16">
        <v>300479.83333338518</v>
      </c>
      <c r="F38" s="40">
        <f t="shared" si="0"/>
        <v>86.826811594503894</v>
      </c>
      <c r="G38" s="40">
        <f t="shared" si="1"/>
        <v>159.91475962394102</v>
      </c>
      <c r="H38" s="9"/>
      <c r="I38" s="9"/>
      <c r="J38">
        <v>8</v>
      </c>
    </row>
    <row r="39" spans="1:9" ht="15">
      <c r="A39" s="42" t="s">
        <v>2566</v>
      </c>
      <c r="B39" s="44">
        <v>707</v>
      </c>
      <c r="C39" s="43">
        <v>26296</v>
      </c>
      <c r="D39" s="43">
        <v>67297.516666586744</v>
      </c>
      <c r="E39" s="43">
        <v>2563893.3833202692</v>
      </c>
      <c r="F39" s="55">
        <f t="shared" si="0"/>
        <v>95.187435171975594</v>
      </c>
      <c r="G39" s="55">
        <f t="shared" si="1"/>
        <v>97.501269520849903</v>
      </c>
      <c r="H39" s="55">
        <f>E39/G26</f>
        <v>209.43419239668921</v>
      </c>
      <c r="I39" s="55">
        <f>C39/G26</f>
        <v>2.1480150302238195</v>
      </c>
    </row>
    <row r="40" spans="1:9" ht="15">
      <c r="A40" s="21"/>
      <c r="B40" s="11">
        <f>SUM(B31:B38)</f>
        <v>707</v>
      </c>
      <c r="C40" s="11">
        <f>SUM(C31:C38)</f>
        <v>26296</v>
      </c>
      <c r="D40" s="11">
        <f>SUM(D31:D38)</f>
        <v>67297.516666586744</v>
      </c>
      <c r="E40" s="11">
        <f>SUM(E31:E38)</f>
        <v>2563893.3833202696</v>
      </c>
      <c r="F40" s="22"/>
      <c r="G40" s="22"/>
      <c r="H40" s="9"/>
      <c r="I40" s="9"/>
    </row>
    <row r="41" spans="6:9" ht="15">
      <c r="F41" s="9"/>
      <c r="G41" s="9"/>
      <c r="H41" s="9"/>
      <c r="I41" s="9"/>
    </row>
    <row r="42" spans="6:9" ht="15">
      <c r="F42" s="9"/>
      <c r="G42" s="9"/>
      <c r="H42" s="9"/>
      <c r="I42" s="9"/>
    </row>
    <row r="43" spans="6:9" ht="15">
      <c r="F43" s="9"/>
      <c r="G43" s="9"/>
      <c r="H43" s="9"/>
      <c r="I43" s="9"/>
    </row>
    <row r="44" spans="6:9" ht="15">
      <c r="F44" s="3"/>
      <c r="G44" s="3"/>
      <c r="H44" s="3"/>
      <c r="I44" s="3"/>
    </row>
    <row r="45" spans="6:7" ht="15">
      <c r="F45" s="9"/>
      <c r="G45" s="9"/>
    </row>
    <row r="46" spans="6:7" ht="15">
      <c r="F46" s="9"/>
      <c r="G46" s="9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2:N44"/>
  <sheetViews>
    <sheetView workbookViewId="0" topLeftCell="A19">
      <selection pane="topLeft" activeCell="B23" sqref="B23"/>
    </sheetView>
  </sheetViews>
  <sheetFormatPr defaultRowHeight="15"/>
  <cols>
    <col min="1" max="1" width="23.7142857142857" customWidth="1"/>
    <col min="2" max="2" width="13.5714285714286" customWidth="1"/>
    <col min="3" max="3" width="30.7142857142857" customWidth="1"/>
    <col min="4" max="4" width="18.7142857142857" customWidth="1"/>
    <col min="5" max="5" width="11.1428571428571" customWidth="1"/>
    <col min="6" max="6" width="11.4285714285714" customWidth="1"/>
    <col min="7" max="8" width="10.5714285714286" bestFit="1" customWidth="1"/>
    <col min="9" max="9" width="9.57142857142857" bestFit="1" customWidth="1"/>
  </cols>
  <sheetData>
    <row r="2" spans="1:2" ht="15">
      <c r="A2" s="1" t="s">
        <v>0</v>
      </c>
      <c r="B2" t="s">
        <v>2555</v>
      </c>
    </row>
    <row r="3" spans="1:2" ht="15">
      <c r="A3" s="1" t="s">
        <v>1</v>
      </c>
      <c r="B3" t="s">
        <v>2555</v>
      </c>
    </row>
    <row r="4" spans="1:2" ht="15">
      <c r="A4" s="1" t="s">
        <v>6</v>
      </c>
      <c r="B4" t="s">
        <v>2555</v>
      </c>
    </row>
    <row r="5" spans="1:2" ht="15">
      <c r="A5" s="1" t="s">
        <v>2</v>
      </c>
      <c r="B5" t="s">
        <v>2555</v>
      </c>
    </row>
    <row r="7" spans="2:2" ht="15">
      <c r="B7" s="1" t="s">
        <v>2556</v>
      </c>
    </row>
    <row r="8" spans="1:5" ht="15">
      <c r="A8" s="1" t="s">
        <v>2557</v>
      </c>
      <c r="B8" t="s">
        <v>2558</v>
      </c>
      <c r="C8" t="s">
        <v>2559</v>
      </c>
      <c r="D8" t="s">
        <v>2560</v>
      </c>
      <c r="E8" t="s">
        <v>2561</v>
      </c>
    </row>
    <row r="9" spans="1:9" ht="15">
      <c r="A9" s="2" t="s">
        <v>1970</v>
      </c>
      <c r="B9" s="92">
        <v>3225</v>
      </c>
      <c r="C9" s="92">
        <v>121797</v>
      </c>
      <c r="D9" s="4">
        <v>29114983.549999051</v>
      </c>
      <c r="E9" s="4">
        <v>514376285.08326858</v>
      </c>
      <c r="F9" s="3"/>
      <c r="G9" s="3"/>
      <c r="H9" s="3"/>
      <c r="I9" s="3"/>
    </row>
    <row r="10" spans="1:9" ht="15">
      <c r="A10" s="2" t="s">
        <v>27</v>
      </c>
      <c r="B10" s="92">
        <v>1247</v>
      </c>
      <c r="C10" s="92">
        <v>55543</v>
      </c>
      <c r="D10" s="4">
        <v>113501.98333328337</v>
      </c>
      <c r="E10" s="4">
        <v>4763639.9166511176</v>
      </c>
      <c r="F10" s="3"/>
      <c r="G10" s="3"/>
      <c r="H10" s="3"/>
      <c r="I10" s="3"/>
    </row>
    <row r="11" spans="1:14" ht="15">
      <c r="A11" s="2" t="s">
        <v>92</v>
      </c>
      <c r="B11" s="92">
        <v>650</v>
      </c>
      <c r="C11" s="92">
        <v>7729</v>
      </c>
      <c r="D11" s="4">
        <v>40644.100000007966</v>
      </c>
      <c r="E11" s="4">
        <v>738892.99999531149</v>
      </c>
      <c r="F11" s="3"/>
      <c r="G11" s="3"/>
      <c r="H11" s="3"/>
      <c r="I11" s="3"/>
      <c r="M11" s="3"/>
      <c r="N11" s="3"/>
    </row>
    <row r="12" spans="1:14" ht="15">
      <c r="A12" s="2" t="s">
        <v>33</v>
      </c>
      <c r="B12" s="92">
        <v>649</v>
      </c>
      <c r="C12" s="92">
        <v>38666</v>
      </c>
      <c r="D12" s="4">
        <v>72554.166666766236</v>
      </c>
      <c r="E12" s="4">
        <v>3736271.200007061</v>
      </c>
      <c r="F12" s="3"/>
      <c r="G12" s="3"/>
      <c r="H12" s="3"/>
      <c r="I12" s="3"/>
      <c r="M12" s="3"/>
      <c r="N12" s="3"/>
    </row>
    <row r="13" spans="1:14" ht="15">
      <c r="A13" s="2" t="s">
        <v>131</v>
      </c>
      <c r="B13" s="92">
        <v>460</v>
      </c>
      <c r="C13" s="92">
        <v>21339</v>
      </c>
      <c r="D13" s="4">
        <v>48250.399999949739</v>
      </c>
      <c r="E13" s="4">
        <v>2306279.2000049246</v>
      </c>
      <c r="F13" s="3"/>
      <c r="G13" s="3"/>
      <c r="H13" s="3"/>
      <c r="I13" s="3"/>
      <c r="M13" s="3"/>
      <c r="N13" s="3"/>
    </row>
    <row r="14" spans="1:14" ht="15">
      <c r="A14" s="2" t="s">
        <v>85</v>
      </c>
      <c r="B14" s="92">
        <v>427</v>
      </c>
      <c r="C14" s="92">
        <v>15224</v>
      </c>
      <c r="D14" s="4">
        <v>38198.11666680099</v>
      </c>
      <c r="E14" s="4">
        <v>1202560.3166705244</v>
      </c>
      <c r="F14" s="3"/>
      <c r="G14" s="3"/>
      <c r="H14" s="3"/>
      <c r="I14" s="3"/>
      <c r="M14" s="3"/>
      <c r="N14" s="3"/>
    </row>
    <row r="15" spans="1:14" ht="15">
      <c r="A15" s="2" t="s">
        <v>44</v>
      </c>
      <c r="B15" s="92">
        <v>273</v>
      </c>
      <c r="C15" s="92">
        <v>14784</v>
      </c>
      <c r="D15" s="4">
        <v>34701.83333321799</v>
      </c>
      <c r="E15" s="4">
        <v>1874957.566659821</v>
      </c>
      <c r="F15" s="3"/>
      <c r="G15" s="3"/>
      <c r="H15" s="3"/>
      <c r="I15" s="3"/>
      <c r="K15" s="3"/>
      <c r="L15" s="3"/>
      <c r="M15" s="3"/>
      <c r="N15" s="3"/>
    </row>
    <row r="16" spans="1:14" ht="15">
      <c r="A16" s="2" t="s">
        <v>213</v>
      </c>
      <c r="B16" s="92">
        <v>244</v>
      </c>
      <c r="C16" s="92">
        <v>18434</v>
      </c>
      <c r="D16" s="4">
        <v>134911.2666665751</v>
      </c>
      <c r="E16" s="4">
        <v>6002435.0833009118</v>
      </c>
      <c r="F16" s="3"/>
      <c r="G16" s="3"/>
      <c r="H16" s="3"/>
      <c r="I16" s="3"/>
      <c r="M16" s="3"/>
      <c r="N16" s="3"/>
    </row>
    <row r="17" spans="1:14" ht="15">
      <c r="A17" s="2" t="s">
        <v>472</v>
      </c>
      <c r="B17" s="92">
        <v>202</v>
      </c>
      <c r="C17" s="92">
        <v>10107</v>
      </c>
      <c r="D17" s="4">
        <v>21429.983333355816</v>
      </c>
      <c r="E17" s="4">
        <v>1134649.3500142107</v>
      </c>
      <c r="F17" s="3"/>
      <c r="G17" s="3"/>
      <c r="H17" s="3"/>
      <c r="I17" s="3"/>
      <c r="M17" s="3"/>
      <c r="N17" s="3"/>
    </row>
    <row r="18" spans="1:14" ht="15">
      <c r="A18" s="2" t="s">
        <v>125</v>
      </c>
      <c r="B18" s="92">
        <v>197</v>
      </c>
      <c r="C18" s="92">
        <v>17148</v>
      </c>
      <c r="D18" s="4">
        <v>16993.59999990735</v>
      </c>
      <c r="E18" s="4">
        <v>1570087.6333335636</v>
      </c>
      <c r="F18" s="3"/>
      <c r="G18" s="3"/>
      <c r="H18" s="3"/>
      <c r="I18" s="3"/>
      <c r="M18" s="3"/>
      <c r="N18" s="3"/>
    </row>
    <row r="19" spans="1:14" ht="15">
      <c r="A19" s="2" t="s">
        <v>21</v>
      </c>
      <c r="B19" s="92">
        <v>136</v>
      </c>
      <c r="C19" s="92">
        <v>27517</v>
      </c>
      <c r="D19" s="4">
        <v>6749.6500000290553</v>
      </c>
      <c r="E19" s="4">
        <v>668629.90002979035</v>
      </c>
      <c r="F19" s="3"/>
      <c r="G19" s="3"/>
      <c r="H19" s="3"/>
      <c r="I19" s="3"/>
      <c r="M19" s="3"/>
      <c r="N19" s="3"/>
    </row>
    <row r="20" spans="1:9" ht="15">
      <c r="A20" s="2" t="s">
        <v>165</v>
      </c>
      <c r="B20" s="92">
        <v>26</v>
      </c>
      <c r="C20" s="92">
        <v>102570</v>
      </c>
      <c r="D20" s="4">
        <v>2359.5666666755451</v>
      </c>
      <c r="E20" s="4">
        <v>9594339.7500336524</v>
      </c>
      <c r="F20" s="3"/>
      <c r="G20" s="3"/>
      <c r="H20" s="3"/>
      <c r="I20" s="3"/>
    </row>
    <row r="21" spans="1:9" ht="15">
      <c r="A21" s="2" t="s">
        <v>4461</v>
      </c>
      <c r="B21" s="92">
        <v>22</v>
      </c>
      <c r="C21" s="92">
        <v>1888</v>
      </c>
      <c r="D21" s="4">
        <v>2234.8333333292976</v>
      </c>
      <c r="E21" s="4">
        <v>135842.99999165232</v>
      </c>
      <c r="F21" s="3"/>
      <c r="G21" s="3"/>
      <c r="H21" s="3"/>
      <c r="I21" s="3"/>
    </row>
    <row r="22" spans="1:5" ht="15">
      <c r="A22" s="2" t="s">
        <v>1</v>
      </c>
      <c r="B22" s="92">
        <v>15</v>
      </c>
      <c r="C22" s="92">
        <v>31446</v>
      </c>
      <c r="D22" s="4">
        <v>1791.0166666697555</v>
      </c>
      <c r="E22" s="4">
        <v>2394789.6333263279</v>
      </c>
    </row>
    <row r="23" spans="1:9" ht="15">
      <c r="A23" s="2" t="s">
        <v>921</v>
      </c>
      <c r="B23" s="92">
        <v>13</v>
      </c>
      <c r="C23" s="92">
        <v>2082</v>
      </c>
      <c r="D23" s="4">
        <v>2901.8333333241753</v>
      </c>
      <c r="E23" s="4">
        <v>243954.30000172346</v>
      </c>
      <c r="F23" s="3"/>
      <c r="G23" s="3"/>
      <c r="H23" s="3"/>
      <c r="I23" s="3"/>
    </row>
    <row r="24" spans="1:5" ht="15">
      <c r="A24" s="2" t="s">
        <v>2644</v>
      </c>
      <c r="B24" s="92">
        <v>9</v>
      </c>
      <c r="C24" s="92">
        <v>95</v>
      </c>
      <c r="D24" s="4">
        <v>993.63333333333333</v>
      </c>
      <c r="E24" s="4">
        <v>10141.449999999999</v>
      </c>
    </row>
    <row r="25" spans="1:5" ht="15">
      <c r="A25" s="2" t="s">
        <v>2566</v>
      </c>
      <c r="B25" s="92">
        <v>7795</v>
      </c>
      <c r="C25" s="92">
        <v>486369</v>
      </c>
      <c r="D25" s="4">
        <v>29653199.533332273</v>
      </c>
      <c r="E25" s="4">
        <v>550753756.38328934</v>
      </c>
    </row>
    <row r="26" spans="4:7" ht="15">
      <c r="D26" t="s">
        <v>2569</v>
      </c>
      <c r="G26" s="10">
        <v>29380</v>
      </c>
    </row>
    <row r="30" spans="1:9" ht="15">
      <c r="A30" s="19" t="s">
        <v>2557</v>
      </c>
      <c r="B30" s="19" t="s">
        <v>2558</v>
      </c>
      <c r="C30" s="19" t="s">
        <v>2559</v>
      </c>
      <c r="D30" s="19" t="s">
        <v>2560</v>
      </c>
      <c r="E30" s="19" t="s">
        <v>2561</v>
      </c>
      <c r="F30" t="s">
        <v>2562</v>
      </c>
      <c r="G30" t="s">
        <v>2563</v>
      </c>
      <c r="H30" t="s">
        <v>2564</v>
      </c>
      <c r="I30" t="s">
        <v>2565</v>
      </c>
    </row>
    <row r="31" spans="1:10" ht="15">
      <c r="A31" s="2" t="s">
        <v>27</v>
      </c>
      <c r="B31" s="10">
        <v>376</v>
      </c>
      <c r="C31" s="10">
        <v>23754</v>
      </c>
      <c r="D31" s="10">
        <v>34135.950000010198</v>
      </c>
      <c r="E31" s="10">
        <v>1904230.0666529266</v>
      </c>
      <c r="F31" s="9">
        <f>D31/B31</f>
        <v>90.787101063856909</v>
      </c>
      <c r="G31" s="9">
        <f>E31/C31</f>
        <v>80.164606662159073</v>
      </c>
      <c r="H31" s="9"/>
      <c r="I31" s="9"/>
      <c r="J31">
        <v>1</v>
      </c>
    </row>
    <row r="32" spans="1:10" ht="15">
      <c r="A32" s="2" t="s">
        <v>213</v>
      </c>
      <c r="B32" s="10">
        <v>244</v>
      </c>
      <c r="C32" s="10">
        <v>18434</v>
      </c>
      <c r="D32" s="10">
        <v>134911.2666665751</v>
      </c>
      <c r="E32" s="10">
        <v>6002435.0833009118</v>
      </c>
      <c r="F32" s="9">
        <f t="shared" si="0" ref="F32:F44">D32/B32</f>
        <v>552.91502732202912</v>
      </c>
      <c r="G32" s="9">
        <f t="shared" si="1" ref="G32:G43">E32/C32</f>
        <v>325.61761328528326</v>
      </c>
      <c r="H32" s="9"/>
      <c r="I32" s="9"/>
      <c r="J32">
        <v>2</v>
      </c>
    </row>
    <row r="33" spans="1:10" ht="15">
      <c r="A33" s="2" t="s">
        <v>92</v>
      </c>
      <c r="B33" s="10">
        <v>163</v>
      </c>
      <c r="C33" s="10">
        <v>806</v>
      </c>
      <c r="D33" s="10">
        <v>10351.866666715359</v>
      </c>
      <c r="E33" s="10">
        <v>55356.133333017351</v>
      </c>
      <c r="F33" s="9">
        <f t="shared" si="0"/>
        <v>63.50838445837644</v>
      </c>
      <c r="G33" s="9">
        <f t="shared" si="1"/>
        <v>68.680066169996707</v>
      </c>
      <c r="H33" s="9"/>
      <c r="I33" s="9"/>
      <c r="J33">
        <v>3</v>
      </c>
    </row>
    <row r="34" spans="1:10" ht="15">
      <c r="A34" s="2" t="s">
        <v>85</v>
      </c>
      <c r="B34" s="10">
        <v>163</v>
      </c>
      <c r="C34" s="10">
        <v>4873</v>
      </c>
      <c r="D34" s="10">
        <v>15064.000000089873</v>
      </c>
      <c r="E34" s="10">
        <v>499137.35000232467</v>
      </c>
      <c r="F34" s="9">
        <f t="shared" si="0"/>
        <v>92.417177914661792</v>
      </c>
      <c r="G34" s="9">
        <f t="shared" si="1"/>
        <v>102.42917094240194</v>
      </c>
      <c r="H34" s="9"/>
      <c r="I34" s="9"/>
      <c r="J34">
        <v>4</v>
      </c>
    </row>
    <row r="35" spans="1:10" ht="15">
      <c r="A35" s="2" t="s">
        <v>33</v>
      </c>
      <c r="B35" s="10">
        <v>151</v>
      </c>
      <c r="C35" s="10">
        <v>8003</v>
      </c>
      <c r="D35" s="10">
        <v>16968.03333332995</v>
      </c>
      <c r="E35" s="10">
        <v>504768.06665427634</v>
      </c>
      <c r="F35" s="9">
        <f t="shared" si="0"/>
        <v>112.37108167768179</v>
      </c>
      <c r="G35" s="9">
        <f t="shared" si="1"/>
        <v>63.072356198210215</v>
      </c>
      <c r="H35" s="9"/>
      <c r="I35" s="9"/>
      <c r="J35">
        <v>5</v>
      </c>
    </row>
    <row r="36" spans="1:10" ht="15">
      <c r="A36" s="2" t="s">
        <v>131</v>
      </c>
      <c r="B36" s="10">
        <v>102</v>
      </c>
      <c r="C36" s="10">
        <v>5105</v>
      </c>
      <c r="D36" s="10">
        <v>10901.399999951245</v>
      </c>
      <c r="E36" s="10">
        <v>623009.19999382342</v>
      </c>
      <c r="F36" s="9">
        <f t="shared" si="0"/>
        <v>106.87647058775731</v>
      </c>
      <c r="G36" s="9">
        <f t="shared" si="1"/>
        <v>122.03902056686061</v>
      </c>
      <c r="H36" s="9"/>
      <c r="I36" s="9"/>
      <c r="J36">
        <v>6</v>
      </c>
    </row>
    <row r="37" spans="1:10" ht="15">
      <c r="A37" s="2" t="s">
        <v>44</v>
      </c>
      <c r="B37" s="10">
        <v>75</v>
      </c>
      <c r="C37" s="10">
        <v>2366</v>
      </c>
      <c r="D37" s="10">
        <v>9952.1166666015051</v>
      </c>
      <c r="E37" s="10">
        <v>410974.05000011204</v>
      </c>
      <c r="F37" s="9">
        <f t="shared" si="0"/>
        <v>132.69488888802007</v>
      </c>
      <c r="G37" s="9">
        <f t="shared" si="1"/>
        <v>173.69993660190704</v>
      </c>
      <c r="H37" s="9"/>
      <c r="I37" s="9"/>
      <c r="J37">
        <v>7</v>
      </c>
    </row>
    <row r="38" spans="1:10" ht="15">
      <c r="A38" s="2" t="s">
        <v>1970</v>
      </c>
      <c r="B38" s="10">
        <v>49</v>
      </c>
      <c r="C38" s="10">
        <v>3373</v>
      </c>
      <c r="D38" s="10">
        <v>5995.9666666737758</v>
      </c>
      <c r="E38" s="10">
        <v>458073.13334092498</v>
      </c>
      <c r="F38" s="9">
        <f t="shared" si="0"/>
        <v>122.36666666681175</v>
      </c>
      <c r="G38" s="9">
        <f t="shared" si="1"/>
        <v>135.80585038272309</v>
      </c>
      <c r="H38" s="9"/>
      <c r="I38" s="9"/>
      <c r="J38">
        <v>8</v>
      </c>
    </row>
    <row r="39" spans="1:10" ht="15">
      <c r="A39" s="2" t="s">
        <v>472</v>
      </c>
      <c r="B39" s="10">
        <v>36</v>
      </c>
      <c r="C39" s="10">
        <v>1694</v>
      </c>
      <c r="D39" s="10">
        <v>4861.8833333230577</v>
      </c>
      <c r="E39" s="10">
        <v>189925.19999772892</v>
      </c>
      <c r="F39" s="9">
        <f t="shared" si="0"/>
        <v>135.05231481452938</v>
      </c>
      <c r="G39" s="9">
        <f t="shared" si="1"/>
        <v>112.11641086052475</v>
      </c>
      <c r="J39">
        <v>9</v>
      </c>
    </row>
    <row r="40" spans="1:10" ht="15">
      <c r="A40" s="2" t="s">
        <v>125</v>
      </c>
      <c r="B40" s="10">
        <v>36</v>
      </c>
      <c r="C40" s="10">
        <v>4495</v>
      </c>
      <c r="D40" s="10">
        <v>3010.0666666973848</v>
      </c>
      <c r="E40" s="10">
        <v>442917.98334029387</v>
      </c>
      <c r="F40" s="9">
        <f t="shared" si="0"/>
        <v>83.612962963816244</v>
      </c>
      <c r="G40" s="9">
        <f t="shared" si="1"/>
        <v>98.535702634103203</v>
      </c>
      <c r="J40">
        <v>10</v>
      </c>
    </row>
    <row r="41" spans="1:10" ht="15">
      <c r="A41" s="2" t="s">
        <v>21</v>
      </c>
      <c r="B41" s="10">
        <v>14</v>
      </c>
      <c r="C41" s="10">
        <v>8410</v>
      </c>
      <c r="D41" s="10">
        <v>351.90000000293367</v>
      </c>
      <c r="E41" s="10">
        <v>280463.80003434489</v>
      </c>
      <c r="F41" s="9">
        <f t="shared" si="0"/>
        <v>25.135714285923832</v>
      </c>
      <c r="G41" s="9">
        <f t="shared" si="1"/>
        <v>33.348846615260989</v>
      </c>
      <c r="J41">
        <v>11</v>
      </c>
    </row>
    <row r="42" spans="1:10" ht="15">
      <c r="A42" s="45" t="s">
        <v>165</v>
      </c>
      <c r="B42" s="16">
        <v>6</v>
      </c>
      <c r="C42" s="16">
        <v>29842</v>
      </c>
      <c r="D42" s="16">
        <v>678.7166666763369</v>
      </c>
      <c r="E42" s="16">
        <v>5330182.5833870918</v>
      </c>
      <c r="F42" s="40">
        <f t="shared" si="0"/>
        <v>113.11944444605615</v>
      </c>
      <c r="G42" s="40">
        <f t="shared" si="1"/>
        <v>178.6134502844009</v>
      </c>
      <c r="J42">
        <v>12</v>
      </c>
    </row>
    <row r="43" spans="1:10" ht="15">
      <c r="A43" s="45" t="s">
        <v>1</v>
      </c>
      <c r="B43" s="16">
        <v>1</v>
      </c>
      <c r="C43" s="16">
        <v>1002</v>
      </c>
      <c r="D43" s="16">
        <v>192.43333333753981</v>
      </c>
      <c r="E43" s="16">
        <v>192818.20000421489</v>
      </c>
      <c r="F43" s="40">
        <f t="shared" si="0"/>
        <v>192.43333333753981</v>
      </c>
      <c r="G43" s="40">
        <f t="shared" si="1"/>
        <v>192.43333333753981</v>
      </c>
      <c r="H43" s="9"/>
      <c r="I43" s="9"/>
      <c r="J43">
        <v>13</v>
      </c>
    </row>
    <row r="44" spans="1:9" ht="15">
      <c r="A44" s="46" t="s">
        <v>2566</v>
      </c>
      <c r="B44" s="43">
        <v>1416</v>
      </c>
      <c r="C44" s="43">
        <v>112157</v>
      </c>
      <c r="D44" s="43">
        <v>247375.59999998426</v>
      </c>
      <c r="E44" s="43">
        <v>16894290.850041989</v>
      </c>
      <c r="F44" s="55">
        <f t="shared" si="0"/>
        <v>174.70028248586459</v>
      </c>
      <c r="G44" s="55">
        <f>E44/C44</f>
        <v>150.6307305833964</v>
      </c>
      <c r="H44" s="55">
        <f>E44/G26</f>
        <v>575.02691797283831</v>
      </c>
      <c r="I44" s="55">
        <f>C44/G26</f>
        <v>3.8174608577263442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2:L61"/>
  <sheetViews>
    <sheetView workbookViewId="0" topLeftCell="A1">
      <selection pane="topLeft" activeCell="C25" sqref="C25"/>
    </sheetView>
  </sheetViews>
  <sheetFormatPr defaultRowHeight="15"/>
  <cols>
    <col min="1" max="1" width="23.7142857142857" customWidth="1"/>
    <col min="2" max="2" width="13.5714285714286" customWidth="1"/>
    <col min="3" max="3" width="30.7142857142857" customWidth="1"/>
    <col min="4" max="4" width="18.7142857142857" customWidth="1"/>
    <col min="5" max="5" width="11.1428571428571" customWidth="1"/>
    <col min="7" max="7" width="10.5714285714286" bestFit="1" customWidth="1"/>
    <col min="8" max="8" width="9.57142857142857" bestFit="1" customWidth="1"/>
  </cols>
  <sheetData>
    <row r="2" spans="1:2" ht="15">
      <c r="A2" s="1" t="s">
        <v>0</v>
      </c>
      <c r="B2" t="s">
        <v>2555</v>
      </c>
    </row>
    <row r="3" spans="1:2" ht="15">
      <c r="A3" s="1" t="s">
        <v>1</v>
      </c>
      <c r="B3" t="s">
        <v>2555</v>
      </c>
    </row>
    <row r="4" spans="1:2" ht="15">
      <c r="A4" s="1" t="s">
        <v>6</v>
      </c>
      <c r="B4" t="s">
        <v>2555</v>
      </c>
    </row>
    <row r="5" spans="1:2" ht="15">
      <c r="A5" s="1" t="s">
        <v>2</v>
      </c>
      <c r="B5" t="s">
        <v>2555</v>
      </c>
    </row>
    <row r="7" spans="2:2" ht="15">
      <c r="B7" s="1" t="s">
        <v>2556</v>
      </c>
    </row>
    <row r="8" spans="1:5" ht="15">
      <c r="A8" s="1" t="s">
        <v>2557</v>
      </c>
      <c r="B8" t="s">
        <v>2558</v>
      </c>
      <c r="C8" t="s">
        <v>2559</v>
      </c>
      <c r="D8" t="s">
        <v>2560</v>
      </c>
      <c r="E8" t="s">
        <v>2561</v>
      </c>
    </row>
    <row r="9" spans="1:9" ht="15">
      <c r="A9" s="2" t="s">
        <v>1970</v>
      </c>
      <c r="B9" s="92">
        <v>3225</v>
      </c>
      <c r="C9" s="92">
        <v>121797</v>
      </c>
      <c r="D9" s="4">
        <v>29114983.549999055</v>
      </c>
      <c r="E9" s="4">
        <v>514376285.08326966</v>
      </c>
      <c r="F9" s="3"/>
      <c r="G9" s="3"/>
      <c r="H9" s="3"/>
      <c r="I9" s="3"/>
    </row>
    <row r="10" spans="1:12" ht="15">
      <c r="A10" s="2" t="s">
        <v>213</v>
      </c>
      <c r="B10" s="92">
        <v>244</v>
      </c>
      <c r="C10" s="92">
        <v>18434</v>
      </c>
      <c r="D10" s="4">
        <v>134911.2666665751</v>
      </c>
      <c r="E10" s="4">
        <v>6002435.0833009118</v>
      </c>
      <c r="F10" s="3"/>
      <c r="G10" s="3"/>
      <c r="H10" s="3"/>
      <c r="I10" s="3"/>
      <c r="K10" s="3"/>
      <c r="L10" s="3"/>
    </row>
    <row r="11" spans="1:12" ht="15">
      <c r="A11" s="2" t="s">
        <v>21</v>
      </c>
      <c r="B11" s="92">
        <v>136</v>
      </c>
      <c r="C11" s="92">
        <v>27517</v>
      </c>
      <c r="D11" s="4">
        <v>6749.6500000290571</v>
      </c>
      <c r="E11" s="4">
        <v>668629.90002979035</v>
      </c>
      <c r="F11" s="3"/>
      <c r="G11" s="3"/>
      <c r="H11" s="3"/>
      <c r="I11" s="3"/>
      <c r="K11" s="3"/>
      <c r="L11" s="3"/>
    </row>
    <row r="12" spans="1:12" ht="15">
      <c r="A12" s="2" t="s">
        <v>165</v>
      </c>
      <c r="B12" s="92">
        <v>26</v>
      </c>
      <c r="C12" s="92">
        <v>102570</v>
      </c>
      <c r="D12" s="4">
        <v>2359.5666666755451</v>
      </c>
      <c r="E12" s="4">
        <v>9594339.7500336543</v>
      </c>
      <c r="F12" s="3"/>
      <c r="G12" s="3"/>
      <c r="H12" s="3"/>
      <c r="I12" s="3"/>
      <c r="K12" s="3"/>
      <c r="L12" s="3"/>
    </row>
    <row r="13" spans="1:12" ht="15">
      <c r="A13" s="2" t="s">
        <v>4461</v>
      </c>
      <c r="B13" s="92">
        <v>22</v>
      </c>
      <c r="C13" s="92">
        <v>1888</v>
      </c>
      <c r="D13" s="4">
        <v>2234.8333333292976</v>
      </c>
      <c r="E13" s="4">
        <v>135842.99999165232</v>
      </c>
      <c r="F13" s="3"/>
      <c r="G13" s="3"/>
      <c r="H13" s="3"/>
      <c r="I13" s="3"/>
      <c r="K13" s="3"/>
      <c r="L13" s="3"/>
    </row>
    <row r="14" spans="1:9" ht="15">
      <c r="A14" s="2" t="s">
        <v>1</v>
      </c>
      <c r="B14" s="92">
        <v>15</v>
      </c>
      <c r="C14" s="92">
        <v>31446</v>
      </c>
      <c r="D14" s="4">
        <v>1791.0166666697555</v>
      </c>
      <c r="E14" s="4">
        <v>2394789.6333263274</v>
      </c>
      <c r="F14" s="3"/>
      <c r="G14" s="3"/>
      <c r="H14" s="3"/>
      <c r="I14" s="3"/>
    </row>
    <row r="15" spans="1:9" ht="15">
      <c r="A15" s="2" t="s">
        <v>921</v>
      </c>
      <c r="B15" s="92">
        <v>13</v>
      </c>
      <c r="C15" s="92">
        <v>2082</v>
      </c>
      <c r="D15" s="4">
        <v>2901.8333333241753</v>
      </c>
      <c r="E15" s="4">
        <v>243954.30000172346</v>
      </c>
      <c r="F15" s="3"/>
      <c r="G15" s="3"/>
      <c r="H15" s="3"/>
      <c r="I15" s="3"/>
    </row>
    <row r="16" spans="1:9" ht="15">
      <c r="A16" s="2" t="s">
        <v>2566</v>
      </c>
      <c r="B16" s="92">
        <v>3681</v>
      </c>
      <c r="C16" s="92">
        <v>305734</v>
      </c>
      <c r="D16" s="4">
        <v>29265931.716665655</v>
      </c>
      <c r="E16" s="4">
        <v>533416276.74995375</v>
      </c>
      <c r="F16" s="3"/>
      <c r="G16" s="3"/>
      <c r="H16" s="3"/>
      <c r="I16" s="3"/>
    </row>
    <row r="17" spans="6:9" ht="15">
      <c r="F17" s="3"/>
      <c r="G17" s="3"/>
      <c r="H17" s="3"/>
      <c r="I17" s="3"/>
    </row>
    <row r="18" spans="6:9" ht="15">
      <c r="F18" s="3"/>
      <c r="G18" s="3"/>
      <c r="H18" s="3"/>
      <c r="I18" s="3"/>
    </row>
    <row r="19" spans="6:9" ht="15">
      <c r="F19" s="3"/>
      <c r="G19" s="3"/>
      <c r="H19" s="3"/>
      <c r="I19" s="3"/>
    </row>
    <row r="20" spans="6:9" ht="15">
      <c r="F20" s="3"/>
      <c r="G20" s="3"/>
      <c r="H20" s="3"/>
      <c r="I20" s="3"/>
    </row>
    <row r="21" spans="6:9" ht="15">
      <c r="F21" s="3"/>
      <c r="G21" s="3"/>
      <c r="H21" s="3"/>
      <c r="I21" s="3"/>
    </row>
    <row r="22" spans="6:9" ht="15">
      <c r="F22" s="3"/>
      <c r="G22" s="3"/>
      <c r="H22" s="3"/>
      <c r="I22" s="3"/>
    </row>
    <row r="23" spans="6:9" ht="15">
      <c r="F23" s="3"/>
      <c r="G23" s="3"/>
      <c r="H23" s="3"/>
      <c r="I23" s="3"/>
    </row>
    <row r="26" spans="4:7" ht="15">
      <c r="D26" t="s">
        <v>2569</v>
      </c>
      <c r="G26" s="10">
        <v>29380</v>
      </c>
    </row>
    <row r="30" spans="1:9" ht="15">
      <c r="A30" s="19" t="s">
        <v>2557</v>
      </c>
      <c r="B30" s="19" t="s">
        <v>2558</v>
      </c>
      <c r="C30" s="19" t="s">
        <v>2559</v>
      </c>
      <c r="D30" s="19" t="s">
        <v>2560</v>
      </c>
      <c r="E30" s="19" t="s">
        <v>2561</v>
      </c>
      <c r="F30" t="s">
        <v>2562</v>
      </c>
      <c r="G30" t="s">
        <v>2563</v>
      </c>
      <c r="H30" t="s">
        <v>2564</v>
      </c>
      <c r="I30" t="s">
        <v>2565</v>
      </c>
    </row>
    <row r="31" spans="1:10" ht="15">
      <c r="A31" s="2" t="s">
        <v>27</v>
      </c>
      <c r="B31">
        <v>376</v>
      </c>
      <c r="C31">
        <v>23754</v>
      </c>
      <c r="D31" s="4">
        <v>34135.950000010198</v>
      </c>
      <c r="E31" s="4">
        <v>1904230.0666529266</v>
      </c>
      <c r="F31" s="9">
        <f>D31/B31</f>
        <v>90.787101063856909</v>
      </c>
      <c r="G31" s="9">
        <f t="shared" si="0" ref="F31:G39">E31/C31</f>
        <v>80.164606662159073</v>
      </c>
      <c r="H31" s="9"/>
      <c r="I31" s="9"/>
      <c r="J31">
        <v>1</v>
      </c>
    </row>
    <row r="32" spans="1:10" ht="15">
      <c r="A32" s="2" t="s">
        <v>92</v>
      </c>
      <c r="B32">
        <v>163</v>
      </c>
      <c r="C32">
        <v>806</v>
      </c>
      <c r="D32" s="4">
        <v>10351.866666715359</v>
      </c>
      <c r="E32" s="4">
        <v>55356.133333017351</v>
      </c>
      <c r="F32" s="9">
        <f t="shared" si="0"/>
        <v>63.50838445837644</v>
      </c>
      <c r="G32" s="9">
        <f t="shared" si="0"/>
        <v>68.680066169996707</v>
      </c>
      <c r="H32" s="9"/>
      <c r="I32" s="9"/>
      <c r="J32">
        <v>2</v>
      </c>
    </row>
    <row r="33" spans="1:10" ht="15">
      <c r="A33" s="2" t="s">
        <v>85</v>
      </c>
      <c r="B33">
        <v>163</v>
      </c>
      <c r="C33">
        <v>4873</v>
      </c>
      <c r="D33" s="4">
        <v>15064.000000089873</v>
      </c>
      <c r="E33" s="4">
        <v>499137.35000232467</v>
      </c>
      <c r="F33" s="9">
        <f t="shared" si="0"/>
        <v>92.417177914661792</v>
      </c>
      <c r="G33" s="9">
        <f t="shared" si="0"/>
        <v>102.42917094240194</v>
      </c>
      <c r="H33" s="9"/>
      <c r="I33" s="9"/>
      <c r="J33">
        <v>3</v>
      </c>
    </row>
    <row r="34" spans="1:10" ht="15">
      <c r="A34" s="2" t="s">
        <v>33</v>
      </c>
      <c r="B34">
        <v>151</v>
      </c>
      <c r="C34">
        <v>8003</v>
      </c>
      <c r="D34" s="4">
        <v>16968.03333332995</v>
      </c>
      <c r="E34" s="4">
        <v>504768.06665427634</v>
      </c>
      <c r="F34" s="9">
        <f t="shared" si="0"/>
        <v>112.37108167768179</v>
      </c>
      <c r="G34" s="9">
        <f t="shared" si="0"/>
        <v>63.072356198210215</v>
      </c>
      <c r="H34" s="9"/>
      <c r="I34" s="9"/>
      <c r="J34">
        <v>4</v>
      </c>
    </row>
    <row r="35" spans="1:10" ht="15">
      <c r="A35" s="2" t="s">
        <v>131</v>
      </c>
      <c r="B35">
        <v>102</v>
      </c>
      <c r="C35">
        <v>5105</v>
      </c>
      <c r="D35" s="4">
        <v>10901.399999951245</v>
      </c>
      <c r="E35" s="4">
        <v>623009.19999382342</v>
      </c>
      <c r="F35" s="9">
        <f t="shared" si="0"/>
        <v>106.87647058775731</v>
      </c>
      <c r="G35" s="9">
        <f t="shared" si="0"/>
        <v>122.03902056686061</v>
      </c>
      <c r="H35" s="9"/>
      <c r="I35" s="9"/>
      <c r="J35">
        <v>5</v>
      </c>
    </row>
    <row r="36" spans="1:10" ht="15">
      <c r="A36" s="2" t="s">
        <v>44</v>
      </c>
      <c r="B36">
        <v>75</v>
      </c>
      <c r="C36">
        <v>2366</v>
      </c>
      <c r="D36" s="4">
        <v>9952.1166666015051</v>
      </c>
      <c r="E36" s="4">
        <v>410974.05000011204</v>
      </c>
      <c r="F36" s="9">
        <f t="shared" si="0"/>
        <v>132.69488888802007</v>
      </c>
      <c r="G36" s="9">
        <f t="shared" si="0"/>
        <v>173.69993660190704</v>
      </c>
      <c r="H36" s="9"/>
      <c r="I36" s="9"/>
      <c r="J36">
        <v>6</v>
      </c>
    </row>
    <row r="37" spans="1:10" ht="15">
      <c r="A37" s="2" t="s">
        <v>472</v>
      </c>
      <c r="B37">
        <v>36</v>
      </c>
      <c r="C37">
        <v>1694</v>
      </c>
      <c r="D37" s="4">
        <v>4861.8833333230577</v>
      </c>
      <c r="E37" s="4">
        <v>189925.19999772892</v>
      </c>
      <c r="F37" s="9">
        <f t="shared" si="0"/>
        <v>135.05231481452938</v>
      </c>
      <c r="G37" s="9">
        <f t="shared" si="0"/>
        <v>112.11641086052475</v>
      </c>
      <c r="H37" s="9"/>
      <c r="I37" s="9"/>
      <c r="J37">
        <v>7</v>
      </c>
    </row>
    <row r="38" spans="1:10" ht="15">
      <c r="A38" s="2" t="s">
        <v>125</v>
      </c>
      <c r="B38">
        <v>36</v>
      </c>
      <c r="C38">
        <v>4495</v>
      </c>
      <c r="D38" s="4">
        <v>3010.0666666973848</v>
      </c>
      <c r="E38" s="4">
        <v>442917.98334029387</v>
      </c>
      <c r="F38" s="9">
        <f t="shared" si="0"/>
        <v>83.612962963816244</v>
      </c>
      <c r="G38" s="9">
        <f t="shared" si="0"/>
        <v>98.535702634103203</v>
      </c>
      <c r="H38" s="9"/>
      <c r="I38" s="9"/>
      <c r="J38">
        <v>8</v>
      </c>
    </row>
    <row r="39" spans="1:9" ht="15">
      <c r="A39" s="25" t="s">
        <v>2566</v>
      </c>
      <c r="B39" s="11">
        <v>1102</v>
      </c>
      <c r="C39" s="11">
        <v>51096</v>
      </c>
      <c r="D39" s="11">
        <v>105245.31666671857</v>
      </c>
      <c r="E39" s="11">
        <v>4630318.049974503</v>
      </c>
      <c r="F39" s="22">
        <f t="shared" si="0"/>
        <v>95.503917120434281</v>
      </c>
      <c r="G39" s="22">
        <f t="shared" si="0"/>
        <v>90.619971230125699</v>
      </c>
      <c r="H39" s="22">
        <f>E39/G26</f>
        <v>157.60102280376117</v>
      </c>
      <c r="I39" s="22">
        <f>C39/G26</f>
        <v>1.739142273655548</v>
      </c>
    </row>
    <row r="40" spans="2:9" ht="15">
      <c r="B40" s="9">
        <f>SUM(B31:B38)</f>
        <v>1102</v>
      </c>
      <c r="C40" s="9">
        <f>SUM(C31:C38)</f>
        <v>51096</v>
      </c>
      <c r="D40" s="9">
        <f>SUM(D31:D38)</f>
        <v>105245.31666671857</v>
      </c>
      <c r="E40" s="9">
        <f>SUM(E31:E38)</f>
        <v>4630318.0499745039</v>
      </c>
      <c r="F40" s="9"/>
      <c r="G40" s="9"/>
      <c r="H40" s="9"/>
      <c r="I40" s="9"/>
    </row>
    <row r="41" spans="6:9" ht="15">
      <c r="F41" s="9"/>
      <c r="G41" s="9"/>
      <c r="H41" s="9"/>
      <c r="I41" s="9"/>
    </row>
    <row r="42" spans="6:9" ht="15">
      <c r="F42" s="9"/>
      <c r="G42" s="9"/>
      <c r="H42" s="9"/>
      <c r="I42" s="9"/>
    </row>
    <row r="43" spans="1:9" ht="15">
      <c r="A43" s="15" t="s">
        <v>2570</v>
      </c>
      <c r="F43" s="22"/>
      <c r="G43" s="22"/>
      <c r="H43" s="9"/>
      <c r="I43" s="9"/>
    </row>
    <row r="45" spans="1:5" ht="15">
      <c r="A45" s="24" t="s">
        <v>2557</v>
      </c>
      <c r="B45" s="24" t="s">
        <v>2558</v>
      </c>
      <c r="C45" s="24" t="s">
        <v>2559</v>
      </c>
      <c r="D45" s="24" t="s">
        <v>2560</v>
      </c>
      <c r="E45" s="24" t="s">
        <v>2561</v>
      </c>
    </row>
    <row r="46" spans="1:5" ht="15">
      <c r="A46" s="2" t="s">
        <v>213</v>
      </c>
      <c r="B46" s="10">
        <v>244</v>
      </c>
      <c r="C46" s="10">
        <v>18434</v>
      </c>
      <c r="D46" s="10">
        <v>134911.2666665751</v>
      </c>
      <c r="E46" s="10">
        <v>6002435.0833009109</v>
      </c>
    </row>
    <row r="47" spans="1:5" ht="15">
      <c r="A47" s="2" t="s">
        <v>1970</v>
      </c>
      <c r="B47" s="10">
        <v>49</v>
      </c>
      <c r="C47" s="10">
        <v>3373</v>
      </c>
      <c r="D47" s="10">
        <v>5995.9666666737758</v>
      </c>
      <c r="E47" s="10">
        <v>458073.13334092498</v>
      </c>
    </row>
    <row r="48" spans="1:5" ht="15">
      <c r="A48" s="2" t="s">
        <v>21</v>
      </c>
      <c r="B48" s="10">
        <v>14</v>
      </c>
      <c r="C48" s="10">
        <v>8410</v>
      </c>
      <c r="D48" s="10">
        <v>351.90000000293367</v>
      </c>
      <c r="E48" s="10">
        <v>280463.80003434489</v>
      </c>
    </row>
    <row r="49" spans="1:5" ht="15">
      <c r="A49" s="2" t="s">
        <v>165</v>
      </c>
      <c r="B49" s="10">
        <v>6</v>
      </c>
      <c r="C49" s="10">
        <v>29842</v>
      </c>
      <c r="D49" s="10">
        <v>678.7166666763369</v>
      </c>
      <c r="E49" s="10">
        <v>5330182.5833870918</v>
      </c>
    </row>
    <row r="50" spans="1:5" ht="15">
      <c r="A50" s="2" t="s">
        <v>1</v>
      </c>
      <c r="B50" s="10">
        <v>1</v>
      </c>
      <c r="C50" s="10">
        <v>1002</v>
      </c>
      <c r="D50" s="10">
        <v>192.43333333753981</v>
      </c>
      <c r="E50" s="10">
        <v>192818.20000421489</v>
      </c>
    </row>
    <row r="51" spans="1:5" ht="15">
      <c r="A51" s="25" t="s">
        <v>2566</v>
      </c>
      <c r="B51" s="11">
        <v>314</v>
      </c>
      <c r="C51" s="11">
        <v>61061</v>
      </c>
      <c r="D51" s="11">
        <v>142130.28333326569</v>
      </c>
      <c r="E51" s="11">
        <v>12263972.800067488</v>
      </c>
    </row>
    <row r="52" spans="2:5" ht="15">
      <c r="B52" s="10">
        <f>SUM(B46:B50)</f>
        <v>314</v>
      </c>
      <c r="C52" s="10">
        <f>SUM(C46:C50)</f>
        <v>61061</v>
      </c>
      <c r="D52" s="10">
        <f>SUM(D46:D50)</f>
        <v>142130.28333326569</v>
      </c>
      <c r="E52" s="10">
        <f>SUM(E46:E50)</f>
        <v>12263972.800067486</v>
      </c>
    </row>
    <row r="55" spans="1:5" ht="15">
      <c r="A55" s="24" t="s">
        <v>2557</v>
      </c>
      <c r="B55" s="24" t="s">
        <v>2558</v>
      </c>
      <c r="C55" s="24" t="s">
        <v>2559</v>
      </c>
      <c r="D55" s="24" t="s">
        <v>2560</v>
      </c>
      <c r="E55" s="24" t="s">
        <v>2561</v>
      </c>
    </row>
    <row r="56" spans="1:5" ht="15">
      <c r="A56" s="2" t="s">
        <v>21</v>
      </c>
      <c r="B56" s="10">
        <v>14</v>
      </c>
      <c r="C56" s="10">
        <v>8410</v>
      </c>
      <c r="D56" s="10">
        <v>351.90000000293367</v>
      </c>
      <c r="E56" s="10">
        <v>280463.80003434489</v>
      </c>
    </row>
    <row r="57" spans="1:5" ht="15">
      <c r="A57" s="2" t="s">
        <v>1970</v>
      </c>
      <c r="B57" s="10">
        <v>49</v>
      </c>
      <c r="C57" s="10">
        <v>3373</v>
      </c>
      <c r="D57" s="10">
        <v>5995.9666666737758</v>
      </c>
      <c r="E57" s="10">
        <v>458073.13334092498</v>
      </c>
    </row>
    <row r="58" spans="1:5" ht="15">
      <c r="A58" s="2" t="s">
        <v>921</v>
      </c>
      <c r="B58" s="10">
        <v>244</v>
      </c>
      <c r="C58" s="10">
        <v>18434</v>
      </c>
      <c r="D58" s="10">
        <v>134911.2666665751</v>
      </c>
      <c r="E58" s="10">
        <v>6002435.0833009109</v>
      </c>
    </row>
    <row r="59" spans="1:5" ht="15">
      <c r="A59" t="s">
        <v>2571</v>
      </c>
      <c r="B59" s="27">
        <f>B50+B49</f>
        <v>7</v>
      </c>
      <c r="C59" s="27">
        <f>C50+C49</f>
        <v>30844</v>
      </c>
      <c r="D59" s="27">
        <f>D50+D49</f>
        <v>871.15000001387671</v>
      </c>
      <c r="E59" s="27">
        <f>E50+E49</f>
        <v>5523000.7833913062</v>
      </c>
    </row>
    <row r="60" spans="1:5" ht="15">
      <c r="A60" s="25" t="s">
        <v>2566</v>
      </c>
      <c r="B60" s="11">
        <v>314</v>
      </c>
      <c r="C60" s="11">
        <v>61061</v>
      </c>
      <c r="D60" s="11">
        <v>142130.28333326569</v>
      </c>
      <c r="E60" s="11">
        <v>12263972.800067488</v>
      </c>
    </row>
    <row r="61" spans="2:5" ht="15">
      <c r="B61" s="27">
        <f>SUM(B56:B59)</f>
        <v>314</v>
      </c>
      <c r="C61" s="27">
        <f>SUM(C56:C59)</f>
        <v>61061</v>
      </c>
      <c r="D61" s="27">
        <f>SUM(D56:D59)</f>
        <v>142130.28333326569</v>
      </c>
      <c r="E61" s="27">
        <f>SUM(E56:E59)</f>
        <v>12263972.800067488</v>
      </c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1"/>
  <dimension ref="A2:J49"/>
  <sheetViews>
    <sheetView workbookViewId="0" topLeftCell="A1">
      <selection pane="topLeft" activeCell="H16" sqref="H16"/>
    </sheetView>
  </sheetViews>
  <sheetFormatPr defaultRowHeight="15"/>
  <cols>
    <col min="1" max="1" width="25.1428571428571" bestFit="1" customWidth="1"/>
    <col min="2" max="2" width="13.5714285714286" bestFit="1" customWidth="1"/>
    <col min="3" max="3" width="30.7142857142857" customWidth="1"/>
    <col min="4" max="4" width="18.7142857142857" customWidth="1"/>
    <col min="5" max="5" width="11.1428571428571" customWidth="1"/>
    <col min="7" max="7" width="10.5714285714286" bestFit="1" customWidth="1"/>
  </cols>
  <sheetData>
    <row r="2" spans="1:2" ht="15">
      <c r="A2" s="1" t="s">
        <v>0</v>
      </c>
      <c r="B2" t="s">
        <v>17</v>
      </c>
    </row>
    <row r="3" spans="1:2" ht="15">
      <c r="A3" s="1" t="s">
        <v>1</v>
      </c>
      <c r="B3" t="s">
        <v>2555</v>
      </c>
    </row>
    <row r="4" spans="1:2" ht="15">
      <c r="A4" s="1" t="s">
        <v>6</v>
      </c>
      <c r="B4" t="s">
        <v>2555</v>
      </c>
    </row>
    <row r="5" spans="1:2" ht="15">
      <c r="A5" s="1" t="s">
        <v>5</v>
      </c>
      <c r="B5" t="s">
        <v>2555</v>
      </c>
    </row>
    <row r="7" spans="2:2" ht="15">
      <c r="B7" s="1" t="s">
        <v>2556</v>
      </c>
    </row>
    <row r="8" spans="1:5" ht="15">
      <c r="A8" s="1" t="s">
        <v>2557</v>
      </c>
      <c r="B8" t="s">
        <v>2558</v>
      </c>
      <c r="C8" t="s">
        <v>2559</v>
      </c>
      <c r="D8" t="s">
        <v>2560</v>
      </c>
      <c r="E8" t="s">
        <v>2561</v>
      </c>
    </row>
    <row r="9" spans="1:9" ht="15">
      <c r="A9" s="2" t="s">
        <v>42</v>
      </c>
      <c r="B9" s="92">
        <v>940</v>
      </c>
      <c r="C9" s="92">
        <v>23611</v>
      </c>
      <c r="D9" s="4">
        <v>8038630.2166664908</v>
      </c>
      <c r="E9" s="4">
        <v>85748436.833308458</v>
      </c>
      <c r="F9" s="3"/>
      <c r="G9" s="3"/>
      <c r="H9" s="3"/>
      <c r="I9" s="3"/>
    </row>
    <row r="10" spans="1:9" ht="15">
      <c r="A10" s="2" t="s">
        <v>62</v>
      </c>
      <c r="B10" s="92">
        <v>702</v>
      </c>
      <c r="C10" s="92">
        <v>20441</v>
      </c>
      <c r="D10" s="4">
        <v>3656061.166665934</v>
      </c>
      <c r="E10" s="4">
        <v>50974693.833313592</v>
      </c>
      <c r="F10" s="3"/>
      <c r="G10" s="3"/>
      <c r="H10" s="3"/>
      <c r="I10" s="3"/>
    </row>
    <row r="11" spans="1:9" ht="15">
      <c r="A11" s="2" t="s">
        <v>35</v>
      </c>
      <c r="B11" s="92">
        <v>643</v>
      </c>
      <c r="C11" s="92">
        <v>19498</v>
      </c>
      <c r="D11" s="4">
        <v>2961329.4499999098</v>
      </c>
      <c r="E11" s="4">
        <v>39385592.883311465</v>
      </c>
      <c r="F11" s="3"/>
      <c r="G11" s="3"/>
      <c r="H11" s="3"/>
      <c r="I11" s="3"/>
    </row>
    <row r="12" spans="1:9" ht="15">
      <c r="A12" s="2" t="s">
        <v>38</v>
      </c>
      <c r="B12" s="92">
        <v>547</v>
      </c>
      <c r="C12" s="92">
        <v>9473</v>
      </c>
      <c r="D12" s="4">
        <v>4147169.6666665436</v>
      </c>
      <c r="E12" s="4">
        <v>41546751.616661251</v>
      </c>
      <c r="F12" s="3"/>
      <c r="G12" s="3"/>
      <c r="H12" s="3"/>
      <c r="I12" s="3"/>
    </row>
    <row r="13" spans="1:9" ht="15">
      <c r="A13" s="2" t="s">
        <v>59</v>
      </c>
      <c r="B13" s="92">
        <v>499</v>
      </c>
      <c r="C13" s="92">
        <v>19970</v>
      </c>
      <c r="D13" s="4">
        <v>1213260.8833336725</v>
      </c>
      <c r="E13" s="4">
        <v>50519769.233318545</v>
      </c>
      <c r="F13" s="3"/>
      <c r="G13" s="3"/>
      <c r="H13" s="3"/>
      <c r="I13" s="3"/>
    </row>
    <row r="14" spans="1:9" ht="15">
      <c r="A14" s="2" t="s">
        <v>52</v>
      </c>
      <c r="B14" s="92">
        <v>429</v>
      </c>
      <c r="C14" s="92">
        <v>14326</v>
      </c>
      <c r="D14" s="4">
        <v>1235138.1999999331</v>
      </c>
      <c r="E14" s="4">
        <v>33557841.333336167</v>
      </c>
      <c r="F14" s="3"/>
      <c r="G14" s="3"/>
      <c r="H14" s="3"/>
      <c r="I14" s="3"/>
    </row>
    <row r="15" spans="1:9" ht="15">
      <c r="A15" s="2" t="s">
        <v>19</v>
      </c>
      <c r="B15" s="92">
        <v>398</v>
      </c>
      <c r="C15" s="92">
        <v>13622</v>
      </c>
      <c r="D15" s="4">
        <v>1945866.5666662704</v>
      </c>
      <c r="E15" s="4">
        <v>37537910.916651167</v>
      </c>
      <c r="F15" s="3"/>
      <c r="G15" s="3"/>
      <c r="H15" s="3"/>
      <c r="I15" s="3"/>
    </row>
    <row r="16" spans="1:9" ht="15">
      <c r="A16" s="2" t="s">
        <v>141</v>
      </c>
      <c r="B16" s="92">
        <v>364</v>
      </c>
      <c r="C16" s="92">
        <v>15956</v>
      </c>
      <c r="D16" s="4">
        <v>792196.21666661231</v>
      </c>
      <c r="E16" s="4">
        <v>24986314.583337449</v>
      </c>
      <c r="F16" s="3"/>
      <c r="G16" s="3"/>
      <c r="H16" s="3"/>
      <c r="I16" s="3"/>
    </row>
    <row r="17" spans="1:9" ht="15">
      <c r="A17" s="2" t="s">
        <v>135</v>
      </c>
      <c r="B17" s="92">
        <v>341</v>
      </c>
      <c r="C17" s="92">
        <v>11535</v>
      </c>
      <c r="D17" s="4">
        <v>1363713.9666666125</v>
      </c>
      <c r="E17" s="4">
        <v>37216267.033327051</v>
      </c>
      <c r="F17" s="3"/>
      <c r="G17" s="3"/>
      <c r="H17" s="3"/>
      <c r="I17" s="3"/>
    </row>
    <row r="18" spans="1:9" ht="15">
      <c r="A18" s="2" t="s">
        <v>25</v>
      </c>
      <c r="B18" s="92">
        <v>314</v>
      </c>
      <c r="C18" s="92">
        <v>11069</v>
      </c>
      <c r="D18" s="4">
        <v>1346164.7666667262</v>
      </c>
      <c r="E18" s="4">
        <v>31203136.700000335</v>
      </c>
      <c r="F18" s="3"/>
      <c r="G18" s="3"/>
      <c r="H18" s="3"/>
      <c r="I18" s="3"/>
    </row>
    <row r="19" spans="1:9" ht="15">
      <c r="A19" s="2" t="s">
        <v>129</v>
      </c>
      <c r="B19" s="92">
        <v>254</v>
      </c>
      <c r="C19" s="92">
        <v>4922</v>
      </c>
      <c r="D19" s="4">
        <v>1397204.2000000225</v>
      </c>
      <c r="E19" s="4">
        <v>8039284.6833357494</v>
      </c>
      <c r="F19" s="3"/>
      <c r="G19" s="3"/>
      <c r="H19" s="3"/>
      <c r="I19" s="3"/>
    </row>
    <row r="20" spans="1:9" ht="15">
      <c r="A20" s="2" t="s">
        <v>56</v>
      </c>
      <c r="B20" s="92">
        <v>129</v>
      </c>
      <c r="C20" s="92">
        <v>3796</v>
      </c>
      <c r="D20" s="4">
        <v>428486.05000008247</v>
      </c>
      <c r="E20" s="4">
        <v>9050437.7166709192</v>
      </c>
      <c r="F20" s="3"/>
      <c r="G20" s="3"/>
      <c r="H20" s="3"/>
      <c r="I20" s="3"/>
    </row>
    <row r="21" spans="1:9" ht="15">
      <c r="A21" s="2" t="s">
        <v>48</v>
      </c>
      <c r="B21" s="92">
        <v>92</v>
      </c>
      <c r="C21" s="92">
        <v>1694</v>
      </c>
      <c r="D21" s="4">
        <v>231023.26666661189</v>
      </c>
      <c r="E21" s="4">
        <v>1764483.3833329438</v>
      </c>
      <c r="F21" s="3"/>
      <c r="G21" s="3"/>
      <c r="H21" s="3"/>
      <c r="I21" s="3"/>
    </row>
    <row r="22" spans="1:9" ht="15">
      <c r="A22" s="2" t="s">
        <v>271</v>
      </c>
      <c r="B22" s="92">
        <v>36</v>
      </c>
      <c r="C22" s="92">
        <v>402</v>
      </c>
      <c r="D22" s="4">
        <v>119403.61666663899</v>
      </c>
      <c r="E22" s="4">
        <v>1186319.9833334482</v>
      </c>
      <c r="F22" s="3"/>
      <c r="G22" s="3"/>
      <c r="H22" s="3"/>
      <c r="I22" s="3"/>
    </row>
    <row r="23" spans="1:9" ht="15">
      <c r="A23" s="2" t="s">
        <v>326</v>
      </c>
      <c r="B23" s="92">
        <v>26</v>
      </c>
      <c r="C23" s="92">
        <v>191</v>
      </c>
      <c r="D23" s="4">
        <v>42948.233333299868</v>
      </c>
      <c r="E23" s="4">
        <v>589375.28333331691</v>
      </c>
      <c r="F23" s="3"/>
      <c r="G23" s="3"/>
      <c r="H23" s="3"/>
      <c r="I23" s="3"/>
    </row>
    <row r="24" spans="1:5" ht="15">
      <c r="A24" s="2" t="s">
        <v>1788</v>
      </c>
      <c r="B24" s="92">
        <v>15</v>
      </c>
      <c r="C24" s="92">
        <v>155</v>
      </c>
      <c r="D24" s="4">
        <v>123176.73333333107</v>
      </c>
      <c r="E24" s="4">
        <v>488310.09999997797</v>
      </c>
    </row>
    <row r="25" spans="1:5" ht="15">
      <c r="A25" s="2" t="s">
        <v>2827</v>
      </c>
      <c r="B25" s="92">
        <v>4</v>
      </c>
      <c r="C25" s="92">
        <v>4087</v>
      </c>
      <c r="D25" s="4">
        <v>334.85000000917353</v>
      </c>
      <c r="E25" s="4">
        <v>341193.03334284341</v>
      </c>
    </row>
    <row r="26" spans="1:5" ht="15">
      <c r="A26" s="2" t="s">
        <v>2566</v>
      </c>
      <c r="B26" s="4">
        <v>5733</v>
      </c>
      <c r="C26" s="92">
        <v>174748</v>
      </c>
      <c r="D26" s="4">
        <v>29042108.049998701</v>
      </c>
      <c r="E26" s="4">
        <v>454136119.14991468</v>
      </c>
    </row>
    <row r="28" spans="1:5" ht="15">
      <c r="A28" s="2"/>
      <c r="D28" s="4"/>
      <c r="E28" s="4"/>
    </row>
    <row r="29" spans="7:7" ht="15">
      <c r="G29" s="10">
        <v>17138</v>
      </c>
    </row>
    <row r="32" spans="1:9" ht="15">
      <c r="A32" s="19" t="s">
        <v>2557</v>
      </c>
      <c r="B32" s="19" t="s">
        <v>2558</v>
      </c>
      <c r="C32" s="19" t="s">
        <v>2559</v>
      </c>
      <c r="D32" s="19" t="s">
        <v>2560</v>
      </c>
      <c r="E32" s="19" t="s">
        <v>2561</v>
      </c>
      <c r="F32" t="s">
        <v>2562</v>
      </c>
      <c r="G32" t="s">
        <v>2563</v>
      </c>
      <c r="H32" t="s">
        <v>2564</v>
      </c>
      <c r="I32" t="s">
        <v>2565</v>
      </c>
    </row>
    <row r="33" spans="1:10" ht="15">
      <c r="A33" s="2" t="s">
        <v>163</v>
      </c>
      <c r="B33">
        <v>3</v>
      </c>
      <c r="C33" s="10">
        <v>16710</v>
      </c>
      <c r="D33" s="10">
        <v>338.9500000141561</v>
      </c>
      <c r="E33" s="10">
        <v>1881999.7000789933</v>
      </c>
      <c r="F33" s="9">
        <f t="shared" si="0" ref="F33:F48">D33/B33</f>
        <v>112.98333333805203</v>
      </c>
      <c r="G33" s="9">
        <f t="shared" si="1" ref="G33:G48">E33/C33</f>
        <v>112.62715141107081</v>
      </c>
      <c r="J33">
        <v>1</v>
      </c>
    </row>
    <row r="34" spans="1:10" ht="15">
      <c r="A34" s="2" t="s">
        <v>2181</v>
      </c>
      <c r="B34">
        <v>1</v>
      </c>
      <c r="C34" s="10">
        <v>16805</v>
      </c>
      <c r="D34" s="10">
        <v>215.63333333353512</v>
      </c>
      <c r="E34" s="10">
        <v>3623718.1666700579</v>
      </c>
      <c r="F34" s="9">
        <f t="shared" si="0"/>
        <v>215.63333333353512</v>
      </c>
      <c r="G34" s="9">
        <f t="shared" si="1"/>
        <v>215.63333333353512</v>
      </c>
      <c r="H34" s="22"/>
      <c r="I34" s="22"/>
      <c r="J34">
        <v>2</v>
      </c>
    </row>
    <row r="35" spans="1:10" ht="15">
      <c r="A35" s="2" t="s">
        <v>88</v>
      </c>
      <c r="B35">
        <v>17</v>
      </c>
      <c r="C35" s="10">
        <v>1209</v>
      </c>
      <c r="D35" s="10">
        <v>1936.9666666549165</v>
      </c>
      <c r="E35" s="10">
        <v>126889.16666357894</v>
      </c>
      <c r="F35" s="9">
        <f t="shared" si="0"/>
        <v>113.93921568558332</v>
      </c>
      <c r="G35" s="9">
        <f t="shared" si="1"/>
        <v>104.9538185802969</v>
      </c>
      <c r="H35" s="9"/>
      <c r="I35" s="9"/>
      <c r="J35">
        <v>3</v>
      </c>
    </row>
    <row r="36" spans="1:10" ht="15">
      <c r="A36" s="2" t="s">
        <v>103</v>
      </c>
      <c r="B36">
        <v>61</v>
      </c>
      <c r="C36" s="10">
        <v>7180</v>
      </c>
      <c r="D36" s="10">
        <v>4303.9666666591074</v>
      </c>
      <c r="E36" s="10">
        <v>267456.01667094044</v>
      </c>
      <c r="F36" s="9">
        <f t="shared" si="0"/>
        <v>70.556830600968979</v>
      </c>
      <c r="G36" s="9">
        <f t="shared" si="1"/>
        <v>37.250141597624015</v>
      </c>
      <c r="H36" s="9"/>
      <c r="I36" s="9"/>
      <c r="J36">
        <v>4</v>
      </c>
    </row>
    <row r="37" spans="1:10" ht="15">
      <c r="A37" s="2" t="s">
        <v>197</v>
      </c>
      <c r="B37">
        <v>23</v>
      </c>
      <c r="C37" s="10">
        <v>626</v>
      </c>
      <c r="D37" s="10">
        <v>1683.2833333220333</v>
      </c>
      <c r="E37" s="10">
        <v>63523.949999915203</v>
      </c>
      <c r="F37" s="9">
        <f t="shared" si="0"/>
        <v>73.186231883566663</v>
      </c>
      <c r="G37" s="9">
        <f t="shared" si="1"/>
        <v>101.47595846631822</v>
      </c>
      <c r="H37" s="9"/>
      <c r="I37" s="9"/>
      <c r="J37">
        <v>5</v>
      </c>
    </row>
    <row r="38" spans="1:10" ht="15">
      <c r="A38" s="2" t="s">
        <v>156</v>
      </c>
      <c r="B38">
        <v>34</v>
      </c>
      <c r="C38" s="10">
        <v>766</v>
      </c>
      <c r="D38" s="10">
        <v>2464.0166666661389</v>
      </c>
      <c r="E38" s="10">
        <v>71429.399999583839</v>
      </c>
      <c r="F38" s="9">
        <f t="shared" si="0"/>
        <v>72.471078431357029</v>
      </c>
      <c r="G38" s="9">
        <f t="shared" si="1"/>
        <v>93.249869451153842</v>
      </c>
      <c r="J38">
        <v>6</v>
      </c>
    </row>
    <row r="39" spans="1:10" ht="15">
      <c r="A39" s="2" t="s">
        <v>177</v>
      </c>
      <c r="B39">
        <v>45</v>
      </c>
      <c r="C39" s="10">
        <v>2614</v>
      </c>
      <c r="D39" s="10">
        <v>5968.1333333090879</v>
      </c>
      <c r="E39" s="10">
        <v>304661.80000155349</v>
      </c>
      <c r="F39" s="9">
        <f t="shared" si="0"/>
        <v>132.6251851846464</v>
      </c>
      <c r="G39" s="9">
        <f t="shared" si="1"/>
        <v>116.55003825614135</v>
      </c>
      <c r="H39" s="9"/>
      <c r="I39" s="9"/>
      <c r="J39">
        <v>7</v>
      </c>
    </row>
    <row r="40" spans="1:10" ht="15">
      <c r="A40" s="2" t="s">
        <v>174</v>
      </c>
      <c r="B40">
        <v>23</v>
      </c>
      <c r="C40" s="10">
        <v>134</v>
      </c>
      <c r="D40" s="10">
        <v>2483.966666709166</v>
      </c>
      <c r="E40" s="10">
        <v>12894.766666934593</v>
      </c>
      <c r="F40" s="9">
        <f t="shared" si="0"/>
        <v>107.99855072648548</v>
      </c>
      <c r="G40" s="9">
        <f t="shared" si="1"/>
        <v>96.229601992049197</v>
      </c>
      <c r="H40" s="9"/>
      <c r="I40" s="9"/>
      <c r="J40">
        <v>8</v>
      </c>
    </row>
    <row r="41" spans="1:10" ht="15">
      <c r="A41" s="2" t="s">
        <v>95</v>
      </c>
      <c r="B41">
        <v>70</v>
      </c>
      <c r="C41" s="10">
        <v>10964</v>
      </c>
      <c r="D41" s="10">
        <v>6630.1333333610091</v>
      </c>
      <c r="E41" s="10">
        <v>930615.09998124442</v>
      </c>
      <c r="F41" s="9">
        <f t="shared" si="0"/>
        <v>94.716190476585851</v>
      </c>
      <c r="G41" s="9">
        <f t="shared" si="1"/>
        <v>84.879159064323645</v>
      </c>
      <c r="J41">
        <v>9</v>
      </c>
    </row>
    <row r="42" spans="1:10" ht="15">
      <c r="A42" s="2" t="s">
        <v>1672</v>
      </c>
      <c r="B42">
        <v>2</v>
      </c>
      <c r="C42" s="10">
        <v>2</v>
      </c>
      <c r="D42" s="10">
        <v>140.966666667955</v>
      </c>
      <c r="E42" s="10">
        <v>140.966666667955</v>
      </c>
      <c r="F42" s="9">
        <f t="shared" si="0"/>
        <v>70.483333333977498</v>
      </c>
      <c r="G42" s="9">
        <f t="shared" si="1"/>
        <v>70.483333333977498</v>
      </c>
      <c r="H42" s="22"/>
      <c r="I42" s="22"/>
      <c r="J42">
        <v>10</v>
      </c>
    </row>
    <row r="43" spans="1:10" ht="15">
      <c r="A43" s="2" t="s">
        <v>209</v>
      </c>
      <c r="B43">
        <v>17</v>
      </c>
      <c r="C43" s="10">
        <v>331</v>
      </c>
      <c r="D43" s="10">
        <v>1412.4666666949634</v>
      </c>
      <c r="E43" s="10">
        <v>24023.366666928632</v>
      </c>
      <c r="F43" s="9">
        <f t="shared" si="0"/>
        <v>83.086274511468432</v>
      </c>
      <c r="G43" s="9">
        <f t="shared" si="1"/>
        <v>72.578147029995861</v>
      </c>
      <c r="J43">
        <v>11</v>
      </c>
    </row>
    <row r="44" spans="1:10" ht="15">
      <c r="A44" s="2" t="s">
        <v>1912</v>
      </c>
      <c r="B44">
        <v>1</v>
      </c>
      <c r="C44" s="10">
        <v>1</v>
      </c>
      <c r="D44" s="10">
        <v>131.0999999998603</v>
      </c>
      <c r="E44" s="10">
        <v>131.0999999998603</v>
      </c>
      <c r="F44" s="9">
        <f t="shared" si="0"/>
        <v>131.0999999998603</v>
      </c>
      <c r="G44" s="9">
        <f t="shared" si="1"/>
        <v>131.0999999998603</v>
      </c>
      <c r="H44" s="9"/>
      <c r="I44" s="9"/>
      <c r="J44">
        <v>12</v>
      </c>
    </row>
    <row r="45" spans="1:10" ht="15">
      <c r="A45" s="2" t="s">
        <v>31</v>
      </c>
      <c r="B45">
        <v>12</v>
      </c>
      <c r="C45" s="10">
        <v>222</v>
      </c>
      <c r="D45" s="10">
        <v>1604.5666666736361</v>
      </c>
      <c r="E45" s="10">
        <v>20969.816666288534</v>
      </c>
      <c r="F45" s="9">
        <f t="shared" si="0"/>
        <v>133.71388888946967</v>
      </c>
      <c r="G45" s="9">
        <f t="shared" si="1"/>
        <v>94.45863363193034</v>
      </c>
      <c r="H45" s="9"/>
      <c r="I45" s="9"/>
      <c r="J45">
        <v>13</v>
      </c>
    </row>
    <row r="46" spans="1:10" ht="15">
      <c r="A46" s="2" t="s">
        <v>171</v>
      </c>
      <c r="B46">
        <v>15</v>
      </c>
      <c r="C46" s="10">
        <v>336</v>
      </c>
      <c r="D46" s="10">
        <v>1955.233333358774</v>
      </c>
      <c r="E46" s="10">
        <v>99473.683335778769</v>
      </c>
      <c r="F46" s="9">
        <f t="shared" si="0"/>
        <v>130.34888889058493</v>
      </c>
      <c r="G46" s="9">
        <f t="shared" si="1"/>
        <v>296.05262897553206</v>
      </c>
      <c r="J46">
        <v>14</v>
      </c>
    </row>
    <row r="47" spans="1:10" ht="15">
      <c r="A47" s="2" t="s">
        <v>186</v>
      </c>
      <c r="B47">
        <v>18</v>
      </c>
      <c r="C47" s="10">
        <v>282</v>
      </c>
      <c r="D47" s="10">
        <v>1529.4166666769888</v>
      </c>
      <c r="E47" s="10">
        <v>27247.35000042594</v>
      </c>
      <c r="F47" s="9">
        <f t="shared" si="0"/>
        <v>84.967592593166046</v>
      </c>
      <c r="G47" s="9">
        <f t="shared" si="1"/>
        <v>96.621808512148718</v>
      </c>
      <c r="H47" s="9"/>
      <c r="I47" s="9"/>
      <c r="J47">
        <v>15</v>
      </c>
    </row>
    <row r="48" spans="1:7" ht="15">
      <c r="A48" s="2" t="s">
        <v>83</v>
      </c>
      <c r="B48">
        <v>63</v>
      </c>
      <c r="C48" s="10">
        <v>2804</v>
      </c>
      <c r="D48" s="10">
        <v>5905.7166667096317</v>
      </c>
      <c r="E48" s="10">
        <v>174406.93333312869</v>
      </c>
      <c r="F48" s="36">
        <f t="shared" si="0"/>
        <v>93.74153439221638</v>
      </c>
      <c r="G48" s="36">
        <f t="shared" si="1"/>
        <v>62.199334284282699</v>
      </c>
    </row>
    <row r="49" spans="1:9" ht="15">
      <c r="A49" s="25" t="s">
        <v>2566</v>
      </c>
      <c r="B49" s="53">
        <v>405</v>
      </c>
      <c r="C49" s="11">
        <v>60986</v>
      </c>
      <c r="D49" s="11">
        <v>38704.51666681096</v>
      </c>
      <c r="E49" s="11">
        <v>7629581.2834020201</v>
      </c>
      <c r="F49" s="22">
        <f>D49/B49</f>
        <v>95.566707819286322</v>
      </c>
      <c r="G49" s="22">
        <f>E49/C49</f>
        <v>125.10381535765619</v>
      </c>
      <c r="H49" s="22">
        <f>E49/G29</f>
        <v>445.18504396090674</v>
      </c>
      <c r="I49" s="22">
        <f>C49/G29</f>
        <v>3.5585249153926948</v>
      </c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71"/>
  <dimension ref="A2:J45"/>
  <sheetViews>
    <sheetView workbookViewId="0" topLeftCell="A1">
      <selection pane="topLeft" activeCell="G20" sqref="G20"/>
    </sheetView>
  </sheetViews>
  <sheetFormatPr defaultRowHeight="15"/>
  <cols>
    <col min="1" max="1" width="31.2857142857143" bestFit="1" customWidth="1"/>
    <col min="2" max="2" width="19.1428571428571" bestFit="1" customWidth="1"/>
    <col min="3" max="3" width="30.7142857142857" customWidth="1"/>
    <col min="4" max="4" width="18.7142857142857" customWidth="1"/>
    <col min="5" max="5" width="11.1428571428571" customWidth="1"/>
    <col min="7" max="7" width="10.5714285714286" bestFit="1" customWidth="1"/>
  </cols>
  <sheetData>
    <row r="2" spans="1:2" ht="15">
      <c r="A2" s="1" t="s">
        <v>0</v>
      </c>
      <c r="B2" t="s">
        <v>29</v>
      </c>
    </row>
    <row r="3" spans="1:2" ht="15">
      <c r="A3" s="1" t="s">
        <v>1</v>
      </c>
      <c r="B3" t="s">
        <v>2555</v>
      </c>
    </row>
    <row r="4" spans="1:2" ht="15">
      <c r="A4" s="1" t="s">
        <v>6</v>
      </c>
      <c r="B4" t="s">
        <v>2555</v>
      </c>
    </row>
    <row r="5" spans="1:2" ht="15">
      <c r="A5" s="1" t="s">
        <v>5</v>
      </c>
      <c r="B5" t="s">
        <v>2572</v>
      </c>
    </row>
    <row r="7" spans="2:2" ht="15">
      <c r="B7" s="1" t="s">
        <v>2556</v>
      </c>
    </row>
    <row r="8" spans="1:5" ht="15">
      <c r="A8" s="1" t="s">
        <v>2557</v>
      </c>
      <c r="B8" t="s">
        <v>2558</v>
      </c>
      <c r="C8" t="s">
        <v>2559</v>
      </c>
      <c r="D8" t="s">
        <v>2560</v>
      </c>
      <c r="E8" t="s">
        <v>2561</v>
      </c>
    </row>
    <row r="9" spans="1:9" ht="15">
      <c r="A9" s="2" t="s">
        <v>95</v>
      </c>
      <c r="B9" s="92">
        <v>265</v>
      </c>
      <c r="C9" s="92">
        <v>23367</v>
      </c>
      <c r="D9" s="4">
        <v>25077.750000021748</v>
      </c>
      <c r="E9" s="4">
        <v>1977313.5333027525</v>
      </c>
      <c r="F9" s="3"/>
      <c r="G9" s="3"/>
      <c r="H9" s="3"/>
      <c r="I9" s="3"/>
    </row>
    <row r="10" spans="1:9" ht="15">
      <c r="A10" s="2" t="s">
        <v>83</v>
      </c>
      <c r="B10" s="92">
        <v>252</v>
      </c>
      <c r="C10" s="92">
        <v>12733</v>
      </c>
      <c r="D10" s="4">
        <v>25632.033333434047</v>
      </c>
      <c r="E10" s="4">
        <v>1700934.6000060134</v>
      </c>
      <c r="F10" s="3"/>
      <c r="G10" s="3"/>
      <c r="H10" s="3"/>
      <c r="I10" s="3"/>
    </row>
    <row r="11" spans="1:9" ht="15">
      <c r="A11" s="2" t="s">
        <v>103</v>
      </c>
      <c r="B11" s="92">
        <v>222</v>
      </c>
      <c r="C11" s="92">
        <v>23842</v>
      </c>
      <c r="D11" s="4">
        <v>17603.23333331064</v>
      </c>
      <c r="E11" s="4">
        <v>1667212.5833325482</v>
      </c>
      <c r="F11" s="3"/>
      <c r="G11" s="3"/>
      <c r="H11" s="3"/>
      <c r="I11" s="3"/>
    </row>
    <row r="12" spans="1:9" ht="15">
      <c r="A12" s="2" t="s">
        <v>156</v>
      </c>
      <c r="B12" s="92">
        <v>123</v>
      </c>
      <c r="C12" s="92">
        <v>3732</v>
      </c>
      <c r="D12" s="4">
        <v>9108.6333334032606</v>
      </c>
      <c r="E12" s="4">
        <v>257015.50000480987</v>
      </c>
      <c r="F12" s="3"/>
      <c r="G12" s="3"/>
      <c r="H12" s="3"/>
      <c r="I12" s="3"/>
    </row>
    <row r="13" spans="1:9" ht="15">
      <c r="A13" s="2" t="s">
        <v>197</v>
      </c>
      <c r="B13" s="92">
        <v>115</v>
      </c>
      <c r="C13" s="92">
        <v>5090</v>
      </c>
      <c r="D13" s="4">
        <v>9077.8666666590289</v>
      </c>
      <c r="E13" s="4">
        <v>444605.88333286607</v>
      </c>
      <c r="F13" s="3"/>
      <c r="G13" s="3"/>
      <c r="H13" s="3"/>
      <c r="I13" s="3"/>
    </row>
    <row r="14" spans="1:9" ht="15">
      <c r="A14" s="2" t="s">
        <v>4972</v>
      </c>
      <c r="B14" s="92">
        <v>82</v>
      </c>
      <c r="C14" s="92">
        <v>2589</v>
      </c>
      <c r="D14" s="4">
        <v>7532.5666666401557</v>
      </c>
      <c r="E14" s="4">
        <v>216386.80000338732</v>
      </c>
      <c r="F14" s="3"/>
      <c r="G14" s="3"/>
      <c r="H14" s="3"/>
      <c r="I14" s="3"/>
    </row>
    <row r="15" spans="1:9" ht="15">
      <c r="A15" s="2" t="s">
        <v>174</v>
      </c>
      <c r="B15" s="92">
        <v>82</v>
      </c>
      <c r="C15" s="92">
        <v>6180</v>
      </c>
      <c r="D15" s="4">
        <v>8492.6833333560116</v>
      </c>
      <c r="E15" s="4">
        <v>638750.90001282084</v>
      </c>
      <c r="F15" s="3"/>
      <c r="G15" s="3"/>
      <c r="H15" s="3"/>
      <c r="I15" s="3"/>
    </row>
    <row r="16" spans="1:9" ht="15">
      <c r="A16" s="2" t="s">
        <v>177</v>
      </c>
      <c r="B16" s="92">
        <v>66</v>
      </c>
      <c r="C16" s="92">
        <v>2849</v>
      </c>
      <c r="D16" s="4">
        <v>7808.949999982724</v>
      </c>
      <c r="E16" s="4">
        <v>354012.30000149575</v>
      </c>
      <c r="F16" s="3"/>
      <c r="G16" s="3"/>
      <c r="H16" s="3"/>
      <c r="I16" s="3"/>
    </row>
    <row r="17" spans="1:9" ht="15">
      <c r="A17" s="2" t="s">
        <v>186</v>
      </c>
      <c r="B17" s="92">
        <v>60</v>
      </c>
      <c r="C17" s="92">
        <v>6294</v>
      </c>
      <c r="D17" s="4">
        <v>4953.0333333469771</v>
      </c>
      <c r="E17" s="4">
        <v>611760.06667270884</v>
      </c>
      <c r="F17" s="3"/>
      <c r="G17" s="3"/>
      <c r="H17" s="3"/>
      <c r="I17" s="3"/>
    </row>
    <row r="18" spans="1:9" ht="15">
      <c r="A18" s="2" t="s">
        <v>31</v>
      </c>
      <c r="B18" s="92">
        <v>58</v>
      </c>
      <c r="C18" s="92">
        <v>4919</v>
      </c>
      <c r="D18" s="4">
        <v>5144.5833333134033</v>
      </c>
      <c r="E18" s="4">
        <v>432146.3999971766</v>
      </c>
      <c r="F18" s="3"/>
      <c r="G18" s="3"/>
      <c r="H18" s="3"/>
      <c r="I18" s="3"/>
    </row>
    <row r="19" spans="1:9" ht="15">
      <c r="A19" s="2" t="s">
        <v>4936</v>
      </c>
      <c r="B19" s="92">
        <v>58</v>
      </c>
      <c r="C19" s="92">
        <v>3130</v>
      </c>
      <c r="D19" s="4">
        <v>5850.3500000193417</v>
      </c>
      <c r="E19" s="4">
        <v>460711.81666701997</v>
      </c>
      <c r="F19" s="3"/>
      <c r="G19" s="3"/>
      <c r="H19" s="3"/>
      <c r="I19" s="3"/>
    </row>
    <row r="20" spans="1:9" ht="15">
      <c r="A20" s="2" t="s">
        <v>171</v>
      </c>
      <c r="B20" s="92">
        <v>45</v>
      </c>
      <c r="C20" s="92">
        <v>850</v>
      </c>
      <c r="D20" s="4">
        <v>5634.033333340396</v>
      </c>
      <c r="E20" s="4">
        <v>158303.50000239935</v>
      </c>
      <c r="F20" s="3"/>
      <c r="G20" s="3"/>
      <c r="H20" s="3"/>
      <c r="I20" s="3"/>
    </row>
    <row r="21" spans="1:7" ht="15">
      <c r="A21" s="2" t="s">
        <v>209</v>
      </c>
      <c r="B21" s="92">
        <v>36</v>
      </c>
      <c r="C21" s="92">
        <v>602</v>
      </c>
      <c r="D21" s="4">
        <v>3802.3666666878853</v>
      </c>
      <c r="E21" s="4">
        <v>80576.850000629202</v>
      </c>
      <c r="F21" s="3"/>
      <c r="G21" s="3"/>
    </row>
    <row r="22" spans="1:9" ht="15">
      <c r="A22" s="2" t="s">
        <v>88</v>
      </c>
      <c r="B22" s="92">
        <v>27</v>
      </c>
      <c r="C22" s="92">
        <v>1621</v>
      </c>
      <c r="D22" s="4">
        <v>2800.7999999995809</v>
      </c>
      <c r="E22" s="4">
        <v>174741.21666474617</v>
      </c>
      <c r="F22" s="3"/>
      <c r="G22" s="3"/>
      <c r="H22" s="3"/>
      <c r="I22" s="3"/>
    </row>
    <row r="23" spans="1:5" ht="15">
      <c r="A23" s="2" t="s">
        <v>6484</v>
      </c>
      <c r="B23" s="92">
        <v>5</v>
      </c>
      <c r="C23" s="92">
        <v>1243</v>
      </c>
      <c r="D23" s="4">
        <v>296.5166666701902</v>
      </c>
      <c r="E23" s="4">
        <v>69110.800000176183</v>
      </c>
    </row>
    <row r="24" spans="1:5" ht="15">
      <c r="A24" s="2" t="s">
        <v>11858</v>
      </c>
      <c r="B24" s="92">
        <v>4</v>
      </c>
      <c r="C24" s="92">
        <v>4</v>
      </c>
      <c r="D24" s="4">
        <v>277.05000000000001</v>
      </c>
      <c r="E24" s="4">
        <v>277.05000000000001</v>
      </c>
    </row>
    <row r="25" spans="1:5" ht="15">
      <c r="A25" s="2" t="s">
        <v>1912</v>
      </c>
      <c r="B25" s="92">
        <v>2</v>
      </c>
      <c r="C25" s="92">
        <v>2</v>
      </c>
      <c r="D25" s="4">
        <v>165.40000000270084</v>
      </c>
      <c r="E25" s="4">
        <v>165.40000000270084</v>
      </c>
    </row>
    <row r="26" spans="1:7" ht="15">
      <c r="A26" s="2" t="s">
        <v>2566</v>
      </c>
      <c r="B26" s="92">
        <v>1502</v>
      </c>
      <c r="C26" s="92">
        <v>99047</v>
      </c>
      <c r="D26" s="4">
        <v>139257.85000018807</v>
      </c>
      <c r="E26" s="4">
        <v>9244025.2000015527</v>
      </c>
      <c r="G26" s="10">
        <v>17138</v>
      </c>
    </row>
    <row r="30" spans="1:9" ht="15">
      <c r="A30" s="19" t="s">
        <v>2557</v>
      </c>
      <c r="B30" s="19" t="s">
        <v>2558</v>
      </c>
      <c r="C30" s="19" t="s">
        <v>2559</v>
      </c>
      <c r="D30" s="19" t="s">
        <v>2560</v>
      </c>
      <c r="E30" s="19" t="s">
        <v>2561</v>
      </c>
      <c r="F30" t="s">
        <v>2562</v>
      </c>
      <c r="G30" t="s">
        <v>2563</v>
      </c>
      <c r="H30" t="s">
        <v>2564</v>
      </c>
      <c r="I30" t="s">
        <v>2565</v>
      </c>
    </row>
    <row r="31" spans="1:10" ht="15">
      <c r="A31" s="2" t="s">
        <v>88</v>
      </c>
      <c r="B31" s="10">
        <v>17</v>
      </c>
      <c r="C31" s="10">
        <v>1209</v>
      </c>
      <c r="D31" s="10">
        <v>1936.9666666549165</v>
      </c>
      <c r="E31" s="10">
        <v>126889.16666357894</v>
      </c>
      <c r="F31" s="9">
        <f t="shared" si="0" ref="F31:F43">D31/B31</f>
        <v>113.93921568558332</v>
      </c>
      <c r="G31" s="9">
        <f t="shared" si="1" ref="G31:G43">E31/C31</f>
        <v>104.9538185802969</v>
      </c>
      <c r="H31" s="9"/>
      <c r="I31" s="9"/>
      <c r="J31">
        <v>1</v>
      </c>
    </row>
    <row r="32" spans="1:10" ht="15">
      <c r="A32" s="2" t="s">
        <v>103</v>
      </c>
      <c r="B32" s="10">
        <v>61</v>
      </c>
      <c r="C32" s="10">
        <v>7180</v>
      </c>
      <c r="D32" s="10">
        <v>4303.9666666591074</v>
      </c>
      <c r="E32" s="10">
        <v>267456.01667094044</v>
      </c>
      <c r="F32" s="9">
        <f t="shared" si="0"/>
        <v>70.556830600968979</v>
      </c>
      <c r="G32" s="9">
        <f t="shared" si="1"/>
        <v>37.250141597624015</v>
      </c>
      <c r="H32" s="9"/>
      <c r="I32" s="9"/>
      <c r="J32">
        <v>2</v>
      </c>
    </row>
    <row r="33" spans="1:10" ht="15">
      <c r="A33" s="2" t="s">
        <v>197</v>
      </c>
      <c r="B33" s="10">
        <v>23</v>
      </c>
      <c r="C33" s="10">
        <v>626</v>
      </c>
      <c r="D33" s="10">
        <v>1683.2833333220333</v>
      </c>
      <c r="E33" s="10">
        <v>63523.949999915203</v>
      </c>
      <c r="F33" s="9">
        <f t="shared" si="0"/>
        <v>73.186231883566663</v>
      </c>
      <c r="G33" s="9">
        <f t="shared" si="1"/>
        <v>101.47595846631822</v>
      </c>
      <c r="H33" s="9"/>
      <c r="I33" s="9"/>
      <c r="J33">
        <v>3</v>
      </c>
    </row>
    <row r="34" spans="1:10" ht="15">
      <c r="A34" s="2" t="s">
        <v>156</v>
      </c>
      <c r="B34" s="10">
        <v>33</v>
      </c>
      <c r="C34" s="10">
        <v>765</v>
      </c>
      <c r="D34" s="10">
        <v>2456.5833333344199</v>
      </c>
      <c r="E34" s="10">
        <v>71421.966666252119</v>
      </c>
      <c r="F34" s="9">
        <f t="shared" si="0"/>
        <v>74.441919191952124</v>
      </c>
      <c r="G34" s="9">
        <f t="shared" si="1"/>
        <v>93.362047929741337</v>
      </c>
      <c r="H34" s="9"/>
      <c r="I34" s="9"/>
      <c r="J34">
        <v>4</v>
      </c>
    </row>
    <row r="35" spans="1:10" ht="15">
      <c r="A35" s="2" t="s">
        <v>177</v>
      </c>
      <c r="B35" s="10">
        <v>45</v>
      </c>
      <c r="C35" s="10">
        <v>2614</v>
      </c>
      <c r="D35" s="10">
        <v>5968.1333333090879</v>
      </c>
      <c r="E35" s="10">
        <v>304661.80000155349</v>
      </c>
      <c r="F35" s="9">
        <f t="shared" si="0"/>
        <v>132.6251851846464</v>
      </c>
      <c r="G35" s="9">
        <f t="shared" si="1"/>
        <v>116.55003825614135</v>
      </c>
      <c r="H35" s="9"/>
      <c r="I35" s="9"/>
      <c r="J35">
        <v>5</v>
      </c>
    </row>
    <row r="36" spans="1:10" ht="15">
      <c r="A36" s="2" t="s">
        <v>174</v>
      </c>
      <c r="B36" s="10">
        <v>23</v>
      </c>
      <c r="C36" s="10">
        <v>134</v>
      </c>
      <c r="D36" s="10">
        <v>2483.966666709166</v>
      </c>
      <c r="E36" s="10">
        <v>12894.766666934593</v>
      </c>
      <c r="F36" s="9">
        <f t="shared" si="0"/>
        <v>107.99855072648548</v>
      </c>
      <c r="G36" s="9">
        <f t="shared" si="1"/>
        <v>96.229601992049197</v>
      </c>
      <c r="H36" s="9"/>
      <c r="I36" s="9"/>
      <c r="J36">
        <v>6</v>
      </c>
    </row>
    <row r="37" spans="1:10" ht="15">
      <c r="A37" s="2" t="s">
        <v>95</v>
      </c>
      <c r="B37" s="10">
        <v>69</v>
      </c>
      <c r="C37" s="10">
        <v>10157</v>
      </c>
      <c r="D37" s="10">
        <v>6610.9000000264496</v>
      </c>
      <c r="E37" s="10">
        <v>915093.79998025484</v>
      </c>
      <c r="F37" s="9">
        <f t="shared" si="0"/>
        <v>95.810144927919552</v>
      </c>
      <c r="G37" s="9">
        <f t="shared" si="1"/>
        <v>90.094890221547189</v>
      </c>
      <c r="H37" s="9"/>
      <c r="I37" s="9"/>
      <c r="J37">
        <v>7</v>
      </c>
    </row>
    <row r="38" spans="1:10" ht="15">
      <c r="A38" s="2" t="s">
        <v>209</v>
      </c>
      <c r="B38" s="10">
        <v>17</v>
      </c>
      <c r="C38" s="10">
        <v>331</v>
      </c>
      <c r="D38" s="10">
        <v>1412.4666666949634</v>
      </c>
      <c r="E38" s="10">
        <v>24023.366666928632</v>
      </c>
      <c r="F38" s="9">
        <f t="shared" si="0"/>
        <v>83.086274511468432</v>
      </c>
      <c r="G38" s="9">
        <f t="shared" si="1"/>
        <v>72.578147029995861</v>
      </c>
      <c r="H38" s="9"/>
      <c r="I38" s="9"/>
      <c r="J38">
        <v>8</v>
      </c>
    </row>
    <row r="39" spans="1:10" ht="15">
      <c r="A39" s="2" t="s">
        <v>1912</v>
      </c>
      <c r="B39" s="10">
        <v>1</v>
      </c>
      <c r="C39" s="10">
        <v>1</v>
      </c>
      <c r="D39" s="10">
        <v>131.0999999998603</v>
      </c>
      <c r="E39" s="10">
        <v>131.0999999998603</v>
      </c>
      <c r="F39" s="9">
        <f t="shared" si="0"/>
        <v>131.0999999998603</v>
      </c>
      <c r="G39" s="9">
        <f t="shared" si="1"/>
        <v>131.0999999998603</v>
      </c>
      <c r="J39">
        <v>9</v>
      </c>
    </row>
    <row r="40" spans="1:10" ht="15">
      <c r="A40" s="2" t="s">
        <v>31</v>
      </c>
      <c r="B40" s="10">
        <v>12</v>
      </c>
      <c r="C40" s="10">
        <v>222</v>
      </c>
      <c r="D40" s="10">
        <v>1604.5666666736361</v>
      </c>
      <c r="E40" s="10">
        <v>20969.816666288534</v>
      </c>
      <c r="F40" s="9">
        <f t="shared" si="0"/>
        <v>133.71388888946967</v>
      </c>
      <c r="G40" s="9">
        <f t="shared" si="1"/>
        <v>94.45863363193034</v>
      </c>
      <c r="J40">
        <v>10</v>
      </c>
    </row>
    <row r="41" spans="1:10" ht="15">
      <c r="A41" s="2" t="s">
        <v>171</v>
      </c>
      <c r="B41" s="10">
        <v>15</v>
      </c>
      <c r="C41" s="10">
        <v>336</v>
      </c>
      <c r="D41" s="10">
        <v>1955.233333358774</v>
      </c>
      <c r="E41" s="10">
        <v>99473.683335778769</v>
      </c>
      <c r="F41" s="9">
        <f t="shared" si="0"/>
        <v>130.34888889058493</v>
      </c>
      <c r="G41" s="9">
        <f t="shared" si="1"/>
        <v>296.05262897553206</v>
      </c>
      <c r="J41">
        <v>11</v>
      </c>
    </row>
    <row r="42" spans="1:10" ht="15">
      <c r="A42" s="2" t="s">
        <v>186</v>
      </c>
      <c r="B42" s="10">
        <v>17</v>
      </c>
      <c r="C42" s="10">
        <v>281</v>
      </c>
      <c r="D42" s="10">
        <v>1517.3666666785721</v>
      </c>
      <c r="E42" s="10">
        <v>27235.300000427524</v>
      </c>
      <c r="F42" s="9">
        <f t="shared" si="0"/>
        <v>89.256862745798358</v>
      </c>
      <c r="G42" s="9">
        <f t="shared" si="1"/>
        <v>96.922775802233176</v>
      </c>
      <c r="J42">
        <v>12</v>
      </c>
    </row>
    <row r="43" spans="1:10" ht="15">
      <c r="A43" s="2" t="s">
        <v>83</v>
      </c>
      <c r="B43" s="10">
        <v>62</v>
      </c>
      <c r="C43" s="10">
        <v>944</v>
      </c>
      <c r="D43" s="10">
        <v>5883.2666667108424</v>
      </c>
      <c r="E43" s="10">
        <v>132649.93333538063</v>
      </c>
      <c r="F43" s="9">
        <f t="shared" si="0"/>
        <v>94.891397850174883</v>
      </c>
      <c r="G43" s="9">
        <f t="shared" si="1"/>
        <v>140.51899717730998</v>
      </c>
      <c r="H43" s="9"/>
      <c r="I43" s="9"/>
      <c r="J43">
        <v>13</v>
      </c>
    </row>
    <row r="44" spans="1:9" ht="15">
      <c r="A44" s="25" t="s">
        <v>2566</v>
      </c>
      <c r="B44" s="11">
        <v>395</v>
      </c>
      <c r="C44" s="11">
        <v>24800</v>
      </c>
      <c r="D44" s="11">
        <v>37947.800000131829</v>
      </c>
      <c r="E44" s="11">
        <v>2066424.6666542336</v>
      </c>
      <c r="F44" s="22">
        <f>D44/B44</f>
        <v>96.070379747169184</v>
      </c>
      <c r="G44" s="22">
        <f>E44/C44</f>
        <v>83.323575268315864</v>
      </c>
      <c r="H44" s="22">
        <f>E44/G26</f>
        <v>120.57560197538999</v>
      </c>
      <c r="I44" s="22">
        <f>C44/G26</f>
        <v>1.447076671723655</v>
      </c>
    </row>
    <row r="45" spans="6:7" ht="15">
      <c r="F45" s="23"/>
      <c r="G45" s="23"/>
    </row>
  </sheetData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/>
  <dimension ref="A2:J51"/>
  <sheetViews>
    <sheetView workbookViewId="0" topLeftCell="A19">
      <selection pane="topLeft" activeCell="C7" sqref="C7"/>
    </sheetView>
  </sheetViews>
  <sheetFormatPr defaultRowHeight="15"/>
  <cols>
    <col min="1" max="1" width="25.1428571428571" customWidth="1"/>
    <col min="2" max="2" width="17.8571428571429" bestFit="1" customWidth="1"/>
    <col min="3" max="3" width="30.7142857142857" customWidth="1"/>
    <col min="4" max="4" width="18.7142857142857" customWidth="1"/>
    <col min="5" max="5" width="11.1428571428571" customWidth="1"/>
    <col min="6" max="6" width="11.2857142857143" customWidth="1"/>
    <col min="7" max="8" width="10.5714285714286" bestFit="1" customWidth="1"/>
    <col min="9" max="9" width="9.28571428571429" bestFit="1" customWidth="1"/>
  </cols>
  <sheetData>
    <row r="2" spans="1:2" ht="15">
      <c r="A2" s="1" t="s">
        <v>0</v>
      </c>
      <c r="B2" t="s">
        <v>17</v>
      </c>
    </row>
    <row r="3" spans="1:2" ht="15">
      <c r="A3" s="1" t="s">
        <v>1</v>
      </c>
      <c r="B3" t="s">
        <v>2555</v>
      </c>
    </row>
    <row r="4" spans="1:2" ht="15">
      <c r="A4" s="1" t="s">
        <v>6</v>
      </c>
      <c r="B4" t="s">
        <v>2555</v>
      </c>
    </row>
    <row r="5" spans="1:2" ht="15">
      <c r="A5" s="1" t="s">
        <v>5</v>
      </c>
      <c r="B5" t="s">
        <v>2572</v>
      </c>
    </row>
    <row r="7" spans="2:2" ht="15">
      <c r="B7" s="1" t="s">
        <v>2556</v>
      </c>
    </row>
    <row r="8" spans="1:5" ht="15">
      <c r="A8" s="1" t="s">
        <v>2557</v>
      </c>
      <c r="B8" t="s">
        <v>2558</v>
      </c>
      <c r="C8" t="s">
        <v>2559</v>
      </c>
      <c r="D8" t="s">
        <v>2560</v>
      </c>
      <c r="E8" t="s">
        <v>2561</v>
      </c>
    </row>
    <row r="9" spans="1:9" ht="15">
      <c r="A9" s="2" t="s">
        <v>52</v>
      </c>
      <c r="B9" s="92">
        <v>429</v>
      </c>
      <c r="C9" s="92">
        <v>14326</v>
      </c>
      <c r="D9" s="4">
        <v>1235138.1999999331</v>
      </c>
      <c r="E9" s="4">
        <v>33557841.333336167</v>
      </c>
      <c r="F9" s="3"/>
      <c r="G9" s="3"/>
      <c r="H9" s="3"/>
      <c r="I9" s="3"/>
    </row>
    <row r="10" spans="1:9" ht="15">
      <c r="A10" s="2" t="s">
        <v>48</v>
      </c>
      <c r="B10" s="92">
        <v>92</v>
      </c>
      <c r="C10" s="92">
        <v>1694</v>
      </c>
      <c r="D10" s="4">
        <v>231023.26666661189</v>
      </c>
      <c r="E10" s="4">
        <v>1764483.3833329438</v>
      </c>
      <c r="F10" s="3"/>
      <c r="G10" s="3"/>
      <c r="H10" s="3"/>
      <c r="I10" s="3"/>
    </row>
    <row r="11" spans="1:9" ht="15">
      <c r="A11" s="2" t="s">
        <v>141</v>
      </c>
      <c r="B11" s="92">
        <v>364</v>
      </c>
      <c r="C11" s="92">
        <v>15956</v>
      </c>
      <c r="D11" s="4">
        <v>792196.21666661231</v>
      </c>
      <c r="E11" s="4">
        <v>24986314.583337449</v>
      </c>
      <c r="F11" s="3"/>
      <c r="G11" s="3"/>
      <c r="H11" s="3"/>
      <c r="I11" s="3"/>
    </row>
    <row r="12" spans="1:9" ht="15">
      <c r="A12" s="2" t="s">
        <v>35</v>
      </c>
      <c r="B12" s="92">
        <v>643</v>
      </c>
      <c r="C12" s="92">
        <v>19498</v>
      </c>
      <c r="D12" s="4">
        <v>2961329.4499999098</v>
      </c>
      <c r="E12" s="4">
        <v>39385592.883311465</v>
      </c>
      <c r="F12" s="3"/>
      <c r="G12" s="3"/>
      <c r="H12" s="3"/>
      <c r="I12" s="3"/>
    </row>
    <row r="13" spans="1:9" ht="15">
      <c r="A13" s="2" t="s">
        <v>62</v>
      </c>
      <c r="B13" s="92">
        <v>702</v>
      </c>
      <c r="C13" s="92">
        <v>20441</v>
      </c>
      <c r="D13" s="4">
        <v>3656061.166665934</v>
      </c>
      <c r="E13" s="4">
        <v>50974693.833313592</v>
      </c>
      <c r="F13" s="3"/>
      <c r="G13" s="3"/>
      <c r="H13" s="3"/>
      <c r="I13" s="3"/>
    </row>
    <row r="14" spans="1:9" ht="15">
      <c r="A14" s="2" t="s">
        <v>56</v>
      </c>
      <c r="B14" s="92">
        <v>129</v>
      </c>
      <c r="C14" s="92">
        <v>3796</v>
      </c>
      <c r="D14" s="4">
        <v>428486.05000008247</v>
      </c>
      <c r="E14" s="4">
        <v>9050437.7166709192</v>
      </c>
      <c r="F14" s="3"/>
      <c r="G14" s="3"/>
      <c r="H14" s="3"/>
      <c r="I14" s="3"/>
    </row>
    <row r="15" spans="1:9" ht="15">
      <c r="A15" s="2" t="s">
        <v>1788</v>
      </c>
      <c r="B15" s="92">
        <v>15</v>
      </c>
      <c r="C15" s="92">
        <v>155</v>
      </c>
      <c r="D15" s="4">
        <v>123176.73333333107</v>
      </c>
      <c r="E15" s="4">
        <v>488310.09999997797</v>
      </c>
      <c r="F15" s="3"/>
      <c r="G15" s="3"/>
      <c r="H15" s="3"/>
      <c r="I15" s="3"/>
    </row>
    <row r="16" spans="1:9" ht="15">
      <c r="A16" s="2" t="s">
        <v>59</v>
      </c>
      <c r="B16" s="92">
        <v>499</v>
      </c>
      <c r="C16" s="92">
        <v>19970</v>
      </c>
      <c r="D16" s="4">
        <v>1213260.8833336725</v>
      </c>
      <c r="E16" s="4">
        <v>50519769.233318545</v>
      </c>
      <c r="F16" s="3"/>
      <c r="G16" s="3"/>
      <c r="H16" s="3"/>
      <c r="I16" s="3"/>
    </row>
    <row r="17" spans="1:9" ht="15">
      <c r="A17" s="2" t="s">
        <v>135</v>
      </c>
      <c r="B17" s="92">
        <v>341</v>
      </c>
      <c r="C17" s="92">
        <v>11535</v>
      </c>
      <c r="D17" s="4">
        <v>1363713.9666666125</v>
      </c>
      <c r="E17" s="4">
        <v>37216267.033327051</v>
      </c>
      <c r="F17" s="3"/>
      <c r="G17" s="3"/>
      <c r="H17" s="3"/>
      <c r="I17" s="3"/>
    </row>
    <row r="18" spans="1:9" ht="15">
      <c r="A18" s="2" t="s">
        <v>38</v>
      </c>
      <c r="B18" s="92">
        <v>547</v>
      </c>
      <c r="C18" s="92">
        <v>9473</v>
      </c>
      <c r="D18" s="4">
        <v>4147169.6666665436</v>
      </c>
      <c r="E18" s="4">
        <v>41546751.616661251</v>
      </c>
      <c r="F18" s="3"/>
      <c r="G18" s="3"/>
      <c r="H18" s="3"/>
      <c r="I18" s="3"/>
    </row>
    <row r="19" spans="1:9" ht="15">
      <c r="A19" s="2" t="s">
        <v>25</v>
      </c>
      <c r="B19" s="92">
        <v>314</v>
      </c>
      <c r="C19" s="92">
        <v>11069</v>
      </c>
      <c r="D19" s="4">
        <v>1346164.7666667262</v>
      </c>
      <c r="E19" s="4">
        <v>31203136.700000335</v>
      </c>
      <c r="F19" s="3"/>
      <c r="G19" s="3"/>
      <c r="H19" s="3"/>
      <c r="I19" s="3"/>
    </row>
    <row r="20" spans="1:9" ht="15">
      <c r="A20" s="2" t="s">
        <v>19</v>
      </c>
      <c r="B20" s="92">
        <v>398</v>
      </c>
      <c r="C20" s="92">
        <v>13622</v>
      </c>
      <c r="D20" s="4">
        <v>1945866.5666662704</v>
      </c>
      <c r="E20" s="4">
        <v>37537910.916651167</v>
      </c>
      <c r="F20" s="3"/>
      <c r="G20" s="3"/>
      <c r="H20" s="3"/>
      <c r="I20" s="3"/>
    </row>
    <row r="21" spans="1:9" ht="15">
      <c r="A21" s="2" t="s">
        <v>326</v>
      </c>
      <c r="B21" s="92">
        <v>26</v>
      </c>
      <c r="C21" s="92">
        <v>191</v>
      </c>
      <c r="D21" s="4">
        <v>42948.233333299868</v>
      </c>
      <c r="E21" s="4">
        <v>589375.28333331691</v>
      </c>
      <c r="F21" s="3"/>
      <c r="G21" s="3"/>
      <c r="H21" s="3"/>
      <c r="I21" s="3"/>
    </row>
    <row r="22" spans="1:9" ht="15">
      <c r="A22" s="2" t="s">
        <v>271</v>
      </c>
      <c r="B22" s="92">
        <v>36</v>
      </c>
      <c r="C22" s="92">
        <v>402</v>
      </c>
      <c r="D22" s="4">
        <v>119403.61666663899</v>
      </c>
      <c r="E22" s="4">
        <v>1186319.9833334482</v>
      </c>
      <c r="F22" s="3"/>
      <c r="G22" s="3"/>
      <c r="H22" s="3"/>
      <c r="I22" s="3"/>
    </row>
    <row r="23" spans="1:9" ht="15">
      <c r="A23" s="2" t="s">
        <v>129</v>
      </c>
      <c r="B23" s="92">
        <v>254</v>
      </c>
      <c r="C23" s="92">
        <v>4922</v>
      </c>
      <c r="D23" s="4">
        <v>1397204.2000000225</v>
      </c>
      <c r="E23" s="4">
        <v>8039284.6833357494</v>
      </c>
      <c r="F23" s="3"/>
      <c r="G23" s="3"/>
      <c r="H23" s="3"/>
      <c r="I23" s="3"/>
    </row>
    <row r="24" spans="1:9" ht="15">
      <c r="A24" s="2" t="s">
        <v>42</v>
      </c>
      <c r="B24" s="92">
        <v>940</v>
      </c>
      <c r="C24" s="92">
        <v>23611</v>
      </c>
      <c r="D24" s="4">
        <v>8038630.2166664908</v>
      </c>
      <c r="E24" s="4">
        <v>85748436.833308458</v>
      </c>
      <c r="F24" s="3"/>
      <c r="G24" s="3"/>
      <c r="H24" s="3"/>
      <c r="I24" s="3"/>
    </row>
    <row r="25" spans="1:7" ht="15">
      <c r="A25" s="2" t="s">
        <v>2827</v>
      </c>
      <c r="B25" s="92">
        <v>4</v>
      </c>
      <c r="C25" s="92">
        <v>4087</v>
      </c>
      <c r="D25" s="4">
        <v>334.85000000917353</v>
      </c>
      <c r="E25" s="4">
        <v>341193.03334284341</v>
      </c>
      <c r="F25" s="3"/>
      <c r="G25" s="3"/>
    </row>
    <row r="26" spans="1:9" ht="15">
      <c r="A26" s="2" t="s">
        <v>2566</v>
      </c>
      <c r="B26" s="92">
        <v>5733</v>
      </c>
      <c r="C26" s="92">
        <v>174748</v>
      </c>
      <c r="D26" s="4">
        <v>29042108.049998701</v>
      </c>
      <c r="E26" s="4">
        <v>454136119.14991468</v>
      </c>
      <c r="F26" s="3"/>
      <c r="G26" s="3"/>
      <c r="H26" s="3"/>
      <c r="I26" s="3"/>
    </row>
    <row r="27" spans="6:9" ht="15">
      <c r="F27" s="3"/>
      <c r="G27" s="3"/>
      <c r="H27" s="3"/>
      <c r="I27" s="3"/>
    </row>
    <row r="31" spans="5:7" ht="15">
      <c r="E31" t="s">
        <v>2573</v>
      </c>
      <c r="G31" s="10">
        <v>12242</v>
      </c>
    </row>
    <row r="34" spans="1:9" ht="15">
      <c r="A34" s="19" t="s">
        <v>2557</v>
      </c>
      <c r="B34" s="19" t="s">
        <v>2558</v>
      </c>
      <c r="C34" s="19" t="s">
        <v>2559</v>
      </c>
      <c r="D34" s="19" t="s">
        <v>2560</v>
      </c>
      <c r="E34" s="19" t="s">
        <v>2561</v>
      </c>
      <c r="F34" t="s">
        <v>2562</v>
      </c>
      <c r="G34" t="s">
        <v>2563</v>
      </c>
      <c r="H34" t="s">
        <v>2564</v>
      </c>
      <c r="I34" t="s">
        <v>2565</v>
      </c>
    </row>
    <row r="35" spans="1:10" ht="15">
      <c r="A35" s="2" t="s">
        <v>52</v>
      </c>
      <c r="B35" s="10">
        <v>86</v>
      </c>
      <c r="C35" s="10">
        <v>4047</v>
      </c>
      <c r="D35" s="10">
        <v>19229.066666769795</v>
      </c>
      <c r="E35" s="10">
        <v>627763.05000180379</v>
      </c>
      <c r="F35" s="9">
        <f>D35/B35</f>
        <v>223.59379845081156</v>
      </c>
      <c r="G35" s="9">
        <f t="shared" si="0" ref="F35:G47">E35/C35</f>
        <v>155.11812453713955</v>
      </c>
      <c r="H35" s="9"/>
      <c r="I35" s="9"/>
      <c r="J35">
        <v>1</v>
      </c>
    </row>
    <row r="36" spans="1:10" ht="15">
      <c r="A36" s="2" t="s">
        <v>48</v>
      </c>
      <c r="B36" s="10">
        <v>16</v>
      </c>
      <c r="C36" s="10">
        <v>348</v>
      </c>
      <c r="D36" s="10">
        <v>2914.8833333258517</v>
      </c>
      <c r="E36" s="10">
        <v>21199.283332804916</v>
      </c>
      <c r="F36" s="9">
        <f t="shared" si="0"/>
        <v>182.18020833286573</v>
      </c>
      <c r="G36" s="9">
        <f t="shared" si="0"/>
        <v>60.917480841393441</v>
      </c>
      <c r="H36" s="9"/>
      <c r="I36" s="9"/>
      <c r="J36">
        <v>2</v>
      </c>
    </row>
    <row r="37" spans="1:10" ht="15">
      <c r="A37" s="2" t="s">
        <v>141</v>
      </c>
      <c r="B37" s="10">
        <v>75</v>
      </c>
      <c r="C37" s="10">
        <v>4921</v>
      </c>
      <c r="D37" s="10">
        <v>9476.2333333154675</v>
      </c>
      <c r="E37" s="10">
        <v>575928.83333292673</v>
      </c>
      <c r="F37" s="9">
        <f t="shared" si="0"/>
        <v>126.34977777753957</v>
      </c>
      <c r="G37" s="9">
        <f t="shared" si="0"/>
        <v>117.03491837694102</v>
      </c>
      <c r="H37" s="9"/>
      <c r="I37" s="9"/>
      <c r="J37">
        <v>3</v>
      </c>
    </row>
    <row r="38" spans="1:10" ht="15">
      <c r="A38" s="2" t="s">
        <v>35</v>
      </c>
      <c r="B38" s="10">
        <v>110</v>
      </c>
      <c r="C38" s="10">
        <v>7654</v>
      </c>
      <c r="D38" s="10">
        <v>20828.583333321149</v>
      </c>
      <c r="E38" s="10">
        <v>1327923.8333217055</v>
      </c>
      <c r="F38" s="9">
        <f t="shared" si="0"/>
        <v>189.35075757564681</v>
      </c>
      <c r="G38" s="9">
        <f t="shared" si="0"/>
        <v>173.49409894456565</v>
      </c>
      <c r="H38" s="9"/>
      <c r="I38" s="9"/>
      <c r="J38">
        <v>4</v>
      </c>
    </row>
    <row r="39" spans="1:10" ht="15">
      <c r="A39" s="2" t="s">
        <v>62</v>
      </c>
      <c r="B39" s="10">
        <v>141</v>
      </c>
      <c r="C39" s="10">
        <v>10163</v>
      </c>
      <c r="D39" s="10">
        <v>25175.849999928614</v>
      </c>
      <c r="E39" s="10">
        <v>1952970.8499958366</v>
      </c>
      <c r="F39" s="9">
        <f t="shared" si="0"/>
        <v>178.55212765906819</v>
      </c>
      <c r="G39" s="9">
        <f t="shared" si="0"/>
        <v>192.16479877947816</v>
      </c>
      <c r="H39" s="9"/>
      <c r="I39" s="9"/>
      <c r="J39">
        <v>5</v>
      </c>
    </row>
    <row r="40" spans="1:10" ht="15">
      <c r="A40" s="2" t="s">
        <v>56</v>
      </c>
      <c r="B40" s="10">
        <v>26</v>
      </c>
      <c r="C40" s="10">
        <v>842</v>
      </c>
      <c r="D40" s="10">
        <v>4665.7833333313465</v>
      </c>
      <c r="E40" s="10">
        <v>100114.08333238447</v>
      </c>
      <c r="F40" s="9">
        <f t="shared" si="0"/>
        <v>179.4532051281287</v>
      </c>
      <c r="G40" s="9">
        <f t="shared" si="0"/>
        <v>118.90033649926897</v>
      </c>
      <c r="H40" s="9"/>
      <c r="I40" s="9"/>
      <c r="J40">
        <v>6</v>
      </c>
    </row>
    <row r="41" spans="1:10" ht="15">
      <c r="A41" s="2" t="s">
        <v>1788</v>
      </c>
      <c r="B41" s="10">
        <v>2</v>
      </c>
      <c r="C41" s="10">
        <v>26</v>
      </c>
      <c r="D41" s="10">
        <v>204.7666666621808</v>
      </c>
      <c r="E41" s="10">
        <v>2004.7666667459998</v>
      </c>
      <c r="F41" s="9">
        <f t="shared" si="0"/>
        <v>102.3833333310904</v>
      </c>
      <c r="G41" s="9">
        <f t="shared" si="0"/>
        <v>77.106410259461526</v>
      </c>
      <c r="H41" s="9"/>
      <c r="I41" s="9"/>
      <c r="J41">
        <v>7</v>
      </c>
    </row>
    <row r="42" spans="1:10" ht="15">
      <c r="A42" s="2" t="s">
        <v>59</v>
      </c>
      <c r="B42" s="10">
        <v>84</v>
      </c>
      <c r="C42" s="10">
        <v>5097</v>
      </c>
      <c r="D42" s="10">
        <v>19704.050000002608</v>
      </c>
      <c r="E42" s="10">
        <v>553700.98333005561</v>
      </c>
      <c r="F42" s="9">
        <f t="shared" si="0"/>
        <v>234.57202380955485</v>
      </c>
      <c r="G42" s="9">
        <f t="shared" si="0"/>
        <v>108.63272186189045</v>
      </c>
      <c r="H42" s="9"/>
      <c r="I42" s="9"/>
      <c r="J42">
        <v>8</v>
      </c>
    </row>
    <row r="43" spans="1:10" ht="15">
      <c r="A43" s="2" t="s">
        <v>135</v>
      </c>
      <c r="B43" s="10">
        <v>89</v>
      </c>
      <c r="C43" s="10">
        <v>3613</v>
      </c>
      <c r="D43" s="10">
        <v>24083.35000000312</v>
      </c>
      <c r="E43" s="10">
        <v>1123506.1499997333</v>
      </c>
      <c r="F43" s="9">
        <f t="shared" si="0"/>
        <v>270.59943820228227</v>
      </c>
      <c r="G43" s="9">
        <f t="shared" si="0"/>
        <v>310.96212288949164</v>
      </c>
      <c r="J43">
        <v>9</v>
      </c>
    </row>
    <row r="44" spans="1:10" ht="15">
      <c r="A44" s="2" t="s">
        <v>38</v>
      </c>
      <c r="B44" s="10">
        <v>68</v>
      </c>
      <c r="C44" s="10">
        <v>1896</v>
      </c>
      <c r="D44" s="10">
        <v>16275.166666635778</v>
      </c>
      <c r="E44" s="10">
        <v>255789.9333362421</v>
      </c>
      <c r="F44" s="9">
        <f t="shared" si="0"/>
        <v>239.34068627405554</v>
      </c>
      <c r="G44" s="9">
        <f t="shared" si="0"/>
        <v>134.91030239253274</v>
      </c>
      <c r="J44">
        <v>10</v>
      </c>
    </row>
    <row r="45" spans="1:10" ht="15">
      <c r="A45" s="2" t="s">
        <v>25</v>
      </c>
      <c r="B45" s="10">
        <v>46</v>
      </c>
      <c r="C45" s="10">
        <v>3773</v>
      </c>
      <c r="D45" s="10">
        <v>5438.2333333650604</v>
      </c>
      <c r="E45" s="10">
        <v>523924.84999535372</v>
      </c>
      <c r="F45" s="9">
        <f t="shared" si="0"/>
        <v>118.22246376880567</v>
      </c>
      <c r="G45" s="9">
        <f t="shared" si="0"/>
        <v>138.86160879813244</v>
      </c>
      <c r="J45">
        <v>11</v>
      </c>
    </row>
    <row r="46" spans="1:10" ht="15">
      <c r="A46" s="2" t="s">
        <v>19</v>
      </c>
      <c r="B46" s="10">
        <v>75</v>
      </c>
      <c r="C46" s="10">
        <v>3793</v>
      </c>
      <c r="D46" s="10">
        <v>18246.049999954412</v>
      </c>
      <c r="E46" s="10">
        <v>1078328.0833316327</v>
      </c>
      <c r="F46" s="9">
        <f t="shared" si="0"/>
        <v>243.28066666605883</v>
      </c>
      <c r="G46" s="9">
        <f t="shared" si="0"/>
        <v>284.29424817601705</v>
      </c>
      <c r="J46">
        <v>12</v>
      </c>
    </row>
    <row r="47" spans="1:10" ht="15">
      <c r="A47" s="2" t="s">
        <v>326</v>
      </c>
      <c r="B47" s="10">
        <v>8</v>
      </c>
      <c r="C47" s="10">
        <v>8</v>
      </c>
      <c r="D47" s="10">
        <v>1435.9499999962281</v>
      </c>
      <c r="E47" s="10">
        <v>1435.9499999962281</v>
      </c>
      <c r="F47" s="9">
        <f t="shared" si="0"/>
        <v>179.49374999952852</v>
      </c>
      <c r="G47" s="9">
        <f t="shared" si="0"/>
        <v>179.49374999952852</v>
      </c>
      <c r="J47">
        <v>13</v>
      </c>
    </row>
    <row r="48" spans="1:10" ht="15">
      <c r="A48" s="2" t="s">
        <v>271</v>
      </c>
      <c r="B48" s="10">
        <v>11</v>
      </c>
      <c r="C48" s="10">
        <v>184</v>
      </c>
      <c r="D48" s="10">
        <v>1934.0166666568257</v>
      </c>
      <c r="E48" s="10">
        <v>75207.73333352292</v>
      </c>
      <c r="F48" s="9">
        <f t="shared" si="1" ref="F48:G51">D48/B48</f>
        <v>175.81969696880233</v>
      </c>
      <c r="G48" s="9">
        <f t="shared" si="1"/>
        <v>408.73768116045068</v>
      </c>
      <c r="J48">
        <v>14</v>
      </c>
    </row>
    <row r="49" spans="1:10" ht="15">
      <c r="A49" s="2" t="s">
        <v>129</v>
      </c>
      <c r="B49" s="10">
        <v>35</v>
      </c>
      <c r="C49" s="10">
        <v>414</v>
      </c>
      <c r="D49" s="10">
        <v>12345.133333350532</v>
      </c>
      <c r="E49" s="10">
        <v>78759.500000072876</v>
      </c>
      <c r="F49" s="9">
        <f t="shared" si="1"/>
        <v>352.71809523858661</v>
      </c>
      <c r="G49" s="9">
        <f t="shared" si="1"/>
        <v>190.24033816442724</v>
      </c>
      <c r="J49">
        <v>15</v>
      </c>
    </row>
    <row r="50" spans="1:10" ht="15">
      <c r="A50" s="2" t="s">
        <v>42</v>
      </c>
      <c r="B50" s="10">
        <v>139</v>
      </c>
      <c r="C50" s="10">
        <v>4392</v>
      </c>
      <c r="D50" s="10">
        <v>26713.966666554334</v>
      </c>
      <c r="E50" s="10">
        <v>966151.68332914822</v>
      </c>
      <c r="F50" s="9">
        <f t="shared" si="1"/>
        <v>192.18681055075061</v>
      </c>
      <c r="G50" s="9">
        <f t="shared" si="1"/>
        <v>219.97989146838529</v>
      </c>
      <c r="J50">
        <v>16</v>
      </c>
    </row>
    <row r="51" spans="1:10" ht="15">
      <c r="A51" s="25" t="s">
        <v>2566</v>
      </c>
      <c r="B51" s="11">
        <v>1011</v>
      </c>
      <c r="C51" s="11">
        <v>51171</v>
      </c>
      <c r="D51" s="11">
        <v>208671.0833331733</v>
      </c>
      <c r="E51" s="11">
        <v>9264709.5666399654</v>
      </c>
      <c r="F51" s="22">
        <f t="shared" si="1"/>
        <v>206.40067589829209</v>
      </c>
      <c r="G51" s="22">
        <f t="shared" si="1"/>
        <v>181.05390878896182</v>
      </c>
      <c r="H51" s="22">
        <f>E51/G31</f>
        <v>756.79705657898751</v>
      </c>
      <c r="I51" s="22">
        <f>C51/G31</f>
        <v>4.1799542558405491</v>
      </c>
      <c r="J51">
        <v>17</v>
      </c>
    </row>
  </sheetData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/>
  <dimension ref="A2:K53"/>
  <sheetViews>
    <sheetView workbookViewId="0" topLeftCell="A1">
      <selection pane="topLeft" activeCell="A2" sqref="A2:E25"/>
    </sheetView>
  </sheetViews>
  <sheetFormatPr defaultRowHeight="15"/>
  <cols>
    <col min="1" max="1" width="25.1428571428571" customWidth="1"/>
    <col min="2" max="2" width="17.8571428571429" customWidth="1"/>
    <col min="3" max="3" width="30.7142857142857" customWidth="1"/>
    <col min="4" max="4" width="18.7142857142857" customWidth="1"/>
    <col min="5" max="5" width="11.1428571428571" customWidth="1"/>
    <col min="7" max="7" width="10.5714285714286" bestFit="1" customWidth="1"/>
    <col min="8" max="8" width="9.57142857142857" bestFit="1" customWidth="1"/>
  </cols>
  <sheetData>
    <row r="2" spans="1:2" ht="15">
      <c r="A2" s="1" t="s">
        <v>0</v>
      </c>
      <c r="B2" t="s">
        <v>17</v>
      </c>
    </row>
    <row r="3" spans="1:2" ht="15">
      <c r="A3" s="1" t="s">
        <v>1</v>
      </c>
      <c r="B3" t="s">
        <v>2555</v>
      </c>
    </row>
    <row r="4" spans="1:2" ht="15">
      <c r="A4" s="1" t="s">
        <v>6</v>
      </c>
      <c r="B4" t="s">
        <v>2555</v>
      </c>
    </row>
    <row r="5" spans="1:2" ht="15">
      <c r="A5" s="1" t="s">
        <v>5</v>
      </c>
      <c r="B5" t="s">
        <v>2572</v>
      </c>
    </row>
    <row r="7" spans="2:2" ht="15">
      <c r="B7" s="1" t="s">
        <v>2556</v>
      </c>
    </row>
    <row r="8" spans="1:5" ht="15">
      <c r="A8" s="1" t="s">
        <v>2557</v>
      </c>
      <c r="B8" t="s">
        <v>2558</v>
      </c>
      <c r="C8" t="s">
        <v>2559</v>
      </c>
      <c r="D8" t="s">
        <v>2560</v>
      </c>
      <c r="E8" t="s">
        <v>2561</v>
      </c>
    </row>
    <row r="9" spans="1:9" ht="15">
      <c r="A9" s="2" t="s">
        <v>42</v>
      </c>
      <c r="B9" s="92">
        <v>402</v>
      </c>
      <c r="C9" s="92">
        <v>10240</v>
      </c>
      <c r="D9" s="4">
        <v>38489.266666502226</v>
      </c>
      <c r="E9" s="4">
        <v>808519.89999349695</v>
      </c>
      <c r="F9" s="3"/>
      <c r="G9" s="3"/>
      <c r="H9" s="3"/>
      <c r="I9" s="3"/>
    </row>
    <row r="10" spans="1:9" ht="15">
      <c r="A10" s="2" t="s">
        <v>62</v>
      </c>
      <c r="B10" s="92">
        <v>357</v>
      </c>
      <c r="C10" s="92">
        <v>10000</v>
      </c>
      <c r="D10" s="4">
        <v>31879.449999852804</v>
      </c>
      <c r="E10" s="4">
        <v>1071863.1333369319</v>
      </c>
      <c r="F10" s="3"/>
      <c r="G10" s="3"/>
      <c r="H10" s="3"/>
      <c r="I10" s="3"/>
    </row>
    <row r="11" spans="1:9" ht="15">
      <c r="A11" s="2" t="s">
        <v>35</v>
      </c>
      <c r="B11" s="92">
        <v>292</v>
      </c>
      <c r="C11" s="92">
        <v>7367</v>
      </c>
      <c r="D11" s="4">
        <v>27197.566666665953</v>
      </c>
      <c r="E11" s="4">
        <v>540891.53333579656</v>
      </c>
      <c r="F11" s="3"/>
      <c r="G11" s="3"/>
      <c r="H11" s="3"/>
      <c r="I11" s="3"/>
    </row>
    <row r="12" spans="1:9" ht="15">
      <c r="A12" s="2" t="s">
        <v>52</v>
      </c>
      <c r="B12" s="92">
        <v>238</v>
      </c>
      <c r="C12" s="92">
        <v>8584</v>
      </c>
      <c r="D12" s="4">
        <v>25170.949999935692</v>
      </c>
      <c r="E12" s="4">
        <v>952890.60000009486</v>
      </c>
      <c r="F12" s="3"/>
      <c r="G12" s="3"/>
      <c r="H12" s="3"/>
      <c r="I12" s="3"/>
    </row>
    <row r="13" spans="1:9" ht="15">
      <c r="A13" s="2" t="s">
        <v>59</v>
      </c>
      <c r="B13" s="92">
        <v>236</v>
      </c>
      <c r="C13" s="92">
        <v>12301</v>
      </c>
      <c r="D13" s="4">
        <v>23713.583333410788</v>
      </c>
      <c r="E13" s="4">
        <v>1545086.266666943</v>
      </c>
      <c r="F13" s="3"/>
      <c r="G13" s="3"/>
      <c r="H13" s="3"/>
      <c r="I13" s="3"/>
    </row>
    <row r="14" spans="1:9" ht="15">
      <c r="A14" s="2" t="s">
        <v>141</v>
      </c>
      <c r="B14" s="92">
        <v>188</v>
      </c>
      <c r="C14" s="92">
        <v>9100</v>
      </c>
      <c r="D14" s="4">
        <v>17261.683333284454</v>
      </c>
      <c r="E14" s="4">
        <v>844127.21666527446</v>
      </c>
      <c r="F14" s="3"/>
      <c r="G14" s="3"/>
      <c r="H14" s="3"/>
      <c r="I14" s="3"/>
    </row>
    <row r="15" spans="1:9" ht="15">
      <c r="A15" s="2" t="s">
        <v>19</v>
      </c>
      <c r="B15" s="92">
        <v>188</v>
      </c>
      <c r="C15" s="92">
        <v>5290</v>
      </c>
      <c r="D15" s="4">
        <v>18774.833333274582</v>
      </c>
      <c r="E15" s="4">
        <v>615815.71666589007</v>
      </c>
      <c r="F15" s="3"/>
      <c r="G15" s="3"/>
      <c r="H15" s="3"/>
      <c r="I15" s="3"/>
    </row>
    <row r="16" spans="1:9" ht="15">
      <c r="A16" s="2" t="s">
        <v>135</v>
      </c>
      <c r="B16" s="92">
        <v>165</v>
      </c>
      <c r="C16" s="92">
        <v>6721</v>
      </c>
      <c r="D16" s="4">
        <v>15233.03333336371</v>
      </c>
      <c r="E16" s="4">
        <v>664675.2500006638</v>
      </c>
      <c r="F16" s="3"/>
      <c r="G16" s="3"/>
      <c r="H16" s="3"/>
      <c r="I16" s="3"/>
    </row>
    <row r="17" spans="1:9" ht="15">
      <c r="A17" s="2" t="s">
        <v>38</v>
      </c>
      <c r="B17" s="92">
        <v>156</v>
      </c>
      <c r="C17" s="92">
        <v>2742</v>
      </c>
      <c r="D17" s="4">
        <v>14720.283333384432</v>
      </c>
      <c r="E17" s="4">
        <v>251347.39999824786</v>
      </c>
      <c r="F17" s="3"/>
      <c r="G17" s="3"/>
      <c r="H17" s="3"/>
      <c r="I17" s="3"/>
    </row>
    <row r="18" spans="1:9" ht="15">
      <c r="A18" s="2" t="s">
        <v>25</v>
      </c>
      <c r="B18" s="92">
        <v>131</v>
      </c>
      <c r="C18" s="92">
        <v>3552</v>
      </c>
      <c r="D18" s="4">
        <v>10902.200000075391</v>
      </c>
      <c r="E18" s="4">
        <v>357673.13333609956</v>
      </c>
      <c r="F18" s="3"/>
      <c r="G18" s="3"/>
      <c r="H18" s="3"/>
      <c r="I18" s="3"/>
    </row>
    <row r="19" spans="1:9" ht="15">
      <c r="A19" s="2" t="s">
        <v>129</v>
      </c>
      <c r="B19" s="92">
        <v>90</v>
      </c>
      <c r="C19" s="92">
        <v>3102</v>
      </c>
      <c r="D19" s="4">
        <v>9154.3166666454636</v>
      </c>
      <c r="E19" s="4">
        <v>217764.6833340358</v>
      </c>
      <c r="F19" s="3"/>
      <c r="G19" s="3"/>
      <c r="H19" s="3"/>
      <c r="I19" s="3"/>
    </row>
    <row r="20" spans="1:9" ht="15">
      <c r="A20" s="2" t="s">
        <v>56</v>
      </c>
      <c r="B20" s="92">
        <v>67</v>
      </c>
      <c r="C20" s="92">
        <v>1216</v>
      </c>
      <c r="D20" s="4">
        <v>5394.0166667453013</v>
      </c>
      <c r="E20" s="4">
        <v>118269.43333480507</v>
      </c>
      <c r="F20" s="3"/>
      <c r="G20" s="3"/>
      <c r="H20" s="3"/>
      <c r="I20" s="3"/>
    </row>
    <row r="21" spans="1:9" ht="15">
      <c r="A21" s="2" t="s">
        <v>48</v>
      </c>
      <c r="B21" s="92">
        <v>50</v>
      </c>
      <c r="C21" s="92">
        <v>929</v>
      </c>
      <c r="D21" s="4">
        <v>4809.1166666639037</v>
      </c>
      <c r="E21" s="4">
        <v>58540.683333592024</v>
      </c>
      <c r="F21" s="3"/>
      <c r="G21" s="3"/>
      <c r="H21" s="3"/>
      <c r="I21" s="3"/>
    </row>
    <row r="22" spans="1:9" ht="15">
      <c r="A22" s="2" t="s">
        <v>271</v>
      </c>
      <c r="B22" s="92">
        <v>21</v>
      </c>
      <c r="C22" s="92">
        <v>153</v>
      </c>
      <c r="D22" s="4">
        <v>2015.4499999887776</v>
      </c>
      <c r="E22" s="4">
        <v>14174.166666429956</v>
      </c>
      <c r="F22" s="3"/>
      <c r="G22" s="3"/>
      <c r="H22" s="3"/>
      <c r="I22" s="3"/>
    </row>
    <row r="23" spans="1:9" ht="15">
      <c r="A23" s="2" t="s">
        <v>326</v>
      </c>
      <c r="B23" s="92">
        <v>15</v>
      </c>
      <c r="C23" s="92">
        <v>94</v>
      </c>
      <c r="D23" s="4">
        <v>1393.2333333080169</v>
      </c>
      <c r="E23" s="4">
        <v>8896.9833331508562</v>
      </c>
      <c r="F23" s="3"/>
      <c r="G23" s="3"/>
      <c r="H23" s="3"/>
      <c r="I23" s="3"/>
    </row>
    <row r="24" spans="1:7" ht="15">
      <c r="A24" s="2" t="s">
        <v>1788</v>
      </c>
      <c r="B24" s="92">
        <v>7</v>
      </c>
      <c r="C24" s="92">
        <v>102</v>
      </c>
      <c r="D24" s="4">
        <v>907.3499999998603</v>
      </c>
      <c r="E24" s="4">
        <v>12776.883333526785</v>
      </c>
      <c r="F24" s="3"/>
      <c r="G24" s="3"/>
    </row>
    <row r="25" spans="1:9" ht="15">
      <c r="A25" s="2" t="s">
        <v>2566</v>
      </c>
      <c r="B25" s="92">
        <v>2603</v>
      </c>
      <c r="C25" s="92">
        <v>81493</v>
      </c>
      <c r="D25" s="4">
        <v>247016.33333310136</v>
      </c>
      <c r="E25" s="4">
        <v>8083312.98333498</v>
      </c>
      <c r="F25" s="3"/>
      <c r="G25" s="3"/>
      <c r="H25" s="3"/>
      <c r="I25" s="3"/>
    </row>
    <row r="26" spans="6:9" ht="15">
      <c r="F26" s="3"/>
      <c r="G26" s="3"/>
      <c r="H26" s="3"/>
      <c r="I26" s="3"/>
    </row>
    <row r="31" spans="5:7" ht="15">
      <c r="E31" t="s">
        <v>2573</v>
      </c>
      <c r="G31" s="10">
        <v>12242</v>
      </c>
    </row>
    <row r="35" spans="1:9" ht="15">
      <c r="A35" s="19" t="s">
        <v>2557</v>
      </c>
      <c r="B35" s="19" t="s">
        <v>2558</v>
      </c>
      <c r="C35" s="19" t="s">
        <v>2559</v>
      </c>
      <c r="D35" s="19" t="s">
        <v>2560</v>
      </c>
      <c r="E35" s="19" t="s">
        <v>2561</v>
      </c>
      <c r="F35" t="s">
        <v>2562</v>
      </c>
      <c r="G35" t="s">
        <v>2563</v>
      </c>
      <c r="H35" t="s">
        <v>2564</v>
      </c>
      <c r="I35" t="s">
        <v>2565</v>
      </c>
    </row>
    <row r="36" spans="1:11" ht="15">
      <c r="A36" s="2" t="s">
        <v>52</v>
      </c>
      <c r="B36" s="10">
        <v>62</v>
      </c>
      <c r="C36" s="10">
        <v>2780</v>
      </c>
      <c r="D36" s="10">
        <v>6530.0166667392477</v>
      </c>
      <c r="E36" s="10">
        <v>182713.89999618754</v>
      </c>
      <c r="F36" s="9">
        <f>D36/B36</f>
        <v>105.32284946353626</v>
      </c>
      <c r="G36" s="9">
        <f t="shared" si="0" ref="F36:G51">E36/C36</f>
        <v>65.724424459060259</v>
      </c>
      <c r="H36" s="9"/>
      <c r="I36" s="9"/>
      <c r="K36">
        <v>1</v>
      </c>
    </row>
    <row r="37" spans="1:11" ht="15">
      <c r="A37" s="2" t="s">
        <v>48</v>
      </c>
      <c r="B37" s="10">
        <v>11</v>
      </c>
      <c r="C37" s="10">
        <v>296</v>
      </c>
      <c r="D37" s="10">
        <v>1094.3499999912456</v>
      </c>
      <c r="E37" s="10">
        <v>13413.133332923753</v>
      </c>
      <c r="F37" s="9">
        <f t="shared" si="0"/>
        <v>99.486363635567784</v>
      </c>
      <c r="G37" s="9">
        <f t="shared" si="0"/>
        <v>45.314639638255926</v>
      </c>
      <c r="H37" s="9"/>
      <c r="I37" s="9"/>
      <c r="K37">
        <v>2</v>
      </c>
    </row>
    <row r="38" spans="1:11" ht="15">
      <c r="A38" s="2" t="s">
        <v>141</v>
      </c>
      <c r="B38" s="10">
        <v>61</v>
      </c>
      <c r="C38" s="10">
        <v>2898</v>
      </c>
      <c r="D38" s="10">
        <v>5868.416666634148</v>
      </c>
      <c r="E38" s="10">
        <v>303505.43333105394</v>
      </c>
      <c r="F38" s="9">
        <f t="shared" si="0"/>
        <v>96.203551912035209</v>
      </c>
      <c r="G38" s="9">
        <f t="shared" si="0"/>
        <v>104.72927306109521</v>
      </c>
      <c r="H38" s="9"/>
      <c r="I38" s="9"/>
      <c r="K38">
        <v>3</v>
      </c>
    </row>
    <row r="39" spans="1:11" ht="15">
      <c r="A39" s="2" t="s">
        <v>35</v>
      </c>
      <c r="B39" s="10">
        <v>78</v>
      </c>
      <c r="C39" s="10">
        <v>2612</v>
      </c>
      <c r="D39" s="10">
        <v>6419.7499999660067</v>
      </c>
      <c r="E39" s="10">
        <v>152013.08333378169</v>
      </c>
      <c r="F39" s="9">
        <f t="shared" si="0"/>
        <v>82.304487179051364</v>
      </c>
      <c r="G39" s="9">
        <f t="shared" si="0"/>
        <v>58.197964522887325</v>
      </c>
      <c r="H39" s="9"/>
      <c r="I39" s="9"/>
      <c r="K39">
        <v>4</v>
      </c>
    </row>
    <row r="40" spans="1:11" ht="15">
      <c r="A40" s="2" t="s">
        <v>62</v>
      </c>
      <c r="B40" s="10">
        <v>98</v>
      </c>
      <c r="C40" s="10">
        <v>4494</v>
      </c>
      <c r="D40" s="10">
        <v>9776.6166666056961</v>
      </c>
      <c r="E40" s="10">
        <v>545885.03333411529</v>
      </c>
      <c r="F40" s="9">
        <f t="shared" si="0"/>
        <v>99.761394557200987</v>
      </c>
      <c r="G40" s="9">
        <f t="shared" si="0"/>
        <v>121.46974484515249</v>
      </c>
      <c r="H40" s="9"/>
      <c r="I40" s="9"/>
      <c r="K40">
        <v>5</v>
      </c>
    </row>
    <row r="41" spans="1:11" ht="15">
      <c r="A41" s="2" t="s">
        <v>56</v>
      </c>
      <c r="B41" s="10">
        <v>17</v>
      </c>
      <c r="C41" s="10">
        <v>178</v>
      </c>
      <c r="D41" s="10">
        <v>1541.3000000221655</v>
      </c>
      <c r="E41" s="10">
        <v>16237.6500001573</v>
      </c>
      <c r="F41" s="9">
        <f t="shared" si="0"/>
        <v>90.664705883656794</v>
      </c>
      <c r="G41" s="9">
        <f t="shared" si="0"/>
        <v>91.222752809872475</v>
      </c>
      <c r="H41" s="9"/>
      <c r="I41" s="9"/>
      <c r="K41">
        <v>6</v>
      </c>
    </row>
    <row r="42" spans="1:11" ht="15">
      <c r="A42" s="2" t="s">
        <v>1788</v>
      </c>
      <c r="B42" s="10">
        <v>2</v>
      </c>
      <c r="C42" s="10">
        <v>26</v>
      </c>
      <c r="D42" s="10">
        <v>204.7666666621808</v>
      </c>
      <c r="E42" s="10">
        <v>2004.7666667459998</v>
      </c>
      <c r="F42" s="9">
        <f t="shared" si="0"/>
        <v>102.3833333310904</v>
      </c>
      <c r="G42" s="9">
        <f t="shared" si="0"/>
        <v>77.106410259461526</v>
      </c>
      <c r="H42" s="9"/>
      <c r="I42" s="9"/>
      <c r="K42">
        <v>7</v>
      </c>
    </row>
    <row r="43" spans="1:11" ht="15">
      <c r="A43" s="2" t="s">
        <v>59</v>
      </c>
      <c r="B43" s="10">
        <v>67</v>
      </c>
      <c r="C43" s="10">
        <v>4302</v>
      </c>
      <c r="D43" s="10">
        <v>6983.9166666765232</v>
      </c>
      <c r="E43" s="10">
        <v>367833.24999186443</v>
      </c>
      <c r="F43" s="9">
        <f t="shared" si="0"/>
        <v>104.23756218920184</v>
      </c>
      <c r="G43" s="9">
        <f t="shared" si="0"/>
        <v>85.502847510893645</v>
      </c>
      <c r="H43" s="9"/>
      <c r="I43" s="9"/>
      <c r="K43">
        <v>8</v>
      </c>
    </row>
    <row r="44" spans="1:11" ht="15">
      <c r="A44" s="2" t="s">
        <v>135</v>
      </c>
      <c r="B44" s="10">
        <v>57</v>
      </c>
      <c r="C44" s="10">
        <v>1858</v>
      </c>
      <c r="D44" s="10">
        <v>5309.7833333874587</v>
      </c>
      <c r="E44" s="10">
        <v>190201.21666994062</v>
      </c>
      <c r="F44" s="9">
        <f t="shared" si="0"/>
        <v>93.154093568201034</v>
      </c>
      <c r="G44" s="9">
        <f t="shared" si="0"/>
        <v>102.36879261030174</v>
      </c>
      <c r="K44">
        <v>9</v>
      </c>
    </row>
    <row r="45" spans="1:11" ht="15">
      <c r="A45" s="2" t="s">
        <v>38</v>
      </c>
      <c r="B45" s="10">
        <v>41</v>
      </c>
      <c r="C45" s="10">
        <v>769</v>
      </c>
      <c r="D45" s="10">
        <v>4352.3333333269693</v>
      </c>
      <c r="E45" s="10">
        <v>79605.616666444112</v>
      </c>
      <c r="F45" s="9">
        <f t="shared" si="0"/>
        <v>106.15447154456022</v>
      </c>
      <c r="G45" s="9">
        <f t="shared" si="0"/>
        <v>103.51835717352941</v>
      </c>
      <c r="K45">
        <v>10</v>
      </c>
    </row>
    <row r="46" spans="1:11" ht="15">
      <c r="A46" s="2" t="s">
        <v>25</v>
      </c>
      <c r="B46" s="10">
        <v>37</v>
      </c>
      <c r="C46" s="10">
        <v>1797</v>
      </c>
      <c r="D46" s="10">
        <v>2657.033333358122</v>
      </c>
      <c r="E46" s="10">
        <v>196087.06666767597</v>
      </c>
      <c r="F46" s="9">
        <f t="shared" si="0"/>
        <v>71.81171171238168</v>
      </c>
      <c r="G46" s="9">
        <f t="shared" si="0"/>
        <v>109.11912446726542</v>
      </c>
      <c r="K46">
        <v>11</v>
      </c>
    </row>
    <row r="47" spans="1:11" ht="15">
      <c r="A47" s="2" t="s">
        <v>19</v>
      </c>
      <c r="B47" s="10">
        <v>51</v>
      </c>
      <c r="C47" s="10">
        <v>2118</v>
      </c>
      <c r="D47" s="10">
        <v>5627.9166666255333</v>
      </c>
      <c r="E47" s="10">
        <v>352017.49999803607</v>
      </c>
      <c r="F47" s="9">
        <f t="shared" si="0"/>
        <v>110.35130718873594</v>
      </c>
      <c r="G47" s="9">
        <f t="shared" si="0"/>
        <v>166.20278564590939</v>
      </c>
      <c r="K47">
        <v>12</v>
      </c>
    </row>
    <row r="48" spans="1:11" ht="15">
      <c r="A48" s="2" t="s">
        <v>326</v>
      </c>
      <c r="B48" s="10">
        <v>5</v>
      </c>
      <c r="C48" s="10">
        <v>5</v>
      </c>
      <c r="D48" s="10">
        <v>594.94999999995343</v>
      </c>
      <c r="E48" s="10">
        <v>594.94999999995343</v>
      </c>
      <c r="F48" s="9">
        <f t="shared" si="0"/>
        <v>118.98999999999069</v>
      </c>
      <c r="G48" s="9">
        <f t="shared" si="0"/>
        <v>118.98999999999069</v>
      </c>
      <c r="K48">
        <v>13</v>
      </c>
    </row>
    <row r="49" spans="1:11" ht="15">
      <c r="A49" s="2" t="s">
        <v>271</v>
      </c>
      <c r="B49" s="10">
        <v>9</v>
      </c>
      <c r="C49" s="10">
        <v>73</v>
      </c>
      <c r="D49" s="10">
        <v>637.39999998011626</v>
      </c>
      <c r="E49" s="10">
        <v>3535.3499996289611</v>
      </c>
      <c r="F49" s="9">
        <f t="shared" si="0"/>
        <v>70.822222220012918</v>
      </c>
      <c r="G49" s="9">
        <f t="shared" si="0"/>
        <v>48.429452049711799</v>
      </c>
      <c r="K49">
        <v>14</v>
      </c>
    </row>
    <row r="50" spans="1:11" ht="15">
      <c r="A50" s="2" t="s">
        <v>129</v>
      </c>
      <c r="B50" s="10">
        <v>19</v>
      </c>
      <c r="C50" s="10">
        <v>293</v>
      </c>
      <c r="D50" s="10">
        <v>1829.8666666809004</v>
      </c>
      <c r="E50" s="10">
        <v>27179.08333372674</v>
      </c>
      <c r="F50" s="9">
        <f t="shared" si="0"/>
        <v>96.308771930573698</v>
      </c>
      <c r="G50" s="9">
        <f t="shared" si="0"/>
        <v>92.761376565620267</v>
      </c>
      <c r="K50">
        <v>15</v>
      </c>
    </row>
    <row r="51" spans="1:11" ht="15">
      <c r="A51" s="2" t="s">
        <v>42</v>
      </c>
      <c r="B51" s="10">
        <v>92</v>
      </c>
      <c r="C51" s="10">
        <v>1797</v>
      </c>
      <c r="D51" s="10">
        <v>7869.0999999304768</v>
      </c>
      <c r="E51" s="10">
        <v>131066.34999798727</v>
      </c>
      <c r="F51" s="9">
        <f t="shared" si="0"/>
        <v>85.533695651418228</v>
      </c>
      <c r="G51" s="9">
        <f t="shared" si="0"/>
        <v>72.936199219803711</v>
      </c>
      <c r="K51">
        <v>16</v>
      </c>
    </row>
    <row r="52" spans="1:9" ht="15">
      <c r="A52" s="25" t="s">
        <v>2566</v>
      </c>
      <c r="B52" s="11">
        <v>707</v>
      </c>
      <c r="C52" s="11">
        <v>26296</v>
      </c>
      <c r="D52" s="11">
        <v>67297.516666586744</v>
      </c>
      <c r="E52" s="11">
        <v>2563893.3833202701</v>
      </c>
      <c r="F52" s="22">
        <f>D52/B52</f>
        <v>95.187435171975594</v>
      </c>
      <c r="G52" s="22">
        <f>E52/C52</f>
        <v>97.501269520849945</v>
      </c>
      <c r="H52" s="22">
        <f>E52/G31</f>
        <v>209.43419239668927</v>
      </c>
      <c r="I52" s="22">
        <f>C52/G31</f>
        <v>2.1480150302238195</v>
      </c>
    </row>
    <row r="53" spans="6:7" ht="15">
      <c r="F53" s="22"/>
      <c r="G53" s="22"/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51"/>
  <dimension ref="A1:Y250"/>
  <sheetViews>
    <sheetView workbookViewId="0" topLeftCell="K1">
      <selection pane="topLeft" activeCell="S19" sqref="S19"/>
    </sheetView>
  </sheetViews>
  <sheetFormatPr defaultRowHeight="15"/>
  <cols>
    <col min="1" max="1" width="17" customWidth="1"/>
    <col min="2" max="2" width="20.5714285714286" customWidth="1"/>
    <col min="3" max="3" width="16.7142857142857" customWidth="1"/>
    <col min="5" max="5" width="12.5714285714286" style="10" customWidth="1"/>
    <col min="6" max="6" width="16.5714285714286" customWidth="1"/>
    <col min="8" max="8" width="15.8571428571429" customWidth="1"/>
    <col min="9" max="9" width="17.5714285714286" style="33" customWidth="1"/>
    <col min="12" max="12" width="11.4285714285714" customWidth="1"/>
    <col min="19" max="19" width="10.7142857142857" bestFit="1" customWidth="1"/>
    <col min="20" max="20" width="31.2857142857143" bestFit="1" customWidth="1"/>
    <col min="21" max="21" width="15.2857142857143" bestFit="1" customWidth="1"/>
    <col min="24" max="24" width="10.5714285714286" bestFit="1" customWidth="1"/>
  </cols>
  <sheetData>
    <row r="1" spans="1:24" ht="15.75" thickBot="1">
      <c r="A1" s="6" t="s">
        <v>0</v>
      </c>
      <c r="B1" s="6" t="s">
        <v>1</v>
      </c>
      <c r="C1" s="6" t="s">
        <v>2</v>
      </c>
      <c r="D1" s="6" t="s">
        <v>3</v>
      </c>
      <c r="E1" s="34" t="s">
        <v>4</v>
      </c>
      <c r="F1" s="6" t="s">
        <v>5</v>
      </c>
      <c r="G1" s="6" t="s">
        <v>6</v>
      </c>
      <c r="H1" s="6" t="s">
        <v>7</v>
      </c>
      <c r="I1" s="32" t="s">
        <v>8</v>
      </c>
      <c r="J1" s="6" t="s">
        <v>9</v>
      </c>
      <c r="K1" s="8" t="s">
        <v>10</v>
      </c>
      <c r="L1" s="8" t="s">
        <v>11</v>
      </c>
      <c r="M1" s="6" t="s">
        <v>12</v>
      </c>
      <c r="N1" s="6" t="s">
        <v>13</v>
      </c>
      <c r="O1" s="6" t="s">
        <v>14</v>
      </c>
      <c r="S1" s="60" t="s">
        <v>2574</v>
      </c>
      <c r="T1" s="61" t="s">
        <v>2</v>
      </c>
      <c r="U1" s="61" t="s">
        <v>2575</v>
      </c>
      <c r="V1" s="61" t="s">
        <v>2576</v>
      </c>
      <c r="W1" s="61" t="s">
        <v>2577</v>
      </c>
      <c r="X1" s="61" t="s">
        <v>11</v>
      </c>
    </row>
    <row r="2" spans="1:25" ht="16.5" thickBot="1">
      <c r="A2" t="s">
        <v>29</v>
      </c>
      <c r="B2" t="s">
        <v>30</v>
      </c>
      <c r="C2" t="s">
        <v>163</v>
      </c>
      <c r="D2" t="s">
        <v>164</v>
      </c>
      <c r="E2">
        <v>5536</v>
      </c>
      <c r="F2" t="s">
        <v>165</v>
      </c>
      <c r="G2" t="s">
        <v>22</v>
      </c>
      <c r="H2" s="5">
        <v>43847.364710648151</v>
      </c>
      <c r="I2" s="5">
        <v>43847.194444444445</v>
      </c>
      <c r="J2">
        <v>14711.000000196509</v>
      </c>
      <c r="K2" s="8">
        <v>245.18333333660848</v>
      </c>
      <c r="L2" s="8">
        <v>1357334.9333514646</v>
      </c>
      <c r="M2" s="18">
        <v>1</v>
      </c>
      <c r="P2">
        <v>1</v>
      </c>
      <c r="S2" s="63">
        <v>43847</v>
      </c>
      <c r="T2" s="64" t="s">
        <v>163</v>
      </c>
      <c r="U2" s="64" t="s">
        <v>165</v>
      </c>
      <c r="V2" s="64">
        <v>5536</v>
      </c>
      <c r="W2" s="65">
        <v>245</v>
      </c>
      <c r="X2" s="66">
        <v>1357335</v>
      </c>
      <c r="Y2" s="62"/>
    </row>
    <row r="3" spans="1:25" ht="16.5" thickBot="1">
      <c r="A3" t="s">
        <v>29</v>
      </c>
      <c r="B3" t="s">
        <v>30</v>
      </c>
      <c r="C3" t="s">
        <v>163</v>
      </c>
      <c r="D3" t="s">
        <v>164</v>
      </c>
      <c r="E3">
        <v>5535</v>
      </c>
      <c r="F3" t="s">
        <v>21</v>
      </c>
      <c r="G3" t="s">
        <v>22</v>
      </c>
      <c r="H3" s="5">
        <v>43854.368252314816</v>
      </c>
      <c r="I3" s="5">
        <v>43854.34097222222</v>
      </c>
      <c r="J3">
        <v>2357.000000285916</v>
      </c>
      <c r="K3" s="8">
        <v>39.283333338098601</v>
      </c>
      <c r="L3" s="8">
        <v>217433.25002637575</v>
      </c>
      <c r="M3" s="18">
        <v>1</v>
      </c>
      <c r="P3">
        <v>2</v>
      </c>
      <c r="S3" s="63">
        <v>43854</v>
      </c>
      <c r="T3" s="64" t="s">
        <v>163</v>
      </c>
      <c r="U3" s="64" t="s">
        <v>21</v>
      </c>
      <c r="V3" s="64">
        <v>5535</v>
      </c>
      <c r="W3" s="65">
        <v>39</v>
      </c>
      <c r="X3" s="66">
        <v>217433</v>
      </c>
      <c r="Y3" s="62"/>
    </row>
    <row r="4" spans="1:25" ht="16.5" thickBot="1">
      <c r="A4" t="s">
        <v>29</v>
      </c>
      <c r="B4" t="s">
        <v>94</v>
      </c>
      <c r="C4" t="s">
        <v>156</v>
      </c>
      <c r="D4" t="s">
        <v>1273</v>
      </c>
      <c r="E4">
        <v>1</v>
      </c>
      <c r="F4" t="s">
        <v>21</v>
      </c>
      <c r="G4" t="s">
        <v>22</v>
      </c>
      <c r="H4" s="5">
        <v>43991.480856481481</v>
      </c>
      <c r="I4" s="5">
        <v>43991.475694444445</v>
      </c>
      <c r="J4">
        <v>445.99999990314245</v>
      </c>
      <c r="K4" s="8">
        <v>7.4333333317190409</v>
      </c>
      <c r="L4" s="8">
        <v>7.4333333317190409</v>
      </c>
      <c r="M4" s="18">
        <v>1</v>
      </c>
      <c r="P4">
        <v>3</v>
      </c>
      <c r="S4" s="63">
        <v>43991</v>
      </c>
      <c r="T4" s="64" t="s">
        <v>156</v>
      </c>
      <c r="U4" s="64" t="s">
        <v>21</v>
      </c>
      <c r="V4" s="64">
        <v>1</v>
      </c>
      <c r="W4" s="65">
        <v>7</v>
      </c>
      <c r="X4" s="65">
        <v>7</v>
      </c>
      <c r="Y4" s="62"/>
    </row>
    <row r="5" spans="1:25" ht="16.5" thickBot="1">
      <c r="A5" t="s">
        <v>29</v>
      </c>
      <c r="B5" t="s">
        <v>94</v>
      </c>
      <c r="C5" t="s">
        <v>1672</v>
      </c>
      <c r="D5" t="s">
        <v>96</v>
      </c>
      <c r="E5">
        <v>1</v>
      </c>
      <c r="F5" t="s">
        <v>165</v>
      </c>
      <c r="G5" t="s">
        <v>22</v>
      </c>
      <c r="H5" s="5">
        <v>44052.938194444447</v>
      </c>
      <c r="I5" s="5">
        <v>44052.907638888886</v>
      </c>
      <c r="J5">
        <v>2640.000000433065</v>
      </c>
      <c r="K5" s="8">
        <v>44.00000000721775</v>
      </c>
      <c r="L5" s="8">
        <v>44.00000000721775</v>
      </c>
      <c r="M5" s="18">
        <v>1</v>
      </c>
      <c r="P5">
        <v>4</v>
      </c>
      <c r="S5" s="63">
        <v>44052</v>
      </c>
      <c r="T5" s="64" t="s">
        <v>1672</v>
      </c>
      <c r="U5" s="64" t="s">
        <v>165</v>
      </c>
      <c r="V5" s="64">
        <v>1</v>
      </c>
      <c r="W5" s="65">
        <v>44</v>
      </c>
      <c r="X5" s="65">
        <v>44</v>
      </c>
      <c r="Y5" s="62"/>
    </row>
    <row r="6" spans="1:25" ht="16.5" thickBot="1">
      <c r="A6" t="s">
        <v>29</v>
      </c>
      <c r="B6" t="s">
        <v>94</v>
      </c>
      <c r="C6" t="s">
        <v>186</v>
      </c>
      <c r="D6" t="s">
        <v>2068</v>
      </c>
      <c r="E6">
        <v>1</v>
      </c>
      <c r="F6" t="s">
        <v>21</v>
      </c>
      <c r="G6" t="s">
        <v>22</v>
      </c>
      <c r="H6" s="5">
        <v>44097.442395833335</v>
      </c>
      <c r="I6" s="5">
        <v>44097.434027777781</v>
      </c>
      <c r="J6">
        <v>722.9999999050051</v>
      </c>
      <c r="K6" s="8">
        <v>12.049999998416752</v>
      </c>
      <c r="L6" s="8">
        <v>12.049999998416752</v>
      </c>
      <c r="M6" s="18">
        <v>1</v>
      </c>
      <c r="P6">
        <v>5</v>
      </c>
      <c r="S6" s="63">
        <v>44097</v>
      </c>
      <c r="T6" s="64" t="s">
        <v>186</v>
      </c>
      <c r="U6" s="64" t="s">
        <v>21</v>
      </c>
      <c r="V6" s="64">
        <v>1</v>
      </c>
      <c r="W6" s="65">
        <v>12</v>
      </c>
      <c r="X6" s="65">
        <v>12</v>
      </c>
      <c r="Y6" s="62"/>
    </row>
    <row r="7" spans="1:25" ht="16.5" thickBot="1">
      <c r="A7" t="s">
        <v>29</v>
      </c>
      <c r="B7" t="s">
        <v>94</v>
      </c>
      <c r="C7" t="s">
        <v>1672</v>
      </c>
      <c r="D7" t="s">
        <v>2080</v>
      </c>
      <c r="E7">
        <v>1</v>
      </c>
      <c r="F7" t="s">
        <v>165</v>
      </c>
      <c r="G7" t="s">
        <v>22</v>
      </c>
      <c r="H7" s="5">
        <v>44099.375671296293</v>
      </c>
      <c r="I7" s="5">
        <v>44099.308333333334</v>
      </c>
      <c r="J7">
        <v>5817.9999996442348</v>
      </c>
      <c r="K7" s="8">
        <v>96.966666660737246</v>
      </c>
      <c r="L7" s="8">
        <v>96.966666660737246</v>
      </c>
      <c r="M7" s="18">
        <v>1</v>
      </c>
      <c r="P7">
        <v>6</v>
      </c>
      <c r="S7" s="63">
        <v>44099</v>
      </c>
      <c r="T7" s="64" t="s">
        <v>1672</v>
      </c>
      <c r="U7" s="64" t="s">
        <v>165</v>
      </c>
      <c r="V7" s="64">
        <v>1</v>
      </c>
      <c r="W7" s="65">
        <v>97</v>
      </c>
      <c r="X7" s="65">
        <v>97</v>
      </c>
      <c r="Y7" s="62"/>
    </row>
    <row r="8" spans="1:25" ht="16.5" thickBot="1">
      <c r="A8" t="s">
        <v>29</v>
      </c>
      <c r="B8" t="s">
        <v>30</v>
      </c>
      <c r="C8" t="s">
        <v>163</v>
      </c>
      <c r="D8" t="s">
        <v>164</v>
      </c>
      <c r="E8">
        <v>5639</v>
      </c>
      <c r="F8" t="s">
        <v>165</v>
      </c>
      <c r="G8" t="s">
        <v>22</v>
      </c>
      <c r="H8" s="5">
        <v>44110.563530092593</v>
      </c>
      <c r="I8" s="5">
        <v>44110.525694444441</v>
      </c>
      <c r="J8">
        <v>3269.0000003669411</v>
      </c>
      <c r="K8" s="8">
        <v>54.483333339449018</v>
      </c>
      <c r="L8" s="8">
        <v>307231.51670115301</v>
      </c>
      <c r="M8" s="18">
        <v>1</v>
      </c>
      <c r="P8">
        <v>7</v>
      </c>
      <c r="S8" s="63">
        <v>44110</v>
      </c>
      <c r="T8" s="64" t="s">
        <v>163</v>
      </c>
      <c r="U8" s="64" t="s">
        <v>165</v>
      </c>
      <c r="V8" s="64">
        <v>5639</v>
      </c>
      <c r="W8" s="65">
        <v>54</v>
      </c>
      <c r="X8" s="66">
        <v>307232</v>
      </c>
      <c r="Y8" s="62"/>
    </row>
    <row r="9" spans="1:25" ht="16.5" thickBot="1">
      <c r="A9" t="s">
        <v>29</v>
      </c>
      <c r="B9" t="s">
        <v>30</v>
      </c>
      <c r="C9" t="s">
        <v>83</v>
      </c>
      <c r="D9" t="s">
        <v>2131</v>
      </c>
      <c r="E9">
        <v>1860</v>
      </c>
      <c r="F9" t="s">
        <v>165</v>
      </c>
      <c r="G9" t="s">
        <v>22</v>
      </c>
      <c r="H9" s="5">
        <v>44110.57912037037</v>
      </c>
      <c r="I9" s="5">
        <v>44110.563530092593</v>
      </c>
      <c r="J9">
        <v>1346.9999999273568</v>
      </c>
      <c r="K9" s="8">
        <v>22.449999998789281</v>
      </c>
      <c r="L9" s="8">
        <v>41756.999997748062</v>
      </c>
      <c r="M9" s="18">
        <v>1</v>
      </c>
      <c r="P9">
        <v>8</v>
      </c>
      <c r="S9" s="63">
        <v>44110</v>
      </c>
      <c r="T9" s="64" t="s">
        <v>83</v>
      </c>
      <c r="U9" s="64" t="s">
        <v>165</v>
      </c>
      <c r="V9" s="64">
        <v>1860</v>
      </c>
      <c r="W9" s="65">
        <v>22</v>
      </c>
      <c r="X9" s="66">
        <v>41757</v>
      </c>
      <c r="Y9" s="62"/>
    </row>
    <row r="10" spans="1:25" ht="16.5" thickBot="1">
      <c r="A10" t="s">
        <v>29</v>
      </c>
      <c r="B10" t="s">
        <v>87</v>
      </c>
      <c r="C10" t="s">
        <v>2181</v>
      </c>
      <c r="D10" t="s">
        <v>2182</v>
      </c>
      <c r="E10">
        <v>16805</v>
      </c>
      <c r="F10" t="s">
        <v>165</v>
      </c>
      <c r="G10" t="s">
        <v>22</v>
      </c>
      <c r="H10" s="5">
        <v>44123.837939814817</v>
      </c>
      <c r="I10" s="5">
        <v>44123.688194444447</v>
      </c>
      <c r="J10">
        <v>12938.000000012107</v>
      </c>
      <c r="K10" s="8">
        <v>215.63333333353512</v>
      </c>
      <c r="L10" s="8">
        <v>3623718.1666700579</v>
      </c>
      <c r="M10" s="18">
        <v>1</v>
      </c>
      <c r="P10">
        <v>9</v>
      </c>
      <c r="S10" s="63">
        <v>44123</v>
      </c>
      <c r="T10" s="64" t="s">
        <v>2181</v>
      </c>
      <c r="U10" s="64" t="s">
        <v>165</v>
      </c>
      <c r="V10" s="64">
        <v>16805</v>
      </c>
      <c r="W10" s="65">
        <v>216</v>
      </c>
      <c r="X10" s="66">
        <v>3623718</v>
      </c>
      <c r="Y10" s="62"/>
    </row>
    <row r="11" spans="1:25" ht="16.5" thickBot="1">
      <c r="A11" t="s">
        <v>29</v>
      </c>
      <c r="B11" t="s">
        <v>94</v>
      </c>
      <c r="C11" t="s">
        <v>95</v>
      </c>
      <c r="D11" t="s">
        <v>2309</v>
      </c>
      <c r="E11">
        <v>807</v>
      </c>
      <c r="F11" t="s">
        <v>21</v>
      </c>
      <c r="G11" t="s">
        <v>22</v>
      </c>
      <c r="H11" s="5">
        <v>44144.625162037039</v>
      </c>
      <c r="I11" s="5">
        <v>44144.611805555556</v>
      </c>
      <c r="J11">
        <v>1154.0000000735745</v>
      </c>
      <c r="K11" s="8">
        <v>19.233333334559575</v>
      </c>
      <c r="L11" s="8">
        <v>15521.300000989577</v>
      </c>
      <c r="M11" s="18">
        <v>1</v>
      </c>
      <c r="P11">
        <v>10</v>
      </c>
      <c r="S11" s="63">
        <v>44144</v>
      </c>
      <c r="T11" s="64" t="s">
        <v>95</v>
      </c>
      <c r="U11" s="64" t="s">
        <v>21</v>
      </c>
      <c r="V11" s="64">
        <v>807</v>
      </c>
      <c r="W11" s="65">
        <v>19</v>
      </c>
      <c r="X11" s="66">
        <v>15521</v>
      </c>
      <c r="Y11" s="62"/>
    </row>
    <row r="12" spans="8:25" ht="15.75">
      <c r="H12" s="5"/>
      <c r="K12" s="4"/>
      <c r="L12" s="4"/>
      <c r="Y12" s="62"/>
    </row>
    <row r="13" spans="5:24" ht="15">
      <c r="E13" s="10">
        <f>SUM(E2:E11)</f>
        <v>36186</v>
      </c>
      <c r="F13" s="10"/>
      <c r="G13" s="10"/>
      <c r="H13" s="10"/>
      <c r="I13" s="56"/>
      <c r="J13" s="10"/>
      <c r="K13" s="10"/>
      <c r="L13" s="10">
        <f>SUM(L2:L11)</f>
        <v>5563156.6167477872</v>
      </c>
      <c r="M13" s="10">
        <f>SUM(M2:M11)</f>
        <v>10</v>
      </c>
      <c r="N13" s="10"/>
      <c r="O13" s="10"/>
      <c r="P13" s="10"/>
      <c r="Q13" s="10"/>
      <c r="R13" s="10"/>
      <c r="S13" s="10"/>
      <c r="T13" s="10"/>
      <c r="U13" s="10"/>
      <c r="V13" s="10">
        <f>SUM(V2:V11)</f>
        <v>36186</v>
      </c>
      <c r="W13" s="10">
        <f>SUM(W2:W11)</f>
        <v>755</v>
      </c>
      <c r="X13" s="10">
        <f>SUM(X2:X11)</f>
        <v>5563156</v>
      </c>
    </row>
    <row r="14" spans="11:12" ht="15">
      <c r="K14" s="4"/>
      <c r="L14" s="10"/>
    </row>
    <row r="15" spans="8:12" ht="15">
      <c r="H15" s="5"/>
      <c r="K15" s="4"/>
      <c r="L15" s="4"/>
    </row>
    <row r="16" spans="8:19" ht="15">
      <c r="H16" s="5"/>
      <c r="K16" s="4"/>
      <c r="L16" s="4"/>
      <c r="S16" s="15" t="s">
        <v>2578</v>
      </c>
    </row>
    <row r="17" spans="5:13" ht="15">
      <c r="E17"/>
      <c r="H17" s="5"/>
      <c r="I17" s="5"/>
      <c r="K17" s="8"/>
      <c r="L17" s="8"/>
      <c r="M17" s="18"/>
    </row>
    <row r="18" spans="5:13" ht="15">
      <c r="E18"/>
      <c r="H18" s="5"/>
      <c r="I18" s="5"/>
      <c r="K18" s="8"/>
      <c r="L18" s="8"/>
      <c r="M18" s="18"/>
    </row>
    <row r="19" spans="5:13" ht="15">
      <c r="E19"/>
      <c r="H19" s="5"/>
      <c r="I19" s="5"/>
      <c r="K19" s="8"/>
      <c r="L19" s="8"/>
      <c r="M19" s="18"/>
    </row>
    <row r="20" spans="5:13" ht="15">
      <c r="E20"/>
      <c r="H20" s="5"/>
      <c r="I20" s="5"/>
      <c r="K20" s="8"/>
      <c r="L20" s="8"/>
      <c r="M20" s="18"/>
    </row>
    <row r="21" spans="5:13" ht="15">
      <c r="E21"/>
      <c r="H21" s="5"/>
      <c r="I21" s="5"/>
      <c r="K21" s="8"/>
      <c r="L21" s="8"/>
      <c r="M21" s="18"/>
    </row>
    <row r="22" spans="5:13" ht="15">
      <c r="E22"/>
      <c r="H22" s="5"/>
      <c r="I22" s="5"/>
      <c r="K22" s="8"/>
      <c r="L22" s="8"/>
      <c r="M22" s="18"/>
    </row>
    <row r="23" spans="5:13" ht="15">
      <c r="E23"/>
      <c r="H23" s="5"/>
      <c r="I23" s="5"/>
      <c r="K23" s="8"/>
      <c r="L23" s="8"/>
      <c r="M23" s="18"/>
    </row>
    <row r="24" spans="5:13" ht="15">
      <c r="E24"/>
      <c r="H24" s="5"/>
      <c r="I24" s="5"/>
      <c r="K24" s="8"/>
      <c r="L24" s="8"/>
      <c r="M24" s="18"/>
    </row>
    <row r="25" spans="5:13" ht="15">
      <c r="E25"/>
      <c r="H25" s="5"/>
      <c r="I25" s="5"/>
      <c r="K25" s="8"/>
      <c r="L25" s="8"/>
      <c r="M25" s="18"/>
    </row>
    <row r="26" spans="5:13" ht="15">
      <c r="E26"/>
      <c r="H26" s="5"/>
      <c r="I26" s="5"/>
      <c r="K26" s="8"/>
      <c r="L26" s="8"/>
      <c r="M26" s="18"/>
    </row>
    <row r="27" spans="8:12" ht="15">
      <c r="H27" s="5"/>
      <c r="K27" s="4"/>
      <c r="L27" s="4"/>
    </row>
    <row r="28" spans="8:12" ht="15">
      <c r="H28" s="5"/>
      <c r="K28" s="4"/>
      <c r="L28" s="4"/>
    </row>
    <row r="29" spans="8:12" ht="15">
      <c r="H29" s="5"/>
      <c r="K29" s="4"/>
      <c r="L29" s="4"/>
    </row>
    <row r="30" spans="8:12" ht="15">
      <c r="H30" s="5"/>
      <c r="K30" s="4"/>
      <c r="L30" s="4"/>
    </row>
    <row r="31" spans="8:12" ht="15">
      <c r="H31" s="5"/>
      <c r="K31" s="4"/>
      <c r="L31" s="4"/>
    </row>
    <row r="32" spans="8:12" ht="15">
      <c r="H32" s="5"/>
      <c r="K32" s="4"/>
      <c r="L32" s="4"/>
    </row>
    <row r="33" spans="8:12" ht="15">
      <c r="H33" s="5"/>
      <c r="K33" s="4"/>
      <c r="L33" s="4"/>
    </row>
    <row r="34" spans="8:12" ht="15">
      <c r="H34" s="5"/>
      <c r="K34" s="4"/>
      <c r="L34" s="4"/>
    </row>
    <row r="35" spans="8:12" ht="15">
      <c r="H35" s="5"/>
      <c r="K35" s="4"/>
      <c r="L35" s="4"/>
    </row>
    <row r="36" spans="8:12" ht="15">
      <c r="H36" s="5"/>
      <c r="K36" s="4"/>
      <c r="L36" s="4"/>
    </row>
    <row r="37" spans="8:12" ht="15">
      <c r="H37" s="5"/>
      <c r="K37" s="4"/>
      <c r="L37" s="4"/>
    </row>
    <row r="38" spans="8:12" ht="15">
      <c r="H38" s="5"/>
      <c r="K38" s="4"/>
      <c r="L38" s="4"/>
    </row>
    <row r="39" spans="8:12" ht="15">
      <c r="H39" s="5"/>
      <c r="K39" s="4"/>
      <c r="L39" s="4"/>
    </row>
    <row r="40" spans="8:12" ht="15">
      <c r="H40" s="5"/>
      <c r="K40" s="4"/>
      <c r="L40" s="4"/>
    </row>
    <row r="41" spans="8:12" ht="15">
      <c r="H41" s="5"/>
      <c r="K41" s="4"/>
      <c r="L41" s="4"/>
    </row>
    <row r="42" spans="8:12" ht="15">
      <c r="H42" s="5"/>
      <c r="K42" s="4"/>
      <c r="L42" s="4"/>
    </row>
    <row r="43" spans="8:12" ht="15">
      <c r="H43" s="5"/>
      <c r="K43" s="4"/>
      <c r="L43" s="4"/>
    </row>
    <row r="44" spans="8:12" ht="15">
      <c r="H44" s="5"/>
      <c r="K44" s="4"/>
      <c r="L44" s="4"/>
    </row>
    <row r="45" spans="8:12" ht="15">
      <c r="H45" s="5"/>
      <c r="K45" s="4"/>
      <c r="L45" s="4"/>
    </row>
    <row r="46" spans="8:12" ht="15">
      <c r="H46" s="5"/>
      <c r="K46" s="4"/>
      <c r="L46" s="4"/>
    </row>
    <row r="47" spans="8:12" ht="15">
      <c r="H47" s="5"/>
      <c r="K47" s="4"/>
      <c r="L47" s="4"/>
    </row>
    <row r="48" spans="8:12" ht="15">
      <c r="H48" s="5"/>
      <c r="K48" s="4"/>
      <c r="L48" s="4"/>
    </row>
    <row r="49" spans="8:12" ht="15">
      <c r="H49" s="5"/>
      <c r="K49" s="4"/>
      <c r="L49" s="4"/>
    </row>
    <row r="50" spans="8:12" ht="15">
      <c r="H50" s="5"/>
      <c r="K50" s="4"/>
      <c r="L50" s="4"/>
    </row>
    <row r="51" spans="8:12" ht="15">
      <c r="H51" s="5"/>
      <c r="K51" s="4"/>
      <c r="L51" s="4"/>
    </row>
    <row r="52" spans="8:12" ht="15">
      <c r="H52" s="5"/>
      <c r="K52" s="4"/>
      <c r="L52" s="4"/>
    </row>
    <row r="53" spans="8:12" ht="15">
      <c r="H53" s="5"/>
      <c r="K53" s="4"/>
      <c r="L53" s="4"/>
    </row>
    <row r="54" spans="8:12" ht="15">
      <c r="H54" s="5"/>
      <c r="K54" s="4"/>
      <c r="L54" s="4"/>
    </row>
    <row r="55" spans="8:12" ht="15">
      <c r="H55" s="5"/>
      <c r="K55" s="4"/>
      <c r="L55" s="4"/>
    </row>
    <row r="56" spans="8:12" ht="15">
      <c r="H56" s="5"/>
      <c r="K56" s="4"/>
      <c r="L56" s="4"/>
    </row>
    <row r="57" spans="8:12" ht="15">
      <c r="H57" s="5"/>
      <c r="K57" s="4"/>
      <c r="L57" s="4"/>
    </row>
    <row r="58" spans="8:12" ht="15">
      <c r="H58" s="5"/>
      <c r="K58" s="4"/>
      <c r="L58" s="4"/>
    </row>
    <row r="59" spans="8:12" ht="15">
      <c r="H59" s="5"/>
      <c r="K59" s="4"/>
      <c r="L59" s="4"/>
    </row>
    <row r="60" spans="8:12" ht="15">
      <c r="H60" s="5"/>
      <c r="K60" s="4"/>
      <c r="L60" s="4"/>
    </row>
    <row r="61" spans="8:12" ht="15">
      <c r="H61" s="5"/>
      <c r="K61" s="4"/>
      <c r="L61" s="4"/>
    </row>
    <row r="62" spans="8:12" ht="15">
      <c r="H62" s="5"/>
      <c r="K62" s="4"/>
      <c r="L62" s="4"/>
    </row>
    <row r="63" spans="8:12" ht="15">
      <c r="H63" s="5"/>
      <c r="K63" s="4"/>
      <c r="L63" s="4"/>
    </row>
    <row r="64" spans="8:12" ht="15">
      <c r="H64" s="5"/>
      <c r="K64" s="4"/>
      <c r="L64" s="4"/>
    </row>
    <row r="65" spans="8:12" ht="15">
      <c r="H65" s="5"/>
      <c r="K65" s="4"/>
      <c r="L65" s="4"/>
    </row>
    <row r="66" spans="8:12" ht="15">
      <c r="H66" s="5"/>
      <c r="K66" s="4"/>
      <c r="L66" s="4"/>
    </row>
    <row r="67" spans="8:12" ht="15">
      <c r="H67" s="5"/>
      <c r="K67" s="4"/>
      <c r="L67" s="4"/>
    </row>
    <row r="68" spans="8:12" ht="15">
      <c r="H68" s="5"/>
      <c r="K68" s="4"/>
      <c r="L68" s="4"/>
    </row>
    <row r="69" spans="8:12" ht="15">
      <c r="H69" s="5"/>
      <c r="K69" s="4"/>
      <c r="L69" s="4"/>
    </row>
    <row r="70" spans="8:12" ht="15">
      <c r="H70" s="5"/>
      <c r="K70" s="4"/>
      <c r="L70" s="4"/>
    </row>
    <row r="71" spans="8:12" ht="15">
      <c r="H71" s="5"/>
      <c r="K71" s="4"/>
      <c r="L71" s="4"/>
    </row>
    <row r="72" spans="8:12" ht="15">
      <c r="H72" s="5"/>
      <c r="K72" s="4"/>
      <c r="L72" s="4"/>
    </row>
    <row r="73" spans="8:12" ht="15">
      <c r="H73" s="5"/>
      <c r="K73" s="4"/>
      <c r="L73" s="4"/>
    </row>
    <row r="74" spans="8:12" ht="15">
      <c r="H74" s="5"/>
      <c r="K74" s="4"/>
      <c r="L74" s="4"/>
    </row>
    <row r="75" spans="8:12" ht="15">
      <c r="H75" s="5"/>
      <c r="K75" s="4"/>
      <c r="L75" s="4"/>
    </row>
    <row r="76" spans="8:12" ht="15">
      <c r="H76" s="5"/>
      <c r="K76" s="4"/>
      <c r="L76" s="4"/>
    </row>
    <row r="77" spans="8:12" ht="15">
      <c r="H77" s="5"/>
      <c r="K77" s="4"/>
      <c r="L77" s="4"/>
    </row>
    <row r="78" spans="8:12" ht="15">
      <c r="H78" s="5"/>
      <c r="K78" s="4"/>
      <c r="L78" s="4"/>
    </row>
    <row r="79" spans="8:12" ht="15">
      <c r="H79" s="5"/>
      <c r="K79" s="4"/>
      <c r="L79" s="4"/>
    </row>
    <row r="80" spans="8:12" ht="15">
      <c r="H80" s="5"/>
      <c r="K80" s="4"/>
      <c r="L80" s="4"/>
    </row>
    <row r="81" spans="8:12" ht="15">
      <c r="H81" s="5"/>
      <c r="K81" s="4"/>
      <c r="L81" s="4"/>
    </row>
    <row r="82" spans="8:12" ht="15">
      <c r="H82" s="5"/>
      <c r="K82" s="4"/>
      <c r="L82" s="4"/>
    </row>
    <row r="83" spans="8:12" ht="15">
      <c r="H83" s="5"/>
      <c r="K83" s="4"/>
      <c r="L83" s="4"/>
    </row>
    <row r="84" spans="8:12" ht="15">
      <c r="H84" s="5"/>
      <c r="K84" s="4"/>
      <c r="L84" s="4"/>
    </row>
    <row r="85" spans="8:12" ht="15">
      <c r="H85" s="5"/>
      <c r="K85" s="4"/>
      <c r="L85" s="4"/>
    </row>
    <row r="86" spans="8:12" ht="15">
      <c r="H86" s="5"/>
      <c r="K86" s="4"/>
      <c r="L86" s="4"/>
    </row>
    <row r="87" spans="8:12" ht="15">
      <c r="H87" s="5"/>
      <c r="K87" s="4"/>
      <c r="L87" s="4"/>
    </row>
    <row r="88" spans="8:12" ht="15">
      <c r="H88" s="5"/>
      <c r="K88" s="4"/>
      <c r="L88" s="4"/>
    </row>
    <row r="89" spans="8:12" ht="15">
      <c r="H89" s="5"/>
      <c r="K89" s="4"/>
      <c r="L89" s="4"/>
    </row>
    <row r="90" spans="8:12" ht="15">
      <c r="H90" s="5"/>
      <c r="K90" s="4"/>
      <c r="L90" s="4"/>
    </row>
    <row r="91" spans="8:12" ht="15">
      <c r="H91" s="5"/>
      <c r="K91" s="4"/>
      <c r="L91" s="4"/>
    </row>
    <row r="92" spans="8:12" ht="15">
      <c r="H92" s="5"/>
      <c r="K92" s="4"/>
      <c r="L92" s="4"/>
    </row>
    <row r="93" spans="8:12" ht="15">
      <c r="H93" s="5"/>
      <c r="K93" s="4"/>
      <c r="L93" s="4"/>
    </row>
    <row r="94" spans="8:12" ht="15">
      <c r="H94" s="5"/>
      <c r="K94" s="4"/>
      <c r="L94" s="4"/>
    </row>
    <row r="95" spans="8:12" ht="15">
      <c r="H95" s="5"/>
      <c r="K95" s="4"/>
      <c r="L95" s="4"/>
    </row>
    <row r="96" spans="8:12" ht="15">
      <c r="H96" s="5"/>
      <c r="K96" s="4"/>
      <c r="L96" s="4"/>
    </row>
    <row r="97" spans="8:12" ht="15">
      <c r="H97" s="5"/>
      <c r="K97" s="4"/>
      <c r="L97" s="4"/>
    </row>
    <row r="98" spans="8:12" ht="15">
      <c r="H98" s="5"/>
      <c r="K98" s="4"/>
      <c r="L98" s="4"/>
    </row>
    <row r="99" spans="8:12" ht="15">
      <c r="H99" s="5"/>
      <c r="K99" s="4"/>
      <c r="L99" s="4"/>
    </row>
    <row r="100" spans="8:12" ht="15">
      <c r="H100" s="5"/>
      <c r="K100" s="4"/>
      <c r="L100" s="4"/>
    </row>
    <row r="101" spans="8:12" ht="15">
      <c r="H101" s="5"/>
      <c r="K101" s="4"/>
      <c r="L101" s="4"/>
    </row>
    <row r="102" spans="8:12" ht="15">
      <c r="H102" s="5"/>
      <c r="K102" s="4"/>
      <c r="L102" s="4"/>
    </row>
    <row r="103" spans="8:12" ht="15">
      <c r="H103" s="5"/>
      <c r="K103" s="4"/>
      <c r="L103" s="4"/>
    </row>
    <row r="104" spans="8:12" ht="15">
      <c r="H104" s="5"/>
      <c r="K104" s="4"/>
      <c r="L104" s="4"/>
    </row>
    <row r="105" spans="8:12" ht="15">
      <c r="H105" s="5"/>
      <c r="K105" s="4"/>
      <c r="L105" s="4"/>
    </row>
    <row r="106" spans="8:12" ht="15">
      <c r="H106" s="5"/>
      <c r="K106" s="4"/>
      <c r="L106" s="4"/>
    </row>
    <row r="107" spans="8:12" ht="15">
      <c r="H107" s="5"/>
      <c r="K107" s="4"/>
      <c r="L107" s="4"/>
    </row>
    <row r="108" spans="8:12" ht="15">
      <c r="H108" s="5"/>
      <c r="K108" s="4"/>
      <c r="L108" s="4"/>
    </row>
    <row r="109" spans="8:12" ht="15">
      <c r="H109" s="5"/>
      <c r="K109" s="4"/>
      <c r="L109" s="4"/>
    </row>
    <row r="110" spans="8:12" ht="15">
      <c r="H110" s="5"/>
      <c r="K110" s="4"/>
      <c r="L110" s="4"/>
    </row>
    <row r="111" spans="8:12" ht="15">
      <c r="H111" s="5"/>
      <c r="K111" s="4"/>
      <c r="L111" s="4"/>
    </row>
    <row r="112" spans="8:12" ht="15">
      <c r="H112" s="5"/>
      <c r="K112" s="4"/>
      <c r="L112" s="4"/>
    </row>
    <row r="113" spans="8:12" ht="15">
      <c r="H113" s="5"/>
      <c r="K113" s="4"/>
      <c r="L113" s="4"/>
    </row>
    <row r="114" spans="8:12" ht="15">
      <c r="H114" s="5"/>
      <c r="K114" s="4"/>
      <c r="L114" s="4"/>
    </row>
    <row r="115" spans="8:12" ht="15">
      <c r="H115" s="5"/>
      <c r="K115" s="4"/>
      <c r="L115" s="4"/>
    </row>
    <row r="116" spans="8:12" ht="15">
      <c r="H116" s="5"/>
      <c r="K116" s="4"/>
      <c r="L116" s="4"/>
    </row>
    <row r="117" spans="8:12" ht="15">
      <c r="H117" s="5"/>
      <c r="K117" s="4"/>
      <c r="L117" s="4"/>
    </row>
    <row r="118" spans="8:12" ht="15">
      <c r="H118" s="5"/>
      <c r="K118" s="4"/>
      <c r="L118" s="4"/>
    </row>
    <row r="119" spans="8:12" ht="15">
      <c r="H119" s="5"/>
      <c r="K119" s="4"/>
      <c r="L119" s="4"/>
    </row>
    <row r="120" spans="8:12" ht="15">
      <c r="H120" s="5"/>
      <c r="K120" s="4"/>
      <c r="L120" s="4"/>
    </row>
    <row r="121" spans="8:12" ht="15">
      <c r="H121" s="5"/>
      <c r="K121" s="4"/>
      <c r="L121" s="4"/>
    </row>
    <row r="122" spans="8:12" ht="15">
      <c r="H122" s="5"/>
      <c r="K122" s="4"/>
      <c r="L122" s="4"/>
    </row>
    <row r="123" spans="8:12" ht="15">
      <c r="H123" s="5"/>
      <c r="K123" s="4"/>
      <c r="L123" s="4"/>
    </row>
    <row r="124" spans="8:12" ht="15">
      <c r="H124" s="5"/>
      <c r="K124" s="4"/>
      <c r="L124" s="4"/>
    </row>
    <row r="125" spans="8:12" ht="15">
      <c r="H125" s="5"/>
      <c r="K125" s="4"/>
      <c r="L125" s="4"/>
    </row>
    <row r="126" spans="8:12" ht="15">
      <c r="H126" s="5"/>
      <c r="K126" s="4"/>
      <c r="L126" s="4"/>
    </row>
    <row r="127" spans="8:12" ht="15">
      <c r="H127" s="5"/>
      <c r="K127" s="4"/>
      <c r="L127" s="4"/>
    </row>
    <row r="128" spans="8:12" ht="15">
      <c r="H128" s="5"/>
      <c r="K128" s="4"/>
      <c r="L128" s="4"/>
    </row>
    <row r="129" spans="8:12" ht="15">
      <c r="H129" s="5"/>
      <c r="K129" s="4"/>
      <c r="L129" s="4"/>
    </row>
    <row r="130" spans="8:12" ht="15">
      <c r="H130" s="5"/>
      <c r="K130" s="4"/>
      <c r="L130" s="4"/>
    </row>
    <row r="131" spans="8:12" ht="15">
      <c r="H131" s="5"/>
      <c r="K131" s="4"/>
      <c r="L131" s="4"/>
    </row>
    <row r="132" spans="8:12" ht="15">
      <c r="H132" s="5"/>
      <c r="K132" s="4"/>
      <c r="L132" s="4"/>
    </row>
    <row r="133" spans="8:12" ht="15">
      <c r="H133" s="5"/>
      <c r="K133" s="4"/>
      <c r="L133" s="4"/>
    </row>
    <row r="134" spans="8:12" ht="15">
      <c r="H134" s="5"/>
      <c r="K134" s="4"/>
      <c r="L134" s="4"/>
    </row>
    <row r="135" spans="8:12" ht="15">
      <c r="H135" s="5"/>
      <c r="K135" s="4"/>
      <c r="L135" s="4"/>
    </row>
    <row r="136" spans="8:12" ht="15">
      <c r="H136" s="5"/>
      <c r="K136" s="4"/>
      <c r="L136" s="4"/>
    </row>
    <row r="137" spans="8:12" ht="15">
      <c r="H137" s="5"/>
      <c r="K137" s="4"/>
      <c r="L137" s="4"/>
    </row>
    <row r="138" spans="8:12" ht="15">
      <c r="H138" s="5"/>
      <c r="K138" s="4"/>
      <c r="L138" s="4"/>
    </row>
    <row r="139" spans="8:12" ht="15">
      <c r="H139" s="5"/>
      <c r="K139" s="4"/>
      <c r="L139" s="4"/>
    </row>
    <row r="140" spans="8:12" ht="15">
      <c r="H140" s="5"/>
      <c r="K140" s="4"/>
      <c r="L140" s="4"/>
    </row>
    <row r="141" spans="8:12" ht="15">
      <c r="H141" s="5"/>
      <c r="K141" s="4"/>
      <c r="L141" s="4"/>
    </row>
    <row r="142" spans="8:12" ht="15">
      <c r="H142" s="5"/>
      <c r="K142" s="4"/>
      <c r="L142" s="4"/>
    </row>
    <row r="143" spans="8:12" ht="15">
      <c r="H143" s="5"/>
      <c r="K143" s="4"/>
      <c r="L143" s="4"/>
    </row>
    <row r="144" spans="8:12" ht="15">
      <c r="H144" s="5"/>
      <c r="K144" s="4"/>
      <c r="L144" s="4"/>
    </row>
    <row r="145" spans="8:12" ht="15">
      <c r="H145" s="5"/>
      <c r="K145" s="4"/>
      <c r="L145" s="4"/>
    </row>
    <row r="146" spans="8:12" ht="15">
      <c r="H146" s="5"/>
      <c r="K146" s="4"/>
      <c r="L146" s="4"/>
    </row>
    <row r="147" spans="8:12" ht="15">
      <c r="H147" s="5"/>
      <c r="K147" s="4"/>
      <c r="L147" s="4"/>
    </row>
    <row r="148" spans="8:12" ht="15">
      <c r="H148" s="5"/>
      <c r="K148" s="4"/>
      <c r="L148" s="4"/>
    </row>
    <row r="149" spans="8:12" ht="15">
      <c r="H149" s="5"/>
      <c r="K149" s="4"/>
      <c r="L149" s="4"/>
    </row>
    <row r="150" spans="8:12" ht="15">
      <c r="H150" s="5"/>
      <c r="K150" s="4"/>
      <c r="L150" s="4"/>
    </row>
    <row r="151" spans="8:12" ht="15">
      <c r="H151" s="5"/>
      <c r="K151" s="4"/>
      <c r="L151" s="4"/>
    </row>
    <row r="152" spans="8:12" ht="15">
      <c r="H152" s="5"/>
      <c r="K152" s="4"/>
      <c r="L152" s="4"/>
    </row>
    <row r="153" spans="8:12" ht="15">
      <c r="H153" s="5"/>
      <c r="K153" s="4"/>
      <c r="L153" s="4"/>
    </row>
    <row r="154" spans="8:12" ht="15">
      <c r="H154" s="5"/>
      <c r="K154" s="4"/>
      <c r="L154" s="4"/>
    </row>
    <row r="155" spans="8:12" ht="15">
      <c r="H155" s="5"/>
      <c r="K155" s="4"/>
      <c r="L155" s="4"/>
    </row>
    <row r="156" spans="8:12" ht="15">
      <c r="H156" s="5"/>
      <c r="K156" s="4"/>
      <c r="L156" s="4"/>
    </row>
    <row r="157" spans="8:12" ht="15">
      <c r="H157" s="5"/>
      <c r="K157" s="4"/>
      <c r="L157" s="4"/>
    </row>
    <row r="158" spans="8:12" ht="15">
      <c r="H158" s="5"/>
      <c r="K158" s="4"/>
      <c r="L158" s="4"/>
    </row>
    <row r="159" spans="8:12" ht="15">
      <c r="H159" s="5"/>
      <c r="K159" s="4"/>
      <c r="L159" s="4"/>
    </row>
    <row r="160" spans="8:12" ht="15">
      <c r="H160" s="5"/>
      <c r="K160" s="4"/>
      <c r="L160" s="4"/>
    </row>
    <row r="161" spans="8:12" ht="15">
      <c r="H161" s="5"/>
      <c r="K161" s="4"/>
      <c r="L161" s="4"/>
    </row>
    <row r="162" spans="8:12" ht="15">
      <c r="H162" s="5"/>
      <c r="K162" s="4"/>
      <c r="L162" s="4"/>
    </row>
    <row r="163" spans="8:12" ht="15">
      <c r="H163" s="5"/>
      <c r="K163" s="4"/>
      <c r="L163" s="4"/>
    </row>
    <row r="164" spans="8:12" ht="15">
      <c r="H164" s="5"/>
      <c r="K164" s="4"/>
      <c r="L164" s="4"/>
    </row>
    <row r="165" spans="8:12" ht="15">
      <c r="H165" s="5"/>
      <c r="K165" s="4"/>
      <c r="L165" s="4"/>
    </row>
    <row r="166" spans="8:12" ht="15">
      <c r="H166" s="5"/>
      <c r="K166" s="4"/>
      <c r="L166" s="4"/>
    </row>
    <row r="167" spans="8:12" ht="15">
      <c r="H167" s="5"/>
      <c r="K167" s="4"/>
      <c r="L167" s="4"/>
    </row>
    <row r="168" spans="8:12" ht="15">
      <c r="H168" s="5"/>
      <c r="K168" s="4"/>
      <c r="L168" s="4"/>
    </row>
    <row r="169" spans="8:12" ht="15">
      <c r="H169" s="5"/>
      <c r="K169" s="4"/>
      <c r="L169" s="4"/>
    </row>
    <row r="170" spans="8:12" ht="15">
      <c r="H170" s="5"/>
      <c r="K170" s="4"/>
      <c r="L170" s="4"/>
    </row>
    <row r="171" spans="8:12" ht="15">
      <c r="H171" s="5"/>
      <c r="K171" s="4"/>
      <c r="L171" s="4"/>
    </row>
    <row r="172" spans="8:12" ht="15">
      <c r="H172" s="5"/>
      <c r="K172" s="4"/>
      <c r="L172" s="4"/>
    </row>
    <row r="173" spans="8:12" ht="15">
      <c r="H173" s="5"/>
      <c r="K173" s="4"/>
      <c r="L173" s="4"/>
    </row>
    <row r="174" spans="8:12" ht="15">
      <c r="H174" s="5"/>
      <c r="K174" s="4"/>
      <c r="L174" s="4"/>
    </row>
    <row r="175" spans="8:12" ht="15">
      <c r="H175" s="5"/>
      <c r="K175" s="4"/>
      <c r="L175" s="4"/>
    </row>
    <row r="176" spans="8:12" ht="15">
      <c r="H176" s="5"/>
      <c r="K176" s="4"/>
      <c r="L176" s="4"/>
    </row>
    <row r="177" spans="8:12" ht="15">
      <c r="H177" s="5"/>
      <c r="K177" s="4"/>
      <c r="L177" s="4"/>
    </row>
    <row r="178" spans="8:12" ht="15">
      <c r="H178" s="5"/>
      <c r="K178" s="4"/>
      <c r="L178" s="4"/>
    </row>
    <row r="179" spans="8:12" ht="15">
      <c r="H179" s="5"/>
      <c r="K179" s="4"/>
      <c r="L179" s="4"/>
    </row>
    <row r="180" spans="8:12" ht="15">
      <c r="H180" s="5"/>
      <c r="K180" s="4"/>
      <c r="L180" s="4"/>
    </row>
    <row r="181" spans="8:12" ht="15">
      <c r="H181" s="5"/>
      <c r="K181" s="4"/>
      <c r="L181" s="4"/>
    </row>
    <row r="182" spans="8:12" ht="15">
      <c r="H182" s="5"/>
      <c r="K182" s="4"/>
      <c r="L182" s="4"/>
    </row>
    <row r="183" spans="8:12" ht="15">
      <c r="H183" s="5"/>
      <c r="K183" s="4"/>
      <c r="L183" s="4"/>
    </row>
    <row r="184" spans="8:12" ht="15">
      <c r="H184" s="5"/>
      <c r="K184" s="4"/>
      <c r="L184" s="4"/>
    </row>
    <row r="185" spans="8:12" ht="15">
      <c r="H185" s="5"/>
      <c r="K185" s="4"/>
      <c r="L185" s="4"/>
    </row>
    <row r="186" spans="8:12" ht="15">
      <c r="H186" s="5"/>
      <c r="K186" s="4"/>
      <c r="L186" s="4"/>
    </row>
    <row r="187" spans="8:12" ht="15">
      <c r="H187" s="5"/>
      <c r="K187" s="4"/>
      <c r="L187" s="4"/>
    </row>
    <row r="188" spans="8:12" ht="15">
      <c r="H188" s="5"/>
      <c r="K188" s="4"/>
      <c r="L188" s="4"/>
    </row>
    <row r="189" spans="8:12" ht="15">
      <c r="H189" s="5"/>
      <c r="K189" s="4"/>
      <c r="L189" s="4"/>
    </row>
    <row r="190" spans="8:12" ht="15">
      <c r="H190" s="5"/>
      <c r="K190" s="4"/>
      <c r="L190" s="4"/>
    </row>
    <row r="191" spans="8:12" ht="15">
      <c r="H191" s="5"/>
      <c r="K191" s="4"/>
      <c r="L191" s="4"/>
    </row>
    <row r="192" spans="8:12" ht="15">
      <c r="H192" s="5"/>
      <c r="K192" s="4"/>
      <c r="L192" s="4"/>
    </row>
    <row r="193" spans="8:12" ht="15">
      <c r="H193" s="5"/>
      <c r="K193" s="4"/>
      <c r="L193" s="4"/>
    </row>
    <row r="194" spans="8:12" ht="15">
      <c r="H194" s="5"/>
      <c r="K194" s="4"/>
      <c r="L194" s="4"/>
    </row>
    <row r="195" spans="8:12" ht="15">
      <c r="H195" s="5"/>
      <c r="K195" s="4"/>
      <c r="L195" s="4"/>
    </row>
    <row r="196" spans="8:12" ht="15">
      <c r="H196" s="5"/>
      <c r="K196" s="4"/>
      <c r="L196" s="4"/>
    </row>
    <row r="197" spans="8:12" ht="15">
      <c r="H197" s="5"/>
      <c r="K197" s="4"/>
      <c r="L197" s="4"/>
    </row>
    <row r="198" spans="8:12" ht="15">
      <c r="H198" s="5"/>
      <c r="K198" s="4"/>
      <c r="L198" s="4"/>
    </row>
    <row r="199" spans="8:12" ht="15">
      <c r="H199" s="5"/>
      <c r="K199" s="4"/>
      <c r="L199" s="4"/>
    </row>
    <row r="200" spans="8:12" ht="15">
      <c r="H200" s="5"/>
      <c r="K200" s="4"/>
      <c r="L200" s="4"/>
    </row>
    <row r="201" spans="8:12" ht="15">
      <c r="H201" s="5"/>
      <c r="K201" s="4"/>
      <c r="L201" s="4"/>
    </row>
    <row r="202" spans="8:12" ht="15">
      <c r="H202" s="5"/>
      <c r="K202" s="4"/>
      <c r="L202" s="4"/>
    </row>
    <row r="203" spans="8:12" ht="15">
      <c r="H203" s="5"/>
      <c r="K203" s="4"/>
      <c r="L203" s="4"/>
    </row>
    <row r="204" spans="8:12" ht="15">
      <c r="H204" s="5"/>
      <c r="K204" s="4"/>
      <c r="L204" s="4"/>
    </row>
    <row r="205" spans="8:12" ht="15">
      <c r="H205" s="5"/>
      <c r="K205" s="4"/>
      <c r="L205" s="4"/>
    </row>
    <row r="206" spans="8:12" ht="15">
      <c r="H206" s="5"/>
      <c r="K206" s="4"/>
      <c r="L206" s="4"/>
    </row>
    <row r="207" spans="8:12" ht="15">
      <c r="H207" s="5"/>
      <c r="K207" s="4"/>
      <c r="L207" s="4"/>
    </row>
    <row r="208" spans="8:12" ht="15">
      <c r="H208" s="5"/>
      <c r="K208" s="4"/>
      <c r="L208" s="4"/>
    </row>
    <row r="209" spans="8:12" ht="15">
      <c r="H209" s="5"/>
      <c r="K209" s="4"/>
      <c r="L209" s="4"/>
    </row>
    <row r="210" spans="8:12" ht="15">
      <c r="H210" s="5"/>
      <c r="K210" s="4"/>
      <c r="L210" s="4"/>
    </row>
    <row r="211" spans="8:12" ht="15">
      <c r="H211" s="5"/>
      <c r="K211" s="4"/>
      <c r="L211" s="4"/>
    </row>
    <row r="212" spans="8:12" ht="15">
      <c r="H212" s="5"/>
      <c r="K212" s="4"/>
      <c r="L212" s="4"/>
    </row>
    <row r="213" spans="8:12" ht="15">
      <c r="H213" s="5"/>
      <c r="K213" s="4"/>
      <c r="L213" s="4"/>
    </row>
    <row r="214" spans="8:12" ht="15">
      <c r="H214" s="5"/>
      <c r="K214" s="4"/>
      <c r="L214" s="4"/>
    </row>
    <row r="215" spans="8:12" ht="15">
      <c r="H215" s="5"/>
      <c r="K215" s="4"/>
      <c r="L215" s="4"/>
    </row>
    <row r="216" spans="8:12" ht="15">
      <c r="H216" s="5"/>
      <c r="K216" s="4"/>
      <c r="L216" s="4"/>
    </row>
    <row r="217" spans="8:12" ht="15">
      <c r="H217" s="5"/>
      <c r="K217" s="4"/>
      <c r="L217" s="4"/>
    </row>
    <row r="218" spans="8:12" ht="15">
      <c r="H218" s="5"/>
      <c r="K218" s="4"/>
      <c r="L218" s="4"/>
    </row>
    <row r="219" spans="8:12" ht="15">
      <c r="H219" s="5"/>
      <c r="K219" s="4"/>
      <c r="L219" s="4"/>
    </row>
    <row r="220" spans="8:12" ht="15">
      <c r="H220" s="5"/>
      <c r="K220" s="4"/>
      <c r="L220" s="4"/>
    </row>
    <row r="221" spans="8:12" ht="15">
      <c r="H221" s="5"/>
      <c r="K221" s="4"/>
      <c r="L221" s="4"/>
    </row>
    <row r="222" spans="8:12" ht="15">
      <c r="H222" s="5"/>
      <c r="K222" s="4"/>
      <c r="L222" s="4"/>
    </row>
    <row r="223" spans="8:12" ht="15">
      <c r="H223" s="5"/>
      <c r="K223" s="4"/>
      <c r="L223" s="4"/>
    </row>
    <row r="224" spans="8:12" ht="15">
      <c r="H224" s="5"/>
      <c r="K224" s="4"/>
      <c r="L224" s="4"/>
    </row>
    <row r="225" spans="8:12" ht="15">
      <c r="H225" s="5"/>
      <c r="K225" s="4"/>
      <c r="L225" s="4"/>
    </row>
    <row r="226" spans="8:12" ht="15">
      <c r="H226" s="5"/>
      <c r="K226" s="4"/>
      <c r="L226" s="4"/>
    </row>
    <row r="227" spans="8:12" ht="15">
      <c r="H227" s="5"/>
      <c r="K227" s="4"/>
      <c r="L227" s="4"/>
    </row>
    <row r="228" spans="8:12" ht="15">
      <c r="H228" s="5"/>
      <c r="K228" s="4"/>
      <c r="L228" s="4"/>
    </row>
    <row r="229" spans="8:12" ht="15">
      <c r="H229" s="5"/>
      <c r="K229" s="4"/>
      <c r="L229" s="4"/>
    </row>
    <row r="230" spans="8:12" ht="15">
      <c r="H230" s="5"/>
      <c r="K230" s="4"/>
      <c r="L230" s="4"/>
    </row>
    <row r="231" spans="8:12" ht="15">
      <c r="H231" s="5"/>
      <c r="K231" s="4"/>
      <c r="L231" s="4"/>
    </row>
    <row r="232" spans="8:12" ht="15">
      <c r="H232" s="5"/>
      <c r="K232" s="4"/>
      <c r="L232" s="4"/>
    </row>
    <row r="233" spans="8:12" ht="15">
      <c r="H233" s="5"/>
      <c r="K233" s="4"/>
      <c r="L233" s="4"/>
    </row>
    <row r="234" spans="8:12" ht="15">
      <c r="H234" s="5"/>
      <c r="K234" s="4"/>
      <c r="L234" s="4"/>
    </row>
    <row r="235" spans="8:12" ht="15">
      <c r="H235" s="5"/>
      <c r="K235" s="4"/>
      <c r="L235" s="4"/>
    </row>
    <row r="236" spans="8:12" ht="15">
      <c r="H236" s="5"/>
      <c r="K236" s="4"/>
      <c r="L236" s="4"/>
    </row>
    <row r="237" spans="8:12" ht="15">
      <c r="H237" s="5"/>
      <c r="K237" s="4"/>
      <c r="L237" s="4"/>
    </row>
    <row r="238" spans="8:12" ht="15">
      <c r="H238" s="5"/>
      <c r="K238" s="4"/>
      <c r="L238" s="4"/>
    </row>
    <row r="239" spans="8:12" ht="15">
      <c r="H239" s="5"/>
      <c r="K239" s="4"/>
      <c r="L239" s="4"/>
    </row>
    <row r="240" spans="8:12" ht="15">
      <c r="H240" s="5"/>
      <c r="K240" s="4"/>
      <c r="L240" s="4"/>
    </row>
    <row r="241" spans="8:12" ht="15">
      <c r="H241" s="5"/>
      <c r="K241" s="4"/>
      <c r="L241" s="4"/>
    </row>
    <row r="242" spans="8:12" ht="15">
      <c r="H242" s="5"/>
      <c r="K242" s="4"/>
      <c r="L242" s="4"/>
    </row>
    <row r="243" spans="8:12" ht="15">
      <c r="H243" s="5"/>
      <c r="K243" s="4"/>
      <c r="L243" s="4"/>
    </row>
    <row r="244" spans="8:12" ht="15">
      <c r="H244" s="5"/>
      <c r="K244" s="4"/>
      <c r="L244" s="4"/>
    </row>
    <row r="245" spans="8:12" ht="15">
      <c r="H245" s="5"/>
      <c r="K245" s="4"/>
      <c r="L245" s="4"/>
    </row>
    <row r="246" spans="8:12" ht="15">
      <c r="H246" s="5"/>
      <c r="K246" s="4"/>
      <c r="L246" s="4"/>
    </row>
    <row r="247" spans="8:12" ht="15">
      <c r="H247" s="5"/>
      <c r="K247" s="4"/>
      <c r="L247" s="4"/>
    </row>
    <row r="248" spans="8:12" ht="15">
      <c r="H248" s="5"/>
      <c r="K248" s="4"/>
      <c r="L248" s="4"/>
    </row>
    <row r="249" spans="8:12" ht="15">
      <c r="H249" s="5"/>
      <c r="K249" s="4"/>
      <c r="L249" s="4"/>
    </row>
    <row r="250" spans="8:12" ht="15">
      <c r="H250" s="5"/>
      <c r="K250" s="4"/>
      <c r="L250" s="4"/>
    </row>
  </sheetData>
  <autoFilter ref="S1:X11"/>
  <pageMargins left="0.7" right="0.7" top="0.75" bottom="0.75" header="0.3" footer="0.3"/>
  <pageSetup horizontalDpi="1200" verticalDpi="120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0"/>
  <dimension ref="A1:AE318"/>
  <sheetViews>
    <sheetView workbookViewId="0" topLeftCell="A1">
      <pane xSplit="1" ySplit="1" topLeftCell="Y282" activePane="bottomRight" state="frozen"/>
      <selection pane="topLeft" activeCell="A1" sqref="A1"/>
      <selection pane="bottomLeft" activeCell="A2" sqref="A2"/>
      <selection pane="topRight" activeCell="B1" sqref="B1"/>
      <selection pane="bottomRight" activeCell="AA310" sqref="AA310"/>
    </sheetView>
  </sheetViews>
  <sheetFormatPr defaultRowHeight="15"/>
  <cols>
    <col min="1" max="1" width="20.4285714285714" customWidth="1"/>
    <col min="2" max="2" width="23.7142857142857" customWidth="1"/>
    <col min="3" max="3" width="19.1428571428571" customWidth="1"/>
    <col min="4" max="4" width="21.7142857142857" customWidth="1"/>
    <col min="5" max="5" width="13.8571428571429" style="10" customWidth="1"/>
    <col min="6" max="6" width="16" bestFit="1" customWidth="1"/>
    <col min="8" max="8" width="19" customWidth="1"/>
    <col min="9" max="9" width="16.8571428571429" style="33" customWidth="1"/>
    <col min="11" max="11" width="10.2857142857143" customWidth="1"/>
    <col min="12" max="12" width="13.2857142857143" bestFit="1" customWidth="1"/>
    <col min="13" max="13" width="9.71428571428571" bestFit="1" customWidth="1"/>
    <col min="22" max="22" width="10.7142857142857" bestFit="1" customWidth="1"/>
    <col min="23" max="23" width="25.1428571428571" bestFit="1" customWidth="1"/>
    <col min="24" max="24" width="23.7142857142857" bestFit="1" customWidth="1"/>
    <col min="31" max="31" width="11" customWidth="1"/>
  </cols>
  <sheetData>
    <row r="1" spans="1:31" ht="15.75" thickBot="1">
      <c r="A1" s="6" t="s">
        <v>0</v>
      </c>
      <c r="B1" s="6" t="s">
        <v>1</v>
      </c>
      <c r="C1" s="6" t="s">
        <v>2</v>
      </c>
      <c r="D1" s="6" t="s">
        <v>3</v>
      </c>
      <c r="E1" s="34" t="s">
        <v>4</v>
      </c>
      <c r="F1" s="6" t="s">
        <v>5</v>
      </c>
      <c r="G1" s="6" t="s">
        <v>6</v>
      </c>
      <c r="H1" s="6" t="s">
        <v>7</v>
      </c>
      <c r="I1" s="32" t="s">
        <v>8</v>
      </c>
      <c r="J1" s="6" t="s">
        <v>9</v>
      </c>
      <c r="K1" s="8" t="s">
        <v>10</v>
      </c>
      <c r="L1" s="8" t="s">
        <v>11</v>
      </c>
      <c r="M1" s="6" t="s">
        <v>12</v>
      </c>
      <c r="N1" s="6" t="s">
        <v>13</v>
      </c>
      <c r="O1" s="6" t="s">
        <v>14</v>
      </c>
      <c r="P1" s="6" t="s">
        <v>15</v>
      </c>
      <c r="V1" s="60" t="s">
        <v>2574</v>
      </c>
      <c r="W1" s="61" t="s">
        <v>2</v>
      </c>
      <c r="X1" s="61" t="s">
        <v>2575</v>
      </c>
      <c r="Y1" s="61" t="s">
        <v>2576</v>
      </c>
      <c r="Z1" s="61" t="s">
        <v>2577</v>
      </c>
      <c r="AA1" s="61" t="s">
        <v>11</v>
      </c>
      <c r="AC1" s="69" t="s">
        <v>2579</v>
      </c>
      <c r="AD1" s="69" t="s">
        <v>2580</v>
      </c>
      <c r="AE1" s="69" t="s">
        <v>2581</v>
      </c>
    </row>
    <row r="2" spans="1:31" ht="15.75" hidden="1" thickBot="1">
      <c r="A2" t="s">
        <v>17</v>
      </c>
      <c r="B2" t="s">
        <v>18</v>
      </c>
      <c r="C2" t="s">
        <v>19</v>
      </c>
      <c r="D2" t="s">
        <v>20</v>
      </c>
      <c r="E2">
        <v>2</v>
      </c>
      <c r="F2" t="s">
        <v>21</v>
      </c>
      <c r="G2" t="s">
        <v>22</v>
      </c>
      <c r="H2" s="5">
        <v>43832.475694444445</v>
      </c>
      <c r="I2" s="5">
        <v>43832.439583333333</v>
      </c>
      <c r="J2">
        <v>3120.0000001117587</v>
      </c>
      <c r="K2" s="8">
        <v>52.000000001862645</v>
      </c>
      <c r="L2" s="8">
        <v>104.00000000372529</v>
      </c>
      <c r="M2" s="18">
        <v>1</v>
      </c>
      <c r="N2" t="s">
        <v>23</v>
      </c>
      <c r="O2" s="6" t="s">
        <v>24</v>
      </c>
      <c r="P2" s="8"/>
      <c r="R2">
        <v>1</v>
      </c>
      <c r="V2" s="67">
        <v>43832</v>
      </c>
      <c r="W2" s="65" t="s">
        <v>19</v>
      </c>
      <c r="X2" s="65" t="s">
        <v>21</v>
      </c>
      <c r="Y2" s="65">
        <v>2</v>
      </c>
      <c r="Z2" s="65">
        <v>52</v>
      </c>
      <c r="AA2" s="65">
        <v>104</v>
      </c>
      <c r="AC2" s="68">
        <f>AA2-L2</f>
        <v>-3.7252902984619141E-09</v>
      </c>
      <c r="AD2" s="68">
        <f>Z2-K2</f>
        <v>-1.862645149230957E-09</v>
      </c>
      <c r="AE2" s="68">
        <f>Y2-E2</f>
        <v>0</v>
      </c>
    </row>
    <row r="3" spans="1:31" ht="15.75" hidden="1" thickBot="1">
      <c r="A3" t="s">
        <v>17</v>
      </c>
      <c r="B3" t="s">
        <v>41</v>
      </c>
      <c r="C3" t="s">
        <v>62</v>
      </c>
      <c r="D3" t="s">
        <v>212</v>
      </c>
      <c r="E3">
        <v>1404</v>
      </c>
      <c r="F3" t="s">
        <v>213</v>
      </c>
      <c r="G3" t="s">
        <v>22</v>
      </c>
      <c r="H3" s="5">
        <v>43867.436805555553</v>
      </c>
      <c r="I3" s="5">
        <v>43867.152083333334</v>
      </c>
      <c r="J3">
        <v>24599.999999720603</v>
      </c>
      <c r="K3" s="8">
        <v>409.99999999534339</v>
      </c>
      <c r="L3" s="8">
        <v>575639.99999346212</v>
      </c>
      <c r="M3" s="18">
        <v>1</v>
      </c>
      <c r="N3" t="s">
        <v>214</v>
      </c>
      <c r="O3" s="6" t="s">
        <v>24</v>
      </c>
      <c r="P3" s="8" t="s">
        <v>46</v>
      </c>
      <c r="R3">
        <v>2</v>
      </c>
      <c r="V3" s="67">
        <v>43867</v>
      </c>
      <c r="W3" s="65" t="s">
        <v>62</v>
      </c>
      <c r="X3" s="65" t="s">
        <v>213</v>
      </c>
      <c r="Y3" s="65">
        <v>1404</v>
      </c>
      <c r="Z3" s="65">
        <v>410</v>
      </c>
      <c r="AA3" s="66">
        <v>575640</v>
      </c>
      <c r="AC3" s="68">
        <f t="shared" si="0" ref="AC3:AC66">AA3-L3</f>
        <v>6.5378844738006592E-06</v>
      </c>
      <c r="AD3" s="68">
        <f t="shared" si="1" ref="AD3:AD66">Z3-K3</f>
        <v>4.6566128730773926E-09</v>
      </c>
      <c r="AE3" s="68">
        <f t="shared" si="2" ref="AE3:AE66">Y3-E3</f>
        <v>0</v>
      </c>
    </row>
    <row r="4" spans="1:31" ht="15.75" hidden="1" thickBot="1">
      <c r="A4" t="s">
        <v>17</v>
      </c>
      <c r="B4" t="s">
        <v>41</v>
      </c>
      <c r="C4" t="s">
        <v>129</v>
      </c>
      <c r="D4" t="s">
        <v>215</v>
      </c>
      <c r="E4">
        <v>7</v>
      </c>
      <c r="F4" t="s">
        <v>213</v>
      </c>
      <c r="G4" t="s">
        <v>22</v>
      </c>
      <c r="H4" s="5">
        <v>43867.395833333336</v>
      </c>
      <c r="I4" s="5">
        <v>43867.17291666667</v>
      </c>
      <c r="J4">
        <v>19259.999999916181</v>
      </c>
      <c r="K4" s="8">
        <v>320.99999999860302</v>
      </c>
      <c r="L4" s="8">
        <v>2246.9999999902211</v>
      </c>
      <c r="M4" s="18">
        <v>1</v>
      </c>
      <c r="N4" t="s">
        <v>216</v>
      </c>
      <c r="O4" s="6" t="s">
        <v>24</v>
      </c>
      <c r="P4" s="8" t="s">
        <v>46</v>
      </c>
      <c r="R4">
        <v>3</v>
      </c>
      <c r="V4" s="67">
        <v>43867</v>
      </c>
      <c r="W4" s="65" t="s">
        <v>129</v>
      </c>
      <c r="X4" s="65" t="s">
        <v>213</v>
      </c>
      <c r="Y4" s="65">
        <v>7</v>
      </c>
      <c r="Z4" s="65">
        <v>321</v>
      </c>
      <c r="AA4" s="66">
        <v>2247</v>
      </c>
      <c r="AC4" s="68">
        <f t="shared" si="0"/>
        <v>9.7788870334625244E-09</v>
      </c>
      <c r="AD4" s="68">
        <f t="shared" si="1"/>
        <v>1.3969838619232178E-09</v>
      </c>
      <c r="AE4" s="68">
        <f t="shared" si="2"/>
        <v>0</v>
      </c>
    </row>
    <row r="5" spans="1:31" ht="15.75" hidden="1" thickBot="1">
      <c r="A5" t="s">
        <v>17</v>
      </c>
      <c r="B5" t="s">
        <v>41</v>
      </c>
      <c r="C5" t="s">
        <v>62</v>
      </c>
      <c r="D5" t="s">
        <v>217</v>
      </c>
      <c r="E5">
        <v>14</v>
      </c>
      <c r="F5" t="s">
        <v>213</v>
      </c>
      <c r="G5" t="s">
        <v>22</v>
      </c>
      <c r="H5" s="5">
        <v>43867.465277777781</v>
      </c>
      <c r="I5" s="5">
        <v>43867.174571759257</v>
      </c>
      <c r="J5">
        <v>25117.000000504777</v>
      </c>
      <c r="K5" s="8">
        <v>418.61666667507961</v>
      </c>
      <c r="L5" s="8">
        <v>5860.6333334511146</v>
      </c>
      <c r="M5" s="18">
        <v>1</v>
      </c>
      <c r="N5" t="s">
        <v>218</v>
      </c>
      <c r="O5" s="6" t="s">
        <v>24</v>
      </c>
      <c r="P5" s="8" t="s">
        <v>46</v>
      </c>
      <c r="R5">
        <v>4</v>
      </c>
      <c r="V5" s="67">
        <v>43867</v>
      </c>
      <c r="W5" s="65" t="s">
        <v>62</v>
      </c>
      <c r="X5" s="65" t="s">
        <v>213</v>
      </c>
      <c r="Y5" s="65">
        <v>14</v>
      </c>
      <c r="Z5" s="65">
        <v>419</v>
      </c>
      <c r="AA5" s="66">
        <v>5861</v>
      </c>
      <c r="AC5" s="68">
        <f t="shared" si="0"/>
        <v>0.36666654888540506</v>
      </c>
      <c r="AD5" s="68">
        <f t="shared" si="1"/>
        <v>0.38333332492038608</v>
      </c>
      <c r="AE5" s="68">
        <f t="shared" si="2"/>
        <v>0</v>
      </c>
    </row>
    <row r="6" spans="1:31" ht="15.75" hidden="1" thickBot="1">
      <c r="A6" t="s">
        <v>17</v>
      </c>
      <c r="B6" t="s">
        <v>55</v>
      </c>
      <c r="C6" t="s">
        <v>56</v>
      </c>
      <c r="D6" t="s">
        <v>219</v>
      </c>
      <c r="E6">
        <v>284</v>
      </c>
      <c r="F6" t="s">
        <v>213</v>
      </c>
      <c r="G6" t="s">
        <v>22</v>
      </c>
      <c r="H6" s="5">
        <v>43867.248449074075</v>
      </c>
      <c r="I6" s="5">
        <v>43867.175000000003</v>
      </c>
      <c r="J6">
        <v>6345.9999998565763</v>
      </c>
      <c r="K6" s="8">
        <v>105.76666666427627</v>
      </c>
      <c r="L6" s="8">
        <v>30037.733332654461</v>
      </c>
      <c r="M6" s="18">
        <v>1</v>
      </c>
      <c r="N6" t="s">
        <v>220</v>
      </c>
      <c r="O6" s="6" t="s">
        <v>24</v>
      </c>
      <c r="P6" s="8" t="s">
        <v>46</v>
      </c>
      <c r="R6">
        <v>5</v>
      </c>
      <c r="V6" s="67">
        <v>43867</v>
      </c>
      <c r="W6" s="65" t="s">
        <v>56</v>
      </c>
      <c r="X6" s="65" t="s">
        <v>213</v>
      </c>
      <c r="Y6" s="65">
        <v>284</v>
      </c>
      <c r="Z6" s="65">
        <v>106</v>
      </c>
      <c r="AA6" s="66">
        <v>30038</v>
      </c>
      <c r="AC6" s="68">
        <f t="shared" si="0"/>
        <v>0.26666734553873539</v>
      </c>
      <c r="AD6" s="68">
        <f t="shared" si="1"/>
        <v>0.23333333572372794</v>
      </c>
      <c r="AE6" s="68">
        <f t="shared" si="2"/>
        <v>0</v>
      </c>
    </row>
    <row r="7" spans="1:31" ht="15.75" hidden="1" thickBot="1">
      <c r="A7" t="s">
        <v>17</v>
      </c>
      <c r="B7" t="s">
        <v>18</v>
      </c>
      <c r="C7" t="s">
        <v>35</v>
      </c>
      <c r="D7" t="s">
        <v>221</v>
      </c>
      <c r="E7">
        <v>1165</v>
      </c>
      <c r="F7" t="s">
        <v>213</v>
      </c>
      <c r="G7" t="s">
        <v>22</v>
      </c>
      <c r="H7" s="5">
        <v>43867.245347222219</v>
      </c>
      <c r="I7" s="5">
        <v>43867.176388888889</v>
      </c>
      <c r="J7">
        <v>5957.9999996814877</v>
      </c>
      <c r="K7" s="8">
        <v>99.299999994691461</v>
      </c>
      <c r="L7" s="8">
        <v>115684.49999381555</v>
      </c>
      <c r="M7" s="18">
        <v>1</v>
      </c>
      <c r="N7" t="s">
        <v>222</v>
      </c>
      <c r="O7" s="6" t="s">
        <v>24</v>
      </c>
      <c r="P7" s="8" t="s">
        <v>46</v>
      </c>
      <c r="R7">
        <v>6</v>
      </c>
      <c r="V7" s="67">
        <v>43867</v>
      </c>
      <c r="W7" s="65" t="s">
        <v>35</v>
      </c>
      <c r="X7" s="65" t="s">
        <v>213</v>
      </c>
      <c r="Y7" s="65">
        <v>1165</v>
      </c>
      <c r="Z7" s="65">
        <v>99</v>
      </c>
      <c r="AA7" s="66">
        <v>115684</v>
      </c>
      <c r="AC7" s="68">
        <f t="shared" si="0"/>
        <v>-0.49999381555244327</v>
      </c>
      <c r="AD7" s="68">
        <f t="shared" si="1"/>
        <v>-0.29999999469146132</v>
      </c>
      <c r="AE7" s="68">
        <f t="shared" si="2"/>
        <v>0</v>
      </c>
    </row>
    <row r="8" spans="1:31" ht="15.75" hidden="1" thickBot="1">
      <c r="A8" t="s">
        <v>17</v>
      </c>
      <c r="B8" t="s">
        <v>18</v>
      </c>
      <c r="C8" t="s">
        <v>19</v>
      </c>
      <c r="D8" t="s">
        <v>223</v>
      </c>
      <c r="E8">
        <v>33</v>
      </c>
      <c r="F8" t="s">
        <v>213</v>
      </c>
      <c r="G8" t="s">
        <v>22</v>
      </c>
      <c r="H8" s="5">
        <v>43867.418749999997</v>
      </c>
      <c r="I8" s="5">
        <v>43867.178472222222</v>
      </c>
      <c r="J8">
        <v>20759.999999776483</v>
      </c>
      <c r="K8" s="8">
        <v>345.99999999627471</v>
      </c>
      <c r="L8" s="8">
        <v>11417.999999877065</v>
      </c>
      <c r="M8" s="18">
        <v>1</v>
      </c>
      <c r="N8" t="s">
        <v>224</v>
      </c>
      <c r="O8" s="6" t="s">
        <v>24</v>
      </c>
      <c r="P8" s="8" t="s">
        <v>46</v>
      </c>
      <c r="R8">
        <v>7</v>
      </c>
      <c r="V8" s="67">
        <v>43867</v>
      </c>
      <c r="W8" s="65" t="s">
        <v>19</v>
      </c>
      <c r="X8" s="65" t="s">
        <v>213</v>
      </c>
      <c r="Y8" s="65">
        <v>33</v>
      </c>
      <c r="Z8" s="65">
        <v>346</v>
      </c>
      <c r="AA8" s="66">
        <v>11418</v>
      </c>
      <c r="AC8" s="68">
        <f t="shared" si="0"/>
        <v>1.2293457984924316E-07</v>
      </c>
      <c r="AD8" s="68">
        <f t="shared" si="1"/>
        <v>3.7252902984619141E-09</v>
      </c>
      <c r="AE8" s="68">
        <f t="shared" si="2"/>
        <v>0</v>
      </c>
    </row>
    <row r="9" spans="1:31" ht="15.75" hidden="1" thickBot="1">
      <c r="A9" t="s">
        <v>17</v>
      </c>
      <c r="B9" t="s">
        <v>41</v>
      </c>
      <c r="C9" t="s">
        <v>129</v>
      </c>
      <c r="D9" t="s">
        <v>225</v>
      </c>
      <c r="E9">
        <v>69</v>
      </c>
      <c r="F9" t="s">
        <v>213</v>
      </c>
      <c r="G9" t="s">
        <v>22</v>
      </c>
      <c r="H9" s="5">
        <v>43867.300381944442</v>
      </c>
      <c r="I9" s="5">
        <v>43867.181250000001</v>
      </c>
      <c r="J9">
        <v>10292.999999667518</v>
      </c>
      <c r="K9" s="8">
        <v>171.54999999445863</v>
      </c>
      <c r="L9" s="8">
        <v>11836.949999617646</v>
      </c>
      <c r="M9" s="18">
        <v>1</v>
      </c>
      <c r="N9" t="s">
        <v>226</v>
      </c>
      <c r="O9" s="6" t="s">
        <v>24</v>
      </c>
      <c r="P9" s="8" t="s">
        <v>46</v>
      </c>
      <c r="R9">
        <v>8</v>
      </c>
      <c r="V9" s="67">
        <v>43867</v>
      </c>
      <c r="W9" s="65" t="s">
        <v>129</v>
      </c>
      <c r="X9" s="65" t="s">
        <v>213</v>
      </c>
      <c r="Y9" s="65">
        <v>69</v>
      </c>
      <c r="Z9" s="65">
        <v>172</v>
      </c>
      <c r="AA9" s="66">
        <v>11837</v>
      </c>
      <c r="AC9" s="68">
        <f t="shared" si="0"/>
        <v>0.050000382354483008</v>
      </c>
      <c r="AD9" s="68">
        <f t="shared" si="1"/>
        <v>0.45000000554136932</v>
      </c>
      <c r="AE9" s="68">
        <f t="shared" si="2"/>
        <v>0</v>
      </c>
    </row>
    <row r="10" spans="1:31" ht="15.75" hidden="1" thickBot="1">
      <c r="A10" t="s">
        <v>17</v>
      </c>
      <c r="B10" t="s">
        <v>18</v>
      </c>
      <c r="C10" t="s">
        <v>38</v>
      </c>
      <c r="D10" t="s">
        <v>227</v>
      </c>
      <c r="E10">
        <v>8</v>
      </c>
      <c r="F10" t="s">
        <v>213</v>
      </c>
      <c r="G10" t="s">
        <v>22</v>
      </c>
      <c r="H10" s="5">
        <v>43867.338888888888</v>
      </c>
      <c r="I10" s="5">
        <v>43867.212500000001</v>
      </c>
      <c r="J10">
        <v>10919.999999762513</v>
      </c>
      <c r="K10" s="8">
        <v>181.99999999604188</v>
      </c>
      <c r="L10" s="8">
        <v>1455.999999968335</v>
      </c>
      <c r="M10" s="18">
        <v>1</v>
      </c>
      <c r="N10" t="s">
        <v>228</v>
      </c>
      <c r="O10" s="6" t="s">
        <v>24</v>
      </c>
      <c r="P10" s="8" t="s">
        <v>46</v>
      </c>
      <c r="R10">
        <v>9</v>
      </c>
      <c r="V10" s="67">
        <v>43867</v>
      </c>
      <c r="W10" s="65" t="s">
        <v>38</v>
      </c>
      <c r="X10" s="65" t="s">
        <v>213</v>
      </c>
      <c r="Y10" s="65">
        <v>8</v>
      </c>
      <c r="Z10" s="65">
        <v>182</v>
      </c>
      <c r="AA10" s="66">
        <v>1456</v>
      </c>
      <c r="AC10" s="68">
        <f t="shared" si="0"/>
        <v>3.166496753692627E-08</v>
      </c>
      <c r="AD10" s="68">
        <f t="shared" si="1"/>
        <v>3.9581209421157837E-09</v>
      </c>
      <c r="AE10" s="68">
        <f t="shared" si="2"/>
        <v>0</v>
      </c>
    </row>
    <row r="11" spans="1:31" ht="15.75" hidden="1" thickBot="1">
      <c r="A11" t="s">
        <v>17</v>
      </c>
      <c r="B11" t="s">
        <v>41</v>
      </c>
      <c r="C11" t="s">
        <v>62</v>
      </c>
      <c r="D11" t="s">
        <v>229</v>
      </c>
      <c r="E11">
        <v>11</v>
      </c>
      <c r="F11" t="s">
        <v>213</v>
      </c>
      <c r="G11" t="s">
        <v>22</v>
      </c>
      <c r="H11" s="5">
        <v>43867.464548611111</v>
      </c>
      <c r="I11" s="5">
        <v>43867.22923611111</v>
      </c>
      <c r="J11">
        <v>20331.000000075437</v>
      </c>
      <c r="K11" s="8">
        <v>338.85000000125729</v>
      </c>
      <c r="L11" s="8">
        <v>3727.3500000138301</v>
      </c>
      <c r="M11" s="18">
        <v>1</v>
      </c>
      <c r="N11" t="s">
        <v>230</v>
      </c>
      <c r="O11" s="6" t="s">
        <v>24</v>
      </c>
      <c r="P11" s="8" t="s">
        <v>46</v>
      </c>
      <c r="R11">
        <v>10</v>
      </c>
      <c r="V11" s="67">
        <v>43867</v>
      </c>
      <c r="W11" s="65" t="s">
        <v>62</v>
      </c>
      <c r="X11" s="65" t="s">
        <v>213</v>
      </c>
      <c r="Y11" s="65">
        <v>11</v>
      </c>
      <c r="Z11" s="65">
        <v>339</v>
      </c>
      <c r="AA11" s="66">
        <v>3727</v>
      </c>
      <c r="AC11" s="68">
        <f t="shared" si="0"/>
        <v>-0.35000001383014023</v>
      </c>
      <c r="AD11" s="68">
        <f t="shared" si="1"/>
        <v>0.14999999874271452</v>
      </c>
      <c r="AE11" s="68">
        <f t="shared" si="2"/>
        <v>0</v>
      </c>
    </row>
    <row r="12" spans="1:31" ht="15.75" hidden="1" thickBot="1">
      <c r="A12" t="s">
        <v>17</v>
      </c>
      <c r="B12" t="s">
        <v>18</v>
      </c>
      <c r="C12" t="s">
        <v>38</v>
      </c>
      <c r="D12" t="s">
        <v>231</v>
      </c>
      <c r="E12">
        <v>41</v>
      </c>
      <c r="F12" t="s">
        <v>213</v>
      </c>
      <c r="G12" t="s">
        <v>22</v>
      </c>
      <c r="H12" s="5">
        <v>43867.340277777781</v>
      </c>
      <c r="I12" s="5">
        <v>43867.245138888888</v>
      </c>
      <c r="J12">
        <v>8220.0000003911555</v>
      </c>
      <c r="K12" s="8">
        <v>137.00000000651926</v>
      </c>
      <c r="L12" s="8">
        <v>5617.0000002672896</v>
      </c>
      <c r="M12" s="18">
        <v>1</v>
      </c>
      <c r="N12" t="s">
        <v>232</v>
      </c>
      <c r="O12" s="6" t="s">
        <v>24</v>
      </c>
      <c r="P12" s="8" t="s">
        <v>46</v>
      </c>
      <c r="R12">
        <v>11</v>
      </c>
      <c r="V12" s="67">
        <v>43867</v>
      </c>
      <c r="W12" s="65" t="s">
        <v>38</v>
      </c>
      <c r="X12" s="65" t="s">
        <v>213</v>
      </c>
      <c r="Y12" s="65">
        <v>41</v>
      </c>
      <c r="Z12" s="65">
        <v>137</v>
      </c>
      <c r="AA12" s="66">
        <v>5617</v>
      </c>
      <c r="AC12" s="68">
        <f t="shared" si="0"/>
        <v>-2.6728957891464233E-07</v>
      </c>
      <c r="AD12" s="68">
        <f t="shared" si="1"/>
        <v>-6.5192580223083496E-09</v>
      </c>
      <c r="AE12" s="68">
        <f t="shared" si="2"/>
        <v>0</v>
      </c>
    </row>
    <row r="13" spans="1:31" ht="15.75" hidden="1" thickBot="1">
      <c r="A13" t="s">
        <v>17</v>
      </c>
      <c r="B13" t="s">
        <v>18</v>
      </c>
      <c r="C13" t="s">
        <v>35</v>
      </c>
      <c r="D13" t="s">
        <v>221</v>
      </c>
      <c r="E13">
        <v>1165</v>
      </c>
      <c r="F13" t="s">
        <v>213</v>
      </c>
      <c r="G13" t="s">
        <v>22</v>
      </c>
      <c r="H13" s="5">
        <v>43867.673078703701</v>
      </c>
      <c r="I13" s="5">
        <v>43867.246527777781</v>
      </c>
      <c r="J13">
        <v>36853.999999514781</v>
      </c>
      <c r="K13" s="8">
        <v>614.23333332524635</v>
      </c>
      <c r="L13" s="8">
        <v>715581.833323912</v>
      </c>
      <c r="M13" s="18">
        <v>1</v>
      </c>
      <c r="N13" t="s">
        <v>233</v>
      </c>
      <c r="O13" s="6" t="s">
        <v>24</v>
      </c>
      <c r="P13" s="8" t="s">
        <v>46</v>
      </c>
      <c r="R13">
        <v>12</v>
      </c>
      <c r="V13" s="67">
        <v>43867</v>
      </c>
      <c r="W13" s="65" t="s">
        <v>35</v>
      </c>
      <c r="X13" s="65" t="s">
        <v>213</v>
      </c>
      <c r="Y13" s="65">
        <v>1165</v>
      </c>
      <c r="Z13" s="65">
        <v>614</v>
      </c>
      <c r="AA13" s="66">
        <v>715582</v>
      </c>
      <c r="AC13" s="68">
        <f t="shared" si="0"/>
        <v>0.16667608800344169</v>
      </c>
      <c r="AD13" s="68">
        <f t="shared" si="1"/>
        <v>-0.23333332524634898</v>
      </c>
      <c r="AE13" s="68">
        <f t="shared" si="2"/>
        <v>0</v>
      </c>
    </row>
    <row r="14" spans="1:31" ht="15.75" hidden="1" thickBot="1">
      <c r="A14" t="s">
        <v>17</v>
      </c>
      <c r="B14" t="s">
        <v>47</v>
      </c>
      <c r="C14" t="s">
        <v>52</v>
      </c>
      <c r="D14" t="s">
        <v>234</v>
      </c>
      <c r="E14">
        <v>1</v>
      </c>
      <c r="F14" t="s">
        <v>213</v>
      </c>
      <c r="G14" t="s">
        <v>22</v>
      </c>
      <c r="H14" s="5">
        <v>43868.72152777778</v>
      </c>
      <c r="I14" s="5">
        <v>43867.254861111112</v>
      </c>
      <c r="J14">
        <v>126720.00000004191</v>
      </c>
      <c r="K14" s="8">
        <v>2112.0000000006985</v>
      </c>
      <c r="L14" s="8">
        <v>2112.0000000006985</v>
      </c>
      <c r="M14" s="18">
        <v>1</v>
      </c>
      <c r="N14" t="s">
        <v>235</v>
      </c>
      <c r="O14" s="6" t="s">
        <v>24</v>
      </c>
      <c r="P14" s="8" t="s">
        <v>46</v>
      </c>
      <c r="R14">
        <v>13</v>
      </c>
      <c r="V14" s="67">
        <v>43867</v>
      </c>
      <c r="W14" s="65" t="s">
        <v>52</v>
      </c>
      <c r="X14" s="65" t="s">
        <v>213</v>
      </c>
      <c r="Y14" s="65">
        <v>1</v>
      </c>
      <c r="Z14" s="66">
        <v>2112</v>
      </c>
      <c r="AA14" s="66">
        <v>2112</v>
      </c>
      <c r="AC14" s="68">
        <f t="shared" si="0"/>
        <v>-6.9849193096160889E-10</v>
      </c>
      <c r="AD14" s="68">
        <f t="shared" si="1"/>
        <v>-6.9849193096160889E-10</v>
      </c>
      <c r="AE14" s="68">
        <f t="shared" si="2"/>
        <v>0</v>
      </c>
    </row>
    <row r="15" spans="1:31" ht="15.75" hidden="1" thickBot="1">
      <c r="A15" t="s">
        <v>17</v>
      </c>
      <c r="B15" t="s">
        <v>47</v>
      </c>
      <c r="C15" t="s">
        <v>48</v>
      </c>
      <c r="D15" t="s">
        <v>236</v>
      </c>
      <c r="E15">
        <v>18</v>
      </c>
      <c r="F15" t="s">
        <v>213</v>
      </c>
      <c r="G15" t="s">
        <v>22</v>
      </c>
      <c r="H15" s="5">
        <v>43867.338888888888</v>
      </c>
      <c r="I15" s="5">
        <v>43867.274062500001</v>
      </c>
      <c r="J15">
        <v>5600.9999998379499</v>
      </c>
      <c r="K15" s="8">
        <v>93.349999997299165</v>
      </c>
      <c r="L15" s="8">
        <v>1680.299999951385</v>
      </c>
      <c r="M15" s="18">
        <v>1</v>
      </c>
      <c r="N15" t="s">
        <v>237</v>
      </c>
      <c r="O15" s="6" t="s">
        <v>24</v>
      </c>
      <c r="P15" s="8" t="s">
        <v>46</v>
      </c>
      <c r="R15">
        <v>14</v>
      </c>
      <c r="V15" s="67">
        <v>43867</v>
      </c>
      <c r="W15" s="65" t="s">
        <v>48</v>
      </c>
      <c r="X15" s="65" t="s">
        <v>213</v>
      </c>
      <c r="Y15" s="65">
        <v>18</v>
      </c>
      <c r="Z15" s="65">
        <v>93</v>
      </c>
      <c r="AA15" s="66">
        <v>1680</v>
      </c>
      <c r="AC15" s="68">
        <f t="shared" si="0"/>
        <v>-0.29999995138496161</v>
      </c>
      <c r="AD15" s="68">
        <f t="shared" si="1"/>
        <v>-0.34999999729916453</v>
      </c>
      <c r="AE15" s="68">
        <f t="shared" si="2"/>
        <v>0</v>
      </c>
    </row>
    <row r="16" spans="1:31" ht="15.75" hidden="1" thickBot="1">
      <c r="A16" t="s">
        <v>17</v>
      </c>
      <c r="B16" t="s">
        <v>41</v>
      </c>
      <c r="C16" t="s">
        <v>135</v>
      </c>
      <c r="D16" t="s">
        <v>238</v>
      </c>
      <c r="E16">
        <v>193</v>
      </c>
      <c r="F16" t="s">
        <v>213</v>
      </c>
      <c r="G16" t="s">
        <v>22</v>
      </c>
      <c r="H16" s="5">
        <v>43867.518599537034</v>
      </c>
      <c r="I16" s="5">
        <v>43867.275000000001</v>
      </c>
      <c r="J16">
        <v>21046.999999601394</v>
      </c>
      <c r="K16" s="8">
        <v>350.7833333266899</v>
      </c>
      <c r="L16" s="8">
        <v>67701.183332051151</v>
      </c>
      <c r="M16" s="18">
        <v>1</v>
      </c>
      <c r="N16" t="s">
        <v>239</v>
      </c>
      <c r="O16" s="6" t="s">
        <v>24</v>
      </c>
      <c r="P16" s="8" t="s">
        <v>46</v>
      </c>
      <c r="R16">
        <v>15</v>
      </c>
      <c r="V16" s="67">
        <v>43867</v>
      </c>
      <c r="W16" s="65" t="s">
        <v>135</v>
      </c>
      <c r="X16" s="65" t="s">
        <v>213</v>
      </c>
      <c r="Y16" s="65">
        <v>193</v>
      </c>
      <c r="Z16" s="65">
        <v>351</v>
      </c>
      <c r="AA16" s="66">
        <v>67701</v>
      </c>
      <c r="AC16" s="68">
        <f t="shared" si="0"/>
        <v>-0.18333205115050077</v>
      </c>
      <c r="AD16" s="68">
        <f t="shared" si="1"/>
        <v>0.21666667331010103</v>
      </c>
      <c r="AE16" s="68">
        <f t="shared" si="2"/>
        <v>0</v>
      </c>
    </row>
    <row r="17" spans="1:31" ht="15.75" hidden="1" thickBot="1">
      <c r="A17" t="s">
        <v>17</v>
      </c>
      <c r="B17" t="s">
        <v>41</v>
      </c>
      <c r="C17" t="s">
        <v>42</v>
      </c>
      <c r="D17" t="s">
        <v>240</v>
      </c>
      <c r="E17">
        <v>349</v>
      </c>
      <c r="F17" t="s">
        <v>213</v>
      </c>
      <c r="G17" t="s">
        <v>22</v>
      </c>
      <c r="H17" s="5">
        <v>43867.375694444447</v>
      </c>
      <c r="I17" s="5">
        <v>43867.281944444447</v>
      </c>
      <c r="J17">
        <v>8100</v>
      </c>
      <c r="K17" s="8">
        <v>135</v>
      </c>
      <c r="L17" s="8">
        <v>47115</v>
      </c>
      <c r="M17" s="18">
        <v>1</v>
      </c>
      <c r="N17" t="s">
        <v>241</v>
      </c>
      <c r="O17" s="6" t="s">
        <v>24</v>
      </c>
      <c r="P17" s="8" t="s">
        <v>46</v>
      </c>
      <c r="R17">
        <v>16</v>
      </c>
      <c r="V17" s="67">
        <v>43867</v>
      </c>
      <c r="W17" s="65" t="s">
        <v>42</v>
      </c>
      <c r="X17" s="65" t="s">
        <v>213</v>
      </c>
      <c r="Y17" s="65">
        <v>349</v>
      </c>
      <c r="Z17" s="65">
        <v>135</v>
      </c>
      <c r="AA17" s="66">
        <v>47115</v>
      </c>
      <c r="AC17" s="68">
        <f t="shared" si="0"/>
        <v>0</v>
      </c>
      <c r="AD17" s="68">
        <f t="shared" si="1"/>
        <v>0</v>
      </c>
      <c r="AE17" s="68">
        <f t="shared" si="2"/>
        <v>0</v>
      </c>
    </row>
    <row r="18" spans="1:31" ht="15.75" hidden="1" thickBot="1">
      <c r="A18" t="s">
        <v>17</v>
      </c>
      <c r="B18" t="s">
        <v>41</v>
      </c>
      <c r="C18" t="s">
        <v>42</v>
      </c>
      <c r="D18" t="s">
        <v>242</v>
      </c>
      <c r="E18">
        <v>11</v>
      </c>
      <c r="F18" t="s">
        <v>213</v>
      </c>
      <c r="G18" t="s">
        <v>22</v>
      </c>
      <c r="H18" s="5">
        <v>43867.314583333333</v>
      </c>
      <c r="I18" s="5">
        <v>43867.28392361111</v>
      </c>
      <c r="J18">
        <v>2649.0000000223517</v>
      </c>
      <c r="K18" s="8">
        <v>44.150000000372529</v>
      </c>
      <c r="L18" s="8">
        <v>485.65000000409782</v>
      </c>
      <c r="M18" s="18">
        <v>1</v>
      </c>
      <c r="N18" t="s">
        <v>243</v>
      </c>
      <c r="O18" s="6" t="s">
        <v>24</v>
      </c>
      <c r="P18" s="8" t="s">
        <v>46</v>
      </c>
      <c r="R18">
        <v>17</v>
      </c>
      <c r="V18" s="67">
        <v>43867</v>
      </c>
      <c r="W18" s="65" t="s">
        <v>42</v>
      </c>
      <c r="X18" s="65" t="s">
        <v>213</v>
      </c>
      <c r="Y18" s="65">
        <v>11</v>
      </c>
      <c r="Z18" s="65">
        <v>44</v>
      </c>
      <c r="AA18" s="65">
        <v>486</v>
      </c>
      <c r="AC18" s="68">
        <f t="shared" si="0"/>
        <v>0.34999999590218067</v>
      </c>
      <c r="AD18" s="68">
        <f t="shared" si="1"/>
        <v>-0.15000000037252903</v>
      </c>
      <c r="AE18" s="68">
        <f t="shared" si="2"/>
        <v>0</v>
      </c>
    </row>
    <row r="19" spans="1:31" ht="15.75" hidden="1" thickBot="1">
      <c r="A19" t="s">
        <v>17</v>
      </c>
      <c r="B19" t="s">
        <v>18</v>
      </c>
      <c r="C19" t="s">
        <v>19</v>
      </c>
      <c r="D19" t="s">
        <v>244</v>
      </c>
      <c r="E19">
        <v>9</v>
      </c>
      <c r="F19" t="s">
        <v>213</v>
      </c>
      <c r="G19" t="s">
        <v>22</v>
      </c>
      <c r="H19" s="5">
        <v>43867.845000000001</v>
      </c>
      <c r="I19" s="5">
        <v>43867.304166666669</v>
      </c>
      <c r="J19">
        <v>46727.999999932945</v>
      </c>
      <c r="K19" s="8">
        <v>778.79999999888241</v>
      </c>
      <c r="L19" s="8">
        <v>7009.1999999899417</v>
      </c>
      <c r="M19" s="18">
        <v>1</v>
      </c>
      <c r="N19" t="s">
        <v>245</v>
      </c>
      <c r="O19" s="6" t="s">
        <v>24</v>
      </c>
      <c r="P19" s="8" t="s">
        <v>46</v>
      </c>
      <c r="R19">
        <v>18</v>
      </c>
      <c r="V19" s="67">
        <v>43867</v>
      </c>
      <c r="W19" s="65" t="s">
        <v>19</v>
      </c>
      <c r="X19" s="65" t="s">
        <v>213</v>
      </c>
      <c r="Y19" s="65">
        <v>9</v>
      </c>
      <c r="Z19" s="65">
        <v>779</v>
      </c>
      <c r="AA19" s="66">
        <v>7009</v>
      </c>
      <c r="AC19" s="68">
        <f t="shared" si="0"/>
        <v>-0.19999998994171619</v>
      </c>
      <c r="AD19" s="68">
        <f t="shared" si="1"/>
        <v>0.20000000111758709</v>
      </c>
      <c r="AE19" s="68">
        <f t="shared" si="2"/>
        <v>0</v>
      </c>
    </row>
    <row r="20" spans="1:31" ht="15.75" hidden="1" thickBot="1">
      <c r="A20" t="s">
        <v>17</v>
      </c>
      <c r="B20" t="s">
        <v>41</v>
      </c>
      <c r="C20" t="s">
        <v>42</v>
      </c>
      <c r="D20" t="s">
        <v>246</v>
      </c>
      <c r="E20">
        <v>144</v>
      </c>
      <c r="F20" t="s">
        <v>213</v>
      </c>
      <c r="G20" t="s">
        <v>22</v>
      </c>
      <c r="H20" s="5">
        <v>43867.854166666664</v>
      </c>
      <c r="I20" s="5">
        <v>43867.314583333333</v>
      </c>
      <c r="J20">
        <v>46619.999999832362</v>
      </c>
      <c r="K20" s="8">
        <v>776.99999999720603</v>
      </c>
      <c r="L20" s="8">
        <v>111887.99999959767</v>
      </c>
      <c r="M20" s="18">
        <v>1</v>
      </c>
      <c r="N20" t="s">
        <v>247</v>
      </c>
      <c r="O20" s="6" t="s">
        <v>24</v>
      </c>
      <c r="P20" s="8" t="s">
        <v>46</v>
      </c>
      <c r="R20">
        <v>19</v>
      </c>
      <c r="V20" s="67">
        <v>43867</v>
      </c>
      <c r="W20" s="65" t="s">
        <v>42</v>
      </c>
      <c r="X20" s="65" t="s">
        <v>213</v>
      </c>
      <c r="Y20" s="65">
        <v>144</v>
      </c>
      <c r="Z20" s="65">
        <v>777</v>
      </c>
      <c r="AA20" s="66">
        <v>111888</v>
      </c>
      <c r="AC20" s="68">
        <f t="shared" si="0"/>
        <v>4.0233135223388672E-07</v>
      </c>
      <c r="AD20" s="68">
        <f t="shared" si="1"/>
        <v>2.7939677238464355E-09</v>
      </c>
      <c r="AE20" s="68">
        <f t="shared" si="2"/>
        <v>0</v>
      </c>
    </row>
    <row r="21" spans="1:31" ht="15.75" hidden="1" thickBot="1">
      <c r="A21" t="s">
        <v>17</v>
      </c>
      <c r="B21" t="s">
        <v>55</v>
      </c>
      <c r="C21" t="s">
        <v>56</v>
      </c>
      <c r="D21" t="s">
        <v>248</v>
      </c>
      <c r="E21">
        <v>21</v>
      </c>
      <c r="F21" t="s">
        <v>213</v>
      </c>
      <c r="G21" t="s">
        <v>22</v>
      </c>
      <c r="H21" s="5">
        <v>43867.688888888886</v>
      </c>
      <c r="I21" s="5">
        <v>43867.32916666667</v>
      </c>
      <c r="J21">
        <v>31079.999999469146</v>
      </c>
      <c r="K21" s="8">
        <v>517.99999999115244</v>
      </c>
      <c r="L21" s="8">
        <v>10877.999999814201</v>
      </c>
      <c r="M21" s="18">
        <v>1</v>
      </c>
      <c r="N21" t="s">
        <v>249</v>
      </c>
      <c r="O21" s="6" t="s">
        <v>24</v>
      </c>
      <c r="P21" s="8" t="s">
        <v>46</v>
      </c>
      <c r="R21">
        <v>20</v>
      </c>
      <c r="V21" s="67">
        <v>43867</v>
      </c>
      <c r="W21" s="65" t="s">
        <v>56</v>
      </c>
      <c r="X21" s="65" t="s">
        <v>213</v>
      </c>
      <c r="Y21" s="65">
        <v>21</v>
      </c>
      <c r="Z21" s="65">
        <v>518</v>
      </c>
      <c r="AA21" s="66">
        <v>10878</v>
      </c>
      <c r="AC21" s="68">
        <f t="shared" si="0"/>
        <v>1.8579885363578796E-07</v>
      </c>
      <c r="AD21" s="68">
        <f t="shared" si="1"/>
        <v>8.8475644588470459E-09</v>
      </c>
      <c r="AE21" s="68">
        <f t="shared" si="2"/>
        <v>0</v>
      </c>
    </row>
    <row r="22" spans="1:31" ht="15.75" hidden="1" thickBot="1">
      <c r="A22" t="s">
        <v>17</v>
      </c>
      <c r="B22" t="s">
        <v>41</v>
      </c>
      <c r="C22" t="s">
        <v>42</v>
      </c>
      <c r="D22" t="s">
        <v>250</v>
      </c>
      <c r="E22">
        <v>60</v>
      </c>
      <c r="F22" t="s">
        <v>213</v>
      </c>
      <c r="G22" t="s">
        <v>22</v>
      </c>
      <c r="H22" s="5">
        <v>43867.524398148147</v>
      </c>
      <c r="I22" s="5">
        <v>43867.335416666669</v>
      </c>
      <c r="J22">
        <v>16327.99999974668</v>
      </c>
      <c r="K22" s="8">
        <v>272.13333332911134</v>
      </c>
      <c r="L22" s="8">
        <v>16327.99999974668</v>
      </c>
      <c r="M22" s="18">
        <v>1</v>
      </c>
      <c r="N22" t="s">
        <v>251</v>
      </c>
      <c r="O22" s="6" t="s">
        <v>24</v>
      </c>
      <c r="P22" s="8" t="s">
        <v>46</v>
      </c>
      <c r="R22">
        <v>21</v>
      </c>
      <c r="V22" s="67">
        <v>43867</v>
      </c>
      <c r="W22" s="65" t="s">
        <v>42</v>
      </c>
      <c r="X22" s="65" t="s">
        <v>213</v>
      </c>
      <c r="Y22" s="65">
        <v>60</v>
      </c>
      <c r="Z22" s="65">
        <v>272</v>
      </c>
      <c r="AA22" s="66">
        <v>16328</v>
      </c>
      <c r="AC22" s="68">
        <f t="shared" si="0"/>
        <v>2.5331974029541016E-07</v>
      </c>
      <c r="AD22" s="68">
        <f t="shared" si="1"/>
        <v>-0.13333332911133766</v>
      </c>
      <c r="AE22" s="68">
        <f t="shared" si="2"/>
        <v>0</v>
      </c>
    </row>
    <row r="23" spans="1:31" ht="15.75" hidden="1" thickBot="1">
      <c r="A23" t="s">
        <v>17</v>
      </c>
      <c r="B23" t="s">
        <v>18</v>
      </c>
      <c r="C23" t="s">
        <v>38</v>
      </c>
      <c r="D23" t="s">
        <v>252</v>
      </c>
      <c r="E23">
        <v>1</v>
      </c>
      <c r="F23" t="s">
        <v>213</v>
      </c>
      <c r="G23" t="s">
        <v>22</v>
      </c>
      <c r="H23" s="5">
        <v>43868.683333333334</v>
      </c>
      <c r="I23" s="5">
        <v>43867.338194444441</v>
      </c>
      <c r="J23">
        <v>116220.00000039116</v>
      </c>
      <c r="K23" s="8">
        <v>1937.0000000065193</v>
      </c>
      <c r="L23" s="8">
        <v>1937.0000000065193</v>
      </c>
      <c r="M23" s="18">
        <v>1</v>
      </c>
      <c r="N23" t="s">
        <v>253</v>
      </c>
      <c r="O23" s="6" t="s">
        <v>24</v>
      </c>
      <c r="P23" s="8" t="s">
        <v>46</v>
      </c>
      <c r="R23">
        <v>22</v>
      </c>
      <c r="V23" s="67">
        <v>43867</v>
      </c>
      <c r="W23" s="65" t="s">
        <v>38</v>
      </c>
      <c r="X23" s="65" t="s">
        <v>213</v>
      </c>
      <c r="Y23" s="65">
        <v>1</v>
      </c>
      <c r="Z23" s="66">
        <v>1937</v>
      </c>
      <c r="AA23" s="66">
        <v>1937</v>
      </c>
      <c r="AC23" s="68">
        <f t="shared" si="0"/>
        <v>-6.5192580223083496E-09</v>
      </c>
      <c r="AD23" s="68">
        <f t="shared" si="1"/>
        <v>-6.5192580223083496E-09</v>
      </c>
      <c r="AE23" s="68">
        <f t="shared" si="2"/>
        <v>0</v>
      </c>
    </row>
    <row r="24" spans="1:31" ht="15.75" hidden="1" thickBot="1">
      <c r="A24" t="s">
        <v>17</v>
      </c>
      <c r="B24" t="s">
        <v>47</v>
      </c>
      <c r="C24" t="s">
        <v>52</v>
      </c>
      <c r="D24" t="s">
        <v>256</v>
      </c>
      <c r="E24">
        <v>552</v>
      </c>
      <c r="F24" t="s">
        <v>213</v>
      </c>
      <c r="G24" t="s">
        <v>22</v>
      </c>
      <c r="H24" s="5">
        <v>43867.73746527778</v>
      </c>
      <c r="I24" s="5">
        <v>43867.347916666666</v>
      </c>
      <c r="J24">
        <v>33657.000000262633</v>
      </c>
      <c r="K24" s="8">
        <v>560.95000000437722</v>
      </c>
      <c r="L24" s="8">
        <v>309644.40000241622</v>
      </c>
      <c r="M24" s="18">
        <v>1</v>
      </c>
      <c r="N24" t="s">
        <v>257</v>
      </c>
      <c r="O24" s="6" t="s">
        <v>24</v>
      </c>
      <c r="P24" s="8" t="s">
        <v>46</v>
      </c>
      <c r="R24">
        <v>23</v>
      </c>
      <c r="V24" s="67">
        <v>43867</v>
      </c>
      <c r="W24" s="65" t="s">
        <v>52</v>
      </c>
      <c r="X24" s="65" t="s">
        <v>213</v>
      </c>
      <c r="Y24" s="65">
        <v>552</v>
      </c>
      <c r="Z24" s="65">
        <v>561</v>
      </c>
      <c r="AA24" s="66">
        <v>309644</v>
      </c>
      <c r="AC24" s="68">
        <f t="shared" si="0"/>
        <v>-0.40000241622328758</v>
      </c>
      <c r="AD24" s="68">
        <f t="shared" si="1"/>
        <v>0.049999995622783899</v>
      </c>
      <c r="AE24" s="68">
        <f t="shared" si="2"/>
        <v>0</v>
      </c>
    </row>
    <row r="25" spans="1:31" ht="15.75" hidden="1" thickBot="1">
      <c r="A25" t="s">
        <v>17</v>
      </c>
      <c r="B25" t="s">
        <v>41</v>
      </c>
      <c r="C25" t="s">
        <v>135</v>
      </c>
      <c r="D25" t="s">
        <v>258</v>
      </c>
      <c r="E25">
        <v>35</v>
      </c>
      <c r="F25" t="s">
        <v>213</v>
      </c>
      <c r="G25" t="s">
        <v>22</v>
      </c>
      <c r="H25" s="5">
        <v>43868.518599537034</v>
      </c>
      <c r="I25" s="5">
        <v>43867.349305555559</v>
      </c>
      <c r="J25">
        <v>101026.99999941979</v>
      </c>
      <c r="K25" s="8">
        <v>1683.7833333236631</v>
      </c>
      <c r="L25" s="8">
        <v>58932.416666328209</v>
      </c>
      <c r="M25" s="18">
        <v>1</v>
      </c>
      <c r="N25" t="s">
        <v>259</v>
      </c>
      <c r="O25" s="6" t="s">
        <v>24</v>
      </c>
      <c r="P25" s="8" t="s">
        <v>46</v>
      </c>
      <c r="R25">
        <v>24</v>
      </c>
      <c r="V25" s="67">
        <v>43867</v>
      </c>
      <c r="W25" s="65" t="s">
        <v>135</v>
      </c>
      <c r="X25" s="65" t="s">
        <v>213</v>
      </c>
      <c r="Y25" s="65">
        <v>35</v>
      </c>
      <c r="Z25" s="66">
        <v>1684</v>
      </c>
      <c r="AA25" s="66">
        <v>58932</v>
      </c>
      <c r="AC25" s="68">
        <f t="shared" si="0"/>
        <v>-0.41666632820852101</v>
      </c>
      <c r="AD25" s="68">
        <f t="shared" si="1"/>
        <v>0.2166666763368994</v>
      </c>
      <c r="AE25" s="68">
        <f t="shared" si="2"/>
        <v>0</v>
      </c>
    </row>
    <row r="26" spans="1:31" ht="15.75" hidden="1" thickBot="1">
      <c r="A26" t="s">
        <v>17</v>
      </c>
      <c r="B26" t="s">
        <v>55</v>
      </c>
      <c r="C26" t="s">
        <v>59</v>
      </c>
      <c r="D26" t="s">
        <v>260</v>
      </c>
      <c r="E26">
        <v>1</v>
      </c>
      <c r="F26" t="s">
        <v>213</v>
      </c>
      <c r="G26" t="s">
        <v>22</v>
      </c>
      <c r="H26" s="5">
        <v>43868.64334490741</v>
      </c>
      <c r="I26" s="5">
        <v>43867.351388888892</v>
      </c>
      <c r="J26">
        <v>111624.99999997672</v>
      </c>
      <c r="K26" s="8">
        <v>1860.4166666662786</v>
      </c>
      <c r="L26" s="8">
        <v>1860.4166666662786</v>
      </c>
      <c r="M26" s="18">
        <v>1</v>
      </c>
      <c r="N26" t="s">
        <v>261</v>
      </c>
      <c r="O26" s="6" t="s">
        <v>24</v>
      </c>
      <c r="P26" s="8" t="s">
        <v>46</v>
      </c>
      <c r="R26">
        <v>25</v>
      </c>
      <c r="V26" s="67">
        <v>43867</v>
      </c>
      <c r="W26" s="65" t="s">
        <v>59</v>
      </c>
      <c r="X26" s="65" t="s">
        <v>213</v>
      </c>
      <c r="Y26" s="65">
        <v>1</v>
      </c>
      <c r="Z26" s="66">
        <v>1860</v>
      </c>
      <c r="AA26" s="66">
        <v>1860</v>
      </c>
      <c r="AC26" s="68">
        <f t="shared" si="0"/>
        <v>-0.41666666627861559</v>
      </c>
      <c r="AD26" s="68">
        <f t="shared" si="1"/>
        <v>-0.41666666627861559</v>
      </c>
      <c r="AE26" s="68">
        <f t="shared" si="2"/>
        <v>0</v>
      </c>
    </row>
    <row r="27" spans="1:31" ht="15.75" hidden="1" thickBot="1">
      <c r="A27" t="s">
        <v>17</v>
      </c>
      <c r="B27" t="s">
        <v>18</v>
      </c>
      <c r="C27" t="s">
        <v>38</v>
      </c>
      <c r="D27" t="s">
        <v>262</v>
      </c>
      <c r="E27">
        <v>1</v>
      </c>
      <c r="F27" t="s">
        <v>213</v>
      </c>
      <c r="G27" t="s">
        <v>22</v>
      </c>
      <c r="H27" s="5">
        <v>43867.512499999997</v>
      </c>
      <c r="I27" s="5">
        <v>43867.354861111111</v>
      </c>
      <c r="J27">
        <v>13619.999999762513</v>
      </c>
      <c r="K27" s="8">
        <v>226.99999999604188</v>
      </c>
      <c r="L27" s="8">
        <v>226.99999999604188</v>
      </c>
      <c r="M27" s="18">
        <v>1</v>
      </c>
      <c r="N27" t="s">
        <v>263</v>
      </c>
      <c r="O27" s="6" t="s">
        <v>24</v>
      </c>
      <c r="P27" s="8" t="s">
        <v>46</v>
      </c>
      <c r="R27">
        <v>26</v>
      </c>
      <c r="V27" s="67">
        <v>43867</v>
      </c>
      <c r="W27" s="65" t="s">
        <v>38</v>
      </c>
      <c r="X27" s="65" t="s">
        <v>213</v>
      </c>
      <c r="Y27" s="65">
        <v>1</v>
      </c>
      <c r="Z27" s="65">
        <v>227</v>
      </c>
      <c r="AA27" s="65">
        <v>227</v>
      </c>
      <c r="AC27" s="68">
        <f t="shared" si="0"/>
        <v>3.9581209421157837E-09</v>
      </c>
      <c r="AD27" s="68">
        <f t="shared" si="1"/>
        <v>3.9581209421157837E-09</v>
      </c>
      <c r="AE27" s="68">
        <f t="shared" si="2"/>
        <v>0</v>
      </c>
    </row>
    <row r="28" spans="1:31" ht="15.75" hidden="1" thickBot="1">
      <c r="A28" t="s">
        <v>17</v>
      </c>
      <c r="B28" t="s">
        <v>18</v>
      </c>
      <c r="C28" t="s">
        <v>19</v>
      </c>
      <c r="D28" t="s">
        <v>264</v>
      </c>
      <c r="E28">
        <v>323</v>
      </c>
      <c r="F28" t="s">
        <v>213</v>
      </c>
      <c r="G28" t="s">
        <v>22</v>
      </c>
      <c r="H28" s="5">
        <v>43867.525694444441</v>
      </c>
      <c r="I28" s="5">
        <v>43867.361111111109</v>
      </c>
      <c r="J28">
        <v>14219.999999832362</v>
      </c>
      <c r="K28" s="8">
        <v>236.99999999720603</v>
      </c>
      <c r="L28" s="8">
        <v>76550.999999097548</v>
      </c>
      <c r="M28" s="18">
        <v>1</v>
      </c>
      <c r="N28" t="s">
        <v>265</v>
      </c>
      <c r="O28" s="6" t="s">
        <v>24</v>
      </c>
      <c r="P28" s="8" t="s">
        <v>46</v>
      </c>
      <c r="R28">
        <v>27</v>
      </c>
      <c r="V28" s="67">
        <v>43867</v>
      </c>
      <c r="W28" s="65" t="s">
        <v>19</v>
      </c>
      <c r="X28" s="65" t="s">
        <v>213</v>
      </c>
      <c r="Y28" s="65">
        <v>323</v>
      </c>
      <c r="Z28" s="65">
        <v>237</v>
      </c>
      <c r="AA28" s="66">
        <v>76551</v>
      </c>
      <c r="AC28" s="68">
        <f t="shared" si="0"/>
        <v>9.0245157480239868E-07</v>
      </c>
      <c r="AD28" s="68">
        <f t="shared" si="1"/>
        <v>2.7939677238464355E-09</v>
      </c>
      <c r="AE28" s="68">
        <f t="shared" si="2"/>
        <v>0</v>
      </c>
    </row>
    <row r="29" spans="1:31" ht="15.75" hidden="1" thickBot="1">
      <c r="A29" t="s">
        <v>17</v>
      </c>
      <c r="B29" t="s">
        <v>47</v>
      </c>
      <c r="C29" t="s">
        <v>48</v>
      </c>
      <c r="D29" t="s">
        <v>117</v>
      </c>
      <c r="E29">
        <v>6</v>
      </c>
      <c r="F29" t="s">
        <v>213</v>
      </c>
      <c r="G29" t="s">
        <v>22</v>
      </c>
      <c r="H29" s="5">
        <v>43867.399247685185</v>
      </c>
      <c r="I29" s="5">
        <v>43867.366666666669</v>
      </c>
      <c r="J29">
        <v>2814.9999998509884</v>
      </c>
      <c r="K29" s="8">
        <v>46.91666666418314</v>
      </c>
      <c r="L29" s="8">
        <v>281.49999998509884</v>
      </c>
      <c r="M29" s="18">
        <v>1</v>
      </c>
      <c r="N29" t="s">
        <v>266</v>
      </c>
      <c r="O29" s="6" t="s">
        <v>24</v>
      </c>
      <c r="P29" s="8" t="s">
        <v>46</v>
      </c>
      <c r="R29">
        <v>28</v>
      </c>
      <c r="V29" s="67">
        <v>43867</v>
      </c>
      <c r="W29" s="65" t="s">
        <v>48</v>
      </c>
      <c r="X29" s="65" t="s">
        <v>213</v>
      </c>
      <c r="Y29" s="65">
        <v>6</v>
      </c>
      <c r="Z29" s="65">
        <v>47</v>
      </c>
      <c r="AA29" s="65">
        <v>281</v>
      </c>
      <c r="AC29" s="68">
        <f t="shared" si="0"/>
        <v>-0.49999998509883881</v>
      </c>
      <c r="AD29" s="68">
        <f t="shared" si="1"/>
        <v>0.083333335816860199</v>
      </c>
      <c r="AE29" s="68">
        <f t="shared" si="2"/>
        <v>0</v>
      </c>
    </row>
    <row r="30" spans="1:31" ht="15.75" hidden="1" thickBot="1">
      <c r="A30" t="s">
        <v>17</v>
      </c>
      <c r="B30" t="s">
        <v>18</v>
      </c>
      <c r="C30" t="s">
        <v>38</v>
      </c>
      <c r="D30" t="s">
        <v>267</v>
      </c>
      <c r="E30">
        <v>18</v>
      </c>
      <c r="F30" t="s">
        <v>213</v>
      </c>
      <c r="G30" t="s">
        <v>22</v>
      </c>
      <c r="H30" s="5">
        <v>43867.913564814815</v>
      </c>
      <c r="I30" s="5">
        <v>43867.368055555555</v>
      </c>
      <c r="J30">
        <v>47132.000000076368</v>
      </c>
      <c r="K30" s="8">
        <v>785.53333333460614</v>
      </c>
      <c r="L30" s="8">
        <v>14139.600000022911</v>
      </c>
      <c r="M30" s="18">
        <v>1</v>
      </c>
      <c r="N30" t="s">
        <v>268</v>
      </c>
      <c r="O30" s="6" t="s">
        <v>24</v>
      </c>
      <c r="P30" s="8" t="s">
        <v>46</v>
      </c>
      <c r="R30">
        <v>29</v>
      </c>
      <c r="V30" s="67">
        <v>43867</v>
      </c>
      <c r="W30" s="65" t="s">
        <v>38</v>
      </c>
      <c r="X30" s="65" t="s">
        <v>213</v>
      </c>
      <c r="Y30" s="65">
        <v>18</v>
      </c>
      <c r="Z30" s="65">
        <v>786</v>
      </c>
      <c r="AA30" s="66">
        <v>14140</v>
      </c>
      <c r="AC30" s="68">
        <f t="shared" si="0"/>
        <v>0.39999997708946466</v>
      </c>
      <c r="AD30" s="68">
        <f t="shared" si="1"/>
        <v>0.46666666539385915</v>
      </c>
      <c r="AE30" s="68">
        <f t="shared" si="2"/>
        <v>0</v>
      </c>
    </row>
    <row r="31" spans="1:31" ht="15.75" hidden="1" thickBot="1">
      <c r="A31" t="s">
        <v>17</v>
      </c>
      <c r="B31" t="s">
        <v>18</v>
      </c>
      <c r="C31" t="s">
        <v>19</v>
      </c>
      <c r="D31" t="s">
        <v>269</v>
      </c>
      <c r="E31">
        <v>47</v>
      </c>
      <c r="F31" t="s">
        <v>213</v>
      </c>
      <c r="G31" t="s">
        <v>22</v>
      </c>
      <c r="H31" s="5">
        <v>43867.869293981479</v>
      </c>
      <c r="I31" s="5">
        <v>43867.375</v>
      </c>
      <c r="J31">
        <v>42706.999999796972</v>
      </c>
      <c r="K31" s="8">
        <v>711.78333332994953</v>
      </c>
      <c r="L31" s="8">
        <v>33453.816666507628</v>
      </c>
      <c r="M31" s="18">
        <v>1</v>
      </c>
      <c r="N31" t="s">
        <v>270</v>
      </c>
      <c r="O31" s="6" t="s">
        <v>24</v>
      </c>
      <c r="P31" s="8" t="s">
        <v>46</v>
      </c>
      <c r="R31">
        <v>30</v>
      </c>
      <c r="V31" s="67">
        <v>43867</v>
      </c>
      <c r="W31" s="65" t="s">
        <v>19</v>
      </c>
      <c r="X31" s="65" t="s">
        <v>213</v>
      </c>
      <c r="Y31" s="65">
        <v>47</v>
      </c>
      <c r="Z31" s="65">
        <v>712</v>
      </c>
      <c r="AA31" s="66">
        <v>33454</v>
      </c>
      <c r="AC31" s="68">
        <f t="shared" si="0"/>
        <v>0.18333349237218499</v>
      </c>
      <c r="AD31" s="68">
        <f t="shared" si="1"/>
        <v>0.21666667005047202</v>
      </c>
      <c r="AE31" s="68">
        <f t="shared" si="2"/>
        <v>0</v>
      </c>
    </row>
    <row r="32" spans="1:31" ht="15.75" hidden="1" thickBot="1">
      <c r="A32" t="s">
        <v>17</v>
      </c>
      <c r="B32" t="s">
        <v>55</v>
      </c>
      <c r="C32" t="s">
        <v>271</v>
      </c>
      <c r="D32" t="s">
        <v>272</v>
      </c>
      <c r="E32">
        <v>56</v>
      </c>
      <c r="F32" t="s">
        <v>213</v>
      </c>
      <c r="G32" t="s">
        <v>22</v>
      </c>
      <c r="H32" s="5">
        <v>43867.625324074077</v>
      </c>
      <c r="I32" s="5">
        <v>43867.376388888886</v>
      </c>
      <c r="J32">
        <v>21508.000000496395</v>
      </c>
      <c r="K32" s="8">
        <v>358.46666667493992</v>
      </c>
      <c r="L32" s="8">
        <v>20074.133333796635</v>
      </c>
      <c r="M32" s="18">
        <v>1</v>
      </c>
      <c r="N32" t="s">
        <v>273</v>
      </c>
      <c r="O32" s="6" t="s">
        <v>24</v>
      </c>
      <c r="P32" s="8" t="s">
        <v>46</v>
      </c>
      <c r="R32">
        <v>31</v>
      </c>
      <c r="V32" s="67">
        <v>43867</v>
      </c>
      <c r="W32" s="65" t="s">
        <v>271</v>
      </c>
      <c r="X32" s="65" t="s">
        <v>213</v>
      </c>
      <c r="Y32" s="65">
        <v>56</v>
      </c>
      <c r="Z32" s="65">
        <v>358</v>
      </c>
      <c r="AA32" s="66">
        <v>20074</v>
      </c>
      <c r="AC32" s="68">
        <f t="shared" si="0"/>
        <v>-0.13333379663527012</v>
      </c>
      <c r="AD32" s="68">
        <f t="shared" si="1"/>
        <v>-0.46666667493991554</v>
      </c>
      <c r="AE32" s="68">
        <f t="shared" si="2"/>
        <v>0</v>
      </c>
    </row>
    <row r="33" spans="1:31" ht="15.75" hidden="1" thickBot="1">
      <c r="A33" t="s">
        <v>17</v>
      </c>
      <c r="B33" t="s">
        <v>41</v>
      </c>
      <c r="C33" t="s">
        <v>42</v>
      </c>
      <c r="D33" t="s">
        <v>274</v>
      </c>
      <c r="E33">
        <v>3</v>
      </c>
      <c r="F33" t="s">
        <v>213</v>
      </c>
      <c r="G33" t="s">
        <v>22</v>
      </c>
      <c r="H33" s="5">
        <v>43867.408425925925</v>
      </c>
      <c r="I33" s="5">
        <v>43867.377384259256</v>
      </c>
      <c r="J33">
        <v>2682.0000001927838</v>
      </c>
      <c r="K33" s="8">
        <v>44.700000003213063</v>
      </c>
      <c r="L33" s="8">
        <v>134.10000000963919</v>
      </c>
      <c r="M33" s="18">
        <v>1</v>
      </c>
      <c r="N33" t="s">
        <v>275</v>
      </c>
      <c r="O33" s="6" t="s">
        <v>24</v>
      </c>
      <c r="P33" s="8" t="s">
        <v>46</v>
      </c>
      <c r="R33">
        <v>32</v>
      </c>
      <c r="V33" s="67">
        <v>43867</v>
      </c>
      <c r="W33" s="65" t="s">
        <v>42</v>
      </c>
      <c r="X33" s="65" t="s">
        <v>213</v>
      </c>
      <c r="Y33" s="65">
        <v>3</v>
      </c>
      <c r="Z33" s="65">
        <v>45</v>
      </c>
      <c r="AA33" s="65">
        <v>134</v>
      </c>
      <c r="AC33" s="68">
        <f t="shared" si="0"/>
        <v>-0.10000000963918865</v>
      </c>
      <c r="AD33" s="68">
        <f t="shared" si="1"/>
        <v>0.29999999678693712</v>
      </c>
      <c r="AE33" s="68">
        <f t="shared" si="2"/>
        <v>0</v>
      </c>
    </row>
    <row r="34" spans="1:31" ht="15.75" hidden="1" thickBot="1">
      <c r="A34" t="s">
        <v>17</v>
      </c>
      <c r="B34" t="s">
        <v>41</v>
      </c>
      <c r="C34" t="s">
        <v>129</v>
      </c>
      <c r="D34" t="s">
        <v>276</v>
      </c>
      <c r="E34">
        <v>8</v>
      </c>
      <c r="F34" t="s">
        <v>213</v>
      </c>
      <c r="G34" t="s">
        <v>22</v>
      </c>
      <c r="H34" s="5">
        <v>43868.63616898148</v>
      </c>
      <c r="I34" s="5">
        <v>43867.381249999999</v>
      </c>
      <c r="J34">
        <v>108425.00000002328</v>
      </c>
      <c r="K34" s="8">
        <v>1807.0833333337214</v>
      </c>
      <c r="L34" s="8">
        <v>14456.666666669771</v>
      </c>
      <c r="M34" s="18">
        <v>1</v>
      </c>
      <c r="N34" t="s">
        <v>277</v>
      </c>
      <c r="O34" s="6" t="s">
        <v>24</v>
      </c>
      <c r="P34" s="8" t="s">
        <v>46</v>
      </c>
      <c r="R34">
        <v>33</v>
      </c>
      <c r="V34" s="67">
        <v>43867</v>
      </c>
      <c r="W34" s="65" t="s">
        <v>129</v>
      </c>
      <c r="X34" s="65" t="s">
        <v>213</v>
      </c>
      <c r="Y34" s="65">
        <v>8</v>
      </c>
      <c r="Z34" s="66">
        <v>1807</v>
      </c>
      <c r="AA34" s="66">
        <v>14457</v>
      </c>
      <c r="AC34" s="68">
        <f t="shared" si="0"/>
        <v>0.33333333022892475</v>
      </c>
      <c r="AD34" s="68">
        <f t="shared" si="1"/>
        <v>-0.083333333721384406</v>
      </c>
      <c r="AE34" s="68">
        <f t="shared" si="2"/>
        <v>0</v>
      </c>
    </row>
    <row r="35" spans="1:31" ht="15.75" hidden="1" thickBot="1">
      <c r="A35" t="s">
        <v>17</v>
      </c>
      <c r="B35" t="s">
        <v>41</v>
      </c>
      <c r="C35" t="s">
        <v>42</v>
      </c>
      <c r="D35" t="s">
        <v>240</v>
      </c>
      <c r="E35">
        <v>349</v>
      </c>
      <c r="F35" t="s">
        <v>213</v>
      </c>
      <c r="G35" t="s">
        <v>22</v>
      </c>
      <c r="H35" s="5">
        <v>43867.90997685185</v>
      </c>
      <c r="I35" s="5">
        <v>43867.418055555558</v>
      </c>
      <c r="J35">
        <v>42501.999999652617</v>
      </c>
      <c r="K35" s="8">
        <v>708.36666666087694</v>
      </c>
      <c r="L35" s="8">
        <v>247219.96666464605</v>
      </c>
      <c r="M35" s="18">
        <v>1</v>
      </c>
      <c r="N35" t="s">
        <v>278</v>
      </c>
      <c r="O35" s="6" t="s">
        <v>24</v>
      </c>
      <c r="P35" s="8" t="s">
        <v>46</v>
      </c>
      <c r="R35">
        <v>34</v>
      </c>
      <c r="V35" s="67">
        <v>43867</v>
      </c>
      <c r="W35" s="65" t="s">
        <v>42</v>
      </c>
      <c r="X35" s="65" t="s">
        <v>213</v>
      </c>
      <c r="Y35" s="65">
        <v>349</v>
      </c>
      <c r="Z35" s="65">
        <v>708</v>
      </c>
      <c r="AA35" s="66">
        <v>247220</v>
      </c>
      <c r="AC35" s="68">
        <f t="shared" si="0"/>
        <v>0.033335353946313262</v>
      </c>
      <c r="AD35" s="68">
        <f t="shared" si="1"/>
        <v>-0.36666666087694466</v>
      </c>
      <c r="AE35" s="68">
        <f t="shared" si="2"/>
        <v>0</v>
      </c>
    </row>
    <row r="36" spans="1:31" ht="15.75" hidden="1" thickBot="1">
      <c r="A36" t="s">
        <v>17</v>
      </c>
      <c r="B36" t="s">
        <v>18</v>
      </c>
      <c r="C36" t="s">
        <v>19</v>
      </c>
      <c r="D36" t="s">
        <v>279</v>
      </c>
      <c r="E36">
        <v>3</v>
      </c>
      <c r="F36" t="s">
        <v>213</v>
      </c>
      <c r="G36" t="s">
        <v>22</v>
      </c>
      <c r="H36" s="5">
        <v>43867.774814814817</v>
      </c>
      <c r="I36" s="5">
        <v>43867.418749999997</v>
      </c>
      <c r="J36">
        <v>30764.000000408851</v>
      </c>
      <c r="K36" s="8">
        <v>512.73333334014751</v>
      </c>
      <c r="L36" s="8">
        <v>1538.2000000204425</v>
      </c>
      <c r="M36" s="18">
        <v>1</v>
      </c>
      <c r="N36" t="s">
        <v>280</v>
      </c>
      <c r="O36" s="6" t="s">
        <v>24</v>
      </c>
      <c r="P36" s="8" t="s">
        <v>46</v>
      </c>
      <c r="R36">
        <v>35</v>
      </c>
      <c r="V36" s="67">
        <v>43867</v>
      </c>
      <c r="W36" s="65" t="s">
        <v>19</v>
      </c>
      <c r="X36" s="65" t="s">
        <v>213</v>
      </c>
      <c r="Y36" s="65">
        <v>3</v>
      </c>
      <c r="Z36" s="65">
        <v>513</v>
      </c>
      <c r="AA36" s="66">
        <v>1538</v>
      </c>
      <c r="AC36" s="68">
        <f t="shared" si="0"/>
        <v>-0.20000002044253051</v>
      </c>
      <c r="AD36" s="68">
        <f t="shared" si="1"/>
        <v>0.26666665985248983</v>
      </c>
      <c r="AE36" s="68">
        <f t="shared" si="2"/>
        <v>0</v>
      </c>
    </row>
    <row r="37" spans="1:31" ht="15.75" hidden="1" thickBot="1">
      <c r="A37" t="s">
        <v>17</v>
      </c>
      <c r="B37" t="s">
        <v>18</v>
      </c>
      <c r="C37" t="s">
        <v>19</v>
      </c>
      <c r="D37" t="s">
        <v>223</v>
      </c>
      <c r="E37">
        <v>33</v>
      </c>
      <c r="F37" t="s">
        <v>213</v>
      </c>
      <c r="G37" t="s">
        <v>22</v>
      </c>
      <c r="H37" s="5">
        <v>43867.772719907407</v>
      </c>
      <c r="I37" s="5">
        <v>43867.418749999997</v>
      </c>
      <c r="J37">
        <v>30583.000000216998</v>
      </c>
      <c r="K37" s="8">
        <v>509.7166666702833</v>
      </c>
      <c r="L37" s="8">
        <v>16820.650000119349</v>
      </c>
      <c r="M37" s="18">
        <v>1</v>
      </c>
      <c r="N37" t="s">
        <v>281</v>
      </c>
      <c r="O37" s="6" t="s">
        <v>24</v>
      </c>
      <c r="P37" s="8" t="s">
        <v>46</v>
      </c>
      <c r="R37">
        <v>36</v>
      </c>
      <c r="V37" s="67">
        <v>43867</v>
      </c>
      <c r="W37" s="65" t="s">
        <v>19</v>
      </c>
      <c r="X37" s="65" t="s">
        <v>213</v>
      </c>
      <c r="Y37" s="65">
        <v>33</v>
      </c>
      <c r="Z37" s="65">
        <v>510</v>
      </c>
      <c r="AA37" s="66">
        <v>16821</v>
      </c>
      <c r="AC37" s="68">
        <f t="shared" si="0"/>
        <v>0.34999988065101206</v>
      </c>
      <c r="AD37" s="68">
        <f t="shared" si="1"/>
        <v>0.28333332971669734</v>
      </c>
      <c r="AE37" s="68">
        <f t="shared" si="2"/>
        <v>0</v>
      </c>
    </row>
    <row r="38" spans="1:31" ht="15.75" hidden="1" thickBot="1">
      <c r="A38" t="s">
        <v>17</v>
      </c>
      <c r="B38" t="s">
        <v>41</v>
      </c>
      <c r="C38" t="s">
        <v>62</v>
      </c>
      <c r="D38" t="s">
        <v>282</v>
      </c>
      <c r="E38">
        <v>14</v>
      </c>
      <c r="F38" t="s">
        <v>213</v>
      </c>
      <c r="G38" t="s">
        <v>22</v>
      </c>
      <c r="H38" s="5">
        <v>43868.520891203705</v>
      </c>
      <c r="I38" s="5">
        <v>43867.436805555553</v>
      </c>
      <c r="J38">
        <v>93665.00000031665</v>
      </c>
      <c r="K38" s="8">
        <v>1561.0833333386108</v>
      </c>
      <c r="L38" s="8">
        <v>21855.166666740552</v>
      </c>
      <c r="M38" s="18">
        <v>1</v>
      </c>
      <c r="N38" t="s">
        <v>283</v>
      </c>
      <c r="O38" s="6" t="s">
        <v>24</v>
      </c>
      <c r="P38" s="8" t="s">
        <v>46</v>
      </c>
      <c r="R38">
        <v>37</v>
      </c>
      <c r="V38" s="67">
        <v>43867</v>
      </c>
      <c r="W38" s="65" t="s">
        <v>62</v>
      </c>
      <c r="X38" s="65" t="s">
        <v>213</v>
      </c>
      <c r="Y38" s="65">
        <v>14</v>
      </c>
      <c r="Z38" s="66">
        <v>1561</v>
      </c>
      <c r="AA38" s="66">
        <v>21855</v>
      </c>
      <c r="AC38" s="68">
        <f t="shared" si="0"/>
        <v>-0.16666674055159092</v>
      </c>
      <c r="AD38" s="68">
        <f t="shared" si="1"/>
        <v>-0.083333338610827923</v>
      </c>
      <c r="AE38" s="68">
        <f t="shared" si="2"/>
        <v>0</v>
      </c>
    </row>
    <row r="39" spans="1:31" ht="15.75" hidden="1" thickBot="1">
      <c r="A39" t="s">
        <v>17</v>
      </c>
      <c r="B39" t="s">
        <v>41</v>
      </c>
      <c r="C39" t="s">
        <v>42</v>
      </c>
      <c r="D39" t="s">
        <v>284</v>
      </c>
      <c r="E39">
        <v>2</v>
      </c>
      <c r="F39" t="s">
        <v>213</v>
      </c>
      <c r="G39" t="s">
        <v>22</v>
      </c>
      <c r="H39" s="5">
        <v>43868.337106481478</v>
      </c>
      <c r="I39" s="5">
        <v>43867.440972222219</v>
      </c>
      <c r="J39">
        <v>77426.000000000931</v>
      </c>
      <c r="K39" s="8">
        <v>1290.4333333333489</v>
      </c>
      <c r="L39" s="8">
        <v>2580.8666666666977</v>
      </c>
      <c r="M39" s="18">
        <v>1</v>
      </c>
      <c r="N39" t="s">
        <v>285</v>
      </c>
      <c r="O39" s="6" t="s">
        <v>24</v>
      </c>
      <c r="P39" s="8" t="s">
        <v>46</v>
      </c>
      <c r="R39">
        <v>38</v>
      </c>
      <c r="V39" s="67">
        <v>43867</v>
      </c>
      <c r="W39" s="65" t="s">
        <v>42</v>
      </c>
      <c r="X39" s="65" t="s">
        <v>213</v>
      </c>
      <c r="Y39" s="65">
        <v>2</v>
      </c>
      <c r="Z39" s="66">
        <v>1290</v>
      </c>
      <c r="AA39" s="66">
        <v>2581</v>
      </c>
      <c r="AC39" s="68">
        <f t="shared" si="0"/>
        <v>0.13333333330228925</v>
      </c>
      <c r="AD39" s="68">
        <f t="shared" si="1"/>
        <v>-0.43333333334885538</v>
      </c>
      <c r="AE39" s="68">
        <f t="shared" si="2"/>
        <v>0</v>
      </c>
    </row>
    <row r="40" spans="1:31" ht="15.75" hidden="1" thickBot="1">
      <c r="A40" t="s">
        <v>17</v>
      </c>
      <c r="B40" t="s">
        <v>41</v>
      </c>
      <c r="C40" t="s">
        <v>62</v>
      </c>
      <c r="D40" t="s">
        <v>286</v>
      </c>
      <c r="E40">
        <v>28</v>
      </c>
      <c r="F40" t="s">
        <v>213</v>
      </c>
      <c r="G40" t="s">
        <v>22</v>
      </c>
      <c r="H40" s="5">
        <v>43867.554131944446</v>
      </c>
      <c r="I40" s="5">
        <v>43867.447916666664</v>
      </c>
      <c r="J40">
        <v>9177.0000003045425</v>
      </c>
      <c r="K40" s="8">
        <v>152.95000000507571</v>
      </c>
      <c r="L40" s="8">
        <v>4282.6000001421198</v>
      </c>
      <c r="M40" s="18">
        <v>1</v>
      </c>
      <c r="N40" t="s">
        <v>287</v>
      </c>
      <c r="O40" s="6" t="s">
        <v>24</v>
      </c>
      <c r="P40" s="8" t="s">
        <v>46</v>
      </c>
      <c r="R40">
        <v>39</v>
      </c>
      <c r="V40" s="67">
        <v>43867</v>
      </c>
      <c r="W40" s="65" t="s">
        <v>62</v>
      </c>
      <c r="X40" s="65" t="s">
        <v>213</v>
      </c>
      <c r="Y40" s="65">
        <v>28</v>
      </c>
      <c r="Z40" s="65">
        <v>153</v>
      </c>
      <c r="AA40" s="66">
        <v>4283</v>
      </c>
      <c r="AC40" s="68">
        <f t="shared" si="0"/>
        <v>0.39999985788017511</v>
      </c>
      <c r="AD40" s="68">
        <f t="shared" si="1"/>
        <v>0.049999994924291968</v>
      </c>
      <c r="AE40" s="68">
        <f t="shared" si="2"/>
        <v>0</v>
      </c>
    </row>
    <row r="41" spans="1:31" ht="15.75" hidden="1" thickBot="1">
      <c r="A41" t="s">
        <v>17</v>
      </c>
      <c r="B41" t="s">
        <v>41</v>
      </c>
      <c r="C41" t="s">
        <v>62</v>
      </c>
      <c r="D41" t="s">
        <v>288</v>
      </c>
      <c r="E41">
        <v>13</v>
      </c>
      <c r="F41" t="s">
        <v>213</v>
      </c>
      <c r="G41" t="s">
        <v>22</v>
      </c>
      <c r="H41" s="5">
        <v>43867.832291666666</v>
      </c>
      <c r="I41" s="5">
        <v>43867.449305555558</v>
      </c>
      <c r="J41">
        <v>33089.999999734573</v>
      </c>
      <c r="K41" s="8">
        <v>551.49999999557622</v>
      </c>
      <c r="L41" s="8">
        <v>7169.4999999424908</v>
      </c>
      <c r="M41" s="18">
        <v>1</v>
      </c>
      <c r="N41" t="s">
        <v>289</v>
      </c>
      <c r="O41" s="6" t="s">
        <v>24</v>
      </c>
      <c r="P41" s="8" t="s">
        <v>46</v>
      </c>
      <c r="R41">
        <v>40</v>
      </c>
      <c r="V41" s="67">
        <v>43867</v>
      </c>
      <c r="W41" s="65" t="s">
        <v>62</v>
      </c>
      <c r="X41" s="65" t="s">
        <v>213</v>
      </c>
      <c r="Y41" s="65">
        <v>13</v>
      </c>
      <c r="Z41" s="65">
        <v>551</v>
      </c>
      <c r="AA41" s="66">
        <v>7169</v>
      </c>
      <c r="AC41" s="68">
        <f t="shared" si="0"/>
        <v>-0.49999994249083102</v>
      </c>
      <c r="AD41" s="68">
        <f t="shared" si="1"/>
        <v>-0.49999999557621777</v>
      </c>
      <c r="AE41" s="68">
        <f t="shared" si="2"/>
        <v>0</v>
      </c>
    </row>
    <row r="42" spans="1:31" ht="15.75" hidden="1" thickBot="1">
      <c r="A42" t="s">
        <v>17</v>
      </c>
      <c r="B42" t="s">
        <v>41</v>
      </c>
      <c r="C42" t="s">
        <v>62</v>
      </c>
      <c r="D42" t="s">
        <v>290</v>
      </c>
      <c r="E42">
        <v>30</v>
      </c>
      <c r="F42" t="s">
        <v>213</v>
      </c>
      <c r="G42" t="s">
        <v>22</v>
      </c>
      <c r="H42" s="5">
        <v>43867.824293981481</v>
      </c>
      <c r="I42" s="5">
        <v>43867.452777777777</v>
      </c>
      <c r="J42">
        <v>32099.000000045635</v>
      </c>
      <c r="K42" s="8">
        <v>534.98333333409391</v>
      </c>
      <c r="L42" s="8">
        <v>16049.500000022817</v>
      </c>
      <c r="M42" s="18">
        <v>1</v>
      </c>
      <c r="N42" t="s">
        <v>291</v>
      </c>
      <c r="O42" s="6" t="s">
        <v>24</v>
      </c>
      <c r="P42" s="8" t="s">
        <v>46</v>
      </c>
      <c r="R42">
        <v>41</v>
      </c>
      <c r="V42" s="67">
        <v>43867</v>
      </c>
      <c r="W42" s="65" t="s">
        <v>62</v>
      </c>
      <c r="X42" s="65" t="s">
        <v>213</v>
      </c>
      <c r="Y42" s="65">
        <v>30</v>
      </c>
      <c r="Z42" s="65">
        <v>535</v>
      </c>
      <c r="AA42" s="66">
        <v>16050</v>
      </c>
      <c r="AC42" s="68">
        <f t="shared" si="0"/>
        <v>0.49999997718259692</v>
      </c>
      <c r="AD42" s="68">
        <f t="shared" si="1"/>
        <v>0.016666665906086564</v>
      </c>
      <c r="AE42" s="68">
        <f t="shared" si="2"/>
        <v>0</v>
      </c>
    </row>
    <row r="43" spans="1:31" ht="15.75" hidden="1" thickBot="1">
      <c r="A43" t="s">
        <v>17</v>
      </c>
      <c r="B43" t="s">
        <v>41</v>
      </c>
      <c r="C43" t="s">
        <v>62</v>
      </c>
      <c r="D43" t="s">
        <v>292</v>
      </c>
      <c r="E43">
        <v>24</v>
      </c>
      <c r="F43" t="s">
        <v>213</v>
      </c>
      <c r="G43" t="s">
        <v>22</v>
      </c>
      <c r="H43" s="5">
        <v>43867.746574074074</v>
      </c>
      <c r="I43" s="5">
        <v>43867.463888888888</v>
      </c>
      <c r="J43">
        <v>24424.000000068918</v>
      </c>
      <c r="K43" s="8">
        <v>407.0666666678153</v>
      </c>
      <c r="L43" s="8">
        <v>9769.6000000275671</v>
      </c>
      <c r="M43" s="18">
        <v>1</v>
      </c>
      <c r="N43" t="s">
        <v>293</v>
      </c>
      <c r="O43" s="6" t="s">
        <v>24</v>
      </c>
      <c r="P43" s="8" t="s">
        <v>46</v>
      </c>
      <c r="R43">
        <v>42</v>
      </c>
      <c r="V43" s="67">
        <v>43867</v>
      </c>
      <c r="W43" s="65" t="s">
        <v>62</v>
      </c>
      <c r="X43" s="65" t="s">
        <v>213</v>
      </c>
      <c r="Y43" s="65">
        <v>24</v>
      </c>
      <c r="Z43" s="65">
        <v>407</v>
      </c>
      <c r="AA43" s="66">
        <v>9770</v>
      </c>
      <c r="AC43" s="68">
        <f t="shared" si="0"/>
        <v>0.39999997243285179</v>
      </c>
      <c r="AD43" s="68">
        <f t="shared" si="1"/>
        <v>-0.066666667815297842</v>
      </c>
      <c r="AE43" s="68">
        <f t="shared" si="2"/>
        <v>0</v>
      </c>
    </row>
    <row r="44" spans="1:31" ht="15.75" hidden="1" thickBot="1">
      <c r="A44" t="s">
        <v>17</v>
      </c>
      <c r="B44" t="s">
        <v>18</v>
      </c>
      <c r="C44" t="s">
        <v>25</v>
      </c>
      <c r="D44" t="s">
        <v>294</v>
      </c>
      <c r="E44">
        <v>13</v>
      </c>
      <c r="F44" t="s">
        <v>213</v>
      </c>
      <c r="G44" t="s">
        <v>22</v>
      </c>
      <c r="H44" s="5">
        <v>43867.868321759262</v>
      </c>
      <c r="I44" s="5">
        <v>43867.484722222223</v>
      </c>
      <c r="J44">
        <v>33143.000000179745</v>
      </c>
      <c r="K44" s="8">
        <v>552.38333333632909</v>
      </c>
      <c r="L44" s="8">
        <v>7180.9833333722781</v>
      </c>
      <c r="M44" s="18">
        <v>1</v>
      </c>
      <c r="N44" t="s">
        <v>295</v>
      </c>
      <c r="O44" s="6" t="s">
        <v>24</v>
      </c>
      <c r="P44" s="8" t="s">
        <v>46</v>
      </c>
      <c r="R44">
        <v>43</v>
      </c>
      <c r="V44" s="67">
        <v>43867</v>
      </c>
      <c r="W44" s="65" t="s">
        <v>25</v>
      </c>
      <c r="X44" s="65" t="s">
        <v>213</v>
      </c>
      <c r="Y44" s="65">
        <v>13</v>
      </c>
      <c r="Z44" s="65">
        <v>552</v>
      </c>
      <c r="AA44" s="66">
        <v>7181</v>
      </c>
      <c r="AC44" s="68">
        <f t="shared" si="0"/>
        <v>0.016666627721861005</v>
      </c>
      <c r="AD44" s="68">
        <f t="shared" si="1"/>
        <v>-0.38333333632908762</v>
      </c>
      <c r="AE44" s="68">
        <f t="shared" si="2"/>
        <v>0</v>
      </c>
    </row>
    <row r="45" spans="1:31" ht="15.75" hidden="1" thickBot="1">
      <c r="A45" t="s">
        <v>17</v>
      </c>
      <c r="B45" t="s">
        <v>140</v>
      </c>
      <c r="C45" t="s">
        <v>141</v>
      </c>
      <c r="D45" t="s">
        <v>296</v>
      </c>
      <c r="E45">
        <v>9</v>
      </c>
      <c r="F45" t="s">
        <v>213</v>
      </c>
      <c r="G45" t="s">
        <v>22</v>
      </c>
      <c r="H45" s="5">
        <v>43867.90625</v>
      </c>
      <c r="I45" s="5">
        <v>43867.49722222222</v>
      </c>
      <c r="J45">
        <v>35340.000000153668</v>
      </c>
      <c r="K45" s="8">
        <v>589.00000000256114</v>
      </c>
      <c r="L45" s="8">
        <v>5301.0000000230502</v>
      </c>
      <c r="M45" s="18">
        <v>1</v>
      </c>
      <c r="N45" t="s">
        <v>297</v>
      </c>
      <c r="O45" s="6" t="s">
        <v>24</v>
      </c>
      <c r="P45" s="8" t="s">
        <v>46</v>
      </c>
      <c r="R45">
        <v>44</v>
      </c>
      <c r="V45" s="67">
        <v>43867</v>
      </c>
      <c r="W45" s="65" t="s">
        <v>141</v>
      </c>
      <c r="X45" s="65" t="s">
        <v>213</v>
      </c>
      <c r="Y45" s="65">
        <v>9</v>
      </c>
      <c r="Z45" s="65">
        <v>589</v>
      </c>
      <c r="AA45" s="66">
        <v>5301</v>
      </c>
      <c r="AC45" s="68">
        <f t="shared" si="0"/>
        <v>-2.3050233721733093E-08</v>
      </c>
      <c r="AD45" s="68">
        <f t="shared" si="1"/>
        <v>-2.5611370801925659E-09</v>
      </c>
      <c r="AE45" s="68">
        <f t="shared" si="2"/>
        <v>0</v>
      </c>
    </row>
    <row r="46" spans="1:31" ht="15.75" hidden="1" thickBot="1">
      <c r="A46" t="s">
        <v>17</v>
      </c>
      <c r="B46" t="s">
        <v>55</v>
      </c>
      <c r="C46" t="s">
        <v>59</v>
      </c>
      <c r="D46" t="s">
        <v>298</v>
      </c>
      <c r="E46">
        <v>10</v>
      </c>
      <c r="F46" t="s">
        <v>213</v>
      </c>
      <c r="G46" t="s">
        <v>22</v>
      </c>
      <c r="H46" s="5">
        <v>43867.717557870368</v>
      </c>
      <c r="I46" s="5">
        <v>43867.50277777778</v>
      </c>
      <c r="J46">
        <v>18556.999999657273</v>
      </c>
      <c r="K46" s="8">
        <v>309.28333332762122</v>
      </c>
      <c r="L46" s="8">
        <v>3092.8333332762122</v>
      </c>
      <c r="M46" s="18">
        <v>1</v>
      </c>
      <c r="N46" t="s">
        <v>299</v>
      </c>
      <c r="O46" s="6" t="s">
        <v>24</v>
      </c>
      <c r="P46" s="8" t="s">
        <v>46</v>
      </c>
      <c r="R46">
        <v>45</v>
      </c>
      <c r="V46" s="67">
        <v>43867</v>
      </c>
      <c r="W46" s="65" t="s">
        <v>59</v>
      </c>
      <c r="X46" s="65" t="s">
        <v>213</v>
      </c>
      <c r="Y46" s="65">
        <v>10</v>
      </c>
      <c r="Z46" s="65">
        <v>309</v>
      </c>
      <c r="AA46" s="66">
        <v>3093</v>
      </c>
      <c r="AC46" s="68">
        <f t="shared" si="0"/>
        <v>0.16666672378778458</v>
      </c>
      <c r="AD46" s="68">
        <f t="shared" si="1"/>
        <v>-0.28333332762122154</v>
      </c>
      <c r="AE46" s="68">
        <f t="shared" si="2"/>
        <v>0</v>
      </c>
    </row>
    <row r="47" spans="1:31" ht="15.75" hidden="1" thickBot="1">
      <c r="A47" t="s">
        <v>17</v>
      </c>
      <c r="B47" t="s">
        <v>41</v>
      </c>
      <c r="C47" t="s">
        <v>135</v>
      </c>
      <c r="D47" t="s">
        <v>238</v>
      </c>
      <c r="E47">
        <v>193</v>
      </c>
      <c r="F47" t="s">
        <v>213</v>
      </c>
      <c r="G47" t="s">
        <v>22</v>
      </c>
      <c r="H47" s="5">
        <v>43868.468055555553</v>
      </c>
      <c r="I47" s="5">
        <v>43867.520833333336</v>
      </c>
      <c r="J47">
        <v>81839.999999594875</v>
      </c>
      <c r="K47" s="8">
        <v>1363.9999999932479</v>
      </c>
      <c r="L47" s="8">
        <v>263251.99999869685</v>
      </c>
      <c r="M47" s="18">
        <v>1</v>
      </c>
      <c r="N47" t="s">
        <v>300</v>
      </c>
      <c r="O47" s="6" t="s">
        <v>24</v>
      </c>
      <c r="P47" s="8" t="s">
        <v>46</v>
      </c>
      <c r="R47">
        <v>46</v>
      </c>
      <c r="V47" s="67">
        <v>43867</v>
      </c>
      <c r="W47" s="65" t="s">
        <v>135</v>
      </c>
      <c r="X47" s="65" t="s">
        <v>213</v>
      </c>
      <c r="Y47" s="65">
        <v>193</v>
      </c>
      <c r="Z47" s="66">
        <v>1364</v>
      </c>
      <c r="AA47" s="66">
        <v>263252</v>
      </c>
      <c r="AC47" s="68">
        <f t="shared" si="0"/>
        <v>1.3031531125307083E-06</v>
      </c>
      <c r="AD47" s="68">
        <f t="shared" si="1"/>
        <v>6.7520886659622192E-09</v>
      </c>
      <c r="AE47" s="68">
        <f t="shared" si="2"/>
        <v>0</v>
      </c>
    </row>
    <row r="48" spans="1:31" ht="15.75" hidden="1" thickBot="1">
      <c r="A48" t="s">
        <v>17</v>
      </c>
      <c r="B48" t="s">
        <v>41</v>
      </c>
      <c r="C48" t="s">
        <v>135</v>
      </c>
      <c r="D48" t="s">
        <v>301</v>
      </c>
      <c r="E48">
        <v>22</v>
      </c>
      <c r="F48" t="s">
        <v>213</v>
      </c>
      <c r="G48" t="s">
        <v>22</v>
      </c>
      <c r="H48" s="5">
        <v>43868.481944444444</v>
      </c>
      <c r="I48" s="5">
        <v>43867.520833333336</v>
      </c>
      <c r="J48">
        <v>83039.999999734573</v>
      </c>
      <c r="K48" s="8">
        <v>1383.9999999955762</v>
      </c>
      <c r="L48" s="8">
        <v>30447.999999902677</v>
      </c>
      <c r="M48" s="18">
        <v>1</v>
      </c>
      <c r="N48" t="s">
        <v>302</v>
      </c>
      <c r="O48" s="6" t="s">
        <v>24</v>
      </c>
      <c r="P48" s="8" t="s">
        <v>46</v>
      </c>
      <c r="R48">
        <v>47</v>
      </c>
      <c r="V48" s="67">
        <v>43867</v>
      </c>
      <c r="W48" s="65" t="s">
        <v>135</v>
      </c>
      <c r="X48" s="65" t="s">
        <v>213</v>
      </c>
      <c r="Y48" s="65">
        <v>22</v>
      </c>
      <c r="Z48" s="66">
        <v>1384</v>
      </c>
      <c r="AA48" s="66">
        <v>30448</v>
      </c>
      <c r="AC48" s="68">
        <f t="shared" si="0"/>
        <v>9.7323209047317505E-08</v>
      </c>
      <c r="AD48" s="68">
        <f t="shared" si="1"/>
        <v>4.4237822294235229E-09</v>
      </c>
      <c r="AE48" s="68">
        <f t="shared" si="2"/>
        <v>0</v>
      </c>
    </row>
    <row r="49" spans="1:31" ht="15.75" hidden="1" thickBot="1">
      <c r="A49" t="s">
        <v>17</v>
      </c>
      <c r="B49" t="s">
        <v>41</v>
      </c>
      <c r="C49" t="s">
        <v>135</v>
      </c>
      <c r="D49" t="s">
        <v>303</v>
      </c>
      <c r="E49">
        <v>17</v>
      </c>
      <c r="F49" t="s">
        <v>213</v>
      </c>
      <c r="G49" t="s">
        <v>22</v>
      </c>
      <c r="H49" s="5">
        <v>43868.511805555558</v>
      </c>
      <c r="I49" s="5">
        <v>43867.522222222222</v>
      </c>
      <c r="J49">
        <v>85500.000000209548</v>
      </c>
      <c r="K49" s="8">
        <v>1425.0000000034925</v>
      </c>
      <c r="L49" s="8">
        <v>24225.000000059372</v>
      </c>
      <c r="M49" s="18">
        <v>1</v>
      </c>
      <c r="N49" t="s">
        <v>304</v>
      </c>
      <c r="O49" s="6" t="s">
        <v>24</v>
      </c>
      <c r="P49" s="8" t="s">
        <v>46</v>
      </c>
      <c r="R49">
        <v>48</v>
      </c>
      <c r="V49" s="67">
        <v>43867</v>
      </c>
      <c r="W49" s="65" t="s">
        <v>135</v>
      </c>
      <c r="X49" s="65" t="s">
        <v>213</v>
      </c>
      <c r="Y49" s="65">
        <v>17</v>
      </c>
      <c r="Z49" s="66">
        <v>1425</v>
      </c>
      <c r="AA49" s="66">
        <v>24225</v>
      </c>
      <c r="AC49" s="68">
        <f t="shared" si="0"/>
        <v>-5.9371814131736755E-08</v>
      </c>
      <c r="AD49" s="68">
        <f t="shared" si="1"/>
        <v>-3.4924596548080444E-09</v>
      </c>
      <c r="AE49" s="68">
        <f t="shared" si="2"/>
        <v>0</v>
      </c>
    </row>
    <row r="50" spans="1:31" ht="15.75" hidden="1" thickBot="1">
      <c r="A50" t="s">
        <v>17</v>
      </c>
      <c r="B50" t="s">
        <v>18</v>
      </c>
      <c r="C50" t="s">
        <v>19</v>
      </c>
      <c r="D50" t="s">
        <v>264</v>
      </c>
      <c r="E50">
        <v>323</v>
      </c>
      <c r="F50" t="s">
        <v>213</v>
      </c>
      <c r="G50" t="s">
        <v>22</v>
      </c>
      <c r="H50" s="5">
        <v>43867.792361111111</v>
      </c>
      <c r="I50" s="5">
        <v>43867.525694444441</v>
      </c>
      <c r="J50">
        <v>23040.000000293367</v>
      </c>
      <c r="K50" s="8">
        <v>384.00000000488944</v>
      </c>
      <c r="L50" s="8">
        <v>124032.00000157929</v>
      </c>
      <c r="M50" s="18">
        <v>1</v>
      </c>
      <c r="N50" t="s">
        <v>305</v>
      </c>
      <c r="O50" s="6" t="s">
        <v>24</v>
      </c>
      <c r="P50" s="8" t="s">
        <v>46</v>
      </c>
      <c r="R50">
        <v>49</v>
      </c>
      <c r="V50" s="67">
        <v>43867</v>
      </c>
      <c r="W50" s="65" t="s">
        <v>19</v>
      </c>
      <c r="X50" s="65" t="s">
        <v>213</v>
      </c>
      <c r="Y50" s="65">
        <v>323</v>
      </c>
      <c r="Z50" s="65">
        <v>384</v>
      </c>
      <c r="AA50" s="66">
        <v>124032</v>
      </c>
      <c r="AC50" s="68">
        <f t="shared" si="0"/>
        <v>-1.5792902559041977E-06</v>
      </c>
      <c r="AD50" s="68">
        <f t="shared" si="1"/>
        <v>-4.8894435167312622E-09</v>
      </c>
      <c r="AE50" s="68">
        <f t="shared" si="2"/>
        <v>0</v>
      </c>
    </row>
    <row r="51" spans="1:31" ht="15.75" hidden="1" thickBot="1">
      <c r="A51" t="s">
        <v>17</v>
      </c>
      <c r="B51" t="s">
        <v>55</v>
      </c>
      <c r="C51" t="s">
        <v>59</v>
      </c>
      <c r="D51" t="s">
        <v>306</v>
      </c>
      <c r="E51">
        <v>12</v>
      </c>
      <c r="F51" t="s">
        <v>213</v>
      </c>
      <c r="G51" t="s">
        <v>22</v>
      </c>
      <c r="H51" s="5">
        <v>43868.466666666667</v>
      </c>
      <c r="I51" s="5">
        <v>43867.530555555553</v>
      </c>
      <c r="J51">
        <v>80880.000000237487</v>
      </c>
      <c r="K51" s="8">
        <v>1348.0000000039581</v>
      </c>
      <c r="L51" s="8">
        <v>16176.000000047497</v>
      </c>
      <c r="M51" s="18">
        <v>1</v>
      </c>
      <c r="N51" t="s">
        <v>307</v>
      </c>
      <c r="O51" s="6" t="s">
        <v>24</v>
      </c>
      <c r="P51" s="8" t="s">
        <v>46</v>
      </c>
      <c r="R51">
        <v>50</v>
      </c>
      <c r="V51" s="67">
        <v>43867</v>
      </c>
      <c r="W51" s="65" t="s">
        <v>59</v>
      </c>
      <c r="X51" s="65" t="s">
        <v>213</v>
      </c>
      <c r="Y51" s="65">
        <v>12</v>
      </c>
      <c r="Z51" s="66">
        <v>1348</v>
      </c>
      <c r="AA51" s="66">
        <v>16176</v>
      </c>
      <c r="AC51" s="68">
        <f t="shared" si="0"/>
        <v>-4.7497451305389404E-08</v>
      </c>
      <c r="AD51" s="68">
        <f t="shared" si="1"/>
        <v>-3.9581209421157837E-09</v>
      </c>
      <c r="AE51" s="68">
        <f t="shared" si="2"/>
        <v>0</v>
      </c>
    </row>
    <row r="52" spans="1:31" ht="15.75" hidden="1" thickBot="1">
      <c r="A52" t="s">
        <v>17</v>
      </c>
      <c r="B52" t="s">
        <v>41</v>
      </c>
      <c r="C52" t="s">
        <v>135</v>
      </c>
      <c r="D52" t="s">
        <v>308</v>
      </c>
      <c r="E52">
        <v>103</v>
      </c>
      <c r="F52" t="s">
        <v>213</v>
      </c>
      <c r="G52" t="s">
        <v>22</v>
      </c>
      <c r="H52" s="5">
        <v>43868.431018518517</v>
      </c>
      <c r="I52" s="5">
        <v>43867.540277777778</v>
      </c>
      <c r="J52">
        <v>76959.999999823049</v>
      </c>
      <c r="K52" s="8">
        <v>1282.6666666637175</v>
      </c>
      <c r="L52" s="8">
        <v>132114.6666663629</v>
      </c>
      <c r="M52" s="18">
        <v>1</v>
      </c>
      <c r="N52" t="s">
        <v>309</v>
      </c>
      <c r="O52" s="6" t="s">
        <v>24</v>
      </c>
      <c r="P52" s="8" t="s">
        <v>46</v>
      </c>
      <c r="R52">
        <v>51</v>
      </c>
      <c r="V52" s="67">
        <v>43867</v>
      </c>
      <c r="W52" s="65" t="s">
        <v>135</v>
      </c>
      <c r="X52" s="65" t="s">
        <v>213</v>
      </c>
      <c r="Y52" s="65">
        <v>103</v>
      </c>
      <c r="Z52" s="66">
        <v>1283</v>
      </c>
      <c r="AA52" s="66">
        <v>132115</v>
      </c>
      <c r="AC52" s="68">
        <f t="shared" si="0"/>
        <v>0.33333363709971309</v>
      </c>
      <c r="AD52" s="68">
        <f t="shared" si="1"/>
        <v>0.33333333628252149</v>
      </c>
      <c r="AE52" s="68">
        <f t="shared" si="2"/>
        <v>0</v>
      </c>
    </row>
    <row r="53" spans="1:31" ht="15.75" hidden="1" thickBot="1">
      <c r="A53" t="s">
        <v>17</v>
      </c>
      <c r="B53" t="s">
        <v>41</v>
      </c>
      <c r="C53" t="s">
        <v>62</v>
      </c>
      <c r="D53" t="s">
        <v>310</v>
      </c>
      <c r="E53">
        <v>15</v>
      </c>
      <c r="F53" t="s">
        <v>213</v>
      </c>
      <c r="G53" t="s">
        <v>22</v>
      </c>
      <c r="H53" s="5">
        <v>43867.747893518521</v>
      </c>
      <c r="I53" s="5">
        <v>43867.54583333333</v>
      </c>
      <c r="J53">
        <v>17458.000000496395</v>
      </c>
      <c r="K53" s="8">
        <v>290.96666667493992</v>
      </c>
      <c r="L53" s="8">
        <v>4364.5000001240987</v>
      </c>
      <c r="M53" s="18">
        <v>1</v>
      </c>
      <c r="N53" t="s">
        <v>311</v>
      </c>
      <c r="O53" s="6" t="s">
        <v>24</v>
      </c>
      <c r="P53" s="8" t="s">
        <v>46</v>
      </c>
      <c r="R53">
        <v>52</v>
      </c>
      <c r="V53" s="67">
        <v>43867</v>
      </c>
      <c r="W53" s="65" t="s">
        <v>62</v>
      </c>
      <c r="X53" s="65" t="s">
        <v>213</v>
      </c>
      <c r="Y53" s="65">
        <v>15</v>
      </c>
      <c r="Z53" s="65">
        <v>291</v>
      </c>
      <c r="AA53" s="66">
        <v>4365</v>
      </c>
      <c r="AC53" s="68">
        <f t="shared" si="0"/>
        <v>0.49999987590126693</v>
      </c>
      <c r="AD53" s="68">
        <f t="shared" si="1"/>
        <v>0.033333325060084462</v>
      </c>
      <c r="AE53" s="68">
        <f t="shared" si="2"/>
        <v>0</v>
      </c>
    </row>
    <row r="54" spans="1:31" ht="15.75" hidden="1" thickBot="1">
      <c r="A54" t="s">
        <v>17</v>
      </c>
      <c r="B54" t="s">
        <v>140</v>
      </c>
      <c r="C54" t="s">
        <v>141</v>
      </c>
      <c r="D54" t="s">
        <v>312</v>
      </c>
      <c r="E54">
        <v>28</v>
      </c>
      <c r="F54" t="s">
        <v>213</v>
      </c>
      <c r="G54" t="s">
        <v>22</v>
      </c>
      <c r="H54" s="5">
        <v>43867.959722222222</v>
      </c>
      <c r="I54" s="5">
        <v>43867.554166666669</v>
      </c>
      <c r="J54">
        <v>35039.999999804422</v>
      </c>
      <c r="K54" s="8">
        <v>583.99999999674037</v>
      </c>
      <c r="L54" s="8">
        <v>16351.99999990873</v>
      </c>
      <c r="M54" s="18">
        <v>1</v>
      </c>
      <c r="N54" t="s">
        <v>313</v>
      </c>
      <c r="O54" s="6" t="s">
        <v>24</v>
      </c>
      <c r="P54" s="8" t="s">
        <v>46</v>
      </c>
      <c r="R54">
        <v>53</v>
      </c>
      <c r="V54" s="67">
        <v>43867</v>
      </c>
      <c r="W54" s="65" t="s">
        <v>141</v>
      </c>
      <c r="X54" s="65" t="s">
        <v>213</v>
      </c>
      <c r="Y54" s="65">
        <v>28</v>
      </c>
      <c r="Z54" s="65">
        <v>584</v>
      </c>
      <c r="AA54" s="66">
        <v>16352</v>
      </c>
      <c r="AC54" s="68">
        <f t="shared" si="0"/>
        <v>9.1269612312316895E-08</v>
      </c>
      <c r="AD54" s="68">
        <f t="shared" si="1"/>
        <v>3.2596290111541748E-09</v>
      </c>
      <c r="AE54" s="68">
        <f t="shared" si="2"/>
        <v>0</v>
      </c>
    </row>
    <row r="55" spans="1:31" ht="15.75" hidden="1" thickBot="1">
      <c r="A55" t="s">
        <v>17</v>
      </c>
      <c r="B55" t="s">
        <v>41</v>
      </c>
      <c r="C55" t="s">
        <v>62</v>
      </c>
      <c r="D55" t="s">
        <v>314</v>
      </c>
      <c r="E55">
        <v>405</v>
      </c>
      <c r="F55" t="s">
        <v>213</v>
      </c>
      <c r="G55" t="s">
        <v>22</v>
      </c>
      <c r="H55" s="5">
        <v>43867.782893518517</v>
      </c>
      <c r="I55" s="5">
        <v>43867.555555555555</v>
      </c>
      <c r="J55">
        <v>19641.999999945983</v>
      </c>
      <c r="K55" s="8">
        <v>327.36666666576639</v>
      </c>
      <c r="L55" s="8">
        <v>132583.49999963539</v>
      </c>
      <c r="M55" s="18">
        <v>1</v>
      </c>
      <c r="N55" t="s">
        <v>315</v>
      </c>
      <c r="O55" s="6" t="s">
        <v>24</v>
      </c>
      <c r="P55" s="8" t="s">
        <v>46</v>
      </c>
      <c r="R55">
        <v>54</v>
      </c>
      <c r="V55" s="67">
        <v>43867</v>
      </c>
      <c r="W55" s="65" t="s">
        <v>62</v>
      </c>
      <c r="X55" s="65" t="s">
        <v>213</v>
      </c>
      <c r="Y55" s="65">
        <v>405</v>
      </c>
      <c r="Z55" s="65">
        <v>327</v>
      </c>
      <c r="AA55" s="66">
        <v>132583</v>
      </c>
      <c r="AC55" s="68">
        <f t="shared" si="0"/>
        <v>-0.49999963538721204</v>
      </c>
      <c r="AD55" s="68">
        <f t="shared" si="1"/>
        <v>-0.36666666576638818</v>
      </c>
      <c r="AE55" s="68">
        <f t="shared" si="2"/>
        <v>0</v>
      </c>
    </row>
    <row r="56" spans="1:31" ht="15.75" hidden="1" thickBot="1">
      <c r="A56" t="s">
        <v>17</v>
      </c>
      <c r="B56" t="s">
        <v>41</v>
      </c>
      <c r="C56" t="s">
        <v>135</v>
      </c>
      <c r="D56" t="s">
        <v>316</v>
      </c>
      <c r="E56">
        <v>14</v>
      </c>
      <c r="F56" t="s">
        <v>213</v>
      </c>
      <c r="G56" t="s">
        <v>22</v>
      </c>
      <c r="H56" s="5">
        <v>43868.472048611111</v>
      </c>
      <c r="I56" s="5">
        <v>43867.555555555555</v>
      </c>
      <c r="J56">
        <v>79185.000000055879</v>
      </c>
      <c r="K56" s="8">
        <v>1319.7500000009313</v>
      </c>
      <c r="L56" s="8">
        <v>18476.500000013039</v>
      </c>
      <c r="M56" s="18">
        <v>1</v>
      </c>
      <c r="N56" t="s">
        <v>317</v>
      </c>
      <c r="O56" s="6" t="s">
        <v>24</v>
      </c>
      <c r="P56" t="s">
        <v>27</v>
      </c>
      <c r="R56">
        <v>55</v>
      </c>
      <c r="V56" s="67">
        <v>43867</v>
      </c>
      <c r="W56" s="65" t="s">
        <v>135</v>
      </c>
      <c r="X56" s="65" t="s">
        <v>213</v>
      </c>
      <c r="Y56" s="65">
        <v>14</v>
      </c>
      <c r="Z56" s="66">
        <v>1320</v>
      </c>
      <c r="AA56" s="66">
        <v>18477</v>
      </c>
      <c r="AC56" s="68">
        <f t="shared" si="0"/>
        <v>0.49999998696148396</v>
      </c>
      <c r="AD56" s="68">
        <f t="shared" si="1"/>
        <v>0.24999999906867743</v>
      </c>
      <c r="AE56" s="68">
        <f t="shared" si="2"/>
        <v>0</v>
      </c>
    </row>
    <row r="57" spans="1:31" ht="15.75" hidden="1" thickBot="1">
      <c r="A57" t="s">
        <v>17</v>
      </c>
      <c r="B57" t="s">
        <v>41</v>
      </c>
      <c r="C57" t="s">
        <v>42</v>
      </c>
      <c r="D57" t="s">
        <v>318</v>
      </c>
      <c r="E57">
        <v>46</v>
      </c>
      <c r="F57" t="s">
        <v>213</v>
      </c>
      <c r="G57" t="s">
        <v>22</v>
      </c>
      <c r="H57" s="5">
        <v>43867.947222222225</v>
      </c>
      <c r="I57" s="5">
        <v>43867.55972222222</v>
      </c>
      <c r="J57">
        <v>33480.000000377186</v>
      </c>
      <c r="K57" s="8">
        <v>558.00000000628643</v>
      </c>
      <c r="L57" s="8">
        <v>25668.000000289176</v>
      </c>
      <c r="M57" s="18">
        <v>1</v>
      </c>
      <c r="N57" t="s">
        <v>319</v>
      </c>
      <c r="O57" s="6" t="s">
        <v>24</v>
      </c>
      <c r="P57" s="8" t="s">
        <v>46</v>
      </c>
      <c r="R57">
        <v>56</v>
      </c>
      <c r="V57" s="67">
        <v>43867</v>
      </c>
      <c r="W57" s="65" t="s">
        <v>42</v>
      </c>
      <c r="X57" s="65" t="s">
        <v>213</v>
      </c>
      <c r="Y57" s="65">
        <v>46</v>
      </c>
      <c r="Z57" s="65">
        <v>558</v>
      </c>
      <c r="AA57" s="66">
        <v>25668</v>
      </c>
      <c r="AC57" s="68">
        <f t="shared" si="0"/>
        <v>-2.8917565941810608E-07</v>
      </c>
      <c r="AD57" s="68">
        <f t="shared" si="1"/>
        <v>-6.28642737865448E-09</v>
      </c>
      <c r="AE57" s="68">
        <f t="shared" si="2"/>
        <v>0</v>
      </c>
    </row>
    <row r="58" spans="1:31" ht="15.75" hidden="1" thickBot="1">
      <c r="A58" t="s">
        <v>17</v>
      </c>
      <c r="B58" t="s">
        <v>18</v>
      </c>
      <c r="C58" t="s">
        <v>19</v>
      </c>
      <c r="D58" t="s">
        <v>180</v>
      </c>
      <c r="E58">
        <v>20</v>
      </c>
      <c r="F58" t="s">
        <v>213</v>
      </c>
      <c r="G58" t="s">
        <v>22</v>
      </c>
      <c r="H58" s="5">
        <v>43868.896493055552</v>
      </c>
      <c r="I58" s="5">
        <v>43867.565972222219</v>
      </c>
      <c r="J58">
        <v>114956.99999998324</v>
      </c>
      <c r="K58" s="8">
        <v>1915.9499999997206</v>
      </c>
      <c r="L58" s="8">
        <v>38318.999999994412</v>
      </c>
      <c r="M58" s="18">
        <v>1</v>
      </c>
      <c r="N58" t="s">
        <v>320</v>
      </c>
      <c r="O58" s="6" t="s">
        <v>24</v>
      </c>
      <c r="P58" s="8" t="s">
        <v>46</v>
      </c>
      <c r="R58">
        <v>57</v>
      </c>
      <c r="V58" s="67">
        <v>43867</v>
      </c>
      <c r="W58" s="65" t="s">
        <v>19</v>
      </c>
      <c r="X58" s="65" t="s">
        <v>213</v>
      </c>
      <c r="Y58" s="65">
        <v>20</v>
      </c>
      <c r="Z58" s="66">
        <v>1916</v>
      </c>
      <c r="AA58" s="66">
        <v>38319</v>
      </c>
      <c r="AC58" s="68">
        <f t="shared" si="0"/>
        <v>5.5879354476928711E-09</v>
      </c>
      <c r="AD58" s="68">
        <f t="shared" si="1"/>
        <v>0.050000000279396772</v>
      </c>
      <c r="AE58" s="68">
        <f t="shared" si="2"/>
        <v>0</v>
      </c>
    </row>
    <row r="59" spans="1:31" ht="15.75" hidden="1" thickBot="1">
      <c r="A59" t="s">
        <v>17</v>
      </c>
      <c r="B59" t="s">
        <v>18</v>
      </c>
      <c r="C59" t="s">
        <v>38</v>
      </c>
      <c r="D59" t="s">
        <v>227</v>
      </c>
      <c r="E59">
        <v>8</v>
      </c>
      <c r="F59" t="s">
        <v>213</v>
      </c>
      <c r="G59" t="s">
        <v>22</v>
      </c>
      <c r="H59" s="5">
        <v>43867.940972222219</v>
      </c>
      <c r="I59" s="5">
        <v>43867.572222222225</v>
      </c>
      <c r="J59">
        <v>31859.999999497086</v>
      </c>
      <c r="K59" s="8">
        <v>530.9999999916181</v>
      </c>
      <c r="L59" s="8">
        <v>4247.9999999329448</v>
      </c>
      <c r="M59" s="18">
        <v>1</v>
      </c>
      <c r="N59" t="s">
        <v>321</v>
      </c>
      <c r="O59" s="6" t="s">
        <v>24</v>
      </c>
      <c r="P59" s="8" t="s">
        <v>46</v>
      </c>
      <c r="R59">
        <v>58</v>
      </c>
      <c r="V59" s="67">
        <v>43867</v>
      </c>
      <c r="W59" s="65" t="s">
        <v>38</v>
      </c>
      <c r="X59" s="65" t="s">
        <v>213</v>
      </c>
      <c r="Y59" s="65">
        <v>8</v>
      </c>
      <c r="Z59" s="65">
        <v>531</v>
      </c>
      <c r="AA59" s="66">
        <v>4248</v>
      </c>
      <c r="AC59" s="68">
        <f t="shared" si="0"/>
        <v>6.7055225372314453E-08</v>
      </c>
      <c r="AD59" s="68">
        <f t="shared" si="1"/>
        <v>8.3819031715393066E-09</v>
      </c>
      <c r="AE59" s="68">
        <f t="shared" si="2"/>
        <v>0</v>
      </c>
    </row>
    <row r="60" spans="1:31" ht="15.75" hidden="1" thickBot="1">
      <c r="A60" t="s">
        <v>17</v>
      </c>
      <c r="B60" t="s">
        <v>41</v>
      </c>
      <c r="C60" t="s">
        <v>42</v>
      </c>
      <c r="D60" t="s">
        <v>322</v>
      </c>
      <c r="E60">
        <v>33</v>
      </c>
      <c r="F60" t="s">
        <v>213</v>
      </c>
      <c r="G60" t="s">
        <v>22</v>
      </c>
      <c r="H60" s="5">
        <v>43867.91479166667</v>
      </c>
      <c r="I60" s="5">
        <v>43867.576388888891</v>
      </c>
      <c r="J60">
        <v>29238.000000128523</v>
      </c>
      <c r="K60" s="8">
        <v>487.30000000214204</v>
      </c>
      <c r="L60" s="8">
        <v>16080.900000070687</v>
      </c>
      <c r="M60" s="18">
        <v>1</v>
      </c>
      <c r="N60" t="s">
        <v>323</v>
      </c>
      <c r="O60" s="6" t="s">
        <v>24</v>
      </c>
      <c r="P60" s="8" t="s">
        <v>46</v>
      </c>
      <c r="R60">
        <v>59</v>
      </c>
      <c r="V60" s="67">
        <v>43867</v>
      </c>
      <c r="W60" s="65" t="s">
        <v>42</v>
      </c>
      <c r="X60" s="65" t="s">
        <v>213</v>
      </c>
      <c r="Y60" s="65">
        <v>33</v>
      </c>
      <c r="Z60" s="65">
        <v>487</v>
      </c>
      <c r="AA60" s="66">
        <v>16081</v>
      </c>
      <c r="AC60" s="68">
        <f t="shared" si="0"/>
        <v>0.099999929312616587</v>
      </c>
      <c r="AD60" s="68">
        <f t="shared" si="1"/>
        <v>-0.30000000214204192</v>
      </c>
      <c r="AE60" s="68">
        <f t="shared" si="2"/>
        <v>0</v>
      </c>
    </row>
    <row r="61" spans="1:31" ht="15.75" hidden="1" thickBot="1">
      <c r="A61" t="s">
        <v>17</v>
      </c>
      <c r="B61" t="s">
        <v>55</v>
      </c>
      <c r="C61" t="s">
        <v>59</v>
      </c>
      <c r="D61" t="s">
        <v>324</v>
      </c>
      <c r="E61">
        <v>13</v>
      </c>
      <c r="F61" t="s">
        <v>213</v>
      </c>
      <c r="G61" t="s">
        <v>22</v>
      </c>
      <c r="H61" s="5">
        <v>43867.717245370368</v>
      </c>
      <c r="I61" s="5">
        <v>43867.579861111109</v>
      </c>
      <c r="J61">
        <v>11869.999999925494</v>
      </c>
      <c r="K61" s="8">
        <v>197.83333333209157</v>
      </c>
      <c r="L61" s="8">
        <v>2571.8333333171904</v>
      </c>
      <c r="M61" s="18">
        <v>1</v>
      </c>
      <c r="N61" t="s">
        <v>325</v>
      </c>
      <c r="O61" s="6" t="s">
        <v>24</v>
      </c>
      <c r="P61" s="8" t="s">
        <v>46</v>
      </c>
      <c r="R61">
        <v>60</v>
      </c>
      <c r="V61" s="67">
        <v>43867</v>
      </c>
      <c r="W61" s="65" t="s">
        <v>59</v>
      </c>
      <c r="X61" s="65" t="s">
        <v>213</v>
      </c>
      <c r="Y61" s="65">
        <v>13</v>
      </c>
      <c r="Z61" s="65">
        <v>198</v>
      </c>
      <c r="AA61" s="66">
        <v>2572</v>
      </c>
      <c r="AC61" s="68">
        <f t="shared" si="0"/>
        <v>0.16666668280959129</v>
      </c>
      <c r="AD61" s="68">
        <f t="shared" si="1"/>
        <v>0.1666666679084301</v>
      </c>
      <c r="AE61" s="68">
        <f t="shared" si="2"/>
        <v>0</v>
      </c>
    </row>
    <row r="62" spans="1:31" ht="15.75" hidden="1" thickBot="1">
      <c r="A62" t="s">
        <v>17</v>
      </c>
      <c r="B62" t="s">
        <v>55</v>
      </c>
      <c r="C62" t="s">
        <v>326</v>
      </c>
      <c r="D62" t="s">
        <v>327</v>
      </c>
      <c r="E62">
        <v>1</v>
      </c>
      <c r="F62" t="s">
        <v>213</v>
      </c>
      <c r="G62" t="s">
        <v>22</v>
      </c>
      <c r="H62" s="5">
        <v>43867.723611111112</v>
      </c>
      <c r="I62" s="5">
        <v>43867.583333333336</v>
      </c>
      <c r="J62">
        <v>12119.999999902211</v>
      </c>
      <c r="K62" s="8">
        <v>201.99999999837019</v>
      </c>
      <c r="L62" s="8">
        <v>201.99999999837019</v>
      </c>
      <c r="M62" s="18">
        <v>1</v>
      </c>
      <c r="N62" t="s">
        <v>328</v>
      </c>
      <c r="O62" s="6" t="s">
        <v>24</v>
      </c>
      <c r="P62" s="8"/>
      <c r="R62">
        <v>61</v>
      </c>
      <c r="V62" s="67">
        <v>43867</v>
      </c>
      <c r="W62" s="65" t="s">
        <v>326</v>
      </c>
      <c r="X62" s="65" t="s">
        <v>213</v>
      </c>
      <c r="Y62" s="65">
        <v>1</v>
      </c>
      <c r="Z62" s="65">
        <v>202</v>
      </c>
      <c r="AA62" s="65">
        <v>202</v>
      </c>
      <c r="AC62" s="68">
        <f t="shared" si="0"/>
        <v>1.6298145055770874E-09</v>
      </c>
      <c r="AD62" s="68">
        <f t="shared" si="1"/>
        <v>1.6298145055770874E-09</v>
      </c>
      <c r="AE62" s="68">
        <f t="shared" si="2"/>
        <v>0</v>
      </c>
    </row>
    <row r="63" spans="1:31" ht="15.75" hidden="1" thickBot="1">
      <c r="A63" t="s">
        <v>17</v>
      </c>
      <c r="B63" t="s">
        <v>18</v>
      </c>
      <c r="C63" t="s">
        <v>19</v>
      </c>
      <c r="D63" t="s">
        <v>329</v>
      </c>
      <c r="E63">
        <v>3</v>
      </c>
      <c r="F63" t="s">
        <v>213</v>
      </c>
      <c r="G63" t="s">
        <v>22</v>
      </c>
      <c r="H63" s="5">
        <v>43868.390150462961</v>
      </c>
      <c r="I63" s="5">
        <v>43867.587500000001</v>
      </c>
      <c r="J63">
        <v>69348.999999719672</v>
      </c>
      <c r="K63" s="8">
        <v>1155.8166666619945</v>
      </c>
      <c r="L63" s="8">
        <v>3467.4499999859836</v>
      </c>
      <c r="M63" s="18">
        <v>1</v>
      </c>
      <c r="N63" t="s">
        <v>330</v>
      </c>
      <c r="O63" s="6" t="s">
        <v>24</v>
      </c>
      <c r="P63" s="8" t="s">
        <v>46</v>
      </c>
      <c r="R63">
        <v>62</v>
      </c>
      <c r="V63" s="67">
        <v>43867</v>
      </c>
      <c r="W63" s="65" t="s">
        <v>19</v>
      </c>
      <c r="X63" s="65" t="s">
        <v>213</v>
      </c>
      <c r="Y63" s="65">
        <v>3</v>
      </c>
      <c r="Z63" s="66">
        <v>1156</v>
      </c>
      <c r="AA63" s="66">
        <v>3467</v>
      </c>
      <c r="AC63" s="68">
        <f t="shared" si="0"/>
        <v>-0.44999998598359525</v>
      </c>
      <c r="AD63" s="68">
        <f t="shared" si="1"/>
        <v>0.18333333800546825</v>
      </c>
      <c r="AE63" s="68">
        <f t="shared" si="2"/>
        <v>0</v>
      </c>
    </row>
    <row r="64" spans="1:31" ht="15.75" hidden="1" thickBot="1">
      <c r="A64" t="s">
        <v>17</v>
      </c>
      <c r="B64" t="s">
        <v>41</v>
      </c>
      <c r="C64" t="s">
        <v>135</v>
      </c>
      <c r="D64" t="s">
        <v>331</v>
      </c>
      <c r="E64">
        <v>3</v>
      </c>
      <c r="F64" t="s">
        <v>213</v>
      </c>
      <c r="G64" t="s">
        <v>22</v>
      </c>
      <c r="H64" s="5">
        <v>43868.502083333333</v>
      </c>
      <c r="I64" s="5">
        <v>43867.592361111114</v>
      </c>
      <c r="J64">
        <v>78599.999999720603</v>
      </c>
      <c r="K64" s="8">
        <v>1309.9999999953434</v>
      </c>
      <c r="L64" s="8">
        <v>3929.9999999860302</v>
      </c>
      <c r="M64" s="18">
        <v>1</v>
      </c>
      <c r="N64" t="s">
        <v>332</v>
      </c>
      <c r="O64" s="6" t="s">
        <v>24</v>
      </c>
      <c r="P64" s="8" t="s">
        <v>46</v>
      </c>
      <c r="R64">
        <v>63</v>
      </c>
      <c r="V64" s="67">
        <v>43867</v>
      </c>
      <c r="W64" s="65" t="s">
        <v>135</v>
      </c>
      <c r="X64" s="65" t="s">
        <v>213</v>
      </c>
      <c r="Y64" s="65">
        <v>3</v>
      </c>
      <c r="Z64" s="66">
        <v>1310</v>
      </c>
      <c r="AA64" s="66">
        <v>3930</v>
      </c>
      <c r="AC64" s="68">
        <f t="shared" si="0"/>
        <v>1.3969838619232178E-08</v>
      </c>
      <c r="AD64" s="68">
        <f t="shared" si="1"/>
        <v>4.6566128730773926E-09</v>
      </c>
      <c r="AE64" s="68">
        <f t="shared" si="2"/>
        <v>0</v>
      </c>
    </row>
    <row r="65" spans="1:31" ht="15.75" hidden="1" thickBot="1">
      <c r="A65" t="s">
        <v>17</v>
      </c>
      <c r="B65" t="s">
        <v>18</v>
      </c>
      <c r="C65" t="s">
        <v>38</v>
      </c>
      <c r="D65" t="s">
        <v>193</v>
      </c>
      <c r="E65">
        <v>5</v>
      </c>
      <c r="F65" t="s">
        <v>213</v>
      </c>
      <c r="G65" t="s">
        <v>97</v>
      </c>
      <c r="H65" s="5">
        <v>43868.449999999997</v>
      </c>
      <c r="I65" s="5">
        <v>43867.595833333333</v>
      </c>
      <c r="J65">
        <v>73799.999999790452</v>
      </c>
      <c r="K65" s="8">
        <v>1229.9999999965075</v>
      </c>
      <c r="L65" s="8">
        <v>6149.9999999825377</v>
      </c>
      <c r="M65" s="18">
        <v>1</v>
      </c>
      <c r="N65" t="s">
        <v>333</v>
      </c>
      <c r="O65" s="6" t="s">
        <v>24</v>
      </c>
      <c r="P65" s="8" t="s">
        <v>46</v>
      </c>
      <c r="R65">
        <v>64</v>
      </c>
      <c r="V65" s="67">
        <v>43867</v>
      </c>
      <c r="W65" s="65" t="s">
        <v>38</v>
      </c>
      <c r="X65" s="65" t="s">
        <v>213</v>
      </c>
      <c r="Y65" s="65">
        <v>5</v>
      </c>
      <c r="Z65" s="66">
        <v>1230</v>
      </c>
      <c r="AA65" s="66">
        <v>6150</v>
      </c>
      <c r="AC65" s="68">
        <f t="shared" si="0"/>
        <v>1.7462298274040222E-08</v>
      </c>
      <c r="AD65" s="68">
        <f t="shared" si="1"/>
        <v>3.4924596548080444E-09</v>
      </c>
      <c r="AE65" s="68">
        <f t="shared" si="2"/>
        <v>0</v>
      </c>
    </row>
    <row r="66" spans="1:31" ht="15.75" hidden="1" thickBot="1">
      <c r="A66" t="s">
        <v>17</v>
      </c>
      <c r="B66" t="s">
        <v>55</v>
      </c>
      <c r="C66" t="s">
        <v>59</v>
      </c>
      <c r="D66" t="s">
        <v>334</v>
      </c>
      <c r="E66">
        <v>5</v>
      </c>
      <c r="F66" t="s">
        <v>213</v>
      </c>
      <c r="G66" t="s">
        <v>22</v>
      </c>
      <c r="H66" s="5">
        <v>43868.50476851852</v>
      </c>
      <c r="I66" s="5">
        <v>43867.59652777778</v>
      </c>
      <c r="J66">
        <v>78471.999999973923</v>
      </c>
      <c r="K66" s="8">
        <v>1307.866666666232</v>
      </c>
      <c r="L66" s="8">
        <v>6539.3333333311602</v>
      </c>
      <c r="M66" s="18">
        <v>1</v>
      </c>
      <c r="N66" t="s">
        <v>335</v>
      </c>
      <c r="O66" s="6" t="s">
        <v>24</v>
      </c>
      <c r="P66" s="8" t="s">
        <v>46</v>
      </c>
      <c r="R66">
        <v>65</v>
      </c>
      <c r="V66" s="67">
        <v>43867</v>
      </c>
      <c r="W66" s="65" t="s">
        <v>59</v>
      </c>
      <c r="X66" s="65" t="s">
        <v>213</v>
      </c>
      <c r="Y66" s="65">
        <v>5</v>
      </c>
      <c r="Z66" s="66">
        <v>1308</v>
      </c>
      <c r="AA66" s="66">
        <v>6539</v>
      </c>
      <c r="AC66" s="68">
        <f t="shared" si="0"/>
        <v>-0.33333333116024733</v>
      </c>
      <c r="AD66" s="68">
        <f t="shared" si="1"/>
        <v>0.13333333376795053</v>
      </c>
      <c r="AE66" s="68">
        <f t="shared" si="2"/>
        <v>0</v>
      </c>
    </row>
    <row r="67" spans="1:31" ht="15.75" hidden="1" thickBot="1">
      <c r="A67" t="s">
        <v>17</v>
      </c>
      <c r="B67" t="s">
        <v>18</v>
      </c>
      <c r="C67" t="s">
        <v>38</v>
      </c>
      <c r="D67" t="s">
        <v>336</v>
      </c>
      <c r="E67">
        <v>2</v>
      </c>
      <c r="F67" t="s">
        <v>213</v>
      </c>
      <c r="G67" t="s">
        <v>22</v>
      </c>
      <c r="H67" s="5">
        <v>43868.660219907404</v>
      </c>
      <c r="I67" s="5">
        <v>43867.600694444445</v>
      </c>
      <c r="J67">
        <v>91542.999999644235</v>
      </c>
      <c r="K67" s="8">
        <v>1525.7166666607372</v>
      </c>
      <c r="L67" s="8">
        <v>3051.4333333214745</v>
      </c>
      <c r="M67" s="18">
        <v>1</v>
      </c>
      <c r="N67" t="s">
        <v>337</v>
      </c>
      <c r="O67" s="6" t="s">
        <v>24</v>
      </c>
      <c r="P67" s="8" t="s">
        <v>46</v>
      </c>
      <c r="R67">
        <v>66</v>
      </c>
      <c r="V67" s="67">
        <v>43867</v>
      </c>
      <c r="W67" s="65" t="s">
        <v>38</v>
      </c>
      <c r="X67" s="65" t="s">
        <v>213</v>
      </c>
      <c r="Y67" s="65">
        <v>2</v>
      </c>
      <c r="Z67" s="66">
        <v>1526</v>
      </c>
      <c r="AA67" s="66">
        <v>3051</v>
      </c>
      <c r="AC67" s="68">
        <f t="shared" si="3" ref="AC67:AC130">AA67-L67</f>
        <v>-0.43333332147449255</v>
      </c>
      <c r="AD67" s="68">
        <f t="shared" si="4" ref="AD67:AD130">Z67-K67</f>
        <v>0.28333333926275373</v>
      </c>
      <c r="AE67" s="68">
        <f t="shared" si="5" ref="AE67:AE130">Y67-E67</f>
        <v>0</v>
      </c>
    </row>
    <row r="68" spans="1:31" ht="15.75" hidden="1" thickBot="1">
      <c r="A68" t="s">
        <v>17</v>
      </c>
      <c r="B68" t="s">
        <v>41</v>
      </c>
      <c r="C68" t="s">
        <v>129</v>
      </c>
      <c r="D68" t="s">
        <v>338</v>
      </c>
      <c r="E68">
        <v>1</v>
      </c>
      <c r="F68" t="s">
        <v>213</v>
      </c>
      <c r="G68" t="s">
        <v>22</v>
      </c>
      <c r="H68" s="5">
        <v>43868.816446759258</v>
      </c>
      <c r="I68" s="5">
        <v>43867.601238425923</v>
      </c>
      <c r="J68">
        <v>104994.00000013411</v>
      </c>
      <c r="K68" s="8">
        <v>1749.9000000022352</v>
      </c>
      <c r="L68" s="8">
        <v>1749.9000000022352</v>
      </c>
      <c r="M68" s="18">
        <v>1</v>
      </c>
      <c r="N68" t="s">
        <v>339</v>
      </c>
      <c r="O68" s="6" t="s">
        <v>24</v>
      </c>
      <c r="P68" s="8"/>
      <c r="R68">
        <v>67</v>
      </c>
      <c r="V68" s="67">
        <v>43867</v>
      </c>
      <c r="W68" s="65" t="s">
        <v>129</v>
      </c>
      <c r="X68" s="65" t="s">
        <v>213</v>
      </c>
      <c r="Y68" s="65">
        <v>1</v>
      </c>
      <c r="Z68" s="66">
        <v>1750</v>
      </c>
      <c r="AA68" s="66">
        <v>1750</v>
      </c>
      <c r="AC68" s="68">
        <f t="shared" si="3"/>
        <v>0.099999997764825821</v>
      </c>
      <c r="AD68" s="68">
        <f t="shared" si="4"/>
        <v>0.099999997764825821</v>
      </c>
      <c r="AE68" s="68">
        <f t="shared" si="5"/>
        <v>0</v>
      </c>
    </row>
    <row r="69" spans="1:31" ht="15.75" hidden="1" thickBot="1">
      <c r="A69" t="s">
        <v>17</v>
      </c>
      <c r="B69" t="s">
        <v>47</v>
      </c>
      <c r="C69" t="s">
        <v>48</v>
      </c>
      <c r="D69" t="s">
        <v>340</v>
      </c>
      <c r="E69">
        <v>1</v>
      </c>
      <c r="F69" t="s">
        <v>213</v>
      </c>
      <c r="G69" t="s">
        <v>22</v>
      </c>
      <c r="H69" s="5">
        <v>43868.318055555559</v>
      </c>
      <c r="I69" s="5">
        <v>43867.611111111109</v>
      </c>
      <c r="J69">
        <v>61080.000000447035</v>
      </c>
      <c r="K69" s="8">
        <v>1018.0000000074506</v>
      </c>
      <c r="L69" s="8">
        <v>1018.0000000074506</v>
      </c>
      <c r="M69" s="18">
        <v>1</v>
      </c>
      <c r="N69" t="s">
        <v>341</v>
      </c>
      <c r="O69" s="6" t="s">
        <v>24</v>
      </c>
      <c r="P69" s="8" t="s">
        <v>46</v>
      </c>
      <c r="R69">
        <v>68</v>
      </c>
      <c r="V69" s="67">
        <v>43867</v>
      </c>
      <c r="W69" s="65" t="s">
        <v>48</v>
      </c>
      <c r="X69" s="65" t="s">
        <v>213</v>
      </c>
      <c r="Y69" s="65">
        <v>1</v>
      </c>
      <c r="Z69" s="66">
        <v>1018</v>
      </c>
      <c r="AA69" s="66">
        <v>1018</v>
      </c>
      <c r="AC69" s="68">
        <f t="shared" si="3"/>
        <v>-7.4505805969238281E-09</v>
      </c>
      <c r="AD69" s="68">
        <f t="shared" si="4"/>
        <v>-7.4505805969238281E-09</v>
      </c>
      <c r="AE69" s="68">
        <f t="shared" si="5"/>
        <v>0</v>
      </c>
    </row>
    <row r="70" spans="1:31" ht="15.75" hidden="1" thickBot="1">
      <c r="A70" t="s">
        <v>17</v>
      </c>
      <c r="B70" t="s">
        <v>55</v>
      </c>
      <c r="C70" t="s">
        <v>59</v>
      </c>
      <c r="D70" t="s">
        <v>342</v>
      </c>
      <c r="E70">
        <v>2</v>
      </c>
      <c r="F70" t="s">
        <v>213</v>
      </c>
      <c r="G70" t="s">
        <v>22</v>
      </c>
      <c r="H70" s="5">
        <v>43868.771527777775</v>
      </c>
      <c r="I70" s="5">
        <v>43867.611111111109</v>
      </c>
      <c r="J70">
        <v>100259.99999991618</v>
      </c>
      <c r="K70" s="8">
        <v>1670.999999998603</v>
      </c>
      <c r="L70" s="8">
        <v>3341.999999997206</v>
      </c>
      <c r="M70" s="18">
        <v>1</v>
      </c>
      <c r="N70" t="s">
        <v>343</v>
      </c>
      <c r="O70" s="6" t="s">
        <v>24</v>
      </c>
      <c r="P70" s="8" t="s">
        <v>46</v>
      </c>
      <c r="R70">
        <v>69</v>
      </c>
      <c r="V70" s="67">
        <v>43867</v>
      </c>
      <c r="W70" s="65" t="s">
        <v>59</v>
      </c>
      <c r="X70" s="65" t="s">
        <v>213</v>
      </c>
      <c r="Y70" s="65">
        <v>2</v>
      </c>
      <c r="Z70" s="66">
        <v>1671</v>
      </c>
      <c r="AA70" s="66">
        <v>3342</v>
      </c>
      <c r="AC70" s="68">
        <f t="shared" si="3"/>
        <v>2.7939677238464355E-09</v>
      </c>
      <c r="AD70" s="68">
        <f t="shared" si="4"/>
        <v>1.3969838619232178E-09</v>
      </c>
      <c r="AE70" s="68">
        <f t="shared" si="5"/>
        <v>0</v>
      </c>
    </row>
    <row r="71" spans="1:31" ht="15.75" hidden="1" thickBot="1">
      <c r="A71" t="s">
        <v>17</v>
      </c>
      <c r="B71" t="s">
        <v>41</v>
      </c>
      <c r="C71" t="s">
        <v>42</v>
      </c>
      <c r="D71" t="s">
        <v>344</v>
      </c>
      <c r="E71">
        <v>32</v>
      </c>
      <c r="F71" t="s">
        <v>213</v>
      </c>
      <c r="G71" t="s">
        <v>22</v>
      </c>
      <c r="H71" s="5">
        <v>43867.972662037035</v>
      </c>
      <c r="I71" s="5">
        <v>43867.612500000003</v>
      </c>
      <c r="J71">
        <v>31117.999999551103</v>
      </c>
      <c r="K71" s="8">
        <v>518.63333332585171</v>
      </c>
      <c r="L71" s="8">
        <v>16596.266666427255</v>
      </c>
      <c r="M71" s="18">
        <v>1</v>
      </c>
      <c r="N71" t="s">
        <v>345</v>
      </c>
      <c r="O71" s="6" t="s">
        <v>24</v>
      </c>
      <c r="P71" s="8" t="s">
        <v>46</v>
      </c>
      <c r="R71">
        <v>70</v>
      </c>
      <c r="V71" s="67">
        <v>43867</v>
      </c>
      <c r="W71" s="65" t="s">
        <v>42</v>
      </c>
      <c r="X71" s="65" t="s">
        <v>213</v>
      </c>
      <c r="Y71" s="65">
        <v>32</v>
      </c>
      <c r="Z71" s="65">
        <v>519</v>
      </c>
      <c r="AA71" s="66">
        <v>16596</v>
      </c>
      <c r="AC71" s="68">
        <f t="shared" si="3"/>
        <v>-0.26666642725467682</v>
      </c>
      <c r="AD71" s="68">
        <f t="shared" si="4"/>
        <v>0.36666667414829135</v>
      </c>
      <c r="AE71" s="68">
        <f t="shared" si="5"/>
        <v>0</v>
      </c>
    </row>
    <row r="72" spans="1:31" ht="15.75" hidden="1" thickBot="1">
      <c r="A72" t="s">
        <v>17</v>
      </c>
      <c r="B72" t="s">
        <v>55</v>
      </c>
      <c r="C72" t="s">
        <v>59</v>
      </c>
      <c r="D72" t="s">
        <v>346</v>
      </c>
      <c r="E72">
        <v>36</v>
      </c>
      <c r="F72" t="s">
        <v>213</v>
      </c>
      <c r="G72" t="s">
        <v>22</v>
      </c>
      <c r="H72" s="5">
        <v>43868.541666666664</v>
      </c>
      <c r="I72" s="5">
        <v>43867.613888888889</v>
      </c>
      <c r="J72">
        <v>80159.999999776483</v>
      </c>
      <c r="K72" s="8">
        <v>1335.9999999962747</v>
      </c>
      <c r="L72" s="8">
        <v>48095.99999986589</v>
      </c>
      <c r="M72" s="18">
        <v>1</v>
      </c>
      <c r="N72" t="s">
        <v>347</v>
      </c>
      <c r="O72" s="6" t="s">
        <v>24</v>
      </c>
      <c r="P72" s="8" t="s">
        <v>46</v>
      </c>
      <c r="R72">
        <v>71</v>
      </c>
      <c r="V72" s="67">
        <v>43867</v>
      </c>
      <c r="W72" s="65" t="s">
        <v>59</v>
      </c>
      <c r="X72" s="65" t="s">
        <v>213</v>
      </c>
      <c r="Y72" s="65">
        <v>36</v>
      </c>
      <c r="Z72" s="66">
        <v>1336</v>
      </c>
      <c r="AA72" s="66">
        <v>48096</v>
      </c>
      <c r="AC72" s="68">
        <f t="shared" si="3"/>
        <v>1.3411045074462891E-07</v>
      </c>
      <c r="AD72" s="68">
        <f t="shared" si="4"/>
        <v>3.7252902984619141E-09</v>
      </c>
      <c r="AE72" s="68">
        <f t="shared" si="5"/>
        <v>0</v>
      </c>
    </row>
    <row r="73" spans="1:31" ht="15.75" hidden="1" thickBot="1">
      <c r="A73" t="s">
        <v>17</v>
      </c>
      <c r="B73" t="s">
        <v>47</v>
      </c>
      <c r="C73" t="s">
        <v>52</v>
      </c>
      <c r="D73" t="s">
        <v>348</v>
      </c>
      <c r="E73">
        <v>2</v>
      </c>
      <c r="F73" t="s">
        <v>213</v>
      </c>
      <c r="G73" t="s">
        <v>22</v>
      </c>
      <c r="H73" s="5">
        <v>43868.775000000001</v>
      </c>
      <c r="I73" s="5">
        <v>43867.638888888891</v>
      </c>
      <c r="J73">
        <v>98159.99999998603</v>
      </c>
      <c r="K73" s="8">
        <v>1635.9999999997672</v>
      </c>
      <c r="L73" s="8">
        <v>3271.9999999995343</v>
      </c>
      <c r="M73" s="18">
        <v>1</v>
      </c>
      <c r="N73" t="s">
        <v>349</v>
      </c>
      <c r="O73" s="6" t="s">
        <v>24</v>
      </c>
      <c r="P73" s="8" t="s">
        <v>46</v>
      </c>
      <c r="R73">
        <v>72</v>
      </c>
      <c r="V73" s="67">
        <v>43867</v>
      </c>
      <c r="W73" s="65" t="s">
        <v>52</v>
      </c>
      <c r="X73" s="65" t="s">
        <v>213</v>
      </c>
      <c r="Y73" s="65">
        <v>2</v>
      </c>
      <c r="Z73" s="66">
        <v>1636</v>
      </c>
      <c r="AA73" s="66">
        <v>3272</v>
      </c>
      <c r="AC73" s="68">
        <f t="shared" si="3"/>
        <v>4.6566128730773926E-10</v>
      </c>
      <c r="AD73" s="68">
        <f t="shared" si="4"/>
        <v>2.3283064365386963E-10</v>
      </c>
      <c r="AE73" s="68">
        <f t="shared" si="5"/>
        <v>0</v>
      </c>
    </row>
    <row r="74" spans="1:31" ht="15.75" hidden="1" thickBot="1">
      <c r="A74" t="s">
        <v>17</v>
      </c>
      <c r="B74" t="s">
        <v>55</v>
      </c>
      <c r="C74" t="s">
        <v>59</v>
      </c>
      <c r="D74" t="s">
        <v>350</v>
      </c>
      <c r="E74">
        <v>5</v>
      </c>
      <c r="F74" t="s">
        <v>213</v>
      </c>
      <c r="G74" t="s">
        <v>22</v>
      </c>
      <c r="H74" s="5">
        <v>43868.812824074077</v>
      </c>
      <c r="I74" s="5">
        <v>43867.654861111114</v>
      </c>
      <c r="J74">
        <v>100048.00000002142</v>
      </c>
      <c r="K74" s="8">
        <v>1667.4666666670237</v>
      </c>
      <c r="L74" s="8">
        <v>8337.3333333351184</v>
      </c>
      <c r="M74" s="18">
        <v>1</v>
      </c>
      <c r="N74" t="s">
        <v>351</v>
      </c>
      <c r="O74" s="6" t="s">
        <v>24</v>
      </c>
      <c r="P74" s="8" t="s">
        <v>46</v>
      </c>
      <c r="R74">
        <v>73</v>
      </c>
      <c r="V74" s="67">
        <v>43867</v>
      </c>
      <c r="W74" s="65" t="s">
        <v>59</v>
      </c>
      <c r="X74" s="65" t="s">
        <v>213</v>
      </c>
      <c r="Y74" s="65">
        <v>5</v>
      </c>
      <c r="Z74" s="66">
        <v>1667</v>
      </c>
      <c r="AA74" s="66">
        <v>8337</v>
      </c>
      <c r="AC74" s="68">
        <f t="shared" si="3"/>
        <v>-0.33333333511836827</v>
      </c>
      <c r="AD74" s="68">
        <f t="shared" si="4"/>
        <v>-0.46666666702367365</v>
      </c>
      <c r="AE74" s="68">
        <f t="shared" si="5"/>
        <v>0</v>
      </c>
    </row>
    <row r="75" spans="1:31" ht="15.75" hidden="1" thickBot="1">
      <c r="A75" t="s">
        <v>17</v>
      </c>
      <c r="B75" t="s">
        <v>41</v>
      </c>
      <c r="C75" t="s">
        <v>42</v>
      </c>
      <c r="D75" t="s">
        <v>352</v>
      </c>
      <c r="E75">
        <v>10</v>
      </c>
      <c r="F75" t="s">
        <v>213</v>
      </c>
      <c r="G75" t="s">
        <v>22</v>
      </c>
      <c r="H75" s="5">
        <v>43868.41778935185</v>
      </c>
      <c r="I75" s="5">
        <v>43867.677777777775</v>
      </c>
      <c r="J75">
        <v>63937.000000057742</v>
      </c>
      <c r="K75" s="8">
        <v>1065.616666667629</v>
      </c>
      <c r="L75" s="8">
        <v>10656.16666667629</v>
      </c>
      <c r="M75" s="18">
        <v>1</v>
      </c>
      <c r="N75" t="s">
        <v>353</v>
      </c>
      <c r="O75" s="6" t="s">
        <v>24</v>
      </c>
      <c r="P75" s="8" t="s">
        <v>46</v>
      </c>
      <c r="R75">
        <v>74</v>
      </c>
      <c r="V75" s="67">
        <v>43867</v>
      </c>
      <c r="W75" s="65" t="s">
        <v>42</v>
      </c>
      <c r="X75" s="65" t="s">
        <v>213</v>
      </c>
      <c r="Y75" s="65">
        <v>10</v>
      </c>
      <c r="Z75" s="66">
        <v>1066</v>
      </c>
      <c r="AA75" s="66">
        <v>10656</v>
      </c>
      <c r="AC75" s="68">
        <f t="shared" si="3"/>
        <v>-0.16666667629033327</v>
      </c>
      <c r="AD75" s="68">
        <f t="shared" si="4"/>
        <v>0.38333333237096667</v>
      </c>
      <c r="AE75" s="68">
        <f t="shared" si="5"/>
        <v>0</v>
      </c>
    </row>
    <row r="76" spans="1:31" ht="15.75" hidden="1" thickBot="1">
      <c r="A76" t="s">
        <v>17</v>
      </c>
      <c r="B76" t="s">
        <v>18</v>
      </c>
      <c r="C76" t="s">
        <v>35</v>
      </c>
      <c r="D76" t="s">
        <v>354</v>
      </c>
      <c r="E76">
        <v>36</v>
      </c>
      <c r="F76" t="s">
        <v>213</v>
      </c>
      <c r="G76" t="s">
        <v>22</v>
      </c>
      <c r="H76" s="5">
        <v>43868.729861111111</v>
      </c>
      <c r="I76" s="5">
        <v>43867.677777777775</v>
      </c>
      <c r="J76">
        <v>90900.000000209548</v>
      </c>
      <c r="K76" s="8">
        <v>1515.0000000034925</v>
      </c>
      <c r="L76" s="8">
        <v>54540.000000125729</v>
      </c>
      <c r="M76" s="18">
        <v>1</v>
      </c>
      <c r="N76" t="s">
        <v>355</v>
      </c>
      <c r="O76" s="6" t="s">
        <v>24</v>
      </c>
      <c r="P76" s="8" t="s">
        <v>46</v>
      </c>
      <c r="R76">
        <v>75</v>
      </c>
      <c r="V76" s="67">
        <v>43867</v>
      </c>
      <c r="W76" s="65" t="s">
        <v>35</v>
      </c>
      <c r="X76" s="65" t="s">
        <v>213</v>
      </c>
      <c r="Y76" s="65">
        <v>36</v>
      </c>
      <c r="Z76" s="66">
        <v>1515</v>
      </c>
      <c r="AA76" s="66">
        <v>54540</v>
      </c>
      <c r="AC76" s="68">
        <f t="shared" si="3"/>
        <v>-1.257285475730896E-07</v>
      </c>
      <c r="AD76" s="68">
        <f t="shared" si="4"/>
        <v>-3.4924596548080444E-09</v>
      </c>
      <c r="AE76" s="68">
        <f t="shared" si="5"/>
        <v>0</v>
      </c>
    </row>
    <row r="77" spans="1:31" ht="15.75" hidden="1" thickBot="1">
      <c r="A77" t="s">
        <v>17</v>
      </c>
      <c r="B77" t="s">
        <v>18</v>
      </c>
      <c r="C77" t="s">
        <v>35</v>
      </c>
      <c r="D77" t="s">
        <v>356</v>
      </c>
      <c r="E77">
        <v>20</v>
      </c>
      <c r="F77" t="s">
        <v>213</v>
      </c>
      <c r="G77" t="s">
        <v>22</v>
      </c>
      <c r="H77" s="5">
        <v>43868.620405092595</v>
      </c>
      <c r="I77" s="5">
        <v>43867.695138888892</v>
      </c>
      <c r="J77">
        <v>79942.999999970198</v>
      </c>
      <c r="K77" s="8">
        <v>1332.3833333328366</v>
      </c>
      <c r="L77" s="8">
        <v>26647.666666656733</v>
      </c>
      <c r="M77" s="18">
        <v>1</v>
      </c>
      <c r="N77" t="s">
        <v>357</v>
      </c>
      <c r="O77" s="6" t="s">
        <v>24</v>
      </c>
      <c r="P77" s="8" t="s">
        <v>46</v>
      </c>
      <c r="R77">
        <v>76</v>
      </c>
      <c r="V77" s="67">
        <v>43867</v>
      </c>
      <c r="W77" s="65" t="s">
        <v>35</v>
      </c>
      <c r="X77" s="65" t="s">
        <v>213</v>
      </c>
      <c r="Y77" s="65">
        <v>20</v>
      </c>
      <c r="Z77" s="66">
        <v>1332</v>
      </c>
      <c r="AA77" s="66">
        <v>26648</v>
      </c>
      <c r="AC77" s="68">
        <f t="shared" si="3"/>
        <v>0.3333333432674408</v>
      </c>
      <c r="AD77" s="68">
        <f t="shared" si="4"/>
        <v>-0.38333333283662796</v>
      </c>
      <c r="AE77" s="68">
        <f t="shared" si="5"/>
        <v>0</v>
      </c>
    </row>
    <row r="78" spans="1:31" ht="15.75" hidden="1" thickBot="1">
      <c r="A78" t="s">
        <v>17</v>
      </c>
      <c r="B78" t="s">
        <v>18</v>
      </c>
      <c r="C78" t="s">
        <v>38</v>
      </c>
      <c r="D78" t="s">
        <v>71</v>
      </c>
      <c r="E78">
        <v>1</v>
      </c>
      <c r="F78" t="s">
        <v>213</v>
      </c>
      <c r="G78" t="s">
        <v>22</v>
      </c>
      <c r="H78" s="5">
        <v>43868.672233796293</v>
      </c>
      <c r="I78" s="5">
        <v>43867.706944444442</v>
      </c>
      <c r="J78">
        <v>83400.999999884516</v>
      </c>
      <c r="K78" s="8">
        <v>1390.0166666647419</v>
      </c>
      <c r="L78" s="8">
        <v>1390.0166666647419</v>
      </c>
      <c r="M78" s="18">
        <v>1</v>
      </c>
      <c r="N78" t="s">
        <v>358</v>
      </c>
      <c r="O78" s="6" t="s">
        <v>24</v>
      </c>
      <c r="P78" s="8" t="s">
        <v>46</v>
      </c>
      <c r="R78">
        <v>77</v>
      </c>
      <c r="V78" s="67">
        <v>43867</v>
      </c>
      <c r="W78" s="65" t="s">
        <v>38</v>
      </c>
      <c r="X78" s="65" t="s">
        <v>213</v>
      </c>
      <c r="Y78" s="65">
        <v>1</v>
      </c>
      <c r="Z78" s="66">
        <v>1390</v>
      </c>
      <c r="AA78" s="66">
        <v>1390</v>
      </c>
      <c r="AC78" s="68">
        <f t="shared" si="3"/>
        <v>-0.016666664741933346</v>
      </c>
      <c r="AD78" s="68">
        <f t="shared" si="4"/>
        <v>-0.016666664741933346</v>
      </c>
      <c r="AE78" s="68">
        <f t="shared" si="5"/>
        <v>0</v>
      </c>
    </row>
    <row r="79" spans="1:31" ht="15.75" hidden="1" thickBot="1">
      <c r="A79" t="s">
        <v>17</v>
      </c>
      <c r="B79" t="s">
        <v>41</v>
      </c>
      <c r="C79" t="s">
        <v>62</v>
      </c>
      <c r="D79" t="s">
        <v>359</v>
      </c>
      <c r="E79">
        <v>1</v>
      </c>
      <c r="F79" t="s">
        <v>213</v>
      </c>
      <c r="G79" t="s">
        <v>22</v>
      </c>
      <c r="H79" s="5">
        <v>43868.902951388889</v>
      </c>
      <c r="I79" s="5">
        <v>43867.745833333334</v>
      </c>
      <c r="J79">
        <v>99974.999999930151</v>
      </c>
      <c r="K79" s="8">
        <v>1666.2499999988358</v>
      </c>
      <c r="L79" s="8">
        <v>1666.2499999988358</v>
      </c>
      <c r="M79" s="18">
        <v>1</v>
      </c>
      <c r="N79" t="s">
        <v>360</v>
      </c>
      <c r="O79" s="6" t="s">
        <v>24</v>
      </c>
      <c r="P79" s="8" t="s">
        <v>46</v>
      </c>
      <c r="R79">
        <v>78</v>
      </c>
      <c r="V79" s="67">
        <v>43867</v>
      </c>
      <c r="W79" s="65" t="s">
        <v>62</v>
      </c>
      <c r="X79" s="65" t="s">
        <v>213</v>
      </c>
      <c r="Y79" s="65">
        <v>1</v>
      </c>
      <c r="Z79" s="66">
        <v>1666</v>
      </c>
      <c r="AA79" s="66">
        <v>1666</v>
      </c>
      <c r="AC79" s="68">
        <f t="shared" si="3"/>
        <v>-0.24999999883584678</v>
      </c>
      <c r="AD79" s="68">
        <f t="shared" si="4"/>
        <v>-0.24999999883584678</v>
      </c>
      <c r="AE79" s="68">
        <f t="shared" si="5"/>
        <v>0</v>
      </c>
    </row>
    <row r="80" spans="1:31" ht="15.75" hidden="1" thickBot="1">
      <c r="A80" t="s">
        <v>17</v>
      </c>
      <c r="B80" t="s">
        <v>41</v>
      </c>
      <c r="C80" t="s">
        <v>62</v>
      </c>
      <c r="D80" t="s">
        <v>361</v>
      </c>
      <c r="E80">
        <v>2</v>
      </c>
      <c r="F80" t="s">
        <v>213</v>
      </c>
      <c r="G80" t="s">
        <v>22</v>
      </c>
      <c r="H80" s="5">
        <v>43867.839849537035</v>
      </c>
      <c r="I80" s="5">
        <v>43867.767361111109</v>
      </c>
      <c r="J80">
        <v>6262.999999942258</v>
      </c>
      <c r="K80" s="8">
        <v>104.38333333237097</v>
      </c>
      <c r="L80" s="8">
        <v>208.76666666474193</v>
      </c>
      <c r="M80" s="18">
        <v>1</v>
      </c>
      <c r="N80" t="s">
        <v>362</v>
      </c>
      <c r="O80" s="6" t="s">
        <v>24</v>
      </c>
      <c r="P80" s="8" t="s">
        <v>46</v>
      </c>
      <c r="R80">
        <v>79</v>
      </c>
      <c r="V80" s="67">
        <v>43867</v>
      </c>
      <c r="W80" s="65" t="s">
        <v>62</v>
      </c>
      <c r="X80" s="65" t="s">
        <v>213</v>
      </c>
      <c r="Y80" s="65">
        <v>2</v>
      </c>
      <c r="Z80" s="65">
        <v>104</v>
      </c>
      <c r="AA80" s="65">
        <v>209</v>
      </c>
      <c r="AC80" s="68">
        <f t="shared" si="3"/>
        <v>0.23333333525806665</v>
      </c>
      <c r="AD80" s="68">
        <f t="shared" si="4"/>
        <v>-0.38333333237096667</v>
      </c>
      <c r="AE80" s="68">
        <f t="shared" si="5"/>
        <v>0</v>
      </c>
    </row>
    <row r="81" spans="1:31" ht="15.75" hidden="1" thickBot="1">
      <c r="A81" t="s">
        <v>17</v>
      </c>
      <c r="B81" t="s">
        <v>47</v>
      </c>
      <c r="C81" t="s">
        <v>52</v>
      </c>
      <c r="D81" t="s">
        <v>363</v>
      </c>
      <c r="E81">
        <v>6</v>
      </c>
      <c r="F81" t="s">
        <v>213</v>
      </c>
      <c r="G81" t="s">
        <v>22</v>
      </c>
      <c r="H81" s="5">
        <v>43868.404652777775</v>
      </c>
      <c r="I81" s="5">
        <v>43867.785416666666</v>
      </c>
      <c r="J81">
        <v>53501.999999885447</v>
      </c>
      <c r="K81" s="8">
        <v>891.69999999809079</v>
      </c>
      <c r="L81" s="8">
        <v>5350.1999999885447</v>
      </c>
      <c r="M81" s="18">
        <v>1</v>
      </c>
      <c r="N81" t="s">
        <v>364</v>
      </c>
      <c r="O81" s="6" t="s">
        <v>24</v>
      </c>
      <c r="P81" s="8" t="s">
        <v>46</v>
      </c>
      <c r="R81">
        <v>80</v>
      </c>
      <c r="V81" s="67">
        <v>43867</v>
      </c>
      <c r="W81" s="65" t="s">
        <v>52</v>
      </c>
      <c r="X81" s="65" t="s">
        <v>213</v>
      </c>
      <c r="Y81" s="65">
        <v>6</v>
      </c>
      <c r="Z81" s="65">
        <v>892</v>
      </c>
      <c r="AA81" s="66">
        <v>5350</v>
      </c>
      <c r="AC81" s="68">
        <f t="shared" si="3"/>
        <v>-0.19999998854473233</v>
      </c>
      <c r="AD81" s="68">
        <f t="shared" si="4"/>
        <v>0.30000000190921128</v>
      </c>
      <c r="AE81" s="68">
        <f t="shared" si="5"/>
        <v>0</v>
      </c>
    </row>
    <row r="82" spans="1:31" ht="15.75" hidden="1" thickBot="1">
      <c r="A82" t="s">
        <v>17</v>
      </c>
      <c r="B82" t="s">
        <v>55</v>
      </c>
      <c r="C82" t="s">
        <v>326</v>
      </c>
      <c r="D82" t="s">
        <v>327</v>
      </c>
      <c r="E82">
        <v>1</v>
      </c>
      <c r="F82" t="s">
        <v>213</v>
      </c>
      <c r="G82" t="s">
        <v>22</v>
      </c>
      <c r="H82" s="5">
        <v>43867.883333333331</v>
      </c>
      <c r="I82" s="5">
        <v>43867.792361111111</v>
      </c>
      <c r="J82">
        <v>7859.9999998463318</v>
      </c>
      <c r="K82" s="8">
        <v>130.99999999743886</v>
      </c>
      <c r="L82" s="8">
        <v>130.99999999743886</v>
      </c>
      <c r="M82" s="18">
        <v>1</v>
      </c>
      <c r="N82" t="s">
        <v>365</v>
      </c>
      <c r="O82" s="6" t="s">
        <v>24</v>
      </c>
      <c r="P82" s="8" t="s">
        <v>46</v>
      </c>
      <c r="R82">
        <v>81</v>
      </c>
      <c r="V82" s="67">
        <v>43867</v>
      </c>
      <c r="W82" s="65" t="s">
        <v>326</v>
      </c>
      <c r="X82" s="65" t="s">
        <v>213</v>
      </c>
      <c r="Y82" s="65">
        <v>1</v>
      </c>
      <c r="Z82" s="65">
        <v>131</v>
      </c>
      <c r="AA82" s="65">
        <v>131</v>
      </c>
      <c r="AC82" s="68">
        <f t="shared" si="3"/>
        <v>2.5611370801925659E-09</v>
      </c>
      <c r="AD82" s="68">
        <f t="shared" si="4"/>
        <v>2.5611370801925659E-09</v>
      </c>
      <c r="AE82" s="68">
        <f t="shared" si="5"/>
        <v>0</v>
      </c>
    </row>
    <row r="83" spans="1:31" ht="15.75" hidden="1" thickBot="1">
      <c r="A83" t="s">
        <v>17</v>
      </c>
      <c r="B83" t="s">
        <v>47</v>
      </c>
      <c r="C83" t="s">
        <v>52</v>
      </c>
      <c r="D83" t="s">
        <v>138</v>
      </c>
      <c r="E83">
        <v>4</v>
      </c>
      <c r="F83" t="s">
        <v>213</v>
      </c>
      <c r="G83" t="s">
        <v>22</v>
      </c>
      <c r="H83" s="5">
        <v>43868.373680555553</v>
      </c>
      <c r="I83" s="5">
        <v>43867.799305555556</v>
      </c>
      <c r="J83">
        <v>49625.999999698251</v>
      </c>
      <c r="K83" s="8">
        <v>827.09999999497086</v>
      </c>
      <c r="L83" s="8">
        <v>3308.3999999798834</v>
      </c>
      <c r="M83" s="18">
        <v>1</v>
      </c>
      <c r="N83" t="s">
        <v>366</v>
      </c>
      <c r="O83" s="6" t="s">
        <v>24</v>
      </c>
      <c r="P83" s="8" t="s">
        <v>46</v>
      </c>
      <c r="R83">
        <v>82</v>
      </c>
      <c r="V83" s="67">
        <v>43867</v>
      </c>
      <c r="W83" s="65" t="s">
        <v>52</v>
      </c>
      <c r="X83" s="65" t="s">
        <v>213</v>
      </c>
      <c r="Y83" s="65">
        <v>4</v>
      </c>
      <c r="Z83" s="65">
        <v>827</v>
      </c>
      <c r="AA83" s="66">
        <v>3308</v>
      </c>
      <c r="AC83" s="68">
        <f t="shared" si="3"/>
        <v>-0.39999997988343239</v>
      </c>
      <c r="AD83" s="68">
        <f t="shared" si="4"/>
        <v>-0.099999994970858097</v>
      </c>
      <c r="AE83" s="68">
        <f t="shared" si="5"/>
        <v>0</v>
      </c>
    </row>
    <row r="84" spans="1:31" ht="15.75" hidden="1" thickBot="1">
      <c r="A84" t="s">
        <v>17</v>
      </c>
      <c r="B84" t="s">
        <v>47</v>
      </c>
      <c r="C84" t="s">
        <v>52</v>
      </c>
      <c r="D84" t="s">
        <v>367</v>
      </c>
      <c r="E84">
        <v>2</v>
      </c>
      <c r="F84" t="s">
        <v>213</v>
      </c>
      <c r="G84" t="s">
        <v>22</v>
      </c>
      <c r="H84" s="5">
        <v>43868.416168981479</v>
      </c>
      <c r="I84" s="5">
        <v>43867.803472222222</v>
      </c>
      <c r="J84">
        <v>52936.999999824911</v>
      </c>
      <c r="K84" s="8">
        <v>882.28333333041519</v>
      </c>
      <c r="L84" s="8">
        <v>1764.5666666608304</v>
      </c>
      <c r="M84" s="18">
        <v>1</v>
      </c>
      <c r="N84" t="s">
        <v>368</v>
      </c>
      <c r="O84" s="6" t="s">
        <v>24</v>
      </c>
      <c r="P84" s="8" t="s">
        <v>46</v>
      </c>
      <c r="R84">
        <v>83</v>
      </c>
      <c r="V84" s="67">
        <v>43867</v>
      </c>
      <c r="W84" s="65" t="s">
        <v>52</v>
      </c>
      <c r="X84" s="65" t="s">
        <v>213</v>
      </c>
      <c r="Y84" s="65">
        <v>2</v>
      </c>
      <c r="Z84" s="65">
        <v>882</v>
      </c>
      <c r="AA84" s="66">
        <v>1765</v>
      </c>
      <c r="AC84" s="68">
        <f t="shared" si="3"/>
        <v>0.43333333916962147</v>
      </c>
      <c r="AD84" s="68">
        <f t="shared" si="4"/>
        <v>-0.28333333041518927</v>
      </c>
      <c r="AE84" s="68">
        <f t="shared" si="5"/>
        <v>0</v>
      </c>
    </row>
    <row r="85" spans="1:31" ht="15.75" hidden="1" thickBot="1">
      <c r="A85" t="s">
        <v>17</v>
      </c>
      <c r="B85" t="s">
        <v>18</v>
      </c>
      <c r="C85" t="s">
        <v>19</v>
      </c>
      <c r="D85" t="s">
        <v>369</v>
      </c>
      <c r="E85">
        <v>57</v>
      </c>
      <c r="F85" t="s">
        <v>213</v>
      </c>
      <c r="G85" t="s">
        <v>22</v>
      </c>
      <c r="H85" s="5">
        <v>43868.447314814817</v>
      </c>
      <c r="I85" s="5">
        <v>43867.820833333331</v>
      </c>
      <c r="J85">
        <v>54128.000000375323</v>
      </c>
      <c r="K85" s="8">
        <v>902.13333333958872</v>
      </c>
      <c r="L85" s="8">
        <v>51421.600000356557</v>
      </c>
      <c r="M85" s="18">
        <v>1</v>
      </c>
      <c r="N85" t="s">
        <v>370</v>
      </c>
      <c r="O85" s="6" t="s">
        <v>24</v>
      </c>
      <c r="P85" s="8" t="s">
        <v>46</v>
      </c>
      <c r="R85">
        <v>84</v>
      </c>
      <c r="V85" s="67">
        <v>43867</v>
      </c>
      <c r="W85" s="65" t="s">
        <v>19</v>
      </c>
      <c r="X85" s="65" t="s">
        <v>213</v>
      </c>
      <c r="Y85" s="65">
        <v>57</v>
      </c>
      <c r="Z85" s="65">
        <v>902</v>
      </c>
      <c r="AA85" s="66">
        <v>51422</v>
      </c>
      <c r="AC85" s="68">
        <f t="shared" si="3"/>
        <v>0.39999964344315231</v>
      </c>
      <c r="AD85" s="68">
        <f t="shared" si="4"/>
        <v>-0.13333333958871663</v>
      </c>
      <c r="AE85" s="68">
        <f t="shared" si="5"/>
        <v>0</v>
      </c>
    </row>
    <row r="86" spans="1:31" ht="15.75" hidden="1" thickBot="1">
      <c r="A86" t="s">
        <v>17</v>
      </c>
      <c r="B86" t="s">
        <v>18</v>
      </c>
      <c r="C86" t="s">
        <v>19</v>
      </c>
      <c r="D86" t="s">
        <v>65</v>
      </c>
      <c r="E86">
        <v>1</v>
      </c>
      <c r="F86" t="s">
        <v>213</v>
      </c>
      <c r="G86" t="s">
        <v>22</v>
      </c>
      <c r="H86" s="5">
        <v>43868.499016203707</v>
      </c>
      <c r="I86" s="5">
        <v>43867.823611111111</v>
      </c>
      <c r="J86">
        <v>58355.00000026077</v>
      </c>
      <c r="K86" s="8">
        <v>972.58333333767951</v>
      </c>
      <c r="L86" s="8">
        <v>972.58333333767951</v>
      </c>
      <c r="M86" s="18">
        <v>1</v>
      </c>
      <c r="N86" t="s">
        <v>371</v>
      </c>
      <c r="O86" s="6" t="s">
        <v>24</v>
      </c>
      <c r="P86" s="8" t="s">
        <v>46</v>
      </c>
      <c r="R86">
        <v>85</v>
      </c>
      <c r="V86" s="67">
        <v>43867</v>
      </c>
      <c r="W86" s="65" t="s">
        <v>19</v>
      </c>
      <c r="X86" s="65" t="s">
        <v>213</v>
      </c>
      <c r="Y86" s="65">
        <v>1</v>
      </c>
      <c r="Z86" s="65">
        <v>973</v>
      </c>
      <c r="AA86" s="65">
        <v>973</v>
      </c>
      <c r="AC86" s="68">
        <f t="shared" si="3"/>
        <v>0.41666666232049465</v>
      </c>
      <c r="AD86" s="68">
        <f t="shared" si="4"/>
        <v>0.41666666232049465</v>
      </c>
      <c r="AE86" s="68">
        <f t="shared" si="5"/>
        <v>0</v>
      </c>
    </row>
    <row r="87" spans="1:31" ht="15.75" hidden="1" thickBot="1">
      <c r="A87" t="s">
        <v>17</v>
      </c>
      <c r="B87" t="s">
        <v>41</v>
      </c>
      <c r="C87" t="s">
        <v>42</v>
      </c>
      <c r="D87" t="s">
        <v>250</v>
      </c>
      <c r="E87">
        <v>60</v>
      </c>
      <c r="F87" t="s">
        <v>213</v>
      </c>
      <c r="G87" t="s">
        <v>22</v>
      </c>
      <c r="H87" s="5">
        <v>43867.953865740739</v>
      </c>
      <c r="I87" s="5">
        <v>43867.826388888891</v>
      </c>
      <c r="J87">
        <v>11013.999999733642</v>
      </c>
      <c r="K87" s="8">
        <v>183.56666666222736</v>
      </c>
      <c r="L87" s="8">
        <v>11013.999999733642</v>
      </c>
      <c r="M87" s="18">
        <v>1</v>
      </c>
      <c r="N87" t="s">
        <v>372</v>
      </c>
      <c r="O87" s="6" t="s">
        <v>24</v>
      </c>
      <c r="P87" s="8" t="s">
        <v>46</v>
      </c>
      <c r="R87">
        <v>86</v>
      </c>
      <c r="V87" s="67">
        <v>43867</v>
      </c>
      <c r="W87" s="65" t="s">
        <v>42</v>
      </c>
      <c r="X87" s="65" t="s">
        <v>213</v>
      </c>
      <c r="Y87" s="65">
        <v>60</v>
      </c>
      <c r="Z87" s="65">
        <v>184</v>
      </c>
      <c r="AA87" s="66">
        <v>11014</v>
      </c>
      <c r="AC87" s="68">
        <f t="shared" si="3"/>
        <v>2.6635825634002686E-07</v>
      </c>
      <c r="AD87" s="68">
        <f t="shared" si="4"/>
        <v>0.43333333777263761</v>
      </c>
      <c r="AE87" s="68">
        <f t="shared" si="5"/>
        <v>0</v>
      </c>
    </row>
    <row r="88" spans="1:31" ht="15.75" hidden="1" thickBot="1">
      <c r="A88" t="s">
        <v>17</v>
      </c>
      <c r="B88" t="s">
        <v>18</v>
      </c>
      <c r="C88" t="s">
        <v>38</v>
      </c>
      <c r="D88" t="s">
        <v>373</v>
      </c>
      <c r="E88">
        <v>7</v>
      </c>
      <c r="F88" t="s">
        <v>213</v>
      </c>
      <c r="G88" t="s">
        <v>22</v>
      </c>
      <c r="H88" s="5">
        <v>43868.463194444441</v>
      </c>
      <c r="I88" s="5">
        <v>43867.873611111114</v>
      </c>
      <c r="J88">
        <v>50939.999999455176</v>
      </c>
      <c r="K88" s="8">
        <v>848.9999999909196</v>
      </c>
      <c r="L88" s="8">
        <v>5942.9999999364372</v>
      </c>
      <c r="M88" s="18">
        <v>1</v>
      </c>
      <c r="N88" t="s">
        <v>374</v>
      </c>
      <c r="O88" s="6" t="s">
        <v>24</v>
      </c>
      <c r="P88" s="8" t="s">
        <v>46</v>
      </c>
      <c r="R88">
        <v>87</v>
      </c>
      <c r="V88" s="67">
        <v>43867</v>
      </c>
      <c r="W88" s="65" t="s">
        <v>38</v>
      </c>
      <c r="X88" s="65" t="s">
        <v>213</v>
      </c>
      <c r="Y88" s="65">
        <v>7</v>
      </c>
      <c r="Z88" s="65">
        <v>849</v>
      </c>
      <c r="AA88" s="66">
        <v>5943</v>
      </c>
      <c r="AC88" s="68">
        <f t="shared" si="3"/>
        <v>6.3562765717506409E-08</v>
      </c>
      <c r="AD88" s="68">
        <f t="shared" si="4"/>
        <v>9.0803951025009155E-09</v>
      </c>
      <c r="AE88" s="68">
        <f t="shared" si="5"/>
        <v>0</v>
      </c>
    </row>
    <row r="89" spans="1:31" ht="15.75" hidden="1" thickBot="1">
      <c r="A89" t="s">
        <v>17</v>
      </c>
      <c r="B89" t="s">
        <v>47</v>
      </c>
      <c r="C89" t="s">
        <v>48</v>
      </c>
      <c r="D89" t="s">
        <v>117</v>
      </c>
      <c r="E89">
        <v>6</v>
      </c>
      <c r="F89" t="s">
        <v>213</v>
      </c>
      <c r="G89" t="s">
        <v>22</v>
      </c>
      <c r="H89" s="5">
        <v>43868.297743055555</v>
      </c>
      <c r="I89" s="5">
        <v>43867.876388888886</v>
      </c>
      <c r="J89">
        <v>36405.000000167638</v>
      </c>
      <c r="K89" s="8">
        <v>606.75000000279397</v>
      </c>
      <c r="L89" s="8">
        <v>3640.5000000167638</v>
      </c>
      <c r="M89" s="18">
        <v>1</v>
      </c>
      <c r="N89" t="s">
        <v>375</v>
      </c>
      <c r="O89" s="6" t="s">
        <v>24</v>
      </c>
      <c r="P89" s="8" t="s">
        <v>46</v>
      </c>
      <c r="R89">
        <v>88</v>
      </c>
      <c r="V89" s="67">
        <v>43867</v>
      </c>
      <c r="W89" s="65" t="s">
        <v>48</v>
      </c>
      <c r="X89" s="65" t="s">
        <v>213</v>
      </c>
      <c r="Y89" s="65">
        <v>6</v>
      </c>
      <c r="Z89" s="65">
        <v>607</v>
      </c>
      <c r="AA89" s="66">
        <v>3641</v>
      </c>
      <c r="AC89" s="68">
        <f t="shared" si="3"/>
        <v>0.49999998323619366</v>
      </c>
      <c r="AD89" s="68">
        <f t="shared" si="4"/>
        <v>0.24999999720603228</v>
      </c>
      <c r="AE89" s="68">
        <f t="shared" si="5"/>
        <v>0</v>
      </c>
    </row>
    <row r="90" spans="1:31" ht="15.75" hidden="1" thickBot="1">
      <c r="A90" t="s">
        <v>17</v>
      </c>
      <c r="B90" t="s">
        <v>41</v>
      </c>
      <c r="C90" t="s">
        <v>42</v>
      </c>
      <c r="D90" t="s">
        <v>376</v>
      </c>
      <c r="E90">
        <v>87</v>
      </c>
      <c r="F90" t="s">
        <v>213</v>
      </c>
      <c r="G90" t="s">
        <v>22</v>
      </c>
      <c r="H90" s="5">
        <v>43868.336678240739</v>
      </c>
      <c r="I90" s="5">
        <v>43867.90997685185</v>
      </c>
      <c r="J90">
        <v>36867.000000039116</v>
      </c>
      <c r="K90" s="8">
        <v>614.45000000065193</v>
      </c>
      <c r="L90" s="8">
        <v>53457.150000056718</v>
      </c>
      <c r="M90" s="18">
        <v>1</v>
      </c>
      <c r="N90" t="s">
        <v>377</v>
      </c>
      <c r="O90" s="6" t="s">
        <v>24</v>
      </c>
      <c r="P90" s="8" t="s">
        <v>46</v>
      </c>
      <c r="R90">
        <v>89</v>
      </c>
      <c r="V90" s="67">
        <v>43867</v>
      </c>
      <c r="W90" s="65" t="s">
        <v>42</v>
      </c>
      <c r="X90" s="65" t="s">
        <v>213</v>
      </c>
      <c r="Y90" s="65">
        <v>87</v>
      </c>
      <c r="Z90" s="65">
        <v>614</v>
      </c>
      <c r="AA90" s="66">
        <v>53457</v>
      </c>
      <c r="AC90" s="68">
        <f t="shared" si="3"/>
        <v>-0.15000005671754479</v>
      </c>
      <c r="AD90" s="68">
        <f t="shared" si="4"/>
        <v>-0.4500000006519258</v>
      </c>
      <c r="AE90" s="68">
        <f t="shared" si="5"/>
        <v>0</v>
      </c>
    </row>
    <row r="91" spans="1:31" ht="15.75" hidden="1" thickBot="1">
      <c r="A91" t="s">
        <v>17</v>
      </c>
      <c r="B91" t="s">
        <v>47</v>
      </c>
      <c r="C91" t="s">
        <v>52</v>
      </c>
      <c r="D91" t="s">
        <v>378</v>
      </c>
      <c r="E91">
        <v>3</v>
      </c>
      <c r="F91" t="s">
        <v>213</v>
      </c>
      <c r="G91" t="s">
        <v>22</v>
      </c>
      <c r="H91" s="5">
        <v>43868.391851851855</v>
      </c>
      <c r="I91" s="5">
        <v>43867.93472222222</v>
      </c>
      <c r="J91">
        <v>39496.00000041537</v>
      </c>
      <c r="K91" s="8">
        <v>658.2666666735895</v>
      </c>
      <c r="L91" s="8">
        <v>1974.8000000207685</v>
      </c>
      <c r="M91" s="18">
        <v>1</v>
      </c>
      <c r="N91" t="s">
        <v>379</v>
      </c>
      <c r="O91" s="6" t="s">
        <v>24</v>
      </c>
      <c r="P91" s="8" t="s">
        <v>46</v>
      </c>
      <c r="R91">
        <v>90</v>
      </c>
      <c r="V91" s="67">
        <v>43867</v>
      </c>
      <c r="W91" s="65" t="s">
        <v>52</v>
      </c>
      <c r="X91" s="65" t="s">
        <v>213</v>
      </c>
      <c r="Y91" s="65">
        <v>3</v>
      </c>
      <c r="Z91" s="65">
        <v>658</v>
      </c>
      <c r="AA91" s="66">
        <v>1975</v>
      </c>
      <c r="AC91" s="68">
        <f t="shared" si="3"/>
        <v>0.19999997923150659</v>
      </c>
      <c r="AD91" s="68">
        <f t="shared" si="4"/>
        <v>-0.2666666735894978</v>
      </c>
      <c r="AE91" s="68">
        <f t="shared" si="5"/>
        <v>0</v>
      </c>
    </row>
    <row r="92" spans="1:31" ht="15.75" hidden="1" thickBot="1">
      <c r="A92" t="s">
        <v>17</v>
      </c>
      <c r="B92" t="s">
        <v>41</v>
      </c>
      <c r="C92" t="s">
        <v>129</v>
      </c>
      <c r="D92" t="s">
        <v>382</v>
      </c>
      <c r="E92">
        <v>4</v>
      </c>
      <c r="F92" t="s">
        <v>213</v>
      </c>
      <c r="G92" t="s">
        <v>22</v>
      </c>
      <c r="H92" s="5">
        <v>43868.584027777775</v>
      </c>
      <c r="I92" s="5">
        <v>43867.949999999997</v>
      </c>
      <c r="J92">
        <v>54780.00000002794</v>
      </c>
      <c r="K92" s="8">
        <v>913.00000000046566</v>
      </c>
      <c r="L92" s="8">
        <v>3652.0000000018626</v>
      </c>
      <c r="M92" s="18">
        <v>1</v>
      </c>
      <c r="N92" t="s">
        <v>383</v>
      </c>
      <c r="O92" s="6" t="s">
        <v>24</v>
      </c>
      <c r="P92" s="8" t="s">
        <v>46</v>
      </c>
      <c r="R92">
        <v>91</v>
      </c>
      <c r="V92" s="67">
        <v>43867</v>
      </c>
      <c r="W92" s="65" t="s">
        <v>129</v>
      </c>
      <c r="X92" s="65" t="s">
        <v>213</v>
      </c>
      <c r="Y92" s="65">
        <v>4</v>
      </c>
      <c r="Z92" s="65">
        <v>913</v>
      </c>
      <c r="AA92" s="66">
        <v>3652</v>
      </c>
      <c r="AC92" s="68">
        <f t="shared" si="3"/>
        <v>-1.862645149230957E-09</v>
      </c>
      <c r="AD92" s="68">
        <f t="shared" si="4"/>
        <v>-4.6566128730773926E-10</v>
      </c>
      <c r="AE92" s="68">
        <f t="shared" si="5"/>
        <v>0</v>
      </c>
    </row>
    <row r="93" spans="1:31" ht="15.75" hidden="1" thickBot="1">
      <c r="A93" t="s">
        <v>17</v>
      </c>
      <c r="B93" t="s">
        <v>140</v>
      </c>
      <c r="C93" t="s">
        <v>141</v>
      </c>
      <c r="D93" t="s">
        <v>386</v>
      </c>
      <c r="E93">
        <v>10</v>
      </c>
      <c r="F93" t="s">
        <v>213</v>
      </c>
      <c r="G93" t="s">
        <v>22</v>
      </c>
      <c r="H93" s="5">
        <v>43868.679166666669</v>
      </c>
      <c r="I93" s="5">
        <v>43867.959722222222</v>
      </c>
      <c r="J93">
        <v>62160.000000195578</v>
      </c>
      <c r="K93" s="8">
        <v>1036.0000000032596</v>
      </c>
      <c r="L93" s="8">
        <v>10360.000000032596</v>
      </c>
      <c r="M93" s="18">
        <v>1</v>
      </c>
      <c r="N93" t="s">
        <v>387</v>
      </c>
      <c r="O93" s="6" t="s">
        <v>24</v>
      </c>
      <c r="P93" s="8" t="s">
        <v>46</v>
      </c>
      <c r="R93">
        <v>92</v>
      </c>
      <c r="V93" s="67">
        <v>43867</v>
      </c>
      <c r="W93" s="65" t="s">
        <v>141</v>
      </c>
      <c r="X93" s="65" t="s">
        <v>213</v>
      </c>
      <c r="Y93" s="65">
        <v>10</v>
      </c>
      <c r="Z93" s="66">
        <v>1036</v>
      </c>
      <c r="AA93" s="66">
        <v>10360</v>
      </c>
      <c r="AC93" s="68">
        <f t="shared" si="3"/>
        <v>-3.2596290111541748E-08</v>
      </c>
      <c r="AD93" s="68">
        <f t="shared" si="4"/>
        <v>-3.2596290111541748E-09</v>
      </c>
      <c r="AE93" s="68">
        <f t="shared" si="5"/>
        <v>0</v>
      </c>
    </row>
    <row r="94" spans="1:31" ht="15.75" hidden="1" thickBot="1">
      <c r="A94" t="s">
        <v>17</v>
      </c>
      <c r="B94" t="s">
        <v>18</v>
      </c>
      <c r="C94" t="s">
        <v>35</v>
      </c>
      <c r="D94" t="s">
        <v>393</v>
      </c>
      <c r="E94">
        <v>26</v>
      </c>
      <c r="F94" t="s">
        <v>213</v>
      </c>
      <c r="G94" t="s">
        <v>22</v>
      </c>
      <c r="H94" s="5">
        <v>43868.816145833334</v>
      </c>
      <c r="I94" s="5">
        <v>43867.990972222222</v>
      </c>
      <c r="J94">
        <v>71295.000000111759</v>
      </c>
      <c r="K94" s="8">
        <v>1188.2500000018626</v>
      </c>
      <c r="L94" s="8">
        <v>30894.500000048429</v>
      </c>
      <c r="M94" s="18">
        <v>1</v>
      </c>
      <c r="N94" t="s">
        <v>394</v>
      </c>
      <c r="O94" s="6" t="s">
        <v>24</v>
      </c>
      <c r="P94" s="8" t="s">
        <v>46</v>
      </c>
      <c r="R94">
        <v>93</v>
      </c>
      <c r="V94" s="67">
        <v>43867</v>
      </c>
      <c r="W94" s="65" t="s">
        <v>35</v>
      </c>
      <c r="X94" s="65" t="s">
        <v>213</v>
      </c>
      <c r="Y94" s="65">
        <v>26</v>
      </c>
      <c r="Z94" s="66">
        <v>1188</v>
      </c>
      <c r="AA94" s="66">
        <v>30895</v>
      </c>
      <c r="AC94" s="68">
        <f t="shared" si="3"/>
        <v>0.49999995157122612</v>
      </c>
      <c r="AD94" s="68">
        <f t="shared" si="4"/>
        <v>-0.25000000186264515</v>
      </c>
      <c r="AE94" s="68">
        <f t="shared" si="5"/>
        <v>0</v>
      </c>
    </row>
    <row r="95" spans="1:31" ht="15.75" hidden="1" thickBot="1">
      <c r="A95" t="s">
        <v>17</v>
      </c>
      <c r="B95" t="s">
        <v>41</v>
      </c>
      <c r="C95" t="s">
        <v>42</v>
      </c>
      <c r="D95" t="s">
        <v>395</v>
      </c>
      <c r="E95">
        <v>13</v>
      </c>
      <c r="F95" t="s">
        <v>213</v>
      </c>
      <c r="G95" t="s">
        <v>22</v>
      </c>
      <c r="H95" s="5">
        <v>43868.381956018522</v>
      </c>
      <c r="I95" s="5">
        <v>43867.993750000001</v>
      </c>
      <c r="J95">
        <v>33541.000000177883</v>
      </c>
      <c r="K95" s="8">
        <v>559.01666666963138</v>
      </c>
      <c r="L95" s="8">
        <v>7267.2166667052079</v>
      </c>
      <c r="M95" s="18">
        <v>1</v>
      </c>
      <c r="N95" t="s">
        <v>396</v>
      </c>
      <c r="O95" s="6" t="s">
        <v>24</v>
      </c>
      <c r="P95" s="8" t="s">
        <v>46</v>
      </c>
      <c r="R95">
        <v>94</v>
      </c>
      <c r="V95" s="67">
        <v>43867</v>
      </c>
      <c r="W95" s="65" t="s">
        <v>42</v>
      </c>
      <c r="X95" s="65" t="s">
        <v>213</v>
      </c>
      <c r="Y95" s="65">
        <v>13</v>
      </c>
      <c r="Z95" s="65">
        <v>559</v>
      </c>
      <c r="AA95" s="66">
        <v>7267</v>
      </c>
      <c r="AC95" s="68">
        <f t="shared" si="3"/>
        <v>-0.21666670520789921</v>
      </c>
      <c r="AD95" s="68">
        <f t="shared" si="4"/>
        <v>-0.016666669631376863</v>
      </c>
      <c r="AE95" s="68">
        <f t="shared" si="5"/>
        <v>0</v>
      </c>
    </row>
    <row r="96" spans="1:31" ht="15.75" hidden="1" thickBot="1">
      <c r="A96" t="s">
        <v>17</v>
      </c>
      <c r="B96" t="s">
        <v>41</v>
      </c>
      <c r="C96" t="s">
        <v>129</v>
      </c>
      <c r="D96" t="s">
        <v>397</v>
      </c>
      <c r="E96">
        <v>1</v>
      </c>
      <c r="F96" t="s">
        <v>213</v>
      </c>
      <c r="G96" t="s">
        <v>22</v>
      </c>
      <c r="H96" s="5">
        <v>43868.584722222222</v>
      </c>
      <c r="I96" s="5">
        <v>43868.261111111111</v>
      </c>
      <c r="J96">
        <v>27959.99999998603</v>
      </c>
      <c r="K96" s="8">
        <v>465.99999999976717</v>
      </c>
      <c r="L96" s="8">
        <v>465.99999999976717</v>
      </c>
      <c r="M96" s="18">
        <v>1</v>
      </c>
      <c r="N96" t="s">
        <v>398</v>
      </c>
      <c r="O96" s="6" t="s">
        <v>24</v>
      </c>
      <c r="P96" s="8" t="s">
        <v>46</v>
      </c>
      <c r="R96">
        <v>95</v>
      </c>
      <c r="V96" s="67">
        <v>43868</v>
      </c>
      <c r="W96" s="65" t="s">
        <v>129</v>
      </c>
      <c r="X96" s="65" t="s">
        <v>213</v>
      </c>
      <c r="Y96" s="65">
        <v>1</v>
      </c>
      <c r="Z96" s="65">
        <v>466</v>
      </c>
      <c r="AA96" s="65">
        <v>466</v>
      </c>
      <c r="AC96" s="68">
        <f t="shared" si="3"/>
        <v>2.3283064365386963E-10</v>
      </c>
      <c r="AD96" s="68">
        <f t="shared" si="4"/>
        <v>2.3283064365386963E-10</v>
      </c>
      <c r="AE96" s="68">
        <f t="shared" si="5"/>
        <v>0</v>
      </c>
    </row>
    <row r="97" spans="1:31" ht="15.75" hidden="1" thickBot="1">
      <c r="A97" t="s">
        <v>17</v>
      </c>
      <c r="B97" t="s">
        <v>18</v>
      </c>
      <c r="C97" t="s">
        <v>19</v>
      </c>
      <c r="D97" t="s">
        <v>269</v>
      </c>
      <c r="E97">
        <v>18</v>
      </c>
      <c r="F97" t="s">
        <v>213</v>
      </c>
      <c r="G97" t="s">
        <v>22</v>
      </c>
      <c r="H97" s="5">
        <v>43868.602847222224</v>
      </c>
      <c r="I97" s="5">
        <v>43868.277083333334</v>
      </c>
      <c r="J97">
        <v>28146.000000089407</v>
      </c>
      <c r="K97" s="8">
        <v>469.10000000149012</v>
      </c>
      <c r="L97" s="8">
        <v>8443.8000000268221</v>
      </c>
      <c r="M97" s="18">
        <v>1</v>
      </c>
      <c r="N97" t="s">
        <v>401</v>
      </c>
      <c r="O97" s="6" t="s">
        <v>24</v>
      </c>
      <c r="P97" s="8" t="s">
        <v>46</v>
      </c>
      <c r="R97">
        <v>96</v>
      </c>
      <c r="V97" s="67">
        <v>43868</v>
      </c>
      <c r="W97" s="65" t="s">
        <v>19</v>
      </c>
      <c r="X97" s="65" t="s">
        <v>213</v>
      </c>
      <c r="Y97" s="65">
        <v>18</v>
      </c>
      <c r="Z97" s="65">
        <v>469</v>
      </c>
      <c r="AA97" s="66">
        <v>8444</v>
      </c>
      <c r="AC97" s="68">
        <f t="shared" si="3"/>
        <v>0.19999997317790985</v>
      </c>
      <c r="AD97" s="68">
        <f t="shared" si="4"/>
        <v>-0.10000000149011612</v>
      </c>
      <c r="AE97" s="68">
        <f t="shared" si="5"/>
        <v>0</v>
      </c>
    </row>
    <row r="98" spans="1:31" ht="15.75" hidden="1" thickBot="1">
      <c r="A98" t="s">
        <v>17</v>
      </c>
      <c r="B98" t="s">
        <v>47</v>
      </c>
      <c r="C98" t="s">
        <v>52</v>
      </c>
      <c r="D98" t="s">
        <v>404</v>
      </c>
      <c r="E98">
        <v>1</v>
      </c>
      <c r="F98" t="s">
        <v>213</v>
      </c>
      <c r="G98" t="s">
        <v>22</v>
      </c>
      <c r="H98" s="5">
        <v>43868.558333333334</v>
      </c>
      <c r="I98" s="5">
        <v>43868.306944444441</v>
      </c>
      <c r="J98">
        <v>21720.000000391155</v>
      </c>
      <c r="K98" s="8">
        <v>362.00000000651926</v>
      </c>
      <c r="L98" s="8">
        <v>362.00000000651926</v>
      </c>
      <c r="M98" s="18">
        <v>1</v>
      </c>
      <c r="N98" t="s">
        <v>405</v>
      </c>
      <c r="O98" s="6" t="s">
        <v>24</v>
      </c>
      <c r="P98" s="8" t="s">
        <v>46</v>
      </c>
      <c r="R98">
        <v>97</v>
      </c>
      <c r="V98" s="67">
        <v>43868</v>
      </c>
      <c r="W98" s="65" t="s">
        <v>52</v>
      </c>
      <c r="X98" s="65" t="s">
        <v>213</v>
      </c>
      <c r="Y98" s="65">
        <v>1</v>
      </c>
      <c r="Z98" s="65">
        <v>362</v>
      </c>
      <c r="AA98" s="65">
        <v>362</v>
      </c>
      <c r="AC98" s="68">
        <f t="shared" si="3"/>
        <v>-6.5192580223083496E-09</v>
      </c>
      <c r="AD98" s="68">
        <f t="shared" si="4"/>
        <v>-6.5192580223083496E-09</v>
      </c>
      <c r="AE98" s="68">
        <f t="shared" si="5"/>
        <v>0</v>
      </c>
    </row>
    <row r="99" spans="1:31" ht="15.75" hidden="1" thickBot="1">
      <c r="A99" t="s">
        <v>17</v>
      </c>
      <c r="B99" t="s">
        <v>18</v>
      </c>
      <c r="C99" t="s">
        <v>35</v>
      </c>
      <c r="D99" t="s">
        <v>406</v>
      </c>
      <c r="E99">
        <v>1</v>
      </c>
      <c r="F99" t="s">
        <v>213</v>
      </c>
      <c r="G99" t="s">
        <v>22</v>
      </c>
      <c r="H99" s="5">
        <v>43868.75277777778</v>
      </c>
      <c r="I99" s="5">
        <v>43868.325694444444</v>
      </c>
      <c r="J99">
        <v>36900.000000209548</v>
      </c>
      <c r="K99" s="8">
        <v>615.00000000349246</v>
      </c>
      <c r="L99" s="8">
        <v>615.00000000349246</v>
      </c>
      <c r="M99" s="18">
        <v>1</v>
      </c>
      <c r="N99" t="s">
        <v>407</v>
      </c>
      <c r="O99" s="6" t="s">
        <v>24</v>
      </c>
      <c r="P99" s="8" t="s">
        <v>46</v>
      </c>
      <c r="R99">
        <v>98</v>
      </c>
      <c r="V99" s="67">
        <v>43868</v>
      </c>
      <c r="W99" s="65" t="s">
        <v>35</v>
      </c>
      <c r="X99" s="65" t="s">
        <v>213</v>
      </c>
      <c r="Y99" s="65">
        <v>1</v>
      </c>
      <c r="Z99" s="65">
        <v>615</v>
      </c>
      <c r="AA99" s="65">
        <v>615</v>
      </c>
      <c r="AC99" s="68">
        <f t="shared" si="3"/>
        <v>-3.4924596548080444E-09</v>
      </c>
      <c r="AD99" s="68">
        <f t="shared" si="4"/>
        <v>-3.4924596548080444E-09</v>
      </c>
      <c r="AE99" s="68">
        <f t="shared" si="5"/>
        <v>0</v>
      </c>
    </row>
    <row r="100" spans="1:31" ht="15.75" hidden="1" thickBot="1">
      <c r="A100" t="s">
        <v>17</v>
      </c>
      <c r="B100" t="s">
        <v>18</v>
      </c>
      <c r="C100" t="s">
        <v>19</v>
      </c>
      <c r="D100" t="s">
        <v>410</v>
      </c>
      <c r="E100">
        <v>1</v>
      </c>
      <c r="F100" t="s">
        <v>213</v>
      </c>
      <c r="G100" t="s">
        <v>22</v>
      </c>
      <c r="H100" s="5">
        <v>43868.877071759256</v>
      </c>
      <c r="I100" s="5">
        <v>43868.368055555555</v>
      </c>
      <c r="J100">
        <v>43978.999999794178</v>
      </c>
      <c r="K100" s="8">
        <v>732.98333332990296</v>
      </c>
      <c r="L100" s="8">
        <v>732.98333332990296</v>
      </c>
      <c r="M100" s="18">
        <v>1</v>
      </c>
      <c r="N100" t="s">
        <v>411</v>
      </c>
      <c r="O100" s="6" t="s">
        <v>24</v>
      </c>
      <c r="P100" s="8" t="s">
        <v>46</v>
      </c>
      <c r="R100">
        <v>99</v>
      </c>
      <c r="V100" s="67">
        <v>43868</v>
      </c>
      <c r="W100" s="65" t="s">
        <v>19</v>
      </c>
      <c r="X100" s="65" t="s">
        <v>213</v>
      </c>
      <c r="Y100" s="65">
        <v>1</v>
      </c>
      <c r="Z100" s="65">
        <v>733</v>
      </c>
      <c r="AA100" s="65">
        <v>733</v>
      </c>
      <c r="AC100" s="68">
        <f t="shared" si="3"/>
        <v>0.01666667009703815</v>
      </c>
      <c r="AD100" s="68">
        <f t="shared" si="4"/>
        <v>0.01666667009703815</v>
      </c>
      <c r="AE100" s="68">
        <f t="shared" si="5"/>
        <v>0</v>
      </c>
    </row>
    <row r="101" spans="1:31" ht="15.75" hidden="1" thickBot="1">
      <c r="A101" t="s">
        <v>17</v>
      </c>
      <c r="B101" t="s">
        <v>41</v>
      </c>
      <c r="C101" t="s">
        <v>62</v>
      </c>
      <c r="D101" t="s">
        <v>412</v>
      </c>
      <c r="E101">
        <v>2</v>
      </c>
      <c r="F101" t="s">
        <v>213</v>
      </c>
      <c r="G101" t="s">
        <v>22</v>
      </c>
      <c r="H101" s="5">
        <v>43868.923611111109</v>
      </c>
      <c r="I101" s="5">
        <v>43868.422222222223</v>
      </c>
      <c r="J101">
        <v>43319.999999762513</v>
      </c>
      <c r="K101" s="8">
        <v>721.99999999604188</v>
      </c>
      <c r="L101" s="8">
        <v>1443.9999999920838</v>
      </c>
      <c r="M101" s="18">
        <v>1</v>
      </c>
      <c r="N101" t="s">
        <v>413</v>
      </c>
      <c r="O101" s="6" t="s">
        <v>24</v>
      </c>
      <c r="P101" s="8" t="s">
        <v>46</v>
      </c>
      <c r="R101">
        <v>100</v>
      </c>
      <c r="V101" s="67">
        <v>43868</v>
      </c>
      <c r="W101" s="65" t="s">
        <v>62</v>
      </c>
      <c r="X101" s="65" t="s">
        <v>213</v>
      </c>
      <c r="Y101" s="65">
        <v>2</v>
      </c>
      <c r="Z101" s="65">
        <v>722</v>
      </c>
      <c r="AA101" s="66">
        <v>1444</v>
      </c>
      <c r="AC101" s="68">
        <f t="shared" si="3"/>
        <v>7.9162418842315674E-09</v>
      </c>
      <c r="AD101" s="68">
        <f t="shared" si="4"/>
        <v>3.9581209421157837E-09</v>
      </c>
      <c r="AE101" s="68">
        <f t="shared" si="5"/>
        <v>0</v>
      </c>
    </row>
    <row r="102" spans="1:31" ht="15.75" hidden="1" thickBot="1">
      <c r="A102" t="s">
        <v>17</v>
      </c>
      <c r="B102" t="s">
        <v>18</v>
      </c>
      <c r="C102" t="s">
        <v>38</v>
      </c>
      <c r="D102" t="s">
        <v>414</v>
      </c>
      <c r="E102">
        <v>1</v>
      </c>
      <c r="F102" t="s">
        <v>213</v>
      </c>
      <c r="G102" t="s">
        <v>22</v>
      </c>
      <c r="H102" s="5">
        <v>43868.617361111108</v>
      </c>
      <c r="I102" s="5">
        <v>43868.427777777775</v>
      </c>
      <c r="J102">
        <v>16379.99999995809</v>
      </c>
      <c r="K102" s="8">
        <v>272.99999999930151</v>
      </c>
      <c r="L102" s="8">
        <v>272.99999999930151</v>
      </c>
      <c r="M102" s="18">
        <v>1</v>
      </c>
      <c r="N102" t="s">
        <v>415</v>
      </c>
      <c r="O102" s="6" t="s">
        <v>24</v>
      </c>
      <c r="P102" s="8" t="s">
        <v>46</v>
      </c>
      <c r="R102">
        <v>101</v>
      </c>
      <c r="V102" s="67">
        <v>43868</v>
      </c>
      <c r="W102" s="65" t="s">
        <v>38</v>
      </c>
      <c r="X102" s="65" t="s">
        <v>213</v>
      </c>
      <c r="Y102" s="65">
        <v>1</v>
      </c>
      <c r="Z102" s="65">
        <v>273</v>
      </c>
      <c r="AA102" s="65">
        <v>273</v>
      </c>
      <c r="AC102" s="68">
        <f t="shared" si="3"/>
        <v>6.9849193096160889E-10</v>
      </c>
      <c r="AD102" s="68">
        <f t="shared" si="4"/>
        <v>6.9849193096160889E-10</v>
      </c>
      <c r="AE102" s="68">
        <f t="shared" si="5"/>
        <v>0</v>
      </c>
    </row>
    <row r="103" spans="1:31" ht="15.75" hidden="1" thickBot="1">
      <c r="A103" t="s">
        <v>17</v>
      </c>
      <c r="B103" t="s">
        <v>18</v>
      </c>
      <c r="C103" t="s">
        <v>19</v>
      </c>
      <c r="D103" t="s">
        <v>418</v>
      </c>
      <c r="E103">
        <v>1</v>
      </c>
      <c r="F103" t="s">
        <v>213</v>
      </c>
      <c r="G103" t="s">
        <v>22</v>
      </c>
      <c r="H103" s="5">
        <v>43868.82708333333</v>
      </c>
      <c r="I103" s="5">
        <v>43868.477777777778</v>
      </c>
      <c r="J103">
        <v>30179.999999678694</v>
      </c>
      <c r="K103" s="8">
        <v>502.9999999946449</v>
      </c>
      <c r="L103" s="8">
        <v>502.9999999946449</v>
      </c>
      <c r="M103" s="18">
        <v>1</v>
      </c>
      <c r="N103" t="s">
        <v>419</v>
      </c>
      <c r="O103" s="6" t="s">
        <v>24</v>
      </c>
      <c r="P103" s="8" t="s">
        <v>46</v>
      </c>
      <c r="R103">
        <v>102</v>
      </c>
      <c r="V103" s="67">
        <v>43868</v>
      </c>
      <c r="W103" s="65" t="s">
        <v>19</v>
      </c>
      <c r="X103" s="65" t="s">
        <v>213</v>
      </c>
      <c r="Y103" s="65">
        <v>1</v>
      </c>
      <c r="Z103" s="65">
        <v>503</v>
      </c>
      <c r="AA103" s="65">
        <v>503</v>
      </c>
      <c r="AC103" s="68">
        <f t="shared" si="3"/>
        <v>5.3551048040390015E-09</v>
      </c>
      <c r="AD103" s="68">
        <f t="shared" si="4"/>
        <v>5.3551048040390015E-09</v>
      </c>
      <c r="AE103" s="68">
        <f t="shared" si="5"/>
        <v>0</v>
      </c>
    </row>
    <row r="104" spans="1:31" ht="15.75" hidden="1" thickBot="1">
      <c r="A104" t="s">
        <v>17</v>
      </c>
      <c r="B104" t="s">
        <v>41</v>
      </c>
      <c r="C104" t="s">
        <v>135</v>
      </c>
      <c r="D104" t="s">
        <v>420</v>
      </c>
      <c r="E104">
        <v>4</v>
      </c>
      <c r="F104" t="s">
        <v>213</v>
      </c>
      <c r="G104" t="s">
        <v>22</v>
      </c>
      <c r="H104" s="5">
        <v>43868.54184027778</v>
      </c>
      <c r="I104" s="5">
        <v>43868.518599537034</v>
      </c>
      <c r="J104">
        <v>2008.0000004265457</v>
      </c>
      <c r="K104" s="8">
        <v>33.466666673775762</v>
      </c>
      <c r="L104" s="8">
        <v>133.86666669510305</v>
      </c>
      <c r="M104" s="18">
        <v>1</v>
      </c>
      <c r="N104" t="s">
        <v>421</v>
      </c>
      <c r="O104" s="6" t="s">
        <v>24</v>
      </c>
      <c r="P104" s="8"/>
      <c r="R104">
        <v>103</v>
      </c>
      <c r="V104" s="67">
        <v>43868</v>
      </c>
      <c r="W104" s="65" t="s">
        <v>135</v>
      </c>
      <c r="X104" s="65" t="s">
        <v>213</v>
      </c>
      <c r="Y104" s="65">
        <v>4</v>
      </c>
      <c r="Z104" s="65">
        <v>33</v>
      </c>
      <c r="AA104" s="65">
        <v>134</v>
      </c>
      <c r="AC104" s="68">
        <f t="shared" si="3"/>
        <v>0.13333330489695072</v>
      </c>
      <c r="AD104" s="68">
        <f t="shared" si="4"/>
        <v>-0.46666667377576232</v>
      </c>
      <c r="AE104" s="68">
        <f t="shared" si="5"/>
        <v>0</v>
      </c>
    </row>
    <row r="105" spans="1:31" ht="15.75" hidden="1" thickBot="1">
      <c r="A105" t="s">
        <v>17</v>
      </c>
      <c r="B105" t="s">
        <v>41</v>
      </c>
      <c r="C105" t="s">
        <v>135</v>
      </c>
      <c r="D105" t="s">
        <v>422</v>
      </c>
      <c r="E105">
        <v>15</v>
      </c>
      <c r="F105" t="s">
        <v>213</v>
      </c>
      <c r="G105" t="s">
        <v>22</v>
      </c>
      <c r="H105" s="5">
        <v>43868.692361111112</v>
      </c>
      <c r="I105" s="5">
        <v>43868.570833333331</v>
      </c>
      <c r="J105">
        <v>10500.000000279397</v>
      </c>
      <c r="K105" s="8">
        <v>175.00000000465661</v>
      </c>
      <c r="L105" s="8">
        <v>2625.0000000698492</v>
      </c>
      <c r="M105" s="18">
        <v>1</v>
      </c>
      <c r="N105" t="s">
        <v>423</v>
      </c>
      <c r="O105" s="6" t="s">
        <v>24</v>
      </c>
      <c r="P105" s="8" t="s">
        <v>46</v>
      </c>
      <c r="R105">
        <v>104</v>
      </c>
      <c r="V105" s="67">
        <v>43868</v>
      </c>
      <c r="W105" s="65" t="s">
        <v>135</v>
      </c>
      <c r="X105" s="65" t="s">
        <v>213</v>
      </c>
      <c r="Y105" s="65">
        <v>15</v>
      </c>
      <c r="Z105" s="65">
        <v>175</v>
      </c>
      <c r="AA105" s="66">
        <v>2625</v>
      </c>
      <c r="AC105" s="68">
        <f t="shared" si="3"/>
        <v>-6.9849193096160889E-08</v>
      </c>
      <c r="AD105" s="68">
        <f t="shared" si="4"/>
        <v>-4.6566128730773926E-09</v>
      </c>
      <c r="AE105" s="68">
        <f t="shared" si="5"/>
        <v>0</v>
      </c>
    </row>
    <row r="106" spans="1:31" ht="15.75" hidden="1" thickBot="1">
      <c r="A106" t="s">
        <v>17</v>
      </c>
      <c r="B106" t="s">
        <v>41</v>
      </c>
      <c r="C106" t="s">
        <v>135</v>
      </c>
      <c r="D106" t="s">
        <v>424</v>
      </c>
      <c r="E106">
        <v>1</v>
      </c>
      <c r="F106" t="s">
        <v>213</v>
      </c>
      <c r="G106" t="s">
        <v>22</v>
      </c>
      <c r="H106" s="5">
        <v>43868.86037037037</v>
      </c>
      <c r="I106" s="5">
        <v>43868.570833333331</v>
      </c>
      <c r="J106">
        <v>25016.0000001546</v>
      </c>
      <c r="K106" s="8">
        <v>416.93333333590999</v>
      </c>
      <c r="L106" s="8">
        <v>416.93333333590999</v>
      </c>
      <c r="M106" s="18">
        <v>1</v>
      </c>
      <c r="N106" t="s">
        <v>425</v>
      </c>
      <c r="O106" s="6" t="s">
        <v>24</v>
      </c>
      <c r="P106" s="8" t="s">
        <v>46</v>
      </c>
      <c r="R106">
        <v>105</v>
      </c>
      <c r="V106" s="67">
        <v>43868</v>
      </c>
      <c r="W106" s="65" t="s">
        <v>135</v>
      </c>
      <c r="X106" s="65" t="s">
        <v>213</v>
      </c>
      <c r="Y106" s="65">
        <v>1</v>
      </c>
      <c r="Z106" s="65">
        <v>417</v>
      </c>
      <c r="AA106" s="65">
        <v>417</v>
      </c>
      <c r="AC106" s="68">
        <f t="shared" si="3"/>
        <v>0.066666664090007544</v>
      </c>
      <c r="AD106" s="68">
        <f t="shared" si="4"/>
        <v>0.066666664090007544</v>
      </c>
      <c r="AE106" s="68">
        <f t="shared" si="5"/>
        <v>0</v>
      </c>
    </row>
    <row r="107" spans="1:31" ht="15.75" hidden="1" thickBot="1">
      <c r="A107" t="s">
        <v>17</v>
      </c>
      <c r="B107" t="s">
        <v>41</v>
      </c>
      <c r="C107" t="s">
        <v>135</v>
      </c>
      <c r="D107" t="s">
        <v>426</v>
      </c>
      <c r="E107">
        <v>8</v>
      </c>
      <c r="F107" t="s">
        <v>213</v>
      </c>
      <c r="G107" t="s">
        <v>22</v>
      </c>
      <c r="H107" s="5">
        <v>43868.72152777778</v>
      </c>
      <c r="I107" s="5">
        <v>43868.572222222225</v>
      </c>
      <c r="J107">
        <v>12899.999999930151</v>
      </c>
      <c r="K107" s="8">
        <v>214.99999999883585</v>
      </c>
      <c r="L107" s="8">
        <v>1719.9999999906868</v>
      </c>
      <c r="M107" s="18">
        <v>1</v>
      </c>
      <c r="N107" t="s">
        <v>427</v>
      </c>
      <c r="O107" s="6" t="s">
        <v>24</v>
      </c>
      <c r="P107" s="8" t="s">
        <v>46</v>
      </c>
      <c r="R107">
        <v>106</v>
      </c>
      <c r="V107" s="67">
        <v>43868</v>
      </c>
      <c r="W107" s="65" t="s">
        <v>135</v>
      </c>
      <c r="X107" s="65" t="s">
        <v>213</v>
      </c>
      <c r="Y107" s="65">
        <v>8</v>
      </c>
      <c r="Z107" s="65">
        <v>215</v>
      </c>
      <c r="AA107" s="66">
        <v>1720</v>
      </c>
      <c r="AC107" s="68">
        <f t="shared" si="3"/>
        <v>9.3132257461547852E-09</v>
      </c>
      <c r="AD107" s="68">
        <f t="shared" si="4"/>
        <v>1.1641532182693481E-09</v>
      </c>
      <c r="AE107" s="68">
        <f t="shared" si="5"/>
        <v>0</v>
      </c>
    </row>
    <row r="108" spans="1:31" ht="15.75" hidden="1" thickBot="1">
      <c r="A108" t="s">
        <v>17</v>
      </c>
      <c r="B108" t="s">
        <v>55</v>
      </c>
      <c r="C108" t="s">
        <v>59</v>
      </c>
      <c r="D108" t="s">
        <v>446</v>
      </c>
      <c r="E108">
        <v>1</v>
      </c>
      <c r="F108" t="s">
        <v>21</v>
      </c>
      <c r="G108" t="s">
        <v>22</v>
      </c>
      <c r="H108" s="5">
        <v>43872.542060185187</v>
      </c>
      <c r="I108" s="5">
        <v>43872.518055555556</v>
      </c>
      <c r="J108">
        <v>2074.0000001387671</v>
      </c>
      <c r="K108" s="8">
        <v>34.566666668979451</v>
      </c>
      <c r="L108" s="8">
        <v>34.566666668979451</v>
      </c>
      <c r="M108" s="18">
        <v>1</v>
      </c>
      <c r="N108" t="s">
        <v>447</v>
      </c>
      <c r="O108" s="6" t="s">
        <v>24</v>
      </c>
      <c r="P108" s="8"/>
      <c r="R108">
        <v>107</v>
      </c>
      <c r="V108" s="67">
        <v>43872</v>
      </c>
      <c r="W108" s="65" t="s">
        <v>59</v>
      </c>
      <c r="X108" s="65" t="s">
        <v>21</v>
      </c>
      <c r="Y108" s="65">
        <v>1</v>
      </c>
      <c r="Z108" s="65">
        <v>35</v>
      </c>
      <c r="AA108" s="65">
        <v>35</v>
      </c>
      <c r="AC108" s="68">
        <f t="shared" si="3"/>
        <v>0.43333333102054894</v>
      </c>
      <c r="AD108" s="68">
        <f t="shared" si="4"/>
        <v>0.43333333102054894</v>
      </c>
      <c r="AE108" s="68">
        <f t="shared" si="5"/>
        <v>0</v>
      </c>
    </row>
    <row r="109" spans="1:31" ht="15.75" hidden="1" thickBot="1">
      <c r="A109" t="s">
        <v>17</v>
      </c>
      <c r="B109" t="s">
        <v>41</v>
      </c>
      <c r="C109" t="s">
        <v>129</v>
      </c>
      <c r="D109" t="s">
        <v>555</v>
      </c>
      <c r="E109">
        <v>1</v>
      </c>
      <c r="F109" t="s">
        <v>21</v>
      </c>
      <c r="G109" t="s">
        <v>22</v>
      </c>
      <c r="H109" s="5">
        <v>43908.48741898148</v>
      </c>
      <c r="I109" s="5">
        <v>43908.474999999999</v>
      </c>
      <c r="J109">
        <v>1072.9999999981374</v>
      </c>
      <c r="K109" s="8">
        <v>17.883333333302289</v>
      </c>
      <c r="L109" s="8">
        <v>17.883333333302289</v>
      </c>
      <c r="M109" s="18">
        <v>1</v>
      </c>
      <c r="N109" t="s">
        <v>556</v>
      </c>
      <c r="O109" s="6" t="s">
        <v>24</v>
      </c>
      <c r="P109" s="8"/>
      <c r="R109">
        <v>108</v>
      </c>
      <c r="V109" s="67">
        <v>43908</v>
      </c>
      <c r="W109" s="65" t="s">
        <v>129</v>
      </c>
      <c r="X109" s="65" t="s">
        <v>21</v>
      </c>
      <c r="Y109" s="65">
        <v>1</v>
      </c>
      <c r="Z109" s="65">
        <v>18</v>
      </c>
      <c r="AA109" s="65">
        <v>18</v>
      </c>
      <c r="AC109" s="68">
        <f t="shared" si="3"/>
        <v>0.11666666669771075</v>
      </c>
      <c r="AD109" s="68">
        <f t="shared" si="4"/>
        <v>0.11666666669771075</v>
      </c>
      <c r="AE109" s="68">
        <f t="shared" si="5"/>
        <v>0</v>
      </c>
    </row>
    <row r="110" spans="1:31" ht="15.75" hidden="1" thickBot="1">
      <c r="A110" t="s">
        <v>17</v>
      </c>
      <c r="B110" t="s">
        <v>140</v>
      </c>
      <c r="C110" t="s">
        <v>141</v>
      </c>
      <c r="D110" t="s">
        <v>578</v>
      </c>
      <c r="E110">
        <v>1002</v>
      </c>
      <c r="F110" t="s">
        <v>1</v>
      </c>
      <c r="G110" t="s">
        <v>22</v>
      </c>
      <c r="H110" s="5">
        <v>43918.365578703706</v>
      </c>
      <c r="I110" s="5">
        <v>43918.231944444444</v>
      </c>
      <c r="J110">
        <v>11546.000000252388</v>
      </c>
      <c r="K110" s="8">
        <v>192.43333333753981</v>
      </c>
      <c r="L110" s="8">
        <v>192818.20000421489</v>
      </c>
      <c r="M110" s="18">
        <v>1</v>
      </c>
      <c r="N110" t="s">
        <v>579</v>
      </c>
      <c r="O110" s="6" t="s">
        <v>24</v>
      </c>
      <c r="P110" s="8"/>
      <c r="R110">
        <v>109</v>
      </c>
      <c r="V110" s="67">
        <v>43918</v>
      </c>
      <c r="W110" s="65" t="s">
        <v>141</v>
      </c>
      <c r="X110" s="65" t="s">
        <v>1</v>
      </c>
      <c r="Y110" s="65">
        <v>1002</v>
      </c>
      <c r="Z110" s="65">
        <v>192</v>
      </c>
      <c r="AA110" s="66">
        <v>192818</v>
      </c>
      <c r="AC110" s="68">
        <f t="shared" si="3"/>
        <v>-0.20000421488657594</v>
      </c>
      <c r="AD110" s="68">
        <f t="shared" si="4"/>
        <v>-0.43333333753980696</v>
      </c>
      <c r="AE110" s="68">
        <f t="shared" si="5"/>
        <v>0</v>
      </c>
    </row>
    <row r="111" spans="1:31" ht="15.75" hidden="1" thickBot="1">
      <c r="A111" t="s">
        <v>17</v>
      </c>
      <c r="B111" t="s">
        <v>41</v>
      </c>
      <c r="C111" t="s">
        <v>42</v>
      </c>
      <c r="D111" t="s">
        <v>322</v>
      </c>
      <c r="E111">
        <v>33</v>
      </c>
      <c r="F111" t="s">
        <v>21</v>
      </c>
      <c r="G111" t="s">
        <v>22</v>
      </c>
      <c r="H111" s="5">
        <v>43929.57372685185</v>
      </c>
      <c r="I111" s="5">
        <v>43929.551388888889</v>
      </c>
      <c r="J111">
        <v>1929.999999795109</v>
      </c>
      <c r="K111" s="8">
        <v>32.166666663251817</v>
      </c>
      <c r="L111" s="8">
        <v>1061.49999988731</v>
      </c>
      <c r="M111" s="18">
        <v>1</v>
      </c>
      <c r="N111" t="s">
        <v>640</v>
      </c>
      <c r="O111" s="6" t="s">
        <v>24</v>
      </c>
      <c r="P111" s="8"/>
      <c r="R111">
        <v>110</v>
      </c>
      <c r="V111" s="67">
        <v>43929</v>
      </c>
      <c r="W111" s="65" t="s">
        <v>42</v>
      </c>
      <c r="X111" s="65" t="s">
        <v>21</v>
      </c>
      <c r="Y111" s="65">
        <v>33</v>
      </c>
      <c r="Z111" s="65">
        <v>32</v>
      </c>
      <c r="AA111" s="66">
        <v>1061</v>
      </c>
      <c r="AC111" s="68">
        <f t="shared" si="3"/>
        <v>-0.49999988730996847</v>
      </c>
      <c r="AD111" s="68">
        <f t="shared" si="4"/>
        <v>-0.16666666325181723</v>
      </c>
      <c r="AE111" s="68">
        <f t="shared" si="5"/>
        <v>0</v>
      </c>
    </row>
    <row r="112" spans="1:31" ht="15.75" hidden="1" thickBot="1">
      <c r="A112" t="s">
        <v>17</v>
      </c>
      <c r="B112" t="s">
        <v>41</v>
      </c>
      <c r="C112" t="s">
        <v>62</v>
      </c>
      <c r="D112" t="s">
        <v>212</v>
      </c>
      <c r="E112">
        <v>1405</v>
      </c>
      <c r="F112" t="s">
        <v>213</v>
      </c>
      <c r="G112" t="s">
        <v>22</v>
      </c>
      <c r="H112" s="5">
        <v>43934.022777777776</v>
      </c>
      <c r="I112" s="5">
        <v>43933.939583333333</v>
      </c>
      <c r="J112">
        <v>7187.9999999189749</v>
      </c>
      <c r="K112" s="8">
        <v>119.79999999864958</v>
      </c>
      <c r="L112" s="8">
        <v>168318.99999810266</v>
      </c>
      <c r="M112" s="18">
        <v>1</v>
      </c>
      <c r="N112" t="s">
        <v>674</v>
      </c>
      <c r="O112" s="6" t="s">
        <v>24</v>
      </c>
      <c r="P112" s="8" t="s">
        <v>46</v>
      </c>
      <c r="R112">
        <v>111</v>
      </c>
      <c r="V112" s="67">
        <v>43933</v>
      </c>
      <c r="W112" s="65" t="s">
        <v>62</v>
      </c>
      <c r="X112" s="65" t="s">
        <v>213</v>
      </c>
      <c r="Y112" s="65">
        <v>1405</v>
      </c>
      <c r="Z112" s="65">
        <v>120</v>
      </c>
      <c r="AA112" s="66">
        <v>168319</v>
      </c>
      <c r="AC112" s="68">
        <f t="shared" si="3"/>
        <v>1.8973369151353836E-06</v>
      </c>
      <c r="AD112" s="68">
        <f t="shared" si="4"/>
        <v>0.20000000135041773</v>
      </c>
      <c r="AE112" s="68">
        <f t="shared" si="5"/>
        <v>0</v>
      </c>
    </row>
    <row r="113" spans="1:31" ht="15.75" hidden="1" thickBot="1">
      <c r="A113" t="s">
        <v>17</v>
      </c>
      <c r="B113" t="s">
        <v>18</v>
      </c>
      <c r="C113" t="s">
        <v>19</v>
      </c>
      <c r="D113" t="s">
        <v>264</v>
      </c>
      <c r="E113">
        <v>322</v>
      </c>
      <c r="F113" t="s">
        <v>213</v>
      </c>
      <c r="G113" t="s">
        <v>22</v>
      </c>
      <c r="H113" s="5">
        <v>43934.395833333336</v>
      </c>
      <c r="I113" s="5">
        <v>43933.949305555558</v>
      </c>
      <c r="J113">
        <v>38580.00000002794</v>
      </c>
      <c r="K113" s="8">
        <v>643.00000000046566</v>
      </c>
      <c r="L113" s="8">
        <v>207046.00000014994</v>
      </c>
      <c r="M113" s="18">
        <v>1</v>
      </c>
      <c r="N113" t="s">
        <v>675</v>
      </c>
      <c r="O113" s="6" t="s">
        <v>24</v>
      </c>
      <c r="P113" s="8" t="s">
        <v>46</v>
      </c>
      <c r="R113">
        <v>112</v>
      </c>
      <c r="V113" s="67">
        <v>43933</v>
      </c>
      <c r="W113" s="65" t="s">
        <v>19</v>
      </c>
      <c r="X113" s="65" t="s">
        <v>213</v>
      </c>
      <c r="Y113" s="65">
        <v>322</v>
      </c>
      <c r="Z113" s="65">
        <v>643</v>
      </c>
      <c r="AA113" s="66">
        <v>207046</v>
      </c>
      <c r="AC113" s="68">
        <f t="shared" si="3"/>
        <v>-1.4994293451309204E-07</v>
      </c>
      <c r="AD113" s="68">
        <f t="shared" si="4"/>
        <v>-4.6566128730773926E-10</v>
      </c>
      <c r="AE113" s="68">
        <f t="shared" si="5"/>
        <v>0</v>
      </c>
    </row>
    <row r="114" spans="1:31" ht="15.75" hidden="1" thickBot="1">
      <c r="A114" t="s">
        <v>17</v>
      </c>
      <c r="B114" t="s">
        <v>41</v>
      </c>
      <c r="C114" t="s">
        <v>135</v>
      </c>
      <c r="D114" t="s">
        <v>238</v>
      </c>
      <c r="E114">
        <v>196</v>
      </c>
      <c r="F114" t="s">
        <v>213</v>
      </c>
      <c r="G114" t="s">
        <v>22</v>
      </c>
      <c r="H114" s="5">
        <v>43934.136655092596</v>
      </c>
      <c r="I114" s="5">
        <v>43933.96875</v>
      </c>
      <c r="J114">
        <v>14507.000000285916</v>
      </c>
      <c r="K114" s="8">
        <v>241.7833333380986</v>
      </c>
      <c r="L114" s="8">
        <v>47389.533334267326</v>
      </c>
      <c r="M114" s="18">
        <v>1</v>
      </c>
      <c r="N114" t="s">
        <v>678</v>
      </c>
      <c r="O114" s="6" t="s">
        <v>24</v>
      </c>
      <c r="P114" s="8" t="s">
        <v>46</v>
      </c>
      <c r="R114">
        <v>113</v>
      </c>
      <c r="V114" s="67">
        <v>43933</v>
      </c>
      <c r="W114" s="65" t="s">
        <v>135</v>
      </c>
      <c r="X114" s="65" t="s">
        <v>213</v>
      </c>
      <c r="Y114" s="65">
        <v>196</v>
      </c>
      <c r="Z114" s="65">
        <v>242</v>
      </c>
      <c r="AA114" s="66">
        <v>47390</v>
      </c>
      <c r="AC114" s="68">
        <f t="shared" si="3"/>
        <v>0.46666573267430067</v>
      </c>
      <c r="AD114" s="68">
        <f t="shared" si="4"/>
        <v>0.21666666190139949</v>
      </c>
      <c r="AE114" s="68">
        <f t="shared" si="5"/>
        <v>0</v>
      </c>
    </row>
    <row r="115" spans="1:31" ht="15.75" hidden="1" thickBot="1">
      <c r="A115" t="s">
        <v>17</v>
      </c>
      <c r="B115" t="s">
        <v>41</v>
      </c>
      <c r="C115" t="s">
        <v>42</v>
      </c>
      <c r="D115" t="s">
        <v>679</v>
      </c>
      <c r="E115">
        <v>1</v>
      </c>
      <c r="F115" t="s">
        <v>213</v>
      </c>
      <c r="G115" t="s">
        <v>22</v>
      </c>
      <c r="H115" s="5">
        <v>43934.701122685183</v>
      </c>
      <c r="I115" s="5">
        <v>43934.013888888891</v>
      </c>
      <c r="J115">
        <v>59376.999999652617</v>
      </c>
      <c r="K115" s="8">
        <v>989.61666666087694</v>
      </c>
      <c r="L115" s="8">
        <v>989.61666666087694</v>
      </c>
      <c r="M115" s="18">
        <v>1</v>
      </c>
      <c r="N115" t="s">
        <v>680</v>
      </c>
      <c r="O115" s="6" t="s">
        <v>24</v>
      </c>
      <c r="P115" t="s">
        <v>27</v>
      </c>
      <c r="R115">
        <v>114</v>
      </c>
      <c r="V115" s="67">
        <v>43934</v>
      </c>
      <c r="W115" s="65" t="s">
        <v>42</v>
      </c>
      <c r="X115" s="65" t="s">
        <v>213</v>
      </c>
      <c r="Y115" s="65">
        <v>1</v>
      </c>
      <c r="Z115" s="65">
        <v>990</v>
      </c>
      <c r="AA115" s="65">
        <v>990</v>
      </c>
      <c r="AC115" s="68">
        <f t="shared" si="3"/>
        <v>0.38333333912305534</v>
      </c>
      <c r="AD115" s="68">
        <f t="shared" si="4"/>
        <v>0.38333333912305534</v>
      </c>
      <c r="AE115" s="68">
        <f t="shared" si="5"/>
        <v>0</v>
      </c>
    </row>
    <row r="116" spans="1:31" ht="15.75" hidden="1" thickBot="1">
      <c r="A116" t="s">
        <v>17</v>
      </c>
      <c r="B116" t="s">
        <v>41</v>
      </c>
      <c r="C116" t="s">
        <v>42</v>
      </c>
      <c r="D116" t="s">
        <v>681</v>
      </c>
      <c r="E116">
        <v>93</v>
      </c>
      <c r="F116" t="s">
        <v>213</v>
      </c>
      <c r="G116" t="s">
        <v>22</v>
      </c>
      <c r="H116" s="5">
        <v>43934.174675925926</v>
      </c>
      <c r="I116" s="5">
        <v>43934.01458333333</v>
      </c>
      <c r="J116">
        <v>13832.000000285916</v>
      </c>
      <c r="K116" s="8">
        <v>230.5333333380986</v>
      </c>
      <c r="L116" s="8">
        <v>21439.60000044317</v>
      </c>
      <c r="M116" s="18">
        <v>1</v>
      </c>
      <c r="N116" t="s">
        <v>682</v>
      </c>
      <c r="O116" s="6" t="s">
        <v>24</v>
      </c>
      <c r="P116" s="8" t="s">
        <v>46</v>
      </c>
      <c r="R116">
        <v>115</v>
      </c>
      <c r="V116" s="67">
        <v>43934</v>
      </c>
      <c r="W116" s="65" t="s">
        <v>42</v>
      </c>
      <c r="X116" s="65" t="s">
        <v>213</v>
      </c>
      <c r="Y116" s="65">
        <v>93</v>
      </c>
      <c r="Z116" s="65">
        <v>231</v>
      </c>
      <c r="AA116" s="66">
        <v>21440</v>
      </c>
      <c r="AC116" s="68">
        <f t="shared" si="3"/>
        <v>0.39999955683015287</v>
      </c>
      <c r="AD116" s="68">
        <f t="shared" si="4"/>
        <v>0.46666666190139949</v>
      </c>
      <c r="AE116" s="68">
        <f t="shared" si="5"/>
        <v>0</v>
      </c>
    </row>
    <row r="117" spans="1:31" ht="15.75" hidden="1" thickBot="1">
      <c r="A117" t="s">
        <v>17</v>
      </c>
      <c r="B117" t="s">
        <v>41</v>
      </c>
      <c r="C117" t="s">
        <v>42</v>
      </c>
      <c r="D117" t="s">
        <v>683</v>
      </c>
      <c r="E117">
        <v>140</v>
      </c>
      <c r="F117" t="s">
        <v>213</v>
      </c>
      <c r="G117" t="s">
        <v>22</v>
      </c>
      <c r="H117" s="5">
        <v>43934.31925925926</v>
      </c>
      <c r="I117" s="5">
        <v>43934.018750000003</v>
      </c>
      <c r="J117">
        <v>25963.999999850057</v>
      </c>
      <c r="K117" s="8">
        <v>432.73333333083428</v>
      </c>
      <c r="L117" s="8">
        <v>60582.6666663168</v>
      </c>
      <c r="M117" s="18">
        <v>1</v>
      </c>
      <c r="N117" t="s">
        <v>684</v>
      </c>
      <c r="O117" s="6" t="s">
        <v>24</v>
      </c>
      <c r="P117" t="s">
        <v>27</v>
      </c>
      <c r="R117">
        <v>116</v>
      </c>
      <c r="V117" s="67">
        <v>43934</v>
      </c>
      <c r="W117" s="65" t="s">
        <v>42</v>
      </c>
      <c r="X117" s="65" t="s">
        <v>213</v>
      </c>
      <c r="Y117" s="65">
        <v>140</v>
      </c>
      <c r="Z117" s="65">
        <v>433</v>
      </c>
      <c r="AA117" s="66">
        <v>60583</v>
      </c>
      <c r="AC117" s="68">
        <f t="shared" si="3"/>
        <v>0.33333368320018053</v>
      </c>
      <c r="AD117" s="68">
        <f t="shared" si="4"/>
        <v>0.26666666916571558</v>
      </c>
      <c r="AE117" s="68">
        <f t="shared" si="5"/>
        <v>0</v>
      </c>
    </row>
    <row r="118" spans="1:31" ht="15.75" hidden="1" thickBot="1">
      <c r="A118" t="s">
        <v>17</v>
      </c>
      <c r="B118" t="s">
        <v>41</v>
      </c>
      <c r="C118" t="s">
        <v>42</v>
      </c>
      <c r="D118" t="s">
        <v>685</v>
      </c>
      <c r="E118">
        <v>12</v>
      </c>
      <c r="F118" t="s">
        <v>213</v>
      </c>
      <c r="G118" t="s">
        <v>22</v>
      </c>
      <c r="H118" s="5">
        <v>43934.232881944445</v>
      </c>
      <c r="I118" s="5">
        <v>43934.020138888889</v>
      </c>
      <c r="J118">
        <v>18381.000000005588</v>
      </c>
      <c r="K118" s="8">
        <v>306.35000000009313</v>
      </c>
      <c r="L118" s="8">
        <v>3676.2000000011176</v>
      </c>
      <c r="M118" s="18">
        <v>1</v>
      </c>
      <c r="N118" t="s">
        <v>686</v>
      </c>
      <c r="O118" s="6" t="s">
        <v>24</v>
      </c>
      <c r="P118" t="s">
        <v>27</v>
      </c>
      <c r="R118">
        <v>117</v>
      </c>
      <c r="V118" s="67">
        <v>43934</v>
      </c>
      <c r="W118" s="65" t="s">
        <v>42</v>
      </c>
      <c r="X118" s="65" t="s">
        <v>213</v>
      </c>
      <c r="Y118" s="65">
        <v>12</v>
      </c>
      <c r="Z118" s="65">
        <v>306</v>
      </c>
      <c r="AA118" s="66">
        <v>3676</v>
      </c>
      <c r="AC118" s="68">
        <f t="shared" si="3"/>
        <v>-0.20000000111758709</v>
      </c>
      <c r="AD118" s="68">
        <f t="shared" si="4"/>
        <v>-0.35000000009313226</v>
      </c>
      <c r="AE118" s="68">
        <f t="shared" si="5"/>
        <v>0</v>
      </c>
    </row>
    <row r="119" spans="1:31" ht="15.75" hidden="1" thickBot="1">
      <c r="A119" t="s">
        <v>17</v>
      </c>
      <c r="B119" t="s">
        <v>41</v>
      </c>
      <c r="C119" t="s">
        <v>42</v>
      </c>
      <c r="D119" t="s">
        <v>344</v>
      </c>
      <c r="E119">
        <v>33</v>
      </c>
      <c r="F119" t="s">
        <v>213</v>
      </c>
      <c r="G119" t="s">
        <v>22</v>
      </c>
      <c r="H119" s="5">
        <v>43934.520358796297</v>
      </c>
      <c r="I119" s="5">
        <v>43934.021331018521</v>
      </c>
      <c r="J119">
        <v>43115.99999985192</v>
      </c>
      <c r="K119" s="8">
        <v>718.599999997532</v>
      </c>
      <c r="L119" s="8">
        <v>23713.799999918556</v>
      </c>
      <c r="M119" s="18">
        <v>1</v>
      </c>
      <c r="N119" t="s">
        <v>687</v>
      </c>
      <c r="O119" s="6" t="s">
        <v>24</v>
      </c>
      <c r="P119" t="s">
        <v>27</v>
      </c>
      <c r="R119">
        <v>118</v>
      </c>
      <c r="V119" s="67">
        <v>43934</v>
      </c>
      <c r="W119" s="65" t="s">
        <v>42</v>
      </c>
      <c r="X119" s="65" t="s">
        <v>213</v>
      </c>
      <c r="Y119" s="65">
        <v>33</v>
      </c>
      <c r="Z119" s="65">
        <v>719</v>
      </c>
      <c r="AA119" s="66">
        <v>23714</v>
      </c>
      <c r="AC119" s="68">
        <f t="shared" si="3"/>
        <v>0.20000008144415915</v>
      </c>
      <c r="AD119" s="68">
        <f t="shared" si="4"/>
        <v>0.40000000246800482</v>
      </c>
      <c r="AE119" s="68">
        <f t="shared" si="5"/>
        <v>0</v>
      </c>
    </row>
    <row r="120" spans="1:31" ht="15.75" hidden="1" thickBot="1">
      <c r="A120" t="s">
        <v>17</v>
      </c>
      <c r="B120" t="s">
        <v>41</v>
      </c>
      <c r="C120" t="s">
        <v>62</v>
      </c>
      <c r="D120" t="s">
        <v>212</v>
      </c>
      <c r="E120">
        <v>1405</v>
      </c>
      <c r="F120" t="s">
        <v>213</v>
      </c>
      <c r="G120" t="s">
        <v>22</v>
      </c>
      <c r="H120" s="5">
        <v>43934.137881944444</v>
      </c>
      <c r="I120" s="5">
        <v>43934.024305555555</v>
      </c>
      <c r="J120">
        <v>9812.9999999888241</v>
      </c>
      <c r="K120" s="8">
        <v>163.54999999981374</v>
      </c>
      <c r="L120" s="8">
        <v>229787.7499997383</v>
      </c>
      <c r="M120" s="18">
        <v>1</v>
      </c>
      <c r="N120" t="s">
        <v>688</v>
      </c>
      <c r="O120" s="6" t="s">
        <v>24</v>
      </c>
      <c r="P120" s="8" t="s">
        <v>46</v>
      </c>
      <c r="R120">
        <v>119</v>
      </c>
      <c r="V120" s="67">
        <v>43934</v>
      </c>
      <c r="W120" s="65" t="s">
        <v>62</v>
      </c>
      <c r="X120" s="65" t="s">
        <v>213</v>
      </c>
      <c r="Y120" s="65">
        <v>1405</v>
      </c>
      <c r="Z120" s="65">
        <v>164</v>
      </c>
      <c r="AA120" s="66">
        <v>229788</v>
      </c>
      <c r="AC120" s="68">
        <f t="shared" si="3"/>
        <v>0.25000026170164347</v>
      </c>
      <c r="AD120" s="68">
        <f t="shared" si="4"/>
        <v>0.45000000018626451</v>
      </c>
      <c r="AE120" s="68">
        <f t="shared" si="5"/>
        <v>0</v>
      </c>
    </row>
    <row r="121" spans="1:31" ht="15.75" hidden="1" thickBot="1">
      <c r="A121" t="s">
        <v>17</v>
      </c>
      <c r="B121" t="s">
        <v>47</v>
      </c>
      <c r="C121" t="s">
        <v>52</v>
      </c>
      <c r="D121" t="s">
        <v>73</v>
      </c>
      <c r="E121">
        <v>23</v>
      </c>
      <c r="F121" t="s">
        <v>213</v>
      </c>
      <c r="G121" t="s">
        <v>22</v>
      </c>
      <c r="H121" s="5">
        <v>43934.544444444444</v>
      </c>
      <c r="I121" s="5">
        <v>43934.025000000001</v>
      </c>
      <c r="J121">
        <v>44879.999999818392</v>
      </c>
      <c r="K121" s="8">
        <v>747.9999999969732</v>
      </c>
      <c r="L121" s="8">
        <v>17203.999999930384</v>
      </c>
      <c r="M121" s="18">
        <v>1</v>
      </c>
      <c r="N121" t="s">
        <v>689</v>
      </c>
      <c r="O121" s="6" t="s">
        <v>24</v>
      </c>
      <c r="P121" s="8" t="s">
        <v>46</v>
      </c>
      <c r="R121">
        <v>120</v>
      </c>
      <c r="V121" s="67">
        <v>43934</v>
      </c>
      <c r="W121" s="65" t="s">
        <v>52</v>
      </c>
      <c r="X121" s="65" t="s">
        <v>213</v>
      </c>
      <c r="Y121" s="65">
        <v>23</v>
      </c>
      <c r="Z121" s="65">
        <v>748</v>
      </c>
      <c r="AA121" s="66">
        <v>17204</v>
      </c>
      <c r="AC121" s="68">
        <f t="shared" si="3"/>
        <v>6.9616362452507019E-08</v>
      </c>
      <c r="AD121" s="68">
        <f t="shared" si="4"/>
        <v>3.0267983675003052E-09</v>
      </c>
      <c r="AE121" s="68">
        <f t="shared" si="5"/>
        <v>0</v>
      </c>
    </row>
    <row r="122" spans="1:31" ht="15.75" hidden="1" thickBot="1">
      <c r="A122" t="s">
        <v>17</v>
      </c>
      <c r="B122" t="s">
        <v>41</v>
      </c>
      <c r="C122" t="s">
        <v>135</v>
      </c>
      <c r="D122" t="s">
        <v>690</v>
      </c>
      <c r="E122">
        <v>4</v>
      </c>
      <c r="F122" t="s">
        <v>213</v>
      </c>
      <c r="G122" t="s">
        <v>22</v>
      </c>
      <c r="H122" s="5">
        <v>43934.852500000001</v>
      </c>
      <c r="I122" s="5">
        <v>43934.036805555559</v>
      </c>
      <c r="J122">
        <v>70475.999999768101</v>
      </c>
      <c r="K122" s="8">
        <v>1174.599999996135</v>
      </c>
      <c r="L122" s="8">
        <v>4698.39999998454</v>
      </c>
      <c r="M122" s="18">
        <v>1</v>
      </c>
      <c r="N122" t="s">
        <v>691</v>
      </c>
      <c r="O122" s="6" t="s">
        <v>24</v>
      </c>
      <c r="P122" s="8" t="s">
        <v>46</v>
      </c>
      <c r="R122">
        <v>121</v>
      </c>
      <c r="V122" s="67">
        <v>43934</v>
      </c>
      <c r="W122" s="65" t="s">
        <v>135</v>
      </c>
      <c r="X122" s="65" t="s">
        <v>213</v>
      </c>
      <c r="Y122" s="65">
        <v>4</v>
      </c>
      <c r="Z122" s="66">
        <v>1175</v>
      </c>
      <c r="AA122" s="66">
        <v>4698</v>
      </c>
      <c r="AC122" s="68">
        <f t="shared" si="3"/>
        <v>-0.39999998454004526</v>
      </c>
      <c r="AD122" s="68">
        <f t="shared" si="4"/>
        <v>0.40000000386498868</v>
      </c>
      <c r="AE122" s="68">
        <f t="shared" si="5"/>
        <v>0</v>
      </c>
    </row>
    <row r="123" spans="1:31" ht="15.75" hidden="1" thickBot="1">
      <c r="A123" t="s">
        <v>17</v>
      </c>
      <c r="B123" t="s">
        <v>55</v>
      </c>
      <c r="C123" t="s">
        <v>271</v>
      </c>
      <c r="D123" t="s">
        <v>272</v>
      </c>
      <c r="E123">
        <v>55</v>
      </c>
      <c r="F123" t="s">
        <v>213</v>
      </c>
      <c r="G123" t="s">
        <v>22</v>
      </c>
      <c r="H123" s="5">
        <v>43934.704965277779</v>
      </c>
      <c r="I123" s="5">
        <v>43934.053472222222</v>
      </c>
      <c r="J123">
        <v>56289.000000106171</v>
      </c>
      <c r="K123" s="8">
        <v>938.15000000176951</v>
      </c>
      <c r="L123" s="8">
        <v>51598.250000097323</v>
      </c>
      <c r="M123" s="18">
        <v>1</v>
      </c>
      <c r="N123" t="s">
        <v>692</v>
      </c>
      <c r="O123" s="6" t="s">
        <v>24</v>
      </c>
      <c r="P123" s="8" t="s">
        <v>46</v>
      </c>
      <c r="R123">
        <v>122</v>
      </c>
      <c r="V123" s="67">
        <v>43934</v>
      </c>
      <c r="W123" s="65" t="s">
        <v>271</v>
      </c>
      <c r="X123" s="65" t="s">
        <v>213</v>
      </c>
      <c r="Y123" s="65">
        <v>55</v>
      </c>
      <c r="Z123" s="65">
        <v>938</v>
      </c>
      <c r="AA123" s="66">
        <v>51598</v>
      </c>
      <c r="AC123" s="68">
        <f t="shared" si="3"/>
        <v>-0.25000009732320905</v>
      </c>
      <c r="AD123" s="68">
        <f t="shared" si="4"/>
        <v>-0.15000000176951289</v>
      </c>
      <c r="AE123" s="68">
        <f t="shared" si="5"/>
        <v>0</v>
      </c>
    </row>
    <row r="124" spans="1:31" ht="15.75" hidden="1" thickBot="1">
      <c r="A124" t="s">
        <v>17</v>
      </c>
      <c r="B124" t="s">
        <v>55</v>
      </c>
      <c r="C124" t="s">
        <v>59</v>
      </c>
      <c r="D124" t="s">
        <v>693</v>
      </c>
      <c r="E124">
        <v>31</v>
      </c>
      <c r="F124" t="s">
        <v>213</v>
      </c>
      <c r="G124" t="s">
        <v>22</v>
      </c>
      <c r="H124" s="5">
        <v>43934.763703703706</v>
      </c>
      <c r="I124" s="5">
        <v>43934.056250000001</v>
      </c>
      <c r="J124">
        <v>61124.000000045635</v>
      </c>
      <c r="K124" s="8">
        <v>1018.7333333340939</v>
      </c>
      <c r="L124" s="8">
        <v>31580.733333356911</v>
      </c>
      <c r="M124" s="18">
        <v>1</v>
      </c>
      <c r="N124" t="s">
        <v>694</v>
      </c>
      <c r="O124" s="6" t="s">
        <v>24</v>
      </c>
      <c r="P124" s="8" t="s">
        <v>46</v>
      </c>
      <c r="R124">
        <v>123</v>
      </c>
      <c r="V124" s="67">
        <v>43934</v>
      </c>
      <c r="W124" s="65" t="s">
        <v>59</v>
      </c>
      <c r="X124" s="65" t="s">
        <v>213</v>
      </c>
      <c r="Y124" s="65">
        <v>31</v>
      </c>
      <c r="Z124" s="66">
        <v>1019</v>
      </c>
      <c r="AA124" s="66">
        <v>31581</v>
      </c>
      <c r="AC124" s="68">
        <f t="shared" si="3"/>
        <v>0.26666664308868349</v>
      </c>
      <c r="AD124" s="68">
        <f t="shared" si="4"/>
        <v>0.26666666590608656</v>
      </c>
      <c r="AE124" s="68">
        <f t="shared" si="5"/>
        <v>0</v>
      </c>
    </row>
    <row r="125" spans="1:31" ht="15.75" hidden="1" thickBot="1">
      <c r="A125" t="s">
        <v>17</v>
      </c>
      <c r="B125" t="s">
        <v>41</v>
      </c>
      <c r="C125" t="s">
        <v>135</v>
      </c>
      <c r="D125" t="s">
        <v>604</v>
      </c>
      <c r="E125">
        <v>22</v>
      </c>
      <c r="F125" t="s">
        <v>213</v>
      </c>
      <c r="G125" t="s">
        <v>22</v>
      </c>
      <c r="H125" s="5">
        <v>43934.584027777775</v>
      </c>
      <c r="I125" s="5">
        <v>43934.059027777781</v>
      </c>
      <c r="J125">
        <v>45359.999999497086</v>
      </c>
      <c r="K125" s="8">
        <v>755.9999999916181</v>
      </c>
      <c r="L125" s="8">
        <v>16631.999999815598</v>
      </c>
      <c r="M125" s="18">
        <v>1</v>
      </c>
      <c r="N125" t="s">
        <v>695</v>
      </c>
      <c r="O125" s="6" t="s">
        <v>24</v>
      </c>
      <c r="P125" s="8" t="s">
        <v>46</v>
      </c>
      <c r="R125">
        <v>124</v>
      </c>
      <c r="V125" s="67">
        <v>43934</v>
      </c>
      <c r="W125" s="65" t="s">
        <v>135</v>
      </c>
      <c r="X125" s="65" t="s">
        <v>213</v>
      </c>
      <c r="Y125" s="65">
        <v>22</v>
      </c>
      <c r="Z125" s="65">
        <v>756</v>
      </c>
      <c r="AA125" s="66">
        <v>16632</v>
      </c>
      <c r="AC125" s="68">
        <f t="shared" si="3"/>
        <v>1.8440186977386475E-07</v>
      </c>
      <c r="AD125" s="68">
        <f t="shared" si="4"/>
        <v>8.3819031715393066E-09</v>
      </c>
      <c r="AE125" s="68">
        <f t="shared" si="5"/>
        <v>0</v>
      </c>
    </row>
    <row r="126" spans="1:31" ht="15.75" hidden="1" thickBot="1">
      <c r="A126" t="s">
        <v>17</v>
      </c>
      <c r="B126" t="s">
        <v>18</v>
      </c>
      <c r="C126" t="s">
        <v>19</v>
      </c>
      <c r="D126" t="s">
        <v>696</v>
      </c>
      <c r="E126">
        <v>337</v>
      </c>
      <c r="F126" t="s">
        <v>213</v>
      </c>
      <c r="G126" t="s">
        <v>22</v>
      </c>
      <c r="H126" s="5">
        <v>43934.312245370369</v>
      </c>
      <c r="I126" s="5">
        <v>43934.060289351852</v>
      </c>
      <c r="J126">
        <v>21768.99999990128</v>
      </c>
      <c r="K126" s="8">
        <v>362.81666666502133</v>
      </c>
      <c r="L126" s="8">
        <v>122269.21666611219</v>
      </c>
      <c r="M126" s="18">
        <v>1</v>
      </c>
      <c r="N126" t="s">
        <v>697</v>
      </c>
      <c r="O126" s="6" t="s">
        <v>24</v>
      </c>
      <c r="P126" t="s">
        <v>27</v>
      </c>
      <c r="R126">
        <v>125</v>
      </c>
      <c r="V126" s="67">
        <v>43934</v>
      </c>
      <c r="W126" s="65" t="s">
        <v>19</v>
      </c>
      <c r="X126" s="65" t="s">
        <v>213</v>
      </c>
      <c r="Y126" s="65">
        <v>337</v>
      </c>
      <c r="Z126" s="65">
        <v>363</v>
      </c>
      <c r="AA126" s="66">
        <v>122269</v>
      </c>
      <c r="AC126" s="68">
        <f t="shared" si="3"/>
        <v>-0.21666611218824983</v>
      </c>
      <c r="AD126" s="68">
        <f t="shared" si="4"/>
        <v>0.18333333497866988</v>
      </c>
      <c r="AE126" s="68">
        <f t="shared" si="5"/>
        <v>0</v>
      </c>
    </row>
    <row r="127" spans="1:31" ht="15.75" hidden="1" thickBot="1">
      <c r="A127" t="s">
        <v>17</v>
      </c>
      <c r="B127" t="s">
        <v>18</v>
      </c>
      <c r="C127" t="s">
        <v>38</v>
      </c>
      <c r="D127" t="s">
        <v>698</v>
      </c>
      <c r="E127">
        <v>71</v>
      </c>
      <c r="F127" t="s">
        <v>213</v>
      </c>
      <c r="G127" t="s">
        <v>22</v>
      </c>
      <c r="H127" s="5">
        <v>43934.436018518521</v>
      </c>
      <c r="I127" s="5">
        <v>43934.070138888892</v>
      </c>
      <c r="J127">
        <v>31611.999999987893</v>
      </c>
      <c r="K127" s="8">
        <v>526.86666666646488</v>
      </c>
      <c r="L127" s="8">
        <v>37407.533333319006</v>
      </c>
      <c r="M127" s="18">
        <v>1</v>
      </c>
      <c r="N127" t="s">
        <v>699</v>
      </c>
      <c r="O127" s="6" t="s">
        <v>24</v>
      </c>
      <c r="P127" s="8" t="s">
        <v>46</v>
      </c>
      <c r="R127">
        <v>126</v>
      </c>
      <c r="V127" s="67">
        <v>43934</v>
      </c>
      <c r="W127" s="65" t="s">
        <v>38</v>
      </c>
      <c r="X127" s="65" t="s">
        <v>213</v>
      </c>
      <c r="Y127" s="65">
        <v>71</v>
      </c>
      <c r="Z127" s="65">
        <v>527</v>
      </c>
      <c r="AA127" s="66">
        <v>37408</v>
      </c>
      <c r="AC127" s="68">
        <f t="shared" si="3"/>
        <v>0.46666668099351227</v>
      </c>
      <c r="AD127" s="68">
        <f t="shared" si="4"/>
        <v>0.13333333353511989</v>
      </c>
      <c r="AE127" s="68">
        <f t="shared" si="5"/>
        <v>0</v>
      </c>
    </row>
    <row r="128" spans="1:31" ht="15.75" hidden="1" thickBot="1">
      <c r="A128" t="s">
        <v>17</v>
      </c>
      <c r="B128" t="s">
        <v>18</v>
      </c>
      <c r="C128" t="s">
        <v>25</v>
      </c>
      <c r="D128" t="s">
        <v>700</v>
      </c>
      <c r="E128">
        <v>42</v>
      </c>
      <c r="F128" t="s">
        <v>213</v>
      </c>
      <c r="G128" t="s">
        <v>22</v>
      </c>
      <c r="H128" s="5">
        <v>43934.638240740744</v>
      </c>
      <c r="I128" s="5">
        <v>43934.071527777778</v>
      </c>
      <c r="J128">
        <v>48964.000000222586</v>
      </c>
      <c r="K128" s="8">
        <v>816.06666667037643</v>
      </c>
      <c r="L128" s="8">
        <v>34274.80000015581</v>
      </c>
      <c r="M128" s="18">
        <v>1</v>
      </c>
      <c r="N128" t="s">
        <v>701</v>
      </c>
      <c r="O128" s="6" t="s">
        <v>24</v>
      </c>
      <c r="P128" s="8" t="s">
        <v>46</v>
      </c>
      <c r="R128">
        <v>127</v>
      </c>
      <c r="V128" s="67">
        <v>43934</v>
      </c>
      <c r="W128" s="65" t="s">
        <v>25</v>
      </c>
      <c r="X128" s="65" t="s">
        <v>213</v>
      </c>
      <c r="Y128" s="65">
        <v>42</v>
      </c>
      <c r="Z128" s="65">
        <v>816</v>
      </c>
      <c r="AA128" s="66">
        <v>34275</v>
      </c>
      <c r="AC128" s="68">
        <f t="shared" si="3"/>
        <v>0.19999984418973327</v>
      </c>
      <c r="AD128" s="68">
        <f t="shared" si="4"/>
        <v>-0.066666670376434922</v>
      </c>
      <c r="AE128" s="68">
        <f t="shared" si="5"/>
        <v>0</v>
      </c>
    </row>
    <row r="129" spans="1:31" ht="15.75" hidden="1" thickBot="1">
      <c r="A129" t="s">
        <v>17</v>
      </c>
      <c r="B129" t="s">
        <v>41</v>
      </c>
      <c r="C129" t="s">
        <v>42</v>
      </c>
      <c r="D129" t="s">
        <v>702</v>
      </c>
      <c r="E129">
        <v>14</v>
      </c>
      <c r="F129" t="s">
        <v>213</v>
      </c>
      <c r="G129" t="s">
        <v>22</v>
      </c>
      <c r="H129" s="5">
        <v>43934.445127314815</v>
      </c>
      <c r="I129" s="5">
        <v>43934.078472222223</v>
      </c>
      <c r="J129">
        <v>31678.999999933876</v>
      </c>
      <c r="K129" s="8">
        <v>527.98333333223127</v>
      </c>
      <c r="L129" s="8">
        <v>7391.7666666512378</v>
      </c>
      <c r="M129" s="18">
        <v>1</v>
      </c>
      <c r="N129" t="s">
        <v>703</v>
      </c>
      <c r="O129" s="6" t="s">
        <v>24</v>
      </c>
      <c r="P129" t="s">
        <v>27</v>
      </c>
      <c r="R129">
        <v>128</v>
      </c>
      <c r="V129" s="67">
        <v>43934</v>
      </c>
      <c r="W129" s="65" t="s">
        <v>42</v>
      </c>
      <c r="X129" s="65" t="s">
        <v>213</v>
      </c>
      <c r="Y129" s="65">
        <v>14</v>
      </c>
      <c r="Z129" s="65">
        <v>528</v>
      </c>
      <c r="AA129" s="66">
        <v>7392</v>
      </c>
      <c r="AC129" s="68">
        <f t="shared" si="3"/>
        <v>0.23333334876224399</v>
      </c>
      <c r="AD129" s="68">
        <f t="shared" si="4"/>
        <v>0.016666667768731713</v>
      </c>
      <c r="AE129" s="68">
        <f t="shared" si="5"/>
        <v>0</v>
      </c>
    </row>
    <row r="130" spans="1:31" ht="15.75" hidden="1" thickBot="1">
      <c r="A130" t="s">
        <v>17</v>
      </c>
      <c r="B130" t="s">
        <v>18</v>
      </c>
      <c r="C130" t="s">
        <v>38</v>
      </c>
      <c r="D130" t="s">
        <v>537</v>
      </c>
      <c r="E130">
        <v>134</v>
      </c>
      <c r="F130" t="s">
        <v>213</v>
      </c>
      <c r="G130" t="s">
        <v>22</v>
      </c>
      <c r="H130" s="5">
        <v>43934.345694444448</v>
      </c>
      <c r="I130" s="5">
        <v>43934.081250000003</v>
      </c>
      <c r="J130">
        <v>22848.000000044703</v>
      </c>
      <c r="K130" s="8">
        <v>380.80000000074506</v>
      </c>
      <c r="L130" s="8">
        <v>51027.200000099838</v>
      </c>
      <c r="M130" s="18">
        <v>1</v>
      </c>
      <c r="N130" t="s">
        <v>704</v>
      </c>
      <c r="O130" s="6" t="s">
        <v>24</v>
      </c>
      <c r="P130" t="s">
        <v>27</v>
      </c>
      <c r="R130">
        <v>129</v>
      </c>
      <c r="V130" s="67">
        <v>43934</v>
      </c>
      <c r="W130" s="65" t="s">
        <v>38</v>
      </c>
      <c r="X130" s="65" t="s">
        <v>213</v>
      </c>
      <c r="Y130" s="65">
        <v>134</v>
      </c>
      <c r="Z130" s="65">
        <v>381</v>
      </c>
      <c r="AA130" s="66">
        <v>51027</v>
      </c>
      <c r="AC130" s="68">
        <f t="shared" si="3"/>
        <v>-0.20000009983778</v>
      </c>
      <c r="AD130" s="68">
        <f t="shared" si="4"/>
        <v>0.19999999925494194</v>
      </c>
      <c r="AE130" s="68">
        <f t="shared" si="5"/>
        <v>0</v>
      </c>
    </row>
    <row r="131" spans="1:31" ht="15.75" hidden="1" thickBot="1">
      <c r="A131" t="s">
        <v>17</v>
      </c>
      <c r="B131" t="s">
        <v>47</v>
      </c>
      <c r="C131" t="s">
        <v>52</v>
      </c>
      <c r="D131" t="s">
        <v>138</v>
      </c>
      <c r="E131">
        <v>4</v>
      </c>
      <c r="F131" t="s">
        <v>213</v>
      </c>
      <c r="G131" t="s">
        <v>22</v>
      </c>
      <c r="H131" s="5">
        <v>43934.387442129628</v>
      </c>
      <c r="I131" s="5">
        <v>43934.088888888888</v>
      </c>
      <c r="J131">
        <v>25794.999999948777</v>
      </c>
      <c r="K131" s="8">
        <v>429.91666666581295</v>
      </c>
      <c r="L131" s="8">
        <v>1719.6666666632518</v>
      </c>
      <c r="M131" s="18">
        <v>1</v>
      </c>
      <c r="N131" t="s">
        <v>705</v>
      </c>
      <c r="O131" s="6" t="s">
        <v>24</v>
      </c>
      <c r="P131" t="s">
        <v>85</v>
      </c>
      <c r="R131">
        <v>130</v>
      </c>
      <c r="V131" s="67">
        <v>43934</v>
      </c>
      <c r="W131" s="65" t="s">
        <v>52</v>
      </c>
      <c r="X131" s="65" t="s">
        <v>213</v>
      </c>
      <c r="Y131" s="65">
        <v>4</v>
      </c>
      <c r="Z131" s="65">
        <v>430</v>
      </c>
      <c r="AA131" s="66">
        <v>1720</v>
      </c>
      <c r="AC131" s="68">
        <f t="shared" si="6" ref="AC131:AC194">AA131-L131</f>
        <v>0.33333333674818277</v>
      </c>
      <c r="AD131" s="68">
        <f t="shared" si="7" ref="AD131:AD194">Z131-K131</f>
        <v>0.083333334187045693</v>
      </c>
      <c r="AE131" s="68">
        <f t="shared" si="8" ref="AE131:AE194">Y131-E131</f>
        <v>0</v>
      </c>
    </row>
    <row r="132" spans="1:31" ht="15.75" hidden="1" thickBot="1">
      <c r="A132" t="s">
        <v>17</v>
      </c>
      <c r="B132" t="s">
        <v>41</v>
      </c>
      <c r="C132" t="s">
        <v>135</v>
      </c>
      <c r="D132" t="s">
        <v>706</v>
      </c>
      <c r="E132">
        <v>10</v>
      </c>
      <c r="F132" t="s">
        <v>213</v>
      </c>
      <c r="G132" t="s">
        <v>22</v>
      </c>
      <c r="H132" s="5">
        <v>43934.702777777777</v>
      </c>
      <c r="I132" s="5">
        <v>43934.089583333334</v>
      </c>
      <c r="J132">
        <v>52979.999999818392</v>
      </c>
      <c r="K132" s="8">
        <v>882.9999999969732</v>
      </c>
      <c r="L132" s="8">
        <v>8829.999999969732</v>
      </c>
      <c r="M132" s="18">
        <v>1</v>
      </c>
      <c r="N132" t="s">
        <v>707</v>
      </c>
      <c r="O132" s="6" t="s">
        <v>24</v>
      </c>
      <c r="P132" s="8" t="s">
        <v>46</v>
      </c>
      <c r="R132">
        <v>131</v>
      </c>
      <c r="V132" s="67">
        <v>43934</v>
      </c>
      <c r="W132" s="65" t="s">
        <v>135</v>
      </c>
      <c r="X132" s="65" t="s">
        <v>213</v>
      </c>
      <c r="Y132" s="65">
        <v>10</v>
      </c>
      <c r="Z132" s="65">
        <v>883</v>
      </c>
      <c r="AA132" s="66">
        <v>8830</v>
      </c>
      <c r="AC132" s="68">
        <f t="shared" si="6"/>
        <v>3.0267983675003052E-08</v>
      </c>
      <c r="AD132" s="68">
        <f t="shared" si="7"/>
        <v>3.0267983675003052E-09</v>
      </c>
      <c r="AE132" s="68">
        <f t="shared" si="8"/>
        <v>0</v>
      </c>
    </row>
    <row r="133" spans="1:31" ht="15.75" hidden="1" thickBot="1">
      <c r="A133" t="s">
        <v>17</v>
      </c>
      <c r="B133" t="s">
        <v>41</v>
      </c>
      <c r="C133" t="s">
        <v>135</v>
      </c>
      <c r="D133" t="s">
        <v>708</v>
      </c>
      <c r="E133">
        <v>21</v>
      </c>
      <c r="F133" t="s">
        <v>213</v>
      </c>
      <c r="G133" t="s">
        <v>22</v>
      </c>
      <c r="H133" s="5">
        <v>43934.645960648151</v>
      </c>
      <c r="I133" s="5">
        <v>43934.09097222222</v>
      </c>
      <c r="J133">
        <v>47951.000000420026</v>
      </c>
      <c r="K133" s="8">
        <v>799.18333334033377</v>
      </c>
      <c r="L133" s="8">
        <v>16782.850000147009</v>
      </c>
      <c r="M133" s="18">
        <v>1</v>
      </c>
      <c r="N133" t="s">
        <v>709</v>
      </c>
      <c r="O133" s="6" t="s">
        <v>24</v>
      </c>
      <c r="P133" s="8" t="s">
        <v>46</v>
      </c>
      <c r="R133">
        <v>132</v>
      </c>
      <c r="V133" s="67">
        <v>43934</v>
      </c>
      <c r="W133" s="65" t="s">
        <v>135</v>
      </c>
      <c r="X133" s="65" t="s">
        <v>213</v>
      </c>
      <c r="Y133" s="65">
        <v>21</v>
      </c>
      <c r="Z133" s="65">
        <v>799</v>
      </c>
      <c r="AA133" s="66">
        <v>16783</v>
      </c>
      <c r="AC133" s="68">
        <f t="shared" si="6"/>
        <v>0.1499998529907316</v>
      </c>
      <c r="AD133" s="68">
        <f t="shared" si="7"/>
        <v>-0.18333334033377469</v>
      </c>
      <c r="AE133" s="68">
        <f t="shared" si="8"/>
        <v>0</v>
      </c>
    </row>
    <row r="134" spans="1:31" ht="15.75" hidden="1" thickBot="1">
      <c r="A134" t="s">
        <v>17</v>
      </c>
      <c r="B134" t="s">
        <v>41</v>
      </c>
      <c r="C134" t="s">
        <v>129</v>
      </c>
      <c r="D134" t="s">
        <v>710</v>
      </c>
      <c r="E134">
        <v>4</v>
      </c>
      <c r="F134" t="s">
        <v>213</v>
      </c>
      <c r="G134" t="s">
        <v>22</v>
      </c>
      <c r="H134" s="5">
        <v>43934.76666666667</v>
      </c>
      <c r="I134" s="5">
        <v>43934.098611111112</v>
      </c>
      <c r="J134">
        <v>57720.000000181608</v>
      </c>
      <c r="K134" s="8">
        <v>962.0000000030268</v>
      </c>
      <c r="L134" s="8">
        <v>3848.0000000121072</v>
      </c>
      <c r="M134" s="18">
        <v>1</v>
      </c>
      <c r="N134" t="s">
        <v>711</v>
      </c>
      <c r="O134" s="6" t="s">
        <v>24</v>
      </c>
      <c r="P134" s="8" t="s">
        <v>46</v>
      </c>
      <c r="R134">
        <v>133</v>
      </c>
      <c r="V134" s="67">
        <v>43934</v>
      </c>
      <c r="W134" s="65" t="s">
        <v>129</v>
      </c>
      <c r="X134" s="65" t="s">
        <v>213</v>
      </c>
      <c r="Y134" s="65">
        <v>4</v>
      </c>
      <c r="Z134" s="65">
        <v>962</v>
      </c>
      <c r="AA134" s="66">
        <v>3848</v>
      </c>
      <c r="AC134" s="68">
        <f t="shared" si="6"/>
        <v>-1.2107193470001221E-08</v>
      </c>
      <c r="AD134" s="68">
        <f t="shared" si="7"/>
        <v>-3.0267983675003052E-09</v>
      </c>
      <c r="AE134" s="68">
        <f t="shared" si="8"/>
        <v>0</v>
      </c>
    </row>
    <row r="135" spans="1:31" ht="15.75" hidden="1" thickBot="1">
      <c r="A135" t="s">
        <v>17</v>
      </c>
      <c r="B135" t="s">
        <v>47</v>
      </c>
      <c r="C135" t="s">
        <v>52</v>
      </c>
      <c r="D135" t="s">
        <v>712</v>
      </c>
      <c r="E135">
        <v>24</v>
      </c>
      <c r="F135" t="s">
        <v>213</v>
      </c>
      <c r="G135" t="s">
        <v>22</v>
      </c>
      <c r="H135" s="5">
        <v>43934.362905092596</v>
      </c>
      <c r="I135" s="5">
        <v>43934.127071759256</v>
      </c>
      <c r="J135">
        <v>20376.000000536442</v>
      </c>
      <c r="K135" s="8">
        <v>339.6000000089407</v>
      </c>
      <c r="L135" s="8">
        <v>8150.4000002145767</v>
      </c>
      <c r="M135" s="18">
        <v>1</v>
      </c>
      <c r="N135" t="s">
        <v>713</v>
      </c>
      <c r="O135" s="6" t="s">
        <v>24</v>
      </c>
      <c r="P135" t="s">
        <v>27</v>
      </c>
      <c r="R135">
        <v>134</v>
      </c>
      <c r="V135" s="67">
        <v>43934</v>
      </c>
      <c r="W135" s="65" t="s">
        <v>52</v>
      </c>
      <c r="X135" s="65" t="s">
        <v>213</v>
      </c>
      <c r="Y135" s="65">
        <v>24</v>
      </c>
      <c r="Z135" s="65">
        <v>340</v>
      </c>
      <c r="AA135" s="66">
        <v>8150</v>
      </c>
      <c r="AC135" s="68">
        <f t="shared" si="6"/>
        <v>-0.40000021457672119</v>
      </c>
      <c r="AD135" s="68">
        <f t="shared" si="7"/>
        <v>0.39999999105930328</v>
      </c>
      <c r="AE135" s="68">
        <f t="shared" si="8"/>
        <v>0</v>
      </c>
    </row>
    <row r="136" spans="1:31" ht="15.75" hidden="1" thickBot="1">
      <c r="A136" t="s">
        <v>17</v>
      </c>
      <c r="B136" t="s">
        <v>47</v>
      </c>
      <c r="C136" t="s">
        <v>52</v>
      </c>
      <c r="D136" t="s">
        <v>714</v>
      </c>
      <c r="E136">
        <v>3</v>
      </c>
      <c r="F136" t="s">
        <v>213</v>
      </c>
      <c r="G136" t="s">
        <v>22</v>
      </c>
      <c r="H136" s="5">
        <v>43934.501354166663</v>
      </c>
      <c r="I136" s="5">
        <v>43934.129166666666</v>
      </c>
      <c r="J136">
        <v>32156.999999773689</v>
      </c>
      <c r="K136" s="8">
        <v>535.94999999622814</v>
      </c>
      <c r="L136" s="8">
        <v>1607.8499999886844</v>
      </c>
      <c r="M136" s="18">
        <v>1</v>
      </c>
      <c r="N136" t="s">
        <v>715</v>
      </c>
      <c r="O136" s="6" t="s">
        <v>24</v>
      </c>
      <c r="P136" s="8" t="s">
        <v>46</v>
      </c>
      <c r="R136">
        <v>135</v>
      </c>
      <c r="V136" s="67">
        <v>43934</v>
      </c>
      <c r="W136" s="65" t="s">
        <v>52</v>
      </c>
      <c r="X136" s="65" t="s">
        <v>213</v>
      </c>
      <c r="Y136" s="65">
        <v>3</v>
      </c>
      <c r="Z136" s="65">
        <v>536</v>
      </c>
      <c r="AA136" s="66">
        <v>1608</v>
      </c>
      <c r="AC136" s="68">
        <f t="shared" si="6"/>
        <v>0.15000001131556928</v>
      </c>
      <c r="AD136" s="68">
        <f t="shared" si="7"/>
        <v>0.050000003771856427</v>
      </c>
      <c r="AE136" s="68">
        <f t="shared" si="8"/>
        <v>0</v>
      </c>
    </row>
    <row r="137" spans="1:31" ht="15.75" hidden="1" thickBot="1">
      <c r="A137" t="s">
        <v>17</v>
      </c>
      <c r="B137" t="s">
        <v>55</v>
      </c>
      <c r="C137" t="s">
        <v>56</v>
      </c>
      <c r="D137" t="s">
        <v>716</v>
      </c>
      <c r="E137">
        <v>7</v>
      </c>
      <c r="F137" t="s">
        <v>213</v>
      </c>
      <c r="G137" t="s">
        <v>22</v>
      </c>
      <c r="H137" s="5">
        <v>43934.584722222222</v>
      </c>
      <c r="I137" s="5">
        <v>43934.136111111111</v>
      </c>
      <c r="J137">
        <v>38759.99999998603</v>
      </c>
      <c r="K137" s="8">
        <v>645.99999999976717</v>
      </c>
      <c r="L137" s="8">
        <v>4521.9999999983702</v>
      </c>
      <c r="M137" s="18">
        <v>1</v>
      </c>
      <c r="N137" t="s">
        <v>717</v>
      </c>
      <c r="O137" s="6" t="s">
        <v>24</v>
      </c>
      <c r="P137" s="8" t="s">
        <v>46</v>
      </c>
      <c r="R137">
        <v>136</v>
      </c>
      <c r="V137" s="67">
        <v>43934</v>
      </c>
      <c r="W137" s="65" t="s">
        <v>56</v>
      </c>
      <c r="X137" s="65" t="s">
        <v>213</v>
      </c>
      <c r="Y137" s="65">
        <v>7</v>
      </c>
      <c r="Z137" s="65">
        <v>646</v>
      </c>
      <c r="AA137" s="66">
        <v>4522</v>
      </c>
      <c r="AC137" s="68">
        <f t="shared" si="6"/>
        <v>1.6298145055770874E-09</v>
      </c>
      <c r="AD137" s="68">
        <f t="shared" si="7"/>
        <v>2.3283064365386963E-10</v>
      </c>
      <c r="AE137" s="68">
        <f t="shared" si="8"/>
        <v>0</v>
      </c>
    </row>
    <row r="138" spans="1:31" ht="15.75" hidden="1" thickBot="1">
      <c r="A138" t="s">
        <v>17</v>
      </c>
      <c r="B138" t="s">
        <v>41</v>
      </c>
      <c r="C138" t="s">
        <v>135</v>
      </c>
      <c r="D138" t="s">
        <v>238</v>
      </c>
      <c r="E138">
        <v>196</v>
      </c>
      <c r="F138" t="s">
        <v>213</v>
      </c>
      <c r="G138" t="s">
        <v>22</v>
      </c>
      <c r="H138" s="5">
        <v>43934.632638888892</v>
      </c>
      <c r="I138" s="5">
        <v>43934.138194444444</v>
      </c>
      <c r="J138">
        <v>42720.000000321306</v>
      </c>
      <c r="K138" s="8">
        <v>712.0000000053551</v>
      </c>
      <c r="L138" s="8">
        <v>139552.0000010496</v>
      </c>
      <c r="M138" s="18">
        <v>1</v>
      </c>
      <c r="N138" t="s">
        <v>718</v>
      </c>
      <c r="O138" s="6" t="s">
        <v>24</v>
      </c>
      <c r="P138" s="8" t="s">
        <v>46</v>
      </c>
      <c r="R138">
        <v>137</v>
      </c>
      <c r="V138" s="67">
        <v>43934</v>
      </c>
      <c r="W138" s="65" t="s">
        <v>135</v>
      </c>
      <c r="X138" s="65" t="s">
        <v>213</v>
      </c>
      <c r="Y138" s="65">
        <v>196</v>
      </c>
      <c r="Z138" s="65">
        <v>712</v>
      </c>
      <c r="AA138" s="66">
        <v>139552</v>
      </c>
      <c r="AC138" s="68">
        <f t="shared" si="6"/>
        <v>-1.0496005415916443E-06</v>
      </c>
      <c r="AD138" s="68">
        <f t="shared" si="7"/>
        <v>-5.3551048040390015E-09</v>
      </c>
      <c r="AE138" s="68">
        <f t="shared" si="8"/>
        <v>0</v>
      </c>
    </row>
    <row r="139" spans="1:31" ht="15.75" hidden="1" thickBot="1">
      <c r="A139" t="s">
        <v>17</v>
      </c>
      <c r="B139" t="s">
        <v>41</v>
      </c>
      <c r="C139" t="s">
        <v>42</v>
      </c>
      <c r="D139" t="s">
        <v>719</v>
      </c>
      <c r="E139">
        <v>2</v>
      </c>
      <c r="F139" t="s">
        <v>213</v>
      </c>
      <c r="G139" t="s">
        <v>22</v>
      </c>
      <c r="H139" s="5">
        <v>43934.663807870369</v>
      </c>
      <c r="I139" s="5">
        <v>43934.138194444444</v>
      </c>
      <c r="J139">
        <v>45412.999999942258</v>
      </c>
      <c r="K139" s="8">
        <v>756.88333333237097</v>
      </c>
      <c r="L139" s="8">
        <v>1513.7666666647419</v>
      </c>
      <c r="M139" s="18">
        <v>1</v>
      </c>
      <c r="N139" t="s">
        <v>720</v>
      </c>
      <c r="O139" s="6" t="s">
        <v>24</v>
      </c>
      <c r="P139" t="s">
        <v>27</v>
      </c>
      <c r="R139">
        <v>138</v>
      </c>
      <c r="V139" s="67">
        <v>43934</v>
      </c>
      <c r="W139" s="65" t="s">
        <v>42</v>
      </c>
      <c r="X139" s="65" t="s">
        <v>213</v>
      </c>
      <c r="Y139" s="65">
        <v>2</v>
      </c>
      <c r="Z139" s="65">
        <v>757</v>
      </c>
      <c r="AA139" s="66">
        <v>1514</v>
      </c>
      <c r="AC139" s="68">
        <f t="shared" si="6"/>
        <v>0.23333333525806665</v>
      </c>
      <c r="AD139" s="68">
        <f t="shared" si="7"/>
        <v>0.11666666762903333</v>
      </c>
      <c r="AE139" s="68">
        <f t="shared" si="8"/>
        <v>0</v>
      </c>
    </row>
    <row r="140" spans="1:31" ht="15.75" hidden="1" thickBot="1">
      <c r="A140" t="s">
        <v>17</v>
      </c>
      <c r="B140" t="s">
        <v>41</v>
      </c>
      <c r="C140" t="s">
        <v>62</v>
      </c>
      <c r="D140" t="s">
        <v>721</v>
      </c>
      <c r="E140">
        <v>11</v>
      </c>
      <c r="F140" t="s">
        <v>213</v>
      </c>
      <c r="G140" t="s">
        <v>22</v>
      </c>
      <c r="H140" s="5">
        <v>43934.376388888886</v>
      </c>
      <c r="I140" s="5">
        <v>43934.140277777777</v>
      </c>
      <c r="J140">
        <v>20399.999999860302</v>
      </c>
      <c r="K140" s="8">
        <v>339.99999999767169</v>
      </c>
      <c r="L140" s="8">
        <v>3739.9999999743886</v>
      </c>
      <c r="M140" s="18">
        <v>1</v>
      </c>
      <c r="N140" t="s">
        <v>722</v>
      </c>
      <c r="O140" s="6" t="s">
        <v>24</v>
      </c>
      <c r="P140" s="8" t="s">
        <v>46</v>
      </c>
      <c r="R140">
        <v>139</v>
      </c>
      <c r="V140" s="67">
        <v>43934</v>
      </c>
      <c r="W140" s="65" t="s">
        <v>62</v>
      </c>
      <c r="X140" s="65" t="s">
        <v>213</v>
      </c>
      <c r="Y140" s="65">
        <v>11</v>
      </c>
      <c r="Z140" s="65">
        <v>340</v>
      </c>
      <c r="AA140" s="66">
        <v>3740</v>
      </c>
      <c r="AC140" s="68">
        <f t="shared" si="6"/>
        <v>2.5611370801925659E-08</v>
      </c>
      <c r="AD140" s="68">
        <f t="shared" si="7"/>
        <v>2.3283064365386963E-09</v>
      </c>
      <c r="AE140" s="68">
        <f t="shared" si="8"/>
        <v>0</v>
      </c>
    </row>
    <row r="141" spans="1:31" ht="15.75" hidden="1" thickBot="1">
      <c r="A141" t="s">
        <v>17</v>
      </c>
      <c r="B141" t="s">
        <v>41</v>
      </c>
      <c r="C141" t="s">
        <v>62</v>
      </c>
      <c r="D141" t="s">
        <v>723</v>
      </c>
      <c r="E141">
        <v>57</v>
      </c>
      <c r="F141" t="s">
        <v>213</v>
      </c>
      <c r="G141" t="s">
        <v>22</v>
      </c>
      <c r="H141" s="5">
        <v>43934.739571759259</v>
      </c>
      <c r="I141" s="5">
        <v>43934.140972222223</v>
      </c>
      <c r="J141">
        <v>51718.999999877997</v>
      </c>
      <c r="K141" s="8">
        <v>861.98333333129995</v>
      </c>
      <c r="L141" s="8">
        <v>49133.049999884097</v>
      </c>
      <c r="M141" s="18">
        <v>1</v>
      </c>
      <c r="N141" t="s">
        <v>724</v>
      </c>
      <c r="O141" s="6" t="s">
        <v>24</v>
      </c>
      <c r="P141" s="8" t="s">
        <v>46</v>
      </c>
      <c r="R141">
        <v>140</v>
      </c>
      <c r="V141" s="67">
        <v>43934</v>
      </c>
      <c r="W141" s="65" t="s">
        <v>62</v>
      </c>
      <c r="X141" s="65" t="s">
        <v>213</v>
      </c>
      <c r="Y141" s="65">
        <v>57</v>
      </c>
      <c r="Z141" s="65">
        <v>862</v>
      </c>
      <c r="AA141" s="66">
        <v>49133</v>
      </c>
      <c r="AC141" s="68">
        <f t="shared" si="6"/>
        <v>-0.049999884096905589</v>
      </c>
      <c r="AD141" s="68">
        <f t="shared" si="7"/>
        <v>0.016666668700054288</v>
      </c>
      <c r="AE141" s="68">
        <f t="shared" si="8"/>
        <v>0</v>
      </c>
    </row>
    <row r="142" spans="1:31" ht="15.75" hidden="1" thickBot="1">
      <c r="A142" t="s">
        <v>17</v>
      </c>
      <c r="B142" t="s">
        <v>41</v>
      </c>
      <c r="C142" t="s">
        <v>62</v>
      </c>
      <c r="D142" t="s">
        <v>282</v>
      </c>
      <c r="E142">
        <v>14</v>
      </c>
      <c r="F142" t="s">
        <v>213</v>
      </c>
      <c r="G142" t="s">
        <v>22</v>
      </c>
      <c r="H142" s="5">
        <v>43934.460416666669</v>
      </c>
      <c r="I142" s="5">
        <v>43934.140972222223</v>
      </c>
      <c r="J142">
        <v>27600.000000069849</v>
      </c>
      <c r="K142" s="8">
        <v>460.00000000116415</v>
      </c>
      <c r="L142" s="8">
        <v>6440.0000000162981</v>
      </c>
      <c r="M142" s="18">
        <v>1</v>
      </c>
      <c r="N142" t="s">
        <v>725</v>
      </c>
      <c r="O142" s="6" t="s">
        <v>24</v>
      </c>
      <c r="P142" s="8" t="s">
        <v>46</v>
      </c>
      <c r="R142">
        <v>141</v>
      </c>
      <c r="V142" s="67">
        <v>43934</v>
      </c>
      <c r="W142" s="65" t="s">
        <v>62</v>
      </c>
      <c r="X142" s="65" t="s">
        <v>213</v>
      </c>
      <c r="Y142" s="65">
        <v>14</v>
      </c>
      <c r="Z142" s="65">
        <v>460</v>
      </c>
      <c r="AA142" s="66">
        <v>6440</v>
      </c>
      <c r="AC142" s="68">
        <f t="shared" si="6"/>
        <v>-1.6298145055770874E-08</v>
      </c>
      <c r="AD142" s="68">
        <f t="shared" si="7"/>
        <v>-1.1641532182693481E-09</v>
      </c>
      <c r="AE142" s="68">
        <f t="shared" si="8"/>
        <v>0</v>
      </c>
    </row>
    <row r="143" spans="1:31" ht="15.75" hidden="1" thickBot="1">
      <c r="A143" t="s">
        <v>17</v>
      </c>
      <c r="B143" t="s">
        <v>41</v>
      </c>
      <c r="C143" t="s">
        <v>62</v>
      </c>
      <c r="D143" t="s">
        <v>726</v>
      </c>
      <c r="E143">
        <v>48</v>
      </c>
      <c r="F143" t="s">
        <v>213</v>
      </c>
      <c r="G143" t="s">
        <v>22</v>
      </c>
      <c r="H143" s="5">
        <v>43934.611620370371</v>
      </c>
      <c r="I143" s="5">
        <v>43934.142361111109</v>
      </c>
      <c r="J143">
        <v>40544.000000227243</v>
      </c>
      <c r="K143" s="8">
        <v>675.73333333712071</v>
      </c>
      <c r="L143" s="8">
        <v>32435.200000181794</v>
      </c>
      <c r="M143" s="18">
        <v>1</v>
      </c>
      <c r="N143" t="s">
        <v>727</v>
      </c>
      <c r="O143" s="6" t="s">
        <v>24</v>
      </c>
      <c r="P143" s="8" t="s">
        <v>46</v>
      </c>
      <c r="R143">
        <v>142</v>
      </c>
      <c r="V143" s="67">
        <v>43934</v>
      </c>
      <c r="W143" s="65" t="s">
        <v>62</v>
      </c>
      <c r="X143" s="65" t="s">
        <v>213</v>
      </c>
      <c r="Y143" s="65">
        <v>48</v>
      </c>
      <c r="Z143" s="65">
        <v>676</v>
      </c>
      <c r="AA143" s="66">
        <v>32435</v>
      </c>
      <c r="AC143" s="68">
        <f t="shared" si="6"/>
        <v>-0.20000018179416656</v>
      </c>
      <c r="AD143" s="68">
        <f t="shared" si="7"/>
        <v>0.2666666628792882</v>
      </c>
      <c r="AE143" s="68">
        <f t="shared" si="8"/>
        <v>0</v>
      </c>
    </row>
    <row r="144" spans="1:31" ht="15.75" hidden="1" thickBot="1">
      <c r="A144" t="s">
        <v>17</v>
      </c>
      <c r="B144" t="s">
        <v>41</v>
      </c>
      <c r="C144" t="s">
        <v>62</v>
      </c>
      <c r="D144" t="s">
        <v>286</v>
      </c>
      <c r="E144">
        <v>28</v>
      </c>
      <c r="F144" t="s">
        <v>213</v>
      </c>
      <c r="G144" t="s">
        <v>22</v>
      </c>
      <c r="H144" s="5">
        <v>43934.424305555556</v>
      </c>
      <c r="I144" s="5">
        <v>43934.143750000003</v>
      </c>
      <c r="J144">
        <v>24239.999999804422</v>
      </c>
      <c r="K144" s="8">
        <v>403.99999999674037</v>
      </c>
      <c r="L144" s="8">
        <v>11311.99999990873</v>
      </c>
      <c r="M144" s="18">
        <v>1</v>
      </c>
      <c r="N144" t="s">
        <v>728</v>
      </c>
      <c r="O144" s="6" t="s">
        <v>24</v>
      </c>
      <c r="P144" s="8" t="s">
        <v>46</v>
      </c>
      <c r="R144">
        <v>143</v>
      </c>
      <c r="V144" s="67">
        <v>43934</v>
      </c>
      <c r="W144" s="65" t="s">
        <v>62</v>
      </c>
      <c r="X144" s="65" t="s">
        <v>213</v>
      </c>
      <c r="Y144" s="65">
        <v>28</v>
      </c>
      <c r="Z144" s="65">
        <v>404</v>
      </c>
      <c r="AA144" s="66">
        <v>11312</v>
      </c>
      <c r="AC144" s="68">
        <f t="shared" si="6"/>
        <v>9.1269612312316895E-08</v>
      </c>
      <c r="AD144" s="68">
        <f t="shared" si="7"/>
        <v>3.2596290111541748E-09</v>
      </c>
      <c r="AE144" s="68">
        <f t="shared" si="8"/>
        <v>0</v>
      </c>
    </row>
    <row r="145" spans="1:31" ht="15.75" hidden="1" thickBot="1">
      <c r="A145" t="s">
        <v>17</v>
      </c>
      <c r="B145" t="s">
        <v>18</v>
      </c>
      <c r="C145" t="s">
        <v>35</v>
      </c>
      <c r="D145" t="s">
        <v>729</v>
      </c>
      <c r="E145">
        <v>4</v>
      </c>
      <c r="F145" t="s">
        <v>213</v>
      </c>
      <c r="G145" t="s">
        <v>22</v>
      </c>
      <c r="H145" s="5">
        <v>43934.850694444445</v>
      </c>
      <c r="I145" s="5">
        <v>43934.144444444442</v>
      </c>
      <c r="J145">
        <v>61020.000000251457</v>
      </c>
      <c r="K145" s="8">
        <v>1017.000000004191</v>
      </c>
      <c r="L145" s="8">
        <v>4068.0000000167638</v>
      </c>
      <c r="M145" s="18">
        <v>1</v>
      </c>
      <c r="N145" t="s">
        <v>730</v>
      </c>
      <c r="O145" s="6" t="s">
        <v>24</v>
      </c>
      <c r="P145" s="8" t="s">
        <v>46</v>
      </c>
      <c r="R145">
        <v>144</v>
      </c>
      <c r="V145" s="67">
        <v>43934</v>
      </c>
      <c r="W145" s="65" t="s">
        <v>35</v>
      </c>
      <c r="X145" s="65" t="s">
        <v>213</v>
      </c>
      <c r="Y145" s="65">
        <v>4</v>
      </c>
      <c r="Z145" s="66">
        <v>1017</v>
      </c>
      <c r="AA145" s="66">
        <v>4068</v>
      </c>
      <c r="AC145" s="68">
        <f t="shared" si="6"/>
        <v>-1.6763806343078613E-08</v>
      </c>
      <c r="AD145" s="68">
        <f t="shared" si="7"/>
        <v>-4.1909515857696533E-09</v>
      </c>
      <c r="AE145" s="68">
        <f t="shared" si="8"/>
        <v>0</v>
      </c>
    </row>
    <row r="146" spans="1:31" ht="15.75" hidden="1" thickBot="1">
      <c r="A146" t="s">
        <v>17</v>
      </c>
      <c r="B146" t="s">
        <v>41</v>
      </c>
      <c r="C146" t="s">
        <v>62</v>
      </c>
      <c r="D146" t="s">
        <v>731</v>
      </c>
      <c r="E146">
        <v>3</v>
      </c>
      <c r="F146" t="s">
        <v>213</v>
      </c>
      <c r="G146" t="s">
        <v>22</v>
      </c>
      <c r="H146" s="5">
        <v>43934.401388888888</v>
      </c>
      <c r="I146" s="5">
        <v>43934.154166666667</v>
      </c>
      <c r="J146">
        <v>21359.999999846332</v>
      </c>
      <c r="K146" s="8">
        <v>355.99999999743886</v>
      </c>
      <c r="L146" s="8">
        <v>1067.9999999923166</v>
      </c>
      <c r="M146" s="18">
        <v>1</v>
      </c>
      <c r="N146" t="s">
        <v>732</v>
      </c>
      <c r="O146" s="6" t="s">
        <v>24</v>
      </c>
      <c r="P146" s="8" t="s">
        <v>46</v>
      </c>
      <c r="R146">
        <v>145</v>
      </c>
      <c r="V146" s="67">
        <v>43934</v>
      </c>
      <c r="W146" s="65" t="s">
        <v>62</v>
      </c>
      <c r="X146" s="65" t="s">
        <v>213</v>
      </c>
      <c r="Y146" s="65">
        <v>3</v>
      </c>
      <c r="Z146" s="65">
        <v>356</v>
      </c>
      <c r="AA146" s="66">
        <v>1068</v>
      </c>
      <c r="AC146" s="68">
        <f t="shared" si="6"/>
        <v>7.6834112405776978E-09</v>
      </c>
      <c r="AD146" s="68">
        <f t="shared" si="7"/>
        <v>2.5611370801925659E-09</v>
      </c>
      <c r="AE146" s="68">
        <f t="shared" si="8"/>
        <v>0</v>
      </c>
    </row>
    <row r="147" spans="1:31" ht="15.75" hidden="1" thickBot="1">
      <c r="A147" t="s">
        <v>17</v>
      </c>
      <c r="B147" t="s">
        <v>41</v>
      </c>
      <c r="C147" t="s">
        <v>129</v>
      </c>
      <c r="D147" t="s">
        <v>733</v>
      </c>
      <c r="E147">
        <v>1</v>
      </c>
      <c r="F147" t="s">
        <v>213</v>
      </c>
      <c r="G147" t="s">
        <v>22</v>
      </c>
      <c r="H147" s="5">
        <v>43934.802777777775</v>
      </c>
      <c r="I147" s="5">
        <v>43934.154166666667</v>
      </c>
      <c r="J147">
        <v>56039.999999734573</v>
      </c>
      <c r="K147" s="8">
        <v>933.99999999557622</v>
      </c>
      <c r="L147" s="8">
        <v>933.99999999557622</v>
      </c>
      <c r="M147" s="18">
        <v>1</v>
      </c>
      <c r="N147" t="s">
        <v>734</v>
      </c>
      <c r="O147" s="6" t="s">
        <v>24</v>
      </c>
      <c r="P147" s="8" t="s">
        <v>46</v>
      </c>
      <c r="R147">
        <v>146</v>
      </c>
      <c r="V147" s="67">
        <v>43934</v>
      </c>
      <c r="W147" s="65" t="s">
        <v>129</v>
      </c>
      <c r="X147" s="65" t="s">
        <v>213</v>
      </c>
      <c r="Y147" s="65">
        <v>1</v>
      </c>
      <c r="Z147" s="65">
        <v>934</v>
      </c>
      <c r="AA147" s="65">
        <v>934</v>
      </c>
      <c r="AC147" s="68">
        <f t="shared" si="6"/>
        <v>4.4237822294235229E-09</v>
      </c>
      <c r="AD147" s="68">
        <f t="shared" si="7"/>
        <v>4.4237822294235229E-09</v>
      </c>
      <c r="AE147" s="68">
        <f t="shared" si="8"/>
        <v>0</v>
      </c>
    </row>
    <row r="148" spans="1:31" ht="15.75" hidden="1" thickBot="1">
      <c r="A148" t="s">
        <v>17</v>
      </c>
      <c r="B148" t="s">
        <v>140</v>
      </c>
      <c r="C148" t="s">
        <v>141</v>
      </c>
      <c r="D148" t="s">
        <v>735</v>
      </c>
      <c r="E148">
        <v>1</v>
      </c>
      <c r="F148" t="s">
        <v>213</v>
      </c>
      <c r="G148" t="s">
        <v>22</v>
      </c>
      <c r="H148" s="5">
        <v>43934.295868055553</v>
      </c>
      <c r="I148" s="5">
        <v>43934.164583333331</v>
      </c>
      <c r="J148">
        <v>11342.999999946915</v>
      </c>
      <c r="K148" s="8">
        <v>189.04999999911524</v>
      </c>
      <c r="L148" s="8">
        <v>189.04999999911524</v>
      </c>
      <c r="M148" s="18">
        <v>1</v>
      </c>
      <c r="N148" t="s">
        <v>736</v>
      </c>
      <c r="O148" s="6" t="s">
        <v>24</v>
      </c>
      <c r="P148" t="s">
        <v>85</v>
      </c>
      <c r="R148">
        <v>147</v>
      </c>
      <c r="V148" s="67">
        <v>43934</v>
      </c>
      <c r="W148" s="65" t="s">
        <v>141</v>
      </c>
      <c r="X148" s="65" t="s">
        <v>213</v>
      </c>
      <c r="Y148" s="65">
        <v>1</v>
      </c>
      <c r="Z148" s="65">
        <v>189</v>
      </c>
      <c r="AA148" s="65">
        <v>189</v>
      </c>
      <c r="AC148" s="68">
        <f t="shared" si="6"/>
        <v>-0.049999999115243554</v>
      </c>
      <c r="AD148" s="68">
        <f t="shared" si="7"/>
        <v>-0.049999999115243554</v>
      </c>
      <c r="AE148" s="68">
        <f t="shared" si="8"/>
        <v>0</v>
      </c>
    </row>
    <row r="149" spans="1:31" ht="15.75" hidden="1" thickBot="1">
      <c r="A149" t="s">
        <v>17</v>
      </c>
      <c r="B149" t="s">
        <v>41</v>
      </c>
      <c r="C149" t="s">
        <v>42</v>
      </c>
      <c r="D149" t="s">
        <v>737</v>
      </c>
      <c r="E149">
        <v>6</v>
      </c>
      <c r="F149" t="s">
        <v>213</v>
      </c>
      <c r="G149" t="s">
        <v>22</v>
      </c>
      <c r="H149" s="5">
        <v>43934.79760416667</v>
      </c>
      <c r="I149" s="5">
        <v>43934.170138888891</v>
      </c>
      <c r="J149">
        <v>54213.000000128523</v>
      </c>
      <c r="K149" s="8">
        <v>903.55000000214204</v>
      </c>
      <c r="L149" s="8">
        <v>5421.3000000128523</v>
      </c>
      <c r="M149" s="18">
        <v>1</v>
      </c>
      <c r="N149" t="s">
        <v>738</v>
      </c>
      <c r="O149" s="6" t="s">
        <v>24</v>
      </c>
      <c r="P149" t="s">
        <v>27</v>
      </c>
      <c r="R149">
        <v>148</v>
      </c>
      <c r="V149" s="67">
        <v>43934</v>
      </c>
      <c r="W149" s="65" t="s">
        <v>42</v>
      </c>
      <c r="X149" s="65" t="s">
        <v>213</v>
      </c>
      <c r="Y149" s="65">
        <v>6</v>
      </c>
      <c r="Z149" s="65">
        <v>904</v>
      </c>
      <c r="AA149" s="66">
        <v>5421</v>
      </c>
      <c r="AC149" s="68">
        <f t="shared" si="6"/>
        <v>-0.30000001285225153</v>
      </c>
      <c r="AD149" s="68">
        <f t="shared" si="7"/>
        <v>0.44999999785795808</v>
      </c>
      <c r="AE149" s="68">
        <f t="shared" si="8"/>
        <v>0</v>
      </c>
    </row>
    <row r="150" spans="1:31" ht="15.75" hidden="1" thickBot="1">
      <c r="A150" t="s">
        <v>17</v>
      </c>
      <c r="B150" t="s">
        <v>18</v>
      </c>
      <c r="C150" t="s">
        <v>35</v>
      </c>
      <c r="D150" t="s">
        <v>739</v>
      </c>
      <c r="E150">
        <v>31</v>
      </c>
      <c r="F150" t="s">
        <v>213</v>
      </c>
      <c r="G150" t="s">
        <v>22</v>
      </c>
      <c r="H150" s="5">
        <v>43934.663194444445</v>
      </c>
      <c r="I150" s="5">
        <v>43934.193055555559</v>
      </c>
      <c r="J150">
        <v>40619.999999762513</v>
      </c>
      <c r="K150" s="8">
        <v>676.99999999604188</v>
      </c>
      <c r="L150" s="8">
        <v>20986.999999877298</v>
      </c>
      <c r="M150" s="18">
        <v>1</v>
      </c>
      <c r="N150" t="s">
        <v>740</v>
      </c>
      <c r="O150" s="6" t="s">
        <v>24</v>
      </c>
      <c r="P150" s="8" t="s">
        <v>46</v>
      </c>
      <c r="R150">
        <v>149</v>
      </c>
      <c r="V150" s="67">
        <v>43934</v>
      </c>
      <c r="W150" s="65" t="s">
        <v>35</v>
      </c>
      <c r="X150" s="65" t="s">
        <v>213</v>
      </c>
      <c r="Y150" s="65">
        <v>31</v>
      </c>
      <c r="Z150" s="65">
        <v>677</v>
      </c>
      <c r="AA150" s="66">
        <v>20987</v>
      </c>
      <c r="AC150" s="68">
        <f t="shared" si="6"/>
        <v>1.2270174920558929E-07</v>
      </c>
      <c r="AD150" s="68">
        <f t="shared" si="7"/>
        <v>3.9581209421157837E-09</v>
      </c>
      <c r="AE150" s="68">
        <f t="shared" si="8"/>
        <v>0</v>
      </c>
    </row>
    <row r="151" spans="1:31" ht="15.75" hidden="1" thickBot="1">
      <c r="A151" t="s">
        <v>17</v>
      </c>
      <c r="B151" t="s">
        <v>41</v>
      </c>
      <c r="C151" t="s">
        <v>62</v>
      </c>
      <c r="D151" t="s">
        <v>741</v>
      </c>
      <c r="E151">
        <v>30</v>
      </c>
      <c r="F151" t="s">
        <v>213</v>
      </c>
      <c r="G151" t="s">
        <v>22</v>
      </c>
      <c r="H151" s="5">
        <v>43934.524583333332</v>
      </c>
      <c r="I151" s="5">
        <v>43934.202777777777</v>
      </c>
      <c r="J151">
        <v>27803.999999980442</v>
      </c>
      <c r="K151" s="8">
        <v>463.39999999967404</v>
      </c>
      <c r="L151" s="8">
        <v>13901.999999990221</v>
      </c>
      <c r="M151" s="18">
        <v>1</v>
      </c>
      <c r="N151" t="s">
        <v>742</v>
      </c>
      <c r="O151" s="6" t="s">
        <v>24</v>
      </c>
      <c r="P151" s="8" t="s">
        <v>46</v>
      </c>
      <c r="R151">
        <v>150</v>
      </c>
      <c r="V151" s="67">
        <v>43934</v>
      </c>
      <c r="W151" s="65" t="s">
        <v>62</v>
      </c>
      <c r="X151" s="65" t="s">
        <v>213</v>
      </c>
      <c r="Y151" s="65">
        <v>30</v>
      </c>
      <c r="Z151" s="65">
        <v>463</v>
      </c>
      <c r="AA151" s="66">
        <v>13902</v>
      </c>
      <c r="AC151" s="68">
        <f t="shared" si="6"/>
        <v>9.7788870334625244E-09</v>
      </c>
      <c r="AD151" s="68">
        <f t="shared" si="7"/>
        <v>-0.3999999996740371</v>
      </c>
      <c r="AE151" s="68">
        <f t="shared" si="8"/>
        <v>0</v>
      </c>
    </row>
    <row r="152" spans="1:31" ht="15.75" hidden="1" thickBot="1">
      <c r="A152" t="s">
        <v>17</v>
      </c>
      <c r="B152" t="s">
        <v>18</v>
      </c>
      <c r="C152" t="s">
        <v>35</v>
      </c>
      <c r="D152" t="s">
        <v>436</v>
      </c>
      <c r="E152">
        <v>68</v>
      </c>
      <c r="F152" t="s">
        <v>213</v>
      </c>
      <c r="G152" t="s">
        <v>22</v>
      </c>
      <c r="H152" s="5">
        <v>43934.830555555556</v>
      </c>
      <c r="I152" s="5">
        <v>43934.211111111108</v>
      </c>
      <c r="J152">
        <v>53520.000000321306</v>
      </c>
      <c r="K152" s="8">
        <v>892.0000000053551</v>
      </c>
      <c r="L152" s="8">
        <v>60656.000000364147</v>
      </c>
      <c r="M152" s="18">
        <v>1</v>
      </c>
      <c r="N152" t="s">
        <v>743</v>
      </c>
      <c r="O152" s="6" t="s">
        <v>24</v>
      </c>
      <c r="P152" s="8" t="s">
        <v>46</v>
      </c>
      <c r="R152">
        <v>151</v>
      </c>
      <c r="V152" s="67">
        <v>43934</v>
      </c>
      <c r="W152" s="65" t="s">
        <v>35</v>
      </c>
      <c r="X152" s="65" t="s">
        <v>213</v>
      </c>
      <c r="Y152" s="65">
        <v>68</v>
      </c>
      <c r="Z152" s="65">
        <v>892</v>
      </c>
      <c r="AA152" s="66">
        <v>60656</v>
      </c>
      <c r="AC152" s="68">
        <f t="shared" si="6"/>
        <v>-3.641471266746521E-07</v>
      </c>
      <c r="AD152" s="68">
        <f t="shared" si="7"/>
        <v>-5.3551048040390015E-09</v>
      </c>
      <c r="AE152" s="68">
        <f t="shared" si="8"/>
        <v>0</v>
      </c>
    </row>
    <row r="153" spans="1:31" ht="15.75" hidden="1" thickBot="1">
      <c r="A153" t="s">
        <v>17</v>
      </c>
      <c r="B153" t="s">
        <v>18</v>
      </c>
      <c r="C153" t="s">
        <v>35</v>
      </c>
      <c r="D153" t="s">
        <v>744</v>
      </c>
      <c r="E153">
        <v>5</v>
      </c>
      <c r="F153" t="s">
        <v>213</v>
      </c>
      <c r="G153" t="s">
        <v>22</v>
      </c>
      <c r="H153" s="5">
        <v>43934.663078703707</v>
      </c>
      <c r="I153" s="5">
        <v>43934.213194444441</v>
      </c>
      <c r="J153">
        <v>38870.000000554137</v>
      </c>
      <c r="K153" s="8">
        <v>647.83333334256895</v>
      </c>
      <c r="L153" s="8">
        <v>3239.1666667128447</v>
      </c>
      <c r="M153" s="18">
        <v>1</v>
      </c>
      <c r="N153" t="s">
        <v>745</v>
      </c>
      <c r="O153" s="6" t="s">
        <v>24</v>
      </c>
      <c r="P153" s="8" t="s">
        <v>46</v>
      </c>
      <c r="R153">
        <v>152</v>
      </c>
      <c r="V153" s="67">
        <v>43934</v>
      </c>
      <c r="W153" s="65" t="s">
        <v>35</v>
      </c>
      <c r="X153" s="65" t="s">
        <v>213</v>
      </c>
      <c r="Y153" s="65">
        <v>5</v>
      </c>
      <c r="Z153" s="65">
        <v>648</v>
      </c>
      <c r="AA153" s="66">
        <v>3239</v>
      </c>
      <c r="AC153" s="68">
        <f t="shared" si="6"/>
        <v>-0.16666671284474432</v>
      </c>
      <c r="AD153" s="68">
        <f t="shared" si="7"/>
        <v>0.16666665743105114</v>
      </c>
      <c r="AE153" s="68">
        <f t="shared" si="8"/>
        <v>0</v>
      </c>
    </row>
    <row r="154" spans="1:31" ht="15.75" hidden="1" thickBot="1">
      <c r="A154" t="s">
        <v>17</v>
      </c>
      <c r="B154" t="s">
        <v>55</v>
      </c>
      <c r="C154" t="s">
        <v>56</v>
      </c>
      <c r="D154" t="s">
        <v>600</v>
      </c>
      <c r="E154">
        <v>17</v>
      </c>
      <c r="F154" t="s">
        <v>213</v>
      </c>
      <c r="G154" t="s">
        <v>22</v>
      </c>
      <c r="H154" s="5">
        <v>43934.906087962961</v>
      </c>
      <c r="I154" s="5">
        <v>43934.214583333334</v>
      </c>
      <c r="J154">
        <v>59745.999999786727</v>
      </c>
      <c r="K154" s="8">
        <v>995.76666666311212</v>
      </c>
      <c r="L154" s="8">
        <v>16928.033333272906</v>
      </c>
      <c r="M154" s="18">
        <v>1</v>
      </c>
      <c r="N154" t="s">
        <v>746</v>
      </c>
      <c r="O154" s="6" t="s">
        <v>24</v>
      </c>
      <c r="P154" s="8" t="s">
        <v>46</v>
      </c>
      <c r="R154">
        <v>153</v>
      </c>
      <c r="V154" s="67">
        <v>43934</v>
      </c>
      <c r="W154" s="65" t="s">
        <v>56</v>
      </c>
      <c r="X154" s="65" t="s">
        <v>213</v>
      </c>
      <c r="Y154" s="65">
        <v>17</v>
      </c>
      <c r="Z154" s="65">
        <v>996</v>
      </c>
      <c r="AA154" s="66">
        <v>16928</v>
      </c>
      <c r="AC154" s="68">
        <f t="shared" si="6"/>
        <v>-0.033333272906020284</v>
      </c>
      <c r="AD154" s="68">
        <f t="shared" si="7"/>
        <v>0.23333333688788116</v>
      </c>
      <c r="AE154" s="68">
        <f t="shared" si="8"/>
        <v>0</v>
      </c>
    </row>
    <row r="155" spans="1:31" ht="15.75" hidden="1" thickBot="1">
      <c r="A155" t="s">
        <v>17</v>
      </c>
      <c r="B155" t="s">
        <v>41</v>
      </c>
      <c r="C155" t="s">
        <v>42</v>
      </c>
      <c r="D155" t="s">
        <v>747</v>
      </c>
      <c r="E155">
        <v>1</v>
      </c>
      <c r="F155" t="s">
        <v>213</v>
      </c>
      <c r="G155" t="s">
        <v>22</v>
      </c>
      <c r="H155" s="5">
        <v>43934.771967592591</v>
      </c>
      <c r="I155" s="5">
        <v>43934.229861111111</v>
      </c>
      <c r="J155">
        <v>46837.999999872409</v>
      </c>
      <c r="K155" s="8">
        <v>780.63333333120681</v>
      </c>
      <c r="L155" s="8">
        <v>780.63333333120681</v>
      </c>
      <c r="M155" s="18">
        <v>1</v>
      </c>
      <c r="N155" t="s">
        <v>748</v>
      </c>
      <c r="O155" s="6" t="s">
        <v>24</v>
      </c>
      <c r="P155" t="s">
        <v>131</v>
      </c>
      <c r="R155">
        <v>154</v>
      </c>
      <c r="V155" s="67">
        <v>43934</v>
      </c>
      <c r="W155" s="65" t="s">
        <v>42</v>
      </c>
      <c r="X155" s="65" t="s">
        <v>213</v>
      </c>
      <c r="Y155" s="65">
        <v>1</v>
      </c>
      <c r="Z155" s="65">
        <v>781</v>
      </c>
      <c r="AA155" s="65">
        <v>781</v>
      </c>
      <c r="AC155" s="68">
        <f t="shared" si="6"/>
        <v>0.36666666879318655</v>
      </c>
      <c r="AD155" s="68">
        <f t="shared" si="7"/>
        <v>0.36666666879318655</v>
      </c>
      <c r="AE155" s="68">
        <f t="shared" si="8"/>
        <v>0</v>
      </c>
    </row>
    <row r="156" spans="1:31" ht="15.75" hidden="1" thickBot="1">
      <c r="A156" t="s">
        <v>17</v>
      </c>
      <c r="B156" t="s">
        <v>47</v>
      </c>
      <c r="C156" t="s">
        <v>52</v>
      </c>
      <c r="D156" t="s">
        <v>749</v>
      </c>
      <c r="E156">
        <v>1</v>
      </c>
      <c r="F156" t="s">
        <v>213</v>
      </c>
      <c r="G156" t="s">
        <v>22</v>
      </c>
      <c r="H156" s="5">
        <v>43934.728379629632</v>
      </c>
      <c r="I156" s="5">
        <v>43934.26458333333</v>
      </c>
      <c r="J156">
        <v>40072.000000532717</v>
      </c>
      <c r="K156" s="8">
        <v>667.86666667554528</v>
      </c>
      <c r="L156" s="8">
        <v>667.86666667554528</v>
      </c>
      <c r="M156" s="18">
        <v>1</v>
      </c>
      <c r="N156" t="s">
        <v>750</v>
      </c>
      <c r="O156" s="6" t="s">
        <v>24</v>
      </c>
      <c r="P156" s="8" t="s">
        <v>46</v>
      </c>
      <c r="R156">
        <v>155</v>
      </c>
      <c r="V156" s="67">
        <v>43934</v>
      </c>
      <c r="W156" s="65" t="s">
        <v>52</v>
      </c>
      <c r="X156" s="65" t="s">
        <v>213</v>
      </c>
      <c r="Y156" s="65">
        <v>1</v>
      </c>
      <c r="Z156" s="65">
        <v>668</v>
      </c>
      <c r="AA156" s="65">
        <v>668</v>
      </c>
      <c r="AC156" s="68">
        <f t="shared" si="6"/>
        <v>0.13333332445472479</v>
      </c>
      <c r="AD156" s="68">
        <f t="shared" si="7"/>
        <v>0.13333332445472479</v>
      </c>
      <c r="AE156" s="68">
        <f t="shared" si="8"/>
        <v>0</v>
      </c>
    </row>
    <row r="157" spans="1:31" ht="15.75" hidden="1" thickBot="1">
      <c r="A157" t="s">
        <v>17</v>
      </c>
      <c r="B157" t="s">
        <v>41</v>
      </c>
      <c r="C157" t="s">
        <v>42</v>
      </c>
      <c r="D157" t="s">
        <v>751</v>
      </c>
      <c r="E157">
        <v>4</v>
      </c>
      <c r="F157" t="s">
        <v>213</v>
      </c>
      <c r="G157" t="s">
        <v>22</v>
      </c>
      <c r="H157" s="5">
        <v>43934.65384259259</v>
      </c>
      <c r="I157" s="5">
        <v>43934.270138888889</v>
      </c>
      <c r="J157">
        <v>33151.999999769032</v>
      </c>
      <c r="K157" s="8">
        <v>552.53333332948387</v>
      </c>
      <c r="L157" s="8">
        <v>2210.1333333179355</v>
      </c>
      <c r="M157" s="18">
        <v>1</v>
      </c>
      <c r="N157" t="s">
        <v>752</v>
      </c>
      <c r="O157" s="6" t="s">
        <v>24</v>
      </c>
      <c r="P157" t="s">
        <v>27</v>
      </c>
      <c r="R157">
        <v>156</v>
      </c>
      <c r="V157" s="67">
        <v>43934</v>
      </c>
      <c r="W157" s="65" t="s">
        <v>42</v>
      </c>
      <c r="X157" s="65" t="s">
        <v>213</v>
      </c>
      <c r="Y157" s="65">
        <v>4</v>
      </c>
      <c r="Z157" s="65">
        <v>553</v>
      </c>
      <c r="AA157" s="66">
        <v>2210</v>
      </c>
      <c r="AC157" s="68">
        <f t="shared" si="6"/>
        <v>-0.13333331793546677</v>
      </c>
      <c r="AD157" s="68">
        <f t="shared" si="7"/>
        <v>0.46666667051613331</v>
      </c>
      <c r="AE157" s="68">
        <f t="shared" si="8"/>
        <v>0</v>
      </c>
    </row>
    <row r="158" spans="1:31" ht="15.75" hidden="1" thickBot="1">
      <c r="A158" t="s">
        <v>17</v>
      </c>
      <c r="B158" t="s">
        <v>41</v>
      </c>
      <c r="C158" t="s">
        <v>62</v>
      </c>
      <c r="D158" t="s">
        <v>753</v>
      </c>
      <c r="E158">
        <v>15</v>
      </c>
      <c r="F158" t="s">
        <v>213</v>
      </c>
      <c r="G158" t="s">
        <v>22</v>
      </c>
      <c r="H158" s="5">
        <v>43934.658738425926</v>
      </c>
      <c r="I158" s="5">
        <v>43934.272222222222</v>
      </c>
      <c r="J158">
        <v>33394.999999995343</v>
      </c>
      <c r="K158" s="8">
        <v>556.58333333325572</v>
      </c>
      <c r="L158" s="8">
        <v>8348.7499999988358</v>
      </c>
      <c r="M158" s="18">
        <v>1</v>
      </c>
      <c r="N158" t="s">
        <v>754</v>
      </c>
      <c r="O158" s="6" t="s">
        <v>24</v>
      </c>
      <c r="P158" s="8" t="s">
        <v>46</v>
      </c>
      <c r="R158">
        <v>157</v>
      </c>
      <c r="V158" s="67">
        <v>43934</v>
      </c>
      <c r="W158" s="65" t="s">
        <v>62</v>
      </c>
      <c r="X158" s="65" t="s">
        <v>213</v>
      </c>
      <c r="Y158" s="65">
        <v>15</v>
      </c>
      <c r="Z158" s="65">
        <v>557</v>
      </c>
      <c r="AA158" s="66">
        <v>8349</v>
      </c>
      <c r="AC158" s="68">
        <f t="shared" si="6"/>
        <v>0.25000000116415322</v>
      </c>
      <c r="AD158" s="68">
        <f t="shared" si="7"/>
        <v>0.41666666674427688</v>
      </c>
      <c r="AE158" s="68">
        <f t="shared" si="8"/>
        <v>0</v>
      </c>
    </row>
    <row r="159" spans="1:31" ht="15.75" hidden="1" thickBot="1">
      <c r="A159" t="s">
        <v>17</v>
      </c>
      <c r="B159" t="s">
        <v>41</v>
      </c>
      <c r="C159" t="s">
        <v>129</v>
      </c>
      <c r="D159" t="s">
        <v>755</v>
      </c>
      <c r="E159">
        <v>1</v>
      </c>
      <c r="F159" t="s">
        <v>213</v>
      </c>
      <c r="G159" t="s">
        <v>22</v>
      </c>
      <c r="H159" s="5">
        <v>43934.468055555553</v>
      </c>
      <c r="I159" s="5">
        <v>43934.273611111108</v>
      </c>
      <c r="J159">
        <v>16800.000000069849</v>
      </c>
      <c r="K159" s="8">
        <v>280.00000000116415</v>
      </c>
      <c r="L159" s="8">
        <v>280.00000000116415</v>
      </c>
      <c r="M159" s="18">
        <v>1</v>
      </c>
      <c r="N159" t="s">
        <v>756</v>
      </c>
      <c r="O159" s="6" t="s">
        <v>24</v>
      </c>
      <c r="P159" s="8" t="s">
        <v>46</v>
      </c>
      <c r="R159">
        <v>158</v>
      </c>
      <c r="V159" s="67">
        <v>43934</v>
      </c>
      <c r="W159" s="65" t="s">
        <v>129</v>
      </c>
      <c r="X159" s="65" t="s">
        <v>213</v>
      </c>
      <c r="Y159" s="65">
        <v>1</v>
      </c>
      <c r="Z159" s="65">
        <v>280</v>
      </c>
      <c r="AA159" s="65">
        <v>280</v>
      </c>
      <c r="AC159" s="68">
        <f t="shared" si="6"/>
        <v>-1.1641532182693481E-09</v>
      </c>
      <c r="AD159" s="68">
        <f t="shared" si="7"/>
        <v>-1.1641532182693481E-09</v>
      </c>
      <c r="AE159" s="68">
        <f t="shared" si="8"/>
        <v>0</v>
      </c>
    </row>
    <row r="160" spans="1:31" ht="15.75" hidden="1" thickBot="1">
      <c r="A160" t="s">
        <v>17</v>
      </c>
      <c r="B160" t="s">
        <v>41</v>
      </c>
      <c r="C160" t="s">
        <v>129</v>
      </c>
      <c r="D160" t="s">
        <v>757</v>
      </c>
      <c r="E160">
        <v>3</v>
      </c>
      <c r="F160" t="s">
        <v>213</v>
      </c>
      <c r="G160" t="s">
        <v>22</v>
      </c>
      <c r="H160" s="5">
        <v>43934.847916666666</v>
      </c>
      <c r="I160" s="5">
        <v>43934.273611111108</v>
      </c>
      <c r="J160">
        <v>49620.000000181608</v>
      </c>
      <c r="K160" s="8">
        <v>827.0000000030268</v>
      </c>
      <c r="L160" s="8">
        <v>2481.0000000090804</v>
      </c>
      <c r="M160" s="18">
        <v>1</v>
      </c>
      <c r="N160" t="s">
        <v>758</v>
      </c>
      <c r="O160" s="6" t="s">
        <v>24</v>
      </c>
      <c r="P160" s="8" t="s">
        <v>46</v>
      </c>
      <c r="R160">
        <v>159</v>
      </c>
      <c r="V160" s="67">
        <v>43934</v>
      </c>
      <c r="W160" s="65" t="s">
        <v>129</v>
      </c>
      <c r="X160" s="65" t="s">
        <v>213</v>
      </c>
      <c r="Y160" s="65">
        <v>3</v>
      </c>
      <c r="Z160" s="65">
        <v>827</v>
      </c>
      <c r="AA160" s="66">
        <v>2481</v>
      </c>
      <c r="AC160" s="68">
        <f t="shared" si="6"/>
        <v>-9.0803951025009155E-09</v>
      </c>
      <c r="AD160" s="68">
        <f t="shared" si="7"/>
        <v>-3.0267983675003052E-09</v>
      </c>
      <c r="AE160" s="68">
        <f t="shared" si="8"/>
        <v>0</v>
      </c>
    </row>
    <row r="161" spans="1:31" ht="15.75" hidden="1" thickBot="1">
      <c r="A161" t="s">
        <v>17</v>
      </c>
      <c r="B161" t="s">
        <v>41</v>
      </c>
      <c r="C161" t="s">
        <v>42</v>
      </c>
      <c r="D161" t="s">
        <v>395</v>
      </c>
      <c r="E161">
        <v>14</v>
      </c>
      <c r="F161" t="s">
        <v>213</v>
      </c>
      <c r="G161" t="s">
        <v>22</v>
      </c>
      <c r="H161" s="5">
        <v>43934.72755787037</v>
      </c>
      <c r="I161" s="5">
        <v>43934.276875000003</v>
      </c>
      <c r="J161">
        <v>38938.999999710359</v>
      </c>
      <c r="K161" s="8">
        <v>648.98333332850598</v>
      </c>
      <c r="L161" s="8">
        <v>9085.7666665990837</v>
      </c>
      <c r="M161" s="18">
        <v>1</v>
      </c>
      <c r="N161" t="s">
        <v>759</v>
      </c>
      <c r="O161" s="6" t="s">
        <v>24</v>
      </c>
      <c r="P161" t="s">
        <v>27</v>
      </c>
      <c r="R161">
        <v>160</v>
      </c>
      <c r="V161" s="67">
        <v>43934</v>
      </c>
      <c r="W161" s="65" t="s">
        <v>42</v>
      </c>
      <c r="X161" s="65" t="s">
        <v>213</v>
      </c>
      <c r="Y161" s="65">
        <v>14</v>
      </c>
      <c r="Z161" s="65">
        <v>649</v>
      </c>
      <c r="AA161" s="66">
        <v>9086</v>
      </c>
      <c r="AC161" s="68">
        <f t="shared" si="6"/>
        <v>0.23333340091630816</v>
      </c>
      <c r="AD161" s="68">
        <f t="shared" si="7"/>
        <v>0.016666671494022012</v>
      </c>
      <c r="AE161" s="68">
        <f t="shared" si="8"/>
        <v>0</v>
      </c>
    </row>
    <row r="162" spans="1:31" ht="15.75" hidden="1" thickBot="1">
      <c r="A162" t="s">
        <v>17</v>
      </c>
      <c r="B162" t="s">
        <v>55</v>
      </c>
      <c r="C162" t="s">
        <v>56</v>
      </c>
      <c r="D162" t="s">
        <v>760</v>
      </c>
      <c r="E162">
        <v>10</v>
      </c>
      <c r="F162" t="s">
        <v>213</v>
      </c>
      <c r="G162" t="s">
        <v>22</v>
      </c>
      <c r="H162" s="5">
        <v>43934.765300925923</v>
      </c>
      <c r="I162" s="5">
        <v>43934.286168981482</v>
      </c>
      <c r="J162">
        <v>41396.999999717809</v>
      </c>
      <c r="K162" s="8">
        <v>689.94999999529682</v>
      </c>
      <c r="L162" s="8">
        <v>6899.4999999529682</v>
      </c>
      <c r="M162" s="18">
        <v>1</v>
      </c>
      <c r="N162" t="s">
        <v>761</v>
      </c>
      <c r="O162" s="6" t="s">
        <v>24</v>
      </c>
      <c r="P162" s="8" t="s">
        <v>46</v>
      </c>
      <c r="R162">
        <v>161</v>
      </c>
      <c r="V162" s="67">
        <v>43934</v>
      </c>
      <c r="W162" s="65" t="s">
        <v>56</v>
      </c>
      <c r="X162" s="65" t="s">
        <v>213</v>
      </c>
      <c r="Y162" s="65">
        <v>10</v>
      </c>
      <c r="Z162" s="65">
        <v>690</v>
      </c>
      <c r="AA162" s="66">
        <v>6899</v>
      </c>
      <c r="AC162" s="68">
        <f t="shared" si="6"/>
        <v>-0.49999995296820998</v>
      </c>
      <c r="AD162" s="68">
        <f t="shared" si="7"/>
        <v>0.050000004703179002</v>
      </c>
      <c r="AE162" s="68">
        <f t="shared" si="8"/>
        <v>0</v>
      </c>
    </row>
    <row r="163" spans="1:31" ht="15.75" hidden="1" thickBot="1">
      <c r="A163" t="s">
        <v>17</v>
      </c>
      <c r="B163" t="s">
        <v>41</v>
      </c>
      <c r="C163" t="s">
        <v>42</v>
      </c>
      <c r="D163" t="s">
        <v>762</v>
      </c>
      <c r="E163">
        <v>2</v>
      </c>
      <c r="F163" t="s">
        <v>213</v>
      </c>
      <c r="G163" t="s">
        <v>22</v>
      </c>
      <c r="H163" s="5">
        <v>43934.615601851852</v>
      </c>
      <c r="I163" s="5">
        <v>43934.28769675926</v>
      </c>
      <c r="J163">
        <v>28330.999999959022</v>
      </c>
      <c r="K163" s="8">
        <v>472.18333333265036</v>
      </c>
      <c r="L163" s="8">
        <v>944.36666666530073</v>
      </c>
      <c r="M163" s="18">
        <v>1</v>
      </c>
      <c r="N163" t="s">
        <v>763</v>
      </c>
      <c r="O163" s="6" t="s">
        <v>24</v>
      </c>
      <c r="P163" t="s">
        <v>27</v>
      </c>
      <c r="R163">
        <v>162</v>
      </c>
      <c r="V163" s="67">
        <v>43934</v>
      </c>
      <c r="W163" s="65" t="s">
        <v>42</v>
      </c>
      <c r="X163" s="65" t="s">
        <v>213</v>
      </c>
      <c r="Y163" s="65">
        <v>2</v>
      </c>
      <c r="Z163" s="65">
        <v>472</v>
      </c>
      <c r="AA163" s="65">
        <v>944</v>
      </c>
      <c r="AC163" s="68">
        <f t="shared" si="6"/>
        <v>-0.36666666530072689</v>
      </c>
      <c r="AD163" s="68">
        <f t="shared" si="7"/>
        <v>-0.18333333265036345</v>
      </c>
      <c r="AE163" s="68">
        <f t="shared" si="8"/>
        <v>0</v>
      </c>
    </row>
    <row r="164" spans="1:31" ht="15.75" hidden="1" thickBot="1">
      <c r="A164" t="s">
        <v>17</v>
      </c>
      <c r="B164" t="s">
        <v>18</v>
      </c>
      <c r="C164" t="s">
        <v>38</v>
      </c>
      <c r="D164" t="s">
        <v>764</v>
      </c>
      <c r="E164">
        <v>20</v>
      </c>
      <c r="F164" t="s">
        <v>213</v>
      </c>
      <c r="G164" t="s">
        <v>22</v>
      </c>
      <c r="H164" s="5">
        <v>43934.434664351851</v>
      </c>
      <c r="I164" s="5">
        <v>43934.289884259262</v>
      </c>
      <c r="J164">
        <v>12508.999999682419</v>
      </c>
      <c r="K164" s="8">
        <v>208.48333332804032</v>
      </c>
      <c r="L164" s="8">
        <v>4169.6666665608063</v>
      </c>
      <c r="M164" s="18">
        <v>1</v>
      </c>
      <c r="N164" t="s">
        <v>765</v>
      </c>
      <c r="O164" s="6" t="s">
        <v>24</v>
      </c>
      <c r="P164" t="s">
        <v>27</v>
      </c>
      <c r="R164">
        <v>163</v>
      </c>
      <c r="V164" s="67">
        <v>43934</v>
      </c>
      <c r="W164" s="65" t="s">
        <v>38</v>
      </c>
      <c r="X164" s="65" t="s">
        <v>213</v>
      </c>
      <c r="Y164" s="65">
        <v>20</v>
      </c>
      <c r="Z164" s="65">
        <v>208</v>
      </c>
      <c r="AA164" s="66">
        <v>4170</v>
      </c>
      <c r="AC164" s="68">
        <f t="shared" si="6"/>
        <v>0.33333343919366598</v>
      </c>
      <c r="AD164" s="68">
        <f t="shared" si="7"/>
        <v>-0.4833333280403167</v>
      </c>
      <c r="AE164" s="68">
        <f t="shared" si="8"/>
        <v>0</v>
      </c>
    </row>
    <row r="165" spans="1:31" ht="15.75" hidden="1" thickBot="1">
      <c r="A165" t="s">
        <v>17</v>
      </c>
      <c r="B165" t="s">
        <v>18</v>
      </c>
      <c r="C165" t="s">
        <v>35</v>
      </c>
      <c r="D165" t="s">
        <v>766</v>
      </c>
      <c r="E165">
        <v>9</v>
      </c>
      <c r="F165" t="s">
        <v>213</v>
      </c>
      <c r="G165" t="s">
        <v>22</v>
      </c>
      <c r="H165" s="5">
        <v>43934.953090277777</v>
      </c>
      <c r="I165" s="5">
        <v>43934.301388888889</v>
      </c>
      <c r="J165">
        <v>56306.999999913387</v>
      </c>
      <c r="K165" s="8">
        <v>938.44999999855645</v>
      </c>
      <c r="L165" s="8">
        <v>8446.0499999870081</v>
      </c>
      <c r="M165" s="18">
        <v>1</v>
      </c>
      <c r="N165" t="s">
        <v>767</v>
      </c>
      <c r="O165" s="6" t="s">
        <v>24</v>
      </c>
      <c r="P165" s="8" t="s">
        <v>46</v>
      </c>
      <c r="R165">
        <v>164</v>
      </c>
      <c r="V165" s="67">
        <v>43934</v>
      </c>
      <c r="W165" s="65" t="s">
        <v>35</v>
      </c>
      <c r="X165" s="65" t="s">
        <v>213</v>
      </c>
      <c r="Y165" s="65">
        <v>9</v>
      </c>
      <c r="Z165" s="65">
        <v>938</v>
      </c>
      <c r="AA165" s="66">
        <v>8446</v>
      </c>
      <c r="AC165" s="68">
        <f t="shared" si="6"/>
        <v>-0.049999987008050084</v>
      </c>
      <c r="AD165" s="68">
        <f t="shared" si="7"/>
        <v>-0.44999999855645001</v>
      </c>
      <c r="AE165" s="68">
        <f t="shared" si="8"/>
        <v>0</v>
      </c>
    </row>
    <row r="166" spans="1:31" ht="15.75" hidden="1" thickBot="1">
      <c r="A166" t="s">
        <v>17</v>
      </c>
      <c r="B166" t="s">
        <v>41</v>
      </c>
      <c r="C166" t="s">
        <v>129</v>
      </c>
      <c r="D166" t="s">
        <v>768</v>
      </c>
      <c r="E166">
        <v>10</v>
      </c>
      <c r="F166" t="s">
        <v>213</v>
      </c>
      <c r="G166" t="s">
        <v>22</v>
      </c>
      <c r="H166" s="5">
        <v>43934.759027777778</v>
      </c>
      <c r="I166" s="5">
        <v>43934.313888888886</v>
      </c>
      <c r="J166">
        <v>38460.000000265427</v>
      </c>
      <c r="K166" s="8">
        <v>641.00000000442378</v>
      </c>
      <c r="L166" s="8">
        <v>6410.0000000442378</v>
      </c>
      <c r="M166" s="18">
        <v>1</v>
      </c>
      <c r="N166" t="s">
        <v>769</v>
      </c>
      <c r="O166" s="6" t="s">
        <v>24</v>
      </c>
      <c r="P166" s="8" t="s">
        <v>46</v>
      </c>
      <c r="R166">
        <v>165</v>
      </c>
      <c r="V166" s="67">
        <v>43934</v>
      </c>
      <c r="W166" s="65" t="s">
        <v>129</v>
      </c>
      <c r="X166" s="65" t="s">
        <v>213</v>
      </c>
      <c r="Y166" s="65">
        <v>10</v>
      </c>
      <c r="Z166" s="65">
        <v>641</v>
      </c>
      <c r="AA166" s="66">
        <v>6410</v>
      </c>
      <c r="AC166" s="68">
        <f t="shared" si="6"/>
        <v>-4.4237822294235229E-08</v>
      </c>
      <c r="AD166" s="68">
        <f t="shared" si="7"/>
        <v>-4.4237822294235229E-09</v>
      </c>
      <c r="AE166" s="68">
        <f t="shared" si="8"/>
        <v>0</v>
      </c>
    </row>
    <row r="167" spans="1:31" ht="15.75" hidden="1" thickBot="1">
      <c r="A167" t="s">
        <v>17</v>
      </c>
      <c r="B167" t="s">
        <v>18</v>
      </c>
      <c r="C167" t="s">
        <v>19</v>
      </c>
      <c r="D167" t="s">
        <v>770</v>
      </c>
      <c r="E167">
        <v>84</v>
      </c>
      <c r="F167" t="s">
        <v>213</v>
      </c>
      <c r="G167" t="s">
        <v>22</v>
      </c>
      <c r="H167" s="5">
        <v>43934.428472222222</v>
      </c>
      <c r="I167" s="5">
        <v>43934.31527777778</v>
      </c>
      <c r="J167">
        <v>9779.9999998183921</v>
      </c>
      <c r="K167" s="8">
        <v>162.9999999969732</v>
      </c>
      <c r="L167" s="8">
        <v>13691.999999745749</v>
      </c>
      <c r="M167" s="18">
        <v>1</v>
      </c>
      <c r="N167" t="s">
        <v>771</v>
      </c>
      <c r="O167" s="6" t="s">
        <v>24</v>
      </c>
      <c r="P167" s="8" t="s">
        <v>46</v>
      </c>
      <c r="R167">
        <v>166</v>
      </c>
      <c r="V167" s="67">
        <v>43934</v>
      </c>
      <c r="W167" s="65" t="s">
        <v>19</v>
      </c>
      <c r="X167" s="65" t="s">
        <v>213</v>
      </c>
      <c r="Y167" s="65">
        <v>84</v>
      </c>
      <c r="Z167" s="65">
        <v>163</v>
      </c>
      <c r="AA167" s="66">
        <v>13692</v>
      </c>
      <c r="AC167" s="68">
        <f t="shared" si="6"/>
        <v>2.5425106287002563E-07</v>
      </c>
      <c r="AD167" s="68">
        <f t="shared" si="7"/>
        <v>3.0267983675003052E-09</v>
      </c>
      <c r="AE167" s="68">
        <f t="shared" si="8"/>
        <v>0</v>
      </c>
    </row>
    <row r="168" spans="1:31" ht="15.75" hidden="1" thickBot="1">
      <c r="A168" t="s">
        <v>17</v>
      </c>
      <c r="B168" t="s">
        <v>41</v>
      </c>
      <c r="C168" t="s">
        <v>42</v>
      </c>
      <c r="D168" t="s">
        <v>772</v>
      </c>
      <c r="E168">
        <v>10</v>
      </c>
      <c r="F168" t="s">
        <v>213</v>
      </c>
      <c r="G168" t="s">
        <v>22</v>
      </c>
      <c r="H168" s="5">
        <v>43934.53398148148</v>
      </c>
      <c r="I168" s="5">
        <v>43934.31527777778</v>
      </c>
      <c r="J168">
        <v>18895.999999693595</v>
      </c>
      <c r="K168" s="8">
        <v>314.93333332822658</v>
      </c>
      <c r="L168" s="8">
        <v>3149.3333332822658</v>
      </c>
      <c r="M168" s="18">
        <v>1</v>
      </c>
      <c r="N168" t="s">
        <v>773</v>
      </c>
      <c r="O168" s="6" t="s">
        <v>24</v>
      </c>
      <c r="P168" t="s">
        <v>131</v>
      </c>
      <c r="R168">
        <v>167</v>
      </c>
      <c r="V168" s="67">
        <v>43934</v>
      </c>
      <c r="W168" s="65" t="s">
        <v>42</v>
      </c>
      <c r="X168" s="65" t="s">
        <v>213</v>
      </c>
      <c r="Y168" s="65">
        <v>10</v>
      </c>
      <c r="Z168" s="65">
        <v>315</v>
      </c>
      <c r="AA168" s="66">
        <v>3149</v>
      </c>
      <c r="AC168" s="68">
        <f t="shared" si="6"/>
        <v>-0.33333328226581216</v>
      </c>
      <c r="AD168" s="68">
        <f t="shared" si="7"/>
        <v>0.066666671773418784</v>
      </c>
      <c r="AE168" s="68">
        <f t="shared" si="8"/>
        <v>0</v>
      </c>
    </row>
    <row r="169" spans="1:31" ht="15.75" hidden="1" thickBot="1">
      <c r="A169" t="s">
        <v>17</v>
      </c>
      <c r="B169" t="s">
        <v>41</v>
      </c>
      <c r="C169" t="s">
        <v>42</v>
      </c>
      <c r="D169" t="s">
        <v>774</v>
      </c>
      <c r="E169">
        <v>1</v>
      </c>
      <c r="F169" t="s">
        <v>213</v>
      </c>
      <c r="G169" t="s">
        <v>22</v>
      </c>
      <c r="H169" s="5">
        <v>43934.779513888891</v>
      </c>
      <c r="I169" s="5">
        <v>43934.320138888892</v>
      </c>
      <c r="J169">
        <v>39689.999999874271</v>
      </c>
      <c r="K169" s="8">
        <v>661.49999999790452</v>
      </c>
      <c r="L169" s="8">
        <v>661.49999999790452</v>
      </c>
      <c r="M169" s="18">
        <v>1</v>
      </c>
      <c r="N169" t="s">
        <v>775</v>
      </c>
      <c r="O169" s="6" t="s">
        <v>24</v>
      </c>
      <c r="P169" t="s">
        <v>27</v>
      </c>
      <c r="R169">
        <v>168</v>
      </c>
      <c r="V169" s="67">
        <v>43934</v>
      </c>
      <c r="W169" s="65" t="s">
        <v>42</v>
      </c>
      <c r="X169" s="65" t="s">
        <v>213</v>
      </c>
      <c r="Y169" s="65">
        <v>1</v>
      </c>
      <c r="Z169" s="65">
        <v>661</v>
      </c>
      <c r="AA169" s="65">
        <v>661</v>
      </c>
      <c r="AC169" s="68">
        <f t="shared" si="6"/>
        <v>-0.49999999790452421</v>
      </c>
      <c r="AD169" s="68">
        <f t="shared" si="7"/>
        <v>-0.49999999790452421</v>
      </c>
      <c r="AE169" s="68">
        <f t="shared" si="8"/>
        <v>0</v>
      </c>
    </row>
    <row r="170" spans="1:31" ht="15.75" hidden="1" thickBot="1">
      <c r="A170" t="s">
        <v>17</v>
      </c>
      <c r="B170" t="s">
        <v>41</v>
      </c>
      <c r="C170" t="s">
        <v>42</v>
      </c>
      <c r="D170" t="s">
        <v>776</v>
      </c>
      <c r="E170">
        <v>36</v>
      </c>
      <c r="F170" t="s">
        <v>213</v>
      </c>
      <c r="G170" t="s">
        <v>22</v>
      </c>
      <c r="H170" s="5">
        <v>43934.395416666666</v>
      </c>
      <c r="I170" s="5">
        <v>43934.320833333331</v>
      </c>
      <c r="J170">
        <v>6444.0000001341105</v>
      </c>
      <c r="K170" s="8">
        <v>107.40000000223517</v>
      </c>
      <c r="L170" s="8">
        <v>3866.4000000804663</v>
      </c>
      <c r="M170" s="18">
        <v>1</v>
      </c>
      <c r="N170" t="s">
        <v>777</v>
      </c>
      <c r="O170" s="6" t="s">
        <v>24</v>
      </c>
      <c r="P170" t="s">
        <v>27</v>
      </c>
      <c r="R170">
        <v>169</v>
      </c>
      <c r="V170" s="67">
        <v>43934</v>
      </c>
      <c r="W170" s="65" t="s">
        <v>42</v>
      </c>
      <c r="X170" s="65" t="s">
        <v>213</v>
      </c>
      <c r="Y170" s="65">
        <v>36</v>
      </c>
      <c r="Z170" s="65">
        <v>107</v>
      </c>
      <c r="AA170" s="66">
        <v>3866</v>
      </c>
      <c r="AC170" s="68">
        <f t="shared" si="6"/>
        <v>-0.40000008046627045</v>
      </c>
      <c r="AD170" s="68">
        <f t="shared" si="7"/>
        <v>-0.40000000223517418</v>
      </c>
      <c r="AE170" s="68">
        <f t="shared" si="8"/>
        <v>0</v>
      </c>
    </row>
    <row r="171" spans="1:31" ht="15.75" hidden="1" thickBot="1">
      <c r="A171" t="s">
        <v>17</v>
      </c>
      <c r="B171" t="s">
        <v>18</v>
      </c>
      <c r="C171" t="s">
        <v>19</v>
      </c>
      <c r="D171" t="s">
        <v>778</v>
      </c>
      <c r="E171">
        <v>1</v>
      </c>
      <c r="F171" t="s">
        <v>213</v>
      </c>
      <c r="G171" t="s">
        <v>22</v>
      </c>
      <c r="H171" s="5">
        <v>43934.506666666668</v>
      </c>
      <c r="I171" s="5">
        <v>43934.324305555558</v>
      </c>
      <c r="J171">
        <v>15755.999999935739</v>
      </c>
      <c r="K171" s="8">
        <v>262.59999999892898</v>
      </c>
      <c r="L171" s="8">
        <v>262.59999999892898</v>
      </c>
      <c r="M171" s="18">
        <v>1</v>
      </c>
      <c r="N171" t="s">
        <v>779</v>
      </c>
      <c r="O171" s="6" t="s">
        <v>24</v>
      </c>
      <c r="P171" t="s">
        <v>27</v>
      </c>
      <c r="R171">
        <v>170</v>
      </c>
      <c r="V171" s="67">
        <v>43934</v>
      </c>
      <c r="W171" s="65" t="s">
        <v>19</v>
      </c>
      <c r="X171" s="65" t="s">
        <v>213</v>
      </c>
      <c r="Y171" s="65">
        <v>1</v>
      </c>
      <c r="Z171" s="65">
        <v>263</v>
      </c>
      <c r="AA171" s="65">
        <v>263</v>
      </c>
      <c r="AC171" s="68">
        <f t="shared" si="6"/>
        <v>0.40000000107102096</v>
      </c>
      <c r="AD171" s="68">
        <f t="shared" si="7"/>
        <v>0.40000000107102096</v>
      </c>
      <c r="AE171" s="68">
        <f t="shared" si="8"/>
        <v>0</v>
      </c>
    </row>
    <row r="172" spans="1:31" ht="15.75" hidden="1" thickBot="1">
      <c r="A172" t="s">
        <v>17</v>
      </c>
      <c r="B172" t="s">
        <v>41</v>
      </c>
      <c r="C172" t="s">
        <v>42</v>
      </c>
      <c r="D172" t="s">
        <v>780</v>
      </c>
      <c r="E172">
        <v>8</v>
      </c>
      <c r="F172" t="s">
        <v>213</v>
      </c>
      <c r="G172" t="s">
        <v>22</v>
      </c>
      <c r="H172" s="5">
        <v>43934.354259259257</v>
      </c>
      <c r="I172" s="5">
        <v>43934.330555555556</v>
      </c>
      <c r="J172">
        <v>2047.9999997187406</v>
      </c>
      <c r="K172" s="8">
        <v>34.133333328645676</v>
      </c>
      <c r="L172" s="8">
        <v>273.06666662916541</v>
      </c>
      <c r="M172" s="18">
        <v>1</v>
      </c>
      <c r="N172" t="s">
        <v>781</v>
      </c>
      <c r="O172" s="6" t="s">
        <v>24</v>
      </c>
      <c r="P172" t="s">
        <v>27</v>
      </c>
      <c r="R172">
        <v>171</v>
      </c>
      <c r="V172" s="67">
        <v>43934</v>
      </c>
      <c r="W172" s="65" t="s">
        <v>42</v>
      </c>
      <c r="X172" s="65" t="s">
        <v>213</v>
      </c>
      <c r="Y172" s="65">
        <v>8</v>
      </c>
      <c r="Z172" s="65">
        <v>34</v>
      </c>
      <c r="AA172" s="65">
        <v>273</v>
      </c>
      <c r="AC172" s="68">
        <f t="shared" si="6"/>
        <v>-0.066666629165410995</v>
      </c>
      <c r="AD172" s="68">
        <f t="shared" si="7"/>
        <v>-0.13333332864567637</v>
      </c>
      <c r="AE172" s="68">
        <f t="shared" si="8"/>
        <v>0</v>
      </c>
    </row>
    <row r="173" spans="1:31" ht="15.75" hidden="1" thickBot="1">
      <c r="A173" t="s">
        <v>17</v>
      </c>
      <c r="B173" t="s">
        <v>55</v>
      </c>
      <c r="C173" t="s">
        <v>59</v>
      </c>
      <c r="D173" t="s">
        <v>782</v>
      </c>
      <c r="E173">
        <v>1</v>
      </c>
      <c r="F173" t="s">
        <v>213</v>
      </c>
      <c r="G173" t="s">
        <v>22</v>
      </c>
      <c r="H173" s="5">
        <v>43935.010798611111</v>
      </c>
      <c r="I173" s="5">
        <v>43934.339583333334</v>
      </c>
      <c r="J173">
        <v>57992.999999877065</v>
      </c>
      <c r="K173" s="8">
        <v>966.54999999795109</v>
      </c>
      <c r="L173" s="8">
        <v>966.54999999795109</v>
      </c>
      <c r="M173" s="18">
        <v>1</v>
      </c>
      <c r="N173" t="s">
        <v>783</v>
      </c>
      <c r="O173" s="6" t="s">
        <v>24</v>
      </c>
      <c r="P173" s="8" t="s">
        <v>46</v>
      </c>
      <c r="R173">
        <v>172</v>
      </c>
      <c r="V173" s="67">
        <v>43934</v>
      </c>
      <c r="W173" s="65" t="s">
        <v>59</v>
      </c>
      <c r="X173" s="65" t="s">
        <v>213</v>
      </c>
      <c r="Y173" s="65">
        <v>1</v>
      </c>
      <c r="Z173" s="65">
        <v>967</v>
      </c>
      <c r="AA173" s="65">
        <v>967</v>
      </c>
      <c r="AC173" s="68">
        <f t="shared" si="6"/>
        <v>0.45000000204890966</v>
      </c>
      <c r="AD173" s="68">
        <f t="shared" si="7"/>
        <v>0.45000000204890966</v>
      </c>
      <c r="AE173" s="68">
        <f t="shared" si="8"/>
        <v>0</v>
      </c>
    </row>
    <row r="174" spans="1:31" ht="15.75" hidden="1" thickBot="1">
      <c r="A174" t="s">
        <v>17</v>
      </c>
      <c r="B174" t="s">
        <v>18</v>
      </c>
      <c r="C174" t="s">
        <v>19</v>
      </c>
      <c r="D174" t="s">
        <v>784</v>
      </c>
      <c r="E174">
        <v>10</v>
      </c>
      <c r="F174" t="s">
        <v>213</v>
      </c>
      <c r="G174" t="s">
        <v>22</v>
      </c>
      <c r="H174" s="5">
        <v>43934.495370370372</v>
      </c>
      <c r="I174" s="5">
        <v>43934.341666666667</v>
      </c>
      <c r="J174">
        <v>13280.000000121072</v>
      </c>
      <c r="K174" s="8">
        <v>221.3333333353512</v>
      </c>
      <c r="L174" s="8">
        <v>2213.333333353512</v>
      </c>
      <c r="M174" s="18">
        <v>1</v>
      </c>
      <c r="N174" t="s">
        <v>785</v>
      </c>
      <c r="O174" s="6" t="s">
        <v>24</v>
      </c>
      <c r="P174" s="8" t="s">
        <v>46</v>
      </c>
      <c r="R174">
        <v>173</v>
      </c>
      <c r="V174" s="67">
        <v>43934</v>
      </c>
      <c r="W174" s="65" t="s">
        <v>19</v>
      </c>
      <c r="X174" s="65" t="s">
        <v>213</v>
      </c>
      <c r="Y174" s="65">
        <v>10</v>
      </c>
      <c r="Z174" s="65">
        <v>221</v>
      </c>
      <c r="AA174" s="66">
        <v>2213</v>
      </c>
      <c r="AC174" s="68">
        <f t="shared" si="6"/>
        <v>-0.33333335351198912</v>
      </c>
      <c r="AD174" s="68">
        <f t="shared" si="7"/>
        <v>-0.33333333535119891</v>
      </c>
      <c r="AE174" s="68">
        <f t="shared" si="8"/>
        <v>0</v>
      </c>
    </row>
    <row r="175" spans="1:31" ht="15.75" hidden="1" thickBot="1">
      <c r="A175" t="s">
        <v>17</v>
      </c>
      <c r="B175" t="s">
        <v>41</v>
      </c>
      <c r="C175" t="s">
        <v>135</v>
      </c>
      <c r="D175" t="s">
        <v>788</v>
      </c>
      <c r="E175">
        <v>15</v>
      </c>
      <c r="F175" t="s">
        <v>213</v>
      </c>
      <c r="G175" t="s">
        <v>22</v>
      </c>
      <c r="H175" s="5">
        <v>43934.669444444444</v>
      </c>
      <c r="I175" s="5">
        <v>43934.349305555559</v>
      </c>
      <c r="J175">
        <v>27659.999999636784</v>
      </c>
      <c r="K175" s="8">
        <v>460.9999999939464</v>
      </c>
      <c r="L175" s="8">
        <v>6914.999999909196</v>
      </c>
      <c r="M175" s="18">
        <v>1</v>
      </c>
      <c r="N175" t="s">
        <v>789</v>
      </c>
      <c r="O175" s="6" t="s">
        <v>24</v>
      </c>
      <c r="P175" s="8" t="s">
        <v>46</v>
      </c>
      <c r="R175">
        <v>174</v>
      </c>
      <c r="V175" s="67">
        <v>43934</v>
      </c>
      <c r="W175" s="65" t="s">
        <v>135</v>
      </c>
      <c r="X175" s="65" t="s">
        <v>213</v>
      </c>
      <c r="Y175" s="65">
        <v>15</v>
      </c>
      <c r="Z175" s="65">
        <v>461</v>
      </c>
      <c r="AA175" s="66">
        <v>6915</v>
      </c>
      <c r="AC175" s="68">
        <f t="shared" si="6"/>
        <v>9.0803951025009155E-08</v>
      </c>
      <c r="AD175" s="68">
        <f t="shared" si="7"/>
        <v>6.0535967350006104E-09</v>
      </c>
      <c r="AE175" s="68">
        <f t="shared" si="8"/>
        <v>0</v>
      </c>
    </row>
    <row r="176" spans="1:31" ht="15.75" hidden="1" thickBot="1">
      <c r="A176" t="s">
        <v>17</v>
      </c>
      <c r="B176" t="s">
        <v>41</v>
      </c>
      <c r="C176" t="s">
        <v>135</v>
      </c>
      <c r="D176" t="s">
        <v>790</v>
      </c>
      <c r="E176">
        <v>1</v>
      </c>
      <c r="F176" t="s">
        <v>213</v>
      </c>
      <c r="G176" t="s">
        <v>22</v>
      </c>
      <c r="H176" s="5">
        <v>43934.668749999997</v>
      </c>
      <c r="I176" s="5">
        <v>43934.350694444445</v>
      </c>
      <c r="J176">
        <v>27479.999999678694</v>
      </c>
      <c r="K176" s="8">
        <v>457.9999999946449</v>
      </c>
      <c r="L176" s="8">
        <v>457.9999999946449</v>
      </c>
      <c r="M176" s="18">
        <v>1</v>
      </c>
      <c r="N176" t="s">
        <v>791</v>
      </c>
      <c r="O176" s="6" t="s">
        <v>24</v>
      </c>
      <c r="P176" s="8" t="s">
        <v>46</v>
      </c>
      <c r="R176">
        <v>175</v>
      </c>
      <c r="V176" s="67">
        <v>43934</v>
      </c>
      <c r="W176" s="65" t="s">
        <v>135</v>
      </c>
      <c r="X176" s="65" t="s">
        <v>213</v>
      </c>
      <c r="Y176" s="65">
        <v>1</v>
      </c>
      <c r="Z176" s="65">
        <v>458</v>
      </c>
      <c r="AA176" s="65">
        <v>458</v>
      </c>
      <c r="AC176" s="68">
        <f t="shared" si="6"/>
        <v>5.3551048040390015E-09</v>
      </c>
      <c r="AD176" s="68">
        <f t="shared" si="7"/>
        <v>5.3551048040390015E-09</v>
      </c>
      <c r="AE176" s="68">
        <f t="shared" si="8"/>
        <v>0</v>
      </c>
    </row>
    <row r="177" spans="1:31" ht="15.75" hidden="1" thickBot="1">
      <c r="A177" t="s">
        <v>17</v>
      </c>
      <c r="B177" t="s">
        <v>41</v>
      </c>
      <c r="C177" t="s">
        <v>62</v>
      </c>
      <c r="D177" t="s">
        <v>792</v>
      </c>
      <c r="E177">
        <v>1</v>
      </c>
      <c r="F177" t="s">
        <v>213</v>
      </c>
      <c r="G177" t="s">
        <v>22</v>
      </c>
      <c r="H177" s="5">
        <v>43934.790601851855</v>
      </c>
      <c r="I177" s="5">
        <v>43934.371527777781</v>
      </c>
      <c r="J177">
        <v>36208.000000007451</v>
      </c>
      <c r="K177" s="8">
        <v>603.46666666679084</v>
      </c>
      <c r="L177" s="8">
        <v>603.46666666679084</v>
      </c>
      <c r="M177" s="18">
        <v>1</v>
      </c>
      <c r="N177" t="s">
        <v>793</v>
      </c>
      <c r="O177" s="6" t="s">
        <v>24</v>
      </c>
      <c r="P177" s="8" t="s">
        <v>46</v>
      </c>
      <c r="R177">
        <v>176</v>
      </c>
      <c r="V177" s="67">
        <v>43934</v>
      </c>
      <c r="W177" s="65" t="s">
        <v>62</v>
      </c>
      <c r="X177" s="65" t="s">
        <v>213</v>
      </c>
      <c r="Y177" s="65">
        <v>1</v>
      </c>
      <c r="Z177" s="65">
        <v>603</v>
      </c>
      <c r="AA177" s="65">
        <v>603</v>
      </c>
      <c r="AC177" s="68">
        <f t="shared" si="6"/>
        <v>-0.46666666679084301</v>
      </c>
      <c r="AD177" s="68">
        <f t="shared" si="7"/>
        <v>-0.46666666679084301</v>
      </c>
      <c r="AE177" s="68">
        <f t="shared" si="8"/>
        <v>0</v>
      </c>
    </row>
    <row r="178" spans="1:31" ht="15.75" hidden="1" thickBot="1">
      <c r="A178" t="s">
        <v>17</v>
      </c>
      <c r="B178" t="s">
        <v>47</v>
      </c>
      <c r="C178" t="s">
        <v>52</v>
      </c>
      <c r="D178" t="s">
        <v>794</v>
      </c>
      <c r="E178">
        <v>6</v>
      </c>
      <c r="F178" t="s">
        <v>213</v>
      </c>
      <c r="G178" t="s">
        <v>22</v>
      </c>
      <c r="H178" s="5">
        <v>43934.557199074072</v>
      </c>
      <c r="I178" s="5">
        <v>43934.376388888886</v>
      </c>
      <c r="J178">
        <v>15622.000000043772</v>
      </c>
      <c r="K178" s="8">
        <v>260.3666666673962</v>
      </c>
      <c r="L178" s="8">
        <v>1562.2000000043772</v>
      </c>
      <c r="M178" s="18">
        <v>1</v>
      </c>
      <c r="N178" t="s">
        <v>795</v>
      </c>
      <c r="O178" s="6" t="s">
        <v>24</v>
      </c>
      <c r="P178" s="8" t="s">
        <v>46</v>
      </c>
      <c r="R178">
        <v>177</v>
      </c>
      <c r="V178" s="67">
        <v>43934</v>
      </c>
      <c r="W178" s="65" t="s">
        <v>52</v>
      </c>
      <c r="X178" s="65" t="s">
        <v>213</v>
      </c>
      <c r="Y178" s="65">
        <v>6</v>
      </c>
      <c r="Z178" s="65">
        <v>260</v>
      </c>
      <c r="AA178" s="66">
        <v>1562</v>
      </c>
      <c r="AC178" s="68">
        <f t="shared" si="6"/>
        <v>-0.2000000043772161</v>
      </c>
      <c r="AD178" s="68">
        <f t="shared" si="7"/>
        <v>-0.36666666739620268</v>
      </c>
      <c r="AE178" s="68">
        <f t="shared" si="8"/>
        <v>0</v>
      </c>
    </row>
    <row r="179" spans="1:31" ht="15.75" hidden="1" thickBot="1">
      <c r="A179" t="s">
        <v>17</v>
      </c>
      <c r="B179" t="s">
        <v>41</v>
      </c>
      <c r="C179" t="s">
        <v>42</v>
      </c>
      <c r="D179" t="s">
        <v>796</v>
      </c>
      <c r="E179">
        <v>2</v>
      </c>
      <c r="F179" t="s">
        <v>213</v>
      </c>
      <c r="G179" t="s">
        <v>22</v>
      </c>
      <c r="H179" s="5">
        <v>43934.472245370373</v>
      </c>
      <c r="I179" s="5">
        <v>43934.380752314813</v>
      </c>
      <c r="J179">
        <v>7905.0000003073364</v>
      </c>
      <c r="K179" s="8">
        <v>131.75000000512227</v>
      </c>
      <c r="L179" s="8">
        <v>263.50000001024455</v>
      </c>
      <c r="M179" s="18">
        <v>1</v>
      </c>
      <c r="N179" t="s">
        <v>797</v>
      </c>
      <c r="O179" s="6" t="s">
        <v>24</v>
      </c>
      <c r="P179" t="s">
        <v>27</v>
      </c>
      <c r="R179">
        <v>178</v>
      </c>
      <c r="V179" s="67">
        <v>43934</v>
      </c>
      <c r="W179" s="65" t="s">
        <v>42</v>
      </c>
      <c r="X179" s="65" t="s">
        <v>213</v>
      </c>
      <c r="Y179" s="65">
        <v>2</v>
      </c>
      <c r="Z179" s="65">
        <v>132</v>
      </c>
      <c r="AA179" s="65">
        <v>264</v>
      </c>
      <c r="AC179" s="68">
        <f t="shared" si="6"/>
        <v>0.49999998975545168</v>
      </c>
      <c r="AD179" s="68">
        <f t="shared" si="7"/>
        <v>0.24999999487772584</v>
      </c>
      <c r="AE179" s="68">
        <f t="shared" si="8"/>
        <v>0</v>
      </c>
    </row>
    <row r="180" spans="1:31" ht="15.75" hidden="1" thickBot="1">
      <c r="A180" t="s">
        <v>17</v>
      </c>
      <c r="B180" t="s">
        <v>41</v>
      </c>
      <c r="C180" t="s">
        <v>42</v>
      </c>
      <c r="D180" t="s">
        <v>798</v>
      </c>
      <c r="E180">
        <v>2</v>
      </c>
      <c r="F180" t="s">
        <v>213</v>
      </c>
      <c r="G180" t="s">
        <v>22</v>
      </c>
      <c r="H180" s="5">
        <v>43934.680358796293</v>
      </c>
      <c r="I180" s="5">
        <v>43934.383333333331</v>
      </c>
      <c r="J180">
        <v>25662.999999895692</v>
      </c>
      <c r="K180" s="8">
        <v>427.7166666649282</v>
      </c>
      <c r="L180" s="8">
        <v>855.4333333298564</v>
      </c>
      <c r="M180" s="18">
        <v>1</v>
      </c>
      <c r="N180" t="s">
        <v>799</v>
      </c>
      <c r="O180" s="6" t="s">
        <v>24</v>
      </c>
      <c r="P180" t="s">
        <v>27</v>
      </c>
      <c r="R180">
        <v>179</v>
      </c>
      <c r="V180" s="67">
        <v>43934</v>
      </c>
      <c r="W180" s="65" t="s">
        <v>42</v>
      </c>
      <c r="X180" s="65" t="s">
        <v>213</v>
      </c>
      <c r="Y180" s="65">
        <v>2</v>
      </c>
      <c r="Z180" s="65">
        <v>428</v>
      </c>
      <c r="AA180" s="65">
        <v>855</v>
      </c>
      <c r="AC180" s="68">
        <f t="shared" si="6"/>
        <v>-0.43333332985639572</v>
      </c>
      <c r="AD180" s="68">
        <f t="shared" si="7"/>
        <v>0.28333333507180214</v>
      </c>
      <c r="AE180" s="68">
        <f t="shared" si="8"/>
        <v>0</v>
      </c>
    </row>
    <row r="181" spans="1:31" ht="15.75" hidden="1" thickBot="1">
      <c r="A181" t="s">
        <v>17</v>
      </c>
      <c r="B181" t="s">
        <v>41</v>
      </c>
      <c r="C181" t="s">
        <v>129</v>
      </c>
      <c r="D181" t="s">
        <v>800</v>
      </c>
      <c r="E181">
        <v>1</v>
      </c>
      <c r="F181" t="s">
        <v>213</v>
      </c>
      <c r="G181" t="s">
        <v>22</v>
      </c>
      <c r="H181" s="5">
        <v>43934.798460648148</v>
      </c>
      <c r="I181" s="5">
        <v>43934.401400462964</v>
      </c>
      <c r="J181">
        <v>34305.999999842606</v>
      </c>
      <c r="K181" s="8">
        <v>571.76666666404344</v>
      </c>
      <c r="L181" s="8">
        <v>571.76666666404344</v>
      </c>
      <c r="M181" s="18">
        <v>1</v>
      </c>
      <c r="N181" t="s">
        <v>801</v>
      </c>
      <c r="O181" s="6" t="s">
        <v>24</v>
      </c>
      <c r="P181" s="8" t="s">
        <v>46</v>
      </c>
      <c r="R181">
        <v>180</v>
      </c>
      <c r="V181" s="67">
        <v>43934</v>
      </c>
      <c r="W181" s="65" t="s">
        <v>129</v>
      </c>
      <c r="X181" s="65" t="s">
        <v>213</v>
      </c>
      <c r="Y181" s="65">
        <v>1</v>
      </c>
      <c r="Z181" s="65">
        <v>572</v>
      </c>
      <c r="AA181" s="65">
        <v>572</v>
      </c>
      <c r="AC181" s="68">
        <f t="shared" si="6"/>
        <v>0.23333333595655859</v>
      </c>
      <c r="AD181" s="68">
        <f t="shared" si="7"/>
        <v>0.23333333595655859</v>
      </c>
      <c r="AE181" s="68">
        <f t="shared" si="8"/>
        <v>0</v>
      </c>
    </row>
    <row r="182" spans="1:31" ht="15.75" hidden="1" thickBot="1">
      <c r="A182" t="s">
        <v>17</v>
      </c>
      <c r="B182" t="s">
        <v>41</v>
      </c>
      <c r="C182" t="s">
        <v>135</v>
      </c>
      <c r="D182" t="s">
        <v>802</v>
      </c>
      <c r="E182">
        <v>1</v>
      </c>
      <c r="F182" t="s">
        <v>213</v>
      </c>
      <c r="G182" t="s">
        <v>22</v>
      </c>
      <c r="H182" s="5">
        <v>43934.763194444444</v>
      </c>
      <c r="I182" s="5">
        <v>43934.40347222222</v>
      </c>
      <c r="J182">
        <v>31080.000000097789</v>
      </c>
      <c r="K182" s="8">
        <v>518.00000000162981</v>
      </c>
      <c r="L182" s="8">
        <v>518.00000000162981</v>
      </c>
      <c r="M182" s="18">
        <v>1</v>
      </c>
      <c r="N182" t="s">
        <v>803</v>
      </c>
      <c r="O182" s="6" t="s">
        <v>24</v>
      </c>
      <c r="P182" s="8" t="s">
        <v>46</v>
      </c>
      <c r="R182">
        <v>181</v>
      </c>
      <c r="V182" s="67">
        <v>43934</v>
      </c>
      <c r="W182" s="65" t="s">
        <v>135</v>
      </c>
      <c r="X182" s="65" t="s">
        <v>213</v>
      </c>
      <c r="Y182" s="65">
        <v>1</v>
      </c>
      <c r="Z182" s="65">
        <v>518</v>
      </c>
      <c r="AA182" s="65">
        <v>518</v>
      </c>
      <c r="AC182" s="68">
        <f t="shared" si="6"/>
        <v>-1.6298145055770874E-09</v>
      </c>
      <c r="AD182" s="68">
        <f t="shared" si="7"/>
        <v>-1.6298145055770874E-09</v>
      </c>
      <c r="AE182" s="68">
        <f t="shared" si="8"/>
        <v>0</v>
      </c>
    </row>
    <row r="183" spans="1:31" ht="15.75" hidden="1" thickBot="1">
      <c r="A183" t="s">
        <v>17</v>
      </c>
      <c r="B183" t="s">
        <v>18</v>
      </c>
      <c r="C183" t="s">
        <v>25</v>
      </c>
      <c r="D183" t="s">
        <v>804</v>
      </c>
      <c r="E183">
        <v>2</v>
      </c>
      <c r="F183" t="s">
        <v>213</v>
      </c>
      <c r="G183" t="s">
        <v>22</v>
      </c>
      <c r="H183" s="5">
        <v>43934.664166666669</v>
      </c>
      <c r="I183" s="5">
        <v>43934.421527777777</v>
      </c>
      <c r="J183">
        <v>20964.000000315718</v>
      </c>
      <c r="K183" s="8">
        <v>349.40000000526197</v>
      </c>
      <c r="L183" s="8">
        <v>698.80000001052395</v>
      </c>
      <c r="M183" s="18">
        <v>1</v>
      </c>
      <c r="N183" t="s">
        <v>805</v>
      </c>
      <c r="O183" s="6" t="s">
        <v>24</v>
      </c>
      <c r="P183" s="8" t="s">
        <v>46</v>
      </c>
      <c r="R183">
        <v>182</v>
      </c>
      <c r="V183" s="67">
        <v>43934</v>
      </c>
      <c r="W183" s="65" t="s">
        <v>25</v>
      </c>
      <c r="X183" s="65" t="s">
        <v>213</v>
      </c>
      <c r="Y183" s="65">
        <v>2</v>
      </c>
      <c r="Z183" s="65">
        <v>349</v>
      </c>
      <c r="AA183" s="65">
        <v>699</v>
      </c>
      <c r="AC183" s="68">
        <f t="shared" si="6"/>
        <v>0.19999998947605491</v>
      </c>
      <c r="AD183" s="68">
        <f t="shared" si="7"/>
        <v>-0.40000000526197255</v>
      </c>
      <c r="AE183" s="68">
        <f t="shared" si="8"/>
        <v>0</v>
      </c>
    </row>
    <row r="184" spans="1:31" ht="15.75" hidden="1" thickBot="1">
      <c r="A184" t="s">
        <v>17</v>
      </c>
      <c r="B184" t="s">
        <v>41</v>
      </c>
      <c r="C184" t="s">
        <v>135</v>
      </c>
      <c r="D184" t="s">
        <v>806</v>
      </c>
      <c r="E184">
        <v>1</v>
      </c>
      <c r="F184" t="s">
        <v>213</v>
      </c>
      <c r="G184" t="s">
        <v>22</v>
      </c>
      <c r="H184" s="5">
        <v>43934.79760416667</v>
      </c>
      <c r="I184" s="5">
        <v>43934.434027777781</v>
      </c>
      <c r="J184">
        <v>31412.999999988824</v>
      </c>
      <c r="K184" s="8">
        <v>523.54999999981374</v>
      </c>
      <c r="L184" s="8">
        <v>523.54999999981374</v>
      </c>
      <c r="M184" s="18">
        <v>1</v>
      </c>
      <c r="N184" t="s">
        <v>807</v>
      </c>
      <c r="O184" s="6" t="s">
        <v>24</v>
      </c>
      <c r="P184" s="8" t="s">
        <v>46</v>
      </c>
      <c r="R184">
        <v>183</v>
      </c>
      <c r="V184" s="67">
        <v>43934</v>
      </c>
      <c r="W184" s="65" t="s">
        <v>135</v>
      </c>
      <c r="X184" s="65" t="s">
        <v>213</v>
      </c>
      <c r="Y184" s="65">
        <v>1</v>
      </c>
      <c r="Z184" s="65">
        <v>524</v>
      </c>
      <c r="AA184" s="65">
        <v>524</v>
      </c>
      <c r="AC184" s="68">
        <f t="shared" si="6"/>
        <v>0.45000000018626451</v>
      </c>
      <c r="AD184" s="68">
        <f t="shared" si="7"/>
        <v>0.45000000018626451</v>
      </c>
      <c r="AE184" s="68">
        <f t="shared" si="8"/>
        <v>0</v>
      </c>
    </row>
    <row r="185" spans="1:31" ht="15.75" hidden="1" thickBot="1">
      <c r="A185" t="s">
        <v>17</v>
      </c>
      <c r="B185" t="s">
        <v>18</v>
      </c>
      <c r="C185" t="s">
        <v>19</v>
      </c>
      <c r="D185" t="s">
        <v>808</v>
      </c>
      <c r="E185">
        <v>16</v>
      </c>
      <c r="F185" t="s">
        <v>213</v>
      </c>
      <c r="G185" t="s">
        <v>22</v>
      </c>
      <c r="H185" s="5">
        <v>43934.531736111108</v>
      </c>
      <c r="I185" s="5">
        <v>43934.436805555553</v>
      </c>
      <c r="J185">
        <v>8201.9999999552965</v>
      </c>
      <c r="K185" s="8">
        <v>136.69999999925494</v>
      </c>
      <c r="L185" s="8">
        <v>2187.1999999880791</v>
      </c>
      <c r="M185" s="18">
        <v>1</v>
      </c>
      <c r="N185" t="s">
        <v>809</v>
      </c>
      <c r="O185" s="6" t="s">
        <v>24</v>
      </c>
      <c r="P185" s="8" t="s">
        <v>46</v>
      </c>
      <c r="R185">
        <v>184</v>
      </c>
      <c r="V185" s="67">
        <v>43934</v>
      </c>
      <c r="W185" s="65" t="s">
        <v>19</v>
      </c>
      <c r="X185" s="65" t="s">
        <v>213</v>
      </c>
      <c r="Y185" s="65">
        <v>16</v>
      </c>
      <c r="Z185" s="65">
        <v>137</v>
      </c>
      <c r="AA185" s="66">
        <v>2187</v>
      </c>
      <c r="AC185" s="68">
        <f t="shared" si="6"/>
        <v>-0.19999998807907104</v>
      </c>
      <c r="AD185" s="68">
        <f t="shared" si="7"/>
        <v>0.30000000074505806</v>
      </c>
      <c r="AE185" s="68">
        <f t="shared" si="8"/>
        <v>0</v>
      </c>
    </row>
    <row r="186" spans="1:31" ht="15.75" hidden="1" thickBot="1">
      <c r="A186" t="s">
        <v>17</v>
      </c>
      <c r="B186" t="s">
        <v>47</v>
      </c>
      <c r="C186" t="s">
        <v>52</v>
      </c>
      <c r="D186" t="s">
        <v>812</v>
      </c>
      <c r="E186">
        <v>2</v>
      </c>
      <c r="F186" t="s">
        <v>213</v>
      </c>
      <c r="G186" t="s">
        <v>22</v>
      </c>
      <c r="H186" s="5">
        <v>43934.582407407404</v>
      </c>
      <c r="I186" s="5">
        <v>43934.467361111114</v>
      </c>
      <c r="J186">
        <v>9939.9999995017424</v>
      </c>
      <c r="K186" s="8">
        <v>165.66666665836237</v>
      </c>
      <c r="L186" s="8">
        <v>331.33333331672475</v>
      </c>
      <c r="M186" s="18">
        <v>1</v>
      </c>
      <c r="N186" t="s">
        <v>813</v>
      </c>
      <c r="O186" s="6" t="s">
        <v>24</v>
      </c>
      <c r="P186" s="8" t="s">
        <v>46</v>
      </c>
      <c r="R186">
        <v>185</v>
      </c>
      <c r="V186" s="67">
        <v>43934</v>
      </c>
      <c r="W186" s="65" t="s">
        <v>52</v>
      </c>
      <c r="X186" s="65" t="s">
        <v>213</v>
      </c>
      <c r="Y186" s="65">
        <v>2</v>
      </c>
      <c r="Z186" s="65">
        <v>166</v>
      </c>
      <c r="AA186" s="65">
        <v>331</v>
      </c>
      <c r="AC186" s="68">
        <f t="shared" si="6"/>
        <v>-0.33333331672474742</v>
      </c>
      <c r="AD186" s="68">
        <f t="shared" si="7"/>
        <v>0.33333334163762629</v>
      </c>
      <c r="AE186" s="68">
        <f t="shared" si="8"/>
        <v>0</v>
      </c>
    </row>
    <row r="187" spans="1:31" ht="15.75" hidden="1" thickBot="1">
      <c r="A187" t="s">
        <v>17</v>
      </c>
      <c r="B187" t="s">
        <v>41</v>
      </c>
      <c r="C187" t="s">
        <v>135</v>
      </c>
      <c r="D187" t="s">
        <v>814</v>
      </c>
      <c r="E187">
        <v>1</v>
      </c>
      <c r="F187" t="s">
        <v>213</v>
      </c>
      <c r="G187" t="s">
        <v>22</v>
      </c>
      <c r="H187" s="5">
        <v>43934.70208333333</v>
      </c>
      <c r="I187" s="5">
        <v>43934.480555555558</v>
      </c>
      <c r="J187">
        <v>19139.999999525025</v>
      </c>
      <c r="K187" s="8">
        <v>318.99999999208376</v>
      </c>
      <c r="L187" s="8">
        <v>318.99999999208376</v>
      </c>
      <c r="M187" s="18">
        <v>1</v>
      </c>
      <c r="N187" t="s">
        <v>815</v>
      </c>
      <c r="O187" s="6" t="s">
        <v>24</v>
      </c>
      <c r="P187" s="8" t="s">
        <v>46</v>
      </c>
      <c r="R187">
        <v>186</v>
      </c>
      <c r="V187" s="67">
        <v>43934</v>
      </c>
      <c r="W187" s="65" t="s">
        <v>135</v>
      </c>
      <c r="X187" s="65" t="s">
        <v>213</v>
      </c>
      <c r="Y187" s="65">
        <v>1</v>
      </c>
      <c r="Z187" s="65">
        <v>319</v>
      </c>
      <c r="AA187" s="65">
        <v>319</v>
      </c>
      <c r="AC187" s="68">
        <f t="shared" si="6"/>
        <v>7.9162418842315674E-09</v>
      </c>
      <c r="AD187" s="68">
        <f t="shared" si="7"/>
        <v>7.9162418842315674E-09</v>
      </c>
      <c r="AE187" s="68">
        <f t="shared" si="8"/>
        <v>0</v>
      </c>
    </row>
    <row r="188" spans="1:31" ht="15.75" hidden="1" thickBot="1">
      <c r="A188" t="s">
        <v>17</v>
      </c>
      <c r="B188" t="s">
        <v>41</v>
      </c>
      <c r="C188" t="s">
        <v>42</v>
      </c>
      <c r="D188" t="s">
        <v>816</v>
      </c>
      <c r="E188">
        <v>1</v>
      </c>
      <c r="F188" t="s">
        <v>213</v>
      </c>
      <c r="G188" t="s">
        <v>22</v>
      </c>
      <c r="H188" s="5">
        <v>43934.7656712963</v>
      </c>
      <c r="I188" s="5">
        <v>43934.489583333336</v>
      </c>
      <c r="J188">
        <v>23854.000000096858</v>
      </c>
      <c r="K188" s="8">
        <v>397.56666666828096</v>
      </c>
      <c r="L188" s="8">
        <v>397.56666666828096</v>
      </c>
      <c r="M188" s="18">
        <v>1</v>
      </c>
      <c r="N188" t="s">
        <v>817</v>
      </c>
      <c r="O188" s="6" t="s">
        <v>24</v>
      </c>
      <c r="P188" t="s">
        <v>27</v>
      </c>
      <c r="R188">
        <v>187</v>
      </c>
      <c r="V188" s="67">
        <v>43934</v>
      </c>
      <c r="W188" s="65" t="s">
        <v>42</v>
      </c>
      <c r="X188" s="65" t="s">
        <v>213</v>
      </c>
      <c r="Y188" s="65">
        <v>1</v>
      </c>
      <c r="Z188" s="65">
        <v>398</v>
      </c>
      <c r="AA188" s="65">
        <v>398</v>
      </c>
      <c r="AC188" s="68">
        <f t="shared" si="6"/>
        <v>0.43333333171904087</v>
      </c>
      <c r="AD188" s="68">
        <f t="shared" si="7"/>
        <v>0.43333333171904087</v>
      </c>
      <c r="AE188" s="68">
        <f t="shared" si="8"/>
        <v>0</v>
      </c>
    </row>
    <row r="189" spans="1:31" ht="15.75" hidden="1" thickBot="1">
      <c r="A189" t="s">
        <v>17</v>
      </c>
      <c r="B189" t="s">
        <v>18</v>
      </c>
      <c r="C189" t="s">
        <v>35</v>
      </c>
      <c r="D189" t="s">
        <v>818</v>
      </c>
      <c r="E189">
        <v>10</v>
      </c>
      <c r="F189" t="s">
        <v>213</v>
      </c>
      <c r="G189" t="s">
        <v>22</v>
      </c>
      <c r="H189" s="5">
        <v>43935.576342592591</v>
      </c>
      <c r="I189" s="5">
        <v>43934.494675925926</v>
      </c>
      <c r="J189">
        <v>93455.99999986589</v>
      </c>
      <c r="K189" s="8">
        <v>1557.5999999977648</v>
      </c>
      <c r="L189" s="8">
        <v>15575.999999977648</v>
      </c>
      <c r="M189" s="18">
        <v>1</v>
      </c>
      <c r="N189" t="s">
        <v>819</v>
      </c>
      <c r="O189" s="6" t="s">
        <v>24</v>
      </c>
      <c r="P189" t="s">
        <v>27</v>
      </c>
      <c r="R189">
        <v>188</v>
      </c>
      <c r="V189" s="67">
        <v>43934</v>
      </c>
      <c r="W189" s="65" t="s">
        <v>35</v>
      </c>
      <c r="X189" s="65" t="s">
        <v>213</v>
      </c>
      <c r="Y189" s="65">
        <v>10</v>
      </c>
      <c r="Z189" s="66">
        <v>1558</v>
      </c>
      <c r="AA189" s="66">
        <v>15576</v>
      </c>
      <c r="AC189" s="68">
        <f t="shared" si="6"/>
        <v>2.2351741790771484E-08</v>
      </c>
      <c r="AD189" s="68">
        <f t="shared" si="7"/>
        <v>0.40000000223517418</v>
      </c>
      <c r="AE189" s="68">
        <f t="shared" si="8"/>
        <v>0</v>
      </c>
    </row>
    <row r="190" spans="1:31" ht="15.75" hidden="1" thickBot="1">
      <c r="A190" t="s">
        <v>17</v>
      </c>
      <c r="B190" t="s">
        <v>18</v>
      </c>
      <c r="C190" t="s">
        <v>35</v>
      </c>
      <c r="D190" t="s">
        <v>820</v>
      </c>
      <c r="E190">
        <v>1</v>
      </c>
      <c r="F190" t="s">
        <v>213</v>
      </c>
      <c r="G190" t="s">
        <v>22</v>
      </c>
      <c r="H190" s="5">
        <v>43934.955787037034</v>
      </c>
      <c r="I190" s="5">
        <v>43934.509027777778</v>
      </c>
      <c r="J190">
        <v>38599.999999674037</v>
      </c>
      <c r="K190" s="8">
        <v>643.33333332790062</v>
      </c>
      <c r="L190" s="8">
        <v>643.33333332790062</v>
      </c>
      <c r="M190" s="18">
        <v>1</v>
      </c>
      <c r="N190" t="s">
        <v>821</v>
      </c>
      <c r="O190" s="6" t="s">
        <v>24</v>
      </c>
      <c r="P190" s="8" t="s">
        <v>46</v>
      </c>
      <c r="R190">
        <v>189</v>
      </c>
      <c r="V190" s="67">
        <v>43934</v>
      </c>
      <c r="W190" s="65" t="s">
        <v>35</v>
      </c>
      <c r="X190" s="65" t="s">
        <v>213</v>
      </c>
      <c r="Y190" s="65">
        <v>1</v>
      </c>
      <c r="Z190" s="65">
        <v>643</v>
      </c>
      <c r="AA190" s="65">
        <v>643</v>
      </c>
      <c r="AC190" s="68">
        <f t="shared" si="6"/>
        <v>-0.33333332790061831</v>
      </c>
      <c r="AD190" s="68">
        <f t="shared" si="7"/>
        <v>-0.33333332790061831</v>
      </c>
      <c r="AE190" s="68">
        <f t="shared" si="8"/>
        <v>0</v>
      </c>
    </row>
    <row r="191" spans="1:31" ht="15.75" hidden="1" thickBot="1">
      <c r="A191" t="s">
        <v>17</v>
      </c>
      <c r="B191" t="s">
        <v>18</v>
      </c>
      <c r="C191" t="s">
        <v>35</v>
      </c>
      <c r="D191" t="s">
        <v>822</v>
      </c>
      <c r="E191">
        <v>1</v>
      </c>
      <c r="F191" t="s">
        <v>213</v>
      </c>
      <c r="G191" t="s">
        <v>22</v>
      </c>
      <c r="H191" s="5">
        <v>43934.857037037036</v>
      </c>
      <c r="I191" s="5">
        <v>43934.578449074077</v>
      </c>
      <c r="J191">
        <v>24069.99999966938</v>
      </c>
      <c r="K191" s="8">
        <v>401.16666666115634</v>
      </c>
      <c r="L191" s="8">
        <v>401.16666666115634</v>
      </c>
      <c r="M191" s="18">
        <v>1</v>
      </c>
      <c r="N191" t="s">
        <v>823</v>
      </c>
      <c r="O191" s="6" t="s">
        <v>24</v>
      </c>
      <c r="P191" s="8" t="s">
        <v>46</v>
      </c>
      <c r="R191">
        <v>190</v>
      </c>
      <c r="V191" s="67">
        <v>43934</v>
      </c>
      <c r="W191" s="65" t="s">
        <v>35</v>
      </c>
      <c r="X191" s="65" t="s">
        <v>213</v>
      </c>
      <c r="Y191" s="65">
        <v>1</v>
      </c>
      <c r="Z191" s="65">
        <v>401</v>
      </c>
      <c r="AA191" s="65">
        <v>401</v>
      </c>
      <c r="AC191" s="68">
        <f t="shared" si="6"/>
        <v>-0.16666666115634143</v>
      </c>
      <c r="AD191" s="68">
        <f t="shared" si="7"/>
        <v>-0.16666666115634143</v>
      </c>
      <c r="AE191" s="68">
        <f t="shared" si="8"/>
        <v>0</v>
      </c>
    </row>
    <row r="192" spans="1:31" ht="15.75" hidden="1" thickBot="1">
      <c r="A192" t="s">
        <v>17</v>
      </c>
      <c r="B192" t="s">
        <v>41</v>
      </c>
      <c r="C192" t="s">
        <v>42</v>
      </c>
      <c r="D192" t="s">
        <v>824</v>
      </c>
      <c r="E192">
        <v>1</v>
      </c>
      <c r="F192" t="s">
        <v>213</v>
      </c>
      <c r="G192" t="s">
        <v>22</v>
      </c>
      <c r="H192" s="5">
        <v>43934.765416666669</v>
      </c>
      <c r="I192" s="5">
        <v>43934.604247685187</v>
      </c>
      <c r="J192">
        <v>13925.000000023283</v>
      </c>
      <c r="K192" s="8">
        <v>232.08333333372138</v>
      </c>
      <c r="L192" s="8">
        <v>232.08333333372138</v>
      </c>
      <c r="M192" s="18">
        <v>1</v>
      </c>
      <c r="N192" t="s">
        <v>825</v>
      </c>
      <c r="O192" s="6" t="s">
        <v>24</v>
      </c>
      <c r="P192" t="s">
        <v>27</v>
      </c>
      <c r="R192">
        <v>191</v>
      </c>
      <c r="V192" s="67">
        <v>43934</v>
      </c>
      <c r="W192" s="65" t="s">
        <v>42</v>
      </c>
      <c r="X192" s="65" t="s">
        <v>213</v>
      </c>
      <c r="Y192" s="65">
        <v>1</v>
      </c>
      <c r="Z192" s="65">
        <v>232</v>
      </c>
      <c r="AA192" s="65">
        <v>232</v>
      </c>
      <c r="AC192" s="68">
        <f t="shared" si="6"/>
        <v>-0.083333333721384406</v>
      </c>
      <c r="AD192" s="68">
        <f t="shared" si="7"/>
        <v>-0.083333333721384406</v>
      </c>
      <c r="AE192" s="68">
        <f t="shared" si="8"/>
        <v>0</v>
      </c>
    </row>
    <row r="193" spans="1:31" ht="15.75" hidden="1" thickBot="1">
      <c r="A193" t="s">
        <v>17</v>
      </c>
      <c r="B193" t="s">
        <v>18</v>
      </c>
      <c r="C193" t="s">
        <v>35</v>
      </c>
      <c r="D193" t="s">
        <v>826</v>
      </c>
      <c r="E193">
        <v>31</v>
      </c>
      <c r="F193" t="s">
        <v>213</v>
      </c>
      <c r="G193" t="s">
        <v>22</v>
      </c>
      <c r="H193" s="5">
        <v>43934.796759259261</v>
      </c>
      <c r="I193" s="5">
        <v>43934.671527777777</v>
      </c>
      <c r="J193">
        <v>10820.00000027474</v>
      </c>
      <c r="K193" s="8">
        <v>180.33333333791234</v>
      </c>
      <c r="L193" s="8">
        <v>5590.3333334752824</v>
      </c>
      <c r="M193" s="18">
        <v>1</v>
      </c>
      <c r="N193" t="s">
        <v>827</v>
      </c>
      <c r="O193" s="6" t="s">
        <v>24</v>
      </c>
      <c r="P193" s="8" t="s">
        <v>46</v>
      </c>
      <c r="R193">
        <v>192</v>
      </c>
      <c r="V193" s="67">
        <v>43934</v>
      </c>
      <c r="W193" s="65" t="s">
        <v>35</v>
      </c>
      <c r="X193" s="65" t="s">
        <v>213</v>
      </c>
      <c r="Y193" s="65">
        <v>31</v>
      </c>
      <c r="Z193" s="65">
        <v>180</v>
      </c>
      <c r="AA193" s="66">
        <v>5590</v>
      </c>
      <c r="AC193" s="68">
        <f t="shared" si="6"/>
        <v>-0.33333347528241575</v>
      </c>
      <c r="AD193" s="68">
        <f t="shared" si="7"/>
        <v>-0.33333333791233599</v>
      </c>
      <c r="AE193" s="68">
        <f t="shared" si="8"/>
        <v>0</v>
      </c>
    </row>
    <row r="194" spans="1:31" ht="15.75" hidden="1" thickBot="1">
      <c r="A194" t="s">
        <v>17</v>
      </c>
      <c r="B194" t="s">
        <v>55</v>
      </c>
      <c r="C194" t="s">
        <v>59</v>
      </c>
      <c r="D194" t="s">
        <v>828</v>
      </c>
      <c r="E194">
        <v>1</v>
      </c>
      <c r="F194" t="s">
        <v>213</v>
      </c>
      <c r="G194" t="s">
        <v>22</v>
      </c>
      <c r="H194" s="5">
        <v>43934.945532407408</v>
      </c>
      <c r="I194" s="5">
        <v>43934.689583333333</v>
      </c>
      <c r="J194">
        <v>22114.000000082888</v>
      </c>
      <c r="K194" s="8">
        <v>368.56666666804813</v>
      </c>
      <c r="L194" s="8">
        <v>368.56666666804813</v>
      </c>
      <c r="M194" s="18">
        <v>1</v>
      </c>
      <c r="N194" t="s">
        <v>829</v>
      </c>
      <c r="O194" s="6" t="s">
        <v>24</v>
      </c>
      <c r="P194" s="8" t="s">
        <v>46</v>
      </c>
      <c r="R194">
        <v>193</v>
      </c>
      <c r="V194" s="67">
        <v>43934</v>
      </c>
      <c r="W194" s="65" t="s">
        <v>59</v>
      </c>
      <c r="X194" s="65" t="s">
        <v>213</v>
      </c>
      <c r="Y194" s="65">
        <v>1</v>
      </c>
      <c r="Z194" s="65">
        <v>369</v>
      </c>
      <c r="AA194" s="65">
        <v>369</v>
      </c>
      <c r="AC194" s="68">
        <f t="shared" si="6"/>
        <v>0.43333333195187151</v>
      </c>
      <c r="AD194" s="68">
        <f t="shared" si="7"/>
        <v>0.43333333195187151</v>
      </c>
      <c r="AE194" s="68">
        <f t="shared" si="8"/>
        <v>0</v>
      </c>
    </row>
    <row r="195" spans="1:31" ht="15.75" hidden="1" thickBot="1">
      <c r="A195" t="s">
        <v>17</v>
      </c>
      <c r="B195" t="s">
        <v>41</v>
      </c>
      <c r="C195" t="s">
        <v>135</v>
      </c>
      <c r="D195" t="s">
        <v>523</v>
      </c>
      <c r="E195">
        <v>189</v>
      </c>
      <c r="F195" t="s">
        <v>213</v>
      </c>
      <c r="G195" t="s">
        <v>22</v>
      </c>
      <c r="H195" s="5">
        <v>43934.84101851852</v>
      </c>
      <c r="I195" s="5">
        <v>43934.761805555558</v>
      </c>
      <c r="J195">
        <v>6843.999999971129</v>
      </c>
      <c r="K195" s="8">
        <v>114.06666666618548</v>
      </c>
      <c r="L195" s="8">
        <v>21558.599999909056</v>
      </c>
      <c r="M195" s="18">
        <v>1</v>
      </c>
      <c r="N195" t="s">
        <v>830</v>
      </c>
      <c r="O195" s="6" t="s">
        <v>24</v>
      </c>
      <c r="P195" s="8" t="s">
        <v>46</v>
      </c>
      <c r="R195">
        <v>194</v>
      </c>
      <c r="V195" s="67">
        <v>43934</v>
      </c>
      <c r="W195" s="65" t="s">
        <v>135</v>
      </c>
      <c r="X195" s="65" t="s">
        <v>213</v>
      </c>
      <c r="Y195" s="65">
        <v>189</v>
      </c>
      <c r="Z195" s="65">
        <v>114</v>
      </c>
      <c r="AA195" s="66">
        <v>21559</v>
      </c>
      <c r="AC195" s="68">
        <f t="shared" si="9" ref="AC195:AC258">AA195-L195</f>
        <v>0.40000009094364941</v>
      </c>
      <c r="AD195" s="68">
        <f t="shared" si="10" ref="AD195:AD258">Z195-K195</f>
        <v>-0.066666666185483336</v>
      </c>
      <c r="AE195" s="68">
        <f t="shared" si="11" ref="AE195:AE258">Y195-E195</f>
        <v>0</v>
      </c>
    </row>
    <row r="196" spans="1:31" ht="15.75" hidden="1" thickBot="1">
      <c r="A196" t="s">
        <v>17</v>
      </c>
      <c r="B196" t="s">
        <v>41</v>
      </c>
      <c r="C196" t="s">
        <v>62</v>
      </c>
      <c r="D196" t="s">
        <v>286</v>
      </c>
      <c r="E196">
        <v>22</v>
      </c>
      <c r="F196" t="s">
        <v>213</v>
      </c>
      <c r="G196" t="s">
        <v>22</v>
      </c>
      <c r="H196" s="5">
        <v>43934.929340277777</v>
      </c>
      <c r="I196" s="5">
        <v>43934.817361111112</v>
      </c>
      <c r="J196">
        <v>9674.9999997904524</v>
      </c>
      <c r="K196" s="8">
        <v>161.24999999650754</v>
      </c>
      <c r="L196" s="8">
        <v>3547.4999999231659</v>
      </c>
      <c r="M196" s="18">
        <v>1</v>
      </c>
      <c r="N196" t="s">
        <v>831</v>
      </c>
      <c r="O196" s="6" t="s">
        <v>24</v>
      </c>
      <c r="P196" s="8" t="s">
        <v>46</v>
      </c>
      <c r="R196">
        <v>195</v>
      </c>
      <c r="V196" s="67">
        <v>43934</v>
      </c>
      <c r="W196" s="65" t="s">
        <v>62</v>
      </c>
      <c r="X196" s="65" t="s">
        <v>213</v>
      </c>
      <c r="Y196" s="65">
        <v>22</v>
      </c>
      <c r="Z196" s="65">
        <v>161</v>
      </c>
      <c r="AA196" s="66">
        <v>3547</v>
      </c>
      <c r="AC196" s="68">
        <f t="shared" si="9"/>
        <v>-0.49999992316588759</v>
      </c>
      <c r="AD196" s="68">
        <f t="shared" si="10"/>
        <v>-0.24999999650754035</v>
      </c>
      <c r="AE196" s="68">
        <f t="shared" si="11"/>
        <v>0</v>
      </c>
    </row>
    <row r="197" spans="1:31" ht="15.75" hidden="1" thickBot="1">
      <c r="A197" t="s">
        <v>17</v>
      </c>
      <c r="B197" t="s">
        <v>18</v>
      </c>
      <c r="C197" t="s">
        <v>35</v>
      </c>
      <c r="D197" t="s">
        <v>832</v>
      </c>
      <c r="E197">
        <v>1</v>
      </c>
      <c r="F197" t="s">
        <v>213</v>
      </c>
      <c r="G197" t="s">
        <v>22</v>
      </c>
      <c r="H197" s="5">
        <v>43934.956261574072</v>
      </c>
      <c r="I197" s="5">
        <v>43934.841666666667</v>
      </c>
      <c r="J197">
        <v>9900.9999998146668</v>
      </c>
      <c r="K197" s="8">
        <v>165.01666666357778</v>
      </c>
      <c r="L197" s="8">
        <v>165.01666666357778</v>
      </c>
      <c r="M197" s="18">
        <v>1</v>
      </c>
      <c r="N197" t="s">
        <v>833</v>
      </c>
      <c r="O197" s="6" t="s">
        <v>24</v>
      </c>
      <c r="P197" s="8" t="s">
        <v>46</v>
      </c>
      <c r="R197">
        <v>196</v>
      </c>
      <c r="V197" s="67">
        <v>43934</v>
      </c>
      <c r="W197" s="65" t="s">
        <v>35</v>
      </c>
      <c r="X197" s="65" t="s">
        <v>213</v>
      </c>
      <c r="Y197" s="65">
        <v>1</v>
      </c>
      <c r="Z197" s="65">
        <v>165</v>
      </c>
      <c r="AA197" s="65">
        <v>165</v>
      </c>
      <c r="AC197" s="68">
        <f t="shared" si="9"/>
        <v>-0.016666663577780128</v>
      </c>
      <c r="AD197" s="68">
        <f t="shared" si="10"/>
        <v>-0.016666663577780128</v>
      </c>
      <c r="AE197" s="68">
        <f t="shared" si="11"/>
        <v>0</v>
      </c>
    </row>
    <row r="198" spans="1:31" ht="15.75" hidden="1" thickBot="1">
      <c r="A198" t="s">
        <v>17</v>
      </c>
      <c r="B198" t="s">
        <v>41</v>
      </c>
      <c r="C198" t="s">
        <v>129</v>
      </c>
      <c r="D198" t="s">
        <v>834</v>
      </c>
      <c r="E198">
        <v>4</v>
      </c>
      <c r="F198" t="s">
        <v>213</v>
      </c>
      <c r="G198" t="s">
        <v>22</v>
      </c>
      <c r="H198" s="5">
        <v>43935.420138888891</v>
      </c>
      <c r="I198" s="5">
        <v>43935.371527777781</v>
      </c>
      <c r="J198">
        <v>4199.9999998603016</v>
      </c>
      <c r="K198" s="8">
        <v>69.999999997671694</v>
      </c>
      <c r="L198" s="8">
        <v>279.99999999068677</v>
      </c>
      <c r="M198" s="18">
        <v>1</v>
      </c>
      <c r="N198" t="s">
        <v>835</v>
      </c>
      <c r="O198" s="6" t="s">
        <v>24</v>
      </c>
      <c r="P198" t="s">
        <v>27</v>
      </c>
      <c r="R198">
        <v>197</v>
      </c>
      <c r="V198" s="67">
        <v>43935</v>
      </c>
      <c r="W198" s="65" t="s">
        <v>129</v>
      </c>
      <c r="X198" s="65" t="s">
        <v>213</v>
      </c>
      <c r="Y198" s="65">
        <v>4</v>
      </c>
      <c r="Z198" s="65">
        <v>70</v>
      </c>
      <c r="AA198" s="65">
        <v>280</v>
      </c>
      <c r="AC198" s="68">
        <f t="shared" si="9"/>
        <v>9.3132257461547852E-09</v>
      </c>
      <c r="AD198" s="68">
        <f t="shared" si="10"/>
        <v>2.3283064365386963E-09</v>
      </c>
      <c r="AE198" s="68">
        <f t="shared" si="11"/>
        <v>0</v>
      </c>
    </row>
    <row r="199" spans="1:31" ht="15.75" hidden="1" thickBot="1">
      <c r="A199" t="s">
        <v>17</v>
      </c>
      <c r="B199" t="s">
        <v>18</v>
      </c>
      <c r="C199" t="s">
        <v>35</v>
      </c>
      <c r="D199" t="s">
        <v>836</v>
      </c>
      <c r="E199">
        <v>1</v>
      </c>
      <c r="F199" t="s">
        <v>213</v>
      </c>
      <c r="G199" t="s">
        <v>22</v>
      </c>
      <c r="H199" s="5">
        <v>43935.437627314815</v>
      </c>
      <c r="I199" s="5">
        <v>43935.398611111108</v>
      </c>
      <c r="J199">
        <v>3371.0000003222376</v>
      </c>
      <c r="K199" s="8">
        <v>56.18333333870396</v>
      </c>
      <c r="L199" s="8">
        <v>56.18333333870396</v>
      </c>
      <c r="M199" s="18">
        <v>1</v>
      </c>
      <c r="N199" t="s">
        <v>837</v>
      </c>
      <c r="O199" s="6" t="s">
        <v>24</v>
      </c>
      <c r="P199" s="8" t="s">
        <v>46</v>
      </c>
      <c r="R199">
        <v>198</v>
      </c>
      <c r="V199" s="67">
        <v>43935</v>
      </c>
      <c r="W199" s="65" t="s">
        <v>35</v>
      </c>
      <c r="X199" s="65" t="s">
        <v>213</v>
      </c>
      <c r="Y199" s="65">
        <v>1</v>
      </c>
      <c r="Z199" s="65">
        <v>56</v>
      </c>
      <c r="AA199" s="65">
        <v>56</v>
      </c>
      <c r="AC199" s="68">
        <f t="shared" si="9"/>
        <v>-0.18333333870396018</v>
      </c>
      <c r="AD199" s="68">
        <f t="shared" si="10"/>
        <v>-0.18333333870396018</v>
      </c>
      <c r="AE199" s="68">
        <f t="shared" si="11"/>
        <v>0</v>
      </c>
    </row>
    <row r="200" spans="1:31" ht="15.75" hidden="1" thickBot="1">
      <c r="A200" t="s">
        <v>17</v>
      </c>
      <c r="B200" t="s">
        <v>18</v>
      </c>
      <c r="C200" t="s">
        <v>35</v>
      </c>
      <c r="D200" t="s">
        <v>838</v>
      </c>
      <c r="E200">
        <v>1</v>
      </c>
      <c r="F200" t="s">
        <v>213</v>
      </c>
      <c r="G200" t="s">
        <v>22</v>
      </c>
      <c r="H200" s="5">
        <v>43935.443333333336</v>
      </c>
      <c r="I200" s="5">
        <v>43935.402777777781</v>
      </c>
      <c r="J200">
        <v>3503.9999999804422</v>
      </c>
      <c r="K200" s="8">
        <v>58.399999999674037</v>
      </c>
      <c r="L200" s="8">
        <v>58.399999999674037</v>
      </c>
      <c r="M200" s="18">
        <v>1</v>
      </c>
      <c r="N200" t="s">
        <v>839</v>
      </c>
      <c r="O200" s="6" t="s">
        <v>24</v>
      </c>
      <c r="P200" t="s">
        <v>131</v>
      </c>
      <c r="R200">
        <v>199</v>
      </c>
      <c r="V200" s="67">
        <v>43935</v>
      </c>
      <c r="W200" s="65" t="s">
        <v>35</v>
      </c>
      <c r="X200" s="65" t="s">
        <v>213</v>
      </c>
      <c r="Y200" s="65">
        <v>1</v>
      </c>
      <c r="Z200" s="65">
        <v>58</v>
      </c>
      <c r="AA200" s="65">
        <v>58</v>
      </c>
      <c r="AC200" s="68">
        <f t="shared" si="9"/>
        <v>-0.3999999996740371</v>
      </c>
      <c r="AD200" s="68">
        <f t="shared" si="10"/>
        <v>-0.3999999996740371</v>
      </c>
      <c r="AE200" s="68">
        <f t="shared" si="11"/>
        <v>0</v>
      </c>
    </row>
    <row r="201" spans="1:31" ht="15.75" hidden="1" thickBot="1">
      <c r="A201" t="s">
        <v>17</v>
      </c>
      <c r="B201" t="s">
        <v>41</v>
      </c>
      <c r="C201" t="s">
        <v>135</v>
      </c>
      <c r="D201" t="s">
        <v>860</v>
      </c>
      <c r="E201">
        <v>14</v>
      </c>
      <c r="F201" t="s">
        <v>21</v>
      </c>
      <c r="G201" t="s">
        <v>22</v>
      </c>
      <c r="H201" s="5">
        <v>43937.462500000001</v>
      </c>
      <c r="I201" s="5">
        <v>43937.453472222223</v>
      </c>
      <c r="J201">
        <v>780.00000002793968</v>
      </c>
      <c r="K201" s="8">
        <v>13.000000000465661</v>
      </c>
      <c r="L201" s="8">
        <v>182.00000000651926</v>
      </c>
      <c r="M201" s="18">
        <v>1</v>
      </c>
      <c r="N201" t="s">
        <v>861</v>
      </c>
      <c r="O201" s="6" t="s">
        <v>24</v>
      </c>
      <c r="P201" s="8"/>
      <c r="R201">
        <v>200</v>
      </c>
      <c r="V201" s="67">
        <v>43937</v>
      </c>
      <c r="W201" s="65" t="s">
        <v>135</v>
      </c>
      <c r="X201" s="65" t="s">
        <v>21</v>
      </c>
      <c r="Y201" s="65">
        <v>14</v>
      </c>
      <c r="Z201" s="65">
        <v>13</v>
      </c>
      <c r="AA201" s="65">
        <v>182</v>
      </c>
      <c r="AC201" s="68">
        <f t="shared" si="9"/>
        <v>-6.5192580223083496E-09</v>
      </c>
      <c r="AD201" s="68">
        <f t="shared" si="10"/>
        <v>-4.6566128730773926E-10</v>
      </c>
      <c r="AE201" s="68">
        <f t="shared" si="11"/>
        <v>0</v>
      </c>
    </row>
    <row r="202" spans="1:31" ht="15.75" hidden="1" thickBot="1">
      <c r="A202" t="s">
        <v>17</v>
      </c>
      <c r="B202" t="s">
        <v>41</v>
      </c>
      <c r="C202" t="s">
        <v>62</v>
      </c>
      <c r="D202" t="s">
        <v>282</v>
      </c>
      <c r="E202">
        <v>14</v>
      </c>
      <c r="F202" t="s">
        <v>21</v>
      </c>
      <c r="G202" t="s">
        <v>22</v>
      </c>
      <c r="H202" s="5">
        <v>43941.492152777777</v>
      </c>
      <c r="I202" s="5">
        <v>43941.486805555556</v>
      </c>
      <c r="J202">
        <v>461.99999987147748</v>
      </c>
      <c r="K202" s="8">
        <v>7.6999999978579581</v>
      </c>
      <c r="L202" s="8">
        <v>107.79999997001141</v>
      </c>
      <c r="M202" s="18">
        <v>1</v>
      </c>
      <c r="N202" t="s">
        <v>891</v>
      </c>
      <c r="O202" s="6" t="s">
        <v>24</v>
      </c>
      <c r="P202" s="8"/>
      <c r="R202">
        <v>201</v>
      </c>
      <c r="V202" s="67">
        <v>43941</v>
      </c>
      <c r="W202" s="65" t="s">
        <v>62</v>
      </c>
      <c r="X202" s="65" t="s">
        <v>21</v>
      </c>
      <c r="Y202" s="65">
        <v>14</v>
      </c>
      <c r="Z202" s="65">
        <v>8</v>
      </c>
      <c r="AA202" s="65">
        <v>108</v>
      </c>
      <c r="AC202" s="68">
        <f t="shared" si="9"/>
        <v>0.2000000299885869</v>
      </c>
      <c r="AD202" s="68">
        <f t="shared" si="10"/>
        <v>0.30000000214204192</v>
      </c>
      <c r="AE202" s="68">
        <f t="shared" si="11"/>
        <v>0</v>
      </c>
    </row>
    <row r="203" spans="1:31" ht="15.75" hidden="1" thickBot="1">
      <c r="A203" t="s">
        <v>17</v>
      </c>
      <c r="B203" t="s">
        <v>47</v>
      </c>
      <c r="C203" t="s">
        <v>48</v>
      </c>
      <c r="D203" t="s">
        <v>902</v>
      </c>
      <c r="E203">
        <v>21</v>
      </c>
      <c r="F203" t="s">
        <v>213</v>
      </c>
      <c r="G203" t="s">
        <v>22</v>
      </c>
      <c r="H203" s="5">
        <v>43944.517025462963</v>
      </c>
      <c r="I203" s="5">
        <v>43944.478472222225</v>
      </c>
      <c r="J203">
        <v>3330.9999997727573</v>
      </c>
      <c r="K203" s="8">
        <v>55.516666662879288</v>
      </c>
      <c r="L203" s="8">
        <v>1165.8499999204651</v>
      </c>
      <c r="M203" s="18">
        <v>1</v>
      </c>
      <c r="N203" t="s">
        <v>903</v>
      </c>
      <c r="O203" s="6" t="s">
        <v>24</v>
      </c>
      <c r="P203" t="s">
        <v>27</v>
      </c>
      <c r="R203">
        <v>202</v>
      </c>
      <c r="V203" s="67">
        <v>43944</v>
      </c>
      <c r="W203" s="65" t="s">
        <v>48</v>
      </c>
      <c r="X203" s="65" t="s">
        <v>213</v>
      </c>
      <c r="Y203" s="65">
        <v>21</v>
      </c>
      <c r="Z203" s="65">
        <v>56</v>
      </c>
      <c r="AA203" s="66">
        <v>1166</v>
      </c>
      <c r="AC203" s="68">
        <f t="shared" si="9"/>
        <v>0.15000007953494787</v>
      </c>
      <c r="AD203" s="68">
        <f t="shared" si="10"/>
        <v>0.4833333371207118</v>
      </c>
      <c r="AE203" s="68">
        <f t="shared" si="11"/>
        <v>0</v>
      </c>
    </row>
    <row r="204" spans="1:31" ht="15.75" hidden="1" thickBot="1">
      <c r="A204" t="s">
        <v>17</v>
      </c>
      <c r="B204" t="s">
        <v>55</v>
      </c>
      <c r="C204" t="s">
        <v>59</v>
      </c>
      <c r="D204" t="s">
        <v>904</v>
      </c>
      <c r="E204">
        <v>1</v>
      </c>
      <c r="F204" t="s">
        <v>213</v>
      </c>
      <c r="G204" t="s">
        <v>22</v>
      </c>
      <c r="H204" s="5">
        <v>43944.521516203706</v>
      </c>
      <c r="I204" s="5">
        <v>43944.479861111111</v>
      </c>
      <c r="J204">
        <v>3599.0000001853332</v>
      </c>
      <c r="K204" s="8">
        <v>59.98333333642222</v>
      </c>
      <c r="L204" s="8">
        <v>59.98333333642222</v>
      </c>
      <c r="M204" s="18">
        <v>1</v>
      </c>
      <c r="N204" t="s">
        <v>905</v>
      </c>
      <c r="O204" s="6" t="s">
        <v>24</v>
      </c>
      <c r="P204" t="s">
        <v>131</v>
      </c>
      <c r="R204">
        <v>203</v>
      </c>
      <c r="V204" s="67">
        <v>43944</v>
      </c>
      <c r="W204" s="65" t="s">
        <v>59</v>
      </c>
      <c r="X204" s="65" t="s">
        <v>213</v>
      </c>
      <c r="Y204" s="65">
        <v>1</v>
      </c>
      <c r="Z204" s="65">
        <v>60</v>
      </c>
      <c r="AA204" s="65">
        <v>60</v>
      </c>
      <c r="AC204" s="68">
        <f t="shared" si="9"/>
        <v>0.016666663577780128</v>
      </c>
      <c r="AD204" s="68">
        <f t="shared" si="10"/>
        <v>0.016666663577780128</v>
      </c>
      <c r="AE204" s="68">
        <f t="shared" si="11"/>
        <v>0</v>
      </c>
    </row>
    <row r="205" spans="1:31" ht="15.75" hidden="1" thickBot="1">
      <c r="A205" t="s">
        <v>17</v>
      </c>
      <c r="B205" t="s">
        <v>41</v>
      </c>
      <c r="C205" t="s">
        <v>62</v>
      </c>
      <c r="D205" t="s">
        <v>906</v>
      </c>
      <c r="E205">
        <v>2</v>
      </c>
      <c r="F205" t="s">
        <v>213</v>
      </c>
      <c r="G205" t="s">
        <v>22</v>
      </c>
      <c r="H205" s="5">
        <v>43944.565972222219</v>
      </c>
      <c r="I205" s="5">
        <v>43944.485578703701</v>
      </c>
      <c r="J205">
        <v>6945.9999999264255</v>
      </c>
      <c r="K205" s="8">
        <v>115.76666666544043</v>
      </c>
      <c r="L205" s="8">
        <v>231.53333333088085</v>
      </c>
      <c r="M205" s="18">
        <v>1</v>
      </c>
      <c r="N205" t="s">
        <v>907</v>
      </c>
      <c r="O205" s="6" t="s">
        <v>24</v>
      </c>
      <c r="P205" t="s">
        <v>27</v>
      </c>
      <c r="R205">
        <v>204</v>
      </c>
      <c r="V205" s="67">
        <v>43944</v>
      </c>
      <c r="W205" s="65" t="s">
        <v>62</v>
      </c>
      <c r="X205" s="65" t="s">
        <v>213</v>
      </c>
      <c r="Y205" s="65">
        <v>2</v>
      </c>
      <c r="Z205" s="65">
        <v>116</v>
      </c>
      <c r="AA205" s="65">
        <v>232</v>
      </c>
      <c r="AC205" s="68">
        <f t="shared" si="9"/>
        <v>0.46666666911914945</v>
      </c>
      <c r="AD205" s="68">
        <f t="shared" si="10"/>
        <v>0.23333333455957472</v>
      </c>
      <c r="AE205" s="68">
        <f t="shared" si="11"/>
        <v>0</v>
      </c>
    </row>
    <row r="206" spans="1:31" ht="15.75" hidden="1" thickBot="1">
      <c r="A206" t="s">
        <v>17</v>
      </c>
      <c r="B206" t="s">
        <v>55</v>
      </c>
      <c r="C206" t="s">
        <v>59</v>
      </c>
      <c r="D206" t="s">
        <v>908</v>
      </c>
      <c r="E206">
        <v>15</v>
      </c>
      <c r="F206" t="s">
        <v>213</v>
      </c>
      <c r="G206" t="s">
        <v>22</v>
      </c>
      <c r="H206" s="5">
        <v>43944.553599537037</v>
      </c>
      <c r="I206" s="5">
        <v>43944.487500000003</v>
      </c>
      <c r="J206">
        <v>5710.9999997774139</v>
      </c>
      <c r="K206" s="8">
        <v>95.183333329623565</v>
      </c>
      <c r="L206" s="8">
        <v>1427.7499999443535</v>
      </c>
      <c r="M206" s="18">
        <v>1</v>
      </c>
      <c r="N206" t="s">
        <v>909</v>
      </c>
      <c r="O206" s="6" t="s">
        <v>24</v>
      </c>
      <c r="P206" t="s">
        <v>131</v>
      </c>
      <c r="R206">
        <v>205</v>
      </c>
      <c r="V206" s="67">
        <v>43944</v>
      </c>
      <c r="W206" s="65" t="s">
        <v>59</v>
      </c>
      <c r="X206" s="65" t="s">
        <v>213</v>
      </c>
      <c r="Y206" s="65">
        <v>15</v>
      </c>
      <c r="Z206" s="65">
        <v>95</v>
      </c>
      <c r="AA206" s="66">
        <v>1428</v>
      </c>
      <c r="AC206" s="68">
        <f t="shared" si="9"/>
        <v>0.25000005564652383</v>
      </c>
      <c r="AD206" s="68">
        <f t="shared" si="10"/>
        <v>-0.18333332962356508</v>
      </c>
      <c r="AE206" s="68">
        <f t="shared" si="11"/>
        <v>0</v>
      </c>
    </row>
    <row r="207" spans="1:31" ht="15.75" hidden="1" thickBot="1">
      <c r="A207" t="s">
        <v>17</v>
      </c>
      <c r="B207" t="s">
        <v>140</v>
      </c>
      <c r="C207" t="s">
        <v>141</v>
      </c>
      <c r="D207" t="s">
        <v>911</v>
      </c>
      <c r="E207">
        <v>752</v>
      </c>
      <c r="F207" t="s">
        <v>213</v>
      </c>
      <c r="G207" t="s">
        <v>22</v>
      </c>
      <c r="H207" s="5">
        <v>43944.592129629629</v>
      </c>
      <c r="I207" s="5">
        <v>43944.56527777778</v>
      </c>
      <c r="J207">
        <v>2319.9999998090789</v>
      </c>
      <c r="K207" s="8">
        <v>38.666666663484648</v>
      </c>
      <c r="L207" s="8">
        <v>29077.333330940455</v>
      </c>
      <c r="M207" s="18">
        <v>1</v>
      </c>
      <c r="N207" t="s">
        <v>912</v>
      </c>
      <c r="O207" s="6" t="s">
        <v>24</v>
      </c>
      <c r="P207" t="s">
        <v>27</v>
      </c>
      <c r="R207">
        <v>206</v>
      </c>
      <c r="V207" s="67">
        <v>43944</v>
      </c>
      <c r="W207" s="65" t="s">
        <v>141</v>
      </c>
      <c r="X207" s="65" t="s">
        <v>213</v>
      </c>
      <c r="Y207" s="65">
        <v>752</v>
      </c>
      <c r="Z207" s="65">
        <v>39</v>
      </c>
      <c r="AA207" s="66">
        <v>29077</v>
      </c>
      <c r="AC207" s="68">
        <f t="shared" si="9"/>
        <v>-0.33333094045519829</v>
      </c>
      <c r="AD207" s="68">
        <f t="shared" si="10"/>
        <v>0.33333333651535213</v>
      </c>
      <c r="AE207" s="68">
        <f t="shared" si="11"/>
        <v>0</v>
      </c>
    </row>
    <row r="208" spans="1:31" ht="15.75" hidden="1" thickBot="1">
      <c r="A208" t="s">
        <v>17</v>
      </c>
      <c r="B208" t="s">
        <v>140</v>
      </c>
      <c r="C208" t="s">
        <v>141</v>
      </c>
      <c r="D208" t="s">
        <v>913</v>
      </c>
      <c r="E208">
        <v>1</v>
      </c>
      <c r="F208" t="s">
        <v>213</v>
      </c>
      <c r="G208" t="s">
        <v>22</v>
      </c>
      <c r="H208" s="5">
        <v>43944.652777777781</v>
      </c>
      <c r="I208" s="5">
        <v>43944.600694444445</v>
      </c>
      <c r="J208">
        <v>4500.0000002095476</v>
      </c>
      <c r="K208" s="8">
        <v>75.00000000349246</v>
      </c>
      <c r="L208" s="8">
        <v>75.00000000349246</v>
      </c>
      <c r="M208" s="18">
        <v>1</v>
      </c>
      <c r="N208" t="s">
        <v>914</v>
      </c>
      <c r="O208" s="6" t="s">
        <v>24</v>
      </c>
      <c r="P208" t="s">
        <v>85</v>
      </c>
      <c r="R208">
        <v>207</v>
      </c>
      <c r="V208" s="67">
        <v>43944</v>
      </c>
      <c r="W208" s="65" t="s">
        <v>141</v>
      </c>
      <c r="X208" s="65" t="s">
        <v>213</v>
      </c>
      <c r="Y208" s="65">
        <v>1</v>
      </c>
      <c r="Z208" s="65">
        <v>75</v>
      </c>
      <c r="AA208" s="65">
        <v>75</v>
      </c>
      <c r="AC208" s="68">
        <f t="shared" si="9"/>
        <v>-3.4924596548080444E-09</v>
      </c>
      <c r="AD208" s="68">
        <f t="shared" si="10"/>
        <v>-3.4924596548080444E-09</v>
      </c>
      <c r="AE208" s="68">
        <f t="shared" si="11"/>
        <v>0</v>
      </c>
    </row>
    <row r="209" spans="1:31" ht="15.75" hidden="1" thickBot="1">
      <c r="A209" t="s">
        <v>17</v>
      </c>
      <c r="B209" t="s">
        <v>18</v>
      </c>
      <c r="C209" t="s">
        <v>38</v>
      </c>
      <c r="D209" t="s">
        <v>915</v>
      </c>
      <c r="E209">
        <v>1</v>
      </c>
      <c r="F209" t="s">
        <v>213</v>
      </c>
      <c r="G209" t="s">
        <v>22</v>
      </c>
      <c r="H209" s="5">
        <v>43944.707800925928</v>
      </c>
      <c r="I209" s="5">
        <v>43944.652083333334</v>
      </c>
      <c r="J209">
        <v>4814.0000000596046</v>
      </c>
      <c r="K209" s="8">
        <v>80.233333334326744</v>
      </c>
      <c r="L209" s="8">
        <v>80.233333334326744</v>
      </c>
      <c r="M209" s="18">
        <v>1</v>
      </c>
      <c r="N209" t="s">
        <v>916</v>
      </c>
      <c r="O209" s="6" t="s">
        <v>24</v>
      </c>
      <c r="P209" t="s">
        <v>131</v>
      </c>
      <c r="R209">
        <v>208</v>
      </c>
      <c r="V209" s="67">
        <v>43944</v>
      </c>
      <c r="W209" s="65" t="s">
        <v>38</v>
      </c>
      <c r="X209" s="65" t="s">
        <v>213</v>
      </c>
      <c r="Y209" s="65">
        <v>1</v>
      </c>
      <c r="Z209" s="65">
        <v>80</v>
      </c>
      <c r="AA209" s="65">
        <v>80</v>
      </c>
      <c r="AC209" s="68">
        <f t="shared" si="9"/>
        <v>-0.23333333432674408</v>
      </c>
      <c r="AD209" s="68">
        <f t="shared" si="10"/>
        <v>-0.23333333432674408</v>
      </c>
      <c r="AE209" s="68">
        <f t="shared" si="11"/>
        <v>0</v>
      </c>
    </row>
    <row r="210" spans="1:31" ht="15.75" hidden="1" thickBot="1">
      <c r="A210" t="s">
        <v>17</v>
      </c>
      <c r="B210" t="s">
        <v>55</v>
      </c>
      <c r="C210" t="s">
        <v>59</v>
      </c>
      <c r="D210" t="s">
        <v>917</v>
      </c>
      <c r="E210">
        <v>1</v>
      </c>
      <c r="F210" t="s">
        <v>213</v>
      </c>
      <c r="G210" t="s">
        <v>22</v>
      </c>
      <c r="H210" s="5">
        <v>43944.813668981478</v>
      </c>
      <c r="I210" s="5">
        <v>43944.65996527778</v>
      </c>
      <c r="J210">
        <v>13279.999999492429</v>
      </c>
      <c r="K210" s="8">
        <v>221.33333332487382</v>
      </c>
      <c r="L210" s="8">
        <v>221.33333332487382</v>
      </c>
      <c r="M210" s="18">
        <v>1</v>
      </c>
      <c r="N210" t="s">
        <v>918</v>
      </c>
      <c r="O210" s="6" t="s">
        <v>24</v>
      </c>
      <c r="P210" t="s">
        <v>131</v>
      </c>
      <c r="R210">
        <v>209</v>
      </c>
      <c r="V210" s="67">
        <v>43944</v>
      </c>
      <c r="W210" s="65" t="s">
        <v>59</v>
      </c>
      <c r="X210" s="65" t="s">
        <v>213</v>
      </c>
      <c r="Y210" s="65">
        <v>1</v>
      </c>
      <c r="Z210" s="65">
        <v>221</v>
      </c>
      <c r="AA210" s="65">
        <v>221</v>
      </c>
      <c r="AC210" s="68">
        <f t="shared" si="9"/>
        <v>-0.33333332487381995</v>
      </c>
      <c r="AD210" s="68">
        <f t="shared" si="10"/>
        <v>-0.33333332487381995</v>
      </c>
      <c r="AE210" s="68">
        <f t="shared" si="11"/>
        <v>0</v>
      </c>
    </row>
    <row r="211" spans="1:31" ht="15.75" hidden="1" thickBot="1">
      <c r="A211" t="s">
        <v>17</v>
      </c>
      <c r="B211" t="s">
        <v>41</v>
      </c>
      <c r="C211" t="s">
        <v>62</v>
      </c>
      <c r="D211" t="s">
        <v>314</v>
      </c>
      <c r="E211">
        <v>402</v>
      </c>
      <c r="F211" t="s">
        <v>213</v>
      </c>
      <c r="G211" t="s">
        <v>22</v>
      </c>
      <c r="H211" s="5">
        <v>43944.804236111115</v>
      </c>
      <c r="I211" s="5">
        <v>43944.711111111108</v>
      </c>
      <c r="J211">
        <v>8046.0000005783513</v>
      </c>
      <c r="K211" s="8">
        <v>134.10000000963919</v>
      </c>
      <c r="L211" s="8">
        <v>53908.200003874954</v>
      </c>
      <c r="M211" s="18">
        <v>1</v>
      </c>
      <c r="N211" t="s">
        <v>924</v>
      </c>
      <c r="O211" s="6" t="s">
        <v>24</v>
      </c>
      <c r="P211" t="s">
        <v>921</v>
      </c>
      <c r="R211">
        <v>210</v>
      </c>
      <c r="V211" s="67">
        <v>43944</v>
      </c>
      <c r="W211" s="65" t="s">
        <v>62</v>
      </c>
      <c r="X211" s="65" t="s">
        <v>213</v>
      </c>
      <c r="Y211" s="65">
        <v>402</v>
      </c>
      <c r="Z211" s="65">
        <v>134</v>
      </c>
      <c r="AA211" s="66">
        <v>53908</v>
      </c>
      <c r="AC211" s="68">
        <f t="shared" si="9"/>
        <v>-0.2000038749538362</v>
      </c>
      <c r="AD211" s="68">
        <f t="shared" si="10"/>
        <v>-0.10000000963918865</v>
      </c>
      <c r="AE211" s="68">
        <f t="shared" si="11"/>
        <v>0</v>
      </c>
    </row>
    <row r="212" spans="1:31" ht="15.75" hidden="1" thickBot="1">
      <c r="A212" t="s">
        <v>17</v>
      </c>
      <c r="B212" t="s">
        <v>41</v>
      </c>
      <c r="C212" t="s">
        <v>62</v>
      </c>
      <c r="D212" t="s">
        <v>741</v>
      </c>
      <c r="E212">
        <v>30</v>
      </c>
      <c r="F212" t="s">
        <v>213</v>
      </c>
      <c r="G212" t="s">
        <v>22</v>
      </c>
      <c r="H212" s="5">
        <v>43944.930289351854</v>
      </c>
      <c r="I212" s="5">
        <v>43944.713888888888</v>
      </c>
      <c r="J212">
        <v>18697.000000323169</v>
      </c>
      <c r="K212" s="8">
        <v>311.61666667205282</v>
      </c>
      <c r="L212" s="8">
        <v>9348.5000001615845</v>
      </c>
      <c r="M212" s="18">
        <v>1</v>
      </c>
      <c r="N212" t="s">
        <v>925</v>
      </c>
      <c r="O212" s="6" t="s">
        <v>24</v>
      </c>
      <c r="P212" t="s">
        <v>27</v>
      </c>
      <c r="R212">
        <v>211</v>
      </c>
      <c r="V212" s="67">
        <v>43944</v>
      </c>
      <c r="W212" s="65" t="s">
        <v>62</v>
      </c>
      <c r="X212" s="65" t="s">
        <v>213</v>
      </c>
      <c r="Y212" s="65">
        <v>30</v>
      </c>
      <c r="Z212" s="65">
        <v>312</v>
      </c>
      <c r="AA212" s="66">
        <v>9349</v>
      </c>
      <c r="AC212" s="68">
        <f t="shared" si="9"/>
        <v>0.4999998384155333</v>
      </c>
      <c r="AD212" s="68">
        <f t="shared" si="10"/>
        <v>0.38333332794718444</v>
      </c>
      <c r="AE212" s="68">
        <f t="shared" si="11"/>
        <v>0</v>
      </c>
    </row>
    <row r="213" spans="1:31" ht="15.75" hidden="1" thickBot="1">
      <c r="A213" t="s">
        <v>17</v>
      </c>
      <c r="B213" t="s">
        <v>41</v>
      </c>
      <c r="C213" t="s">
        <v>135</v>
      </c>
      <c r="D213" t="s">
        <v>523</v>
      </c>
      <c r="E213">
        <v>189</v>
      </c>
      <c r="F213" t="s">
        <v>213</v>
      </c>
      <c r="G213" t="s">
        <v>22</v>
      </c>
      <c r="H213" s="5">
        <v>43944.787905092591</v>
      </c>
      <c r="I213" s="5">
        <v>43944.714583333334</v>
      </c>
      <c r="J213">
        <v>6334.9999997997656</v>
      </c>
      <c r="K213" s="8">
        <v>105.58333332999609</v>
      </c>
      <c r="L213" s="8">
        <v>19955.249999369262</v>
      </c>
      <c r="M213" s="18">
        <v>1</v>
      </c>
      <c r="N213" t="s">
        <v>926</v>
      </c>
      <c r="O213" s="6" t="s">
        <v>24</v>
      </c>
      <c r="P213" s="8" t="s">
        <v>46</v>
      </c>
      <c r="R213">
        <v>212</v>
      </c>
      <c r="V213" s="67">
        <v>43944</v>
      </c>
      <c r="W213" s="65" t="s">
        <v>135</v>
      </c>
      <c r="X213" s="65" t="s">
        <v>213</v>
      </c>
      <c r="Y213" s="65">
        <v>189</v>
      </c>
      <c r="Z213" s="65">
        <v>106</v>
      </c>
      <c r="AA213" s="66">
        <v>19955</v>
      </c>
      <c r="AC213" s="68">
        <f t="shared" si="9"/>
        <v>-0.24999936926178634</v>
      </c>
      <c r="AD213" s="68">
        <f t="shared" si="10"/>
        <v>0.41666667000390589</v>
      </c>
      <c r="AE213" s="68">
        <f t="shared" si="11"/>
        <v>0</v>
      </c>
    </row>
    <row r="214" spans="1:31" ht="15.75" hidden="1" thickBot="1">
      <c r="A214" t="s">
        <v>17</v>
      </c>
      <c r="B214" t="s">
        <v>41</v>
      </c>
      <c r="C214" t="s">
        <v>42</v>
      </c>
      <c r="D214" t="s">
        <v>240</v>
      </c>
      <c r="E214">
        <v>354</v>
      </c>
      <c r="F214" t="s">
        <v>213</v>
      </c>
      <c r="G214" t="s">
        <v>22</v>
      </c>
      <c r="H214" s="5">
        <v>43944.849328703705</v>
      </c>
      <c r="I214" s="5">
        <v>43944.716666666667</v>
      </c>
      <c r="J214">
        <v>11462.000000104308</v>
      </c>
      <c r="K214" s="8">
        <v>191.0333333350718</v>
      </c>
      <c r="L214" s="8">
        <v>67625.800000615418</v>
      </c>
      <c r="M214" s="18">
        <v>1</v>
      </c>
      <c r="N214" t="s">
        <v>927</v>
      </c>
      <c r="O214" s="6" t="s">
        <v>24</v>
      </c>
      <c r="P214" t="s">
        <v>27</v>
      </c>
      <c r="R214">
        <v>213</v>
      </c>
      <c r="V214" s="67">
        <v>43944</v>
      </c>
      <c r="W214" s="65" t="s">
        <v>42</v>
      </c>
      <c r="X214" s="65" t="s">
        <v>213</v>
      </c>
      <c r="Y214" s="65">
        <v>354</v>
      </c>
      <c r="Z214" s="65">
        <v>191</v>
      </c>
      <c r="AA214" s="66">
        <v>67626</v>
      </c>
      <c r="AC214" s="68">
        <f t="shared" si="9"/>
        <v>0.19999938458204269</v>
      </c>
      <c r="AD214" s="68">
        <f t="shared" si="10"/>
        <v>-0.033333335071802139</v>
      </c>
      <c r="AE214" s="68">
        <f t="shared" si="11"/>
        <v>0</v>
      </c>
    </row>
    <row r="215" spans="1:31" ht="15.75" hidden="1" thickBot="1">
      <c r="A215" t="s">
        <v>17</v>
      </c>
      <c r="B215" t="s">
        <v>18</v>
      </c>
      <c r="C215" t="s">
        <v>25</v>
      </c>
      <c r="D215" t="s">
        <v>928</v>
      </c>
      <c r="E215">
        <v>914</v>
      </c>
      <c r="F215" t="s">
        <v>213</v>
      </c>
      <c r="G215" t="s">
        <v>22</v>
      </c>
      <c r="H215" s="5">
        <v>43944.751701388886</v>
      </c>
      <c r="I215" s="5">
        <v>43944.719444444447</v>
      </c>
      <c r="J215">
        <v>2786.9999995920807</v>
      </c>
      <c r="K215" s="8">
        <v>46.449999993201345</v>
      </c>
      <c r="L215" s="8">
        <v>42455.29999378603</v>
      </c>
      <c r="M215" s="18">
        <v>1</v>
      </c>
      <c r="N215" t="s">
        <v>929</v>
      </c>
      <c r="O215" s="6" t="s">
        <v>24</v>
      </c>
      <c r="P215" t="s">
        <v>27</v>
      </c>
      <c r="R215">
        <v>214</v>
      </c>
      <c r="V215" s="67">
        <v>43944</v>
      </c>
      <c r="W215" s="65" t="s">
        <v>25</v>
      </c>
      <c r="X215" s="65" t="s">
        <v>213</v>
      </c>
      <c r="Y215" s="65">
        <v>914</v>
      </c>
      <c r="Z215" s="65">
        <v>46</v>
      </c>
      <c r="AA215" s="66">
        <v>42455</v>
      </c>
      <c r="AC215" s="68">
        <f t="shared" si="9"/>
        <v>-0.29999378602951765</v>
      </c>
      <c r="AD215" s="68">
        <f t="shared" si="10"/>
        <v>-0.44999999320134521</v>
      </c>
      <c r="AE215" s="68">
        <f t="shared" si="11"/>
        <v>0</v>
      </c>
    </row>
    <row r="216" spans="1:31" ht="15.75" hidden="1" thickBot="1">
      <c r="A216" t="s">
        <v>17</v>
      </c>
      <c r="B216" t="s">
        <v>41</v>
      </c>
      <c r="C216" t="s">
        <v>129</v>
      </c>
      <c r="D216" t="s">
        <v>930</v>
      </c>
      <c r="E216">
        <v>3</v>
      </c>
      <c r="F216" t="s">
        <v>213</v>
      </c>
      <c r="G216" t="s">
        <v>22</v>
      </c>
      <c r="H216" s="5">
        <v>43944.970335648148</v>
      </c>
      <c r="I216" s="5">
        <v>43944.720138888886</v>
      </c>
      <c r="J216">
        <v>21617.000000202097</v>
      </c>
      <c r="K216" s="8">
        <v>360.28333333670162</v>
      </c>
      <c r="L216" s="8">
        <v>1080.8500000101048</v>
      </c>
      <c r="M216" s="18">
        <v>1</v>
      </c>
      <c r="N216" t="s">
        <v>931</v>
      </c>
      <c r="O216" s="6" t="s">
        <v>24</v>
      </c>
      <c r="P216" s="8" t="s">
        <v>46</v>
      </c>
      <c r="R216">
        <v>215</v>
      </c>
      <c r="V216" s="67">
        <v>43944</v>
      </c>
      <c r="W216" s="65" t="s">
        <v>129</v>
      </c>
      <c r="X216" s="65" t="s">
        <v>213</v>
      </c>
      <c r="Y216" s="65">
        <v>3</v>
      </c>
      <c r="Z216" s="65">
        <v>360</v>
      </c>
      <c r="AA216" s="66">
        <v>1081</v>
      </c>
      <c r="AC216" s="68">
        <f t="shared" si="9"/>
        <v>0.14999998989515007</v>
      </c>
      <c r="AD216" s="68">
        <f t="shared" si="10"/>
        <v>-0.28333333670161664</v>
      </c>
      <c r="AE216" s="68">
        <f t="shared" si="11"/>
        <v>0</v>
      </c>
    </row>
    <row r="217" spans="1:31" ht="15.75" hidden="1" thickBot="1">
      <c r="A217" t="s">
        <v>17</v>
      </c>
      <c r="B217" t="s">
        <v>18</v>
      </c>
      <c r="C217" t="s">
        <v>35</v>
      </c>
      <c r="D217" t="s">
        <v>932</v>
      </c>
      <c r="E217">
        <v>610</v>
      </c>
      <c r="F217" t="s">
        <v>213</v>
      </c>
      <c r="G217" t="s">
        <v>22</v>
      </c>
      <c r="H217" s="5">
        <v>43944.790138888886</v>
      </c>
      <c r="I217" s="5">
        <v>43944.72152777778</v>
      </c>
      <c r="J217">
        <v>5927.9999995836988</v>
      </c>
      <c r="K217" s="8">
        <v>98.799999993061647</v>
      </c>
      <c r="L217" s="8">
        <v>60267.999995767605</v>
      </c>
      <c r="M217" s="18">
        <v>1</v>
      </c>
      <c r="N217" t="s">
        <v>933</v>
      </c>
      <c r="O217" s="6" t="s">
        <v>24</v>
      </c>
      <c r="P217" t="s">
        <v>27</v>
      </c>
      <c r="R217">
        <v>216</v>
      </c>
      <c r="V217" s="67">
        <v>43944</v>
      </c>
      <c r="W217" s="65" t="s">
        <v>35</v>
      </c>
      <c r="X217" s="65" t="s">
        <v>213</v>
      </c>
      <c r="Y217" s="65">
        <v>610</v>
      </c>
      <c r="Z217" s="65">
        <v>99</v>
      </c>
      <c r="AA217" s="66">
        <v>60268</v>
      </c>
      <c r="AC217" s="68">
        <f t="shared" si="9"/>
        <v>4.2323954403400421E-06</v>
      </c>
      <c r="AD217" s="68">
        <f t="shared" si="10"/>
        <v>0.20000000693835318</v>
      </c>
      <c r="AE217" s="68">
        <f t="shared" si="11"/>
        <v>0</v>
      </c>
    </row>
    <row r="218" spans="1:31" ht="15.75" hidden="1" thickBot="1">
      <c r="A218" t="s">
        <v>17</v>
      </c>
      <c r="B218" t="s">
        <v>41</v>
      </c>
      <c r="C218" t="s">
        <v>135</v>
      </c>
      <c r="D218" t="s">
        <v>316</v>
      </c>
      <c r="E218">
        <v>14</v>
      </c>
      <c r="F218" t="s">
        <v>213</v>
      </c>
      <c r="G218" t="s">
        <v>22</v>
      </c>
      <c r="H218" s="5">
        <v>43944.822893518518</v>
      </c>
      <c r="I218" s="5">
        <v>43944.72152777778</v>
      </c>
      <c r="J218">
        <v>8757.999999797903</v>
      </c>
      <c r="K218" s="8">
        <v>145.96666666329838</v>
      </c>
      <c r="L218" s="8">
        <v>2043.5333332861774</v>
      </c>
      <c r="M218" s="18">
        <v>1</v>
      </c>
      <c r="N218" t="s">
        <v>934</v>
      </c>
      <c r="O218" s="6" t="s">
        <v>24</v>
      </c>
      <c r="P218" s="8" t="s">
        <v>46</v>
      </c>
      <c r="R218">
        <v>217</v>
      </c>
      <c r="V218" s="67">
        <v>43944</v>
      </c>
      <c r="W218" s="65" t="s">
        <v>135</v>
      </c>
      <c r="X218" s="65" t="s">
        <v>213</v>
      </c>
      <c r="Y218" s="65">
        <v>14</v>
      </c>
      <c r="Z218" s="65">
        <v>146</v>
      </c>
      <c r="AA218" s="66">
        <v>2044</v>
      </c>
      <c r="AC218" s="68">
        <f t="shared" si="9"/>
        <v>0.46666671382263303</v>
      </c>
      <c r="AD218" s="68">
        <f t="shared" si="10"/>
        <v>0.033333336701616645</v>
      </c>
      <c r="AE218" s="68">
        <f t="shared" si="11"/>
        <v>0</v>
      </c>
    </row>
    <row r="219" spans="1:31" ht="15.75" hidden="1" thickBot="1">
      <c r="A219" t="s">
        <v>17</v>
      </c>
      <c r="B219" t="s">
        <v>41</v>
      </c>
      <c r="C219" t="s">
        <v>62</v>
      </c>
      <c r="D219" t="s">
        <v>721</v>
      </c>
      <c r="E219">
        <v>11</v>
      </c>
      <c r="F219" t="s">
        <v>213</v>
      </c>
      <c r="G219" t="s">
        <v>22</v>
      </c>
      <c r="H219" s="5">
        <v>43944.807881944442</v>
      </c>
      <c r="I219" s="5">
        <v>43944.722222222219</v>
      </c>
      <c r="J219">
        <v>7401.0000000474975</v>
      </c>
      <c r="K219" s="8">
        <v>123.35000000079162</v>
      </c>
      <c r="L219" s="8">
        <v>1356.8500000087079</v>
      </c>
      <c r="M219" s="18">
        <v>1</v>
      </c>
      <c r="N219" t="s">
        <v>935</v>
      </c>
      <c r="O219" s="6" t="s">
        <v>24</v>
      </c>
      <c r="P219" t="s">
        <v>27</v>
      </c>
      <c r="R219">
        <v>218</v>
      </c>
      <c r="V219" s="67">
        <v>43944</v>
      </c>
      <c r="W219" s="65" t="s">
        <v>62</v>
      </c>
      <c r="X219" s="65" t="s">
        <v>213</v>
      </c>
      <c r="Y219" s="65">
        <v>11</v>
      </c>
      <c r="Z219" s="65">
        <v>123</v>
      </c>
      <c r="AA219" s="66">
        <v>1357</v>
      </c>
      <c r="AC219" s="68">
        <f t="shared" si="9"/>
        <v>0.14999999129213393</v>
      </c>
      <c r="AD219" s="68">
        <f t="shared" si="10"/>
        <v>-0.35000000079162419</v>
      </c>
      <c r="AE219" s="68">
        <f t="shared" si="11"/>
        <v>0</v>
      </c>
    </row>
    <row r="220" spans="1:31" ht="15.75" hidden="1" thickBot="1">
      <c r="A220" t="s">
        <v>17</v>
      </c>
      <c r="B220" t="s">
        <v>18</v>
      </c>
      <c r="C220" t="s">
        <v>38</v>
      </c>
      <c r="D220" t="s">
        <v>936</v>
      </c>
      <c r="E220">
        <v>746</v>
      </c>
      <c r="F220" t="s">
        <v>213</v>
      </c>
      <c r="G220" t="s">
        <v>22</v>
      </c>
      <c r="H220" s="5">
        <v>43944.752465277779</v>
      </c>
      <c r="I220" s="5">
        <v>43944.724999999999</v>
      </c>
      <c r="J220">
        <v>2373.0000002542511</v>
      </c>
      <c r="K220" s="8">
        <v>39.550000004237518</v>
      </c>
      <c r="L220" s="8">
        <v>29504.300003161188</v>
      </c>
      <c r="M220" s="18">
        <v>1</v>
      </c>
      <c r="N220" t="s">
        <v>937</v>
      </c>
      <c r="O220" s="6" t="s">
        <v>24</v>
      </c>
      <c r="P220" t="s">
        <v>27</v>
      </c>
      <c r="R220">
        <v>219</v>
      </c>
      <c r="V220" s="67">
        <v>43944</v>
      </c>
      <c r="W220" s="65" t="s">
        <v>38</v>
      </c>
      <c r="X220" s="65" t="s">
        <v>213</v>
      </c>
      <c r="Y220" s="65">
        <v>746</v>
      </c>
      <c r="Z220" s="65">
        <v>40</v>
      </c>
      <c r="AA220" s="66">
        <v>29504</v>
      </c>
      <c r="AC220" s="68">
        <f t="shared" si="9"/>
        <v>-0.30000316118821502</v>
      </c>
      <c r="AD220" s="68">
        <f t="shared" si="10"/>
        <v>0.44999999576248229</v>
      </c>
      <c r="AE220" s="68">
        <f t="shared" si="11"/>
        <v>0</v>
      </c>
    </row>
    <row r="221" spans="1:31" ht="15.75" hidden="1" thickBot="1">
      <c r="A221" t="s">
        <v>17</v>
      </c>
      <c r="B221" t="s">
        <v>47</v>
      </c>
      <c r="C221" t="s">
        <v>52</v>
      </c>
      <c r="D221" t="s">
        <v>348</v>
      </c>
      <c r="E221">
        <v>2</v>
      </c>
      <c r="F221" t="s">
        <v>213</v>
      </c>
      <c r="G221" t="s">
        <v>22</v>
      </c>
      <c r="H221" s="5">
        <v>43945.02484953704</v>
      </c>
      <c r="I221" s="5">
        <v>43944.727083333331</v>
      </c>
      <c r="J221">
        <v>25727.000000397675</v>
      </c>
      <c r="K221" s="8">
        <v>428.78333333996125</v>
      </c>
      <c r="L221" s="8">
        <v>857.56666667992249</v>
      </c>
      <c r="M221" s="18">
        <v>1</v>
      </c>
      <c r="N221" t="s">
        <v>938</v>
      </c>
      <c r="O221" s="6" t="s">
        <v>24</v>
      </c>
      <c r="P221" t="s">
        <v>27</v>
      </c>
      <c r="R221">
        <v>220</v>
      </c>
      <c r="V221" s="67">
        <v>43944</v>
      </c>
      <c r="W221" s="65" t="s">
        <v>52</v>
      </c>
      <c r="X221" s="65" t="s">
        <v>213</v>
      </c>
      <c r="Y221" s="65">
        <v>2</v>
      </c>
      <c r="Z221" s="65">
        <v>429</v>
      </c>
      <c r="AA221" s="65">
        <v>858</v>
      </c>
      <c r="AC221" s="68">
        <f t="shared" si="9"/>
        <v>0.43333332007750869</v>
      </c>
      <c r="AD221" s="68">
        <f t="shared" si="10"/>
        <v>0.21666666003875434</v>
      </c>
      <c r="AE221" s="68">
        <f t="shared" si="11"/>
        <v>0</v>
      </c>
    </row>
    <row r="222" spans="1:31" ht="15.75" hidden="1" thickBot="1">
      <c r="A222" t="s">
        <v>17</v>
      </c>
      <c r="B222" t="s">
        <v>41</v>
      </c>
      <c r="C222" t="s">
        <v>62</v>
      </c>
      <c r="D222" t="s">
        <v>585</v>
      </c>
      <c r="E222">
        <v>15</v>
      </c>
      <c r="F222" t="s">
        <v>213</v>
      </c>
      <c r="G222" t="s">
        <v>22</v>
      </c>
      <c r="H222" s="5">
        <v>43944.90347222222</v>
      </c>
      <c r="I222" s="5">
        <v>43944.728472222225</v>
      </c>
      <c r="J222">
        <v>15119.999999622814</v>
      </c>
      <c r="K222" s="8">
        <v>251.99999999371357</v>
      </c>
      <c r="L222" s="8">
        <v>3779.9999999057036</v>
      </c>
      <c r="M222" s="18">
        <v>1</v>
      </c>
      <c r="N222" t="s">
        <v>939</v>
      </c>
      <c r="O222" s="6" t="s">
        <v>24</v>
      </c>
      <c r="P222" s="8" t="s">
        <v>46</v>
      </c>
      <c r="R222">
        <v>221</v>
      </c>
      <c r="V222" s="67">
        <v>43944</v>
      </c>
      <c r="W222" s="65" t="s">
        <v>62</v>
      </c>
      <c r="X222" s="65" t="s">
        <v>213</v>
      </c>
      <c r="Y222" s="65">
        <v>15</v>
      </c>
      <c r="Z222" s="65">
        <v>252</v>
      </c>
      <c r="AA222" s="66">
        <v>3780</v>
      </c>
      <c r="AC222" s="68">
        <f t="shared" si="9"/>
        <v>9.42964106798172E-08</v>
      </c>
      <c r="AD222" s="68">
        <f t="shared" si="10"/>
        <v>6.28642737865448E-09</v>
      </c>
      <c r="AE222" s="68">
        <f t="shared" si="11"/>
        <v>0</v>
      </c>
    </row>
    <row r="223" spans="1:31" ht="15.75" hidden="1" thickBot="1">
      <c r="A223" t="s">
        <v>17</v>
      </c>
      <c r="B223" t="s">
        <v>47</v>
      </c>
      <c r="C223" t="s">
        <v>52</v>
      </c>
      <c r="D223" t="s">
        <v>940</v>
      </c>
      <c r="E223">
        <v>92</v>
      </c>
      <c r="F223" t="s">
        <v>213</v>
      </c>
      <c r="G223" t="s">
        <v>22</v>
      </c>
      <c r="H223" s="5">
        <v>43945.054467592592</v>
      </c>
      <c r="I223" s="5">
        <v>43944.731944444444</v>
      </c>
      <c r="J223">
        <v>27866.000000014901</v>
      </c>
      <c r="K223" s="8">
        <v>464.43333333358169</v>
      </c>
      <c r="L223" s="8">
        <v>42727.866666689515</v>
      </c>
      <c r="M223" s="18">
        <v>1</v>
      </c>
      <c r="N223" t="s">
        <v>941</v>
      </c>
      <c r="O223" s="6" t="s">
        <v>24</v>
      </c>
      <c r="P223" s="8" t="s">
        <v>46</v>
      </c>
      <c r="R223">
        <v>222</v>
      </c>
      <c r="V223" s="67">
        <v>43944</v>
      </c>
      <c r="W223" s="65" t="s">
        <v>52</v>
      </c>
      <c r="X223" s="65" t="s">
        <v>213</v>
      </c>
      <c r="Y223" s="65">
        <v>92</v>
      </c>
      <c r="Z223" s="65">
        <v>464</v>
      </c>
      <c r="AA223" s="66">
        <v>42728</v>
      </c>
      <c r="AC223" s="68">
        <f t="shared" si="9"/>
        <v>0.13333331048488617</v>
      </c>
      <c r="AD223" s="68">
        <f t="shared" si="10"/>
        <v>-0.43333333358168602</v>
      </c>
      <c r="AE223" s="68">
        <f t="shared" si="11"/>
        <v>0</v>
      </c>
    </row>
    <row r="224" spans="1:31" ht="15.75" hidden="1" thickBot="1">
      <c r="A224" t="s">
        <v>17</v>
      </c>
      <c r="B224" t="s">
        <v>41</v>
      </c>
      <c r="C224" t="s">
        <v>42</v>
      </c>
      <c r="D224" t="s">
        <v>776</v>
      </c>
      <c r="E224">
        <v>36</v>
      </c>
      <c r="F224" t="s">
        <v>213</v>
      </c>
      <c r="G224" t="s">
        <v>22</v>
      </c>
      <c r="H224" s="5">
        <v>43944.928368055553</v>
      </c>
      <c r="I224" s="5">
        <v>43944.73541666667</v>
      </c>
      <c r="J224">
        <v>16670.999999460764</v>
      </c>
      <c r="K224" s="8">
        <v>277.84999999101274</v>
      </c>
      <c r="L224" s="8">
        <v>10002.599999676459</v>
      </c>
      <c r="M224" s="18">
        <v>1</v>
      </c>
      <c r="N224" t="s">
        <v>942</v>
      </c>
      <c r="O224" s="6" t="s">
        <v>24</v>
      </c>
      <c r="P224" t="s">
        <v>27</v>
      </c>
      <c r="R224">
        <v>223</v>
      </c>
      <c r="V224" s="67">
        <v>43944</v>
      </c>
      <c r="W224" s="65" t="s">
        <v>42</v>
      </c>
      <c r="X224" s="65" t="s">
        <v>213</v>
      </c>
      <c r="Y224" s="65">
        <v>36</v>
      </c>
      <c r="Z224" s="65">
        <v>278</v>
      </c>
      <c r="AA224" s="66">
        <v>10003</v>
      </c>
      <c r="AC224" s="68">
        <f t="shared" si="9"/>
        <v>0.40000032354146242</v>
      </c>
      <c r="AD224" s="68">
        <f t="shared" si="10"/>
        <v>0.15000000898726285</v>
      </c>
      <c r="AE224" s="68">
        <f t="shared" si="11"/>
        <v>0</v>
      </c>
    </row>
    <row r="225" spans="1:31" ht="15.75" hidden="1" thickBot="1">
      <c r="A225" t="s">
        <v>17</v>
      </c>
      <c r="B225" t="s">
        <v>41</v>
      </c>
      <c r="C225" t="s">
        <v>62</v>
      </c>
      <c r="D225" t="s">
        <v>69</v>
      </c>
      <c r="E225">
        <v>40</v>
      </c>
      <c r="F225" t="s">
        <v>213</v>
      </c>
      <c r="G225" t="s">
        <v>22</v>
      </c>
      <c r="H225" s="5">
        <v>43944.788819444446</v>
      </c>
      <c r="I225" s="5">
        <v>43944.740972222222</v>
      </c>
      <c r="J225">
        <v>4134.0000001480803</v>
      </c>
      <c r="K225" s="8">
        <v>68.900000002468005</v>
      </c>
      <c r="L225" s="8">
        <v>2756.0000000987202</v>
      </c>
      <c r="M225" s="18">
        <v>1</v>
      </c>
      <c r="N225" t="s">
        <v>943</v>
      </c>
      <c r="O225" s="6" t="s">
        <v>24</v>
      </c>
      <c r="P225" t="s">
        <v>27</v>
      </c>
      <c r="R225">
        <v>224</v>
      </c>
      <c r="V225" s="67">
        <v>43944</v>
      </c>
      <c r="W225" s="65" t="s">
        <v>62</v>
      </c>
      <c r="X225" s="65" t="s">
        <v>213</v>
      </c>
      <c r="Y225" s="65">
        <v>40</v>
      </c>
      <c r="Z225" s="65">
        <v>69</v>
      </c>
      <c r="AA225" s="66">
        <v>2756</v>
      </c>
      <c r="AC225" s="68">
        <f t="shared" si="9"/>
        <v>-9.8720192909240723E-08</v>
      </c>
      <c r="AD225" s="68">
        <f t="shared" si="10"/>
        <v>0.099999997531995177</v>
      </c>
      <c r="AE225" s="68">
        <f t="shared" si="11"/>
        <v>0</v>
      </c>
    </row>
    <row r="226" spans="1:31" ht="15.75" hidden="1" thickBot="1">
      <c r="A226" t="s">
        <v>17</v>
      </c>
      <c r="B226" t="s">
        <v>18</v>
      </c>
      <c r="C226" t="s">
        <v>35</v>
      </c>
      <c r="D226" t="s">
        <v>944</v>
      </c>
      <c r="E226">
        <v>3</v>
      </c>
      <c r="F226" t="s">
        <v>213</v>
      </c>
      <c r="G226" t="s">
        <v>22</v>
      </c>
      <c r="H226" s="5">
        <v>43944.897499999999</v>
      </c>
      <c r="I226" s="5">
        <v>43944.743055555555</v>
      </c>
      <c r="J226">
        <v>13343.999999994412</v>
      </c>
      <c r="K226" s="8">
        <v>222.39999999990687</v>
      </c>
      <c r="L226" s="8">
        <v>667.1999999997206</v>
      </c>
      <c r="M226" s="18">
        <v>1</v>
      </c>
      <c r="N226" t="s">
        <v>945</v>
      </c>
      <c r="O226" s="6" t="s">
        <v>24</v>
      </c>
      <c r="P226" t="s">
        <v>27</v>
      </c>
      <c r="R226">
        <v>225</v>
      </c>
      <c r="V226" s="67">
        <v>43944</v>
      </c>
      <c r="W226" s="65" t="s">
        <v>35</v>
      </c>
      <c r="X226" s="65" t="s">
        <v>213</v>
      </c>
      <c r="Y226" s="65">
        <v>3</v>
      </c>
      <c r="Z226" s="65">
        <v>222</v>
      </c>
      <c r="AA226" s="65">
        <v>667</v>
      </c>
      <c r="AC226" s="68">
        <f t="shared" si="9"/>
        <v>-0.19999999972060323</v>
      </c>
      <c r="AD226" s="68">
        <f t="shared" si="10"/>
        <v>-0.39999999990686774</v>
      </c>
      <c r="AE226" s="68">
        <f t="shared" si="11"/>
        <v>0</v>
      </c>
    </row>
    <row r="227" spans="1:31" ht="15.75" hidden="1" thickBot="1">
      <c r="A227" t="s">
        <v>17</v>
      </c>
      <c r="B227" t="s">
        <v>140</v>
      </c>
      <c r="C227" t="s">
        <v>141</v>
      </c>
      <c r="D227" t="s">
        <v>948</v>
      </c>
      <c r="E227">
        <v>79</v>
      </c>
      <c r="F227" t="s">
        <v>213</v>
      </c>
      <c r="G227" t="s">
        <v>22</v>
      </c>
      <c r="H227" s="5">
        <v>43944.816666666666</v>
      </c>
      <c r="I227" s="5">
        <v>43944.74722222222</v>
      </c>
      <c r="J227">
        <v>6000.0000000698492</v>
      </c>
      <c r="K227" s="8">
        <v>100.00000000116415</v>
      </c>
      <c r="L227" s="8">
        <v>7900.0000000919681</v>
      </c>
      <c r="M227" s="18">
        <v>1</v>
      </c>
      <c r="N227" t="s">
        <v>949</v>
      </c>
      <c r="O227" s="6" t="s">
        <v>24</v>
      </c>
      <c r="P227" s="8" t="s">
        <v>46</v>
      </c>
      <c r="R227">
        <v>226</v>
      </c>
      <c r="V227" s="67">
        <v>43944</v>
      </c>
      <c r="W227" s="65" t="s">
        <v>141</v>
      </c>
      <c r="X227" s="65" t="s">
        <v>213</v>
      </c>
      <c r="Y227" s="65">
        <v>79</v>
      </c>
      <c r="Z227" s="65">
        <v>100</v>
      </c>
      <c r="AA227" s="66">
        <v>7900</v>
      </c>
      <c r="AC227" s="68">
        <f t="shared" si="9"/>
        <v>-9.1968104243278503E-08</v>
      </c>
      <c r="AD227" s="68">
        <f t="shared" si="10"/>
        <v>-1.1641532182693481E-09</v>
      </c>
      <c r="AE227" s="68">
        <f t="shared" si="11"/>
        <v>0</v>
      </c>
    </row>
    <row r="228" spans="1:31" ht="15.75" hidden="1" thickBot="1">
      <c r="A228" t="s">
        <v>17</v>
      </c>
      <c r="B228" t="s">
        <v>41</v>
      </c>
      <c r="C228" t="s">
        <v>42</v>
      </c>
      <c r="D228" t="s">
        <v>950</v>
      </c>
      <c r="E228">
        <v>8</v>
      </c>
      <c r="F228" t="s">
        <v>213</v>
      </c>
      <c r="G228" t="s">
        <v>22</v>
      </c>
      <c r="H228" s="5">
        <v>43944.969907407409</v>
      </c>
      <c r="I228" s="5">
        <v>43944.749305555553</v>
      </c>
      <c r="J228">
        <v>19060.000000311993</v>
      </c>
      <c r="K228" s="8">
        <v>317.66666667186655</v>
      </c>
      <c r="L228" s="8">
        <v>2541.3333333749324</v>
      </c>
      <c r="M228" s="18">
        <v>1</v>
      </c>
      <c r="N228" t="s">
        <v>951</v>
      </c>
      <c r="O228" s="6" t="s">
        <v>24</v>
      </c>
      <c r="P228" t="s">
        <v>27</v>
      </c>
      <c r="R228">
        <v>227</v>
      </c>
      <c r="V228" s="67">
        <v>43944</v>
      </c>
      <c r="W228" s="65" t="s">
        <v>42</v>
      </c>
      <c r="X228" s="65" t="s">
        <v>213</v>
      </c>
      <c r="Y228" s="65">
        <v>8</v>
      </c>
      <c r="Z228" s="65">
        <v>318</v>
      </c>
      <c r="AA228" s="66">
        <v>2541</v>
      </c>
      <c r="AC228" s="68">
        <f t="shared" si="9"/>
        <v>-0.33333337493240833</v>
      </c>
      <c r="AD228" s="68">
        <f t="shared" si="10"/>
        <v>0.33333332813344896</v>
      </c>
      <c r="AE228" s="68">
        <f t="shared" si="11"/>
        <v>0</v>
      </c>
    </row>
    <row r="229" spans="1:31" ht="15.75" hidden="1" thickBot="1">
      <c r="A229" t="s">
        <v>17</v>
      </c>
      <c r="B229" t="s">
        <v>18</v>
      </c>
      <c r="C229" t="s">
        <v>19</v>
      </c>
      <c r="D229" t="s">
        <v>952</v>
      </c>
      <c r="E229">
        <v>1</v>
      </c>
      <c r="F229" t="s">
        <v>213</v>
      </c>
      <c r="G229" t="s">
        <v>22</v>
      </c>
      <c r="H229" s="5">
        <v>43944.978831018518</v>
      </c>
      <c r="I229" s="5">
        <v>43944.750694444447</v>
      </c>
      <c r="J229">
        <v>19710.999999730848</v>
      </c>
      <c r="K229" s="8">
        <v>328.5166666621808</v>
      </c>
      <c r="L229" s="8">
        <v>328.5166666621808</v>
      </c>
      <c r="M229" s="18">
        <v>1</v>
      </c>
      <c r="N229" t="s">
        <v>953</v>
      </c>
      <c r="O229" s="6" t="s">
        <v>24</v>
      </c>
      <c r="P229" t="s">
        <v>27</v>
      </c>
      <c r="R229">
        <v>228</v>
      </c>
      <c r="V229" s="67">
        <v>43944</v>
      </c>
      <c r="W229" s="65" t="s">
        <v>19</v>
      </c>
      <c r="X229" s="65" t="s">
        <v>213</v>
      </c>
      <c r="Y229" s="65">
        <v>1</v>
      </c>
      <c r="Z229" s="65">
        <v>329</v>
      </c>
      <c r="AA229" s="65">
        <v>329</v>
      </c>
      <c r="AC229" s="68">
        <f t="shared" si="9"/>
        <v>0.48333333781920373</v>
      </c>
      <c r="AD229" s="68">
        <f t="shared" si="10"/>
        <v>0.48333333781920373</v>
      </c>
      <c r="AE229" s="68">
        <f t="shared" si="11"/>
        <v>0</v>
      </c>
    </row>
    <row r="230" spans="1:31" ht="15.75" hidden="1" thickBot="1">
      <c r="A230" t="s">
        <v>17</v>
      </c>
      <c r="B230" t="s">
        <v>18</v>
      </c>
      <c r="C230" t="s">
        <v>38</v>
      </c>
      <c r="D230" t="s">
        <v>954</v>
      </c>
      <c r="E230">
        <v>4</v>
      </c>
      <c r="F230" t="s">
        <v>213</v>
      </c>
      <c r="G230" t="s">
        <v>22</v>
      </c>
      <c r="H230" s="5">
        <v>43944.844131944446</v>
      </c>
      <c r="I230" s="5">
        <v>43944.752465277779</v>
      </c>
      <c r="J230">
        <v>7920.0000000419095</v>
      </c>
      <c r="K230" s="8">
        <v>132.00000000069849</v>
      </c>
      <c r="L230" s="8">
        <v>528.00000000279397</v>
      </c>
      <c r="M230" s="18">
        <v>1</v>
      </c>
      <c r="N230" t="s">
        <v>955</v>
      </c>
      <c r="O230" s="6" t="s">
        <v>24</v>
      </c>
      <c r="P230" t="s">
        <v>27</v>
      </c>
      <c r="R230">
        <v>229</v>
      </c>
      <c r="V230" s="67">
        <v>43944</v>
      </c>
      <c r="W230" s="65" t="s">
        <v>38</v>
      </c>
      <c r="X230" s="65" t="s">
        <v>213</v>
      </c>
      <c r="Y230" s="65">
        <v>4</v>
      </c>
      <c r="Z230" s="65">
        <v>132</v>
      </c>
      <c r="AA230" s="65">
        <v>528</v>
      </c>
      <c r="AC230" s="68">
        <f t="shared" si="9"/>
        <v>-2.7939677238464355E-09</v>
      </c>
      <c r="AD230" s="68">
        <f t="shared" si="10"/>
        <v>-6.9849193096160889E-10</v>
      </c>
      <c r="AE230" s="68">
        <f t="shared" si="11"/>
        <v>0</v>
      </c>
    </row>
    <row r="231" spans="1:31" ht="15.75" hidden="1" thickBot="1">
      <c r="A231" t="s">
        <v>17</v>
      </c>
      <c r="B231" t="s">
        <v>18</v>
      </c>
      <c r="C231" t="s">
        <v>25</v>
      </c>
      <c r="D231" t="s">
        <v>956</v>
      </c>
      <c r="E231">
        <v>66</v>
      </c>
      <c r="F231" t="s">
        <v>213</v>
      </c>
      <c r="G231" t="s">
        <v>22</v>
      </c>
      <c r="H231" s="5">
        <v>43944.818657407406</v>
      </c>
      <c r="I231" s="5">
        <v>43944.753472222219</v>
      </c>
      <c r="J231">
        <v>5632.0000001695007</v>
      </c>
      <c r="K231" s="8">
        <v>93.866666669491678</v>
      </c>
      <c r="L231" s="8">
        <v>6195.2000001864508</v>
      </c>
      <c r="M231" s="18">
        <v>1</v>
      </c>
      <c r="N231" t="s">
        <v>957</v>
      </c>
      <c r="O231" s="6" t="s">
        <v>24</v>
      </c>
      <c r="P231" t="s">
        <v>27</v>
      </c>
      <c r="R231">
        <v>230</v>
      </c>
      <c r="V231" s="67">
        <v>43944</v>
      </c>
      <c r="W231" s="65" t="s">
        <v>25</v>
      </c>
      <c r="X231" s="65" t="s">
        <v>213</v>
      </c>
      <c r="Y231" s="65">
        <v>66</v>
      </c>
      <c r="Z231" s="65">
        <v>94</v>
      </c>
      <c r="AA231" s="66">
        <v>6195</v>
      </c>
      <c r="AC231" s="68">
        <f t="shared" si="9"/>
        <v>-0.20000018645077944</v>
      </c>
      <c r="AD231" s="68">
        <f t="shared" si="10"/>
        <v>0.13333333050832152</v>
      </c>
      <c r="AE231" s="68">
        <f t="shared" si="11"/>
        <v>0</v>
      </c>
    </row>
    <row r="232" spans="1:31" ht="15.75" hidden="1" thickBot="1">
      <c r="A232" t="s">
        <v>17</v>
      </c>
      <c r="B232" t="s">
        <v>140</v>
      </c>
      <c r="C232" t="s">
        <v>141</v>
      </c>
      <c r="D232" t="s">
        <v>958</v>
      </c>
      <c r="E232">
        <v>1</v>
      </c>
      <c r="F232" t="s">
        <v>213</v>
      </c>
      <c r="G232" t="s">
        <v>22</v>
      </c>
      <c r="H232" s="5">
        <v>43944.899212962962</v>
      </c>
      <c r="I232" s="5">
        <v>43944.754861111112</v>
      </c>
      <c r="J232">
        <v>12471.999999834225</v>
      </c>
      <c r="K232" s="8">
        <v>207.86666666390374</v>
      </c>
      <c r="L232" s="8">
        <v>207.86666666390374</v>
      </c>
      <c r="M232" s="18">
        <v>1</v>
      </c>
      <c r="N232" t="s">
        <v>959</v>
      </c>
      <c r="O232" s="6" t="s">
        <v>24</v>
      </c>
      <c r="P232" s="8" t="s">
        <v>46</v>
      </c>
      <c r="R232">
        <v>231</v>
      </c>
      <c r="V232" s="67">
        <v>43944</v>
      </c>
      <c r="W232" s="65" t="s">
        <v>141</v>
      </c>
      <c r="X232" s="65" t="s">
        <v>213</v>
      </c>
      <c r="Y232" s="65">
        <v>1</v>
      </c>
      <c r="Z232" s="65">
        <v>208</v>
      </c>
      <c r="AA232" s="65">
        <v>208</v>
      </c>
      <c r="AC232" s="68">
        <f t="shared" si="9"/>
        <v>0.13333333609625697</v>
      </c>
      <c r="AD232" s="68">
        <f t="shared" si="10"/>
        <v>0.13333333609625697</v>
      </c>
      <c r="AE232" s="68">
        <f t="shared" si="11"/>
        <v>0</v>
      </c>
    </row>
    <row r="233" spans="1:31" ht="15.75" hidden="1" thickBot="1">
      <c r="A233" t="s">
        <v>17</v>
      </c>
      <c r="B233" t="s">
        <v>18</v>
      </c>
      <c r="C233" t="s">
        <v>25</v>
      </c>
      <c r="D233" t="s">
        <v>960</v>
      </c>
      <c r="E233">
        <v>1</v>
      </c>
      <c r="F233" t="s">
        <v>213</v>
      </c>
      <c r="G233" t="s">
        <v>22</v>
      </c>
      <c r="H233" s="5">
        <v>43945.001840277779</v>
      </c>
      <c r="I233" s="5">
        <v>43944.756249999999</v>
      </c>
      <c r="J233">
        <v>21219.00000020396</v>
      </c>
      <c r="K233" s="8">
        <v>353.65000000339933</v>
      </c>
      <c r="L233" s="8">
        <v>353.65000000339933</v>
      </c>
      <c r="M233" s="18">
        <v>1</v>
      </c>
      <c r="N233" t="s">
        <v>961</v>
      </c>
      <c r="O233" s="6" t="s">
        <v>24</v>
      </c>
      <c r="P233" t="s">
        <v>131</v>
      </c>
      <c r="R233">
        <v>232</v>
      </c>
      <c r="V233" s="67">
        <v>43944</v>
      </c>
      <c r="W233" s="65" t="s">
        <v>25</v>
      </c>
      <c r="X233" s="65" t="s">
        <v>213</v>
      </c>
      <c r="Y233" s="65">
        <v>1</v>
      </c>
      <c r="Z233" s="65">
        <v>354</v>
      </c>
      <c r="AA233" s="65">
        <v>354</v>
      </c>
      <c r="AC233" s="68">
        <f t="shared" si="9"/>
        <v>0.3499999966006726</v>
      </c>
      <c r="AD233" s="68">
        <f t="shared" si="10"/>
        <v>0.3499999966006726</v>
      </c>
      <c r="AE233" s="68">
        <f t="shared" si="11"/>
        <v>0</v>
      </c>
    </row>
    <row r="234" spans="1:31" ht="15.75" hidden="1" thickBot="1">
      <c r="A234" t="s">
        <v>17</v>
      </c>
      <c r="B234" t="s">
        <v>18</v>
      </c>
      <c r="C234" t="s">
        <v>38</v>
      </c>
      <c r="D234" t="s">
        <v>962</v>
      </c>
      <c r="E234">
        <v>1</v>
      </c>
      <c r="F234" t="s">
        <v>213</v>
      </c>
      <c r="G234" t="s">
        <v>22</v>
      </c>
      <c r="H234" s="5">
        <v>43944.865972222222</v>
      </c>
      <c r="I234" s="5">
        <v>43944.756944444445</v>
      </c>
      <c r="J234">
        <v>9419.9999999022111</v>
      </c>
      <c r="K234" s="8">
        <v>156.99999999837019</v>
      </c>
      <c r="L234" s="8">
        <v>156.99999999837019</v>
      </c>
      <c r="M234" s="18">
        <v>1</v>
      </c>
      <c r="N234" t="s">
        <v>963</v>
      </c>
      <c r="O234" s="6" t="s">
        <v>24</v>
      </c>
      <c r="P234" t="s">
        <v>131</v>
      </c>
      <c r="R234">
        <v>233</v>
      </c>
      <c r="V234" s="67">
        <v>43944</v>
      </c>
      <c r="W234" s="65" t="s">
        <v>38</v>
      </c>
      <c r="X234" s="65" t="s">
        <v>213</v>
      </c>
      <c r="Y234" s="65">
        <v>1</v>
      </c>
      <c r="Z234" s="65">
        <v>157</v>
      </c>
      <c r="AA234" s="65">
        <v>157</v>
      </c>
      <c r="AC234" s="68">
        <f t="shared" si="9"/>
        <v>1.6298145055770874E-09</v>
      </c>
      <c r="AD234" s="68">
        <f t="shared" si="10"/>
        <v>1.6298145055770874E-09</v>
      </c>
      <c r="AE234" s="68">
        <f t="shared" si="11"/>
        <v>0</v>
      </c>
    </row>
    <row r="235" spans="1:31" ht="15.75" hidden="1" thickBot="1">
      <c r="A235" t="s">
        <v>17</v>
      </c>
      <c r="B235" t="s">
        <v>18</v>
      </c>
      <c r="C235" t="s">
        <v>38</v>
      </c>
      <c r="D235" t="s">
        <v>964</v>
      </c>
      <c r="E235">
        <v>2</v>
      </c>
      <c r="F235" t="s">
        <v>213</v>
      </c>
      <c r="G235" t="s">
        <v>22</v>
      </c>
      <c r="H235" s="5">
        <v>43944.837152777778</v>
      </c>
      <c r="I235" s="5">
        <v>43944.757638888892</v>
      </c>
      <c r="J235">
        <v>6869.9999997625127</v>
      </c>
      <c r="K235" s="8">
        <v>114.49999999604188</v>
      </c>
      <c r="L235" s="8">
        <v>228.99999999208376</v>
      </c>
      <c r="M235" s="18">
        <v>1</v>
      </c>
      <c r="N235" t="s">
        <v>965</v>
      </c>
      <c r="O235" s="6" t="s">
        <v>24</v>
      </c>
      <c r="P235" t="s">
        <v>27</v>
      </c>
      <c r="R235">
        <v>234</v>
      </c>
      <c r="V235" s="67">
        <v>43944</v>
      </c>
      <c r="W235" s="65" t="s">
        <v>38</v>
      </c>
      <c r="X235" s="65" t="s">
        <v>213</v>
      </c>
      <c r="Y235" s="65">
        <v>2</v>
      </c>
      <c r="Z235" s="65">
        <v>114</v>
      </c>
      <c r="AA235" s="65">
        <v>229</v>
      </c>
      <c r="AC235" s="68">
        <f t="shared" si="9"/>
        <v>7.9162418842315674E-09</v>
      </c>
      <c r="AD235" s="68">
        <f t="shared" si="10"/>
        <v>-0.49999999604187906</v>
      </c>
      <c r="AE235" s="68">
        <f t="shared" si="11"/>
        <v>0</v>
      </c>
    </row>
    <row r="236" spans="1:31" ht="15.75" hidden="1" thickBot="1">
      <c r="A236" t="s">
        <v>17</v>
      </c>
      <c r="B236" t="s">
        <v>140</v>
      </c>
      <c r="C236" t="s">
        <v>141</v>
      </c>
      <c r="D236" t="s">
        <v>966</v>
      </c>
      <c r="E236">
        <v>1</v>
      </c>
      <c r="F236" t="s">
        <v>213</v>
      </c>
      <c r="G236" t="s">
        <v>22</v>
      </c>
      <c r="H236" s="5">
        <v>43944.898344907408</v>
      </c>
      <c r="I236" s="5">
        <v>43944.760416666664</v>
      </c>
      <c r="J236">
        <v>11917.00000022538</v>
      </c>
      <c r="K236" s="8">
        <v>198.616666670423</v>
      </c>
      <c r="L236" s="8">
        <v>198.616666670423</v>
      </c>
      <c r="M236" s="18">
        <v>1</v>
      </c>
      <c r="N236" t="s">
        <v>967</v>
      </c>
      <c r="O236" s="6" t="s">
        <v>24</v>
      </c>
      <c r="P236" s="8" t="s">
        <v>46</v>
      </c>
      <c r="R236">
        <v>235</v>
      </c>
      <c r="V236" s="67">
        <v>43944</v>
      </c>
      <c r="W236" s="65" t="s">
        <v>141</v>
      </c>
      <c r="X236" s="65" t="s">
        <v>213</v>
      </c>
      <c r="Y236" s="65">
        <v>1</v>
      </c>
      <c r="Z236" s="65">
        <v>199</v>
      </c>
      <c r="AA236" s="65">
        <v>199</v>
      </c>
      <c r="AC236" s="68">
        <f t="shared" si="9"/>
        <v>0.38333332957699895</v>
      </c>
      <c r="AD236" s="68">
        <f t="shared" si="10"/>
        <v>0.38333332957699895</v>
      </c>
      <c r="AE236" s="68">
        <f t="shared" si="11"/>
        <v>0</v>
      </c>
    </row>
    <row r="237" spans="1:31" ht="15.75" hidden="1" thickBot="1">
      <c r="A237" t="s">
        <v>17</v>
      </c>
      <c r="B237" t="s">
        <v>41</v>
      </c>
      <c r="C237" t="s">
        <v>129</v>
      </c>
      <c r="D237" t="s">
        <v>968</v>
      </c>
      <c r="E237">
        <v>3</v>
      </c>
      <c r="F237" t="s">
        <v>213</v>
      </c>
      <c r="G237" t="s">
        <v>22</v>
      </c>
      <c r="H237" s="5">
        <v>43945.066527777781</v>
      </c>
      <c r="I237" s="5">
        <v>43944.772916666669</v>
      </c>
      <c r="J237">
        <v>25368.000000086613</v>
      </c>
      <c r="K237" s="8">
        <v>422.80000000144355</v>
      </c>
      <c r="L237" s="8">
        <v>1268.4000000043306</v>
      </c>
      <c r="M237" s="18">
        <v>1</v>
      </c>
      <c r="N237" t="s">
        <v>969</v>
      </c>
      <c r="O237" s="6" t="s">
        <v>24</v>
      </c>
      <c r="P237" t="s">
        <v>27</v>
      </c>
      <c r="R237">
        <v>236</v>
      </c>
      <c r="V237" s="67">
        <v>43944</v>
      </c>
      <c r="W237" s="65" t="s">
        <v>129</v>
      </c>
      <c r="X237" s="65" t="s">
        <v>213</v>
      </c>
      <c r="Y237" s="65">
        <v>3</v>
      </c>
      <c r="Z237" s="65">
        <v>423</v>
      </c>
      <c r="AA237" s="66">
        <v>1268</v>
      </c>
      <c r="AC237" s="68">
        <f t="shared" si="9"/>
        <v>-0.40000000433064997</v>
      </c>
      <c r="AD237" s="68">
        <f t="shared" si="10"/>
        <v>0.19999999855645001</v>
      </c>
      <c r="AE237" s="68">
        <f t="shared" si="11"/>
        <v>0</v>
      </c>
    </row>
    <row r="238" spans="1:31" ht="15.75" hidden="1" thickBot="1">
      <c r="A238" t="s">
        <v>17</v>
      </c>
      <c r="B238" t="s">
        <v>18</v>
      </c>
      <c r="C238" t="s">
        <v>38</v>
      </c>
      <c r="D238" t="s">
        <v>764</v>
      </c>
      <c r="E238">
        <v>19</v>
      </c>
      <c r="F238" t="s">
        <v>213</v>
      </c>
      <c r="G238" t="s">
        <v>22</v>
      </c>
      <c r="H238" s="5">
        <v>43944.953206018516</v>
      </c>
      <c r="I238" s="5">
        <v>43944.779861111114</v>
      </c>
      <c r="J238">
        <v>14976.999999512918</v>
      </c>
      <c r="K238" s="8">
        <v>249.61666665854864</v>
      </c>
      <c r="L238" s="8">
        <v>4742.7166665124241</v>
      </c>
      <c r="M238" s="18">
        <v>1</v>
      </c>
      <c r="N238" t="s">
        <v>970</v>
      </c>
      <c r="O238" s="6" t="s">
        <v>24</v>
      </c>
      <c r="P238" t="s">
        <v>131</v>
      </c>
      <c r="R238">
        <v>237</v>
      </c>
      <c r="V238" s="67">
        <v>43944</v>
      </c>
      <c r="W238" s="65" t="s">
        <v>38</v>
      </c>
      <c r="X238" s="65" t="s">
        <v>213</v>
      </c>
      <c r="Y238" s="65">
        <v>19</v>
      </c>
      <c r="Z238" s="65">
        <v>250</v>
      </c>
      <c r="AA238" s="66">
        <v>4743</v>
      </c>
      <c r="AC238" s="68">
        <f t="shared" si="9"/>
        <v>0.28333348757587373</v>
      </c>
      <c r="AD238" s="68">
        <f t="shared" si="10"/>
        <v>0.38333334145136178</v>
      </c>
      <c r="AE238" s="68">
        <f t="shared" si="11"/>
        <v>0</v>
      </c>
    </row>
    <row r="239" spans="1:31" ht="15.75" hidden="1" thickBot="1">
      <c r="A239" t="s">
        <v>17</v>
      </c>
      <c r="B239" t="s">
        <v>18</v>
      </c>
      <c r="C239" t="s">
        <v>35</v>
      </c>
      <c r="D239" t="s">
        <v>971</v>
      </c>
      <c r="E239">
        <v>1</v>
      </c>
      <c r="F239" t="s">
        <v>213</v>
      </c>
      <c r="G239" t="s">
        <v>22</v>
      </c>
      <c r="H239" s="5">
        <v>43944.829571759263</v>
      </c>
      <c r="I239" s="5">
        <v>43944.790138888886</v>
      </c>
      <c r="J239">
        <v>3407.0000005653128</v>
      </c>
      <c r="K239" s="8">
        <v>56.783333342755213</v>
      </c>
      <c r="L239" s="8">
        <v>56.783333342755213</v>
      </c>
      <c r="M239" s="18">
        <v>1</v>
      </c>
      <c r="N239" t="s">
        <v>972</v>
      </c>
      <c r="O239" s="6" t="s">
        <v>24</v>
      </c>
      <c r="P239" t="s">
        <v>27</v>
      </c>
      <c r="R239">
        <v>238</v>
      </c>
      <c r="V239" s="67">
        <v>43944</v>
      </c>
      <c r="W239" s="65" t="s">
        <v>35</v>
      </c>
      <c r="X239" s="65" t="s">
        <v>213</v>
      </c>
      <c r="Y239" s="65">
        <v>1</v>
      </c>
      <c r="Z239" s="65">
        <v>57</v>
      </c>
      <c r="AA239" s="65">
        <v>57</v>
      </c>
      <c r="AC239" s="68">
        <f t="shared" si="9"/>
        <v>0.21666665724478662</v>
      </c>
      <c r="AD239" s="68">
        <f t="shared" si="10"/>
        <v>0.21666665724478662</v>
      </c>
      <c r="AE239" s="68">
        <f t="shared" si="11"/>
        <v>0</v>
      </c>
    </row>
    <row r="240" spans="1:31" ht="15.75" hidden="1" thickBot="1">
      <c r="A240" t="s">
        <v>17</v>
      </c>
      <c r="B240" t="s">
        <v>18</v>
      </c>
      <c r="C240" t="s">
        <v>35</v>
      </c>
      <c r="D240" t="s">
        <v>973</v>
      </c>
      <c r="E240">
        <v>5</v>
      </c>
      <c r="F240" t="s">
        <v>213</v>
      </c>
      <c r="G240" t="s">
        <v>22</v>
      </c>
      <c r="H240" s="5">
        <v>43944.826956018522</v>
      </c>
      <c r="I240" s="5">
        <v>43944.795138888891</v>
      </c>
      <c r="J240">
        <v>2749.0000001387671</v>
      </c>
      <c r="K240" s="8">
        <v>45.816666668979451</v>
      </c>
      <c r="L240" s="8">
        <v>229.08333334489726</v>
      </c>
      <c r="M240" s="18">
        <v>1</v>
      </c>
      <c r="N240" t="s">
        <v>974</v>
      </c>
      <c r="O240" s="6" t="s">
        <v>24</v>
      </c>
      <c r="P240" t="s">
        <v>27</v>
      </c>
      <c r="R240">
        <v>239</v>
      </c>
      <c r="V240" s="67">
        <v>43944</v>
      </c>
      <c r="W240" s="65" t="s">
        <v>35</v>
      </c>
      <c r="X240" s="65" t="s">
        <v>213</v>
      </c>
      <c r="Y240" s="65">
        <v>5</v>
      </c>
      <c r="Z240" s="65">
        <v>46</v>
      </c>
      <c r="AA240" s="65">
        <v>229</v>
      </c>
      <c r="AC240" s="68">
        <f t="shared" si="9"/>
        <v>-0.083333344897255301</v>
      </c>
      <c r="AD240" s="68">
        <f t="shared" si="10"/>
        <v>0.18333333102054894</v>
      </c>
      <c r="AE240" s="68">
        <f t="shared" si="11"/>
        <v>0</v>
      </c>
    </row>
    <row r="241" spans="1:31" ht="15.75" hidden="1" thickBot="1">
      <c r="A241" t="s">
        <v>17</v>
      </c>
      <c r="B241" t="s">
        <v>18</v>
      </c>
      <c r="C241" t="s">
        <v>38</v>
      </c>
      <c r="D241" t="s">
        <v>975</v>
      </c>
      <c r="E241">
        <v>12</v>
      </c>
      <c r="F241" t="s">
        <v>213</v>
      </c>
      <c r="G241" t="s">
        <v>22</v>
      </c>
      <c r="H241" s="5">
        <v>43944.863287037035</v>
      </c>
      <c r="I241" s="5">
        <v>43944.798611111109</v>
      </c>
      <c r="J241">
        <v>5587.999999942258</v>
      </c>
      <c r="K241" s="8">
        <v>93.133333332370967</v>
      </c>
      <c r="L241" s="8">
        <v>1117.5999999884516</v>
      </c>
      <c r="M241" s="18">
        <v>1</v>
      </c>
      <c r="N241" t="s">
        <v>976</v>
      </c>
      <c r="O241" s="6" t="s">
        <v>24</v>
      </c>
      <c r="P241" t="s">
        <v>27</v>
      </c>
      <c r="R241">
        <v>240</v>
      </c>
      <c r="V241" s="67">
        <v>43944</v>
      </c>
      <c r="W241" s="65" t="s">
        <v>38</v>
      </c>
      <c r="X241" s="65" t="s">
        <v>213</v>
      </c>
      <c r="Y241" s="65">
        <v>12</v>
      </c>
      <c r="Z241" s="65">
        <v>93</v>
      </c>
      <c r="AA241" s="66">
        <v>1118</v>
      </c>
      <c r="AC241" s="68">
        <f t="shared" si="9"/>
        <v>0.40000001154839993</v>
      </c>
      <c r="AD241" s="68">
        <f t="shared" si="10"/>
        <v>-0.13333333237096667</v>
      </c>
      <c r="AE241" s="68">
        <f t="shared" si="11"/>
        <v>0</v>
      </c>
    </row>
    <row r="242" spans="1:31" ht="15.75" hidden="1" thickBot="1">
      <c r="A242" t="s">
        <v>17</v>
      </c>
      <c r="B242" t="s">
        <v>18</v>
      </c>
      <c r="C242" t="s">
        <v>35</v>
      </c>
      <c r="D242" t="s">
        <v>977</v>
      </c>
      <c r="E242">
        <v>1</v>
      </c>
      <c r="F242" t="s">
        <v>213</v>
      </c>
      <c r="G242" t="s">
        <v>22</v>
      </c>
      <c r="H242" s="5">
        <v>43944.87903935185</v>
      </c>
      <c r="I242" s="5">
        <v>43944.802777777775</v>
      </c>
      <c r="J242">
        <v>6589.0000000828877</v>
      </c>
      <c r="K242" s="8">
        <v>109.81666666804813</v>
      </c>
      <c r="L242" s="8">
        <v>109.81666666804813</v>
      </c>
      <c r="M242" s="18">
        <v>1</v>
      </c>
      <c r="N242" t="s">
        <v>978</v>
      </c>
      <c r="O242" s="6" t="s">
        <v>24</v>
      </c>
      <c r="P242" t="s">
        <v>27</v>
      </c>
      <c r="R242">
        <v>241</v>
      </c>
      <c r="V242" s="67">
        <v>43944</v>
      </c>
      <c r="W242" s="65" t="s">
        <v>35</v>
      </c>
      <c r="X242" s="65" t="s">
        <v>213</v>
      </c>
      <c r="Y242" s="65">
        <v>1</v>
      </c>
      <c r="Z242" s="65">
        <v>110</v>
      </c>
      <c r="AA242" s="65">
        <v>110</v>
      </c>
      <c r="AC242" s="68">
        <f t="shared" si="9"/>
        <v>0.18333333195187151</v>
      </c>
      <c r="AD242" s="68">
        <f t="shared" si="10"/>
        <v>0.18333333195187151</v>
      </c>
      <c r="AE242" s="68">
        <f t="shared" si="11"/>
        <v>0</v>
      </c>
    </row>
    <row r="243" spans="1:31" ht="15.75" hidden="1" thickBot="1">
      <c r="A243" t="s">
        <v>17</v>
      </c>
      <c r="B243" t="s">
        <v>41</v>
      </c>
      <c r="C243" t="s">
        <v>135</v>
      </c>
      <c r="D243" t="s">
        <v>979</v>
      </c>
      <c r="E243">
        <v>33</v>
      </c>
      <c r="F243" t="s">
        <v>213</v>
      </c>
      <c r="G243" t="s">
        <v>22</v>
      </c>
      <c r="H243" s="5">
        <v>43944.931261574071</v>
      </c>
      <c r="I243" s="5">
        <v>43944.806250000001</v>
      </c>
      <c r="J243">
        <v>10800.999999605119</v>
      </c>
      <c r="K243" s="8">
        <v>180.01666666008532</v>
      </c>
      <c r="L243" s="8">
        <v>5940.5499997828156</v>
      </c>
      <c r="M243" s="18">
        <v>1</v>
      </c>
      <c r="N243" t="s">
        <v>980</v>
      </c>
      <c r="O243" s="6" t="s">
        <v>24</v>
      </c>
      <c r="P243" s="8" t="s">
        <v>46</v>
      </c>
      <c r="R243">
        <v>242</v>
      </c>
      <c r="V243" s="67">
        <v>43944</v>
      </c>
      <c r="W243" s="65" t="s">
        <v>135</v>
      </c>
      <c r="X243" s="65" t="s">
        <v>213</v>
      </c>
      <c r="Y243" s="65">
        <v>33</v>
      </c>
      <c r="Z243" s="65">
        <v>180</v>
      </c>
      <c r="AA243" s="66">
        <v>5941</v>
      </c>
      <c r="AC243" s="68">
        <f t="shared" si="9"/>
        <v>0.4500002171844244</v>
      </c>
      <c r="AD243" s="68">
        <f t="shared" si="10"/>
        <v>-0.016666660085320473</v>
      </c>
      <c r="AE243" s="68">
        <f t="shared" si="11"/>
        <v>0</v>
      </c>
    </row>
    <row r="244" spans="1:31" ht="15.75" hidden="1" thickBot="1">
      <c r="A244" t="s">
        <v>17</v>
      </c>
      <c r="B244" t="s">
        <v>41</v>
      </c>
      <c r="C244" t="s">
        <v>62</v>
      </c>
      <c r="D244" t="s">
        <v>981</v>
      </c>
      <c r="E244">
        <v>9</v>
      </c>
      <c r="F244" t="s">
        <v>213</v>
      </c>
      <c r="G244" t="s">
        <v>22</v>
      </c>
      <c r="H244" s="5">
        <v>43945.395902777775</v>
      </c>
      <c r="I244" s="5">
        <v>43944.809027777781</v>
      </c>
      <c r="J244">
        <v>50705.999999446794</v>
      </c>
      <c r="K244" s="8">
        <v>845.09999999077991</v>
      </c>
      <c r="L244" s="8">
        <v>7605.8999999170192</v>
      </c>
      <c r="M244" s="18">
        <v>1</v>
      </c>
      <c r="N244" t="s">
        <v>982</v>
      </c>
      <c r="O244" s="6" t="s">
        <v>24</v>
      </c>
      <c r="P244" t="s">
        <v>27</v>
      </c>
      <c r="R244">
        <v>243</v>
      </c>
      <c r="V244" s="67">
        <v>43944</v>
      </c>
      <c r="W244" s="65" t="s">
        <v>62</v>
      </c>
      <c r="X244" s="65" t="s">
        <v>213</v>
      </c>
      <c r="Y244" s="65">
        <v>9</v>
      </c>
      <c r="Z244" s="65">
        <v>845</v>
      </c>
      <c r="AA244" s="66">
        <v>7606</v>
      </c>
      <c r="AC244" s="68">
        <f t="shared" si="9"/>
        <v>0.1000000829808414</v>
      </c>
      <c r="AD244" s="68">
        <f t="shared" si="10"/>
        <v>-0.099999990779906511</v>
      </c>
      <c r="AE244" s="68">
        <f t="shared" si="11"/>
        <v>0</v>
      </c>
    </row>
    <row r="245" spans="1:31" ht="15.75" hidden="1" thickBot="1">
      <c r="A245" t="s">
        <v>17</v>
      </c>
      <c r="B245" t="s">
        <v>140</v>
      </c>
      <c r="C245" t="s">
        <v>141</v>
      </c>
      <c r="D245" t="s">
        <v>948</v>
      </c>
      <c r="E245">
        <v>79</v>
      </c>
      <c r="F245" t="s">
        <v>213</v>
      </c>
      <c r="G245" t="s">
        <v>22</v>
      </c>
      <c r="H245" s="5">
        <v>43944.884513888886</v>
      </c>
      <c r="I245" s="5">
        <v>43944.823611111111</v>
      </c>
      <c r="J245">
        <v>5261.9999998016283</v>
      </c>
      <c r="K245" s="8">
        <v>87.699999996693805</v>
      </c>
      <c r="L245" s="8">
        <v>6928.2999997388106</v>
      </c>
      <c r="M245" s="18">
        <v>1</v>
      </c>
      <c r="N245" t="s">
        <v>983</v>
      </c>
      <c r="O245" s="6" t="s">
        <v>24</v>
      </c>
      <c r="P245" s="8" t="s">
        <v>46</v>
      </c>
      <c r="R245">
        <v>244</v>
      </c>
      <c r="V245" s="67">
        <v>43944</v>
      </c>
      <c r="W245" s="65" t="s">
        <v>141</v>
      </c>
      <c r="X245" s="65" t="s">
        <v>213</v>
      </c>
      <c r="Y245" s="65">
        <v>79</v>
      </c>
      <c r="Z245" s="65">
        <v>88</v>
      </c>
      <c r="AA245" s="66">
        <v>6928</v>
      </c>
      <c r="AC245" s="68">
        <f t="shared" si="9"/>
        <v>-0.29999973881058395</v>
      </c>
      <c r="AD245" s="68">
        <f t="shared" si="10"/>
        <v>0.30000000330619514</v>
      </c>
      <c r="AE245" s="68">
        <f t="shared" si="11"/>
        <v>0</v>
      </c>
    </row>
    <row r="246" spans="1:31" ht="15.75" hidden="1" thickBot="1">
      <c r="A246" t="s">
        <v>17</v>
      </c>
      <c r="B246" t="s">
        <v>18</v>
      </c>
      <c r="C246" t="s">
        <v>35</v>
      </c>
      <c r="D246" t="s">
        <v>984</v>
      </c>
      <c r="E246">
        <v>2</v>
      </c>
      <c r="F246" t="s">
        <v>213</v>
      </c>
      <c r="G246" t="s">
        <v>22</v>
      </c>
      <c r="H246" s="5">
        <v>43944.872523148151</v>
      </c>
      <c r="I246" s="5">
        <v>43944.838194444441</v>
      </c>
      <c r="J246">
        <v>2966.0000005736947</v>
      </c>
      <c r="K246" s="8">
        <v>49.433333342894912</v>
      </c>
      <c r="L246" s="8">
        <v>98.866666685789824</v>
      </c>
      <c r="M246" s="18">
        <v>1</v>
      </c>
      <c r="N246" t="s">
        <v>985</v>
      </c>
      <c r="O246" s="6" t="s">
        <v>24</v>
      </c>
      <c r="P246" t="s">
        <v>131</v>
      </c>
      <c r="R246">
        <v>245</v>
      </c>
      <c r="V246" s="67">
        <v>43944</v>
      </c>
      <c r="W246" s="65" t="s">
        <v>35</v>
      </c>
      <c r="X246" s="65" t="s">
        <v>213</v>
      </c>
      <c r="Y246" s="65">
        <v>2</v>
      </c>
      <c r="Z246" s="65">
        <v>49</v>
      </c>
      <c r="AA246" s="65">
        <v>99</v>
      </c>
      <c r="AC246" s="68">
        <f t="shared" si="9"/>
        <v>0.13333331421017647</v>
      </c>
      <c r="AD246" s="68">
        <f t="shared" si="10"/>
        <v>-0.43333334289491177</v>
      </c>
      <c r="AE246" s="68">
        <f t="shared" si="11"/>
        <v>0</v>
      </c>
    </row>
    <row r="247" spans="1:31" ht="15.75" hidden="1" thickBot="1">
      <c r="A247" t="s">
        <v>17</v>
      </c>
      <c r="B247" t="s">
        <v>18</v>
      </c>
      <c r="C247" t="s">
        <v>38</v>
      </c>
      <c r="D247" t="s">
        <v>986</v>
      </c>
      <c r="E247">
        <v>1</v>
      </c>
      <c r="F247" t="s">
        <v>213</v>
      </c>
      <c r="G247" t="s">
        <v>22</v>
      </c>
      <c r="H247" s="5">
        <v>43945.031157407408</v>
      </c>
      <c r="I247" s="5">
        <v>43944.838888888888</v>
      </c>
      <c r="J247">
        <v>16612.000000127591</v>
      </c>
      <c r="K247" s="8">
        <v>276.86666666879319</v>
      </c>
      <c r="L247" s="8">
        <v>276.86666666879319</v>
      </c>
      <c r="M247" s="18">
        <v>1</v>
      </c>
      <c r="N247" t="s">
        <v>987</v>
      </c>
      <c r="O247" s="6" t="s">
        <v>24</v>
      </c>
      <c r="P247" t="s">
        <v>131</v>
      </c>
      <c r="R247">
        <v>246</v>
      </c>
      <c r="V247" s="67">
        <v>43944</v>
      </c>
      <c r="W247" s="65" t="s">
        <v>38</v>
      </c>
      <c r="X247" s="65" t="s">
        <v>213</v>
      </c>
      <c r="Y247" s="65">
        <v>1</v>
      </c>
      <c r="Z247" s="65">
        <v>277</v>
      </c>
      <c r="AA247" s="65">
        <v>277</v>
      </c>
      <c r="AC247" s="68">
        <f t="shared" si="9"/>
        <v>0.13333333120681345</v>
      </c>
      <c r="AD247" s="68">
        <f t="shared" si="10"/>
        <v>0.13333333120681345</v>
      </c>
      <c r="AE247" s="68">
        <f t="shared" si="11"/>
        <v>0</v>
      </c>
    </row>
    <row r="248" spans="1:31" ht="15.75" hidden="1" thickBot="1">
      <c r="A248" t="s">
        <v>17</v>
      </c>
      <c r="B248" t="s">
        <v>18</v>
      </c>
      <c r="C248" t="s">
        <v>38</v>
      </c>
      <c r="D248" t="s">
        <v>988</v>
      </c>
      <c r="E248">
        <v>1</v>
      </c>
      <c r="F248" t="s">
        <v>213</v>
      </c>
      <c r="G248" t="s">
        <v>22</v>
      </c>
      <c r="H248" s="5">
        <v>43944.953634259262</v>
      </c>
      <c r="I248" s="5">
        <v>43944.870138888888</v>
      </c>
      <c r="J248">
        <v>7214.0000003390014</v>
      </c>
      <c r="K248" s="8">
        <v>120.23333333898336</v>
      </c>
      <c r="L248" s="8">
        <v>120.23333333898336</v>
      </c>
      <c r="M248" s="18">
        <v>1</v>
      </c>
      <c r="N248" t="s">
        <v>989</v>
      </c>
      <c r="O248" s="6" t="s">
        <v>24</v>
      </c>
      <c r="P248" t="s">
        <v>131</v>
      </c>
      <c r="R248">
        <v>247</v>
      </c>
      <c r="V248" s="67">
        <v>43944</v>
      </c>
      <c r="W248" s="65" t="s">
        <v>38</v>
      </c>
      <c r="X248" s="65" t="s">
        <v>213</v>
      </c>
      <c r="Y248" s="65">
        <v>1</v>
      </c>
      <c r="Z248" s="65">
        <v>120</v>
      </c>
      <c r="AA248" s="65">
        <v>120</v>
      </c>
      <c r="AC248" s="68">
        <f t="shared" si="9"/>
        <v>-0.23333333898335695</v>
      </c>
      <c r="AD248" s="68">
        <f t="shared" si="10"/>
        <v>-0.23333333898335695</v>
      </c>
      <c r="AE248" s="68">
        <f t="shared" si="11"/>
        <v>0</v>
      </c>
    </row>
    <row r="249" spans="1:31" ht="15.75" hidden="1" thickBot="1">
      <c r="A249" t="s">
        <v>17</v>
      </c>
      <c r="B249" t="s">
        <v>18</v>
      </c>
      <c r="C249" t="s">
        <v>38</v>
      </c>
      <c r="D249" t="s">
        <v>990</v>
      </c>
      <c r="E249">
        <v>1</v>
      </c>
      <c r="F249" t="s">
        <v>213</v>
      </c>
      <c r="G249" t="s">
        <v>22</v>
      </c>
      <c r="H249" s="5">
        <v>43945.00304398148</v>
      </c>
      <c r="I249" s="5">
        <v>43944.871527777781</v>
      </c>
      <c r="J249">
        <v>11362.999999593012</v>
      </c>
      <c r="K249" s="8">
        <v>189.3833333265502</v>
      </c>
      <c r="L249" s="8">
        <v>189.3833333265502</v>
      </c>
      <c r="M249" s="18">
        <v>1</v>
      </c>
      <c r="N249" t="s">
        <v>991</v>
      </c>
      <c r="O249" s="6" t="s">
        <v>24</v>
      </c>
      <c r="P249" t="s">
        <v>27</v>
      </c>
      <c r="R249">
        <v>248</v>
      </c>
      <c r="V249" s="67">
        <v>43944</v>
      </c>
      <c r="W249" s="65" t="s">
        <v>38</v>
      </c>
      <c r="X249" s="65" t="s">
        <v>213</v>
      </c>
      <c r="Y249" s="65">
        <v>1</v>
      </c>
      <c r="Z249" s="65">
        <v>189</v>
      </c>
      <c r="AA249" s="65">
        <v>189</v>
      </c>
      <c r="AC249" s="68">
        <f t="shared" si="9"/>
        <v>-0.38333332655020058</v>
      </c>
      <c r="AD249" s="68">
        <f t="shared" si="10"/>
        <v>-0.38333332655020058</v>
      </c>
      <c r="AE249" s="68">
        <f t="shared" si="11"/>
        <v>0</v>
      </c>
    </row>
    <row r="250" spans="1:31" ht="15.75" hidden="1" thickBot="1">
      <c r="A250" t="s">
        <v>17</v>
      </c>
      <c r="B250" t="s">
        <v>18</v>
      </c>
      <c r="C250" t="s">
        <v>25</v>
      </c>
      <c r="D250" t="s">
        <v>992</v>
      </c>
      <c r="E250">
        <v>5</v>
      </c>
      <c r="F250" t="s">
        <v>213</v>
      </c>
      <c r="G250" t="s">
        <v>22</v>
      </c>
      <c r="H250" s="5">
        <v>43945.028368055559</v>
      </c>
      <c r="I250" s="5">
        <v>43944.879861111112</v>
      </c>
      <c r="J250">
        <v>12831.000000145286</v>
      </c>
      <c r="K250" s="8">
        <v>213.85000000242144</v>
      </c>
      <c r="L250" s="8">
        <v>1069.2500000121072</v>
      </c>
      <c r="M250" s="18">
        <v>1</v>
      </c>
      <c r="N250" t="s">
        <v>993</v>
      </c>
      <c r="O250" s="6" t="s">
        <v>24</v>
      </c>
      <c r="P250" s="8" t="s">
        <v>46</v>
      </c>
      <c r="R250">
        <v>249</v>
      </c>
      <c r="V250" s="67">
        <v>43944</v>
      </c>
      <c r="W250" s="65" t="s">
        <v>25</v>
      </c>
      <c r="X250" s="65" t="s">
        <v>213</v>
      </c>
      <c r="Y250" s="65">
        <v>5</v>
      </c>
      <c r="Z250" s="65">
        <v>214</v>
      </c>
      <c r="AA250" s="66">
        <v>1069</v>
      </c>
      <c r="AC250" s="68">
        <f t="shared" si="9"/>
        <v>-0.25000001210719347</v>
      </c>
      <c r="AD250" s="68">
        <f t="shared" si="10"/>
        <v>0.14999999757856131</v>
      </c>
      <c r="AE250" s="68">
        <f t="shared" si="11"/>
        <v>0</v>
      </c>
    </row>
    <row r="251" spans="1:31" ht="15.75" hidden="1" thickBot="1">
      <c r="A251" t="s">
        <v>17</v>
      </c>
      <c r="B251" t="s">
        <v>41</v>
      </c>
      <c r="C251" t="s">
        <v>42</v>
      </c>
      <c r="D251" t="s">
        <v>751</v>
      </c>
      <c r="E251">
        <v>4</v>
      </c>
      <c r="F251" t="s">
        <v>213</v>
      </c>
      <c r="G251" t="s">
        <v>22</v>
      </c>
      <c r="H251" s="5">
        <v>43945.081331018519</v>
      </c>
      <c r="I251" s="5">
        <v>43944.880555555559</v>
      </c>
      <c r="J251">
        <v>17346.999999694526</v>
      </c>
      <c r="K251" s="8">
        <v>289.11666666157544</v>
      </c>
      <c r="L251" s="8">
        <v>1156.4666666463017</v>
      </c>
      <c r="M251" s="18">
        <v>1</v>
      </c>
      <c r="N251" t="s">
        <v>994</v>
      </c>
      <c r="O251" s="6" t="s">
        <v>24</v>
      </c>
      <c r="P251" t="s">
        <v>27</v>
      </c>
      <c r="R251">
        <v>250</v>
      </c>
      <c r="V251" s="67">
        <v>43944</v>
      </c>
      <c r="W251" s="65" t="s">
        <v>42</v>
      </c>
      <c r="X251" s="65" t="s">
        <v>213</v>
      </c>
      <c r="Y251" s="65">
        <v>4</v>
      </c>
      <c r="Z251" s="65">
        <v>289</v>
      </c>
      <c r="AA251" s="66">
        <v>1156</v>
      </c>
      <c r="AC251" s="68">
        <f t="shared" si="9"/>
        <v>-0.46666664630174637</v>
      </c>
      <c r="AD251" s="68">
        <f t="shared" si="10"/>
        <v>-0.11666666157543659</v>
      </c>
      <c r="AE251" s="68">
        <f t="shared" si="11"/>
        <v>0</v>
      </c>
    </row>
    <row r="252" spans="1:31" ht="15.75" hidden="1" thickBot="1">
      <c r="A252" t="s">
        <v>17</v>
      </c>
      <c r="B252" t="s">
        <v>41</v>
      </c>
      <c r="C252" t="s">
        <v>42</v>
      </c>
      <c r="D252" t="s">
        <v>995</v>
      </c>
      <c r="E252">
        <v>1</v>
      </c>
      <c r="F252" t="s">
        <v>213</v>
      </c>
      <c r="G252" t="s">
        <v>22</v>
      </c>
      <c r="H252" s="5">
        <v>43945.024375000001</v>
      </c>
      <c r="I252" s="5">
        <v>43944.88958333333</v>
      </c>
      <c r="J252">
        <v>11646.000000368804</v>
      </c>
      <c r="K252" s="8">
        <v>194.10000000614673</v>
      </c>
      <c r="L252" s="8">
        <v>194.10000000614673</v>
      </c>
      <c r="M252" s="18">
        <v>1</v>
      </c>
      <c r="N252" t="s">
        <v>996</v>
      </c>
      <c r="O252" s="6" t="s">
        <v>24</v>
      </c>
      <c r="P252" t="s">
        <v>27</v>
      </c>
      <c r="R252">
        <v>251</v>
      </c>
      <c r="V252" s="67">
        <v>43944</v>
      </c>
      <c r="W252" s="65" t="s">
        <v>42</v>
      </c>
      <c r="X252" s="65" t="s">
        <v>213</v>
      </c>
      <c r="Y252" s="65">
        <v>1</v>
      </c>
      <c r="Z252" s="65">
        <v>194</v>
      </c>
      <c r="AA252" s="65">
        <v>194</v>
      </c>
      <c r="AC252" s="68">
        <f t="shared" si="9"/>
        <v>-0.10000000614672899</v>
      </c>
      <c r="AD252" s="68">
        <f t="shared" si="10"/>
        <v>-0.10000000614672899</v>
      </c>
      <c r="AE252" s="68">
        <f t="shared" si="11"/>
        <v>0</v>
      </c>
    </row>
    <row r="253" spans="1:31" ht="15.75" hidden="1" thickBot="1">
      <c r="A253" t="s">
        <v>17</v>
      </c>
      <c r="B253" t="s">
        <v>41</v>
      </c>
      <c r="C253" t="s">
        <v>42</v>
      </c>
      <c r="D253" t="s">
        <v>376</v>
      </c>
      <c r="E253">
        <v>91</v>
      </c>
      <c r="F253" t="s">
        <v>21</v>
      </c>
      <c r="G253" t="s">
        <v>22</v>
      </c>
      <c r="H253" s="5">
        <v>44061.619652777779</v>
      </c>
      <c r="I253" s="5">
        <v>44061.609722222223</v>
      </c>
      <c r="J253">
        <v>858.00000003073364</v>
      </c>
      <c r="K253" s="8">
        <v>14.300000000512227</v>
      </c>
      <c r="L253" s="8">
        <v>1301.3000000466127</v>
      </c>
      <c r="M253" s="18">
        <v>1</v>
      </c>
      <c r="N253" t="s">
        <v>1781</v>
      </c>
      <c r="O253" s="6" t="s">
        <v>24</v>
      </c>
      <c r="P253" s="8"/>
      <c r="R253">
        <v>252</v>
      </c>
      <c r="V253" s="67">
        <v>44061</v>
      </c>
      <c r="W253" s="65" t="s">
        <v>42</v>
      </c>
      <c r="X253" s="65" t="s">
        <v>21</v>
      </c>
      <c r="Y253" s="65">
        <v>91</v>
      </c>
      <c r="Z253" s="65">
        <v>14</v>
      </c>
      <c r="AA253" s="66">
        <v>1301</v>
      </c>
      <c r="AC253" s="68">
        <f t="shared" si="9"/>
        <v>-0.30000004661269486</v>
      </c>
      <c r="AD253" s="68">
        <f t="shared" si="10"/>
        <v>-0.30000000051222742</v>
      </c>
      <c r="AE253" s="68">
        <f t="shared" si="11"/>
        <v>0</v>
      </c>
    </row>
    <row r="254" spans="1:31" ht="15.75" thickBot="1">
      <c r="A254" t="s">
        <v>17</v>
      </c>
      <c r="B254" t="s">
        <v>41</v>
      </c>
      <c r="C254" t="s">
        <v>42</v>
      </c>
      <c r="D254" t="s">
        <v>1969</v>
      </c>
      <c r="E254">
        <v>1</v>
      </c>
      <c r="F254" s="8" t="s">
        <v>1972</v>
      </c>
      <c r="G254" t="s">
        <v>22</v>
      </c>
      <c r="H254" s="5">
        <v>44089.352777777778</v>
      </c>
      <c r="I254" s="5">
        <v>44089.287499999999</v>
      </c>
      <c r="J254">
        <v>5640.0000001536682</v>
      </c>
      <c r="K254" s="8">
        <v>94.000000002561137</v>
      </c>
      <c r="L254" s="8">
        <v>94.000000002561137</v>
      </c>
      <c r="M254" s="18">
        <v>1</v>
      </c>
      <c r="N254" t="s">
        <v>1971</v>
      </c>
      <c r="O254" s="6" t="s">
        <v>24</v>
      </c>
      <c r="P254" s="8" t="s">
        <v>1972</v>
      </c>
      <c r="R254">
        <v>253</v>
      </c>
      <c r="V254" s="67">
        <v>44089</v>
      </c>
      <c r="W254" s="65" t="s">
        <v>42</v>
      </c>
      <c r="X254" s="65" t="s">
        <v>1972</v>
      </c>
      <c r="Y254" s="65">
        <v>1</v>
      </c>
      <c r="Z254" s="65">
        <v>94</v>
      </c>
      <c r="AA254" s="65">
        <v>94</v>
      </c>
      <c r="AC254" s="68">
        <f t="shared" si="9"/>
        <v>-2.5611370801925659E-09</v>
      </c>
      <c r="AD254" s="68">
        <f t="shared" si="10"/>
        <v>-2.5611370801925659E-09</v>
      </c>
      <c r="AE254" s="68">
        <f t="shared" si="11"/>
        <v>0</v>
      </c>
    </row>
    <row r="255" spans="1:31" ht="15.75" thickBot="1">
      <c r="A255" t="s">
        <v>17</v>
      </c>
      <c r="B255" t="s">
        <v>55</v>
      </c>
      <c r="C255" t="s">
        <v>56</v>
      </c>
      <c r="D255" t="s">
        <v>625</v>
      </c>
      <c r="E255">
        <v>1</v>
      </c>
      <c r="F255" s="8" t="s">
        <v>1972</v>
      </c>
      <c r="G255" t="s">
        <v>22</v>
      </c>
      <c r="H255" s="5">
        <v>44089.373692129629</v>
      </c>
      <c r="I255" s="5">
        <v>44089.349965277775</v>
      </c>
      <c r="J255">
        <v>2050.0000001862645</v>
      </c>
      <c r="K255" s="8">
        <v>34.166666669771075</v>
      </c>
      <c r="L255" s="8">
        <v>34.166666669771075</v>
      </c>
      <c r="M255" s="18">
        <v>1</v>
      </c>
      <c r="N255" t="s">
        <v>1973</v>
      </c>
      <c r="O255" s="6" t="s">
        <v>24</v>
      </c>
      <c r="P255" s="8" t="s">
        <v>1972</v>
      </c>
      <c r="R255">
        <v>254</v>
      </c>
      <c r="V255" s="67">
        <v>44089</v>
      </c>
      <c r="W255" s="65" t="s">
        <v>56</v>
      </c>
      <c r="X255" s="65" t="s">
        <v>1972</v>
      </c>
      <c r="Y255" s="65">
        <v>1</v>
      </c>
      <c r="Z255" s="65">
        <v>34</v>
      </c>
      <c r="AA255" s="65">
        <v>34</v>
      </c>
      <c r="AC255" s="68">
        <f t="shared" si="9"/>
        <v>-0.16666666977107525</v>
      </c>
      <c r="AD255" s="68">
        <f t="shared" si="10"/>
        <v>-0.16666666977107525</v>
      </c>
      <c r="AE255" s="68">
        <f t="shared" si="11"/>
        <v>0</v>
      </c>
    </row>
    <row r="256" spans="1:31" ht="15.75" thickBot="1">
      <c r="A256" t="s">
        <v>17</v>
      </c>
      <c r="B256" t="s">
        <v>41</v>
      </c>
      <c r="C256" t="s">
        <v>62</v>
      </c>
      <c r="D256" t="s">
        <v>1974</v>
      </c>
      <c r="E256">
        <v>23</v>
      </c>
      <c r="F256" s="8" t="s">
        <v>1972</v>
      </c>
      <c r="G256" t="s">
        <v>22</v>
      </c>
      <c r="H256" s="5">
        <v>44089.594085648147</v>
      </c>
      <c r="I256" s="5">
        <v>44089.565127314818</v>
      </c>
      <c r="J256">
        <v>2501.9999996060506</v>
      </c>
      <c r="K256" s="8">
        <v>41.699999993434176</v>
      </c>
      <c r="L256" s="8">
        <v>959.09999984898604</v>
      </c>
      <c r="M256" s="18">
        <v>1</v>
      </c>
      <c r="N256" t="s">
        <v>1975</v>
      </c>
      <c r="O256" s="6" t="s">
        <v>24</v>
      </c>
      <c r="P256" s="8" t="s">
        <v>1972</v>
      </c>
      <c r="R256">
        <v>255</v>
      </c>
      <c r="V256" s="67">
        <v>44089</v>
      </c>
      <c r="W256" s="65" t="s">
        <v>62</v>
      </c>
      <c r="X256" s="65" t="s">
        <v>1972</v>
      </c>
      <c r="Y256" s="65">
        <v>23</v>
      </c>
      <c r="Z256" s="65">
        <v>42</v>
      </c>
      <c r="AA256" s="65">
        <v>959</v>
      </c>
      <c r="AC256" s="68">
        <f t="shared" si="9"/>
        <v>-0.099999848986044526</v>
      </c>
      <c r="AD256" s="68">
        <f t="shared" si="10"/>
        <v>0.30000000656582415</v>
      </c>
      <c r="AE256" s="68">
        <f t="shared" si="11"/>
        <v>0</v>
      </c>
    </row>
    <row r="257" spans="1:31" ht="15.75" thickBot="1">
      <c r="A257" t="s">
        <v>17</v>
      </c>
      <c r="B257" t="s">
        <v>41</v>
      </c>
      <c r="C257" t="s">
        <v>62</v>
      </c>
      <c r="D257" t="s">
        <v>585</v>
      </c>
      <c r="E257">
        <v>15</v>
      </c>
      <c r="F257" s="8" t="s">
        <v>1972</v>
      </c>
      <c r="G257" t="s">
        <v>22</v>
      </c>
      <c r="H257" s="5">
        <v>44089.689583333333</v>
      </c>
      <c r="I257" s="5">
        <v>44089.651770833334</v>
      </c>
      <c r="J257">
        <v>3266.9999998994172</v>
      </c>
      <c r="K257" s="8">
        <v>54.449999998323619</v>
      </c>
      <c r="L257" s="8">
        <v>816.74999997485429</v>
      </c>
      <c r="M257" s="18">
        <v>1</v>
      </c>
      <c r="N257" t="s">
        <v>1976</v>
      </c>
      <c r="O257" s="6" t="s">
        <v>24</v>
      </c>
      <c r="P257" s="8" t="s">
        <v>1972</v>
      </c>
      <c r="R257">
        <v>256</v>
      </c>
      <c r="V257" s="67">
        <v>44089</v>
      </c>
      <c r="W257" s="65" t="s">
        <v>62</v>
      </c>
      <c r="X257" s="65" t="s">
        <v>1972</v>
      </c>
      <c r="Y257" s="65">
        <v>15</v>
      </c>
      <c r="Z257" s="65">
        <v>54</v>
      </c>
      <c r="AA257" s="65">
        <v>817</v>
      </c>
      <c r="AC257" s="68">
        <f t="shared" si="9"/>
        <v>0.25000002514570951</v>
      </c>
      <c r="AD257" s="68">
        <f t="shared" si="10"/>
        <v>-0.44999999832361937</v>
      </c>
      <c r="AE257" s="68">
        <f t="shared" si="11"/>
        <v>0</v>
      </c>
    </row>
    <row r="258" spans="1:31" ht="15.75" thickBot="1">
      <c r="A258" t="s">
        <v>17</v>
      </c>
      <c r="B258" t="s">
        <v>41</v>
      </c>
      <c r="C258" t="s">
        <v>62</v>
      </c>
      <c r="D258" t="s">
        <v>63</v>
      </c>
      <c r="E258">
        <v>2</v>
      </c>
      <c r="F258" s="8" t="s">
        <v>1972</v>
      </c>
      <c r="G258" t="s">
        <v>22</v>
      </c>
      <c r="H258" s="5">
        <v>44089.969305555554</v>
      </c>
      <c r="I258" s="5">
        <v>44089.891064814816</v>
      </c>
      <c r="J258">
        <v>6759.9999998230487</v>
      </c>
      <c r="K258" s="8">
        <v>112.66666666371748</v>
      </c>
      <c r="L258" s="8">
        <v>225.33333332743496</v>
      </c>
      <c r="M258" s="18">
        <v>1</v>
      </c>
      <c r="N258" t="s">
        <v>1977</v>
      </c>
      <c r="O258" s="6" t="s">
        <v>24</v>
      </c>
      <c r="P258" s="8" t="s">
        <v>1972</v>
      </c>
      <c r="R258">
        <v>257</v>
      </c>
      <c r="V258" s="67">
        <v>44089</v>
      </c>
      <c r="W258" s="65" t="s">
        <v>62</v>
      </c>
      <c r="X258" s="65" t="s">
        <v>1972</v>
      </c>
      <c r="Y258" s="65">
        <v>2</v>
      </c>
      <c r="Z258" s="65">
        <v>113</v>
      </c>
      <c r="AA258" s="65">
        <v>225</v>
      </c>
      <c r="AC258" s="68">
        <f t="shared" si="9"/>
        <v>-0.33333332743495703</v>
      </c>
      <c r="AD258" s="68">
        <f t="shared" si="10"/>
        <v>0.33333333628252149</v>
      </c>
      <c r="AE258" s="68">
        <f t="shared" si="11"/>
        <v>0</v>
      </c>
    </row>
    <row r="259" spans="1:31" ht="15.75" thickBot="1">
      <c r="A259" t="s">
        <v>17</v>
      </c>
      <c r="B259" t="s">
        <v>41</v>
      </c>
      <c r="C259" t="s">
        <v>62</v>
      </c>
      <c r="D259" t="s">
        <v>1978</v>
      </c>
      <c r="E259">
        <v>35</v>
      </c>
      <c r="F259" s="8" t="s">
        <v>1972</v>
      </c>
      <c r="G259" t="s">
        <v>22</v>
      </c>
      <c r="H259" s="5">
        <v>44090.229861111111</v>
      </c>
      <c r="I259" s="5">
        <v>44090.142361111109</v>
      </c>
      <c r="J259">
        <v>7560.0000001257285</v>
      </c>
      <c r="K259" s="8">
        <v>126.00000000209548</v>
      </c>
      <c r="L259" s="8">
        <v>4410.0000000733417</v>
      </c>
      <c r="M259" s="18">
        <v>1</v>
      </c>
      <c r="N259" t="s">
        <v>1979</v>
      </c>
      <c r="O259" s="6" t="s">
        <v>24</v>
      </c>
      <c r="P259" s="8" t="s">
        <v>1972</v>
      </c>
      <c r="R259">
        <v>258</v>
      </c>
      <c r="V259" s="67">
        <v>44090</v>
      </c>
      <c r="W259" s="65" t="s">
        <v>62</v>
      </c>
      <c r="X259" s="65" t="s">
        <v>1972</v>
      </c>
      <c r="Y259" s="65">
        <v>35</v>
      </c>
      <c r="Z259" s="65">
        <v>126</v>
      </c>
      <c r="AA259" s="66">
        <v>4410</v>
      </c>
      <c r="AC259" s="68">
        <f t="shared" si="12" ref="AC259:AC310">AA259-L259</f>
        <v>-7.3341652750968933E-08</v>
      </c>
      <c r="AD259" s="68">
        <f t="shared" si="13" ref="AD259:AD309">Z259-K259</f>
        <v>-2.0954757928848267E-09</v>
      </c>
      <c r="AE259" s="68">
        <f t="shared" si="14" ref="AE259:AE309">Y259-E259</f>
        <v>0</v>
      </c>
    </row>
    <row r="260" spans="1:31" ht="15.75" thickBot="1">
      <c r="A260" t="s">
        <v>17</v>
      </c>
      <c r="B260" t="s">
        <v>41</v>
      </c>
      <c r="C260" t="s">
        <v>62</v>
      </c>
      <c r="D260" t="s">
        <v>1980</v>
      </c>
      <c r="E260">
        <v>1</v>
      </c>
      <c r="F260" s="8" t="s">
        <v>1972</v>
      </c>
      <c r="G260" t="s">
        <v>22</v>
      </c>
      <c r="H260" s="5">
        <v>44090.228472222225</v>
      </c>
      <c r="I260" s="5">
        <v>44090.209722222222</v>
      </c>
      <c r="J260">
        <v>1620.0000002514571</v>
      </c>
      <c r="K260" s="8">
        <v>27.000000004190952</v>
      </c>
      <c r="L260" s="8">
        <v>27.000000004190952</v>
      </c>
      <c r="M260" s="18">
        <v>1</v>
      </c>
      <c r="N260" t="s">
        <v>1981</v>
      </c>
      <c r="O260" s="6" t="s">
        <v>24</v>
      </c>
      <c r="P260" s="8" t="s">
        <v>1972</v>
      </c>
      <c r="R260">
        <v>259</v>
      </c>
      <c r="V260" s="67">
        <v>44090</v>
      </c>
      <c r="W260" s="65" t="s">
        <v>62</v>
      </c>
      <c r="X260" s="65" t="s">
        <v>1972</v>
      </c>
      <c r="Y260" s="65">
        <v>1</v>
      </c>
      <c r="Z260" s="65">
        <v>27</v>
      </c>
      <c r="AA260" s="65">
        <v>27</v>
      </c>
      <c r="AC260" s="68">
        <f t="shared" si="12"/>
        <v>-4.1909515857696533E-09</v>
      </c>
      <c r="AD260" s="68">
        <f t="shared" si="13"/>
        <v>-4.1909515857696533E-09</v>
      </c>
      <c r="AE260" s="68">
        <f t="shared" si="14"/>
        <v>0</v>
      </c>
    </row>
    <row r="261" spans="1:31" ht="15.75" thickBot="1">
      <c r="A261" t="s">
        <v>17</v>
      </c>
      <c r="B261" t="s">
        <v>41</v>
      </c>
      <c r="C261" t="s">
        <v>62</v>
      </c>
      <c r="D261" t="s">
        <v>1982</v>
      </c>
      <c r="E261">
        <v>11</v>
      </c>
      <c r="F261" s="8" t="s">
        <v>1972</v>
      </c>
      <c r="G261" t="s">
        <v>22</v>
      </c>
      <c r="H261" s="5">
        <v>44090.275949074072</v>
      </c>
      <c r="I261" s="5">
        <v>44090.232638888891</v>
      </c>
      <c r="J261">
        <v>3741.9999996665865</v>
      </c>
      <c r="K261" s="8">
        <v>62.366666661109775</v>
      </c>
      <c r="L261" s="8">
        <v>686.03333327220753</v>
      </c>
      <c r="M261" s="18">
        <v>1</v>
      </c>
      <c r="N261" t="s">
        <v>1983</v>
      </c>
      <c r="O261" s="6" t="s">
        <v>24</v>
      </c>
      <c r="P261" s="8" t="s">
        <v>1972</v>
      </c>
      <c r="R261">
        <v>260</v>
      </c>
      <c r="V261" s="67">
        <v>44090</v>
      </c>
      <c r="W261" s="65" t="s">
        <v>62</v>
      </c>
      <c r="X261" s="65" t="s">
        <v>1972</v>
      </c>
      <c r="Y261" s="65">
        <v>11</v>
      </c>
      <c r="Z261" s="65">
        <v>62</v>
      </c>
      <c r="AA261" s="65">
        <v>686</v>
      </c>
      <c r="AC261" s="68">
        <f t="shared" si="12"/>
        <v>-0.033333272207528353</v>
      </c>
      <c r="AD261" s="68">
        <f t="shared" si="13"/>
        <v>-0.3666666611097753</v>
      </c>
      <c r="AE261" s="68">
        <f t="shared" si="14"/>
        <v>0</v>
      </c>
    </row>
    <row r="262" spans="1:31" ht="15.75" thickBot="1">
      <c r="A262" t="s">
        <v>17</v>
      </c>
      <c r="B262" t="s">
        <v>140</v>
      </c>
      <c r="C262" t="s">
        <v>141</v>
      </c>
      <c r="D262" t="s">
        <v>948</v>
      </c>
      <c r="E262">
        <v>58</v>
      </c>
      <c r="F262" s="8" t="s">
        <v>1972</v>
      </c>
      <c r="G262" t="s">
        <v>22</v>
      </c>
      <c r="H262" s="5">
        <v>44090.394085648149</v>
      </c>
      <c r="I262" s="5">
        <v>44090.361111111109</v>
      </c>
      <c r="J262">
        <v>2849.0000002551824</v>
      </c>
      <c r="K262" s="8">
        <v>47.483333337586373</v>
      </c>
      <c r="L262" s="8">
        <v>2754.0333335800096</v>
      </c>
      <c r="M262" s="18">
        <v>1</v>
      </c>
      <c r="N262" t="s">
        <v>1984</v>
      </c>
      <c r="O262" s="6" t="s">
        <v>24</v>
      </c>
      <c r="P262" s="8" t="s">
        <v>1972</v>
      </c>
      <c r="R262">
        <v>261</v>
      </c>
      <c r="V262" s="67">
        <v>44090</v>
      </c>
      <c r="W262" s="65" t="s">
        <v>141</v>
      </c>
      <c r="X262" s="65" t="s">
        <v>1972</v>
      </c>
      <c r="Y262" s="65">
        <v>58</v>
      </c>
      <c r="Z262" s="65">
        <v>47</v>
      </c>
      <c r="AA262" s="66">
        <v>2754</v>
      </c>
      <c r="AC262" s="68">
        <f t="shared" si="12"/>
        <v>-0.033333580009639263</v>
      </c>
      <c r="AD262" s="68">
        <f t="shared" si="13"/>
        <v>-0.48333333758637309</v>
      </c>
      <c r="AE262" s="68">
        <f t="shared" si="14"/>
        <v>0</v>
      </c>
    </row>
    <row r="263" spans="1:31" ht="15.75" thickBot="1">
      <c r="A263" t="s">
        <v>17</v>
      </c>
      <c r="B263" t="s">
        <v>47</v>
      </c>
      <c r="C263" t="s">
        <v>52</v>
      </c>
      <c r="D263" t="s">
        <v>256</v>
      </c>
      <c r="E263">
        <v>503</v>
      </c>
      <c r="F263" s="8" t="s">
        <v>1972</v>
      </c>
      <c r="G263" t="s">
        <v>22</v>
      </c>
      <c r="H263" s="5">
        <v>44090.438194444447</v>
      </c>
      <c r="I263" s="5">
        <v>44090.383333333331</v>
      </c>
      <c r="J263">
        <v>4740.0000003632158</v>
      </c>
      <c r="K263" s="8">
        <v>79.000000006053597</v>
      </c>
      <c r="L263" s="8">
        <v>39737.000003044959</v>
      </c>
      <c r="M263" s="18">
        <v>1</v>
      </c>
      <c r="N263" t="s">
        <v>1985</v>
      </c>
      <c r="O263" s="6" t="s">
        <v>24</v>
      </c>
      <c r="P263" s="8" t="s">
        <v>1972</v>
      </c>
      <c r="R263">
        <v>262</v>
      </c>
      <c r="V263" s="67">
        <v>44090</v>
      </c>
      <c r="W263" s="65" t="s">
        <v>52</v>
      </c>
      <c r="X263" s="65" t="s">
        <v>1972</v>
      </c>
      <c r="Y263" s="65">
        <v>503</v>
      </c>
      <c r="Z263" s="65">
        <v>79</v>
      </c>
      <c r="AA263" s="66">
        <v>39737</v>
      </c>
      <c r="AC263" s="68">
        <f t="shared" si="12"/>
        <v>-3.044959157705307E-06</v>
      </c>
      <c r="AD263" s="68">
        <f t="shared" si="13"/>
        <v>-6.0535967350006104E-09</v>
      </c>
      <c r="AE263" s="68">
        <f t="shared" si="14"/>
        <v>0</v>
      </c>
    </row>
    <row r="264" spans="1:31" ht="15.75" thickBot="1">
      <c r="A264" t="s">
        <v>17</v>
      </c>
      <c r="B264" t="s">
        <v>47</v>
      </c>
      <c r="C264" t="s">
        <v>52</v>
      </c>
      <c r="D264" t="s">
        <v>1986</v>
      </c>
      <c r="E264">
        <v>29</v>
      </c>
      <c r="F264" s="8" t="s">
        <v>1972</v>
      </c>
      <c r="G264" t="s">
        <v>22</v>
      </c>
      <c r="H264" s="5">
        <v>44090.4296875</v>
      </c>
      <c r="I264" s="5">
        <v>44090.384027777778</v>
      </c>
      <c r="J264">
        <v>3944.9999999720603</v>
      </c>
      <c r="K264" s="8">
        <v>65.749999999534339</v>
      </c>
      <c r="L264" s="8">
        <v>1906.7499999864958</v>
      </c>
      <c r="M264" s="18">
        <v>1</v>
      </c>
      <c r="N264" t="s">
        <v>1987</v>
      </c>
      <c r="O264" s="6" t="s">
        <v>24</v>
      </c>
      <c r="P264" s="8" t="s">
        <v>1972</v>
      </c>
      <c r="R264">
        <v>263</v>
      </c>
      <c r="V264" s="67">
        <v>44090</v>
      </c>
      <c r="W264" s="65" t="s">
        <v>52</v>
      </c>
      <c r="X264" s="65" t="s">
        <v>1972</v>
      </c>
      <c r="Y264" s="65">
        <v>29</v>
      </c>
      <c r="Z264" s="65">
        <v>66</v>
      </c>
      <c r="AA264" s="66">
        <v>1907</v>
      </c>
      <c r="AC264" s="68">
        <f t="shared" si="12"/>
        <v>0.25000001350417733</v>
      </c>
      <c r="AD264" s="68">
        <f t="shared" si="13"/>
        <v>0.25000000046566129</v>
      </c>
      <c r="AE264" s="68">
        <f t="shared" si="14"/>
        <v>0</v>
      </c>
    </row>
    <row r="265" spans="1:31" ht="15.75" thickBot="1">
      <c r="A265" t="s">
        <v>17</v>
      </c>
      <c r="B265" t="s">
        <v>41</v>
      </c>
      <c r="C265" t="s">
        <v>135</v>
      </c>
      <c r="D265" t="s">
        <v>706</v>
      </c>
      <c r="E265">
        <v>10</v>
      </c>
      <c r="F265" s="8" t="s">
        <v>1972</v>
      </c>
      <c r="G265" t="s">
        <v>22</v>
      </c>
      <c r="H265" s="5">
        <v>44090.454305555555</v>
      </c>
      <c r="I265" s="5">
        <v>44090.388888888891</v>
      </c>
      <c r="J265">
        <v>5651.9999998155981</v>
      </c>
      <c r="K265" s="8">
        <v>94.199999996926636</v>
      </c>
      <c r="L265" s="8">
        <v>941.99999996926636</v>
      </c>
      <c r="M265" s="18">
        <v>1</v>
      </c>
      <c r="N265" t="s">
        <v>1988</v>
      </c>
      <c r="O265" s="6" t="s">
        <v>24</v>
      </c>
      <c r="P265" s="8" t="s">
        <v>1972</v>
      </c>
      <c r="R265">
        <v>264</v>
      </c>
      <c r="V265" s="67">
        <v>44090</v>
      </c>
      <c r="W265" s="65" t="s">
        <v>135</v>
      </c>
      <c r="X265" s="65" t="s">
        <v>1972</v>
      </c>
      <c r="Y265" s="65">
        <v>10</v>
      </c>
      <c r="Z265" s="65">
        <v>94</v>
      </c>
      <c r="AA265" s="65">
        <v>942</v>
      </c>
      <c r="AC265" s="68">
        <f t="shared" si="12"/>
        <v>3.0733644962310791E-08</v>
      </c>
      <c r="AD265" s="68">
        <f t="shared" si="13"/>
        <v>-0.1999999969266355</v>
      </c>
      <c r="AE265" s="68">
        <f t="shared" si="14"/>
        <v>0</v>
      </c>
    </row>
    <row r="266" spans="1:31" ht="15.75" thickBot="1">
      <c r="A266" t="s">
        <v>17</v>
      </c>
      <c r="B266" t="s">
        <v>41</v>
      </c>
      <c r="C266" t="s">
        <v>62</v>
      </c>
      <c r="D266" t="s">
        <v>288</v>
      </c>
      <c r="E266">
        <v>13</v>
      </c>
      <c r="F266" s="8" t="s">
        <v>1972</v>
      </c>
      <c r="G266" t="s">
        <v>22</v>
      </c>
      <c r="H266" s="5">
        <v>44090.468680555554</v>
      </c>
      <c r="I266" s="5">
        <v>44090.395578703705</v>
      </c>
      <c r="J266">
        <v>6315.9999997587875</v>
      </c>
      <c r="K266" s="8">
        <v>105.26666666264646</v>
      </c>
      <c r="L266" s="8">
        <v>1368.4666666144039</v>
      </c>
      <c r="M266" s="18">
        <v>1</v>
      </c>
      <c r="N266" t="s">
        <v>1989</v>
      </c>
      <c r="O266" s="6" t="s">
        <v>24</v>
      </c>
      <c r="P266" s="8" t="s">
        <v>1972</v>
      </c>
      <c r="R266">
        <v>265</v>
      </c>
      <c r="V266" s="67">
        <v>44090</v>
      </c>
      <c r="W266" s="65" t="s">
        <v>62</v>
      </c>
      <c r="X266" s="65" t="s">
        <v>1972</v>
      </c>
      <c r="Y266" s="65">
        <v>13</v>
      </c>
      <c r="Z266" s="65">
        <v>105</v>
      </c>
      <c r="AA266" s="66">
        <v>1368</v>
      </c>
      <c r="AC266" s="68">
        <f t="shared" si="12"/>
        <v>-0.46666661440394819</v>
      </c>
      <c r="AD266" s="68">
        <f t="shared" si="13"/>
        <v>-0.26666666264645755</v>
      </c>
      <c r="AE266" s="68">
        <f t="shared" si="14"/>
        <v>0</v>
      </c>
    </row>
    <row r="267" spans="1:31" ht="15.75" thickBot="1">
      <c r="A267" t="s">
        <v>17</v>
      </c>
      <c r="B267" t="s">
        <v>55</v>
      </c>
      <c r="C267" t="s">
        <v>56</v>
      </c>
      <c r="D267" t="s">
        <v>219</v>
      </c>
      <c r="E267">
        <v>288</v>
      </c>
      <c r="F267" s="8" t="s">
        <v>1972</v>
      </c>
      <c r="G267" t="s">
        <v>22</v>
      </c>
      <c r="H267" s="5">
        <v>44090.459027777775</v>
      </c>
      <c r="I267" s="5">
        <v>44090.427777777775</v>
      </c>
      <c r="J267">
        <v>2700</v>
      </c>
      <c r="K267" s="8">
        <v>45</v>
      </c>
      <c r="L267" s="8">
        <v>12960</v>
      </c>
      <c r="M267" s="18">
        <v>1</v>
      </c>
      <c r="N267" t="s">
        <v>1990</v>
      </c>
      <c r="O267" s="6" t="s">
        <v>24</v>
      </c>
      <c r="P267" s="8" t="s">
        <v>1972</v>
      </c>
      <c r="R267">
        <v>266</v>
      </c>
      <c r="V267" s="67">
        <v>44090</v>
      </c>
      <c r="W267" s="65" t="s">
        <v>56</v>
      </c>
      <c r="X267" s="65" t="s">
        <v>1972</v>
      </c>
      <c r="Y267" s="65">
        <v>288</v>
      </c>
      <c r="Z267" s="65">
        <v>45</v>
      </c>
      <c r="AA267" s="66">
        <v>12960</v>
      </c>
      <c r="AC267" s="68">
        <f t="shared" si="12"/>
        <v>0</v>
      </c>
      <c r="AD267" s="68">
        <f t="shared" si="13"/>
        <v>0</v>
      </c>
      <c r="AE267" s="68">
        <f t="shared" si="14"/>
        <v>0</v>
      </c>
    </row>
    <row r="268" spans="1:31" ht="15.75" thickBot="1">
      <c r="A268" t="s">
        <v>17</v>
      </c>
      <c r="B268" t="s">
        <v>47</v>
      </c>
      <c r="C268" t="s">
        <v>52</v>
      </c>
      <c r="D268" t="s">
        <v>1991</v>
      </c>
      <c r="E268">
        <v>2</v>
      </c>
      <c r="F268" s="8" t="s">
        <v>1972</v>
      </c>
      <c r="G268" t="s">
        <v>22</v>
      </c>
      <c r="H268" s="5">
        <v>44090.53402777778</v>
      </c>
      <c r="I268" s="5">
        <v>44090.438194444447</v>
      </c>
      <c r="J268">
        <v>8279.9999999580905</v>
      </c>
      <c r="K268" s="8">
        <v>137.99999999930151</v>
      </c>
      <c r="L268" s="8">
        <v>275.99999999860302</v>
      </c>
      <c r="M268" s="18">
        <v>1</v>
      </c>
      <c r="N268" t="s">
        <v>1992</v>
      </c>
      <c r="O268" s="6" t="s">
        <v>24</v>
      </c>
      <c r="P268" s="8" t="s">
        <v>1972</v>
      </c>
      <c r="R268">
        <v>267</v>
      </c>
      <c r="V268" s="67">
        <v>44090</v>
      </c>
      <c r="W268" s="65" t="s">
        <v>52</v>
      </c>
      <c r="X268" s="65" t="s">
        <v>1972</v>
      </c>
      <c r="Y268" s="65">
        <v>2</v>
      </c>
      <c r="Z268" s="65">
        <v>138</v>
      </c>
      <c r="AA268" s="65">
        <v>276</v>
      </c>
      <c r="AC268" s="68">
        <f t="shared" si="12"/>
        <v>1.3969838619232178E-09</v>
      </c>
      <c r="AD268" s="68">
        <f t="shared" si="13"/>
        <v>6.9849193096160889E-10</v>
      </c>
      <c r="AE268" s="68">
        <f t="shared" si="14"/>
        <v>0</v>
      </c>
    </row>
    <row r="269" spans="1:31" ht="15.75" thickBot="1">
      <c r="A269" t="s">
        <v>17</v>
      </c>
      <c r="B269" t="s">
        <v>41</v>
      </c>
      <c r="C269" t="s">
        <v>42</v>
      </c>
      <c r="D269" t="s">
        <v>1088</v>
      </c>
      <c r="E269">
        <v>39</v>
      </c>
      <c r="F269" s="8" t="s">
        <v>1972</v>
      </c>
      <c r="G269" t="s">
        <v>22</v>
      </c>
      <c r="H269" s="5">
        <v>44090.623124999998</v>
      </c>
      <c r="I269" s="5">
        <v>44090.568055555559</v>
      </c>
      <c r="J269">
        <v>4757.9999995417893</v>
      </c>
      <c r="K269" s="8">
        <v>79.299999992363155</v>
      </c>
      <c r="L269" s="8">
        <v>3092.699999702163</v>
      </c>
      <c r="M269" s="18">
        <v>1</v>
      </c>
      <c r="N269" t="s">
        <v>1993</v>
      </c>
      <c r="O269" s="6" t="s">
        <v>24</v>
      </c>
      <c r="P269" s="8" t="s">
        <v>1972</v>
      </c>
      <c r="R269">
        <v>268</v>
      </c>
      <c r="V269" s="67">
        <v>44090</v>
      </c>
      <c r="W269" s="65" t="s">
        <v>42</v>
      </c>
      <c r="X269" s="65" t="s">
        <v>1972</v>
      </c>
      <c r="Y269" s="65">
        <v>39</v>
      </c>
      <c r="Z269" s="65">
        <v>79</v>
      </c>
      <c r="AA269" s="66">
        <v>3093</v>
      </c>
      <c r="AC269" s="68">
        <f t="shared" si="12"/>
        <v>0.30000029783695936</v>
      </c>
      <c r="AD269" s="68">
        <f t="shared" si="13"/>
        <v>-0.29999999236315489</v>
      </c>
      <c r="AE269" s="68">
        <f t="shared" si="14"/>
        <v>0</v>
      </c>
    </row>
    <row r="270" spans="1:31" ht="15.75" thickBot="1">
      <c r="A270" t="s">
        <v>17</v>
      </c>
      <c r="B270" t="s">
        <v>55</v>
      </c>
      <c r="C270" t="s">
        <v>56</v>
      </c>
      <c r="D270" t="s">
        <v>600</v>
      </c>
      <c r="E270">
        <v>18</v>
      </c>
      <c r="F270" s="8" t="s">
        <v>1972</v>
      </c>
      <c r="G270" t="s">
        <v>22</v>
      </c>
      <c r="H270" s="5">
        <v>44090.595833333333</v>
      </c>
      <c r="I270" s="5">
        <v>44090.570138888892</v>
      </c>
      <c r="J270">
        <v>2219.9999996926636</v>
      </c>
      <c r="K270" s="8">
        <v>36.999999994877726</v>
      </c>
      <c r="L270" s="8">
        <v>665.99999990779907</v>
      </c>
      <c r="M270" s="18">
        <v>1</v>
      </c>
      <c r="N270" t="s">
        <v>1994</v>
      </c>
      <c r="O270" s="6" t="s">
        <v>24</v>
      </c>
      <c r="P270" s="8" t="s">
        <v>1972</v>
      </c>
      <c r="R270">
        <v>269</v>
      </c>
      <c r="V270" s="67">
        <v>44090</v>
      </c>
      <c r="W270" s="65" t="s">
        <v>56</v>
      </c>
      <c r="X270" s="65" t="s">
        <v>1972</v>
      </c>
      <c r="Y270" s="65">
        <v>18</v>
      </c>
      <c r="Z270" s="65">
        <v>37</v>
      </c>
      <c r="AA270" s="65">
        <v>666</v>
      </c>
      <c r="AC270" s="68">
        <f t="shared" si="12"/>
        <v>9.2200934886932373E-08</v>
      </c>
      <c r="AD270" s="68">
        <f t="shared" si="13"/>
        <v>5.1222741603851318E-09</v>
      </c>
      <c r="AE270" s="68">
        <f t="shared" si="14"/>
        <v>0</v>
      </c>
    </row>
    <row r="271" spans="1:31" ht="15.75" thickBot="1">
      <c r="A271" t="s">
        <v>17</v>
      </c>
      <c r="B271" t="s">
        <v>41</v>
      </c>
      <c r="C271" t="s">
        <v>62</v>
      </c>
      <c r="D271" t="s">
        <v>1498</v>
      </c>
      <c r="E271">
        <v>4</v>
      </c>
      <c r="F271" s="8" t="s">
        <v>1972</v>
      </c>
      <c r="G271" t="s">
        <v>22</v>
      </c>
      <c r="H271" s="5">
        <v>44090.670162037037</v>
      </c>
      <c r="I271" s="5">
        <v>44090.575416666667</v>
      </c>
      <c r="J271">
        <v>8185.9999999869615</v>
      </c>
      <c r="K271" s="8">
        <v>136.43333333311602</v>
      </c>
      <c r="L271" s="8">
        <v>545.7333333324641</v>
      </c>
      <c r="M271" s="18">
        <v>1</v>
      </c>
      <c r="N271" t="s">
        <v>1995</v>
      </c>
      <c r="O271" s="6" t="s">
        <v>24</v>
      </c>
      <c r="P271" s="8" t="s">
        <v>1972</v>
      </c>
      <c r="R271">
        <v>270</v>
      </c>
      <c r="V271" s="67">
        <v>44090</v>
      </c>
      <c r="W271" s="65" t="s">
        <v>62</v>
      </c>
      <c r="X271" s="65" t="s">
        <v>1972</v>
      </c>
      <c r="Y271" s="65">
        <v>4</v>
      </c>
      <c r="Z271" s="65">
        <v>136</v>
      </c>
      <c r="AA271" s="65">
        <v>546</v>
      </c>
      <c r="AC271" s="68">
        <f t="shared" si="12"/>
        <v>0.26666666753590107</v>
      </c>
      <c r="AD271" s="68">
        <f t="shared" si="13"/>
        <v>-0.43333333311602473</v>
      </c>
      <c r="AE271" s="68">
        <f t="shared" si="14"/>
        <v>0</v>
      </c>
    </row>
    <row r="272" spans="1:31" ht="15.75" thickBot="1">
      <c r="A272" t="s">
        <v>17</v>
      </c>
      <c r="B272" t="s">
        <v>18</v>
      </c>
      <c r="C272" t="s">
        <v>25</v>
      </c>
      <c r="D272" t="s">
        <v>928</v>
      </c>
      <c r="E272">
        <v>924</v>
      </c>
      <c r="F272" s="8" t="s">
        <v>1972</v>
      </c>
      <c r="G272" t="s">
        <v>22</v>
      </c>
      <c r="H272" s="5">
        <v>44090.805555555555</v>
      </c>
      <c r="I272" s="5">
        <v>44090.629166666666</v>
      </c>
      <c r="J272">
        <v>15240.00000001397</v>
      </c>
      <c r="K272" s="8">
        <v>254.00000000023283</v>
      </c>
      <c r="L272" s="8">
        <v>234696.00000021514</v>
      </c>
      <c r="M272" s="18">
        <v>1</v>
      </c>
      <c r="N272" t="s">
        <v>1996</v>
      </c>
      <c r="O272" s="6" t="s">
        <v>24</v>
      </c>
      <c r="P272" s="8" t="s">
        <v>1972</v>
      </c>
      <c r="R272">
        <v>271</v>
      </c>
      <c r="V272" s="67">
        <v>44090</v>
      </c>
      <c r="W272" s="65" t="s">
        <v>25</v>
      </c>
      <c r="X272" s="65" t="s">
        <v>1972</v>
      </c>
      <c r="Y272" s="65">
        <v>924</v>
      </c>
      <c r="Z272" s="65">
        <v>254</v>
      </c>
      <c r="AA272" s="66">
        <v>234696</v>
      </c>
      <c r="AC272" s="68">
        <f t="shared" si="12"/>
        <v>-2.1513551473617554E-07</v>
      </c>
      <c r="AD272" s="68">
        <f t="shared" si="13"/>
        <v>-2.3283064365386963E-10</v>
      </c>
      <c r="AE272" s="68">
        <f t="shared" si="14"/>
        <v>0</v>
      </c>
    </row>
    <row r="273" spans="1:31" ht="15.75" thickBot="1">
      <c r="A273" t="s">
        <v>17</v>
      </c>
      <c r="B273" t="s">
        <v>18</v>
      </c>
      <c r="C273" t="s">
        <v>35</v>
      </c>
      <c r="D273" t="s">
        <v>766</v>
      </c>
      <c r="E273">
        <v>9</v>
      </c>
      <c r="F273" s="8" t="s">
        <v>1972</v>
      </c>
      <c r="G273" t="s">
        <v>22</v>
      </c>
      <c r="H273" s="5">
        <v>44090.734375</v>
      </c>
      <c r="I273" s="5">
        <v>44090.640543981484</v>
      </c>
      <c r="J273">
        <v>8106.9999997504056</v>
      </c>
      <c r="K273" s="8">
        <v>135.11666666250676</v>
      </c>
      <c r="L273" s="8">
        <v>1216.0499999625608</v>
      </c>
      <c r="M273" s="18">
        <v>1</v>
      </c>
      <c r="N273" t="s">
        <v>1997</v>
      </c>
      <c r="O273" s="6" t="s">
        <v>24</v>
      </c>
      <c r="P273" s="8" t="s">
        <v>1972</v>
      </c>
      <c r="R273">
        <v>272</v>
      </c>
      <c r="V273" s="67">
        <v>44090</v>
      </c>
      <c r="W273" s="65" t="s">
        <v>35</v>
      </c>
      <c r="X273" s="65" t="s">
        <v>1972</v>
      </c>
      <c r="Y273" s="65">
        <v>9</v>
      </c>
      <c r="Z273" s="65">
        <v>135</v>
      </c>
      <c r="AA273" s="66">
        <v>1216</v>
      </c>
      <c r="AC273" s="68">
        <f t="shared" si="12"/>
        <v>-0.0499999625608325</v>
      </c>
      <c r="AD273" s="68">
        <f t="shared" si="13"/>
        <v>-0.11666666250675917</v>
      </c>
      <c r="AE273" s="68">
        <f t="shared" si="14"/>
        <v>0</v>
      </c>
    </row>
    <row r="274" spans="1:31" ht="15.75" thickBot="1">
      <c r="A274" t="s">
        <v>17</v>
      </c>
      <c r="B274" t="s">
        <v>55</v>
      </c>
      <c r="C274" t="s">
        <v>56</v>
      </c>
      <c r="D274" t="s">
        <v>600</v>
      </c>
      <c r="E274">
        <v>18</v>
      </c>
      <c r="F274" s="8" t="s">
        <v>1972</v>
      </c>
      <c r="G274" t="s">
        <v>22</v>
      </c>
      <c r="H274" s="5">
        <v>44090.748807870368</v>
      </c>
      <c r="I274" s="5">
        <v>44090.712118055555</v>
      </c>
      <c r="J274">
        <v>3169.999999855645</v>
      </c>
      <c r="K274" s="8">
        <v>52.833333330927417</v>
      </c>
      <c r="L274" s="8">
        <v>950.9999999566935</v>
      </c>
      <c r="M274" s="18">
        <v>1</v>
      </c>
      <c r="N274" t="s">
        <v>1998</v>
      </c>
      <c r="O274" s="6" t="s">
        <v>24</v>
      </c>
      <c r="P274" s="8" t="s">
        <v>1972</v>
      </c>
      <c r="R274">
        <v>273</v>
      </c>
      <c r="V274" s="67">
        <v>44090</v>
      </c>
      <c r="W274" s="65" t="s">
        <v>56</v>
      </c>
      <c r="X274" s="65" t="s">
        <v>1972</v>
      </c>
      <c r="Y274" s="65">
        <v>18</v>
      </c>
      <c r="Z274" s="65">
        <v>53</v>
      </c>
      <c r="AA274" s="65">
        <v>951</v>
      </c>
      <c r="AC274" s="68">
        <f t="shared" si="12"/>
        <v>4.3306499719619751E-08</v>
      </c>
      <c r="AD274" s="68">
        <f t="shared" si="13"/>
        <v>0.16666666907258332</v>
      </c>
      <c r="AE274" s="68">
        <f t="shared" si="14"/>
        <v>0</v>
      </c>
    </row>
    <row r="275" spans="1:31" ht="15.75" thickBot="1">
      <c r="A275" t="s">
        <v>17</v>
      </c>
      <c r="B275" t="s">
        <v>18</v>
      </c>
      <c r="C275" t="s">
        <v>35</v>
      </c>
      <c r="D275" t="s">
        <v>1999</v>
      </c>
      <c r="E275">
        <v>1</v>
      </c>
      <c r="F275" s="8" t="s">
        <v>1972</v>
      </c>
      <c r="G275" t="s">
        <v>22</v>
      </c>
      <c r="H275" s="5">
        <v>44090.89371527778</v>
      </c>
      <c r="I275" s="5">
        <v>44090.817824074074</v>
      </c>
      <c r="J275">
        <v>6557.0000001462176</v>
      </c>
      <c r="K275" s="8">
        <v>109.28333333577029</v>
      </c>
      <c r="L275" s="8">
        <v>109.28333333577029</v>
      </c>
      <c r="M275" s="18">
        <v>1</v>
      </c>
      <c r="N275" t="s">
        <v>2000</v>
      </c>
      <c r="O275" s="6" t="s">
        <v>24</v>
      </c>
      <c r="P275" s="8" t="s">
        <v>1972</v>
      </c>
      <c r="R275">
        <v>274</v>
      </c>
      <c r="V275" s="67">
        <v>44090</v>
      </c>
      <c r="W275" s="65" t="s">
        <v>35</v>
      </c>
      <c r="X275" s="65" t="s">
        <v>1972</v>
      </c>
      <c r="Y275" s="65">
        <v>1</v>
      </c>
      <c r="Z275" s="65">
        <v>109</v>
      </c>
      <c r="AA275" s="65">
        <v>109</v>
      </c>
      <c r="AC275" s="68">
        <f t="shared" si="12"/>
        <v>-0.28333333577029407</v>
      </c>
      <c r="AD275" s="68">
        <f t="shared" si="13"/>
        <v>-0.28333333577029407</v>
      </c>
      <c r="AE275" s="68">
        <f t="shared" si="14"/>
        <v>0</v>
      </c>
    </row>
    <row r="276" spans="1:31" ht="15.75" thickBot="1">
      <c r="A276" t="s">
        <v>17</v>
      </c>
      <c r="B276" t="s">
        <v>18</v>
      </c>
      <c r="C276" t="s">
        <v>35</v>
      </c>
      <c r="D276" t="s">
        <v>1097</v>
      </c>
      <c r="E276">
        <v>256</v>
      </c>
      <c r="F276" s="8" t="s">
        <v>1972</v>
      </c>
      <c r="G276" t="s">
        <v>22</v>
      </c>
      <c r="H276" s="5">
        <v>44090.865972222222</v>
      </c>
      <c r="I276" s="5">
        <v>44090.822916666664</v>
      </c>
      <c r="J276">
        <v>3720.0000001816079</v>
      </c>
      <c r="K276" s="8">
        <v>62.000000003026798</v>
      </c>
      <c r="L276" s="8">
        <v>15872.00000077486</v>
      </c>
      <c r="M276" s="18">
        <v>1</v>
      </c>
      <c r="N276" t="s">
        <v>2001</v>
      </c>
      <c r="O276" s="6" t="s">
        <v>24</v>
      </c>
      <c r="P276" s="8" t="s">
        <v>1972</v>
      </c>
      <c r="R276">
        <v>275</v>
      </c>
      <c r="V276" s="67">
        <v>44090</v>
      </c>
      <c r="W276" s="65" t="s">
        <v>35</v>
      </c>
      <c r="X276" s="65" t="s">
        <v>1972</v>
      </c>
      <c r="Y276" s="65">
        <v>256</v>
      </c>
      <c r="Z276" s="65">
        <v>62</v>
      </c>
      <c r="AA276" s="66">
        <v>15872</v>
      </c>
      <c r="AC276" s="68">
        <f t="shared" si="12"/>
        <v>-7.7486038208007813E-07</v>
      </c>
      <c r="AD276" s="68">
        <f t="shared" si="13"/>
        <v>-3.0267983675003052E-09</v>
      </c>
      <c r="AE276" s="68">
        <f t="shared" si="14"/>
        <v>0</v>
      </c>
    </row>
    <row r="277" spans="1:31" ht="15.75" hidden="1" thickBot="1">
      <c r="A277" t="s">
        <v>17</v>
      </c>
      <c r="B277" t="s">
        <v>18</v>
      </c>
      <c r="C277" t="s">
        <v>35</v>
      </c>
      <c r="D277" t="s">
        <v>932</v>
      </c>
      <c r="E277">
        <v>1517</v>
      </c>
      <c r="F277" t="s">
        <v>21</v>
      </c>
      <c r="G277" t="s">
        <v>22</v>
      </c>
      <c r="H277" s="5">
        <v>44092.831550925926</v>
      </c>
      <c r="I277" s="5">
        <v>44092.822916666664</v>
      </c>
      <c r="J277">
        <v>746.00000025238842</v>
      </c>
      <c r="K277" s="8">
        <v>12.433333337539807</v>
      </c>
      <c r="L277" s="8">
        <v>18861.366673047887</v>
      </c>
      <c r="M277" s="18">
        <v>1</v>
      </c>
      <c r="N277" t="s">
        <v>2016</v>
      </c>
      <c r="O277" s="6" t="s">
        <v>24</v>
      </c>
      <c r="P277" s="8"/>
      <c r="R277">
        <v>276</v>
      </c>
      <c r="V277" s="67">
        <v>44092</v>
      </c>
      <c r="W277" s="65" t="s">
        <v>35</v>
      </c>
      <c r="X277" s="65" t="s">
        <v>21</v>
      </c>
      <c r="Y277" s="65">
        <v>1517</v>
      </c>
      <c r="Z277" s="65">
        <v>12</v>
      </c>
      <c r="AA277" s="66">
        <v>18861</v>
      </c>
      <c r="AC277" s="68">
        <f t="shared" si="12"/>
        <v>-0.36667304788716137</v>
      </c>
      <c r="AD277" s="68">
        <f t="shared" si="13"/>
        <v>-0.43333333753980696</v>
      </c>
      <c r="AE277" s="68">
        <f t="shared" si="14"/>
        <v>0</v>
      </c>
    </row>
    <row r="278" spans="1:31" ht="15.75" thickBot="1">
      <c r="A278" t="s">
        <v>17</v>
      </c>
      <c r="B278" t="s">
        <v>41</v>
      </c>
      <c r="C278" t="s">
        <v>62</v>
      </c>
      <c r="D278" t="s">
        <v>2239</v>
      </c>
      <c r="E278">
        <v>34</v>
      </c>
      <c r="F278" t="s">
        <v>2241</v>
      </c>
      <c r="G278" t="s">
        <v>22</v>
      </c>
      <c r="H278" s="5">
        <v>44133.103148148148</v>
      </c>
      <c r="I278" s="5">
        <v>44132.995104166665</v>
      </c>
      <c r="J278">
        <v>9335.0000001490116</v>
      </c>
      <c r="K278" s="8">
        <v>155.58333333581686</v>
      </c>
      <c r="L278" s="8">
        <v>5289.8333334177732</v>
      </c>
      <c r="M278" s="18">
        <v>1</v>
      </c>
      <c r="N278" t="s">
        <v>2240</v>
      </c>
      <c r="O278" s="6" t="s">
        <v>24</v>
      </c>
      <c r="P278" t="s">
        <v>2241</v>
      </c>
      <c r="R278">
        <v>277</v>
      </c>
      <c r="V278" s="67">
        <v>44132</v>
      </c>
      <c r="W278" s="65" t="s">
        <v>62</v>
      </c>
      <c r="X278" s="65" t="s">
        <v>2241</v>
      </c>
      <c r="Y278" s="65">
        <v>34</v>
      </c>
      <c r="Z278" s="65">
        <v>156</v>
      </c>
      <c r="AA278" s="66">
        <v>5290</v>
      </c>
      <c r="AC278" s="68">
        <f t="shared" si="12"/>
        <v>0.16666658222675323</v>
      </c>
      <c r="AD278" s="68">
        <f t="shared" si="13"/>
        <v>0.4166666641831398</v>
      </c>
      <c r="AE278" s="68">
        <f t="shared" si="14"/>
        <v>0</v>
      </c>
    </row>
    <row r="279" spans="1:31" ht="15.75" thickBot="1">
      <c r="A279" t="s">
        <v>17</v>
      </c>
      <c r="B279" t="s">
        <v>18</v>
      </c>
      <c r="C279" t="s">
        <v>35</v>
      </c>
      <c r="D279" t="s">
        <v>766</v>
      </c>
      <c r="E279">
        <v>9</v>
      </c>
      <c r="F279" t="s">
        <v>2241</v>
      </c>
      <c r="G279" t="s">
        <v>22</v>
      </c>
      <c r="H279" s="5">
        <v>44133.126018518517</v>
      </c>
      <c r="I279" s="5">
        <v>44133.044918981483</v>
      </c>
      <c r="J279">
        <v>7006.9999997271225</v>
      </c>
      <c r="K279" s="8">
        <v>116.78333332878537</v>
      </c>
      <c r="L279" s="8">
        <v>1051.0499999590684</v>
      </c>
      <c r="M279" s="18">
        <v>1</v>
      </c>
      <c r="N279" t="s">
        <v>2242</v>
      </c>
      <c r="O279" s="6" t="s">
        <v>24</v>
      </c>
      <c r="P279" t="s">
        <v>2241</v>
      </c>
      <c r="R279">
        <v>278</v>
      </c>
      <c r="V279" s="67">
        <v>44133</v>
      </c>
      <c r="W279" s="65" t="s">
        <v>35</v>
      </c>
      <c r="X279" s="65" t="s">
        <v>2241</v>
      </c>
      <c r="Y279" s="65">
        <v>9</v>
      </c>
      <c r="Z279" s="65">
        <v>117</v>
      </c>
      <c r="AA279" s="66">
        <v>1051</v>
      </c>
      <c r="AC279" s="68">
        <f t="shared" si="12"/>
        <v>-0.049999959068372846</v>
      </c>
      <c r="AD279" s="68">
        <f t="shared" si="13"/>
        <v>0.21666667121462524</v>
      </c>
      <c r="AE279" s="68">
        <f t="shared" si="14"/>
        <v>0</v>
      </c>
    </row>
    <row r="280" spans="1:31" ht="15.75" thickBot="1">
      <c r="A280" t="s">
        <v>17</v>
      </c>
      <c r="B280" t="s">
        <v>41</v>
      </c>
      <c r="C280" t="s">
        <v>135</v>
      </c>
      <c r="D280" t="s">
        <v>690</v>
      </c>
      <c r="E280">
        <v>4</v>
      </c>
      <c r="F280" t="s">
        <v>2241</v>
      </c>
      <c r="G280" t="s">
        <v>22</v>
      </c>
      <c r="H280" s="5">
        <v>44133.163900462961</v>
      </c>
      <c r="I280" s="5">
        <v>44133.107187499998</v>
      </c>
      <c r="J280">
        <v>4900.0000000465661</v>
      </c>
      <c r="K280" s="8">
        <v>81.666666667442769</v>
      </c>
      <c r="L280" s="8">
        <v>326.66666666977108</v>
      </c>
      <c r="M280" s="18">
        <v>1</v>
      </c>
      <c r="N280" t="s">
        <v>2243</v>
      </c>
      <c r="O280" s="6" t="s">
        <v>24</v>
      </c>
      <c r="P280" t="s">
        <v>2241</v>
      </c>
      <c r="R280">
        <v>279</v>
      </c>
      <c r="V280" s="67">
        <v>44133</v>
      </c>
      <c r="W280" s="65" t="s">
        <v>135</v>
      </c>
      <c r="X280" s="65" t="s">
        <v>2241</v>
      </c>
      <c r="Y280" s="65">
        <v>4</v>
      </c>
      <c r="Z280" s="65">
        <v>82</v>
      </c>
      <c r="AA280" s="65">
        <v>327</v>
      </c>
      <c r="AC280" s="68">
        <f t="shared" si="12"/>
        <v>0.33333333022892475</v>
      </c>
      <c r="AD280" s="68">
        <f t="shared" si="13"/>
        <v>0.33333333255723119</v>
      </c>
      <c r="AE280" s="68">
        <f t="shared" si="14"/>
        <v>0</v>
      </c>
    </row>
    <row r="281" spans="1:31" ht="15.75" thickBot="1">
      <c r="A281" t="s">
        <v>17</v>
      </c>
      <c r="B281" t="s">
        <v>41</v>
      </c>
      <c r="C281" t="s">
        <v>135</v>
      </c>
      <c r="D281" t="s">
        <v>238</v>
      </c>
      <c r="E281">
        <v>194</v>
      </c>
      <c r="F281" t="s">
        <v>2241</v>
      </c>
      <c r="G281" t="s">
        <v>22</v>
      </c>
      <c r="H281" s="5">
        <v>44133.230532407404</v>
      </c>
      <c r="I281" s="5">
        <v>44133.109131944446</v>
      </c>
      <c r="J281">
        <v>10488.999999593943</v>
      </c>
      <c r="K281" s="8">
        <v>174.81666665989906</v>
      </c>
      <c r="L281" s="8">
        <v>33914.433332020417</v>
      </c>
      <c r="M281" s="18">
        <v>1</v>
      </c>
      <c r="N281" t="s">
        <v>2244</v>
      </c>
      <c r="O281" s="6" t="s">
        <v>24</v>
      </c>
      <c r="P281" t="s">
        <v>2241</v>
      </c>
      <c r="R281">
        <v>280</v>
      </c>
      <c r="V281" s="67">
        <v>44133</v>
      </c>
      <c r="W281" s="65" t="s">
        <v>135</v>
      </c>
      <c r="X281" s="65" t="s">
        <v>2241</v>
      </c>
      <c r="Y281" s="65">
        <v>194</v>
      </c>
      <c r="Z281" s="65">
        <v>175</v>
      </c>
      <c r="AA281" s="66">
        <v>33914</v>
      </c>
      <c r="AC281" s="68">
        <f t="shared" si="12"/>
        <v>-0.43333202041685581</v>
      </c>
      <c r="AD281" s="68">
        <f t="shared" si="13"/>
        <v>0.18333334010094404</v>
      </c>
      <c r="AE281" s="68">
        <f t="shared" si="14"/>
        <v>0</v>
      </c>
    </row>
    <row r="282" spans="1:31" ht="15.75" thickBot="1">
      <c r="A282" t="s">
        <v>17</v>
      </c>
      <c r="B282" t="s">
        <v>18</v>
      </c>
      <c r="C282" t="s">
        <v>38</v>
      </c>
      <c r="D282" t="s">
        <v>227</v>
      </c>
      <c r="E282">
        <v>8</v>
      </c>
      <c r="F282" t="s">
        <v>2241</v>
      </c>
      <c r="G282" t="s">
        <v>22</v>
      </c>
      <c r="H282" s="5">
        <v>44133.151030092595</v>
      </c>
      <c r="I282" s="5">
        <v>44133.117129629631</v>
      </c>
      <c r="J282">
        <v>2929.0000000968575</v>
      </c>
      <c r="K282" s="8">
        <v>48.816666668280959</v>
      </c>
      <c r="L282" s="8">
        <v>390.53333334624767</v>
      </c>
      <c r="M282" s="18">
        <v>1</v>
      </c>
      <c r="N282" t="s">
        <v>2245</v>
      </c>
      <c r="O282" s="6" t="s">
        <v>24</v>
      </c>
      <c r="P282" t="s">
        <v>2241</v>
      </c>
      <c r="R282">
        <v>281</v>
      </c>
      <c r="V282" s="67">
        <v>44133</v>
      </c>
      <c r="W282" s="65" t="s">
        <v>38</v>
      </c>
      <c r="X282" s="65" t="s">
        <v>2241</v>
      </c>
      <c r="Y282" s="65">
        <v>8</v>
      </c>
      <c r="Z282" s="65">
        <v>49</v>
      </c>
      <c r="AA282" s="65">
        <v>391</v>
      </c>
      <c r="AC282" s="68">
        <f t="shared" si="12"/>
        <v>0.46666665375232697</v>
      </c>
      <c r="AD282" s="68">
        <f t="shared" si="13"/>
        <v>0.18333333171904087</v>
      </c>
      <c r="AE282" s="68">
        <f t="shared" si="14"/>
        <v>0</v>
      </c>
    </row>
    <row r="283" spans="1:31" ht="15.75" thickBot="1">
      <c r="A283" t="s">
        <v>17</v>
      </c>
      <c r="B283" t="s">
        <v>18</v>
      </c>
      <c r="C283" t="s">
        <v>35</v>
      </c>
      <c r="D283" t="s">
        <v>2246</v>
      </c>
      <c r="E283">
        <v>38</v>
      </c>
      <c r="F283" t="s">
        <v>2241</v>
      </c>
      <c r="G283" t="s">
        <v>22</v>
      </c>
      <c r="H283" s="5">
        <v>44133.299143518518</v>
      </c>
      <c r="I283" s="5">
        <v>44133.148865740739</v>
      </c>
      <c r="J283">
        <v>12984.000000078231</v>
      </c>
      <c r="K283" s="8">
        <v>216.40000000130385</v>
      </c>
      <c r="L283" s="8">
        <v>8223.2000000495464</v>
      </c>
      <c r="M283" s="18">
        <v>1</v>
      </c>
      <c r="N283" t="s">
        <v>2247</v>
      </c>
      <c r="O283" s="6" t="s">
        <v>24</v>
      </c>
      <c r="P283" t="s">
        <v>2241</v>
      </c>
      <c r="R283">
        <v>282</v>
      </c>
      <c r="V283" s="67">
        <v>44133</v>
      </c>
      <c r="W283" s="65" t="s">
        <v>35</v>
      </c>
      <c r="X283" s="65" t="s">
        <v>2241</v>
      </c>
      <c r="Y283" s="65">
        <v>38</v>
      </c>
      <c r="Z283" s="65">
        <v>216</v>
      </c>
      <c r="AA283" s="66">
        <v>8223</v>
      </c>
      <c r="AC283" s="68">
        <f t="shared" si="12"/>
        <v>-0.20000004954636097</v>
      </c>
      <c r="AD283" s="68">
        <f t="shared" si="13"/>
        <v>-0.4000000013038516</v>
      </c>
      <c r="AE283" s="68">
        <f t="shared" si="14"/>
        <v>0</v>
      </c>
    </row>
    <row r="284" spans="1:31" ht="15.75" thickBot="1">
      <c r="A284" t="s">
        <v>17</v>
      </c>
      <c r="B284" t="s">
        <v>55</v>
      </c>
      <c r="C284" t="s">
        <v>326</v>
      </c>
      <c r="D284" t="s">
        <v>2248</v>
      </c>
      <c r="E284">
        <v>1</v>
      </c>
      <c r="F284" t="s">
        <v>2241</v>
      </c>
      <c r="G284" t="s">
        <v>22</v>
      </c>
      <c r="H284" s="5">
        <v>44133.512499999997</v>
      </c>
      <c r="I284" s="5">
        <v>44133.159722222219</v>
      </c>
      <c r="J284">
        <v>30480.00000002794</v>
      </c>
      <c r="K284" s="8">
        <v>508.00000000046566</v>
      </c>
      <c r="L284" s="8">
        <v>508.00000000046566</v>
      </c>
      <c r="M284" s="18">
        <v>1</v>
      </c>
      <c r="N284" t="s">
        <v>2249</v>
      </c>
      <c r="O284" s="6" t="s">
        <v>24</v>
      </c>
      <c r="P284" t="s">
        <v>2241</v>
      </c>
      <c r="R284">
        <v>283</v>
      </c>
      <c r="V284" s="67">
        <v>44133</v>
      </c>
      <c r="W284" s="65" t="s">
        <v>326</v>
      </c>
      <c r="X284" s="65" t="s">
        <v>2241</v>
      </c>
      <c r="Y284" s="65">
        <v>1</v>
      </c>
      <c r="Z284" s="65">
        <v>508</v>
      </c>
      <c r="AA284" s="65">
        <v>508</v>
      </c>
      <c r="AC284" s="68">
        <f t="shared" si="12"/>
        <v>-4.6566128730773926E-10</v>
      </c>
      <c r="AD284" s="68">
        <f t="shared" si="13"/>
        <v>-4.6566128730773926E-10</v>
      </c>
      <c r="AE284" s="68">
        <f t="shared" si="14"/>
        <v>0</v>
      </c>
    </row>
    <row r="285" spans="1:31" ht="15.75" thickBot="1">
      <c r="A285" t="s">
        <v>17</v>
      </c>
      <c r="B285" t="s">
        <v>55</v>
      </c>
      <c r="C285" t="s">
        <v>59</v>
      </c>
      <c r="D285" t="s">
        <v>2250</v>
      </c>
      <c r="E285">
        <v>6</v>
      </c>
      <c r="F285" t="s">
        <v>2241</v>
      </c>
      <c r="G285" t="s">
        <v>22</v>
      </c>
      <c r="H285" s="5">
        <v>44133.303206018521</v>
      </c>
      <c r="I285" s="5">
        <v>44133.188414351855</v>
      </c>
      <c r="J285">
        <v>9918.0000000167638</v>
      </c>
      <c r="K285" s="8">
        <v>165.3000000002794</v>
      </c>
      <c r="L285" s="8">
        <v>991.80000000167638</v>
      </c>
      <c r="M285" s="18">
        <v>1</v>
      </c>
      <c r="N285" t="s">
        <v>2251</v>
      </c>
      <c r="O285" s="6" t="s">
        <v>24</v>
      </c>
      <c r="P285" t="s">
        <v>2241</v>
      </c>
      <c r="R285">
        <v>284</v>
      </c>
      <c r="V285" s="67">
        <v>44133</v>
      </c>
      <c r="W285" s="65" t="s">
        <v>59</v>
      </c>
      <c r="X285" s="65" t="s">
        <v>2241</v>
      </c>
      <c r="Y285" s="65">
        <v>6</v>
      </c>
      <c r="Z285" s="65">
        <v>165</v>
      </c>
      <c r="AA285" s="65">
        <v>992</v>
      </c>
      <c r="AC285" s="68">
        <f t="shared" si="12"/>
        <v>0.19999999832361937</v>
      </c>
      <c r="AD285" s="68">
        <f t="shared" si="13"/>
        <v>-0.30000000027939677</v>
      </c>
      <c r="AE285" s="68">
        <f t="shared" si="14"/>
        <v>0</v>
      </c>
    </row>
    <row r="286" spans="1:31" ht="15.75" thickBot="1">
      <c r="A286" t="s">
        <v>17</v>
      </c>
      <c r="B286" t="s">
        <v>18</v>
      </c>
      <c r="C286" t="s">
        <v>38</v>
      </c>
      <c r="D286" t="s">
        <v>975</v>
      </c>
      <c r="E286">
        <v>12</v>
      </c>
      <c r="F286" t="s">
        <v>2241</v>
      </c>
      <c r="G286" t="s">
        <v>22</v>
      </c>
      <c r="H286" s="5">
        <v>44133.330428240741</v>
      </c>
      <c r="I286" s="5">
        <v>44133.231064814812</v>
      </c>
      <c r="J286">
        <v>8585.0000002188608</v>
      </c>
      <c r="K286" s="8">
        <v>143.08333333698101</v>
      </c>
      <c r="L286" s="8">
        <v>1717.0000000437722</v>
      </c>
      <c r="M286" s="18">
        <v>1</v>
      </c>
      <c r="N286" t="s">
        <v>2252</v>
      </c>
      <c r="O286" s="6" t="s">
        <v>24</v>
      </c>
      <c r="P286" t="s">
        <v>2241</v>
      </c>
      <c r="R286">
        <v>285</v>
      </c>
      <c r="V286" s="67">
        <v>44133</v>
      </c>
      <c r="W286" s="65" t="s">
        <v>38</v>
      </c>
      <c r="X286" s="65" t="s">
        <v>2241</v>
      </c>
      <c r="Y286" s="65">
        <v>12</v>
      </c>
      <c r="Z286" s="65">
        <v>143</v>
      </c>
      <c r="AA286" s="66">
        <v>1717</v>
      </c>
      <c r="AC286" s="68">
        <f t="shared" si="12"/>
        <v>-4.377216100692749E-08</v>
      </c>
      <c r="AD286" s="68">
        <f t="shared" si="13"/>
        <v>-0.083333336981013417</v>
      </c>
      <c r="AE286" s="68">
        <f t="shared" si="14"/>
        <v>0</v>
      </c>
    </row>
    <row r="287" spans="1:31" ht="15.75" thickBot="1">
      <c r="A287" t="s">
        <v>17</v>
      </c>
      <c r="B287" t="s">
        <v>55</v>
      </c>
      <c r="C287" t="s">
        <v>59</v>
      </c>
      <c r="D287" t="s">
        <v>1624</v>
      </c>
      <c r="E287">
        <v>654</v>
      </c>
      <c r="F287" t="s">
        <v>2241</v>
      </c>
      <c r="G287" t="s">
        <v>22</v>
      </c>
      <c r="H287" s="5">
        <v>44133.295173611114</v>
      </c>
      <c r="I287" s="5">
        <v>44133.231249999997</v>
      </c>
      <c r="J287">
        <v>5523.0000004637986</v>
      </c>
      <c r="K287" s="8">
        <v>92.050000007729977</v>
      </c>
      <c r="L287" s="8">
        <v>60200.700005055405</v>
      </c>
      <c r="M287" s="18">
        <v>1</v>
      </c>
      <c r="N287" t="s">
        <v>2253</v>
      </c>
      <c r="O287" s="6" t="s">
        <v>24</v>
      </c>
      <c r="P287" t="s">
        <v>2241</v>
      </c>
      <c r="R287">
        <v>286</v>
      </c>
      <c r="V287" s="67">
        <v>44133</v>
      </c>
      <c r="W287" s="65" t="s">
        <v>59</v>
      </c>
      <c r="X287" s="65" t="s">
        <v>2241</v>
      </c>
      <c r="Y287" s="65">
        <v>654</v>
      </c>
      <c r="Z287" s="65">
        <v>92</v>
      </c>
      <c r="AA287" s="66">
        <v>60201</v>
      </c>
      <c r="AC287" s="68">
        <f t="shared" si="12"/>
        <v>0.29999494459480047</v>
      </c>
      <c r="AD287" s="68">
        <f t="shared" si="13"/>
        <v>-0.050000007729977369</v>
      </c>
      <c r="AE287" s="68">
        <f t="shared" si="14"/>
        <v>0</v>
      </c>
    </row>
    <row r="288" spans="1:31" ht="15.75" thickBot="1">
      <c r="A288" t="s">
        <v>17</v>
      </c>
      <c r="B288" t="s">
        <v>18</v>
      </c>
      <c r="C288" t="s">
        <v>35</v>
      </c>
      <c r="D288" t="s">
        <v>561</v>
      </c>
      <c r="E288">
        <v>12</v>
      </c>
      <c r="F288" t="s">
        <v>2241</v>
      </c>
      <c r="G288" t="s">
        <v>22</v>
      </c>
      <c r="H288" s="5">
        <v>44133.524814814817</v>
      </c>
      <c r="I288" s="5">
        <v>44133.236805555556</v>
      </c>
      <c r="J288">
        <v>24884.000000101514</v>
      </c>
      <c r="K288" s="8">
        <v>414.73333333502524</v>
      </c>
      <c r="L288" s="8">
        <v>4976.8000000203028</v>
      </c>
      <c r="M288" s="18">
        <v>1</v>
      </c>
      <c r="N288" t="s">
        <v>2254</v>
      </c>
      <c r="O288" s="6" t="s">
        <v>24</v>
      </c>
      <c r="P288" t="s">
        <v>2241</v>
      </c>
      <c r="R288">
        <v>287</v>
      </c>
      <c r="V288" s="67">
        <v>44133</v>
      </c>
      <c r="W288" s="65" t="s">
        <v>35</v>
      </c>
      <c r="X288" s="65" t="s">
        <v>2241</v>
      </c>
      <c r="Y288" s="65">
        <v>12</v>
      </c>
      <c r="Z288" s="65">
        <v>415</v>
      </c>
      <c r="AA288" s="66">
        <v>4977</v>
      </c>
      <c r="AC288" s="68">
        <f t="shared" si="12"/>
        <v>0.19999997969716787</v>
      </c>
      <c r="AD288" s="68">
        <f t="shared" si="13"/>
        <v>0.26666666497476399</v>
      </c>
      <c r="AE288" s="68">
        <f t="shared" si="14"/>
        <v>0</v>
      </c>
    </row>
    <row r="289" spans="1:31" ht="15.75" thickBot="1">
      <c r="A289" t="s">
        <v>17</v>
      </c>
      <c r="B289" t="s">
        <v>18</v>
      </c>
      <c r="C289" t="s">
        <v>25</v>
      </c>
      <c r="D289" t="s">
        <v>2255</v>
      </c>
      <c r="E289">
        <v>9</v>
      </c>
      <c r="F289" t="s">
        <v>2241</v>
      </c>
      <c r="G289" t="s">
        <v>22</v>
      </c>
      <c r="H289" s="5">
        <v>44133.330231481479</v>
      </c>
      <c r="I289" s="5">
        <v>44133.259722222225</v>
      </c>
      <c r="J289">
        <v>6091.9999995734543</v>
      </c>
      <c r="K289" s="8">
        <v>101.53333332622424</v>
      </c>
      <c r="L289" s="8">
        <v>913.79999993601814</v>
      </c>
      <c r="M289" s="18">
        <v>1</v>
      </c>
      <c r="N289" t="s">
        <v>2256</v>
      </c>
      <c r="O289" s="6" t="s">
        <v>24</v>
      </c>
      <c r="P289" t="s">
        <v>2241</v>
      </c>
      <c r="R289">
        <v>288</v>
      </c>
      <c r="V289" s="67">
        <v>44133</v>
      </c>
      <c r="W289" s="65" t="s">
        <v>25</v>
      </c>
      <c r="X289" s="65" t="s">
        <v>2241</v>
      </c>
      <c r="Y289" s="65">
        <v>9</v>
      </c>
      <c r="Z289" s="65">
        <v>102</v>
      </c>
      <c r="AA289" s="65">
        <v>914</v>
      </c>
      <c r="AC289" s="68">
        <f t="shared" si="12"/>
        <v>0.20000006398186088</v>
      </c>
      <c r="AD289" s="68">
        <f t="shared" si="13"/>
        <v>0.46666667377576232</v>
      </c>
      <c r="AE289" s="68">
        <f t="shared" si="14"/>
        <v>0</v>
      </c>
    </row>
    <row r="290" spans="1:31" ht="15.75" thickBot="1">
      <c r="A290" t="s">
        <v>17</v>
      </c>
      <c r="B290" t="s">
        <v>18</v>
      </c>
      <c r="C290" t="s">
        <v>19</v>
      </c>
      <c r="D290" t="s">
        <v>2257</v>
      </c>
      <c r="E290">
        <v>29</v>
      </c>
      <c r="F290" t="s">
        <v>2241</v>
      </c>
      <c r="G290" t="s">
        <v>22</v>
      </c>
      <c r="H290" s="5">
        <v>44133.340752314813</v>
      </c>
      <c r="I290" s="5">
        <v>44133.261192129627</v>
      </c>
      <c r="J290">
        <v>6874.0000000689179</v>
      </c>
      <c r="K290" s="8">
        <v>114.5666666678153</v>
      </c>
      <c r="L290" s="8">
        <v>3322.4333333666436</v>
      </c>
      <c r="M290" s="18">
        <v>1</v>
      </c>
      <c r="N290" t="s">
        <v>2258</v>
      </c>
      <c r="O290" s="6" t="s">
        <v>24</v>
      </c>
      <c r="P290" t="s">
        <v>2241</v>
      </c>
      <c r="R290">
        <v>289</v>
      </c>
      <c r="V290" s="67">
        <v>44133</v>
      </c>
      <c r="W290" s="65" t="s">
        <v>19</v>
      </c>
      <c r="X290" s="65" t="s">
        <v>2241</v>
      </c>
      <c r="Y290" s="65">
        <v>29</v>
      </c>
      <c r="Z290" s="65">
        <v>115</v>
      </c>
      <c r="AA290" s="66">
        <v>3322</v>
      </c>
      <c r="AC290" s="68">
        <f t="shared" si="12"/>
        <v>-0.43333336664363742</v>
      </c>
      <c r="AD290" s="68">
        <f t="shared" si="13"/>
        <v>0.43333333218470216</v>
      </c>
      <c r="AE290" s="68">
        <f t="shared" si="14"/>
        <v>0</v>
      </c>
    </row>
    <row r="291" spans="1:31" ht="15.75" thickBot="1">
      <c r="A291" t="s">
        <v>17</v>
      </c>
      <c r="B291" t="s">
        <v>41</v>
      </c>
      <c r="C291" t="s">
        <v>135</v>
      </c>
      <c r="D291" t="s">
        <v>979</v>
      </c>
      <c r="E291">
        <v>32</v>
      </c>
      <c r="F291" t="s">
        <v>2241</v>
      </c>
      <c r="G291" t="s">
        <v>22</v>
      </c>
      <c r="H291" s="5">
        <v>44133.304699074077</v>
      </c>
      <c r="I291" s="5">
        <v>44133.264594907407</v>
      </c>
      <c r="J291">
        <v>3465.0000002933666</v>
      </c>
      <c r="K291" s="8">
        <v>57.750000004889444</v>
      </c>
      <c r="L291" s="8">
        <v>1848.0000001564622</v>
      </c>
      <c r="M291" s="18">
        <v>1</v>
      </c>
      <c r="N291" t="s">
        <v>2259</v>
      </c>
      <c r="O291" s="6" t="s">
        <v>24</v>
      </c>
      <c r="P291" t="s">
        <v>2241</v>
      </c>
      <c r="R291">
        <v>290</v>
      </c>
      <c r="V291" s="67">
        <v>44133</v>
      </c>
      <c r="W291" s="65" t="s">
        <v>135</v>
      </c>
      <c r="X291" s="65" t="s">
        <v>2241</v>
      </c>
      <c r="Y291" s="65">
        <v>32</v>
      </c>
      <c r="Z291" s="65">
        <v>58</v>
      </c>
      <c r="AA291" s="66">
        <v>1848</v>
      </c>
      <c r="AC291" s="68">
        <f t="shared" si="12"/>
        <v>-1.5646219253540039E-07</v>
      </c>
      <c r="AD291" s="68">
        <f t="shared" si="13"/>
        <v>0.24999999511055648</v>
      </c>
      <c r="AE291" s="68">
        <f t="shared" si="14"/>
        <v>0</v>
      </c>
    </row>
    <row r="292" spans="1:31" ht="15.75" thickBot="1">
      <c r="A292" t="s">
        <v>17</v>
      </c>
      <c r="B292" t="s">
        <v>47</v>
      </c>
      <c r="C292" t="s">
        <v>52</v>
      </c>
      <c r="D292" t="s">
        <v>2260</v>
      </c>
      <c r="E292">
        <v>1</v>
      </c>
      <c r="F292" t="s">
        <v>2241</v>
      </c>
      <c r="G292" t="s">
        <v>22</v>
      </c>
      <c r="H292" s="5">
        <v>44133.408333333333</v>
      </c>
      <c r="I292" s="5">
        <v>44133.279166666667</v>
      </c>
      <c r="J292">
        <v>11159.999999916181</v>
      </c>
      <c r="K292" s="8">
        <v>185.99999999860302</v>
      </c>
      <c r="L292" s="8">
        <v>185.99999999860302</v>
      </c>
      <c r="M292" s="18">
        <v>1</v>
      </c>
      <c r="N292" t="s">
        <v>2261</v>
      </c>
      <c r="O292" s="6" t="s">
        <v>24</v>
      </c>
      <c r="P292" t="s">
        <v>2241</v>
      </c>
      <c r="R292">
        <v>291</v>
      </c>
      <c r="V292" s="67">
        <v>44133</v>
      </c>
      <c r="W292" s="65" t="s">
        <v>52</v>
      </c>
      <c r="X292" s="65" t="s">
        <v>2241</v>
      </c>
      <c r="Y292" s="65">
        <v>1</v>
      </c>
      <c r="Z292" s="65">
        <v>186</v>
      </c>
      <c r="AA292" s="65">
        <v>186</v>
      </c>
      <c r="AC292" s="68">
        <f t="shared" si="12"/>
        <v>1.3969838619232178E-09</v>
      </c>
      <c r="AD292" s="68">
        <f t="shared" si="13"/>
        <v>1.3969838619232178E-09</v>
      </c>
      <c r="AE292" s="68">
        <f t="shared" si="14"/>
        <v>0</v>
      </c>
    </row>
    <row r="293" spans="1:31" ht="15.75" thickBot="1">
      <c r="A293" t="s">
        <v>17</v>
      </c>
      <c r="B293" t="s">
        <v>140</v>
      </c>
      <c r="C293" t="s">
        <v>141</v>
      </c>
      <c r="D293" t="s">
        <v>1336</v>
      </c>
      <c r="E293">
        <v>1</v>
      </c>
      <c r="F293" t="s">
        <v>2241</v>
      </c>
      <c r="G293" t="s">
        <v>22</v>
      </c>
      <c r="H293" s="5">
        <v>44133.415972222225</v>
      </c>
      <c r="I293" s="5">
        <v>44133.288194444445</v>
      </c>
      <c r="J293">
        <v>11040.000000153668</v>
      </c>
      <c r="K293" s="8">
        <v>184.00000000256114</v>
      </c>
      <c r="L293" s="8">
        <v>184.00000000256114</v>
      </c>
      <c r="M293" s="18">
        <v>1</v>
      </c>
      <c r="N293" t="s">
        <v>2262</v>
      </c>
      <c r="O293" s="6" t="s">
        <v>24</v>
      </c>
      <c r="P293" t="s">
        <v>2241</v>
      </c>
      <c r="R293">
        <v>292</v>
      </c>
      <c r="V293" s="67">
        <v>44133</v>
      </c>
      <c r="W293" s="65" t="s">
        <v>141</v>
      </c>
      <c r="X293" s="65" t="s">
        <v>2241</v>
      </c>
      <c r="Y293" s="65">
        <v>1</v>
      </c>
      <c r="Z293" s="65">
        <v>184</v>
      </c>
      <c r="AA293" s="65">
        <v>184</v>
      </c>
      <c r="AC293" s="68">
        <f t="shared" si="12"/>
        <v>-2.5611370801925659E-09</v>
      </c>
      <c r="AD293" s="68">
        <f t="shared" si="13"/>
        <v>-2.5611370801925659E-09</v>
      </c>
      <c r="AE293" s="68">
        <f t="shared" si="14"/>
        <v>0</v>
      </c>
    </row>
    <row r="294" spans="1:31" ht="15.75" thickBot="1">
      <c r="A294" t="s">
        <v>17</v>
      </c>
      <c r="B294" t="s">
        <v>41</v>
      </c>
      <c r="C294" t="s">
        <v>62</v>
      </c>
      <c r="D294" t="s">
        <v>2263</v>
      </c>
      <c r="E294">
        <v>6</v>
      </c>
      <c r="F294" t="s">
        <v>2241</v>
      </c>
      <c r="G294" t="s">
        <v>22</v>
      </c>
      <c r="H294" s="5">
        <v>44133.364895833336</v>
      </c>
      <c r="I294" s="5">
        <v>44133.318055555559</v>
      </c>
      <c r="J294">
        <v>4046.9999999273568</v>
      </c>
      <c r="K294" s="8">
        <v>67.449999998789281</v>
      </c>
      <c r="L294" s="8">
        <v>404.69999999273568</v>
      </c>
      <c r="M294" s="18">
        <v>1</v>
      </c>
      <c r="N294" t="s">
        <v>2264</v>
      </c>
      <c r="O294" s="6" t="s">
        <v>24</v>
      </c>
      <c r="P294" t="s">
        <v>2241</v>
      </c>
      <c r="R294">
        <v>293</v>
      </c>
      <c r="V294" s="67">
        <v>44133</v>
      </c>
      <c r="W294" s="65" t="s">
        <v>62</v>
      </c>
      <c r="X294" s="65" t="s">
        <v>2241</v>
      </c>
      <c r="Y294" s="65">
        <v>6</v>
      </c>
      <c r="Z294" s="65">
        <v>67</v>
      </c>
      <c r="AA294" s="65">
        <v>405</v>
      </c>
      <c r="AC294" s="68">
        <f t="shared" si="12"/>
        <v>0.30000000726431608</v>
      </c>
      <c r="AD294" s="68">
        <f t="shared" si="13"/>
        <v>-0.44999999878928065</v>
      </c>
      <c r="AE294" s="68">
        <f t="shared" si="14"/>
        <v>0</v>
      </c>
    </row>
    <row r="295" spans="1:31" ht="15.75" thickBot="1">
      <c r="A295" t="s">
        <v>17</v>
      </c>
      <c r="B295" t="s">
        <v>18</v>
      </c>
      <c r="C295" t="s">
        <v>38</v>
      </c>
      <c r="D295" t="s">
        <v>665</v>
      </c>
      <c r="E295">
        <v>1</v>
      </c>
      <c r="F295" t="s">
        <v>2241</v>
      </c>
      <c r="G295" t="s">
        <v>22</v>
      </c>
      <c r="H295" s="5">
        <v>44133.422222222223</v>
      </c>
      <c r="I295" s="5">
        <v>44133.356249999997</v>
      </c>
      <c r="J295">
        <v>5700.000000349246</v>
      </c>
      <c r="K295" s="8">
        <v>95.000000005820766</v>
      </c>
      <c r="L295" s="8">
        <v>95.000000005820766</v>
      </c>
      <c r="M295" s="18">
        <v>1</v>
      </c>
      <c r="N295" t="s">
        <v>2265</v>
      </c>
      <c r="O295" s="6" t="s">
        <v>24</v>
      </c>
      <c r="P295" t="s">
        <v>2241</v>
      </c>
      <c r="R295">
        <v>294</v>
      </c>
      <c r="V295" s="67">
        <v>44133</v>
      </c>
      <c r="W295" s="65" t="s">
        <v>38</v>
      </c>
      <c r="X295" s="65" t="s">
        <v>2241</v>
      </c>
      <c r="Y295" s="65">
        <v>1</v>
      </c>
      <c r="Z295" s="65">
        <v>95</v>
      </c>
      <c r="AA295" s="65">
        <v>95</v>
      </c>
      <c r="AC295" s="68">
        <f t="shared" si="12"/>
        <v>-5.8207660913467407E-09</v>
      </c>
      <c r="AD295" s="68">
        <f t="shared" si="13"/>
        <v>-5.8207660913467407E-09</v>
      </c>
      <c r="AE295" s="68">
        <f t="shared" si="14"/>
        <v>0</v>
      </c>
    </row>
    <row r="296" spans="1:31" ht="15.75" thickBot="1">
      <c r="A296" t="s">
        <v>17</v>
      </c>
      <c r="B296" t="s">
        <v>140</v>
      </c>
      <c r="C296" t="s">
        <v>141</v>
      </c>
      <c r="D296" t="s">
        <v>2266</v>
      </c>
      <c r="E296">
        <v>1</v>
      </c>
      <c r="F296" t="s">
        <v>2241</v>
      </c>
      <c r="G296" t="s">
        <v>22</v>
      </c>
      <c r="H296" s="5">
        <v>44133.439583333333</v>
      </c>
      <c r="I296" s="5">
        <v>44133.385416666664</v>
      </c>
      <c r="J296">
        <v>4680.0000001676381</v>
      </c>
      <c r="K296" s="8">
        <v>78.000000002793968</v>
      </c>
      <c r="L296" s="8">
        <v>78.000000002793968</v>
      </c>
      <c r="M296" s="18">
        <v>1</v>
      </c>
      <c r="N296" t="s">
        <v>2267</v>
      </c>
      <c r="O296" s="6" t="s">
        <v>24</v>
      </c>
      <c r="P296" t="s">
        <v>2241</v>
      </c>
      <c r="R296">
        <v>295</v>
      </c>
      <c r="V296" s="67">
        <v>44133</v>
      </c>
      <c r="W296" s="65" t="s">
        <v>141</v>
      </c>
      <c r="X296" s="65" t="s">
        <v>2241</v>
      </c>
      <c r="Y296" s="65">
        <v>1</v>
      </c>
      <c r="Z296" s="65">
        <v>78</v>
      </c>
      <c r="AA296" s="65">
        <v>78</v>
      </c>
      <c r="AC296" s="68">
        <f t="shared" si="12"/>
        <v>-2.7939677238464355E-09</v>
      </c>
      <c r="AD296" s="68">
        <f t="shared" si="13"/>
        <v>-2.7939677238464355E-09</v>
      </c>
      <c r="AE296" s="68">
        <f t="shared" si="14"/>
        <v>0</v>
      </c>
    </row>
    <row r="297" spans="1:31" ht="15.75" thickBot="1">
      <c r="A297" t="s">
        <v>17</v>
      </c>
      <c r="B297" t="s">
        <v>41</v>
      </c>
      <c r="C297" t="s">
        <v>42</v>
      </c>
      <c r="D297" t="s">
        <v>2268</v>
      </c>
      <c r="E297">
        <v>1</v>
      </c>
      <c r="F297" t="s">
        <v>2241</v>
      </c>
      <c r="G297" t="s">
        <v>22</v>
      </c>
      <c r="H297" s="5">
        <v>44133.553472222222</v>
      </c>
      <c r="I297" s="5">
        <v>44133.397222222222</v>
      </c>
      <c r="J297">
        <v>13500</v>
      </c>
      <c r="K297" s="8">
        <v>225</v>
      </c>
      <c r="L297" s="8">
        <v>225</v>
      </c>
      <c r="M297" s="18">
        <v>1</v>
      </c>
      <c r="N297" t="s">
        <v>2269</v>
      </c>
      <c r="O297" s="6" t="s">
        <v>24</v>
      </c>
      <c r="P297" t="s">
        <v>2241</v>
      </c>
      <c r="R297">
        <v>296</v>
      </c>
      <c r="V297" s="67">
        <v>44133</v>
      </c>
      <c r="W297" s="65" t="s">
        <v>42</v>
      </c>
      <c r="X297" s="65" t="s">
        <v>2241</v>
      </c>
      <c r="Y297" s="65">
        <v>1</v>
      </c>
      <c r="Z297" s="65">
        <v>225</v>
      </c>
      <c r="AA297" s="65">
        <v>225</v>
      </c>
      <c r="AC297" s="68">
        <f t="shared" si="12"/>
        <v>0</v>
      </c>
      <c r="AD297" s="68">
        <f t="shared" si="13"/>
        <v>0</v>
      </c>
      <c r="AE297" s="68">
        <f t="shared" si="14"/>
        <v>0</v>
      </c>
    </row>
    <row r="298" spans="1:31" ht="15.75" thickBot="1">
      <c r="A298" t="s">
        <v>17</v>
      </c>
      <c r="B298" t="s">
        <v>18</v>
      </c>
      <c r="C298" t="s">
        <v>19</v>
      </c>
      <c r="D298" t="s">
        <v>2270</v>
      </c>
      <c r="E298">
        <v>1</v>
      </c>
      <c r="F298" t="s">
        <v>2241</v>
      </c>
      <c r="G298" t="s">
        <v>22</v>
      </c>
      <c r="H298" s="5">
        <v>44133.551388888889</v>
      </c>
      <c r="I298" s="5">
        <v>44133.411111111112</v>
      </c>
      <c r="J298">
        <v>12119.999999902211</v>
      </c>
      <c r="K298" s="8">
        <v>201.99999999837019</v>
      </c>
      <c r="L298" s="8">
        <v>201.99999999837019</v>
      </c>
      <c r="M298" s="18">
        <v>1</v>
      </c>
      <c r="N298" t="s">
        <v>2271</v>
      </c>
      <c r="O298" s="6" t="s">
        <v>24</v>
      </c>
      <c r="P298" t="s">
        <v>2241</v>
      </c>
      <c r="R298">
        <v>297</v>
      </c>
      <c r="V298" s="67">
        <v>44133</v>
      </c>
      <c r="W298" s="65" t="s">
        <v>19</v>
      </c>
      <c r="X298" s="65" t="s">
        <v>2241</v>
      </c>
      <c r="Y298" s="65">
        <v>1</v>
      </c>
      <c r="Z298" s="65">
        <v>202</v>
      </c>
      <c r="AA298" s="65">
        <v>202</v>
      </c>
      <c r="AC298" s="68">
        <f t="shared" si="12"/>
        <v>1.6298145055770874E-09</v>
      </c>
      <c r="AD298" s="68">
        <f t="shared" si="13"/>
        <v>1.6298145055770874E-09</v>
      </c>
      <c r="AE298" s="68">
        <f t="shared" si="14"/>
        <v>0</v>
      </c>
    </row>
    <row r="299" spans="1:31" ht="15.75" thickBot="1">
      <c r="A299" t="s">
        <v>17</v>
      </c>
      <c r="B299" t="s">
        <v>18</v>
      </c>
      <c r="C299" t="s">
        <v>35</v>
      </c>
      <c r="D299" t="s">
        <v>2272</v>
      </c>
      <c r="E299">
        <v>2</v>
      </c>
      <c r="F299" t="s">
        <v>2241</v>
      </c>
      <c r="G299" t="s">
        <v>22</v>
      </c>
      <c r="H299" s="5">
        <v>44133.546909722223</v>
      </c>
      <c r="I299" s="5">
        <v>44133.435416666667</v>
      </c>
      <c r="J299">
        <v>9633.0000000307336</v>
      </c>
      <c r="K299" s="8">
        <v>160.55000000051223</v>
      </c>
      <c r="L299" s="8">
        <v>321.10000000102445</v>
      </c>
      <c r="M299" s="18">
        <v>1</v>
      </c>
      <c r="N299" t="s">
        <v>2273</v>
      </c>
      <c r="O299" s="6" t="s">
        <v>24</v>
      </c>
      <c r="P299" t="s">
        <v>2241</v>
      </c>
      <c r="R299">
        <v>298</v>
      </c>
      <c r="V299" s="67">
        <v>44133</v>
      </c>
      <c r="W299" s="65" t="s">
        <v>35</v>
      </c>
      <c r="X299" s="65" t="s">
        <v>2241</v>
      </c>
      <c r="Y299" s="65">
        <v>2</v>
      </c>
      <c r="Z299" s="65">
        <v>161</v>
      </c>
      <c r="AA299" s="65">
        <v>321</v>
      </c>
      <c r="AC299" s="68">
        <f t="shared" si="12"/>
        <v>-0.10000000102445483</v>
      </c>
      <c r="AD299" s="68">
        <f t="shared" si="13"/>
        <v>0.44999999948777258</v>
      </c>
      <c r="AE299" s="68">
        <f t="shared" si="14"/>
        <v>0</v>
      </c>
    </row>
    <row r="300" spans="1:31" ht="15.75" thickBot="1">
      <c r="A300" t="s">
        <v>17</v>
      </c>
      <c r="B300" t="s">
        <v>47</v>
      </c>
      <c r="C300" t="s">
        <v>52</v>
      </c>
      <c r="D300" t="s">
        <v>2274</v>
      </c>
      <c r="E300">
        <v>1</v>
      </c>
      <c r="F300" t="s">
        <v>2241</v>
      </c>
      <c r="G300" t="s">
        <v>22</v>
      </c>
      <c r="H300" s="5">
        <v>44133.71565972222</v>
      </c>
      <c r="I300" s="5">
        <v>44133.631249999999</v>
      </c>
      <c r="J300">
        <v>7292.9999999469146</v>
      </c>
      <c r="K300" s="8">
        <v>121.54999999911524</v>
      </c>
      <c r="L300" s="8">
        <v>121.54999999911524</v>
      </c>
      <c r="M300" s="18">
        <v>1</v>
      </c>
      <c r="N300" t="s">
        <v>2275</v>
      </c>
      <c r="O300" s="6" t="s">
        <v>24</v>
      </c>
      <c r="P300" t="s">
        <v>2241</v>
      </c>
      <c r="R300">
        <v>299</v>
      </c>
      <c r="V300" s="67">
        <v>44133</v>
      </c>
      <c r="W300" s="65" t="s">
        <v>52</v>
      </c>
      <c r="X300" s="65" t="s">
        <v>2241</v>
      </c>
      <c r="Y300" s="65">
        <v>1</v>
      </c>
      <c r="Z300" s="65">
        <v>122</v>
      </c>
      <c r="AA300" s="65">
        <v>122</v>
      </c>
      <c r="AC300" s="68">
        <f t="shared" si="12"/>
        <v>0.45000000088475645</v>
      </c>
      <c r="AD300" s="68">
        <f t="shared" si="13"/>
        <v>0.45000000088475645</v>
      </c>
      <c r="AE300" s="68">
        <f t="shared" si="14"/>
        <v>0</v>
      </c>
    </row>
    <row r="301" spans="1:31" ht="15.75" thickBot="1">
      <c r="A301" t="s">
        <v>17</v>
      </c>
      <c r="B301" t="s">
        <v>47</v>
      </c>
      <c r="C301" t="s">
        <v>52</v>
      </c>
      <c r="D301" t="s">
        <v>2276</v>
      </c>
      <c r="E301">
        <v>2</v>
      </c>
      <c r="F301" t="s">
        <v>2241</v>
      </c>
      <c r="G301" t="s">
        <v>22</v>
      </c>
      <c r="H301" s="5">
        <v>44133.715185185189</v>
      </c>
      <c r="I301" s="5">
        <v>44133.668749999997</v>
      </c>
      <c r="J301">
        <v>4012.0000005466864</v>
      </c>
      <c r="K301" s="8">
        <v>66.866666675778106</v>
      </c>
      <c r="L301" s="8">
        <v>133.73333335155621</v>
      </c>
      <c r="M301" s="18">
        <v>1</v>
      </c>
      <c r="N301" t="s">
        <v>2277</v>
      </c>
      <c r="O301" s="6" t="s">
        <v>24</v>
      </c>
      <c r="P301" t="s">
        <v>2241</v>
      </c>
      <c r="R301">
        <v>300</v>
      </c>
      <c r="V301" s="67">
        <v>44133</v>
      </c>
      <c r="W301" s="65" t="s">
        <v>52</v>
      </c>
      <c r="X301" s="65" t="s">
        <v>2241</v>
      </c>
      <c r="Y301" s="65">
        <v>2</v>
      </c>
      <c r="Z301" s="65">
        <v>67</v>
      </c>
      <c r="AA301" s="65">
        <v>134</v>
      </c>
      <c r="AC301" s="68">
        <f t="shared" si="12"/>
        <v>0.26666664844378829</v>
      </c>
      <c r="AD301" s="68">
        <f t="shared" si="13"/>
        <v>0.13333332422189415</v>
      </c>
      <c r="AE301" s="68">
        <f t="shared" si="14"/>
        <v>0</v>
      </c>
    </row>
    <row r="302" spans="1:31" ht="15.75" thickBot="1">
      <c r="A302" t="s">
        <v>17</v>
      </c>
      <c r="B302" t="s">
        <v>47</v>
      </c>
      <c r="C302" t="s">
        <v>52</v>
      </c>
      <c r="D302" t="s">
        <v>2278</v>
      </c>
      <c r="E302">
        <v>1</v>
      </c>
      <c r="F302" t="s">
        <v>2241</v>
      </c>
      <c r="G302" t="s">
        <v>22</v>
      </c>
      <c r="H302" s="5">
        <v>44133.740277777775</v>
      </c>
      <c r="I302" s="5">
        <v>44133.690972222219</v>
      </c>
      <c r="J302">
        <v>4260.0000000558794</v>
      </c>
      <c r="K302" s="8">
        <v>71.000000000931323</v>
      </c>
      <c r="L302" s="8">
        <v>71.000000000931323</v>
      </c>
      <c r="M302" s="18">
        <v>1</v>
      </c>
      <c r="N302" t="s">
        <v>2279</v>
      </c>
      <c r="O302" s="6" t="s">
        <v>24</v>
      </c>
      <c r="P302" t="s">
        <v>2241</v>
      </c>
      <c r="R302">
        <v>301</v>
      </c>
      <c r="V302" s="67">
        <v>44133</v>
      </c>
      <c r="W302" s="65" t="s">
        <v>52</v>
      </c>
      <c r="X302" s="65" t="s">
        <v>2241</v>
      </c>
      <c r="Y302" s="65">
        <v>1</v>
      </c>
      <c r="Z302" s="65">
        <v>71</v>
      </c>
      <c r="AA302" s="65">
        <v>71</v>
      </c>
      <c r="AC302" s="68">
        <f t="shared" si="12"/>
        <v>-9.3132257461547852E-10</v>
      </c>
      <c r="AD302" s="68">
        <f t="shared" si="13"/>
        <v>-9.3132257461547852E-10</v>
      </c>
      <c r="AE302" s="68">
        <f t="shared" si="14"/>
        <v>0</v>
      </c>
    </row>
    <row r="303" spans="1:31" ht="15.75" thickBot="1">
      <c r="A303" t="s">
        <v>17</v>
      </c>
      <c r="B303" t="s">
        <v>41</v>
      </c>
      <c r="C303" t="s">
        <v>42</v>
      </c>
      <c r="D303" t="s">
        <v>2280</v>
      </c>
      <c r="E303">
        <v>52</v>
      </c>
      <c r="F303" t="s">
        <v>2241</v>
      </c>
      <c r="G303" t="s">
        <v>22</v>
      </c>
      <c r="H303" s="5">
        <v>44133.824456018519</v>
      </c>
      <c r="I303" s="5">
        <v>44133.717199074075</v>
      </c>
      <c r="J303">
        <v>9266.9999999692664</v>
      </c>
      <c r="K303" s="8">
        <v>154.44999999948777</v>
      </c>
      <c r="L303" s="8">
        <v>8031.3999999733642</v>
      </c>
      <c r="M303" s="18">
        <v>1</v>
      </c>
      <c r="N303" t="s">
        <v>2281</v>
      </c>
      <c r="O303" s="6" t="s">
        <v>24</v>
      </c>
      <c r="P303" t="s">
        <v>2241</v>
      </c>
      <c r="R303">
        <v>302</v>
      </c>
      <c r="V303" s="67">
        <v>44133</v>
      </c>
      <c r="W303" s="65" t="s">
        <v>42</v>
      </c>
      <c r="X303" s="65" t="s">
        <v>2241</v>
      </c>
      <c r="Y303" s="65">
        <v>52</v>
      </c>
      <c r="Z303" s="65">
        <v>154</v>
      </c>
      <c r="AA303" s="66">
        <v>8031</v>
      </c>
      <c r="AC303" s="68">
        <f t="shared" si="12"/>
        <v>-0.39999997336417437</v>
      </c>
      <c r="AD303" s="68">
        <f t="shared" si="13"/>
        <v>-0.44999999948777258</v>
      </c>
      <c r="AE303" s="68">
        <f t="shared" si="14"/>
        <v>0</v>
      </c>
    </row>
    <row r="304" spans="1:31" ht="15.75" hidden="1" thickBot="1">
      <c r="A304" t="s">
        <v>17</v>
      </c>
      <c r="B304" t="s">
        <v>41</v>
      </c>
      <c r="C304" t="s">
        <v>42</v>
      </c>
      <c r="D304" t="s">
        <v>240</v>
      </c>
      <c r="E304">
        <v>358</v>
      </c>
      <c r="F304" t="s">
        <v>21</v>
      </c>
      <c r="G304" t="s">
        <v>22</v>
      </c>
      <c r="H304" s="5">
        <v>44165.309270833335</v>
      </c>
      <c r="I304" s="5">
        <v>44165.260520833333</v>
      </c>
      <c r="J304">
        <v>4212.0000001508743</v>
      </c>
      <c r="K304" s="8">
        <v>70.200000002514571</v>
      </c>
      <c r="L304" s="8">
        <v>25131.600000900216</v>
      </c>
      <c r="M304" s="18">
        <v>1</v>
      </c>
      <c r="N304" t="s">
        <v>2408</v>
      </c>
      <c r="O304" s="6" t="s">
        <v>24</v>
      </c>
      <c r="P304" s="8"/>
      <c r="R304">
        <v>303</v>
      </c>
      <c r="V304" s="67">
        <v>44165</v>
      </c>
      <c r="W304" s="65" t="s">
        <v>42</v>
      </c>
      <c r="X304" s="65" t="s">
        <v>21</v>
      </c>
      <c r="Y304" s="65">
        <v>358</v>
      </c>
      <c r="Z304" s="65">
        <v>70</v>
      </c>
      <c r="AA304" s="66">
        <v>25132</v>
      </c>
      <c r="AC304" s="68">
        <f t="shared" si="12"/>
        <v>0.39999909978359938</v>
      </c>
      <c r="AD304" s="68">
        <f t="shared" si="13"/>
        <v>-0.20000000251457095</v>
      </c>
      <c r="AE304" s="68">
        <f t="shared" si="14"/>
        <v>0</v>
      </c>
    </row>
    <row r="305" spans="1:31" ht="15.75" hidden="1" thickBot="1">
      <c r="A305" t="s">
        <v>17</v>
      </c>
      <c r="B305" t="s">
        <v>41</v>
      </c>
      <c r="C305" t="s">
        <v>42</v>
      </c>
      <c r="D305" t="s">
        <v>1328</v>
      </c>
      <c r="E305">
        <v>35</v>
      </c>
      <c r="F305" t="s">
        <v>21</v>
      </c>
      <c r="G305" t="s">
        <v>22</v>
      </c>
      <c r="H305" s="5">
        <v>44165.322916666664</v>
      </c>
      <c r="I305" s="5">
        <v>44165.309270833335</v>
      </c>
      <c r="J305">
        <v>1178.9999996311963</v>
      </c>
      <c r="K305" s="8">
        <v>19.649999993853271</v>
      </c>
      <c r="L305" s="8">
        <v>687.74999978486449</v>
      </c>
      <c r="M305" s="18">
        <v>1</v>
      </c>
      <c r="N305" t="s">
        <v>2409</v>
      </c>
      <c r="O305" s="6" t="s">
        <v>24</v>
      </c>
      <c r="P305" s="8"/>
      <c r="R305">
        <v>304</v>
      </c>
      <c r="V305" s="67">
        <v>44165</v>
      </c>
      <c r="W305" s="65" t="s">
        <v>42</v>
      </c>
      <c r="X305" s="65" t="s">
        <v>21</v>
      </c>
      <c r="Y305" s="65">
        <v>35</v>
      </c>
      <c r="Z305" s="65">
        <v>20</v>
      </c>
      <c r="AA305" s="65">
        <v>688</v>
      </c>
      <c r="AC305" s="68">
        <f t="shared" si="12"/>
        <v>0.25000021513551474</v>
      </c>
      <c r="AD305" s="68">
        <f t="shared" si="13"/>
        <v>0.35000000614672899</v>
      </c>
      <c r="AE305" s="68">
        <f t="shared" si="14"/>
        <v>0</v>
      </c>
    </row>
    <row r="306" spans="5:31" ht="15">
      <c r="E306"/>
      <c r="H306" s="5"/>
      <c r="J306" s="6"/>
      <c r="K306" s="8"/>
      <c r="L306" s="8"/>
      <c r="M306" s="18"/>
      <c r="AC306" s="68">
        <f t="shared" si="12"/>
        <v>0</v>
      </c>
      <c r="AD306" s="68">
        <f t="shared" si="13"/>
        <v>0</v>
      </c>
      <c r="AE306" s="68">
        <f t="shared" si="14"/>
        <v>0</v>
      </c>
    </row>
    <row r="307" spans="5:31" ht="15">
      <c r="E307"/>
      <c r="H307" s="5"/>
      <c r="J307" s="6"/>
      <c r="K307" s="8"/>
      <c r="L307" s="8"/>
      <c r="M307" s="18"/>
      <c r="AC307" s="68">
        <f t="shared" si="12"/>
        <v>0</v>
      </c>
      <c r="AD307" s="68">
        <f t="shared" si="13"/>
        <v>0</v>
      </c>
      <c r="AE307" s="68">
        <f t="shared" si="14"/>
        <v>0</v>
      </c>
    </row>
    <row r="308" spans="5:31" ht="15">
      <c r="E308"/>
      <c r="H308" s="5"/>
      <c r="J308" s="6"/>
      <c r="K308" s="13"/>
      <c r="L308" s="8"/>
      <c r="M308" s="18"/>
      <c r="AC308" s="68">
        <f t="shared" si="12"/>
        <v>0</v>
      </c>
      <c r="AD308" s="68">
        <f t="shared" si="13"/>
        <v>0</v>
      </c>
      <c r="AE308" s="68">
        <f t="shared" si="14"/>
        <v>0</v>
      </c>
    </row>
    <row r="309" spans="29:31" ht="15">
      <c r="AC309" s="68">
        <f t="shared" si="12"/>
        <v>0</v>
      </c>
      <c r="AD309" s="68">
        <f t="shared" si="13"/>
        <v>0</v>
      </c>
      <c r="AE309" s="68">
        <f t="shared" si="14"/>
        <v>0</v>
      </c>
    </row>
    <row r="310" spans="4:31" ht="15">
      <c r="D310" s="13" t="s">
        <v>2582</v>
      </c>
      <c r="E310" s="13">
        <f>SUM(E2:E305)</f>
        <v>24875</v>
      </c>
      <c r="F310" s="13"/>
      <c r="G310" s="13"/>
      <c r="H310" s="13"/>
      <c r="J310" s="13">
        <f>SUM(K2:K305)</f>
        <v>141373.56666658656</v>
      </c>
      <c r="K310" s="13" t="s">
        <v>2582</v>
      </c>
      <c r="L310" s="13">
        <f>SUM(L2:L305)</f>
        <v>6700816.183319699</v>
      </c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>
        <f>SUM(Y2:Y305)</f>
        <v>24875</v>
      </c>
      <c r="Z310" s="13">
        <f>SUM(Z2:Z305)</f>
        <v>141378</v>
      </c>
      <c r="AA310" s="13">
        <f>SUM(AA2:AA305)</f>
        <v>6700820</v>
      </c>
      <c r="AB310" s="13"/>
      <c r="AC310" s="68">
        <f t="shared" si="12"/>
        <v>3.8166803009808064</v>
      </c>
      <c r="AD310" s="68">
        <f>Z310-J310</f>
        <v>4.4333334134425968</v>
      </c>
      <c r="AE310" s="68">
        <f>Y310-E310</f>
        <v>0</v>
      </c>
    </row>
    <row r="311" spans="4:12" ht="15">
      <c r="D311" t="s">
        <v>2583</v>
      </c>
      <c r="E311" s="10">
        <v>36186</v>
      </c>
      <c r="K311" t="s">
        <v>2583</v>
      </c>
      <c r="L311" s="10">
        <v>5563156.6167477872</v>
      </c>
    </row>
    <row r="312" spans="4:12" ht="15">
      <c r="D312" t="s">
        <v>2584</v>
      </c>
      <c r="E312" s="10">
        <f>E311+E310</f>
        <v>61061</v>
      </c>
      <c r="F312" s="10"/>
      <c r="G312" s="10"/>
      <c r="H312" s="10"/>
      <c r="I312" s="56"/>
      <c r="J312" s="10"/>
      <c r="K312" t="s">
        <v>2584</v>
      </c>
      <c r="L312" s="10">
        <f>L311+L310</f>
        <v>12263972.800067486</v>
      </c>
    </row>
    <row r="313" spans="6:22" ht="15">
      <c r="F313" s="27"/>
      <c r="M313" s="27"/>
      <c r="V313" s="15" t="s">
        <v>2578</v>
      </c>
    </row>
    <row r="314" spans="12:12" ht="15">
      <c r="L314" s="10"/>
    </row>
    <row r="316" spans="4:12" ht="15">
      <c r="D316" t="s">
        <v>21</v>
      </c>
      <c r="E316" s="10">
        <v>2066</v>
      </c>
      <c r="L316" s="10"/>
    </row>
    <row r="317" spans="4:4" ht="15">
      <c r="D317" t="s">
        <v>1970</v>
      </c>
    </row>
    <row r="318" spans="12:12" ht="15">
      <c r="L318" s="10"/>
    </row>
  </sheetData>
  <autoFilter ref="A1:P305">
    <filterColumn colId="5">
      <filters>
        <filter val="Named Storm -Sally"/>
        <filter val="Named Storm -Zeta"/>
      </filters>
    </filterColumn>
  </autoFilter>
  <pageMargins left="0.7" right="0.7" top="0.75" bottom="0.75" header="0.3" footer="0.3"/>
  <pageSetup horizontalDpi="1200" verticalDpi="1200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1">
    <pageSetUpPr fitToPage="1"/>
  </sheetPr>
  <dimension ref="A1:R37"/>
  <sheetViews>
    <sheetView workbookViewId="0" topLeftCell="A10">
      <selection pane="topLeft" activeCell="E37" sqref="E37"/>
    </sheetView>
  </sheetViews>
  <sheetFormatPr defaultRowHeight="15"/>
  <cols>
    <col min="1" max="1" width="16.8571428571429" customWidth="1"/>
    <col min="2" max="2" width="13.5714285714286" customWidth="1"/>
    <col min="3" max="3" width="30.7142857142857" customWidth="1"/>
    <col min="4" max="4" width="18.7142857142857" customWidth="1"/>
    <col min="5" max="5" width="11.1428571428571" customWidth="1"/>
    <col min="6" max="6" width="7.57142857142857" customWidth="1"/>
    <col min="7" max="7" width="14.1428571428571" customWidth="1"/>
    <col min="8" max="8" width="7.57142857142857" customWidth="1"/>
    <col min="9" max="9" width="17.5714285714286" customWidth="1"/>
    <col min="10" max="10" width="13.8571428571429" customWidth="1"/>
    <col min="11" max="11" width="10.7142857142857" customWidth="1"/>
    <col min="12" max="13" width="6.57142857142857" customWidth="1"/>
    <col min="14" max="14" width="11.4285714285714" customWidth="1"/>
    <col min="15" max="15" width="6.57142857142857" customWidth="1"/>
    <col min="16" max="16" width="8.28571428571429" customWidth="1"/>
    <col min="17" max="17" width="6.57142857142857" customWidth="1"/>
    <col min="18" max="18" width="11.5714285714286" customWidth="1"/>
    <col min="19" max="21" width="6.57142857142857" customWidth="1"/>
    <col min="22" max="23" width="5.57142857142857" customWidth="1"/>
    <col min="24" max="27" width="6.57142857142857" customWidth="1"/>
    <col min="28" max="30" width="8.85714285714286" customWidth="1"/>
    <col min="31" max="32" width="7.85714285714286" customWidth="1"/>
    <col min="33" max="33" width="7.57142857142857" customWidth="1"/>
    <col min="34" max="35" width="6.57142857142857" customWidth="1"/>
    <col min="36" max="38" width="7.57142857142857" customWidth="1"/>
    <col min="39" max="42" width="6.57142857142857" customWidth="1"/>
    <col min="43" max="43" width="7.57142857142857" customWidth="1"/>
    <col min="44" max="44" width="6.57142857142857" customWidth="1"/>
    <col min="45" max="45" width="7.85714285714286" customWidth="1"/>
    <col min="46" max="46" width="7.57142857142857" customWidth="1"/>
    <col min="47" max="47" width="10" bestFit="1" customWidth="1"/>
    <col min="48" max="49" width="7.57142857142857" customWidth="1"/>
    <col min="50" max="52" width="9" customWidth="1"/>
    <col min="53" max="53" width="7.57142857142857" customWidth="1"/>
    <col min="54" max="54" width="6.57142857142857" customWidth="1"/>
    <col min="55" max="55" width="7.85714285714286" customWidth="1"/>
    <col min="56" max="59" width="7.57142857142857" customWidth="1"/>
    <col min="60" max="60" width="6.57142857142857" customWidth="1"/>
    <col min="61" max="61" width="7.85714285714286" customWidth="1"/>
    <col min="62" max="62" width="5.57142857142857" customWidth="1"/>
    <col min="63" max="63" width="8.85714285714286" customWidth="1"/>
    <col min="64" max="64" width="7.85714285714286" customWidth="1"/>
    <col min="65" max="65" width="6.57142857142857" customWidth="1"/>
    <col min="66" max="66" width="7.57142857142857" customWidth="1"/>
    <col min="67" max="67" width="9" customWidth="1"/>
    <col min="68" max="68" width="8.57142857142857" customWidth="1"/>
    <col min="69" max="69" width="10.5714285714286" bestFit="1" customWidth="1"/>
    <col min="70" max="70" width="7.57142857142857" customWidth="1"/>
    <col min="71" max="71" width="8.71428571428571" customWidth="1"/>
    <col min="72" max="72" width="7.57142857142857" customWidth="1"/>
    <col min="73" max="73" width="6.57142857142857" customWidth="1"/>
    <col min="74" max="74" width="7.57142857142857" customWidth="1"/>
    <col min="75" max="76" width="6.57142857142857" customWidth="1"/>
    <col min="77" max="79" width="7.57142857142857" customWidth="1"/>
    <col min="80" max="81" width="6.57142857142857" customWidth="1"/>
    <col min="82" max="82" width="8.57142857142857" customWidth="1"/>
    <col min="83" max="83" width="7.57142857142857" customWidth="1"/>
    <col min="84" max="84" width="6.57142857142857" customWidth="1"/>
    <col min="85" max="85" width="5.57142857142857" customWidth="1"/>
    <col min="86" max="86" width="7.85714285714286" customWidth="1"/>
    <col min="87" max="87" width="6.57142857142857" customWidth="1"/>
    <col min="88" max="88" width="8.57142857142857" customWidth="1"/>
    <col min="89" max="89" width="6.57142857142857" customWidth="1"/>
    <col min="90" max="91" width="7.57142857142857" customWidth="1"/>
    <col min="92" max="92" width="6.57142857142857" customWidth="1"/>
    <col min="93" max="93" width="9" customWidth="1"/>
    <col min="94" max="94" width="7.57142857142857" customWidth="1"/>
    <col min="95" max="95" width="7.85714285714286" customWidth="1"/>
    <col min="96" max="98" width="7.57142857142857" customWidth="1"/>
    <col min="99" max="101" width="6.57142857142857" customWidth="1"/>
    <col min="102" max="102" width="7.57142857142857" customWidth="1"/>
    <col min="103" max="103" width="8.85714285714286" customWidth="1"/>
    <col min="104" max="104" width="8.71428571428571" customWidth="1"/>
    <col min="105" max="105" width="8.85714285714286" customWidth="1"/>
    <col min="106" max="106" width="7.57142857142857" customWidth="1"/>
    <col min="107" max="107" width="7.85714285714286" customWidth="1"/>
    <col min="108" max="108" width="8.85714285714286" customWidth="1"/>
    <col min="109" max="109" width="7.57142857142857" customWidth="1"/>
    <col min="110" max="110" width="8.85714285714286" customWidth="1"/>
    <col min="111" max="111" width="7.85714285714286" customWidth="1"/>
    <col min="112" max="112" width="5.57142857142857" customWidth="1"/>
    <col min="113" max="113" width="6.57142857142857" customWidth="1"/>
    <col min="114" max="114" width="7.85714285714286" customWidth="1"/>
    <col min="115" max="117" width="7.57142857142857" customWidth="1"/>
    <col min="118" max="118" width="8.85714285714286" customWidth="1"/>
    <col min="119" max="119" width="7.57142857142857" customWidth="1"/>
    <col min="120" max="120" width="6.57142857142857" customWidth="1"/>
    <col min="121" max="121" width="7.85714285714286" customWidth="1"/>
    <col min="122" max="122" width="6.57142857142857" customWidth="1"/>
    <col min="123" max="124" width="7.85714285714286" customWidth="1"/>
    <col min="125" max="125" width="7.57142857142857" customWidth="1"/>
    <col min="126" max="126" width="6.57142857142857" customWidth="1"/>
    <col min="127" max="127" width="9" customWidth="1"/>
    <col min="128" max="128" width="9.57142857142857" bestFit="1" customWidth="1"/>
    <col min="129" max="129" width="7.85714285714286" customWidth="1"/>
    <col min="130" max="130" width="6.57142857142857" customWidth="1"/>
    <col min="131" max="131" width="7.57142857142857" customWidth="1"/>
    <col min="132" max="132" width="6.57142857142857" customWidth="1"/>
    <col min="133" max="133" width="5.57142857142857" customWidth="1"/>
    <col min="134" max="136" width="7.57142857142857" customWidth="1"/>
    <col min="137" max="140" width="6.57142857142857" customWidth="1"/>
    <col min="141" max="142" width="8.85714285714286" customWidth="1"/>
    <col min="143" max="145" width="7.57142857142857" customWidth="1"/>
    <col min="146" max="146" width="8.85714285714286" customWidth="1"/>
    <col min="147" max="147" width="7.57142857142857" customWidth="1"/>
    <col min="148" max="148" width="6.57142857142857" customWidth="1"/>
    <col min="149" max="149" width="7.57142857142857" customWidth="1"/>
    <col min="150" max="150" width="6.57142857142857" customWidth="1"/>
    <col min="151" max="151" width="8.71428571428571" customWidth="1"/>
    <col min="152" max="152" width="6.57142857142857" customWidth="1"/>
    <col min="153" max="153" width="5.57142857142857" customWidth="1"/>
    <col min="154" max="154" width="8.85714285714286" customWidth="1"/>
    <col min="155" max="155" width="8.71428571428571" customWidth="1"/>
    <col min="156" max="158" width="7.57142857142857" customWidth="1"/>
    <col min="159" max="159" width="10.5714285714286" bestFit="1" customWidth="1"/>
    <col min="160" max="160" width="6.57142857142857" customWidth="1"/>
    <col min="161" max="162" width="10.5714285714286" bestFit="1" customWidth="1"/>
    <col min="163" max="163" width="7.57142857142857" customWidth="1"/>
    <col min="164" max="164" width="6.57142857142857" customWidth="1"/>
    <col min="165" max="166" width="7.57142857142857" customWidth="1"/>
    <col min="167" max="167" width="9.85714285714286" bestFit="1" customWidth="1"/>
    <col min="168" max="168" width="8.57142857142857" customWidth="1"/>
    <col min="169" max="169" width="6.85714285714286" customWidth="1"/>
    <col min="170" max="171" width="7.57142857142857" customWidth="1"/>
    <col min="172" max="172" width="6.57142857142857" customWidth="1"/>
    <col min="173" max="174" width="7.57142857142857" customWidth="1"/>
    <col min="175" max="175" width="8.71428571428571" customWidth="1"/>
    <col min="176" max="176" width="10.5714285714286" bestFit="1" customWidth="1"/>
    <col min="177" max="177" width="8.57142857142857" customWidth="1"/>
    <col min="178" max="178" width="9" customWidth="1"/>
    <col min="179" max="179" width="10.5714285714286" bestFit="1" customWidth="1"/>
    <col min="180" max="182" width="7.57142857142857" customWidth="1"/>
    <col min="183" max="183" width="8.71428571428571" customWidth="1"/>
    <col min="184" max="184" width="9.57142857142857" bestFit="1" customWidth="1"/>
    <col min="185" max="185" width="7.57142857142857" customWidth="1"/>
    <col min="186" max="186" width="8.57142857142857" customWidth="1"/>
    <col min="187" max="187" width="9.57142857142857" bestFit="1" customWidth="1"/>
    <col min="188" max="188" width="8.71428571428571" customWidth="1"/>
    <col min="189" max="189" width="10.5714285714286" bestFit="1" customWidth="1"/>
    <col min="190" max="190" width="8.71428571428571" customWidth="1"/>
    <col min="191" max="191" width="10.5714285714286" bestFit="1" customWidth="1"/>
    <col min="192" max="192" width="8.71428571428571" customWidth="1"/>
    <col min="193" max="193" width="7.57142857142857" customWidth="1"/>
    <col min="194" max="195" width="10.5714285714286" bestFit="1" customWidth="1"/>
    <col min="196" max="196" width="8.71428571428571" customWidth="1"/>
    <col min="197" max="197" width="10.5714285714286" bestFit="1" customWidth="1"/>
    <col min="198" max="199" width="7.57142857142857" customWidth="1"/>
    <col min="200" max="200" width="10.5714285714286" bestFit="1" customWidth="1"/>
    <col min="201" max="201" width="9.57142857142857" bestFit="1" customWidth="1"/>
    <col min="202" max="205" width="10.5714285714286" bestFit="1" customWidth="1"/>
    <col min="206" max="206" width="7.57142857142857" customWidth="1"/>
    <col min="207" max="208" width="10.5714285714286" bestFit="1" customWidth="1"/>
    <col min="209" max="209" width="9.57142857142857" bestFit="1" customWidth="1"/>
    <col min="210" max="210" width="7.57142857142857" customWidth="1"/>
    <col min="211" max="211" width="10.5714285714286" bestFit="1" customWidth="1"/>
    <col min="212" max="213" width="8.71428571428571" customWidth="1"/>
    <col min="214" max="214" width="10.5714285714286" bestFit="1" customWidth="1"/>
    <col min="215" max="215" width="8.57142857142857" customWidth="1"/>
    <col min="216" max="216" width="7.57142857142857" customWidth="1"/>
    <col min="217" max="217" width="9.57142857142857" bestFit="1" customWidth="1"/>
    <col min="218" max="218" width="8.57142857142857" customWidth="1"/>
    <col min="219" max="219" width="8.71428571428571" customWidth="1"/>
    <col min="220" max="220" width="8.42857142857143" customWidth="1"/>
    <col min="221" max="221" width="8.71428571428571" customWidth="1"/>
    <col min="222" max="224" width="10.5714285714286" bestFit="1" customWidth="1"/>
    <col min="225" max="225" width="9.57142857142857" bestFit="1" customWidth="1"/>
    <col min="226" max="226" width="10.5714285714286" bestFit="1" customWidth="1"/>
    <col min="227" max="227" width="6.57142857142857" customWidth="1"/>
    <col min="228" max="228" width="10.5714285714286" bestFit="1" customWidth="1"/>
    <col min="229" max="229" width="7.57142857142857" customWidth="1"/>
    <col min="230" max="230" width="8.57142857142857" customWidth="1"/>
    <col min="231" max="231" width="6.57142857142857" customWidth="1"/>
    <col min="232" max="233" width="8.57142857142857" customWidth="1"/>
    <col min="234" max="234" width="10.5714285714286" bestFit="1" customWidth="1"/>
    <col min="235" max="236" width="9.57142857142857" bestFit="1" customWidth="1"/>
    <col min="237" max="237" width="7.57142857142857" customWidth="1"/>
    <col min="238" max="238" width="10.5714285714286" bestFit="1" customWidth="1"/>
    <col min="239" max="240" width="8.71428571428571" customWidth="1"/>
    <col min="241" max="241" width="10.5714285714286" bestFit="1" customWidth="1"/>
    <col min="242" max="242" width="11.5714285714286" bestFit="1" customWidth="1"/>
    <col min="243" max="243" width="8.71428571428571" customWidth="1"/>
    <col min="244" max="244" width="9.57142857142857" bestFit="1" customWidth="1"/>
    <col min="245" max="245" width="7.57142857142857" customWidth="1"/>
    <col min="246" max="246" width="9.57142857142857" bestFit="1" customWidth="1"/>
    <col min="247" max="247" width="7.57142857142857" customWidth="1"/>
    <col min="248" max="248" width="10.5714285714286" bestFit="1" customWidth="1"/>
    <col min="249" max="249" width="8.57142857142857" customWidth="1"/>
    <col min="250" max="256" width="10.5714285714286" bestFit="1" customWidth="1"/>
    <col min="257" max="257" width="8.71428571428571" customWidth="1"/>
    <col min="258" max="258" width="7.57142857142857" customWidth="1"/>
    <col min="259" max="259" width="8.57142857142857" customWidth="1"/>
    <col min="260" max="261" width="10.5714285714286" bestFit="1" customWidth="1"/>
    <col min="262" max="263" width="8.71428571428571" customWidth="1"/>
    <col min="264" max="264" width="11.2857142857143" bestFit="1" customWidth="1"/>
    <col min="265" max="265" width="8.57142857142857" customWidth="1"/>
    <col min="266" max="266" width="7.57142857142857" customWidth="1"/>
    <col min="267" max="269" width="10.5714285714286" bestFit="1" customWidth="1"/>
    <col min="270" max="271" width="7.57142857142857" customWidth="1"/>
    <col min="272" max="272" width="8.71428571428571" customWidth="1"/>
    <col min="273" max="274" width="7.57142857142857" customWidth="1"/>
    <col min="275" max="275" width="10.5714285714286" bestFit="1" customWidth="1"/>
    <col min="276" max="276" width="8.57142857142857" customWidth="1"/>
    <col min="277" max="278" width="10.5714285714286" bestFit="1" customWidth="1"/>
    <col min="279" max="279" width="8.71428571428571" customWidth="1"/>
    <col min="280" max="280" width="7.57142857142857" customWidth="1"/>
    <col min="281" max="281" width="8.71428571428571" customWidth="1"/>
    <col min="282" max="282" width="11.5714285714286" bestFit="1" customWidth="1"/>
    <col min="283" max="283" width="7.57142857142857" customWidth="1"/>
    <col min="284" max="284" width="9.57142857142857" bestFit="1" customWidth="1"/>
    <col min="285" max="285" width="10.5714285714286" bestFit="1" customWidth="1"/>
    <col min="286" max="288" width="9.57142857142857" bestFit="1" customWidth="1"/>
    <col min="289" max="289" width="10.5714285714286" bestFit="1" customWidth="1"/>
    <col min="290" max="290" width="9.57142857142857" bestFit="1" customWidth="1"/>
    <col min="291" max="291" width="10.5714285714286" bestFit="1" customWidth="1"/>
    <col min="292" max="292" width="8.57142857142857" customWidth="1"/>
    <col min="293" max="293" width="10.5714285714286" bestFit="1" customWidth="1"/>
    <col min="294" max="294" width="9.57142857142857" bestFit="1" customWidth="1"/>
    <col min="295" max="295" width="8.71428571428571" customWidth="1"/>
    <col min="296" max="296" width="9.57142857142857" bestFit="1" customWidth="1"/>
    <col min="297" max="297" width="8.42857142857143" customWidth="1"/>
    <col min="298" max="299" width="9.57142857142857" bestFit="1" customWidth="1"/>
    <col min="300" max="300" width="7.57142857142857" customWidth="1"/>
    <col min="301" max="301" width="8.71428571428571" customWidth="1"/>
    <col min="302" max="302" width="7.57142857142857" customWidth="1"/>
    <col min="303" max="304" width="8.71428571428571" customWidth="1"/>
    <col min="305" max="305" width="10.5714285714286" bestFit="1" customWidth="1"/>
    <col min="306" max="306" width="11.5714285714286" bestFit="1" customWidth="1"/>
    <col min="307" max="310" width="10.5714285714286" bestFit="1" customWidth="1"/>
    <col min="311" max="311" width="7.57142857142857" customWidth="1"/>
    <col min="312" max="313" width="10.5714285714286" bestFit="1" customWidth="1"/>
    <col min="314" max="314" width="8.71428571428571" customWidth="1"/>
    <col min="315" max="315" width="7.57142857142857" customWidth="1"/>
    <col min="316" max="316" width="7.42857142857143" customWidth="1"/>
    <col min="317" max="317" width="10.5714285714286" bestFit="1" customWidth="1"/>
    <col min="318" max="318" width="8.57142857142857" customWidth="1"/>
    <col min="319" max="319" width="10.5714285714286" bestFit="1" customWidth="1"/>
    <col min="320" max="320" width="8.57142857142857" customWidth="1"/>
    <col min="321" max="322" width="8.71428571428571" customWidth="1"/>
    <col min="323" max="323" width="30.7142857142857" bestFit="1" customWidth="1"/>
    <col min="324" max="324" width="7.57142857142857" customWidth="1"/>
    <col min="325" max="326" width="6.57142857142857" customWidth="1"/>
    <col min="327" max="331" width="7.57142857142857" customWidth="1"/>
    <col min="332" max="342" width="6.57142857142857" customWidth="1"/>
    <col min="343" max="344" width="5.57142857142857" customWidth="1"/>
    <col min="345" max="348" width="6.57142857142857" customWidth="1"/>
    <col min="349" max="351" width="8.85714285714286" customWidth="1"/>
    <col min="352" max="353" width="7.85714285714286" customWidth="1"/>
    <col min="354" max="354" width="7.57142857142857" customWidth="1"/>
    <col min="355" max="356" width="6.57142857142857" customWidth="1"/>
    <col min="357" max="359" width="7.57142857142857" customWidth="1"/>
    <col min="360" max="363" width="6.57142857142857" customWidth="1"/>
    <col min="364" max="364" width="7.57142857142857" customWidth="1"/>
    <col min="365" max="365" width="6.57142857142857" customWidth="1"/>
    <col min="366" max="366" width="7.85714285714286" customWidth="1"/>
    <col min="367" max="367" width="7.57142857142857" customWidth="1"/>
    <col min="368" max="368" width="10" bestFit="1" customWidth="1"/>
    <col min="369" max="370" width="7.57142857142857" customWidth="1"/>
    <col min="371" max="373" width="9" customWidth="1"/>
    <col min="374" max="374" width="7.57142857142857" customWidth="1"/>
    <col min="375" max="375" width="6.57142857142857" customWidth="1"/>
    <col min="376" max="376" width="7.85714285714286" customWidth="1"/>
    <col min="377" max="380" width="7.57142857142857" customWidth="1"/>
    <col min="381" max="381" width="6.57142857142857" customWidth="1"/>
    <col min="382" max="382" width="7.85714285714286" customWidth="1"/>
    <col min="383" max="383" width="5.57142857142857" customWidth="1"/>
    <col min="384" max="384" width="8.85714285714286" customWidth="1"/>
    <col min="385" max="385" width="7.85714285714286" customWidth="1"/>
    <col min="386" max="386" width="6.57142857142857" customWidth="1"/>
    <col min="387" max="387" width="7.57142857142857" customWidth="1"/>
    <col min="388" max="388" width="9" customWidth="1"/>
    <col min="389" max="389" width="8.57142857142857" customWidth="1"/>
    <col min="390" max="390" width="10.5714285714286" bestFit="1" customWidth="1"/>
    <col min="391" max="391" width="7.57142857142857" customWidth="1"/>
    <col min="392" max="392" width="8.71428571428571" customWidth="1"/>
    <col min="393" max="393" width="7.57142857142857" customWidth="1"/>
    <col min="394" max="394" width="6.57142857142857" customWidth="1"/>
    <col min="395" max="395" width="7.57142857142857" customWidth="1"/>
    <col min="396" max="397" width="6.57142857142857" customWidth="1"/>
    <col min="398" max="400" width="7.57142857142857" customWidth="1"/>
    <col min="401" max="402" width="6.57142857142857" customWidth="1"/>
    <col min="403" max="403" width="8.57142857142857" customWidth="1"/>
    <col min="404" max="404" width="7.57142857142857" customWidth="1"/>
    <col min="405" max="405" width="6.57142857142857" customWidth="1"/>
    <col min="406" max="406" width="5.57142857142857" customWidth="1"/>
    <col min="407" max="407" width="7.85714285714286" customWidth="1"/>
    <col min="408" max="408" width="6.57142857142857" customWidth="1"/>
    <col min="409" max="409" width="8.57142857142857" customWidth="1"/>
    <col min="410" max="410" width="6.57142857142857" customWidth="1"/>
    <col min="411" max="412" width="7.57142857142857" customWidth="1"/>
    <col min="413" max="413" width="6.57142857142857" customWidth="1"/>
    <col min="414" max="414" width="9" customWidth="1"/>
    <col min="415" max="415" width="7.57142857142857" customWidth="1"/>
    <col min="416" max="416" width="7.85714285714286" customWidth="1"/>
    <col min="417" max="419" width="7.57142857142857" customWidth="1"/>
    <col min="420" max="422" width="6.57142857142857" customWidth="1"/>
    <col min="423" max="423" width="7.57142857142857" customWidth="1"/>
    <col min="424" max="424" width="8.85714285714286" customWidth="1"/>
    <col min="425" max="425" width="8.71428571428571" customWidth="1"/>
    <col min="426" max="426" width="8.85714285714286" customWidth="1"/>
    <col min="427" max="427" width="7.57142857142857" customWidth="1"/>
    <col min="428" max="428" width="7.85714285714286" customWidth="1"/>
    <col min="429" max="429" width="8.85714285714286" customWidth="1"/>
    <col min="430" max="430" width="7.57142857142857" customWidth="1"/>
    <col min="431" max="431" width="8.85714285714286" customWidth="1"/>
    <col min="432" max="432" width="7.85714285714286" customWidth="1"/>
    <col min="433" max="433" width="5.57142857142857" customWidth="1"/>
    <col min="434" max="434" width="6.57142857142857" customWidth="1"/>
    <col min="435" max="435" width="7.85714285714286" customWidth="1"/>
    <col min="436" max="438" width="7.57142857142857" customWidth="1"/>
    <col min="439" max="439" width="8.85714285714286" customWidth="1"/>
    <col min="440" max="440" width="7.57142857142857" customWidth="1"/>
    <col min="441" max="441" width="6.57142857142857" customWidth="1"/>
    <col min="442" max="442" width="7.85714285714286" customWidth="1"/>
    <col min="443" max="443" width="6.57142857142857" customWidth="1"/>
    <col min="444" max="445" width="7.85714285714286" customWidth="1"/>
    <col min="446" max="446" width="7.57142857142857" customWidth="1"/>
    <col min="447" max="447" width="6.57142857142857" customWidth="1"/>
    <col min="448" max="448" width="9" customWidth="1"/>
    <col min="449" max="449" width="9.57142857142857" bestFit="1" customWidth="1"/>
    <col min="450" max="450" width="7.85714285714286" customWidth="1"/>
    <col min="451" max="451" width="6.57142857142857" customWidth="1"/>
    <col min="452" max="452" width="7.57142857142857" customWidth="1"/>
    <col min="453" max="453" width="6.57142857142857" customWidth="1"/>
    <col min="454" max="454" width="5.57142857142857" customWidth="1"/>
    <col min="455" max="457" width="7.57142857142857" customWidth="1"/>
    <col min="458" max="461" width="6.57142857142857" customWidth="1"/>
    <col min="462" max="463" width="8.85714285714286" customWidth="1"/>
    <col min="464" max="466" width="7.57142857142857" customWidth="1"/>
    <col min="467" max="467" width="8.85714285714286" customWidth="1"/>
    <col min="468" max="468" width="7.57142857142857" customWidth="1"/>
    <col min="469" max="469" width="6.57142857142857" customWidth="1"/>
    <col min="470" max="470" width="7.57142857142857" customWidth="1"/>
    <col min="471" max="471" width="6.57142857142857" customWidth="1"/>
    <col min="472" max="472" width="8.71428571428571" customWidth="1"/>
    <col min="473" max="473" width="6.57142857142857" customWidth="1"/>
    <col min="474" max="474" width="5.57142857142857" customWidth="1"/>
    <col min="475" max="475" width="8.85714285714286" customWidth="1"/>
    <col min="476" max="476" width="8.71428571428571" customWidth="1"/>
    <col min="477" max="479" width="7.57142857142857" customWidth="1"/>
    <col min="480" max="480" width="10.5714285714286" bestFit="1" customWidth="1"/>
    <col min="481" max="481" width="6.57142857142857" customWidth="1"/>
    <col min="482" max="483" width="10.5714285714286" bestFit="1" customWidth="1"/>
    <col min="484" max="484" width="7.57142857142857" customWidth="1"/>
    <col min="485" max="485" width="6.57142857142857" customWidth="1"/>
    <col min="486" max="487" width="7.57142857142857" customWidth="1"/>
    <col min="488" max="488" width="9.85714285714286" bestFit="1" customWidth="1"/>
    <col min="489" max="489" width="8.57142857142857" customWidth="1"/>
    <col min="490" max="490" width="6.85714285714286" customWidth="1"/>
    <col min="491" max="492" width="7.57142857142857" customWidth="1"/>
    <col min="493" max="493" width="6.57142857142857" customWidth="1"/>
    <col min="494" max="495" width="7.57142857142857" customWidth="1"/>
    <col min="496" max="496" width="8.71428571428571" customWidth="1"/>
    <col min="497" max="497" width="10.5714285714286" bestFit="1" customWidth="1"/>
    <col min="498" max="498" width="8.57142857142857" customWidth="1"/>
    <col min="499" max="499" width="9" customWidth="1"/>
    <col min="500" max="500" width="10.5714285714286" bestFit="1" customWidth="1"/>
    <col min="501" max="503" width="7.57142857142857" customWidth="1"/>
    <col min="504" max="504" width="8.71428571428571" customWidth="1"/>
    <col min="505" max="505" width="9.57142857142857" bestFit="1" customWidth="1"/>
    <col min="506" max="506" width="7.57142857142857" customWidth="1"/>
    <col min="507" max="507" width="8.57142857142857" customWidth="1"/>
    <col min="508" max="508" width="9.57142857142857" bestFit="1" customWidth="1"/>
    <col min="509" max="509" width="8.71428571428571" customWidth="1"/>
    <col min="510" max="510" width="10.5714285714286" bestFit="1" customWidth="1"/>
    <col min="511" max="511" width="8.71428571428571" customWidth="1"/>
    <col min="512" max="512" width="10.5714285714286" bestFit="1" customWidth="1"/>
    <col min="513" max="513" width="8.71428571428571" customWidth="1"/>
    <col min="514" max="514" width="7.57142857142857" customWidth="1"/>
    <col min="515" max="516" width="10.5714285714286" bestFit="1" customWidth="1"/>
    <col min="517" max="517" width="8.71428571428571" customWidth="1"/>
    <col min="518" max="518" width="10.5714285714286" bestFit="1" customWidth="1"/>
    <col min="519" max="520" width="7.57142857142857" customWidth="1"/>
    <col min="521" max="521" width="10.5714285714286" bestFit="1" customWidth="1"/>
    <col min="522" max="522" width="9.57142857142857" bestFit="1" customWidth="1"/>
    <col min="523" max="526" width="10.5714285714286" bestFit="1" customWidth="1"/>
    <col min="527" max="527" width="7.57142857142857" customWidth="1"/>
    <col min="528" max="529" width="10.5714285714286" bestFit="1" customWidth="1"/>
    <col min="530" max="530" width="9.57142857142857" bestFit="1" customWidth="1"/>
    <col min="531" max="531" width="7.57142857142857" customWidth="1"/>
    <col min="532" max="532" width="10.5714285714286" bestFit="1" customWidth="1"/>
    <col min="533" max="534" width="8.71428571428571" customWidth="1"/>
    <col min="535" max="535" width="10.5714285714286" bestFit="1" customWidth="1"/>
    <col min="536" max="536" width="8.57142857142857" customWidth="1"/>
    <col min="537" max="537" width="7.57142857142857" customWidth="1"/>
    <col min="538" max="538" width="9.57142857142857" bestFit="1" customWidth="1"/>
    <col min="539" max="539" width="8.57142857142857" customWidth="1"/>
    <col min="540" max="540" width="8.71428571428571" customWidth="1"/>
    <col min="541" max="541" width="8.42857142857143" customWidth="1"/>
    <col min="542" max="542" width="8.71428571428571" customWidth="1"/>
    <col min="543" max="545" width="10.5714285714286" bestFit="1" customWidth="1"/>
    <col min="546" max="546" width="9.57142857142857" bestFit="1" customWidth="1"/>
    <col min="547" max="547" width="10.5714285714286" bestFit="1" customWidth="1"/>
    <col min="548" max="548" width="6.57142857142857" customWidth="1"/>
    <col min="549" max="549" width="10.5714285714286" bestFit="1" customWidth="1"/>
    <col min="550" max="550" width="7.57142857142857" customWidth="1"/>
    <col min="551" max="551" width="8.57142857142857" customWidth="1"/>
    <col min="552" max="552" width="6.57142857142857" customWidth="1"/>
    <col min="553" max="554" width="8.57142857142857" customWidth="1"/>
    <col min="555" max="555" width="10.5714285714286" bestFit="1" customWidth="1"/>
    <col min="556" max="557" width="9.57142857142857" bestFit="1" customWidth="1"/>
    <col min="558" max="558" width="7.57142857142857" customWidth="1"/>
    <col min="559" max="559" width="10.5714285714286" bestFit="1" customWidth="1"/>
    <col min="560" max="561" width="8.71428571428571" customWidth="1"/>
    <col min="562" max="562" width="10.5714285714286" bestFit="1" customWidth="1"/>
    <col min="563" max="563" width="11.5714285714286" bestFit="1" customWidth="1"/>
    <col min="564" max="564" width="8.71428571428571" customWidth="1"/>
    <col min="565" max="565" width="9.57142857142857" bestFit="1" customWidth="1"/>
    <col min="566" max="566" width="7.57142857142857" customWidth="1"/>
    <col min="567" max="567" width="9.57142857142857" bestFit="1" customWidth="1"/>
    <col min="568" max="568" width="7.57142857142857" customWidth="1"/>
    <col min="569" max="569" width="10.5714285714286" bestFit="1" customWidth="1"/>
    <col min="570" max="570" width="8.57142857142857" customWidth="1"/>
    <col min="571" max="577" width="10.5714285714286" bestFit="1" customWidth="1"/>
    <col min="578" max="578" width="8.71428571428571" customWidth="1"/>
    <col min="579" max="579" width="7.57142857142857" customWidth="1"/>
    <col min="580" max="580" width="8.57142857142857" customWidth="1"/>
    <col min="581" max="582" width="10.5714285714286" bestFit="1" customWidth="1"/>
    <col min="583" max="584" width="8.71428571428571" customWidth="1"/>
    <col min="585" max="585" width="11.2857142857143" bestFit="1" customWidth="1"/>
    <col min="586" max="586" width="8.57142857142857" customWidth="1"/>
    <col min="587" max="587" width="7.57142857142857" customWidth="1"/>
    <col min="588" max="590" width="10.5714285714286" bestFit="1" customWidth="1"/>
    <col min="591" max="592" width="7.57142857142857" customWidth="1"/>
    <col min="593" max="593" width="8.71428571428571" customWidth="1"/>
    <col min="594" max="595" width="7.57142857142857" customWidth="1"/>
    <col min="596" max="596" width="10.5714285714286" bestFit="1" customWidth="1"/>
    <col min="597" max="597" width="8.57142857142857" customWidth="1"/>
    <col min="598" max="599" width="10.5714285714286" bestFit="1" customWidth="1"/>
    <col min="600" max="600" width="8.71428571428571" customWidth="1"/>
    <col min="601" max="601" width="7.57142857142857" customWidth="1"/>
    <col min="602" max="602" width="8.71428571428571" customWidth="1"/>
    <col min="603" max="603" width="11.5714285714286" bestFit="1" customWidth="1"/>
    <col min="604" max="604" width="7.57142857142857" customWidth="1"/>
    <col min="605" max="605" width="9.57142857142857" bestFit="1" customWidth="1"/>
    <col min="606" max="606" width="10.5714285714286" bestFit="1" customWidth="1"/>
    <col min="607" max="609" width="9.57142857142857" bestFit="1" customWidth="1"/>
    <col min="610" max="610" width="10.5714285714286" bestFit="1" customWidth="1"/>
    <col min="611" max="611" width="9.57142857142857" bestFit="1" customWidth="1"/>
    <col min="612" max="612" width="10.5714285714286" bestFit="1" customWidth="1"/>
    <col min="613" max="613" width="8.57142857142857" customWidth="1"/>
    <col min="614" max="614" width="10.5714285714286" bestFit="1" customWidth="1"/>
    <col min="615" max="615" width="9.57142857142857" bestFit="1" customWidth="1"/>
    <col min="616" max="616" width="8.71428571428571" customWidth="1"/>
    <col min="617" max="617" width="9.57142857142857" bestFit="1" customWidth="1"/>
    <col min="618" max="618" width="8.42857142857143" customWidth="1"/>
    <col min="619" max="620" width="9.57142857142857" bestFit="1" customWidth="1"/>
    <col min="621" max="621" width="7.57142857142857" customWidth="1"/>
    <col min="622" max="622" width="8.71428571428571" customWidth="1"/>
    <col min="623" max="623" width="7.57142857142857" customWidth="1"/>
    <col min="624" max="625" width="8.71428571428571" customWidth="1"/>
    <col min="626" max="626" width="10.5714285714286" bestFit="1" customWidth="1"/>
    <col min="627" max="627" width="11.5714285714286" bestFit="1" customWidth="1"/>
    <col min="628" max="631" width="10.5714285714286" bestFit="1" customWidth="1"/>
    <col min="632" max="632" width="7.57142857142857" customWidth="1"/>
    <col min="633" max="634" width="10.5714285714286" bestFit="1" customWidth="1"/>
    <col min="635" max="635" width="8.71428571428571" customWidth="1"/>
    <col min="636" max="636" width="7.57142857142857" customWidth="1"/>
    <col min="637" max="637" width="7.42857142857143" customWidth="1"/>
    <col min="638" max="638" width="10.5714285714286" bestFit="1" customWidth="1"/>
    <col min="639" max="639" width="8.57142857142857" customWidth="1"/>
    <col min="640" max="640" width="10.5714285714286" bestFit="1" customWidth="1"/>
    <col min="641" max="641" width="8.57142857142857" customWidth="1"/>
    <col min="642" max="643" width="8.71428571428571" customWidth="1"/>
    <col min="644" max="644" width="18.7142857142857" bestFit="1" customWidth="1"/>
    <col min="645" max="645" width="7.57142857142857" customWidth="1"/>
    <col min="646" max="647" width="6.57142857142857" customWidth="1"/>
    <col min="648" max="652" width="7.57142857142857" customWidth="1"/>
    <col min="653" max="663" width="6.57142857142857" customWidth="1"/>
    <col min="664" max="665" width="5.57142857142857" customWidth="1"/>
    <col min="666" max="669" width="6.57142857142857" customWidth="1"/>
    <col min="670" max="672" width="8.85714285714286" customWidth="1"/>
    <col min="673" max="674" width="7.85714285714286" customWidth="1"/>
    <col min="675" max="675" width="7.57142857142857" customWidth="1"/>
    <col min="676" max="677" width="6.57142857142857" customWidth="1"/>
    <col min="678" max="680" width="7.57142857142857" customWidth="1"/>
    <col min="681" max="684" width="6.57142857142857" customWidth="1"/>
    <col min="685" max="685" width="7.57142857142857" customWidth="1"/>
    <col min="686" max="686" width="6.57142857142857" customWidth="1"/>
    <col min="687" max="687" width="7.85714285714286" customWidth="1"/>
    <col min="688" max="688" width="7.57142857142857" customWidth="1"/>
    <col min="689" max="689" width="10" bestFit="1" customWidth="1"/>
    <col min="690" max="691" width="7.57142857142857" customWidth="1"/>
    <col min="692" max="694" width="9" customWidth="1"/>
    <col min="695" max="695" width="7.57142857142857" customWidth="1"/>
    <col min="696" max="696" width="6.57142857142857" customWidth="1"/>
    <col min="697" max="697" width="7.85714285714286" customWidth="1"/>
    <col min="698" max="701" width="7.57142857142857" customWidth="1"/>
    <col min="702" max="702" width="6.57142857142857" customWidth="1"/>
    <col min="703" max="703" width="7.85714285714286" customWidth="1"/>
    <col min="704" max="704" width="5.57142857142857" customWidth="1"/>
    <col min="705" max="705" width="8.85714285714286" customWidth="1"/>
    <col min="706" max="706" width="7.85714285714286" customWidth="1"/>
    <col min="707" max="707" width="6.57142857142857" customWidth="1"/>
    <col min="708" max="708" width="7.57142857142857" customWidth="1"/>
    <col min="709" max="709" width="9" customWidth="1"/>
    <col min="710" max="710" width="8.57142857142857" customWidth="1"/>
    <col min="711" max="711" width="10.5714285714286" bestFit="1" customWidth="1"/>
    <col min="712" max="712" width="7.57142857142857" customWidth="1"/>
    <col min="713" max="713" width="8.71428571428571" customWidth="1"/>
    <col min="714" max="714" width="7.57142857142857" customWidth="1"/>
    <col min="715" max="715" width="6.57142857142857" customWidth="1"/>
    <col min="716" max="716" width="7.57142857142857" customWidth="1"/>
    <col min="717" max="718" width="6.57142857142857" customWidth="1"/>
    <col min="719" max="721" width="7.57142857142857" customWidth="1"/>
    <col min="722" max="723" width="6.57142857142857" customWidth="1"/>
    <col min="724" max="724" width="8.57142857142857" customWidth="1"/>
    <col min="725" max="725" width="7.57142857142857" customWidth="1"/>
    <col min="726" max="726" width="6.57142857142857" customWidth="1"/>
    <col min="727" max="727" width="5.57142857142857" customWidth="1"/>
    <col min="728" max="728" width="7.85714285714286" customWidth="1"/>
    <col min="729" max="729" width="6.57142857142857" customWidth="1"/>
    <col min="730" max="730" width="8.57142857142857" customWidth="1"/>
    <col min="731" max="731" width="6.57142857142857" customWidth="1"/>
    <col min="732" max="733" width="7.57142857142857" customWidth="1"/>
    <col min="734" max="734" width="6.57142857142857" customWidth="1"/>
    <col min="735" max="735" width="9" customWidth="1"/>
    <col min="736" max="736" width="7.57142857142857" customWidth="1"/>
    <col min="737" max="737" width="7.85714285714286" customWidth="1"/>
    <col min="738" max="740" width="7.57142857142857" customWidth="1"/>
    <col min="741" max="743" width="6.57142857142857" customWidth="1"/>
    <col min="744" max="744" width="7.57142857142857" customWidth="1"/>
    <col min="745" max="745" width="8.85714285714286" customWidth="1"/>
    <col min="746" max="746" width="8.71428571428571" customWidth="1"/>
    <col min="747" max="747" width="8.85714285714286" customWidth="1"/>
    <col min="748" max="748" width="7.57142857142857" customWidth="1"/>
    <col min="749" max="749" width="7.85714285714286" customWidth="1"/>
    <col min="750" max="750" width="8.85714285714286" customWidth="1"/>
    <col min="751" max="751" width="7.57142857142857" customWidth="1"/>
    <col min="752" max="752" width="8.85714285714286" customWidth="1"/>
    <col min="753" max="753" width="7.85714285714286" customWidth="1"/>
    <col min="754" max="754" width="5.57142857142857" customWidth="1"/>
    <col min="755" max="755" width="6.57142857142857" customWidth="1"/>
    <col min="756" max="756" width="7.85714285714286" customWidth="1"/>
    <col min="757" max="759" width="7.57142857142857" customWidth="1"/>
    <col min="760" max="760" width="8.85714285714286" customWidth="1"/>
    <col min="761" max="761" width="7.57142857142857" customWidth="1"/>
    <col min="762" max="762" width="6.57142857142857" customWidth="1"/>
    <col min="763" max="763" width="7.85714285714286" customWidth="1"/>
    <col min="764" max="764" width="6.57142857142857" customWidth="1"/>
    <col min="765" max="766" width="7.85714285714286" customWidth="1"/>
    <col min="767" max="767" width="7.57142857142857" customWidth="1"/>
    <col min="768" max="768" width="6.57142857142857" customWidth="1"/>
    <col min="769" max="769" width="9" customWidth="1"/>
    <col min="770" max="770" width="9.57142857142857" bestFit="1" customWidth="1"/>
    <col min="771" max="771" width="7.85714285714286" customWidth="1"/>
    <col min="772" max="772" width="6.57142857142857" customWidth="1"/>
    <col min="773" max="773" width="7.57142857142857" customWidth="1"/>
    <col min="774" max="774" width="6.57142857142857" customWidth="1"/>
    <col min="775" max="775" width="5.57142857142857" customWidth="1"/>
    <col min="776" max="778" width="7.57142857142857" customWidth="1"/>
    <col min="779" max="782" width="6.57142857142857" customWidth="1"/>
    <col min="783" max="784" width="8.85714285714286" customWidth="1"/>
    <col min="785" max="787" width="7.57142857142857" customWidth="1"/>
    <col min="788" max="788" width="8.85714285714286" customWidth="1"/>
    <col min="789" max="789" width="7.57142857142857" customWidth="1"/>
    <col min="790" max="790" width="6.57142857142857" customWidth="1"/>
    <col min="791" max="791" width="7.57142857142857" customWidth="1"/>
    <col min="792" max="792" width="6.57142857142857" customWidth="1"/>
    <col min="793" max="793" width="8.71428571428571" customWidth="1"/>
    <col min="794" max="794" width="6.57142857142857" customWidth="1"/>
    <col min="795" max="795" width="5.57142857142857" customWidth="1"/>
    <col min="796" max="796" width="8.85714285714286" customWidth="1"/>
    <col min="797" max="797" width="8.71428571428571" customWidth="1"/>
    <col min="798" max="800" width="7.57142857142857" customWidth="1"/>
    <col min="801" max="801" width="10.5714285714286" bestFit="1" customWidth="1"/>
    <col min="802" max="802" width="6.57142857142857" customWidth="1"/>
    <col min="803" max="804" width="10.5714285714286" bestFit="1" customWidth="1"/>
    <col min="805" max="805" width="7.57142857142857" customWidth="1"/>
    <col min="806" max="806" width="6.57142857142857" customWidth="1"/>
    <col min="807" max="808" width="7.57142857142857" customWidth="1"/>
    <col min="809" max="809" width="9.85714285714286" bestFit="1" customWidth="1"/>
    <col min="810" max="810" width="8.57142857142857" customWidth="1"/>
    <col min="811" max="811" width="6.85714285714286" customWidth="1"/>
    <col min="812" max="813" width="7.57142857142857" customWidth="1"/>
    <col min="814" max="814" width="6.57142857142857" customWidth="1"/>
    <col min="815" max="816" width="7.57142857142857" customWidth="1"/>
    <col min="817" max="817" width="8.71428571428571" customWidth="1"/>
    <col min="818" max="818" width="10.5714285714286" bestFit="1" customWidth="1"/>
    <col min="819" max="819" width="8.57142857142857" customWidth="1"/>
    <col min="820" max="820" width="9" customWidth="1"/>
    <col min="821" max="821" width="10.5714285714286" bestFit="1" customWidth="1"/>
    <col min="822" max="824" width="7.57142857142857" customWidth="1"/>
    <col min="825" max="825" width="8.71428571428571" customWidth="1"/>
    <col min="826" max="826" width="9.57142857142857" bestFit="1" customWidth="1"/>
    <col min="827" max="827" width="7.57142857142857" customWidth="1"/>
    <col min="828" max="828" width="8.57142857142857" customWidth="1"/>
    <col min="829" max="829" width="9.57142857142857" bestFit="1" customWidth="1"/>
    <col min="830" max="830" width="8.71428571428571" customWidth="1"/>
    <col min="831" max="831" width="10.5714285714286" bestFit="1" customWidth="1"/>
    <col min="832" max="832" width="8.71428571428571" customWidth="1"/>
    <col min="833" max="833" width="10.5714285714286" bestFit="1" customWidth="1"/>
    <col min="834" max="834" width="8.71428571428571" customWidth="1"/>
    <col min="835" max="835" width="7.57142857142857" customWidth="1"/>
    <col min="836" max="837" width="10.5714285714286" bestFit="1" customWidth="1"/>
    <col min="838" max="838" width="8.71428571428571" customWidth="1"/>
    <col min="839" max="839" width="10.5714285714286" bestFit="1" customWidth="1"/>
    <col min="840" max="841" width="7.57142857142857" customWidth="1"/>
    <col min="842" max="842" width="10.5714285714286" bestFit="1" customWidth="1"/>
    <col min="843" max="843" width="9.57142857142857" bestFit="1" customWidth="1"/>
    <col min="844" max="847" width="10.5714285714286" bestFit="1" customWidth="1"/>
    <col min="848" max="848" width="7.57142857142857" customWidth="1"/>
    <col min="849" max="850" width="10.5714285714286" bestFit="1" customWidth="1"/>
    <col min="851" max="851" width="9.57142857142857" bestFit="1" customWidth="1"/>
    <col min="852" max="852" width="7.57142857142857" customWidth="1"/>
    <col min="853" max="853" width="10.5714285714286" bestFit="1" customWidth="1"/>
    <col min="854" max="855" width="8.71428571428571" customWidth="1"/>
    <col min="856" max="856" width="10.5714285714286" bestFit="1" customWidth="1"/>
    <col min="857" max="857" width="8.57142857142857" customWidth="1"/>
    <col min="858" max="858" width="7.57142857142857" customWidth="1"/>
    <col min="859" max="859" width="9.57142857142857" bestFit="1" customWidth="1"/>
    <col min="860" max="860" width="8.57142857142857" customWidth="1"/>
    <col min="861" max="861" width="8.71428571428571" customWidth="1"/>
    <col min="862" max="862" width="8.42857142857143" customWidth="1"/>
    <col min="863" max="863" width="8.71428571428571" customWidth="1"/>
    <col min="864" max="866" width="10.5714285714286" bestFit="1" customWidth="1"/>
    <col min="867" max="867" width="9.57142857142857" bestFit="1" customWidth="1"/>
    <col min="868" max="868" width="10.5714285714286" bestFit="1" customWidth="1"/>
    <col min="869" max="869" width="6.57142857142857" customWidth="1"/>
    <col min="870" max="870" width="10.5714285714286" bestFit="1" customWidth="1"/>
    <col min="871" max="871" width="7.57142857142857" customWidth="1"/>
    <col min="872" max="872" width="8.57142857142857" customWidth="1"/>
    <col min="873" max="873" width="6.57142857142857" customWidth="1"/>
    <col min="874" max="875" width="8.57142857142857" customWidth="1"/>
    <col min="876" max="876" width="10.5714285714286" bestFit="1" customWidth="1"/>
    <col min="877" max="878" width="9.57142857142857" bestFit="1" customWidth="1"/>
    <col min="879" max="879" width="7.57142857142857" customWidth="1"/>
    <col min="880" max="880" width="10.5714285714286" bestFit="1" customWidth="1"/>
    <col min="881" max="882" width="8.71428571428571" customWidth="1"/>
    <col min="883" max="883" width="10.5714285714286" bestFit="1" customWidth="1"/>
    <col min="884" max="884" width="11.5714285714286" bestFit="1" customWidth="1"/>
    <col min="885" max="885" width="8.71428571428571" customWidth="1"/>
    <col min="886" max="886" width="9.57142857142857" bestFit="1" customWidth="1"/>
    <col min="887" max="887" width="7.57142857142857" customWidth="1"/>
    <col min="888" max="888" width="9.57142857142857" bestFit="1" customWidth="1"/>
    <col min="889" max="889" width="7.57142857142857" customWidth="1"/>
    <col min="890" max="890" width="10.5714285714286" bestFit="1" customWidth="1"/>
    <col min="891" max="891" width="8.57142857142857" customWidth="1"/>
    <col min="892" max="898" width="10.5714285714286" bestFit="1" customWidth="1"/>
    <col min="899" max="899" width="8.71428571428571" customWidth="1"/>
    <col min="900" max="900" width="7.57142857142857" customWidth="1"/>
    <col min="901" max="901" width="8.57142857142857" customWidth="1"/>
    <col min="902" max="903" width="10.5714285714286" bestFit="1" customWidth="1"/>
    <col min="904" max="905" width="8.71428571428571" customWidth="1"/>
    <col min="906" max="906" width="11.2857142857143" bestFit="1" customWidth="1"/>
    <col min="907" max="907" width="8.57142857142857" customWidth="1"/>
    <col min="908" max="908" width="7.57142857142857" customWidth="1"/>
    <col min="909" max="911" width="10.5714285714286" bestFit="1" customWidth="1"/>
    <col min="912" max="913" width="7.57142857142857" customWidth="1"/>
    <col min="914" max="914" width="8.71428571428571" customWidth="1"/>
    <col min="915" max="916" width="7.57142857142857" customWidth="1"/>
    <col min="917" max="917" width="10.5714285714286" bestFit="1" customWidth="1"/>
    <col min="918" max="918" width="8.57142857142857" customWidth="1"/>
    <col min="919" max="920" width="10.5714285714286" bestFit="1" customWidth="1"/>
    <col min="921" max="921" width="8.71428571428571" customWidth="1"/>
    <col min="922" max="922" width="7.57142857142857" customWidth="1"/>
    <col min="923" max="923" width="8.71428571428571" customWidth="1"/>
    <col min="924" max="924" width="11.5714285714286" bestFit="1" customWidth="1"/>
    <col min="925" max="925" width="7.57142857142857" customWidth="1"/>
    <col min="926" max="926" width="9.57142857142857" bestFit="1" customWidth="1"/>
    <col min="927" max="927" width="10.5714285714286" bestFit="1" customWidth="1"/>
    <col min="928" max="930" width="9.57142857142857" bestFit="1" customWidth="1"/>
    <col min="931" max="931" width="10.5714285714286" bestFit="1" customWidth="1"/>
    <col min="932" max="932" width="9.57142857142857" bestFit="1" customWidth="1"/>
    <col min="933" max="933" width="10.5714285714286" bestFit="1" customWidth="1"/>
    <col min="934" max="934" width="8.57142857142857" customWidth="1"/>
    <col min="935" max="935" width="10.5714285714286" bestFit="1" customWidth="1"/>
    <col min="936" max="936" width="9.57142857142857" bestFit="1" customWidth="1"/>
    <col min="937" max="937" width="8.71428571428571" customWidth="1"/>
    <col min="938" max="938" width="9.57142857142857" bestFit="1" customWidth="1"/>
    <col min="939" max="939" width="8.42857142857143" customWidth="1"/>
    <col min="940" max="941" width="9.57142857142857" bestFit="1" customWidth="1"/>
    <col min="942" max="942" width="7.57142857142857" customWidth="1"/>
    <col min="943" max="943" width="8.71428571428571" customWidth="1"/>
    <col min="944" max="944" width="7.57142857142857" customWidth="1"/>
    <col min="945" max="946" width="8.71428571428571" customWidth="1"/>
    <col min="947" max="947" width="10.5714285714286" bestFit="1" customWidth="1"/>
    <col min="948" max="948" width="11.5714285714286" bestFit="1" customWidth="1"/>
    <col min="949" max="952" width="10.5714285714286" bestFit="1" customWidth="1"/>
    <col min="953" max="953" width="7.57142857142857" customWidth="1"/>
    <col min="954" max="955" width="10.5714285714286" bestFit="1" customWidth="1"/>
    <col min="956" max="956" width="8.71428571428571" customWidth="1"/>
    <col min="957" max="957" width="7.57142857142857" customWidth="1"/>
    <col min="958" max="958" width="7.42857142857143" customWidth="1"/>
    <col min="959" max="959" width="10.5714285714286" bestFit="1" customWidth="1"/>
    <col min="960" max="960" width="8.57142857142857" customWidth="1"/>
    <col min="961" max="961" width="10.5714285714286" bestFit="1" customWidth="1"/>
    <col min="962" max="962" width="8.57142857142857" customWidth="1"/>
    <col min="963" max="964" width="8.71428571428571" customWidth="1"/>
    <col min="965" max="965" width="11.1428571428571" bestFit="1" customWidth="1"/>
    <col min="966" max="966" width="7.57142857142857" customWidth="1"/>
    <col min="967" max="968" width="7" customWidth="1"/>
    <col min="969" max="972" width="7.57142857142857" customWidth="1"/>
    <col min="973" max="973" width="8" customWidth="1"/>
    <col min="974" max="975" width="6.57142857142857" customWidth="1"/>
    <col min="976" max="980" width="7" customWidth="1"/>
    <col min="981" max="981" width="6.57142857142857" customWidth="1"/>
    <col min="982" max="982" width="7" customWidth="1"/>
    <col min="983" max="983" width="6.57142857142857" customWidth="1"/>
    <col min="984" max="984" width="8" customWidth="1"/>
    <col min="985" max="985" width="5.57142857142857" customWidth="1"/>
    <col min="986" max="986" width="7" customWidth="1"/>
    <col min="987" max="988" width="6.57142857142857" customWidth="1"/>
    <col min="989" max="989" width="7" customWidth="1"/>
    <col min="990" max="990" width="6.57142857142857" customWidth="1"/>
    <col min="991" max="993" width="8.85714285714286" customWidth="1"/>
    <col min="994" max="995" width="7.85714285714286" customWidth="1"/>
    <col min="996" max="996" width="8" customWidth="1"/>
    <col min="997" max="997" width="7" customWidth="1"/>
    <col min="998" max="998" width="6.57142857142857" customWidth="1"/>
    <col min="999" max="1001" width="7.57142857142857" customWidth="1"/>
    <col min="1002" max="1002" width="6.57142857142857" customWidth="1"/>
    <col min="1003" max="1005" width="7" customWidth="1"/>
    <col min="1006" max="1006" width="7.57142857142857" customWidth="1"/>
    <col min="1007" max="1007" width="7" customWidth="1"/>
    <col min="1008" max="1008" width="7.85714285714286" customWidth="1"/>
    <col min="1009" max="1009" width="7.57142857142857" customWidth="1"/>
    <col min="1010" max="1010" width="10" bestFit="1" customWidth="1"/>
    <col min="1011" max="1012" width="7.57142857142857" customWidth="1"/>
    <col min="1013" max="1015" width="9" customWidth="1"/>
    <col min="1016" max="1016" width="7.57142857142857" customWidth="1"/>
    <col min="1017" max="1017" width="6.57142857142857" customWidth="1"/>
    <col min="1018" max="1018" width="8" customWidth="1"/>
    <col min="1019" max="1022" width="7.57142857142857" customWidth="1"/>
    <col min="1023" max="1023" width="7" customWidth="1"/>
    <col min="1024" max="1024" width="8" customWidth="1"/>
    <col min="1025" max="1025" width="7" customWidth="1"/>
    <col min="1026" max="1026" width="9" customWidth="1"/>
    <col min="1027" max="1027" width="8" customWidth="1"/>
    <col min="1028" max="1028" width="6.57142857142857" customWidth="1"/>
    <col min="1029" max="1029" width="7.57142857142857" customWidth="1"/>
    <col min="1030" max="1030" width="9" customWidth="1"/>
    <col min="1031" max="1031" width="8.57142857142857" customWidth="1"/>
    <col min="1032" max="1032" width="10.5714285714286" bestFit="1" customWidth="1"/>
    <col min="1033" max="1033" width="8" customWidth="1"/>
    <col min="1034" max="1034" width="8.71428571428571" customWidth="1"/>
    <col min="1035" max="1035" width="7.57142857142857" customWidth="1"/>
    <col min="1036" max="1036" width="8" customWidth="1"/>
    <col min="1037" max="1037" width="7.57142857142857" customWidth="1"/>
    <col min="1038" max="1039" width="6.57142857142857" customWidth="1"/>
    <col min="1040" max="1042" width="7.57142857142857" customWidth="1"/>
    <col min="1043" max="1043" width="7" customWidth="1"/>
    <col min="1044" max="1044" width="6.57142857142857" customWidth="1"/>
    <col min="1045" max="1045" width="8.57142857142857" customWidth="1"/>
    <col min="1046" max="1046" width="7.57142857142857" customWidth="1"/>
    <col min="1047" max="1047" width="7" customWidth="1"/>
    <col min="1048" max="1048" width="5.57142857142857" customWidth="1"/>
    <col min="1049" max="1049" width="7.85714285714286" customWidth="1"/>
    <col min="1050" max="1050" width="7" customWidth="1"/>
    <col min="1051" max="1051" width="8.57142857142857" customWidth="1"/>
    <col min="1052" max="1052" width="6.57142857142857" customWidth="1"/>
    <col min="1053" max="1053" width="7.57142857142857" customWidth="1"/>
    <col min="1054" max="1054" width="8" customWidth="1"/>
    <col min="1055" max="1055" width="6.57142857142857" customWidth="1"/>
    <col min="1056" max="1056" width="9" customWidth="1"/>
    <col min="1057" max="1057" width="7.57142857142857" customWidth="1"/>
    <col min="1058" max="1058" width="8" customWidth="1"/>
    <col min="1059" max="1061" width="7.57142857142857" customWidth="1"/>
    <col min="1062" max="1063" width="6.57142857142857" customWidth="1"/>
    <col min="1064" max="1064" width="7" customWidth="1"/>
    <col min="1065" max="1065" width="7.57142857142857" customWidth="1"/>
    <col min="1066" max="1066" width="8.85714285714286" customWidth="1"/>
    <col min="1067" max="1067" width="8.71428571428571" customWidth="1"/>
    <col min="1068" max="1068" width="8.85714285714286" customWidth="1"/>
    <col min="1069" max="1069" width="8" customWidth="1"/>
    <col min="1070" max="1070" width="7.85714285714286" customWidth="1"/>
    <col min="1071" max="1071" width="8.85714285714286" customWidth="1"/>
    <col min="1072" max="1072" width="7.57142857142857" customWidth="1"/>
    <col min="1073" max="1073" width="8.85714285714286" customWidth="1"/>
    <col min="1074" max="1074" width="7.85714285714286" customWidth="1"/>
    <col min="1075" max="1075" width="5.57142857142857" customWidth="1"/>
    <col min="1076" max="1076" width="6.57142857142857" customWidth="1"/>
    <col min="1077" max="1077" width="7.85714285714286" customWidth="1"/>
    <col min="1078" max="1080" width="7.57142857142857" customWidth="1"/>
    <col min="1081" max="1081" width="8.85714285714286" customWidth="1"/>
    <col min="1082" max="1082" width="7.57142857142857" customWidth="1"/>
    <col min="1083" max="1083" width="6.57142857142857" customWidth="1"/>
    <col min="1084" max="1084" width="7.85714285714286" customWidth="1"/>
    <col min="1085" max="1085" width="6.57142857142857" customWidth="1"/>
    <col min="1086" max="1087" width="7.85714285714286" customWidth="1"/>
    <col min="1088" max="1088" width="7.57142857142857" customWidth="1"/>
    <col min="1089" max="1089" width="7" customWidth="1"/>
    <col min="1090" max="1090" width="9" customWidth="1"/>
    <col min="1091" max="1091" width="9.57142857142857" bestFit="1" customWidth="1"/>
    <col min="1092" max="1092" width="7.85714285714286" customWidth="1"/>
    <col min="1093" max="1093" width="6.57142857142857" customWidth="1"/>
    <col min="1094" max="1094" width="7.57142857142857" customWidth="1"/>
    <col min="1095" max="1095" width="7" customWidth="1"/>
    <col min="1096" max="1096" width="5.57142857142857" customWidth="1"/>
    <col min="1097" max="1099" width="7.57142857142857" customWidth="1"/>
    <col min="1100" max="1100" width="8" customWidth="1"/>
    <col min="1101" max="1103" width="6.57142857142857" customWidth="1"/>
    <col min="1104" max="1105" width="8.85714285714286" customWidth="1"/>
    <col min="1106" max="1108" width="7.57142857142857" customWidth="1"/>
    <col min="1109" max="1109" width="8.85714285714286" customWidth="1"/>
    <col min="1110" max="1110" width="7.57142857142857" customWidth="1"/>
    <col min="1111" max="1111" width="6.57142857142857" customWidth="1"/>
    <col min="1112" max="1112" width="7.57142857142857" customWidth="1"/>
    <col min="1113" max="1113" width="7" customWidth="1"/>
    <col min="1114" max="1114" width="8.71428571428571" customWidth="1"/>
    <col min="1115" max="1115" width="6.57142857142857" customWidth="1"/>
    <col min="1116" max="1116" width="5.57142857142857" customWidth="1"/>
    <col min="1117" max="1117" width="8.85714285714286" customWidth="1"/>
    <col min="1118" max="1118" width="8.71428571428571" customWidth="1"/>
    <col min="1119" max="1121" width="7.57142857142857" customWidth="1"/>
    <col min="1122" max="1122" width="10.5714285714286" bestFit="1" customWidth="1"/>
    <col min="1123" max="1123" width="6.57142857142857" customWidth="1"/>
    <col min="1124" max="1125" width="10.5714285714286" bestFit="1" customWidth="1"/>
    <col min="1126" max="1126" width="7.57142857142857" customWidth="1"/>
    <col min="1127" max="1127" width="6.57142857142857" customWidth="1"/>
    <col min="1128" max="1128" width="8" customWidth="1"/>
    <col min="1129" max="1129" width="7.57142857142857" customWidth="1"/>
    <col min="1130" max="1130" width="9.85714285714286" bestFit="1" customWidth="1"/>
    <col min="1131" max="1131" width="8.57142857142857" customWidth="1"/>
    <col min="1132" max="1132" width="7" customWidth="1"/>
    <col min="1133" max="1134" width="7.57142857142857" customWidth="1"/>
    <col min="1135" max="1135" width="6.57142857142857" customWidth="1"/>
    <col min="1136" max="1137" width="7.57142857142857" customWidth="1"/>
    <col min="1138" max="1138" width="8.71428571428571" customWidth="1"/>
    <col min="1139" max="1139" width="10.5714285714286" bestFit="1" customWidth="1"/>
    <col min="1140" max="1140" width="8.57142857142857" customWidth="1"/>
    <col min="1141" max="1141" width="9" customWidth="1"/>
    <col min="1142" max="1142" width="10.5714285714286" bestFit="1" customWidth="1"/>
    <col min="1143" max="1145" width="7.57142857142857" customWidth="1"/>
    <col min="1146" max="1146" width="8.71428571428571" customWidth="1"/>
    <col min="1147" max="1147" width="9.57142857142857" bestFit="1" customWidth="1"/>
    <col min="1148" max="1148" width="7.57142857142857" customWidth="1"/>
    <col min="1149" max="1149" width="8.57142857142857" customWidth="1"/>
    <col min="1150" max="1150" width="9.57142857142857" bestFit="1" customWidth="1"/>
    <col min="1151" max="1151" width="8.71428571428571" customWidth="1"/>
    <col min="1152" max="1152" width="10.5714285714286" bestFit="1" customWidth="1"/>
    <col min="1153" max="1153" width="8.71428571428571" customWidth="1"/>
    <col min="1154" max="1154" width="10.5714285714286" bestFit="1" customWidth="1"/>
    <col min="1155" max="1155" width="8.71428571428571" customWidth="1"/>
    <col min="1156" max="1156" width="7.57142857142857" customWidth="1"/>
    <col min="1157" max="1158" width="10.5714285714286" bestFit="1" customWidth="1"/>
    <col min="1159" max="1159" width="8.71428571428571" customWidth="1"/>
    <col min="1160" max="1160" width="10.5714285714286" bestFit="1" customWidth="1"/>
    <col min="1161" max="1162" width="7.57142857142857" customWidth="1"/>
    <col min="1163" max="1163" width="10.5714285714286" bestFit="1" customWidth="1"/>
    <col min="1164" max="1164" width="9.57142857142857" bestFit="1" customWidth="1"/>
    <col min="1165" max="1168" width="10.5714285714286" bestFit="1" customWidth="1"/>
    <col min="1169" max="1169" width="7.57142857142857" customWidth="1"/>
    <col min="1170" max="1171" width="10.5714285714286" bestFit="1" customWidth="1"/>
    <col min="1172" max="1172" width="9.57142857142857" bestFit="1" customWidth="1"/>
    <col min="1173" max="1173" width="7.57142857142857" customWidth="1"/>
    <col min="1174" max="1174" width="10.5714285714286" bestFit="1" customWidth="1"/>
    <col min="1175" max="1176" width="8.71428571428571" customWidth="1"/>
    <col min="1177" max="1177" width="10.5714285714286" bestFit="1" customWidth="1"/>
    <col min="1178" max="1178" width="8.57142857142857" customWidth="1"/>
    <col min="1179" max="1179" width="7.57142857142857" customWidth="1"/>
    <col min="1180" max="1180" width="9.57142857142857" bestFit="1" customWidth="1"/>
    <col min="1181" max="1181" width="8.57142857142857" customWidth="1"/>
    <col min="1182" max="1182" width="8.71428571428571" customWidth="1"/>
    <col min="1183" max="1183" width="8.42857142857143" customWidth="1"/>
    <col min="1184" max="1184" width="8.71428571428571" customWidth="1"/>
    <col min="1185" max="1187" width="10.5714285714286" bestFit="1" customWidth="1"/>
    <col min="1188" max="1188" width="9.57142857142857" bestFit="1" customWidth="1"/>
    <col min="1189" max="1189" width="10.5714285714286" bestFit="1" customWidth="1"/>
    <col min="1190" max="1190" width="6.57142857142857" customWidth="1"/>
    <col min="1191" max="1191" width="10.5714285714286" bestFit="1" customWidth="1"/>
    <col min="1192" max="1192" width="7.57142857142857" customWidth="1"/>
    <col min="1193" max="1193" width="8.57142857142857" customWidth="1"/>
    <col min="1194" max="1194" width="6.57142857142857" customWidth="1"/>
    <col min="1195" max="1196" width="8.57142857142857" customWidth="1"/>
    <col min="1197" max="1197" width="10.5714285714286" bestFit="1" customWidth="1"/>
    <col min="1198" max="1199" width="9.57142857142857" bestFit="1" customWidth="1"/>
    <col min="1200" max="1200" width="7.57142857142857" customWidth="1"/>
    <col min="1201" max="1201" width="10.5714285714286" bestFit="1" customWidth="1"/>
    <col min="1202" max="1203" width="8.71428571428571" customWidth="1"/>
    <col min="1204" max="1204" width="10.5714285714286" bestFit="1" customWidth="1"/>
    <col min="1205" max="1205" width="11.5714285714286" bestFit="1" customWidth="1"/>
    <col min="1206" max="1206" width="8.71428571428571" customWidth="1"/>
    <col min="1207" max="1207" width="9.57142857142857" bestFit="1" customWidth="1"/>
    <col min="1208" max="1208" width="7.57142857142857" customWidth="1"/>
    <col min="1209" max="1209" width="9.57142857142857" bestFit="1" customWidth="1"/>
    <col min="1210" max="1210" width="7.57142857142857" customWidth="1"/>
    <col min="1211" max="1211" width="10.5714285714286" bestFit="1" customWidth="1"/>
    <col min="1212" max="1212" width="8.57142857142857" customWidth="1"/>
    <col min="1213" max="1219" width="10.5714285714286" bestFit="1" customWidth="1"/>
    <col min="1220" max="1220" width="8.71428571428571" customWidth="1"/>
    <col min="1221" max="1221" width="7.57142857142857" customWidth="1"/>
    <col min="1222" max="1222" width="8.57142857142857" customWidth="1"/>
    <col min="1223" max="1224" width="10.5714285714286" bestFit="1" customWidth="1"/>
    <col min="1225" max="1226" width="8.71428571428571" customWidth="1"/>
    <col min="1227" max="1227" width="11.2857142857143" bestFit="1" customWidth="1"/>
    <col min="1228" max="1228" width="8.57142857142857" customWidth="1"/>
    <col min="1229" max="1229" width="7.57142857142857" customWidth="1"/>
    <col min="1230" max="1232" width="10.5714285714286" bestFit="1" customWidth="1"/>
    <col min="1233" max="1234" width="7.57142857142857" customWidth="1"/>
    <col min="1235" max="1235" width="8.71428571428571" customWidth="1"/>
    <col min="1236" max="1236" width="8" customWidth="1"/>
    <col min="1237" max="1237" width="7.57142857142857" customWidth="1"/>
    <col min="1238" max="1238" width="10.5714285714286" bestFit="1" customWidth="1"/>
    <col min="1239" max="1239" width="8.57142857142857" customWidth="1"/>
    <col min="1240" max="1241" width="10.5714285714286" bestFit="1" customWidth="1"/>
    <col min="1242" max="1242" width="8.71428571428571" customWidth="1"/>
    <col min="1243" max="1243" width="7.57142857142857" customWidth="1"/>
    <col min="1244" max="1244" width="8.71428571428571" customWidth="1"/>
    <col min="1245" max="1245" width="11.5714285714286" bestFit="1" customWidth="1"/>
    <col min="1246" max="1246" width="7.57142857142857" customWidth="1"/>
    <col min="1247" max="1247" width="9.57142857142857" bestFit="1" customWidth="1"/>
    <col min="1248" max="1248" width="10.5714285714286" bestFit="1" customWidth="1"/>
    <col min="1249" max="1251" width="9.57142857142857" bestFit="1" customWidth="1"/>
    <col min="1252" max="1252" width="10.5714285714286" bestFit="1" customWidth="1"/>
    <col min="1253" max="1253" width="9.57142857142857" bestFit="1" customWidth="1"/>
    <col min="1254" max="1254" width="10.5714285714286" bestFit="1" customWidth="1"/>
    <col min="1255" max="1255" width="8.57142857142857" customWidth="1"/>
    <col min="1256" max="1256" width="10.5714285714286" bestFit="1" customWidth="1"/>
    <col min="1257" max="1257" width="9.57142857142857" bestFit="1" customWidth="1"/>
    <col min="1258" max="1258" width="8.71428571428571" customWidth="1"/>
    <col min="1259" max="1259" width="9.57142857142857" bestFit="1" customWidth="1"/>
    <col min="1260" max="1260" width="8.42857142857143" customWidth="1"/>
    <col min="1261" max="1262" width="9.57142857142857" bestFit="1" customWidth="1"/>
    <col min="1263" max="1263" width="7.57142857142857" customWidth="1"/>
    <col min="1264" max="1264" width="8.71428571428571" customWidth="1"/>
    <col min="1265" max="1265" width="7.57142857142857" customWidth="1"/>
    <col min="1266" max="1267" width="8.71428571428571" customWidth="1"/>
    <col min="1268" max="1268" width="10.5714285714286" bestFit="1" customWidth="1"/>
    <col min="1269" max="1269" width="11.5714285714286" bestFit="1" customWidth="1"/>
    <col min="1270" max="1273" width="10.5714285714286" bestFit="1" customWidth="1"/>
    <col min="1274" max="1274" width="8" customWidth="1"/>
    <col min="1275" max="1276" width="10.5714285714286" bestFit="1" customWidth="1"/>
    <col min="1277" max="1277" width="8.71428571428571" customWidth="1"/>
    <col min="1278" max="1278" width="7.57142857142857" customWidth="1"/>
    <col min="1279" max="1279" width="7.42857142857143" customWidth="1"/>
    <col min="1280" max="1280" width="10.5714285714286" bestFit="1" customWidth="1"/>
    <col min="1281" max="1281" width="8.57142857142857" customWidth="1"/>
    <col min="1282" max="1282" width="10.5714285714286" bestFit="1" customWidth="1"/>
    <col min="1283" max="1283" width="8.57142857142857" customWidth="1"/>
    <col min="1284" max="1285" width="8.71428571428571" customWidth="1"/>
    <col min="1286" max="1286" width="18.5714285714286" bestFit="1" customWidth="1"/>
    <col min="1287" max="1287" width="35.7142857142857" bestFit="1" customWidth="1"/>
    <col min="1288" max="1288" width="23.7142857142857" bestFit="1" customWidth="1"/>
    <col min="1289" max="1289" width="16.1428571428571" bestFit="1" customWidth="1"/>
  </cols>
  <sheetData>
    <row r="1" spans="1:2" ht="15">
      <c r="A1" s="1" t="s">
        <v>1</v>
      </c>
      <c r="B1" t="s">
        <v>2555</v>
      </c>
    </row>
    <row r="2" spans="1:2" ht="15">
      <c r="A2" s="1" t="s">
        <v>5</v>
      </c>
      <c r="B2" t="s">
        <v>27</v>
      </c>
    </row>
    <row r="3" spans="1:2" ht="15">
      <c r="A3" s="1" t="s">
        <v>3</v>
      </c>
      <c r="B3" t="s">
        <v>2555</v>
      </c>
    </row>
    <row r="4" spans="1:2" ht="15">
      <c r="A4" s="1" t="s">
        <v>6</v>
      </c>
      <c r="B4" t="s">
        <v>2555</v>
      </c>
    </row>
    <row r="5" spans="1:2" ht="15">
      <c r="A5" s="1" t="s">
        <v>2</v>
      </c>
      <c r="B5" t="s">
        <v>2555</v>
      </c>
    </row>
    <row r="7" spans="2:2" ht="15">
      <c r="B7" s="1" t="s">
        <v>2556</v>
      </c>
    </row>
    <row r="8" spans="1:5" ht="15">
      <c r="A8" s="1" t="s">
        <v>2557</v>
      </c>
      <c r="B8" t="s">
        <v>2558</v>
      </c>
      <c r="C8" t="s">
        <v>2559</v>
      </c>
      <c r="D8" t="s">
        <v>2560</v>
      </c>
      <c r="E8" t="s">
        <v>2561</v>
      </c>
    </row>
    <row r="9" spans="1:5" ht="15">
      <c r="A9" s="2" t="s">
        <v>29</v>
      </c>
      <c r="B9" s="92">
        <v>116</v>
      </c>
      <c r="C9" s="92">
        <v>8893</v>
      </c>
      <c r="D9" s="4">
        <v>10768.80000000936</v>
      </c>
      <c r="E9" s="4">
        <v>749120.53333044634</v>
      </c>
    </row>
    <row r="10" spans="1:5" ht="15">
      <c r="A10" s="2" t="s">
        <v>17</v>
      </c>
      <c r="B10" s="92">
        <v>497</v>
      </c>
      <c r="C10" s="92">
        <v>20348</v>
      </c>
      <c r="D10" s="4">
        <v>47015.333333357703</v>
      </c>
      <c r="E10" s="4">
        <v>1720418.0166571797</v>
      </c>
    </row>
    <row r="11" spans="1:5" ht="15">
      <c r="A11" s="2" t="s">
        <v>2566</v>
      </c>
      <c r="B11" s="27">
        <v>613</v>
      </c>
      <c r="C11" s="27">
        <v>29241</v>
      </c>
      <c r="D11" s="27">
        <v>57784.133333367063</v>
      </c>
      <c r="E11" s="27">
        <v>2469538.5499876263</v>
      </c>
    </row>
    <row r="13" spans="6:9" ht="15">
      <c r="F13" s="3"/>
      <c r="G13" s="3"/>
      <c r="H13" s="3"/>
      <c r="I13" s="3"/>
    </row>
    <row r="14" spans="6:9" ht="15">
      <c r="F14" s="3"/>
      <c r="G14" s="3"/>
      <c r="H14" s="3"/>
      <c r="I14" s="3"/>
    </row>
    <row r="15" spans="6:9" ht="15">
      <c r="F15" s="3"/>
      <c r="G15" s="3"/>
      <c r="H15" s="3"/>
      <c r="I15" s="3"/>
    </row>
    <row r="16" spans="6:14" ht="15">
      <c r="F16" s="3"/>
      <c r="G16" s="3" t="s">
        <v>2585</v>
      </c>
      <c r="H16" s="3"/>
      <c r="I16" s="3"/>
      <c r="N16" t="s">
        <v>2586</v>
      </c>
    </row>
    <row r="17" spans="6:9" ht="15">
      <c r="F17" s="3"/>
      <c r="G17" s="3"/>
      <c r="H17" s="3"/>
      <c r="I17" s="3"/>
    </row>
    <row r="18" spans="6:9" ht="15">
      <c r="F18" s="3"/>
      <c r="G18" s="3"/>
      <c r="H18" s="3"/>
      <c r="I18" s="3"/>
    </row>
    <row r="19" spans="6:9" ht="15">
      <c r="F19" s="3"/>
      <c r="G19" s="3"/>
      <c r="H19" s="3"/>
      <c r="I19" s="3"/>
    </row>
    <row r="20" spans="6:18" ht="15">
      <c r="F20" s="3"/>
      <c r="G20" s="29" t="s">
        <v>29</v>
      </c>
      <c r="H20" s="19" t="s">
        <v>2558</v>
      </c>
      <c r="I20" s="19" t="s">
        <v>2559</v>
      </c>
      <c r="J20" s="19" t="s">
        <v>2560</v>
      </c>
      <c r="K20" s="19" t="s">
        <v>2561</v>
      </c>
      <c r="N20" s="57"/>
      <c r="O20" s="57" t="s">
        <v>2556</v>
      </c>
      <c r="P20" s="57"/>
      <c r="Q20" s="57"/>
      <c r="R20" s="57"/>
    </row>
    <row r="21" spans="6:18" ht="15">
      <c r="F21" s="3"/>
      <c r="G21" s="14"/>
      <c r="H21" s="26">
        <v>91</v>
      </c>
      <c r="I21" s="26">
        <v>8531</v>
      </c>
      <c r="J21" s="26">
        <v>8316.3500000210479</v>
      </c>
      <c r="K21" s="26">
        <v>720160.63333107973</v>
      </c>
      <c r="N21" s="24" t="s">
        <v>2557</v>
      </c>
      <c r="O21" s="24" t="s">
        <v>2558</v>
      </c>
      <c r="P21" s="24" t="s">
        <v>2559</v>
      </c>
      <c r="Q21" s="24" t="s">
        <v>2560</v>
      </c>
      <c r="R21" s="24" t="s">
        <v>2561</v>
      </c>
    </row>
    <row r="22" spans="6:18" ht="15">
      <c r="F22" s="3"/>
      <c r="G22" s="37" t="s">
        <v>2587</v>
      </c>
      <c r="H22" s="10">
        <v>3</v>
      </c>
      <c r="I22" s="10">
        <v>3409</v>
      </c>
      <c r="J22" s="10">
        <v>286.71666666632518</v>
      </c>
      <c r="K22" s="10">
        <v>319542.4833338242</v>
      </c>
      <c r="N22" s="2" t="s">
        <v>29</v>
      </c>
      <c r="O22">
        <v>3</v>
      </c>
      <c r="P22">
        <v>3409</v>
      </c>
      <c r="Q22" s="4">
        <v>286.71666666632518</v>
      </c>
      <c r="R22" s="4">
        <v>319542.4833338242</v>
      </c>
    </row>
    <row r="23" spans="6:18" ht="15">
      <c r="F23" s="3"/>
      <c r="G23" s="3" t="s">
        <v>2588</v>
      </c>
      <c r="H23" s="10">
        <f>H21-H22</f>
        <v>88</v>
      </c>
      <c r="I23" s="10">
        <f>I21-I22</f>
        <v>5122</v>
      </c>
      <c r="J23" s="10">
        <f>J21-J22</f>
        <v>8029.6333333547227</v>
      </c>
      <c r="K23" s="10">
        <f>K21-K22</f>
        <v>400618.14999725553</v>
      </c>
      <c r="N23" s="2" t="s">
        <v>17</v>
      </c>
      <c r="O23">
        <v>7</v>
      </c>
      <c r="P23">
        <v>6597</v>
      </c>
      <c r="Q23" s="4">
        <v>427.26666665403172</v>
      </c>
      <c r="R23" s="4">
        <v>426574.74999377271</v>
      </c>
    </row>
    <row r="24" spans="8:18" ht="15">
      <c r="H24" s="10"/>
      <c r="I24" s="10"/>
      <c r="J24" s="10"/>
      <c r="K24" s="10"/>
      <c r="N24" s="25" t="s">
        <v>2566</v>
      </c>
      <c r="O24" s="58">
        <v>10</v>
      </c>
      <c r="P24" s="58">
        <v>10006</v>
      </c>
      <c r="Q24" s="58">
        <v>713.98333332035691</v>
      </c>
      <c r="R24" s="58">
        <v>746117.23332759691</v>
      </c>
    </row>
    <row r="25" spans="8:11" ht="15">
      <c r="H25" s="10"/>
      <c r="I25" s="10"/>
      <c r="J25" s="10"/>
      <c r="K25" s="10"/>
    </row>
    <row r="26" spans="6:11" ht="15">
      <c r="F26" s="3"/>
      <c r="G26" s="38" t="s">
        <v>17</v>
      </c>
      <c r="H26" s="26">
        <v>285</v>
      </c>
      <c r="I26" s="26">
        <v>15223</v>
      </c>
      <c r="J26" s="26">
        <v>25819.59999998915</v>
      </c>
      <c r="K26" s="26">
        <v>1184069.4333218469</v>
      </c>
    </row>
    <row r="27" spans="7:11" ht="15">
      <c r="G27" s="37" t="s">
        <v>2587</v>
      </c>
      <c r="H27" s="10">
        <v>7</v>
      </c>
      <c r="I27" s="10">
        <v>6597</v>
      </c>
      <c r="J27" s="10">
        <v>427.26666665403172</v>
      </c>
      <c r="K27" s="10">
        <v>426574.74999377271</v>
      </c>
    </row>
    <row r="28" spans="7:11" ht="15">
      <c r="G28" s="14"/>
      <c r="H28" s="10">
        <v>0</v>
      </c>
      <c r="I28" s="10">
        <v>0</v>
      </c>
      <c r="J28" s="10">
        <v>0</v>
      </c>
      <c r="K28" s="10">
        <v>0</v>
      </c>
    </row>
    <row r="29" spans="7:12" ht="15">
      <c r="G29" t="s">
        <v>2588</v>
      </c>
      <c r="H29" s="10">
        <f>H26-H27-H28</f>
        <v>278</v>
      </c>
      <c r="I29" s="10">
        <f>I26-I27-I28</f>
        <v>8626</v>
      </c>
      <c r="J29" s="10">
        <f>J26-J27-J28</f>
        <v>25392.333333335118</v>
      </c>
      <c r="K29" s="10">
        <f>K26-K27-K28</f>
        <v>757494.68332807417</v>
      </c>
      <c r="L29" t="s">
        <v>2589</v>
      </c>
    </row>
    <row r="31" spans="7:12" ht="15">
      <c r="G31" t="s">
        <v>2590</v>
      </c>
      <c r="H31" s="27">
        <f>SUM(H27:H28)</f>
        <v>7</v>
      </c>
      <c r="I31" s="27">
        <f>SUM(I27:I28)</f>
        <v>6597</v>
      </c>
      <c r="J31" s="27">
        <f>SUM(J27:J28)</f>
        <v>427.26666665403172</v>
      </c>
      <c r="K31" s="27">
        <f>SUM(K27:K28)</f>
        <v>426574.74999377271</v>
      </c>
      <c r="L31" t="s">
        <v>2591</v>
      </c>
    </row>
    <row r="34" spans="7:11" ht="15">
      <c r="G34" s="15" t="s">
        <v>2592</v>
      </c>
      <c r="H34" s="30">
        <f>H31+H22</f>
        <v>10</v>
      </c>
      <c r="I34" s="30">
        <f>I31+I22</f>
        <v>10006</v>
      </c>
      <c r="J34" s="27">
        <f>J31+J22</f>
        <v>713.98333332035691</v>
      </c>
      <c r="K34" s="30">
        <f>K31+K22</f>
        <v>746117.23332759691</v>
      </c>
    </row>
    <row r="35" spans="7:11" ht="15">
      <c r="G35" s="15" t="s">
        <v>2593</v>
      </c>
      <c r="H35" s="30">
        <f>H29+H23</f>
        <v>366</v>
      </c>
      <c r="I35" s="30">
        <f>I29+I23</f>
        <v>13748</v>
      </c>
      <c r="J35" s="27">
        <f>J29+J23</f>
        <v>33421.966666689841</v>
      </c>
      <c r="K35" s="30">
        <f>K29+K23</f>
        <v>1158112.8333253297</v>
      </c>
    </row>
    <row r="37" spans="7:11" ht="15">
      <c r="G37" t="s">
        <v>2594</v>
      </c>
      <c r="H37" s="28">
        <f>SUM(H34:H35)</f>
        <v>376</v>
      </c>
      <c r="I37" s="28">
        <f>SUM(I34:I35)</f>
        <v>23754</v>
      </c>
      <c r="J37" s="28">
        <f>SUM(J34:J35)</f>
        <v>34135.950000010198</v>
      </c>
      <c r="K37" s="28">
        <f>SUM(K34:K35)</f>
        <v>1904230.0666529266</v>
      </c>
    </row>
  </sheetData>
  <pageMargins left="0.7" right="0.7" top="0.75" bottom="0.75" header="0.3" footer="0.3"/>
  <pageSetup fitToHeight="9" orientation="landscape" scale="56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S7796"/>
  <sheetViews>
    <sheetView workbookViewId="0" topLeftCell="A1">
      <pane xSplit="2" ySplit="1" topLeftCell="E7760" activePane="bottomRight" state="frozen"/>
      <selection pane="topLeft" activeCell="A1" sqref="A1"/>
      <selection pane="bottomLeft" activeCell="A2" sqref="A2"/>
      <selection pane="topRight" activeCell="C1" sqref="C1"/>
      <selection pane="bottomRight" activeCell="C12" sqref="C12"/>
    </sheetView>
  </sheetViews>
  <sheetFormatPr defaultRowHeight="15"/>
  <cols>
    <col min="1" max="1" width="16.8571428571429" style="6" bestFit="1" customWidth="1"/>
    <col min="2" max="2" width="19" style="6" bestFit="1" customWidth="1"/>
    <col min="3" max="3" width="31.2857142857143" style="6" bestFit="1" customWidth="1"/>
    <col min="4" max="4" width="18.4285714285714" style="6" bestFit="1" customWidth="1"/>
    <col min="5" max="5" width="26.1428571428571" style="6" bestFit="1" customWidth="1"/>
    <col min="6" max="6" width="23.7142857142857" style="6" bestFit="1" customWidth="1"/>
    <col min="7" max="7" width="9.57142857142857" style="6" bestFit="1" customWidth="1"/>
    <col min="8" max="8" width="18.5714285714286" style="6" bestFit="1" customWidth="1"/>
    <col min="9" max="9" width="15.8571428571429" style="6" bestFit="1" customWidth="1"/>
    <col min="10" max="11" width="15.8571428571429" style="6" customWidth="1"/>
    <col min="12" max="12" width="17.5714285714286" style="6" bestFit="1" customWidth="1"/>
    <col min="13" max="13" width="14" style="8" bestFit="1" customWidth="1"/>
    <col min="14" max="14" width="10.5714285714286" style="8" customWidth="1"/>
    <col min="15" max="15" width="9.14285714285714" style="6" customWidth="1"/>
    <col min="16" max="16" width="12.4285714285714" style="6" bestFit="1" customWidth="1"/>
    <col min="17" max="17" width="13.2857142857143" style="6" bestFit="1" customWidth="1"/>
    <col min="18" max="18" width="18.7142857142857" bestFit="1" customWidth="1"/>
    <col min="19" max="19" width="9.57142857142857" bestFit="1" customWidth="1"/>
  </cols>
  <sheetData>
    <row r="1" spans="1:18" ht="15">
      <c r="A1" s="199" t="s">
        <v>0</v>
      </c>
      <c r="B1" s="199" t="s">
        <v>1</v>
      </c>
      <c r="C1" s="6" t="s">
        <v>2</v>
      </c>
      <c r="D1" s="6" t="s">
        <v>3</v>
      </c>
      <c r="E1" s="199" t="s">
        <v>4</v>
      </c>
      <c r="F1" s="199" t="s">
        <v>5</v>
      </c>
      <c r="G1" s="199" t="s">
        <v>6</v>
      </c>
      <c r="H1" s="6" t="s">
        <v>7</v>
      </c>
      <c r="I1" s="6" t="s">
        <v>8</v>
      </c>
      <c r="J1" s="6" t="s">
        <v>12187</v>
      </c>
      <c r="K1" s="6" t="s">
        <v>12188</v>
      </c>
      <c r="L1" s="6" t="s">
        <v>9</v>
      </c>
      <c r="M1" s="8" t="s">
        <v>10</v>
      </c>
      <c r="N1" s="8" t="s">
        <v>11</v>
      </c>
      <c r="O1" s="6" t="s">
        <v>12</v>
      </c>
      <c r="P1" s="6" t="s">
        <v>13</v>
      </c>
      <c r="Q1" s="6" t="s">
        <v>14</v>
      </c>
      <c r="R1" s="6" t="s">
        <v>15</v>
      </c>
    </row>
    <row r="2" spans="1:18" ht="15" customHeight="1">
      <c r="A2" t="s">
        <v>17</v>
      </c>
      <c r="B2" t="s">
        <v>18</v>
      </c>
      <c r="C2" t="s">
        <v>19</v>
      </c>
      <c r="D2" t="s">
        <v>20</v>
      </c>
      <c r="E2">
        <v>2</v>
      </c>
      <c r="F2" t="s">
        <v>21</v>
      </c>
      <c r="G2" t="s">
        <v>22</v>
      </c>
      <c r="H2" s="5">
        <v>43832.475694444445</v>
      </c>
      <c r="I2" s="5">
        <v>43832.439583333333</v>
      </c>
      <c r="J2" s="4">
        <f>YEAR(I2)</f>
        <v>2020</v>
      </c>
      <c r="K2" s="4">
        <f>MONTH(I2)</f>
        <v>1</v>
      </c>
      <c r="L2">
        <f t="shared" si="0" ref="L2:L8">(H2-I2)*60*60*24</f>
        <v>3120.0000001117587</v>
      </c>
      <c r="M2" s="8">
        <f t="shared" si="1" ref="M2:M65">+L2/60</f>
        <v>52.000000001862645</v>
      </c>
      <c r="N2" s="8">
        <f t="shared" si="2" ref="N2:N65">+M2*E2</f>
        <v>104.00000000372529</v>
      </c>
      <c r="O2" s="18">
        <v>1</v>
      </c>
      <c r="P2" t="s">
        <v>23</v>
      </c>
      <c r="Q2" s="6" t="s">
        <v>24</v>
      </c>
      <c r="R2" s="8"/>
    </row>
    <row r="3" spans="1:18" ht="15" customHeight="1">
      <c r="A3" t="s">
        <v>17</v>
      </c>
      <c r="B3" t="s">
        <v>18</v>
      </c>
      <c r="C3" t="s">
        <v>25</v>
      </c>
      <c r="D3" t="s">
        <v>26</v>
      </c>
      <c r="E3">
        <v>5</v>
      </c>
      <c r="F3" t="s">
        <v>27</v>
      </c>
      <c r="G3" t="s">
        <v>22</v>
      </c>
      <c r="H3" s="5">
        <v>43832.810312499998</v>
      </c>
      <c r="I3" s="5">
        <v>43832.759027777778</v>
      </c>
      <c r="J3" s="4">
        <f t="shared" si="3" ref="J3:J66">YEAR(I3)</f>
        <v>2020</v>
      </c>
      <c r="K3" s="4">
        <f t="shared" si="4" ref="K3:K66">MONTH(I3)</f>
        <v>1</v>
      </c>
      <c r="L3">
        <f t="shared" si="0"/>
        <v>4430.9999997960404</v>
      </c>
      <c r="M3" s="8">
        <f t="shared" si="1"/>
        <v>73.849999996600673</v>
      </c>
      <c r="N3" s="8">
        <f t="shared" si="2"/>
        <v>369.24999998300336</v>
      </c>
      <c r="O3" s="18">
        <v>1</v>
      </c>
      <c r="P3" t="s">
        <v>28</v>
      </c>
      <c r="Q3" s="6" t="s">
        <v>24</v>
      </c>
      <c r="R3" s="8"/>
    </row>
    <row r="4" spans="1:18" ht="15" customHeight="1">
      <c r="A4" t="s">
        <v>29</v>
      </c>
      <c r="B4" t="s">
        <v>30</v>
      </c>
      <c r="C4" t="s">
        <v>31</v>
      </c>
      <c r="D4" t="s">
        <v>32</v>
      </c>
      <c r="E4">
        <v>1</v>
      </c>
      <c r="F4" t="s">
        <v>33</v>
      </c>
      <c r="G4" t="s">
        <v>22</v>
      </c>
      <c r="H4" s="5">
        <v>43833.473611111112</v>
      </c>
      <c r="I4" s="5">
        <v>43833.32708333333</v>
      </c>
      <c r="J4" s="4">
        <f t="shared" si="3"/>
        <v>2020</v>
      </c>
      <c r="K4" s="4">
        <f t="shared" si="4"/>
        <v>1</v>
      </c>
      <c r="L4">
        <f t="shared" si="0"/>
        <v>12660.000000405125</v>
      </c>
      <c r="M4" s="8">
        <f t="shared" si="1"/>
        <v>211.00000000675209</v>
      </c>
      <c r="N4" s="8">
        <f t="shared" si="2"/>
        <v>211.00000000675209</v>
      </c>
      <c r="O4" s="18">
        <v>1</v>
      </c>
      <c r="P4" t="s">
        <v>34</v>
      </c>
      <c r="Q4" s="6" t="s">
        <v>24</v>
      </c>
      <c r="R4" s="8"/>
    </row>
    <row r="5" spans="1:18" ht="15" customHeight="1">
      <c r="A5" t="s">
        <v>17</v>
      </c>
      <c r="B5" t="s">
        <v>18</v>
      </c>
      <c r="C5" t="s">
        <v>35</v>
      </c>
      <c r="D5" t="s">
        <v>36</v>
      </c>
      <c r="E5">
        <v>1</v>
      </c>
      <c r="F5" t="s">
        <v>33</v>
      </c>
      <c r="G5" t="s">
        <v>22</v>
      </c>
      <c r="H5" s="5">
        <v>43833.440972222219</v>
      </c>
      <c r="I5" s="5">
        <v>43833.380555555559</v>
      </c>
      <c r="J5" s="4">
        <f t="shared" si="3"/>
        <v>2020</v>
      </c>
      <c r="K5" s="4">
        <f t="shared" si="4"/>
        <v>1</v>
      </c>
      <c r="L5">
        <f t="shared" si="0"/>
        <v>5219.9999994132668</v>
      </c>
      <c r="M5" s="8">
        <f t="shared" si="1"/>
        <v>86.999999990221113</v>
      </c>
      <c r="N5" s="8">
        <f t="shared" si="2"/>
        <v>86.999999990221113</v>
      </c>
      <c r="O5" s="18">
        <v>1</v>
      </c>
      <c r="P5" t="s">
        <v>37</v>
      </c>
      <c r="Q5" s="6" t="s">
        <v>24</v>
      </c>
      <c r="R5" s="8"/>
    </row>
    <row r="6" spans="1:18" ht="15" customHeight="1">
      <c r="A6" t="s">
        <v>17</v>
      </c>
      <c r="B6" t="s">
        <v>18</v>
      </c>
      <c r="C6" t="s">
        <v>38</v>
      </c>
      <c r="D6" t="s">
        <v>39</v>
      </c>
      <c r="E6">
        <v>11</v>
      </c>
      <c r="F6" t="s">
        <v>27</v>
      </c>
      <c r="G6" t="s">
        <v>22</v>
      </c>
      <c r="H6" s="5">
        <v>43833.593055555553</v>
      </c>
      <c r="I6" s="5">
        <v>43833.524305555555</v>
      </c>
      <c r="J6" s="4">
        <f t="shared" si="3"/>
        <v>2020</v>
      </c>
      <c r="K6" s="4">
        <f t="shared" si="4"/>
        <v>1</v>
      </c>
      <c r="L6">
        <f t="shared" si="0"/>
        <v>5939.9999998742715</v>
      </c>
      <c r="M6" s="8">
        <f t="shared" si="1"/>
        <v>98.999999997904524</v>
      </c>
      <c r="N6" s="8">
        <f t="shared" si="2"/>
        <v>1088.9999999769498</v>
      </c>
      <c r="O6" s="18">
        <v>1</v>
      </c>
      <c r="P6" t="s">
        <v>40</v>
      </c>
      <c r="Q6" s="6" t="s">
        <v>24</v>
      </c>
      <c r="R6" s="8"/>
    </row>
    <row r="7" spans="1:18" ht="15" customHeight="1">
      <c r="A7" t="s">
        <v>17</v>
      </c>
      <c r="B7" t="s">
        <v>41</v>
      </c>
      <c r="C7" t="s">
        <v>42</v>
      </c>
      <c r="D7" t="s">
        <v>43</v>
      </c>
      <c r="E7">
        <v>9</v>
      </c>
      <c r="F7" t="s">
        <v>44</v>
      </c>
      <c r="G7" t="s">
        <v>22</v>
      </c>
      <c r="H7" s="5">
        <v>43833.614502314813</v>
      </c>
      <c r="I7" s="5">
        <v>43833.554166666669</v>
      </c>
      <c r="J7" s="4">
        <f t="shared" si="3"/>
        <v>2020</v>
      </c>
      <c r="K7" s="4">
        <f t="shared" si="4"/>
        <v>1</v>
      </c>
      <c r="L7">
        <f t="shared" si="0"/>
        <v>5212.9999996628612</v>
      </c>
      <c r="M7" s="8">
        <f t="shared" si="1"/>
        <v>86.883333327714354</v>
      </c>
      <c r="N7" s="8">
        <f t="shared" si="2"/>
        <v>781.94999994942918</v>
      </c>
      <c r="O7" s="18">
        <v>1</v>
      </c>
      <c r="P7" t="s">
        <v>45</v>
      </c>
      <c r="Q7" s="6" t="s">
        <v>24</v>
      </c>
      <c r="R7" t="s">
        <v>46</v>
      </c>
    </row>
    <row r="8" spans="1:18" ht="15" customHeight="1">
      <c r="A8" t="s">
        <v>17</v>
      </c>
      <c r="B8" t="s">
        <v>47</v>
      </c>
      <c r="C8" t="s">
        <v>48</v>
      </c>
      <c r="D8" t="s">
        <v>49</v>
      </c>
      <c r="E8">
        <v>56</v>
      </c>
      <c r="F8" t="s">
        <v>44</v>
      </c>
      <c r="G8" t="s">
        <v>22</v>
      </c>
      <c r="H8" s="5">
        <v>43833.643750000003</v>
      </c>
      <c r="I8" s="5">
        <v>43833.574780092589</v>
      </c>
      <c r="J8" s="4">
        <f t="shared" si="3"/>
        <v>2020</v>
      </c>
      <c r="K8" s="4">
        <f t="shared" si="4"/>
        <v>1</v>
      </c>
      <c r="L8">
        <f t="shared" si="0"/>
        <v>5959.0000005438924</v>
      </c>
      <c r="M8" s="8">
        <f t="shared" si="1"/>
        <v>99.31666667573154</v>
      </c>
      <c r="N8" s="8">
        <f t="shared" si="2"/>
        <v>5561.7333338409662</v>
      </c>
      <c r="O8" s="18">
        <v>1</v>
      </c>
      <c r="P8" t="s">
        <v>50</v>
      </c>
      <c r="Q8" s="6" t="s">
        <v>24</v>
      </c>
      <c r="R8" s="8" t="s">
        <v>46</v>
      </c>
    </row>
    <row r="9" spans="1:18" ht="15" customHeight="1">
      <c r="A9" t="s">
        <v>17</v>
      </c>
      <c r="B9" t="s">
        <v>18</v>
      </c>
      <c r="C9" t="s">
        <v>25</v>
      </c>
      <c r="D9" t="s">
        <v>26</v>
      </c>
      <c r="E9">
        <v>5</v>
      </c>
      <c r="F9" t="s">
        <v>44</v>
      </c>
      <c r="G9" t="s">
        <v>22</v>
      </c>
      <c r="H9" s="5">
        <v>43833.603043981479</v>
      </c>
      <c r="I9" s="5">
        <v>43833.57708333333</v>
      </c>
      <c r="J9" s="4">
        <f t="shared" si="3"/>
        <v>2020</v>
      </c>
      <c r="K9" s="4">
        <f t="shared" si="4"/>
        <v>1</v>
      </c>
      <c r="L9">
        <f t="shared" si="5" ref="L9:L72">(H9-I9)*60*60*24</f>
        <v>2243.0000000400469</v>
      </c>
      <c r="M9" s="8">
        <f t="shared" si="1"/>
        <v>37.383333334000781</v>
      </c>
      <c r="N9" s="8">
        <f t="shared" si="2"/>
        <v>186.91666667000391</v>
      </c>
      <c r="O9" s="18">
        <v>1</v>
      </c>
      <c r="P9" t="s">
        <v>51</v>
      </c>
      <c r="Q9" s="6" t="s">
        <v>24</v>
      </c>
      <c r="R9" s="8" t="s">
        <v>46</v>
      </c>
    </row>
    <row r="10" spans="1:18" ht="15" customHeight="1">
      <c r="A10" t="s">
        <v>17</v>
      </c>
      <c r="B10" t="s">
        <v>47</v>
      </c>
      <c r="C10" t="s">
        <v>52</v>
      </c>
      <c r="D10" t="s">
        <v>53</v>
      </c>
      <c r="E10">
        <v>1</v>
      </c>
      <c r="F10" t="s">
        <v>33</v>
      </c>
      <c r="G10" t="s">
        <v>22</v>
      </c>
      <c r="H10" s="5">
        <v>43833.693495370368</v>
      </c>
      <c r="I10" s="5">
        <v>43833.662939814814</v>
      </c>
      <c r="J10" s="4">
        <f t="shared" si="3"/>
        <v>2020</v>
      </c>
      <c r="K10" s="4">
        <f t="shared" si="4"/>
        <v>1</v>
      </c>
      <c r="L10">
        <f t="shared" si="5"/>
        <v>2639.9999998044223</v>
      </c>
      <c r="M10" s="8">
        <f t="shared" si="1"/>
        <v>43.999999996740371</v>
      </c>
      <c r="N10" s="8">
        <f t="shared" si="2"/>
        <v>43.999999996740371</v>
      </c>
      <c r="O10" s="18">
        <v>1</v>
      </c>
      <c r="P10" t="s">
        <v>54</v>
      </c>
      <c r="Q10" s="6" t="s">
        <v>24</v>
      </c>
      <c r="R10" s="8"/>
    </row>
    <row r="11" spans="1:18" ht="15" customHeight="1">
      <c r="A11" t="s">
        <v>17</v>
      </c>
      <c r="B11" t="s">
        <v>55</v>
      </c>
      <c r="C11" t="s">
        <v>56</v>
      </c>
      <c r="D11" t="s">
        <v>57</v>
      </c>
      <c r="E11">
        <v>11</v>
      </c>
      <c r="F11" t="s">
        <v>44</v>
      </c>
      <c r="G11" t="s">
        <v>22</v>
      </c>
      <c r="H11" s="5">
        <v>43833.720046296294</v>
      </c>
      <c r="I11" s="5">
        <v>43833.678472222222</v>
      </c>
      <c r="J11" s="4">
        <f t="shared" si="3"/>
        <v>2020</v>
      </c>
      <c r="K11" s="4">
        <f t="shared" si="4"/>
        <v>1</v>
      </c>
      <c r="L11">
        <f t="shared" si="5"/>
        <v>3591.9999998062849</v>
      </c>
      <c r="M11" s="8">
        <f t="shared" si="1"/>
        <v>59.866666663438082</v>
      </c>
      <c r="N11" s="8">
        <f t="shared" si="2"/>
        <v>658.5333332978189</v>
      </c>
      <c r="O11" s="18">
        <v>1</v>
      </c>
      <c r="P11" t="s">
        <v>58</v>
      </c>
      <c r="Q11" s="6" t="s">
        <v>24</v>
      </c>
      <c r="R11" s="8" t="s">
        <v>46</v>
      </c>
    </row>
    <row r="12" spans="1:18" ht="15" customHeight="1">
      <c r="A12" t="s">
        <v>17</v>
      </c>
      <c r="B12" t="s">
        <v>55</v>
      </c>
      <c r="C12" t="s">
        <v>59</v>
      </c>
      <c r="D12" t="s">
        <v>60</v>
      </c>
      <c r="E12">
        <v>150</v>
      </c>
      <c r="F12" t="s">
        <v>44</v>
      </c>
      <c r="G12" t="s">
        <v>22</v>
      </c>
      <c r="H12" s="5">
        <v>43833.755439814813</v>
      </c>
      <c r="I12" s="5">
        <v>43833.698611111111</v>
      </c>
      <c r="J12" s="4">
        <f t="shared" si="3"/>
        <v>2020</v>
      </c>
      <c r="K12" s="4">
        <f t="shared" si="4"/>
        <v>1</v>
      </c>
      <c r="L12">
        <f t="shared" si="5"/>
        <v>4909.9999998696148</v>
      </c>
      <c r="M12" s="8">
        <f t="shared" si="1"/>
        <v>81.833333331160247</v>
      </c>
      <c r="N12" s="8">
        <f t="shared" si="2"/>
        <v>12274.999999674037</v>
      </c>
      <c r="O12" s="18">
        <v>1</v>
      </c>
      <c r="P12" t="s">
        <v>61</v>
      </c>
      <c r="Q12" s="6" t="s">
        <v>24</v>
      </c>
      <c r="R12" s="8" t="s">
        <v>46</v>
      </c>
    </row>
    <row r="13" spans="1:18" ht="15" customHeight="1">
      <c r="A13" t="s">
        <v>17</v>
      </c>
      <c r="B13" t="s">
        <v>41</v>
      </c>
      <c r="C13" t="s">
        <v>62</v>
      </c>
      <c r="D13" t="s">
        <v>63</v>
      </c>
      <c r="E13">
        <v>2</v>
      </c>
      <c r="F13" t="s">
        <v>27</v>
      </c>
      <c r="G13" t="s">
        <v>22</v>
      </c>
      <c r="H13" s="5">
        <v>43833.809201388889</v>
      </c>
      <c r="I13" s="5">
        <v>43833.71875</v>
      </c>
      <c r="J13" s="4">
        <f t="shared" si="3"/>
        <v>2020</v>
      </c>
      <c r="K13" s="4">
        <f t="shared" si="4"/>
        <v>1</v>
      </c>
      <c r="L13">
        <f t="shared" si="5"/>
        <v>7815.0000000139698</v>
      </c>
      <c r="M13" s="8">
        <f t="shared" si="1"/>
        <v>130.25000000023283</v>
      </c>
      <c r="N13" s="8">
        <f t="shared" si="2"/>
        <v>260.50000000046566</v>
      </c>
      <c r="O13" s="18">
        <v>1</v>
      </c>
      <c r="P13" t="s">
        <v>64</v>
      </c>
      <c r="Q13" s="6" t="s">
        <v>24</v>
      </c>
      <c r="R13" s="8"/>
    </row>
    <row r="14" spans="1:18" ht="15" customHeight="1">
      <c r="A14" t="s">
        <v>17</v>
      </c>
      <c r="B14" t="s">
        <v>18</v>
      </c>
      <c r="C14" t="s">
        <v>19</v>
      </c>
      <c r="D14" t="s">
        <v>65</v>
      </c>
      <c r="E14">
        <v>1</v>
      </c>
      <c r="F14" t="s">
        <v>27</v>
      </c>
      <c r="G14" t="s">
        <v>22</v>
      </c>
      <c r="H14" s="5">
        <v>43833.796469907407</v>
      </c>
      <c r="I14" s="5">
        <v>43833.754166666666</v>
      </c>
      <c r="J14" s="4">
        <f t="shared" si="3"/>
        <v>2020</v>
      </c>
      <c r="K14" s="4">
        <f t="shared" si="4"/>
        <v>1</v>
      </c>
      <c r="L14">
        <f t="shared" si="5"/>
        <v>3655.0000000745058</v>
      </c>
      <c r="M14" s="8">
        <f t="shared" si="1"/>
        <v>60.91666666790843</v>
      </c>
      <c r="N14" s="8">
        <f t="shared" si="2"/>
        <v>60.91666666790843</v>
      </c>
      <c r="O14" s="18">
        <v>1</v>
      </c>
      <c r="P14" t="s">
        <v>66</v>
      </c>
      <c r="Q14" s="6" t="s">
        <v>24</v>
      </c>
      <c r="R14" s="8"/>
    </row>
    <row r="15" spans="1:18" ht="15" customHeight="1">
      <c r="A15" t="s">
        <v>17</v>
      </c>
      <c r="B15" t="s">
        <v>41</v>
      </c>
      <c r="C15" t="s">
        <v>42</v>
      </c>
      <c r="D15" t="s">
        <v>67</v>
      </c>
      <c r="E15">
        <v>7</v>
      </c>
      <c r="F15" t="s">
        <v>27</v>
      </c>
      <c r="G15" t="s">
        <v>22</v>
      </c>
      <c r="H15" s="5">
        <v>43833.912673611114</v>
      </c>
      <c r="I15" s="5">
        <v>43833.873611111114</v>
      </c>
      <c r="J15" s="4">
        <f t="shared" si="3"/>
        <v>2020</v>
      </c>
      <c r="K15" s="4">
        <f t="shared" si="4"/>
        <v>1</v>
      </c>
      <c r="L15">
        <f t="shared" si="5"/>
        <v>3375</v>
      </c>
      <c r="M15" s="8">
        <f t="shared" si="1"/>
        <v>56.25</v>
      </c>
      <c r="N15" s="8">
        <f t="shared" si="2"/>
        <v>393.75</v>
      </c>
      <c r="O15" s="18">
        <v>1</v>
      </c>
      <c r="P15" t="s">
        <v>68</v>
      </c>
      <c r="Q15" s="6" t="s">
        <v>24</v>
      </c>
      <c r="R15" s="8"/>
    </row>
    <row r="16" spans="1:18" ht="15" customHeight="1">
      <c r="A16" t="s">
        <v>17</v>
      </c>
      <c r="B16" t="s">
        <v>41</v>
      </c>
      <c r="C16" t="s">
        <v>62</v>
      </c>
      <c r="D16" t="s">
        <v>69</v>
      </c>
      <c r="E16">
        <v>37</v>
      </c>
      <c r="F16" t="s">
        <v>27</v>
      </c>
      <c r="G16" t="s">
        <v>22</v>
      </c>
      <c r="H16" s="5">
        <v>43833.966608796298</v>
      </c>
      <c r="I16" s="5">
        <v>43833.899652777778</v>
      </c>
      <c r="J16" s="4">
        <f t="shared" si="3"/>
        <v>2020</v>
      </c>
      <c r="K16" s="4">
        <f t="shared" si="4"/>
        <v>1</v>
      </c>
      <c r="L16">
        <f t="shared" si="5"/>
        <v>5785.0000001024455</v>
      </c>
      <c r="M16" s="8">
        <f t="shared" si="1"/>
        <v>96.416666668374091</v>
      </c>
      <c r="N16" s="8">
        <f t="shared" si="2"/>
        <v>3567.4166667298414</v>
      </c>
      <c r="O16" s="18">
        <v>1</v>
      </c>
      <c r="P16" t="s">
        <v>70</v>
      </c>
      <c r="Q16" s="6" t="s">
        <v>24</v>
      </c>
      <c r="R16" s="8"/>
    </row>
    <row r="17" spans="1:18" ht="15" customHeight="1">
      <c r="A17" t="s">
        <v>17</v>
      </c>
      <c r="B17" t="s">
        <v>18</v>
      </c>
      <c r="C17" t="s">
        <v>38</v>
      </c>
      <c r="D17" t="s">
        <v>71</v>
      </c>
      <c r="E17">
        <v>1</v>
      </c>
      <c r="F17" t="s">
        <v>27</v>
      </c>
      <c r="G17" t="s">
        <v>22</v>
      </c>
      <c r="H17" s="5">
        <v>43834.532048611109</v>
      </c>
      <c r="I17" s="5">
        <v>43834.503321759257</v>
      </c>
      <c r="J17" s="4">
        <f t="shared" si="3"/>
        <v>2020</v>
      </c>
      <c r="K17" s="4">
        <f t="shared" si="4"/>
        <v>1</v>
      </c>
      <c r="L17">
        <f t="shared" si="5"/>
        <v>2481.9999999599531</v>
      </c>
      <c r="M17" s="8">
        <f t="shared" si="1"/>
        <v>41.366666665999219</v>
      </c>
      <c r="N17" s="8">
        <f t="shared" si="2"/>
        <v>41.366666665999219</v>
      </c>
      <c r="O17" s="18">
        <v>1</v>
      </c>
      <c r="P17" t="s">
        <v>72</v>
      </c>
      <c r="Q17" s="6" t="s">
        <v>24</v>
      </c>
      <c r="R17" s="8"/>
    </row>
    <row r="18" spans="1:18" ht="15" customHeight="1">
      <c r="A18" t="s">
        <v>17</v>
      </c>
      <c r="B18" t="s">
        <v>47</v>
      </c>
      <c r="C18" t="s">
        <v>52</v>
      </c>
      <c r="D18" t="s">
        <v>73</v>
      </c>
      <c r="E18">
        <v>23</v>
      </c>
      <c r="F18" t="s">
        <v>44</v>
      </c>
      <c r="G18" t="s">
        <v>22</v>
      </c>
      <c r="H18" s="5">
        <v>43834.696666666663</v>
      </c>
      <c r="I18" s="5">
        <v>43834.640902777777</v>
      </c>
      <c r="J18" s="4">
        <f t="shared" si="3"/>
        <v>2020</v>
      </c>
      <c r="K18" s="4">
        <f t="shared" si="4"/>
        <v>1</v>
      </c>
      <c r="L18">
        <f t="shared" si="5"/>
        <v>4817.999999737367</v>
      </c>
      <c r="M18" s="8">
        <f t="shared" si="1"/>
        <v>80.299999995622784</v>
      </c>
      <c r="N18" s="8">
        <f t="shared" si="2"/>
        <v>1846.899999899324</v>
      </c>
      <c r="O18" s="18">
        <v>1</v>
      </c>
      <c r="P18" t="s">
        <v>74</v>
      </c>
      <c r="Q18" s="6" t="s">
        <v>24</v>
      </c>
      <c r="R18" s="8" t="s">
        <v>46</v>
      </c>
    </row>
    <row r="19" spans="1:18" ht="15" customHeight="1">
      <c r="A19" t="s">
        <v>17</v>
      </c>
      <c r="B19" t="s">
        <v>41</v>
      </c>
      <c r="C19" t="s">
        <v>42</v>
      </c>
      <c r="D19" t="s">
        <v>75</v>
      </c>
      <c r="E19">
        <v>7</v>
      </c>
      <c r="F19" t="s">
        <v>44</v>
      </c>
      <c r="G19" t="s">
        <v>22</v>
      </c>
      <c r="H19" s="5">
        <v>43834.71565972222</v>
      </c>
      <c r="I19" s="5">
        <v>43834.690196759257</v>
      </c>
      <c r="J19" s="4">
        <f t="shared" si="3"/>
        <v>2020</v>
      </c>
      <c r="K19" s="4">
        <f t="shared" si="4"/>
        <v>1</v>
      </c>
      <c r="L19">
        <f t="shared" si="5"/>
        <v>2200.0000000465661</v>
      </c>
      <c r="M19" s="8">
        <f t="shared" si="1"/>
        <v>36.666666667442769</v>
      </c>
      <c r="N19" s="8">
        <f t="shared" si="2"/>
        <v>256.66666667209938</v>
      </c>
      <c r="O19" s="18">
        <v>1</v>
      </c>
      <c r="P19" t="s">
        <v>76</v>
      </c>
      <c r="Q19" s="6" t="s">
        <v>24</v>
      </c>
      <c r="R19" s="8" t="s">
        <v>46</v>
      </c>
    </row>
    <row r="20" spans="1:18" ht="15" customHeight="1">
      <c r="A20" t="s">
        <v>17</v>
      </c>
      <c r="B20" t="s">
        <v>47</v>
      </c>
      <c r="C20" t="s">
        <v>52</v>
      </c>
      <c r="D20" t="s">
        <v>77</v>
      </c>
      <c r="E20">
        <v>1</v>
      </c>
      <c r="F20" t="s">
        <v>44</v>
      </c>
      <c r="G20" t="s">
        <v>22</v>
      </c>
      <c r="H20" s="5">
        <v>43834.788726851853</v>
      </c>
      <c r="I20" s="5">
        <v>43834.760416666664</v>
      </c>
      <c r="J20" s="4">
        <f t="shared" si="3"/>
        <v>2020</v>
      </c>
      <c r="K20" s="4">
        <f t="shared" si="4"/>
        <v>1</v>
      </c>
      <c r="L20">
        <f t="shared" si="5"/>
        <v>2446.0000003455207</v>
      </c>
      <c r="M20" s="8">
        <f t="shared" si="1"/>
        <v>40.766666672425345</v>
      </c>
      <c r="N20" s="8">
        <f t="shared" si="2"/>
        <v>40.766666672425345</v>
      </c>
      <c r="O20" s="18">
        <v>1</v>
      </c>
      <c r="P20" t="s">
        <v>78</v>
      </c>
      <c r="Q20" s="6" t="s">
        <v>24</v>
      </c>
      <c r="R20" s="8" t="s">
        <v>46</v>
      </c>
    </row>
    <row r="21" spans="1:18" ht="15" customHeight="1">
      <c r="A21" t="s">
        <v>17</v>
      </c>
      <c r="B21" t="s">
        <v>18</v>
      </c>
      <c r="C21" t="s">
        <v>19</v>
      </c>
      <c r="D21" t="s">
        <v>79</v>
      </c>
      <c r="E21">
        <v>1</v>
      </c>
      <c r="F21" t="s">
        <v>33</v>
      </c>
      <c r="G21" t="s">
        <v>22</v>
      </c>
      <c r="H21" s="5">
        <v>43835.600694444445</v>
      </c>
      <c r="I21" s="5">
        <v>43835.572222222225</v>
      </c>
      <c r="J21" s="4">
        <f t="shared" si="3"/>
        <v>2020</v>
      </c>
      <c r="K21" s="4">
        <f t="shared" si="4"/>
        <v>1</v>
      </c>
      <c r="L21">
        <f t="shared" si="5"/>
        <v>2459.9999998463318</v>
      </c>
      <c r="M21" s="8">
        <f t="shared" si="1"/>
        <v>40.999999997438863</v>
      </c>
      <c r="N21" s="8">
        <f t="shared" si="2"/>
        <v>40.999999997438863</v>
      </c>
      <c r="O21" s="18">
        <v>1</v>
      </c>
      <c r="P21" t="s">
        <v>80</v>
      </c>
      <c r="Q21" s="6" t="s">
        <v>24</v>
      </c>
      <c r="R21" s="8"/>
    </row>
    <row r="22" spans="1:18" ht="15" customHeight="1">
      <c r="A22" t="s">
        <v>17</v>
      </c>
      <c r="B22" t="s">
        <v>47</v>
      </c>
      <c r="C22" t="s">
        <v>52</v>
      </c>
      <c r="D22" t="s">
        <v>81</v>
      </c>
      <c r="E22">
        <v>3</v>
      </c>
      <c r="F22" t="s">
        <v>44</v>
      </c>
      <c r="G22" t="s">
        <v>22</v>
      </c>
      <c r="H22" s="5">
        <v>43836.337604166663</v>
      </c>
      <c r="I22" s="5">
        <v>43836.287222222221</v>
      </c>
      <c r="J22" s="4">
        <f t="shared" si="3"/>
        <v>2020</v>
      </c>
      <c r="K22" s="4">
        <f t="shared" si="4"/>
        <v>1</v>
      </c>
      <c r="L22">
        <f t="shared" si="5"/>
        <v>4352.9999997932464</v>
      </c>
      <c r="M22" s="8">
        <f t="shared" si="1"/>
        <v>72.549999996554106</v>
      </c>
      <c r="N22" s="8">
        <f t="shared" si="2"/>
        <v>217.64999998966232</v>
      </c>
      <c r="O22" s="18">
        <v>1</v>
      </c>
      <c r="P22" t="s">
        <v>82</v>
      </c>
      <c r="Q22" s="6" t="s">
        <v>24</v>
      </c>
      <c r="R22" s="8" t="s">
        <v>46</v>
      </c>
    </row>
    <row r="23" spans="1:18" ht="15" customHeight="1">
      <c r="A23" t="s">
        <v>29</v>
      </c>
      <c r="B23" t="s">
        <v>30</v>
      </c>
      <c r="C23" t="s">
        <v>83</v>
      </c>
      <c r="D23" t="s">
        <v>84</v>
      </c>
      <c r="E23">
        <v>102</v>
      </c>
      <c r="F23" t="s">
        <v>85</v>
      </c>
      <c r="G23" t="s">
        <v>22</v>
      </c>
      <c r="H23" s="5">
        <v>43836.332743055558</v>
      </c>
      <c r="I23" s="5">
        <v>43836.304166666669</v>
      </c>
      <c r="J23" s="4">
        <f t="shared" si="3"/>
        <v>2020</v>
      </c>
      <c r="K23" s="4">
        <f t="shared" si="4"/>
        <v>1</v>
      </c>
      <c r="L23">
        <f t="shared" si="5"/>
        <v>2469.0000000642613</v>
      </c>
      <c r="M23" s="8">
        <f t="shared" si="1"/>
        <v>41.150000001071021</v>
      </c>
      <c r="N23" s="8">
        <f t="shared" si="2"/>
        <v>4197.3000001092441</v>
      </c>
      <c r="O23" s="18">
        <v>1</v>
      </c>
      <c r="P23" t="s">
        <v>86</v>
      </c>
      <c r="Q23" s="6" t="s">
        <v>24</v>
      </c>
      <c r="R23" s="8"/>
    </row>
    <row r="24" spans="1:18" ht="15" customHeight="1">
      <c r="A24" t="s">
        <v>29</v>
      </c>
      <c r="B24" t="s">
        <v>87</v>
      </c>
      <c r="C24" t="s">
        <v>88</v>
      </c>
      <c r="D24" t="s">
        <v>89</v>
      </c>
      <c r="E24">
        <v>1</v>
      </c>
      <c r="F24" t="s">
        <v>33</v>
      </c>
      <c r="G24" t="s">
        <v>22</v>
      </c>
      <c r="H24" s="5">
        <v>43836.416388888887</v>
      </c>
      <c r="I24" s="5">
        <v>43836.351388888892</v>
      </c>
      <c r="J24" s="4">
        <f t="shared" si="3"/>
        <v>2020</v>
      </c>
      <c r="K24" s="4">
        <f t="shared" si="4"/>
        <v>1</v>
      </c>
      <c r="L24">
        <f t="shared" si="5"/>
        <v>5615.9999995725229</v>
      </c>
      <c r="M24" s="8">
        <f t="shared" si="1"/>
        <v>93.599999992875382</v>
      </c>
      <c r="N24" s="8">
        <f t="shared" si="2"/>
        <v>93.599999992875382</v>
      </c>
      <c r="O24" s="18">
        <v>1</v>
      </c>
      <c r="P24" t="s">
        <v>90</v>
      </c>
      <c r="Q24" s="6" t="s">
        <v>24</v>
      </c>
      <c r="R24" s="8"/>
    </row>
    <row r="25" spans="1:19" s="123" customFormat="1" ht="15" customHeight="1">
      <c r="A25" s="123" t="s">
        <v>29</v>
      </c>
      <c r="B25" s="123" t="s">
        <v>30</v>
      </c>
      <c r="C25" s="123" t="s">
        <v>83</v>
      </c>
      <c r="D25" s="123" t="s">
        <v>91</v>
      </c>
      <c r="E25" s="123">
        <v>1</v>
      </c>
      <c r="F25" s="123" t="s">
        <v>92</v>
      </c>
      <c r="G25" s="123" t="s">
        <v>22</v>
      </c>
      <c r="H25" s="124">
        <v>43836.436018518521</v>
      </c>
      <c r="I25" s="124">
        <v>43836.409814814811</v>
      </c>
      <c r="J25" s="4">
        <f t="shared" si="3"/>
        <v>2020</v>
      </c>
      <c r="K25" s="4">
        <f t="shared" si="4"/>
        <v>1</v>
      </c>
      <c r="L25" s="123">
        <f t="shared" si="5"/>
        <v>2264.000000548549</v>
      </c>
      <c r="M25" s="125">
        <f t="shared" si="1"/>
        <v>37.733333342475817</v>
      </c>
      <c r="N25" s="125">
        <f t="shared" si="2"/>
        <v>37.733333342475817</v>
      </c>
      <c r="O25" s="126">
        <v>1</v>
      </c>
      <c r="P25" s="123" t="s">
        <v>93</v>
      </c>
      <c r="Q25" s="127" t="s">
        <v>24</v>
      </c>
      <c r="R25" s="125"/>
      <c r="S25"/>
    </row>
    <row r="26" spans="1:19" s="152" customFormat="1" ht="15" customHeight="1">
      <c r="A26" s="152" t="s">
        <v>29</v>
      </c>
      <c r="B26" s="152" t="s">
        <v>94</v>
      </c>
      <c r="C26" s="152" t="s">
        <v>95</v>
      </c>
      <c r="D26" s="152" t="s">
        <v>96</v>
      </c>
      <c r="E26" s="152">
        <v>1</v>
      </c>
      <c r="F26" s="152" t="s">
        <v>33</v>
      </c>
      <c r="G26" s="152" t="s">
        <v>97</v>
      </c>
      <c r="H26" s="153">
        <v>43836.581944444442</v>
      </c>
      <c r="I26" s="153">
        <v>43836.463888888888</v>
      </c>
      <c r="J26" s="4">
        <f t="shared" si="3"/>
        <v>2020</v>
      </c>
      <c r="K26" s="4">
        <f t="shared" si="4"/>
        <v>1</v>
      </c>
      <c r="L26" s="152">
        <f t="shared" si="5"/>
        <v>10199.999999930151</v>
      </c>
      <c r="M26" s="154">
        <f t="shared" si="1"/>
        <v>169.99999999883585</v>
      </c>
      <c r="N26" s="154">
        <f t="shared" si="2"/>
        <v>169.99999999883585</v>
      </c>
      <c r="O26" s="155">
        <v>1</v>
      </c>
      <c r="P26" s="152" t="s">
        <v>98</v>
      </c>
      <c r="Q26" s="156" t="s">
        <v>24</v>
      </c>
      <c r="R26" s="154"/>
      <c r="S26"/>
    </row>
    <row r="27" spans="1:19" s="168" customFormat="1" ht="15" customHeight="1">
      <c r="A27" s="168" t="s">
        <v>29</v>
      </c>
      <c r="B27" s="168" t="s">
        <v>30</v>
      </c>
      <c r="C27" s="168" t="s">
        <v>83</v>
      </c>
      <c r="D27" s="168" t="s">
        <v>99</v>
      </c>
      <c r="E27" s="168">
        <v>1</v>
      </c>
      <c r="F27" s="168" t="s">
        <v>85</v>
      </c>
      <c r="G27" s="168" t="s">
        <v>22</v>
      </c>
      <c r="H27" s="169">
        <v>43836.806666666664</v>
      </c>
      <c r="I27" s="169">
        <v>43836.747916666667</v>
      </c>
      <c r="J27" s="4">
        <f t="shared" si="3"/>
        <v>2020</v>
      </c>
      <c r="K27" s="4">
        <f t="shared" si="4"/>
        <v>1</v>
      </c>
      <c r="L27" s="168">
        <f t="shared" si="5"/>
        <v>5075.9999996982515</v>
      </c>
      <c r="M27" s="170">
        <f t="shared" si="1"/>
        <v>84.599999994970858</v>
      </c>
      <c r="N27" s="170">
        <f t="shared" si="2"/>
        <v>84.599999994970858</v>
      </c>
      <c r="O27" s="171">
        <v>1</v>
      </c>
      <c r="P27" s="168" t="s">
        <v>100</v>
      </c>
      <c r="Q27" s="172" t="s">
        <v>24</v>
      </c>
      <c r="R27" s="170"/>
      <c r="S27"/>
    </row>
    <row r="28" spans="1:18" s="106" customFormat="1" ht="15" customHeight="1">
      <c r="A28" s="106" t="s">
        <v>29</v>
      </c>
      <c r="B28" s="106" t="s">
        <v>94</v>
      </c>
      <c r="C28" s="106" t="s">
        <v>95</v>
      </c>
      <c r="D28" s="106" t="s">
        <v>101</v>
      </c>
      <c r="E28" s="106">
        <v>1</v>
      </c>
      <c r="F28" s="106" t="s">
        <v>33</v>
      </c>
      <c r="G28" s="106" t="s">
        <v>22</v>
      </c>
      <c r="H28" s="107">
        <v>43837.44332175926</v>
      </c>
      <c r="I28" s="107">
        <v>43837.410416666666</v>
      </c>
      <c r="J28" s="4">
        <f t="shared" si="3"/>
        <v>2020</v>
      </c>
      <c r="K28" s="4">
        <f t="shared" si="4"/>
        <v>1</v>
      </c>
      <c r="L28" s="106">
        <f t="shared" si="5"/>
        <v>2843.0000001098961</v>
      </c>
      <c r="M28" s="108">
        <f t="shared" si="1"/>
        <v>47.383333335164934</v>
      </c>
      <c r="N28" s="108">
        <f t="shared" si="2"/>
        <v>47.383333335164934</v>
      </c>
      <c r="O28" s="109">
        <v>1</v>
      </c>
      <c r="P28" s="106" t="s">
        <v>102</v>
      </c>
      <c r="Q28" s="110" t="s">
        <v>24</v>
      </c>
      <c r="R28" s="108"/>
    </row>
    <row r="29" spans="1:19" s="152" customFormat="1" ht="15" customHeight="1">
      <c r="A29" s="152" t="s">
        <v>29</v>
      </c>
      <c r="B29" s="152" t="s">
        <v>87</v>
      </c>
      <c r="C29" s="152" t="s">
        <v>103</v>
      </c>
      <c r="D29" s="152" t="s">
        <v>104</v>
      </c>
      <c r="E29" s="152">
        <v>1</v>
      </c>
      <c r="F29" s="152" t="s">
        <v>33</v>
      </c>
      <c r="G29" s="152" t="s">
        <v>22</v>
      </c>
      <c r="H29" s="153">
        <v>43837.76666666667</v>
      </c>
      <c r="I29" s="153">
        <v>43837.678472222222</v>
      </c>
      <c r="J29" s="4">
        <f t="shared" si="3"/>
        <v>2020</v>
      </c>
      <c r="K29" s="4">
        <f t="shared" si="4"/>
        <v>1</v>
      </c>
      <c r="L29" s="152">
        <f t="shared" si="5"/>
        <v>7620.0000003213063</v>
      </c>
      <c r="M29" s="154">
        <f t="shared" si="1"/>
        <v>127.0000000053551</v>
      </c>
      <c r="N29" s="154">
        <f t="shared" si="2"/>
        <v>127.0000000053551</v>
      </c>
      <c r="O29" s="155">
        <v>1</v>
      </c>
      <c r="P29" s="152" t="s">
        <v>105</v>
      </c>
      <c r="Q29" s="156" t="s">
        <v>24</v>
      </c>
      <c r="R29" s="154"/>
      <c r="S29"/>
    </row>
    <row r="30" spans="1:18" s="106" customFormat="1" ht="15" customHeight="1">
      <c r="A30" s="106" t="s">
        <v>29</v>
      </c>
      <c r="B30" s="106" t="s">
        <v>94</v>
      </c>
      <c r="C30" s="106" t="s">
        <v>95</v>
      </c>
      <c r="D30" s="106" t="s">
        <v>106</v>
      </c>
      <c r="E30" s="106">
        <v>1</v>
      </c>
      <c r="F30" s="106" t="s">
        <v>33</v>
      </c>
      <c r="G30" s="106" t="s">
        <v>97</v>
      </c>
      <c r="H30" s="107">
        <v>43839.54791666667</v>
      </c>
      <c r="I30" s="107">
        <v>43839.490972222222</v>
      </c>
      <c r="J30" s="4">
        <f t="shared" si="3"/>
        <v>2020</v>
      </c>
      <c r="K30" s="4">
        <f t="shared" si="4"/>
        <v>1</v>
      </c>
      <c r="L30" s="106">
        <f t="shared" si="5"/>
        <v>4920.0000003213063</v>
      </c>
      <c r="M30" s="108">
        <f t="shared" si="1"/>
        <v>82.000000005355105</v>
      </c>
      <c r="N30" s="108">
        <f t="shared" si="2"/>
        <v>82.000000005355105</v>
      </c>
      <c r="O30" s="109">
        <v>1</v>
      </c>
      <c r="P30" s="106" t="s">
        <v>107</v>
      </c>
      <c r="Q30" s="110" t="s">
        <v>24</v>
      </c>
      <c r="R30" s="108"/>
    </row>
    <row r="31" spans="1:18" s="100" customFormat="1" ht="15" customHeight="1">
      <c r="A31" s="100" t="s">
        <v>17</v>
      </c>
      <c r="B31" s="100" t="s">
        <v>55</v>
      </c>
      <c r="C31" s="100" t="s">
        <v>59</v>
      </c>
      <c r="D31" s="100" t="s">
        <v>108</v>
      </c>
      <c r="E31" s="100">
        <v>1</v>
      </c>
      <c r="F31" s="100" t="s">
        <v>33</v>
      </c>
      <c r="G31" s="100" t="s">
        <v>22</v>
      </c>
      <c r="H31" s="101">
        <v>43839.755879629629</v>
      </c>
      <c r="I31" s="101">
        <v>43839.706944444442</v>
      </c>
      <c r="J31" s="4">
        <f t="shared" si="3"/>
        <v>2020</v>
      </c>
      <c r="K31" s="4">
        <f t="shared" si="4"/>
        <v>1</v>
      </c>
      <c r="L31" s="100">
        <f t="shared" si="5"/>
        <v>4228.0000001192093</v>
      </c>
      <c r="M31" s="98">
        <f t="shared" si="1"/>
        <v>70.466666668653488</v>
      </c>
      <c r="N31" s="98">
        <f t="shared" si="2"/>
        <v>70.466666668653488</v>
      </c>
      <c r="O31" s="99">
        <v>1</v>
      </c>
      <c r="P31" s="100" t="s">
        <v>109</v>
      </c>
      <c r="Q31" s="96" t="s">
        <v>24</v>
      </c>
      <c r="R31" s="98"/>
    </row>
    <row r="32" spans="1:18" ht="15" customHeight="1">
      <c r="A32" t="s">
        <v>29</v>
      </c>
      <c r="B32" t="s">
        <v>30</v>
      </c>
      <c r="C32" t="s">
        <v>83</v>
      </c>
      <c r="D32" t="s">
        <v>110</v>
      </c>
      <c r="E32">
        <v>39</v>
      </c>
      <c r="F32" t="s">
        <v>27</v>
      </c>
      <c r="G32" t="s">
        <v>97</v>
      </c>
      <c r="H32" s="5">
        <v>43839.809618055559</v>
      </c>
      <c r="I32" s="5">
        <v>43839.727083333331</v>
      </c>
      <c r="J32" s="4">
        <f t="shared" si="3"/>
        <v>2020</v>
      </c>
      <c r="K32" s="4">
        <f t="shared" si="4"/>
        <v>1</v>
      </c>
      <c r="L32">
        <f t="shared" si="5"/>
        <v>7131.0000004246831</v>
      </c>
      <c r="M32" s="8">
        <f t="shared" si="1"/>
        <v>118.85000000707805</v>
      </c>
      <c r="N32" s="8">
        <f t="shared" si="2"/>
        <v>4635.150000276044</v>
      </c>
      <c r="O32" s="18">
        <v>1</v>
      </c>
      <c r="P32" t="s">
        <v>111</v>
      </c>
      <c r="Q32" s="6" t="s">
        <v>24</v>
      </c>
      <c r="R32" s="8"/>
    </row>
    <row r="33" spans="1:18" ht="15" customHeight="1">
      <c r="A33" t="s">
        <v>29</v>
      </c>
      <c r="B33" t="s">
        <v>30</v>
      </c>
      <c r="C33" t="s">
        <v>83</v>
      </c>
      <c r="D33" t="s">
        <v>96</v>
      </c>
      <c r="E33">
        <v>1</v>
      </c>
      <c r="F33" t="s">
        <v>27</v>
      </c>
      <c r="G33" t="s">
        <v>22</v>
      </c>
      <c r="H33" s="5">
        <v>43839.810416666667</v>
      </c>
      <c r="I33" s="5">
        <v>43839.731944444444</v>
      </c>
      <c r="J33" s="4">
        <f t="shared" si="3"/>
        <v>2020</v>
      </c>
      <c r="K33" s="4">
        <f t="shared" si="4"/>
        <v>1</v>
      </c>
      <c r="L33">
        <f t="shared" si="5"/>
        <v>6780.0000000977889</v>
      </c>
      <c r="M33" s="8">
        <f t="shared" si="1"/>
        <v>113.00000000162981</v>
      </c>
      <c r="N33" s="8">
        <f t="shared" si="2"/>
        <v>113.00000000162981</v>
      </c>
      <c r="O33" s="18">
        <v>1</v>
      </c>
      <c r="P33" t="s">
        <v>112</v>
      </c>
      <c r="Q33" s="6" t="s">
        <v>24</v>
      </c>
      <c r="R33" s="8"/>
    </row>
    <row r="34" spans="1:18" ht="15" customHeight="1">
      <c r="A34" t="s">
        <v>17</v>
      </c>
      <c r="B34" t="s">
        <v>18</v>
      </c>
      <c r="C34" t="s">
        <v>19</v>
      </c>
      <c r="D34" t="s">
        <v>113</v>
      </c>
      <c r="E34">
        <v>13</v>
      </c>
      <c r="F34" t="s">
        <v>44</v>
      </c>
      <c r="G34" t="s">
        <v>22</v>
      </c>
      <c r="H34" s="5">
        <v>43841.194988425923</v>
      </c>
      <c r="I34" s="5">
        <v>43841.15902777778</v>
      </c>
      <c r="J34" s="4">
        <f t="shared" si="3"/>
        <v>2020</v>
      </c>
      <c r="K34" s="4">
        <f t="shared" si="4"/>
        <v>1</v>
      </c>
      <c r="L34">
        <f t="shared" si="5"/>
        <v>3106.9999995874241</v>
      </c>
      <c r="M34" s="8">
        <f t="shared" si="1"/>
        <v>51.783333326457068</v>
      </c>
      <c r="N34" s="8">
        <f t="shared" si="2"/>
        <v>673.18333324394189</v>
      </c>
      <c r="O34" s="18">
        <v>1</v>
      </c>
      <c r="P34" t="s">
        <v>114</v>
      </c>
      <c r="Q34" s="6" t="s">
        <v>24</v>
      </c>
      <c r="R34" s="8" t="s">
        <v>46</v>
      </c>
    </row>
    <row r="35" spans="1:18" ht="15" customHeight="1">
      <c r="A35" t="s">
        <v>17</v>
      </c>
      <c r="B35" t="s">
        <v>47</v>
      </c>
      <c r="C35" t="s">
        <v>52</v>
      </c>
      <c r="D35" t="s">
        <v>115</v>
      </c>
      <c r="E35">
        <v>1</v>
      </c>
      <c r="F35" t="s">
        <v>44</v>
      </c>
      <c r="G35" t="s">
        <v>22</v>
      </c>
      <c r="H35" s="5">
        <v>43841.509872685187</v>
      </c>
      <c r="I35" s="5">
        <v>43841.382638888892</v>
      </c>
      <c r="J35" s="4">
        <f t="shared" si="3"/>
        <v>2020</v>
      </c>
      <c r="K35" s="4">
        <f t="shared" si="4"/>
        <v>1</v>
      </c>
      <c r="L35">
        <f t="shared" si="5"/>
        <v>10992.999999853782</v>
      </c>
      <c r="M35" s="8">
        <f t="shared" si="1"/>
        <v>183.21666666422971</v>
      </c>
      <c r="N35" s="8">
        <f t="shared" si="2"/>
        <v>183.21666666422971</v>
      </c>
      <c r="O35" s="18">
        <v>1</v>
      </c>
      <c r="P35" t="s">
        <v>116</v>
      </c>
      <c r="Q35" s="6" t="s">
        <v>24</v>
      </c>
      <c r="R35" s="8" t="s">
        <v>46</v>
      </c>
    </row>
    <row r="36" spans="1:18" ht="15" customHeight="1">
      <c r="A36" t="s">
        <v>17</v>
      </c>
      <c r="B36" t="s">
        <v>47</v>
      </c>
      <c r="C36" t="s">
        <v>48</v>
      </c>
      <c r="D36" t="s">
        <v>117</v>
      </c>
      <c r="E36">
        <v>6</v>
      </c>
      <c r="F36" t="s">
        <v>44</v>
      </c>
      <c r="G36" t="s">
        <v>22</v>
      </c>
      <c r="H36" s="5">
        <v>43841.489062499997</v>
      </c>
      <c r="I36" s="5">
        <v>43841.393368055556</v>
      </c>
      <c r="J36" s="4">
        <f t="shared" si="3"/>
        <v>2020</v>
      </c>
      <c r="K36" s="4">
        <f t="shared" si="4"/>
        <v>1</v>
      </c>
      <c r="L36">
        <f t="shared" si="5"/>
        <v>8267.9999996675178</v>
      </c>
      <c r="M36" s="8">
        <f t="shared" si="1"/>
        <v>137.79999999445863</v>
      </c>
      <c r="N36" s="8">
        <f t="shared" si="2"/>
        <v>826.79999996675178</v>
      </c>
      <c r="O36" s="18">
        <v>1</v>
      </c>
      <c r="P36" t="s">
        <v>118</v>
      </c>
      <c r="Q36" s="6" t="s">
        <v>24</v>
      </c>
      <c r="R36" s="8" t="s">
        <v>46</v>
      </c>
    </row>
    <row r="37" spans="1:18" ht="15" customHeight="1">
      <c r="A37" t="s">
        <v>17</v>
      </c>
      <c r="B37" t="s">
        <v>18</v>
      </c>
      <c r="C37" t="s">
        <v>25</v>
      </c>
      <c r="D37" t="s">
        <v>119</v>
      </c>
      <c r="E37">
        <v>26</v>
      </c>
      <c r="F37" t="s">
        <v>44</v>
      </c>
      <c r="G37" t="s">
        <v>22</v>
      </c>
      <c r="H37" s="5">
        <v>43841.448761574073</v>
      </c>
      <c r="I37" s="5">
        <v>43841.419548611113</v>
      </c>
      <c r="J37" s="4">
        <f t="shared" si="3"/>
        <v>2020</v>
      </c>
      <c r="K37" s="4">
        <f t="shared" si="4"/>
        <v>1</v>
      </c>
      <c r="L37">
        <f t="shared" si="5"/>
        <v>2523.9999997196719</v>
      </c>
      <c r="M37" s="8">
        <f t="shared" si="1"/>
        <v>42.066666661994532</v>
      </c>
      <c r="N37" s="8">
        <f t="shared" si="2"/>
        <v>1093.7333332118578</v>
      </c>
      <c r="O37" s="18">
        <v>1</v>
      </c>
      <c r="P37" t="s">
        <v>120</v>
      </c>
      <c r="Q37" s="6" t="s">
        <v>24</v>
      </c>
      <c r="R37" s="8" t="s">
        <v>46</v>
      </c>
    </row>
    <row r="38" spans="1:18" ht="15" customHeight="1">
      <c r="A38" t="s">
        <v>17</v>
      </c>
      <c r="B38" t="s">
        <v>18</v>
      </c>
      <c r="C38" t="s">
        <v>35</v>
      </c>
      <c r="D38" t="s">
        <v>121</v>
      </c>
      <c r="E38">
        <v>22</v>
      </c>
      <c r="F38" t="s">
        <v>44</v>
      </c>
      <c r="G38" t="s">
        <v>22</v>
      </c>
      <c r="H38" s="5">
        <v>43841.488506944443</v>
      </c>
      <c r="I38" s="5">
        <v>43841.424305555556</v>
      </c>
      <c r="J38" s="4">
        <f t="shared" si="3"/>
        <v>2020</v>
      </c>
      <c r="K38" s="4">
        <f t="shared" si="4"/>
        <v>1</v>
      </c>
      <c r="L38">
        <f t="shared" si="5"/>
        <v>5546.9999997876585</v>
      </c>
      <c r="M38" s="8">
        <f t="shared" si="1"/>
        <v>92.449999996460974</v>
      </c>
      <c r="N38" s="8">
        <f t="shared" si="2"/>
        <v>2033.8999999221414</v>
      </c>
      <c r="O38" s="18">
        <v>1</v>
      </c>
      <c r="P38" t="s">
        <v>122</v>
      </c>
      <c r="Q38" s="6" t="s">
        <v>24</v>
      </c>
      <c r="R38" s="8" t="s">
        <v>46</v>
      </c>
    </row>
    <row r="39" spans="1:18" ht="15" customHeight="1">
      <c r="A39" t="s">
        <v>17</v>
      </c>
      <c r="B39" t="s">
        <v>18</v>
      </c>
      <c r="C39" t="s">
        <v>35</v>
      </c>
      <c r="D39" t="s">
        <v>123</v>
      </c>
      <c r="E39">
        <v>8</v>
      </c>
      <c r="F39" t="s">
        <v>44</v>
      </c>
      <c r="G39" t="s">
        <v>22</v>
      </c>
      <c r="H39" s="5">
        <v>43841.61991898148</v>
      </c>
      <c r="I39" s="5">
        <v>43841.568749999999</v>
      </c>
      <c r="J39" s="4">
        <f t="shared" si="3"/>
        <v>2020</v>
      </c>
      <c r="K39" s="4">
        <f t="shared" si="4"/>
        <v>1</v>
      </c>
      <c r="L39">
        <f t="shared" si="5"/>
        <v>4420.9999999729916</v>
      </c>
      <c r="M39" s="8">
        <f t="shared" si="1"/>
        <v>73.683333332883194</v>
      </c>
      <c r="N39" s="8">
        <f t="shared" si="2"/>
        <v>589.46666666306555</v>
      </c>
      <c r="O39" s="18">
        <v>1</v>
      </c>
      <c r="P39" t="s">
        <v>124</v>
      </c>
      <c r="Q39" s="6" t="s">
        <v>24</v>
      </c>
      <c r="R39" s="8" t="s">
        <v>46</v>
      </c>
    </row>
    <row r="40" spans="1:18" ht="15" customHeight="1">
      <c r="A40" t="s">
        <v>17</v>
      </c>
      <c r="B40" t="s">
        <v>18</v>
      </c>
      <c r="C40" t="s">
        <v>25</v>
      </c>
      <c r="D40" t="s">
        <v>119</v>
      </c>
      <c r="E40">
        <v>26</v>
      </c>
      <c r="F40" t="s">
        <v>125</v>
      </c>
      <c r="G40" t="s">
        <v>22</v>
      </c>
      <c r="H40" s="5">
        <v>43841.646168981482</v>
      </c>
      <c r="I40" s="5">
        <v>43841.596620370372</v>
      </c>
      <c r="J40" s="4">
        <f t="shared" si="3"/>
        <v>2020</v>
      </c>
      <c r="K40" s="4">
        <f t="shared" si="4"/>
        <v>1</v>
      </c>
      <c r="L40">
        <f t="shared" si="5"/>
        <v>4280.9999999357387</v>
      </c>
      <c r="M40" s="8">
        <f t="shared" si="1"/>
        <v>71.349999998928979</v>
      </c>
      <c r="N40" s="8">
        <f t="shared" si="2"/>
        <v>1855.0999999721535</v>
      </c>
      <c r="O40" s="18">
        <v>1</v>
      </c>
      <c r="P40" t="s">
        <v>126</v>
      </c>
      <c r="Q40" s="6" t="s">
        <v>24</v>
      </c>
      <c r="R40" s="8"/>
    </row>
    <row r="41" spans="1:18" ht="15" customHeight="1">
      <c r="A41" t="s">
        <v>17</v>
      </c>
      <c r="B41" t="s">
        <v>55</v>
      </c>
      <c r="C41" t="s">
        <v>59</v>
      </c>
      <c r="D41" t="s">
        <v>127</v>
      </c>
      <c r="E41">
        <v>1</v>
      </c>
      <c r="F41" t="s">
        <v>33</v>
      </c>
      <c r="G41" t="s">
        <v>22</v>
      </c>
      <c r="H41" s="5">
        <v>43841.749976851854</v>
      </c>
      <c r="I41" s="5">
        <v>43841.682662037034</v>
      </c>
      <c r="J41" s="4">
        <f t="shared" si="3"/>
        <v>2020</v>
      </c>
      <c r="K41" s="4">
        <f t="shared" si="4"/>
        <v>1</v>
      </c>
      <c r="L41">
        <f t="shared" si="5"/>
        <v>5816.0000004339963</v>
      </c>
      <c r="M41" s="8">
        <f t="shared" si="1"/>
        <v>96.933333340566605</v>
      </c>
      <c r="N41" s="8">
        <f t="shared" si="2"/>
        <v>96.933333340566605</v>
      </c>
      <c r="O41" s="18">
        <v>1</v>
      </c>
      <c r="P41" t="s">
        <v>128</v>
      </c>
      <c r="Q41" s="6" t="s">
        <v>24</v>
      </c>
      <c r="R41" s="8"/>
    </row>
    <row r="42" spans="1:18" ht="15" customHeight="1">
      <c r="A42" t="s">
        <v>17</v>
      </c>
      <c r="B42" t="s">
        <v>41</v>
      </c>
      <c r="C42" t="s">
        <v>129</v>
      </c>
      <c r="D42" t="s">
        <v>130</v>
      </c>
      <c r="E42">
        <v>4</v>
      </c>
      <c r="F42" t="s">
        <v>131</v>
      </c>
      <c r="G42" t="s">
        <v>22</v>
      </c>
      <c r="H42" s="5">
        <v>43841.829039351855</v>
      </c>
      <c r="I42" s="5">
        <v>43841.802777777775</v>
      </c>
      <c r="J42" s="4">
        <f t="shared" si="3"/>
        <v>2020</v>
      </c>
      <c r="K42" s="4">
        <f t="shared" si="4"/>
        <v>1</v>
      </c>
      <c r="L42">
        <f t="shared" si="5"/>
        <v>2269.0000004600734</v>
      </c>
      <c r="M42" s="8">
        <f t="shared" si="1"/>
        <v>37.816666674334556</v>
      </c>
      <c r="N42" s="8">
        <f t="shared" si="2"/>
        <v>151.26666669733822</v>
      </c>
      <c r="O42" s="18">
        <v>1</v>
      </c>
      <c r="P42" t="s">
        <v>132</v>
      </c>
      <c r="Q42" s="6" t="s">
        <v>24</v>
      </c>
      <c r="R42" s="8"/>
    </row>
    <row r="43" spans="1:18" ht="15" customHeight="1">
      <c r="A43" t="s">
        <v>17</v>
      </c>
      <c r="B43" t="s">
        <v>55</v>
      </c>
      <c r="C43" t="s">
        <v>59</v>
      </c>
      <c r="D43" t="s">
        <v>133</v>
      </c>
      <c r="E43">
        <v>14</v>
      </c>
      <c r="F43" t="s">
        <v>44</v>
      </c>
      <c r="G43" t="s">
        <v>22</v>
      </c>
      <c r="H43" s="5">
        <v>43842.018449074072</v>
      </c>
      <c r="I43" s="5">
        <v>43841.815358796295</v>
      </c>
      <c r="J43" s="4">
        <f t="shared" si="3"/>
        <v>2020</v>
      </c>
      <c r="K43" s="4">
        <f t="shared" si="4"/>
        <v>1</v>
      </c>
      <c r="L43">
        <f t="shared" si="5"/>
        <v>17546.999999927357</v>
      </c>
      <c r="M43" s="8">
        <f t="shared" si="1"/>
        <v>292.44999999878928</v>
      </c>
      <c r="N43" s="8">
        <f t="shared" si="2"/>
        <v>4094.2999999830499</v>
      </c>
      <c r="O43" s="18">
        <v>1</v>
      </c>
      <c r="P43" t="s">
        <v>134</v>
      </c>
      <c r="Q43" s="6" t="s">
        <v>24</v>
      </c>
      <c r="R43" s="8" t="s">
        <v>46</v>
      </c>
    </row>
    <row r="44" spans="1:18" ht="15" customHeight="1">
      <c r="A44" t="s">
        <v>17</v>
      </c>
      <c r="B44" t="s">
        <v>41</v>
      </c>
      <c r="C44" t="s">
        <v>135</v>
      </c>
      <c r="D44" t="s">
        <v>136</v>
      </c>
      <c r="E44">
        <v>1</v>
      </c>
      <c r="F44" t="s">
        <v>44</v>
      </c>
      <c r="G44" t="s">
        <v>22</v>
      </c>
      <c r="H44" s="5">
        <v>43842.035671296297</v>
      </c>
      <c r="I44" s="5">
        <v>43841.827511574076</v>
      </c>
      <c r="J44" s="4">
        <f t="shared" si="3"/>
        <v>2020</v>
      </c>
      <c r="K44" s="4">
        <f t="shared" si="4"/>
        <v>1</v>
      </c>
      <c r="L44">
        <f t="shared" si="5"/>
        <v>17984.999999846332</v>
      </c>
      <c r="M44" s="8">
        <f t="shared" si="1"/>
        <v>299.74999999743886</v>
      </c>
      <c r="N44" s="8">
        <f t="shared" si="2"/>
        <v>299.74999999743886</v>
      </c>
      <c r="O44" s="18">
        <v>1</v>
      </c>
      <c r="P44" t="s">
        <v>137</v>
      </c>
      <c r="Q44" s="6" t="s">
        <v>24</v>
      </c>
      <c r="R44" s="8" t="s">
        <v>46</v>
      </c>
    </row>
    <row r="45" spans="1:18" ht="15" customHeight="1">
      <c r="A45" t="s">
        <v>17</v>
      </c>
      <c r="B45" t="s">
        <v>47</v>
      </c>
      <c r="C45" t="s">
        <v>52</v>
      </c>
      <c r="D45" t="s">
        <v>138</v>
      </c>
      <c r="E45">
        <v>4</v>
      </c>
      <c r="F45" t="s">
        <v>131</v>
      </c>
      <c r="G45" t="s">
        <v>22</v>
      </c>
      <c r="H45" s="5">
        <v>43841.957430555558</v>
      </c>
      <c r="I45" s="5">
        <v>43841.831412037034</v>
      </c>
      <c r="J45" s="4">
        <f t="shared" si="3"/>
        <v>2020</v>
      </c>
      <c r="K45" s="4">
        <f t="shared" si="4"/>
        <v>1</v>
      </c>
      <c r="L45">
        <f t="shared" si="5"/>
        <v>10888.000000454485</v>
      </c>
      <c r="M45" s="8">
        <f t="shared" si="1"/>
        <v>181.46666667424142</v>
      </c>
      <c r="N45" s="8">
        <f t="shared" si="2"/>
        <v>725.86666669696569</v>
      </c>
      <c r="O45" s="18">
        <v>1</v>
      </c>
      <c r="P45" t="s">
        <v>139</v>
      </c>
      <c r="Q45" s="6" t="s">
        <v>24</v>
      </c>
      <c r="R45" s="8"/>
    </row>
    <row r="46" spans="1:18" ht="15" customHeight="1">
      <c r="A46" t="s">
        <v>17</v>
      </c>
      <c r="B46" t="s">
        <v>140</v>
      </c>
      <c r="C46" t="s">
        <v>141</v>
      </c>
      <c r="D46" t="s">
        <v>142</v>
      </c>
      <c r="E46">
        <v>216</v>
      </c>
      <c r="F46" t="s">
        <v>44</v>
      </c>
      <c r="G46" t="s">
        <v>22</v>
      </c>
      <c r="H46" s="5">
        <v>43841.956909722219</v>
      </c>
      <c r="I46" s="5">
        <v>43841.84097222222</v>
      </c>
      <c r="J46" s="4">
        <f t="shared" si="3"/>
        <v>2020</v>
      </c>
      <c r="K46" s="4">
        <f t="shared" si="4"/>
        <v>1</v>
      </c>
      <c r="L46">
        <f t="shared" si="5"/>
        <v>10016.999999899417</v>
      </c>
      <c r="M46" s="8">
        <f t="shared" si="1"/>
        <v>166.94999999832362</v>
      </c>
      <c r="N46" s="8">
        <f t="shared" si="2"/>
        <v>36061.199999637902</v>
      </c>
      <c r="O46" s="18">
        <v>1</v>
      </c>
      <c r="P46" t="s">
        <v>143</v>
      </c>
      <c r="Q46" s="6" t="s">
        <v>24</v>
      </c>
      <c r="R46" s="8" t="s">
        <v>46</v>
      </c>
    </row>
    <row r="47" spans="1:18" ht="15" customHeight="1">
      <c r="A47" t="s">
        <v>17</v>
      </c>
      <c r="B47" t="s">
        <v>55</v>
      </c>
      <c r="C47" t="s">
        <v>59</v>
      </c>
      <c r="D47" t="s">
        <v>144</v>
      </c>
      <c r="E47">
        <v>1</v>
      </c>
      <c r="F47" t="s">
        <v>92</v>
      </c>
      <c r="G47" t="s">
        <v>22</v>
      </c>
      <c r="H47" s="5">
        <v>43842.411863425928</v>
      </c>
      <c r="I47" s="5">
        <v>43842.384722222225</v>
      </c>
      <c r="J47" s="4">
        <f t="shared" si="3"/>
        <v>2020</v>
      </c>
      <c r="K47" s="4">
        <f t="shared" si="4"/>
        <v>1</v>
      </c>
      <c r="L47">
        <f t="shared" si="5"/>
        <v>2344.9999999953434</v>
      </c>
      <c r="M47" s="8">
        <f t="shared" si="1"/>
        <v>39.083333333255723</v>
      </c>
      <c r="N47" s="8">
        <f t="shared" si="2"/>
        <v>39.083333333255723</v>
      </c>
      <c r="O47" s="18">
        <v>1</v>
      </c>
      <c r="P47" t="s">
        <v>145</v>
      </c>
      <c r="Q47" s="6" t="s">
        <v>24</v>
      </c>
      <c r="R47" s="8"/>
    </row>
    <row r="48" spans="1:18" ht="15" customHeight="1">
      <c r="A48" t="s">
        <v>17</v>
      </c>
      <c r="B48" t="s">
        <v>55</v>
      </c>
      <c r="C48" t="s">
        <v>59</v>
      </c>
      <c r="D48" t="s">
        <v>146</v>
      </c>
      <c r="E48">
        <v>1</v>
      </c>
      <c r="F48" t="s">
        <v>131</v>
      </c>
      <c r="G48" t="s">
        <v>22</v>
      </c>
      <c r="H48" s="5">
        <v>43842.792800925927</v>
      </c>
      <c r="I48" s="5">
        <v>43842.774305555555</v>
      </c>
      <c r="J48" s="4">
        <f t="shared" si="3"/>
        <v>2020</v>
      </c>
      <c r="K48" s="4">
        <f t="shared" si="4"/>
        <v>1</v>
      </c>
      <c r="L48">
        <f t="shared" si="5"/>
        <v>1598.0000001378357</v>
      </c>
      <c r="M48" s="8">
        <f t="shared" si="1"/>
        <v>26.633333335630596</v>
      </c>
      <c r="N48" s="8">
        <f t="shared" si="2"/>
        <v>26.633333335630596</v>
      </c>
      <c r="O48" s="18">
        <v>1</v>
      </c>
      <c r="P48" t="s">
        <v>147</v>
      </c>
      <c r="Q48" s="6" t="s">
        <v>24</v>
      </c>
      <c r="R48" s="8"/>
    </row>
    <row r="49" spans="1:18" ht="15" customHeight="1">
      <c r="A49" t="s">
        <v>17</v>
      </c>
      <c r="B49" t="s">
        <v>41</v>
      </c>
      <c r="C49" t="s">
        <v>62</v>
      </c>
      <c r="D49" t="s">
        <v>148</v>
      </c>
      <c r="E49">
        <v>2</v>
      </c>
      <c r="F49" t="s">
        <v>27</v>
      </c>
      <c r="G49" t="s">
        <v>22</v>
      </c>
      <c r="H49" s="5">
        <v>43843.322974537034</v>
      </c>
      <c r="I49" s="5">
        <v>43843.264976851853</v>
      </c>
      <c r="J49" s="4">
        <f t="shared" si="3"/>
        <v>2020</v>
      </c>
      <c r="K49" s="4">
        <f t="shared" si="4"/>
        <v>1</v>
      </c>
      <c r="L49">
        <f t="shared" si="5"/>
        <v>5010.9999995911494</v>
      </c>
      <c r="M49" s="8">
        <f t="shared" si="1"/>
        <v>83.51666665985249</v>
      </c>
      <c r="N49" s="8">
        <f t="shared" si="2"/>
        <v>167.03333331970498</v>
      </c>
      <c r="O49" s="18">
        <v>1</v>
      </c>
      <c r="P49" t="s">
        <v>149</v>
      </c>
      <c r="Q49" s="6" t="s">
        <v>24</v>
      </c>
      <c r="R49" s="8"/>
    </row>
    <row r="50" spans="1:18" ht="15" customHeight="1">
      <c r="A50" t="s">
        <v>29</v>
      </c>
      <c r="B50" t="s">
        <v>30</v>
      </c>
      <c r="C50" t="s">
        <v>31</v>
      </c>
      <c r="D50" t="s">
        <v>150</v>
      </c>
      <c r="E50">
        <v>22</v>
      </c>
      <c r="F50" t="s">
        <v>33</v>
      </c>
      <c r="G50" t="s">
        <v>97</v>
      </c>
      <c r="H50" s="5">
        <v>43843.598553240743</v>
      </c>
      <c r="I50" s="5">
        <v>43843.313194444447</v>
      </c>
      <c r="J50" s="4">
        <f t="shared" si="3"/>
        <v>2020</v>
      </c>
      <c r="K50" s="4">
        <f t="shared" si="4"/>
        <v>1</v>
      </c>
      <c r="L50">
        <f t="shared" si="5"/>
        <v>24655.000000004657</v>
      </c>
      <c r="M50" s="8">
        <f t="shared" si="1"/>
        <v>410.91666666674428</v>
      </c>
      <c r="N50" s="8">
        <f t="shared" si="2"/>
        <v>9040.1666666683741</v>
      </c>
      <c r="O50" s="18">
        <v>1</v>
      </c>
      <c r="P50" t="s">
        <v>151</v>
      </c>
      <c r="Q50" s="6" t="s">
        <v>24</v>
      </c>
      <c r="R50" s="8"/>
    </row>
    <row r="51" spans="1:18" ht="15" customHeight="1">
      <c r="A51" t="s">
        <v>29</v>
      </c>
      <c r="B51" t="s">
        <v>30</v>
      </c>
      <c r="C51" t="s">
        <v>31</v>
      </c>
      <c r="D51" t="s">
        <v>152</v>
      </c>
      <c r="E51">
        <v>23</v>
      </c>
      <c r="F51" t="s">
        <v>33</v>
      </c>
      <c r="G51" t="s">
        <v>97</v>
      </c>
      <c r="H51" s="5">
        <v>43843.387800925928</v>
      </c>
      <c r="I51" s="5">
        <v>43843.338194444441</v>
      </c>
      <c r="J51" s="4">
        <f t="shared" si="3"/>
        <v>2020</v>
      </c>
      <c r="K51" s="4">
        <f t="shared" si="4"/>
        <v>1</v>
      </c>
      <c r="L51">
        <f t="shared" si="5"/>
        <v>4286.0000004759058</v>
      </c>
      <c r="M51" s="8">
        <f t="shared" si="1"/>
        <v>71.433333341265097</v>
      </c>
      <c r="N51" s="8">
        <f t="shared" si="2"/>
        <v>1642.9666668490972</v>
      </c>
      <c r="O51" s="18">
        <v>1</v>
      </c>
      <c r="P51" t="s">
        <v>153</v>
      </c>
      <c r="Q51" s="6" t="s">
        <v>24</v>
      </c>
      <c r="R51" s="8"/>
    </row>
    <row r="52" spans="1:18" ht="15" customHeight="1">
      <c r="A52" t="s">
        <v>29</v>
      </c>
      <c r="B52" t="s">
        <v>30</v>
      </c>
      <c r="C52" t="s">
        <v>31</v>
      </c>
      <c r="D52" t="s">
        <v>154</v>
      </c>
      <c r="E52">
        <v>76</v>
      </c>
      <c r="F52" t="s">
        <v>33</v>
      </c>
      <c r="G52" t="s">
        <v>97</v>
      </c>
      <c r="H52" s="5">
        <v>43843.386944444443</v>
      </c>
      <c r="I52" s="5">
        <v>43843.349999999999</v>
      </c>
      <c r="J52" s="4">
        <f t="shared" si="3"/>
        <v>2020</v>
      </c>
      <c r="K52" s="4">
        <f t="shared" si="4"/>
        <v>1</v>
      </c>
      <c r="L52">
        <f t="shared" si="5"/>
        <v>3191.9999999692664</v>
      </c>
      <c r="M52" s="8">
        <f t="shared" si="1"/>
        <v>53.199999999487773</v>
      </c>
      <c r="N52" s="8">
        <f t="shared" si="2"/>
        <v>4043.1999999610707</v>
      </c>
      <c r="O52" s="18">
        <v>1</v>
      </c>
      <c r="P52" t="s">
        <v>155</v>
      </c>
      <c r="Q52" s="6" t="s">
        <v>24</v>
      </c>
      <c r="R52" s="8"/>
    </row>
    <row r="53" spans="1:19" s="152" customFormat="1" ht="15" customHeight="1">
      <c r="A53" s="152" t="s">
        <v>29</v>
      </c>
      <c r="B53" s="152" t="s">
        <v>94</v>
      </c>
      <c r="C53" s="152" t="s">
        <v>156</v>
      </c>
      <c r="D53" s="152" t="s">
        <v>157</v>
      </c>
      <c r="E53" s="152">
        <v>1</v>
      </c>
      <c r="F53" s="152" t="s">
        <v>33</v>
      </c>
      <c r="G53" s="152" t="s">
        <v>97</v>
      </c>
      <c r="H53" s="153">
        <v>43843.772222222222</v>
      </c>
      <c r="I53" s="153">
        <v>43843.699999999997</v>
      </c>
      <c r="J53" s="4">
        <f t="shared" si="3"/>
        <v>2020</v>
      </c>
      <c r="K53" s="4">
        <f t="shared" si="4"/>
        <v>1</v>
      </c>
      <c r="L53" s="152">
        <f t="shared" si="5"/>
        <v>6240.0000002235174</v>
      </c>
      <c r="M53" s="154">
        <f t="shared" si="1"/>
        <v>104.00000000372529</v>
      </c>
      <c r="N53" s="154">
        <f t="shared" si="2"/>
        <v>104.00000000372529</v>
      </c>
      <c r="O53" s="155">
        <v>1</v>
      </c>
      <c r="P53" s="152" t="s">
        <v>158</v>
      </c>
      <c r="Q53" s="156" t="s">
        <v>24</v>
      </c>
      <c r="R53" s="154"/>
      <c r="S53"/>
    </row>
    <row r="54" spans="1:18" ht="15" customHeight="1">
      <c r="A54" t="s">
        <v>17</v>
      </c>
      <c r="B54" t="s">
        <v>55</v>
      </c>
      <c r="C54" t="s">
        <v>59</v>
      </c>
      <c r="D54" t="s">
        <v>159</v>
      </c>
      <c r="E54">
        <v>6</v>
      </c>
      <c r="F54" t="s">
        <v>33</v>
      </c>
      <c r="G54" t="s">
        <v>22</v>
      </c>
      <c r="H54" s="5">
        <v>43844.347430555557</v>
      </c>
      <c r="I54" s="5">
        <v>43844.231944444444</v>
      </c>
      <c r="J54" s="4">
        <f t="shared" si="3"/>
        <v>2020</v>
      </c>
      <c r="K54" s="4">
        <f t="shared" si="4"/>
        <v>1</v>
      </c>
      <c r="L54">
        <f t="shared" si="5"/>
        <v>9978.0000002123415</v>
      </c>
      <c r="M54" s="8">
        <f t="shared" si="1"/>
        <v>166.30000000353903</v>
      </c>
      <c r="N54" s="8">
        <f t="shared" si="2"/>
        <v>997.80000002123415</v>
      </c>
      <c r="O54" s="18">
        <v>1</v>
      </c>
      <c r="P54" t="s">
        <v>160</v>
      </c>
      <c r="Q54" s="6" t="s">
        <v>24</v>
      </c>
      <c r="R54" s="8"/>
    </row>
    <row r="55" spans="1:18" ht="15" customHeight="1">
      <c r="A55" t="s">
        <v>29</v>
      </c>
      <c r="B55" t="s">
        <v>87</v>
      </c>
      <c r="C55" t="s">
        <v>103</v>
      </c>
      <c r="D55" t="s">
        <v>161</v>
      </c>
      <c r="E55">
        <v>7</v>
      </c>
      <c r="F55" t="s">
        <v>33</v>
      </c>
      <c r="G55" t="s">
        <v>22</v>
      </c>
      <c r="H55" s="5">
        <v>43844.763807870368</v>
      </c>
      <c r="I55" s="5">
        <v>43844.625694444447</v>
      </c>
      <c r="J55" s="4">
        <f t="shared" si="3"/>
        <v>2020</v>
      </c>
      <c r="K55" s="4">
        <f t="shared" si="4"/>
        <v>1</v>
      </c>
      <c r="L55">
        <f t="shared" si="5"/>
        <v>11932.999999565072</v>
      </c>
      <c r="M55" s="8">
        <f t="shared" si="1"/>
        <v>198.88333332608454</v>
      </c>
      <c r="N55" s="8">
        <f t="shared" si="2"/>
        <v>1392.1833332825918</v>
      </c>
      <c r="O55" s="18">
        <v>1</v>
      </c>
      <c r="P55" t="s">
        <v>162</v>
      </c>
      <c r="Q55" s="6" t="s">
        <v>24</v>
      </c>
      <c r="R55" s="8"/>
    </row>
    <row r="56" spans="1:18" ht="15" customHeight="1">
      <c r="A56" t="s">
        <v>29</v>
      </c>
      <c r="B56" t="s">
        <v>30</v>
      </c>
      <c r="C56" t="s">
        <v>163</v>
      </c>
      <c r="D56" t="s">
        <v>164</v>
      </c>
      <c r="E56">
        <v>5536</v>
      </c>
      <c r="F56" t="s">
        <v>165</v>
      </c>
      <c r="G56" t="s">
        <v>22</v>
      </c>
      <c r="H56" s="5">
        <v>43847.364710648151</v>
      </c>
      <c r="I56" s="5">
        <v>43847.194444444445</v>
      </c>
      <c r="J56" s="4">
        <f t="shared" si="3"/>
        <v>2020</v>
      </c>
      <c r="K56" s="4">
        <f t="shared" si="4"/>
        <v>1</v>
      </c>
      <c r="L56">
        <f t="shared" si="5"/>
        <v>14711.000000196509</v>
      </c>
      <c r="M56" s="8">
        <f t="shared" si="1"/>
        <v>245.18333333660848</v>
      </c>
      <c r="N56" s="8">
        <f t="shared" si="2"/>
        <v>1357334.9333514646</v>
      </c>
      <c r="O56" s="18">
        <v>1</v>
      </c>
      <c r="P56" t="s">
        <v>166</v>
      </c>
      <c r="Q56" s="6" t="s">
        <v>24</v>
      </c>
      <c r="R56" s="8"/>
    </row>
    <row r="57" spans="1:18" ht="15" customHeight="1">
      <c r="A57" t="s">
        <v>29</v>
      </c>
      <c r="B57" t="s">
        <v>87</v>
      </c>
      <c r="C57" t="s">
        <v>103</v>
      </c>
      <c r="D57" t="s">
        <v>167</v>
      </c>
      <c r="E57">
        <v>7</v>
      </c>
      <c r="F57" t="s">
        <v>85</v>
      </c>
      <c r="G57" t="s">
        <v>22</v>
      </c>
      <c r="H57" s="5">
        <v>43847.458067129628</v>
      </c>
      <c r="I57" s="5">
        <v>43847.425694444442</v>
      </c>
      <c r="J57" s="4">
        <f t="shared" si="3"/>
        <v>2020</v>
      </c>
      <c r="K57" s="4">
        <f t="shared" si="4"/>
        <v>1</v>
      </c>
      <c r="L57">
        <f t="shared" si="5"/>
        <v>2797.0000000437722</v>
      </c>
      <c r="M57" s="8">
        <f t="shared" si="1"/>
        <v>46.616666667396203</v>
      </c>
      <c r="N57" s="8">
        <f t="shared" si="2"/>
        <v>326.31666667177342</v>
      </c>
      <c r="O57" s="18">
        <v>1</v>
      </c>
      <c r="P57" t="s">
        <v>168</v>
      </c>
      <c r="Q57" s="6" t="s">
        <v>24</v>
      </c>
      <c r="R57" s="8"/>
    </row>
    <row r="58" spans="1:18" ht="15" customHeight="1">
      <c r="A58" t="s">
        <v>29</v>
      </c>
      <c r="B58" t="s">
        <v>87</v>
      </c>
      <c r="C58" t="s">
        <v>103</v>
      </c>
      <c r="D58" t="s">
        <v>169</v>
      </c>
      <c r="E58">
        <v>1</v>
      </c>
      <c r="F58" t="s">
        <v>27</v>
      </c>
      <c r="G58" t="s">
        <v>22</v>
      </c>
      <c r="H58" s="5">
        <v>43847.51599537037</v>
      </c>
      <c r="I58" s="5">
        <v>43847.491666666669</v>
      </c>
      <c r="J58" s="4">
        <f t="shared" si="3"/>
        <v>2020</v>
      </c>
      <c r="K58" s="4">
        <f t="shared" si="4"/>
        <v>1</v>
      </c>
      <c r="L58">
        <f t="shared" si="5"/>
        <v>2101.999999769032</v>
      </c>
      <c r="M58" s="8">
        <f t="shared" si="1"/>
        <v>35.033333329483867</v>
      </c>
      <c r="N58" s="8">
        <f t="shared" si="2"/>
        <v>35.033333329483867</v>
      </c>
      <c r="O58" s="18">
        <v>1</v>
      </c>
      <c r="P58" t="s">
        <v>170</v>
      </c>
      <c r="Q58" s="6" t="s">
        <v>24</v>
      </c>
      <c r="R58" s="8"/>
    </row>
    <row r="59" spans="1:18" ht="15" customHeight="1">
      <c r="A59" t="s">
        <v>29</v>
      </c>
      <c r="B59" t="s">
        <v>30</v>
      </c>
      <c r="C59" t="s">
        <v>171</v>
      </c>
      <c r="D59" t="s">
        <v>172</v>
      </c>
      <c r="E59">
        <v>1</v>
      </c>
      <c r="F59" t="s">
        <v>33</v>
      </c>
      <c r="G59" t="s">
        <v>97</v>
      </c>
      <c r="H59" s="5">
        <v>43847.684212962966</v>
      </c>
      <c r="I59" s="5">
        <v>43847.585416666669</v>
      </c>
      <c r="J59" s="4">
        <f t="shared" si="3"/>
        <v>2020</v>
      </c>
      <c r="K59" s="4">
        <f t="shared" si="4"/>
        <v>1</v>
      </c>
      <c r="L59">
        <f t="shared" si="5"/>
        <v>8536.0000000800937</v>
      </c>
      <c r="M59" s="8">
        <f t="shared" si="1"/>
        <v>142.26666666800156</v>
      </c>
      <c r="N59" s="8">
        <f t="shared" si="2"/>
        <v>142.26666666800156</v>
      </c>
      <c r="O59" s="18">
        <v>1</v>
      </c>
      <c r="P59" t="s">
        <v>173</v>
      </c>
      <c r="Q59" s="6" t="s">
        <v>24</v>
      </c>
      <c r="R59" s="8"/>
    </row>
    <row r="60" spans="1:18" ht="15" customHeight="1">
      <c r="A60" t="s">
        <v>29</v>
      </c>
      <c r="B60" t="s">
        <v>94</v>
      </c>
      <c r="C60" t="s">
        <v>174</v>
      </c>
      <c r="D60" t="s">
        <v>175</v>
      </c>
      <c r="E60">
        <v>8</v>
      </c>
      <c r="F60" t="s">
        <v>33</v>
      </c>
      <c r="G60" t="s">
        <v>22</v>
      </c>
      <c r="H60" s="5">
        <v>43847.846087962964</v>
      </c>
      <c r="I60" s="5">
        <v>43847.77847222222</v>
      </c>
      <c r="J60" s="4">
        <f t="shared" si="3"/>
        <v>2020</v>
      </c>
      <c r="K60" s="4">
        <f t="shared" si="4"/>
        <v>1</v>
      </c>
      <c r="L60">
        <f t="shared" si="5"/>
        <v>5842.0000002253801</v>
      </c>
      <c r="M60" s="8">
        <f t="shared" si="1"/>
        <v>97.366666670423001</v>
      </c>
      <c r="N60" s="8">
        <f t="shared" si="2"/>
        <v>778.93333336338401</v>
      </c>
      <c r="O60" s="18">
        <v>1</v>
      </c>
      <c r="P60" t="s">
        <v>176</v>
      </c>
      <c r="Q60" s="6" t="s">
        <v>24</v>
      </c>
      <c r="R60" s="8"/>
    </row>
    <row r="61" spans="1:18" ht="15" customHeight="1">
      <c r="A61" t="s">
        <v>29</v>
      </c>
      <c r="B61" t="s">
        <v>94</v>
      </c>
      <c r="C61" t="s">
        <v>177</v>
      </c>
      <c r="D61" t="s">
        <v>178</v>
      </c>
      <c r="E61">
        <v>1</v>
      </c>
      <c r="F61" t="s">
        <v>85</v>
      </c>
      <c r="G61" t="s">
        <v>22</v>
      </c>
      <c r="H61" s="5">
        <v>43849.362708333334</v>
      </c>
      <c r="I61" s="5">
        <v>43848.424305555556</v>
      </c>
      <c r="J61" s="4">
        <f t="shared" si="3"/>
        <v>2020</v>
      </c>
      <c r="K61" s="4">
        <f t="shared" si="4"/>
        <v>1</v>
      </c>
      <c r="L61">
        <f t="shared" si="5"/>
        <v>81078.000000002794</v>
      </c>
      <c r="M61" s="8">
        <f t="shared" si="1"/>
        <v>1351.3000000000466</v>
      </c>
      <c r="N61" s="8">
        <f t="shared" si="2"/>
        <v>1351.3000000000466</v>
      </c>
      <c r="O61" s="18">
        <v>1</v>
      </c>
      <c r="P61" t="s">
        <v>179</v>
      </c>
      <c r="Q61" s="6" t="s">
        <v>24</v>
      </c>
      <c r="R61" s="8"/>
    </row>
    <row r="62" spans="1:18" ht="15" customHeight="1">
      <c r="A62" t="s">
        <v>17</v>
      </c>
      <c r="B62" t="s">
        <v>18</v>
      </c>
      <c r="C62" t="s">
        <v>19</v>
      </c>
      <c r="D62" t="s">
        <v>180</v>
      </c>
      <c r="E62">
        <v>20</v>
      </c>
      <c r="F62" t="s">
        <v>131</v>
      </c>
      <c r="G62" t="s">
        <v>97</v>
      </c>
      <c r="H62" s="5">
        <v>43848.834085648145</v>
      </c>
      <c r="I62" s="5">
        <v>43848.756296296298</v>
      </c>
      <c r="J62" s="4">
        <f t="shared" si="3"/>
        <v>2020</v>
      </c>
      <c r="K62" s="4">
        <f t="shared" si="4"/>
        <v>1</v>
      </c>
      <c r="L62">
        <f t="shared" si="5"/>
        <v>6720.9999995073304</v>
      </c>
      <c r="M62" s="8">
        <f t="shared" si="1"/>
        <v>112.01666665845551</v>
      </c>
      <c r="N62" s="8">
        <f t="shared" si="2"/>
        <v>2240.3333331691101</v>
      </c>
      <c r="O62" s="18">
        <v>1</v>
      </c>
      <c r="P62" t="s">
        <v>181</v>
      </c>
      <c r="Q62" s="6" t="s">
        <v>24</v>
      </c>
      <c r="R62" s="8"/>
    </row>
    <row r="63" spans="1:18" ht="15" customHeight="1">
      <c r="A63" t="s">
        <v>17</v>
      </c>
      <c r="B63" t="s">
        <v>18</v>
      </c>
      <c r="C63" t="s">
        <v>19</v>
      </c>
      <c r="D63" t="s">
        <v>182</v>
      </c>
      <c r="E63">
        <v>1</v>
      </c>
      <c r="F63" t="s">
        <v>131</v>
      </c>
      <c r="G63" t="s">
        <v>97</v>
      </c>
      <c r="H63" s="5">
        <v>43848.837500000001</v>
      </c>
      <c r="I63" s="5">
        <v>43848.759722222225</v>
      </c>
      <c r="J63" s="4">
        <f t="shared" si="3"/>
        <v>2020</v>
      </c>
      <c r="K63" s="4">
        <f t="shared" si="4"/>
        <v>1</v>
      </c>
      <c r="L63">
        <f t="shared" si="5"/>
        <v>6719.9999999022111</v>
      </c>
      <c r="M63" s="8">
        <f t="shared" si="1"/>
        <v>111.99999999837019</v>
      </c>
      <c r="N63" s="8">
        <f t="shared" si="2"/>
        <v>111.99999999837019</v>
      </c>
      <c r="O63" s="18">
        <v>1</v>
      </c>
      <c r="P63" t="s">
        <v>183</v>
      </c>
      <c r="Q63" s="6" t="s">
        <v>24</v>
      </c>
      <c r="R63" s="8"/>
    </row>
    <row r="64" spans="1:18" ht="15" customHeight="1">
      <c r="A64" t="s">
        <v>29</v>
      </c>
      <c r="B64" t="s">
        <v>30</v>
      </c>
      <c r="C64" t="s">
        <v>31</v>
      </c>
      <c r="D64" t="s">
        <v>184</v>
      </c>
      <c r="E64">
        <v>2</v>
      </c>
      <c r="F64" t="s">
        <v>92</v>
      </c>
      <c r="G64" t="s">
        <v>22</v>
      </c>
      <c r="H64" s="5">
        <v>43849.36314814815</v>
      </c>
      <c r="I64" s="5">
        <v>43849.30841435185</v>
      </c>
      <c r="J64" s="4">
        <f t="shared" si="3"/>
        <v>2020</v>
      </c>
      <c r="K64" s="4">
        <f t="shared" si="4"/>
        <v>1</v>
      </c>
      <c r="L64">
        <f t="shared" si="5"/>
        <v>4729.0000003064051</v>
      </c>
      <c r="M64" s="8">
        <f t="shared" si="1"/>
        <v>78.816666671773419</v>
      </c>
      <c r="N64" s="8">
        <f t="shared" si="2"/>
        <v>157.63333334354684</v>
      </c>
      <c r="O64" s="18">
        <v>1</v>
      </c>
      <c r="P64" t="s">
        <v>185</v>
      </c>
      <c r="Q64" s="6" t="s">
        <v>24</v>
      </c>
      <c r="R64" s="8"/>
    </row>
    <row r="65" spans="1:18" ht="15" customHeight="1">
      <c r="A65" t="s">
        <v>29</v>
      </c>
      <c r="B65" t="s">
        <v>94</v>
      </c>
      <c r="C65" t="s">
        <v>186</v>
      </c>
      <c r="D65" t="s">
        <v>187</v>
      </c>
      <c r="E65">
        <v>88</v>
      </c>
      <c r="F65" t="s">
        <v>27</v>
      </c>
      <c r="G65" t="s">
        <v>22</v>
      </c>
      <c r="H65" s="5">
        <v>43849.596064814818</v>
      </c>
      <c r="I65" s="5">
        <v>43849.529166666667</v>
      </c>
      <c r="J65" s="4">
        <f t="shared" si="3"/>
        <v>2020</v>
      </c>
      <c r="K65" s="4">
        <f t="shared" si="4"/>
        <v>1</v>
      </c>
      <c r="L65">
        <f t="shared" si="5"/>
        <v>5780.0000001909211</v>
      </c>
      <c r="M65" s="8">
        <f t="shared" si="1"/>
        <v>96.333333336515352</v>
      </c>
      <c r="N65" s="8">
        <f t="shared" si="2"/>
        <v>8477.333333613351</v>
      </c>
      <c r="O65" s="18">
        <v>1</v>
      </c>
      <c r="P65" t="s">
        <v>188</v>
      </c>
      <c r="Q65" s="6" t="s">
        <v>24</v>
      </c>
      <c r="R65" s="8"/>
    </row>
    <row r="66" spans="1:18" ht="15" customHeight="1">
      <c r="A66" t="s">
        <v>17</v>
      </c>
      <c r="B66" t="s">
        <v>55</v>
      </c>
      <c r="C66" t="s">
        <v>59</v>
      </c>
      <c r="D66" t="s">
        <v>189</v>
      </c>
      <c r="E66">
        <v>1</v>
      </c>
      <c r="F66" t="s">
        <v>85</v>
      </c>
      <c r="G66" t="s">
        <v>22</v>
      </c>
      <c r="H66" s="5">
        <v>43850.245636574073</v>
      </c>
      <c r="I66" s="5">
        <v>43850.158333333333</v>
      </c>
      <c r="J66" s="4">
        <f t="shared" si="3"/>
        <v>2020</v>
      </c>
      <c r="K66" s="4">
        <f t="shared" si="4"/>
        <v>1</v>
      </c>
      <c r="L66">
        <f t="shared" si="5"/>
        <v>7542.9999999236315</v>
      </c>
      <c r="M66" s="8">
        <f t="shared" si="6" ref="M66:M129">+L66/60</f>
        <v>125.71666666539386</v>
      </c>
      <c r="N66" s="8">
        <f t="shared" si="7" ref="N66:N129">+M66*E66</f>
        <v>125.71666666539386</v>
      </c>
      <c r="O66" s="18">
        <v>1</v>
      </c>
      <c r="P66" t="s">
        <v>190</v>
      </c>
      <c r="Q66" s="6" t="s">
        <v>24</v>
      </c>
      <c r="R66" s="8"/>
    </row>
    <row r="67" spans="1:19" s="123" customFormat="1" ht="15" customHeight="1">
      <c r="A67" s="123" t="s">
        <v>17</v>
      </c>
      <c r="B67" s="123" t="s">
        <v>55</v>
      </c>
      <c r="C67" s="123" t="s">
        <v>59</v>
      </c>
      <c r="D67" s="123" t="s">
        <v>191</v>
      </c>
      <c r="E67" s="123">
        <v>1</v>
      </c>
      <c r="F67" s="123" t="s">
        <v>92</v>
      </c>
      <c r="G67" s="123" t="s">
        <v>22</v>
      </c>
      <c r="H67" s="124">
        <v>43850.459027777775</v>
      </c>
      <c r="I67" s="124">
        <v>43850.425694444442</v>
      </c>
      <c r="J67" s="4">
        <f t="shared" si="8" ref="J67:J130">YEAR(I67)</f>
        <v>2020</v>
      </c>
      <c r="K67" s="4">
        <f t="shared" si="9" ref="K67:K130">MONTH(I67)</f>
        <v>1</v>
      </c>
      <c r="L67" s="123">
        <f t="shared" si="5"/>
        <v>2879.9999999580905</v>
      </c>
      <c r="M67" s="125">
        <f t="shared" si="6"/>
        <v>47.999999999301508</v>
      </c>
      <c r="N67" s="125">
        <f t="shared" si="7"/>
        <v>47.999999999301508</v>
      </c>
      <c r="O67" s="126">
        <v>1</v>
      </c>
      <c r="P67" s="123" t="s">
        <v>192</v>
      </c>
      <c r="Q67" s="127" t="s">
        <v>24</v>
      </c>
      <c r="R67" s="125"/>
      <c r="S67"/>
    </row>
    <row r="68" spans="1:18" ht="15" customHeight="1">
      <c r="A68" t="s">
        <v>17</v>
      </c>
      <c r="B68" t="s">
        <v>18</v>
      </c>
      <c r="C68" t="s">
        <v>38</v>
      </c>
      <c r="D68" t="s">
        <v>193</v>
      </c>
      <c r="E68">
        <v>3</v>
      </c>
      <c r="F68" t="s">
        <v>33</v>
      </c>
      <c r="G68" t="s">
        <v>97</v>
      </c>
      <c r="H68" s="5">
        <v>43850.584027777775</v>
      </c>
      <c r="I68" s="5">
        <v>43850.447916666664</v>
      </c>
      <c r="J68" s="4">
        <f t="shared" si="8"/>
        <v>2020</v>
      </c>
      <c r="K68" s="4">
        <f t="shared" si="9"/>
        <v>1</v>
      </c>
      <c r="L68">
        <f t="shared" si="5"/>
        <v>11759.99999998603</v>
      </c>
      <c r="M68" s="8">
        <f t="shared" si="6"/>
        <v>195.99999999976717</v>
      </c>
      <c r="N68" s="8">
        <f t="shared" si="7"/>
        <v>587.99999999930151</v>
      </c>
      <c r="O68" s="18">
        <v>1</v>
      </c>
      <c r="P68" t="s">
        <v>194</v>
      </c>
      <c r="Q68" s="6" t="s">
        <v>24</v>
      </c>
      <c r="R68" s="8"/>
    </row>
    <row r="69" spans="1:18" ht="15" customHeight="1">
      <c r="A69" t="s">
        <v>17</v>
      </c>
      <c r="B69" t="s">
        <v>18</v>
      </c>
      <c r="C69" t="s">
        <v>35</v>
      </c>
      <c r="D69" t="s">
        <v>195</v>
      </c>
      <c r="E69">
        <v>1</v>
      </c>
      <c r="F69" t="s">
        <v>85</v>
      </c>
      <c r="G69" t="s">
        <v>22</v>
      </c>
      <c r="H69" s="5">
        <v>43850.570833333331</v>
      </c>
      <c r="I69" s="5">
        <v>43850.536111111112</v>
      </c>
      <c r="J69" s="4">
        <f t="shared" si="8"/>
        <v>2020</v>
      </c>
      <c r="K69" s="4">
        <f t="shared" si="9"/>
        <v>1</v>
      </c>
      <c r="L69">
        <f t="shared" si="5"/>
        <v>2999.9999997206032</v>
      </c>
      <c r="M69" s="8">
        <f t="shared" si="6"/>
        <v>49.999999995343387</v>
      </c>
      <c r="N69" s="8">
        <f t="shared" si="7"/>
        <v>49.999999995343387</v>
      </c>
      <c r="O69" s="18">
        <v>1</v>
      </c>
      <c r="P69" t="s">
        <v>196</v>
      </c>
      <c r="Q69" s="6" t="s">
        <v>24</v>
      </c>
      <c r="R69" s="8"/>
    </row>
    <row r="70" spans="1:18" ht="15" customHeight="1">
      <c r="A70" t="s">
        <v>29</v>
      </c>
      <c r="B70" t="s">
        <v>87</v>
      </c>
      <c r="C70" t="s">
        <v>197</v>
      </c>
      <c r="D70" t="s">
        <v>198</v>
      </c>
      <c r="E70">
        <v>1</v>
      </c>
      <c r="F70" t="s">
        <v>85</v>
      </c>
      <c r="G70" t="s">
        <v>97</v>
      </c>
      <c r="H70" s="5">
        <v>43852.588194444441</v>
      </c>
      <c r="I70" s="5">
        <v>43852.456944444442</v>
      </c>
      <c r="J70" s="4">
        <f t="shared" si="8"/>
        <v>2020</v>
      </c>
      <c r="K70" s="4">
        <f t="shared" si="9"/>
        <v>1</v>
      </c>
      <c r="L70">
        <f t="shared" si="5"/>
        <v>11339.999999874271</v>
      </c>
      <c r="M70" s="8">
        <f t="shared" si="6"/>
        <v>188.99999999790452</v>
      </c>
      <c r="N70" s="8">
        <f t="shared" si="7"/>
        <v>188.99999999790452</v>
      </c>
      <c r="O70" s="18">
        <v>1</v>
      </c>
      <c r="P70" t="s">
        <v>199</v>
      </c>
      <c r="Q70" s="6" t="s">
        <v>24</v>
      </c>
      <c r="R70" s="8"/>
    </row>
    <row r="71" spans="1:19" s="152" customFormat="1" ht="15" customHeight="1">
      <c r="A71" s="152" t="s">
        <v>29</v>
      </c>
      <c r="B71" s="152" t="s">
        <v>87</v>
      </c>
      <c r="C71" s="152" t="s">
        <v>103</v>
      </c>
      <c r="D71" s="152" t="s">
        <v>200</v>
      </c>
      <c r="E71" s="152">
        <v>2518</v>
      </c>
      <c r="F71" s="152" t="s">
        <v>33</v>
      </c>
      <c r="G71" s="152" t="s">
        <v>22</v>
      </c>
      <c r="H71" s="153">
        <v>43854.337500000001</v>
      </c>
      <c r="I71" s="153">
        <v>43854.32916666667</v>
      </c>
      <c r="J71" s="4">
        <f t="shared" si="8"/>
        <v>2020</v>
      </c>
      <c r="K71" s="4">
        <f t="shared" si="9"/>
        <v>1</v>
      </c>
      <c r="L71" s="152">
        <f t="shared" si="5"/>
        <v>719.99999983236194</v>
      </c>
      <c r="M71" s="154">
        <f t="shared" si="6"/>
        <v>11.999999997206032</v>
      </c>
      <c r="N71" s="154">
        <f t="shared" si="7"/>
        <v>30215.999992964789</v>
      </c>
      <c r="O71" s="155">
        <v>1</v>
      </c>
      <c r="P71" s="152" t="s">
        <v>201</v>
      </c>
      <c r="Q71" s="156" t="s">
        <v>24</v>
      </c>
      <c r="R71" s="154"/>
      <c r="S71"/>
    </row>
    <row r="72" spans="1:18" ht="15" customHeight="1">
      <c r="A72" t="s">
        <v>29</v>
      </c>
      <c r="B72" t="s">
        <v>30</v>
      </c>
      <c r="C72" t="s">
        <v>163</v>
      </c>
      <c r="D72" t="s">
        <v>164</v>
      </c>
      <c r="E72">
        <v>5535</v>
      </c>
      <c r="F72" t="s">
        <v>21</v>
      </c>
      <c r="G72" t="s">
        <v>22</v>
      </c>
      <c r="H72" s="5">
        <v>43854.368252314816</v>
      </c>
      <c r="I72" s="5">
        <v>43854.34097222222</v>
      </c>
      <c r="J72" s="4">
        <f t="shared" si="8"/>
        <v>2020</v>
      </c>
      <c r="K72" s="4">
        <f t="shared" si="9"/>
        <v>1</v>
      </c>
      <c r="L72">
        <f t="shared" si="5"/>
        <v>2357.000000285916</v>
      </c>
      <c r="M72" s="8">
        <f t="shared" si="6"/>
        <v>39.283333338098601</v>
      </c>
      <c r="N72" s="8">
        <f t="shared" si="7"/>
        <v>217433.25002637575</v>
      </c>
      <c r="O72" s="18">
        <v>1</v>
      </c>
      <c r="P72" t="s">
        <v>202</v>
      </c>
      <c r="Q72" s="6" t="s">
        <v>24</v>
      </c>
      <c r="R72" s="8"/>
    </row>
    <row r="73" spans="1:18" ht="15" customHeight="1">
      <c r="A73" t="s">
        <v>29</v>
      </c>
      <c r="B73" t="s">
        <v>30</v>
      </c>
      <c r="C73" t="s">
        <v>171</v>
      </c>
      <c r="D73" t="s">
        <v>203</v>
      </c>
      <c r="E73">
        <v>1</v>
      </c>
      <c r="F73" t="s">
        <v>33</v>
      </c>
      <c r="G73" t="s">
        <v>97</v>
      </c>
      <c r="H73" s="5">
        <v>43856.520138888889</v>
      </c>
      <c r="I73" s="5">
        <v>43856.424305555556</v>
      </c>
      <c r="J73" s="4">
        <f t="shared" si="8"/>
        <v>2020</v>
      </c>
      <c r="K73" s="4">
        <f t="shared" si="9"/>
        <v>1</v>
      </c>
      <c r="L73">
        <f t="shared" si="10" ref="L73:L136">(H73-I73)*60*60*24</f>
        <v>8279.9999999580905</v>
      </c>
      <c r="M73" s="8">
        <f t="shared" si="6"/>
        <v>137.99999999930151</v>
      </c>
      <c r="N73" s="8">
        <f t="shared" si="7"/>
        <v>137.99999999930151</v>
      </c>
      <c r="O73" s="18">
        <v>1</v>
      </c>
      <c r="P73" t="s">
        <v>204</v>
      </c>
      <c r="Q73" s="6" t="s">
        <v>24</v>
      </c>
      <c r="R73" s="8"/>
    </row>
    <row r="74" spans="1:18" ht="15" customHeight="1">
      <c r="A74" t="s">
        <v>17</v>
      </c>
      <c r="B74" t="s">
        <v>18</v>
      </c>
      <c r="C74" t="s">
        <v>25</v>
      </c>
      <c r="D74" t="s">
        <v>205</v>
      </c>
      <c r="E74">
        <v>32</v>
      </c>
      <c r="F74" t="s">
        <v>33</v>
      </c>
      <c r="G74" t="s">
        <v>22</v>
      </c>
      <c r="H74" s="5">
        <v>43856.666180555556</v>
      </c>
      <c r="I74" s="5">
        <v>43856.625</v>
      </c>
      <c r="J74" s="4">
        <f t="shared" si="8"/>
        <v>2020</v>
      </c>
      <c r="K74" s="4">
        <f t="shared" si="9"/>
        <v>1</v>
      </c>
      <c r="L74">
        <f t="shared" si="10"/>
        <v>3558.0000000307336</v>
      </c>
      <c r="M74" s="8">
        <f t="shared" si="6"/>
        <v>59.300000000512227</v>
      </c>
      <c r="N74" s="8">
        <f t="shared" si="7"/>
        <v>1897.6000000163913</v>
      </c>
      <c r="O74" s="18">
        <v>1</v>
      </c>
      <c r="P74" t="s">
        <v>206</v>
      </c>
      <c r="Q74" s="6" t="s">
        <v>24</v>
      </c>
      <c r="R74" s="8"/>
    </row>
    <row r="75" spans="1:18" ht="15" customHeight="1">
      <c r="A75" t="s">
        <v>17</v>
      </c>
      <c r="B75" t="s">
        <v>55</v>
      </c>
      <c r="C75" t="s">
        <v>59</v>
      </c>
      <c r="D75" t="s">
        <v>207</v>
      </c>
      <c r="E75">
        <v>217</v>
      </c>
      <c r="F75" t="s">
        <v>27</v>
      </c>
      <c r="G75" t="s">
        <v>22</v>
      </c>
      <c r="H75" s="5">
        <v>43860.966793981483</v>
      </c>
      <c r="I75" s="5">
        <v>43860.874884259261</v>
      </c>
      <c r="J75" s="4">
        <f t="shared" si="8"/>
        <v>2020</v>
      </c>
      <c r="K75" s="4">
        <f t="shared" si="9"/>
        <v>1</v>
      </c>
      <c r="L75">
        <f t="shared" si="10"/>
        <v>7940.9999999217689</v>
      </c>
      <c r="M75" s="8">
        <f t="shared" si="6"/>
        <v>132.34999999869615</v>
      </c>
      <c r="N75" s="8">
        <f t="shared" si="7"/>
        <v>28719.949999717064</v>
      </c>
      <c r="O75" s="18">
        <v>1</v>
      </c>
      <c r="P75" t="s">
        <v>208</v>
      </c>
      <c r="Q75" s="6" t="s">
        <v>24</v>
      </c>
      <c r="R75" s="8"/>
    </row>
    <row r="76" spans="1:18" ht="15" customHeight="1">
      <c r="A76" t="s">
        <v>29</v>
      </c>
      <c r="B76" t="s">
        <v>94</v>
      </c>
      <c r="C76" t="s">
        <v>209</v>
      </c>
      <c r="D76" t="s">
        <v>210</v>
      </c>
      <c r="E76">
        <v>1</v>
      </c>
      <c r="F76" t="s">
        <v>85</v>
      </c>
      <c r="G76" t="s">
        <v>22</v>
      </c>
      <c r="H76" s="5">
        <v>43866.38590277778</v>
      </c>
      <c r="I76" s="5">
        <v>43866.35833333333</v>
      </c>
      <c r="J76" s="4">
        <f t="shared" si="8"/>
        <v>2020</v>
      </c>
      <c r="K76" s="4">
        <f t="shared" si="9"/>
        <v>2</v>
      </c>
      <c r="L76">
        <f t="shared" si="10"/>
        <v>2382.0000004721805</v>
      </c>
      <c r="M76" s="8">
        <f t="shared" si="6"/>
        <v>39.700000007869676</v>
      </c>
      <c r="N76" s="8">
        <f t="shared" si="7"/>
        <v>39.700000007869676</v>
      </c>
      <c r="O76" s="18">
        <v>1</v>
      </c>
      <c r="P76" t="s">
        <v>211</v>
      </c>
      <c r="Q76" s="6" t="s">
        <v>24</v>
      </c>
      <c r="R76" s="8"/>
    </row>
    <row r="77" spans="1:18" ht="15" customHeight="1">
      <c r="A77" t="s">
        <v>17</v>
      </c>
      <c r="B77" t="s">
        <v>41</v>
      </c>
      <c r="C77" t="s">
        <v>62</v>
      </c>
      <c r="D77" t="s">
        <v>212</v>
      </c>
      <c r="E77">
        <v>1404</v>
      </c>
      <c r="F77" t="s">
        <v>213</v>
      </c>
      <c r="G77" t="s">
        <v>22</v>
      </c>
      <c r="H77" s="5">
        <v>43867.436805555553</v>
      </c>
      <c r="I77" s="5">
        <v>43867.152083333334</v>
      </c>
      <c r="J77" s="4">
        <f t="shared" si="8"/>
        <v>2020</v>
      </c>
      <c r="K77" s="4">
        <f t="shared" si="9"/>
        <v>2</v>
      </c>
      <c r="L77">
        <f t="shared" si="10"/>
        <v>24599.999999720603</v>
      </c>
      <c r="M77" s="8">
        <f t="shared" si="6"/>
        <v>409.99999999534339</v>
      </c>
      <c r="N77" s="8">
        <f t="shared" si="7"/>
        <v>575639.99999346212</v>
      </c>
      <c r="O77" s="18">
        <v>1</v>
      </c>
      <c r="P77" t="s">
        <v>214</v>
      </c>
      <c r="Q77" s="6" t="s">
        <v>24</v>
      </c>
      <c r="R77" s="8" t="s">
        <v>46</v>
      </c>
    </row>
    <row r="78" spans="1:18" ht="15" customHeight="1">
      <c r="A78" t="s">
        <v>17</v>
      </c>
      <c r="B78" t="s">
        <v>41</v>
      </c>
      <c r="C78" t="s">
        <v>129</v>
      </c>
      <c r="D78" t="s">
        <v>215</v>
      </c>
      <c r="E78">
        <v>7</v>
      </c>
      <c r="F78" t="s">
        <v>213</v>
      </c>
      <c r="G78" t="s">
        <v>22</v>
      </c>
      <c r="H78" s="5">
        <v>43867.395833333336</v>
      </c>
      <c r="I78" s="5">
        <v>43867.17291666667</v>
      </c>
      <c r="J78" s="4">
        <f t="shared" si="8"/>
        <v>2020</v>
      </c>
      <c r="K78" s="4">
        <f t="shared" si="9"/>
        <v>2</v>
      </c>
      <c r="L78">
        <f t="shared" si="10"/>
        <v>19259.999999916181</v>
      </c>
      <c r="M78" s="8">
        <f t="shared" si="6"/>
        <v>320.99999999860302</v>
      </c>
      <c r="N78" s="8">
        <f t="shared" si="7"/>
        <v>2246.9999999902211</v>
      </c>
      <c r="O78" s="18">
        <v>1</v>
      </c>
      <c r="P78" t="s">
        <v>216</v>
      </c>
      <c r="Q78" s="6" t="s">
        <v>24</v>
      </c>
      <c r="R78" s="8" t="s">
        <v>46</v>
      </c>
    </row>
    <row r="79" spans="1:18" ht="15" customHeight="1">
      <c r="A79" t="s">
        <v>17</v>
      </c>
      <c r="B79" t="s">
        <v>41</v>
      </c>
      <c r="C79" t="s">
        <v>62</v>
      </c>
      <c r="D79" t="s">
        <v>217</v>
      </c>
      <c r="E79">
        <v>14</v>
      </c>
      <c r="F79" t="s">
        <v>213</v>
      </c>
      <c r="G79" t="s">
        <v>22</v>
      </c>
      <c r="H79" s="5">
        <v>43867.465277777781</v>
      </c>
      <c r="I79" s="5">
        <v>43867.174571759257</v>
      </c>
      <c r="J79" s="4">
        <f t="shared" si="8"/>
        <v>2020</v>
      </c>
      <c r="K79" s="4">
        <f t="shared" si="9"/>
        <v>2</v>
      </c>
      <c r="L79">
        <f t="shared" si="10"/>
        <v>25117.000000504777</v>
      </c>
      <c r="M79" s="8">
        <f t="shared" si="6"/>
        <v>418.61666667507961</v>
      </c>
      <c r="N79" s="8">
        <f t="shared" si="7"/>
        <v>5860.6333334511146</v>
      </c>
      <c r="O79" s="18">
        <v>1</v>
      </c>
      <c r="P79" t="s">
        <v>218</v>
      </c>
      <c r="Q79" s="6" t="s">
        <v>24</v>
      </c>
      <c r="R79" s="8" t="s">
        <v>46</v>
      </c>
    </row>
    <row r="80" spans="1:18" ht="15" customHeight="1">
      <c r="A80" t="s">
        <v>17</v>
      </c>
      <c r="B80" t="s">
        <v>55</v>
      </c>
      <c r="C80" t="s">
        <v>56</v>
      </c>
      <c r="D80" t="s">
        <v>219</v>
      </c>
      <c r="E80">
        <v>284</v>
      </c>
      <c r="F80" t="s">
        <v>213</v>
      </c>
      <c r="G80" t="s">
        <v>22</v>
      </c>
      <c r="H80" s="5">
        <v>43867.248449074075</v>
      </c>
      <c r="I80" s="5">
        <v>43867.175000000003</v>
      </c>
      <c r="J80" s="4">
        <f t="shared" si="8"/>
        <v>2020</v>
      </c>
      <c r="K80" s="4">
        <f t="shared" si="9"/>
        <v>2</v>
      </c>
      <c r="L80">
        <f t="shared" si="10"/>
        <v>6345.9999998565763</v>
      </c>
      <c r="M80" s="8">
        <f t="shared" si="6"/>
        <v>105.76666666427627</v>
      </c>
      <c r="N80" s="8">
        <f t="shared" si="7"/>
        <v>30037.733332654461</v>
      </c>
      <c r="O80" s="18">
        <v>1</v>
      </c>
      <c r="P80" t="s">
        <v>220</v>
      </c>
      <c r="Q80" s="6" t="s">
        <v>24</v>
      </c>
      <c r="R80" s="8" t="s">
        <v>46</v>
      </c>
    </row>
    <row r="81" spans="1:18" ht="15" customHeight="1">
      <c r="A81" t="s">
        <v>17</v>
      </c>
      <c r="B81" t="s">
        <v>18</v>
      </c>
      <c r="C81" t="s">
        <v>35</v>
      </c>
      <c r="D81" t="s">
        <v>221</v>
      </c>
      <c r="E81">
        <v>1165</v>
      </c>
      <c r="F81" t="s">
        <v>213</v>
      </c>
      <c r="G81" t="s">
        <v>22</v>
      </c>
      <c r="H81" s="5">
        <v>43867.245347222219</v>
      </c>
      <c r="I81" s="5">
        <v>43867.176388888889</v>
      </c>
      <c r="J81" s="4">
        <f t="shared" si="8"/>
        <v>2020</v>
      </c>
      <c r="K81" s="4">
        <f t="shared" si="9"/>
        <v>2</v>
      </c>
      <c r="L81">
        <f t="shared" si="10"/>
        <v>5957.9999996814877</v>
      </c>
      <c r="M81" s="8">
        <f t="shared" si="6"/>
        <v>99.299999994691461</v>
      </c>
      <c r="N81" s="8">
        <f t="shared" si="7"/>
        <v>115684.49999381555</v>
      </c>
      <c r="O81" s="18">
        <v>1</v>
      </c>
      <c r="P81" t="s">
        <v>222</v>
      </c>
      <c r="Q81" s="6" t="s">
        <v>24</v>
      </c>
      <c r="R81" s="8" t="s">
        <v>46</v>
      </c>
    </row>
    <row r="82" spans="1:18" ht="15" customHeight="1">
      <c r="A82" t="s">
        <v>17</v>
      </c>
      <c r="B82" t="s">
        <v>18</v>
      </c>
      <c r="C82" t="s">
        <v>19</v>
      </c>
      <c r="D82" t="s">
        <v>223</v>
      </c>
      <c r="E82">
        <v>33</v>
      </c>
      <c r="F82" t="s">
        <v>213</v>
      </c>
      <c r="G82" t="s">
        <v>22</v>
      </c>
      <c r="H82" s="5">
        <v>43867.418749999997</v>
      </c>
      <c r="I82" s="5">
        <v>43867.178472222222</v>
      </c>
      <c r="J82" s="4">
        <f t="shared" si="8"/>
        <v>2020</v>
      </c>
      <c r="K82" s="4">
        <f t="shared" si="9"/>
        <v>2</v>
      </c>
      <c r="L82">
        <f t="shared" si="10"/>
        <v>20759.999999776483</v>
      </c>
      <c r="M82" s="8">
        <f t="shared" si="6"/>
        <v>345.99999999627471</v>
      </c>
      <c r="N82" s="8">
        <f t="shared" si="7"/>
        <v>11417.999999877065</v>
      </c>
      <c r="O82" s="18">
        <v>1</v>
      </c>
      <c r="P82" t="s">
        <v>224</v>
      </c>
      <c r="Q82" s="6" t="s">
        <v>24</v>
      </c>
      <c r="R82" s="8" t="s">
        <v>46</v>
      </c>
    </row>
    <row r="83" spans="1:18" ht="15" customHeight="1">
      <c r="A83" t="s">
        <v>17</v>
      </c>
      <c r="B83" t="s">
        <v>41</v>
      </c>
      <c r="C83" t="s">
        <v>129</v>
      </c>
      <c r="D83" t="s">
        <v>225</v>
      </c>
      <c r="E83">
        <v>69</v>
      </c>
      <c r="F83" t="s">
        <v>213</v>
      </c>
      <c r="G83" t="s">
        <v>22</v>
      </c>
      <c r="H83" s="5">
        <v>43867.300381944442</v>
      </c>
      <c r="I83" s="5">
        <v>43867.181250000001</v>
      </c>
      <c r="J83" s="4">
        <f t="shared" si="8"/>
        <v>2020</v>
      </c>
      <c r="K83" s="4">
        <f t="shared" si="9"/>
        <v>2</v>
      </c>
      <c r="L83">
        <f t="shared" si="10"/>
        <v>10292.999999667518</v>
      </c>
      <c r="M83" s="8">
        <f t="shared" si="6"/>
        <v>171.54999999445863</v>
      </c>
      <c r="N83" s="8">
        <f t="shared" si="7"/>
        <v>11836.949999617646</v>
      </c>
      <c r="O83" s="18">
        <v>1</v>
      </c>
      <c r="P83" t="s">
        <v>226</v>
      </c>
      <c r="Q83" s="6" t="s">
        <v>24</v>
      </c>
      <c r="R83" s="8" t="s">
        <v>46</v>
      </c>
    </row>
    <row r="84" spans="1:18" ht="15" customHeight="1">
      <c r="A84" t="s">
        <v>17</v>
      </c>
      <c r="B84" t="s">
        <v>18</v>
      </c>
      <c r="C84" t="s">
        <v>38</v>
      </c>
      <c r="D84" t="s">
        <v>227</v>
      </c>
      <c r="E84">
        <v>8</v>
      </c>
      <c r="F84" t="s">
        <v>213</v>
      </c>
      <c r="G84" t="s">
        <v>22</v>
      </c>
      <c r="H84" s="5">
        <v>43867.338888888888</v>
      </c>
      <c r="I84" s="5">
        <v>43867.212500000001</v>
      </c>
      <c r="J84" s="4">
        <f t="shared" si="8"/>
        <v>2020</v>
      </c>
      <c r="K84" s="4">
        <f t="shared" si="9"/>
        <v>2</v>
      </c>
      <c r="L84">
        <f t="shared" si="10"/>
        <v>10919.999999762513</v>
      </c>
      <c r="M84" s="8">
        <f t="shared" si="6"/>
        <v>181.99999999604188</v>
      </c>
      <c r="N84" s="8">
        <f t="shared" si="7"/>
        <v>1455.999999968335</v>
      </c>
      <c r="O84" s="18">
        <v>1</v>
      </c>
      <c r="P84" t="s">
        <v>228</v>
      </c>
      <c r="Q84" s="6" t="s">
        <v>24</v>
      </c>
      <c r="R84" s="8" t="s">
        <v>46</v>
      </c>
    </row>
    <row r="85" spans="1:18" ht="15" customHeight="1">
      <c r="A85" t="s">
        <v>17</v>
      </c>
      <c r="B85" t="s">
        <v>41</v>
      </c>
      <c r="C85" t="s">
        <v>62</v>
      </c>
      <c r="D85" t="s">
        <v>229</v>
      </c>
      <c r="E85">
        <v>11</v>
      </c>
      <c r="F85" t="s">
        <v>213</v>
      </c>
      <c r="G85" t="s">
        <v>22</v>
      </c>
      <c r="H85" s="5">
        <v>43867.464548611111</v>
      </c>
      <c r="I85" s="5">
        <v>43867.22923611111</v>
      </c>
      <c r="J85" s="4">
        <f t="shared" si="8"/>
        <v>2020</v>
      </c>
      <c r="K85" s="4">
        <f t="shared" si="9"/>
        <v>2</v>
      </c>
      <c r="L85">
        <f t="shared" si="10"/>
        <v>20331.000000075437</v>
      </c>
      <c r="M85" s="8">
        <f t="shared" si="6"/>
        <v>338.85000000125729</v>
      </c>
      <c r="N85" s="8">
        <f t="shared" si="7"/>
        <v>3727.3500000138301</v>
      </c>
      <c r="O85" s="18">
        <v>1</v>
      </c>
      <c r="P85" t="s">
        <v>230</v>
      </c>
      <c r="Q85" s="6" t="s">
        <v>24</v>
      </c>
      <c r="R85" s="8" t="s">
        <v>46</v>
      </c>
    </row>
    <row r="86" spans="1:18" ht="15" customHeight="1">
      <c r="A86" t="s">
        <v>17</v>
      </c>
      <c r="B86" t="s">
        <v>18</v>
      </c>
      <c r="C86" t="s">
        <v>38</v>
      </c>
      <c r="D86" t="s">
        <v>231</v>
      </c>
      <c r="E86">
        <v>41</v>
      </c>
      <c r="F86" t="s">
        <v>213</v>
      </c>
      <c r="G86" t="s">
        <v>22</v>
      </c>
      <c r="H86" s="5">
        <v>43867.340277777781</v>
      </c>
      <c r="I86" s="5">
        <v>43867.245138888888</v>
      </c>
      <c r="J86" s="4">
        <f t="shared" si="8"/>
        <v>2020</v>
      </c>
      <c r="K86" s="4">
        <f t="shared" si="9"/>
        <v>2</v>
      </c>
      <c r="L86">
        <f t="shared" si="10"/>
        <v>8220.0000003911555</v>
      </c>
      <c r="M86" s="8">
        <f t="shared" si="6"/>
        <v>137.00000000651926</v>
      </c>
      <c r="N86" s="8">
        <f t="shared" si="7"/>
        <v>5617.0000002672896</v>
      </c>
      <c r="O86" s="18">
        <v>1</v>
      </c>
      <c r="P86" t="s">
        <v>232</v>
      </c>
      <c r="Q86" s="6" t="s">
        <v>24</v>
      </c>
      <c r="R86" s="8" t="s">
        <v>46</v>
      </c>
    </row>
    <row r="87" spans="1:18" ht="15" customHeight="1">
      <c r="A87" t="s">
        <v>17</v>
      </c>
      <c r="B87" t="s">
        <v>18</v>
      </c>
      <c r="C87" t="s">
        <v>35</v>
      </c>
      <c r="D87" t="s">
        <v>221</v>
      </c>
      <c r="E87">
        <v>1165</v>
      </c>
      <c r="F87" t="s">
        <v>213</v>
      </c>
      <c r="G87" t="s">
        <v>22</v>
      </c>
      <c r="H87" s="5">
        <v>43867.673078703701</v>
      </c>
      <c r="I87" s="5">
        <v>43867.246527777781</v>
      </c>
      <c r="J87" s="4">
        <f t="shared" si="8"/>
        <v>2020</v>
      </c>
      <c r="K87" s="4">
        <f t="shared" si="9"/>
        <v>2</v>
      </c>
      <c r="L87">
        <f t="shared" si="10"/>
        <v>36853.999999514781</v>
      </c>
      <c r="M87" s="8">
        <f t="shared" si="6"/>
        <v>614.23333332524635</v>
      </c>
      <c r="N87" s="8">
        <f t="shared" si="7"/>
        <v>715581.833323912</v>
      </c>
      <c r="O87" s="18">
        <v>1</v>
      </c>
      <c r="P87" t="s">
        <v>233</v>
      </c>
      <c r="Q87" s="6" t="s">
        <v>24</v>
      </c>
      <c r="R87" s="8" t="s">
        <v>46</v>
      </c>
    </row>
    <row r="88" spans="1:18" ht="15" customHeight="1">
      <c r="A88" t="s">
        <v>17</v>
      </c>
      <c r="B88" t="s">
        <v>47</v>
      </c>
      <c r="C88" t="s">
        <v>52</v>
      </c>
      <c r="D88" t="s">
        <v>234</v>
      </c>
      <c r="E88">
        <v>1</v>
      </c>
      <c r="F88" t="s">
        <v>213</v>
      </c>
      <c r="G88" t="s">
        <v>22</v>
      </c>
      <c r="H88" s="5">
        <v>43868.72152777778</v>
      </c>
      <c r="I88" s="5">
        <v>43867.254861111112</v>
      </c>
      <c r="J88" s="4">
        <f t="shared" si="8"/>
        <v>2020</v>
      </c>
      <c r="K88" s="4">
        <f t="shared" si="9"/>
        <v>2</v>
      </c>
      <c r="L88">
        <f t="shared" si="10"/>
        <v>126720.00000004191</v>
      </c>
      <c r="M88" s="8">
        <f t="shared" si="6"/>
        <v>2112.0000000006985</v>
      </c>
      <c r="N88" s="8">
        <f t="shared" si="7"/>
        <v>2112.0000000006985</v>
      </c>
      <c r="O88" s="18">
        <v>1</v>
      </c>
      <c r="P88" t="s">
        <v>235</v>
      </c>
      <c r="Q88" s="6" t="s">
        <v>24</v>
      </c>
      <c r="R88" s="8" t="s">
        <v>46</v>
      </c>
    </row>
    <row r="89" spans="1:18" ht="15" customHeight="1">
      <c r="A89" t="s">
        <v>17</v>
      </c>
      <c r="B89" t="s">
        <v>47</v>
      </c>
      <c r="C89" t="s">
        <v>48</v>
      </c>
      <c r="D89" t="s">
        <v>236</v>
      </c>
      <c r="E89">
        <v>18</v>
      </c>
      <c r="F89" t="s">
        <v>213</v>
      </c>
      <c r="G89" t="s">
        <v>22</v>
      </c>
      <c r="H89" s="5">
        <v>43867.338888888888</v>
      </c>
      <c r="I89" s="5">
        <v>43867.274062500001</v>
      </c>
      <c r="J89" s="4">
        <f t="shared" si="8"/>
        <v>2020</v>
      </c>
      <c r="K89" s="4">
        <f t="shared" si="9"/>
        <v>2</v>
      </c>
      <c r="L89">
        <f t="shared" si="10"/>
        <v>5600.9999998379499</v>
      </c>
      <c r="M89" s="8">
        <f t="shared" si="6"/>
        <v>93.349999997299165</v>
      </c>
      <c r="N89" s="8">
        <f t="shared" si="7"/>
        <v>1680.299999951385</v>
      </c>
      <c r="O89" s="18">
        <v>1</v>
      </c>
      <c r="P89" t="s">
        <v>237</v>
      </c>
      <c r="Q89" s="6" t="s">
        <v>24</v>
      </c>
      <c r="R89" s="8" t="s">
        <v>46</v>
      </c>
    </row>
    <row r="90" spans="1:18" ht="15" customHeight="1">
      <c r="A90" t="s">
        <v>17</v>
      </c>
      <c r="B90" t="s">
        <v>41</v>
      </c>
      <c r="C90" t="s">
        <v>135</v>
      </c>
      <c r="D90" t="s">
        <v>238</v>
      </c>
      <c r="E90">
        <v>193</v>
      </c>
      <c r="F90" t="s">
        <v>213</v>
      </c>
      <c r="G90" t="s">
        <v>22</v>
      </c>
      <c r="H90" s="5">
        <v>43867.518599537034</v>
      </c>
      <c r="I90" s="5">
        <v>43867.275000000001</v>
      </c>
      <c r="J90" s="4">
        <f t="shared" si="8"/>
        <v>2020</v>
      </c>
      <c r="K90" s="4">
        <f t="shared" si="9"/>
        <v>2</v>
      </c>
      <c r="L90">
        <f t="shared" si="10"/>
        <v>21046.999999601394</v>
      </c>
      <c r="M90" s="8">
        <f t="shared" si="6"/>
        <v>350.7833333266899</v>
      </c>
      <c r="N90" s="8">
        <f t="shared" si="7"/>
        <v>67701.183332051151</v>
      </c>
      <c r="O90" s="18">
        <v>1</v>
      </c>
      <c r="P90" t="s">
        <v>239</v>
      </c>
      <c r="Q90" s="6" t="s">
        <v>24</v>
      </c>
      <c r="R90" s="8" t="s">
        <v>46</v>
      </c>
    </row>
    <row r="91" spans="1:18" ht="15" customHeight="1">
      <c r="A91" t="s">
        <v>17</v>
      </c>
      <c r="B91" t="s">
        <v>41</v>
      </c>
      <c r="C91" t="s">
        <v>42</v>
      </c>
      <c r="D91" t="s">
        <v>240</v>
      </c>
      <c r="E91">
        <v>349</v>
      </c>
      <c r="F91" t="s">
        <v>213</v>
      </c>
      <c r="G91" t="s">
        <v>22</v>
      </c>
      <c r="H91" s="5">
        <v>43867.375694444447</v>
      </c>
      <c r="I91" s="5">
        <v>43867.281944444447</v>
      </c>
      <c r="J91" s="4">
        <f t="shared" si="8"/>
        <v>2020</v>
      </c>
      <c r="K91" s="4">
        <f t="shared" si="9"/>
        <v>2</v>
      </c>
      <c r="L91">
        <f t="shared" si="10"/>
        <v>8100</v>
      </c>
      <c r="M91" s="8">
        <f t="shared" si="6"/>
        <v>135</v>
      </c>
      <c r="N91" s="8">
        <f t="shared" si="7"/>
        <v>47115</v>
      </c>
      <c r="O91" s="18">
        <v>1</v>
      </c>
      <c r="P91" t="s">
        <v>241</v>
      </c>
      <c r="Q91" s="6" t="s">
        <v>24</v>
      </c>
      <c r="R91" s="8" t="s">
        <v>46</v>
      </c>
    </row>
    <row r="92" spans="1:18" ht="15" customHeight="1">
      <c r="A92" t="s">
        <v>17</v>
      </c>
      <c r="B92" t="s">
        <v>41</v>
      </c>
      <c r="C92" t="s">
        <v>42</v>
      </c>
      <c r="D92" t="s">
        <v>242</v>
      </c>
      <c r="E92">
        <v>11</v>
      </c>
      <c r="F92" t="s">
        <v>213</v>
      </c>
      <c r="G92" t="s">
        <v>22</v>
      </c>
      <c r="H92" s="5">
        <v>43867.314583333333</v>
      </c>
      <c r="I92" s="5">
        <v>43867.28392361111</v>
      </c>
      <c r="J92" s="4">
        <f t="shared" si="8"/>
        <v>2020</v>
      </c>
      <c r="K92" s="4">
        <f t="shared" si="9"/>
        <v>2</v>
      </c>
      <c r="L92">
        <f t="shared" si="10"/>
        <v>2649.0000000223517</v>
      </c>
      <c r="M92" s="8">
        <f t="shared" si="6"/>
        <v>44.150000000372529</v>
      </c>
      <c r="N92" s="8">
        <f t="shared" si="7"/>
        <v>485.65000000409782</v>
      </c>
      <c r="O92" s="18">
        <v>1</v>
      </c>
      <c r="P92" t="s">
        <v>243</v>
      </c>
      <c r="Q92" s="6" t="s">
        <v>24</v>
      </c>
      <c r="R92" s="8" t="s">
        <v>46</v>
      </c>
    </row>
    <row r="93" spans="1:18" ht="15" customHeight="1">
      <c r="A93" t="s">
        <v>17</v>
      </c>
      <c r="B93" t="s">
        <v>18</v>
      </c>
      <c r="C93" t="s">
        <v>19</v>
      </c>
      <c r="D93" t="s">
        <v>244</v>
      </c>
      <c r="E93">
        <v>9</v>
      </c>
      <c r="F93" t="s">
        <v>213</v>
      </c>
      <c r="G93" t="s">
        <v>22</v>
      </c>
      <c r="H93" s="5">
        <v>43867.845000000001</v>
      </c>
      <c r="I93" s="5">
        <v>43867.304166666669</v>
      </c>
      <c r="J93" s="4">
        <f t="shared" si="8"/>
        <v>2020</v>
      </c>
      <c r="K93" s="4">
        <f t="shared" si="9"/>
        <v>2</v>
      </c>
      <c r="L93">
        <f t="shared" si="10"/>
        <v>46727.999999932945</v>
      </c>
      <c r="M93" s="8">
        <f t="shared" si="6"/>
        <v>778.79999999888241</v>
      </c>
      <c r="N93" s="8">
        <f t="shared" si="7"/>
        <v>7009.1999999899417</v>
      </c>
      <c r="O93" s="18">
        <v>1</v>
      </c>
      <c r="P93" t="s">
        <v>245</v>
      </c>
      <c r="Q93" s="6" t="s">
        <v>24</v>
      </c>
      <c r="R93" s="8" t="s">
        <v>46</v>
      </c>
    </row>
    <row r="94" spans="1:18" ht="15" customHeight="1">
      <c r="A94" t="s">
        <v>17</v>
      </c>
      <c r="B94" t="s">
        <v>41</v>
      </c>
      <c r="C94" t="s">
        <v>42</v>
      </c>
      <c r="D94" t="s">
        <v>246</v>
      </c>
      <c r="E94">
        <v>144</v>
      </c>
      <c r="F94" t="s">
        <v>213</v>
      </c>
      <c r="G94" t="s">
        <v>22</v>
      </c>
      <c r="H94" s="5">
        <v>43867.854166666664</v>
      </c>
      <c r="I94" s="5">
        <v>43867.314583333333</v>
      </c>
      <c r="J94" s="4">
        <f t="shared" si="8"/>
        <v>2020</v>
      </c>
      <c r="K94" s="4">
        <f t="shared" si="9"/>
        <v>2</v>
      </c>
      <c r="L94">
        <f t="shared" si="10"/>
        <v>46619.999999832362</v>
      </c>
      <c r="M94" s="8">
        <f t="shared" si="6"/>
        <v>776.99999999720603</v>
      </c>
      <c r="N94" s="8">
        <f t="shared" si="7"/>
        <v>111887.99999959767</v>
      </c>
      <c r="O94" s="18">
        <v>1</v>
      </c>
      <c r="P94" t="s">
        <v>247</v>
      </c>
      <c r="Q94" s="6" t="s">
        <v>24</v>
      </c>
      <c r="R94" s="8" t="s">
        <v>46</v>
      </c>
    </row>
    <row r="95" spans="1:18" ht="15" customHeight="1">
      <c r="A95" t="s">
        <v>17</v>
      </c>
      <c r="B95" t="s">
        <v>55</v>
      </c>
      <c r="C95" t="s">
        <v>56</v>
      </c>
      <c r="D95" t="s">
        <v>248</v>
      </c>
      <c r="E95">
        <v>21</v>
      </c>
      <c r="F95" t="s">
        <v>213</v>
      </c>
      <c r="G95" t="s">
        <v>22</v>
      </c>
      <c r="H95" s="5">
        <v>43867.688888888886</v>
      </c>
      <c r="I95" s="5">
        <v>43867.32916666667</v>
      </c>
      <c r="J95" s="4">
        <f t="shared" si="8"/>
        <v>2020</v>
      </c>
      <c r="K95" s="4">
        <f t="shared" si="9"/>
        <v>2</v>
      </c>
      <c r="L95">
        <f t="shared" si="10"/>
        <v>31079.999999469146</v>
      </c>
      <c r="M95" s="8">
        <f t="shared" si="6"/>
        <v>517.99999999115244</v>
      </c>
      <c r="N95" s="8">
        <f t="shared" si="7"/>
        <v>10877.999999814201</v>
      </c>
      <c r="O95" s="18">
        <v>1</v>
      </c>
      <c r="P95" t="s">
        <v>249</v>
      </c>
      <c r="Q95" s="6" t="s">
        <v>24</v>
      </c>
      <c r="R95" s="8" t="s">
        <v>46</v>
      </c>
    </row>
    <row r="96" spans="1:18" ht="15" customHeight="1">
      <c r="A96" t="s">
        <v>17</v>
      </c>
      <c r="B96" t="s">
        <v>41</v>
      </c>
      <c r="C96" t="s">
        <v>42</v>
      </c>
      <c r="D96" t="s">
        <v>250</v>
      </c>
      <c r="E96">
        <v>60</v>
      </c>
      <c r="F96" t="s">
        <v>213</v>
      </c>
      <c r="G96" t="s">
        <v>22</v>
      </c>
      <c r="H96" s="5">
        <v>43867.524398148147</v>
      </c>
      <c r="I96" s="5">
        <v>43867.335416666669</v>
      </c>
      <c r="J96" s="4">
        <f t="shared" si="8"/>
        <v>2020</v>
      </c>
      <c r="K96" s="4">
        <f t="shared" si="9"/>
        <v>2</v>
      </c>
      <c r="L96">
        <f t="shared" si="10"/>
        <v>16327.99999974668</v>
      </c>
      <c r="M96" s="8">
        <f t="shared" si="6"/>
        <v>272.13333332911134</v>
      </c>
      <c r="N96" s="8">
        <f t="shared" si="7"/>
        <v>16327.99999974668</v>
      </c>
      <c r="O96" s="18">
        <v>1</v>
      </c>
      <c r="P96" t="s">
        <v>251</v>
      </c>
      <c r="Q96" s="6" t="s">
        <v>24</v>
      </c>
      <c r="R96" s="8" t="s">
        <v>46</v>
      </c>
    </row>
    <row r="97" spans="1:18" ht="15" customHeight="1">
      <c r="A97" t="s">
        <v>17</v>
      </c>
      <c r="B97" t="s">
        <v>18</v>
      </c>
      <c r="C97" t="s">
        <v>38</v>
      </c>
      <c r="D97" t="s">
        <v>252</v>
      </c>
      <c r="E97">
        <v>1</v>
      </c>
      <c r="F97" t="s">
        <v>213</v>
      </c>
      <c r="G97" t="s">
        <v>22</v>
      </c>
      <c r="H97" s="5">
        <v>43868.683333333334</v>
      </c>
      <c r="I97" s="5">
        <v>43867.338194444441</v>
      </c>
      <c r="J97" s="4">
        <f t="shared" si="8"/>
        <v>2020</v>
      </c>
      <c r="K97" s="4">
        <f t="shared" si="9"/>
        <v>2</v>
      </c>
      <c r="L97">
        <f t="shared" si="10"/>
        <v>116220.00000039116</v>
      </c>
      <c r="M97" s="8">
        <f t="shared" si="6"/>
        <v>1937.0000000065193</v>
      </c>
      <c r="N97" s="8">
        <f t="shared" si="7"/>
        <v>1937.0000000065193</v>
      </c>
      <c r="O97" s="18">
        <v>1</v>
      </c>
      <c r="P97" t="s">
        <v>253</v>
      </c>
      <c r="Q97" s="6" t="s">
        <v>24</v>
      </c>
      <c r="R97" s="8" t="s">
        <v>46</v>
      </c>
    </row>
    <row r="98" spans="1:19" s="135" customFormat="1" ht="15" customHeight="1">
      <c r="A98" s="135" t="s">
        <v>29</v>
      </c>
      <c r="B98" s="135" t="s">
        <v>94</v>
      </c>
      <c r="C98" s="135" t="s">
        <v>95</v>
      </c>
      <c r="D98" s="135" t="s">
        <v>254</v>
      </c>
      <c r="E98" s="135">
        <v>1</v>
      </c>
      <c r="F98" s="135" t="s">
        <v>85</v>
      </c>
      <c r="G98" s="135" t="s">
        <v>97</v>
      </c>
      <c r="H98" s="136">
        <v>43867.450949074075</v>
      </c>
      <c r="I98" s="136">
        <v>43867.347222222219</v>
      </c>
      <c r="J98" s="4">
        <f t="shared" si="8"/>
        <v>2020</v>
      </c>
      <c r="K98" s="4">
        <f t="shared" si="9"/>
        <v>2</v>
      </c>
      <c r="L98" s="135">
        <f t="shared" si="10"/>
        <v>8962.0000003371388</v>
      </c>
      <c r="M98" s="137">
        <f t="shared" si="6"/>
        <v>149.36666667228565</v>
      </c>
      <c r="N98" s="137">
        <f t="shared" si="7"/>
        <v>149.36666667228565</v>
      </c>
      <c r="O98" s="138">
        <v>1</v>
      </c>
      <c r="P98" s="135" t="s">
        <v>255</v>
      </c>
      <c r="Q98" s="139" t="s">
        <v>24</v>
      </c>
      <c r="R98" s="137"/>
      <c r="S98"/>
    </row>
    <row r="99" spans="1:18" ht="15" customHeight="1">
      <c r="A99" t="s">
        <v>17</v>
      </c>
      <c r="B99" t="s">
        <v>47</v>
      </c>
      <c r="C99" t="s">
        <v>52</v>
      </c>
      <c r="D99" t="s">
        <v>256</v>
      </c>
      <c r="E99">
        <v>552</v>
      </c>
      <c r="F99" t="s">
        <v>213</v>
      </c>
      <c r="G99" t="s">
        <v>22</v>
      </c>
      <c r="H99" s="5">
        <v>43867.73746527778</v>
      </c>
      <c r="I99" s="5">
        <v>43867.347916666666</v>
      </c>
      <c r="J99" s="4">
        <f t="shared" si="8"/>
        <v>2020</v>
      </c>
      <c r="K99" s="4">
        <f t="shared" si="9"/>
        <v>2</v>
      </c>
      <c r="L99">
        <f t="shared" si="10"/>
        <v>33657.000000262633</v>
      </c>
      <c r="M99" s="8">
        <f t="shared" si="6"/>
        <v>560.95000000437722</v>
      </c>
      <c r="N99" s="8">
        <f t="shared" si="7"/>
        <v>309644.40000241622</v>
      </c>
      <c r="O99" s="18">
        <v>1</v>
      </c>
      <c r="P99" t="s">
        <v>257</v>
      </c>
      <c r="Q99" s="6" t="s">
        <v>24</v>
      </c>
      <c r="R99" s="8" t="s">
        <v>46</v>
      </c>
    </row>
    <row r="100" spans="1:18" ht="15" customHeight="1">
      <c r="A100" t="s">
        <v>17</v>
      </c>
      <c r="B100" t="s">
        <v>41</v>
      </c>
      <c r="C100" t="s">
        <v>135</v>
      </c>
      <c r="D100" t="s">
        <v>258</v>
      </c>
      <c r="E100">
        <v>35</v>
      </c>
      <c r="F100" t="s">
        <v>213</v>
      </c>
      <c r="G100" t="s">
        <v>22</v>
      </c>
      <c r="H100" s="5">
        <v>43868.518599537034</v>
      </c>
      <c r="I100" s="5">
        <v>43867.349305555559</v>
      </c>
      <c r="J100" s="4">
        <f t="shared" si="8"/>
        <v>2020</v>
      </c>
      <c r="K100" s="4">
        <f t="shared" si="9"/>
        <v>2</v>
      </c>
      <c r="L100">
        <f t="shared" si="10"/>
        <v>101026.99999941979</v>
      </c>
      <c r="M100" s="8">
        <f t="shared" si="6"/>
        <v>1683.7833333236631</v>
      </c>
      <c r="N100" s="8">
        <f t="shared" si="7"/>
        <v>58932.416666328209</v>
      </c>
      <c r="O100" s="18">
        <v>1</v>
      </c>
      <c r="P100" t="s">
        <v>259</v>
      </c>
      <c r="Q100" s="6" t="s">
        <v>24</v>
      </c>
      <c r="R100" s="8" t="s">
        <v>46</v>
      </c>
    </row>
    <row r="101" spans="1:18" ht="15" customHeight="1">
      <c r="A101" t="s">
        <v>17</v>
      </c>
      <c r="B101" t="s">
        <v>55</v>
      </c>
      <c r="C101" t="s">
        <v>59</v>
      </c>
      <c r="D101" t="s">
        <v>260</v>
      </c>
      <c r="E101">
        <v>1</v>
      </c>
      <c r="F101" t="s">
        <v>213</v>
      </c>
      <c r="G101" t="s">
        <v>22</v>
      </c>
      <c r="H101" s="5">
        <v>43868.64334490741</v>
      </c>
      <c r="I101" s="5">
        <v>43867.351388888892</v>
      </c>
      <c r="J101" s="4">
        <f t="shared" si="8"/>
        <v>2020</v>
      </c>
      <c r="K101" s="4">
        <f t="shared" si="9"/>
        <v>2</v>
      </c>
      <c r="L101">
        <f t="shared" si="10"/>
        <v>111624.99999997672</v>
      </c>
      <c r="M101" s="8">
        <f t="shared" si="6"/>
        <v>1860.4166666662786</v>
      </c>
      <c r="N101" s="8">
        <f t="shared" si="7"/>
        <v>1860.4166666662786</v>
      </c>
      <c r="O101" s="18">
        <v>1</v>
      </c>
      <c r="P101" t="s">
        <v>261</v>
      </c>
      <c r="Q101" s="6" t="s">
        <v>24</v>
      </c>
      <c r="R101" s="8" t="s">
        <v>46</v>
      </c>
    </row>
    <row r="102" spans="1:18" ht="15" customHeight="1">
      <c r="A102" t="s">
        <v>17</v>
      </c>
      <c r="B102" t="s">
        <v>18</v>
      </c>
      <c r="C102" t="s">
        <v>38</v>
      </c>
      <c r="D102" t="s">
        <v>262</v>
      </c>
      <c r="E102">
        <v>1</v>
      </c>
      <c r="F102" t="s">
        <v>213</v>
      </c>
      <c r="G102" t="s">
        <v>22</v>
      </c>
      <c r="H102" s="5">
        <v>43867.512499999997</v>
      </c>
      <c r="I102" s="5">
        <v>43867.354861111111</v>
      </c>
      <c r="J102" s="4">
        <f t="shared" si="8"/>
        <v>2020</v>
      </c>
      <c r="K102" s="4">
        <f t="shared" si="9"/>
        <v>2</v>
      </c>
      <c r="L102">
        <f t="shared" si="10"/>
        <v>13619.999999762513</v>
      </c>
      <c r="M102" s="8">
        <f t="shared" si="6"/>
        <v>226.99999999604188</v>
      </c>
      <c r="N102" s="8">
        <f t="shared" si="7"/>
        <v>226.99999999604188</v>
      </c>
      <c r="O102" s="18">
        <v>1</v>
      </c>
      <c r="P102" t="s">
        <v>263</v>
      </c>
      <c r="Q102" s="6" t="s">
        <v>24</v>
      </c>
      <c r="R102" s="8" t="s">
        <v>46</v>
      </c>
    </row>
    <row r="103" spans="1:18" ht="15" customHeight="1">
      <c r="A103" t="s">
        <v>17</v>
      </c>
      <c r="B103" t="s">
        <v>18</v>
      </c>
      <c r="C103" t="s">
        <v>19</v>
      </c>
      <c r="D103" t="s">
        <v>264</v>
      </c>
      <c r="E103">
        <v>323</v>
      </c>
      <c r="F103" t="s">
        <v>213</v>
      </c>
      <c r="G103" t="s">
        <v>22</v>
      </c>
      <c r="H103" s="5">
        <v>43867.525694444441</v>
      </c>
      <c r="I103" s="5">
        <v>43867.361111111109</v>
      </c>
      <c r="J103" s="4">
        <f t="shared" si="8"/>
        <v>2020</v>
      </c>
      <c r="K103" s="4">
        <f t="shared" si="9"/>
        <v>2</v>
      </c>
      <c r="L103">
        <f t="shared" si="10"/>
        <v>14219.999999832362</v>
      </c>
      <c r="M103" s="8">
        <f t="shared" si="6"/>
        <v>236.99999999720603</v>
      </c>
      <c r="N103" s="8">
        <f t="shared" si="7"/>
        <v>76550.999999097548</v>
      </c>
      <c r="O103" s="18">
        <v>1</v>
      </c>
      <c r="P103" t="s">
        <v>265</v>
      </c>
      <c r="Q103" s="6" t="s">
        <v>24</v>
      </c>
      <c r="R103" s="8" t="s">
        <v>46</v>
      </c>
    </row>
    <row r="104" spans="1:18" ht="15" customHeight="1">
      <c r="A104" t="s">
        <v>17</v>
      </c>
      <c r="B104" t="s">
        <v>47</v>
      </c>
      <c r="C104" t="s">
        <v>48</v>
      </c>
      <c r="D104" t="s">
        <v>117</v>
      </c>
      <c r="E104">
        <v>6</v>
      </c>
      <c r="F104" t="s">
        <v>213</v>
      </c>
      <c r="G104" t="s">
        <v>22</v>
      </c>
      <c r="H104" s="5">
        <v>43867.399247685185</v>
      </c>
      <c r="I104" s="5">
        <v>43867.366666666669</v>
      </c>
      <c r="J104" s="4">
        <f t="shared" si="8"/>
        <v>2020</v>
      </c>
      <c r="K104" s="4">
        <f t="shared" si="9"/>
        <v>2</v>
      </c>
      <c r="L104">
        <f t="shared" si="10"/>
        <v>2814.9999998509884</v>
      </c>
      <c r="M104" s="8">
        <f t="shared" si="6"/>
        <v>46.91666666418314</v>
      </c>
      <c r="N104" s="8">
        <f t="shared" si="7"/>
        <v>281.49999998509884</v>
      </c>
      <c r="O104" s="18">
        <v>1</v>
      </c>
      <c r="P104" t="s">
        <v>266</v>
      </c>
      <c r="Q104" s="6" t="s">
        <v>24</v>
      </c>
      <c r="R104" s="8" t="s">
        <v>46</v>
      </c>
    </row>
    <row r="105" spans="1:18" ht="15" customHeight="1">
      <c r="A105" t="s">
        <v>17</v>
      </c>
      <c r="B105" t="s">
        <v>18</v>
      </c>
      <c r="C105" t="s">
        <v>38</v>
      </c>
      <c r="D105" t="s">
        <v>267</v>
      </c>
      <c r="E105">
        <v>18</v>
      </c>
      <c r="F105" t="s">
        <v>213</v>
      </c>
      <c r="G105" t="s">
        <v>22</v>
      </c>
      <c r="H105" s="5">
        <v>43867.913564814815</v>
      </c>
      <c r="I105" s="5">
        <v>43867.368055555555</v>
      </c>
      <c r="J105" s="4">
        <f t="shared" si="8"/>
        <v>2020</v>
      </c>
      <c r="K105" s="4">
        <f t="shared" si="9"/>
        <v>2</v>
      </c>
      <c r="L105">
        <f t="shared" si="10"/>
        <v>47132.000000076368</v>
      </c>
      <c r="M105" s="8">
        <f t="shared" si="6"/>
        <v>785.53333333460614</v>
      </c>
      <c r="N105" s="8">
        <f t="shared" si="7"/>
        <v>14139.600000022911</v>
      </c>
      <c r="O105" s="18">
        <v>1</v>
      </c>
      <c r="P105" t="s">
        <v>268</v>
      </c>
      <c r="Q105" s="6" t="s">
        <v>24</v>
      </c>
      <c r="R105" s="8" t="s">
        <v>46</v>
      </c>
    </row>
    <row r="106" spans="1:18" ht="15" customHeight="1">
      <c r="A106" t="s">
        <v>17</v>
      </c>
      <c r="B106" t="s">
        <v>18</v>
      </c>
      <c r="C106" t="s">
        <v>19</v>
      </c>
      <c r="D106" t="s">
        <v>269</v>
      </c>
      <c r="E106">
        <v>47</v>
      </c>
      <c r="F106" t="s">
        <v>213</v>
      </c>
      <c r="G106" t="s">
        <v>22</v>
      </c>
      <c r="H106" s="5">
        <v>43867.869293981479</v>
      </c>
      <c r="I106" s="5">
        <v>43867.375</v>
      </c>
      <c r="J106" s="4">
        <f t="shared" si="8"/>
        <v>2020</v>
      </c>
      <c r="K106" s="4">
        <f t="shared" si="9"/>
        <v>2</v>
      </c>
      <c r="L106">
        <f t="shared" si="10"/>
        <v>42706.999999796972</v>
      </c>
      <c r="M106" s="8">
        <f t="shared" si="6"/>
        <v>711.78333332994953</v>
      </c>
      <c r="N106" s="8">
        <f t="shared" si="7"/>
        <v>33453.816666507628</v>
      </c>
      <c r="O106" s="18">
        <v>1</v>
      </c>
      <c r="P106" t="s">
        <v>270</v>
      </c>
      <c r="Q106" s="6" t="s">
        <v>24</v>
      </c>
      <c r="R106" s="8" t="s">
        <v>46</v>
      </c>
    </row>
    <row r="107" spans="1:18" ht="15" customHeight="1">
      <c r="A107" t="s">
        <v>17</v>
      </c>
      <c r="B107" t="s">
        <v>55</v>
      </c>
      <c r="C107" t="s">
        <v>271</v>
      </c>
      <c r="D107" t="s">
        <v>272</v>
      </c>
      <c r="E107">
        <v>56</v>
      </c>
      <c r="F107" t="s">
        <v>213</v>
      </c>
      <c r="G107" t="s">
        <v>22</v>
      </c>
      <c r="H107" s="5">
        <v>43867.625324074077</v>
      </c>
      <c r="I107" s="5">
        <v>43867.376388888886</v>
      </c>
      <c r="J107" s="4">
        <f t="shared" si="8"/>
        <v>2020</v>
      </c>
      <c r="K107" s="4">
        <f t="shared" si="9"/>
        <v>2</v>
      </c>
      <c r="L107">
        <f t="shared" si="10"/>
        <v>21508.000000496395</v>
      </c>
      <c r="M107" s="8">
        <f t="shared" si="6"/>
        <v>358.46666667493992</v>
      </c>
      <c r="N107" s="8">
        <f t="shared" si="7"/>
        <v>20074.133333796635</v>
      </c>
      <c r="O107" s="18">
        <v>1</v>
      </c>
      <c r="P107" t="s">
        <v>273</v>
      </c>
      <c r="Q107" s="6" t="s">
        <v>24</v>
      </c>
      <c r="R107" s="8" t="s">
        <v>46</v>
      </c>
    </row>
    <row r="108" spans="1:18" ht="15" customHeight="1">
      <c r="A108" t="s">
        <v>17</v>
      </c>
      <c r="B108" t="s">
        <v>41</v>
      </c>
      <c r="C108" t="s">
        <v>42</v>
      </c>
      <c r="D108" t="s">
        <v>274</v>
      </c>
      <c r="E108">
        <v>3</v>
      </c>
      <c r="F108" t="s">
        <v>213</v>
      </c>
      <c r="G108" t="s">
        <v>22</v>
      </c>
      <c r="H108" s="5">
        <v>43867.408425925925</v>
      </c>
      <c r="I108" s="5">
        <v>43867.377384259256</v>
      </c>
      <c r="J108" s="4">
        <f t="shared" si="8"/>
        <v>2020</v>
      </c>
      <c r="K108" s="4">
        <f t="shared" si="9"/>
        <v>2</v>
      </c>
      <c r="L108">
        <f t="shared" si="10"/>
        <v>2682.0000001927838</v>
      </c>
      <c r="M108" s="8">
        <f t="shared" si="6"/>
        <v>44.700000003213063</v>
      </c>
      <c r="N108" s="8">
        <f t="shared" si="7"/>
        <v>134.10000000963919</v>
      </c>
      <c r="O108" s="18">
        <v>1</v>
      </c>
      <c r="P108" t="s">
        <v>275</v>
      </c>
      <c r="Q108" s="6" t="s">
        <v>24</v>
      </c>
      <c r="R108" s="8" t="s">
        <v>46</v>
      </c>
    </row>
    <row r="109" spans="1:18" ht="15" customHeight="1">
      <c r="A109" t="s">
        <v>17</v>
      </c>
      <c r="B109" t="s">
        <v>41</v>
      </c>
      <c r="C109" t="s">
        <v>129</v>
      </c>
      <c r="D109" t="s">
        <v>276</v>
      </c>
      <c r="E109">
        <v>8</v>
      </c>
      <c r="F109" t="s">
        <v>213</v>
      </c>
      <c r="G109" t="s">
        <v>22</v>
      </c>
      <c r="H109" s="5">
        <v>43868.63616898148</v>
      </c>
      <c r="I109" s="5">
        <v>43867.381249999999</v>
      </c>
      <c r="J109" s="4">
        <f t="shared" si="8"/>
        <v>2020</v>
      </c>
      <c r="K109" s="4">
        <f t="shared" si="9"/>
        <v>2</v>
      </c>
      <c r="L109">
        <f t="shared" si="10"/>
        <v>108425.00000002328</v>
      </c>
      <c r="M109" s="8">
        <f t="shared" si="6"/>
        <v>1807.0833333337214</v>
      </c>
      <c r="N109" s="8">
        <f t="shared" si="7"/>
        <v>14456.666666669771</v>
      </c>
      <c r="O109" s="18">
        <v>1</v>
      </c>
      <c r="P109" t="s">
        <v>277</v>
      </c>
      <c r="Q109" s="6" t="s">
        <v>24</v>
      </c>
      <c r="R109" s="8" t="s">
        <v>46</v>
      </c>
    </row>
    <row r="110" spans="1:18" ht="15" customHeight="1">
      <c r="A110" t="s">
        <v>17</v>
      </c>
      <c r="B110" t="s">
        <v>41</v>
      </c>
      <c r="C110" t="s">
        <v>42</v>
      </c>
      <c r="D110" t="s">
        <v>240</v>
      </c>
      <c r="E110">
        <v>349</v>
      </c>
      <c r="F110" t="s">
        <v>213</v>
      </c>
      <c r="G110" t="s">
        <v>22</v>
      </c>
      <c r="H110" s="5">
        <v>43867.90997685185</v>
      </c>
      <c r="I110" s="5">
        <v>43867.418055555558</v>
      </c>
      <c r="J110" s="4">
        <f t="shared" si="8"/>
        <v>2020</v>
      </c>
      <c r="K110" s="4">
        <f t="shared" si="9"/>
        <v>2</v>
      </c>
      <c r="L110">
        <f t="shared" si="10"/>
        <v>42501.999999652617</v>
      </c>
      <c r="M110" s="8">
        <f t="shared" si="6"/>
        <v>708.36666666087694</v>
      </c>
      <c r="N110" s="8">
        <f t="shared" si="7"/>
        <v>247219.96666464605</v>
      </c>
      <c r="O110" s="18">
        <v>1</v>
      </c>
      <c r="P110" t="s">
        <v>278</v>
      </c>
      <c r="Q110" s="6" t="s">
        <v>24</v>
      </c>
      <c r="R110" s="8" t="s">
        <v>46</v>
      </c>
    </row>
    <row r="111" spans="1:18" ht="15" customHeight="1">
      <c r="A111" t="s">
        <v>17</v>
      </c>
      <c r="B111" t="s">
        <v>18</v>
      </c>
      <c r="C111" t="s">
        <v>19</v>
      </c>
      <c r="D111" t="s">
        <v>279</v>
      </c>
      <c r="E111">
        <v>3</v>
      </c>
      <c r="F111" t="s">
        <v>213</v>
      </c>
      <c r="G111" t="s">
        <v>22</v>
      </c>
      <c r="H111" s="5">
        <v>43867.774814814817</v>
      </c>
      <c r="I111" s="5">
        <v>43867.418749999997</v>
      </c>
      <c r="J111" s="4">
        <f t="shared" si="8"/>
        <v>2020</v>
      </c>
      <c r="K111" s="4">
        <f t="shared" si="9"/>
        <v>2</v>
      </c>
      <c r="L111">
        <f t="shared" si="10"/>
        <v>30764.000000408851</v>
      </c>
      <c r="M111" s="8">
        <f t="shared" si="6"/>
        <v>512.73333334014751</v>
      </c>
      <c r="N111" s="8">
        <f t="shared" si="7"/>
        <v>1538.2000000204425</v>
      </c>
      <c r="O111" s="18">
        <v>1</v>
      </c>
      <c r="P111" t="s">
        <v>280</v>
      </c>
      <c r="Q111" s="6" t="s">
        <v>24</v>
      </c>
      <c r="R111" s="8" t="s">
        <v>46</v>
      </c>
    </row>
    <row r="112" spans="1:18" ht="15" customHeight="1">
      <c r="A112" t="s">
        <v>17</v>
      </c>
      <c r="B112" t="s">
        <v>18</v>
      </c>
      <c r="C112" t="s">
        <v>19</v>
      </c>
      <c r="D112" t="s">
        <v>223</v>
      </c>
      <c r="E112">
        <v>33</v>
      </c>
      <c r="F112" t="s">
        <v>213</v>
      </c>
      <c r="G112" t="s">
        <v>22</v>
      </c>
      <c r="H112" s="5">
        <v>43867.772719907407</v>
      </c>
      <c r="I112" s="5">
        <v>43867.418749999997</v>
      </c>
      <c r="J112" s="4">
        <f t="shared" si="8"/>
        <v>2020</v>
      </c>
      <c r="K112" s="4">
        <f t="shared" si="9"/>
        <v>2</v>
      </c>
      <c r="L112">
        <f t="shared" si="10"/>
        <v>30583.000000216998</v>
      </c>
      <c r="M112" s="8">
        <f t="shared" si="6"/>
        <v>509.7166666702833</v>
      </c>
      <c r="N112" s="8">
        <f t="shared" si="7"/>
        <v>16820.650000119349</v>
      </c>
      <c r="O112" s="18">
        <v>1</v>
      </c>
      <c r="P112" t="s">
        <v>281</v>
      </c>
      <c r="Q112" s="6" t="s">
        <v>24</v>
      </c>
      <c r="R112" s="8" t="s">
        <v>46</v>
      </c>
    </row>
    <row r="113" spans="1:18" ht="15" customHeight="1">
      <c r="A113" t="s">
        <v>17</v>
      </c>
      <c r="B113" t="s">
        <v>41</v>
      </c>
      <c r="C113" t="s">
        <v>62</v>
      </c>
      <c r="D113" t="s">
        <v>282</v>
      </c>
      <c r="E113">
        <v>14</v>
      </c>
      <c r="F113" t="s">
        <v>213</v>
      </c>
      <c r="G113" t="s">
        <v>22</v>
      </c>
      <c r="H113" s="5">
        <v>43868.520891203705</v>
      </c>
      <c r="I113" s="5">
        <v>43867.436805555553</v>
      </c>
      <c r="J113" s="4">
        <f t="shared" si="8"/>
        <v>2020</v>
      </c>
      <c r="K113" s="4">
        <f t="shared" si="9"/>
        <v>2</v>
      </c>
      <c r="L113">
        <f t="shared" si="10"/>
        <v>93665.00000031665</v>
      </c>
      <c r="M113" s="8">
        <f t="shared" si="6"/>
        <v>1561.0833333386108</v>
      </c>
      <c r="N113" s="8">
        <f t="shared" si="7"/>
        <v>21855.166666740552</v>
      </c>
      <c r="O113" s="18">
        <v>1</v>
      </c>
      <c r="P113" t="s">
        <v>283</v>
      </c>
      <c r="Q113" s="6" t="s">
        <v>24</v>
      </c>
      <c r="R113" s="8" t="s">
        <v>46</v>
      </c>
    </row>
    <row r="114" spans="1:18" ht="15" customHeight="1">
      <c r="A114" t="s">
        <v>17</v>
      </c>
      <c r="B114" t="s">
        <v>41</v>
      </c>
      <c r="C114" t="s">
        <v>42</v>
      </c>
      <c r="D114" t="s">
        <v>284</v>
      </c>
      <c r="E114">
        <v>2</v>
      </c>
      <c r="F114" t="s">
        <v>213</v>
      </c>
      <c r="G114" t="s">
        <v>22</v>
      </c>
      <c r="H114" s="5">
        <v>43868.337106481478</v>
      </c>
      <c r="I114" s="5">
        <v>43867.440972222219</v>
      </c>
      <c r="J114" s="4">
        <f t="shared" si="8"/>
        <v>2020</v>
      </c>
      <c r="K114" s="4">
        <f t="shared" si="9"/>
        <v>2</v>
      </c>
      <c r="L114">
        <f t="shared" si="10"/>
        <v>77426.000000000931</v>
      </c>
      <c r="M114" s="8">
        <f t="shared" si="6"/>
        <v>1290.4333333333489</v>
      </c>
      <c r="N114" s="8">
        <f t="shared" si="7"/>
        <v>2580.8666666666977</v>
      </c>
      <c r="O114" s="18">
        <v>1</v>
      </c>
      <c r="P114" t="s">
        <v>285</v>
      </c>
      <c r="Q114" s="6" t="s">
        <v>24</v>
      </c>
      <c r="R114" s="8" t="s">
        <v>46</v>
      </c>
    </row>
    <row r="115" spans="1:18" ht="15" customHeight="1">
      <c r="A115" t="s">
        <v>17</v>
      </c>
      <c r="B115" t="s">
        <v>41</v>
      </c>
      <c r="C115" t="s">
        <v>62</v>
      </c>
      <c r="D115" t="s">
        <v>286</v>
      </c>
      <c r="E115">
        <v>28</v>
      </c>
      <c r="F115" t="s">
        <v>213</v>
      </c>
      <c r="G115" t="s">
        <v>22</v>
      </c>
      <c r="H115" s="5">
        <v>43867.554131944446</v>
      </c>
      <c r="I115" s="5">
        <v>43867.447916666664</v>
      </c>
      <c r="J115" s="4">
        <f t="shared" si="8"/>
        <v>2020</v>
      </c>
      <c r="K115" s="4">
        <f t="shared" si="9"/>
        <v>2</v>
      </c>
      <c r="L115">
        <f t="shared" si="10"/>
        <v>9177.0000003045425</v>
      </c>
      <c r="M115" s="8">
        <f t="shared" si="6"/>
        <v>152.95000000507571</v>
      </c>
      <c r="N115" s="8">
        <f t="shared" si="7"/>
        <v>4282.6000001421198</v>
      </c>
      <c r="O115" s="18">
        <v>1</v>
      </c>
      <c r="P115" t="s">
        <v>287</v>
      </c>
      <c r="Q115" s="6" t="s">
        <v>24</v>
      </c>
      <c r="R115" s="8" t="s">
        <v>46</v>
      </c>
    </row>
    <row r="116" spans="1:18" ht="15" customHeight="1">
      <c r="A116" t="s">
        <v>17</v>
      </c>
      <c r="B116" t="s">
        <v>41</v>
      </c>
      <c r="C116" t="s">
        <v>62</v>
      </c>
      <c r="D116" t="s">
        <v>288</v>
      </c>
      <c r="E116">
        <v>13</v>
      </c>
      <c r="F116" t="s">
        <v>213</v>
      </c>
      <c r="G116" t="s">
        <v>22</v>
      </c>
      <c r="H116" s="5">
        <v>43867.832291666666</v>
      </c>
      <c r="I116" s="5">
        <v>43867.449305555558</v>
      </c>
      <c r="J116" s="4">
        <f t="shared" si="8"/>
        <v>2020</v>
      </c>
      <c r="K116" s="4">
        <f t="shared" si="9"/>
        <v>2</v>
      </c>
      <c r="L116">
        <f t="shared" si="10"/>
        <v>33089.999999734573</v>
      </c>
      <c r="M116" s="8">
        <f t="shared" si="6"/>
        <v>551.49999999557622</v>
      </c>
      <c r="N116" s="8">
        <f t="shared" si="7"/>
        <v>7169.4999999424908</v>
      </c>
      <c r="O116" s="18">
        <v>1</v>
      </c>
      <c r="P116" t="s">
        <v>289</v>
      </c>
      <c r="Q116" s="6" t="s">
        <v>24</v>
      </c>
      <c r="R116" s="8" t="s">
        <v>46</v>
      </c>
    </row>
    <row r="117" spans="1:18" ht="15" customHeight="1">
      <c r="A117" t="s">
        <v>17</v>
      </c>
      <c r="B117" t="s">
        <v>41</v>
      </c>
      <c r="C117" t="s">
        <v>62</v>
      </c>
      <c r="D117" t="s">
        <v>290</v>
      </c>
      <c r="E117">
        <v>30</v>
      </c>
      <c r="F117" t="s">
        <v>213</v>
      </c>
      <c r="G117" t="s">
        <v>22</v>
      </c>
      <c r="H117" s="5">
        <v>43867.824293981481</v>
      </c>
      <c r="I117" s="5">
        <v>43867.452777777777</v>
      </c>
      <c r="J117" s="4">
        <f t="shared" si="8"/>
        <v>2020</v>
      </c>
      <c r="K117" s="4">
        <f t="shared" si="9"/>
        <v>2</v>
      </c>
      <c r="L117">
        <f t="shared" si="10"/>
        <v>32099.000000045635</v>
      </c>
      <c r="M117" s="8">
        <f t="shared" si="6"/>
        <v>534.98333333409391</v>
      </c>
      <c r="N117" s="8">
        <f t="shared" si="7"/>
        <v>16049.500000022817</v>
      </c>
      <c r="O117" s="18">
        <v>1</v>
      </c>
      <c r="P117" t="s">
        <v>291</v>
      </c>
      <c r="Q117" s="6" t="s">
        <v>24</v>
      </c>
      <c r="R117" s="8" t="s">
        <v>46</v>
      </c>
    </row>
    <row r="118" spans="1:18" ht="15" customHeight="1">
      <c r="A118" t="s">
        <v>17</v>
      </c>
      <c r="B118" t="s">
        <v>41</v>
      </c>
      <c r="C118" t="s">
        <v>62</v>
      </c>
      <c r="D118" t="s">
        <v>292</v>
      </c>
      <c r="E118">
        <v>24</v>
      </c>
      <c r="F118" t="s">
        <v>213</v>
      </c>
      <c r="G118" t="s">
        <v>22</v>
      </c>
      <c r="H118" s="5">
        <v>43867.746574074074</v>
      </c>
      <c r="I118" s="5">
        <v>43867.463888888888</v>
      </c>
      <c r="J118" s="4">
        <f t="shared" si="8"/>
        <v>2020</v>
      </c>
      <c r="K118" s="4">
        <f t="shared" si="9"/>
        <v>2</v>
      </c>
      <c r="L118">
        <f t="shared" si="10"/>
        <v>24424.000000068918</v>
      </c>
      <c r="M118" s="8">
        <f t="shared" si="6"/>
        <v>407.0666666678153</v>
      </c>
      <c r="N118" s="8">
        <f t="shared" si="7"/>
        <v>9769.6000000275671</v>
      </c>
      <c r="O118" s="18">
        <v>1</v>
      </c>
      <c r="P118" t="s">
        <v>293</v>
      </c>
      <c r="Q118" s="6" t="s">
        <v>24</v>
      </c>
      <c r="R118" s="8" t="s">
        <v>46</v>
      </c>
    </row>
    <row r="119" spans="1:18" ht="15" customHeight="1">
      <c r="A119" t="s">
        <v>17</v>
      </c>
      <c r="B119" t="s">
        <v>18</v>
      </c>
      <c r="C119" t="s">
        <v>25</v>
      </c>
      <c r="D119" t="s">
        <v>294</v>
      </c>
      <c r="E119">
        <v>13</v>
      </c>
      <c r="F119" t="s">
        <v>213</v>
      </c>
      <c r="G119" t="s">
        <v>22</v>
      </c>
      <c r="H119" s="5">
        <v>43867.868321759262</v>
      </c>
      <c r="I119" s="5">
        <v>43867.484722222223</v>
      </c>
      <c r="J119" s="4">
        <f t="shared" si="8"/>
        <v>2020</v>
      </c>
      <c r="K119" s="4">
        <f t="shared" si="9"/>
        <v>2</v>
      </c>
      <c r="L119">
        <f t="shared" si="10"/>
        <v>33143.000000179745</v>
      </c>
      <c r="M119" s="8">
        <f t="shared" si="6"/>
        <v>552.38333333632909</v>
      </c>
      <c r="N119" s="8">
        <f t="shared" si="7"/>
        <v>7180.9833333722781</v>
      </c>
      <c r="O119" s="18">
        <v>1</v>
      </c>
      <c r="P119" t="s">
        <v>295</v>
      </c>
      <c r="Q119" s="6" t="s">
        <v>24</v>
      </c>
      <c r="R119" s="8" t="s">
        <v>46</v>
      </c>
    </row>
    <row r="120" spans="1:18" ht="15" customHeight="1">
      <c r="A120" t="s">
        <v>17</v>
      </c>
      <c r="B120" t="s">
        <v>140</v>
      </c>
      <c r="C120" t="s">
        <v>141</v>
      </c>
      <c r="D120" t="s">
        <v>296</v>
      </c>
      <c r="E120">
        <v>9</v>
      </c>
      <c r="F120" t="s">
        <v>213</v>
      </c>
      <c r="G120" t="s">
        <v>22</v>
      </c>
      <c r="H120" s="5">
        <v>43867.90625</v>
      </c>
      <c r="I120" s="5">
        <v>43867.49722222222</v>
      </c>
      <c r="J120" s="4">
        <f t="shared" si="8"/>
        <v>2020</v>
      </c>
      <c r="K120" s="4">
        <f t="shared" si="9"/>
        <v>2</v>
      </c>
      <c r="L120">
        <f t="shared" si="10"/>
        <v>35340.000000153668</v>
      </c>
      <c r="M120" s="8">
        <f t="shared" si="6"/>
        <v>589.00000000256114</v>
      </c>
      <c r="N120" s="8">
        <f t="shared" si="7"/>
        <v>5301.0000000230502</v>
      </c>
      <c r="O120" s="18">
        <v>1</v>
      </c>
      <c r="P120" t="s">
        <v>297</v>
      </c>
      <c r="Q120" s="6" t="s">
        <v>24</v>
      </c>
      <c r="R120" s="8" t="s">
        <v>46</v>
      </c>
    </row>
    <row r="121" spans="1:18" ht="15" customHeight="1">
      <c r="A121" t="s">
        <v>17</v>
      </c>
      <c r="B121" t="s">
        <v>55</v>
      </c>
      <c r="C121" t="s">
        <v>59</v>
      </c>
      <c r="D121" t="s">
        <v>298</v>
      </c>
      <c r="E121">
        <v>10</v>
      </c>
      <c r="F121" t="s">
        <v>213</v>
      </c>
      <c r="G121" t="s">
        <v>22</v>
      </c>
      <c r="H121" s="5">
        <v>43867.717557870368</v>
      </c>
      <c r="I121" s="5">
        <v>43867.50277777778</v>
      </c>
      <c r="J121" s="4">
        <f t="shared" si="8"/>
        <v>2020</v>
      </c>
      <c r="K121" s="4">
        <f t="shared" si="9"/>
        <v>2</v>
      </c>
      <c r="L121">
        <f t="shared" si="10"/>
        <v>18556.999999657273</v>
      </c>
      <c r="M121" s="8">
        <f t="shared" si="6"/>
        <v>309.28333332762122</v>
      </c>
      <c r="N121" s="8">
        <f t="shared" si="7"/>
        <v>3092.8333332762122</v>
      </c>
      <c r="O121" s="18">
        <v>1</v>
      </c>
      <c r="P121" t="s">
        <v>299</v>
      </c>
      <c r="Q121" s="6" t="s">
        <v>24</v>
      </c>
      <c r="R121" s="8" t="s">
        <v>46</v>
      </c>
    </row>
    <row r="122" spans="1:18" ht="15" customHeight="1">
      <c r="A122" t="s">
        <v>17</v>
      </c>
      <c r="B122" t="s">
        <v>41</v>
      </c>
      <c r="C122" t="s">
        <v>135</v>
      </c>
      <c r="D122" t="s">
        <v>238</v>
      </c>
      <c r="E122">
        <v>193</v>
      </c>
      <c r="F122" t="s">
        <v>213</v>
      </c>
      <c r="G122" t="s">
        <v>22</v>
      </c>
      <c r="H122" s="5">
        <v>43868.468055555553</v>
      </c>
      <c r="I122" s="5">
        <v>43867.520833333336</v>
      </c>
      <c r="J122" s="4">
        <f t="shared" si="8"/>
        <v>2020</v>
      </c>
      <c r="K122" s="4">
        <f t="shared" si="9"/>
        <v>2</v>
      </c>
      <c r="L122">
        <f t="shared" si="10"/>
        <v>81839.999999594875</v>
      </c>
      <c r="M122" s="8">
        <f t="shared" si="6"/>
        <v>1363.9999999932479</v>
      </c>
      <c r="N122" s="8">
        <f t="shared" si="7"/>
        <v>263251.99999869685</v>
      </c>
      <c r="O122" s="18">
        <v>1</v>
      </c>
      <c r="P122" t="s">
        <v>300</v>
      </c>
      <c r="Q122" s="6" t="s">
        <v>24</v>
      </c>
      <c r="R122" s="8" t="s">
        <v>46</v>
      </c>
    </row>
    <row r="123" spans="1:18" ht="15" customHeight="1">
      <c r="A123" t="s">
        <v>17</v>
      </c>
      <c r="B123" t="s">
        <v>41</v>
      </c>
      <c r="C123" t="s">
        <v>135</v>
      </c>
      <c r="D123" t="s">
        <v>301</v>
      </c>
      <c r="E123">
        <v>22</v>
      </c>
      <c r="F123" t="s">
        <v>213</v>
      </c>
      <c r="G123" t="s">
        <v>22</v>
      </c>
      <c r="H123" s="5">
        <v>43868.481944444444</v>
      </c>
      <c r="I123" s="5">
        <v>43867.520833333336</v>
      </c>
      <c r="J123" s="4">
        <f t="shared" si="8"/>
        <v>2020</v>
      </c>
      <c r="K123" s="4">
        <f t="shared" si="9"/>
        <v>2</v>
      </c>
      <c r="L123">
        <f t="shared" si="10"/>
        <v>83039.999999734573</v>
      </c>
      <c r="M123" s="8">
        <f t="shared" si="6"/>
        <v>1383.9999999955762</v>
      </c>
      <c r="N123" s="8">
        <f t="shared" si="7"/>
        <v>30447.999999902677</v>
      </c>
      <c r="O123" s="18">
        <v>1</v>
      </c>
      <c r="P123" t="s">
        <v>302</v>
      </c>
      <c r="Q123" s="6" t="s">
        <v>24</v>
      </c>
      <c r="R123" s="8" t="s">
        <v>46</v>
      </c>
    </row>
    <row r="124" spans="1:18" ht="15" customHeight="1">
      <c r="A124" t="s">
        <v>17</v>
      </c>
      <c r="B124" t="s">
        <v>41</v>
      </c>
      <c r="C124" t="s">
        <v>135</v>
      </c>
      <c r="D124" t="s">
        <v>303</v>
      </c>
      <c r="E124">
        <v>17</v>
      </c>
      <c r="F124" t="s">
        <v>213</v>
      </c>
      <c r="G124" t="s">
        <v>22</v>
      </c>
      <c r="H124" s="5">
        <v>43868.511805555558</v>
      </c>
      <c r="I124" s="5">
        <v>43867.522222222222</v>
      </c>
      <c r="J124" s="4">
        <f t="shared" si="8"/>
        <v>2020</v>
      </c>
      <c r="K124" s="4">
        <f t="shared" si="9"/>
        <v>2</v>
      </c>
      <c r="L124">
        <f t="shared" si="10"/>
        <v>85500.000000209548</v>
      </c>
      <c r="M124" s="8">
        <f t="shared" si="6"/>
        <v>1425.0000000034925</v>
      </c>
      <c r="N124" s="8">
        <f t="shared" si="7"/>
        <v>24225.000000059372</v>
      </c>
      <c r="O124" s="18">
        <v>1</v>
      </c>
      <c r="P124" t="s">
        <v>304</v>
      </c>
      <c r="Q124" s="6" t="s">
        <v>24</v>
      </c>
      <c r="R124" s="8" t="s">
        <v>46</v>
      </c>
    </row>
    <row r="125" spans="1:18" ht="15" customHeight="1">
      <c r="A125" t="s">
        <v>17</v>
      </c>
      <c r="B125" t="s">
        <v>18</v>
      </c>
      <c r="C125" t="s">
        <v>19</v>
      </c>
      <c r="D125" t="s">
        <v>264</v>
      </c>
      <c r="E125">
        <v>323</v>
      </c>
      <c r="F125" t="s">
        <v>213</v>
      </c>
      <c r="G125" t="s">
        <v>22</v>
      </c>
      <c r="H125" s="5">
        <v>43867.792361111111</v>
      </c>
      <c r="I125" s="5">
        <v>43867.525694444441</v>
      </c>
      <c r="J125" s="4">
        <f t="shared" si="8"/>
        <v>2020</v>
      </c>
      <c r="K125" s="4">
        <f t="shared" si="9"/>
        <v>2</v>
      </c>
      <c r="L125">
        <f t="shared" si="10"/>
        <v>23040.000000293367</v>
      </c>
      <c r="M125" s="8">
        <f t="shared" si="6"/>
        <v>384.00000000488944</v>
      </c>
      <c r="N125" s="8">
        <f t="shared" si="7"/>
        <v>124032.00000157929</v>
      </c>
      <c r="O125" s="18">
        <v>1</v>
      </c>
      <c r="P125" t="s">
        <v>305</v>
      </c>
      <c r="Q125" s="6" t="s">
        <v>24</v>
      </c>
      <c r="R125" s="8" t="s">
        <v>46</v>
      </c>
    </row>
    <row r="126" spans="1:18" ht="15" customHeight="1">
      <c r="A126" t="s">
        <v>17</v>
      </c>
      <c r="B126" t="s">
        <v>55</v>
      </c>
      <c r="C126" t="s">
        <v>59</v>
      </c>
      <c r="D126" t="s">
        <v>306</v>
      </c>
      <c r="E126">
        <v>12</v>
      </c>
      <c r="F126" t="s">
        <v>213</v>
      </c>
      <c r="G126" t="s">
        <v>22</v>
      </c>
      <c r="H126" s="5">
        <v>43868.466666666667</v>
      </c>
      <c r="I126" s="5">
        <v>43867.530555555553</v>
      </c>
      <c r="J126" s="4">
        <f t="shared" si="8"/>
        <v>2020</v>
      </c>
      <c r="K126" s="4">
        <f t="shared" si="9"/>
        <v>2</v>
      </c>
      <c r="L126">
        <f t="shared" si="10"/>
        <v>80880.000000237487</v>
      </c>
      <c r="M126" s="8">
        <f t="shared" si="6"/>
        <v>1348.0000000039581</v>
      </c>
      <c r="N126" s="8">
        <f t="shared" si="7"/>
        <v>16176.000000047497</v>
      </c>
      <c r="O126" s="18">
        <v>1</v>
      </c>
      <c r="P126" t="s">
        <v>307</v>
      </c>
      <c r="Q126" s="6" t="s">
        <v>24</v>
      </c>
      <c r="R126" s="8" t="s">
        <v>46</v>
      </c>
    </row>
    <row r="127" spans="1:18" ht="15" customHeight="1">
      <c r="A127" t="s">
        <v>17</v>
      </c>
      <c r="B127" t="s">
        <v>41</v>
      </c>
      <c r="C127" t="s">
        <v>135</v>
      </c>
      <c r="D127" t="s">
        <v>308</v>
      </c>
      <c r="E127">
        <v>103</v>
      </c>
      <c r="F127" t="s">
        <v>213</v>
      </c>
      <c r="G127" t="s">
        <v>22</v>
      </c>
      <c r="H127" s="5">
        <v>43868.431018518517</v>
      </c>
      <c r="I127" s="5">
        <v>43867.540277777778</v>
      </c>
      <c r="J127" s="4">
        <f t="shared" si="8"/>
        <v>2020</v>
      </c>
      <c r="K127" s="4">
        <f t="shared" si="9"/>
        <v>2</v>
      </c>
      <c r="L127">
        <f t="shared" si="10"/>
        <v>76959.999999823049</v>
      </c>
      <c r="M127" s="8">
        <f t="shared" si="6"/>
        <v>1282.6666666637175</v>
      </c>
      <c r="N127" s="8">
        <f t="shared" si="7"/>
        <v>132114.6666663629</v>
      </c>
      <c r="O127" s="18">
        <v>1</v>
      </c>
      <c r="P127" t="s">
        <v>309</v>
      </c>
      <c r="Q127" s="6" t="s">
        <v>24</v>
      </c>
      <c r="R127" s="8" t="s">
        <v>46</v>
      </c>
    </row>
    <row r="128" spans="1:18" ht="15" customHeight="1">
      <c r="A128" t="s">
        <v>17</v>
      </c>
      <c r="B128" t="s">
        <v>41</v>
      </c>
      <c r="C128" t="s">
        <v>62</v>
      </c>
      <c r="D128" t="s">
        <v>310</v>
      </c>
      <c r="E128">
        <v>15</v>
      </c>
      <c r="F128" t="s">
        <v>213</v>
      </c>
      <c r="G128" t="s">
        <v>22</v>
      </c>
      <c r="H128" s="5">
        <v>43867.747893518521</v>
      </c>
      <c r="I128" s="5">
        <v>43867.54583333333</v>
      </c>
      <c r="J128" s="4">
        <f t="shared" si="8"/>
        <v>2020</v>
      </c>
      <c r="K128" s="4">
        <f t="shared" si="9"/>
        <v>2</v>
      </c>
      <c r="L128">
        <f t="shared" si="10"/>
        <v>17458.000000496395</v>
      </c>
      <c r="M128" s="8">
        <f t="shared" si="6"/>
        <v>290.96666667493992</v>
      </c>
      <c r="N128" s="8">
        <f t="shared" si="7"/>
        <v>4364.5000001240987</v>
      </c>
      <c r="O128" s="18">
        <v>1</v>
      </c>
      <c r="P128" t="s">
        <v>311</v>
      </c>
      <c r="Q128" s="6" t="s">
        <v>24</v>
      </c>
      <c r="R128" s="8" t="s">
        <v>46</v>
      </c>
    </row>
    <row r="129" spans="1:18" ht="15" customHeight="1">
      <c r="A129" t="s">
        <v>17</v>
      </c>
      <c r="B129" t="s">
        <v>140</v>
      </c>
      <c r="C129" t="s">
        <v>141</v>
      </c>
      <c r="D129" t="s">
        <v>312</v>
      </c>
      <c r="E129">
        <v>28</v>
      </c>
      <c r="F129" t="s">
        <v>213</v>
      </c>
      <c r="G129" t="s">
        <v>22</v>
      </c>
      <c r="H129" s="5">
        <v>43867.959722222222</v>
      </c>
      <c r="I129" s="5">
        <v>43867.554166666669</v>
      </c>
      <c r="J129" s="4">
        <f t="shared" si="8"/>
        <v>2020</v>
      </c>
      <c r="K129" s="4">
        <f t="shared" si="9"/>
        <v>2</v>
      </c>
      <c r="L129">
        <f t="shared" si="10"/>
        <v>35039.999999804422</v>
      </c>
      <c r="M129" s="8">
        <f t="shared" si="6"/>
        <v>583.99999999674037</v>
      </c>
      <c r="N129" s="8">
        <f t="shared" si="7"/>
        <v>16351.99999990873</v>
      </c>
      <c r="O129" s="18">
        <v>1</v>
      </c>
      <c r="P129" t="s">
        <v>313</v>
      </c>
      <c r="Q129" s="6" t="s">
        <v>24</v>
      </c>
      <c r="R129" s="8" t="s">
        <v>46</v>
      </c>
    </row>
    <row r="130" spans="1:18" ht="15" customHeight="1">
      <c r="A130" t="s">
        <v>17</v>
      </c>
      <c r="B130" t="s">
        <v>41</v>
      </c>
      <c r="C130" t="s">
        <v>62</v>
      </c>
      <c r="D130" t="s">
        <v>314</v>
      </c>
      <c r="E130">
        <v>405</v>
      </c>
      <c r="F130" t="s">
        <v>213</v>
      </c>
      <c r="G130" t="s">
        <v>22</v>
      </c>
      <c r="H130" s="5">
        <v>43867.782893518517</v>
      </c>
      <c r="I130" s="5">
        <v>43867.555555555555</v>
      </c>
      <c r="J130" s="4">
        <f t="shared" si="8"/>
        <v>2020</v>
      </c>
      <c r="K130" s="4">
        <f t="shared" si="9"/>
        <v>2</v>
      </c>
      <c r="L130">
        <f t="shared" si="10"/>
        <v>19641.999999945983</v>
      </c>
      <c r="M130" s="8">
        <f t="shared" si="11" ref="M130:M193">+L130/60</f>
        <v>327.36666666576639</v>
      </c>
      <c r="N130" s="8">
        <f t="shared" si="12" ref="N130:N193">+M130*E130</f>
        <v>132583.49999963539</v>
      </c>
      <c r="O130" s="18">
        <v>1</v>
      </c>
      <c r="P130" t="s">
        <v>315</v>
      </c>
      <c r="Q130" s="6" t="s">
        <v>24</v>
      </c>
      <c r="R130" s="8" t="s">
        <v>46</v>
      </c>
    </row>
    <row r="131" spans="1:18" ht="15" customHeight="1">
      <c r="A131" t="s">
        <v>17</v>
      </c>
      <c r="B131" t="s">
        <v>41</v>
      </c>
      <c r="C131" t="s">
        <v>135</v>
      </c>
      <c r="D131" t="s">
        <v>316</v>
      </c>
      <c r="E131">
        <v>14</v>
      </c>
      <c r="F131" t="s">
        <v>213</v>
      </c>
      <c r="G131" t="s">
        <v>22</v>
      </c>
      <c r="H131" s="5">
        <v>43868.472048611111</v>
      </c>
      <c r="I131" s="5">
        <v>43867.555555555555</v>
      </c>
      <c r="J131" s="4">
        <f t="shared" si="13" ref="J131:J194">YEAR(I131)</f>
        <v>2020</v>
      </c>
      <c r="K131" s="4">
        <f t="shared" si="14" ref="K131:K194">MONTH(I131)</f>
        <v>2</v>
      </c>
      <c r="L131">
        <f t="shared" si="10"/>
        <v>79185.000000055879</v>
      </c>
      <c r="M131" s="8">
        <f t="shared" si="11"/>
        <v>1319.7500000009313</v>
      </c>
      <c r="N131" s="8">
        <f t="shared" si="12"/>
        <v>18476.500000013039</v>
      </c>
      <c r="O131" s="18">
        <v>1</v>
      </c>
      <c r="P131" t="s">
        <v>317</v>
      </c>
      <c r="Q131" s="6" t="s">
        <v>24</v>
      </c>
      <c r="R131" t="s">
        <v>27</v>
      </c>
    </row>
    <row r="132" spans="1:18" ht="15" customHeight="1">
      <c r="A132" t="s">
        <v>17</v>
      </c>
      <c r="B132" t="s">
        <v>41</v>
      </c>
      <c r="C132" t="s">
        <v>42</v>
      </c>
      <c r="D132" t="s">
        <v>318</v>
      </c>
      <c r="E132">
        <v>46</v>
      </c>
      <c r="F132" t="s">
        <v>213</v>
      </c>
      <c r="G132" t="s">
        <v>22</v>
      </c>
      <c r="H132" s="5">
        <v>43867.947222222225</v>
      </c>
      <c r="I132" s="5">
        <v>43867.55972222222</v>
      </c>
      <c r="J132" s="4">
        <f t="shared" si="13"/>
        <v>2020</v>
      </c>
      <c r="K132" s="4">
        <f t="shared" si="14"/>
        <v>2</v>
      </c>
      <c r="L132">
        <f t="shared" si="10"/>
        <v>33480.000000377186</v>
      </c>
      <c r="M132" s="8">
        <f t="shared" si="11"/>
        <v>558.00000000628643</v>
      </c>
      <c r="N132" s="8">
        <f t="shared" si="12"/>
        <v>25668.000000289176</v>
      </c>
      <c r="O132" s="18">
        <v>1</v>
      </c>
      <c r="P132" t="s">
        <v>319</v>
      </c>
      <c r="Q132" s="6" t="s">
        <v>24</v>
      </c>
      <c r="R132" s="8" t="s">
        <v>46</v>
      </c>
    </row>
    <row r="133" spans="1:18" ht="15" customHeight="1">
      <c r="A133" t="s">
        <v>17</v>
      </c>
      <c r="B133" t="s">
        <v>18</v>
      </c>
      <c r="C133" t="s">
        <v>19</v>
      </c>
      <c r="D133" t="s">
        <v>180</v>
      </c>
      <c r="E133">
        <v>20</v>
      </c>
      <c r="F133" t="s">
        <v>213</v>
      </c>
      <c r="G133" t="s">
        <v>22</v>
      </c>
      <c r="H133" s="5">
        <v>43868.896493055552</v>
      </c>
      <c r="I133" s="5">
        <v>43867.565972222219</v>
      </c>
      <c r="J133" s="4">
        <f t="shared" si="13"/>
        <v>2020</v>
      </c>
      <c r="K133" s="4">
        <f t="shared" si="14"/>
        <v>2</v>
      </c>
      <c r="L133">
        <f t="shared" si="10"/>
        <v>114956.99999998324</v>
      </c>
      <c r="M133" s="8">
        <f t="shared" si="11"/>
        <v>1915.9499999997206</v>
      </c>
      <c r="N133" s="8">
        <f t="shared" si="12"/>
        <v>38318.999999994412</v>
      </c>
      <c r="O133" s="18">
        <v>1</v>
      </c>
      <c r="P133" t="s">
        <v>320</v>
      </c>
      <c r="Q133" s="6" t="s">
        <v>24</v>
      </c>
      <c r="R133" s="8" t="s">
        <v>46</v>
      </c>
    </row>
    <row r="134" spans="1:18" ht="15" customHeight="1">
      <c r="A134" t="s">
        <v>17</v>
      </c>
      <c r="B134" t="s">
        <v>18</v>
      </c>
      <c r="C134" t="s">
        <v>38</v>
      </c>
      <c r="D134" t="s">
        <v>227</v>
      </c>
      <c r="E134">
        <v>8</v>
      </c>
      <c r="F134" t="s">
        <v>213</v>
      </c>
      <c r="G134" t="s">
        <v>22</v>
      </c>
      <c r="H134" s="5">
        <v>43867.940972222219</v>
      </c>
      <c r="I134" s="5">
        <v>43867.572222222225</v>
      </c>
      <c r="J134" s="4">
        <f t="shared" si="13"/>
        <v>2020</v>
      </c>
      <c r="K134" s="4">
        <f t="shared" si="14"/>
        <v>2</v>
      </c>
      <c r="L134">
        <f t="shared" si="10"/>
        <v>31859.999999497086</v>
      </c>
      <c r="M134" s="8">
        <f t="shared" si="11"/>
        <v>530.9999999916181</v>
      </c>
      <c r="N134" s="8">
        <f t="shared" si="12"/>
        <v>4247.9999999329448</v>
      </c>
      <c r="O134" s="18">
        <v>1</v>
      </c>
      <c r="P134" t="s">
        <v>321</v>
      </c>
      <c r="Q134" s="6" t="s">
        <v>24</v>
      </c>
      <c r="R134" s="8" t="s">
        <v>46</v>
      </c>
    </row>
    <row r="135" spans="1:18" ht="15" customHeight="1">
      <c r="A135" t="s">
        <v>17</v>
      </c>
      <c r="B135" t="s">
        <v>41</v>
      </c>
      <c r="C135" t="s">
        <v>42</v>
      </c>
      <c r="D135" t="s">
        <v>322</v>
      </c>
      <c r="E135">
        <v>33</v>
      </c>
      <c r="F135" t="s">
        <v>213</v>
      </c>
      <c r="G135" t="s">
        <v>22</v>
      </c>
      <c r="H135" s="5">
        <v>43867.91479166667</v>
      </c>
      <c r="I135" s="5">
        <v>43867.576388888891</v>
      </c>
      <c r="J135" s="4">
        <f t="shared" si="13"/>
        <v>2020</v>
      </c>
      <c r="K135" s="4">
        <f t="shared" si="14"/>
        <v>2</v>
      </c>
      <c r="L135">
        <f t="shared" si="10"/>
        <v>29238.000000128523</v>
      </c>
      <c r="M135" s="8">
        <f t="shared" si="11"/>
        <v>487.30000000214204</v>
      </c>
      <c r="N135" s="8">
        <f t="shared" si="12"/>
        <v>16080.900000070687</v>
      </c>
      <c r="O135" s="18">
        <v>1</v>
      </c>
      <c r="P135" t="s">
        <v>323</v>
      </c>
      <c r="Q135" s="6" t="s">
        <v>24</v>
      </c>
      <c r="R135" s="8" t="s">
        <v>46</v>
      </c>
    </row>
    <row r="136" spans="1:18" ht="15" customHeight="1">
      <c r="A136" t="s">
        <v>17</v>
      </c>
      <c r="B136" t="s">
        <v>55</v>
      </c>
      <c r="C136" t="s">
        <v>59</v>
      </c>
      <c r="D136" t="s">
        <v>324</v>
      </c>
      <c r="E136">
        <v>13</v>
      </c>
      <c r="F136" t="s">
        <v>213</v>
      </c>
      <c r="G136" t="s">
        <v>22</v>
      </c>
      <c r="H136" s="5">
        <v>43867.717245370368</v>
      </c>
      <c r="I136" s="5">
        <v>43867.579861111109</v>
      </c>
      <c r="J136" s="4">
        <f t="shared" si="13"/>
        <v>2020</v>
      </c>
      <c r="K136" s="4">
        <f t="shared" si="14"/>
        <v>2</v>
      </c>
      <c r="L136">
        <f t="shared" si="10"/>
        <v>11869.999999925494</v>
      </c>
      <c r="M136" s="8">
        <f t="shared" si="11"/>
        <v>197.83333333209157</v>
      </c>
      <c r="N136" s="8">
        <f t="shared" si="12"/>
        <v>2571.8333333171904</v>
      </c>
      <c r="O136" s="18">
        <v>1</v>
      </c>
      <c r="P136" t="s">
        <v>325</v>
      </c>
      <c r="Q136" s="6" t="s">
        <v>24</v>
      </c>
      <c r="R136" s="8" t="s">
        <v>46</v>
      </c>
    </row>
    <row r="137" spans="1:18" ht="15" customHeight="1">
      <c r="A137" t="s">
        <v>17</v>
      </c>
      <c r="B137" t="s">
        <v>55</v>
      </c>
      <c r="C137" t="s">
        <v>326</v>
      </c>
      <c r="D137" t="s">
        <v>327</v>
      </c>
      <c r="E137">
        <v>1</v>
      </c>
      <c r="F137" t="s">
        <v>213</v>
      </c>
      <c r="G137" t="s">
        <v>22</v>
      </c>
      <c r="H137" s="5">
        <v>43867.723611111112</v>
      </c>
      <c r="I137" s="5">
        <v>43867.583333333336</v>
      </c>
      <c r="J137" s="4">
        <f t="shared" si="13"/>
        <v>2020</v>
      </c>
      <c r="K137" s="4">
        <f t="shared" si="14"/>
        <v>2</v>
      </c>
      <c r="L137">
        <f t="shared" si="15" ref="L137:L200">(H137-I137)*60*60*24</f>
        <v>12119.999999902211</v>
      </c>
      <c r="M137" s="8">
        <f t="shared" si="11"/>
        <v>201.99999999837019</v>
      </c>
      <c r="N137" s="8">
        <f t="shared" si="12"/>
        <v>201.99999999837019</v>
      </c>
      <c r="O137" s="18">
        <v>1</v>
      </c>
      <c r="P137" t="s">
        <v>328</v>
      </c>
      <c r="Q137" s="6" t="s">
        <v>24</v>
      </c>
      <c r="R137" s="8"/>
    </row>
    <row r="138" spans="1:18" ht="15" customHeight="1">
      <c r="A138" t="s">
        <v>17</v>
      </c>
      <c r="B138" t="s">
        <v>18</v>
      </c>
      <c r="C138" t="s">
        <v>19</v>
      </c>
      <c r="D138" t="s">
        <v>329</v>
      </c>
      <c r="E138">
        <v>3</v>
      </c>
      <c r="F138" t="s">
        <v>213</v>
      </c>
      <c r="G138" t="s">
        <v>22</v>
      </c>
      <c r="H138" s="5">
        <v>43868.390150462961</v>
      </c>
      <c r="I138" s="5">
        <v>43867.587500000001</v>
      </c>
      <c r="J138" s="4">
        <f t="shared" si="13"/>
        <v>2020</v>
      </c>
      <c r="K138" s="4">
        <f t="shared" si="14"/>
        <v>2</v>
      </c>
      <c r="L138">
        <f t="shared" si="15"/>
        <v>69348.999999719672</v>
      </c>
      <c r="M138" s="8">
        <f t="shared" si="11"/>
        <v>1155.8166666619945</v>
      </c>
      <c r="N138" s="8">
        <f t="shared" si="12"/>
        <v>3467.4499999859836</v>
      </c>
      <c r="O138" s="18">
        <v>1</v>
      </c>
      <c r="P138" t="s">
        <v>330</v>
      </c>
      <c r="Q138" s="6" t="s">
        <v>24</v>
      </c>
      <c r="R138" s="8" t="s">
        <v>46</v>
      </c>
    </row>
    <row r="139" spans="1:18" ht="15" customHeight="1">
      <c r="A139" t="s">
        <v>17</v>
      </c>
      <c r="B139" t="s">
        <v>41</v>
      </c>
      <c r="C139" t="s">
        <v>135</v>
      </c>
      <c r="D139" t="s">
        <v>331</v>
      </c>
      <c r="E139">
        <v>3</v>
      </c>
      <c r="F139" t="s">
        <v>213</v>
      </c>
      <c r="G139" t="s">
        <v>22</v>
      </c>
      <c r="H139" s="5">
        <v>43868.502083333333</v>
      </c>
      <c r="I139" s="5">
        <v>43867.592361111114</v>
      </c>
      <c r="J139" s="4">
        <f t="shared" si="13"/>
        <v>2020</v>
      </c>
      <c r="K139" s="4">
        <f t="shared" si="14"/>
        <v>2</v>
      </c>
      <c r="L139">
        <f t="shared" si="15"/>
        <v>78599.999999720603</v>
      </c>
      <c r="M139" s="8">
        <f t="shared" si="11"/>
        <v>1309.9999999953434</v>
      </c>
      <c r="N139" s="8">
        <f t="shared" si="12"/>
        <v>3929.9999999860302</v>
      </c>
      <c r="O139" s="18">
        <v>1</v>
      </c>
      <c r="P139" t="s">
        <v>332</v>
      </c>
      <c r="Q139" s="6" t="s">
        <v>24</v>
      </c>
      <c r="R139" s="8" t="s">
        <v>46</v>
      </c>
    </row>
    <row r="140" spans="1:18" ht="15" customHeight="1">
      <c r="A140" t="s">
        <v>17</v>
      </c>
      <c r="B140" t="s">
        <v>18</v>
      </c>
      <c r="C140" t="s">
        <v>38</v>
      </c>
      <c r="D140" t="s">
        <v>193</v>
      </c>
      <c r="E140">
        <v>5</v>
      </c>
      <c r="F140" t="s">
        <v>213</v>
      </c>
      <c r="G140" t="s">
        <v>97</v>
      </c>
      <c r="H140" s="5">
        <v>43868.449999999997</v>
      </c>
      <c r="I140" s="5">
        <v>43867.595833333333</v>
      </c>
      <c r="J140" s="4">
        <f t="shared" si="13"/>
        <v>2020</v>
      </c>
      <c r="K140" s="4">
        <f t="shared" si="14"/>
        <v>2</v>
      </c>
      <c r="L140">
        <f t="shared" si="15"/>
        <v>73799.999999790452</v>
      </c>
      <c r="M140" s="8">
        <f t="shared" si="11"/>
        <v>1229.9999999965075</v>
      </c>
      <c r="N140" s="8">
        <f t="shared" si="12"/>
        <v>6149.9999999825377</v>
      </c>
      <c r="O140" s="18">
        <v>1</v>
      </c>
      <c r="P140" t="s">
        <v>333</v>
      </c>
      <c r="Q140" s="6" t="s">
        <v>24</v>
      </c>
      <c r="R140" s="8" t="s">
        <v>46</v>
      </c>
    </row>
    <row r="141" spans="1:18" ht="15" customHeight="1">
      <c r="A141" t="s">
        <v>17</v>
      </c>
      <c r="B141" t="s">
        <v>55</v>
      </c>
      <c r="C141" t="s">
        <v>59</v>
      </c>
      <c r="D141" t="s">
        <v>334</v>
      </c>
      <c r="E141">
        <v>5</v>
      </c>
      <c r="F141" t="s">
        <v>213</v>
      </c>
      <c r="G141" t="s">
        <v>22</v>
      </c>
      <c r="H141" s="5">
        <v>43868.50476851852</v>
      </c>
      <c r="I141" s="5">
        <v>43867.59652777778</v>
      </c>
      <c r="J141" s="4">
        <f t="shared" si="13"/>
        <v>2020</v>
      </c>
      <c r="K141" s="4">
        <f t="shared" si="14"/>
        <v>2</v>
      </c>
      <c r="L141">
        <f t="shared" si="15"/>
        <v>78471.999999973923</v>
      </c>
      <c r="M141" s="8">
        <f t="shared" si="11"/>
        <v>1307.866666666232</v>
      </c>
      <c r="N141" s="8">
        <f t="shared" si="12"/>
        <v>6539.3333333311602</v>
      </c>
      <c r="O141" s="18">
        <v>1</v>
      </c>
      <c r="P141" t="s">
        <v>335</v>
      </c>
      <c r="Q141" s="6" t="s">
        <v>24</v>
      </c>
      <c r="R141" s="8" t="s">
        <v>46</v>
      </c>
    </row>
    <row r="142" spans="1:18" ht="15" customHeight="1">
      <c r="A142" t="s">
        <v>17</v>
      </c>
      <c r="B142" t="s">
        <v>18</v>
      </c>
      <c r="C142" t="s">
        <v>38</v>
      </c>
      <c r="D142" t="s">
        <v>336</v>
      </c>
      <c r="E142">
        <v>2</v>
      </c>
      <c r="F142" t="s">
        <v>213</v>
      </c>
      <c r="G142" t="s">
        <v>22</v>
      </c>
      <c r="H142" s="5">
        <v>43868.660219907404</v>
      </c>
      <c r="I142" s="5">
        <v>43867.600694444445</v>
      </c>
      <c r="J142" s="4">
        <f t="shared" si="13"/>
        <v>2020</v>
      </c>
      <c r="K142" s="4">
        <f t="shared" si="14"/>
        <v>2</v>
      </c>
      <c r="L142">
        <f t="shared" si="15"/>
        <v>91542.999999644235</v>
      </c>
      <c r="M142" s="8">
        <f t="shared" si="11"/>
        <v>1525.7166666607372</v>
      </c>
      <c r="N142" s="8">
        <f t="shared" si="12"/>
        <v>3051.4333333214745</v>
      </c>
      <c r="O142" s="18">
        <v>1</v>
      </c>
      <c r="P142" t="s">
        <v>337</v>
      </c>
      <c r="Q142" s="6" t="s">
        <v>24</v>
      </c>
      <c r="R142" s="8" t="s">
        <v>46</v>
      </c>
    </row>
    <row r="143" spans="1:18" ht="15" customHeight="1">
      <c r="A143" t="s">
        <v>17</v>
      </c>
      <c r="B143" t="s">
        <v>41</v>
      </c>
      <c r="C143" t="s">
        <v>129</v>
      </c>
      <c r="D143" t="s">
        <v>338</v>
      </c>
      <c r="E143">
        <v>1</v>
      </c>
      <c r="F143" t="s">
        <v>213</v>
      </c>
      <c r="G143" t="s">
        <v>22</v>
      </c>
      <c r="H143" s="5">
        <v>43868.816446759258</v>
      </c>
      <c r="I143" s="5">
        <v>43867.601238425923</v>
      </c>
      <c r="J143" s="4">
        <f t="shared" si="13"/>
        <v>2020</v>
      </c>
      <c r="K143" s="4">
        <f t="shared" si="14"/>
        <v>2</v>
      </c>
      <c r="L143">
        <f t="shared" si="15"/>
        <v>104994.00000013411</v>
      </c>
      <c r="M143" s="8">
        <f t="shared" si="11"/>
        <v>1749.9000000022352</v>
      </c>
      <c r="N143" s="8">
        <f t="shared" si="12"/>
        <v>1749.9000000022352</v>
      </c>
      <c r="O143" s="18">
        <v>1</v>
      </c>
      <c r="P143" t="s">
        <v>339</v>
      </c>
      <c r="Q143" s="6" t="s">
        <v>24</v>
      </c>
      <c r="R143" s="8"/>
    </row>
    <row r="144" spans="1:18" ht="15" customHeight="1">
      <c r="A144" t="s">
        <v>17</v>
      </c>
      <c r="B144" t="s">
        <v>47</v>
      </c>
      <c r="C144" t="s">
        <v>48</v>
      </c>
      <c r="D144" t="s">
        <v>340</v>
      </c>
      <c r="E144">
        <v>1</v>
      </c>
      <c r="F144" t="s">
        <v>213</v>
      </c>
      <c r="G144" t="s">
        <v>22</v>
      </c>
      <c r="H144" s="5">
        <v>43868.318055555559</v>
      </c>
      <c r="I144" s="5">
        <v>43867.611111111109</v>
      </c>
      <c r="J144" s="4">
        <f t="shared" si="13"/>
        <v>2020</v>
      </c>
      <c r="K144" s="4">
        <f t="shared" si="14"/>
        <v>2</v>
      </c>
      <c r="L144">
        <f t="shared" si="15"/>
        <v>61080.000000447035</v>
      </c>
      <c r="M144" s="8">
        <f t="shared" si="11"/>
        <v>1018.0000000074506</v>
      </c>
      <c r="N144" s="8">
        <f t="shared" si="12"/>
        <v>1018.0000000074506</v>
      </c>
      <c r="O144" s="18">
        <v>1</v>
      </c>
      <c r="P144" t="s">
        <v>341</v>
      </c>
      <c r="Q144" s="6" t="s">
        <v>24</v>
      </c>
      <c r="R144" s="8" t="s">
        <v>46</v>
      </c>
    </row>
    <row r="145" spans="1:18" ht="15" customHeight="1">
      <c r="A145" t="s">
        <v>17</v>
      </c>
      <c r="B145" t="s">
        <v>55</v>
      </c>
      <c r="C145" t="s">
        <v>59</v>
      </c>
      <c r="D145" t="s">
        <v>342</v>
      </c>
      <c r="E145">
        <v>2</v>
      </c>
      <c r="F145" t="s">
        <v>213</v>
      </c>
      <c r="G145" t="s">
        <v>22</v>
      </c>
      <c r="H145" s="5">
        <v>43868.771527777775</v>
      </c>
      <c r="I145" s="5">
        <v>43867.611111111109</v>
      </c>
      <c r="J145" s="4">
        <f t="shared" si="13"/>
        <v>2020</v>
      </c>
      <c r="K145" s="4">
        <f t="shared" si="14"/>
        <v>2</v>
      </c>
      <c r="L145">
        <f t="shared" si="15"/>
        <v>100259.99999991618</v>
      </c>
      <c r="M145" s="8">
        <f t="shared" si="11"/>
        <v>1670.999999998603</v>
      </c>
      <c r="N145" s="8">
        <f t="shared" si="12"/>
        <v>3341.999999997206</v>
      </c>
      <c r="O145" s="18">
        <v>1</v>
      </c>
      <c r="P145" t="s">
        <v>343</v>
      </c>
      <c r="Q145" s="6" t="s">
        <v>24</v>
      </c>
      <c r="R145" s="8" t="s">
        <v>46</v>
      </c>
    </row>
    <row r="146" spans="1:18" ht="15" customHeight="1">
      <c r="A146" t="s">
        <v>17</v>
      </c>
      <c r="B146" t="s">
        <v>41</v>
      </c>
      <c r="C146" t="s">
        <v>42</v>
      </c>
      <c r="D146" t="s">
        <v>344</v>
      </c>
      <c r="E146">
        <v>32</v>
      </c>
      <c r="F146" t="s">
        <v>213</v>
      </c>
      <c r="G146" t="s">
        <v>22</v>
      </c>
      <c r="H146" s="5">
        <v>43867.972662037035</v>
      </c>
      <c r="I146" s="5">
        <v>43867.612500000003</v>
      </c>
      <c r="J146" s="4">
        <f t="shared" si="13"/>
        <v>2020</v>
      </c>
      <c r="K146" s="4">
        <f t="shared" si="14"/>
        <v>2</v>
      </c>
      <c r="L146">
        <f t="shared" si="15"/>
        <v>31117.999999551103</v>
      </c>
      <c r="M146" s="8">
        <f t="shared" si="11"/>
        <v>518.63333332585171</v>
      </c>
      <c r="N146" s="8">
        <f t="shared" si="12"/>
        <v>16596.266666427255</v>
      </c>
      <c r="O146" s="18">
        <v>1</v>
      </c>
      <c r="P146" t="s">
        <v>345</v>
      </c>
      <c r="Q146" s="6" t="s">
        <v>24</v>
      </c>
      <c r="R146" s="8" t="s">
        <v>46</v>
      </c>
    </row>
    <row r="147" spans="1:18" ht="15" customHeight="1">
      <c r="A147" t="s">
        <v>17</v>
      </c>
      <c r="B147" t="s">
        <v>55</v>
      </c>
      <c r="C147" t="s">
        <v>59</v>
      </c>
      <c r="D147" t="s">
        <v>346</v>
      </c>
      <c r="E147">
        <v>36</v>
      </c>
      <c r="F147" t="s">
        <v>213</v>
      </c>
      <c r="G147" t="s">
        <v>22</v>
      </c>
      <c r="H147" s="5">
        <v>43868.541666666664</v>
      </c>
      <c r="I147" s="5">
        <v>43867.613888888889</v>
      </c>
      <c r="J147" s="4">
        <f t="shared" si="13"/>
        <v>2020</v>
      </c>
      <c r="K147" s="4">
        <f t="shared" si="14"/>
        <v>2</v>
      </c>
      <c r="L147">
        <f t="shared" si="15"/>
        <v>80159.999999776483</v>
      </c>
      <c r="M147" s="8">
        <f t="shared" si="11"/>
        <v>1335.9999999962747</v>
      </c>
      <c r="N147" s="8">
        <f t="shared" si="12"/>
        <v>48095.99999986589</v>
      </c>
      <c r="O147" s="18">
        <v>1</v>
      </c>
      <c r="P147" t="s">
        <v>347</v>
      </c>
      <c r="Q147" s="6" t="s">
        <v>24</v>
      </c>
      <c r="R147" s="8" t="s">
        <v>46</v>
      </c>
    </row>
    <row r="148" spans="1:18" ht="15" customHeight="1">
      <c r="A148" t="s">
        <v>17</v>
      </c>
      <c r="B148" t="s">
        <v>47</v>
      </c>
      <c r="C148" t="s">
        <v>52</v>
      </c>
      <c r="D148" t="s">
        <v>348</v>
      </c>
      <c r="E148">
        <v>2</v>
      </c>
      <c r="F148" t="s">
        <v>213</v>
      </c>
      <c r="G148" t="s">
        <v>22</v>
      </c>
      <c r="H148" s="5">
        <v>43868.775000000001</v>
      </c>
      <c r="I148" s="5">
        <v>43867.638888888891</v>
      </c>
      <c r="J148" s="4">
        <f t="shared" si="13"/>
        <v>2020</v>
      </c>
      <c r="K148" s="4">
        <f t="shared" si="14"/>
        <v>2</v>
      </c>
      <c r="L148">
        <f t="shared" si="15"/>
        <v>98159.99999998603</v>
      </c>
      <c r="M148" s="8">
        <f t="shared" si="11"/>
        <v>1635.9999999997672</v>
      </c>
      <c r="N148" s="8">
        <f t="shared" si="12"/>
        <v>3271.9999999995343</v>
      </c>
      <c r="O148" s="18">
        <v>1</v>
      </c>
      <c r="P148" t="s">
        <v>349</v>
      </c>
      <c r="Q148" s="6" t="s">
        <v>24</v>
      </c>
      <c r="R148" s="8" t="s">
        <v>46</v>
      </c>
    </row>
    <row r="149" spans="1:18" ht="15" customHeight="1">
      <c r="A149" t="s">
        <v>17</v>
      </c>
      <c r="B149" t="s">
        <v>55</v>
      </c>
      <c r="C149" t="s">
        <v>59</v>
      </c>
      <c r="D149" t="s">
        <v>350</v>
      </c>
      <c r="E149">
        <v>5</v>
      </c>
      <c r="F149" t="s">
        <v>213</v>
      </c>
      <c r="G149" t="s">
        <v>22</v>
      </c>
      <c r="H149" s="5">
        <v>43868.812824074077</v>
      </c>
      <c r="I149" s="5">
        <v>43867.654861111114</v>
      </c>
      <c r="J149" s="4">
        <f t="shared" si="13"/>
        <v>2020</v>
      </c>
      <c r="K149" s="4">
        <f t="shared" si="14"/>
        <v>2</v>
      </c>
      <c r="L149">
        <f t="shared" si="15"/>
        <v>100048.00000002142</v>
      </c>
      <c r="M149" s="8">
        <f t="shared" si="11"/>
        <v>1667.4666666670237</v>
      </c>
      <c r="N149" s="8">
        <f t="shared" si="12"/>
        <v>8337.3333333351184</v>
      </c>
      <c r="O149" s="18">
        <v>1</v>
      </c>
      <c r="P149" t="s">
        <v>351</v>
      </c>
      <c r="Q149" s="6" t="s">
        <v>24</v>
      </c>
      <c r="R149" s="8" t="s">
        <v>46</v>
      </c>
    </row>
    <row r="150" spans="1:18" ht="15" customHeight="1">
      <c r="A150" t="s">
        <v>17</v>
      </c>
      <c r="B150" t="s">
        <v>41</v>
      </c>
      <c r="C150" t="s">
        <v>42</v>
      </c>
      <c r="D150" t="s">
        <v>352</v>
      </c>
      <c r="E150">
        <v>10</v>
      </c>
      <c r="F150" t="s">
        <v>213</v>
      </c>
      <c r="G150" t="s">
        <v>22</v>
      </c>
      <c r="H150" s="5">
        <v>43868.41778935185</v>
      </c>
      <c r="I150" s="5">
        <v>43867.677777777775</v>
      </c>
      <c r="J150" s="4">
        <f t="shared" si="13"/>
        <v>2020</v>
      </c>
      <c r="K150" s="4">
        <f t="shared" si="14"/>
        <v>2</v>
      </c>
      <c r="L150">
        <f t="shared" si="15"/>
        <v>63937.000000057742</v>
      </c>
      <c r="M150" s="8">
        <f t="shared" si="11"/>
        <v>1065.616666667629</v>
      </c>
      <c r="N150" s="8">
        <f t="shared" si="12"/>
        <v>10656.16666667629</v>
      </c>
      <c r="O150" s="18">
        <v>1</v>
      </c>
      <c r="P150" t="s">
        <v>353</v>
      </c>
      <c r="Q150" s="6" t="s">
        <v>24</v>
      </c>
      <c r="R150" s="8" t="s">
        <v>46</v>
      </c>
    </row>
    <row r="151" spans="1:18" ht="15" customHeight="1">
      <c r="A151" t="s">
        <v>17</v>
      </c>
      <c r="B151" t="s">
        <v>18</v>
      </c>
      <c r="C151" t="s">
        <v>35</v>
      </c>
      <c r="D151" t="s">
        <v>354</v>
      </c>
      <c r="E151">
        <v>36</v>
      </c>
      <c r="F151" t="s">
        <v>213</v>
      </c>
      <c r="G151" t="s">
        <v>22</v>
      </c>
      <c r="H151" s="5">
        <v>43868.729861111111</v>
      </c>
      <c r="I151" s="5">
        <v>43867.677777777775</v>
      </c>
      <c r="J151" s="4">
        <f t="shared" si="13"/>
        <v>2020</v>
      </c>
      <c r="K151" s="4">
        <f t="shared" si="14"/>
        <v>2</v>
      </c>
      <c r="L151">
        <f t="shared" si="15"/>
        <v>90900.000000209548</v>
      </c>
      <c r="M151" s="8">
        <f t="shared" si="11"/>
        <v>1515.0000000034925</v>
      </c>
      <c r="N151" s="8">
        <f t="shared" si="12"/>
        <v>54540.000000125729</v>
      </c>
      <c r="O151" s="18">
        <v>1</v>
      </c>
      <c r="P151" t="s">
        <v>355</v>
      </c>
      <c r="Q151" s="6" t="s">
        <v>24</v>
      </c>
      <c r="R151" s="8" t="s">
        <v>46</v>
      </c>
    </row>
    <row r="152" spans="1:18" ht="15" customHeight="1">
      <c r="A152" t="s">
        <v>17</v>
      </c>
      <c r="B152" t="s">
        <v>18</v>
      </c>
      <c r="C152" t="s">
        <v>35</v>
      </c>
      <c r="D152" t="s">
        <v>356</v>
      </c>
      <c r="E152">
        <v>20</v>
      </c>
      <c r="F152" t="s">
        <v>213</v>
      </c>
      <c r="G152" t="s">
        <v>22</v>
      </c>
      <c r="H152" s="5">
        <v>43868.620405092595</v>
      </c>
      <c r="I152" s="5">
        <v>43867.695138888892</v>
      </c>
      <c r="J152" s="4">
        <f t="shared" si="13"/>
        <v>2020</v>
      </c>
      <c r="K152" s="4">
        <f t="shared" si="14"/>
        <v>2</v>
      </c>
      <c r="L152">
        <f t="shared" si="15"/>
        <v>79942.999999970198</v>
      </c>
      <c r="M152" s="8">
        <f t="shared" si="11"/>
        <v>1332.3833333328366</v>
      </c>
      <c r="N152" s="8">
        <f t="shared" si="12"/>
        <v>26647.666666656733</v>
      </c>
      <c r="O152" s="18">
        <v>1</v>
      </c>
      <c r="P152" t="s">
        <v>357</v>
      </c>
      <c r="Q152" s="6" t="s">
        <v>24</v>
      </c>
      <c r="R152" s="8" t="s">
        <v>46</v>
      </c>
    </row>
    <row r="153" spans="1:18" ht="15" customHeight="1">
      <c r="A153" t="s">
        <v>17</v>
      </c>
      <c r="B153" t="s">
        <v>18</v>
      </c>
      <c r="C153" t="s">
        <v>38</v>
      </c>
      <c r="D153" t="s">
        <v>71</v>
      </c>
      <c r="E153">
        <v>1</v>
      </c>
      <c r="F153" t="s">
        <v>213</v>
      </c>
      <c r="G153" t="s">
        <v>22</v>
      </c>
      <c r="H153" s="5">
        <v>43868.672233796293</v>
      </c>
      <c r="I153" s="5">
        <v>43867.706944444442</v>
      </c>
      <c r="J153" s="4">
        <f t="shared" si="13"/>
        <v>2020</v>
      </c>
      <c r="K153" s="4">
        <f t="shared" si="14"/>
        <v>2</v>
      </c>
      <c r="L153">
        <f t="shared" si="15"/>
        <v>83400.999999884516</v>
      </c>
      <c r="M153" s="8">
        <f t="shared" si="11"/>
        <v>1390.0166666647419</v>
      </c>
      <c r="N153" s="8">
        <f t="shared" si="12"/>
        <v>1390.0166666647419</v>
      </c>
      <c r="O153" s="18">
        <v>1</v>
      </c>
      <c r="P153" t="s">
        <v>358</v>
      </c>
      <c r="Q153" s="6" t="s">
        <v>24</v>
      </c>
      <c r="R153" s="8" t="s">
        <v>46</v>
      </c>
    </row>
    <row r="154" spans="1:18" ht="15" customHeight="1">
      <c r="A154" t="s">
        <v>17</v>
      </c>
      <c r="B154" t="s">
        <v>41</v>
      </c>
      <c r="C154" t="s">
        <v>62</v>
      </c>
      <c r="D154" t="s">
        <v>359</v>
      </c>
      <c r="E154">
        <v>1</v>
      </c>
      <c r="F154" t="s">
        <v>213</v>
      </c>
      <c r="G154" t="s">
        <v>22</v>
      </c>
      <c r="H154" s="5">
        <v>43868.902951388889</v>
      </c>
      <c r="I154" s="5">
        <v>43867.745833333334</v>
      </c>
      <c r="J154" s="4">
        <f t="shared" si="13"/>
        <v>2020</v>
      </c>
      <c r="K154" s="4">
        <f t="shared" si="14"/>
        <v>2</v>
      </c>
      <c r="L154">
        <f t="shared" si="15"/>
        <v>99974.999999930151</v>
      </c>
      <c r="M154" s="8">
        <f t="shared" si="11"/>
        <v>1666.2499999988358</v>
      </c>
      <c r="N154" s="8">
        <f t="shared" si="12"/>
        <v>1666.2499999988358</v>
      </c>
      <c r="O154" s="18">
        <v>1</v>
      </c>
      <c r="P154" t="s">
        <v>360</v>
      </c>
      <c r="Q154" s="6" t="s">
        <v>24</v>
      </c>
      <c r="R154" s="8" t="s">
        <v>46</v>
      </c>
    </row>
    <row r="155" spans="1:18" ht="15" customHeight="1">
      <c r="A155" t="s">
        <v>17</v>
      </c>
      <c r="B155" t="s">
        <v>41</v>
      </c>
      <c r="C155" t="s">
        <v>62</v>
      </c>
      <c r="D155" t="s">
        <v>361</v>
      </c>
      <c r="E155">
        <v>2</v>
      </c>
      <c r="F155" t="s">
        <v>213</v>
      </c>
      <c r="G155" t="s">
        <v>22</v>
      </c>
      <c r="H155" s="5">
        <v>43867.839849537035</v>
      </c>
      <c r="I155" s="5">
        <v>43867.767361111109</v>
      </c>
      <c r="J155" s="4">
        <f t="shared" si="13"/>
        <v>2020</v>
      </c>
      <c r="K155" s="4">
        <f t="shared" si="14"/>
        <v>2</v>
      </c>
      <c r="L155">
        <f t="shared" si="15"/>
        <v>6262.999999942258</v>
      </c>
      <c r="M155" s="8">
        <f t="shared" si="11"/>
        <v>104.38333333237097</v>
      </c>
      <c r="N155" s="8">
        <f t="shared" si="12"/>
        <v>208.76666666474193</v>
      </c>
      <c r="O155" s="18">
        <v>1</v>
      </c>
      <c r="P155" t="s">
        <v>362</v>
      </c>
      <c r="Q155" s="6" t="s">
        <v>24</v>
      </c>
      <c r="R155" s="8" t="s">
        <v>46</v>
      </c>
    </row>
    <row r="156" spans="1:18" ht="15" customHeight="1">
      <c r="A156" t="s">
        <v>17</v>
      </c>
      <c r="B156" t="s">
        <v>47</v>
      </c>
      <c r="C156" t="s">
        <v>52</v>
      </c>
      <c r="D156" t="s">
        <v>363</v>
      </c>
      <c r="E156">
        <v>6</v>
      </c>
      <c r="F156" t="s">
        <v>213</v>
      </c>
      <c r="G156" t="s">
        <v>22</v>
      </c>
      <c r="H156" s="5">
        <v>43868.404652777775</v>
      </c>
      <c r="I156" s="5">
        <v>43867.785416666666</v>
      </c>
      <c r="J156" s="4">
        <f t="shared" si="13"/>
        <v>2020</v>
      </c>
      <c r="K156" s="4">
        <f t="shared" si="14"/>
        <v>2</v>
      </c>
      <c r="L156">
        <f t="shared" si="15"/>
        <v>53501.999999885447</v>
      </c>
      <c r="M156" s="8">
        <f t="shared" si="11"/>
        <v>891.69999999809079</v>
      </c>
      <c r="N156" s="8">
        <f t="shared" si="12"/>
        <v>5350.1999999885447</v>
      </c>
      <c r="O156" s="18">
        <v>1</v>
      </c>
      <c r="P156" t="s">
        <v>364</v>
      </c>
      <c r="Q156" s="6" t="s">
        <v>24</v>
      </c>
      <c r="R156" s="8" t="s">
        <v>46</v>
      </c>
    </row>
    <row r="157" spans="1:18" ht="15" customHeight="1">
      <c r="A157" t="s">
        <v>17</v>
      </c>
      <c r="B157" t="s">
        <v>55</v>
      </c>
      <c r="C157" t="s">
        <v>326</v>
      </c>
      <c r="D157" t="s">
        <v>327</v>
      </c>
      <c r="E157">
        <v>1</v>
      </c>
      <c r="F157" t="s">
        <v>213</v>
      </c>
      <c r="G157" t="s">
        <v>22</v>
      </c>
      <c r="H157" s="5">
        <v>43867.883333333331</v>
      </c>
      <c r="I157" s="5">
        <v>43867.792361111111</v>
      </c>
      <c r="J157" s="4">
        <f t="shared" si="13"/>
        <v>2020</v>
      </c>
      <c r="K157" s="4">
        <f t="shared" si="14"/>
        <v>2</v>
      </c>
      <c r="L157">
        <f t="shared" si="15"/>
        <v>7859.9999998463318</v>
      </c>
      <c r="M157" s="8">
        <f t="shared" si="11"/>
        <v>130.99999999743886</v>
      </c>
      <c r="N157" s="8">
        <f t="shared" si="12"/>
        <v>130.99999999743886</v>
      </c>
      <c r="O157" s="18">
        <v>1</v>
      </c>
      <c r="P157" t="s">
        <v>365</v>
      </c>
      <c r="Q157" s="6" t="s">
        <v>24</v>
      </c>
      <c r="R157" s="8" t="s">
        <v>46</v>
      </c>
    </row>
    <row r="158" spans="1:18" ht="15" customHeight="1">
      <c r="A158" t="s">
        <v>17</v>
      </c>
      <c r="B158" t="s">
        <v>47</v>
      </c>
      <c r="C158" t="s">
        <v>52</v>
      </c>
      <c r="D158" t="s">
        <v>138</v>
      </c>
      <c r="E158">
        <v>4</v>
      </c>
      <c r="F158" t="s">
        <v>213</v>
      </c>
      <c r="G158" t="s">
        <v>22</v>
      </c>
      <c r="H158" s="5">
        <v>43868.373680555553</v>
      </c>
      <c r="I158" s="5">
        <v>43867.799305555556</v>
      </c>
      <c r="J158" s="4">
        <f t="shared" si="13"/>
        <v>2020</v>
      </c>
      <c r="K158" s="4">
        <f t="shared" si="14"/>
        <v>2</v>
      </c>
      <c r="L158">
        <f t="shared" si="15"/>
        <v>49625.999999698251</v>
      </c>
      <c r="M158" s="8">
        <f t="shared" si="11"/>
        <v>827.09999999497086</v>
      </c>
      <c r="N158" s="8">
        <f t="shared" si="12"/>
        <v>3308.3999999798834</v>
      </c>
      <c r="O158" s="18">
        <v>1</v>
      </c>
      <c r="P158" t="s">
        <v>366</v>
      </c>
      <c r="Q158" s="6" t="s">
        <v>24</v>
      </c>
      <c r="R158" s="8" t="s">
        <v>46</v>
      </c>
    </row>
    <row r="159" spans="1:18" ht="15" customHeight="1">
      <c r="A159" t="s">
        <v>17</v>
      </c>
      <c r="B159" t="s">
        <v>47</v>
      </c>
      <c r="C159" t="s">
        <v>52</v>
      </c>
      <c r="D159" t="s">
        <v>367</v>
      </c>
      <c r="E159">
        <v>2</v>
      </c>
      <c r="F159" t="s">
        <v>213</v>
      </c>
      <c r="G159" t="s">
        <v>22</v>
      </c>
      <c r="H159" s="5">
        <v>43868.416168981479</v>
      </c>
      <c r="I159" s="5">
        <v>43867.803472222222</v>
      </c>
      <c r="J159" s="4">
        <f t="shared" si="13"/>
        <v>2020</v>
      </c>
      <c r="K159" s="4">
        <f t="shared" si="14"/>
        <v>2</v>
      </c>
      <c r="L159">
        <f t="shared" si="15"/>
        <v>52936.999999824911</v>
      </c>
      <c r="M159" s="8">
        <f t="shared" si="11"/>
        <v>882.28333333041519</v>
      </c>
      <c r="N159" s="8">
        <f t="shared" si="12"/>
        <v>1764.5666666608304</v>
      </c>
      <c r="O159" s="18">
        <v>1</v>
      </c>
      <c r="P159" t="s">
        <v>368</v>
      </c>
      <c r="Q159" s="6" t="s">
        <v>24</v>
      </c>
      <c r="R159" s="8" t="s">
        <v>46</v>
      </c>
    </row>
    <row r="160" spans="1:18" ht="15" customHeight="1">
      <c r="A160" t="s">
        <v>17</v>
      </c>
      <c r="B160" t="s">
        <v>18</v>
      </c>
      <c r="C160" t="s">
        <v>19</v>
      </c>
      <c r="D160" t="s">
        <v>369</v>
      </c>
      <c r="E160">
        <v>57</v>
      </c>
      <c r="F160" t="s">
        <v>213</v>
      </c>
      <c r="G160" t="s">
        <v>22</v>
      </c>
      <c r="H160" s="5">
        <v>43868.447314814817</v>
      </c>
      <c r="I160" s="5">
        <v>43867.820833333331</v>
      </c>
      <c r="J160" s="4">
        <f t="shared" si="13"/>
        <v>2020</v>
      </c>
      <c r="K160" s="4">
        <f t="shared" si="14"/>
        <v>2</v>
      </c>
      <c r="L160">
        <f t="shared" si="15"/>
        <v>54128.000000375323</v>
      </c>
      <c r="M160" s="8">
        <f t="shared" si="11"/>
        <v>902.13333333958872</v>
      </c>
      <c r="N160" s="8">
        <f t="shared" si="12"/>
        <v>51421.600000356557</v>
      </c>
      <c r="O160" s="18">
        <v>1</v>
      </c>
      <c r="P160" t="s">
        <v>370</v>
      </c>
      <c r="Q160" s="6" t="s">
        <v>24</v>
      </c>
      <c r="R160" s="8" t="s">
        <v>46</v>
      </c>
    </row>
    <row r="161" spans="1:18" ht="15" customHeight="1">
      <c r="A161" t="s">
        <v>17</v>
      </c>
      <c r="B161" t="s">
        <v>18</v>
      </c>
      <c r="C161" t="s">
        <v>19</v>
      </c>
      <c r="D161" t="s">
        <v>65</v>
      </c>
      <c r="E161">
        <v>1</v>
      </c>
      <c r="F161" t="s">
        <v>213</v>
      </c>
      <c r="G161" t="s">
        <v>22</v>
      </c>
      <c r="H161" s="5">
        <v>43868.499016203707</v>
      </c>
      <c r="I161" s="5">
        <v>43867.823611111111</v>
      </c>
      <c r="J161" s="4">
        <f t="shared" si="13"/>
        <v>2020</v>
      </c>
      <c r="K161" s="4">
        <f t="shared" si="14"/>
        <v>2</v>
      </c>
      <c r="L161">
        <f t="shared" si="15"/>
        <v>58355.00000026077</v>
      </c>
      <c r="M161" s="8">
        <f t="shared" si="11"/>
        <v>972.58333333767951</v>
      </c>
      <c r="N161" s="8">
        <f t="shared" si="12"/>
        <v>972.58333333767951</v>
      </c>
      <c r="O161" s="18">
        <v>1</v>
      </c>
      <c r="P161" t="s">
        <v>371</v>
      </c>
      <c r="Q161" s="6" t="s">
        <v>24</v>
      </c>
      <c r="R161" s="8" t="s">
        <v>46</v>
      </c>
    </row>
    <row r="162" spans="1:18" ht="15" customHeight="1">
      <c r="A162" t="s">
        <v>17</v>
      </c>
      <c r="B162" t="s">
        <v>41</v>
      </c>
      <c r="C162" t="s">
        <v>42</v>
      </c>
      <c r="D162" t="s">
        <v>250</v>
      </c>
      <c r="E162">
        <v>60</v>
      </c>
      <c r="F162" t="s">
        <v>213</v>
      </c>
      <c r="G162" t="s">
        <v>22</v>
      </c>
      <c r="H162" s="5">
        <v>43867.953865740739</v>
      </c>
      <c r="I162" s="5">
        <v>43867.826388888891</v>
      </c>
      <c r="J162" s="4">
        <f t="shared" si="13"/>
        <v>2020</v>
      </c>
      <c r="K162" s="4">
        <f t="shared" si="14"/>
        <v>2</v>
      </c>
      <c r="L162">
        <f t="shared" si="15"/>
        <v>11013.999999733642</v>
      </c>
      <c r="M162" s="8">
        <f t="shared" si="11"/>
        <v>183.56666666222736</v>
      </c>
      <c r="N162" s="8">
        <f t="shared" si="12"/>
        <v>11013.999999733642</v>
      </c>
      <c r="O162" s="18">
        <v>1</v>
      </c>
      <c r="P162" t="s">
        <v>372</v>
      </c>
      <c r="Q162" s="6" t="s">
        <v>24</v>
      </c>
      <c r="R162" s="8" t="s">
        <v>46</v>
      </c>
    </row>
    <row r="163" spans="1:18" ht="15" customHeight="1">
      <c r="A163" t="s">
        <v>17</v>
      </c>
      <c r="B163" t="s">
        <v>18</v>
      </c>
      <c r="C163" t="s">
        <v>38</v>
      </c>
      <c r="D163" t="s">
        <v>373</v>
      </c>
      <c r="E163">
        <v>7</v>
      </c>
      <c r="F163" t="s">
        <v>213</v>
      </c>
      <c r="G163" t="s">
        <v>22</v>
      </c>
      <c r="H163" s="5">
        <v>43868.463194444441</v>
      </c>
      <c r="I163" s="5">
        <v>43867.873611111114</v>
      </c>
      <c r="J163" s="4">
        <f t="shared" si="13"/>
        <v>2020</v>
      </c>
      <c r="K163" s="4">
        <f t="shared" si="14"/>
        <v>2</v>
      </c>
      <c r="L163">
        <f t="shared" si="15"/>
        <v>50939.999999455176</v>
      </c>
      <c r="M163" s="8">
        <f t="shared" si="11"/>
        <v>848.9999999909196</v>
      </c>
      <c r="N163" s="8">
        <f t="shared" si="12"/>
        <v>5942.9999999364372</v>
      </c>
      <c r="O163" s="18">
        <v>1</v>
      </c>
      <c r="P163" t="s">
        <v>374</v>
      </c>
      <c r="Q163" s="6" t="s">
        <v>24</v>
      </c>
      <c r="R163" s="8" t="s">
        <v>46</v>
      </c>
    </row>
    <row r="164" spans="1:18" ht="15" customHeight="1">
      <c r="A164" t="s">
        <v>17</v>
      </c>
      <c r="B164" t="s">
        <v>47</v>
      </c>
      <c r="C164" t="s">
        <v>48</v>
      </c>
      <c r="D164" t="s">
        <v>117</v>
      </c>
      <c r="E164">
        <v>6</v>
      </c>
      <c r="F164" t="s">
        <v>213</v>
      </c>
      <c r="G164" t="s">
        <v>22</v>
      </c>
      <c r="H164" s="5">
        <v>43868.297743055555</v>
      </c>
      <c r="I164" s="5">
        <v>43867.876388888886</v>
      </c>
      <c r="J164" s="4">
        <f t="shared" si="13"/>
        <v>2020</v>
      </c>
      <c r="K164" s="4">
        <f t="shared" si="14"/>
        <v>2</v>
      </c>
      <c r="L164">
        <f t="shared" si="15"/>
        <v>36405.000000167638</v>
      </c>
      <c r="M164" s="8">
        <f t="shared" si="11"/>
        <v>606.75000000279397</v>
      </c>
      <c r="N164" s="8">
        <f t="shared" si="12"/>
        <v>3640.5000000167638</v>
      </c>
      <c r="O164" s="18">
        <v>1</v>
      </c>
      <c r="P164" t="s">
        <v>375</v>
      </c>
      <c r="Q164" s="6" t="s">
        <v>24</v>
      </c>
      <c r="R164" s="8" t="s">
        <v>46</v>
      </c>
    </row>
    <row r="165" spans="1:18" ht="15" customHeight="1">
      <c r="A165" t="s">
        <v>17</v>
      </c>
      <c r="B165" t="s">
        <v>41</v>
      </c>
      <c r="C165" t="s">
        <v>42</v>
      </c>
      <c r="D165" t="s">
        <v>376</v>
      </c>
      <c r="E165">
        <v>87</v>
      </c>
      <c r="F165" t="s">
        <v>213</v>
      </c>
      <c r="G165" t="s">
        <v>22</v>
      </c>
      <c r="H165" s="5">
        <v>43868.336678240739</v>
      </c>
      <c r="I165" s="5">
        <v>43867.90997685185</v>
      </c>
      <c r="J165" s="4">
        <f t="shared" si="13"/>
        <v>2020</v>
      </c>
      <c r="K165" s="4">
        <f t="shared" si="14"/>
        <v>2</v>
      </c>
      <c r="L165">
        <f t="shared" si="15"/>
        <v>36867.000000039116</v>
      </c>
      <c r="M165" s="8">
        <f t="shared" si="11"/>
        <v>614.45000000065193</v>
      </c>
      <c r="N165" s="8">
        <f t="shared" si="12"/>
        <v>53457.150000056718</v>
      </c>
      <c r="O165" s="18">
        <v>1</v>
      </c>
      <c r="P165" t="s">
        <v>377</v>
      </c>
      <c r="Q165" s="6" t="s">
        <v>24</v>
      </c>
      <c r="R165" s="8" t="s">
        <v>46</v>
      </c>
    </row>
    <row r="166" spans="1:18" ht="15" customHeight="1">
      <c r="A166" t="s">
        <v>17</v>
      </c>
      <c r="B166" t="s">
        <v>47</v>
      </c>
      <c r="C166" t="s">
        <v>52</v>
      </c>
      <c r="D166" t="s">
        <v>378</v>
      </c>
      <c r="E166">
        <v>3</v>
      </c>
      <c r="F166" t="s">
        <v>213</v>
      </c>
      <c r="G166" t="s">
        <v>22</v>
      </c>
      <c r="H166" s="5">
        <v>43868.391851851855</v>
      </c>
      <c r="I166" s="5">
        <v>43867.93472222222</v>
      </c>
      <c r="J166" s="4">
        <f t="shared" si="13"/>
        <v>2020</v>
      </c>
      <c r="K166" s="4">
        <f t="shared" si="14"/>
        <v>2</v>
      </c>
      <c r="L166">
        <f t="shared" si="15"/>
        <v>39496.00000041537</v>
      </c>
      <c r="M166" s="8">
        <f t="shared" si="11"/>
        <v>658.2666666735895</v>
      </c>
      <c r="N166" s="8">
        <f t="shared" si="12"/>
        <v>1974.8000000207685</v>
      </c>
      <c r="O166" s="18">
        <v>1</v>
      </c>
      <c r="P166" t="s">
        <v>379</v>
      </c>
      <c r="Q166" s="6" t="s">
        <v>24</v>
      </c>
      <c r="R166" s="8" t="s">
        <v>46</v>
      </c>
    </row>
    <row r="167" spans="1:18" ht="15" customHeight="1">
      <c r="A167" t="s">
        <v>29</v>
      </c>
      <c r="B167" t="s">
        <v>94</v>
      </c>
      <c r="C167" t="s">
        <v>177</v>
      </c>
      <c r="D167" t="s">
        <v>380</v>
      </c>
      <c r="E167">
        <v>33</v>
      </c>
      <c r="F167" t="s">
        <v>44</v>
      </c>
      <c r="G167" t="s">
        <v>22</v>
      </c>
      <c r="H167" s="5">
        <v>43868.262407407405</v>
      </c>
      <c r="I167" s="5">
        <v>43867.939768518518</v>
      </c>
      <c r="J167" s="4">
        <f t="shared" si="13"/>
        <v>2020</v>
      </c>
      <c r="K167" s="4">
        <f t="shared" si="14"/>
        <v>2</v>
      </c>
      <c r="L167">
        <f t="shared" si="15"/>
        <v>27875.99999983795</v>
      </c>
      <c r="M167" s="8">
        <f t="shared" si="11"/>
        <v>464.59999999729916</v>
      </c>
      <c r="N167" s="8">
        <f t="shared" si="12"/>
        <v>15331.799999910872</v>
      </c>
      <c r="O167" s="18">
        <v>1</v>
      </c>
      <c r="P167" t="s">
        <v>381</v>
      </c>
      <c r="Q167" s="6" t="s">
        <v>24</v>
      </c>
      <c r="R167" s="8" t="s">
        <v>46</v>
      </c>
    </row>
    <row r="168" spans="1:18" ht="15" customHeight="1">
      <c r="A168" t="s">
        <v>17</v>
      </c>
      <c r="B168" t="s">
        <v>41</v>
      </c>
      <c r="C168" t="s">
        <v>129</v>
      </c>
      <c r="D168" t="s">
        <v>382</v>
      </c>
      <c r="E168">
        <v>4</v>
      </c>
      <c r="F168" t="s">
        <v>213</v>
      </c>
      <c r="G168" t="s">
        <v>22</v>
      </c>
      <c r="H168" s="5">
        <v>43868.584027777775</v>
      </c>
      <c r="I168" s="5">
        <v>43867.949999999997</v>
      </c>
      <c r="J168" s="4">
        <f t="shared" si="13"/>
        <v>2020</v>
      </c>
      <c r="K168" s="4">
        <f t="shared" si="14"/>
        <v>2</v>
      </c>
      <c r="L168">
        <f t="shared" si="15"/>
        <v>54780.00000002794</v>
      </c>
      <c r="M168" s="8">
        <f t="shared" si="11"/>
        <v>913.00000000046566</v>
      </c>
      <c r="N168" s="8">
        <f t="shared" si="12"/>
        <v>3652.0000000018626</v>
      </c>
      <c r="O168" s="18">
        <v>1</v>
      </c>
      <c r="P168" t="s">
        <v>383</v>
      </c>
      <c r="Q168" s="6" t="s">
        <v>24</v>
      </c>
      <c r="R168" s="8" t="s">
        <v>46</v>
      </c>
    </row>
    <row r="169" spans="1:18" ht="15" customHeight="1">
      <c r="A169" t="s">
        <v>29</v>
      </c>
      <c r="B169" t="s">
        <v>94</v>
      </c>
      <c r="C169" t="s">
        <v>95</v>
      </c>
      <c r="D169" t="s">
        <v>384</v>
      </c>
      <c r="E169">
        <v>11</v>
      </c>
      <c r="F169" t="s">
        <v>44</v>
      </c>
      <c r="G169" t="s">
        <v>22</v>
      </c>
      <c r="H169" s="5">
        <v>43868.03434027778</v>
      </c>
      <c r="I169" s="5">
        <v>43867.951388888891</v>
      </c>
      <c r="J169" s="4">
        <f t="shared" si="13"/>
        <v>2020</v>
      </c>
      <c r="K169" s="4">
        <f t="shared" si="14"/>
        <v>2</v>
      </c>
      <c r="L169">
        <f t="shared" si="15"/>
        <v>7167.0000000391155</v>
      </c>
      <c r="M169" s="8">
        <f t="shared" si="11"/>
        <v>119.45000000065193</v>
      </c>
      <c r="N169" s="8">
        <f t="shared" si="12"/>
        <v>1313.9500000071712</v>
      </c>
      <c r="O169" s="18">
        <v>1</v>
      </c>
      <c r="P169" t="s">
        <v>385</v>
      </c>
      <c r="Q169" s="6" t="s">
        <v>24</v>
      </c>
      <c r="R169" s="8" t="s">
        <v>46</v>
      </c>
    </row>
    <row r="170" spans="1:18" ht="15" customHeight="1">
      <c r="A170" t="s">
        <v>17</v>
      </c>
      <c r="B170" t="s">
        <v>140</v>
      </c>
      <c r="C170" t="s">
        <v>141</v>
      </c>
      <c r="D170" t="s">
        <v>386</v>
      </c>
      <c r="E170">
        <v>10</v>
      </c>
      <c r="F170" t="s">
        <v>213</v>
      </c>
      <c r="G170" t="s">
        <v>22</v>
      </c>
      <c r="H170" s="5">
        <v>43868.679166666669</v>
      </c>
      <c r="I170" s="5">
        <v>43867.959722222222</v>
      </c>
      <c r="J170" s="4">
        <f t="shared" si="13"/>
        <v>2020</v>
      </c>
      <c r="K170" s="4">
        <f t="shared" si="14"/>
        <v>2</v>
      </c>
      <c r="L170">
        <f t="shared" si="15"/>
        <v>62160.000000195578</v>
      </c>
      <c r="M170" s="8">
        <f t="shared" si="11"/>
        <v>1036.0000000032596</v>
      </c>
      <c r="N170" s="8">
        <f t="shared" si="12"/>
        <v>10360.000000032596</v>
      </c>
      <c r="O170" s="18">
        <v>1</v>
      </c>
      <c r="P170" t="s">
        <v>387</v>
      </c>
      <c r="Q170" s="6" t="s">
        <v>24</v>
      </c>
      <c r="R170" s="8" t="s">
        <v>46</v>
      </c>
    </row>
    <row r="171" spans="1:18" ht="15" customHeight="1">
      <c r="A171" t="s">
        <v>29</v>
      </c>
      <c r="B171" t="s">
        <v>94</v>
      </c>
      <c r="C171" t="s">
        <v>95</v>
      </c>
      <c r="D171" t="s">
        <v>388</v>
      </c>
      <c r="E171">
        <v>29</v>
      </c>
      <c r="F171" t="s">
        <v>44</v>
      </c>
      <c r="G171" t="s">
        <v>22</v>
      </c>
      <c r="H171" s="5">
        <v>43868.10900462963</v>
      </c>
      <c r="I171" s="5">
        <v>43867.961400462962</v>
      </c>
      <c r="J171" s="4">
        <f t="shared" si="13"/>
        <v>2020</v>
      </c>
      <c r="K171" s="4">
        <f t="shared" si="14"/>
        <v>2</v>
      </c>
      <c r="L171">
        <f t="shared" si="15"/>
        <v>12753.000000142492</v>
      </c>
      <c r="M171" s="8">
        <f t="shared" si="11"/>
        <v>212.55000000237487</v>
      </c>
      <c r="N171" s="8">
        <f t="shared" si="12"/>
        <v>6163.9500000688713</v>
      </c>
      <c r="O171" s="18">
        <v>1</v>
      </c>
      <c r="P171" t="s">
        <v>389</v>
      </c>
      <c r="Q171" s="6" t="s">
        <v>24</v>
      </c>
      <c r="R171" s="8" t="s">
        <v>46</v>
      </c>
    </row>
    <row r="172" spans="1:18" ht="15" customHeight="1">
      <c r="A172" t="s">
        <v>29</v>
      </c>
      <c r="B172" t="s">
        <v>94</v>
      </c>
      <c r="C172" t="s">
        <v>156</v>
      </c>
      <c r="D172" t="s">
        <v>390</v>
      </c>
      <c r="E172">
        <v>11</v>
      </c>
      <c r="F172" t="s">
        <v>44</v>
      </c>
      <c r="G172" t="s">
        <v>22</v>
      </c>
      <c r="H172" s="5">
        <v>43868.013078703705</v>
      </c>
      <c r="I172" s="5">
        <v>43867.968229166669</v>
      </c>
      <c r="J172" s="4">
        <f t="shared" si="13"/>
        <v>2020</v>
      </c>
      <c r="K172" s="4">
        <f t="shared" si="14"/>
        <v>2</v>
      </c>
      <c r="L172">
        <f t="shared" si="15"/>
        <v>3874.9999999534339</v>
      </c>
      <c r="M172" s="8">
        <f t="shared" si="11"/>
        <v>64.583333332557231</v>
      </c>
      <c r="N172" s="8">
        <f t="shared" si="12"/>
        <v>710.41666665812954</v>
      </c>
      <c r="O172" s="18">
        <v>1</v>
      </c>
      <c r="P172" t="s">
        <v>391</v>
      </c>
      <c r="Q172" s="6" t="s">
        <v>24</v>
      </c>
      <c r="R172" s="8" t="s">
        <v>46</v>
      </c>
    </row>
    <row r="173" spans="1:18" ht="15" customHeight="1">
      <c r="A173" t="s">
        <v>29</v>
      </c>
      <c r="B173" t="s">
        <v>94</v>
      </c>
      <c r="C173" t="s">
        <v>177</v>
      </c>
      <c r="D173" t="s">
        <v>96</v>
      </c>
      <c r="E173">
        <v>1</v>
      </c>
      <c r="F173" t="s">
        <v>44</v>
      </c>
      <c r="G173" t="s">
        <v>22</v>
      </c>
      <c r="H173" s="5">
        <v>43868.012499999997</v>
      </c>
      <c r="I173" s="5">
        <v>43867.974999999999</v>
      </c>
      <c r="J173" s="4">
        <f t="shared" si="13"/>
        <v>2020</v>
      </c>
      <c r="K173" s="4">
        <f t="shared" si="14"/>
        <v>2</v>
      </c>
      <c r="L173">
        <f t="shared" si="15"/>
        <v>3239.9999998742715</v>
      </c>
      <c r="M173" s="8">
        <f t="shared" si="11"/>
        <v>53.999999997904524</v>
      </c>
      <c r="N173" s="8">
        <f t="shared" si="12"/>
        <v>53.999999997904524</v>
      </c>
      <c r="O173" s="18">
        <v>1</v>
      </c>
      <c r="P173" t="s">
        <v>392</v>
      </c>
      <c r="Q173" s="6" t="s">
        <v>24</v>
      </c>
      <c r="R173" s="8" t="s">
        <v>46</v>
      </c>
    </row>
    <row r="174" spans="1:18" ht="15" customHeight="1">
      <c r="A174" t="s">
        <v>17</v>
      </c>
      <c r="B174" t="s">
        <v>18</v>
      </c>
      <c r="C174" t="s">
        <v>35</v>
      </c>
      <c r="D174" t="s">
        <v>393</v>
      </c>
      <c r="E174">
        <v>26</v>
      </c>
      <c r="F174" t="s">
        <v>213</v>
      </c>
      <c r="G174" t="s">
        <v>22</v>
      </c>
      <c r="H174" s="5">
        <v>43868.816145833334</v>
      </c>
      <c r="I174" s="5">
        <v>43867.990972222222</v>
      </c>
      <c r="J174" s="4">
        <f t="shared" si="13"/>
        <v>2020</v>
      </c>
      <c r="K174" s="4">
        <f t="shared" si="14"/>
        <v>2</v>
      </c>
      <c r="L174">
        <f t="shared" si="15"/>
        <v>71295.000000111759</v>
      </c>
      <c r="M174" s="8">
        <f t="shared" si="11"/>
        <v>1188.2500000018626</v>
      </c>
      <c r="N174" s="8">
        <f t="shared" si="12"/>
        <v>30894.500000048429</v>
      </c>
      <c r="O174" s="18">
        <v>1</v>
      </c>
      <c r="P174" t="s">
        <v>394</v>
      </c>
      <c r="Q174" s="6" t="s">
        <v>24</v>
      </c>
      <c r="R174" s="8" t="s">
        <v>46</v>
      </c>
    </row>
    <row r="175" spans="1:18" ht="15" customHeight="1">
      <c r="A175" t="s">
        <v>17</v>
      </c>
      <c r="B175" t="s">
        <v>41</v>
      </c>
      <c r="C175" t="s">
        <v>42</v>
      </c>
      <c r="D175" t="s">
        <v>395</v>
      </c>
      <c r="E175">
        <v>13</v>
      </c>
      <c r="F175" t="s">
        <v>213</v>
      </c>
      <c r="G175" t="s">
        <v>22</v>
      </c>
      <c r="H175" s="5">
        <v>43868.381956018522</v>
      </c>
      <c r="I175" s="5">
        <v>43867.993750000001</v>
      </c>
      <c r="J175" s="4">
        <f t="shared" si="13"/>
        <v>2020</v>
      </c>
      <c r="K175" s="4">
        <f t="shared" si="14"/>
        <v>2</v>
      </c>
      <c r="L175">
        <f t="shared" si="15"/>
        <v>33541.000000177883</v>
      </c>
      <c r="M175" s="8">
        <f t="shared" si="11"/>
        <v>559.01666666963138</v>
      </c>
      <c r="N175" s="8">
        <f t="shared" si="12"/>
        <v>7267.2166667052079</v>
      </c>
      <c r="O175" s="18">
        <v>1</v>
      </c>
      <c r="P175" t="s">
        <v>396</v>
      </c>
      <c r="Q175" s="6" t="s">
        <v>24</v>
      </c>
      <c r="R175" s="8" t="s">
        <v>46</v>
      </c>
    </row>
    <row r="176" spans="1:18" ht="15" customHeight="1">
      <c r="A176" t="s">
        <v>17</v>
      </c>
      <c r="B176" t="s">
        <v>41</v>
      </c>
      <c r="C176" t="s">
        <v>129</v>
      </c>
      <c r="D176" t="s">
        <v>397</v>
      </c>
      <c r="E176">
        <v>1</v>
      </c>
      <c r="F176" t="s">
        <v>213</v>
      </c>
      <c r="G176" t="s">
        <v>22</v>
      </c>
      <c r="H176" s="5">
        <v>43868.584722222222</v>
      </c>
      <c r="I176" s="5">
        <v>43868.261111111111</v>
      </c>
      <c r="J176" s="4">
        <f t="shared" si="13"/>
        <v>2020</v>
      </c>
      <c r="K176" s="4">
        <f t="shared" si="14"/>
        <v>2</v>
      </c>
      <c r="L176">
        <f t="shared" si="15"/>
        <v>27959.99999998603</v>
      </c>
      <c r="M176" s="8">
        <f t="shared" si="11"/>
        <v>465.99999999976717</v>
      </c>
      <c r="N176" s="8">
        <f t="shared" si="12"/>
        <v>465.99999999976717</v>
      </c>
      <c r="O176" s="18">
        <v>1</v>
      </c>
      <c r="P176" t="s">
        <v>398</v>
      </c>
      <c r="Q176" s="6" t="s">
        <v>24</v>
      </c>
      <c r="R176" s="8" t="s">
        <v>46</v>
      </c>
    </row>
    <row r="177" spans="1:18" ht="15" customHeight="1">
      <c r="A177" t="s">
        <v>29</v>
      </c>
      <c r="B177" t="s">
        <v>87</v>
      </c>
      <c r="C177" t="s">
        <v>197</v>
      </c>
      <c r="D177" t="s">
        <v>399</v>
      </c>
      <c r="E177">
        <v>1</v>
      </c>
      <c r="F177" t="s">
        <v>44</v>
      </c>
      <c r="G177" t="s">
        <v>22</v>
      </c>
      <c r="H177" s="5">
        <v>43868.381944444445</v>
      </c>
      <c r="I177" s="5">
        <v>43868.275694444441</v>
      </c>
      <c r="J177" s="4">
        <f t="shared" si="13"/>
        <v>2020</v>
      </c>
      <c r="K177" s="4">
        <f t="shared" si="14"/>
        <v>2</v>
      </c>
      <c r="L177">
        <f t="shared" si="15"/>
        <v>9180.0000003771856</v>
      </c>
      <c r="M177" s="8">
        <f t="shared" si="11"/>
        <v>153.00000000628643</v>
      </c>
      <c r="N177" s="8">
        <f t="shared" si="12"/>
        <v>153.00000000628643</v>
      </c>
      <c r="O177" s="18">
        <v>1</v>
      </c>
      <c r="P177" t="s">
        <v>400</v>
      </c>
      <c r="Q177" s="6" t="s">
        <v>24</v>
      </c>
      <c r="R177" s="8" t="s">
        <v>46</v>
      </c>
    </row>
    <row r="178" spans="1:18" ht="15" customHeight="1">
      <c r="A178" t="s">
        <v>17</v>
      </c>
      <c r="B178" t="s">
        <v>18</v>
      </c>
      <c r="C178" t="s">
        <v>19</v>
      </c>
      <c r="D178" t="s">
        <v>269</v>
      </c>
      <c r="E178">
        <v>18</v>
      </c>
      <c r="F178" t="s">
        <v>213</v>
      </c>
      <c r="G178" t="s">
        <v>22</v>
      </c>
      <c r="H178" s="5">
        <v>43868.602847222224</v>
      </c>
      <c r="I178" s="5">
        <v>43868.277083333334</v>
      </c>
      <c r="J178" s="4">
        <f t="shared" si="13"/>
        <v>2020</v>
      </c>
      <c r="K178" s="4">
        <f t="shared" si="14"/>
        <v>2</v>
      </c>
      <c r="L178">
        <f t="shared" si="15"/>
        <v>28146.000000089407</v>
      </c>
      <c r="M178" s="8">
        <f t="shared" si="11"/>
        <v>469.10000000149012</v>
      </c>
      <c r="N178" s="8">
        <f t="shared" si="12"/>
        <v>8443.8000000268221</v>
      </c>
      <c r="O178" s="18">
        <v>1</v>
      </c>
      <c r="P178" t="s">
        <v>401</v>
      </c>
      <c r="Q178" s="6" t="s">
        <v>24</v>
      </c>
      <c r="R178" s="8" t="s">
        <v>46</v>
      </c>
    </row>
    <row r="179" spans="1:18" ht="15" customHeight="1">
      <c r="A179" t="s">
        <v>29</v>
      </c>
      <c r="B179" t="s">
        <v>94</v>
      </c>
      <c r="C179" t="s">
        <v>156</v>
      </c>
      <c r="D179" t="s">
        <v>402</v>
      </c>
      <c r="E179">
        <v>27</v>
      </c>
      <c r="F179" t="s">
        <v>44</v>
      </c>
      <c r="G179" t="s">
        <v>22</v>
      </c>
      <c r="H179" s="5">
        <v>43868.4375</v>
      </c>
      <c r="I179" s="5">
        <v>43868.282638888886</v>
      </c>
      <c r="J179" s="4">
        <f t="shared" si="13"/>
        <v>2020</v>
      </c>
      <c r="K179" s="4">
        <f t="shared" si="14"/>
        <v>2</v>
      </c>
      <c r="L179">
        <f t="shared" si="15"/>
        <v>13380.000000237487</v>
      </c>
      <c r="M179" s="8">
        <f t="shared" si="11"/>
        <v>223.00000000395812</v>
      </c>
      <c r="N179" s="8">
        <f t="shared" si="12"/>
        <v>6021.0000001068693</v>
      </c>
      <c r="O179" s="18">
        <v>1</v>
      </c>
      <c r="P179" t="s">
        <v>403</v>
      </c>
      <c r="Q179" s="6" t="s">
        <v>24</v>
      </c>
      <c r="R179" s="8" t="s">
        <v>46</v>
      </c>
    </row>
    <row r="180" spans="1:18" ht="15" customHeight="1">
      <c r="A180" t="s">
        <v>17</v>
      </c>
      <c r="B180" t="s">
        <v>47</v>
      </c>
      <c r="C180" t="s">
        <v>52</v>
      </c>
      <c r="D180" t="s">
        <v>404</v>
      </c>
      <c r="E180">
        <v>1</v>
      </c>
      <c r="F180" t="s">
        <v>213</v>
      </c>
      <c r="G180" t="s">
        <v>22</v>
      </c>
      <c r="H180" s="5">
        <v>43868.558333333334</v>
      </c>
      <c r="I180" s="5">
        <v>43868.306944444441</v>
      </c>
      <c r="J180" s="4">
        <f t="shared" si="13"/>
        <v>2020</v>
      </c>
      <c r="K180" s="4">
        <f t="shared" si="14"/>
        <v>2</v>
      </c>
      <c r="L180">
        <f t="shared" si="15"/>
        <v>21720.000000391155</v>
      </c>
      <c r="M180" s="8">
        <f t="shared" si="11"/>
        <v>362.00000000651926</v>
      </c>
      <c r="N180" s="8">
        <f t="shared" si="12"/>
        <v>362.00000000651926</v>
      </c>
      <c r="O180" s="18">
        <v>1</v>
      </c>
      <c r="P180" t="s">
        <v>405</v>
      </c>
      <c r="Q180" s="6" t="s">
        <v>24</v>
      </c>
      <c r="R180" s="8" t="s">
        <v>46</v>
      </c>
    </row>
    <row r="181" spans="1:18" ht="15" customHeight="1">
      <c r="A181" t="s">
        <v>17</v>
      </c>
      <c r="B181" t="s">
        <v>18</v>
      </c>
      <c r="C181" t="s">
        <v>35</v>
      </c>
      <c r="D181" t="s">
        <v>406</v>
      </c>
      <c r="E181">
        <v>1</v>
      </c>
      <c r="F181" t="s">
        <v>213</v>
      </c>
      <c r="G181" t="s">
        <v>22</v>
      </c>
      <c r="H181" s="5">
        <v>43868.75277777778</v>
      </c>
      <c r="I181" s="5">
        <v>43868.325694444444</v>
      </c>
      <c r="J181" s="4">
        <f t="shared" si="13"/>
        <v>2020</v>
      </c>
      <c r="K181" s="4">
        <f t="shared" si="14"/>
        <v>2</v>
      </c>
      <c r="L181">
        <f t="shared" si="15"/>
        <v>36900.000000209548</v>
      </c>
      <c r="M181" s="8">
        <f t="shared" si="11"/>
        <v>615.00000000349246</v>
      </c>
      <c r="N181" s="8">
        <f t="shared" si="12"/>
        <v>615.00000000349246</v>
      </c>
      <c r="O181" s="18">
        <v>1</v>
      </c>
      <c r="P181" t="s">
        <v>407</v>
      </c>
      <c r="Q181" s="6" t="s">
        <v>24</v>
      </c>
      <c r="R181" s="8" t="s">
        <v>46</v>
      </c>
    </row>
    <row r="182" spans="1:18" ht="15" customHeight="1">
      <c r="A182" t="s">
        <v>29</v>
      </c>
      <c r="B182" t="s">
        <v>30</v>
      </c>
      <c r="C182" t="s">
        <v>83</v>
      </c>
      <c r="D182" t="s">
        <v>408</v>
      </c>
      <c r="E182">
        <v>5</v>
      </c>
      <c r="F182" t="s">
        <v>44</v>
      </c>
      <c r="G182" t="s">
        <v>22</v>
      </c>
      <c r="H182" s="5">
        <v>43868.463217592594</v>
      </c>
      <c r="I182" s="5">
        <v>43868.333333333336</v>
      </c>
      <c r="J182" s="4">
        <f t="shared" si="13"/>
        <v>2020</v>
      </c>
      <c r="K182" s="4">
        <f t="shared" si="14"/>
        <v>2</v>
      </c>
      <c r="L182">
        <f t="shared" si="15"/>
        <v>11221.99999995064</v>
      </c>
      <c r="M182" s="8">
        <f t="shared" si="11"/>
        <v>187.03333333251067</v>
      </c>
      <c r="N182" s="8">
        <f t="shared" si="12"/>
        <v>935.16666666255333</v>
      </c>
      <c r="O182" s="18">
        <v>1</v>
      </c>
      <c r="P182" t="s">
        <v>409</v>
      </c>
      <c r="Q182" s="6" t="s">
        <v>24</v>
      </c>
      <c r="R182" s="8" t="s">
        <v>46</v>
      </c>
    </row>
    <row r="183" spans="1:18" ht="15" customHeight="1">
      <c r="A183" t="s">
        <v>17</v>
      </c>
      <c r="B183" t="s">
        <v>18</v>
      </c>
      <c r="C183" t="s">
        <v>19</v>
      </c>
      <c r="D183" t="s">
        <v>410</v>
      </c>
      <c r="E183">
        <v>1</v>
      </c>
      <c r="F183" t="s">
        <v>213</v>
      </c>
      <c r="G183" t="s">
        <v>22</v>
      </c>
      <c r="H183" s="5">
        <v>43868.877071759256</v>
      </c>
      <c r="I183" s="5">
        <v>43868.368055555555</v>
      </c>
      <c r="J183" s="4">
        <f t="shared" si="13"/>
        <v>2020</v>
      </c>
      <c r="K183" s="4">
        <f t="shared" si="14"/>
        <v>2</v>
      </c>
      <c r="L183">
        <f t="shared" si="15"/>
        <v>43978.999999794178</v>
      </c>
      <c r="M183" s="8">
        <f t="shared" si="11"/>
        <v>732.98333332990296</v>
      </c>
      <c r="N183" s="8">
        <f t="shared" si="12"/>
        <v>732.98333332990296</v>
      </c>
      <c r="O183" s="18">
        <v>1</v>
      </c>
      <c r="P183" t="s">
        <v>411</v>
      </c>
      <c r="Q183" s="6" t="s">
        <v>24</v>
      </c>
      <c r="R183" s="8" t="s">
        <v>46</v>
      </c>
    </row>
    <row r="184" spans="1:18" ht="15" customHeight="1">
      <c r="A184" t="s">
        <v>17</v>
      </c>
      <c r="B184" t="s">
        <v>41</v>
      </c>
      <c r="C184" t="s">
        <v>62</v>
      </c>
      <c r="D184" t="s">
        <v>412</v>
      </c>
      <c r="E184">
        <v>2</v>
      </c>
      <c r="F184" t="s">
        <v>213</v>
      </c>
      <c r="G184" t="s">
        <v>22</v>
      </c>
      <c r="H184" s="5">
        <v>43868.923611111109</v>
      </c>
      <c r="I184" s="5">
        <v>43868.422222222223</v>
      </c>
      <c r="J184" s="4">
        <f t="shared" si="13"/>
        <v>2020</v>
      </c>
      <c r="K184" s="4">
        <f t="shared" si="14"/>
        <v>2</v>
      </c>
      <c r="L184">
        <f t="shared" si="15"/>
        <v>43319.999999762513</v>
      </c>
      <c r="M184" s="8">
        <f t="shared" si="11"/>
        <v>721.99999999604188</v>
      </c>
      <c r="N184" s="8">
        <f t="shared" si="12"/>
        <v>1443.9999999920838</v>
      </c>
      <c r="O184" s="18">
        <v>1</v>
      </c>
      <c r="P184" t="s">
        <v>413</v>
      </c>
      <c r="Q184" s="6" t="s">
        <v>24</v>
      </c>
      <c r="R184" s="8" t="s">
        <v>46</v>
      </c>
    </row>
    <row r="185" spans="1:18" ht="15" customHeight="1">
      <c r="A185" t="s">
        <v>17</v>
      </c>
      <c r="B185" t="s">
        <v>18</v>
      </c>
      <c r="C185" t="s">
        <v>38</v>
      </c>
      <c r="D185" t="s">
        <v>414</v>
      </c>
      <c r="E185">
        <v>1</v>
      </c>
      <c r="F185" t="s">
        <v>213</v>
      </c>
      <c r="G185" t="s">
        <v>22</v>
      </c>
      <c r="H185" s="5">
        <v>43868.617361111108</v>
      </c>
      <c r="I185" s="5">
        <v>43868.427777777775</v>
      </c>
      <c r="J185" s="4">
        <f t="shared" si="13"/>
        <v>2020</v>
      </c>
      <c r="K185" s="4">
        <f t="shared" si="14"/>
        <v>2</v>
      </c>
      <c r="L185">
        <f t="shared" si="15"/>
        <v>16379.99999995809</v>
      </c>
      <c r="M185" s="8">
        <f t="shared" si="11"/>
        <v>272.99999999930151</v>
      </c>
      <c r="N185" s="8">
        <f t="shared" si="12"/>
        <v>272.99999999930151</v>
      </c>
      <c r="O185" s="18">
        <v>1</v>
      </c>
      <c r="P185" t="s">
        <v>415</v>
      </c>
      <c r="Q185" s="6" t="s">
        <v>24</v>
      </c>
      <c r="R185" s="8" t="s">
        <v>46</v>
      </c>
    </row>
    <row r="186" spans="1:18" ht="15" customHeight="1">
      <c r="A186" t="s">
        <v>29</v>
      </c>
      <c r="B186" t="s">
        <v>94</v>
      </c>
      <c r="C186" t="s">
        <v>156</v>
      </c>
      <c r="D186" t="s">
        <v>416</v>
      </c>
      <c r="E186">
        <v>1</v>
      </c>
      <c r="F186" t="s">
        <v>44</v>
      </c>
      <c r="G186" t="s">
        <v>22</v>
      </c>
      <c r="H186" s="5">
        <v>43868.483819444446</v>
      </c>
      <c r="I186" s="5">
        <v>43868.4375</v>
      </c>
      <c r="J186" s="4">
        <f t="shared" si="13"/>
        <v>2020</v>
      </c>
      <c r="K186" s="4">
        <f t="shared" si="14"/>
        <v>2</v>
      </c>
      <c r="L186">
        <f t="shared" si="15"/>
        <v>4002.0000000949949</v>
      </c>
      <c r="M186" s="8">
        <f t="shared" si="11"/>
        <v>66.700000001583248</v>
      </c>
      <c r="N186" s="8">
        <f t="shared" si="12"/>
        <v>66.700000001583248</v>
      </c>
      <c r="O186" s="18">
        <v>1</v>
      </c>
      <c r="P186" t="s">
        <v>417</v>
      </c>
      <c r="Q186" s="6" t="s">
        <v>24</v>
      </c>
      <c r="R186" s="8"/>
    </row>
    <row r="187" spans="1:18" ht="15" customHeight="1">
      <c r="A187" t="s">
        <v>17</v>
      </c>
      <c r="B187" t="s">
        <v>18</v>
      </c>
      <c r="C187" t="s">
        <v>19</v>
      </c>
      <c r="D187" t="s">
        <v>418</v>
      </c>
      <c r="E187">
        <v>1</v>
      </c>
      <c r="F187" t="s">
        <v>213</v>
      </c>
      <c r="G187" t="s">
        <v>22</v>
      </c>
      <c r="H187" s="5">
        <v>43868.82708333333</v>
      </c>
      <c r="I187" s="5">
        <v>43868.477777777778</v>
      </c>
      <c r="J187" s="4">
        <f t="shared" si="13"/>
        <v>2020</v>
      </c>
      <c r="K187" s="4">
        <f t="shared" si="14"/>
        <v>2</v>
      </c>
      <c r="L187">
        <f t="shared" si="15"/>
        <v>30179.999999678694</v>
      </c>
      <c r="M187" s="8">
        <f t="shared" si="11"/>
        <v>502.9999999946449</v>
      </c>
      <c r="N187" s="8">
        <f t="shared" si="12"/>
        <v>502.9999999946449</v>
      </c>
      <c r="O187" s="18">
        <v>1</v>
      </c>
      <c r="P187" t="s">
        <v>419</v>
      </c>
      <c r="Q187" s="6" t="s">
        <v>24</v>
      </c>
      <c r="R187" s="8" t="s">
        <v>46</v>
      </c>
    </row>
    <row r="188" spans="1:18" ht="15" customHeight="1">
      <c r="A188" t="s">
        <v>17</v>
      </c>
      <c r="B188" t="s">
        <v>41</v>
      </c>
      <c r="C188" t="s">
        <v>135</v>
      </c>
      <c r="D188" t="s">
        <v>420</v>
      </c>
      <c r="E188">
        <v>4</v>
      </c>
      <c r="F188" t="s">
        <v>213</v>
      </c>
      <c r="G188" t="s">
        <v>22</v>
      </c>
      <c r="H188" s="5">
        <v>43868.54184027778</v>
      </c>
      <c r="I188" s="5">
        <v>43868.518599537034</v>
      </c>
      <c r="J188" s="4">
        <f t="shared" si="13"/>
        <v>2020</v>
      </c>
      <c r="K188" s="4">
        <f t="shared" si="14"/>
        <v>2</v>
      </c>
      <c r="L188">
        <f t="shared" si="15"/>
        <v>2008.0000004265457</v>
      </c>
      <c r="M188" s="8">
        <f t="shared" si="11"/>
        <v>33.466666673775762</v>
      </c>
      <c r="N188" s="8">
        <f t="shared" si="12"/>
        <v>133.86666669510305</v>
      </c>
      <c r="O188" s="18">
        <v>1</v>
      </c>
      <c r="P188" t="s">
        <v>421</v>
      </c>
      <c r="Q188" s="6" t="s">
        <v>24</v>
      </c>
      <c r="R188" s="8"/>
    </row>
    <row r="189" spans="1:18" ht="15" customHeight="1">
      <c r="A189" t="s">
        <v>17</v>
      </c>
      <c r="B189" t="s">
        <v>41</v>
      </c>
      <c r="C189" t="s">
        <v>135</v>
      </c>
      <c r="D189" t="s">
        <v>422</v>
      </c>
      <c r="E189">
        <v>15</v>
      </c>
      <c r="F189" t="s">
        <v>213</v>
      </c>
      <c r="G189" t="s">
        <v>22</v>
      </c>
      <c r="H189" s="5">
        <v>43868.692361111112</v>
      </c>
      <c r="I189" s="5">
        <v>43868.570833333331</v>
      </c>
      <c r="J189" s="4">
        <f t="shared" si="13"/>
        <v>2020</v>
      </c>
      <c r="K189" s="4">
        <f t="shared" si="14"/>
        <v>2</v>
      </c>
      <c r="L189">
        <f t="shared" si="15"/>
        <v>10500.000000279397</v>
      </c>
      <c r="M189" s="8">
        <f t="shared" si="11"/>
        <v>175.00000000465661</v>
      </c>
      <c r="N189" s="8">
        <f t="shared" si="12"/>
        <v>2625.0000000698492</v>
      </c>
      <c r="O189" s="18">
        <v>1</v>
      </c>
      <c r="P189" t="s">
        <v>423</v>
      </c>
      <c r="Q189" s="6" t="s">
        <v>24</v>
      </c>
      <c r="R189" s="8" t="s">
        <v>46</v>
      </c>
    </row>
    <row r="190" spans="1:18" ht="15" customHeight="1">
      <c r="A190" t="s">
        <v>17</v>
      </c>
      <c r="B190" t="s">
        <v>41</v>
      </c>
      <c r="C190" t="s">
        <v>135</v>
      </c>
      <c r="D190" t="s">
        <v>424</v>
      </c>
      <c r="E190">
        <v>1</v>
      </c>
      <c r="F190" t="s">
        <v>213</v>
      </c>
      <c r="G190" t="s">
        <v>22</v>
      </c>
      <c r="H190" s="5">
        <v>43868.86037037037</v>
      </c>
      <c r="I190" s="5">
        <v>43868.570833333331</v>
      </c>
      <c r="J190" s="4">
        <f t="shared" si="13"/>
        <v>2020</v>
      </c>
      <c r="K190" s="4">
        <f t="shared" si="14"/>
        <v>2</v>
      </c>
      <c r="L190">
        <f t="shared" si="15"/>
        <v>25016.0000001546</v>
      </c>
      <c r="M190" s="8">
        <f t="shared" si="11"/>
        <v>416.93333333590999</v>
      </c>
      <c r="N190" s="8">
        <f t="shared" si="12"/>
        <v>416.93333333590999</v>
      </c>
      <c r="O190" s="18">
        <v>1</v>
      </c>
      <c r="P190" t="s">
        <v>425</v>
      </c>
      <c r="Q190" s="6" t="s">
        <v>24</v>
      </c>
      <c r="R190" s="8" t="s">
        <v>46</v>
      </c>
    </row>
    <row r="191" spans="1:18" ht="15" customHeight="1">
      <c r="A191" t="s">
        <v>17</v>
      </c>
      <c r="B191" t="s">
        <v>41</v>
      </c>
      <c r="C191" t="s">
        <v>135</v>
      </c>
      <c r="D191" t="s">
        <v>426</v>
      </c>
      <c r="E191">
        <v>8</v>
      </c>
      <c r="F191" t="s">
        <v>213</v>
      </c>
      <c r="G191" t="s">
        <v>22</v>
      </c>
      <c r="H191" s="5">
        <v>43868.72152777778</v>
      </c>
      <c r="I191" s="5">
        <v>43868.572222222225</v>
      </c>
      <c r="J191" s="4">
        <f t="shared" si="13"/>
        <v>2020</v>
      </c>
      <c r="K191" s="4">
        <f t="shared" si="14"/>
        <v>2</v>
      </c>
      <c r="L191">
        <f t="shared" si="15"/>
        <v>12899.999999930151</v>
      </c>
      <c r="M191" s="8">
        <f t="shared" si="11"/>
        <v>214.99999999883585</v>
      </c>
      <c r="N191" s="8">
        <f t="shared" si="12"/>
        <v>1719.9999999906868</v>
      </c>
      <c r="O191" s="18">
        <v>1</v>
      </c>
      <c r="P191" t="s">
        <v>427</v>
      </c>
      <c r="Q191" s="6" t="s">
        <v>24</v>
      </c>
      <c r="R191" s="8" t="s">
        <v>46</v>
      </c>
    </row>
    <row r="192" spans="1:19" s="135" customFormat="1" ht="15" customHeight="1">
      <c r="A192" s="135" t="s">
        <v>29</v>
      </c>
      <c r="B192" s="135" t="s">
        <v>94</v>
      </c>
      <c r="C192" s="135" t="s">
        <v>95</v>
      </c>
      <c r="D192" s="135" t="s">
        <v>428</v>
      </c>
      <c r="E192" s="135">
        <v>1</v>
      </c>
      <c r="F192" s="135" t="s">
        <v>85</v>
      </c>
      <c r="G192" s="135" t="s">
        <v>22</v>
      </c>
      <c r="H192" s="136">
        <v>43868.654675925929</v>
      </c>
      <c r="I192" s="136">
        <v>43868.611805555556</v>
      </c>
      <c r="J192" s="4">
        <f t="shared" si="13"/>
        <v>2020</v>
      </c>
      <c r="K192" s="4">
        <f t="shared" si="14"/>
        <v>2</v>
      </c>
      <c r="L192" s="135">
        <f t="shared" si="15"/>
        <v>3704.0000002132729</v>
      </c>
      <c r="M192" s="137">
        <f t="shared" si="11"/>
        <v>61.733333336887881</v>
      </c>
      <c r="N192" s="137">
        <f t="shared" si="12"/>
        <v>61.733333336887881</v>
      </c>
      <c r="O192" s="138">
        <v>1</v>
      </c>
      <c r="P192" s="135" t="s">
        <v>429</v>
      </c>
      <c r="Q192" s="139" t="s">
        <v>24</v>
      </c>
      <c r="R192" s="137"/>
      <c r="S192"/>
    </row>
    <row r="193" spans="1:18" ht="15" customHeight="1">
      <c r="A193" t="s">
        <v>17</v>
      </c>
      <c r="B193" t="s">
        <v>47</v>
      </c>
      <c r="C193" t="s">
        <v>52</v>
      </c>
      <c r="D193" t="s">
        <v>430</v>
      </c>
      <c r="E193">
        <v>2</v>
      </c>
      <c r="F193" t="s">
        <v>33</v>
      </c>
      <c r="G193" t="s">
        <v>22</v>
      </c>
      <c r="H193" s="5">
        <v>43868.777083333334</v>
      </c>
      <c r="I193" s="5">
        <v>43868.694444444445</v>
      </c>
      <c r="J193" s="4">
        <f t="shared" si="13"/>
        <v>2020</v>
      </c>
      <c r="K193" s="4">
        <f t="shared" si="14"/>
        <v>2</v>
      </c>
      <c r="L193">
        <f t="shared" si="15"/>
        <v>7140.0000000139698</v>
      </c>
      <c r="M193" s="8">
        <f t="shared" si="11"/>
        <v>119.00000000023283</v>
      </c>
      <c r="N193" s="8">
        <f t="shared" si="12"/>
        <v>238.00000000046566</v>
      </c>
      <c r="O193" s="18">
        <v>1</v>
      </c>
      <c r="P193" t="s">
        <v>431</v>
      </c>
      <c r="Q193" s="6" t="s">
        <v>24</v>
      </c>
      <c r="R193" s="8"/>
    </row>
    <row r="194" spans="1:19" s="152" customFormat="1" ht="15" customHeight="1">
      <c r="A194" s="152" t="s">
        <v>29</v>
      </c>
      <c r="B194" s="152" t="s">
        <v>94</v>
      </c>
      <c r="C194" s="152" t="s">
        <v>156</v>
      </c>
      <c r="D194" s="152" t="s">
        <v>432</v>
      </c>
      <c r="E194" s="152">
        <v>1</v>
      </c>
      <c r="F194" s="152" t="s">
        <v>33</v>
      </c>
      <c r="G194" s="152" t="s">
        <v>22</v>
      </c>
      <c r="H194" s="153">
        <v>43869.033333333333</v>
      </c>
      <c r="I194" s="153">
        <v>43868.954861111109</v>
      </c>
      <c r="J194" s="4">
        <f t="shared" si="13"/>
        <v>2020</v>
      </c>
      <c r="K194" s="4">
        <f t="shared" si="14"/>
        <v>2</v>
      </c>
      <c r="L194" s="152">
        <f t="shared" si="15"/>
        <v>6780.0000000977889</v>
      </c>
      <c r="M194" s="154">
        <f t="shared" si="16" ref="M194:M257">+L194/60</f>
        <v>113.00000000162981</v>
      </c>
      <c r="N194" s="154">
        <f t="shared" si="17" ref="N194:N257">+M194*E194</f>
        <v>113.00000000162981</v>
      </c>
      <c r="O194" s="155">
        <v>1</v>
      </c>
      <c r="P194" s="152" t="s">
        <v>433</v>
      </c>
      <c r="Q194" s="156" t="s">
        <v>24</v>
      </c>
      <c r="R194" s="154"/>
      <c r="S194"/>
    </row>
    <row r="195" spans="1:18" ht="15" customHeight="1">
      <c r="A195" t="s">
        <v>29</v>
      </c>
      <c r="B195" t="s">
        <v>87</v>
      </c>
      <c r="C195" t="s">
        <v>197</v>
      </c>
      <c r="D195" t="s">
        <v>434</v>
      </c>
      <c r="E195">
        <v>1</v>
      </c>
      <c r="F195" t="s">
        <v>27</v>
      </c>
      <c r="G195" t="s">
        <v>22</v>
      </c>
      <c r="H195" s="5">
        <v>43869.492650462962</v>
      </c>
      <c r="I195" s="5">
        <v>43869.455555555556</v>
      </c>
      <c r="J195" s="4">
        <f t="shared" si="18" ref="J195:J258">YEAR(I195)</f>
        <v>2020</v>
      </c>
      <c r="K195" s="4">
        <f t="shared" si="19" ref="K195:K258">MONTH(I195)</f>
        <v>2</v>
      </c>
      <c r="L195">
        <f t="shared" si="15"/>
        <v>3204.9999998649582</v>
      </c>
      <c r="M195" s="8">
        <f t="shared" si="16"/>
        <v>53.41666666441597</v>
      </c>
      <c r="N195" s="8">
        <f t="shared" si="17"/>
        <v>53.41666666441597</v>
      </c>
      <c r="O195" s="18">
        <v>1</v>
      </c>
      <c r="P195" t="s">
        <v>435</v>
      </c>
      <c r="Q195" s="6" t="s">
        <v>24</v>
      </c>
      <c r="R195" s="8"/>
    </row>
    <row r="196" spans="1:18" ht="15" customHeight="1">
      <c r="A196" t="s">
        <v>17</v>
      </c>
      <c r="B196" t="s">
        <v>18</v>
      </c>
      <c r="C196" t="s">
        <v>35</v>
      </c>
      <c r="D196" t="s">
        <v>436</v>
      </c>
      <c r="E196">
        <v>41</v>
      </c>
      <c r="F196" t="s">
        <v>125</v>
      </c>
      <c r="G196" t="s">
        <v>22</v>
      </c>
      <c r="H196" s="5">
        <v>43869.594710648147</v>
      </c>
      <c r="I196" s="5">
        <v>43869.555775462963</v>
      </c>
      <c r="J196" s="4">
        <f t="shared" si="18"/>
        <v>2020</v>
      </c>
      <c r="K196" s="4">
        <f t="shared" si="19"/>
        <v>2</v>
      </c>
      <c r="L196">
        <f t="shared" si="15"/>
        <v>3363.9999999431893</v>
      </c>
      <c r="M196" s="8">
        <f t="shared" si="16"/>
        <v>56.066666665719822</v>
      </c>
      <c r="N196" s="8">
        <f t="shared" si="17"/>
        <v>2298.7333332945127</v>
      </c>
      <c r="O196" s="18">
        <v>1</v>
      </c>
      <c r="P196" t="s">
        <v>437</v>
      </c>
      <c r="Q196" s="6" t="s">
        <v>24</v>
      </c>
      <c r="R196" s="8"/>
    </row>
    <row r="197" spans="1:18" ht="15" customHeight="1">
      <c r="A197" t="s">
        <v>17</v>
      </c>
      <c r="B197" t="s">
        <v>41</v>
      </c>
      <c r="C197" t="s">
        <v>135</v>
      </c>
      <c r="D197" t="s">
        <v>438</v>
      </c>
      <c r="E197">
        <v>1</v>
      </c>
      <c r="F197" t="s">
        <v>44</v>
      </c>
      <c r="G197" t="s">
        <v>22</v>
      </c>
      <c r="H197" s="5">
        <v>43869.617673611108</v>
      </c>
      <c r="I197" s="5">
        <v>43869.597222222219</v>
      </c>
      <c r="J197" s="4">
        <f t="shared" si="18"/>
        <v>2020</v>
      </c>
      <c r="K197" s="4">
        <f t="shared" si="19"/>
        <v>2</v>
      </c>
      <c r="L197">
        <f t="shared" si="15"/>
        <v>1767.0000000391155</v>
      </c>
      <c r="M197" s="8">
        <f t="shared" si="16"/>
        <v>29.450000000651926</v>
      </c>
      <c r="N197" s="8">
        <f t="shared" si="17"/>
        <v>29.450000000651926</v>
      </c>
      <c r="O197" s="18">
        <v>1</v>
      </c>
      <c r="P197" t="s">
        <v>439</v>
      </c>
      <c r="Q197" s="6" t="s">
        <v>24</v>
      </c>
      <c r="R197" s="8" t="s">
        <v>46</v>
      </c>
    </row>
    <row r="198" spans="1:18" ht="15" customHeight="1">
      <c r="A198" t="s">
        <v>17</v>
      </c>
      <c r="B198" t="s">
        <v>41</v>
      </c>
      <c r="C198" t="s">
        <v>135</v>
      </c>
      <c r="D198" t="s">
        <v>440</v>
      </c>
      <c r="E198">
        <v>1</v>
      </c>
      <c r="F198" t="s">
        <v>44</v>
      </c>
      <c r="G198" t="s">
        <v>22</v>
      </c>
      <c r="H198" s="5">
        <v>43871.497152777774</v>
      </c>
      <c r="I198" s="5">
        <v>43871.386805555558</v>
      </c>
      <c r="J198" s="4">
        <f t="shared" si="18"/>
        <v>2020</v>
      </c>
      <c r="K198" s="4">
        <f t="shared" si="19"/>
        <v>2</v>
      </c>
      <c r="L198">
        <f t="shared" si="15"/>
        <v>9533.9999995194376</v>
      </c>
      <c r="M198" s="8">
        <f t="shared" si="16"/>
        <v>158.89999999199063</v>
      </c>
      <c r="N198" s="8">
        <f t="shared" si="17"/>
        <v>158.89999999199063</v>
      </c>
      <c r="O198" s="18">
        <v>1</v>
      </c>
      <c r="P198" t="s">
        <v>441</v>
      </c>
      <c r="Q198" s="6" t="s">
        <v>24</v>
      </c>
      <c r="R198" s="8"/>
    </row>
    <row r="199" spans="1:18" ht="15" customHeight="1">
      <c r="A199" t="s">
        <v>17</v>
      </c>
      <c r="B199" t="s">
        <v>41</v>
      </c>
      <c r="C199" t="s">
        <v>129</v>
      </c>
      <c r="D199" t="s">
        <v>442</v>
      </c>
      <c r="E199">
        <v>6</v>
      </c>
      <c r="F199" t="s">
        <v>33</v>
      </c>
      <c r="G199" t="s">
        <v>22</v>
      </c>
      <c r="H199" s="5">
        <v>43871.743587962963</v>
      </c>
      <c r="I199" s="5">
        <v>43871.679861111108</v>
      </c>
      <c r="J199" s="4">
        <f t="shared" si="18"/>
        <v>2020</v>
      </c>
      <c r="K199" s="4">
        <f t="shared" si="19"/>
        <v>2</v>
      </c>
      <c r="L199">
        <f t="shared" si="15"/>
        <v>5506.0000002617016</v>
      </c>
      <c r="M199" s="8">
        <f t="shared" si="16"/>
        <v>91.766666671028361</v>
      </c>
      <c r="N199" s="8">
        <f t="shared" si="17"/>
        <v>550.60000002617016</v>
      </c>
      <c r="O199" s="18">
        <v>1</v>
      </c>
      <c r="P199" t="s">
        <v>443</v>
      </c>
      <c r="Q199" s="6" t="s">
        <v>24</v>
      </c>
      <c r="R199" s="8"/>
    </row>
    <row r="200" spans="1:18" s="190" customFormat="1" ht="15" customHeight="1">
      <c r="A200" s="190" t="s">
        <v>29</v>
      </c>
      <c r="B200" s="190" t="s">
        <v>30</v>
      </c>
      <c r="C200" s="190" t="s">
        <v>83</v>
      </c>
      <c r="D200" s="190" t="s">
        <v>444</v>
      </c>
      <c r="E200" s="190">
        <v>1</v>
      </c>
      <c r="F200" s="190" t="s">
        <v>33</v>
      </c>
      <c r="G200" s="190" t="s">
        <v>22</v>
      </c>
      <c r="H200" s="191">
        <v>43872.411111111112</v>
      </c>
      <c r="I200" s="191">
        <v>43872.334027777775</v>
      </c>
      <c r="J200" s="4">
        <f t="shared" si="18"/>
        <v>2020</v>
      </c>
      <c r="K200" s="4">
        <f t="shared" si="19"/>
        <v>2</v>
      </c>
      <c r="L200" s="190">
        <f t="shared" si="15"/>
        <v>6660.0000003352761</v>
      </c>
      <c r="M200" s="196">
        <f t="shared" si="16"/>
        <v>111.00000000558794</v>
      </c>
      <c r="N200" s="196">
        <f t="shared" si="17"/>
        <v>111.00000000558794</v>
      </c>
      <c r="O200" s="197">
        <v>1</v>
      </c>
      <c r="P200" s="190" t="s">
        <v>445</v>
      </c>
      <c r="Q200" s="193" t="s">
        <v>24</v>
      </c>
      <c r="R200" s="196"/>
    </row>
    <row r="201" spans="1:18" ht="15" customHeight="1">
      <c r="A201" t="s">
        <v>17</v>
      </c>
      <c r="B201" t="s">
        <v>55</v>
      </c>
      <c r="C201" t="s">
        <v>59</v>
      </c>
      <c r="D201" t="s">
        <v>446</v>
      </c>
      <c r="E201">
        <v>1</v>
      </c>
      <c r="F201" t="s">
        <v>21</v>
      </c>
      <c r="G201" t="s">
        <v>22</v>
      </c>
      <c r="H201" s="5">
        <v>43872.542060185187</v>
      </c>
      <c r="I201" s="5">
        <v>43872.518055555556</v>
      </c>
      <c r="J201" s="4">
        <f t="shared" si="18"/>
        <v>2020</v>
      </c>
      <c r="K201" s="4">
        <f t="shared" si="19"/>
        <v>2</v>
      </c>
      <c r="L201">
        <f t="shared" si="20" ref="L201:L264">(H201-I201)*60*60*24</f>
        <v>2074.0000001387671</v>
      </c>
      <c r="M201" s="8">
        <f t="shared" si="16"/>
        <v>34.566666668979451</v>
      </c>
      <c r="N201" s="8">
        <f t="shared" si="17"/>
        <v>34.566666668979451</v>
      </c>
      <c r="O201" s="18">
        <v>1</v>
      </c>
      <c r="P201" t="s">
        <v>447</v>
      </c>
      <c r="Q201" s="6" t="s">
        <v>24</v>
      </c>
      <c r="R201" s="8"/>
    </row>
    <row r="202" spans="1:18" ht="15" customHeight="1">
      <c r="A202" t="s">
        <v>17</v>
      </c>
      <c r="B202" t="s">
        <v>41</v>
      </c>
      <c r="C202" t="s">
        <v>62</v>
      </c>
      <c r="D202" t="s">
        <v>448</v>
      </c>
      <c r="E202">
        <v>2</v>
      </c>
      <c r="F202" t="s">
        <v>27</v>
      </c>
      <c r="G202" t="s">
        <v>22</v>
      </c>
      <c r="H202" s="5">
        <v>43872.732835648145</v>
      </c>
      <c r="I202" s="5">
        <v>43872.705555555556</v>
      </c>
      <c r="J202" s="4">
        <f t="shared" si="18"/>
        <v>2020</v>
      </c>
      <c r="K202" s="4">
        <f t="shared" si="19"/>
        <v>2</v>
      </c>
      <c r="L202">
        <f t="shared" si="20"/>
        <v>2356.9999996572733</v>
      </c>
      <c r="M202" s="8">
        <f t="shared" si="16"/>
        <v>39.283333327621222</v>
      </c>
      <c r="N202" s="8">
        <f t="shared" si="17"/>
        <v>78.566666655242443</v>
      </c>
      <c r="O202" s="18">
        <v>1</v>
      </c>
      <c r="P202" t="s">
        <v>449</v>
      </c>
      <c r="Q202" s="6" t="s">
        <v>24</v>
      </c>
      <c r="R202" s="8"/>
    </row>
    <row r="203" spans="1:18" ht="15" customHeight="1">
      <c r="A203" t="s">
        <v>29</v>
      </c>
      <c r="B203" t="s">
        <v>87</v>
      </c>
      <c r="C203" t="s">
        <v>197</v>
      </c>
      <c r="D203" t="s">
        <v>450</v>
      </c>
      <c r="E203">
        <v>1</v>
      </c>
      <c r="F203" t="s">
        <v>27</v>
      </c>
      <c r="G203" t="s">
        <v>22</v>
      </c>
      <c r="H203" s="5">
        <v>43873.399837962963</v>
      </c>
      <c r="I203" s="5">
        <v>43873.34652777778</v>
      </c>
      <c r="J203" s="4">
        <f t="shared" si="18"/>
        <v>2020</v>
      </c>
      <c r="K203" s="4">
        <f t="shared" si="19"/>
        <v>2</v>
      </c>
      <c r="L203">
        <f t="shared" si="20"/>
        <v>4605.9999998426065</v>
      </c>
      <c r="M203" s="8">
        <f t="shared" si="16"/>
        <v>76.766666664043441</v>
      </c>
      <c r="N203" s="8">
        <f t="shared" si="17"/>
        <v>76.766666664043441</v>
      </c>
      <c r="O203" s="18">
        <v>1</v>
      </c>
      <c r="P203" t="s">
        <v>451</v>
      </c>
      <c r="Q203" s="6" t="s">
        <v>24</v>
      </c>
      <c r="R203" s="8"/>
    </row>
    <row r="204" spans="1:18" ht="15" customHeight="1">
      <c r="A204" t="s">
        <v>29</v>
      </c>
      <c r="B204" t="s">
        <v>30</v>
      </c>
      <c r="C204" t="s">
        <v>171</v>
      </c>
      <c r="D204" t="s">
        <v>452</v>
      </c>
      <c r="E204">
        <v>1</v>
      </c>
      <c r="F204" t="s">
        <v>33</v>
      </c>
      <c r="G204" t="s">
        <v>97</v>
      </c>
      <c r="H204" s="5">
        <v>43873.535416666666</v>
      </c>
      <c r="I204" s="5">
        <v>43873.359027777777</v>
      </c>
      <c r="J204" s="4">
        <f t="shared" si="18"/>
        <v>2020</v>
      </c>
      <c r="K204" s="4">
        <f t="shared" si="19"/>
        <v>2</v>
      </c>
      <c r="L204">
        <f t="shared" si="20"/>
        <v>15240.00000001397</v>
      </c>
      <c r="M204" s="8">
        <f t="shared" si="16"/>
        <v>254.00000000023283</v>
      </c>
      <c r="N204" s="8">
        <f t="shared" si="17"/>
        <v>254.00000000023283</v>
      </c>
      <c r="O204" s="18">
        <v>1</v>
      </c>
      <c r="P204" t="s">
        <v>453</v>
      </c>
      <c r="Q204" s="6" t="s">
        <v>24</v>
      </c>
      <c r="R204" s="8"/>
    </row>
    <row r="205" spans="1:18" ht="15" customHeight="1">
      <c r="A205" t="s">
        <v>29</v>
      </c>
      <c r="B205" t="s">
        <v>94</v>
      </c>
      <c r="C205" t="s">
        <v>174</v>
      </c>
      <c r="D205" t="s">
        <v>454</v>
      </c>
      <c r="E205">
        <v>1</v>
      </c>
      <c r="F205" t="s">
        <v>85</v>
      </c>
      <c r="G205" t="s">
        <v>97</v>
      </c>
      <c r="H205" s="5">
        <v>43873.58152777778</v>
      </c>
      <c r="I205" s="5">
        <v>43873.418055555558</v>
      </c>
      <c r="J205" s="4">
        <f t="shared" si="18"/>
        <v>2020</v>
      </c>
      <c r="K205" s="4">
        <f t="shared" si="19"/>
        <v>2</v>
      </c>
      <c r="L205">
        <f t="shared" si="20"/>
        <v>14124.000000022352</v>
      </c>
      <c r="M205" s="8">
        <f t="shared" si="16"/>
        <v>235.40000000037253</v>
      </c>
      <c r="N205" s="8">
        <f t="shared" si="17"/>
        <v>235.40000000037253</v>
      </c>
      <c r="O205" s="18">
        <v>1</v>
      </c>
      <c r="P205" t="s">
        <v>455</v>
      </c>
      <c r="Q205" s="6" t="s">
        <v>24</v>
      </c>
      <c r="R205" s="8"/>
    </row>
    <row r="206" spans="1:18" ht="15" customHeight="1">
      <c r="A206" t="s">
        <v>17</v>
      </c>
      <c r="B206" t="s">
        <v>18</v>
      </c>
      <c r="C206" t="s">
        <v>38</v>
      </c>
      <c r="D206" t="s">
        <v>71</v>
      </c>
      <c r="E206">
        <v>1</v>
      </c>
      <c r="F206" t="s">
        <v>27</v>
      </c>
      <c r="G206" t="s">
        <v>22</v>
      </c>
      <c r="H206" s="5">
        <v>43873.649918981479</v>
      </c>
      <c r="I206" s="5">
        <v>43873.622604166667</v>
      </c>
      <c r="J206" s="4">
        <f t="shared" si="18"/>
        <v>2020</v>
      </c>
      <c r="K206" s="4">
        <f t="shared" si="19"/>
        <v>2</v>
      </c>
      <c r="L206">
        <f t="shared" si="20"/>
        <v>2359.9999997299165</v>
      </c>
      <c r="M206" s="8">
        <f t="shared" si="16"/>
        <v>39.333333328831941</v>
      </c>
      <c r="N206" s="8">
        <f t="shared" si="17"/>
        <v>39.333333328831941</v>
      </c>
      <c r="O206" s="18">
        <v>1</v>
      </c>
      <c r="P206" t="s">
        <v>456</v>
      </c>
      <c r="Q206" s="6" t="s">
        <v>24</v>
      </c>
      <c r="R206" s="8"/>
    </row>
    <row r="207" spans="1:18" ht="15" customHeight="1">
      <c r="A207" t="s">
        <v>29</v>
      </c>
      <c r="B207" t="s">
        <v>94</v>
      </c>
      <c r="C207" t="s">
        <v>177</v>
      </c>
      <c r="D207" t="s">
        <v>457</v>
      </c>
      <c r="E207">
        <v>1</v>
      </c>
      <c r="F207" t="s">
        <v>92</v>
      </c>
      <c r="G207" t="s">
        <v>22</v>
      </c>
      <c r="H207" s="5">
        <v>43874.404861111114</v>
      </c>
      <c r="I207" s="5">
        <v>43874.384722222225</v>
      </c>
      <c r="J207" s="4">
        <f t="shared" si="18"/>
        <v>2020</v>
      </c>
      <c r="K207" s="4">
        <f t="shared" si="19"/>
        <v>2</v>
      </c>
      <c r="L207">
        <f t="shared" si="20"/>
        <v>1740.0000000139698</v>
      </c>
      <c r="M207" s="8">
        <f t="shared" si="16"/>
        <v>29.000000000232831</v>
      </c>
      <c r="N207" s="8">
        <f t="shared" si="17"/>
        <v>29.000000000232831</v>
      </c>
      <c r="O207" s="18">
        <v>1</v>
      </c>
      <c r="P207" t="s">
        <v>458</v>
      </c>
      <c r="Q207" s="6" t="s">
        <v>24</v>
      </c>
      <c r="R207" s="8"/>
    </row>
    <row r="208" spans="1:18" ht="15" customHeight="1">
      <c r="A208" t="s">
        <v>17</v>
      </c>
      <c r="B208" t="s">
        <v>41</v>
      </c>
      <c r="C208" t="s">
        <v>135</v>
      </c>
      <c r="D208" t="s">
        <v>459</v>
      </c>
      <c r="E208">
        <v>117</v>
      </c>
      <c r="F208" t="s">
        <v>27</v>
      </c>
      <c r="G208" t="s">
        <v>22</v>
      </c>
      <c r="H208" s="5">
        <v>43874.49659722222</v>
      </c>
      <c r="I208" s="5">
        <v>43874.47552083333</v>
      </c>
      <c r="J208" s="4">
        <f t="shared" si="18"/>
        <v>2020</v>
      </c>
      <c r="K208" s="4">
        <f t="shared" si="19"/>
        <v>2</v>
      </c>
      <c r="L208">
        <f t="shared" si="20"/>
        <v>1821.000000089407</v>
      </c>
      <c r="M208" s="8">
        <f t="shared" si="16"/>
        <v>30.350000001490116</v>
      </c>
      <c r="N208" s="8">
        <f t="shared" si="17"/>
        <v>3550.9500001743436</v>
      </c>
      <c r="O208" s="18">
        <v>1</v>
      </c>
      <c r="P208" t="s">
        <v>460</v>
      </c>
      <c r="Q208" s="6" t="s">
        <v>24</v>
      </c>
      <c r="R208" s="8"/>
    </row>
    <row r="209" spans="1:18" ht="15" customHeight="1">
      <c r="A209" t="s">
        <v>17</v>
      </c>
      <c r="B209" t="s">
        <v>41</v>
      </c>
      <c r="C209" t="s">
        <v>135</v>
      </c>
      <c r="D209" t="s">
        <v>461</v>
      </c>
      <c r="E209">
        <v>98</v>
      </c>
      <c r="F209" t="s">
        <v>85</v>
      </c>
      <c r="G209" t="s">
        <v>22</v>
      </c>
      <c r="H209" s="5">
        <v>43874.531527777777</v>
      </c>
      <c r="I209" s="5">
        <v>43874.49722222222</v>
      </c>
      <c r="J209" s="4">
        <f t="shared" si="18"/>
        <v>2020</v>
      </c>
      <c r="K209" s="4">
        <f t="shared" si="19"/>
        <v>2</v>
      </c>
      <c r="L209">
        <f t="shared" si="20"/>
        <v>2964.0000001061708</v>
      </c>
      <c r="M209" s="8">
        <f t="shared" si="16"/>
        <v>49.400000001769513</v>
      </c>
      <c r="N209" s="8">
        <f t="shared" si="17"/>
        <v>4841.2000001734123</v>
      </c>
      <c r="O209" s="18">
        <v>1</v>
      </c>
      <c r="P209" t="s">
        <v>462</v>
      </c>
      <c r="Q209" s="6" t="s">
        <v>24</v>
      </c>
      <c r="R209" s="8"/>
    </row>
    <row r="210" spans="1:18" ht="15" customHeight="1">
      <c r="A210" t="s">
        <v>17</v>
      </c>
      <c r="B210" t="s">
        <v>41</v>
      </c>
      <c r="C210" t="s">
        <v>135</v>
      </c>
      <c r="D210" t="s">
        <v>463</v>
      </c>
      <c r="E210">
        <v>1</v>
      </c>
      <c r="F210" t="s">
        <v>27</v>
      </c>
      <c r="G210" t="s">
        <v>22</v>
      </c>
      <c r="H210" s="5">
        <v>43874.682627314818</v>
      </c>
      <c r="I210" s="5">
        <v>43874.580555555556</v>
      </c>
      <c r="J210" s="4">
        <f t="shared" si="18"/>
        <v>2020</v>
      </c>
      <c r="K210" s="4">
        <f t="shared" si="19"/>
        <v>2</v>
      </c>
      <c r="L210">
        <f t="shared" si="20"/>
        <v>8819.0000002272427</v>
      </c>
      <c r="M210" s="8">
        <f t="shared" si="16"/>
        <v>146.98333333712071</v>
      </c>
      <c r="N210" s="8">
        <f t="shared" si="17"/>
        <v>146.98333333712071</v>
      </c>
      <c r="O210" s="18">
        <v>1</v>
      </c>
      <c r="P210" t="s">
        <v>464</v>
      </c>
      <c r="Q210" s="6" t="s">
        <v>24</v>
      </c>
      <c r="R210" s="8"/>
    </row>
    <row r="211" spans="1:19" s="129" customFormat="1" ht="15" customHeight="1">
      <c r="A211" s="129" t="s">
        <v>17</v>
      </c>
      <c r="B211" s="129" t="s">
        <v>41</v>
      </c>
      <c r="C211" s="129" t="s">
        <v>62</v>
      </c>
      <c r="D211" s="129" t="s">
        <v>465</v>
      </c>
      <c r="E211" s="129">
        <v>1</v>
      </c>
      <c r="F211" s="129" t="s">
        <v>131</v>
      </c>
      <c r="G211" s="129" t="s">
        <v>22</v>
      </c>
      <c r="H211" s="130">
        <v>43874.806041666663</v>
      </c>
      <c r="I211" s="130">
        <v>43874.77847222222</v>
      </c>
      <c r="J211" s="4">
        <f t="shared" si="18"/>
        <v>2020</v>
      </c>
      <c r="K211" s="4">
        <f t="shared" si="19"/>
        <v>2</v>
      </c>
      <c r="L211" s="129">
        <f t="shared" si="20"/>
        <v>2381.9999998435378</v>
      </c>
      <c r="M211" s="131">
        <f t="shared" si="16"/>
        <v>39.699999997392297</v>
      </c>
      <c r="N211" s="131">
        <f t="shared" si="17"/>
        <v>39.699999997392297</v>
      </c>
      <c r="O211" s="132">
        <v>1</v>
      </c>
      <c r="P211" s="129" t="s">
        <v>466</v>
      </c>
      <c r="Q211" s="133" t="s">
        <v>24</v>
      </c>
      <c r="R211" s="131"/>
      <c r="S211"/>
    </row>
    <row r="212" spans="1:18" ht="15" customHeight="1">
      <c r="A212" t="s">
        <v>17</v>
      </c>
      <c r="B212" t="s">
        <v>18</v>
      </c>
      <c r="C212" t="s">
        <v>19</v>
      </c>
      <c r="D212" t="s">
        <v>467</v>
      </c>
      <c r="E212">
        <v>3</v>
      </c>
      <c r="F212" t="s">
        <v>27</v>
      </c>
      <c r="G212" t="s">
        <v>22</v>
      </c>
      <c r="H212" s="5">
        <v>43874.878796296296</v>
      </c>
      <c r="I212" s="5">
        <v>43874.838888888888</v>
      </c>
      <c r="J212" s="4">
        <f t="shared" si="18"/>
        <v>2020</v>
      </c>
      <c r="K212" s="4">
        <f t="shared" si="19"/>
        <v>2</v>
      </c>
      <c r="L212">
        <f t="shared" si="20"/>
        <v>3448.0000000912696</v>
      </c>
      <c r="M212" s="8">
        <f t="shared" si="16"/>
        <v>57.466666668187827</v>
      </c>
      <c r="N212" s="8">
        <f t="shared" si="17"/>
        <v>172.40000000456348</v>
      </c>
      <c r="O212" s="18">
        <v>1</v>
      </c>
      <c r="P212" t="s">
        <v>468</v>
      </c>
      <c r="Q212" s="6" t="s">
        <v>24</v>
      </c>
      <c r="R212" s="8"/>
    </row>
    <row r="213" spans="1:18" ht="15" customHeight="1">
      <c r="A213" t="s">
        <v>29</v>
      </c>
      <c r="B213" t="s">
        <v>94</v>
      </c>
      <c r="C213" t="s">
        <v>95</v>
      </c>
      <c r="D213" t="s">
        <v>469</v>
      </c>
      <c r="E213">
        <v>4</v>
      </c>
      <c r="F213" t="s">
        <v>27</v>
      </c>
      <c r="G213" t="s">
        <v>22</v>
      </c>
      <c r="H213" s="5">
        <v>43875.406724537039</v>
      </c>
      <c r="I213" s="5">
        <v>43875.376006944447</v>
      </c>
      <c r="J213" s="4">
        <f t="shared" si="18"/>
        <v>2020</v>
      </c>
      <c r="K213" s="4">
        <f t="shared" si="19"/>
        <v>2</v>
      </c>
      <c r="L213">
        <f t="shared" si="20"/>
        <v>2653.9999999338761</v>
      </c>
      <c r="M213" s="8">
        <f t="shared" si="16"/>
        <v>44.233333332231268</v>
      </c>
      <c r="N213" s="8">
        <f t="shared" si="17"/>
        <v>176.93333332892507</v>
      </c>
      <c r="O213" s="18">
        <v>1</v>
      </c>
      <c r="P213" t="s">
        <v>470</v>
      </c>
      <c r="Q213" s="6" t="s">
        <v>24</v>
      </c>
      <c r="R213" s="8"/>
    </row>
    <row r="214" spans="1:18" ht="15" customHeight="1">
      <c r="A214" t="s">
        <v>17</v>
      </c>
      <c r="B214" t="s">
        <v>47</v>
      </c>
      <c r="C214" t="s">
        <v>52</v>
      </c>
      <c r="D214" t="s">
        <v>471</v>
      </c>
      <c r="E214">
        <v>1</v>
      </c>
      <c r="F214" t="s">
        <v>472</v>
      </c>
      <c r="G214" t="s">
        <v>22</v>
      </c>
      <c r="H214" s="5">
        <v>43875.47693287037</v>
      </c>
      <c r="I214" s="5">
        <v>43875.409722222219</v>
      </c>
      <c r="J214" s="4">
        <f t="shared" si="18"/>
        <v>2020</v>
      </c>
      <c r="K214" s="4">
        <f t="shared" si="19"/>
        <v>2</v>
      </c>
      <c r="L214">
        <f t="shared" si="20"/>
        <v>5807.0000002160668</v>
      </c>
      <c r="M214" s="8">
        <f t="shared" si="16"/>
        <v>96.783333336934447</v>
      </c>
      <c r="N214" s="8">
        <f t="shared" si="17"/>
        <v>96.783333336934447</v>
      </c>
      <c r="O214" s="18">
        <v>1</v>
      </c>
      <c r="P214" t="s">
        <v>473</v>
      </c>
      <c r="Q214" s="6" t="s">
        <v>24</v>
      </c>
      <c r="R214" s="8"/>
    </row>
    <row r="215" spans="1:18" ht="15" customHeight="1">
      <c r="A215" t="s">
        <v>17</v>
      </c>
      <c r="B215" t="s">
        <v>41</v>
      </c>
      <c r="C215" t="s">
        <v>62</v>
      </c>
      <c r="D215" t="s">
        <v>474</v>
      </c>
      <c r="E215">
        <v>15</v>
      </c>
      <c r="F215" t="s">
        <v>125</v>
      </c>
      <c r="G215" t="s">
        <v>22</v>
      </c>
      <c r="H215" s="5">
        <v>43876.715937499997</v>
      </c>
      <c r="I215" s="5">
        <v>43876.613900462966</v>
      </c>
      <c r="J215" s="4">
        <f t="shared" si="18"/>
        <v>2020</v>
      </c>
      <c r="K215" s="4">
        <f t="shared" si="19"/>
        <v>2</v>
      </c>
      <c r="L215">
        <f t="shared" si="20"/>
        <v>8815.9999995259568</v>
      </c>
      <c r="M215" s="8">
        <f t="shared" si="16"/>
        <v>146.93333332543261</v>
      </c>
      <c r="N215" s="8">
        <f t="shared" si="17"/>
        <v>2203.9999998814892</v>
      </c>
      <c r="O215" s="18">
        <v>1</v>
      </c>
      <c r="P215" t="s">
        <v>475</v>
      </c>
      <c r="Q215" s="6" t="s">
        <v>24</v>
      </c>
      <c r="R215" s="8"/>
    </row>
    <row r="216" spans="1:18" ht="15" customHeight="1">
      <c r="A216" t="s">
        <v>29</v>
      </c>
      <c r="B216" t="s">
        <v>94</v>
      </c>
      <c r="C216" t="s">
        <v>186</v>
      </c>
      <c r="D216" t="s">
        <v>476</v>
      </c>
      <c r="E216">
        <v>1</v>
      </c>
      <c r="F216" t="s">
        <v>92</v>
      </c>
      <c r="G216" t="s">
        <v>22</v>
      </c>
      <c r="H216" s="5">
        <v>43877.346620370372</v>
      </c>
      <c r="I216" s="5">
        <v>43877.296782407408</v>
      </c>
      <c r="J216" s="4">
        <f t="shared" si="18"/>
        <v>2020</v>
      </c>
      <c r="K216" s="4">
        <f t="shared" si="19"/>
        <v>2</v>
      </c>
      <c r="L216">
        <f t="shared" si="20"/>
        <v>4306.0000001220033</v>
      </c>
      <c r="M216" s="8">
        <f t="shared" si="16"/>
        <v>71.766666668700054</v>
      </c>
      <c r="N216" s="8">
        <f t="shared" si="17"/>
        <v>71.766666668700054</v>
      </c>
      <c r="O216" s="18">
        <v>1</v>
      </c>
      <c r="P216" t="s">
        <v>477</v>
      </c>
      <c r="Q216" s="6" t="s">
        <v>24</v>
      </c>
      <c r="R216" s="8"/>
    </row>
    <row r="217" spans="1:18" ht="15" customHeight="1">
      <c r="A217" t="s">
        <v>29</v>
      </c>
      <c r="B217" t="s">
        <v>87</v>
      </c>
      <c r="C217" t="s">
        <v>103</v>
      </c>
      <c r="D217" t="s">
        <v>478</v>
      </c>
      <c r="E217">
        <v>2</v>
      </c>
      <c r="F217" t="s">
        <v>33</v>
      </c>
      <c r="G217" t="s">
        <v>22</v>
      </c>
      <c r="H217" s="5">
        <v>43878.594050925924</v>
      </c>
      <c r="I217" s="5">
        <v>43878.469444444447</v>
      </c>
      <c r="J217" s="4">
        <f t="shared" si="18"/>
        <v>2020</v>
      </c>
      <c r="K217" s="4">
        <f t="shared" si="19"/>
        <v>2</v>
      </c>
      <c r="L217">
        <f t="shared" si="20"/>
        <v>10765.999999595806</v>
      </c>
      <c r="M217" s="8">
        <f t="shared" si="16"/>
        <v>179.43333332659677</v>
      </c>
      <c r="N217" s="8">
        <f t="shared" si="17"/>
        <v>358.86666665319353</v>
      </c>
      <c r="O217" s="18">
        <v>1</v>
      </c>
      <c r="P217" t="s">
        <v>479</v>
      </c>
      <c r="Q217" s="6" t="s">
        <v>24</v>
      </c>
      <c r="R217" s="8"/>
    </row>
    <row r="218" spans="1:18" ht="15" customHeight="1">
      <c r="A218" t="s">
        <v>17</v>
      </c>
      <c r="B218" t="s">
        <v>18</v>
      </c>
      <c r="C218" t="s">
        <v>35</v>
      </c>
      <c r="D218" t="s">
        <v>480</v>
      </c>
      <c r="E218">
        <v>1</v>
      </c>
      <c r="F218" t="s">
        <v>33</v>
      </c>
      <c r="G218" t="s">
        <v>97</v>
      </c>
      <c r="H218" s="5">
        <v>43880.820254629631</v>
      </c>
      <c r="I218" s="5">
        <v>43880.695138888892</v>
      </c>
      <c r="J218" s="4">
        <f t="shared" si="18"/>
        <v>2020</v>
      </c>
      <c r="K218" s="4">
        <f t="shared" si="19"/>
        <v>2</v>
      </c>
      <c r="L218">
        <f t="shared" si="20"/>
        <v>10809.999999823049</v>
      </c>
      <c r="M218" s="8">
        <f t="shared" si="16"/>
        <v>180.16666666371748</v>
      </c>
      <c r="N218" s="8">
        <f t="shared" si="17"/>
        <v>180.16666666371748</v>
      </c>
      <c r="O218" s="18">
        <v>1</v>
      </c>
      <c r="P218" t="s">
        <v>481</v>
      </c>
      <c r="Q218" s="6" t="s">
        <v>24</v>
      </c>
      <c r="R218" s="8"/>
    </row>
    <row r="219" spans="1:19" s="140" customFormat="1" ht="15" customHeight="1">
      <c r="A219" s="140" t="s">
        <v>17</v>
      </c>
      <c r="B219" s="140" t="s">
        <v>47</v>
      </c>
      <c r="C219" s="140" t="s">
        <v>52</v>
      </c>
      <c r="D219" s="140" t="s">
        <v>2641</v>
      </c>
      <c r="E219" s="140">
        <v>498</v>
      </c>
      <c r="F219" s="140" t="s">
        <v>472</v>
      </c>
      <c r="G219" s="140" t="s">
        <v>22</v>
      </c>
      <c r="H219" s="141">
        <v>43881.442002314812</v>
      </c>
      <c r="I219" s="141">
        <v>43881.405555555553</v>
      </c>
      <c r="J219" s="4">
        <f t="shared" si="18"/>
        <v>2020</v>
      </c>
      <c r="K219" s="4">
        <f t="shared" si="19"/>
        <v>2</v>
      </c>
      <c r="L219" s="140">
        <f t="shared" si="20"/>
        <v>3148.9999999757856</v>
      </c>
      <c r="M219" s="143">
        <f t="shared" si="16"/>
        <v>52.48333333292976</v>
      </c>
      <c r="N219" s="143">
        <f t="shared" si="17"/>
        <v>26136.699999799021</v>
      </c>
      <c r="O219" s="144">
        <v>1</v>
      </c>
      <c r="P219" s="140" t="s">
        <v>482</v>
      </c>
      <c r="Q219" s="142" t="s">
        <v>24</v>
      </c>
      <c r="R219" s="143"/>
      <c r="S219"/>
    </row>
    <row r="220" spans="1:18" ht="15" customHeight="1">
      <c r="A220" t="s">
        <v>17</v>
      </c>
      <c r="B220" t="s">
        <v>41</v>
      </c>
      <c r="C220" t="s">
        <v>62</v>
      </c>
      <c r="D220" t="s">
        <v>483</v>
      </c>
      <c r="E220">
        <v>4</v>
      </c>
      <c r="F220" t="s">
        <v>33</v>
      </c>
      <c r="G220" t="s">
        <v>22</v>
      </c>
      <c r="H220" s="5">
        <v>43881.683877314812</v>
      </c>
      <c r="I220" s="5">
        <v>43881.641944444447</v>
      </c>
      <c r="J220" s="4">
        <f t="shared" si="18"/>
        <v>2020</v>
      </c>
      <c r="K220" s="4">
        <f t="shared" si="19"/>
        <v>2</v>
      </c>
      <c r="L220">
        <f t="shared" si="20"/>
        <v>3622.999999509193</v>
      </c>
      <c r="M220" s="8">
        <f t="shared" si="16"/>
        <v>60.383333325153217</v>
      </c>
      <c r="N220" s="8">
        <f t="shared" si="17"/>
        <v>241.53333330061287</v>
      </c>
      <c r="O220" s="18">
        <v>1</v>
      </c>
      <c r="P220" t="s">
        <v>484</v>
      </c>
      <c r="Q220" s="6" t="s">
        <v>24</v>
      </c>
      <c r="R220" s="8"/>
    </row>
    <row r="221" spans="1:18" ht="15" customHeight="1">
      <c r="A221" t="s">
        <v>17</v>
      </c>
      <c r="B221" t="s">
        <v>41</v>
      </c>
      <c r="C221" t="s">
        <v>62</v>
      </c>
      <c r="D221" t="s">
        <v>485</v>
      </c>
      <c r="E221">
        <v>1</v>
      </c>
      <c r="F221" t="s">
        <v>27</v>
      </c>
      <c r="G221" t="s">
        <v>22</v>
      </c>
      <c r="H221" s="5">
        <v>43881.738113425927</v>
      </c>
      <c r="I221" s="5">
        <v>43881.665972222225</v>
      </c>
      <c r="J221" s="4">
        <f t="shared" si="18"/>
        <v>2020</v>
      </c>
      <c r="K221" s="4">
        <f t="shared" si="19"/>
        <v>2</v>
      </c>
      <c r="L221">
        <f t="shared" si="20"/>
        <v>6232.9999998444691</v>
      </c>
      <c r="M221" s="8">
        <f t="shared" si="16"/>
        <v>103.88333333074115</v>
      </c>
      <c r="N221" s="8">
        <f t="shared" si="17"/>
        <v>103.88333333074115</v>
      </c>
      <c r="O221" s="18">
        <v>1</v>
      </c>
      <c r="P221" t="s">
        <v>486</v>
      </c>
      <c r="Q221" s="6" t="s">
        <v>24</v>
      </c>
      <c r="R221" s="8"/>
    </row>
    <row r="222" spans="1:18" ht="15" customHeight="1">
      <c r="A222" t="s">
        <v>17</v>
      </c>
      <c r="B222" t="s">
        <v>18</v>
      </c>
      <c r="C222" t="s">
        <v>38</v>
      </c>
      <c r="D222" t="s">
        <v>227</v>
      </c>
      <c r="E222">
        <v>8</v>
      </c>
      <c r="F222" t="s">
        <v>33</v>
      </c>
      <c r="G222" t="s">
        <v>22</v>
      </c>
      <c r="H222" s="5">
        <v>43882.147245370368</v>
      </c>
      <c r="I222" s="5">
        <v>43882.074999999997</v>
      </c>
      <c r="J222" s="4">
        <f t="shared" si="18"/>
        <v>2020</v>
      </c>
      <c r="K222" s="4">
        <f t="shared" si="19"/>
        <v>2</v>
      </c>
      <c r="L222">
        <f t="shared" si="20"/>
        <v>6242.0000000623986</v>
      </c>
      <c r="M222" s="8">
        <f t="shared" si="16"/>
        <v>104.03333333437331</v>
      </c>
      <c r="N222" s="8">
        <f t="shared" si="17"/>
        <v>832.26666667498648</v>
      </c>
      <c r="O222" s="18">
        <v>1</v>
      </c>
      <c r="P222" t="s">
        <v>487</v>
      </c>
      <c r="Q222" s="6" t="s">
        <v>24</v>
      </c>
      <c r="R222" s="8"/>
    </row>
    <row r="223" spans="1:18" ht="15" customHeight="1">
      <c r="A223" t="s">
        <v>29</v>
      </c>
      <c r="B223" t="s">
        <v>87</v>
      </c>
      <c r="C223" t="s">
        <v>103</v>
      </c>
      <c r="D223" t="s">
        <v>96</v>
      </c>
      <c r="E223">
        <v>1</v>
      </c>
      <c r="F223" t="s">
        <v>472</v>
      </c>
      <c r="G223" t="s">
        <v>22</v>
      </c>
      <c r="H223" s="5">
        <v>43882.400000000001</v>
      </c>
      <c r="I223" s="5">
        <v>43882.348611111112</v>
      </c>
      <c r="J223" s="4">
        <f t="shared" si="18"/>
        <v>2020</v>
      </c>
      <c r="K223" s="4">
        <f t="shared" si="19"/>
        <v>2</v>
      </c>
      <c r="L223">
        <f t="shared" si="20"/>
        <v>4440.0000000139698</v>
      </c>
      <c r="M223" s="8">
        <f t="shared" si="16"/>
        <v>74.000000000232831</v>
      </c>
      <c r="N223" s="8">
        <f t="shared" si="17"/>
        <v>74.000000000232831</v>
      </c>
      <c r="O223" s="18">
        <v>1</v>
      </c>
      <c r="P223" t="s">
        <v>488</v>
      </c>
      <c r="Q223" s="6" t="s">
        <v>24</v>
      </c>
      <c r="R223" s="8"/>
    </row>
    <row r="224" spans="1:18" ht="15" customHeight="1">
      <c r="A224" t="s">
        <v>17</v>
      </c>
      <c r="B224" t="s">
        <v>140</v>
      </c>
      <c r="C224" t="s">
        <v>141</v>
      </c>
      <c r="D224" t="s">
        <v>489</v>
      </c>
      <c r="E224">
        <v>1</v>
      </c>
      <c r="F224" t="s">
        <v>27</v>
      </c>
      <c r="G224" t="s">
        <v>22</v>
      </c>
      <c r="H224" s="5">
        <v>43882.600474537037</v>
      </c>
      <c r="I224" s="5">
        <v>43882.517361111109</v>
      </c>
      <c r="J224" s="4">
        <f t="shared" si="18"/>
        <v>2020</v>
      </c>
      <c r="K224" s="4">
        <f t="shared" si="19"/>
        <v>2</v>
      </c>
      <c r="L224">
        <f t="shared" si="20"/>
        <v>7181.0000001685694</v>
      </c>
      <c r="M224" s="8">
        <f t="shared" si="16"/>
        <v>119.68333333614282</v>
      </c>
      <c r="N224" s="8">
        <f t="shared" si="17"/>
        <v>119.68333333614282</v>
      </c>
      <c r="O224" s="18">
        <v>1</v>
      </c>
      <c r="P224" t="s">
        <v>490</v>
      </c>
      <c r="Q224" s="6" t="s">
        <v>24</v>
      </c>
      <c r="R224" s="8"/>
    </row>
    <row r="225" spans="1:18" ht="15" customHeight="1">
      <c r="A225" t="s">
        <v>29</v>
      </c>
      <c r="B225" t="s">
        <v>30</v>
      </c>
      <c r="C225" t="s">
        <v>83</v>
      </c>
      <c r="D225" t="s">
        <v>491</v>
      </c>
      <c r="E225">
        <v>115</v>
      </c>
      <c r="F225" t="s">
        <v>85</v>
      </c>
      <c r="G225" t="s">
        <v>97</v>
      </c>
      <c r="H225" s="5">
        <v>43882.671932870369</v>
      </c>
      <c r="I225" s="5">
        <v>43882.594918981478</v>
      </c>
      <c r="J225" s="4">
        <f t="shared" si="18"/>
        <v>2020</v>
      </c>
      <c r="K225" s="4">
        <f t="shared" si="19"/>
        <v>2</v>
      </c>
      <c r="L225">
        <f t="shared" si="20"/>
        <v>6654.0000001899898</v>
      </c>
      <c r="M225" s="8">
        <f t="shared" si="16"/>
        <v>110.9000000031665</v>
      </c>
      <c r="N225" s="8">
        <f t="shared" si="17"/>
        <v>12753.500000364147</v>
      </c>
      <c r="O225" s="18">
        <v>1</v>
      </c>
      <c r="P225" t="s">
        <v>492</v>
      </c>
      <c r="Q225" s="6" t="s">
        <v>24</v>
      </c>
      <c r="R225" s="8"/>
    </row>
    <row r="226" spans="1:18" ht="15" customHeight="1">
      <c r="A226" t="s">
        <v>17</v>
      </c>
      <c r="B226" t="s">
        <v>18</v>
      </c>
      <c r="C226" t="s">
        <v>35</v>
      </c>
      <c r="D226" t="s">
        <v>354</v>
      </c>
      <c r="E226">
        <v>36</v>
      </c>
      <c r="F226" t="s">
        <v>27</v>
      </c>
      <c r="G226" t="s">
        <v>22</v>
      </c>
      <c r="H226" s="5">
        <v>43884.438391203701</v>
      </c>
      <c r="I226" s="5">
        <v>43884.402083333334</v>
      </c>
      <c r="J226" s="4">
        <f t="shared" si="18"/>
        <v>2020</v>
      </c>
      <c r="K226" s="4">
        <f t="shared" si="19"/>
        <v>2</v>
      </c>
      <c r="L226">
        <f t="shared" si="20"/>
        <v>3136.999999685213</v>
      </c>
      <c r="M226" s="8">
        <f t="shared" si="16"/>
        <v>52.283333328086883</v>
      </c>
      <c r="N226" s="8">
        <f t="shared" si="17"/>
        <v>1882.1999998111278</v>
      </c>
      <c r="O226" s="18">
        <v>1</v>
      </c>
      <c r="P226" t="s">
        <v>493</v>
      </c>
      <c r="Q226" s="6" t="s">
        <v>24</v>
      </c>
      <c r="R226" s="8"/>
    </row>
    <row r="227" spans="1:18" ht="15" customHeight="1">
      <c r="A227" t="s">
        <v>29</v>
      </c>
      <c r="B227" t="s">
        <v>94</v>
      </c>
      <c r="C227" t="s">
        <v>174</v>
      </c>
      <c r="D227" t="s">
        <v>494</v>
      </c>
      <c r="E227">
        <v>1</v>
      </c>
      <c r="F227" t="s">
        <v>33</v>
      </c>
      <c r="G227" t="s">
        <v>97</v>
      </c>
      <c r="H227" s="5">
        <v>43884.79583333333</v>
      </c>
      <c r="I227" s="5">
        <v>43884.755555555559</v>
      </c>
      <c r="J227" s="4">
        <f t="shared" si="18"/>
        <v>2020</v>
      </c>
      <c r="K227" s="4">
        <f t="shared" si="19"/>
        <v>2</v>
      </c>
      <c r="L227">
        <f t="shared" si="20"/>
        <v>3479.9999993992969</v>
      </c>
      <c r="M227" s="8">
        <f t="shared" si="16"/>
        <v>57.999999989988282</v>
      </c>
      <c r="N227" s="8">
        <f t="shared" si="17"/>
        <v>57.999999989988282</v>
      </c>
      <c r="O227" s="18">
        <v>1</v>
      </c>
      <c r="P227" t="s">
        <v>495</v>
      </c>
      <c r="Q227" s="6" t="s">
        <v>24</v>
      </c>
      <c r="R227" s="8"/>
    </row>
    <row r="228" spans="1:18" ht="15" customHeight="1">
      <c r="A228" t="s">
        <v>17</v>
      </c>
      <c r="B228" t="s">
        <v>18</v>
      </c>
      <c r="C228" t="s">
        <v>35</v>
      </c>
      <c r="D228" t="s">
        <v>354</v>
      </c>
      <c r="E228">
        <v>36</v>
      </c>
      <c r="F228" t="s">
        <v>85</v>
      </c>
      <c r="G228" t="s">
        <v>22</v>
      </c>
      <c r="H228" s="5">
        <v>43886.273634259262</v>
      </c>
      <c r="I228" s="5">
        <v>43886.219502314816</v>
      </c>
      <c r="J228" s="4">
        <f t="shared" si="18"/>
        <v>2020</v>
      </c>
      <c r="K228" s="4">
        <f t="shared" si="19"/>
        <v>2</v>
      </c>
      <c r="L228">
        <f t="shared" si="20"/>
        <v>4677.0000000949949</v>
      </c>
      <c r="M228" s="8">
        <f t="shared" si="16"/>
        <v>77.950000001583248</v>
      </c>
      <c r="N228" s="8">
        <f t="shared" si="17"/>
        <v>2806.2000000569969</v>
      </c>
      <c r="O228" s="18">
        <v>1</v>
      </c>
      <c r="P228" t="s">
        <v>496</v>
      </c>
      <c r="Q228" s="6" t="s">
        <v>24</v>
      </c>
      <c r="R228" s="8"/>
    </row>
    <row r="229" spans="1:18" ht="15" customHeight="1">
      <c r="A229" t="s">
        <v>29</v>
      </c>
      <c r="B229" t="s">
        <v>87</v>
      </c>
      <c r="C229" t="s">
        <v>103</v>
      </c>
      <c r="D229" t="s">
        <v>497</v>
      </c>
      <c r="E229">
        <v>9</v>
      </c>
      <c r="F229" t="s">
        <v>92</v>
      </c>
      <c r="G229" t="s">
        <v>22</v>
      </c>
      <c r="H229" s="5">
        <v>43886.316469907404</v>
      </c>
      <c r="I229" s="5">
        <v>43886.295138888891</v>
      </c>
      <c r="J229" s="4">
        <f t="shared" si="18"/>
        <v>2020</v>
      </c>
      <c r="K229" s="4">
        <f t="shared" si="19"/>
        <v>2</v>
      </c>
      <c r="L229">
        <f t="shared" si="20"/>
        <v>1842.9999995743856</v>
      </c>
      <c r="M229" s="8">
        <f t="shared" si="16"/>
        <v>30.716666659573093</v>
      </c>
      <c r="N229" s="8">
        <f t="shared" si="17"/>
        <v>276.44999993615784</v>
      </c>
      <c r="O229" s="18">
        <v>1</v>
      </c>
      <c r="P229" t="s">
        <v>498</v>
      </c>
      <c r="Q229" s="6" t="s">
        <v>24</v>
      </c>
      <c r="R229" s="8"/>
    </row>
    <row r="230" spans="1:18" ht="15" customHeight="1">
      <c r="A230" t="s">
        <v>29</v>
      </c>
      <c r="B230" t="s">
        <v>94</v>
      </c>
      <c r="C230" t="s">
        <v>156</v>
      </c>
      <c r="D230" t="s">
        <v>499</v>
      </c>
      <c r="E230">
        <v>25</v>
      </c>
      <c r="F230" t="s">
        <v>85</v>
      </c>
      <c r="G230" t="s">
        <v>22</v>
      </c>
      <c r="H230" s="5">
        <v>43887.077141203707</v>
      </c>
      <c r="I230" s="5">
        <v>43887.005949074075</v>
      </c>
      <c r="J230" s="4">
        <f t="shared" si="18"/>
        <v>2020</v>
      </c>
      <c r="K230" s="4">
        <f t="shared" si="19"/>
        <v>2</v>
      </c>
      <c r="L230">
        <f t="shared" si="20"/>
        <v>6151.0000001639128</v>
      </c>
      <c r="M230" s="8">
        <f t="shared" si="16"/>
        <v>102.51666666939855</v>
      </c>
      <c r="N230" s="8">
        <f t="shared" si="17"/>
        <v>2562.9166667349637</v>
      </c>
      <c r="O230" s="18">
        <v>1</v>
      </c>
      <c r="P230" t="s">
        <v>500</v>
      </c>
      <c r="Q230" s="6" t="s">
        <v>24</v>
      </c>
      <c r="R230" s="8"/>
    </row>
    <row r="231" spans="1:18" ht="15" customHeight="1">
      <c r="A231" t="s">
        <v>29</v>
      </c>
      <c r="B231" t="s">
        <v>94</v>
      </c>
      <c r="C231" t="s">
        <v>209</v>
      </c>
      <c r="D231" t="s">
        <v>501</v>
      </c>
      <c r="E231">
        <v>1</v>
      </c>
      <c r="F231" t="s">
        <v>85</v>
      </c>
      <c r="G231" t="s">
        <v>22</v>
      </c>
      <c r="H231" s="5">
        <v>43887.681747685187</v>
      </c>
      <c r="I231" s="5">
        <v>43887.618414351855</v>
      </c>
      <c r="J231" s="4">
        <f t="shared" si="18"/>
        <v>2020</v>
      </c>
      <c r="K231" s="4">
        <f t="shared" si="19"/>
        <v>2</v>
      </c>
      <c r="L231">
        <f t="shared" si="20"/>
        <v>5471.9999998575076</v>
      </c>
      <c r="M231" s="8">
        <f t="shared" si="16"/>
        <v>91.199999997625127</v>
      </c>
      <c r="N231" s="8">
        <f t="shared" si="17"/>
        <v>91.199999997625127</v>
      </c>
      <c r="O231" s="18">
        <v>1</v>
      </c>
      <c r="P231" t="s">
        <v>502</v>
      </c>
      <c r="Q231" s="6" t="s">
        <v>24</v>
      </c>
      <c r="R231" s="8"/>
    </row>
    <row r="232" spans="1:19" s="100" customFormat="1" ht="15" customHeight="1">
      <c r="A232" s="100" t="s">
        <v>17</v>
      </c>
      <c r="B232" s="100" t="s">
        <v>41</v>
      </c>
      <c r="C232" s="100" t="s">
        <v>62</v>
      </c>
      <c r="D232" s="100" t="s">
        <v>503</v>
      </c>
      <c r="E232" s="100">
        <v>1</v>
      </c>
      <c r="F232" s="100" t="s">
        <v>33</v>
      </c>
      <c r="G232" s="100" t="s">
        <v>22</v>
      </c>
      <c r="H232" s="101">
        <v>43888.755983796298</v>
      </c>
      <c r="I232" s="101">
        <v>43888.558333333334</v>
      </c>
      <c r="J232" s="4">
        <f t="shared" si="18"/>
        <v>2020</v>
      </c>
      <c r="K232" s="4">
        <f t="shared" si="19"/>
        <v>2</v>
      </c>
      <c r="L232" s="100">
        <f t="shared" si="20"/>
        <v>17077.000000071712</v>
      </c>
      <c r="M232" s="98">
        <f t="shared" si="16"/>
        <v>284.61666666786186</v>
      </c>
      <c r="N232" s="98">
        <f t="shared" si="17"/>
        <v>284.61666666786186</v>
      </c>
      <c r="O232" s="99">
        <v>1</v>
      </c>
      <c r="P232" s="100" t="s">
        <v>504</v>
      </c>
      <c r="Q232" s="96" t="s">
        <v>24</v>
      </c>
      <c r="R232" s="98"/>
      <c r="S232"/>
    </row>
    <row r="233" spans="1:19" s="123" customFormat="1" ht="15" customHeight="1">
      <c r="A233" s="123" t="s">
        <v>29</v>
      </c>
      <c r="B233" s="123" t="s">
        <v>87</v>
      </c>
      <c r="C233" s="123" t="s">
        <v>197</v>
      </c>
      <c r="D233" s="123" t="s">
        <v>505</v>
      </c>
      <c r="E233" s="123">
        <v>1</v>
      </c>
      <c r="F233" s="123" t="s">
        <v>92</v>
      </c>
      <c r="G233" s="123" t="s">
        <v>22</v>
      </c>
      <c r="H233" s="124">
        <v>43889.639745370368</v>
      </c>
      <c r="I233" s="124">
        <v>43889.617361111108</v>
      </c>
      <c r="J233" s="4">
        <f t="shared" si="18"/>
        <v>2020</v>
      </c>
      <c r="K233" s="4">
        <f t="shared" si="19"/>
        <v>2</v>
      </c>
      <c r="L233" s="123">
        <f t="shared" si="20"/>
        <v>1934.0000001015142</v>
      </c>
      <c r="M233" s="125">
        <f t="shared" si="16"/>
        <v>32.233333335025236</v>
      </c>
      <c r="N233" s="125">
        <f t="shared" si="17"/>
        <v>32.233333335025236</v>
      </c>
      <c r="O233" s="126">
        <v>1</v>
      </c>
      <c r="P233" s="123" t="s">
        <v>506</v>
      </c>
      <c r="Q233" s="127" t="s">
        <v>24</v>
      </c>
      <c r="R233" s="125"/>
      <c r="S233"/>
    </row>
    <row r="234" spans="1:18" ht="15" customHeight="1">
      <c r="A234" t="s">
        <v>17</v>
      </c>
      <c r="B234" t="s">
        <v>41</v>
      </c>
      <c r="C234" t="s">
        <v>135</v>
      </c>
      <c r="D234" t="s">
        <v>507</v>
      </c>
      <c r="E234">
        <v>1</v>
      </c>
      <c r="F234" t="s">
        <v>33</v>
      </c>
      <c r="G234" t="s">
        <v>22</v>
      </c>
      <c r="H234" s="5">
        <v>43890.260416666664</v>
      </c>
      <c r="I234" s="5">
        <v>43890.119444444441</v>
      </c>
      <c r="J234" s="4">
        <f t="shared" si="18"/>
        <v>2020</v>
      </c>
      <c r="K234" s="4">
        <f t="shared" si="19"/>
        <v>2</v>
      </c>
      <c r="L234">
        <f t="shared" si="20"/>
        <v>12180.000000097789</v>
      </c>
      <c r="M234" s="8">
        <f t="shared" si="16"/>
        <v>203.00000000162981</v>
      </c>
      <c r="N234" s="8">
        <f t="shared" si="17"/>
        <v>203.00000000162981</v>
      </c>
      <c r="O234" s="18">
        <v>1</v>
      </c>
      <c r="P234" t="s">
        <v>508</v>
      </c>
      <c r="Q234" s="6" t="s">
        <v>24</v>
      </c>
      <c r="R234" s="8"/>
    </row>
    <row r="235" spans="1:18" ht="15" customHeight="1">
      <c r="A235" t="s">
        <v>29</v>
      </c>
      <c r="B235" t="s">
        <v>30</v>
      </c>
      <c r="C235" t="s">
        <v>83</v>
      </c>
      <c r="D235" t="s">
        <v>491</v>
      </c>
      <c r="E235">
        <v>13</v>
      </c>
      <c r="F235" t="s">
        <v>85</v>
      </c>
      <c r="G235" t="s">
        <v>22</v>
      </c>
      <c r="H235" s="5">
        <v>43890.58525462963</v>
      </c>
      <c r="I235" s="5">
        <v>43890.50277777778</v>
      </c>
      <c r="J235" s="4">
        <f t="shared" si="18"/>
        <v>2020</v>
      </c>
      <c r="K235" s="4">
        <f t="shared" si="19"/>
        <v>2</v>
      </c>
      <c r="L235">
        <f t="shared" si="20"/>
        <v>7125.999999884516</v>
      </c>
      <c r="M235" s="8">
        <f t="shared" si="16"/>
        <v>118.76666666474193</v>
      </c>
      <c r="N235" s="8">
        <f t="shared" si="17"/>
        <v>1543.9666666416451</v>
      </c>
      <c r="O235" s="18">
        <v>1</v>
      </c>
      <c r="P235" t="s">
        <v>509</v>
      </c>
      <c r="Q235" s="6" t="s">
        <v>24</v>
      </c>
      <c r="R235" s="8"/>
    </row>
    <row r="236" spans="1:19" s="168" customFormat="1" ht="15" customHeight="1">
      <c r="A236" s="168" t="s">
        <v>29</v>
      </c>
      <c r="B236" s="168" t="s">
        <v>30</v>
      </c>
      <c r="C236" s="168" t="s">
        <v>83</v>
      </c>
      <c r="D236" s="168" t="s">
        <v>510</v>
      </c>
      <c r="E236" s="168">
        <v>1</v>
      </c>
      <c r="F236" s="168" t="s">
        <v>85</v>
      </c>
      <c r="G236" s="168" t="s">
        <v>22</v>
      </c>
      <c r="H236" s="169">
        <v>43890.589687500003</v>
      </c>
      <c r="I236" s="169">
        <v>43890.569444444445</v>
      </c>
      <c r="J236" s="4">
        <f t="shared" si="18"/>
        <v>2020</v>
      </c>
      <c r="K236" s="4">
        <f t="shared" si="19"/>
        <v>2</v>
      </c>
      <c r="L236" s="168">
        <f t="shared" si="20"/>
        <v>1749.0000002318993</v>
      </c>
      <c r="M236" s="170">
        <f t="shared" si="16"/>
        <v>29.150000003864989</v>
      </c>
      <c r="N236" s="170">
        <f t="shared" si="17"/>
        <v>29.150000003864989</v>
      </c>
      <c r="O236" s="171">
        <v>1</v>
      </c>
      <c r="P236" s="168" t="s">
        <v>511</v>
      </c>
      <c r="Q236" s="172" t="s">
        <v>24</v>
      </c>
      <c r="R236" s="170"/>
      <c r="S236"/>
    </row>
    <row r="237" spans="1:18" ht="15" customHeight="1">
      <c r="A237" t="s">
        <v>17</v>
      </c>
      <c r="B237" t="s">
        <v>18</v>
      </c>
      <c r="C237" t="s">
        <v>38</v>
      </c>
      <c r="D237" t="s">
        <v>512</v>
      </c>
      <c r="E237">
        <v>1</v>
      </c>
      <c r="F237" t="s">
        <v>33</v>
      </c>
      <c r="G237" t="s">
        <v>97</v>
      </c>
      <c r="H237" s="5">
        <v>43890.688888888886</v>
      </c>
      <c r="I237" s="5">
        <v>43890.602083333331</v>
      </c>
      <c r="J237" s="4">
        <f t="shared" si="18"/>
        <v>2020</v>
      </c>
      <c r="K237" s="4">
        <f t="shared" si="19"/>
        <v>2</v>
      </c>
      <c r="L237">
        <f t="shared" si="20"/>
        <v>7499.9999999301508</v>
      </c>
      <c r="M237" s="8">
        <f t="shared" si="16"/>
        <v>124.99999999883585</v>
      </c>
      <c r="N237" s="8">
        <f t="shared" si="17"/>
        <v>124.99999999883585</v>
      </c>
      <c r="O237" s="18">
        <v>1</v>
      </c>
      <c r="P237" t="s">
        <v>513</v>
      </c>
      <c r="Q237" s="6" t="s">
        <v>24</v>
      </c>
      <c r="R237" s="8"/>
    </row>
    <row r="238" spans="1:18" ht="15" customHeight="1">
      <c r="A238" t="s">
        <v>17</v>
      </c>
      <c r="B238" t="s">
        <v>41</v>
      </c>
      <c r="C238" t="s">
        <v>42</v>
      </c>
      <c r="D238" t="s">
        <v>514</v>
      </c>
      <c r="E238">
        <v>1</v>
      </c>
      <c r="F238" t="s">
        <v>472</v>
      </c>
      <c r="G238" t="s">
        <v>97</v>
      </c>
      <c r="H238" s="5">
        <v>43891.714305555557</v>
      </c>
      <c r="I238" s="5">
        <v>43891.662499999999</v>
      </c>
      <c r="J238" s="4">
        <f t="shared" si="18"/>
        <v>2020</v>
      </c>
      <c r="K238" s="4">
        <f t="shared" si="19"/>
        <v>3</v>
      </c>
      <c r="L238">
        <f t="shared" si="20"/>
        <v>4476.000000257045</v>
      </c>
      <c r="M238" s="8">
        <f t="shared" si="16"/>
        <v>74.600000004284084</v>
      </c>
      <c r="N238" s="8">
        <f t="shared" si="17"/>
        <v>74.600000004284084</v>
      </c>
      <c r="O238" s="18">
        <v>1</v>
      </c>
      <c r="P238" t="s">
        <v>515</v>
      </c>
      <c r="Q238" s="6" t="s">
        <v>24</v>
      </c>
      <c r="R238" s="8"/>
    </row>
    <row r="239" spans="1:19" s="135" customFormat="1" ht="15" customHeight="1">
      <c r="A239" s="135" t="s">
        <v>29</v>
      </c>
      <c r="B239" s="135" t="s">
        <v>94</v>
      </c>
      <c r="C239" s="135" t="s">
        <v>95</v>
      </c>
      <c r="D239" s="135" t="s">
        <v>516</v>
      </c>
      <c r="E239" s="135">
        <v>1</v>
      </c>
      <c r="F239" s="135" t="s">
        <v>85</v>
      </c>
      <c r="G239" s="135" t="s">
        <v>97</v>
      </c>
      <c r="H239" s="136">
        <v>43892.653946759259</v>
      </c>
      <c r="I239" s="136">
        <v>43892.591666666667</v>
      </c>
      <c r="J239" s="4">
        <f t="shared" si="18"/>
        <v>2020</v>
      </c>
      <c r="K239" s="4">
        <f t="shared" si="19"/>
        <v>3</v>
      </c>
      <c r="L239" s="135">
        <f t="shared" si="20"/>
        <v>5380.9999999590218</v>
      </c>
      <c r="M239" s="137">
        <f t="shared" si="16"/>
        <v>89.683333332650363</v>
      </c>
      <c r="N239" s="137">
        <f t="shared" si="17"/>
        <v>89.683333332650363</v>
      </c>
      <c r="O239" s="138">
        <v>1</v>
      </c>
      <c r="P239" s="135" t="s">
        <v>517</v>
      </c>
      <c r="Q239" s="139" t="s">
        <v>24</v>
      </c>
      <c r="R239" s="137"/>
      <c r="S239"/>
    </row>
    <row r="240" spans="1:18" ht="15" customHeight="1">
      <c r="A240" t="s">
        <v>17</v>
      </c>
      <c r="B240" t="s">
        <v>41</v>
      </c>
      <c r="C240" t="s">
        <v>42</v>
      </c>
      <c r="D240" t="s">
        <v>518</v>
      </c>
      <c r="E240">
        <v>7</v>
      </c>
      <c r="F240" t="s">
        <v>131</v>
      </c>
      <c r="G240" t="s">
        <v>22</v>
      </c>
      <c r="H240" s="5">
        <v>43894.162546296298</v>
      </c>
      <c r="I240" s="5">
        <v>43894.119444444441</v>
      </c>
      <c r="J240" s="4">
        <f t="shared" si="18"/>
        <v>2020</v>
      </c>
      <c r="K240" s="4">
        <f t="shared" si="19"/>
        <v>3</v>
      </c>
      <c r="L240">
        <f t="shared" si="20"/>
        <v>3724.000000488013</v>
      </c>
      <c r="M240" s="8">
        <f t="shared" si="16"/>
        <v>62.066666674800217</v>
      </c>
      <c r="N240" s="8">
        <f t="shared" si="17"/>
        <v>434.46666672360152</v>
      </c>
      <c r="O240" s="18">
        <v>1</v>
      </c>
      <c r="P240" t="s">
        <v>519</v>
      </c>
      <c r="Q240" s="6" t="s">
        <v>24</v>
      </c>
      <c r="R240" s="8"/>
    </row>
    <row r="241" spans="1:18" ht="15" customHeight="1">
      <c r="A241" t="s">
        <v>17</v>
      </c>
      <c r="B241" t="s">
        <v>41</v>
      </c>
      <c r="C241" t="s">
        <v>62</v>
      </c>
      <c r="D241" t="s">
        <v>520</v>
      </c>
      <c r="E241">
        <v>16</v>
      </c>
      <c r="F241" t="s">
        <v>131</v>
      </c>
      <c r="G241" t="s">
        <v>22</v>
      </c>
      <c r="H241" s="5">
        <v>43894.258981481478</v>
      </c>
      <c r="I241" s="5">
        <v>43894.220138888886</v>
      </c>
      <c r="J241" s="4">
        <f t="shared" si="18"/>
        <v>2020</v>
      </c>
      <c r="K241" s="4">
        <f t="shared" si="19"/>
        <v>3</v>
      </c>
      <c r="L241">
        <f t="shared" si="20"/>
        <v>3355.9999999590218</v>
      </c>
      <c r="M241" s="8">
        <f t="shared" si="16"/>
        <v>55.933333332650363</v>
      </c>
      <c r="N241" s="8">
        <f t="shared" si="17"/>
        <v>894.93333332240582</v>
      </c>
      <c r="O241" s="18">
        <v>1</v>
      </c>
      <c r="P241" t="s">
        <v>521</v>
      </c>
      <c r="Q241" s="6" t="s">
        <v>24</v>
      </c>
      <c r="R241" s="8"/>
    </row>
    <row r="242" spans="1:18" ht="15" customHeight="1">
      <c r="A242" t="s">
        <v>17</v>
      </c>
      <c r="B242" t="s">
        <v>41</v>
      </c>
      <c r="C242" t="s">
        <v>62</v>
      </c>
      <c r="D242" t="s">
        <v>520</v>
      </c>
      <c r="E242">
        <v>16</v>
      </c>
      <c r="F242" t="s">
        <v>33</v>
      </c>
      <c r="G242" t="s">
        <v>22</v>
      </c>
      <c r="H242" s="5">
        <v>43894.576932870368</v>
      </c>
      <c r="I242" s="5">
        <v>43894.536805555559</v>
      </c>
      <c r="J242" s="4">
        <f t="shared" si="18"/>
        <v>2020</v>
      </c>
      <c r="K242" s="4">
        <f t="shared" si="19"/>
        <v>3</v>
      </c>
      <c r="L242">
        <f t="shared" si="20"/>
        <v>3466.9999995036051</v>
      </c>
      <c r="M242" s="8">
        <f t="shared" si="16"/>
        <v>57.783333325060084</v>
      </c>
      <c r="N242" s="8">
        <f t="shared" si="17"/>
        <v>924.53333320096135</v>
      </c>
      <c r="O242" s="18">
        <v>1</v>
      </c>
      <c r="P242" t="s">
        <v>522</v>
      </c>
      <c r="Q242" s="6" t="s">
        <v>24</v>
      </c>
      <c r="R242" s="8"/>
    </row>
    <row r="243" spans="1:18" ht="15" customHeight="1">
      <c r="A243" t="s">
        <v>17</v>
      </c>
      <c r="B243" t="s">
        <v>41</v>
      </c>
      <c r="C243" t="s">
        <v>135</v>
      </c>
      <c r="D243" t="s">
        <v>523</v>
      </c>
      <c r="E243">
        <v>124</v>
      </c>
      <c r="F243" t="s">
        <v>85</v>
      </c>
      <c r="G243" t="s">
        <v>22</v>
      </c>
      <c r="H243" s="5">
        <v>43895.030023148145</v>
      </c>
      <c r="I243" s="5">
        <v>43894.964131944442</v>
      </c>
      <c r="J243" s="4">
        <f t="shared" si="18"/>
        <v>2020</v>
      </c>
      <c r="K243" s="4">
        <f t="shared" si="19"/>
        <v>3</v>
      </c>
      <c r="L243">
        <f t="shared" si="20"/>
        <v>5692.9999999701977</v>
      </c>
      <c r="M243" s="8">
        <f t="shared" si="16"/>
        <v>94.883333332836628</v>
      </c>
      <c r="N243" s="8">
        <f t="shared" si="17"/>
        <v>11765.533333271742</v>
      </c>
      <c r="O243" s="18">
        <v>1</v>
      </c>
      <c r="P243" t="s">
        <v>524</v>
      </c>
      <c r="Q243" s="6" t="s">
        <v>24</v>
      </c>
      <c r="R243" s="8"/>
    </row>
    <row r="244" spans="1:18" ht="15" customHeight="1">
      <c r="A244" t="s">
        <v>29</v>
      </c>
      <c r="B244" t="s">
        <v>30</v>
      </c>
      <c r="C244" t="s">
        <v>31</v>
      </c>
      <c r="D244" t="s">
        <v>525</v>
      </c>
      <c r="E244">
        <v>1</v>
      </c>
      <c r="F244" t="s">
        <v>33</v>
      </c>
      <c r="G244" t="s">
        <v>22</v>
      </c>
      <c r="H244" s="5">
        <v>43896.575925925928</v>
      </c>
      <c r="I244" s="5">
        <v>43896.426388888889</v>
      </c>
      <c r="J244" s="4">
        <f t="shared" si="18"/>
        <v>2020</v>
      </c>
      <c r="K244" s="4">
        <f t="shared" si="19"/>
        <v>3</v>
      </c>
      <c r="L244">
        <f t="shared" si="20"/>
        <v>12920.000000204891</v>
      </c>
      <c r="M244" s="8">
        <f t="shared" si="16"/>
        <v>215.33333333674818</v>
      </c>
      <c r="N244" s="8">
        <f t="shared" si="17"/>
        <v>215.33333333674818</v>
      </c>
      <c r="O244" s="18">
        <v>1</v>
      </c>
      <c r="P244" t="s">
        <v>526</v>
      </c>
      <c r="Q244" s="6" t="s">
        <v>24</v>
      </c>
      <c r="R244" s="8"/>
    </row>
    <row r="245" spans="1:18" ht="15" customHeight="1">
      <c r="A245" t="s">
        <v>17</v>
      </c>
      <c r="B245" t="s">
        <v>18</v>
      </c>
      <c r="C245" t="s">
        <v>19</v>
      </c>
      <c r="D245" t="s">
        <v>527</v>
      </c>
      <c r="E245">
        <v>6</v>
      </c>
      <c r="F245" t="s">
        <v>33</v>
      </c>
      <c r="G245" t="s">
        <v>22</v>
      </c>
      <c r="H245" s="5">
        <v>43897.168842592589</v>
      </c>
      <c r="I245" s="5">
        <v>43897.064953703702</v>
      </c>
      <c r="J245" s="4">
        <f t="shared" si="18"/>
        <v>2020</v>
      </c>
      <c r="K245" s="4">
        <f t="shared" si="19"/>
        <v>3</v>
      </c>
      <c r="L245">
        <f t="shared" si="20"/>
        <v>8975.9999998379499</v>
      </c>
      <c r="M245" s="8">
        <f t="shared" si="16"/>
        <v>149.59999999729916</v>
      </c>
      <c r="N245" s="8">
        <f t="shared" si="17"/>
        <v>897.59999998379499</v>
      </c>
      <c r="O245" s="18">
        <v>1</v>
      </c>
      <c r="P245" t="s">
        <v>528</v>
      </c>
      <c r="Q245" s="6" t="s">
        <v>24</v>
      </c>
      <c r="R245" s="8"/>
    </row>
    <row r="246" spans="1:18" ht="15" customHeight="1">
      <c r="A246" t="s">
        <v>17</v>
      </c>
      <c r="B246" t="s">
        <v>55</v>
      </c>
      <c r="C246" t="s">
        <v>56</v>
      </c>
      <c r="D246" t="s">
        <v>529</v>
      </c>
      <c r="E246">
        <v>2</v>
      </c>
      <c r="F246" t="s">
        <v>85</v>
      </c>
      <c r="G246" t="s">
        <v>22</v>
      </c>
      <c r="H246" s="5">
        <v>43897.353518518517</v>
      </c>
      <c r="I246" s="5">
        <v>43897.318067129629</v>
      </c>
      <c r="J246" s="4">
        <f t="shared" si="18"/>
        <v>2020</v>
      </c>
      <c r="K246" s="4">
        <f t="shared" si="19"/>
        <v>3</v>
      </c>
      <c r="L246">
        <f t="shared" si="20"/>
        <v>3062.9999999888241</v>
      </c>
      <c r="M246" s="8">
        <f t="shared" si="16"/>
        <v>51.049999999813735</v>
      </c>
      <c r="N246" s="8">
        <f t="shared" si="17"/>
        <v>102.09999999962747</v>
      </c>
      <c r="O246" s="18">
        <v>1</v>
      </c>
      <c r="P246" t="s">
        <v>530</v>
      </c>
      <c r="Q246" s="6" t="s">
        <v>24</v>
      </c>
      <c r="R246" s="8"/>
    </row>
    <row r="247" spans="1:18" ht="15" customHeight="1">
      <c r="A247" t="s">
        <v>17</v>
      </c>
      <c r="B247" t="s">
        <v>41</v>
      </c>
      <c r="C247" t="s">
        <v>42</v>
      </c>
      <c r="D247" t="s">
        <v>531</v>
      </c>
      <c r="E247">
        <v>14</v>
      </c>
      <c r="F247" t="s">
        <v>27</v>
      </c>
      <c r="G247" t="s">
        <v>22</v>
      </c>
      <c r="H247" s="5">
        <v>43901.37222222222</v>
      </c>
      <c r="I247" s="5">
        <v>43901.297222222223</v>
      </c>
      <c r="J247" s="4">
        <f t="shared" si="18"/>
        <v>2020</v>
      </c>
      <c r="K247" s="4">
        <f t="shared" si="19"/>
        <v>3</v>
      </c>
      <c r="L247">
        <f t="shared" si="20"/>
        <v>6479.9999997485429</v>
      </c>
      <c r="M247" s="8">
        <f t="shared" si="16"/>
        <v>107.99999999580905</v>
      </c>
      <c r="N247" s="8">
        <f t="shared" si="17"/>
        <v>1511.9999999413267</v>
      </c>
      <c r="O247" s="18">
        <v>1</v>
      </c>
      <c r="P247" t="s">
        <v>532</v>
      </c>
      <c r="Q247" s="6" t="s">
        <v>24</v>
      </c>
      <c r="R247" s="8"/>
    </row>
    <row r="248" spans="1:18" ht="15" customHeight="1">
      <c r="A248" t="s">
        <v>29</v>
      </c>
      <c r="B248" t="s">
        <v>94</v>
      </c>
      <c r="C248" t="s">
        <v>174</v>
      </c>
      <c r="D248" t="s">
        <v>533</v>
      </c>
      <c r="E248">
        <v>4</v>
      </c>
      <c r="F248" t="s">
        <v>85</v>
      </c>
      <c r="G248" t="s">
        <v>22</v>
      </c>
      <c r="H248" s="5">
        <v>43903.291701388887</v>
      </c>
      <c r="I248" s="5">
        <v>43903.149918981479</v>
      </c>
      <c r="J248" s="4">
        <f t="shared" si="18"/>
        <v>2020</v>
      </c>
      <c r="K248" s="4">
        <f t="shared" si="19"/>
        <v>3</v>
      </c>
      <c r="L248">
        <f t="shared" si="20"/>
        <v>12250.000000116415</v>
      </c>
      <c r="M248" s="8">
        <f t="shared" si="16"/>
        <v>204.16666666860692</v>
      </c>
      <c r="N248" s="8">
        <f t="shared" si="17"/>
        <v>816.66666667442769</v>
      </c>
      <c r="O248" s="18">
        <v>1</v>
      </c>
      <c r="P248" t="s">
        <v>534</v>
      </c>
      <c r="Q248" s="6" t="s">
        <v>24</v>
      </c>
      <c r="R248" s="8"/>
    </row>
    <row r="249" spans="1:18" ht="15" customHeight="1">
      <c r="A249" t="s">
        <v>17</v>
      </c>
      <c r="B249" t="s">
        <v>41</v>
      </c>
      <c r="C249" t="s">
        <v>62</v>
      </c>
      <c r="D249" t="s">
        <v>535</v>
      </c>
      <c r="E249">
        <v>4</v>
      </c>
      <c r="F249" t="s">
        <v>472</v>
      </c>
      <c r="G249" t="s">
        <v>22</v>
      </c>
      <c r="H249" s="5">
        <v>43903.507002314815</v>
      </c>
      <c r="I249" s="5">
        <v>43903.472916666666</v>
      </c>
      <c r="J249" s="4">
        <f t="shared" si="18"/>
        <v>2020</v>
      </c>
      <c r="K249" s="4">
        <f t="shared" si="19"/>
        <v>3</v>
      </c>
      <c r="L249">
        <f t="shared" si="20"/>
        <v>2945.0000000651926</v>
      </c>
      <c r="M249" s="8">
        <f t="shared" si="16"/>
        <v>49.083333334419876</v>
      </c>
      <c r="N249" s="8">
        <f t="shared" si="17"/>
        <v>196.33333333767951</v>
      </c>
      <c r="O249" s="18">
        <v>1</v>
      </c>
      <c r="P249" t="s">
        <v>536</v>
      </c>
      <c r="Q249" s="6" t="s">
        <v>24</v>
      </c>
      <c r="R249" s="8"/>
    </row>
    <row r="250" spans="1:18" ht="15" customHeight="1">
      <c r="A250" t="s">
        <v>17</v>
      </c>
      <c r="B250" t="s">
        <v>18</v>
      </c>
      <c r="C250" t="s">
        <v>38</v>
      </c>
      <c r="D250" t="s">
        <v>537</v>
      </c>
      <c r="E250">
        <v>132</v>
      </c>
      <c r="F250" t="s">
        <v>85</v>
      </c>
      <c r="G250" t="s">
        <v>22</v>
      </c>
      <c r="H250" s="5">
        <v>43903.781261574077</v>
      </c>
      <c r="I250" s="5">
        <v>43903.759722222225</v>
      </c>
      <c r="J250" s="4">
        <f t="shared" si="18"/>
        <v>2020</v>
      </c>
      <c r="K250" s="4">
        <f t="shared" si="19"/>
        <v>3</v>
      </c>
      <c r="L250">
        <f t="shared" si="20"/>
        <v>1861.0000000102445</v>
      </c>
      <c r="M250" s="8">
        <f t="shared" si="16"/>
        <v>31.016666666837409</v>
      </c>
      <c r="N250" s="8">
        <f t="shared" si="17"/>
        <v>4094.200000022538</v>
      </c>
      <c r="O250" s="18">
        <v>1</v>
      </c>
      <c r="P250" t="s">
        <v>538</v>
      </c>
      <c r="Q250" s="6" t="s">
        <v>24</v>
      </c>
      <c r="R250" s="8"/>
    </row>
    <row r="251" spans="1:18" ht="15" customHeight="1">
      <c r="A251" t="s">
        <v>29</v>
      </c>
      <c r="B251" t="s">
        <v>87</v>
      </c>
      <c r="C251" t="s">
        <v>103</v>
      </c>
      <c r="D251" t="s">
        <v>539</v>
      </c>
      <c r="E251">
        <v>7</v>
      </c>
      <c r="F251" t="s">
        <v>92</v>
      </c>
      <c r="G251" t="s">
        <v>22</v>
      </c>
      <c r="H251" s="5">
        <v>43904.481030092589</v>
      </c>
      <c r="I251" s="5">
        <v>43904.460694444446</v>
      </c>
      <c r="J251" s="4">
        <f t="shared" si="18"/>
        <v>2020</v>
      </c>
      <c r="K251" s="4">
        <f t="shared" si="19"/>
        <v>3</v>
      </c>
      <c r="L251">
        <f t="shared" si="20"/>
        <v>1756.9999995874241</v>
      </c>
      <c r="M251" s="8">
        <f t="shared" si="16"/>
        <v>29.283333326457068</v>
      </c>
      <c r="N251" s="8">
        <f t="shared" si="17"/>
        <v>204.98333328519948</v>
      </c>
      <c r="O251" s="18">
        <v>1</v>
      </c>
      <c r="P251" t="s">
        <v>540</v>
      </c>
      <c r="Q251" s="6" t="s">
        <v>24</v>
      </c>
      <c r="R251" s="8"/>
    </row>
    <row r="252" spans="1:18" ht="15" customHeight="1">
      <c r="A252" t="s">
        <v>29</v>
      </c>
      <c r="B252" t="s">
        <v>94</v>
      </c>
      <c r="C252" t="s">
        <v>177</v>
      </c>
      <c r="D252" t="s">
        <v>541</v>
      </c>
      <c r="E252">
        <v>958</v>
      </c>
      <c r="F252" t="s">
        <v>27</v>
      </c>
      <c r="G252" t="s">
        <v>22</v>
      </c>
      <c r="H252" s="5">
        <v>43904.966666666667</v>
      </c>
      <c r="I252" s="5">
        <v>43904.893055555556</v>
      </c>
      <c r="J252" s="4">
        <f t="shared" si="18"/>
        <v>2020</v>
      </c>
      <c r="K252" s="4">
        <f t="shared" si="19"/>
        <v>3</v>
      </c>
      <c r="L252">
        <f t="shared" si="20"/>
        <v>6359.9999999860302</v>
      </c>
      <c r="M252" s="8">
        <f t="shared" si="16"/>
        <v>105.99999999976717</v>
      </c>
      <c r="N252" s="8">
        <f t="shared" si="17"/>
        <v>101547.99999977695</v>
      </c>
      <c r="O252" s="18">
        <v>1</v>
      </c>
      <c r="P252" t="s">
        <v>542</v>
      </c>
      <c r="Q252" s="6" t="s">
        <v>24</v>
      </c>
      <c r="R252" s="8"/>
    </row>
    <row r="253" spans="1:18" ht="15" customHeight="1">
      <c r="A253" t="s">
        <v>17</v>
      </c>
      <c r="B253" t="s">
        <v>55</v>
      </c>
      <c r="C253" t="s">
        <v>59</v>
      </c>
      <c r="D253" t="s">
        <v>543</v>
      </c>
      <c r="E253">
        <v>9</v>
      </c>
      <c r="F253" t="s">
        <v>27</v>
      </c>
      <c r="G253" t="s">
        <v>22</v>
      </c>
      <c r="H253" s="5">
        <v>43905.033425925925</v>
      </c>
      <c r="I253" s="5">
        <v>43904.948217592595</v>
      </c>
      <c r="J253" s="4">
        <f t="shared" si="18"/>
        <v>2020</v>
      </c>
      <c r="K253" s="4">
        <f t="shared" si="19"/>
        <v>3</v>
      </c>
      <c r="L253">
        <f t="shared" si="20"/>
        <v>7361.9999997317791</v>
      </c>
      <c r="M253" s="8">
        <f t="shared" si="16"/>
        <v>122.69999999552965</v>
      </c>
      <c r="N253" s="8">
        <f t="shared" si="17"/>
        <v>1104.2999999597669</v>
      </c>
      <c r="O253" s="18">
        <v>1</v>
      </c>
      <c r="P253" t="s">
        <v>544</v>
      </c>
      <c r="Q253" s="6" t="s">
        <v>24</v>
      </c>
      <c r="R253" s="8"/>
    </row>
    <row r="254" spans="1:18" ht="15" customHeight="1">
      <c r="A254" t="s">
        <v>29</v>
      </c>
      <c r="B254" t="s">
        <v>94</v>
      </c>
      <c r="C254" t="s">
        <v>177</v>
      </c>
      <c r="D254" t="s">
        <v>545</v>
      </c>
      <c r="E254">
        <v>37</v>
      </c>
      <c r="F254" t="s">
        <v>27</v>
      </c>
      <c r="G254" t="s">
        <v>22</v>
      </c>
      <c r="H254" s="5">
        <v>43905.047500000001</v>
      </c>
      <c r="I254" s="5">
        <v>43904.995833333334</v>
      </c>
      <c r="J254" s="4">
        <f t="shared" si="18"/>
        <v>2020</v>
      </c>
      <c r="K254" s="4">
        <f t="shared" si="19"/>
        <v>3</v>
      </c>
      <c r="L254">
        <f t="shared" si="20"/>
        <v>4463.9999999664724</v>
      </c>
      <c r="M254" s="8">
        <f t="shared" si="16"/>
        <v>74.399999999441206</v>
      </c>
      <c r="N254" s="8">
        <f t="shared" si="17"/>
        <v>2752.7999999793246</v>
      </c>
      <c r="O254" s="18">
        <v>1</v>
      </c>
      <c r="P254" t="s">
        <v>546</v>
      </c>
      <c r="Q254" s="6" t="s">
        <v>24</v>
      </c>
      <c r="R254" s="8"/>
    </row>
    <row r="255" spans="1:19" s="123" customFormat="1" ht="15" customHeight="1">
      <c r="A255" s="123" t="s">
        <v>29</v>
      </c>
      <c r="B255" s="123" t="s">
        <v>87</v>
      </c>
      <c r="C255" s="123" t="s">
        <v>103</v>
      </c>
      <c r="D255" s="123" t="s">
        <v>547</v>
      </c>
      <c r="E255" s="123">
        <v>1</v>
      </c>
      <c r="F255" s="123" t="s">
        <v>92</v>
      </c>
      <c r="G255" s="123" t="s">
        <v>22</v>
      </c>
      <c r="H255" s="124">
        <v>43905.814583333333</v>
      </c>
      <c r="I255" s="124">
        <v>43905.782638888886</v>
      </c>
      <c r="J255" s="4">
        <f t="shared" si="18"/>
        <v>2020</v>
      </c>
      <c r="K255" s="4">
        <f t="shared" si="19"/>
        <v>3</v>
      </c>
      <c r="L255" s="123">
        <f t="shared" si="20"/>
        <v>2760.0000001955777</v>
      </c>
      <c r="M255" s="125">
        <f t="shared" si="16"/>
        <v>46.000000003259629</v>
      </c>
      <c r="N255" s="125">
        <f t="shared" si="17"/>
        <v>46.000000003259629</v>
      </c>
      <c r="O255" s="126">
        <v>1</v>
      </c>
      <c r="P255" s="123" t="s">
        <v>548</v>
      </c>
      <c r="Q255" s="127" t="s">
        <v>24</v>
      </c>
      <c r="R255" s="125"/>
      <c r="S255"/>
    </row>
    <row r="256" spans="1:19" s="123" customFormat="1" ht="15" customHeight="1">
      <c r="A256" s="123" t="s">
        <v>29</v>
      </c>
      <c r="B256" s="123" t="s">
        <v>87</v>
      </c>
      <c r="C256" s="123" t="s">
        <v>197</v>
      </c>
      <c r="D256" s="123" t="s">
        <v>549</v>
      </c>
      <c r="E256" s="123">
        <v>1</v>
      </c>
      <c r="F256" s="123" t="s">
        <v>92</v>
      </c>
      <c r="G256" s="123" t="s">
        <v>22</v>
      </c>
      <c r="H256" s="124">
        <v>43906.871770833335</v>
      </c>
      <c r="I256" s="124">
        <v>43906.833333333336</v>
      </c>
      <c r="J256" s="4">
        <f t="shared" si="18"/>
        <v>2020</v>
      </c>
      <c r="K256" s="4">
        <f t="shared" si="19"/>
        <v>3</v>
      </c>
      <c r="L256" s="123">
        <f t="shared" si="20"/>
        <v>3320.9999999497086</v>
      </c>
      <c r="M256" s="125">
        <f t="shared" si="16"/>
        <v>55.34999999916181</v>
      </c>
      <c r="N256" s="125">
        <f t="shared" si="17"/>
        <v>55.34999999916181</v>
      </c>
      <c r="O256" s="126">
        <v>1</v>
      </c>
      <c r="P256" s="123" t="s">
        <v>550</v>
      </c>
      <c r="Q256" s="127" t="s">
        <v>24</v>
      </c>
      <c r="R256" s="125"/>
      <c r="S256"/>
    </row>
    <row r="257" spans="1:18" ht="15" customHeight="1">
      <c r="A257" t="s">
        <v>29</v>
      </c>
      <c r="B257" t="s">
        <v>94</v>
      </c>
      <c r="C257" t="s">
        <v>209</v>
      </c>
      <c r="D257" t="s">
        <v>551</v>
      </c>
      <c r="E257">
        <v>53</v>
      </c>
      <c r="F257" t="s">
        <v>85</v>
      </c>
      <c r="G257" t="s">
        <v>22</v>
      </c>
      <c r="H257" s="5">
        <v>43907.91615740741</v>
      </c>
      <c r="I257" s="5">
        <v>43907.864074074074</v>
      </c>
      <c r="J257" s="4">
        <f t="shared" si="18"/>
        <v>2020</v>
      </c>
      <c r="K257" s="4">
        <f t="shared" si="19"/>
        <v>3</v>
      </c>
      <c r="L257">
        <f t="shared" si="20"/>
        <v>4500.0000002095476</v>
      </c>
      <c r="M257" s="8">
        <f t="shared" si="16"/>
        <v>75.00000000349246</v>
      </c>
      <c r="N257" s="8">
        <f t="shared" si="17"/>
        <v>3975.0000001851004</v>
      </c>
      <c r="O257" s="18">
        <v>1</v>
      </c>
      <c r="P257" t="s">
        <v>552</v>
      </c>
      <c r="Q257" s="6" t="s">
        <v>24</v>
      </c>
      <c r="R257" s="8"/>
    </row>
    <row r="258" spans="1:19" s="123" customFormat="1" ht="15" customHeight="1">
      <c r="A258" s="123" t="s">
        <v>29</v>
      </c>
      <c r="B258" s="123" t="s">
        <v>30</v>
      </c>
      <c r="C258" s="123" t="s">
        <v>83</v>
      </c>
      <c r="D258" s="123" t="s">
        <v>553</v>
      </c>
      <c r="E258" s="123">
        <v>2</v>
      </c>
      <c r="F258" s="123" t="s">
        <v>92</v>
      </c>
      <c r="G258" s="123" t="s">
        <v>22</v>
      </c>
      <c r="H258" s="124">
        <v>43908.358287037037</v>
      </c>
      <c r="I258" s="124">
        <v>43908.326388888891</v>
      </c>
      <c r="J258" s="4">
        <f t="shared" si="18"/>
        <v>2020</v>
      </c>
      <c r="K258" s="4">
        <f t="shared" si="19"/>
        <v>3</v>
      </c>
      <c r="L258" s="123">
        <f t="shared" si="20"/>
        <v>2755.9999998891726</v>
      </c>
      <c r="M258" s="125">
        <f t="shared" si="21" ref="M258:M321">+L258/60</f>
        <v>45.93333333148621</v>
      </c>
      <c r="N258" s="125">
        <f t="shared" si="22" ref="N258:N321">+M258*E258</f>
        <v>91.86666666297242</v>
      </c>
      <c r="O258" s="126">
        <v>1</v>
      </c>
      <c r="P258" s="123" t="s">
        <v>554</v>
      </c>
      <c r="Q258" s="127" t="s">
        <v>24</v>
      </c>
      <c r="R258" s="125"/>
      <c r="S258"/>
    </row>
    <row r="259" spans="1:18" ht="15" customHeight="1">
      <c r="A259" t="s">
        <v>17</v>
      </c>
      <c r="B259" t="s">
        <v>41</v>
      </c>
      <c r="C259" t="s">
        <v>129</v>
      </c>
      <c r="D259" t="s">
        <v>555</v>
      </c>
      <c r="E259">
        <v>1</v>
      </c>
      <c r="F259" t="s">
        <v>21</v>
      </c>
      <c r="G259" t="s">
        <v>22</v>
      </c>
      <c r="H259" s="5">
        <v>43908.48741898148</v>
      </c>
      <c r="I259" s="5">
        <v>43908.474999999999</v>
      </c>
      <c r="J259" s="4">
        <f t="shared" si="23" ref="J259:J322">YEAR(I259)</f>
        <v>2020</v>
      </c>
      <c r="K259" s="4">
        <f t="shared" si="24" ref="K259:K322">MONTH(I259)</f>
        <v>3</v>
      </c>
      <c r="L259">
        <f t="shared" si="20"/>
        <v>1072.9999999981374</v>
      </c>
      <c r="M259" s="8">
        <f t="shared" si="21"/>
        <v>17.883333333302289</v>
      </c>
      <c r="N259" s="8">
        <f t="shared" si="22"/>
        <v>17.883333333302289</v>
      </c>
      <c r="O259" s="18">
        <v>1</v>
      </c>
      <c r="P259" t="s">
        <v>556</v>
      </c>
      <c r="Q259" s="6" t="s">
        <v>24</v>
      </c>
      <c r="R259" s="8"/>
    </row>
    <row r="260" spans="1:18" ht="15" customHeight="1">
      <c r="A260" t="s">
        <v>17</v>
      </c>
      <c r="B260" t="s">
        <v>55</v>
      </c>
      <c r="C260" t="s">
        <v>59</v>
      </c>
      <c r="D260" t="s">
        <v>557</v>
      </c>
      <c r="E260">
        <v>2</v>
      </c>
      <c r="F260" t="s">
        <v>27</v>
      </c>
      <c r="G260" t="s">
        <v>22</v>
      </c>
      <c r="H260" s="5">
        <v>43908.560115740744</v>
      </c>
      <c r="I260" s="5">
        <v>43908.518750000003</v>
      </c>
      <c r="J260" s="4">
        <f t="shared" si="23"/>
        <v>2020</v>
      </c>
      <c r="K260" s="4">
        <f t="shared" si="24"/>
        <v>3</v>
      </c>
      <c r="L260">
        <f t="shared" si="20"/>
        <v>3573.9999999990687</v>
      </c>
      <c r="M260" s="8">
        <f t="shared" si="21"/>
        <v>59.566666666651145</v>
      </c>
      <c r="N260" s="8">
        <f t="shared" si="22"/>
        <v>119.13333333330229</v>
      </c>
      <c r="O260" s="18">
        <v>1</v>
      </c>
      <c r="P260" t="s">
        <v>558</v>
      </c>
      <c r="Q260" s="6" t="s">
        <v>24</v>
      </c>
      <c r="R260" s="8"/>
    </row>
    <row r="261" spans="1:18" ht="15" customHeight="1">
      <c r="A261" t="s">
        <v>29</v>
      </c>
      <c r="B261" t="s">
        <v>94</v>
      </c>
      <c r="C261" t="s">
        <v>177</v>
      </c>
      <c r="D261" t="s">
        <v>559</v>
      </c>
      <c r="E261">
        <v>1</v>
      </c>
      <c r="F261" t="s">
        <v>33</v>
      </c>
      <c r="G261" t="s">
        <v>22</v>
      </c>
      <c r="H261" s="5">
        <v>43908.72152777778</v>
      </c>
      <c r="I261" s="5">
        <v>43908.663194444445</v>
      </c>
      <c r="J261" s="4">
        <f t="shared" si="23"/>
        <v>2020</v>
      </c>
      <c r="K261" s="4">
        <f t="shared" si="24"/>
        <v>3</v>
      </c>
      <c r="L261">
        <f t="shared" si="20"/>
        <v>5040.000000083819</v>
      </c>
      <c r="M261" s="8">
        <f t="shared" si="21"/>
        <v>84.000000001396984</v>
      </c>
      <c r="N261" s="8">
        <f t="shared" si="22"/>
        <v>84.000000001396984</v>
      </c>
      <c r="O261" s="18">
        <v>1</v>
      </c>
      <c r="P261" t="s">
        <v>560</v>
      </c>
      <c r="Q261" s="6" t="s">
        <v>24</v>
      </c>
      <c r="R261" s="8"/>
    </row>
    <row r="262" spans="1:18" ht="15" customHeight="1">
      <c r="A262" t="s">
        <v>17</v>
      </c>
      <c r="B262" t="s">
        <v>18</v>
      </c>
      <c r="C262" t="s">
        <v>35</v>
      </c>
      <c r="D262" t="s">
        <v>561</v>
      </c>
      <c r="E262">
        <v>12</v>
      </c>
      <c r="F262" t="s">
        <v>27</v>
      </c>
      <c r="G262" t="s">
        <v>22</v>
      </c>
      <c r="H262" s="5">
        <v>43911.320138888892</v>
      </c>
      <c r="I262" s="5">
        <v>43911.26458333333</v>
      </c>
      <c r="J262" s="4">
        <f t="shared" si="23"/>
        <v>2020</v>
      </c>
      <c r="K262" s="4">
        <f t="shared" si="24"/>
        <v>3</v>
      </c>
      <c r="L262">
        <f t="shared" si="20"/>
        <v>4800.0000005587935</v>
      </c>
      <c r="M262" s="8">
        <f t="shared" si="21"/>
        <v>80.000000009313226</v>
      </c>
      <c r="N262" s="8">
        <f t="shared" si="22"/>
        <v>960.00000011175871</v>
      </c>
      <c r="O262" s="18">
        <v>1</v>
      </c>
      <c r="P262" t="s">
        <v>562</v>
      </c>
      <c r="Q262" s="6" t="s">
        <v>24</v>
      </c>
      <c r="R262" s="8"/>
    </row>
    <row r="263" spans="1:19" s="135" customFormat="1" ht="15" customHeight="1">
      <c r="A263" s="135" t="s">
        <v>29</v>
      </c>
      <c r="B263" s="135" t="s">
        <v>94</v>
      </c>
      <c r="C263" s="135" t="s">
        <v>95</v>
      </c>
      <c r="D263" s="135" t="s">
        <v>563</v>
      </c>
      <c r="E263" s="135">
        <v>4</v>
      </c>
      <c r="F263" s="135" t="s">
        <v>85</v>
      </c>
      <c r="G263" s="135" t="s">
        <v>22</v>
      </c>
      <c r="H263" s="136">
        <v>43911.803206018521</v>
      </c>
      <c r="I263" s="136">
        <v>43911.697847222225</v>
      </c>
      <c r="J263" s="4">
        <f t="shared" si="23"/>
        <v>2020</v>
      </c>
      <c r="K263" s="4">
        <f t="shared" si="24"/>
        <v>3</v>
      </c>
      <c r="L263" s="135">
        <f t="shared" si="20"/>
        <v>9102.9999999795109</v>
      </c>
      <c r="M263" s="137">
        <f t="shared" si="21"/>
        <v>151.71666666632518</v>
      </c>
      <c r="N263" s="137">
        <f t="shared" si="22"/>
        <v>606.86666666530073</v>
      </c>
      <c r="O263" s="138">
        <v>1</v>
      </c>
      <c r="P263" s="135" t="s">
        <v>564</v>
      </c>
      <c r="Q263" s="139" t="s">
        <v>24</v>
      </c>
      <c r="R263" s="137"/>
      <c r="S263"/>
    </row>
    <row r="264" spans="1:18" ht="15" customHeight="1">
      <c r="A264" t="s">
        <v>17</v>
      </c>
      <c r="B264" t="s">
        <v>47</v>
      </c>
      <c r="C264" t="s">
        <v>52</v>
      </c>
      <c r="D264" t="s">
        <v>565</v>
      </c>
      <c r="E264">
        <v>1</v>
      </c>
      <c r="F264" t="s">
        <v>33</v>
      </c>
      <c r="G264" t="s">
        <v>22</v>
      </c>
      <c r="H264" s="5">
        <v>43912.138194444444</v>
      </c>
      <c r="I264" s="5">
        <v>43912.074999999997</v>
      </c>
      <c r="J264" s="4">
        <f t="shared" si="23"/>
        <v>2020</v>
      </c>
      <c r="K264" s="4">
        <f t="shared" si="24"/>
        <v>3</v>
      </c>
      <c r="L264">
        <f t="shared" si="20"/>
        <v>5460.0000001955777</v>
      </c>
      <c r="M264" s="8">
        <f t="shared" si="21"/>
        <v>91.000000003259629</v>
      </c>
      <c r="N264" s="8">
        <f t="shared" si="22"/>
        <v>91.000000003259629</v>
      </c>
      <c r="O264" s="18">
        <v>1</v>
      </c>
      <c r="P264" t="s">
        <v>566</v>
      </c>
      <c r="Q264" s="6" t="s">
        <v>24</v>
      </c>
      <c r="R264" s="8"/>
    </row>
    <row r="265" spans="1:18" ht="15" customHeight="1">
      <c r="A265" t="s">
        <v>29</v>
      </c>
      <c r="B265" t="s">
        <v>87</v>
      </c>
      <c r="C265" t="s">
        <v>103</v>
      </c>
      <c r="D265" t="s">
        <v>567</v>
      </c>
      <c r="E265">
        <v>12</v>
      </c>
      <c r="F265" t="s">
        <v>85</v>
      </c>
      <c r="G265" t="s">
        <v>22</v>
      </c>
      <c r="H265" s="5">
        <v>43912.669131944444</v>
      </c>
      <c r="I265" s="5">
        <v>43912.626388888886</v>
      </c>
      <c r="J265" s="4">
        <f t="shared" si="23"/>
        <v>2020</v>
      </c>
      <c r="K265" s="4">
        <f t="shared" si="24"/>
        <v>3</v>
      </c>
      <c r="L265">
        <f t="shared" si="25" ref="L265:L328">(H265-I265)*60*60*24</f>
        <v>3693.0000001564622</v>
      </c>
      <c r="M265" s="8">
        <f t="shared" si="21"/>
        <v>61.550000002607703</v>
      </c>
      <c r="N265" s="8">
        <f t="shared" si="22"/>
        <v>738.60000003129244</v>
      </c>
      <c r="O265" s="18">
        <v>1</v>
      </c>
      <c r="P265" t="s">
        <v>568</v>
      </c>
      <c r="Q265" s="6" t="s">
        <v>24</v>
      </c>
      <c r="R265" s="8"/>
    </row>
    <row r="266" spans="1:18" ht="15" customHeight="1">
      <c r="A266" t="s">
        <v>29</v>
      </c>
      <c r="B266" t="s">
        <v>87</v>
      </c>
      <c r="C266" t="s">
        <v>103</v>
      </c>
      <c r="D266" t="s">
        <v>497</v>
      </c>
      <c r="E266">
        <v>8</v>
      </c>
      <c r="F266" t="s">
        <v>85</v>
      </c>
      <c r="G266" t="s">
        <v>22</v>
      </c>
      <c r="H266" s="5">
        <v>43912.670185185183</v>
      </c>
      <c r="I266" s="5">
        <v>43912.62777777778</v>
      </c>
      <c r="J266" s="4">
        <f t="shared" si="23"/>
        <v>2020</v>
      </c>
      <c r="K266" s="4">
        <f t="shared" si="24"/>
        <v>3</v>
      </c>
      <c r="L266">
        <f t="shared" si="25"/>
        <v>3663.9999996637926</v>
      </c>
      <c r="M266" s="8">
        <f t="shared" si="21"/>
        <v>61.066666661063209</v>
      </c>
      <c r="N266" s="8">
        <f t="shared" si="22"/>
        <v>488.53333328850567</v>
      </c>
      <c r="O266" s="18">
        <v>1</v>
      </c>
      <c r="P266" t="s">
        <v>569</v>
      </c>
      <c r="Q266" s="6" t="s">
        <v>24</v>
      </c>
      <c r="R266" s="8"/>
    </row>
    <row r="267" spans="1:18" ht="15" customHeight="1">
      <c r="A267" t="s">
        <v>17</v>
      </c>
      <c r="B267" t="s">
        <v>41</v>
      </c>
      <c r="C267" t="s">
        <v>129</v>
      </c>
      <c r="D267" t="s">
        <v>570</v>
      </c>
      <c r="E267">
        <v>1</v>
      </c>
      <c r="F267" t="s">
        <v>92</v>
      </c>
      <c r="G267" t="s">
        <v>22</v>
      </c>
      <c r="H267" s="5">
        <v>43913.586111111108</v>
      </c>
      <c r="I267" s="5">
        <v>43913.568749999999</v>
      </c>
      <c r="J267" s="4">
        <f t="shared" si="23"/>
        <v>2020</v>
      </c>
      <c r="K267" s="4">
        <f t="shared" si="24"/>
        <v>3</v>
      </c>
      <c r="L267">
        <f t="shared" si="25"/>
        <v>1499.9999998603016</v>
      </c>
      <c r="M267" s="8">
        <f t="shared" si="21"/>
        <v>24.999999997671694</v>
      </c>
      <c r="N267" s="8">
        <f t="shared" si="22"/>
        <v>24.999999997671694</v>
      </c>
      <c r="O267" s="18">
        <v>1</v>
      </c>
      <c r="P267" t="s">
        <v>571</v>
      </c>
      <c r="Q267" s="6" t="s">
        <v>24</v>
      </c>
      <c r="R267" s="8"/>
    </row>
    <row r="268" spans="1:19" s="152" customFormat="1" ht="15" customHeight="1">
      <c r="A268" s="152" t="s">
        <v>29</v>
      </c>
      <c r="B268" s="152" t="s">
        <v>87</v>
      </c>
      <c r="C268" s="152" t="s">
        <v>103</v>
      </c>
      <c r="D268" s="152" t="s">
        <v>572</v>
      </c>
      <c r="E268" s="152">
        <v>1</v>
      </c>
      <c r="F268" s="152" t="s">
        <v>33</v>
      </c>
      <c r="G268" s="152" t="s">
        <v>22</v>
      </c>
      <c r="H268" s="153">
        <v>43914.965277777781</v>
      </c>
      <c r="I268" s="153">
        <v>43914.895138888889</v>
      </c>
      <c r="J268" s="4">
        <f t="shared" si="23"/>
        <v>2020</v>
      </c>
      <c r="K268" s="4">
        <f t="shared" si="24"/>
        <v>3</v>
      </c>
      <c r="L268" s="152">
        <f t="shared" si="25"/>
        <v>6060.0000002654269</v>
      </c>
      <c r="M268" s="154">
        <f t="shared" si="21"/>
        <v>101.00000000442378</v>
      </c>
      <c r="N268" s="154">
        <f t="shared" si="22"/>
        <v>101.00000000442378</v>
      </c>
      <c r="O268" s="155">
        <v>1</v>
      </c>
      <c r="P268" s="152" t="s">
        <v>573</v>
      </c>
      <c r="Q268" s="156" t="s">
        <v>24</v>
      </c>
      <c r="R268" s="154"/>
      <c r="S268"/>
    </row>
    <row r="269" spans="1:18" ht="15" customHeight="1">
      <c r="A269" t="s">
        <v>17</v>
      </c>
      <c r="B269" t="s">
        <v>41</v>
      </c>
      <c r="C269" t="s">
        <v>42</v>
      </c>
      <c r="D269" t="s">
        <v>574</v>
      </c>
      <c r="E269">
        <v>1</v>
      </c>
      <c r="F269" t="s">
        <v>85</v>
      </c>
      <c r="G269" t="s">
        <v>22</v>
      </c>
      <c r="H269" s="5">
        <v>43914.974409722221</v>
      </c>
      <c r="I269" s="5">
        <v>43914.943055555559</v>
      </c>
      <c r="J269" s="4">
        <f t="shared" si="23"/>
        <v>2020</v>
      </c>
      <c r="K269" s="4">
        <f t="shared" si="24"/>
        <v>3</v>
      </c>
      <c r="L269">
        <f t="shared" si="25"/>
        <v>2708.9999995892867</v>
      </c>
      <c r="M269" s="8">
        <f t="shared" si="21"/>
        <v>45.149999993154779</v>
      </c>
      <c r="N269" s="8">
        <f t="shared" si="22"/>
        <v>45.149999993154779</v>
      </c>
      <c r="O269" s="18">
        <v>1</v>
      </c>
      <c r="P269" t="s">
        <v>575</v>
      </c>
      <c r="Q269" s="6" t="s">
        <v>24</v>
      </c>
      <c r="R269" s="8"/>
    </row>
    <row r="270" spans="1:18" ht="15" customHeight="1">
      <c r="A270" t="s">
        <v>17</v>
      </c>
      <c r="B270" t="s">
        <v>140</v>
      </c>
      <c r="C270" t="s">
        <v>141</v>
      </c>
      <c r="D270" t="s">
        <v>576</v>
      </c>
      <c r="E270">
        <v>1</v>
      </c>
      <c r="F270" t="s">
        <v>27</v>
      </c>
      <c r="G270" t="s">
        <v>22</v>
      </c>
      <c r="H270" s="5">
        <v>43917.949999999997</v>
      </c>
      <c r="I270" s="5">
        <v>43917.913888888892</v>
      </c>
      <c r="J270" s="4">
        <f t="shared" si="23"/>
        <v>2020</v>
      </c>
      <c r="K270" s="4">
        <f t="shared" si="24"/>
        <v>3</v>
      </c>
      <c r="L270">
        <f t="shared" si="25"/>
        <v>3119.999999483116</v>
      </c>
      <c r="M270" s="8">
        <f t="shared" si="21"/>
        <v>51.999999991385266</v>
      </c>
      <c r="N270" s="8">
        <f t="shared" si="22"/>
        <v>51.999999991385266</v>
      </c>
      <c r="O270" s="18">
        <v>1</v>
      </c>
      <c r="P270" t="s">
        <v>577</v>
      </c>
      <c r="Q270" s="6" t="s">
        <v>24</v>
      </c>
      <c r="R270" s="8"/>
    </row>
    <row r="271" spans="1:18" ht="15" customHeight="1">
      <c r="A271" t="s">
        <v>17</v>
      </c>
      <c r="B271" t="s">
        <v>140</v>
      </c>
      <c r="C271" t="s">
        <v>141</v>
      </c>
      <c r="D271" t="s">
        <v>578</v>
      </c>
      <c r="E271">
        <v>1002</v>
      </c>
      <c r="F271" t="s">
        <v>1</v>
      </c>
      <c r="G271" t="s">
        <v>22</v>
      </c>
      <c r="H271" s="5">
        <v>43918.365578703706</v>
      </c>
      <c r="I271" s="5">
        <v>43918.231944444444</v>
      </c>
      <c r="J271" s="4">
        <f t="shared" si="23"/>
        <v>2020</v>
      </c>
      <c r="K271" s="4">
        <f t="shared" si="24"/>
        <v>3</v>
      </c>
      <c r="L271">
        <f t="shared" si="25"/>
        <v>11546.000000252388</v>
      </c>
      <c r="M271" s="8">
        <f t="shared" si="21"/>
        <v>192.43333333753981</v>
      </c>
      <c r="N271" s="8">
        <f t="shared" si="22"/>
        <v>192818.20000421489</v>
      </c>
      <c r="O271" s="18">
        <v>1</v>
      </c>
      <c r="P271" t="s">
        <v>579</v>
      </c>
      <c r="Q271" s="6" t="s">
        <v>24</v>
      </c>
      <c r="R271" s="8"/>
    </row>
    <row r="272" spans="1:18" ht="15" customHeight="1">
      <c r="A272" t="s">
        <v>29</v>
      </c>
      <c r="B272" t="s">
        <v>94</v>
      </c>
      <c r="C272" t="s">
        <v>156</v>
      </c>
      <c r="D272" t="s">
        <v>580</v>
      </c>
      <c r="E272">
        <v>11</v>
      </c>
      <c r="F272" t="s">
        <v>92</v>
      </c>
      <c r="G272" t="s">
        <v>22</v>
      </c>
      <c r="H272" s="5">
        <v>43918.481377314813</v>
      </c>
      <c r="I272" s="5">
        <v>43918.425266203703</v>
      </c>
      <c r="J272" s="4">
        <f t="shared" si="23"/>
        <v>2020</v>
      </c>
      <c r="K272" s="4">
        <f t="shared" si="24"/>
        <v>3</v>
      </c>
      <c r="L272">
        <f t="shared" si="25"/>
        <v>4847.9999998351559</v>
      </c>
      <c r="M272" s="8">
        <f t="shared" si="21"/>
        <v>80.799999997252598</v>
      </c>
      <c r="N272" s="8">
        <f t="shared" si="22"/>
        <v>888.79999996977858</v>
      </c>
      <c r="O272" s="18">
        <v>1</v>
      </c>
      <c r="P272" t="s">
        <v>581</v>
      </c>
      <c r="Q272" s="6" t="s">
        <v>24</v>
      </c>
      <c r="R272" s="8"/>
    </row>
    <row r="273" spans="1:18" ht="15" customHeight="1">
      <c r="A273" t="s">
        <v>17</v>
      </c>
      <c r="B273" t="s">
        <v>18</v>
      </c>
      <c r="C273" t="s">
        <v>25</v>
      </c>
      <c r="D273" t="s">
        <v>582</v>
      </c>
      <c r="E273">
        <v>10</v>
      </c>
      <c r="F273" t="s">
        <v>33</v>
      </c>
      <c r="G273" t="s">
        <v>22</v>
      </c>
      <c r="H273" s="5">
        <v>43919.410243055558</v>
      </c>
      <c r="I273" s="5">
        <v>43919.368055555555</v>
      </c>
      <c r="J273" s="4">
        <f t="shared" si="23"/>
        <v>2020</v>
      </c>
      <c r="K273" s="4">
        <f t="shared" si="24"/>
        <v>3</v>
      </c>
      <c r="L273">
        <f t="shared" si="25"/>
        <v>3645.0000002514571</v>
      </c>
      <c r="M273" s="8">
        <f t="shared" si="21"/>
        <v>60.750000004190952</v>
      </c>
      <c r="N273" s="8">
        <f t="shared" si="22"/>
        <v>607.50000004190952</v>
      </c>
      <c r="O273" s="18">
        <v>1</v>
      </c>
      <c r="P273" t="s">
        <v>583</v>
      </c>
      <c r="Q273" s="6" t="s">
        <v>24</v>
      </c>
      <c r="R273" s="8"/>
    </row>
    <row r="274" spans="1:18" ht="15" customHeight="1">
      <c r="A274" t="s">
        <v>17</v>
      </c>
      <c r="B274" t="s">
        <v>41</v>
      </c>
      <c r="C274" t="s">
        <v>62</v>
      </c>
      <c r="D274" t="s">
        <v>292</v>
      </c>
      <c r="E274">
        <v>24</v>
      </c>
      <c r="F274" t="s">
        <v>27</v>
      </c>
      <c r="G274" t="s">
        <v>22</v>
      </c>
      <c r="H274" s="5">
        <v>43920.378159722219</v>
      </c>
      <c r="I274" s="5">
        <v>43920.345138888886</v>
      </c>
      <c r="J274" s="4">
        <f t="shared" si="23"/>
        <v>2020</v>
      </c>
      <c r="K274" s="4">
        <f t="shared" si="24"/>
        <v>3</v>
      </c>
      <c r="L274">
        <f t="shared" si="25"/>
        <v>2852.9999999329448</v>
      </c>
      <c r="M274" s="8">
        <f t="shared" si="21"/>
        <v>47.549999998882413</v>
      </c>
      <c r="N274" s="8">
        <f t="shared" si="22"/>
        <v>1141.1999999731779</v>
      </c>
      <c r="O274" s="18">
        <v>1</v>
      </c>
      <c r="P274" t="s">
        <v>584</v>
      </c>
      <c r="Q274" s="6" t="s">
        <v>24</v>
      </c>
      <c r="R274" s="8"/>
    </row>
    <row r="275" spans="1:18" ht="15" customHeight="1">
      <c r="A275" t="s">
        <v>17</v>
      </c>
      <c r="B275" t="s">
        <v>41</v>
      </c>
      <c r="C275" t="s">
        <v>62</v>
      </c>
      <c r="D275" t="s">
        <v>585</v>
      </c>
      <c r="E275">
        <v>15</v>
      </c>
      <c r="F275" t="s">
        <v>27</v>
      </c>
      <c r="G275" t="s">
        <v>22</v>
      </c>
      <c r="H275" s="5">
        <v>43920.600486111114</v>
      </c>
      <c r="I275" s="5">
        <v>43920.569421296299</v>
      </c>
      <c r="J275" s="4">
        <f t="shared" si="23"/>
        <v>2020</v>
      </c>
      <c r="K275" s="4">
        <f t="shared" si="24"/>
        <v>3</v>
      </c>
      <c r="L275">
        <f t="shared" si="25"/>
        <v>2684.000000031665</v>
      </c>
      <c r="M275" s="8">
        <f t="shared" si="21"/>
        <v>44.733333333861083</v>
      </c>
      <c r="N275" s="8">
        <f t="shared" si="22"/>
        <v>671.00000000791624</v>
      </c>
      <c r="O275" s="18">
        <v>1</v>
      </c>
      <c r="P275" t="s">
        <v>586</v>
      </c>
      <c r="Q275" s="6" t="s">
        <v>24</v>
      </c>
      <c r="R275" s="8"/>
    </row>
    <row r="276" spans="1:18" s="190" customFormat="1" ht="15" customHeight="1">
      <c r="A276" s="190" t="s">
        <v>29</v>
      </c>
      <c r="B276" s="190" t="s">
        <v>30</v>
      </c>
      <c r="C276" s="190" t="s">
        <v>83</v>
      </c>
      <c r="D276" s="190" t="s">
        <v>587</v>
      </c>
      <c r="E276" s="190">
        <v>1</v>
      </c>
      <c r="F276" s="190" t="s">
        <v>33</v>
      </c>
      <c r="G276" s="190" t="s">
        <v>97</v>
      </c>
      <c r="H276" s="191">
        <v>43920.674305555556</v>
      </c>
      <c r="I276" s="191">
        <v>43920.603472222225</v>
      </c>
      <c r="J276" s="4">
        <f t="shared" si="23"/>
        <v>2020</v>
      </c>
      <c r="K276" s="4">
        <f t="shared" si="24"/>
        <v>3</v>
      </c>
      <c r="L276" s="190">
        <f t="shared" si="25"/>
        <v>6119.9999998323619</v>
      </c>
      <c r="M276" s="196">
        <f t="shared" si="21"/>
        <v>101.99999999720603</v>
      </c>
      <c r="N276" s="196">
        <f t="shared" si="22"/>
        <v>101.99999999720603</v>
      </c>
      <c r="O276" s="197">
        <v>1</v>
      </c>
      <c r="P276" s="190" t="s">
        <v>588</v>
      </c>
      <c r="Q276" s="193" t="s">
        <v>24</v>
      </c>
      <c r="R276" s="196"/>
    </row>
    <row r="277" spans="1:18" ht="15" customHeight="1">
      <c r="A277" t="s">
        <v>17</v>
      </c>
      <c r="B277" t="s">
        <v>41</v>
      </c>
      <c r="C277" t="s">
        <v>42</v>
      </c>
      <c r="D277" t="s">
        <v>589</v>
      </c>
      <c r="E277">
        <v>26</v>
      </c>
      <c r="F277" t="s">
        <v>44</v>
      </c>
      <c r="G277" t="s">
        <v>22</v>
      </c>
      <c r="H277" s="5">
        <v>43921.575381944444</v>
      </c>
      <c r="I277" s="5">
        <v>43921.54583333333</v>
      </c>
      <c r="J277" s="4">
        <f t="shared" si="23"/>
        <v>2020</v>
      </c>
      <c r="K277" s="4">
        <f t="shared" si="24"/>
        <v>3</v>
      </c>
      <c r="L277">
        <f t="shared" si="25"/>
        <v>2553.0000002123415</v>
      </c>
      <c r="M277" s="8">
        <f t="shared" si="21"/>
        <v>42.550000003539026</v>
      </c>
      <c r="N277" s="8">
        <f t="shared" si="22"/>
        <v>1106.3000000920147</v>
      </c>
      <c r="O277" s="18">
        <v>1</v>
      </c>
      <c r="P277" t="s">
        <v>590</v>
      </c>
      <c r="Q277" s="6" t="s">
        <v>24</v>
      </c>
      <c r="R277" s="8" t="s">
        <v>46</v>
      </c>
    </row>
    <row r="278" spans="1:18" ht="15" customHeight="1">
      <c r="A278" t="s">
        <v>17</v>
      </c>
      <c r="B278" t="s">
        <v>18</v>
      </c>
      <c r="C278" t="s">
        <v>19</v>
      </c>
      <c r="D278" t="s">
        <v>591</v>
      </c>
      <c r="E278">
        <v>21</v>
      </c>
      <c r="F278" t="s">
        <v>44</v>
      </c>
      <c r="G278" t="s">
        <v>22</v>
      </c>
      <c r="H278" s="5">
        <v>43921.599548611113</v>
      </c>
      <c r="I278" s="5">
        <v>43921.552083333336</v>
      </c>
      <c r="J278" s="4">
        <f t="shared" si="23"/>
        <v>2020</v>
      </c>
      <c r="K278" s="4">
        <f t="shared" si="24"/>
        <v>3</v>
      </c>
      <c r="L278">
        <f t="shared" si="25"/>
        <v>4100.9999999776483</v>
      </c>
      <c r="M278" s="8">
        <f t="shared" si="21"/>
        <v>68.349999999627471</v>
      </c>
      <c r="N278" s="8">
        <f t="shared" si="22"/>
        <v>1435.3499999921769</v>
      </c>
      <c r="O278" s="18">
        <v>1</v>
      </c>
      <c r="P278" t="s">
        <v>592</v>
      </c>
      <c r="Q278" s="6" t="s">
        <v>24</v>
      </c>
      <c r="R278" s="8" t="s">
        <v>46</v>
      </c>
    </row>
    <row r="279" spans="1:18" ht="15" customHeight="1">
      <c r="A279" t="s">
        <v>17</v>
      </c>
      <c r="B279" t="s">
        <v>41</v>
      </c>
      <c r="C279" t="s">
        <v>42</v>
      </c>
      <c r="D279" t="s">
        <v>593</v>
      </c>
      <c r="E279">
        <v>18</v>
      </c>
      <c r="F279" t="s">
        <v>27</v>
      </c>
      <c r="G279" t="s">
        <v>22</v>
      </c>
      <c r="H279" s="5">
        <v>43921.590057870373</v>
      </c>
      <c r="I279" s="5">
        <v>43921.556273148148</v>
      </c>
      <c r="J279" s="4">
        <f t="shared" si="23"/>
        <v>2020</v>
      </c>
      <c r="K279" s="4">
        <f t="shared" si="24"/>
        <v>3</v>
      </c>
      <c r="L279">
        <f t="shared" si="25"/>
        <v>2919.0000002738088</v>
      </c>
      <c r="M279" s="8">
        <f t="shared" si="21"/>
        <v>48.650000004563481</v>
      </c>
      <c r="N279" s="8">
        <f t="shared" si="22"/>
        <v>875.70000008214265</v>
      </c>
      <c r="O279" s="18">
        <v>1</v>
      </c>
      <c r="P279" t="s">
        <v>594</v>
      </c>
      <c r="Q279" s="6" t="s">
        <v>24</v>
      </c>
      <c r="R279" s="8"/>
    </row>
    <row r="280" spans="1:18" ht="15" customHeight="1">
      <c r="A280" t="s">
        <v>17</v>
      </c>
      <c r="B280" t="s">
        <v>47</v>
      </c>
      <c r="C280" t="s">
        <v>52</v>
      </c>
      <c r="D280" t="s">
        <v>595</v>
      </c>
      <c r="E280">
        <v>4</v>
      </c>
      <c r="F280" t="s">
        <v>44</v>
      </c>
      <c r="G280" t="s">
        <v>22</v>
      </c>
      <c r="H280" s="5">
        <v>43921.6562037037</v>
      </c>
      <c r="I280" s="5">
        <v>43921.571527777778</v>
      </c>
      <c r="J280" s="4">
        <f t="shared" si="23"/>
        <v>2020</v>
      </c>
      <c r="K280" s="4">
        <f t="shared" si="24"/>
        <v>3</v>
      </c>
      <c r="L280">
        <f t="shared" si="25"/>
        <v>7315.9999996656552</v>
      </c>
      <c r="M280" s="8">
        <f t="shared" si="21"/>
        <v>121.93333332776092</v>
      </c>
      <c r="N280" s="8">
        <f t="shared" si="22"/>
        <v>487.73333331104368</v>
      </c>
      <c r="O280" s="18">
        <v>1</v>
      </c>
      <c r="P280" t="s">
        <v>596</v>
      </c>
      <c r="Q280" s="6" t="s">
        <v>24</v>
      </c>
      <c r="R280" s="8" t="s">
        <v>46</v>
      </c>
    </row>
    <row r="281" spans="1:18" ht="15" customHeight="1">
      <c r="A281" t="s">
        <v>17</v>
      </c>
      <c r="B281" t="s">
        <v>140</v>
      </c>
      <c r="C281" t="s">
        <v>141</v>
      </c>
      <c r="D281" t="s">
        <v>597</v>
      </c>
      <c r="E281">
        <v>5</v>
      </c>
      <c r="F281" t="s">
        <v>44</v>
      </c>
      <c r="G281" t="s">
        <v>22</v>
      </c>
      <c r="H281" s="5">
        <v>43921.615682870368</v>
      </c>
      <c r="I281" s="5">
        <v>43921.588194444441</v>
      </c>
      <c r="J281" s="4">
        <f t="shared" si="23"/>
        <v>2020</v>
      </c>
      <c r="K281" s="4">
        <f t="shared" si="24"/>
        <v>3</v>
      </c>
      <c r="L281">
        <f t="shared" si="25"/>
        <v>2375.0000000931323</v>
      </c>
      <c r="M281" s="8">
        <f t="shared" si="21"/>
        <v>39.583333334885538</v>
      </c>
      <c r="N281" s="8">
        <f t="shared" si="22"/>
        <v>197.91666667442769</v>
      </c>
      <c r="O281" s="18">
        <v>1</v>
      </c>
      <c r="P281" t="s">
        <v>598</v>
      </c>
      <c r="Q281" s="6" t="s">
        <v>24</v>
      </c>
      <c r="R281" s="8" t="s">
        <v>46</v>
      </c>
    </row>
    <row r="282" spans="1:18" ht="15" customHeight="1">
      <c r="A282" t="s">
        <v>17</v>
      </c>
      <c r="B282" t="s">
        <v>41</v>
      </c>
      <c r="C282" t="s">
        <v>135</v>
      </c>
      <c r="D282" t="s">
        <v>461</v>
      </c>
      <c r="E282">
        <v>98</v>
      </c>
      <c r="F282" t="s">
        <v>27</v>
      </c>
      <c r="G282" t="s">
        <v>22</v>
      </c>
      <c r="H282" s="5">
        <v>43921.621354166666</v>
      </c>
      <c r="I282" s="5">
        <v>43921.589583333334</v>
      </c>
      <c r="J282" s="4">
        <f t="shared" si="23"/>
        <v>2020</v>
      </c>
      <c r="K282" s="4">
        <f t="shared" si="24"/>
        <v>3</v>
      </c>
      <c r="L282">
        <f t="shared" si="25"/>
        <v>2744.9999998323619</v>
      </c>
      <c r="M282" s="8">
        <f t="shared" si="21"/>
        <v>45.749999997206032</v>
      </c>
      <c r="N282" s="8">
        <f t="shared" si="22"/>
        <v>4483.4999997261912</v>
      </c>
      <c r="O282" s="18">
        <v>1</v>
      </c>
      <c r="P282" t="s">
        <v>599</v>
      </c>
      <c r="Q282" s="6" t="s">
        <v>24</v>
      </c>
      <c r="R282" s="8"/>
    </row>
    <row r="283" spans="1:18" ht="15" customHeight="1">
      <c r="A283" t="s">
        <v>17</v>
      </c>
      <c r="B283" t="s">
        <v>55</v>
      </c>
      <c r="C283" t="s">
        <v>56</v>
      </c>
      <c r="D283" t="s">
        <v>600</v>
      </c>
      <c r="E283">
        <v>17</v>
      </c>
      <c r="F283" t="s">
        <v>44</v>
      </c>
      <c r="G283" t="s">
        <v>22</v>
      </c>
      <c r="H283" s="5">
        <v>43921.636111111111</v>
      </c>
      <c r="I283" s="5">
        <v>43921.590277777781</v>
      </c>
      <c r="J283" s="4">
        <f t="shared" si="23"/>
        <v>2020</v>
      </c>
      <c r="K283" s="4">
        <f t="shared" si="24"/>
        <v>3</v>
      </c>
      <c r="L283">
        <f t="shared" si="25"/>
        <v>3959.9999997066334</v>
      </c>
      <c r="M283" s="8">
        <f t="shared" si="21"/>
        <v>65.999999995110556</v>
      </c>
      <c r="N283" s="8">
        <f t="shared" si="22"/>
        <v>1121.9999999168795</v>
      </c>
      <c r="O283" s="18">
        <v>1</v>
      </c>
      <c r="P283" t="s">
        <v>601</v>
      </c>
      <c r="Q283" s="6" t="s">
        <v>24</v>
      </c>
      <c r="R283" s="8" t="s">
        <v>46</v>
      </c>
    </row>
    <row r="284" spans="1:18" ht="15" customHeight="1">
      <c r="A284" t="s">
        <v>17</v>
      </c>
      <c r="B284" t="s">
        <v>47</v>
      </c>
      <c r="C284" t="s">
        <v>52</v>
      </c>
      <c r="D284" t="s">
        <v>602</v>
      </c>
      <c r="E284">
        <v>53</v>
      </c>
      <c r="F284" t="s">
        <v>44</v>
      </c>
      <c r="G284" t="s">
        <v>22</v>
      </c>
      <c r="H284" s="5">
        <v>43921.636006944442</v>
      </c>
      <c r="I284" s="5">
        <v>43921.60833333333</v>
      </c>
      <c r="J284" s="4">
        <f t="shared" si="23"/>
        <v>2020</v>
      </c>
      <c r="K284" s="4">
        <f t="shared" si="24"/>
        <v>3</v>
      </c>
      <c r="L284">
        <f t="shared" si="25"/>
        <v>2391.0000000614673</v>
      </c>
      <c r="M284" s="8">
        <f t="shared" si="21"/>
        <v>39.850000001024455</v>
      </c>
      <c r="N284" s="8">
        <f t="shared" si="22"/>
        <v>2112.0500000542961</v>
      </c>
      <c r="O284" s="18">
        <v>1</v>
      </c>
      <c r="P284" t="s">
        <v>603</v>
      </c>
      <c r="Q284" s="6" t="s">
        <v>24</v>
      </c>
      <c r="R284" s="8" t="s">
        <v>46</v>
      </c>
    </row>
    <row r="285" spans="1:18" ht="15" customHeight="1">
      <c r="A285" t="s">
        <v>17</v>
      </c>
      <c r="B285" t="s">
        <v>41</v>
      </c>
      <c r="C285" t="s">
        <v>135</v>
      </c>
      <c r="D285" t="s">
        <v>604</v>
      </c>
      <c r="E285">
        <v>22</v>
      </c>
      <c r="F285" t="s">
        <v>44</v>
      </c>
      <c r="G285" t="s">
        <v>22</v>
      </c>
      <c r="H285" s="5">
        <v>43921.683483796296</v>
      </c>
      <c r="I285" s="5">
        <v>43921.640277777777</v>
      </c>
      <c r="J285" s="4">
        <f t="shared" si="23"/>
        <v>2020</v>
      </c>
      <c r="K285" s="4">
        <f t="shared" si="24"/>
        <v>3</v>
      </c>
      <c r="L285">
        <f t="shared" si="25"/>
        <v>3733.0000000772998</v>
      </c>
      <c r="M285" s="8">
        <f t="shared" si="21"/>
        <v>62.216666667954996</v>
      </c>
      <c r="N285" s="8">
        <f t="shared" si="22"/>
        <v>1368.7666666950099</v>
      </c>
      <c r="O285" s="18">
        <v>1</v>
      </c>
      <c r="P285" t="s">
        <v>605</v>
      </c>
      <c r="Q285" s="6" t="s">
        <v>24</v>
      </c>
      <c r="R285" s="8" t="s">
        <v>46</v>
      </c>
    </row>
    <row r="286" spans="1:19" s="100" customFormat="1" ht="15" customHeight="1">
      <c r="A286" s="100" t="s">
        <v>17</v>
      </c>
      <c r="B286" s="100" t="s">
        <v>47</v>
      </c>
      <c r="C286" s="100" t="s">
        <v>52</v>
      </c>
      <c r="D286" s="100" t="s">
        <v>606</v>
      </c>
      <c r="E286" s="100">
        <v>1</v>
      </c>
      <c r="F286" s="100" t="s">
        <v>27</v>
      </c>
      <c r="G286" s="100" t="s">
        <v>22</v>
      </c>
      <c r="H286" s="101">
        <v>43921.710995370369</v>
      </c>
      <c r="I286" s="101">
        <v>43921.648611111108</v>
      </c>
      <c r="J286" s="4">
        <f t="shared" si="23"/>
        <v>2020</v>
      </c>
      <c r="K286" s="4">
        <f t="shared" si="24"/>
        <v>3</v>
      </c>
      <c r="L286" s="100">
        <f t="shared" si="25"/>
        <v>5390.0000001769513</v>
      </c>
      <c r="M286" s="98">
        <f t="shared" si="21"/>
        <v>89.833333336282521</v>
      </c>
      <c r="N286" s="98">
        <f t="shared" si="22"/>
        <v>89.833333336282521</v>
      </c>
      <c r="O286" s="99">
        <v>1</v>
      </c>
      <c r="P286" s="100" t="s">
        <v>607</v>
      </c>
      <c r="Q286" s="96" t="s">
        <v>24</v>
      </c>
      <c r="R286" s="98"/>
      <c r="S286"/>
    </row>
    <row r="287" spans="1:18" ht="15" customHeight="1">
      <c r="A287" t="s">
        <v>17</v>
      </c>
      <c r="B287" t="s">
        <v>18</v>
      </c>
      <c r="C287" t="s">
        <v>35</v>
      </c>
      <c r="D287" t="s">
        <v>608</v>
      </c>
      <c r="E287">
        <v>1</v>
      </c>
      <c r="F287" t="s">
        <v>27</v>
      </c>
      <c r="G287" t="s">
        <v>22</v>
      </c>
      <c r="H287" s="5">
        <v>43921.692314814813</v>
      </c>
      <c r="I287" s="5">
        <v>43921.660416666666</v>
      </c>
      <c r="J287" s="4">
        <f t="shared" si="23"/>
        <v>2020</v>
      </c>
      <c r="K287" s="4">
        <f t="shared" si="24"/>
        <v>3</v>
      </c>
      <c r="L287">
        <f t="shared" si="25"/>
        <v>2755.9999998891726</v>
      </c>
      <c r="M287" s="8">
        <f t="shared" si="21"/>
        <v>45.93333333148621</v>
      </c>
      <c r="N287" s="8">
        <f t="shared" si="22"/>
        <v>45.93333333148621</v>
      </c>
      <c r="O287" s="18">
        <v>1</v>
      </c>
      <c r="P287" t="s">
        <v>609</v>
      </c>
      <c r="Q287" s="6" t="s">
        <v>24</v>
      </c>
      <c r="R287" s="8"/>
    </row>
    <row r="288" spans="1:18" ht="15" customHeight="1">
      <c r="A288" t="s">
        <v>17</v>
      </c>
      <c r="B288" t="s">
        <v>140</v>
      </c>
      <c r="C288" t="s">
        <v>141</v>
      </c>
      <c r="D288" t="s">
        <v>610</v>
      </c>
      <c r="E288">
        <v>3</v>
      </c>
      <c r="F288" t="s">
        <v>131</v>
      </c>
      <c r="G288" t="s">
        <v>22</v>
      </c>
      <c r="H288" s="5">
        <v>43921.760416666664</v>
      </c>
      <c r="I288" s="5">
        <v>43921.670138888891</v>
      </c>
      <c r="J288" s="4">
        <f t="shared" si="23"/>
        <v>2020</v>
      </c>
      <c r="K288" s="4">
        <f t="shared" si="24"/>
        <v>3</v>
      </c>
      <c r="L288">
        <f t="shared" si="25"/>
        <v>7799.999999650754</v>
      </c>
      <c r="M288" s="8">
        <f t="shared" si="21"/>
        <v>129.99999999417923</v>
      </c>
      <c r="N288" s="8">
        <f t="shared" si="22"/>
        <v>389.9999999825377</v>
      </c>
      <c r="O288" s="18">
        <v>1</v>
      </c>
      <c r="P288" t="s">
        <v>611</v>
      </c>
      <c r="Q288" s="6" t="s">
        <v>24</v>
      </c>
      <c r="R288" s="8"/>
    </row>
    <row r="289" spans="1:18" ht="15" customHeight="1">
      <c r="A289" t="s">
        <v>17</v>
      </c>
      <c r="B289" t="s">
        <v>18</v>
      </c>
      <c r="C289" t="s">
        <v>19</v>
      </c>
      <c r="D289" t="s">
        <v>612</v>
      </c>
      <c r="E289">
        <v>1</v>
      </c>
      <c r="F289" t="s">
        <v>27</v>
      </c>
      <c r="G289" t="s">
        <v>22</v>
      </c>
      <c r="H289" s="5">
        <v>43921.954293981478</v>
      </c>
      <c r="I289" s="5">
        <v>43921.813888888886</v>
      </c>
      <c r="J289" s="4">
        <f t="shared" si="23"/>
        <v>2020</v>
      </c>
      <c r="K289" s="4">
        <f t="shared" si="24"/>
        <v>3</v>
      </c>
      <c r="L289">
        <f t="shared" si="25"/>
        <v>12130.999999959022</v>
      </c>
      <c r="M289" s="8">
        <f t="shared" si="21"/>
        <v>202.18333333265036</v>
      </c>
      <c r="N289" s="8">
        <f t="shared" si="22"/>
        <v>202.18333333265036</v>
      </c>
      <c r="O289" s="18">
        <v>1</v>
      </c>
      <c r="P289" t="s">
        <v>613</v>
      </c>
      <c r="Q289" s="6" t="s">
        <v>24</v>
      </c>
      <c r="R289" s="8"/>
    </row>
    <row r="290" spans="1:18" ht="15" customHeight="1">
      <c r="A290" t="s">
        <v>17</v>
      </c>
      <c r="B290" t="s">
        <v>55</v>
      </c>
      <c r="C290" t="s">
        <v>56</v>
      </c>
      <c r="D290" t="s">
        <v>600</v>
      </c>
      <c r="E290">
        <v>17</v>
      </c>
      <c r="F290" t="s">
        <v>27</v>
      </c>
      <c r="G290" t="s">
        <v>22</v>
      </c>
      <c r="H290" s="5">
        <v>43922.034988425927</v>
      </c>
      <c r="I290" s="5">
        <v>43922.000520833331</v>
      </c>
      <c r="J290" s="4">
        <f t="shared" si="23"/>
        <v>2020</v>
      </c>
      <c r="K290" s="4">
        <f t="shared" si="24"/>
        <v>4</v>
      </c>
      <c r="L290">
        <f t="shared" si="25"/>
        <v>2978.0000002356246</v>
      </c>
      <c r="M290" s="8">
        <f t="shared" si="21"/>
        <v>49.63333333726041</v>
      </c>
      <c r="N290" s="8">
        <f t="shared" si="22"/>
        <v>843.76666673342697</v>
      </c>
      <c r="O290" s="18">
        <v>1</v>
      </c>
      <c r="P290" t="s">
        <v>614</v>
      </c>
      <c r="Q290" s="6" t="s">
        <v>24</v>
      </c>
      <c r="R290" s="8"/>
    </row>
    <row r="291" spans="1:19" s="100" customFormat="1" ht="15" customHeight="1">
      <c r="A291" s="100" t="s">
        <v>17</v>
      </c>
      <c r="B291" s="100" t="s">
        <v>41</v>
      </c>
      <c r="C291" s="100" t="s">
        <v>62</v>
      </c>
      <c r="D291" s="100" t="s">
        <v>615</v>
      </c>
      <c r="E291" s="100">
        <v>1</v>
      </c>
      <c r="F291" s="100" t="s">
        <v>27</v>
      </c>
      <c r="G291" s="100" t="s">
        <v>22</v>
      </c>
      <c r="H291" s="101">
        <v>43922.863958333335</v>
      </c>
      <c r="I291" s="101">
        <v>43922.753472222219</v>
      </c>
      <c r="J291" s="4">
        <f t="shared" si="23"/>
        <v>2020</v>
      </c>
      <c r="K291" s="4">
        <f t="shared" si="24"/>
        <v>4</v>
      </c>
      <c r="L291" s="100">
        <f t="shared" si="25"/>
        <v>9546.0000004386529</v>
      </c>
      <c r="M291" s="98">
        <f t="shared" si="21"/>
        <v>159.10000000731088</v>
      </c>
      <c r="N291" s="98">
        <f t="shared" si="22"/>
        <v>159.10000000731088</v>
      </c>
      <c r="O291" s="99">
        <v>1</v>
      </c>
      <c r="P291" s="100" t="s">
        <v>616</v>
      </c>
      <c r="Q291" s="96" t="s">
        <v>24</v>
      </c>
      <c r="R291" s="98"/>
      <c r="S291"/>
    </row>
    <row r="292" spans="1:18" ht="15" customHeight="1">
      <c r="A292" t="s">
        <v>17</v>
      </c>
      <c r="B292" t="s">
        <v>41</v>
      </c>
      <c r="C292" t="s">
        <v>135</v>
      </c>
      <c r="D292" t="s">
        <v>617</v>
      </c>
      <c r="E292">
        <v>1</v>
      </c>
      <c r="F292" t="s">
        <v>472</v>
      </c>
      <c r="G292" t="s">
        <v>22</v>
      </c>
      <c r="H292" s="5">
        <v>43923.530162037037</v>
      </c>
      <c r="I292" s="5">
        <v>43923.481516203705</v>
      </c>
      <c r="J292" s="4">
        <f t="shared" si="23"/>
        <v>2020</v>
      </c>
      <c r="K292" s="4">
        <f t="shared" si="24"/>
        <v>4</v>
      </c>
      <c r="L292">
        <f t="shared" si="25"/>
        <v>4202.9999999329448</v>
      </c>
      <c r="M292" s="8">
        <f t="shared" si="21"/>
        <v>70.049999998882413</v>
      </c>
      <c r="N292" s="8">
        <f t="shared" si="22"/>
        <v>70.049999998882413</v>
      </c>
      <c r="O292" s="18">
        <v>1</v>
      </c>
      <c r="P292" t="s">
        <v>618</v>
      </c>
      <c r="Q292" s="6" t="s">
        <v>24</v>
      </c>
      <c r="R292" s="8"/>
    </row>
    <row r="293" spans="1:18" ht="15" customHeight="1">
      <c r="A293" t="s">
        <v>17</v>
      </c>
      <c r="B293" t="s">
        <v>140</v>
      </c>
      <c r="C293" t="s">
        <v>141</v>
      </c>
      <c r="D293" t="s">
        <v>619</v>
      </c>
      <c r="E293">
        <v>4</v>
      </c>
      <c r="F293" t="s">
        <v>27</v>
      </c>
      <c r="G293" t="s">
        <v>22</v>
      </c>
      <c r="H293" s="5">
        <v>43923.91777777778</v>
      </c>
      <c r="I293" s="5">
        <v>43923.869675925926</v>
      </c>
      <c r="J293" s="4">
        <f t="shared" si="23"/>
        <v>2020</v>
      </c>
      <c r="K293" s="4">
        <f t="shared" si="24"/>
        <v>4</v>
      </c>
      <c r="L293">
        <f t="shared" si="25"/>
        <v>4156.0000002617016</v>
      </c>
      <c r="M293" s="8">
        <f t="shared" si="21"/>
        <v>69.266666671028361</v>
      </c>
      <c r="N293" s="8">
        <f t="shared" si="22"/>
        <v>277.06666668411344</v>
      </c>
      <c r="O293" s="18">
        <v>1</v>
      </c>
      <c r="P293" t="s">
        <v>620</v>
      </c>
      <c r="Q293" s="6" t="s">
        <v>24</v>
      </c>
      <c r="R293" s="8"/>
    </row>
    <row r="294" spans="1:18" ht="15" customHeight="1">
      <c r="A294" t="s">
        <v>17</v>
      </c>
      <c r="B294" t="s">
        <v>41</v>
      </c>
      <c r="C294" t="s">
        <v>135</v>
      </c>
      <c r="D294" t="s">
        <v>621</v>
      </c>
      <c r="E294">
        <v>2</v>
      </c>
      <c r="F294" t="s">
        <v>33</v>
      </c>
      <c r="G294" t="s">
        <v>22</v>
      </c>
      <c r="H294" s="5">
        <v>43924.975601851853</v>
      </c>
      <c r="I294" s="5">
        <v>43924.905555555553</v>
      </c>
      <c r="J294" s="4">
        <f t="shared" si="23"/>
        <v>2020</v>
      </c>
      <c r="K294" s="4">
        <f t="shared" si="24"/>
        <v>4</v>
      </c>
      <c r="L294">
        <f t="shared" si="25"/>
        <v>6052.0000002812594</v>
      </c>
      <c r="M294" s="8">
        <f t="shared" si="21"/>
        <v>100.86666667135432</v>
      </c>
      <c r="N294" s="8">
        <f t="shared" si="22"/>
        <v>201.73333334270865</v>
      </c>
      <c r="O294" s="18">
        <v>1</v>
      </c>
      <c r="P294" t="s">
        <v>622</v>
      </c>
      <c r="Q294" s="6" t="s">
        <v>24</v>
      </c>
      <c r="R294" s="8"/>
    </row>
    <row r="295" spans="1:18" ht="15" customHeight="1">
      <c r="A295" t="s">
        <v>17</v>
      </c>
      <c r="B295" t="s">
        <v>55</v>
      </c>
      <c r="C295" t="s">
        <v>59</v>
      </c>
      <c r="D295" t="s">
        <v>623</v>
      </c>
      <c r="E295">
        <v>3</v>
      </c>
      <c r="F295" t="s">
        <v>27</v>
      </c>
      <c r="G295" t="s">
        <v>22</v>
      </c>
      <c r="H295" s="5">
        <v>43925.65556712963</v>
      </c>
      <c r="I295" s="5">
        <v>43925.540127314816</v>
      </c>
      <c r="J295" s="4">
        <f t="shared" si="23"/>
        <v>2020</v>
      </c>
      <c r="K295" s="4">
        <f t="shared" si="24"/>
        <v>4</v>
      </c>
      <c r="L295">
        <f t="shared" si="25"/>
        <v>9973.9999999059364</v>
      </c>
      <c r="M295" s="8">
        <f t="shared" si="21"/>
        <v>166.23333333176561</v>
      </c>
      <c r="N295" s="8">
        <f t="shared" si="22"/>
        <v>498.69999999529682</v>
      </c>
      <c r="O295" s="18">
        <v>1</v>
      </c>
      <c r="P295" t="s">
        <v>624</v>
      </c>
      <c r="Q295" s="6" t="s">
        <v>24</v>
      </c>
      <c r="R295" s="8"/>
    </row>
    <row r="296" spans="1:18" ht="15" customHeight="1">
      <c r="A296" t="s">
        <v>17</v>
      </c>
      <c r="B296" t="s">
        <v>55</v>
      </c>
      <c r="C296" t="s">
        <v>56</v>
      </c>
      <c r="D296" t="s">
        <v>625</v>
      </c>
      <c r="E296">
        <v>1</v>
      </c>
      <c r="F296" t="s">
        <v>92</v>
      </c>
      <c r="G296" t="s">
        <v>22</v>
      </c>
      <c r="H296" s="5">
        <v>43925.776064814818</v>
      </c>
      <c r="I296" s="5">
        <v>43925.752638888887</v>
      </c>
      <c r="J296" s="4">
        <f t="shared" si="23"/>
        <v>2020</v>
      </c>
      <c r="K296" s="4">
        <f t="shared" si="24"/>
        <v>4</v>
      </c>
      <c r="L296">
        <f t="shared" si="25"/>
        <v>2024.0000003948808</v>
      </c>
      <c r="M296" s="8">
        <f t="shared" si="21"/>
        <v>33.73333333991468</v>
      </c>
      <c r="N296" s="8">
        <f t="shared" si="22"/>
        <v>33.73333333991468</v>
      </c>
      <c r="O296" s="18">
        <v>1</v>
      </c>
      <c r="P296" t="s">
        <v>626</v>
      </c>
      <c r="Q296" s="6" t="s">
        <v>24</v>
      </c>
      <c r="R296" s="8"/>
    </row>
    <row r="297" spans="1:18" ht="15" customHeight="1">
      <c r="A297" t="s">
        <v>29</v>
      </c>
      <c r="B297" t="s">
        <v>94</v>
      </c>
      <c r="C297" t="s">
        <v>209</v>
      </c>
      <c r="D297" t="s">
        <v>627</v>
      </c>
      <c r="E297">
        <v>3</v>
      </c>
      <c r="F297" t="s">
        <v>33</v>
      </c>
      <c r="G297" t="s">
        <v>22</v>
      </c>
      <c r="H297" s="5">
        <v>43926.810115740744</v>
      </c>
      <c r="I297" s="5">
        <v>43926.775613425925</v>
      </c>
      <c r="J297" s="4">
        <f t="shared" si="23"/>
        <v>2020</v>
      </c>
      <c r="K297" s="4">
        <f t="shared" si="24"/>
        <v>4</v>
      </c>
      <c r="L297">
        <f t="shared" si="25"/>
        <v>2981.0000003082678</v>
      </c>
      <c r="M297" s="8">
        <f t="shared" si="21"/>
        <v>49.68333333847113</v>
      </c>
      <c r="N297" s="8">
        <f t="shared" si="22"/>
        <v>149.05000001541339</v>
      </c>
      <c r="O297" s="18">
        <v>1</v>
      </c>
      <c r="P297" t="s">
        <v>628</v>
      </c>
      <c r="Q297" s="6" t="s">
        <v>24</v>
      </c>
      <c r="R297" s="8"/>
    </row>
    <row r="298" spans="1:18" ht="15" customHeight="1">
      <c r="A298" t="s">
        <v>17</v>
      </c>
      <c r="B298" t="s">
        <v>18</v>
      </c>
      <c r="C298" t="s">
        <v>38</v>
      </c>
      <c r="D298" t="s">
        <v>629</v>
      </c>
      <c r="E298">
        <v>2</v>
      </c>
      <c r="F298" t="s">
        <v>92</v>
      </c>
      <c r="G298" t="s">
        <v>22</v>
      </c>
      <c r="H298" s="5">
        <v>43927.476759259262</v>
      </c>
      <c r="I298" s="5">
        <v>43927.444872685184</v>
      </c>
      <c r="J298" s="4">
        <f t="shared" si="23"/>
        <v>2020</v>
      </c>
      <c r="K298" s="4">
        <f t="shared" si="24"/>
        <v>4</v>
      </c>
      <c r="L298">
        <f t="shared" si="25"/>
        <v>2755.0000002840534</v>
      </c>
      <c r="M298" s="8">
        <f t="shared" si="21"/>
        <v>45.91666667140089</v>
      </c>
      <c r="N298" s="8">
        <f t="shared" si="22"/>
        <v>91.83333334280178</v>
      </c>
      <c r="O298" s="18">
        <v>1</v>
      </c>
      <c r="P298" t="s">
        <v>630</v>
      </c>
      <c r="Q298" s="6" t="s">
        <v>24</v>
      </c>
      <c r="R298" s="8"/>
    </row>
    <row r="299" spans="1:18" ht="15" customHeight="1">
      <c r="A299" t="s">
        <v>29</v>
      </c>
      <c r="B299" t="s">
        <v>94</v>
      </c>
      <c r="C299" t="s">
        <v>174</v>
      </c>
      <c r="D299" t="s">
        <v>631</v>
      </c>
      <c r="E299">
        <v>1</v>
      </c>
      <c r="F299" t="s">
        <v>92</v>
      </c>
      <c r="G299" t="s">
        <v>22</v>
      </c>
      <c r="H299" s="5">
        <v>43927.59269675926</v>
      </c>
      <c r="I299" s="5">
        <v>43927.540972222225</v>
      </c>
      <c r="J299" s="4">
        <f t="shared" si="23"/>
        <v>2020</v>
      </c>
      <c r="K299" s="4">
        <f t="shared" si="24"/>
        <v>4</v>
      </c>
      <c r="L299">
        <f t="shared" si="25"/>
        <v>4468.9999998779967</v>
      </c>
      <c r="M299" s="8">
        <f t="shared" si="21"/>
        <v>74.483333331299946</v>
      </c>
      <c r="N299" s="8">
        <f t="shared" si="22"/>
        <v>74.483333331299946</v>
      </c>
      <c r="O299" s="18">
        <v>1</v>
      </c>
      <c r="P299" t="s">
        <v>632</v>
      </c>
      <c r="Q299" s="6" t="s">
        <v>24</v>
      </c>
      <c r="R299" s="8"/>
    </row>
    <row r="300" spans="1:18" s="106" customFormat="1" ht="15" customHeight="1">
      <c r="A300" s="106" t="s">
        <v>29</v>
      </c>
      <c r="B300" s="106" t="s">
        <v>94</v>
      </c>
      <c r="C300" s="106" t="s">
        <v>95</v>
      </c>
      <c r="D300" s="106" t="s">
        <v>633</v>
      </c>
      <c r="E300" s="106">
        <v>1</v>
      </c>
      <c r="F300" s="106" t="s">
        <v>92</v>
      </c>
      <c r="G300" s="106" t="s">
        <v>22</v>
      </c>
      <c r="H300" s="107">
        <v>43927.591504629629</v>
      </c>
      <c r="I300" s="107">
        <v>43927.560416666667</v>
      </c>
      <c r="J300" s="4">
        <f t="shared" si="23"/>
        <v>2020</v>
      </c>
      <c r="K300" s="4">
        <f t="shared" si="24"/>
        <v>4</v>
      </c>
      <c r="L300" s="106">
        <f t="shared" si="25"/>
        <v>2685.9999998705462</v>
      </c>
      <c r="M300" s="108">
        <f t="shared" si="21"/>
        <v>44.766666664509103</v>
      </c>
      <c r="N300" s="108">
        <f t="shared" si="22"/>
        <v>44.766666664509103</v>
      </c>
      <c r="O300" s="109">
        <v>1</v>
      </c>
      <c r="P300" s="106" t="s">
        <v>634</v>
      </c>
      <c r="Q300" s="110" t="s">
        <v>24</v>
      </c>
      <c r="R300" s="108"/>
    </row>
    <row r="301" spans="1:18" ht="15" customHeight="1">
      <c r="A301" t="s">
        <v>17</v>
      </c>
      <c r="B301" t="s">
        <v>47</v>
      </c>
      <c r="C301" t="s">
        <v>52</v>
      </c>
      <c r="D301" t="s">
        <v>635</v>
      </c>
      <c r="E301">
        <v>2</v>
      </c>
      <c r="F301" t="s">
        <v>33</v>
      </c>
      <c r="G301" t="s">
        <v>22</v>
      </c>
      <c r="H301" s="5">
        <v>43928.282453703701</v>
      </c>
      <c r="I301" s="5">
        <v>43928.24422453704</v>
      </c>
      <c r="J301" s="4">
        <f t="shared" si="23"/>
        <v>2020</v>
      </c>
      <c r="K301" s="4">
        <f t="shared" si="24"/>
        <v>4</v>
      </c>
      <c r="L301">
        <f t="shared" si="25"/>
        <v>3302.9999995138496</v>
      </c>
      <c r="M301" s="8">
        <f t="shared" si="21"/>
        <v>55.049999991897494</v>
      </c>
      <c r="N301" s="8">
        <f t="shared" si="22"/>
        <v>110.09999998379499</v>
      </c>
      <c r="O301" s="18">
        <v>1</v>
      </c>
      <c r="P301" t="s">
        <v>636</v>
      </c>
      <c r="Q301" s="6" t="s">
        <v>24</v>
      </c>
      <c r="R301" s="8"/>
    </row>
    <row r="302" spans="1:19" s="123" customFormat="1" ht="15" customHeight="1">
      <c r="A302" s="123" t="s">
        <v>29</v>
      </c>
      <c r="B302" s="123" t="s">
        <v>87</v>
      </c>
      <c r="C302" s="123" t="s">
        <v>103</v>
      </c>
      <c r="D302" s="123" t="s">
        <v>637</v>
      </c>
      <c r="E302" s="123">
        <v>1</v>
      </c>
      <c r="F302" s="123" t="s">
        <v>92</v>
      </c>
      <c r="G302" s="123" t="s">
        <v>22</v>
      </c>
      <c r="H302" s="124">
        <v>43929.399305555555</v>
      </c>
      <c r="I302" s="124">
        <v>43929.37777777778</v>
      </c>
      <c r="J302" s="4">
        <f t="shared" si="23"/>
        <v>2020</v>
      </c>
      <c r="K302" s="4">
        <f t="shared" si="24"/>
        <v>4</v>
      </c>
      <c r="L302" s="123">
        <f t="shared" si="25"/>
        <v>1859.9999997764826</v>
      </c>
      <c r="M302" s="125">
        <f t="shared" si="21"/>
        <v>30.99999999627471</v>
      </c>
      <c r="N302" s="125">
        <f t="shared" si="22"/>
        <v>30.99999999627471</v>
      </c>
      <c r="O302" s="126">
        <v>1</v>
      </c>
      <c r="P302" s="123" t="s">
        <v>638</v>
      </c>
      <c r="Q302" s="127" t="s">
        <v>24</v>
      </c>
      <c r="R302" s="125"/>
      <c r="S302"/>
    </row>
    <row r="303" spans="1:18" ht="15" customHeight="1">
      <c r="A303" t="s">
        <v>17</v>
      </c>
      <c r="B303" t="s">
        <v>41</v>
      </c>
      <c r="C303" t="s">
        <v>135</v>
      </c>
      <c r="D303" t="s">
        <v>461</v>
      </c>
      <c r="E303">
        <v>98</v>
      </c>
      <c r="F303" t="s">
        <v>27</v>
      </c>
      <c r="G303" t="s">
        <v>22</v>
      </c>
      <c r="H303" s="5">
        <v>43929.502083333333</v>
      </c>
      <c r="I303" s="5">
        <v>43929.472916666666</v>
      </c>
      <c r="J303" s="4">
        <f t="shared" si="23"/>
        <v>2020</v>
      </c>
      <c r="K303" s="4">
        <f t="shared" si="24"/>
        <v>4</v>
      </c>
      <c r="L303">
        <f t="shared" si="25"/>
        <v>2520.0000000419095</v>
      </c>
      <c r="M303" s="8">
        <f t="shared" si="21"/>
        <v>42.000000000698492</v>
      </c>
      <c r="N303" s="8">
        <f t="shared" si="22"/>
        <v>4116.0000000684522</v>
      </c>
      <c r="O303" s="18">
        <v>1</v>
      </c>
      <c r="P303" t="s">
        <v>639</v>
      </c>
      <c r="Q303" s="6" t="s">
        <v>24</v>
      </c>
      <c r="R303" s="8"/>
    </row>
    <row r="304" spans="1:18" ht="15" customHeight="1">
      <c r="A304" t="s">
        <v>17</v>
      </c>
      <c r="B304" t="s">
        <v>41</v>
      </c>
      <c r="C304" t="s">
        <v>42</v>
      </c>
      <c r="D304" t="s">
        <v>322</v>
      </c>
      <c r="E304">
        <v>33</v>
      </c>
      <c r="F304" t="s">
        <v>21</v>
      </c>
      <c r="G304" t="s">
        <v>22</v>
      </c>
      <c r="H304" s="5">
        <v>43929.57372685185</v>
      </c>
      <c r="I304" s="5">
        <v>43929.551388888889</v>
      </c>
      <c r="J304" s="4">
        <f t="shared" si="23"/>
        <v>2020</v>
      </c>
      <c r="K304" s="4">
        <f t="shared" si="24"/>
        <v>4</v>
      </c>
      <c r="L304">
        <f t="shared" si="25"/>
        <v>1929.999999795109</v>
      </c>
      <c r="M304" s="8">
        <f t="shared" si="21"/>
        <v>32.166666663251817</v>
      </c>
      <c r="N304" s="8">
        <f t="shared" si="22"/>
        <v>1061.49999988731</v>
      </c>
      <c r="O304" s="18">
        <v>1</v>
      </c>
      <c r="P304" t="s">
        <v>640</v>
      </c>
      <c r="Q304" s="6" t="s">
        <v>24</v>
      </c>
      <c r="R304" s="8"/>
    </row>
    <row r="305" spans="1:18" ht="15" customHeight="1">
      <c r="A305" t="s">
        <v>29</v>
      </c>
      <c r="B305" t="s">
        <v>87</v>
      </c>
      <c r="C305" t="s">
        <v>103</v>
      </c>
      <c r="D305" t="s">
        <v>641</v>
      </c>
      <c r="E305">
        <v>4</v>
      </c>
      <c r="F305" t="s">
        <v>27</v>
      </c>
      <c r="G305" t="s">
        <v>22</v>
      </c>
      <c r="H305" s="5">
        <v>43930.622129629628</v>
      </c>
      <c r="I305" s="5">
        <v>43930.584062499998</v>
      </c>
      <c r="J305" s="4">
        <f t="shared" si="23"/>
        <v>2020</v>
      </c>
      <c r="K305" s="4">
        <f t="shared" si="24"/>
        <v>4</v>
      </c>
      <c r="L305">
        <f t="shared" si="25"/>
        <v>3289.0000000130385</v>
      </c>
      <c r="M305" s="8">
        <f t="shared" si="21"/>
        <v>54.816666666883975</v>
      </c>
      <c r="N305" s="8">
        <f t="shared" si="22"/>
        <v>219.2666666675359</v>
      </c>
      <c r="O305" s="18">
        <v>1</v>
      </c>
      <c r="P305" t="s">
        <v>642</v>
      </c>
      <c r="Q305" s="6" t="s">
        <v>24</v>
      </c>
      <c r="R305" s="8"/>
    </row>
    <row r="306" spans="1:18" ht="15" customHeight="1">
      <c r="A306" t="s">
        <v>29</v>
      </c>
      <c r="B306" t="s">
        <v>87</v>
      </c>
      <c r="C306" t="s">
        <v>197</v>
      </c>
      <c r="D306" t="s">
        <v>643</v>
      </c>
      <c r="E306">
        <v>1</v>
      </c>
      <c r="F306" t="s">
        <v>27</v>
      </c>
      <c r="G306" t="s">
        <v>22</v>
      </c>
      <c r="H306" s="5">
        <v>43930.630555555559</v>
      </c>
      <c r="I306" s="5">
        <v>43930.61041666667</v>
      </c>
      <c r="J306" s="4">
        <f t="shared" si="23"/>
        <v>2020</v>
      </c>
      <c r="K306" s="4">
        <f t="shared" si="24"/>
        <v>4</v>
      </c>
      <c r="L306">
        <f t="shared" si="25"/>
        <v>1740.0000000139698</v>
      </c>
      <c r="M306" s="8">
        <f t="shared" si="21"/>
        <v>29.000000000232831</v>
      </c>
      <c r="N306" s="8">
        <f t="shared" si="22"/>
        <v>29.000000000232831</v>
      </c>
      <c r="O306" s="18">
        <v>1</v>
      </c>
      <c r="P306" t="s">
        <v>644</v>
      </c>
      <c r="Q306" s="6" t="s">
        <v>24</v>
      </c>
      <c r="R306" s="8"/>
    </row>
    <row r="307" spans="1:18" ht="15" customHeight="1">
      <c r="A307" t="s">
        <v>29</v>
      </c>
      <c r="B307" t="s">
        <v>87</v>
      </c>
      <c r="C307" t="s">
        <v>197</v>
      </c>
      <c r="D307" t="s">
        <v>645</v>
      </c>
      <c r="E307">
        <v>1</v>
      </c>
      <c r="F307" t="s">
        <v>27</v>
      </c>
      <c r="G307" t="s">
        <v>22</v>
      </c>
      <c r="H307" s="5">
        <v>43930.644826388889</v>
      </c>
      <c r="I307" s="5">
        <v>43930.613888888889</v>
      </c>
      <c r="J307" s="4">
        <f t="shared" si="23"/>
        <v>2020</v>
      </c>
      <c r="K307" s="4">
        <f t="shared" si="24"/>
        <v>4</v>
      </c>
      <c r="L307">
        <f t="shared" si="25"/>
        <v>2672.9999999748543</v>
      </c>
      <c r="M307" s="8">
        <f t="shared" si="21"/>
        <v>44.549999999580905</v>
      </c>
      <c r="N307" s="8">
        <f t="shared" si="22"/>
        <v>44.549999999580905</v>
      </c>
      <c r="O307" s="18">
        <v>1</v>
      </c>
      <c r="P307" t="s">
        <v>646</v>
      </c>
      <c r="Q307" s="6" t="s">
        <v>24</v>
      </c>
      <c r="R307" s="8"/>
    </row>
    <row r="308" spans="1:18" ht="15" customHeight="1">
      <c r="A308" t="s">
        <v>17</v>
      </c>
      <c r="B308" t="s">
        <v>41</v>
      </c>
      <c r="C308" t="s">
        <v>62</v>
      </c>
      <c r="D308" t="s">
        <v>585</v>
      </c>
      <c r="E308">
        <v>15</v>
      </c>
      <c r="F308" t="s">
        <v>27</v>
      </c>
      <c r="G308" t="s">
        <v>22</v>
      </c>
      <c r="H308" s="5">
        <v>43931.258576388886</v>
      </c>
      <c r="I308" s="5">
        <v>43931.148402777777</v>
      </c>
      <c r="J308" s="4">
        <f t="shared" si="23"/>
        <v>2020</v>
      </c>
      <c r="K308" s="4">
        <f t="shared" si="24"/>
        <v>4</v>
      </c>
      <c r="L308">
        <f t="shared" si="25"/>
        <v>9518.9999997848645</v>
      </c>
      <c r="M308" s="8">
        <f t="shared" si="21"/>
        <v>158.64999999641441</v>
      </c>
      <c r="N308" s="8">
        <f t="shared" si="22"/>
        <v>2379.7499999462161</v>
      </c>
      <c r="O308" s="18">
        <v>1</v>
      </c>
      <c r="P308" t="s">
        <v>647</v>
      </c>
      <c r="Q308" s="6" t="s">
        <v>24</v>
      </c>
      <c r="R308" s="8"/>
    </row>
    <row r="309" spans="1:18" ht="15" customHeight="1">
      <c r="A309" t="s">
        <v>17</v>
      </c>
      <c r="B309" t="s">
        <v>41</v>
      </c>
      <c r="C309" t="s">
        <v>129</v>
      </c>
      <c r="D309" t="s">
        <v>276</v>
      </c>
      <c r="E309">
        <v>9</v>
      </c>
      <c r="F309" t="s">
        <v>27</v>
      </c>
      <c r="G309" t="s">
        <v>22</v>
      </c>
      <c r="H309" s="5">
        <v>43931.343240740738</v>
      </c>
      <c r="I309" s="5">
        <v>43931.152060185188</v>
      </c>
      <c r="J309" s="4">
        <f t="shared" si="23"/>
        <v>2020</v>
      </c>
      <c r="K309" s="4">
        <f t="shared" si="24"/>
        <v>4</v>
      </c>
      <c r="L309">
        <f t="shared" si="25"/>
        <v>16517.999999527819</v>
      </c>
      <c r="M309" s="8">
        <f t="shared" si="21"/>
        <v>275.29999999213032</v>
      </c>
      <c r="N309" s="8">
        <f t="shared" si="22"/>
        <v>2477.6999999291729</v>
      </c>
      <c r="O309" s="18">
        <v>1</v>
      </c>
      <c r="P309" t="s">
        <v>648</v>
      </c>
      <c r="Q309" s="6" t="s">
        <v>24</v>
      </c>
      <c r="R309" s="8"/>
    </row>
    <row r="310" spans="1:18" ht="15" customHeight="1">
      <c r="A310" t="s">
        <v>17</v>
      </c>
      <c r="B310" t="s">
        <v>55</v>
      </c>
      <c r="C310" t="s">
        <v>56</v>
      </c>
      <c r="D310" t="s">
        <v>600</v>
      </c>
      <c r="E310">
        <v>17</v>
      </c>
      <c r="F310" t="s">
        <v>27</v>
      </c>
      <c r="G310" t="s">
        <v>22</v>
      </c>
      <c r="H310" s="5">
        <v>43931.287303240744</v>
      </c>
      <c r="I310" s="5">
        <v>43931.16609953704</v>
      </c>
      <c r="J310" s="4">
        <f t="shared" si="23"/>
        <v>2020</v>
      </c>
      <c r="K310" s="4">
        <f t="shared" si="24"/>
        <v>4</v>
      </c>
      <c r="L310">
        <f t="shared" si="25"/>
        <v>10472.000000020489</v>
      </c>
      <c r="M310" s="8">
        <f t="shared" si="21"/>
        <v>174.53333333367482</v>
      </c>
      <c r="N310" s="8">
        <f t="shared" si="22"/>
        <v>2967.0666666724719</v>
      </c>
      <c r="O310" s="18">
        <v>1</v>
      </c>
      <c r="P310" t="s">
        <v>649</v>
      </c>
      <c r="Q310" s="6" t="s">
        <v>24</v>
      </c>
      <c r="R310" s="8"/>
    </row>
    <row r="311" spans="1:18" ht="15" customHeight="1">
      <c r="A311" t="s">
        <v>17</v>
      </c>
      <c r="B311" t="s">
        <v>140</v>
      </c>
      <c r="C311" t="s">
        <v>141</v>
      </c>
      <c r="D311" t="s">
        <v>619</v>
      </c>
      <c r="E311">
        <v>4</v>
      </c>
      <c r="F311" t="s">
        <v>27</v>
      </c>
      <c r="G311" t="s">
        <v>22</v>
      </c>
      <c r="H311" s="5">
        <v>43931.319467592592</v>
      </c>
      <c r="I311" s="5">
        <v>43931.261111111111</v>
      </c>
      <c r="J311" s="4">
        <f t="shared" si="23"/>
        <v>2020</v>
      </c>
      <c r="K311" s="4">
        <f t="shared" si="24"/>
        <v>4</v>
      </c>
      <c r="L311">
        <f t="shared" si="25"/>
        <v>5041.9999999227002</v>
      </c>
      <c r="M311" s="8">
        <f t="shared" si="21"/>
        <v>84.033333332045004</v>
      </c>
      <c r="N311" s="8">
        <f t="shared" si="22"/>
        <v>336.13333332818002</v>
      </c>
      <c r="O311" s="18">
        <v>1</v>
      </c>
      <c r="P311" t="s">
        <v>650</v>
      </c>
      <c r="Q311" s="6" t="s">
        <v>24</v>
      </c>
      <c r="R311" s="8"/>
    </row>
    <row r="312" spans="1:18" ht="15" customHeight="1">
      <c r="A312" t="s">
        <v>17</v>
      </c>
      <c r="B312" t="s">
        <v>41</v>
      </c>
      <c r="C312" t="s">
        <v>42</v>
      </c>
      <c r="D312" t="s">
        <v>651</v>
      </c>
      <c r="E312">
        <v>2</v>
      </c>
      <c r="F312" t="s">
        <v>92</v>
      </c>
      <c r="G312" t="s">
        <v>22</v>
      </c>
      <c r="H312" s="5">
        <v>43931.428148148145</v>
      </c>
      <c r="I312" s="5">
        <v>43931.386157407411</v>
      </c>
      <c r="J312" s="4">
        <f t="shared" si="23"/>
        <v>2020</v>
      </c>
      <c r="K312" s="4">
        <f t="shared" si="24"/>
        <v>4</v>
      </c>
      <c r="L312">
        <f t="shared" si="25"/>
        <v>3627.9999994207174</v>
      </c>
      <c r="M312" s="8">
        <f t="shared" si="21"/>
        <v>60.466666657011956</v>
      </c>
      <c r="N312" s="8">
        <f t="shared" si="22"/>
        <v>120.93333331402391</v>
      </c>
      <c r="O312" s="18">
        <v>1</v>
      </c>
      <c r="P312" t="s">
        <v>652</v>
      </c>
      <c r="Q312" s="6" t="s">
        <v>24</v>
      </c>
      <c r="R312" s="8"/>
    </row>
    <row r="313" spans="1:19" s="123" customFormat="1" ht="15" customHeight="1">
      <c r="A313" s="123" t="s">
        <v>29</v>
      </c>
      <c r="B313" s="123" t="s">
        <v>87</v>
      </c>
      <c r="C313" s="123" t="s">
        <v>103</v>
      </c>
      <c r="D313" s="123" t="s">
        <v>653</v>
      </c>
      <c r="E313" s="123">
        <v>1</v>
      </c>
      <c r="F313" s="123" t="s">
        <v>92</v>
      </c>
      <c r="G313" s="123" t="s">
        <v>22</v>
      </c>
      <c r="H313" s="124">
        <v>43932.368750000001</v>
      </c>
      <c r="I313" s="124">
        <v>43932.30972222222</v>
      </c>
      <c r="J313" s="4">
        <f t="shared" si="23"/>
        <v>2020</v>
      </c>
      <c r="K313" s="4">
        <f t="shared" si="24"/>
        <v>4</v>
      </c>
      <c r="L313" s="123">
        <f t="shared" si="25"/>
        <v>5100.0000002793968</v>
      </c>
      <c r="M313" s="125">
        <f t="shared" si="21"/>
        <v>85.000000004656613</v>
      </c>
      <c r="N313" s="125">
        <f t="shared" si="22"/>
        <v>85.000000004656613</v>
      </c>
      <c r="O313" s="126">
        <v>1</v>
      </c>
      <c r="P313" s="123" t="s">
        <v>654</v>
      </c>
      <c r="Q313" s="127" t="s">
        <v>24</v>
      </c>
      <c r="R313" s="125"/>
      <c r="S313"/>
    </row>
    <row r="314" spans="1:18" ht="15" customHeight="1">
      <c r="A314" t="s">
        <v>29</v>
      </c>
      <c r="B314" t="s">
        <v>87</v>
      </c>
      <c r="C314" t="s">
        <v>103</v>
      </c>
      <c r="D314" t="s">
        <v>539</v>
      </c>
      <c r="E314">
        <v>7</v>
      </c>
      <c r="F314" t="s">
        <v>92</v>
      </c>
      <c r="G314" t="s">
        <v>22</v>
      </c>
      <c r="H314" s="5">
        <v>43932.480138888888</v>
      </c>
      <c r="I314" s="5">
        <v>43932.450219907405</v>
      </c>
      <c r="J314" s="4">
        <f t="shared" si="23"/>
        <v>2020</v>
      </c>
      <c r="K314" s="4">
        <f t="shared" si="24"/>
        <v>4</v>
      </c>
      <c r="L314">
        <f t="shared" si="25"/>
        <v>2585.0000001490116</v>
      </c>
      <c r="M314" s="8">
        <f t="shared" si="21"/>
        <v>43.08333333581686</v>
      </c>
      <c r="N314" s="8">
        <f t="shared" si="22"/>
        <v>301.58333335071802</v>
      </c>
      <c r="O314" s="18">
        <v>1</v>
      </c>
      <c r="P314" t="s">
        <v>655</v>
      </c>
      <c r="Q314" s="6" t="s">
        <v>24</v>
      </c>
      <c r="R314" s="8"/>
    </row>
    <row r="315" spans="1:18" ht="15" customHeight="1">
      <c r="A315" t="s">
        <v>17</v>
      </c>
      <c r="B315" t="s">
        <v>18</v>
      </c>
      <c r="C315" t="s">
        <v>19</v>
      </c>
      <c r="D315" t="s">
        <v>223</v>
      </c>
      <c r="E315">
        <v>34</v>
      </c>
      <c r="F315" t="s">
        <v>27</v>
      </c>
      <c r="G315" t="s">
        <v>22</v>
      </c>
      <c r="H315" s="5">
        <v>43932.681701388887</v>
      </c>
      <c r="I315" s="5">
        <v>43932.63417824074</v>
      </c>
      <c r="J315" s="4">
        <f t="shared" si="23"/>
        <v>2020</v>
      </c>
      <c r="K315" s="4">
        <f t="shared" si="24"/>
        <v>4</v>
      </c>
      <c r="L315">
        <f t="shared" si="25"/>
        <v>4105.9999998891726</v>
      </c>
      <c r="M315" s="8">
        <f t="shared" si="21"/>
        <v>68.43333333148621</v>
      </c>
      <c r="N315" s="8">
        <f t="shared" si="22"/>
        <v>2326.7333332705311</v>
      </c>
      <c r="O315" s="18">
        <v>1</v>
      </c>
      <c r="P315" t="s">
        <v>656</v>
      </c>
      <c r="Q315" s="6" t="s">
        <v>24</v>
      </c>
      <c r="R315" s="8"/>
    </row>
    <row r="316" spans="1:18" ht="15" customHeight="1">
      <c r="A316" t="s">
        <v>17</v>
      </c>
      <c r="B316" t="s">
        <v>18</v>
      </c>
      <c r="C316" t="s">
        <v>19</v>
      </c>
      <c r="D316" t="s">
        <v>657</v>
      </c>
      <c r="E316">
        <v>4</v>
      </c>
      <c r="F316" t="s">
        <v>92</v>
      </c>
      <c r="G316" t="s">
        <v>22</v>
      </c>
      <c r="H316" s="5">
        <v>43933.400636574072</v>
      </c>
      <c r="I316" s="5">
        <v>43933.365902777776</v>
      </c>
      <c r="J316" s="4">
        <f t="shared" si="23"/>
        <v>2020</v>
      </c>
      <c r="K316" s="4">
        <f t="shared" si="24"/>
        <v>4</v>
      </c>
      <c r="L316">
        <f t="shared" si="25"/>
        <v>3000.9999999543652</v>
      </c>
      <c r="M316" s="8">
        <f t="shared" si="21"/>
        <v>50.016666665906087</v>
      </c>
      <c r="N316" s="8">
        <f t="shared" si="22"/>
        <v>200.06666666362435</v>
      </c>
      <c r="O316" s="18">
        <v>1</v>
      </c>
      <c r="P316" t="s">
        <v>658</v>
      </c>
      <c r="Q316" s="6" t="s">
        <v>24</v>
      </c>
      <c r="R316" s="8"/>
    </row>
    <row r="317" spans="1:18" ht="15" customHeight="1">
      <c r="A317" t="s">
        <v>17</v>
      </c>
      <c r="B317" t="s">
        <v>41</v>
      </c>
      <c r="C317" t="s">
        <v>62</v>
      </c>
      <c r="D317" t="s">
        <v>659</v>
      </c>
      <c r="E317">
        <v>8</v>
      </c>
      <c r="F317" t="s">
        <v>92</v>
      </c>
      <c r="G317" t="s">
        <v>22</v>
      </c>
      <c r="H317" s="5">
        <v>43933.49796296296</v>
      </c>
      <c r="I317" s="5">
        <v>43933.460509259261</v>
      </c>
      <c r="J317" s="4">
        <f t="shared" si="23"/>
        <v>2020</v>
      </c>
      <c r="K317" s="4">
        <f t="shared" si="24"/>
        <v>4</v>
      </c>
      <c r="L317">
        <f t="shared" si="25"/>
        <v>3235.9999995678663</v>
      </c>
      <c r="M317" s="8">
        <f t="shared" si="21"/>
        <v>53.933333326131105</v>
      </c>
      <c r="N317" s="8">
        <f t="shared" si="22"/>
        <v>431.46666660904884</v>
      </c>
      <c r="O317" s="18">
        <v>1</v>
      </c>
      <c r="P317" t="s">
        <v>660</v>
      </c>
      <c r="Q317" s="6" t="s">
        <v>24</v>
      </c>
      <c r="R317" s="8"/>
    </row>
    <row r="318" spans="1:18" ht="15" customHeight="1">
      <c r="A318" t="s">
        <v>17</v>
      </c>
      <c r="B318" t="s">
        <v>18</v>
      </c>
      <c r="C318" t="s">
        <v>35</v>
      </c>
      <c r="D318" t="s">
        <v>661</v>
      </c>
      <c r="E318">
        <v>10</v>
      </c>
      <c r="F318" t="s">
        <v>27</v>
      </c>
      <c r="G318" t="s">
        <v>22</v>
      </c>
      <c r="H318" s="5">
        <v>43933.547777777778</v>
      </c>
      <c r="I318" s="5">
        <v>43933.509641203702</v>
      </c>
      <c r="J318" s="4">
        <f t="shared" si="23"/>
        <v>2020</v>
      </c>
      <c r="K318" s="4">
        <f t="shared" si="24"/>
        <v>4</v>
      </c>
      <c r="L318">
        <f t="shared" si="25"/>
        <v>3295.0000001583248</v>
      </c>
      <c r="M318" s="8">
        <f t="shared" si="21"/>
        <v>54.916666669305414</v>
      </c>
      <c r="N318" s="8">
        <f t="shared" si="22"/>
        <v>549.16666669305414</v>
      </c>
      <c r="O318" s="18">
        <v>1</v>
      </c>
      <c r="P318" t="s">
        <v>662</v>
      </c>
      <c r="Q318" s="6" t="s">
        <v>24</v>
      </c>
      <c r="R318" s="8"/>
    </row>
    <row r="319" spans="1:19" s="100" customFormat="1" ht="15" customHeight="1">
      <c r="A319" s="100" t="s">
        <v>17</v>
      </c>
      <c r="B319" s="100" t="s">
        <v>41</v>
      </c>
      <c r="C319" s="100" t="s">
        <v>62</v>
      </c>
      <c r="D319" s="100" t="s">
        <v>663</v>
      </c>
      <c r="E319" s="100">
        <v>1</v>
      </c>
      <c r="F319" s="100" t="s">
        <v>27</v>
      </c>
      <c r="G319" s="100" t="s">
        <v>22</v>
      </c>
      <c r="H319" s="101">
        <v>43933.605810185189</v>
      </c>
      <c r="I319" s="101">
        <v>43933.587500000001</v>
      </c>
      <c r="J319" s="4">
        <f t="shared" si="23"/>
        <v>2020</v>
      </c>
      <c r="K319" s="4">
        <f t="shared" si="24"/>
        <v>4</v>
      </c>
      <c r="L319" s="100">
        <f t="shared" si="25"/>
        <v>1582.0000001695007</v>
      </c>
      <c r="M319" s="98">
        <f t="shared" si="21"/>
        <v>26.366666669491678</v>
      </c>
      <c r="N319" s="98">
        <f t="shared" si="22"/>
        <v>26.366666669491678</v>
      </c>
      <c r="O319" s="99">
        <v>1</v>
      </c>
      <c r="P319" s="100" t="s">
        <v>664</v>
      </c>
      <c r="Q319" s="96" t="s">
        <v>24</v>
      </c>
      <c r="R319" s="98"/>
      <c r="S319"/>
    </row>
    <row r="320" spans="1:18" ht="15" customHeight="1">
      <c r="A320" t="s">
        <v>17</v>
      </c>
      <c r="B320" t="s">
        <v>18</v>
      </c>
      <c r="C320" t="s">
        <v>38</v>
      </c>
      <c r="D320" t="s">
        <v>665</v>
      </c>
      <c r="E320">
        <v>1</v>
      </c>
      <c r="F320" t="s">
        <v>27</v>
      </c>
      <c r="G320" t="s">
        <v>22</v>
      </c>
      <c r="H320" s="5">
        <v>43933.76253472222</v>
      </c>
      <c r="I320" s="5">
        <v>43933.730555555558</v>
      </c>
      <c r="J320" s="4">
        <f t="shared" si="23"/>
        <v>2020</v>
      </c>
      <c r="K320" s="4">
        <f t="shared" si="24"/>
        <v>4</v>
      </c>
      <c r="L320">
        <f t="shared" si="25"/>
        <v>2762.9999996395782</v>
      </c>
      <c r="M320" s="8">
        <f t="shared" si="21"/>
        <v>46.049999993992969</v>
      </c>
      <c r="N320" s="8">
        <f t="shared" si="22"/>
        <v>46.049999993992969</v>
      </c>
      <c r="O320" s="18">
        <v>1</v>
      </c>
      <c r="P320" t="s">
        <v>666</v>
      </c>
      <c r="Q320" s="6" t="s">
        <v>24</v>
      </c>
      <c r="R320" s="8"/>
    </row>
    <row r="321" spans="1:18" ht="15" customHeight="1">
      <c r="A321" t="s">
        <v>17</v>
      </c>
      <c r="B321" t="s">
        <v>55</v>
      </c>
      <c r="C321" t="s">
        <v>59</v>
      </c>
      <c r="D321" t="s">
        <v>543</v>
      </c>
      <c r="E321">
        <v>9</v>
      </c>
      <c r="F321" t="s">
        <v>27</v>
      </c>
      <c r="G321" t="s">
        <v>22</v>
      </c>
      <c r="H321" s="5">
        <v>43933.799340277779</v>
      </c>
      <c r="I321" s="5">
        <v>43933.747314814813</v>
      </c>
      <c r="J321" s="4">
        <f t="shared" si="23"/>
        <v>2020</v>
      </c>
      <c r="K321" s="4">
        <f t="shared" si="24"/>
        <v>4</v>
      </c>
      <c r="L321">
        <f t="shared" si="25"/>
        <v>4495.0000002980232</v>
      </c>
      <c r="M321" s="8">
        <f t="shared" si="21"/>
        <v>74.91666667163372</v>
      </c>
      <c r="N321" s="8">
        <f t="shared" si="22"/>
        <v>674.25000004470348</v>
      </c>
      <c r="O321" s="18">
        <v>1</v>
      </c>
      <c r="P321" t="s">
        <v>667</v>
      </c>
      <c r="Q321" s="6" t="s">
        <v>24</v>
      </c>
      <c r="R321" s="8"/>
    </row>
    <row r="322" spans="1:19" s="100" customFormat="1" ht="15" customHeight="1">
      <c r="A322" s="100" t="s">
        <v>17</v>
      </c>
      <c r="B322" s="100" t="s">
        <v>41</v>
      </c>
      <c r="C322" s="100" t="s">
        <v>42</v>
      </c>
      <c r="D322" s="100" t="s">
        <v>668</v>
      </c>
      <c r="E322" s="100">
        <v>1</v>
      </c>
      <c r="F322" s="100" t="s">
        <v>27</v>
      </c>
      <c r="G322" s="100" t="s">
        <v>22</v>
      </c>
      <c r="H322" s="101">
        <v>43933.865856481483</v>
      </c>
      <c r="I322" s="101">
        <v>43933.753472222219</v>
      </c>
      <c r="J322" s="4">
        <f t="shared" si="23"/>
        <v>2020</v>
      </c>
      <c r="K322" s="4">
        <f t="shared" si="24"/>
        <v>4</v>
      </c>
      <c r="L322" s="100">
        <f t="shared" si="25"/>
        <v>9710.0000004284084</v>
      </c>
      <c r="M322" s="98">
        <f t="shared" si="26" ref="M322:M385">+L322/60</f>
        <v>161.83333334047347</v>
      </c>
      <c r="N322" s="98">
        <f t="shared" si="27" ref="N322:N385">+M322*E322</f>
        <v>161.83333334047347</v>
      </c>
      <c r="O322" s="99">
        <v>1</v>
      </c>
      <c r="P322" s="100" t="s">
        <v>669</v>
      </c>
      <c r="Q322" s="96" t="s">
        <v>24</v>
      </c>
      <c r="R322" s="98"/>
      <c r="S322"/>
    </row>
    <row r="323" spans="1:19" s="100" customFormat="1" ht="15" customHeight="1">
      <c r="A323" s="100" t="s">
        <v>17</v>
      </c>
      <c r="B323" s="100" t="s">
        <v>18</v>
      </c>
      <c r="C323" s="100" t="s">
        <v>35</v>
      </c>
      <c r="D323" s="100" t="s">
        <v>670</v>
      </c>
      <c r="E323" s="100">
        <v>1</v>
      </c>
      <c r="F323" s="100" t="s">
        <v>27</v>
      </c>
      <c r="G323" s="100" t="s">
        <v>22</v>
      </c>
      <c r="H323" s="101">
        <v>43933.836770833332</v>
      </c>
      <c r="I323" s="101">
        <v>43933.757048611114</v>
      </c>
      <c r="J323" s="4">
        <f t="shared" si="28" ref="J323:J386">YEAR(I323)</f>
        <v>2020</v>
      </c>
      <c r="K323" s="4">
        <f t="shared" si="29" ref="K323:K386">MONTH(I323)</f>
        <v>4</v>
      </c>
      <c r="L323" s="100">
        <f t="shared" si="25"/>
        <v>6887.999999569729</v>
      </c>
      <c r="M323" s="98">
        <f t="shared" si="26"/>
        <v>114.79999999282882</v>
      </c>
      <c r="N323" s="98">
        <f t="shared" si="27"/>
        <v>114.79999999282882</v>
      </c>
      <c r="O323" s="99">
        <v>1</v>
      </c>
      <c r="P323" s="100" t="s">
        <v>671</v>
      </c>
      <c r="Q323" s="96" t="s">
        <v>24</v>
      </c>
      <c r="R323" s="98"/>
      <c r="S323"/>
    </row>
    <row r="324" spans="1:18" ht="15" customHeight="1">
      <c r="A324" t="s">
        <v>17</v>
      </c>
      <c r="B324" t="s">
        <v>41</v>
      </c>
      <c r="C324" t="s">
        <v>135</v>
      </c>
      <c r="D324" t="s">
        <v>672</v>
      </c>
      <c r="E324">
        <v>1</v>
      </c>
      <c r="F324" t="s">
        <v>27</v>
      </c>
      <c r="G324" t="s">
        <v>22</v>
      </c>
      <c r="H324" s="5">
        <v>43933.839062500003</v>
      </c>
      <c r="I324" s="5">
        <v>43933.798483796294</v>
      </c>
      <c r="J324" s="4">
        <f t="shared" si="28"/>
        <v>2020</v>
      </c>
      <c r="K324" s="4">
        <f t="shared" si="29"/>
        <v>4</v>
      </c>
      <c r="L324">
        <f t="shared" si="25"/>
        <v>3506.0000004479662</v>
      </c>
      <c r="M324" s="8">
        <f t="shared" si="26"/>
        <v>58.433333340799436</v>
      </c>
      <c r="N324" s="8">
        <f t="shared" si="27"/>
        <v>58.433333340799436</v>
      </c>
      <c r="O324" s="18">
        <v>1</v>
      </c>
      <c r="P324" t="s">
        <v>673</v>
      </c>
      <c r="Q324" s="6" t="s">
        <v>24</v>
      </c>
      <c r="R324" s="8"/>
    </row>
    <row r="325" spans="1:18" ht="15" customHeight="1">
      <c r="A325" t="s">
        <v>17</v>
      </c>
      <c r="B325" t="s">
        <v>41</v>
      </c>
      <c r="C325" t="s">
        <v>62</v>
      </c>
      <c r="D325" t="s">
        <v>212</v>
      </c>
      <c r="E325">
        <v>1405</v>
      </c>
      <c r="F325" t="s">
        <v>213</v>
      </c>
      <c r="G325" t="s">
        <v>22</v>
      </c>
      <c r="H325" s="5">
        <v>43934.022777777776</v>
      </c>
      <c r="I325" s="5">
        <v>43933.939583333333</v>
      </c>
      <c r="J325" s="4">
        <f t="shared" si="28"/>
        <v>2020</v>
      </c>
      <c r="K325" s="4">
        <f t="shared" si="29"/>
        <v>4</v>
      </c>
      <c r="L325">
        <f t="shared" si="25"/>
        <v>7187.9999999189749</v>
      </c>
      <c r="M325" s="8">
        <f t="shared" si="26"/>
        <v>119.79999999864958</v>
      </c>
      <c r="N325" s="8">
        <f t="shared" si="27"/>
        <v>168318.99999810266</v>
      </c>
      <c r="O325" s="18">
        <v>1</v>
      </c>
      <c r="P325" t="s">
        <v>674</v>
      </c>
      <c r="Q325" s="6" t="s">
        <v>24</v>
      </c>
      <c r="R325" s="8" t="s">
        <v>46</v>
      </c>
    </row>
    <row r="326" spans="1:18" ht="15" customHeight="1">
      <c r="A326" t="s">
        <v>17</v>
      </c>
      <c r="B326" t="s">
        <v>18</v>
      </c>
      <c r="C326" t="s">
        <v>19</v>
      </c>
      <c r="D326" t="s">
        <v>264</v>
      </c>
      <c r="E326">
        <v>322</v>
      </c>
      <c r="F326" t="s">
        <v>213</v>
      </c>
      <c r="G326" t="s">
        <v>22</v>
      </c>
      <c r="H326" s="5">
        <v>43934.395833333336</v>
      </c>
      <c r="I326" s="5">
        <v>43933.949305555558</v>
      </c>
      <c r="J326" s="4">
        <f t="shared" si="28"/>
        <v>2020</v>
      </c>
      <c r="K326" s="4">
        <f t="shared" si="29"/>
        <v>4</v>
      </c>
      <c r="L326">
        <f t="shared" si="25"/>
        <v>38580.00000002794</v>
      </c>
      <c r="M326" s="8">
        <f t="shared" si="26"/>
        <v>643.00000000046566</v>
      </c>
      <c r="N326" s="8">
        <f t="shared" si="27"/>
        <v>207046.00000014994</v>
      </c>
      <c r="O326" s="18">
        <v>1</v>
      </c>
      <c r="P326" t="s">
        <v>675</v>
      </c>
      <c r="Q326" s="6" t="s">
        <v>24</v>
      </c>
      <c r="R326" s="8" t="s">
        <v>46</v>
      </c>
    </row>
    <row r="327" spans="1:18" ht="15" customHeight="1">
      <c r="A327" t="s">
        <v>29</v>
      </c>
      <c r="B327" t="s">
        <v>30</v>
      </c>
      <c r="C327" t="s">
        <v>83</v>
      </c>
      <c r="D327" t="s">
        <v>676</v>
      </c>
      <c r="E327">
        <v>7</v>
      </c>
      <c r="F327" t="s">
        <v>27</v>
      </c>
      <c r="G327" t="s">
        <v>22</v>
      </c>
      <c r="H327" s="5">
        <v>43934.019432870373</v>
      </c>
      <c r="I327" s="5">
        <v>43933.956273148149</v>
      </c>
      <c r="J327" s="4">
        <f t="shared" si="28"/>
        <v>2020</v>
      </c>
      <c r="K327" s="4">
        <f t="shared" si="29"/>
        <v>4</v>
      </c>
      <c r="L327">
        <f t="shared" si="25"/>
        <v>5457.0000001229346</v>
      </c>
      <c r="M327" s="8">
        <f t="shared" si="26"/>
        <v>90.95000000204891</v>
      </c>
      <c r="N327" s="8">
        <f t="shared" si="27"/>
        <v>636.65000001434237</v>
      </c>
      <c r="O327" s="18">
        <v>1</v>
      </c>
      <c r="P327" t="s">
        <v>677</v>
      </c>
      <c r="Q327" s="6" t="s">
        <v>24</v>
      </c>
      <c r="R327" s="8"/>
    </row>
    <row r="328" spans="1:18" ht="15" customHeight="1">
      <c r="A328" t="s">
        <v>17</v>
      </c>
      <c r="B328" t="s">
        <v>41</v>
      </c>
      <c r="C328" t="s">
        <v>135</v>
      </c>
      <c r="D328" t="s">
        <v>238</v>
      </c>
      <c r="E328">
        <v>196</v>
      </c>
      <c r="F328" t="s">
        <v>213</v>
      </c>
      <c r="G328" t="s">
        <v>22</v>
      </c>
      <c r="H328" s="5">
        <v>43934.136655092596</v>
      </c>
      <c r="I328" s="5">
        <v>43933.96875</v>
      </c>
      <c r="J328" s="4">
        <f t="shared" si="28"/>
        <v>2020</v>
      </c>
      <c r="K328" s="4">
        <f t="shared" si="29"/>
        <v>4</v>
      </c>
      <c r="L328">
        <f t="shared" si="25"/>
        <v>14507.000000285916</v>
      </c>
      <c r="M328" s="8">
        <f t="shared" si="26"/>
        <v>241.7833333380986</v>
      </c>
      <c r="N328" s="8">
        <f t="shared" si="27"/>
        <v>47389.533334267326</v>
      </c>
      <c r="O328" s="18">
        <v>1</v>
      </c>
      <c r="P328" t="s">
        <v>678</v>
      </c>
      <c r="Q328" s="6" t="s">
        <v>24</v>
      </c>
      <c r="R328" s="8" t="s">
        <v>46</v>
      </c>
    </row>
    <row r="329" spans="1:18" ht="15" customHeight="1">
      <c r="A329" t="s">
        <v>17</v>
      </c>
      <c r="B329" t="s">
        <v>41</v>
      </c>
      <c r="C329" t="s">
        <v>42</v>
      </c>
      <c r="D329" t="s">
        <v>679</v>
      </c>
      <c r="E329">
        <v>1</v>
      </c>
      <c r="F329" t="s">
        <v>213</v>
      </c>
      <c r="G329" t="s">
        <v>22</v>
      </c>
      <c r="H329" s="5">
        <v>43934.701122685183</v>
      </c>
      <c r="I329" s="5">
        <v>43934.013888888891</v>
      </c>
      <c r="J329" s="4">
        <f t="shared" si="28"/>
        <v>2020</v>
      </c>
      <c r="K329" s="4">
        <f t="shared" si="29"/>
        <v>4</v>
      </c>
      <c r="L329">
        <f t="shared" si="30" ref="L329:L392">(H329-I329)*60*60*24</f>
        <v>59376.999999652617</v>
      </c>
      <c r="M329" s="8">
        <f t="shared" si="26"/>
        <v>989.61666666087694</v>
      </c>
      <c r="N329" s="8">
        <f t="shared" si="27"/>
        <v>989.61666666087694</v>
      </c>
      <c r="O329" s="18">
        <v>1</v>
      </c>
      <c r="P329" t="s">
        <v>680</v>
      </c>
      <c r="Q329" s="6" t="s">
        <v>24</v>
      </c>
      <c r="R329" t="s">
        <v>27</v>
      </c>
    </row>
    <row r="330" spans="1:18" ht="15" customHeight="1">
      <c r="A330" t="s">
        <v>17</v>
      </c>
      <c r="B330" t="s">
        <v>41</v>
      </c>
      <c r="C330" t="s">
        <v>42</v>
      </c>
      <c r="D330" t="s">
        <v>681</v>
      </c>
      <c r="E330">
        <v>93</v>
      </c>
      <c r="F330" t="s">
        <v>213</v>
      </c>
      <c r="G330" t="s">
        <v>22</v>
      </c>
      <c r="H330" s="5">
        <v>43934.174675925926</v>
      </c>
      <c r="I330" s="5">
        <v>43934.01458333333</v>
      </c>
      <c r="J330" s="4">
        <f t="shared" si="28"/>
        <v>2020</v>
      </c>
      <c r="K330" s="4">
        <f t="shared" si="29"/>
        <v>4</v>
      </c>
      <c r="L330">
        <f t="shared" si="30"/>
        <v>13832.000000285916</v>
      </c>
      <c r="M330" s="8">
        <f t="shared" si="26"/>
        <v>230.5333333380986</v>
      </c>
      <c r="N330" s="8">
        <f t="shared" si="27"/>
        <v>21439.60000044317</v>
      </c>
      <c r="O330" s="18">
        <v>1</v>
      </c>
      <c r="P330" t="s">
        <v>682</v>
      </c>
      <c r="Q330" s="6" t="s">
        <v>24</v>
      </c>
      <c r="R330" s="8" t="s">
        <v>46</v>
      </c>
    </row>
    <row r="331" spans="1:18" ht="15" customHeight="1">
      <c r="A331" t="s">
        <v>17</v>
      </c>
      <c r="B331" t="s">
        <v>41</v>
      </c>
      <c r="C331" t="s">
        <v>42</v>
      </c>
      <c r="D331" t="s">
        <v>683</v>
      </c>
      <c r="E331">
        <v>140</v>
      </c>
      <c r="F331" t="s">
        <v>213</v>
      </c>
      <c r="G331" t="s">
        <v>22</v>
      </c>
      <c r="H331" s="5">
        <v>43934.31925925926</v>
      </c>
      <c r="I331" s="5">
        <v>43934.018750000003</v>
      </c>
      <c r="J331" s="4">
        <f t="shared" si="28"/>
        <v>2020</v>
      </c>
      <c r="K331" s="4">
        <f t="shared" si="29"/>
        <v>4</v>
      </c>
      <c r="L331">
        <f t="shared" si="30"/>
        <v>25963.999999850057</v>
      </c>
      <c r="M331" s="8">
        <f t="shared" si="26"/>
        <v>432.73333333083428</v>
      </c>
      <c r="N331" s="8">
        <f t="shared" si="27"/>
        <v>60582.6666663168</v>
      </c>
      <c r="O331" s="18">
        <v>1</v>
      </c>
      <c r="P331" t="s">
        <v>684</v>
      </c>
      <c r="Q331" s="6" t="s">
        <v>24</v>
      </c>
      <c r="R331" t="s">
        <v>27</v>
      </c>
    </row>
    <row r="332" spans="1:18" ht="15" customHeight="1">
      <c r="A332" t="s">
        <v>17</v>
      </c>
      <c r="B332" t="s">
        <v>41</v>
      </c>
      <c r="C332" t="s">
        <v>42</v>
      </c>
      <c r="D332" t="s">
        <v>685</v>
      </c>
      <c r="E332">
        <v>12</v>
      </c>
      <c r="F332" t="s">
        <v>213</v>
      </c>
      <c r="G332" t="s">
        <v>22</v>
      </c>
      <c r="H332" s="5">
        <v>43934.232881944445</v>
      </c>
      <c r="I332" s="5">
        <v>43934.020138888889</v>
      </c>
      <c r="J332" s="4">
        <f t="shared" si="28"/>
        <v>2020</v>
      </c>
      <c r="K332" s="4">
        <f t="shared" si="29"/>
        <v>4</v>
      </c>
      <c r="L332">
        <f t="shared" si="30"/>
        <v>18381.000000005588</v>
      </c>
      <c r="M332" s="8">
        <f t="shared" si="26"/>
        <v>306.35000000009313</v>
      </c>
      <c r="N332" s="8">
        <f t="shared" si="27"/>
        <v>3676.2000000011176</v>
      </c>
      <c r="O332" s="18">
        <v>1</v>
      </c>
      <c r="P332" t="s">
        <v>686</v>
      </c>
      <c r="Q332" s="6" t="s">
        <v>24</v>
      </c>
      <c r="R332" t="s">
        <v>27</v>
      </c>
    </row>
    <row r="333" spans="1:18" ht="15" customHeight="1">
      <c r="A333" t="s">
        <v>17</v>
      </c>
      <c r="B333" t="s">
        <v>41</v>
      </c>
      <c r="C333" t="s">
        <v>42</v>
      </c>
      <c r="D333" t="s">
        <v>344</v>
      </c>
      <c r="E333">
        <v>33</v>
      </c>
      <c r="F333" t="s">
        <v>213</v>
      </c>
      <c r="G333" t="s">
        <v>22</v>
      </c>
      <c r="H333" s="5">
        <v>43934.520358796297</v>
      </c>
      <c r="I333" s="5">
        <v>43934.021331018521</v>
      </c>
      <c r="J333" s="4">
        <f t="shared" si="28"/>
        <v>2020</v>
      </c>
      <c r="K333" s="4">
        <f t="shared" si="29"/>
        <v>4</v>
      </c>
      <c r="L333">
        <f t="shared" si="30"/>
        <v>43115.99999985192</v>
      </c>
      <c r="M333" s="8">
        <f t="shared" si="26"/>
        <v>718.599999997532</v>
      </c>
      <c r="N333" s="8">
        <f t="shared" si="27"/>
        <v>23713.799999918556</v>
      </c>
      <c r="O333" s="18">
        <v>1</v>
      </c>
      <c r="P333" t="s">
        <v>687</v>
      </c>
      <c r="Q333" s="6" t="s">
        <v>24</v>
      </c>
      <c r="R333" t="s">
        <v>27</v>
      </c>
    </row>
    <row r="334" spans="1:18" ht="15" customHeight="1">
      <c r="A334" t="s">
        <v>17</v>
      </c>
      <c r="B334" t="s">
        <v>41</v>
      </c>
      <c r="C334" t="s">
        <v>62</v>
      </c>
      <c r="D334" t="s">
        <v>212</v>
      </c>
      <c r="E334">
        <v>1405</v>
      </c>
      <c r="F334" t="s">
        <v>213</v>
      </c>
      <c r="G334" t="s">
        <v>22</v>
      </c>
      <c r="H334" s="5">
        <v>43934.137881944444</v>
      </c>
      <c r="I334" s="5">
        <v>43934.024305555555</v>
      </c>
      <c r="J334" s="4">
        <f t="shared" si="28"/>
        <v>2020</v>
      </c>
      <c r="K334" s="4">
        <f t="shared" si="29"/>
        <v>4</v>
      </c>
      <c r="L334">
        <f t="shared" si="30"/>
        <v>9812.9999999888241</v>
      </c>
      <c r="M334" s="8">
        <f t="shared" si="26"/>
        <v>163.54999999981374</v>
      </c>
      <c r="N334" s="8">
        <f t="shared" si="27"/>
        <v>229787.7499997383</v>
      </c>
      <c r="O334" s="18">
        <v>1</v>
      </c>
      <c r="P334" t="s">
        <v>688</v>
      </c>
      <c r="Q334" s="6" t="s">
        <v>24</v>
      </c>
      <c r="R334" s="8" t="s">
        <v>46</v>
      </c>
    </row>
    <row r="335" spans="1:18" ht="15" customHeight="1">
      <c r="A335" t="s">
        <v>17</v>
      </c>
      <c r="B335" t="s">
        <v>47</v>
      </c>
      <c r="C335" t="s">
        <v>52</v>
      </c>
      <c r="D335" t="s">
        <v>73</v>
      </c>
      <c r="E335">
        <v>23</v>
      </c>
      <c r="F335" t="s">
        <v>213</v>
      </c>
      <c r="G335" t="s">
        <v>22</v>
      </c>
      <c r="H335" s="5">
        <v>43934.544444444444</v>
      </c>
      <c r="I335" s="5">
        <v>43934.025000000001</v>
      </c>
      <c r="J335" s="4">
        <f t="shared" si="28"/>
        <v>2020</v>
      </c>
      <c r="K335" s="4">
        <f t="shared" si="29"/>
        <v>4</v>
      </c>
      <c r="L335">
        <f t="shared" si="30"/>
        <v>44879.999999818392</v>
      </c>
      <c r="M335" s="8">
        <f t="shared" si="26"/>
        <v>747.9999999969732</v>
      </c>
      <c r="N335" s="8">
        <f t="shared" si="27"/>
        <v>17203.999999930384</v>
      </c>
      <c r="O335" s="18">
        <v>1</v>
      </c>
      <c r="P335" t="s">
        <v>689</v>
      </c>
      <c r="Q335" s="6" t="s">
        <v>24</v>
      </c>
      <c r="R335" s="8" t="s">
        <v>46</v>
      </c>
    </row>
    <row r="336" spans="1:18" ht="15" customHeight="1">
      <c r="A336" t="s">
        <v>17</v>
      </c>
      <c r="B336" t="s">
        <v>41</v>
      </c>
      <c r="C336" t="s">
        <v>135</v>
      </c>
      <c r="D336" t="s">
        <v>690</v>
      </c>
      <c r="E336">
        <v>4</v>
      </c>
      <c r="F336" t="s">
        <v>213</v>
      </c>
      <c r="G336" t="s">
        <v>22</v>
      </c>
      <c r="H336" s="5">
        <v>43934.852500000001</v>
      </c>
      <c r="I336" s="5">
        <v>43934.036805555559</v>
      </c>
      <c r="J336" s="4">
        <f t="shared" si="28"/>
        <v>2020</v>
      </c>
      <c r="K336" s="4">
        <f t="shared" si="29"/>
        <v>4</v>
      </c>
      <c r="L336">
        <f t="shared" si="30"/>
        <v>70475.999999768101</v>
      </c>
      <c r="M336" s="8">
        <f t="shared" si="26"/>
        <v>1174.599999996135</v>
      </c>
      <c r="N336" s="8">
        <f t="shared" si="27"/>
        <v>4698.39999998454</v>
      </c>
      <c r="O336" s="18">
        <v>1</v>
      </c>
      <c r="P336" t="s">
        <v>691</v>
      </c>
      <c r="Q336" s="6" t="s">
        <v>24</v>
      </c>
      <c r="R336" s="8" t="s">
        <v>46</v>
      </c>
    </row>
    <row r="337" spans="1:18" ht="15" customHeight="1">
      <c r="A337" t="s">
        <v>17</v>
      </c>
      <c r="B337" t="s">
        <v>55</v>
      </c>
      <c r="C337" t="s">
        <v>271</v>
      </c>
      <c r="D337" t="s">
        <v>272</v>
      </c>
      <c r="E337">
        <v>55</v>
      </c>
      <c r="F337" t="s">
        <v>213</v>
      </c>
      <c r="G337" t="s">
        <v>22</v>
      </c>
      <c r="H337" s="5">
        <v>43934.704965277779</v>
      </c>
      <c r="I337" s="5">
        <v>43934.053472222222</v>
      </c>
      <c r="J337" s="4">
        <f t="shared" si="28"/>
        <v>2020</v>
      </c>
      <c r="K337" s="4">
        <f t="shared" si="29"/>
        <v>4</v>
      </c>
      <c r="L337">
        <f t="shared" si="30"/>
        <v>56289.000000106171</v>
      </c>
      <c r="M337" s="8">
        <f t="shared" si="26"/>
        <v>938.15000000176951</v>
      </c>
      <c r="N337" s="8">
        <f t="shared" si="27"/>
        <v>51598.250000097323</v>
      </c>
      <c r="O337" s="18">
        <v>1</v>
      </c>
      <c r="P337" t="s">
        <v>692</v>
      </c>
      <c r="Q337" s="6" t="s">
        <v>24</v>
      </c>
      <c r="R337" s="8" t="s">
        <v>46</v>
      </c>
    </row>
    <row r="338" spans="1:18" ht="15" customHeight="1">
      <c r="A338" t="s">
        <v>17</v>
      </c>
      <c r="B338" t="s">
        <v>55</v>
      </c>
      <c r="C338" t="s">
        <v>59</v>
      </c>
      <c r="D338" t="s">
        <v>693</v>
      </c>
      <c r="E338">
        <v>31</v>
      </c>
      <c r="F338" t="s">
        <v>213</v>
      </c>
      <c r="G338" t="s">
        <v>22</v>
      </c>
      <c r="H338" s="5">
        <v>43934.763703703706</v>
      </c>
      <c r="I338" s="5">
        <v>43934.056250000001</v>
      </c>
      <c r="J338" s="4">
        <f t="shared" si="28"/>
        <v>2020</v>
      </c>
      <c r="K338" s="4">
        <f t="shared" si="29"/>
        <v>4</v>
      </c>
      <c r="L338">
        <f t="shared" si="30"/>
        <v>61124.000000045635</v>
      </c>
      <c r="M338" s="8">
        <f t="shared" si="26"/>
        <v>1018.7333333340939</v>
      </c>
      <c r="N338" s="8">
        <f t="shared" si="27"/>
        <v>31580.733333356911</v>
      </c>
      <c r="O338" s="18">
        <v>1</v>
      </c>
      <c r="P338" t="s">
        <v>694</v>
      </c>
      <c r="Q338" s="6" t="s">
        <v>24</v>
      </c>
      <c r="R338" s="8" t="s">
        <v>46</v>
      </c>
    </row>
    <row r="339" spans="1:18" ht="15" customHeight="1">
      <c r="A339" t="s">
        <v>17</v>
      </c>
      <c r="B339" t="s">
        <v>41</v>
      </c>
      <c r="C339" t="s">
        <v>135</v>
      </c>
      <c r="D339" t="s">
        <v>604</v>
      </c>
      <c r="E339">
        <v>22</v>
      </c>
      <c r="F339" t="s">
        <v>213</v>
      </c>
      <c r="G339" t="s">
        <v>22</v>
      </c>
      <c r="H339" s="5">
        <v>43934.584027777775</v>
      </c>
      <c r="I339" s="5">
        <v>43934.059027777781</v>
      </c>
      <c r="J339" s="4">
        <f t="shared" si="28"/>
        <v>2020</v>
      </c>
      <c r="K339" s="4">
        <f t="shared" si="29"/>
        <v>4</v>
      </c>
      <c r="L339">
        <f t="shared" si="30"/>
        <v>45359.999999497086</v>
      </c>
      <c r="M339" s="8">
        <f t="shared" si="26"/>
        <v>755.9999999916181</v>
      </c>
      <c r="N339" s="8">
        <f t="shared" si="27"/>
        <v>16631.999999815598</v>
      </c>
      <c r="O339" s="18">
        <v>1</v>
      </c>
      <c r="P339" t="s">
        <v>695</v>
      </c>
      <c r="Q339" s="6" t="s">
        <v>24</v>
      </c>
      <c r="R339" s="8" t="s">
        <v>46</v>
      </c>
    </row>
    <row r="340" spans="1:18" ht="15" customHeight="1">
      <c r="A340" t="s">
        <v>17</v>
      </c>
      <c r="B340" t="s">
        <v>18</v>
      </c>
      <c r="C340" t="s">
        <v>19</v>
      </c>
      <c r="D340" t="s">
        <v>696</v>
      </c>
      <c r="E340">
        <v>337</v>
      </c>
      <c r="F340" t="s">
        <v>213</v>
      </c>
      <c r="G340" t="s">
        <v>22</v>
      </c>
      <c r="H340" s="5">
        <v>43934.312245370369</v>
      </c>
      <c r="I340" s="5">
        <v>43934.060289351852</v>
      </c>
      <c r="J340" s="4">
        <f t="shared" si="28"/>
        <v>2020</v>
      </c>
      <c r="K340" s="4">
        <f t="shared" si="29"/>
        <v>4</v>
      </c>
      <c r="L340">
        <f t="shared" si="30"/>
        <v>21768.99999990128</v>
      </c>
      <c r="M340" s="8">
        <f t="shared" si="26"/>
        <v>362.81666666502133</v>
      </c>
      <c r="N340" s="8">
        <f t="shared" si="27"/>
        <v>122269.21666611219</v>
      </c>
      <c r="O340" s="18">
        <v>1</v>
      </c>
      <c r="P340" t="s">
        <v>697</v>
      </c>
      <c r="Q340" s="6" t="s">
        <v>24</v>
      </c>
      <c r="R340" t="s">
        <v>27</v>
      </c>
    </row>
    <row r="341" spans="1:18" ht="15" customHeight="1">
      <c r="A341" t="s">
        <v>17</v>
      </c>
      <c r="B341" t="s">
        <v>18</v>
      </c>
      <c r="C341" t="s">
        <v>38</v>
      </c>
      <c r="D341" t="s">
        <v>698</v>
      </c>
      <c r="E341">
        <v>71</v>
      </c>
      <c r="F341" t="s">
        <v>213</v>
      </c>
      <c r="G341" t="s">
        <v>22</v>
      </c>
      <c r="H341" s="5">
        <v>43934.436018518521</v>
      </c>
      <c r="I341" s="5">
        <v>43934.070138888892</v>
      </c>
      <c r="J341" s="4">
        <f t="shared" si="28"/>
        <v>2020</v>
      </c>
      <c r="K341" s="4">
        <f t="shared" si="29"/>
        <v>4</v>
      </c>
      <c r="L341">
        <f t="shared" si="30"/>
        <v>31611.999999987893</v>
      </c>
      <c r="M341" s="8">
        <f t="shared" si="26"/>
        <v>526.86666666646488</v>
      </c>
      <c r="N341" s="8">
        <f t="shared" si="27"/>
        <v>37407.533333319006</v>
      </c>
      <c r="O341" s="18">
        <v>1</v>
      </c>
      <c r="P341" t="s">
        <v>699</v>
      </c>
      <c r="Q341" s="6" t="s">
        <v>24</v>
      </c>
      <c r="R341" s="8" t="s">
        <v>46</v>
      </c>
    </row>
    <row r="342" spans="1:18" ht="15" customHeight="1">
      <c r="A342" t="s">
        <v>17</v>
      </c>
      <c r="B342" t="s">
        <v>18</v>
      </c>
      <c r="C342" t="s">
        <v>25</v>
      </c>
      <c r="D342" t="s">
        <v>700</v>
      </c>
      <c r="E342">
        <v>42</v>
      </c>
      <c r="F342" t="s">
        <v>213</v>
      </c>
      <c r="G342" t="s">
        <v>22</v>
      </c>
      <c r="H342" s="5">
        <v>43934.638240740744</v>
      </c>
      <c r="I342" s="5">
        <v>43934.071527777778</v>
      </c>
      <c r="J342" s="4">
        <f t="shared" si="28"/>
        <v>2020</v>
      </c>
      <c r="K342" s="4">
        <f t="shared" si="29"/>
        <v>4</v>
      </c>
      <c r="L342">
        <f t="shared" si="30"/>
        <v>48964.000000222586</v>
      </c>
      <c r="M342" s="8">
        <f t="shared" si="26"/>
        <v>816.06666667037643</v>
      </c>
      <c r="N342" s="8">
        <f t="shared" si="27"/>
        <v>34274.80000015581</v>
      </c>
      <c r="O342" s="18">
        <v>1</v>
      </c>
      <c r="P342" t="s">
        <v>701</v>
      </c>
      <c r="Q342" s="6" t="s">
        <v>24</v>
      </c>
      <c r="R342" s="8" t="s">
        <v>46</v>
      </c>
    </row>
    <row r="343" spans="1:18" ht="15" customHeight="1">
      <c r="A343" t="s">
        <v>17</v>
      </c>
      <c r="B343" t="s">
        <v>41</v>
      </c>
      <c r="C343" t="s">
        <v>42</v>
      </c>
      <c r="D343" t="s">
        <v>702</v>
      </c>
      <c r="E343">
        <v>14</v>
      </c>
      <c r="F343" t="s">
        <v>213</v>
      </c>
      <c r="G343" t="s">
        <v>22</v>
      </c>
      <c r="H343" s="5">
        <v>43934.445127314815</v>
      </c>
      <c r="I343" s="5">
        <v>43934.078472222223</v>
      </c>
      <c r="J343" s="4">
        <f t="shared" si="28"/>
        <v>2020</v>
      </c>
      <c r="K343" s="4">
        <f t="shared" si="29"/>
        <v>4</v>
      </c>
      <c r="L343">
        <f t="shared" si="30"/>
        <v>31678.999999933876</v>
      </c>
      <c r="M343" s="8">
        <f t="shared" si="26"/>
        <v>527.98333333223127</v>
      </c>
      <c r="N343" s="8">
        <f t="shared" si="27"/>
        <v>7391.7666666512378</v>
      </c>
      <c r="O343" s="18">
        <v>1</v>
      </c>
      <c r="P343" t="s">
        <v>703</v>
      </c>
      <c r="Q343" s="6" t="s">
        <v>24</v>
      </c>
      <c r="R343" t="s">
        <v>27</v>
      </c>
    </row>
    <row r="344" spans="1:18" ht="15" customHeight="1">
      <c r="A344" t="s">
        <v>17</v>
      </c>
      <c r="B344" t="s">
        <v>18</v>
      </c>
      <c r="C344" t="s">
        <v>38</v>
      </c>
      <c r="D344" t="s">
        <v>537</v>
      </c>
      <c r="E344">
        <v>134</v>
      </c>
      <c r="F344" t="s">
        <v>213</v>
      </c>
      <c r="G344" t="s">
        <v>22</v>
      </c>
      <c r="H344" s="5">
        <v>43934.345694444448</v>
      </c>
      <c r="I344" s="5">
        <v>43934.081250000003</v>
      </c>
      <c r="J344" s="4">
        <f t="shared" si="28"/>
        <v>2020</v>
      </c>
      <c r="K344" s="4">
        <f t="shared" si="29"/>
        <v>4</v>
      </c>
      <c r="L344">
        <f t="shared" si="30"/>
        <v>22848.000000044703</v>
      </c>
      <c r="M344" s="8">
        <f t="shared" si="26"/>
        <v>380.80000000074506</v>
      </c>
      <c r="N344" s="8">
        <f t="shared" si="27"/>
        <v>51027.200000099838</v>
      </c>
      <c r="O344" s="18">
        <v>1</v>
      </c>
      <c r="P344" t="s">
        <v>704</v>
      </c>
      <c r="Q344" s="6" t="s">
        <v>24</v>
      </c>
      <c r="R344" t="s">
        <v>27</v>
      </c>
    </row>
    <row r="345" spans="1:18" ht="15" customHeight="1">
      <c r="A345" t="s">
        <v>17</v>
      </c>
      <c r="B345" t="s">
        <v>47</v>
      </c>
      <c r="C345" t="s">
        <v>52</v>
      </c>
      <c r="D345" t="s">
        <v>138</v>
      </c>
      <c r="E345">
        <v>4</v>
      </c>
      <c r="F345" t="s">
        <v>213</v>
      </c>
      <c r="G345" t="s">
        <v>22</v>
      </c>
      <c r="H345" s="5">
        <v>43934.387442129628</v>
      </c>
      <c r="I345" s="5">
        <v>43934.088888888888</v>
      </c>
      <c r="J345" s="4">
        <f t="shared" si="28"/>
        <v>2020</v>
      </c>
      <c r="K345" s="4">
        <f t="shared" si="29"/>
        <v>4</v>
      </c>
      <c r="L345">
        <f t="shared" si="30"/>
        <v>25794.999999948777</v>
      </c>
      <c r="M345" s="8">
        <f t="shared" si="26"/>
        <v>429.91666666581295</v>
      </c>
      <c r="N345" s="8">
        <f t="shared" si="27"/>
        <v>1719.6666666632518</v>
      </c>
      <c r="O345" s="18">
        <v>1</v>
      </c>
      <c r="P345" t="s">
        <v>705</v>
      </c>
      <c r="Q345" s="6" t="s">
        <v>24</v>
      </c>
      <c r="R345" t="s">
        <v>85</v>
      </c>
    </row>
    <row r="346" spans="1:18" ht="15" customHeight="1">
      <c r="A346" t="s">
        <v>17</v>
      </c>
      <c r="B346" t="s">
        <v>41</v>
      </c>
      <c r="C346" t="s">
        <v>135</v>
      </c>
      <c r="D346" t="s">
        <v>706</v>
      </c>
      <c r="E346">
        <v>10</v>
      </c>
      <c r="F346" t="s">
        <v>213</v>
      </c>
      <c r="G346" t="s">
        <v>22</v>
      </c>
      <c r="H346" s="5">
        <v>43934.702777777777</v>
      </c>
      <c r="I346" s="5">
        <v>43934.089583333334</v>
      </c>
      <c r="J346" s="4">
        <f t="shared" si="28"/>
        <v>2020</v>
      </c>
      <c r="K346" s="4">
        <f t="shared" si="29"/>
        <v>4</v>
      </c>
      <c r="L346">
        <f t="shared" si="30"/>
        <v>52979.999999818392</v>
      </c>
      <c r="M346" s="8">
        <f t="shared" si="26"/>
        <v>882.9999999969732</v>
      </c>
      <c r="N346" s="8">
        <f t="shared" si="27"/>
        <v>8829.999999969732</v>
      </c>
      <c r="O346" s="18">
        <v>1</v>
      </c>
      <c r="P346" t="s">
        <v>707</v>
      </c>
      <c r="Q346" s="6" t="s">
        <v>24</v>
      </c>
      <c r="R346" s="8" t="s">
        <v>46</v>
      </c>
    </row>
    <row r="347" spans="1:18" ht="15" customHeight="1">
      <c r="A347" t="s">
        <v>17</v>
      </c>
      <c r="B347" t="s">
        <v>41</v>
      </c>
      <c r="C347" t="s">
        <v>135</v>
      </c>
      <c r="D347" t="s">
        <v>708</v>
      </c>
      <c r="E347">
        <v>21</v>
      </c>
      <c r="F347" t="s">
        <v>213</v>
      </c>
      <c r="G347" t="s">
        <v>22</v>
      </c>
      <c r="H347" s="5">
        <v>43934.645960648151</v>
      </c>
      <c r="I347" s="5">
        <v>43934.09097222222</v>
      </c>
      <c r="J347" s="4">
        <f t="shared" si="28"/>
        <v>2020</v>
      </c>
      <c r="K347" s="4">
        <f t="shared" si="29"/>
        <v>4</v>
      </c>
      <c r="L347">
        <f t="shared" si="30"/>
        <v>47951.000000420026</v>
      </c>
      <c r="M347" s="8">
        <f t="shared" si="26"/>
        <v>799.18333334033377</v>
      </c>
      <c r="N347" s="8">
        <f t="shared" si="27"/>
        <v>16782.850000147009</v>
      </c>
      <c r="O347" s="18">
        <v>1</v>
      </c>
      <c r="P347" t="s">
        <v>709</v>
      </c>
      <c r="Q347" s="6" t="s">
        <v>24</v>
      </c>
      <c r="R347" s="8" t="s">
        <v>46</v>
      </c>
    </row>
    <row r="348" spans="1:18" ht="15" customHeight="1">
      <c r="A348" t="s">
        <v>17</v>
      </c>
      <c r="B348" t="s">
        <v>41</v>
      </c>
      <c r="C348" t="s">
        <v>129</v>
      </c>
      <c r="D348" t="s">
        <v>710</v>
      </c>
      <c r="E348">
        <v>4</v>
      </c>
      <c r="F348" t="s">
        <v>213</v>
      </c>
      <c r="G348" t="s">
        <v>22</v>
      </c>
      <c r="H348" s="5">
        <v>43934.76666666667</v>
      </c>
      <c r="I348" s="5">
        <v>43934.098611111112</v>
      </c>
      <c r="J348" s="4">
        <f t="shared" si="28"/>
        <v>2020</v>
      </c>
      <c r="K348" s="4">
        <f t="shared" si="29"/>
        <v>4</v>
      </c>
      <c r="L348">
        <f t="shared" si="30"/>
        <v>57720.000000181608</v>
      </c>
      <c r="M348" s="8">
        <f t="shared" si="26"/>
        <v>962.0000000030268</v>
      </c>
      <c r="N348" s="8">
        <f t="shared" si="27"/>
        <v>3848.0000000121072</v>
      </c>
      <c r="O348" s="18">
        <v>1</v>
      </c>
      <c r="P348" t="s">
        <v>711</v>
      </c>
      <c r="Q348" s="6" t="s">
        <v>24</v>
      </c>
      <c r="R348" s="8" t="s">
        <v>46</v>
      </c>
    </row>
    <row r="349" spans="1:18" ht="15" customHeight="1">
      <c r="A349" t="s">
        <v>17</v>
      </c>
      <c r="B349" t="s">
        <v>47</v>
      </c>
      <c r="C349" t="s">
        <v>52</v>
      </c>
      <c r="D349" t="s">
        <v>712</v>
      </c>
      <c r="E349">
        <v>24</v>
      </c>
      <c r="F349" t="s">
        <v>213</v>
      </c>
      <c r="G349" t="s">
        <v>22</v>
      </c>
      <c r="H349" s="5">
        <v>43934.362905092596</v>
      </c>
      <c r="I349" s="5">
        <v>43934.127071759256</v>
      </c>
      <c r="J349" s="4">
        <f t="shared" si="28"/>
        <v>2020</v>
      </c>
      <c r="K349" s="4">
        <f t="shared" si="29"/>
        <v>4</v>
      </c>
      <c r="L349">
        <f t="shared" si="30"/>
        <v>20376.000000536442</v>
      </c>
      <c r="M349" s="8">
        <f t="shared" si="26"/>
        <v>339.6000000089407</v>
      </c>
      <c r="N349" s="8">
        <f t="shared" si="27"/>
        <v>8150.4000002145767</v>
      </c>
      <c r="O349" s="18">
        <v>1</v>
      </c>
      <c r="P349" t="s">
        <v>713</v>
      </c>
      <c r="Q349" s="6" t="s">
        <v>24</v>
      </c>
      <c r="R349" t="s">
        <v>27</v>
      </c>
    </row>
    <row r="350" spans="1:18" ht="15" customHeight="1">
      <c r="A350" t="s">
        <v>17</v>
      </c>
      <c r="B350" t="s">
        <v>47</v>
      </c>
      <c r="C350" t="s">
        <v>52</v>
      </c>
      <c r="D350" t="s">
        <v>714</v>
      </c>
      <c r="E350">
        <v>3</v>
      </c>
      <c r="F350" t="s">
        <v>213</v>
      </c>
      <c r="G350" t="s">
        <v>22</v>
      </c>
      <c r="H350" s="5">
        <v>43934.501354166663</v>
      </c>
      <c r="I350" s="5">
        <v>43934.129166666666</v>
      </c>
      <c r="J350" s="4">
        <f t="shared" si="28"/>
        <v>2020</v>
      </c>
      <c r="K350" s="4">
        <f t="shared" si="29"/>
        <v>4</v>
      </c>
      <c r="L350">
        <f t="shared" si="30"/>
        <v>32156.999999773689</v>
      </c>
      <c r="M350" s="8">
        <f t="shared" si="26"/>
        <v>535.94999999622814</v>
      </c>
      <c r="N350" s="8">
        <f t="shared" si="27"/>
        <v>1607.8499999886844</v>
      </c>
      <c r="O350" s="18">
        <v>1</v>
      </c>
      <c r="P350" t="s">
        <v>715</v>
      </c>
      <c r="Q350" s="6" t="s">
        <v>24</v>
      </c>
      <c r="R350" s="8" t="s">
        <v>46</v>
      </c>
    </row>
    <row r="351" spans="1:18" ht="15" customHeight="1">
      <c r="A351" t="s">
        <v>17</v>
      </c>
      <c r="B351" t="s">
        <v>55</v>
      </c>
      <c r="C351" t="s">
        <v>56</v>
      </c>
      <c r="D351" t="s">
        <v>716</v>
      </c>
      <c r="E351">
        <v>7</v>
      </c>
      <c r="F351" t="s">
        <v>213</v>
      </c>
      <c r="G351" t="s">
        <v>22</v>
      </c>
      <c r="H351" s="5">
        <v>43934.584722222222</v>
      </c>
      <c r="I351" s="5">
        <v>43934.136111111111</v>
      </c>
      <c r="J351" s="4">
        <f t="shared" si="28"/>
        <v>2020</v>
      </c>
      <c r="K351" s="4">
        <f t="shared" si="29"/>
        <v>4</v>
      </c>
      <c r="L351">
        <f t="shared" si="30"/>
        <v>38759.99999998603</v>
      </c>
      <c r="M351" s="8">
        <f t="shared" si="26"/>
        <v>645.99999999976717</v>
      </c>
      <c r="N351" s="8">
        <f t="shared" si="27"/>
        <v>4521.9999999983702</v>
      </c>
      <c r="O351" s="18">
        <v>1</v>
      </c>
      <c r="P351" t="s">
        <v>717</v>
      </c>
      <c r="Q351" s="6" t="s">
        <v>24</v>
      </c>
      <c r="R351" s="8" t="s">
        <v>46</v>
      </c>
    </row>
    <row r="352" spans="1:18" ht="15" customHeight="1">
      <c r="A352" t="s">
        <v>17</v>
      </c>
      <c r="B352" t="s">
        <v>41</v>
      </c>
      <c r="C352" t="s">
        <v>135</v>
      </c>
      <c r="D352" t="s">
        <v>238</v>
      </c>
      <c r="E352">
        <v>196</v>
      </c>
      <c r="F352" t="s">
        <v>213</v>
      </c>
      <c r="G352" t="s">
        <v>22</v>
      </c>
      <c r="H352" s="5">
        <v>43934.632638888892</v>
      </c>
      <c r="I352" s="5">
        <v>43934.138194444444</v>
      </c>
      <c r="J352" s="4">
        <f t="shared" si="28"/>
        <v>2020</v>
      </c>
      <c r="K352" s="4">
        <f t="shared" si="29"/>
        <v>4</v>
      </c>
      <c r="L352">
        <f t="shared" si="30"/>
        <v>42720.000000321306</v>
      </c>
      <c r="M352" s="8">
        <f t="shared" si="26"/>
        <v>712.0000000053551</v>
      </c>
      <c r="N352" s="8">
        <f t="shared" si="27"/>
        <v>139552.0000010496</v>
      </c>
      <c r="O352" s="18">
        <v>1</v>
      </c>
      <c r="P352" t="s">
        <v>718</v>
      </c>
      <c r="Q352" s="6" t="s">
        <v>24</v>
      </c>
      <c r="R352" s="8" t="s">
        <v>46</v>
      </c>
    </row>
    <row r="353" spans="1:18" ht="15" customHeight="1">
      <c r="A353" t="s">
        <v>17</v>
      </c>
      <c r="B353" t="s">
        <v>41</v>
      </c>
      <c r="C353" t="s">
        <v>42</v>
      </c>
      <c r="D353" t="s">
        <v>719</v>
      </c>
      <c r="E353">
        <v>2</v>
      </c>
      <c r="F353" t="s">
        <v>213</v>
      </c>
      <c r="G353" t="s">
        <v>22</v>
      </c>
      <c r="H353" s="5">
        <v>43934.663807870369</v>
      </c>
      <c r="I353" s="5">
        <v>43934.138194444444</v>
      </c>
      <c r="J353" s="4">
        <f t="shared" si="28"/>
        <v>2020</v>
      </c>
      <c r="K353" s="4">
        <f t="shared" si="29"/>
        <v>4</v>
      </c>
      <c r="L353">
        <f t="shared" si="30"/>
        <v>45412.999999942258</v>
      </c>
      <c r="M353" s="8">
        <f t="shared" si="26"/>
        <v>756.88333333237097</v>
      </c>
      <c r="N353" s="8">
        <f t="shared" si="27"/>
        <v>1513.7666666647419</v>
      </c>
      <c r="O353" s="18">
        <v>1</v>
      </c>
      <c r="P353" t="s">
        <v>720</v>
      </c>
      <c r="Q353" s="6" t="s">
        <v>24</v>
      </c>
      <c r="R353" t="s">
        <v>27</v>
      </c>
    </row>
    <row r="354" spans="1:18" ht="15" customHeight="1">
      <c r="A354" t="s">
        <v>17</v>
      </c>
      <c r="B354" t="s">
        <v>41</v>
      </c>
      <c r="C354" t="s">
        <v>62</v>
      </c>
      <c r="D354" t="s">
        <v>721</v>
      </c>
      <c r="E354">
        <v>11</v>
      </c>
      <c r="F354" t="s">
        <v>213</v>
      </c>
      <c r="G354" t="s">
        <v>22</v>
      </c>
      <c r="H354" s="5">
        <v>43934.376388888886</v>
      </c>
      <c r="I354" s="5">
        <v>43934.140277777777</v>
      </c>
      <c r="J354" s="4">
        <f t="shared" si="28"/>
        <v>2020</v>
      </c>
      <c r="K354" s="4">
        <f t="shared" si="29"/>
        <v>4</v>
      </c>
      <c r="L354">
        <f t="shared" si="30"/>
        <v>20399.999999860302</v>
      </c>
      <c r="M354" s="8">
        <f t="shared" si="26"/>
        <v>339.99999999767169</v>
      </c>
      <c r="N354" s="8">
        <f t="shared" si="27"/>
        <v>3739.9999999743886</v>
      </c>
      <c r="O354" s="18">
        <v>1</v>
      </c>
      <c r="P354" t="s">
        <v>722</v>
      </c>
      <c r="Q354" s="6" t="s">
        <v>24</v>
      </c>
      <c r="R354" s="8" t="s">
        <v>46</v>
      </c>
    </row>
    <row r="355" spans="1:18" ht="15" customHeight="1">
      <c r="A355" t="s">
        <v>17</v>
      </c>
      <c r="B355" t="s">
        <v>41</v>
      </c>
      <c r="C355" t="s">
        <v>62</v>
      </c>
      <c r="D355" t="s">
        <v>723</v>
      </c>
      <c r="E355">
        <v>57</v>
      </c>
      <c r="F355" t="s">
        <v>213</v>
      </c>
      <c r="G355" t="s">
        <v>22</v>
      </c>
      <c r="H355" s="5">
        <v>43934.739571759259</v>
      </c>
      <c r="I355" s="5">
        <v>43934.140972222223</v>
      </c>
      <c r="J355" s="4">
        <f t="shared" si="28"/>
        <v>2020</v>
      </c>
      <c r="K355" s="4">
        <f t="shared" si="29"/>
        <v>4</v>
      </c>
      <c r="L355">
        <f t="shared" si="30"/>
        <v>51718.999999877997</v>
      </c>
      <c r="M355" s="8">
        <f t="shared" si="26"/>
        <v>861.98333333129995</v>
      </c>
      <c r="N355" s="8">
        <f t="shared" si="27"/>
        <v>49133.049999884097</v>
      </c>
      <c r="O355" s="18">
        <v>1</v>
      </c>
      <c r="P355" t="s">
        <v>724</v>
      </c>
      <c r="Q355" s="6" t="s">
        <v>24</v>
      </c>
      <c r="R355" s="8" t="s">
        <v>46</v>
      </c>
    </row>
    <row r="356" spans="1:18" ht="15" customHeight="1">
      <c r="A356" t="s">
        <v>17</v>
      </c>
      <c r="B356" t="s">
        <v>41</v>
      </c>
      <c r="C356" t="s">
        <v>62</v>
      </c>
      <c r="D356" t="s">
        <v>282</v>
      </c>
      <c r="E356">
        <v>14</v>
      </c>
      <c r="F356" t="s">
        <v>213</v>
      </c>
      <c r="G356" t="s">
        <v>22</v>
      </c>
      <c r="H356" s="5">
        <v>43934.460416666669</v>
      </c>
      <c r="I356" s="5">
        <v>43934.140972222223</v>
      </c>
      <c r="J356" s="4">
        <f t="shared" si="28"/>
        <v>2020</v>
      </c>
      <c r="K356" s="4">
        <f t="shared" si="29"/>
        <v>4</v>
      </c>
      <c r="L356">
        <f t="shared" si="30"/>
        <v>27600.000000069849</v>
      </c>
      <c r="M356" s="8">
        <f t="shared" si="26"/>
        <v>460.00000000116415</v>
      </c>
      <c r="N356" s="8">
        <f t="shared" si="27"/>
        <v>6440.0000000162981</v>
      </c>
      <c r="O356" s="18">
        <v>1</v>
      </c>
      <c r="P356" t="s">
        <v>725</v>
      </c>
      <c r="Q356" s="6" t="s">
        <v>24</v>
      </c>
      <c r="R356" s="8" t="s">
        <v>46</v>
      </c>
    </row>
    <row r="357" spans="1:18" ht="15" customHeight="1">
      <c r="A357" t="s">
        <v>17</v>
      </c>
      <c r="B357" t="s">
        <v>41</v>
      </c>
      <c r="C357" t="s">
        <v>62</v>
      </c>
      <c r="D357" t="s">
        <v>726</v>
      </c>
      <c r="E357">
        <v>48</v>
      </c>
      <c r="F357" t="s">
        <v>213</v>
      </c>
      <c r="G357" t="s">
        <v>22</v>
      </c>
      <c r="H357" s="5">
        <v>43934.611620370371</v>
      </c>
      <c r="I357" s="5">
        <v>43934.142361111109</v>
      </c>
      <c r="J357" s="4">
        <f t="shared" si="28"/>
        <v>2020</v>
      </c>
      <c r="K357" s="4">
        <f t="shared" si="29"/>
        <v>4</v>
      </c>
      <c r="L357">
        <f t="shared" si="30"/>
        <v>40544.000000227243</v>
      </c>
      <c r="M357" s="8">
        <f t="shared" si="26"/>
        <v>675.73333333712071</v>
      </c>
      <c r="N357" s="8">
        <f t="shared" si="27"/>
        <v>32435.200000181794</v>
      </c>
      <c r="O357" s="18">
        <v>1</v>
      </c>
      <c r="P357" t="s">
        <v>727</v>
      </c>
      <c r="Q357" s="6" t="s">
        <v>24</v>
      </c>
      <c r="R357" s="8" t="s">
        <v>46</v>
      </c>
    </row>
    <row r="358" spans="1:18" ht="15" customHeight="1">
      <c r="A358" t="s">
        <v>17</v>
      </c>
      <c r="B358" t="s">
        <v>41</v>
      </c>
      <c r="C358" t="s">
        <v>62</v>
      </c>
      <c r="D358" t="s">
        <v>286</v>
      </c>
      <c r="E358">
        <v>28</v>
      </c>
      <c r="F358" t="s">
        <v>213</v>
      </c>
      <c r="G358" t="s">
        <v>22</v>
      </c>
      <c r="H358" s="5">
        <v>43934.424305555556</v>
      </c>
      <c r="I358" s="5">
        <v>43934.143750000003</v>
      </c>
      <c r="J358" s="4">
        <f t="shared" si="28"/>
        <v>2020</v>
      </c>
      <c r="K358" s="4">
        <f t="shared" si="29"/>
        <v>4</v>
      </c>
      <c r="L358">
        <f t="shared" si="30"/>
        <v>24239.999999804422</v>
      </c>
      <c r="M358" s="8">
        <f t="shared" si="26"/>
        <v>403.99999999674037</v>
      </c>
      <c r="N358" s="8">
        <f t="shared" si="27"/>
        <v>11311.99999990873</v>
      </c>
      <c r="O358" s="18">
        <v>1</v>
      </c>
      <c r="P358" t="s">
        <v>728</v>
      </c>
      <c r="Q358" s="6" t="s">
        <v>24</v>
      </c>
      <c r="R358" s="8" t="s">
        <v>46</v>
      </c>
    </row>
    <row r="359" spans="1:18" ht="15" customHeight="1">
      <c r="A359" t="s">
        <v>17</v>
      </c>
      <c r="B359" t="s">
        <v>18</v>
      </c>
      <c r="C359" t="s">
        <v>35</v>
      </c>
      <c r="D359" t="s">
        <v>729</v>
      </c>
      <c r="E359">
        <v>4</v>
      </c>
      <c r="F359" t="s">
        <v>213</v>
      </c>
      <c r="G359" t="s">
        <v>22</v>
      </c>
      <c r="H359" s="5">
        <v>43934.850694444445</v>
      </c>
      <c r="I359" s="5">
        <v>43934.144444444442</v>
      </c>
      <c r="J359" s="4">
        <f t="shared" si="28"/>
        <v>2020</v>
      </c>
      <c r="K359" s="4">
        <f t="shared" si="29"/>
        <v>4</v>
      </c>
      <c r="L359">
        <f t="shared" si="30"/>
        <v>61020.000000251457</v>
      </c>
      <c r="M359" s="8">
        <f t="shared" si="26"/>
        <v>1017.000000004191</v>
      </c>
      <c r="N359" s="8">
        <f t="shared" si="27"/>
        <v>4068.0000000167638</v>
      </c>
      <c r="O359" s="18">
        <v>1</v>
      </c>
      <c r="P359" t="s">
        <v>730</v>
      </c>
      <c r="Q359" s="6" t="s">
        <v>24</v>
      </c>
      <c r="R359" s="8" t="s">
        <v>46</v>
      </c>
    </row>
    <row r="360" spans="1:18" ht="15" customHeight="1">
      <c r="A360" t="s">
        <v>17</v>
      </c>
      <c r="B360" t="s">
        <v>41</v>
      </c>
      <c r="C360" t="s">
        <v>62</v>
      </c>
      <c r="D360" t="s">
        <v>731</v>
      </c>
      <c r="E360">
        <v>3</v>
      </c>
      <c r="F360" t="s">
        <v>213</v>
      </c>
      <c r="G360" t="s">
        <v>22</v>
      </c>
      <c r="H360" s="5">
        <v>43934.401388888888</v>
      </c>
      <c r="I360" s="5">
        <v>43934.154166666667</v>
      </c>
      <c r="J360" s="4">
        <f t="shared" si="28"/>
        <v>2020</v>
      </c>
      <c r="K360" s="4">
        <f t="shared" si="29"/>
        <v>4</v>
      </c>
      <c r="L360">
        <f t="shared" si="30"/>
        <v>21359.999999846332</v>
      </c>
      <c r="M360" s="8">
        <f t="shared" si="26"/>
        <v>355.99999999743886</v>
      </c>
      <c r="N360" s="8">
        <f t="shared" si="27"/>
        <v>1067.9999999923166</v>
      </c>
      <c r="O360" s="18">
        <v>1</v>
      </c>
      <c r="P360" t="s">
        <v>732</v>
      </c>
      <c r="Q360" s="6" t="s">
        <v>24</v>
      </c>
      <c r="R360" s="8" t="s">
        <v>46</v>
      </c>
    </row>
    <row r="361" spans="1:18" ht="15" customHeight="1">
      <c r="A361" t="s">
        <v>17</v>
      </c>
      <c r="B361" t="s">
        <v>41</v>
      </c>
      <c r="C361" t="s">
        <v>129</v>
      </c>
      <c r="D361" t="s">
        <v>733</v>
      </c>
      <c r="E361">
        <v>1</v>
      </c>
      <c r="F361" t="s">
        <v>213</v>
      </c>
      <c r="G361" t="s">
        <v>22</v>
      </c>
      <c r="H361" s="5">
        <v>43934.802777777775</v>
      </c>
      <c r="I361" s="5">
        <v>43934.154166666667</v>
      </c>
      <c r="J361" s="4">
        <f t="shared" si="28"/>
        <v>2020</v>
      </c>
      <c r="K361" s="4">
        <f t="shared" si="29"/>
        <v>4</v>
      </c>
      <c r="L361">
        <f t="shared" si="30"/>
        <v>56039.999999734573</v>
      </c>
      <c r="M361" s="8">
        <f t="shared" si="26"/>
        <v>933.99999999557622</v>
      </c>
      <c r="N361" s="8">
        <f t="shared" si="27"/>
        <v>933.99999999557622</v>
      </c>
      <c r="O361" s="18">
        <v>1</v>
      </c>
      <c r="P361" t="s">
        <v>734</v>
      </c>
      <c r="Q361" s="6" t="s">
        <v>24</v>
      </c>
      <c r="R361" s="8" t="s">
        <v>46</v>
      </c>
    </row>
    <row r="362" spans="1:18" ht="15" customHeight="1">
      <c r="A362" t="s">
        <v>17</v>
      </c>
      <c r="B362" t="s">
        <v>140</v>
      </c>
      <c r="C362" t="s">
        <v>141</v>
      </c>
      <c r="D362" t="s">
        <v>735</v>
      </c>
      <c r="E362">
        <v>1</v>
      </c>
      <c r="F362" t="s">
        <v>213</v>
      </c>
      <c r="G362" t="s">
        <v>22</v>
      </c>
      <c r="H362" s="5">
        <v>43934.295868055553</v>
      </c>
      <c r="I362" s="5">
        <v>43934.164583333331</v>
      </c>
      <c r="J362" s="4">
        <f t="shared" si="28"/>
        <v>2020</v>
      </c>
      <c r="K362" s="4">
        <f t="shared" si="29"/>
        <v>4</v>
      </c>
      <c r="L362">
        <f t="shared" si="30"/>
        <v>11342.999999946915</v>
      </c>
      <c r="M362" s="8">
        <f t="shared" si="26"/>
        <v>189.04999999911524</v>
      </c>
      <c r="N362" s="8">
        <f t="shared" si="27"/>
        <v>189.04999999911524</v>
      </c>
      <c r="O362" s="18">
        <v>1</v>
      </c>
      <c r="P362" t="s">
        <v>736</v>
      </c>
      <c r="Q362" s="6" t="s">
        <v>24</v>
      </c>
      <c r="R362" t="s">
        <v>85</v>
      </c>
    </row>
    <row r="363" spans="1:18" ht="15" customHeight="1">
      <c r="A363" t="s">
        <v>17</v>
      </c>
      <c r="B363" t="s">
        <v>41</v>
      </c>
      <c r="C363" t="s">
        <v>42</v>
      </c>
      <c r="D363" t="s">
        <v>737</v>
      </c>
      <c r="E363">
        <v>6</v>
      </c>
      <c r="F363" t="s">
        <v>213</v>
      </c>
      <c r="G363" t="s">
        <v>22</v>
      </c>
      <c r="H363" s="5">
        <v>43934.79760416667</v>
      </c>
      <c r="I363" s="5">
        <v>43934.170138888891</v>
      </c>
      <c r="J363" s="4">
        <f t="shared" si="28"/>
        <v>2020</v>
      </c>
      <c r="K363" s="4">
        <f t="shared" si="29"/>
        <v>4</v>
      </c>
      <c r="L363">
        <f t="shared" si="30"/>
        <v>54213.000000128523</v>
      </c>
      <c r="M363" s="8">
        <f t="shared" si="26"/>
        <v>903.55000000214204</v>
      </c>
      <c r="N363" s="8">
        <f t="shared" si="27"/>
        <v>5421.3000000128523</v>
      </c>
      <c r="O363" s="18">
        <v>1</v>
      </c>
      <c r="P363" t="s">
        <v>738</v>
      </c>
      <c r="Q363" s="6" t="s">
        <v>24</v>
      </c>
      <c r="R363" t="s">
        <v>27</v>
      </c>
    </row>
    <row r="364" spans="1:18" ht="15" customHeight="1">
      <c r="A364" t="s">
        <v>17</v>
      </c>
      <c r="B364" t="s">
        <v>18</v>
      </c>
      <c r="C364" t="s">
        <v>35</v>
      </c>
      <c r="D364" t="s">
        <v>739</v>
      </c>
      <c r="E364">
        <v>31</v>
      </c>
      <c r="F364" t="s">
        <v>213</v>
      </c>
      <c r="G364" t="s">
        <v>22</v>
      </c>
      <c r="H364" s="5">
        <v>43934.663194444445</v>
      </c>
      <c r="I364" s="5">
        <v>43934.193055555559</v>
      </c>
      <c r="J364" s="4">
        <f t="shared" si="28"/>
        <v>2020</v>
      </c>
      <c r="K364" s="4">
        <f t="shared" si="29"/>
        <v>4</v>
      </c>
      <c r="L364">
        <f t="shared" si="30"/>
        <v>40619.999999762513</v>
      </c>
      <c r="M364" s="8">
        <f t="shared" si="26"/>
        <v>676.99999999604188</v>
      </c>
      <c r="N364" s="8">
        <f t="shared" si="27"/>
        <v>20986.999999877298</v>
      </c>
      <c r="O364" s="18">
        <v>1</v>
      </c>
      <c r="P364" t="s">
        <v>740</v>
      </c>
      <c r="Q364" s="6" t="s">
        <v>24</v>
      </c>
      <c r="R364" s="8" t="s">
        <v>46</v>
      </c>
    </row>
    <row r="365" spans="1:18" ht="15" customHeight="1">
      <c r="A365" t="s">
        <v>17</v>
      </c>
      <c r="B365" t="s">
        <v>41</v>
      </c>
      <c r="C365" t="s">
        <v>62</v>
      </c>
      <c r="D365" t="s">
        <v>741</v>
      </c>
      <c r="E365">
        <v>30</v>
      </c>
      <c r="F365" t="s">
        <v>213</v>
      </c>
      <c r="G365" t="s">
        <v>22</v>
      </c>
      <c r="H365" s="5">
        <v>43934.524583333332</v>
      </c>
      <c r="I365" s="5">
        <v>43934.202777777777</v>
      </c>
      <c r="J365" s="4">
        <f t="shared" si="28"/>
        <v>2020</v>
      </c>
      <c r="K365" s="4">
        <f t="shared" si="29"/>
        <v>4</v>
      </c>
      <c r="L365">
        <f t="shared" si="30"/>
        <v>27803.999999980442</v>
      </c>
      <c r="M365" s="8">
        <f t="shared" si="26"/>
        <v>463.39999999967404</v>
      </c>
      <c r="N365" s="8">
        <f t="shared" si="27"/>
        <v>13901.999999990221</v>
      </c>
      <c r="O365" s="18">
        <v>1</v>
      </c>
      <c r="P365" t="s">
        <v>742</v>
      </c>
      <c r="Q365" s="6" t="s">
        <v>24</v>
      </c>
      <c r="R365" s="8" t="s">
        <v>46</v>
      </c>
    </row>
    <row r="366" spans="1:18" ht="15" customHeight="1">
      <c r="A366" t="s">
        <v>17</v>
      </c>
      <c r="B366" t="s">
        <v>18</v>
      </c>
      <c r="C366" t="s">
        <v>35</v>
      </c>
      <c r="D366" t="s">
        <v>436</v>
      </c>
      <c r="E366">
        <v>68</v>
      </c>
      <c r="F366" t="s">
        <v>213</v>
      </c>
      <c r="G366" t="s">
        <v>22</v>
      </c>
      <c r="H366" s="5">
        <v>43934.830555555556</v>
      </c>
      <c r="I366" s="5">
        <v>43934.211111111108</v>
      </c>
      <c r="J366" s="4">
        <f t="shared" si="28"/>
        <v>2020</v>
      </c>
      <c r="K366" s="4">
        <f t="shared" si="29"/>
        <v>4</v>
      </c>
      <c r="L366">
        <f t="shared" si="30"/>
        <v>53520.000000321306</v>
      </c>
      <c r="M366" s="8">
        <f t="shared" si="26"/>
        <v>892.0000000053551</v>
      </c>
      <c r="N366" s="8">
        <f t="shared" si="27"/>
        <v>60656.000000364147</v>
      </c>
      <c r="O366" s="18">
        <v>1</v>
      </c>
      <c r="P366" t="s">
        <v>743</v>
      </c>
      <c r="Q366" s="6" t="s">
        <v>24</v>
      </c>
      <c r="R366" s="8" t="s">
        <v>46</v>
      </c>
    </row>
    <row r="367" spans="1:18" ht="15" customHeight="1">
      <c r="A367" t="s">
        <v>17</v>
      </c>
      <c r="B367" t="s">
        <v>18</v>
      </c>
      <c r="C367" t="s">
        <v>35</v>
      </c>
      <c r="D367" t="s">
        <v>744</v>
      </c>
      <c r="E367">
        <v>5</v>
      </c>
      <c r="F367" t="s">
        <v>213</v>
      </c>
      <c r="G367" t="s">
        <v>22</v>
      </c>
      <c r="H367" s="5">
        <v>43934.663078703707</v>
      </c>
      <c r="I367" s="5">
        <v>43934.213194444441</v>
      </c>
      <c r="J367" s="4">
        <f t="shared" si="28"/>
        <v>2020</v>
      </c>
      <c r="K367" s="4">
        <f t="shared" si="29"/>
        <v>4</v>
      </c>
      <c r="L367">
        <f t="shared" si="30"/>
        <v>38870.000000554137</v>
      </c>
      <c r="M367" s="8">
        <f t="shared" si="26"/>
        <v>647.83333334256895</v>
      </c>
      <c r="N367" s="8">
        <f t="shared" si="27"/>
        <v>3239.1666667128447</v>
      </c>
      <c r="O367" s="18">
        <v>1</v>
      </c>
      <c r="P367" t="s">
        <v>745</v>
      </c>
      <c r="Q367" s="6" t="s">
        <v>24</v>
      </c>
      <c r="R367" s="8" t="s">
        <v>46</v>
      </c>
    </row>
    <row r="368" spans="1:18" ht="15" customHeight="1">
      <c r="A368" t="s">
        <v>17</v>
      </c>
      <c r="B368" t="s">
        <v>55</v>
      </c>
      <c r="C368" t="s">
        <v>56</v>
      </c>
      <c r="D368" t="s">
        <v>600</v>
      </c>
      <c r="E368">
        <v>17</v>
      </c>
      <c r="F368" t="s">
        <v>213</v>
      </c>
      <c r="G368" t="s">
        <v>22</v>
      </c>
      <c r="H368" s="5">
        <v>43934.906087962961</v>
      </c>
      <c r="I368" s="5">
        <v>43934.214583333334</v>
      </c>
      <c r="J368" s="4">
        <f t="shared" si="28"/>
        <v>2020</v>
      </c>
      <c r="K368" s="4">
        <f t="shared" si="29"/>
        <v>4</v>
      </c>
      <c r="L368">
        <f t="shared" si="30"/>
        <v>59745.999999786727</v>
      </c>
      <c r="M368" s="8">
        <f t="shared" si="26"/>
        <v>995.76666666311212</v>
      </c>
      <c r="N368" s="8">
        <f t="shared" si="27"/>
        <v>16928.033333272906</v>
      </c>
      <c r="O368" s="18">
        <v>1</v>
      </c>
      <c r="P368" t="s">
        <v>746</v>
      </c>
      <c r="Q368" s="6" t="s">
        <v>24</v>
      </c>
      <c r="R368" s="8" t="s">
        <v>46</v>
      </c>
    </row>
    <row r="369" spans="1:18" ht="15" customHeight="1">
      <c r="A369" t="s">
        <v>17</v>
      </c>
      <c r="B369" t="s">
        <v>41</v>
      </c>
      <c r="C369" t="s">
        <v>42</v>
      </c>
      <c r="D369" t="s">
        <v>747</v>
      </c>
      <c r="E369">
        <v>1</v>
      </c>
      <c r="F369" t="s">
        <v>213</v>
      </c>
      <c r="G369" t="s">
        <v>22</v>
      </c>
      <c r="H369" s="5">
        <v>43934.771967592591</v>
      </c>
      <c r="I369" s="5">
        <v>43934.229861111111</v>
      </c>
      <c r="J369" s="4">
        <f t="shared" si="28"/>
        <v>2020</v>
      </c>
      <c r="K369" s="4">
        <f t="shared" si="29"/>
        <v>4</v>
      </c>
      <c r="L369">
        <f t="shared" si="30"/>
        <v>46837.999999872409</v>
      </c>
      <c r="M369" s="8">
        <f t="shared" si="26"/>
        <v>780.63333333120681</v>
      </c>
      <c r="N369" s="8">
        <f t="shared" si="27"/>
        <v>780.63333333120681</v>
      </c>
      <c r="O369" s="18">
        <v>1</v>
      </c>
      <c r="P369" t="s">
        <v>748</v>
      </c>
      <c r="Q369" s="6" t="s">
        <v>24</v>
      </c>
      <c r="R369" t="s">
        <v>131</v>
      </c>
    </row>
    <row r="370" spans="1:18" ht="15" customHeight="1">
      <c r="A370" t="s">
        <v>17</v>
      </c>
      <c r="B370" t="s">
        <v>47</v>
      </c>
      <c r="C370" t="s">
        <v>52</v>
      </c>
      <c r="D370" t="s">
        <v>749</v>
      </c>
      <c r="E370">
        <v>1</v>
      </c>
      <c r="F370" t="s">
        <v>213</v>
      </c>
      <c r="G370" t="s">
        <v>22</v>
      </c>
      <c r="H370" s="5">
        <v>43934.728379629632</v>
      </c>
      <c r="I370" s="5">
        <v>43934.26458333333</v>
      </c>
      <c r="J370" s="4">
        <f t="shared" si="28"/>
        <v>2020</v>
      </c>
      <c r="K370" s="4">
        <f t="shared" si="29"/>
        <v>4</v>
      </c>
      <c r="L370">
        <f t="shared" si="30"/>
        <v>40072.000000532717</v>
      </c>
      <c r="M370" s="8">
        <f t="shared" si="26"/>
        <v>667.86666667554528</v>
      </c>
      <c r="N370" s="8">
        <f t="shared" si="27"/>
        <v>667.86666667554528</v>
      </c>
      <c r="O370" s="18">
        <v>1</v>
      </c>
      <c r="P370" t="s">
        <v>750</v>
      </c>
      <c r="Q370" s="6" t="s">
        <v>24</v>
      </c>
      <c r="R370" s="8" t="s">
        <v>46</v>
      </c>
    </row>
    <row r="371" spans="1:18" ht="15" customHeight="1">
      <c r="A371" t="s">
        <v>17</v>
      </c>
      <c r="B371" t="s">
        <v>41</v>
      </c>
      <c r="C371" t="s">
        <v>42</v>
      </c>
      <c r="D371" t="s">
        <v>751</v>
      </c>
      <c r="E371">
        <v>4</v>
      </c>
      <c r="F371" t="s">
        <v>213</v>
      </c>
      <c r="G371" t="s">
        <v>22</v>
      </c>
      <c r="H371" s="5">
        <v>43934.65384259259</v>
      </c>
      <c r="I371" s="5">
        <v>43934.270138888889</v>
      </c>
      <c r="J371" s="4">
        <f t="shared" si="28"/>
        <v>2020</v>
      </c>
      <c r="K371" s="4">
        <f t="shared" si="29"/>
        <v>4</v>
      </c>
      <c r="L371">
        <f t="shared" si="30"/>
        <v>33151.999999769032</v>
      </c>
      <c r="M371" s="8">
        <f t="shared" si="26"/>
        <v>552.53333332948387</v>
      </c>
      <c r="N371" s="8">
        <f t="shared" si="27"/>
        <v>2210.1333333179355</v>
      </c>
      <c r="O371" s="18">
        <v>1</v>
      </c>
      <c r="P371" t="s">
        <v>752</v>
      </c>
      <c r="Q371" s="6" t="s">
        <v>24</v>
      </c>
      <c r="R371" t="s">
        <v>27</v>
      </c>
    </row>
    <row r="372" spans="1:18" ht="15" customHeight="1">
      <c r="A372" t="s">
        <v>17</v>
      </c>
      <c r="B372" t="s">
        <v>41</v>
      </c>
      <c r="C372" t="s">
        <v>62</v>
      </c>
      <c r="D372" t="s">
        <v>753</v>
      </c>
      <c r="E372">
        <v>15</v>
      </c>
      <c r="F372" t="s">
        <v>213</v>
      </c>
      <c r="G372" t="s">
        <v>22</v>
      </c>
      <c r="H372" s="5">
        <v>43934.658738425926</v>
      </c>
      <c r="I372" s="5">
        <v>43934.272222222222</v>
      </c>
      <c r="J372" s="4">
        <f t="shared" si="28"/>
        <v>2020</v>
      </c>
      <c r="K372" s="4">
        <f t="shared" si="29"/>
        <v>4</v>
      </c>
      <c r="L372">
        <f t="shared" si="30"/>
        <v>33394.999999995343</v>
      </c>
      <c r="M372" s="8">
        <f t="shared" si="26"/>
        <v>556.58333333325572</v>
      </c>
      <c r="N372" s="8">
        <f t="shared" si="27"/>
        <v>8348.7499999988358</v>
      </c>
      <c r="O372" s="18">
        <v>1</v>
      </c>
      <c r="P372" t="s">
        <v>754</v>
      </c>
      <c r="Q372" s="6" t="s">
        <v>24</v>
      </c>
      <c r="R372" s="8" t="s">
        <v>46</v>
      </c>
    </row>
    <row r="373" spans="1:18" ht="15" customHeight="1">
      <c r="A373" t="s">
        <v>17</v>
      </c>
      <c r="B373" t="s">
        <v>41</v>
      </c>
      <c r="C373" t="s">
        <v>129</v>
      </c>
      <c r="D373" t="s">
        <v>755</v>
      </c>
      <c r="E373">
        <v>1</v>
      </c>
      <c r="F373" t="s">
        <v>213</v>
      </c>
      <c r="G373" t="s">
        <v>22</v>
      </c>
      <c r="H373" s="5">
        <v>43934.468055555553</v>
      </c>
      <c r="I373" s="5">
        <v>43934.273611111108</v>
      </c>
      <c r="J373" s="4">
        <f t="shared" si="28"/>
        <v>2020</v>
      </c>
      <c r="K373" s="4">
        <f t="shared" si="29"/>
        <v>4</v>
      </c>
      <c r="L373">
        <f t="shared" si="30"/>
        <v>16800.000000069849</v>
      </c>
      <c r="M373" s="8">
        <f t="shared" si="26"/>
        <v>280.00000000116415</v>
      </c>
      <c r="N373" s="8">
        <f t="shared" si="27"/>
        <v>280.00000000116415</v>
      </c>
      <c r="O373" s="18">
        <v>1</v>
      </c>
      <c r="P373" t="s">
        <v>756</v>
      </c>
      <c r="Q373" s="6" t="s">
        <v>24</v>
      </c>
      <c r="R373" s="8" t="s">
        <v>46</v>
      </c>
    </row>
    <row r="374" spans="1:18" ht="15" customHeight="1">
      <c r="A374" t="s">
        <v>17</v>
      </c>
      <c r="B374" t="s">
        <v>41</v>
      </c>
      <c r="C374" t="s">
        <v>129</v>
      </c>
      <c r="D374" t="s">
        <v>757</v>
      </c>
      <c r="E374">
        <v>3</v>
      </c>
      <c r="F374" t="s">
        <v>213</v>
      </c>
      <c r="G374" t="s">
        <v>22</v>
      </c>
      <c r="H374" s="5">
        <v>43934.847916666666</v>
      </c>
      <c r="I374" s="5">
        <v>43934.273611111108</v>
      </c>
      <c r="J374" s="4">
        <f t="shared" si="28"/>
        <v>2020</v>
      </c>
      <c r="K374" s="4">
        <f t="shared" si="29"/>
        <v>4</v>
      </c>
      <c r="L374">
        <f t="shared" si="30"/>
        <v>49620.000000181608</v>
      </c>
      <c r="M374" s="8">
        <f t="shared" si="26"/>
        <v>827.0000000030268</v>
      </c>
      <c r="N374" s="8">
        <f t="shared" si="27"/>
        <v>2481.0000000090804</v>
      </c>
      <c r="O374" s="18">
        <v>1</v>
      </c>
      <c r="P374" t="s">
        <v>758</v>
      </c>
      <c r="Q374" s="6" t="s">
        <v>24</v>
      </c>
      <c r="R374" s="8" t="s">
        <v>46</v>
      </c>
    </row>
    <row r="375" spans="1:18" ht="15" customHeight="1">
      <c r="A375" t="s">
        <v>17</v>
      </c>
      <c r="B375" t="s">
        <v>41</v>
      </c>
      <c r="C375" t="s">
        <v>42</v>
      </c>
      <c r="D375" t="s">
        <v>395</v>
      </c>
      <c r="E375">
        <v>14</v>
      </c>
      <c r="F375" t="s">
        <v>213</v>
      </c>
      <c r="G375" t="s">
        <v>22</v>
      </c>
      <c r="H375" s="5">
        <v>43934.72755787037</v>
      </c>
      <c r="I375" s="5">
        <v>43934.276875000003</v>
      </c>
      <c r="J375" s="4">
        <f t="shared" si="28"/>
        <v>2020</v>
      </c>
      <c r="K375" s="4">
        <f t="shared" si="29"/>
        <v>4</v>
      </c>
      <c r="L375">
        <f t="shared" si="30"/>
        <v>38938.999999710359</v>
      </c>
      <c r="M375" s="8">
        <f t="shared" si="26"/>
        <v>648.98333332850598</v>
      </c>
      <c r="N375" s="8">
        <f t="shared" si="27"/>
        <v>9085.7666665990837</v>
      </c>
      <c r="O375" s="18">
        <v>1</v>
      </c>
      <c r="P375" t="s">
        <v>759</v>
      </c>
      <c r="Q375" s="6" t="s">
        <v>24</v>
      </c>
      <c r="R375" t="s">
        <v>27</v>
      </c>
    </row>
    <row r="376" spans="1:18" ht="15" customHeight="1">
      <c r="A376" t="s">
        <v>17</v>
      </c>
      <c r="B376" t="s">
        <v>55</v>
      </c>
      <c r="C376" t="s">
        <v>56</v>
      </c>
      <c r="D376" t="s">
        <v>760</v>
      </c>
      <c r="E376">
        <v>10</v>
      </c>
      <c r="F376" t="s">
        <v>213</v>
      </c>
      <c r="G376" t="s">
        <v>22</v>
      </c>
      <c r="H376" s="5">
        <v>43934.765300925923</v>
      </c>
      <c r="I376" s="5">
        <v>43934.286168981482</v>
      </c>
      <c r="J376" s="4">
        <f t="shared" si="28"/>
        <v>2020</v>
      </c>
      <c r="K376" s="4">
        <f t="shared" si="29"/>
        <v>4</v>
      </c>
      <c r="L376">
        <f t="shared" si="30"/>
        <v>41396.999999717809</v>
      </c>
      <c r="M376" s="8">
        <f t="shared" si="26"/>
        <v>689.94999999529682</v>
      </c>
      <c r="N376" s="8">
        <f t="shared" si="27"/>
        <v>6899.4999999529682</v>
      </c>
      <c r="O376" s="18">
        <v>1</v>
      </c>
      <c r="P376" t="s">
        <v>761</v>
      </c>
      <c r="Q376" s="6" t="s">
        <v>24</v>
      </c>
      <c r="R376" s="8" t="s">
        <v>46</v>
      </c>
    </row>
    <row r="377" spans="1:18" ht="15" customHeight="1">
      <c r="A377" t="s">
        <v>17</v>
      </c>
      <c r="B377" t="s">
        <v>41</v>
      </c>
      <c r="C377" t="s">
        <v>42</v>
      </c>
      <c r="D377" t="s">
        <v>762</v>
      </c>
      <c r="E377">
        <v>2</v>
      </c>
      <c r="F377" t="s">
        <v>213</v>
      </c>
      <c r="G377" t="s">
        <v>22</v>
      </c>
      <c r="H377" s="5">
        <v>43934.615601851852</v>
      </c>
      <c r="I377" s="5">
        <v>43934.28769675926</v>
      </c>
      <c r="J377" s="4">
        <f t="shared" si="28"/>
        <v>2020</v>
      </c>
      <c r="K377" s="4">
        <f t="shared" si="29"/>
        <v>4</v>
      </c>
      <c r="L377">
        <f t="shared" si="30"/>
        <v>28330.999999959022</v>
      </c>
      <c r="M377" s="8">
        <f t="shared" si="26"/>
        <v>472.18333333265036</v>
      </c>
      <c r="N377" s="8">
        <f t="shared" si="27"/>
        <v>944.36666666530073</v>
      </c>
      <c r="O377" s="18">
        <v>1</v>
      </c>
      <c r="P377" t="s">
        <v>763</v>
      </c>
      <c r="Q377" s="6" t="s">
        <v>24</v>
      </c>
      <c r="R377" t="s">
        <v>27</v>
      </c>
    </row>
    <row r="378" spans="1:18" ht="15" customHeight="1">
      <c r="A378" t="s">
        <v>17</v>
      </c>
      <c r="B378" t="s">
        <v>18</v>
      </c>
      <c r="C378" t="s">
        <v>38</v>
      </c>
      <c r="D378" t="s">
        <v>764</v>
      </c>
      <c r="E378">
        <v>20</v>
      </c>
      <c r="F378" t="s">
        <v>213</v>
      </c>
      <c r="G378" t="s">
        <v>22</v>
      </c>
      <c r="H378" s="5">
        <v>43934.434664351851</v>
      </c>
      <c r="I378" s="5">
        <v>43934.289884259262</v>
      </c>
      <c r="J378" s="4">
        <f t="shared" si="28"/>
        <v>2020</v>
      </c>
      <c r="K378" s="4">
        <f t="shared" si="29"/>
        <v>4</v>
      </c>
      <c r="L378">
        <f t="shared" si="30"/>
        <v>12508.999999682419</v>
      </c>
      <c r="M378" s="8">
        <f t="shared" si="26"/>
        <v>208.48333332804032</v>
      </c>
      <c r="N378" s="8">
        <f t="shared" si="27"/>
        <v>4169.6666665608063</v>
      </c>
      <c r="O378" s="18">
        <v>1</v>
      </c>
      <c r="P378" t="s">
        <v>765</v>
      </c>
      <c r="Q378" s="6" t="s">
        <v>24</v>
      </c>
      <c r="R378" t="s">
        <v>27</v>
      </c>
    </row>
    <row r="379" spans="1:18" ht="15" customHeight="1">
      <c r="A379" t="s">
        <v>17</v>
      </c>
      <c r="B379" t="s">
        <v>18</v>
      </c>
      <c r="C379" t="s">
        <v>35</v>
      </c>
      <c r="D379" t="s">
        <v>766</v>
      </c>
      <c r="E379">
        <v>9</v>
      </c>
      <c r="F379" t="s">
        <v>213</v>
      </c>
      <c r="G379" t="s">
        <v>22</v>
      </c>
      <c r="H379" s="5">
        <v>43934.953090277777</v>
      </c>
      <c r="I379" s="5">
        <v>43934.301388888889</v>
      </c>
      <c r="J379" s="4">
        <f t="shared" si="28"/>
        <v>2020</v>
      </c>
      <c r="K379" s="4">
        <f t="shared" si="29"/>
        <v>4</v>
      </c>
      <c r="L379">
        <f t="shared" si="30"/>
        <v>56306.999999913387</v>
      </c>
      <c r="M379" s="8">
        <f t="shared" si="26"/>
        <v>938.44999999855645</v>
      </c>
      <c r="N379" s="8">
        <f t="shared" si="27"/>
        <v>8446.0499999870081</v>
      </c>
      <c r="O379" s="18">
        <v>1</v>
      </c>
      <c r="P379" t="s">
        <v>767</v>
      </c>
      <c r="Q379" s="6" t="s">
        <v>24</v>
      </c>
      <c r="R379" s="8" t="s">
        <v>46</v>
      </c>
    </row>
    <row r="380" spans="1:18" ht="15" customHeight="1">
      <c r="A380" t="s">
        <v>17</v>
      </c>
      <c r="B380" t="s">
        <v>41</v>
      </c>
      <c r="C380" t="s">
        <v>129</v>
      </c>
      <c r="D380" t="s">
        <v>768</v>
      </c>
      <c r="E380">
        <v>10</v>
      </c>
      <c r="F380" t="s">
        <v>213</v>
      </c>
      <c r="G380" t="s">
        <v>22</v>
      </c>
      <c r="H380" s="5">
        <v>43934.759027777778</v>
      </c>
      <c r="I380" s="5">
        <v>43934.313888888886</v>
      </c>
      <c r="J380" s="4">
        <f t="shared" si="28"/>
        <v>2020</v>
      </c>
      <c r="K380" s="4">
        <f t="shared" si="29"/>
        <v>4</v>
      </c>
      <c r="L380">
        <f t="shared" si="30"/>
        <v>38460.000000265427</v>
      </c>
      <c r="M380" s="8">
        <f t="shared" si="26"/>
        <v>641.00000000442378</v>
      </c>
      <c r="N380" s="8">
        <f t="shared" si="27"/>
        <v>6410.0000000442378</v>
      </c>
      <c r="O380" s="18">
        <v>1</v>
      </c>
      <c r="P380" t="s">
        <v>769</v>
      </c>
      <c r="Q380" s="6" t="s">
        <v>24</v>
      </c>
      <c r="R380" s="8" t="s">
        <v>46</v>
      </c>
    </row>
    <row r="381" spans="1:18" ht="15" customHeight="1">
      <c r="A381" t="s">
        <v>17</v>
      </c>
      <c r="B381" t="s">
        <v>18</v>
      </c>
      <c r="C381" t="s">
        <v>19</v>
      </c>
      <c r="D381" t="s">
        <v>770</v>
      </c>
      <c r="E381">
        <v>84</v>
      </c>
      <c r="F381" t="s">
        <v>213</v>
      </c>
      <c r="G381" t="s">
        <v>22</v>
      </c>
      <c r="H381" s="5">
        <v>43934.428472222222</v>
      </c>
      <c r="I381" s="5">
        <v>43934.31527777778</v>
      </c>
      <c r="J381" s="4">
        <f t="shared" si="28"/>
        <v>2020</v>
      </c>
      <c r="K381" s="4">
        <f t="shared" si="29"/>
        <v>4</v>
      </c>
      <c r="L381">
        <f t="shared" si="30"/>
        <v>9779.9999998183921</v>
      </c>
      <c r="M381" s="8">
        <f t="shared" si="26"/>
        <v>162.9999999969732</v>
      </c>
      <c r="N381" s="8">
        <f t="shared" si="27"/>
        <v>13691.999999745749</v>
      </c>
      <c r="O381" s="18">
        <v>1</v>
      </c>
      <c r="P381" t="s">
        <v>771</v>
      </c>
      <c r="Q381" s="6" t="s">
        <v>24</v>
      </c>
      <c r="R381" s="8" t="s">
        <v>46</v>
      </c>
    </row>
    <row r="382" spans="1:18" ht="15" customHeight="1">
      <c r="A382" t="s">
        <v>17</v>
      </c>
      <c r="B382" t="s">
        <v>41</v>
      </c>
      <c r="C382" t="s">
        <v>42</v>
      </c>
      <c r="D382" t="s">
        <v>772</v>
      </c>
      <c r="E382">
        <v>10</v>
      </c>
      <c r="F382" t="s">
        <v>213</v>
      </c>
      <c r="G382" t="s">
        <v>22</v>
      </c>
      <c r="H382" s="5">
        <v>43934.53398148148</v>
      </c>
      <c r="I382" s="5">
        <v>43934.31527777778</v>
      </c>
      <c r="J382" s="4">
        <f t="shared" si="28"/>
        <v>2020</v>
      </c>
      <c r="K382" s="4">
        <f t="shared" si="29"/>
        <v>4</v>
      </c>
      <c r="L382">
        <f t="shared" si="30"/>
        <v>18895.999999693595</v>
      </c>
      <c r="M382" s="8">
        <f t="shared" si="26"/>
        <v>314.93333332822658</v>
      </c>
      <c r="N382" s="8">
        <f t="shared" si="27"/>
        <v>3149.3333332822658</v>
      </c>
      <c r="O382" s="18">
        <v>1</v>
      </c>
      <c r="P382" t="s">
        <v>773</v>
      </c>
      <c r="Q382" s="6" t="s">
        <v>24</v>
      </c>
      <c r="R382" t="s">
        <v>131</v>
      </c>
    </row>
    <row r="383" spans="1:18" ht="15" customHeight="1">
      <c r="A383" t="s">
        <v>17</v>
      </c>
      <c r="B383" t="s">
        <v>41</v>
      </c>
      <c r="C383" t="s">
        <v>42</v>
      </c>
      <c r="D383" t="s">
        <v>774</v>
      </c>
      <c r="E383">
        <v>1</v>
      </c>
      <c r="F383" t="s">
        <v>213</v>
      </c>
      <c r="G383" t="s">
        <v>22</v>
      </c>
      <c r="H383" s="5">
        <v>43934.779513888891</v>
      </c>
      <c r="I383" s="5">
        <v>43934.320138888892</v>
      </c>
      <c r="J383" s="4">
        <f t="shared" si="28"/>
        <v>2020</v>
      </c>
      <c r="K383" s="4">
        <f t="shared" si="29"/>
        <v>4</v>
      </c>
      <c r="L383">
        <f t="shared" si="30"/>
        <v>39689.999999874271</v>
      </c>
      <c r="M383" s="8">
        <f t="shared" si="26"/>
        <v>661.49999999790452</v>
      </c>
      <c r="N383" s="8">
        <f t="shared" si="27"/>
        <v>661.49999999790452</v>
      </c>
      <c r="O383" s="18">
        <v>1</v>
      </c>
      <c r="P383" t="s">
        <v>775</v>
      </c>
      <c r="Q383" s="6" t="s">
        <v>24</v>
      </c>
      <c r="R383" t="s">
        <v>27</v>
      </c>
    </row>
    <row r="384" spans="1:18" ht="15" customHeight="1">
      <c r="A384" t="s">
        <v>17</v>
      </c>
      <c r="B384" t="s">
        <v>41</v>
      </c>
      <c r="C384" t="s">
        <v>42</v>
      </c>
      <c r="D384" t="s">
        <v>776</v>
      </c>
      <c r="E384">
        <v>36</v>
      </c>
      <c r="F384" t="s">
        <v>213</v>
      </c>
      <c r="G384" t="s">
        <v>22</v>
      </c>
      <c r="H384" s="5">
        <v>43934.395416666666</v>
      </c>
      <c r="I384" s="5">
        <v>43934.320833333331</v>
      </c>
      <c r="J384" s="4">
        <f t="shared" si="28"/>
        <v>2020</v>
      </c>
      <c r="K384" s="4">
        <f t="shared" si="29"/>
        <v>4</v>
      </c>
      <c r="L384">
        <f t="shared" si="30"/>
        <v>6444.0000001341105</v>
      </c>
      <c r="M384" s="8">
        <f t="shared" si="26"/>
        <v>107.40000000223517</v>
      </c>
      <c r="N384" s="8">
        <f t="shared" si="27"/>
        <v>3866.4000000804663</v>
      </c>
      <c r="O384" s="18">
        <v>1</v>
      </c>
      <c r="P384" t="s">
        <v>777</v>
      </c>
      <c r="Q384" s="6" t="s">
        <v>24</v>
      </c>
      <c r="R384" t="s">
        <v>27</v>
      </c>
    </row>
    <row r="385" spans="1:18" ht="15" customHeight="1">
      <c r="A385" t="s">
        <v>17</v>
      </c>
      <c r="B385" t="s">
        <v>18</v>
      </c>
      <c r="C385" t="s">
        <v>19</v>
      </c>
      <c r="D385" t="s">
        <v>778</v>
      </c>
      <c r="E385">
        <v>1</v>
      </c>
      <c r="F385" t="s">
        <v>213</v>
      </c>
      <c r="G385" t="s">
        <v>22</v>
      </c>
      <c r="H385" s="5">
        <v>43934.506666666668</v>
      </c>
      <c r="I385" s="5">
        <v>43934.324305555558</v>
      </c>
      <c r="J385" s="4">
        <f t="shared" si="28"/>
        <v>2020</v>
      </c>
      <c r="K385" s="4">
        <f t="shared" si="29"/>
        <v>4</v>
      </c>
      <c r="L385">
        <f t="shared" si="30"/>
        <v>15755.999999935739</v>
      </c>
      <c r="M385" s="8">
        <f t="shared" si="26"/>
        <v>262.59999999892898</v>
      </c>
      <c r="N385" s="8">
        <f t="shared" si="27"/>
        <v>262.59999999892898</v>
      </c>
      <c r="O385" s="18">
        <v>1</v>
      </c>
      <c r="P385" t="s">
        <v>779</v>
      </c>
      <c r="Q385" s="6" t="s">
        <v>24</v>
      </c>
      <c r="R385" t="s">
        <v>27</v>
      </c>
    </row>
    <row r="386" spans="1:18" ht="15" customHeight="1">
      <c r="A386" t="s">
        <v>17</v>
      </c>
      <c r="B386" t="s">
        <v>41</v>
      </c>
      <c r="C386" t="s">
        <v>42</v>
      </c>
      <c r="D386" t="s">
        <v>780</v>
      </c>
      <c r="E386">
        <v>8</v>
      </c>
      <c r="F386" t="s">
        <v>213</v>
      </c>
      <c r="G386" t="s">
        <v>22</v>
      </c>
      <c r="H386" s="5">
        <v>43934.354259259257</v>
      </c>
      <c r="I386" s="5">
        <v>43934.330555555556</v>
      </c>
      <c r="J386" s="4">
        <f t="shared" si="28"/>
        <v>2020</v>
      </c>
      <c r="K386" s="4">
        <f t="shared" si="29"/>
        <v>4</v>
      </c>
      <c r="L386">
        <f t="shared" si="30"/>
        <v>2047.9999997187406</v>
      </c>
      <c r="M386" s="8">
        <f t="shared" si="31" ref="M386:M449">+L386/60</f>
        <v>34.133333328645676</v>
      </c>
      <c r="N386" s="8">
        <f t="shared" si="32" ref="N386:N449">+M386*E386</f>
        <v>273.06666662916541</v>
      </c>
      <c r="O386" s="18">
        <v>1</v>
      </c>
      <c r="P386" t="s">
        <v>781</v>
      </c>
      <c r="Q386" s="6" t="s">
        <v>24</v>
      </c>
      <c r="R386" t="s">
        <v>27</v>
      </c>
    </row>
    <row r="387" spans="1:18" ht="15" customHeight="1">
      <c r="A387" t="s">
        <v>17</v>
      </c>
      <c r="B387" t="s">
        <v>55</v>
      </c>
      <c r="C387" t="s">
        <v>59</v>
      </c>
      <c r="D387" t="s">
        <v>782</v>
      </c>
      <c r="E387">
        <v>1</v>
      </c>
      <c r="F387" t="s">
        <v>213</v>
      </c>
      <c r="G387" t="s">
        <v>22</v>
      </c>
      <c r="H387" s="5">
        <v>43935.010798611111</v>
      </c>
      <c r="I387" s="5">
        <v>43934.339583333334</v>
      </c>
      <c r="J387" s="4">
        <f t="shared" si="33" ref="J387:J450">YEAR(I387)</f>
        <v>2020</v>
      </c>
      <c r="K387" s="4">
        <f t="shared" si="34" ref="K387:K450">MONTH(I387)</f>
        <v>4</v>
      </c>
      <c r="L387">
        <f t="shared" si="30"/>
        <v>57992.999999877065</v>
      </c>
      <c r="M387" s="8">
        <f t="shared" si="31"/>
        <v>966.54999999795109</v>
      </c>
      <c r="N387" s="8">
        <f t="shared" si="32"/>
        <v>966.54999999795109</v>
      </c>
      <c r="O387" s="18">
        <v>1</v>
      </c>
      <c r="P387" t="s">
        <v>783</v>
      </c>
      <c r="Q387" s="6" t="s">
        <v>24</v>
      </c>
      <c r="R387" s="8" t="s">
        <v>46</v>
      </c>
    </row>
    <row r="388" spans="1:18" ht="15" customHeight="1">
      <c r="A388" t="s">
        <v>17</v>
      </c>
      <c r="B388" t="s">
        <v>18</v>
      </c>
      <c r="C388" t="s">
        <v>19</v>
      </c>
      <c r="D388" t="s">
        <v>784</v>
      </c>
      <c r="E388">
        <v>10</v>
      </c>
      <c r="F388" t="s">
        <v>213</v>
      </c>
      <c r="G388" t="s">
        <v>22</v>
      </c>
      <c r="H388" s="5">
        <v>43934.495370370372</v>
      </c>
      <c r="I388" s="5">
        <v>43934.341666666667</v>
      </c>
      <c r="J388" s="4">
        <f t="shared" si="33"/>
        <v>2020</v>
      </c>
      <c r="K388" s="4">
        <f t="shared" si="34"/>
        <v>4</v>
      </c>
      <c r="L388">
        <f t="shared" si="30"/>
        <v>13280.000000121072</v>
      </c>
      <c r="M388" s="8">
        <f t="shared" si="31"/>
        <v>221.3333333353512</v>
      </c>
      <c r="N388" s="8">
        <f t="shared" si="32"/>
        <v>2213.333333353512</v>
      </c>
      <c r="O388" s="18">
        <v>1</v>
      </c>
      <c r="P388" t="s">
        <v>785</v>
      </c>
      <c r="Q388" s="6" t="s">
        <v>24</v>
      </c>
      <c r="R388" s="8" t="s">
        <v>46</v>
      </c>
    </row>
    <row r="389" spans="1:18" ht="15" customHeight="1">
      <c r="A389" t="s">
        <v>17</v>
      </c>
      <c r="B389" t="s">
        <v>140</v>
      </c>
      <c r="C389" t="s">
        <v>141</v>
      </c>
      <c r="D389" t="s">
        <v>786</v>
      </c>
      <c r="E389">
        <v>1</v>
      </c>
      <c r="F389" t="s">
        <v>33</v>
      </c>
      <c r="G389" t="s">
        <v>22</v>
      </c>
      <c r="H389" s="5">
        <v>43934.81527777778</v>
      </c>
      <c r="I389" s="5">
        <v>43934.349305555559</v>
      </c>
      <c r="J389" s="4">
        <f t="shared" si="33"/>
        <v>2020</v>
      </c>
      <c r="K389" s="4">
        <f t="shared" si="34"/>
        <v>4</v>
      </c>
      <c r="L389">
        <f t="shared" si="30"/>
        <v>40259.999999846332</v>
      </c>
      <c r="M389" s="8">
        <f t="shared" si="31"/>
        <v>670.99999999743886</v>
      </c>
      <c r="N389" s="8">
        <f t="shared" si="32"/>
        <v>670.99999999743886</v>
      </c>
      <c r="O389" s="18">
        <v>1</v>
      </c>
      <c r="P389" t="s">
        <v>787</v>
      </c>
      <c r="Q389" s="6" t="s">
        <v>24</v>
      </c>
      <c r="R389" s="8"/>
    </row>
    <row r="390" spans="1:18" ht="15" customHeight="1">
      <c r="A390" t="s">
        <v>17</v>
      </c>
      <c r="B390" t="s">
        <v>41</v>
      </c>
      <c r="C390" t="s">
        <v>135</v>
      </c>
      <c r="D390" t="s">
        <v>788</v>
      </c>
      <c r="E390">
        <v>15</v>
      </c>
      <c r="F390" t="s">
        <v>213</v>
      </c>
      <c r="G390" t="s">
        <v>22</v>
      </c>
      <c r="H390" s="5">
        <v>43934.669444444444</v>
      </c>
      <c r="I390" s="5">
        <v>43934.349305555559</v>
      </c>
      <c r="J390" s="4">
        <f t="shared" si="33"/>
        <v>2020</v>
      </c>
      <c r="K390" s="4">
        <f t="shared" si="34"/>
        <v>4</v>
      </c>
      <c r="L390">
        <f t="shared" si="30"/>
        <v>27659.999999636784</v>
      </c>
      <c r="M390" s="8">
        <f t="shared" si="31"/>
        <v>460.9999999939464</v>
      </c>
      <c r="N390" s="8">
        <f t="shared" si="32"/>
        <v>6914.999999909196</v>
      </c>
      <c r="O390" s="18">
        <v>1</v>
      </c>
      <c r="P390" t="s">
        <v>789</v>
      </c>
      <c r="Q390" s="6" t="s">
        <v>24</v>
      </c>
      <c r="R390" s="8" t="s">
        <v>46</v>
      </c>
    </row>
    <row r="391" spans="1:18" ht="15" customHeight="1">
      <c r="A391" t="s">
        <v>17</v>
      </c>
      <c r="B391" t="s">
        <v>41</v>
      </c>
      <c r="C391" t="s">
        <v>135</v>
      </c>
      <c r="D391" t="s">
        <v>790</v>
      </c>
      <c r="E391">
        <v>1</v>
      </c>
      <c r="F391" t="s">
        <v>213</v>
      </c>
      <c r="G391" t="s">
        <v>22</v>
      </c>
      <c r="H391" s="5">
        <v>43934.668749999997</v>
      </c>
      <c r="I391" s="5">
        <v>43934.350694444445</v>
      </c>
      <c r="J391" s="4">
        <f t="shared" si="33"/>
        <v>2020</v>
      </c>
      <c r="K391" s="4">
        <f t="shared" si="34"/>
        <v>4</v>
      </c>
      <c r="L391">
        <f t="shared" si="30"/>
        <v>27479.999999678694</v>
      </c>
      <c r="M391" s="8">
        <f t="shared" si="31"/>
        <v>457.9999999946449</v>
      </c>
      <c r="N391" s="8">
        <f t="shared" si="32"/>
        <v>457.9999999946449</v>
      </c>
      <c r="O391" s="18">
        <v>1</v>
      </c>
      <c r="P391" t="s">
        <v>791</v>
      </c>
      <c r="Q391" s="6" t="s">
        <v>24</v>
      </c>
      <c r="R391" s="8" t="s">
        <v>46</v>
      </c>
    </row>
    <row r="392" spans="1:18" ht="15" customHeight="1">
      <c r="A392" t="s">
        <v>17</v>
      </c>
      <c r="B392" t="s">
        <v>41</v>
      </c>
      <c r="C392" t="s">
        <v>62</v>
      </c>
      <c r="D392" t="s">
        <v>792</v>
      </c>
      <c r="E392">
        <v>1</v>
      </c>
      <c r="F392" t="s">
        <v>213</v>
      </c>
      <c r="G392" t="s">
        <v>22</v>
      </c>
      <c r="H392" s="5">
        <v>43934.790601851855</v>
      </c>
      <c r="I392" s="5">
        <v>43934.371527777781</v>
      </c>
      <c r="J392" s="4">
        <f t="shared" si="33"/>
        <v>2020</v>
      </c>
      <c r="K392" s="4">
        <f t="shared" si="34"/>
        <v>4</v>
      </c>
      <c r="L392">
        <f t="shared" si="30"/>
        <v>36208.000000007451</v>
      </c>
      <c r="M392" s="8">
        <f t="shared" si="31"/>
        <v>603.46666666679084</v>
      </c>
      <c r="N392" s="8">
        <f t="shared" si="32"/>
        <v>603.46666666679084</v>
      </c>
      <c r="O392" s="18">
        <v>1</v>
      </c>
      <c r="P392" t="s">
        <v>793</v>
      </c>
      <c r="Q392" s="6" t="s">
        <v>24</v>
      </c>
      <c r="R392" s="8" t="s">
        <v>46</v>
      </c>
    </row>
    <row r="393" spans="1:18" ht="15" customHeight="1">
      <c r="A393" t="s">
        <v>17</v>
      </c>
      <c r="B393" t="s">
        <v>47</v>
      </c>
      <c r="C393" t="s">
        <v>52</v>
      </c>
      <c r="D393" t="s">
        <v>794</v>
      </c>
      <c r="E393">
        <v>6</v>
      </c>
      <c r="F393" t="s">
        <v>213</v>
      </c>
      <c r="G393" t="s">
        <v>22</v>
      </c>
      <c r="H393" s="5">
        <v>43934.557199074072</v>
      </c>
      <c r="I393" s="5">
        <v>43934.376388888886</v>
      </c>
      <c r="J393" s="4">
        <f t="shared" si="33"/>
        <v>2020</v>
      </c>
      <c r="K393" s="4">
        <f t="shared" si="34"/>
        <v>4</v>
      </c>
      <c r="L393">
        <f t="shared" si="35" ref="L393:L456">(H393-I393)*60*60*24</f>
        <v>15622.000000043772</v>
      </c>
      <c r="M393" s="8">
        <f t="shared" si="31"/>
        <v>260.3666666673962</v>
      </c>
      <c r="N393" s="8">
        <f t="shared" si="32"/>
        <v>1562.2000000043772</v>
      </c>
      <c r="O393" s="18">
        <v>1</v>
      </c>
      <c r="P393" t="s">
        <v>795</v>
      </c>
      <c r="Q393" s="6" t="s">
        <v>24</v>
      </c>
      <c r="R393" s="8" t="s">
        <v>46</v>
      </c>
    </row>
    <row r="394" spans="1:18" ht="15" customHeight="1">
      <c r="A394" t="s">
        <v>17</v>
      </c>
      <c r="B394" t="s">
        <v>41</v>
      </c>
      <c r="C394" t="s">
        <v>42</v>
      </c>
      <c r="D394" t="s">
        <v>796</v>
      </c>
      <c r="E394">
        <v>2</v>
      </c>
      <c r="F394" t="s">
        <v>213</v>
      </c>
      <c r="G394" t="s">
        <v>22</v>
      </c>
      <c r="H394" s="5">
        <v>43934.472245370373</v>
      </c>
      <c r="I394" s="5">
        <v>43934.380752314813</v>
      </c>
      <c r="J394" s="4">
        <f t="shared" si="33"/>
        <v>2020</v>
      </c>
      <c r="K394" s="4">
        <f t="shared" si="34"/>
        <v>4</v>
      </c>
      <c r="L394">
        <f t="shared" si="35"/>
        <v>7905.0000003073364</v>
      </c>
      <c r="M394" s="8">
        <f t="shared" si="31"/>
        <v>131.75000000512227</v>
      </c>
      <c r="N394" s="8">
        <f t="shared" si="32"/>
        <v>263.50000001024455</v>
      </c>
      <c r="O394" s="18">
        <v>1</v>
      </c>
      <c r="P394" t="s">
        <v>797</v>
      </c>
      <c r="Q394" s="6" t="s">
        <v>24</v>
      </c>
      <c r="R394" t="s">
        <v>27</v>
      </c>
    </row>
    <row r="395" spans="1:18" ht="15" customHeight="1">
      <c r="A395" t="s">
        <v>17</v>
      </c>
      <c r="B395" t="s">
        <v>41</v>
      </c>
      <c r="C395" t="s">
        <v>42</v>
      </c>
      <c r="D395" t="s">
        <v>798</v>
      </c>
      <c r="E395">
        <v>2</v>
      </c>
      <c r="F395" t="s">
        <v>213</v>
      </c>
      <c r="G395" t="s">
        <v>22</v>
      </c>
      <c r="H395" s="5">
        <v>43934.680358796293</v>
      </c>
      <c r="I395" s="5">
        <v>43934.383333333331</v>
      </c>
      <c r="J395" s="4">
        <f t="shared" si="33"/>
        <v>2020</v>
      </c>
      <c r="K395" s="4">
        <f t="shared" si="34"/>
        <v>4</v>
      </c>
      <c r="L395">
        <f t="shared" si="35"/>
        <v>25662.999999895692</v>
      </c>
      <c r="M395" s="8">
        <f t="shared" si="31"/>
        <v>427.7166666649282</v>
      </c>
      <c r="N395" s="8">
        <f t="shared" si="32"/>
        <v>855.4333333298564</v>
      </c>
      <c r="O395" s="18">
        <v>1</v>
      </c>
      <c r="P395" t="s">
        <v>799</v>
      </c>
      <c r="Q395" s="6" t="s">
        <v>24</v>
      </c>
      <c r="R395" t="s">
        <v>27</v>
      </c>
    </row>
    <row r="396" spans="1:18" ht="15" customHeight="1">
      <c r="A396" t="s">
        <v>17</v>
      </c>
      <c r="B396" t="s">
        <v>41</v>
      </c>
      <c r="C396" t="s">
        <v>129</v>
      </c>
      <c r="D396" t="s">
        <v>800</v>
      </c>
      <c r="E396">
        <v>1</v>
      </c>
      <c r="F396" t="s">
        <v>213</v>
      </c>
      <c r="G396" t="s">
        <v>22</v>
      </c>
      <c r="H396" s="5">
        <v>43934.798460648148</v>
      </c>
      <c r="I396" s="5">
        <v>43934.401400462964</v>
      </c>
      <c r="J396" s="4">
        <f t="shared" si="33"/>
        <v>2020</v>
      </c>
      <c r="K396" s="4">
        <f t="shared" si="34"/>
        <v>4</v>
      </c>
      <c r="L396">
        <f t="shared" si="35"/>
        <v>34305.999999842606</v>
      </c>
      <c r="M396" s="8">
        <f t="shared" si="31"/>
        <v>571.76666666404344</v>
      </c>
      <c r="N396" s="8">
        <f t="shared" si="32"/>
        <v>571.76666666404344</v>
      </c>
      <c r="O396" s="18">
        <v>1</v>
      </c>
      <c r="P396" t="s">
        <v>801</v>
      </c>
      <c r="Q396" s="6" t="s">
        <v>24</v>
      </c>
      <c r="R396" s="8" t="s">
        <v>46</v>
      </c>
    </row>
    <row r="397" spans="1:18" ht="15" customHeight="1">
      <c r="A397" t="s">
        <v>17</v>
      </c>
      <c r="B397" t="s">
        <v>41</v>
      </c>
      <c r="C397" t="s">
        <v>135</v>
      </c>
      <c r="D397" t="s">
        <v>802</v>
      </c>
      <c r="E397">
        <v>1</v>
      </c>
      <c r="F397" t="s">
        <v>213</v>
      </c>
      <c r="G397" t="s">
        <v>22</v>
      </c>
      <c r="H397" s="5">
        <v>43934.763194444444</v>
      </c>
      <c r="I397" s="5">
        <v>43934.40347222222</v>
      </c>
      <c r="J397" s="4">
        <f t="shared" si="33"/>
        <v>2020</v>
      </c>
      <c r="K397" s="4">
        <f t="shared" si="34"/>
        <v>4</v>
      </c>
      <c r="L397">
        <f t="shared" si="35"/>
        <v>31080.000000097789</v>
      </c>
      <c r="M397" s="8">
        <f t="shared" si="31"/>
        <v>518.00000000162981</v>
      </c>
      <c r="N397" s="8">
        <f t="shared" si="32"/>
        <v>518.00000000162981</v>
      </c>
      <c r="O397" s="18">
        <v>1</v>
      </c>
      <c r="P397" t="s">
        <v>803</v>
      </c>
      <c r="Q397" s="6" t="s">
        <v>24</v>
      </c>
      <c r="R397" s="8" t="s">
        <v>46</v>
      </c>
    </row>
    <row r="398" spans="1:18" ht="15" customHeight="1">
      <c r="A398" t="s">
        <v>17</v>
      </c>
      <c r="B398" t="s">
        <v>18</v>
      </c>
      <c r="C398" t="s">
        <v>25</v>
      </c>
      <c r="D398" t="s">
        <v>804</v>
      </c>
      <c r="E398">
        <v>2</v>
      </c>
      <c r="F398" t="s">
        <v>213</v>
      </c>
      <c r="G398" t="s">
        <v>22</v>
      </c>
      <c r="H398" s="5">
        <v>43934.664166666669</v>
      </c>
      <c r="I398" s="5">
        <v>43934.421527777777</v>
      </c>
      <c r="J398" s="4">
        <f t="shared" si="33"/>
        <v>2020</v>
      </c>
      <c r="K398" s="4">
        <f t="shared" si="34"/>
        <v>4</v>
      </c>
      <c r="L398">
        <f t="shared" si="35"/>
        <v>20964.000000315718</v>
      </c>
      <c r="M398" s="8">
        <f t="shared" si="31"/>
        <v>349.40000000526197</v>
      </c>
      <c r="N398" s="8">
        <f t="shared" si="32"/>
        <v>698.80000001052395</v>
      </c>
      <c r="O398" s="18">
        <v>1</v>
      </c>
      <c r="P398" t="s">
        <v>805</v>
      </c>
      <c r="Q398" s="6" t="s">
        <v>24</v>
      </c>
      <c r="R398" s="8" t="s">
        <v>46</v>
      </c>
    </row>
    <row r="399" spans="1:18" ht="15" customHeight="1">
      <c r="A399" t="s">
        <v>17</v>
      </c>
      <c r="B399" t="s">
        <v>41</v>
      </c>
      <c r="C399" t="s">
        <v>135</v>
      </c>
      <c r="D399" t="s">
        <v>806</v>
      </c>
      <c r="E399">
        <v>1</v>
      </c>
      <c r="F399" t="s">
        <v>213</v>
      </c>
      <c r="G399" t="s">
        <v>22</v>
      </c>
      <c r="H399" s="5">
        <v>43934.79760416667</v>
      </c>
      <c r="I399" s="5">
        <v>43934.434027777781</v>
      </c>
      <c r="J399" s="4">
        <f t="shared" si="33"/>
        <v>2020</v>
      </c>
      <c r="K399" s="4">
        <f t="shared" si="34"/>
        <v>4</v>
      </c>
      <c r="L399">
        <f t="shared" si="35"/>
        <v>31412.999999988824</v>
      </c>
      <c r="M399" s="8">
        <f t="shared" si="31"/>
        <v>523.54999999981374</v>
      </c>
      <c r="N399" s="8">
        <f t="shared" si="32"/>
        <v>523.54999999981374</v>
      </c>
      <c r="O399" s="18">
        <v>1</v>
      </c>
      <c r="P399" t="s">
        <v>807</v>
      </c>
      <c r="Q399" s="6" t="s">
        <v>24</v>
      </c>
      <c r="R399" s="8" t="s">
        <v>46</v>
      </c>
    </row>
    <row r="400" spans="1:18" ht="15" customHeight="1">
      <c r="A400" t="s">
        <v>17</v>
      </c>
      <c r="B400" t="s">
        <v>18</v>
      </c>
      <c r="C400" t="s">
        <v>19</v>
      </c>
      <c r="D400" t="s">
        <v>808</v>
      </c>
      <c r="E400">
        <v>16</v>
      </c>
      <c r="F400" t="s">
        <v>213</v>
      </c>
      <c r="G400" t="s">
        <v>22</v>
      </c>
      <c r="H400" s="5">
        <v>43934.531736111108</v>
      </c>
      <c r="I400" s="5">
        <v>43934.436805555553</v>
      </c>
      <c r="J400" s="4">
        <f t="shared" si="33"/>
        <v>2020</v>
      </c>
      <c r="K400" s="4">
        <f t="shared" si="34"/>
        <v>4</v>
      </c>
      <c r="L400">
        <f t="shared" si="35"/>
        <v>8201.9999999552965</v>
      </c>
      <c r="M400" s="8">
        <f t="shared" si="31"/>
        <v>136.69999999925494</v>
      </c>
      <c r="N400" s="8">
        <f t="shared" si="32"/>
        <v>2187.1999999880791</v>
      </c>
      <c r="O400" s="18">
        <v>1</v>
      </c>
      <c r="P400" t="s">
        <v>809</v>
      </c>
      <c r="Q400" s="6" t="s">
        <v>24</v>
      </c>
      <c r="R400" s="8" t="s">
        <v>46</v>
      </c>
    </row>
    <row r="401" spans="1:18" ht="15" customHeight="1">
      <c r="A401" t="s">
        <v>29</v>
      </c>
      <c r="B401" t="s">
        <v>94</v>
      </c>
      <c r="C401" t="s">
        <v>177</v>
      </c>
      <c r="D401" t="s">
        <v>810</v>
      </c>
      <c r="E401">
        <v>18</v>
      </c>
      <c r="F401" t="s">
        <v>27</v>
      </c>
      <c r="G401" t="s">
        <v>22</v>
      </c>
      <c r="H401" s="5">
        <v>43934.515046296299</v>
      </c>
      <c r="I401" s="5">
        <v>43934.465277777781</v>
      </c>
      <c r="J401" s="4">
        <f t="shared" si="33"/>
        <v>2020</v>
      </c>
      <c r="K401" s="4">
        <f t="shared" si="34"/>
        <v>4</v>
      </c>
      <c r="L401">
        <f t="shared" si="35"/>
        <v>4299.9999999767169</v>
      </c>
      <c r="M401" s="8">
        <f t="shared" si="31"/>
        <v>71.666666666278616</v>
      </c>
      <c r="N401" s="8">
        <f t="shared" si="32"/>
        <v>1289.9999999930151</v>
      </c>
      <c r="O401" s="18">
        <v>1</v>
      </c>
      <c r="P401" t="s">
        <v>811</v>
      </c>
      <c r="Q401" s="6" t="s">
        <v>24</v>
      </c>
      <c r="R401" s="8"/>
    </row>
    <row r="402" spans="1:18" ht="15" customHeight="1">
      <c r="A402" t="s">
        <v>17</v>
      </c>
      <c r="B402" t="s">
        <v>47</v>
      </c>
      <c r="C402" t="s">
        <v>52</v>
      </c>
      <c r="D402" t="s">
        <v>812</v>
      </c>
      <c r="E402">
        <v>2</v>
      </c>
      <c r="F402" t="s">
        <v>213</v>
      </c>
      <c r="G402" t="s">
        <v>22</v>
      </c>
      <c r="H402" s="5">
        <v>43934.582407407404</v>
      </c>
      <c r="I402" s="5">
        <v>43934.467361111114</v>
      </c>
      <c r="J402" s="4">
        <f t="shared" si="33"/>
        <v>2020</v>
      </c>
      <c r="K402" s="4">
        <f t="shared" si="34"/>
        <v>4</v>
      </c>
      <c r="L402">
        <f t="shared" si="35"/>
        <v>9939.9999995017424</v>
      </c>
      <c r="M402" s="8">
        <f t="shared" si="31"/>
        <v>165.66666665836237</v>
      </c>
      <c r="N402" s="8">
        <f t="shared" si="32"/>
        <v>331.33333331672475</v>
      </c>
      <c r="O402" s="18">
        <v>1</v>
      </c>
      <c r="P402" t="s">
        <v>813</v>
      </c>
      <c r="Q402" s="6" t="s">
        <v>24</v>
      </c>
      <c r="R402" s="8" t="s">
        <v>46</v>
      </c>
    </row>
    <row r="403" spans="1:18" ht="15" customHeight="1">
      <c r="A403" t="s">
        <v>17</v>
      </c>
      <c r="B403" t="s">
        <v>41</v>
      </c>
      <c r="C403" t="s">
        <v>135</v>
      </c>
      <c r="D403" t="s">
        <v>814</v>
      </c>
      <c r="E403">
        <v>1</v>
      </c>
      <c r="F403" t="s">
        <v>213</v>
      </c>
      <c r="G403" t="s">
        <v>22</v>
      </c>
      <c r="H403" s="5">
        <v>43934.70208333333</v>
      </c>
      <c r="I403" s="5">
        <v>43934.480555555558</v>
      </c>
      <c r="J403" s="4">
        <f t="shared" si="33"/>
        <v>2020</v>
      </c>
      <c r="K403" s="4">
        <f t="shared" si="34"/>
        <v>4</v>
      </c>
      <c r="L403">
        <f t="shared" si="35"/>
        <v>19139.999999525025</v>
      </c>
      <c r="M403" s="8">
        <f t="shared" si="31"/>
        <v>318.99999999208376</v>
      </c>
      <c r="N403" s="8">
        <f t="shared" si="32"/>
        <v>318.99999999208376</v>
      </c>
      <c r="O403" s="18">
        <v>1</v>
      </c>
      <c r="P403" t="s">
        <v>815</v>
      </c>
      <c r="Q403" s="6" t="s">
        <v>24</v>
      </c>
      <c r="R403" s="8" t="s">
        <v>46</v>
      </c>
    </row>
    <row r="404" spans="1:18" ht="15" customHeight="1">
      <c r="A404" t="s">
        <v>17</v>
      </c>
      <c r="B404" t="s">
        <v>41</v>
      </c>
      <c r="C404" t="s">
        <v>42</v>
      </c>
      <c r="D404" t="s">
        <v>816</v>
      </c>
      <c r="E404">
        <v>1</v>
      </c>
      <c r="F404" t="s">
        <v>213</v>
      </c>
      <c r="G404" t="s">
        <v>22</v>
      </c>
      <c r="H404" s="5">
        <v>43934.7656712963</v>
      </c>
      <c r="I404" s="5">
        <v>43934.489583333336</v>
      </c>
      <c r="J404" s="4">
        <f t="shared" si="33"/>
        <v>2020</v>
      </c>
      <c r="K404" s="4">
        <f t="shared" si="34"/>
        <v>4</v>
      </c>
      <c r="L404">
        <f t="shared" si="35"/>
        <v>23854.000000096858</v>
      </c>
      <c r="M404" s="8">
        <f t="shared" si="31"/>
        <v>397.56666666828096</v>
      </c>
      <c r="N404" s="8">
        <f t="shared" si="32"/>
        <v>397.56666666828096</v>
      </c>
      <c r="O404" s="18">
        <v>1</v>
      </c>
      <c r="P404" t="s">
        <v>817</v>
      </c>
      <c r="Q404" s="6" t="s">
        <v>24</v>
      </c>
      <c r="R404" t="s">
        <v>27</v>
      </c>
    </row>
    <row r="405" spans="1:18" ht="15" customHeight="1">
      <c r="A405" t="s">
        <v>17</v>
      </c>
      <c r="B405" t="s">
        <v>18</v>
      </c>
      <c r="C405" t="s">
        <v>35</v>
      </c>
      <c r="D405" t="s">
        <v>818</v>
      </c>
      <c r="E405">
        <v>10</v>
      </c>
      <c r="F405" t="s">
        <v>213</v>
      </c>
      <c r="G405" t="s">
        <v>22</v>
      </c>
      <c r="H405" s="5">
        <v>43935.576342592591</v>
      </c>
      <c r="I405" s="5">
        <v>43934.494675925926</v>
      </c>
      <c r="J405" s="4">
        <f t="shared" si="33"/>
        <v>2020</v>
      </c>
      <c r="K405" s="4">
        <f t="shared" si="34"/>
        <v>4</v>
      </c>
      <c r="L405">
        <f t="shared" si="35"/>
        <v>93455.99999986589</v>
      </c>
      <c r="M405" s="8">
        <f t="shared" si="31"/>
        <v>1557.5999999977648</v>
      </c>
      <c r="N405" s="8">
        <f t="shared" si="32"/>
        <v>15575.999999977648</v>
      </c>
      <c r="O405" s="18">
        <v>1</v>
      </c>
      <c r="P405" t="s">
        <v>819</v>
      </c>
      <c r="Q405" s="6" t="s">
        <v>24</v>
      </c>
      <c r="R405" t="s">
        <v>27</v>
      </c>
    </row>
    <row r="406" spans="1:18" ht="15" customHeight="1">
      <c r="A406" t="s">
        <v>17</v>
      </c>
      <c r="B406" t="s">
        <v>18</v>
      </c>
      <c r="C406" t="s">
        <v>35</v>
      </c>
      <c r="D406" t="s">
        <v>820</v>
      </c>
      <c r="E406">
        <v>1</v>
      </c>
      <c r="F406" t="s">
        <v>213</v>
      </c>
      <c r="G406" t="s">
        <v>22</v>
      </c>
      <c r="H406" s="5">
        <v>43934.955787037034</v>
      </c>
      <c r="I406" s="5">
        <v>43934.509027777778</v>
      </c>
      <c r="J406" s="4">
        <f t="shared" si="33"/>
        <v>2020</v>
      </c>
      <c r="K406" s="4">
        <f t="shared" si="34"/>
        <v>4</v>
      </c>
      <c r="L406">
        <f t="shared" si="35"/>
        <v>38599.999999674037</v>
      </c>
      <c r="M406" s="8">
        <f t="shared" si="31"/>
        <v>643.33333332790062</v>
      </c>
      <c r="N406" s="8">
        <f t="shared" si="32"/>
        <v>643.33333332790062</v>
      </c>
      <c r="O406" s="18">
        <v>1</v>
      </c>
      <c r="P406" t="s">
        <v>821</v>
      </c>
      <c r="Q406" s="6" t="s">
        <v>24</v>
      </c>
      <c r="R406" s="8" t="s">
        <v>46</v>
      </c>
    </row>
    <row r="407" spans="1:18" ht="15" customHeight="1">
      <c r="A407" t="s">
        <v>17</v>
      </c>
      <c r="B407" t="s">
        <v>18</v>
      </c>
      <c r="C407" t="s">
        <v>35</v>
      </c>
      <c r="D407" t="s">
        <v>822</v>
      </c>
      <c r="E407">
        <v>1</v>
      </c>
      <c r="F407" t="s">
        <v>213</v>
      </c>
      <c r="G407" t="s">
        <v>22</v>
      </c>
      <c r="H407" s="5">
        <v>43934.857037037036</v>
      </c>
      <c r="I407" s="5">
        <v>43934.578449074077</v>
      </c>
      <c r="J407" s="4">
        <f t="shared" si="33"/>
        <v>2020</v>
      </c>
      <c r="K407" s="4">
        <f t="shared" si="34"/>
        <v>4</v>
      </c>
      <c r="L407">
        <f t="shared" si="35"/>
        <v>24069.99999966938</v>
      </c>
      <c r="M407" s="8">
        <f t="shared" si="31"/>
        <v>401.16666666115634</v>
      </c>
      <c r="N407" s="8">
        <f t="shared" si="32"/>
        <v>401.16666666115634</v>
      </c>
      <c r="O407" s="18">
        <v>1</v>
      </c>
      <c r="P407" t="s">
        <v>823</v>
      </c>
      <c r="Q407" s="6" t="s">
        <v>24</v>
      </c>
      <c r="R407" s="8" t="s">
        <v>46</v>
      </c>
    </row>
    <row r="408" spans="1:18" ht="15" customHeight="1">
      <c r="A408" t="s">
        <v>17</v>
      </c>
      <c r="B408" t="s">
        <v>41</v>
      </c>
      <c r="C408" t="s">
        <v>42</v>
      </c>
      <c r="D408" t="s">
        <v>824</v>
      </c>
      <c r="E408">
        <v>1</v>
      </c>
      <c r="F408" t="s">
        <v>213</v>
      </c>
      <c r="G408" t="s">
        <v>22</v>
      </c>
      <c r="H408" s="5">
        <v>43934.765416666669</v>
      </c>
      <c r="I408" s="5">
        <v>43934.604247685187</v>
      </c>
      <c r="J408" s="4">
        <f t="shared" si="33"/>
        <v>2020</v>
      </c>
      <c r="K408" s="4">
        <f t="shared" si="34"/>
        <v>4</v>
      </c>
      <c r="L408">
        <f t="shared" si="35"/>
        <v>13925.000000023283</v>
      </c>
      <c r="M408" s="8">
        <f t="shared" si="31"/>
        <v>232.08333333372138</v>
      </c>
      <c r="N408" s="8">
        <f t="shared" si="32"/>
        <v>232.08333333372138</v>
      </c>
      <c r="O408" s="18">
        <v>1</v>
      </c>
      <c r="P408" t="s">
        <v>825</v>
      </c>
      <c r="Q408" s="6" t="s">
        <v>24</v>
      </c>
      <c r="R408" t="s">
        <v>27</v>
      </c>
    </row>
    <row r="409" spans="1:18" ht="15" customHeight="1">
      <c r="A409" t="s">
        <v>17</v>
      </c>
      <c r="B409" t="s">
        <v>18</v>
      </c>
      <c r="C409" t="s">
        <v>35</v>
      </c>
      <c r="D409" t="s">
        <v>826</v>
      </c>
      <c r="E409">
        <v>31</v>
      </c>
      <c r="F409" t="s">
        <v>213</v>
      </c>
      <c r="G409" t="s">
        <v>22</v>
      </c>
      <c r="H409" s="5">
        <v>43934.796759259261</v>
      </c>
      <c r="I409" s="5">
        <v>43934.671527777777</v>
      </c>
      <c r="J409" s="4">
        <f t="shared" si="33"/>
        <v>2020</v>
      </c>
      <c r="K409" s="4">
        <f t="shared" si="34"/>
        <v>4</v>
      </c>
      <c r="L409">
        <f t="shared" si="35"/>
        <v>10820.00000027474</v>
      </c>
      <c r="M409" s="8">
        <f t="shared" si="31"/>
        <v>180.33333333791234</v>
      </c>
      <c r="N409" s="8">
        <f t="shared" si="32"/>
        <v>5590.3333334752824</v>
      </c>
      <c r="O409" s="18">
        <v>1</v>
      </c>
      <c r="P409" t="s">
        <v>827</v>
      </c>
      <c r="Q409" s="6" t="s">
        <v>24</v>
      </c>
      <c r="R409" s="8" t="s">
        <v>46</v>
      </c>
    </row>
    <row r="410" spans="1:18" ht="15" customHeight="1">
      <c r="A410" t="s">
        <v>17</v>
      </c>
      <c r="B410" t="s">
        <v>55</v>
      </c>
      <c r="C410" t="s">
        <v>59</v>
      </c>
      <c r="D410" t="s">
        <v>828</v>
      </c>
      <c r="E410">
        <v>1</v>
      </c>
      <c r="F410" t="s">
        <v>213</v>
      </c>
      <c r="G410" t="s">
        <v>22</v>
      </c>
      <c r="H410" s="5">
        <v>43934.945532407408</v>
      </c>
      <c r="I410" s="5">
        <v>43934.689583333333</v>
      </c>
      <c r="J410" s="4">
        <f t="shared" si="33"/>
        <v>2020</v>
      </c>
      <c r="K410" s="4">
        <f t="shared" si="34"/>
        <v>4</v>
      </c>
      <c r="L410">
        <f t="shared" si="35"/>
        <v>22114.000000082888</v>
      </c>
      <c r="M410" s="8">
        <f t="shared" si="31"/>
        <v>368.56666666804813</v>
      </c>
      <c r="N410" s="8">
        <f t="shared" si="32"/>
        <v>368.56666666804813</v>
      </c>
      <c r="O410" s="18">
        <v>1</v>
      </c>
      <c r="P410" t="s">
        <v>829</v>
      </c>
      <c r="Q410" s="6" t="s">
        <v>24</v>
      </c>
      <c r="R410" s="8" t="s">
        <v>46</v>
      </c>
    </row>
    <row r="411" spans="1:18" ht="15" customHeight="1">
      <c r="A411" t="s">
        <v>17</v>
      </c>
      <c r="B411" t="s">
        <v>41</v>
      </c>
      <c r="C411" t="s">
        <v>135</v>
      </c>
      <c r="D411" t="s">
        <v>523</v>
      </c>
      <c r="E411">
        <v>189</v>
      </c>
      <c r="F411" t="s">
        <v>213</v>
      </c>
      <c r="G411" t="s">
        <v>22</v>
      </c>
      <c r="H411" s="5">
        <v>43934.84101851852</v>
      </c>
      <c r="I411" s="5">
        <v>43934.761805555558</v>
      </c>
      <c r="J411" s="4">
        <f t="shared" si="33"/>
        <v>2020</v>
      </c>
      <c r="K411" s="4">
        <f t="shared" si="34"/>
        <v>4</v>
      </c>
      <c r="L411">
        <f t="shared" si="35"/>
        <v>6843.999999971129</v>
      </c>
      <c r="M411" s="8">
        <f t="shared" si="31"/>
        <v>114.06666666618548</v>
      </c>
      <c r="N411" s="8">
        <f t="shared" si="32"/>
        <v>21558.599999909056</v>
      </c>
      <c r="O411" s="18">
        <v>1</v>
      </c>
      <c r="P411" t="s">
        <v>830</v>
      </c>
      <c r="Q411" s="6" t="s">
        <v>24</v>
      </c>
      <c r="R411" s="8" t="s">
        <v>46</v>
      </c>
    </row>
    <row r="412" spans="1:18" ht="15" customHeight="1">
      <c r="A412" t="s">
        <v>17</v>
      </c>
      <c r="B412" t="s">
        <v>41</v>
      </c>
      <c r="C412" t="s">
        <v>62</v>
      </c>
      <c r="D412" t="s">
        <v>286</v>
      </c>
      <c r="E412">
        <v>22</v>
      </c>
      <c r="F412" t="s">
        <v>213</v>
      </c>
      <c r="G412" t="s">
        <v>22</v>
      </c>
      <c r="H412" s="5">
        <v>43934.929340277777</v>
      </c>
      <c r="I412" s="5">
        <v>43934.817361111112</v>
      </c>
      <c r="J412" s="4">
        <f t="shared" si="33"/>
        <v>2020</v>
      </c>
      <c r="K412" s="4">
        <f t="shared" si="34"/>
        <v>4</v>
      </c>
      <c r="L412">
        <f t="shared" si="35"/>
        <v>9674.9999997904524</v>
      </c>
      <c r="M412" s="8">
        <f t="shared" si="31"/>
        <v>161.24999999650754</v>
      </c>
      <c r="N412" s="8">
        <f t="shared" si="32"/>
        <v>3547.4999999231659</v>
      </c>
      <c r="O412" s="18">
        <v>1</v>
      </c>
      <c r="P412" t="s">
        <v>831</v>
      </c>
      <c r="Q412" s="6" t="s">
        <v>24</v>
      </c>
      <c r="R412" s="8" t="s">
        <v>46</v>
      </c>
    </row>
    <row r="413" spans="1:18" ht="15" customHeight="1">
      <c r="A413" t="s">
        <v>17</v>
      </c>
      <c r="B413" t="s">
        <v>18</v>
      </c>
      <c r="C413" t="s">
        <v>35</v>
      </c>
      <c r="D413" t="s">
        <v>832</v>
      </c>
      <c r="E413">
        <v>1</v>
      </c>
      <c r="F413" t="s">
        <v>213</v>
      </c>
      <c r="G413" t="s">
        <v>22</v>
      </c>
      <c r="H413" s="5">
        <v>43934.956261574072</v>
      </c>
      <c r="I413" s="5">
        <v>43934.841666666667</v>
      </c>
      <c r="J413" s="4">
        <f t="shared" si="33"/>
        <v>2020</v>
      </c>
      <c r="K413" s="4">
        <f t="shared" si="34"/>
        <v>4</v>
      </c>
      <c r="L413">
        <f t="shared" si="35"/>
        <v>9900.9999998146668</v>
      </c>
      <c r="M413" s="8">
        <f t="shared" si="31"/>
        <v>165.01666666357778</v>
      </c>
      <c r="N413" s="8">
        <f t="shared" si="32"/>
        <v>165.01666666357778</v>
      </c>
      <c r="O413" s="18">
        <v>1</v>
      </c>
      <c r="P413" t="s">
        <v>833</v>
      </c>
      <c r="Q413" s="6" t="s">
        <v>24</v>
      </c>
      <c r="R413" s="8" t="s">
        <v>46</v>
      </c>
    </row>
    <row r="414" spans="1:18" ht="15" customHeight="1">
      <c r="A414" t="s">
        <v>17</v>
      </c>
      <c r="B414" t="s">
        <v>41</v>
      </c>
      <c r="C414" t="s">
        <v>129</v>
      </c>
      <c r="D414" t="s">
        <v>834</v>
      </c>
      <c r="E414">
        <v>4</v>
      </c>
      <c r="F414" t="s">
        <v>213</v>
      </c>
      <c r="G414" t="s">
        <v>22</v>
      </c>
      <c r="H414" s="5">
        <v>43935.420138888891</v>
      </c>
      <c r="I414" s="5">
        <v>43935.371527777781</v>
      </c>
      <c r="J414" s="4">
        <f t="shared" si="33"/>
        <v>2020</v>
      </c>
      <c r="K414" s="4">
        <f t="shared" si="34"/>
        <v>4</v>
      </c>
      <c r="L414">
        <f t="shared" si="35"/>
        <v>4199.9999998603016</v>
      </c>
      <c r="M414" s="8">
        <f t="shared" si="31"/>
        <v>69.999999997671694</v>
      </c>
      <c r="N414" s="8">
        <f t="shared" si="32"/>
        <v>279.99999999068677</v>
      </c>
      <c r="O414" s="18">
        <v>1</v>
      </c>
      <c r="P414" t="s">
        <v>835</v>
      </c>
      <c r="Q414" s="6" t="s">
        <v>24</v>
      </c>
      <c r="R414" t="s">
        <v>27</v>
      </c>
    </row>
    <row r="415" spans="1:18" ht="15" customHeight="1">
      <c r="A415" t="s">
        <v>17</v>
      </c>
      <c r="B415" t="s">
        <v>18</v>
      </c>
      <c r="C415" t="s">
        <v>35</v>
      </c>
      <c r="D415" t="s">
        <v>836</v>
      </c>
      <c r="E415">
        <v>1</v>
      </c>
      <c r="F415" t="s">
        <v>213</v>
      </c>
      <c r="G415" t="s">
        <v>22</v>
      </c>
      <c r="H415" s="5">
        <v>43935.437627314815</v>
      </c>
      <c r="I415" s="5">
        <v>43935.398611111108</v>
      </c>
      <c r="J415" s="4">
        <f t="shared" si="33"/>
        <v>2020</v>
      </c>
      <c r="K415" s="4">
        <f t="shared" si="34"/>
        <v>4</v>
      </c>
      <c r="L415">
        <f t="shared" si="35"/>
        <v>3371.0000003222376</v>
      </c>
      <c r="M415" s="8">
        <f t="shared" si="31"/>
        <v>56.18333333870396</v>
      </c>
      <c r="N415" s="8">
        <f t="shared" si="32"/>
        <v>56.18333333870396</v>
      </c>
      <c r="O415" s="18">
        <v>1</v>
      </c>
      <c r="P415" t="s">
        <v>837</v>
      </c>
      <c r="Q415" s="6" t="s">
        <v>24</v>
      </c>
      <c r="R415" s="8" t="s">
        <v>46</v>
      </c>
    </row>
    <row r="416" spans="1:18" ht="15" customHeight="1">
      <c r="A416" t="s">
        <v>17</v>
      </c>
      <c r="B416" t="s">
        <v>18</v>
      </c>
      <c r="C416" t="s">
        <v>35</v>
      </c>
      <c r="D416" t="s">
        <v>838</v>
      </c>
      <c r="E416">
        <v>1</v>
      </c>
      <c r="F416" t="s">
        <v>213</v>
      </c>
      <c r="G416" t="s">
        <v>22</v>
      </c>
      <c r="H416" s="5">
        <v>43935.443333333336</v>
      </c>
      <c r="I416" s="5">
        <v>43935.402777777781</v>
      </c>
      <c r="J416" s="4">
        <f t="shared" si="33"/>
        <v>2020</v>
      </c>
      <c r="K416" s="4">
        <f t="shared" si="34"/>
        <v>4</v>
      </c>
      <c r="L416">
        <f t="shared" si="35"/>
        <v>3503.9999999804422</v>
      </c>
      <c r="M416" s="8">
        <f t="shared" si="31"/>
        <v>58.399999999674037</v>
      </c>
      <c r="N416" s="8">
        <f t="shared" si="32"/>
        <v>58.399999999674037</v>
      </c>
      <c r="O416" s="18">
        <v>1</v>
      </c>
      <c r="P416" t="s">
        <v>839</v>
      </c>
      <c r="Q416" s="6" t="s">
        <v>24</v>
      </c>
      <c r="R416" t="s">
        <v>131</v>
      </c>
    </row>
    <row r="417" spans="1:18" ht="15" customHeight="1">
      <c r="A417" t="s">
        <v>29</v>
      </c>
      <c r="B417" t="s">
        <v>94</v>
      </c>
      <c r="C417" t="s">
        <v>177</v>
      </c>
      <c r="D417" t="s">
        <v>96</v>
      </c>
      <c r="E417">
        <v>1</v>
      </c>
      <c r="F417" t="s">
        <v>125</v>
      </c>
      <c r="G417" t="s">
        <v>22</v>
      </c>
      <c r="H417" s="5">
        <v>43935.548611111109</v>
      </c>
      <c r="I417" s="5">
        <v>43935.445138888892</v>
      </c>
      <c r="J417" s="4">
        <f t="shared" si="33"/>
        <v>2020</v>
      </c>
      <c r="K417" s="4">
        <f t="shared" si="34"/>
        <v>4</v>
      </c>
      <c r="L417">
        <f t="shared" si="35"/>
        <v>8939.9999995948747</v>
      </c>
      <c r="M417" s="8">
        <f t="shared" si="31"/>
        <v>148.99999999324791</v>
      </c>
      <c r="N417" s="8">
        <f t="shared" si="32"/>
        <v>148.99999999324791</v>
      </c>
      <c r="O417" s="18">
        <v>1</v>
      </c>
      <c r="P417" t="s">
        <v>840</v>
      </c>
      <c r="Q417" s="6" t="s">
        <v>24</v>
      </c>
      <c r="R417" s="8"/>
    </row>
    <row r="418" spans="1:18" ht="15" customHeight="1">
      <c r="A418" t="s">
        <v>17</v>
      </c>
      <c r="B418" t="s">
        <v>18</v>
      </c>
      <c r="C418" t="s">
        <v>25</v>
      </c>
      <c r="D418" t="s">
        <v>841</v>
      </c>
      <c r="E418">
        <v>2</v>
      </c>
      <c r="F418" t="s">
        <v>92</v>
      </c>
      <c r="G418" t="s">
        <v>22</v>
      </c>
      <c r="H418" s="5">
        <v>43935.695138888892</v>
      </c>
      <c r="I418" s="5">
        <v>43935.662499999999</v>
      </c>
      <c r="J418" s="4">
        <f t="shared" si="33"/>
        <v>2020</v>
      </c>
      <c r="K418" s="4">
        <f t="shared" si="34"/>
        <v>4</v>
      </c>
      <c r="L418">
        <f t="shared" si="35"/>
        <v>2820.0000003911555</v>
      </c>
      <c r="M418" s="8">
        <f t="shared" si="31"/>
        <v>47.000000006519258</v>
      </c>
      <c r="N418" s="8">
        <f t="shared" si="32"/>
        <v>94.000000013038516</v>
      </c>
      <c r="O418" s="18">
        <v>1</v>
      </c>
      <c r="P418" t="s">
        <v>842</v>
      </c>
      <c r="Q418" s="6" t="s">
        <v>24</v>
      </c>
      <c r="R418" s="8"/>
    </row>
    <row r="419" spans="1:18" ht="15" customHeight="1">
      <c r="A419" t="s">
        <v>29</v>
      </c>
      <c r="B419" t="s">
        <v>94</v>
      </c>
      <c r="C419" t="s">
        <v>174</v>
      </c>
      <c r="D419" t="s">
        <v>843</v>
      </c>
      <c r="E419">
        <v>2</v>
      </c>
      <c r="F419" t="s">
        <v>92</v>
      </c>
      <c r="G419" t="s">
        <v>22</v>
      </c>
      <c r="H419" s="5">
        <v>43935.772812499999</v>
      </c>
      <c r="I419" s="5">
        <v>43935.727083333331</v>
      </c>
      <c r="J419" s="4">
        <f t="shared" si="33"/>
        <v>2020</v>
      </c>
      <c r="K419" s="4">
        <f t="shared" si="34"/>
        <v>4</v>
      </c>
      <c r="L419">
        <f t="shared" si="35"/>
        <v>3951.0000001173466</v>
      </c>
      <c r="M419" s="8">
        <f t="shared" si="31"/>
        <v>65.850000001955777</v>
      </c>
      <c r="N419" s="8">
        <f t="shared" si="32"/>
        <v>131.70000000391155</v>
      </c>
      <c r="O419" s="18">
        <v>1</v>
      </c>
      <c r="P419" t="s">
        <v>844</v>
      </c>
      <c r="Q419" s="6" t="s">
        <v>24</v>
      </c>
      <c r="R419" s="8"/>
    </row>
    <row r="420" spans="1:19" s="123" customFormat="1" ht="15" customHeight="1">
      <c r="A420" s="123" t="s">
        <v>17</v>
      </c>
      <c r="B420" s="123" t="s">
        <v>55</v>
      </c>
      <c r="C420" s="123" t="s">
        <v>59</v>
      </c>
      <c r="D420" s="123" t="s">
        <v>845</v>
      </c>
      <c r="E420" s="123">
        <v>1</v>
      </c>
      <c r="F420" s="123" t="s">
        <v>92</v>
      </c>
      <c r="G420" s="123" t="s">
        <v>22</v>
      </c>
      <c r="H420" s="124">
        <v>43935.935636574075</v>
      </c>
      <c r="I420" s="124">
        <v>43935.875</v>
      </c>
      <c r="J420" s="4">
        <f t="shared" si="33"/>
        <v>2020</v>
      </c>
      <c r="K420" s="4">
        <f t="shared" si="34"/>
        <v>4</v>
      </c>
      <c r="L420" s="123">
        <f t="shared" si="35"/>
        <v>5239.0000000828877</v>
      </c>
      <c r="M420" s="125">
        <f t="shared" si="31"/>
        <v>87.316666668048128</v>
      </c>
      <c r="N420" s="125">
        <f t="shared" si="32"/>
        <v>87.316666668048128</v>
      </c>
      <c r="O420" s="126">
        <v>1</v>
      </c>
      <c r="P420" s="123" t="s">
        <v>846</v>
      </c>
      <c r="Q420" s="127" t="s">
        <v>24</v>
      </c>
      <c r="R420" s="125"/>
      <c r="S420"/>
    </row>
    <row r="421" spans="1:18" ht="15" customHeight="1">
      <c r="A421" t="s">
        <v>17</v>
      </c>
      <c r="B421" t="s">
        <v>18</v>
      </c>
      <c r="C421" t="s">
        <v>25</v>
      </c>
      <c r="D421" t="s">
        <v>847</v>
      </c>
      <c r="E421">
        <v>1</v>
      </c>
      <c r="F421" t="s">
        <v>27</v>
      </c>
      <c r="G421" t="s">
        <v>22</v>
      </c>
      <c r="H421" s="5">
        <v>43936.431446759256</v>
      </c>
      <c r="I421" s="5">
        <v>43936.410752314812</v>
      </c>
      <c r="J421" s="4">
        <f t="shared" si="33"/>
        <v>2020</v>
      </c>
      <c r="K421" s="4">
        <f t="shared" si="34"/>
        <v>4</v>
      </c>
      <c r="L421">
        <f t="shared" si="35"/>
        <v>1787.9999999189749</v>
      </c>
      <c r="M421" s="8">
        <f t="shared" si="31"/>
        <v>29.799999998649582</v>
      </c>
      <c r="N421" s="8">
        <f t="shared" si="32"/>
        <v>29.799999998649582</v>
      </c>
      <c r="O421" s="18">
        <v>1</v>
      </c>
      <c r="P421" t="s">
        <v>848</v>
      </c>
      <c r="Q421" s="6" t="s">
        <v>24</v>
      </c>
      <c r="R421" s="8"/>
    </row>
    <row r="422" spans="1:18" ht="15" customHeight="1">
      <c r="A422" t="s">
        <v>17</v>
      </c>
      <c r="B422" t="s">
        <v>41</v>
      </c>
      <c r="C422" t="s">
        <v>62</v>
      </c>
      <c r="D422" t="s">
        <v>721</v>
      </c>
      <c r="E422">
        <v>11</v>
      </c>
      <c r="F422" t="s">
        <v>125</v>
      </c>
      <c r="G422" t="s">
        <v>22</v>
      </c>
      <c r="H422" s="5">
        <v>43936.471446759257</v>
      </c>
      <c r="I422" s="5">
        <v>43936.4375</v>
      </c>
      <c r="J422" s="4">
        <f t="shared" si="33"/>
        <v>2020</v>
      </c>
      <c r="K422" s="4">
        <f t="shared" si="34"/>
        <v>4</v>
      </c>
      <c r="L422">
        <f t="shared" si="35"/>
        <v>2932.9999997746199</v>
      </c>
      <c r="M422" s="8">
        <f t="shared" si="31"/>
        <v>48.883333329576999</v>
      </c>
      <c r="N422" s="8">
        <f t="shared" si="32"/>
        <v>537.71666662534699</v>
      </c>
      <c r="O422" s="18">
        <v>1</v>
      </c>
      <c r="P422" t="s">
        <v>849</v>
      </c>
      <c r="Q422" s="6" t="s">
        <v>24</v>
      </c>
      <c r="R422" s="8"/>
    </row>
    <row r="423" spans="1:18" ht="15" customHeight="1">
      <c r="A423" t="s">
        <v>29</v>
      </c>
      <c r="B423" t="s">
        <v>94</v>
      </c>
      <c r="C423" t="s">
        <v>95</v>
      </c>
      <c r="D423" t="s">
        <v>850</v>
      </c>
      <c r="E423">
        <v>1</v>
      </c>
      <c r="F423" t="s">
        <v>27</v>
      </c>
      <c r="G423" t="s">
        <v>22</v>
      </c>
      <c r="H423" s="5">
        <v>43936.623043981483</v>
      </c>
      <c r="I423" s="5">
        <v>43936.543425925927</v>
      </c>
      <c r="J423" s="4">
        <f t="shared" si="33"/>
        <v>2020</v>
      </c>
      <c r="K423" s="4">
        <f t="shared" si="34"/>
        <v>4</v>
      </c>
      <c r="L423">
        <f t="shared" si="35"/>
        <v>6878.9999999804422</v>
      </c>
      <c r="M423" s="8">
        <f t="shared" si="31"/>
        <v>114.64999999967404</v>
      </c>
      <c r="N423" s="8">
        <f t="shared" si="32"/>
        <v>114.64999999967404</v>
      </c>
      <c r="O423" s="18">
        <v>1</v>
      </c>
      <c r="P423" t="s">
        <v>851</v>
      </c>
      <c r="Q423" s="6" t="s">
        <v>24</v>
      </c>
      <c r="R423" s="8"/>
    </row>
    <row r="424" spans="1:18" ht="15" customHeight="1">
      <c r="A424" t="s">
        <v>17</v>
      </c>
      <c r="B424" t="s">
        <v>55</v>
      </c>
      <c r="C424" t="s">
        <v>59</v>
      </c>
      <c r="D424" t="s">
        <v>852</v>
      </c>
      <c r="E424">
        <v>2</v>
      </c>
      <c r="F424" t="s">
        <v>27</v>
      </c>
      <c r="G424" t="s">
        <v>22</v>
      </c>
      <c r="H424" s="5">
        <v>43936.600844907407</v>
      </c>
      <c r="I424" s="5">
        <v>43936.562106481484</v>
      </c>
      <c r="J424" s="4">
        <f t="shared" si="33"/>
        <v>2020</v>
      </c>
      <c r="K424" s="4">
        <f t="shared" si="34"/>
        <v>4</v>
      </c>
      <c r="L424">
        <f t="shared" si="35"/>
        <v>3346.9999997410923</v>
      </c>
      <c r="M424" s="8">
        <f t="shared" si="31"/>
        <v>55.783333329018205</v>
      </c>
      <c r="N424" s="8">
        <f t="shared" si="32"/>
        <v>111.56666665803641</v>
      </c>
      <c r="O424" s="18">
        <v>1</v>
      </c>
      <c r="P424" t="s">
        <v>853</v>
      </c>
      <c r="Q424" s="6" t="s">
        <v>24</v>
      </c>
      <c r="R424" s="8"/>
    </row>
    <row r="425" spans="1:18" ht="15" customHeight="1">
      <c r="A425" t="s">
        <v>29</v>
      </c>
      <c r="B425" t="s">
        <v>87</v>
      </c>
      <c r="C425" t="s">
        <v>197</v>
      </c>
      <c r="D425" t="s">
        <v>854</v>
      </c>
      <c r="E425">
        <v>8</v>
      </c>
      <c r="F425" t="s">
        <v>27</v>
      </c>
      <c r="G425" t="s">
        <v>22</v>
      </c>
      <c r="H425" s="5">
        <v>43936.675069444442</v>
      </c>
      <c r="I425" s="5">
        <v>43936.637499999997</v>
      </c>
      <c r="J425" s="4">
        <f t="shared" si="33"/>
        <v>2020</v>
      </c>
      <c r="K425" s="4">
        <f t="shared" si="34"/>
        <v>4</v>
      </c>
      <c r="L425">
        <f t="shared" si="35"/>
        <v>3246.0000000195578</v>
      </c>
      <c r="M425" s="8">
        <f t="shared" si="31"/>
        <v>54.100000000325963</v>
      </c>
      <c r="N425" s="8">
        <f t="shared" si="32"/>
        <v>432.8000000026077</v>
      </c>
      <c r="O425" s="18">
        <v>1</v>
      </c>
      <c r="P425" t="s">
        <v>855</v>
      </c>
      <c r="Q425" s="6" t="s">
        <v>24</v>
      </c>
      <c r="R425" s="8"/>
    </row>
    <row r="426" spans="1:18" ht="15" customHeight="1">
      <c r="A426" t="s">
        <v>17</v>
      </c>
      <c r="B426" t="s">
        <v>18</v>
      </c>
      <c r="C426" t="s">
        <v>35</v>
      </c>
      <c r="D426" t="s">
        <v>820</v>
      </c>
      <c r="E426">
        <v>1</v>
      </c>
      <c r="F426" t="s">
        <v>33</v>
      </c>
      <c r="G426" t="s">
        <v>22</v>
      </c>
      <c r="H426" s="5">
        <v>43936.724305555559</v>
      </c>
      <c r="I426" s="5">
        <v>43936.663888888892</v>
      </c>
      <c r="J426" s="4">
        <f t="shared" si="33"/>
        <v>2020</v>
      </c>
      <c r="K426" s="4">
        <f t="shared" si="34"/>
        <v>4</v>
      </c>
      <c r="L426">
        <f t="shared" si="35"/>
        <v>5220.0000000419095</v>
      </c>
      <c r="M426" s="8">
        <f t="shared" si="31"/>
        <v>87.000000000698492</v>
      </c>
      <c r="N426" s="8">
        <f t="shared" si="32"/>
        <v>87.000000000698492</v>
      </c>
      <c r="O426" s="18">
        <v>1</v>
      </c>
      <c r="P426" t="s">
        <v>856</v>
      </c>
      <c r="Q426" s="6" t="s">
        <v>24</v>
      </c>
      <c r="R426" s="8"/>
    </row>
    <row r="427" spans="1:19" s="100" customFormat="1" ht="15" customHeight="1">
      <c r="A427" s="100" t="s">
        <v>17</v>
      </c>
      <c r="B427" s="100" t="s">
        <v>47</v>
      </c>
      <c r="C427" s="100" t="s">
        <v>52</v>
      </c>
      <c r="D427" s="100" t="s">
        <v>857</v>
      </c>
      <c r="E427" s="100">
        <v>1</v>
      </c>
      <c r="F427" s="100" t="s">
        <v>27</v>
      </c>
      <c r="G427" s="100" t="s">
        <v>22</v>
      </c>
      <c r="H427" s="101">
        <v>43936.866631944446</v>
      </c>
      <c r="I427" s="101">
        <v>43936.786111111112</v>
      </c>
      <c r="J427" s="4">
        <f t="shared" si="33"/>
        <v>2020</v>
      </c>
      <c r="K427" s="4">
        <f t="shared" si="34"/>
        <v>4</v>
      </c>
      <c r="L427" s="100">
        <f t="shared" si="35"/>
        <v>6956.9999999832362</v>
      </c>
      <c r="M427" s="98">
        <f t="shared" si="31"/>
        <v>115.9499999997206</v>
      </c>
      <c r="N427" s="98">
        <f t="shared" si="32"/>
        <v>115.9499999997206</v>
      </c>
      <c r="O427" s="99">
        <v>1</v>
      </c>
      <c r="P427" s="100" t="s">
        <v>858</v>
      </c>
      <c r="Q427" s="96" t="s">
        <v>24</v>
      </c>
      <c r="R427" s="98"/>
      <c r="S427"/>
    </row>
    <row r="428" spans="1:18" ht="15" customHeight="1">
      <c r="A428" t="s">
        <v>17</v>
      </c>
      <c r="B428" t="s">
        <v>18</v>
      </c>
      <c r="C428" t="s">
        <v>35</v>
      </c>
      <c r="D428" t="s">
        <v>354</v>
      </c>
      <c r="E428">
        <v>19</v>
      </c>
      <c r="F428" t="s">
        <v>27</v>
      </c>
      <c r="G428" t="s">
        <v>22</v>
      </c>
      <c r="H428" s="5">
        <v>43937.479895833334</v>
      </c>
      <c r="I428" s="5">
        <v>43937.430694444447</v>
      </c>
      <c r="J428" s="4">
        <f t="shared" si="33"/>
        <v>2020</v>
      </c>
      <c r="K428" s="4">
        <f t="shared" si="34"/>
        <v>4</v>
      </c>
      <c r="L428">
        <f t="shared" si="35"/>
        <v>4250.9999998379499</v>
      </c>
      <c r="M428" s="8">
        <f t="shared" si="31"/>
        <v>70.849999997299165</v>
      </c>
      <c r="N428" s="8">
        <f t="shared" si="32"/>
        <v>1346.1499999486841</v>
      </c>
      <c r="O428" s="18">
        <v>1</v>
      </c>
      <c r="P428" t="s">
        <v>859</v>
      </c>
      <c r="Q428" s="6" t="s">
        <v>24</v>
      </c>
      <c r="R428" s="8"/>
    </row>
    <row r="429" spans="1:18" ht="15" customHeight="1">
      <c r="A429" t="s">
        <v>17</v>
      </c>
      <c r="B429" t="s">
        <v>41</v>
      </c>
      <c r="C429" t="s">
        <v>135</v>
      </c>
      <c r="D429" t="s">
        <v>860</v>
      </c>
      <c r="E429">
        <v>14</v>
      </c>
      <c r="F429" t="s">
        <v>21</v>
      </c>
      <c r="G429" t="s">
        <v>22</v>
      </c>
      <c r="H429" s="5">
        <v>43937.462500000001</v>
      </c>
      <c r="I429" s="5">
        <v>43937.453472222223</v>
      </c>
      <c r="J429" s="4">
        <f t="shared" si="33"/>
        <v>2020</v>
      </c>
      <c r="K429" s="4">
        <f t="shared" si="34"/>
        <v>4</v>
      </c>
      <c r="L429">
        <f t="shared" si="35"/>
        <v>780.00000002793968</v>
      </c>
      <c r="M429" s="8">
        <f t="shared" si="31"/>
        <v>13.000000000465661</v>
      </c>
      <c r="N429" s="8">
        <f t="shared" si="32"/>
        <v>182.00000000651926</v>
      </c>
      <c r="O429" s="18">
        <v>1</v>
      </c>
      <c r="P429" t="s">
        <v>861</v>
      </c>
      <c r="Q429" s="6" t="s">
        <v>24</v>
      </c>
      <c r="R429" s="8"/>
    </row>
    <row r="430" spans="1:18" ht="15" customHeight="1">
      <c r="A430" t="s">
        <v>17</v>
      </c>
      <c r="B430" t="s">
        <v>18</v>
      </c>
      <c r="C430" t="s">
        <v>19</v>
      </c>
      <c r="D430" t="s">
        <v>862</v>
      </c>
      <c r="E430">
        <v>1</v>
      </c>
      <c r="F430" t="s">
        <v>85</v>
      </c>
      <c r="G430" t="s">
        <v>22</v>
      </c>
      <c r="H430" s="5">
        <v>43937.549710648149</v>
      </c>
      <c r="I430" s="5">
        <v>43937.48541666667</v>
      </c>
      <c r="J430" s="4">
        <f t="shared" si="33"/>
        <v>2020</v>
      </c>
      <c r="K430" s="4">
        <f t="shared" si="34"/>
        <v>4</v>
      </c>
      <c r="L430">
        <f t="shared" si="35"/>
        <v>5554.999999771826</v>
      </c>
      <c r="M430" s="8">
        <f t="shared" si="31"/>
        <v>92.583333329530433</v>
      </c>
      <c r="N430" s="8">
        <f t="shared" si="32"/>
        <v>92.583333329530433</v>
      </c>
      <c r="O430" s="18">
        <v>1</v>
      </c>
      <c r="P430" t="s">
        <v>863</v>
      </c>
      <c r="Q430" s="6" t="s">
        <v>24</v>
      </c>
      <c r="R430" s="8"/>
    </row>
    <row r="431" spans="1:18" ht="15" customHeight="1">
      <c r="A431" t="s">
        <v>29</v>
      </c>
      <c r="B431" t="s">
        <v>94</v>
      </c>
      <c r="C431" t="s">
        <v>156</v>
      </c>
      <c r="D431" t="s">
        <v>864</v>
      </c>
      <c r="E431">
        <v>26</v>
      </c>
      <c r="F431" t="s">
        <v>27</v>
      </c>
      <c r="G431" t="s">
        <v>22</v>
      </c>
      <c r="H431" s="5">
        <v>43937.540023148147</v>
      </c>
      <c r="I431" s="5">
        <v>43937.506944444445</v>
      </c>
      <c r="J431" s="4">
        <f t="shared" si="33"/>
        <v>2020</v>
      </c>
      <c r="K431" s="4">
        <f t="shared" si="34"/>
        <v>4</v>
      </c>
      <c r="L431">
        <f t="shared" si="35"/>
        <v>2857.9999998444691</v>
      </c>
      <c r="M431" s="8">
        <f t="shared" si="31"/>
        <v>47.633333330741152</v>
      </c>
      <c r="N431" s="8">
        <f t="shared" si="32"/>
        <v>1238.46666659927</v>
      </c>
      <c r="O431" s="18">
        <v>1</v>
      </c>
      <c r="P431" t="s">
        <v>865</v>
      </c>
      <c r="Q431" s="6" t="s">
        <v>24</v>
      </c>
      <c r="R431" s="8"/>
    </row>
    <row r="432" spans="1:18" ht="15" customHeight="1">
      <c r="A432" t="s">
        <v>17</v>
      </c>
      <c r="B432" t="s">
        <v>41</v>
      </c>
      <c r="C432" t="s">
        <v>135</v>
      </c>
      <c r="D432" t="s">
        <v>301</v>
      </c>
      <c r="E432">
        <v>22</v>
      </c>
      <c r="F432" t="s">
        <v>27</v>
      </c>
      <c r="G432" t="s">
        <v>22</v>
      </c>
      <c r="H432" s="5">
        <v>43937.580995370372</v>
      </c>
      <c r="I432" s="5">
        <v>43937.518483796295</v>
      </c>
      <c r="J432" s="4">
        <f t="shared" si="33"/>
        <v>2020</v>
      </c>
      <c r="K432" s="4">
        <f t="shared" si="34"/>
        <v>4</v>
      </c>
      <c r="L432">
        <f t="shared" si="35"/>
        <v>5401.000000233762</v>
      </c>
      <c r="M432" s="8">
        <f t="shared" si="31"/>
        <v>90.016666670562699</v>
      </c>
      <c r="N432" s="8">
        <f t="shared" si="32"/>
        <v>1980.3666667523794</v>
      </c>
      <c r="O432" s="18">
        <v>1</v>
      </c>
      <c r="P432" t="s">
        <v>866</v>
      </c>
      <c r="Q432" s="6" t="s">
        <v>24</v>
      </c>
      <c r="R432" s="8"/>
    </row>
    <row r="433" spans="1:18" ht="15" customHeight="1">
      <c r="A433" t="s">
        <v>17</v>
      </c>
      <c r="B433" t="s">
        <v>18</v>
      </c>
      <c r="C433" t="s">
        <v>19</v>
      </c>
      <c r="D433" t="s">
        <v>867</v>
      </c>
      <c r="E433">
        <v>3</v>
      </c>
      <c r="F433" t="s">
        <v>27</v>
      </c>
      <c r="G433" t="s">
        <v>22</v>
      </c>
      <c r="H433" s="5">
        <v>43937.670023148145</v>
      </c>
      <c r="I433" s="5">
        <v>43937.627083333333</v>
      </c>
      <c r="J433" s="4">
        <f t="shared" si="33"/>
        <v>2020</v>
      </c>
      <c r="K433" s="4">
        <f t="shared" si="34"/>
        <v>4</v>
      </c>
      <c r="L433">
        <f t="shared" si="35"/>
        <v>3709.9999997299165</v>
      </c>
      <c r="M433" s="8">
        <f t="shared" si="31"/>
        <v>61.833333328831941</v>
      </c>
      <c r="N433" s="8">
        <f t="shared" si="32"/>
        <v>185.49999998649582</v>
      </c>
      <c r="O433" s="18">
        <v>1</v>
      </c>
      <c r="P433" t="s">
        <v>868</v>
      </c>
      <c r="Q433" s="6" t="s">
        <v>24</v>
      </c>
      <c r="R433" s="8"/>
    </row>
    <row r="434" spans="1:18" ht="15" customHeight="1">
      <c r="A434" t="s">
        <v>17</v>
      </c>
      <c r="B434" t="s">
        <v>55</v>
      </c>
      <c r="C434" t="s">
        <v>326</v>
      </c>
      <c r="D434" t="s">
        <v>869</v>
      </c>
      <c r="E434">
        <v>1</v>
      </c>
      <c r="F434" t="s">
        <v>27</v>
      </c>
      <c r="G434" t="s">
        <v>22</v>
      </c>
      <c r="H434" s="5">
        <v>43937.737928240742</v>
      </c>
      <c r="I434" s="5">
        <v>43937.697222222225</v>
      </c>
      <c r="J434" s="4">
        <f t="shared" si="33"/>
        <v>2020</v>
      </c>
      <c r="K434" s="4">
        <f t="shared" si="34"/>
        <v>4</v>
      </c>
      <c r="L434">
        <f t="shared" si="35"/>
        <v>3516.9999998761341</v>
      </c>
      <c r="M434" s="8">
        <f t="shared" si="31"/>
        <v>58.616666664602235</v>
      </c>
      <c r="N434" s="8">
        <f t="shared" si="32"/>
        <v>58.616666664602235</v>
      </c>
      <c r="O434" s="18">
        <v>1</v>
      </c>
      <c r="P434" t="s">
        <v>870</v>
      </c>
      <c r="Q434" s="6" t="s">
        <v>24</v>
      </c>
      <c r="R434" s="8"/>
    </row>
    <row r="435" spans="1:18" ht="15" customHeight="1">
      <c r="A435" t="s">
        <v>17</v>
      </c>
      <c r="B435" t="s">
        <v>41</v>
      </c>
      <c r="C435" t="s">
        <v>42</v>
      </c>
      <c r="D435" t="s">
        <v>871</v>
      </c>
      <c r="E435">
        <v>50</v>
      </c>
      <c r="F435" t="s">
        <v>27</v>
      </c>
      <c r="G435" t="s">
        <v>22</v>
      </c>
      <c r="H435" s="5">
        <v>43937.931157407409</v>
      </c>
      <c r="I435" s="5">
        <v>43937.827777777777</v>
      </c>
      <c r="J435" s="4">
        <f t="shared" si="33"/>
        <v>2020</v>
      </c>
      <c r="K435" s="4">
        <f t="shared" si="34"/>
        <v>4</v>
      </c>
      <c r="L435">
        <f t="shared" si="35"/>
        <v>8932.0000002393499</v>
      </c>
      <c r="M435" s="8">
        <f t="shared" si="31"/>
        <v>148.86666667065583</v>
      </c>
      <c r="N435" s="8">
        <f t="shared" si="32"/>
        <v>7443.3333335327916</v>
      </c>
      <c r="O435" s="18">
        <v>1</v>
      </c>
      <c r="P435" t="s">
        <v>872</v>
      </c>
      <c r="Q435" s="6" t="s">
        <v>24</v>
      </c>
      <c r="R435" s="8"/>
    </row>
    <row r="436" spans="1:19" s="100" customFormat="1" ht="15" customHeight="1">
      <c r="A436" s="100" t="s">
        <v>17</v>
      </c>
      <c r="B436" s="100" t="s">
        <v>41</v>
      </c>
      <c r="C436" s="100" t="s">
        <v>42</v>
      </c>
      <c r="D436" s="100" t="s">
        <v>873</v>
      </c>
      <c r="E436" s="100">
        <v>1</v>
      </c>
      <c r="F436" s="100" t="s">
        <v>27</v>
      </c>
      <c r="G436" s="100" t="s">
        <v>22</v>
      </c>
      <c r="H436" s="101">
        <v>43937.93167824074</v>
      </c>
      <c r="I436" s="101">
        <v>43937.828472222223</v>
      </c>
      <c r="J436" s="4">
        <f t="shared" si="33"/>
        <v>2020</v>
      </c>
      <c r="K436" s="4">
        <f t="shared" si="34"/>
        <v>4</v>
      </c>
      <c r="L436" s="100">
        <f t="shared" si="35"/>
        <v>8916.9999998761341</v>
      </c>
      <c r="M436" s="98">
        <f t="shared" si="31"/>
        <v>148.61666666460223</v>
      </c>
      <c r="N436" s="98">
        <f t="shared" si="32"/>
        <v>148.61666666460223</v>
      </c>
      <c r="O436" s="99">
        <v>1</v>
      </c>
      <c r="P436" s="100" t="s">
        <v>874</v>
      </c>
      <c r="Q436" s="96" t="s">
        <v>24</v>
      </c>
      <c r="R436" s="98"/>
      <c r="S436"/>
    </row>
    <row r="437" spans="1:18" ht="15" customHeight="1">
      <c r="A437" t="s">
        <v>29</v>
      </c>
      <c r="B437" t="s">
        <v>94</v>
      </c>
      <c r="C437" t="s">
        <v>174</v>
      </c>
      <c r="D437" t="s">
        <v>875</v>
      </c>
      <c r="E437">
        <v>1</v>
      </c>
      <c r="F437" t="s">
        <v>85</v>
      </c>
      <c r="G437" t="s">
        <v>22</v>
      </c>
      <c r="H437" s="5">
        <v>43939.333437499998</v>
      </c>
      <c r="I437" s="5">
        <v>43939.256249999999</v>
      </c>
      <c r="J437" s="4">
        <f t="shared" si="33"/>
        <v>2020</v>
      </c>
      <c r="K437" s="4">
        <f t="shared" si="34"/>
        <v>4</v>
      </c>
      <c r="L437">
        <f t="shared" si="35"/>
        <v>6668.9999999245629</v>
      </c>
      <c r="M437" s="8">
        <f t="shared" si="31"/>
        <v>111.14999999874271</v>
      </c>
      <c r="N437" s="8">
        <f t="shared" si="32"/>
        <v>111.14999999874271</v>
      </c>
      <c r="O437" s="18">
        <v>1</v>
      </c>
      <c r="P437" t="s">
        <v>876</v>
      </c>
      <c r="Q437" s="6" t="s">
        <v>24</v>
      </c>
      <c r="R437" s="8"/>
    </row>
    <row r="438" spans="1:18" ht="15" customHeight="1">
      <c r="A438" t="s">
        <v>17</v>
      </c>
      <c r="B438" t="s">
        <v>41</v>
      </c>
      <c r="C438" t="s">
        <v>62</v>
      </c>
      <c r="D438" t="s">
        <v>877</v>
      </c>
      <c r="E438">
        <v>7</v>
      </c>
      <c r="F438" t="s">
        <v>27</v>
      </c>
      <c r="G438" t="s">
        <v>22</v>
      </c>
      <c r="H438" s="5">
        <v>43939.318564814814</v>
      </c>
      <c r="I438" s="5">
        <v>43939.27847222222</v>
      </c>
      <c r="J438" s="4">
        <f t="shared" si="33"/>
        <v>2020</v>
      </c>
      <c r="K438" s="4">
        <f t="shared" si="34"/>
        <v>4</v>
      </c>
      <c r="L438">
        <f t="shared" si="35"/>
        <v>3464.0000000596046</v>
      </c>
      <c r="M438" s="8">
        <f t="shared" si="31"/>
        <v>57.733333334326744</v>
      </c>
      <c r="N438" s="8">
        <f t="shared" si="32"/>
        <v>404.13333334028721</v>
      </c>
      <c r="O438" s="18">
        <v>1</v>
      </c>
      <c r="P438" t="s">
        <v>878</v>
      </c>
      <c r="Q438" s="6" t="s">
        <v>24</v>
      </c>
      <c r="R438" s="8"/>
    </row>
    <row r="439" spans="1:18" ht="15" customHeight="1">
      <c r="A439" t="s">
        <v>17</v>
      </c>
      <c r="B439" t="s">
        <v>47</v>
      </c>
      <c r="C439" t="s">
        <v>52</v>
      </c>
      <c r="D439" t="s">
        <v>879</v>
      </c>
      <c r="E439">
        <v>1</v>
      </c>
      <c r="F439" t="s">
        <v>85</v>
      </c>
      <c r="G439" t="s">
        <v>22</v>
      </c>
      <c r="H439" s="5">
        <v>43939.405729166669</v>
      </c>
      <c r="I439" s="5">
        <v>43939.375</v>
      </c>
      <c r="J439" s="4">
        <f t="shared" si="33"/>
        <v>2020</v>
      </c>
      <c r="K439" s="4">
        <f t="shared" si="34"/>
        <v>4</v>
      </c>
      <c r="L439">
        <f t="shared" si="35"/>
        <v>2655.0000001676381</v>
      </c>
      <c r="M439" s="8">
        <f t="shared" si="31"/>
        <v>44.250000002793968</v>
      </c>
      <c r="N439" s="8">
        <f t="shared" si="32"/>
        <v>44.250000002793968</v>
      </c>
      <c r="O439" s="18">
        <v>1</v>
      </c>
      <c r="P439" t="s">
        <v>880</v>
      </c>
      <c r="Q439" s="6" t="s">
        <v>24</v>
      </c>
      <c r="R439" s="8"/>
    </row>
    <row r="440" spans="1:18" ht="15" customHeight="1">
      <c r="A440" t="s">
        <v>17</v>
      </c>
      <c r="B440" t="s">
        <v>140</v>
      </c>
      <c r="C440" t="s">
        <v>141</v>
      </c>
      <c r="D440" t="s">
        <v>881</v>
      </c>
      <c r="E440">
        <v>1</v>
      </c>
      <c r="F440" t="s">
        <v>92</v>
      </c>
      <c r="G440" t="s">
        <v>22</v>
      </c>
      <c r="H440" s="5">
        <v>43940.354571759257</v>
      </c>
      <c r="I440" s="5">
        <v>43940.334027777775</v>
      </c>
      <c r="J440" s="4">
        <f t="shared" si="33"/>
        <v>2020</v>
      </c>
      <c r="K440" s="4">
        <f t="shared" si="34"/>
        <v>4</v>
      </c>
      <c r="L440">
        <f t="shared" si="35"/>
        <v>1775.0000000232831</v>
      </c>
      <c r="M440" s="8">
        <f t="shared" si="31"/>
        <v>29.583333333721384</v>
      </c>
      <c r="N440" s="8">
        <f t="shared" si="32"/>
        <v>29.583333333721384</v>
      </c>
      <c r="O440" s="18">
        <v>1</v>
      </c>
      <c r="P440" t="s">
        <v>882</v>
      </c>
      <c r="Q440" s="6" t="s">
        <v>24</v>
      </c>
      <c r="R440" s="8"/>
    </row>
    <row r="441" spans="1:19" s="100" customFormat="1" ht="15" customHeight="1">
      <c r="A441" s="100" t="s">
        <v>17</v>
      </c>
      <c r="B441" s="100" t="s">
        <v>41</v>
      </c>
      <c r="C441" s="100" t="s">
        <v>62</v>
      </c>
      <c r="D441" s="100" t="s">
        <v>212</v>
      </c>
      <c r="E441" s="100">
        <v>1406</v>
      </c>
      <c r="F441" s="100" t="s">
        <v>27</v>
      </c>
      <c r="G441" s="100" t="s">
        <v>22</v>
      </c>
      <c r="H441" s="101">
        <v>43940.754178240742</v>
      </c>
      <c r="I441" s="101">
        <v>43940.699305555558</v>
      </c>
      <c r="J441" s="4">
        <f t="shared" si="33"/>
        <v>2020</v>
      </c>
      <c r="K441" s="4">
        <f t="shared" si="34"/>
        <v>4</v>
      </c>
      <c r="L441" s="100">
        <f t="shared" si="35"/>
        <v>4740.999999968335</v>
      </c>
      <c r="M441" s="98">
        <f t="shared" si="31"/>
        <v>79.016666666138917</v>
      </c>
      <c r="N441" s="98">
        <f t="shared" si="32"/>
        <v>111097.43333259132</v>
      </c>
      <c r="O441" s="99">
        <v>1</v>
      </c>
      <c r="P441" s="100" t="s">
        <v>883</v>
      </c>
      <c r="Q441" s="96" t="s">
        <v>24</v>
      </c>
      <c r="R441" s="98"/>
      <c r="S441"/>
    </row>
    <row r="442" spans="1:18" ht="15" customHeight="1">
      <c r="A442" t="s">
        <v>17</v>
      </c>
      <c r="B442" t="s">
        <v>18</v>
      </c>
      <c r="C442" t="s">
        <v>35</v>
      </c>
      <c r="D442" t="s">
        <v>884</v>
      </c>
      <c r="E442">
        <v>7</v>
      </c>
      <c r="F442" t="s">
        <v>27</v>
      </c>
      <c r="G442" t="s">
        <v>22</v>
      </c>
      <c r="H442" s="5">
        <v>43940.835844907408</v>
      </c>
      <c r="I442" s="5">
        <v>43940.820138888892</v>
      </c>
      <c r="J442" s="4">
        <f t="shared" si="33"/>
        <v>2020</v>
      </c>
      <c r="K442" s="4">
        <f t="shared" si="34"/>
        <v>4</v>
      </c>
      <c r="L442">
        <f t="shared" si="35"/>
        <v>1356.9999997504056</v>
      </c>
      <c r="M442" s="8">
        <f t="shared" si="31"/>
        <v>22.616666662506759</v>
      </c>
      <c r="N442" s="8">
        <f t="shared" si="32"/>
        <v>158.31666663754731</v>
      </c>
      <c r="O442" s="18">
        <v>1</v>
      </c>
      <c r="P442" t="s">
        <v>885</v>
      </c>
      <c r="Q442" s="6" t="s">
        <v>24</v>
      </c>
      <c r="R442" s="8"/>
    </row>
    <row r="443" spans="1:18" ht="15" customHeight="1">
      <c r="A443" t="s">
        <v>17</v>
      </c>
      <c r="B443" t="s">
        <v>47</v>
      </c>
      <c r="C443" t="s">
        <v>52</v>
      </c>
      <c r="D443" t="s">
        <v>886</v>
      </c>
      <c r="E443">
        <v>1</v>
      </c>
      <c r="F443" t="s">
        <v>33</v>
      </c>
      <c r="G443" t="s">
        <v>22</v>
      </c>
      <c r="H443" s="5">
        <v>43940.924942129626</v>
      </c>
      <c r="I443" s="5">
        <v>43940.847916666666</v>
      </c>
      <c r="J443" s="4">
        <f t="shared" si="33"/>
        <v>2020</v>
      </c>
      <c r="K443" s="4">
        <f t="shared" si="34"/>
        <v>4</v>
      </c>
      <c r="L443">
        <f t="shared" si="35"/>
        <v>6654.999999795109</v>
      </c>
      <c r="M443" s="8">
        <f t="shared" si="31"/>
        <v>110.91666666325182</v>
      </c>
      <c r="N443" s="8">
        <f t="shared" si="32"/>
        <v>110.91666666325182</v>
      </c>
      <c r="O443" s="18">
        <v>1</v>
      </c>
      <c r="P443" t="s">
        <v>887</v>
      </c>
      <c r="Q443" s="6" t="s">
        <v>24</v>
      </c>
      <c r="R443" s="8"/>
    </row>
    <row r="444" spans="1:18" ht="15" customHeight="1">
      <c r="A444" t="s">
        <v>17</v>
      </c>
      <c r="B444" t="s">
        <v>55</v>
      </c>
      <c r="C444" t="s">
        <v>56</v>
      </c>
      <c r="D444" t="s">
        <v>600</v>
      </c>
      <c r="E444">
        <v>17</v>
      </c>
      <c r="F444" t="s">
        <v>131</v>
      </c>
      <c r="G444" t="s">
        <v>22</v>
      </c>
      <c r="H444" s="5">
        <v>43941.098229166666</v>
      </c>
      <c r="I444" s="5">
        <v>43941.071527777778</v>
      </c>
      <c r="J444" s="4">
        <f t="shared" si="33"/>
        <v>2020</v>
      </c>
      <c r="K444" s="4">
        <f t="shared" si="34"/>
        <v>4</v>
      </c>
      <c r="L444">
        <f t="shared" si="35"/>
        <v>2306.999999913387</v>
      </c>
      <c r="M444" s="8">
        <f t="shared" si="31"/>
        <v>38.44999999855645</v>
      </c>
      <c r="N444" s="8">
        <f t="shared" si="32"/>
        <v>653.64999997545965</v>
      </c>
      <c r="O444" s="18">
        <v>1</v>
      </c>
      <c r="P444" t="s">
        <v>888</v>
      </c>
      <c r="Q444" s="6" t="s">
        <v>24</v>
      </c>
      <c r="R444" s="8"/>
    </row>
    <row r="445" spans="1:18" ht="15" customHeight="1">
      <c r="A445" t="s">
        <v>17</v>
      </c>
      <c r="B445" t="s">
        <v>41</v>
      </c>
      <c r="C445" t="s">
        <v>62</v>
      </c>
      <c r="D445" t="s">
        <v>889</v>
      </c>
      <c r="E445">
        <v>4</v>
      </c>
      <c r="F445" t="s">
        <v>27</v>
      </c>
      <c r="G445" t="s">
        <v>22</v>
      </c>
      <c r="H445" s="5">
        <v>43941.446921296294</v>
      </c>
      <c r="I445" s="5">
        <v>43941.402777777781</v>
      </c>
      <c r="J445" s="4">
        <f t="shared" si="33"/>
        <v>2020</v>
      </c>
      <c r="K445" s="4">
        <f t="shared" si="34"/>
        <v>4</v>
      </c>
      <c r="L445">
        <f t="shared" si="35"/>
        <v>3813.9999995240942</v>
      </c>
      <c r="M445" s="8">
        <f t="shared" si="31"/>
        <v>63.566666658734903</v>
      </c>
      <c r="N445" s="8">
        <f t="shared" si="32"/>
        <v>254.26666663493961</v>
      </c>
      <c r="O445" s="18">
        <v>1</v>
      </c>
      <c r="P445" t="s">
        <v>890</v>
      </c>
      <c r="Q445" s="6" t="s">
        <v>24</v>
      </c>
      <c r="R445" s="8"/>
    </row>
    <row r="446" spans="1:18" ht="15" customHeight="1">
      <c r="A446" t="s">
        <v>17</v>
      </c>
      <c r="B446" t="s">
        <v>41</v>
      </c>
      <c r="C446" t="s">
        <v>62</v>
      </c>
      <c r="D446" t="s">
        <v>282</v>
      </c>
      <c r="E446">
        <v>14</v>
      </c>
      <c r="F446" t="s">
        <v>21</v>
      </c>
      <c r="G446" t="s">
        <v>22</v>
      </c>
      <c r="H446" s="5">
        <v>43941.492152777777</v>
      </c>
      <c r="I446" s="5">
        <v>43941.486805555556</v>
      </c>
      <c r="J446" s="4">
        <f t="shared" si="33"/>
        <v>2020</v>
      </c>
      <c r="K446" s="4">
        <f t="shared" si="34"/>
        <v>4</v>
      </c>
      <c r="L446">
        <f t="shared" si="35"/>
        <v>461.99999987147748</v>
      </c>
      <c r="M446" s="8">
        <f t="shared" si="31"/>
        <v>7.6999999978579581</v>
      </c>
      <c r="N446" s="8">
        <f t="shared" si="32"/>
        <v>107.79999997001141</v>
      </c>
      <c r="O446" s="18">
        <v>1</v>
      </c>
      <c r="P446" t="s">
        <v>891</v>
      </c>
      <c r="Q446" s="6" t="s">
        <v>24</v>
      </c>
      <c r="R446" s="8"/>
    </row>
    <row r="447" spans="1:18" ht="15" customHeight="1">
      <c r="A447" t="s">
        <v>17</v>
      </c>
      <c r="B447" t="s">
        <v>55</v>
      </c>
      <c r="C447" t="s">
        <v>326</v>
      </c>
      <c r="D447" t="s">
        <v>892</v>
      </c>
      <c r="E447">
        <v>1</v>
      </c>
      <c r="F447" t="s">
        <v>85</v>
      </c>
      <c r="G447" t="s">
        <v>22</v>
      </c>
      <c r="H447" s="5">
        <v>43942.45416666667</v>
      </c>
      <c r="I447" s="5">
        <v>43942.417361111111</v>
      </c>
      <c r="J447" s="4">
        <f t="shared" si="33"/>
        <v>2020</v>
      </c>
      <c r="K447" s="4">
        <f t="shared" si="34"/>
        <v>4</v>
      </c>
      <c r="L447">
        <f t="shared" si="35"/>
        <v>3180.0000003073364</v>
      </c>
      <c r="M447" s="8">
        <f t="shared" si="31"/>
        <v>53.000000005122274</v>
      </c>
      <c r="N447" s="8">
        <f t="shared" si="32"/>
        <v>53.000000005122274</v>
      </c>
      <c r="O447" s="18">
        <v>1</v>
      </c>
      <c r="P447" t="s">
        <v>893</v>
      </c>
      <c r="Q447" s="6" t="s">
        <v>24</v>
      </c>
      <c r="R447" s="8"/>
    </row>
    <row r="448" spans="1:19" s="100" customFormat="1" ht="15" customHeight="1">
      <c r="A448" s="100" t="s">
        <v>17</v>
      </c>
      <c r="B448" s="100" t="s">
        <v>41</v>
      </c>
      <c r="C448" s="100" t="s">
        <v>42</v>
      </c>
      <c r="D448" s="100" t="s">
        <v>894</v>
      </c>
      <c r="E448" s="100">
        <v>1</v>
      </c>
      <c r="F448" s="100" t="s">
        <v>27</v>
      </c>
      <c r="G448" s="100" t="s">
        <v>22</v>
      </c>
      <c r="H448" s="101">
        <v>43942.524386574078</v>
      </c>
      <c r="I448" s="101">
        <v>43942.492361111108</v>
      </c>
      <c r="J448" s="4">
        <f t="shared" si="33"/>
        <v>2020</v>
      </c>
      <c r="K448" s="4">
        <f t="shared" si="34"/>
        <v>4</v>
      </c>
      <c r="L448" s="100">
        <f t="shared" si="35"/>
        <v>2767.000000574626</v>
      </c>
      <c r="M448" s="98">
        <f t="shared" si="31"/>
        <v>46.116666676243767</v>
      </c>
      <c r="N448" s="98">
        <f t="shared" si="32"/>
        <v>46.116666676243767</v>
      </c>
      <c r="O448" s="99">
        <v>1</v>
      </c>
      <c r="P448" s="100" t="s">
        <v>895</v>
      </c>
      <c r="Q448" s="96" t="s">
        <v>24</v>
      </c>
      <c r="R448" s="98"/>
      <c r="S448"/>
    </row>
    <row r="449" spans="1:18" ht="15" customHeight="1">
      <c r="A449" t="s">
        <v>17</v>
      </c>
      <c r="B449" t="s">
        <v>47</v>
      </c>
      <c r="C449" t="s">
        <v>52</v>
      </c>
      <c r="D449" t="s">
        <v>896</v>
      </c>
      <c r="E449">
        <v>1</v>
      </c>
      <c r="F449" t="s">
        <v>27</v>
      </c>
      <c r="G449" t="s">
        <v>22</v>
      </c>
      <c r="H449" s="5">
        <v>43942.650706018518</v>
      </c>
      <c r="I449" s="5">
        <v>43942.619259259256</v>
      </c>
      <c r="J449" s="4">
        <f t="shared" si="33"/>
        <v>2020</v>
      </c>
      <c r="K449" s="4">
        <f t="shared" si="34"/>
        <v>4</v>
      </c>
      <c r="L449">
        <f t="shared" si="35"/>
        <v>2717.000000202097</v>
      </c>
      <c r="M449" s="8">
        <f t="shared" si="31"/>
        <v>45.283333336701617</v>
      </c>
      <c r="N449" s="8">
        <f t="shared" si="32"/>
        <v>45.283333336701617</v>
      </c>
      <c r="O449" s="18">
        <v>1</v>
      </c>
      <c r="P449" t="s">
        <v>897</v>
      </c>
      <c r="Q449" s="6" t="s">
        <v>24</v>
      </c>
      <c r="R449" s="8"/>
    </row>
    <row r="450" spans="1:19" s="123" customFormat="1" ht="15" customHeight="1">
      <c r="A450" s="123" t="s">
        <v>29</v>
      </c>
      <c r="B450" s="123" t="s">
        <v>30</v>
      </c>
      <c r="C450" s="123" t="s">
        <v>83</v>
      </c>
      <c r="D450" s="123" t="s">
        <v>898</v>
      </c>
      <c r="E450" s="123">
        <v>1</v>
      </c>
      <c r="F450" s="123" t="s">
        <v>92</v>
      </c>
      <c r="G450" s="123" t="s">
        <v>22</v>
      </c>
      <c r="H450" s="124">
        <v>43943.327546296299</v>
      </c>
      <c r="I450" s="124">
        <v>43943.298611111109</v>
      </c>
      <c r="J450" s="4">
        <f t="shared" si="33"/>
        <v>2020</v>
      </c>
      <c r="K450" s="4">
        <f t="shared" si="34"/>
        <v>4</v>
      </c>
      <c r="L450" s="123">
        <f t="shared" si="35"/>
        <v>2500.0000003958121</v>
      </c>
      <c r="M450" s="125">
        <f t="shared" si="36" ref="M450:M513">+L450/60</f>
        <v>41.666666673263535</v>
      </c>
      <c r="N450" s="125">
        <f t="shared" si="37" ref="N450:N513">+M450*E450</f>
        <v>41.666666673263535</v>
      </c>
      <c r="O450" s="126">
        <v>1</v>
      </c>
      <c r="P450" s="123" t="s">
        <v>899</v>
      </c>
      <c r="Q450" s="127" t="s">
        <v>24</v>
      </c>
      <c r="R450" s="125"/>
      <c r="S450"/>
    </row>
    <row r="451" spans="1:18" ht="15" customHeight="1">
      <c r="A451" t="s">
        <v>17</v>
      </c>
      <c r="B451" t="s">
        <v>140</v>
      </c>
      <c r="C451" t="s">
        <v>141</v>
      </c>
      <c r="D451" t="s">
        <v>900</v>
      </c>
      <c r="E451">
        <v>1</v>
      </c>
      <c r="F451" t="s">
        <v>92</v>
      </c>
      <c r="G451" t="s">
        <v>22</v>
      </c>
      <c r="H451" s="5">
        <v>43944.376793981479</v>
      </c>
      <c r="I451" s="5">
        <v>43944.338472222225</v>
      </c>
      <c r="J451" s="4">
        <f t="shared" si="38" ref="J451:J514">YEAR(I451)</f>
        <v>2020</v>
      </c>
      <c r="K451" s="4">
        <f t="shared" si="39" ref="K451:K514">MONTH(I451)</f>
        <v>4</v>
      </c>
      <c r="L451">
        <f t="shared" si="35"/>
        <v>3310.9999994980171</v>
      </c>
      <c r="M451" s="8">
        <f t="shared" si="36"/>
        <v>55.183333324966952</v>
      </c>
      <c r="N451" s="8">
        <f t="shared" si="37"/>
        <v>55.183333324966952</v>
      </c>
      <c r="O451" s="18">
        <v>1</v>
      </c>
      <c r="P451" t="s">
        <v>901</v>
      </c>
      <c r="Q451" s="6" t="s">
        <v>24</v>
      </c>
      <c r="R451" s="8"/>
    </row>
    <row r="452" spans="1:18" ht="15" customHeight="1">
      <c r="A452" t="s">
        <v>17</v>
      </c>
      <c r="B452" t="s">
        <v>47</v>
      </c>
      <c r="C452" t="s">
        <v>48</v>
      </c>
      <c r="D452" t="s">
        <v>902</v>
      </c>
      <c r="E452">
        <v>21</v>
      </c>
      <c r="F452" t="s">
        <v>213</v>
      </c>
      <c r="G452" t="s">
        <v>22</v>
      </c>
      <c r="H452" s="5">
        <v>43944.517025462963</v>
      </c>
      <c r="I452" s="5">
        <v>43944.478472222225</v>
      </c>
      <c r="J452" s="4">
        <f t="shared" si="38"/>
        <v>2020</v>
      </c>
      <c r="K452" s="4">
        <f t="shared" si="39"/>
        <v>4</v>
      </c>
      <c r="L452">
        <f t="shared" si="35"/>
        <v>3330.9999997727573</v>
      </c>
      <c r="M452" s="8">
        <f t="shared" si="36"/>
        <v>55.516666662879288</v>
      </c>
      <c r="N452" s="8">
        <f t="shared" si="37"/>
        <v>1165.8499999204651</v>
      </c>
      <c r="O452" s="18">
        <v>1</v>
      </c>
      <c r="P452" t="s">
        <v>903</v>
      </c>
      <c r="Q452" s="6" t="s">
        <v>24</v>
      </c>
      <c r="R452" t="s">
        <v>27</v>
      </c>
    </row>
    <row r="453" spans="1:18" ht="15" customHeight="1">
      <c r="A453" t="s">
        <v>17</v>
      </c>
      <c r="B453" t="s">
        <v>55</v>
      </c>
      <c r="C453" t="s">
        <v>59</v>
      </c>
      <c r="D453" t="s">
        <v>904</v>
      </c>
      <c r="E453">
        <v>1</v>
      </c>
      <c r="F453" t="s">
        <v>213</v>
      </c>
      <c r="G453" t="s">
        <v>22</v>
      </c>
      <c r="H453" s="5">
        <v>43944.521516203706</v>
      </c>
      <c r="I453" s="5">
        <v>43944.479861111111</v>
      </c>
      <c r="J453" s="4">
        <f t="shared" si="38"/>
        <v>2020</v>
      </c>
      <c r="K453" s="4">
        <f t="shared" si="39"/>
        <v>4</v>
      </c>
      <c r="L453">
        <f t="shared" si="35"/>
        <v>3599.0000001853332</v>
      </c>
      <c r="M453" s="8">
        <f t="shared" si="36"/>
        <v>59.98333333642222</v>
      </c>
      <c r="N453" s="8">
        <f t="shared" si="37"/>
        <v>59.98333333642222</v>
      </c>
      <c r="O453" s="18">
        <v>1</v>
      </c>
      <c r="P453" t="s">
        <v>905</v>
      </c>
      <c r="Q453" s="6" t="s">
        <v>24</v>
      </c>
      <c r="R453" t="s">
        <v>131</v>
      </c>
    </row>
    <row r="454" spans="1:18" ht="15" customHeight="1">
      <c r="A454" t="s">
        <v>17</v>
      </c>
      <c r="B454" t="s">
        <v>41</v>
      </c>
      <c r="C454" t="s">
        <v>62</v>
      </c>
      <c r="D454" t="s">
        <v>906</v>
      </c>
      <c r="E454">
        <v>2</v>
      </c>
      <c r="F454" t="s">
        <v>213</v>
      </c>
      <c r="G454" t="s">
        <v>22</v>
      </c>
      <c r="H454" s="5">
        <v>43944.565972222219</v>
      </c>
      <c r="I454" s="5">
        <v>43944.485578703701</v>
      </c>
      <c r="J454" s="4">
        <f t="shared" si="38"/>
        <v>2020</v>
      </c>
      <c r="K454" s="4">
        <f t="shared" si="39"/>
        <v>4</v>
      </c>
      <c r="L454">
        <f t="shared" si="35"/>
        <v>6945.9999999264255</v>
      </c>
      <c r="M454" s="8">
        <f t="shared" si="36"/>
        <v>115.76666666544043</v>
      </c>
      <c r="N454" s="8">
        <f t="shared" si="37"/>
        <v>231.53333333088085</v>
      </c>
      <c r="O454" s="18">
        <v>1</v>
      </c>
      <c r="P454" t="s">
        <v>907</v>
      </c>
      <c r="Q454" s="6" t="s">
        <v>24</v>
      </c>
      <c r="R454" t="s">
        <v>27</v>
      </c>
    </row>
    <row r="455" spans="1:18" ht="15" customHeight="1">
      <c r="A455" t="s">
        <v>17</v>
      </c>
      <c r="B455" t="s">
        <v>55</v>
      </c>
      <c r="C455" t="s">
        <v>59</v>
      </c>
      <c r="D455" t="s">
        <v>908</v>
      </c>
      <c r="E455">
        <v>15</v>
      </c>
      <c r="F455" t="s">
        <v>213</v>
      </c>
      <c r="G455" t="s">
        <v>22</v>
      </c>
      <c r="H455" s="5">
        <v>43944.553599537037</v>
      </c>
      <c r="I455" s="5">
        <v>43944.487500000003</v>
      </c>
      <c r="J455" s="4">
        <f t="shared" si="38"/>
        <v>2020</v>
      </c>
      <c r="K455" s="4">
        <f t="shared" si="39"/>
        <v>4</v>
      </c>
      <c r="L455">
        <f t="shared" si="35"/>
        <v>5710.9999997774139</v>
      </c>
      <c r="M455" s="8">
        <f t="shared" si="36"/>
        <v>95.183333329623565</v>
      </c>
      <c r="N455" s="8">
        <f t="shared" si="37"/>
        <v>1427.7499999443535</v>
      </c>
      <c r="O455" s="18">
        <v>1</v>
      </c>
      <c r="P455" t="s">
        <v>909</v>
      </c>
      <c r="Q455" s="6" t="s">
        <v>24</v>
      </c>
      <c r="R455" t="s">
        <v>131</v>
      </c>
    </row>
    <row r="456" spans="1:18" ht="15" customHeight="1">
      <c r="A456" t="s">
        <v>17</v>
      </c>
      <c r="B456" t="s">
        <v>41</v>
      </c>
      <c r="C456" t="s">
        <v>62</v>
      </c>
      <c r="D456" t="s">
        <v>889</v>
      </c>
      <c r="E456">
        <v>4</v>
      </c>
      <c r="F456" t="s">
        <v>92</v>
      </c>
      <c r="G456" t="s">
        <v>22</v>
      </c>
      <c r="H456" s="5">
        <v>43944.54478009259</v>
      </c>
      <c r="I456" s="5">
        <v>43944.505555555559</v>
      </c>
      <c r="J456" s="4">
        <f t="shared" si="38"/>
        <v>2020</v>
      </c>
      <c r="K456" s="4">
        <f t="shared" si="39"/>
        <v>4</v>
      </c>
      <c r="L456">
        <f t="shared" si="35"/>
        <v>3388.9999995008111</v>
      </c>
      <c r="M456" s="8">
        <f t="shared" si="36"/>
        <v>56.483333325013518</v>
      </c>
      <c r="N456" s="8">
        <f t="shared" si="37"/>
        <v>225.93333330005407</v>
      </c>
      <c r="O456" s="18">
        <v>1</v>
      </c>
      <c r="P456" t="s">
        <v>910</v>
      </c>
      <c r="Q456" s="6" t="s">
        <v>24</v>
      </c>
      <c r="R456" s="8"/>
    </row>
    <row r="457" spans="1:18" ht="15" customHeight="1">
      <c r="A457" t="s">
        <v>17</v>
      </c>
      <c r="B457" t="s">
        <v>140</v>
      </c>
      <c r="C457" t="s">
        <v>141</v>
      </c>
      <c r="D457" t="s">
        <v>911</v>
      </c>
      <c r="E457">
        <v>752</v>
      </c>
      <c r="F457" t="s">
        <v>213</v>
      </c>
      <c r="G457" t="s">
        <v>22</v>
      </c>
      <c r="H457" s="5">
        <v>43944.592129629629</v>
      </c>
      <c r="I457" s="5">
        <v>43944.56527777778</v>
      </c>
      <c r="J457" s="4">
        <f t="shared" si="38"/>
        <v>2020</v>
      </c>
      <c r="K457" s="4">
        <f t="shared" si="39"/>
        <v>4</v>
      </c>
      <c r="L457">
        <f t="shared" si="40" ref="L457:L520">(H457-I457)*60*60*24</f>
        <v>2319.9999998090789</v>
      </c>
      <c r="M457" s="8">
        <f t="shared" si="36"/>
        <v>38.666666663484648</v>
      </c>
      <c r="N457" s="8">
        <f t="shared" si="37"/>
        <v>29077.333330940455</v>
      </c>
      <c r="O457" s="18">
        <v>1</v>
      </c>
      <c r="P457" t="s">
        <v>912</v>
      </c>
      <c r="Q457" s="6" t="s">
        <v>24</v>
      </c>
      <c r="R457" t="s">
        <v>27</v>
      </c>
    </row>
    <row r="458" spans="1:18" ht="15" customHeight="1">
      <c r="A458" t="s">
        <v>17</v>
      </c>
      <c r="B458" t="s">
        <v>140</v>
      </c>
      <c r="C458" t="s">
        <v>141</v>
      </c>
      <c r="D458" t="s">
        <v>913</v>
      </c>
      <c r="E458">
        <v>1</v>
      </c>
      <c r="F458" t="s">
        <v>213</v>
      </c>
      <c r="G458" t="s">
        <v>22</v>
      </c>
      <c r="H458" s="5">
        <v>43944.652777777781</v>
      </c>
      <c r="I458" s="5">
        <v>43944.600694444445</v>
      </c>
      <c r="J458" s="4">
        <f t="shared" si="38"/>
        <v>2020</v>
      </c>
      <c r="K458" s="4">
        <f t="shared" si="39"/>
        <v>4</v>
      </c>
      <c r="L458">
        <f t="shared" si="40"/>
        <v>4500.0000002095476</v>
      </c>
      <c r="M458" s="8">
        <f t="shared" si="36"/>
        <v>75.00000000349246</v>
      </c>
      <c r="N458" s="8">
        <f t="shared" si="37"/>
        <v>75.00000000349246</v>
      </c>
      <c r="O458" s="18">
        <v>1</v>
      </c>
      <c r="P458" t="s">
        <v>914</v>
      </c>
      <c r="Q458" s="6" t="s">
        <v>24</v>
      </c>
      <c r="R458" t="s">
        <v>85</v>
      </c>
    </row>
    <row r="459" spans="1:18" ht="15" customHeight="1">
      <c r="A459" t="s">
        <v>17</v>
      </c>
      <c r="B459" t="s">
        <v>18</v>
      </c>
      <c r="C459" t="s">
        <v>38</v>
      </c>
      <c r="D459" t="s">
        <v>915</v>
      </c>
      <c r="E459">
        <v>1</v>
      </c>
      <c r="F459" t="s">
        <v>213</v>
      </c>
      <c r="G459" t="s">
        <v>22</v>
      </c>
      <c r="H459" s="5">
        <v>43944.707800925928</v>
      </c>
      <c r="I459" s="5">
        <v>43944.652083333334</v>
      </c>
      <c r="J459" s="4">
        <f t="shared" si="38"/>
        <v>2020</v>
      </c>
      <c r="K459" s="4">
        <f t="shared" si="39"/>
        <v>4</v>
      </c>
      <c r="L459">
        <f t="shared" si="40"/>
        <v>4814.0000000596046</v>
      </c>
      <c r="M459" s="8">
        <f t="shared" si="36"/>
        <v>80.233333334326744</v>
      </c>
      <c r="N459" s="8">
        <f t="shared" si="37"/>
        <v>80.233333334326744</v>
      </c>
      <c r="O459" s="18">
        <v>1</v>
      </c>
      <c r="P459" t="s">
        <v>916</v>
      </c>
      <c r="Q459" s="6" t="s">
        <v>24</v>
      </c>
      <c r="R459" t="s">
        <v>131</v>
      </c>
    </row>
    <row r="460" spans="1:18" ht="15" customHeight="1">
      <c r="A460" t="s">
        <v>17</v>
      </c>
      <c r="B460" t="s">
        <v>55</v>
      </c>
      <c r="C460" t="s">
        <v>59</v>
      </c>
      <c r="D460" t="s">
        <v>917</v>
      </c>
      <c r="E460">
        <v>1</v>
      </c>
      <c r="F460" t="s">
        <v>213</v>
      </c>
      <c r="G460" t="s">
        <v>22</v>
      </c>
      <c r="H460" s="5">
        <v>43944.813668981478</v>
      </c>
      <c r="I460" s="5">
        <v>43944.65996527778</v>
      </c>
      <c r="J460" s="4">
        <f t="shared" si="38"/>
        <v>2020</v>
      </c>
      <c r="K460" s="4">
        <f t="shared" si="39"/>
        <v>4</v>
      </c>
      <c r="L460">
        <f t="shared" si="40"/>
        <v>13279.999999492429</v>
      </c>
      <c r="M460" s="8">
        <f t="shared" si="36"/>
        <v>221.33333332487382</v>
      </c>
      <c r="N460" s="8">
        <f t="shared" si="37"/>
        <v>221.33333332487382</v>
      </c>
      <c r="O460" s="18">
        <v>1</v>
      </c>
      <c r="P460" t="s">
        <v>918</v>
      </c>
      <c r="Q460" s="6" t="s">
        <v>24</v>
      </c>
      <c r="R460" t="s">
        <v>131</v>
      </c>
    </row>
    <row r="461" spans="1:19" ht="15" customHeight="1">
      <c r="A461" t="s">
        <v>29</v>
      </c>
      <c r="B461" t="s">
        <v>94</v>
      </c>
      <c r="C461" t="s">
        <v>95</v>
      </c>
      <c r="D461" t="s">
        <v>919</v>
      </c>
      <c r="E461">
        <v>5</v>
      </c>
      <c r="F461" t="s">
        <v>27</v>
      </c>
      <c r="G461" t="s">
        <v>22</v>
      </c>
      <c r="H461" s="5">
        <v>43944.731423611112</v>
      </c>
      <c r="I461" s="5">
        <v>43944.6875</v>
      </c>
      <c r="J461" s="4">
        <f t="shared" si="38"/>
        <v>2020</v>
      </c>
      <c r="K461" s="4">
        <f t="shared" si="39"/>
        <v>4</v>
      </c>
      <c r="L461">
        <f t="shared" si="40"/>
        <v>3795.0000001117587</v>
      </c>
      <c r="M461" s="8">
        <f t="shared" si="36"/>
        <v>63.250000001862645</v>
      </c>
      <c r="N461" s="8">
        <f t="shared" si="37"/>
        <v>316.25000000931323</v>
      </c>
      <c r="O461" s="18">
        <v>1</v>
      </c>
      <c r="P461" t="s">
        <v>920</v>
      </c>
      <c r="Q461" s="6" t="s">
        <v>24</v>
      </c>
      <c r="R461" t="s">
        <v>921</v>
      </c>
      <c r="S461" t="e">
        <f t="array" ref="S461">RemoveNumbers(D461)</f>
        <v>#NAME?</v>
      </c>
    </row>
    <row r="462" spans="1:18" ht="15" customHeight="1">
      <c r="A462" t="s">
        <v>29</v>
      </c>
      <c r="B462" t="s">
        <v>94</v>
      </c>
      <c r="C462" t="s">
        <v>95</v>
      </c>
      <c r="D462" t="s">
        <v>922</v>
      </c>
      <c r="E462">
        <v>8</v>
      </c>
      <c r="F462" t="s">
        <v>27</v>
      </c>
      <c r="G462" t="s">
        <v>22</v>
      </c>
      <c r="H462" s="5">
        <v>43944.730879629627</v>
      </c>
      <c r="I462" s="5">
        <v>43944.6875</v>
      </c>
      <c r="J462" s="4">
        <f t="shared" si="38"/>
        <v>2020</v>
      </c>
      <c r="K462" s="4">
        <f t="shared" si="39"/>
        <v>4</v>
      </c>
      <c r="L462">
        <f t="shared" si="40"/>
        <v>3747.9999998118728</v>
      </c>
      <c r="M462" s="8">
        <f t="shared" si="36"/>
        <v>62.466666663531214</v>
      </c>
      <c r="N462" s="8">
        <f t="shared" si="37"/>
        <v>499.73333330824971</v>
      </c>
      <c r="O462" s="18">
        <v>1</v>
      </c>
      <c r="P462" t="s">
        <v>923</v>
      </c>
      <c r="Q462" s="6" t="s">
        <v>24</v>
      </c>
      <c r="R462" t="s">
        <v>27</v>
      </c>
    </row>
    <row r="463" spans="1:19" ht="15" customHeight="1">
      <c r="A463" t="s">
        <v>17</v>
      </c>
      <c r="B463" t="s">
        <v>41</v>
      </c>
      <c r="C463" t="s">
        <v>62</v>
      </c>
      <c r="D463" t="s">
        <v>314</v>
      </c>
      <c r="E463">
        <v>402</v>
      </c>
      <c r="F463" t="s">
        <v>213</v>
      </c>
      <c r="G463" t="s">
        <v>22</v>
      </c>
      <c r="H463" s="5">
        <v>43944.804236111115</v>
      </c>
      <c r="I463" s="5">
        <v>43944.711111111108</v>
      </c>
      <c r="J463" s="4">
        <f t="shared" si="38"/>
        <v>2020</v>
      </c>
      <c r="K463" s="4">
        <f t="shared" si="39"/>
        <v>4</v>
      </c>
      <c r="L463">
        <f t="shared" si="40"/>
        <v>8046.0000005783513</v>
      </c>
      <c r="M463" s="8">
        <f t="shared" si="36"/>
        <v>134.10000000963919</v>
      </c>
      <c r="N463" s="8">
        <f t="shared" si="37"/>
        <v>53908.200003874954</v>
      </c>
      <c r="O463" s="18">
        <v>1</v>
      </c>
      <c r="P463" t="s">
        <v>924</v>
      </c>
      <c r="Q463" s="6" t="s">
        <v>24</v>
      </c>
      <c r="R463" t="s">
        <v>921</v>
      </c>
      <c r="S463" t="e">
        <f t="array" ref="S463">RemoveNumbers(D463)</f>
        <v>#NAME?</v>
      </c>
    </row>
    <row r="464" spans="1:18" ht="15" customHeight="1">
      <c r="A464" t="s">
        <v>17</v>
      </c>
      <c r="B464" t="s">
        <v>41</v>
      </c>
      <c r="C464" t="s">
        <v>62</v>
      </c>
      <c r="D464" t="s">
        <v>741</v>
      </c>
      <c r="E464">
        <v>30</v>
      </c>
      <c r="F464" t="s">
        <v>213</v>
      </c>
      <c r="G464" t="s">
        <v>22</v>
      </c>
      <c r="H464" s="5">
        <v>43944.930289351854</v>
      </c>
      <c r="I464" s="5">
        <v>43944.713888888888</v>
      </c>
      <c r="J464" s="4">
        <f t="shared" si="38"/>
        <v>2020</v>
      </c>
      <c r="K464" s="4">
        <f t="shared" si="39"/>
        <v>4</v>
      </c>
      <c r="L464">
        <f t="shared" si="40"/>
        <v>18697.000000323169</v>
      </c>
      <c r="M464" s="8">
        <f t="shared" si="36"/>
        <v>311.61666667205282</v>
      </c>
      <c r="N464" s="8">
        <f t="shared" si="37"/>
        <v>9348.5000001615845</v>
      </c>
      <c r="O464" s="18">
        <v>1</v>
      </c>
      <c r="P464" t="s">
        <v>925</v>
      </c>
      <c r="Q464" s="6" t="s">
        <v>24</v>
      </c>
      <c r="R464" t="s">
        <v>27</v>
      </c>
    </row>
    <row r="465" spans="1:18" ht="15" customHeight="1">
      <c r="A465" t="s">
        <v>17</v>
      </c>
      <c r="B465" t="s">
        <v>41</v>
      </c>
      <c r="C465" t="s">
        <v>135</v>
      </c>
      <c r="D465" t="s">
        <v>523</v>
      </c>
      <c r="E465">
        <v>189</v>
      </c>
      <c r="F465" t="s">
        <v>213</v>
      </c>
      <c r="G465" t="s">
        <v>22</v>
      </c>
      <c r="H465" s="5">
        <v>43944.787905092591</v>
      </c>
      <c r="I465" s="5">
        <v>43944.714583333334</v>
      </c>
      <c r="J465" s="4">
        <f t="shared" si="38"/>
        <v>2020</v>
      </c>
      <c r="K465" s="4">
        <f t="shared" si="39"/>
        <v>4</v>
      </c>
      <c r="L465">
        <f t="shared" si="40"/>
        <v>6334.9999997997656</v>
      </c>
      <c r="M465" s="8">
        <f t="shared" si="36"/>
        <v>105.58333332999609</v>
      </c>
      <c r="N465" s="8">
        <f t="shared" si="37"/>
        <v>19955.249999369262</v>
      </c>
      <c r="O465" s="18">
        <v>1</v>
      </c>
      <c r="P465" t="s">
        <v>926</v>
      </c>
      <c r="Q465" s="6" t="s">
        <v>24</v>
      </c>
      <c r="R465" s="8" t="s">
        <v>46</v>
      </c>
    </row>
    <row r="466" spans="1:18" ht="15" customHeight="1">
      <c r="A466" t="s">
        <v>17</v>
      </c>
      <c r="B466" t="s">
        <v>41</v>
      </c>
      <c r="C466" t="s">
        <v>42</v>
      </c>
      <c r="D466" t="s">
        <v>240</v>
      </c>
      <c r="E466">
        <v>354</v>
      </c>
      <c r="F466" t="s">
        <v>213</v>
      </c>
      <c r="G466" t="s">
        <v>22</v>
      </c>
      <c r="H466" s="5">
        <v>43944.849328703705</v>
      </c>
      <c r="I466" s="5">
        <v>43944.716666666667</v>
      </c>
      <c r="J466" s="4">
        <f t="shared" si="38"/>
        <v>2020</v>
      </c>
      <c r="K466" s="4">
        <f t="shared" si="39"/>
        <v>4</v>
      </c>
      <c r="L466">
        <f t="shared" si="40"/>
        <v>11462.000000104308</v>
      </c>
      <c r="M466" s="8">
        <f t="shared" si="36"/>
        <v>191.0333333350718</v>
      </c>
      <c r="N466" s="8">
        <f t="shared" si="37"/>
        <v>67625.800000615418</v>
      </c>
      <c r="O466" s="18">
        <v>1</v>
      </c>
      <c r="P466" t="s">
        <v>927</v>
      </c>
      <c r="Q466" s="6" t="s">
        <v>24</v>
      </c>
      <c r="R466" t="s">
        <v>27</v>
      </c>
    </row>
    <row r="467" spans="1:18" ht="15" customHeight="1">
      <c r="A467" t="s">
        <v>17</v>
      </c>
      <c r="B467" t="s">
        <v>18</v>
      </c>
      <c r="C467" t="s">
        <v>25</v>
      </c>
      <c r="D467" t="s">
        <v>928</v>
      </c>
      <c r="E467">
        <v>914</v>
      </c>
      <c r="F467" t="s">
        <v>213</v>
      </c>
      <c r="G467" t="s">
        <v>22</v>
      </c>
      <c r="H467" s="5">
        <v>43944.751701388886</v>
      </c>
      <c r="I467" s="5">
        <v>43944.719444444447</v>
      </c>
      <c r="J467" s="4">
        <f t="shared" si="38"/>
        <v>2020</v>
      </c>
      <c r="K467" s="4">
        <f t="shared" si="39"/>
        <v>4</v>
      </c>
      <c r="L467">
        <f t="shared" si="40"/>
        <v>2786.9999995920807</v>
      </c>
      <c r="M467" s="8">
        <f t="shared" si="36"/>
        <v>46.449999993201345</v>
      </c>
      <c r="N467" s="8">
        <f t="shared" si="37"/>
        <v>42455.29999378603</v>
      </c>
      <c r="O467" s="18">
        <v>1</v>
      </c>
      <c r="P467" t="s">
        <v>929</v>
      </c>
      <c r="Q467" s="6" t="s">
        <v>24</v>
      </c>
      <c r="R467" t="s">
        <v>27</v>
      </c>
    </row>
    <row r="468" spans="1:18" ht="15" customHeight="1">
      <c r="A468" t="s">
        <v>17</v>
      </c>
      <c r="B468" t="s">
        <v>41</v>
      </c>
      <c r="C468" t="s">
        <v>129</v>
      </c>
      <c r="D468" t="s">
        <v>930</v>
      </c>
      <c r="E468">
        <v>3</v>
      </c>
      <c r="F468" t="s">
        <v>213</v>
      </c>
      <c r="G468" t="s">
        <v>22</v>
      </c>
      <c r="H468" s="5">
        <v>43944.970335648148</v>
      </c>
      <c r="I468" s="5">
        <v>43944.720138888886</v>
      </c>
      <c r="J468" s="4">
        <f t="shared" si="38"/>
        <v>2020</v>
      </c>
      <c r="K468" s="4">
        <f t="shared" si="39"/>
        <v>4</v>
      </c>
      <c r="L468">
        <f t="shared" si="40"/>
        <v>21617.000000202097</v>
      </c>
      <c r="M468" s="8">
        <f t="shared" si="36"/>
        <v>360.28333333670162</v>
      </c>
      <c r="N468" s="8">
        <f t="shared" si="37"/>
        <v>1080.8500000101048</v>
      </c>
      <c r="O468" s="18">
        <v>1</v>
      </c>
      <c r="P468" t="s">
        <v>931</v>
      </c>
      <c r="Q468" s="6" t="s">
        <v>24</v>
      </c>
      <c r="R468" s="8" t="s">
        <v>46</v>
      </c>
    </row>
    <row r="469" spans="1:18" ht="15" customHeight="1">
      <c r="A469" t="s">
        <v>17</v>
      </c>
      <c r="B469" t="s">
        <v>18</v>
      </c>
      <c r="C469" t="s">
        <v>35</v>
      </c>
      <c r="D469" t="s">
        <v>932</v>
      </c>
      <c r="E469">
        <v>610</v>
      </c>
      <c r="F469" t="s">
        <v>213</v>
      </c>
      <c r="G469" t="s">
        <v>22</v>
      </c>
      <c r="H469" s="5">
        <v>43944.790138888886</v>
      </c>
      <c r="I469" s="5">
        <v>43944.72152777778</v>
      </c>
      <c r="J469" s="4">
        <f t="shared" si="38"/>
        <v>2020</v>
      </c>
      <c r="K469" s="4">
        <f t="shared" si="39"/>
        <v>4</v>
      </c>
      <c r="L469">
        <f t="shared" si="40"/>
        <v>5927.9999995836988</v>
      </c>
      <c r="M469" s="8">
        <f t="shared" si="36"/>
        <v>98.799999993061647</v>
      </c>
      <c r="N469" s="8">
        <f t="shared" si="37"/>
        <v>60267.999995767605</v>
      </c>
      <c r="O469" s="18">
        <v>1</v>
      </c>
      <c r="P469" t="s">
        <v>933</v>
      </c>
      <c r="Q469" s="6" t="s">
        <v>24</v>
      </c>
      <c r="R469" t="s">
        <v>27</v>
      </c>
    </row>
    <row r="470" spans="1:18" ht="15" customHeight="1">
      <c r="A470" t="s">
        <v>17</v>
      </c>
      <c r="B470" t="s">
        <v>41</v>
      </c>
      <c r="C470" t="s">
        <v>135</v>
      </c>
      <c r="D470" t="s">
        <v>316</v>
      </c>
      <c r="E470">
        <v>14</v>
      </c>
      <c r="F470" t="s">
        <v>213</v>
      </c>
      <c r="G470" t="s">
        <v>22</v>
      </c>
      <c r="H470" s="5">
        <v>43944.822893518518</v>
      </c>
      <c r="I470" s="5">
        <v>43944.72152777778</v>
      </c>
      <c r="J470" s="4">
        <f t="shared" si="38"/>
        <v>2020</v>
      </c>
      <c r="K470" s="4">
        <f t="shared" si="39"/>
        <v>4</v>
      </c>
      <c r="L470">
        <f t="shared" si="40"/>
        <v>8757.999999797903</v>
      </c>
      <c r="M470" s="8">
        <f t="shared" si="36"/>
        <v>145.96666666329838</v>
      </c>
      <c r="N470" s="8">
        <f t="shared" si="37"/>
        <v>2043.5333332861774</v>
      </c>
      <c r="O470" s="18">
        <v>1</v>
      </c>
      <c r="P470" t="s">
        <v>934</v>
      </c>
      <c r="Q470" s="6" t="s">
        <v>24</v>
      </c>
      <c r="R470" s="8" t="s">
        <v>46</v>
      </c>
    </row>
    <row r="471" spans="1:18" ht="15" customHeight="1">
      <c r="A471" t="s">
        <v>17</v>
      </c>
      <c r="B471" t="s">
        <v>41</v>
      </c>
      <c r="C471" t="s">
        <v>62</v>
      </c>
      <c r="D471" t="s">
        <v>721</v>
      </c>
      <c r="E471">
        <v>11</v>
      </c>
      <c r="F471" t="s">
        <v>213</v>
      </c>
      <c r="G471" t="s">
        <v>22</v>
      </c>
      <c r="H471" s="5">
        <v>43944.807881944442</v>
      </c>
      <c r="I471" s="5">
        <v>43944.722222222219</v>
      </c>
      <c r="J471" s="4">
        <f t="shared" si="38"/>
        <v>2020</v>
      </c>
      <c r="K471" s="4">
        <f t="shared" si="39"/>
        <v>4</v>
      </c>
      <c r="L471">
        <f t="shared" si="40"/>
        <v>7401.0000000474975</v>
      </c>
      <c r="M471" s="8">
        <f t="shared" si="36"/>
        <v>123.35000000079162</v>
      </c>
      <c r="N471" s="8">
        <f t="shared" si="37"/>
        <v>1356.8500000087079</v>
      </c>
      <c r="O471" s="18">
        <v>1</v>
      </c>
      <c r="P471" t="s">
        <v>935</v>
      </c>
      <c r="Q471" s="6" t="s">
        <v>24</v>
      </c>
      <c r="R471" t="s">
        <v>27</v>
      </c>
    </row>
    <row r="472" spans="1:18" ht="15" customHeight="1">
      <c r="A472" t="s">
        <v>17</v>
      </c>
      <c r="B472" t="s">
        <v>18</v>
      </c>
      <c r="C472" t="s">
        <v>38</v>
      </c>
      <c r="D472" t="s">
        <v>936</v>
      </c>
      <c r="E472">
        <v>746</v>
      </c>
      <c r="F472" t="s">
        <v>213</v>
      </c>
      <c r="G472" t="s">
        <v>22</v>
      </c>
      <c r="H472" s="5">
        <v>43944.752465277779</v>
      </c>
      <c r="I472" s="5">
        <v>43944.724999999999</v>
      </c>
      <c r="J472" s="4">
        <f t="shared" si="38"/>
        <v>2020</v>
      </c>
      <c r="K472" s="4">
        <f t="shared" si="39"/>
        <v>4</v>
      </c>
      <c r="L472">
        <f t="shared" si="40"/>
        <v>2373.0000002542511</v>
      </c>
      <c r="M472" s="8">
        <f t="shared" si="36"/>
        <v>39.550000004237518</v>
      </c>
      <c r="N472" s="8">
        <f t="shared" si="37"/>
        <v>29504.300003161188</v>
      </c>
      <c r="O472" s="18">
        <v>1</v>
      </c>
      <c r="P472" t="s">
        <v>937</v>
      </c>
      <c r="Q472" s="6" t="s">
        <v>24</v>
      </c>
      <c r="R472" t="s">
        <v>27</v>
      </c>
    </row>
    <row r="473" spans="1:18" ht="15" customHeight="1">
      <c r="A473" t="s">
        <v>17</v>
      </c>
      <c r="B473" t="s">
        <v>47</v>
      </c>
      <c r="C473" t="s">
        <v>52</v>
      </c>
      <c r="D473" t="s">
        <v>348</v>
      </c>
      <c r="E473">
        <v>2</v>
      </c>
      <c r="F473" t="s">
        <v>213</v>
      </c>
      <c r="G473" t="s">
        <v>22</v>
      </c>
      <c r="H473" s="5">
        <v>43945.02484953704</v>
      </c>
      <c r="I473" s="5">
        <v>43944.727083333331</v>
      </c>
      <c r="J473" s="4">
        <f t="shared" si="38"/>
        <v>2020</v>
      </c>
      <c r="K473" s="4">
        <f t="shared" si="39"/>
        <v>4</v>
      </c>
      <c r="L473">
        <f t="shared" si="40"/>
        <v>25727.000000397675</v>
      </c>
      <c r="M473" s="8">
        <f t="shared" si="36"/>
        <v>428.78333333996125</v>
      </c>
      <c r="N473" s="8">
        <f t="shared" si="37"/>
        <v>857.56666667992249</v>
      </c>
      <c r="O473" s="18">
        <v>1</v>
      </c>
      <c r="P473" t="s">
        <v>938</v>
      </c>
      <c r="Q473" s="6" t="s">
        <v>24</v>
      </c>
      <c r="R473" t="s">
        <v>27</v>
      </c>
    </row>
    <row r="474" spans="1:18" ht="15" customHeight="1">
      <c r="A474" t="s">
        <v>17</v>
      </c>
      <c r="B474" t="s">
        <v>41</v>
      </c>
      <c r="C474" t="s">
        <v>62</v>
      </c>
      <c r="D474" t="s">
        <v>585</v>
      </c>
      <c r="E474">
        <v>15</v>
      </c>
      <c r="F474" t="s">
        <v>213</v>
      </c>
      <c r="G474" t="s">
        <v>22</v>
      </c>
      <c r="H474" s="5">
        <v>43944.90347222222</v>
      </c>
      <c r="I474" s="5">
        <v>43944.728472222225</v>
      </c>
      <c r="J474" s="4">
        <f t="shared" si="38"/>
        <v>2020</v>
      </c>
      <c r="K474" s="4">
        <f t="shared" si="39"/>
        <v>4</v>
      </c>
      <c r="L474">
        <f t="shared" si="40"/>
        <v>15119.999999622814</v>
      </c>
      <c r="M474" s="8">
        <f t="shared" si="36"/>
        <v>251.99999999371357</v>
      </c>
      <c r="N474" s="8">
        <f t="shared" si="37"/>
        <v>3779.9999999057036</v>
      </c>
      <c r="O474" s="18">
        <v>1</v>
      </c>
      <c r="P474" t="s">
        <v>939</v>
      </c>
      <c r="Q474" s="6" t="s">
        <v>24</v>
      </c>
      <c r="R474" s="8" t="s">
        <v>46</v>
      </c>
    </row>
    <row r="475" spans="1:18" ht="15" customHeight="1">
      <c r="A475" t="s">
        <v>17</v>
      </c>
      <c r="B475" t="s">
        <v>47</v>
      </c>
      <c r="C475" t="s">
        <v>52</v>
      </c>
      <c r="D475" t="s">
        <v>940</v>
      </c>
      <c r="E475">
        <v>92</v>
      </c>
      <c r="F475" t="s">
        <v>213</v>
      </c>
      <c r="G475" t="s">
        <v>22</v>
      </c>
      <c r="H475" s="5">
        <v>43945.054467592592</v>
      </c>
      <c r="I475" s="5">
        <v>43944.731944444444</v>
      </c>
      <c r="J475" s="4">
        <f t="shared" si="38"/>
        <v>2020</v>
      </c>
      <c r="K475" s="4">
        <f t="shared" si="39"/>
        <v>4</v>
      </c>
      <c r="L475">
        <f t="shared" si="40"/>
        <v>27866.000000014901</v>
      </c>
      <c r="M475" s="8">
        <f t="shared" si="36"/>
        <v>464.43333333358169</v>
      </c>
      <c r="N475" s="8">
        <f t="shared" si="37"/>
        <v>42727.866666689515</v>
      </c>
      <c r="O475" s="18">
        <v>1</v>
      </c>
      <c r="P475" t="s">
        <v>941</v>
      </c>
      <c r="Q475" s="6" t="s">
        <v>24</v>
      </c>
      <c r="R475" s="8" t="s">
        <v>46</v>
      </c>
    </row>
    <row r="476" spans="1:18" ht="15" customHeight="1">
      <c r="A476" t="s">
        <v>17</v>
      </c>
      <c r="B476" t="s">
        <v>41</v>
      </c>
      <c r="C476" t="s">
        <v>42</v>
      </c>
      <c r="D476" t="s">
        <v>776</v>
      </c>
      <c r="E476">
        <v>36</v>
      </c>
      <c r="F476" t="s">
        <v>213</v>
      </c>
      <c r="G476" t="s">
        <v>22</v>
      </c>
      <c r="H476" s="5">
        <v>43944.928368055553</v>
      </c>
      <c r="I476" s="5">
        <v>43944.73541666667</v>
      </c>
      <c r="J476" s="4">
        <f t="shared" si="38"/>
        <v>2020</v>
      </c>
      <c r="K476" s="4">
        <f t="shared" si="39"/>
        <v>4</v>
      </c>
      <c r="L476">
        <f t="shared" si="40"/>
        <v>16670.999999460764</v>
      </c>
      <c r="M476" s="8">
        <f t="shared" si="36"/>
        <v>277.84999999101274</v>
      </c>
      <c r="N476" s="8">
        <f t="shared" si="37"/>
        <v>10002.599999676459</v>
      </c>
      <c r="O476" s="18">
        <v>1</v>
      </c>
      <c r="P476" t="s">
        <v>942</v>
      </c>
      <c r="Q476" s="6" t="s">
        <v>24</v>
      </c>
      <c r="R476" t="s">
        <v>27</v>
      </c>
    </row>
    <row r="477" spans="1:18" ht="15" customHeight="1">
      <c r="A477" t="s">
        <v>17</v>
      </c>
      <c r="B477" t="s">
        <v>41</v>
      </c>
      <c r="C477" t="s">
        <v>62</v>
      </c>
      <c r="D477" t="s">
        <v>69</v>
      </c>
      <c r="E477">
        <v>40</v>
      </c>
      <c r="F477" t="s">
        <v>213</v>
      </c>
      <c r="G477" t="s">
        <v>22</v>
      </c>
      <c r="H477" s="5">
        <v>43944.788819444446</v>
      </c>
      <c r="I477" s="5">
        <v>43944.740972222222</v>
      </c>
      <c r="J477" s="4">
        <f t="shared" si="38"/>
        <v>2020</v>
      </c>
      <c r="K477" s="4">
        <f t="shared" si="39"/>
        <v>4</v>
      </c>
      <c r="L477">
        <f t="shared" si="40"/>
        <v>4134.0000001480803</v>
      </c>
      <c r="M477" s="8">
        <f t="shared" si="36"/>
        <v>68.900000002468005</v>
      </c>
      <c r="N477" s="8">
        <f t="shared" si="37"/>
        <v>2756.0000000987202</v>
      </c>
      <c r="O477" s="18">
        <v>1</v>
      </c>
      <c r="P477" t="s">
        <v>943</v>
      </c>
      <c r="Q477" s="6" t="s">
        <v>24</v>
      </c>
      <c r="R477" t="s">
        <v>27</v>
      </c>
    </row>
    <row r="478" spans="1:18" ht="15" customHeight="1">
      <c r="A478" t="s">
        <v>17</v>
      </c>
      <c r="B478" t="s">
        <v>18</v>
      </c>
      <c r="C478" t="s">
        <v>35</v>
      </c>
      <c r="D478" t="s">
        <v>944</v>
      </c>
      <c r="E478">
        <v>3</v>
      </c>
      <c r="F478" t="s">
        <v>213</v>
      </c>
      <c r="G478" t="s">
        <v>22</v>
      </c>
      <c r="H478" s="5">
        <v>43944.897499999999</v>
      </c>
      <c r="I478" s="5">
        <v>43944.743055555555</v>
      </c>
      <c r="J478" s="4">
        <f t="shared" si="38"/>
        <v>2020</v>
      </c>
      <c r="K478" s="4">
        <f t="shared" si="39"/>
        <v>4</v>
      </c>
      <c r="L478">
        <f t="shared" si="40"/>
        <v>13343.999999994412</v>
      </c>
      <c r="M478" s="8">
        <f t="shared" si="36"/>
        <v>222.39999999990687</v>
      </c>
      <c r="N478" s="8">
        <f t="shared" si="37"/>
        <v>667.1999999997206</v>
      </c>
      <c r="O478" s="18">
        <v>1</v>
      </c>
      <c r="P478" t="s">
        <v>945</v>
      </c>
      <c r="Q478" s="6" t="s">
        <v>24</v>
      </c>
      <c r="R478" t="s">
        <v>27</v>
      </c>
    </row>
    <row r="479" spans="1:18" ht="15" customHeight="1">
      <c r="A479" t="s">
        <v>29</v>
      </c>
      <c r="B479" t="s">
        <v>94</v>
      </c>
      <c r="C479" t="s">
        <v>177</v>
      </c>
      <c r="D479" t="s">
        <v>946</v>
      </c>
      <c r="E479">
        <v>1</v>
      </c>
      <c r="F479" t="s">
        <v>125</v>
      </c>
      <c r="G479" t="s">
        <v>22</v>
      </c>
      <c r="H479" s="5">
        <v>43944.803020833337</v>
      </c>
      <c r="I479" s="5">
        <v>43944.745833333334</v>
      </c>
      <c r="J479" s="4">
        <f t="shared" si="38"/>
        <v>2020</v>
      </c>
      <c r="K479" s="4">
        <f t="shared" si="39"/>
        <v>4</v>
      </c>
      <c r="L479">
        <f t="shared" si="40"/>
        <v>4941.0000002011657</v>
      </c>
      <c r="M479" s="8">
        <f t="shared" si="36"/>
        <v>82.350000003352761</v>
      </c>
      <c r="N479" s="8">
        <f t="shared" si="37"/>
        <v>82.350000003352761</v>
      </c>
      <c r="O479" s="18">
        <v>1</v>
      </c>
      <c r="P479" t="s">
        <v>947</v>
      </c>
      <c r="Q479" s="6" t="s">
        <v>24</v>
      </c>
      <c r="R479" s="8"/>
    </row>
    <row r="480" spans="1:18" ht="15" customHeight="1">
      <c r="A480" t="s">
        <v>17</v>
      </c>
      <c r="B480" t="s">
        <v>140</v>
      </c>
      <c r="C480" t="s">
        <v>141</v>
      </c>
      <c r="D480" t="s">
        <v>948</v>
      </c>
      <c r="E480">
        <v>79</v>
      </c>
      <c r="F480" t="s">
        <v>213</v>
      </c>
      <c r="G480" t="s">
        <v>22</v>
      </c>
      <c r="H480" s="5">
        <v>43944.816666666666</v>
      </c>
      <c r="I480" s="5">
        <v>43944.74722222222</v>
      </c>
      <c r="J480" s="4">
        <f t="shared" si="38"/>
        <v>2020</v>
      </c>
      <c r="K480" s="4">
        <f t="shared" si="39"/>
        <v>4</v>
      </c>
      <c r="L480">
        <f t="shared" si="40"/>
        <v>6000.0000000698492</v>
      </c>
      <c r="M480" s="8">
        <f t="shared" si="36"/>
        <v>100.00000000116415</v>
      </c>
      <c r="N480" s="8">
        <f t="shared" si="37"/>
        <v>7900.0000000919681</v>
      </c>
      <c r="O480" s="18">
        <v>1</v>
      </c>
      <c r="P480" t="s">
        <v>949</v>
      </c>
      <c r="Q480" s="6" t="s">
        <v>24</v>
      </c>
      <c r="R480" s="8" t="s">
        <v>46</v>
      </c>
    </row>
    <row r="481" spans="1:18" ht="15" customHeight="1">
      <c r="A481" t="s">
        <v>17</v>
      </c>
      <c r="B481" t="s">
        <v>41</v>
      </c>
      <c r="C481" t="s">
        <v>42</v>
      </c>
      <c r="D481" t="s">
        <v>950</v>
      </c>
      <c r="E481">
        <v>8</v>
      </c>
      <c r="F481" t="s">
        <v>213</v>
      </c>
      <c r="G481" t="s">
        <v>22</v>
      </c>
      <c r="H481" s="5">
        <v>43944.969907407409</v>
      </c>
      <c r="I481" s="5">
        <v>43944.749305555553</v>
      </c>
      <c r="J481" s="4">
        <f t="shared" si="38"/>
        <v>2020</v>
      </c>
      <c r="K481" s="4">
        <f t="shared" si="39"/>
        <v>4</v>
      </c>
      <c r="L481">
        <f t="shared" si="40"/>
        <v>19060.000000311993</v>
      </c>
      <c r="M481" s="8">
        <f t="shared" si="36"/>
        <v>317.66666667186655</v>
      </c>
      <c r="N481" s="8">
        <f t="shared" si="37"/>
        <v>2541.3333333749324</v>
      </c>
      <c r="O481" s="18">
        <v>1</v>
      </c>
      <c r="P481" t="s">
        <v>951</v>
      </c>
      <c r="Q481" s="6" t="s">
        <v>24</v>
      </c>
      <c r="R481" t="s">
        <v>27</v>
      </c>
    </row>
    <row r="482" spans="1:18" ht="15" customHeight="1">
      <c r="A482" t="s">
        <v>17</v>
      </c>
      <c r="B482" t="s">
        <v>18</v>
      </c>
      <c r="C482" t="s">
        <v>19</v>
      </c>
      <c r="D482" t="s">
        <v>952</v>
      </c>
      <c r="E482">
        <v>1</v>
      </c>
      <c r="F482" t="s">
        <v>213</v>
      </c>
      <c r="G482" t="s">
        <v>22</v>
      </c>
      <c r="H482" s="5">
        <v>43944.978831018518</v>
      </c>
      <c r="I482" s="5">
        <v>43944.750694444447</v>
      </c>
      <c r="J482" s="4">
        <f t="shared" si="38"/>
        <v>2020</v>
      </c>
      <c r="K482" s="4">
        <f t="shared" si="39"/>
        <v>4</v>
      </c>
      <c r="L482">
        <f t="shared" si="40"/>
        <v>19710.999999730848</v>
      </c>
      <c r="M482" s="8">
        <f t="shared" si="36"/>
        <v>328.5166666621808</v>
      </c>
      <c r="N482" s="8">
        <f t="shared" si="37"/>
        <v>328.5166666621808</v>
      </c>
      <c r="O482" s="18">
        <v>1</v>
      </c>
      <c r="P482" t="s">
        <v>953</v>
      </c>
      <c r="Q482" s="6" t="s">
        <v>24</v>
      </c>
      <c r="R482" t="s">
        <v>27</v>
      </c>
    </row>
    <row r="483" spans="1:18" ht="15" customHeight="1">
      <c r="A483" t="s">
        <v>17</v>
      </c>
      <c r="B483" t="s">
        <v>18</v>
      </c>
      <c r="C483" t="s">
        <v>38</v>
      </c>
      <c r="D483" t="s">
        <v>954</v>
      </c>
      <c r="E483">
        <v>4</v>
      </c>
      <c r="F483" t="s">
        <v>213</v>
      </c>
      <c r="G483" t="s">
        <v>22</v>
      </c>
      <c r="H483" s="5">
        <v>43944.844131944446</v>
      </c>
      <c r="I483" s="5">
        <v>43944.752465277779</v>
      </c>
      <c r="J483" s="4">
        <f t="shared" si="38"/>
        <v>2020</v>
      </c>
      <c r="K483" s="4">
        <f t="shared" si="39"/>
        <v>4</v>
      </c>
      <c r="L483">
        <f t="shared" si="40"/>
        <v>7920.0000000419095</v>
      </c>
      <c r="M483" s="8">
        <f t="shared" si="36"/>
        <v>132.00000000069849</v>
      </c>
      <c r="N483" s="8">
        <f t="shared" si="37"/>
        <v>528.00000000279397</v>
      </c>
      <c r="O483" s="18">
        <v>1</v>
      </c>
      <c r="P483" t="s">
        <v>955</v>
      </c>
      <c r="Q483" s="6" t="s">
        <v>24</v>
      </c>
      <c r="R483" t="s">
        <v>27</v>
      </c>
    </row>
    <row r="484" spans="1:18" ht="15" customHeight="1">
      <c r="A484" t="s">
        <v>17</v>
      </c>
      <c r="B484" t="s">
        <v>18</v>
      </c>
      <c r="C484" t="s">
        <v>25</v>
      </c>
      <c r="D484" t="s">
        <v>956</v>
      </c>
      <c r="E484">
        <v>66</v>
      </c>
      <c r="F484" t="s">
        <v>213</v>
      </c>
      <c r="G484" t="s">
        <v>22</v>
      </c>
      <c r="H484" s="5">
        <v>43944.818657407406</v>
      </c>
      <c r="I484" s="5">
        <v>43944.753472222219</v>
      </c>
      <c r="J484" s="4">
        <f t="shared" si="38"/>
        <v>2020</v>
      </c>
      <c r="K484" s="4">
        <f t="shared" si="39"/>
        <v>4</v>
      </c>
      <c r="L484">
        <f t="shared" si="40"/>
        <v>5632.0000001695007</v>
      </c>
      <c r="M484" s="8">
        <f t="shared" si="36"/>
        <v>93.866666669491678</v>
      </c>
      <c r="N484" s="8">
        <f t="shared" si="37"/>
        <v>6195.2000001864508</v>
      </c>
      <c r="O484" s="18">
        <v>1</v>
      </c>
      <c r="P484" t="s">
        <v>957</v>
      </c>
      <c r="Q484" s="6" t="s">
        <v>24</v>
      </c>
      <c r="R484" t="s">
        <v>27</v>
      </c>
    </row>
    <row r="485" spans="1:18" ht="15" customHeight="1">
      <c r="A485" t="s">
        <v>17</v>
      </c>
      <c r="B485" t="s">
        <v>140</v>
      </c>
      <c r="C485" t="s">
        <v>141</v>
      </c>
      <c r="D485" t="s">
        <v>958</v>
      </c>
      <c r="E485">
        <v>1</v>
      </c>
      <c r="F485" t="s">
        <v>213</v>
      </c>
      <c r="G485" t="s">
        <v>22</v>
      </c>
      <c r="H485" s="5">
        <v>43944.899212962962</v>
      </c>
      <c r="I485" s="5">
        <v>43944.754861111112</v>
      </c>
      <c r="J485" s="4">
        <f t="shared" si="38"/>
        <v>2020</v>
      </c>
      <c r="K485" s="4">
        <f t="shared" si="39"/>
        <v>4</v>
      </c>
      <c r="L485">
        <f t="shared" si="40"/>
        <v>12471.999999834225</v>
      </c>
      <c r="M485" s="8">
        <f t="shared" si="36"/>
        <v>207.86666666390374</v>
      </c>
      <c r="N485" s="8">
        <f t="shared" si="37"/>
        <v>207.86666666390374</v>
      </c>
      <c r="O485" s="18">
        <v>1</v>
      </c>
      <c r="P485" t="s">
        <v>959</v>
      </c>
      <c r="Q485" s="6" t="s">
        <v>24</v>
      </c>
      <c r="R485" s="8" t="s">
        <v>46</v>
      </c>
    </row>
    <row r="486" spans="1:18" ht="15" customHeight="1">
      <c r="A486" t="s">
        <v>17</v>
      </c>
      <c r="B486" t="s">
        <v>18</v>
      </c>
      <c r="C486" t="s">
        <v>25</v>
      </c>
      <c r="D486" t="s">
        <v>960</v>
      </c>
      <c r="E486">
        <v>1</v>
      </c>
      <c r="F486" t="s">
        <v>213</v>
      </c>
      <c r="G486" t="s">
        <v>22</v>
      </c>
      <c r="H486" s="5">
        <v>43945.001840277779</v>
      </c>
      <c r="I486" s="5">
        <v>43944.756249999999</v>
      </c>
      <c r="J486" s="4">
        <f t="shared" si="38"/>
        <v>2020</v>
      </c>
      <c r="K486" s="4">
        <f t="shared" si="39"/>
        <v>4</v>
      </c>
      <c r="L486">
        <f t="shared" si="40"/>
        <v>21219.00000020396</v>
      </c>
      <c r="M486" s="8">
        <f t="shared" si="36"/>
        <v>353.65000000339933</v>
      </c>
      <c r="N486" s="8">
        <f t="shared" si="37"/>
        <v>353.65000000339933</v>
      </c>
      <c r="O486" s="18">
        <v>1</v>
      </c>
      <c r="P486" t="s">
        <v>961</v>
      </c>
      <c r="Q486" s="6" t="s">
        <v>24</v>
      </c>
      <c r="R486" t="s">
        <v>131</v>
      </c>
    </row>
    <row r="487" spans="1:18" ht="15" customHeight="1">
      <c r="A487" t="s">
        <v>17</v>
      </c>
      <c r="B487" t="s">
        <v>18</v>
      </c>
      <c r="C487" t="s">
        <v>38</v>
      </c>
      <c r="D487" t="s">
        <v>962</v>
      </c>
      <c r="E487">
        <v>1</v>
      </c>
      <c r="F487" t="s">
        <v>213</v>
      </c>
      <c r="G487" t="s">
        <v>22</v>
      </c>
      <c r="H487" s="5">
        <v>43944.865972222222</v>
      </c>
      <c r="I487" s="5">
        <v>43944.756944444445</v>
      </c>
      <c r="J487" s="4">
        <f t="shared" si="38"/>
        <v>2020</v>
      </c>
      <c r="K487" s="4">
        <f t="shared" si="39"/>
        <v>4</v>
      </c>
      <c r="L487">
        <f t="shared" si="40"/>
        <v>9419.9999999022111</v>
      </c>
      <c r="M487" s="8">
        <f t="shared" si="36"/>
        <v>156.99999999837019</v>
      </c>
      <c r="N487" s="8">
        <f t="shared" si="37"/>
        <v>156.99999999837019</v>
      </c>
      <c r="O487" s="18">
        <v>1</v>
      </c>
      <c r="P487" t="s">
        <v>963</v>
      </c>
      <c r="Q487" s="6" t="s">
        <v>24</v>
      </c>
      <c r="R487" t="s">
        <v>131</v>
      </c>
    </row>
    <row r="488" spans="1:18" ht="15" customHeight="1">
      <c r="A488" t="s">
        <v>17</v>
      </c>
      <c r="B488" t="s">
        <v>18</v>
      </c>
      <c r="C488" t="s">
        <v>38</v>
      </c>
      <c r="D488" t="s">
        <v>964</v>
      </c>
      <c r="E488">
        <v>2</v>
      </c>
      <c r="F488" t="s">
        <v>213</v>
      </c>
      <c r="G488" t="s">
        <v>22</v>
      </c>
      <c r="H488" s="5">
        <v>43944.837152777778</v>
      </c>
      <c r="I488" s="5">
        <v>43944.757638888892</v>
      </c>
      <c r="J488" s="4">
        <f t="shared" si="38"/>
        <v>2020</v>
      </c>
      <c r="K488" s="4">
        <f t="shared" si="39"/>
        <v>4</v>
      </c>
      <c r="L488">
        <f t="shared" si="40"/>
        <v>6869.9999997625127</v>
      </c>
      <c r="M488" s="8">
        <f t="shared" si="36"/>
        <v>114.49999999604188</v>
      </c>
      <c r="N488" s="8">
        <f t="shared" si="37"/>
        <v>228.99999999208376</v>
      </c>
      <c r="O488" s="18">
        <v>1</v>
      </c>
      <c r="P488" t="s">
        <v>965</v>
      </c>
      <c r="Q488" s="6" t="s">
        <v>24</v>
      </c>
      <c r="R488" t="s">
        <v>27</v>
      </c>
    </row>
    <row r="489" spans="1:18" ht="15" customHeight="1">
      <c r="A489" t="s">
        <v>17</v>
      </c>
      <c r="B489" t="s">
        <v>140</v>
      </c>
      <c r="C489" t="s">
        <v>141</v>
      </c>
      <c r="D489" t="s">
        <v>966</v>
      </c>
      <c r="E489">
        <v>1</v>
      </c>
      <c r="F489" t="s">
        <v>213</v>
      </c>
      <c r="G489" t="s">
        <v>22</v>
      </c>
      <c r="H489" s="5">
        <v>43944.898344907408</v>
      </c>
      <c r="I489" s="5">
        <v>43944.760416666664</v>
      </c>
      <c r="J489" s="4">
        <f t="shared" si="38"/>
        <v>2020</v>
      </c>
      <c r="K489" s="4">
        <f t="shared" si="39"/>
        <v>4</v>
      </c>
      <c r="L489">
        <f t="shared" si="40"/>
        <v>11917.00000022538</v>
      </c>
      <c r="M489" s="8">
        <f t="shared" si="36"/>
        <v>198.616666670423</v>
      </c>
      <c r="N489" s="8">
        <f t="shared" si="37"/>
        <v>198.616666670423</v>
      </c>
      <c r="O489" s="18">
        <v>1</v>
      </c>
      <c r="P489" t="s">
        <v>967</v>
      </c>
      <c r="Q489" s="6" t="s">
        <v>24</v>
      </c>
      <c r="R489" s="8" t="s">
        <v>46</v>
      </c>
    </row>
    <row r="490" spans="1:18" ht="15" customHeight="1">
      <c r="A490" t="s">
        <v>17</v>
      </c>
      <c r="B490" t="s">
        <v>41</v>
      </c>
      <c r="C490" t="s">
        <v>129</v>
      </c>
      <c r="D490" t="s">
        <v>968</v>
      </c>
      <c r="E490">
        <v>3</v>
      </c>
      <c r="F490" t="s">
        <v>213</v>
      </c>
      <c r="G490" t="s">
        <v>22</v>
      </c>
      <c r="H490" s="5">
        <v>43945.066527777781</v>
      </c>
      <c r="I490" s="5">
        <v>43944.772916666669</v>
      </c>
      <c r="J490" s="4">
        <f t="shared" si="38"/>
        <v>2020</v>
      </c>
      <c r="K490" s="4">
        <f t="shared" si="39"/>
        <v>4</v>
      </c>
      <c r="L490">
        <f t="shared" si="40"/>
        <v>25368.000000086613</v>
      </c>
      <c r="M490" s="8">
        <f t="shared" si="36"/>
        <v>422.80000000144355</v>
      </c>
      <c r="N490" s="8">
        <f t="shared" si="37"/>
        <v>1268.4000000043306</v>
      </c>
      <c r="O490" s="18">
        <v>1</v>
      </c>
      <c r="P490" t="s">
        <v>969</v>
      </c>
      <c r="Q490" s="6" t="s">
        <v>24</v>
      </c>
      <c r="R490" t="s">
        <v>27</v>
      </c>
    </row>
    <row r="491" spans="1:18" ht="15" customHeight="1">
      <c r="A491" t="s">
        <v>17</v>
      </c>
      <c r="B491" t="s">
        <v>18</v>
      </c>
      <c r="C491" t="s">
        <v>38</v>
      </c>
      <c r="D491" t="s">
        <v>764</v>
      </c>
      <c r="E491">
        <v>19</v>
      </c>
      <c r="F491" t="s">
        <v>213</v>
      </c>
      <c r="G491" t="s">
        <v>22</v>
      </c>
      <c r="H491" s="5">
        <v>43944.953206018516</v>
      </c>
      <c r="I491" s="5">
        <v>43944.779861111114</v>
      </c>
      <c r="J491" s="4">
        <f t="shared" si="38"/>
        <v>2020</v>
      </c>
      <c r="K491" s="4">
        <f t="shared" si="39"/>
        <v>4</v>
      </c>
      <c r="L491">
        <f t="shared" si="40"/>
        <v>14976.999999512918</v>
      </c>
      <c r="M491" s="8">
        <f t="shared" si="36"/>
        <v>249.61666665854864</v>
      </c>
      <c r="N491" s="8">
        <f t="shared" si="37"/>
        <v>4742.7166665124241</v>
      </c>
      <c r="O491" s="18">
        <v>1</v>
      </c>
      <c r="P491" t="s">
        <v>970</v>
      </c>
      <c r="Q491" s="6" t="s">
        <v>24</v>
      </c>
      <c r="R491" t="s">
        <v>131</v>
      </c>
    </row>
    <row r="492" spans="1:18" ht="15" customHeight="1">
      <c r="A492" t="s">
        <v>17</v>
      </c>
      <c r="B492" t="s">
        <v>18</v>
      </c>
      <c r="C492" t="s">
        <v>35</v>
      </c>
      <c r="D492" t="s">
        <v>971</v>
      </c>
      <c r="E492">
        <v>1</v>
      </c>
      <c r="F492" t="s">
        <v>213</v>
      </c>
      <c r="G492" t="s">
        <v>22</v>
      </c>
      <c r="H492" s="5">
        <v>43944.829571759263</v>
      </c>
      <c r="I492" s="5">
        <v>43944.790138888886</v>
      </c>
      <c r="J492" s="4">
        <f t="shared" si="38"/>
        <v>2020</v>
      </c>
      <c r="K492" s="4">
        <f t="shared" si="39"/>
        <v>4</v>
      </c>
      <c r="L492">
        <f t="shared" si="40"/>
        <v>3407.0000005653128</v>
      </c>
      <c r="M492" s="8">
        <f t="shared" si="36"/>
        <v>56.783333342755213</v>
      </c>
      <c r="N492" s="8">
        <f t="shared" si="37"/>
        <v>56.783333342755213</v>
      </c>
      <c r="O492" s="18">
        <v>1</v>
      </c>
      <c r="P492" t="s">
        <v>972</v>
      </c>
      <c r="Q492" s="6" t="s">
        <v>24</v>
      </c>
      <c r="R492" t="s">
        <v>27</v>
      </c>
    </row>
    <row r="493" spans="1:18" ht="15" customHeight="1">
      <c r="A493" t="s">
        <v>17</v>
      </c>
      <c r="B493" t="s">
        <v>18</v>
      </c>
      <c r="C493" t="s">
        <v>35</v>
      </c>
      <c r="D493" t="s">
        <v>973</v>
      </c>
      <c r="E493">
        <v>5</v>
      </c>
      <c r="F493" t="s">
        <v>213</v>
      </c>
      <c r="G493" t="s">
        <v>22</v>
      </c>
      <c r="H493" s="5">
        <v>43944.826956018522</v>
      </c>
      <c r="I493" s="5">
        <v>43944.795138888891</v>
      </c>
      <c r="J493" s="4">
        <f t="shared" si="38"/>
        <v>2020</v>
      </c>
      <c r="K493" s="4">
        <f t="shared" si="39"/>
        <v>4</v>
      </c>
      <c r="L493">
        <f t="shared" si="40"/>
        <v>2749.0000001387671</v>
      </c>
      <c r="M493" s="8">
        <f t="shared" si="36"/>
        <v>45.816666668979451</v>
      </c>
      <c r="N493" s="8">
        <f t="shared" si="37"/>
        <v>229.08333334489726</v>
      </c>
      <c r="O493" s="18">
        <v>1</v>
      </c>
      <c r="P493" t="s">
        <v>974</v>
      </c>
      <c r="Q493" s="6" t="s">
        <v>24</v>
      </c>
      <c r="R493" t="s">
        <v>27</v>
      </c>
    </row>
    <row r="494" spans="1:18" ht="15" customHeight="1">
      <c r="A494" t="s">
        <v>17</v>
      </c>
      <c r="B494" t="s">
        <v>18</v>
      </c>
      <c r="C494" t="s">
        <v>38</v>
      </c>
      <c r="D494" t="s">
        <v>975</v>
      </c>
      <c r="E494">
        <v>12</v>
      </c>
      <c r="F494" t="s">
        <v>213</v>
      </c>
      <c r="G494" t="s">
        <v>22</v>
      </c>
      <c r="H494" s="5">
        <v>43944.863287037035</v>
      </c>
      <c r="I494" s="5">
        <v>43944.798611111109</v>
      </c>
      <c r="J494" s="4">
        <f t="shared" si="38"/>
        <v>2020</v>
      </c>
      <c r="K494" s="4">
        <f t="shared" si="39"/>
        <v>4</v>
      </c>
      <c r="L494">
        <f t="shared" si="40"/>
        <v>5587.999999942258</v>
      </c>
      <c r="M494" s="8">
        <f t="shared" si="36"/>
        <v>93.133333332370967</v>
      </c>
      <c r="N494" s="8">
        <f t="shared" si="37"/>
        <v>1117.5999999884516</v>
      </c>
      <c r="O494" s="18">
        <v>1</v>
      </c>
      <c r="P494" t="s">
        <v>976</v>
      </c>
      <c r="Q494" s="6" t="s">
        <v>24</v>
      </c>
      <c r="R494" t="s">
        <v>27</v>
      </c>
    </row>
    <row r="495" spans="1:18" ht="15" customHeight="1">
      <c r="A495" t="s">
        <v>17</v>
      </c>
      <c r="B495" t="s">
        <v>18</v>
      </c>
      <c r="C495" t="s">
        <v>35</v>
      </c>
      <c r="D495" t="s">
        <v>977</v>
      </c>
      <c r="E495">
        <v>1</v>
      </c>
      <c r="F495" t="s">
        <v>213</v>
      </c>
      <c r="G495" t="s">
        <v>22</v>
      </c>
      <c r="H495" s="5">
        <v>43944.87903935185</v>
      </c>
      <c r="I495" s="5">
        <v>43944.802777777775</v>
      </c>
      <c r="J495" s="4">
        <f t="shared" si="38"/>
        <v>2020</v>
      </c>
      <c r="K495" s="4">
        <f t="shared" si="39"/>
        <v>4</v>
      </c>
      <c r="L495">
        <f t="shared" si="40"/>
        <v>6589.0000000828877</v>
      </c>
      <c r="M495" s="8">
        <f t="shared" si="36"/>
        <v>109.81666666804813</v>
      </c>
      <c r="N495" s="8">
        <f t="shared" si="37"/>
        <v>109.81666666804813</v>
      </c>
      <c r="O495" s="18">
        <v>1</v>
      </c>
      <c r="P495" t="s">
        <v>978</v>
      </c>
      <c r="Q495" s="6" t="s">
        <v>24</v>
      </c>
      <c r="R495" t="s">
        <v>27</v>
      </c>
    </row>
    <row r="496" spans="1:18" ht="15" customHeight="1">
      <c r="A496" t="s">
        <v>17</v>
      </c>
      <c r="B496" t="s">
        <v>41</v>
      </c>
      <c r="C496" t="s">
        <v>135</v>
      </c>
      <c r="D496" t="s">
        <v>979</v>
      </c>
      <c r="E496">
        <v>33</v>
      </c>
      <c r="F496" t="s">
        <v>213</v>
      </c>
      <c r="G496" t="s">
        <v>22</v>
      </c>
      <c r="H496" s="5">
        <v>43944.931261574071</v>
      </c>
      <c r="I496" s="5">
        <v>43944.806250000001</v>
      </c>
      <c r="J496" s="4">
        <f t="shared" si="38"/>
        <v>2020</v>
      </c>
      <c r="K496" s="4">
        <f t="shared" si="39"/>
        <v>4</v>
      </c>
      <c r="L496">
        <f t="shared" si="40"/>
        <v>10800.999999605119</v>
      </c>
      <c r="M496" s="8">
        <f t="shared" si="36"/>
        <v>180.01666666008532</v>
      </c>
      <c r="N496" s="8">
        <f t="shared" si="37"/>
        <v>5940.5499997828156</v>
      </c>
      <c r="O496" s="18">
        <v>1</v>
      </c>
      <c r="P496" t="s">
        <v>980</v>
      </c>
      <c r="Q496" s="6" t="s">
        <v>24</v>
      </c>
      <c r="R496" s="8" t="s">
        <v>46</v>
      </c>
    </row>
    <row r="497" spans="1:18" ht="15" customHeight="1">
      <c r="A497" t="s">
        <v>17</v>
      </c>
      <c r="B497" t="s">
        <v>41</v>
      </c>
      <c r="C497" t="s">
        <v>62</v>
      </c>
      <c r="D497" t="s">
        <v>981</v>
      </c>
      <c r="E497">
        <v>9</v>
      </c>
      <c r="F497" t="s">
        <v>213</v>
      </c>
      <c r="G497" t="s">
        <v>22</v>
      </c>
      <c r="H497" s="5">
        <v>43945.395902777775</v>
      </c>
      <c r="I497" s="5">
        <v>43944.809027777781</v>
      </c>
      <c r="J497" s="4">
        <f t="shared" si="38"/>
        <v>2020</v>
      </c>
      <c r="K497" s="4">
        <f t="shared" si="39"/>
        <v>4</v>
      </c>
      <c r="L497">
        <f t="shared" si="40"/>
        <v>50705.999999446794</v>
      </c>
      <c r="M497" s="8">
        <f t="shared" si="36"/>
        <v>845.09999999077991</v>
      </c>
      <c r="N497" s="8">
        <f t="shared" si="37"/>
        <v>7605.8999999170192</v>
      </c>
      <c r="O497" s="18">
        <v>1</v>
      </c>
      <c r="P497" t="s">
        <v>982</v>
      </c>
      <c r="Q497" s="6" t="s">
        <v>24</v>
      </c>
      <c r="R497" t="s">
        <v>27</v>
      </c>
    </row>
    <row r="498" spans="1:18" ht="15" customHeight="1">
      <c r="A498" t="s">
        <v>17</v>
      </c>
      <c r="B498" t="s">
        <v>140</v>
      </c>
      <c r="C498" t="s">
        <v>141</v>
      </c>
      <c r="D498" t="s">
        <v>948</v>
      </c>
      <c r="E498">
        <v>79</v>
      </c>
      <c r="F498" t="s">
        <v>213</v>
      </c>
      <c r="G498" t="s">
        <v>22</v>
      </c>
      <c r="H498" s="5">
        <v>43944.884513888886</v>
      </c>
      <c r="I498" s="5">
        <v>43944.823611111111</v>
      </c>
      <c r="J498" s="4">
        <f t="shared" si="38"/>
        <v>2020</v>
      </c>
      <c r="K498" s="4">
        <f t="shared" si="39"/>
        <v>4</v>
      </c>
      <c r="L498">
        <f t="shared" si="40"/>
        <v>5261.9999998016283</v>
      </c>
      <c r="M498" s="8">
        <f t="shared" si="36"/>
        <v>87.699999996693805</v>
      </c>
      <c r="N498" s="8">
        <f t="shared" si="37"/>
        <v>6928.2999997388106</v>
      </c>
      <c r="O498" s="18">
        <v>1</v>
      </c>
      <c r="P498" t="s">
        <v>983</v>
      </c>
      <c r="Q498" s="6" t="s">
        <v>24</v>
      </c>
      <c r="R498" s="8" t="s">
        <v>46</v>
      </c>
    </row>
    <row r="499" spans="1:18" ht="15" customHeight="1">
      <c r="A499" t="s">
        <v>17</v>
      </c>
      <c r="B499" t="s">
        <v>18</v>
      </c>
      <c r="C499" t="s">
        <v>35</v>
      </c>
      <c r="D499" t="s">
        <v>984</v>
      </c>
      <c r="E499">
        <v>2</v>
      </c>
      <c r="F499" t="s">
        <v>213</v>
      </c>
      <c r="G499" t="s">
        <v>22</v>
      </c>
      <c r="H499" s="5">
        <v>43944.872523148151</v>
      </c>
      <c r="I499" s="5">
        <v>43944.838194444441</v>
      </c>
      <c r="J499" s="4">
        <f t="shared" si="38"/>
        <v>2020</v>
      </c>
      <c r="K499" s="4">
        <f t="shared" si="39"/>
        <v>4</v>
      </c>
      <c r="L499">
        <f t="shared" si="40"/>
        <v>2966.0000005736947</v>
      </c>
      <c r="M499" s="8">
        <f t="shared" si="36"/>
        <v>49.433333342894912</v>
      </c>
      <c r="N499" s="8">
        <f t="shared" si="37"/>
        <v>98.866666685789824</v>
      </c>
      <c r="O499" s="18">
        <v>1</v>
      </c>
      <c r="P499" t="s">
        <v>985</v>
      </c>
      <c r="Q499" s="6" t="s">
        <v>24</v>
      </c>
      <c r="R499" t="s">
        <v>131</v>
      </c>
    </row>
    <row r="500" spans="1:18" ht="15" customHeight="1">
      <c r="A500" t="s">
        <v>17</v>
      </c>
      <c r="B500" t="s">
        <v>18</v>
      </c>
      <c r="C500" t="s">
        <v>38</v>
      </c>
      <c r="D500" t="s">
        <v>986</v>
      </c>
      <c r="E500">
        <v>1</v>
      </c>
      <c r="F500" t="s">
        <v>213</v>
      </c>
      <c r="G500" t="s">
        <v>22</v>
      </c>
      <c r="H500" s="5">
        <v>43945.031157407408</v>
      </c>
      <c r="I500" s="5">
        <v>43944.838888888888</v>
      </c>
      <c r="J500" s="4">
        <f t="shared" si="38"/>
        <v>2020</v>
      </c>
      <c r="K500" s="4">
        <f t="shared" si="39"/>
        <v>4</v>
      </c>
      <c r="L500">
        <f t="shared" si="40"/>
        <v>16612.000000127591</v>
      </c>
      <c r="M500" s="8">
        <f t="shared" si="36"/>
        <v>276.86666666879319</v>
      </c>
      <c r="N500" s="8">
        <f t="shared" si="37"/>
        <v>276.86666666879319</v>
      </c>
      <c r="O500" s="18">
        <v>1</v>
      </c>
      <c r="P500" t="s">
        <v>987</v>
      </c>
      <c r="Q500" s="6" t="s">
        <v>24</v>
      </c>
      <c r="R500" t="s">
        <v>131</v>
      </c>
    </row>
    <row r="501" spans="1:18" ht="15" customHeight="1">
      <c r="A501" t="s">
        <v>17</v>
      </c>
      <c r="B501" t="s">
        <v>18</v>
      </c>
      <c r="C501" t="s">
        <v>38</v>
      </c>
      <c r="D501" t="s">
        <v>988</v>
      </c>
      <c r="E501">
        <v>1</v>
      </c>
      <c r="F501" t="s">
        <v>213</v>
      </c>
      <c r="G501" t="s">
        <v>22</v>
      </c>
      <c r="H501" s="5">
        <v>43944.953634259262</v>
      </c>
      <c r="I501" s="5">
        <v>43944.870138888888</v>
      </c>
      <c r="J501" s="4">
        <f t="shared" si="38"/>
        <v>2020</v>
      </c>
      <c r="K501" s="4">
        <f t="shared" si="39"/>
        <v>4</v>
      </c>
      <c r="L501">
        <f t="shared" si="40"/>
        <v>7214.0000003390014</v>
      </c>
      <c r="M501" s="8">
        <f t="shared" si="36"/>
        <v>120.23333333898336</v>
      </c>
      <c r="N501" s="8">
        <f t="shared" si="37"/>
        <v>120.23333333898336</v>
      </c>
      <c r="O501" s="18">
        <v>1</v>
      </c>
      <c r="P501" t="s">
        <v>989</v>
      </c>
      <c r="Q501" s="6" t="s">
        <v>24</v>
      </c>
      <c r="R501" t="s">
        <v>131</v>
      </c>
    </row>
    <row r="502" spans="1:18" ht="15" customHeight="1">
      <c r="A502" t="s">
        <v>17</v>
      </c>
      <c r="B502" t="s">
        <v>18</v>
      </c>
      <c r="C502" t="s">
        <v>38</v>
      </c>
      <c r="D502" t="s">
        <v>990</v>
      </c>
      <c r="E502">
        <v>1</v>
      </c>
      <c r="F502" t="s">
        <v>213</v>
      </c>
      <c r="G502" t="s">
        <v>22</v>
      </c>
      <c r="H502" s="5">
        <v>43945.00304398148</v>
      </c>
      <c r="I502" s="5">
        <v>43944.871527777781</v>
      </c>
      <c r="J502" s="4">
        <f t="shared" si="38"/>
        <v>2020</v>
      </c>
      <c r="K502" s="4">
        <f t="shared" si="39"/>
        <v>4</v>
      </c>
      <c r="L502">
        <f t="shared" si="40"/>
        <v>11362.999999593012</v>
      </c>
      <c r="M502" s="8">
        <f t="shared" si="36"/>
        <v>189.3833333265502</v>
      </c>
      <c r="N502" s="8">
        <f t="shared" si="37"/>
        <v>189.3833333265502</v>
      </c>
      <c r="O502" s="18">
        <v>1</v>
      </c>
      <c r="P502" t="s">
        <v>991</v>
      </c>
      <c r="Q502" s="6" t="s">
        <v>24</v>
      </c>
      <c r="R502" t="s">
        <v>27</v>
      </c>
    </row>
    <row r="503" spans="1:18" ht="15" customHeight="1">
      <c r="A503" t="s">
        <v>17</v>
      </c>
      <c r="B503" t="s">
        <v>18</v>
      </c>
      <c r="C503" t="s">
        <v>25</v>
      </c>
      <c r="D503" t="s">
        <v>992</v>
      </c>
      <c r="E503">
        <v>5</v>
      </c>
      <c r="F503" t="s">
        <v>213</v>
      </c>
      <c r="G503" t="s">
        <v>22</v>
      </c>
      <c r="H503" s="5">
        <v>43945.028368055559</v>
      </c>
      <c r="I503" s="5">
        <v>43944.879861111112</v>
      </c>
      <c r="J503" s="4">
        <f t="shared" si="38"/>
        <v>2020</v>
      </c>
      <c r="K503" s="4">
        <f t="shared" si="39"/>
        <v>4</v>
      </c>
      <c r="L503">
        <f t="shared" si="40"/>
        <v>12831.000000145286</v>
      </c>
      <c r="M503" s="8">
        <f t="shared" si="36"/>
        <v>213.85000000242144</v>
      </c>
      <c r="N503" s="8">
        <f t="shared" si="37"/>
        <v>1069.2500000121072</v>
      </c>
      <c r="O503" s="18">
        <v>1</v>
      </c>
      <c r="P503" t="s">
        <v>993</v>
      </c>
      <c r="Q503" s="6" t="s">
        <v>24</v>
      </c>
      <c r="R503" s="8" t="s">
        <v>46</v>
      </c>
    </row>
    <row r="504" spans="1:18" ht="15" customHeight="1">
      <c r="A504" t="s">
        <v>17</v>
      </c>
      <c r="B504" t="s">
        <v>41</v>
      </c>
      <c r="C504" t="s">
        <v>42</v>
      </c>
      <c r="D504" t="s">
        <v>751</v>
      </c>
      <c r="E504">
        <v>4</v>
      </c>
      <c r="F504" t="s">
        <v>213</v>
      </c>
      <c r="G504" t="s">
        <v>22</v>
      </c>
      <c r="H504" s="5">
        <v>43945.081331018519</v>
      </c>
      <c r="I504" s="5">
        <v>43944.880555555559</v>
      </c>
      <c r="J504" s="4">
        <f t="shared" si="38"/>
        <v>2020</v>
      </c>
      <c r="K504" s="4">
        <f t="shared" si="39"/>
        <v>4</v>
      </c>
      <c r="L504">
        <f t="shared" si="40"/>
        <v>17346.999999694526</v>
      </c>
      <c r="M504" s="8">
        <f t="shared" si="36"/>
        <v>289.11666666157544</v>
      </c>
      <c r="N504" s="8">
        <f t="shared" si="37"/>
        <v>1156.4666666463017</v>
      </c>
      <c r="O504" s="18">
        <v>1</v>
      </c>
      <c r="P504" t="s">
        <v>994</v>
      </c>
      <c r="Q504" s="6" t="s">
        <v>24</v>
      </c>
      <c r="R504" t="s">
        <v>27</v>
      </c>
    </row>
    <row r="505" spans="1:18" ht="15" customHeight="1">
      <c r="A505" t="s">
        <v>17</v>
      </c>
      <c r="B505" t="s">
        <v>41</v>
      </c>
      <c r="C505" t="s">
        <v>42</v>
      </c>
      <c r="D505" t="s">
        <v>995</v>
      </c>
      <c r="E505">
        <v>1</v>
      </c>
      <c r="F505" t="s">
        <v>213</v>
      </c>
      <c r="G505" t="s">
        <v>22</v>
      </c>
      <c r="H505" s="5">
        <v>43945.024375000001</v>
      </c>
      <c r="I505" s="5">
        <v>43944.88958333333</v>
      </c>
      <c r="J505" s="4">
        <f t="shared" si="38"/>
        <v>2020</v>
      </c>
      <c r="K505" s="4">
        <f t="shared" si="39"/>
        <v>4</v>
      </c>
      <c r="L505">
        <f t="shared" si="40"/>
        <v>11646.000000368804</v>
      </c>
      <c r="M505" s="8">
        <f t="shared" si="36"/>
        <v>194.10000000614673</v>
      </c>
      <c r="N505" s="8">
        <f t="shared" si="37"/>
        <v>194.10000000614673</v>
      </c>
      <c r="O505" s="18">
        <v>1</v>
      </c>
      <c r="P505" t="s">
        <v>996</v>
      </c>
      <c r="Q505" s="6" t="s">
        <v>24</v>
      </c>
      <c r="R505" t="s">
        <v>27</v>
      </c>
    </row>
    <row r="506" spans="1:18" ht="15" customHeight="1">
      <c r="A506" t="s">
        <v>17</v>
      </c>
      <c r="B506" t="s">
        <v>41</v>
      </c>
      <c r="C506" t="s">
        <v>62</v>
      </c>
      <c r="D506" t="s">
        <v>997</v>
      </c>
      <c r="E506">
        <v>1</v>
      </c>
      <c r="F506" t="s">
        <v>85</v>
      </c>
      <c r="G506" t="s">
        <v>22</v>
      </c>
      <c r="H506" s="5">
        <v>43945.40997685185</v>
      </c>
      <c r="I506" s="5">
        <v>43945.333333333336</v>
      </c>
      <c r="J506" s="4">
        <f t="shared" si="38"/>
        <v>2020</v>
      </c>
      <c r="K506" s="4">
        <f t="shared" si="39"/>
        <v>4</v>
      </c>
      <c r="L506">
        <f t="shared" si="40"/>
        <v>6621.999999624677</v>
      </c>
      <c r="M506" s="8">
        <f t="shared" si="36"/>
        <v>110.36666666041128</v>
      </c>
      <c r="N506" s="8">
        <f t="shared" si="37"/>
        <v>110.36666666041128</v>
      </c>
      <c r="O506" s="18">
        <v>1</v>
      </c>
      <c r="P506" t="s">
        <v>998</v>
      </c>
      <c r="Q506" s="6" t="s">
        <v>24</v>
      </c>
      <c r="R506" s="8"/>
    </row>
    <row r="507" spans="1:18" ht="15" customHeight="1">
      <c r="A507" t="s">
        <v>17</v>
      </c>
      <c r="B507" t="s">
        <v>18</v>
      </c>
      <c r="C507" t="s">
        <v>35</v>
      </c>
      <c r="D507" t="s">
        <v>739</v>
      </c>
      <c r="E507">
        <v>31</v>
      </c>
      <c r="F507" t="s">
        <v>27</v>
      </c>
      <c r="G507" t="s">
        <v>22</v>
      </c>
      <c r="H507" s="5">
        <v>43945.433993055558</v>
      </c>
      <c r="I507" s="5">
        <v>43945.369444444441</v>
      </c>
      <c r="J507" s="4">
        <f t="shared" si="38"/>
        <v>2020</v>
      </c>
      <c r="K507" s="4">
        <f t="shared" si="39"/>
        <v>4</v>
      </c>
      <c r="L507">
        <f t="shared" si="40"/>
        <v>5577.0000005140901</v>
      </c>
      <c r="M507" s="8">
        <f t="shared" si="36"/>
        <v>92.950000008568168</v>
      </c>
      <c r="N507" s="8">
        <f t="shared" si="37"/>
        <v>2881.4500002656132</v>
      </c>
      <c r="O507" s="18">
        <v>1</v>
      </c>
      <c r="P507" t="s">
        <v>999</v>
      </c>
      <c r="Q507" s="6" t="s">
        <v>24</v>
      </c>
      <c r="R507" s="8"/>
    </row>
    <row r="508" spans="1:18" ht="15" customHeight="1">
      <c r="A508" t="s">
        <v>17</v>
      </c>
      <c r="B508" t="s">
        <v>41</v>
      </c>
      <c r="C508" t="s">
        <v>42</v>
      </c>
      <c r="D508" t="s">
        <v>1000</v>
      </c>
      <c r="E508">
        <v>1</v>
      </c>
      <c r="F508" t="s">
        <v>27</v>
      </c>
      <c r="G508" t="s">
        <v>22</v>
      </c>
      <c r="H508" s="5">
        <v>43945.531030092592</v>
      </c>
      <c r="I508" s="5">
        <v>43945.449305555558</v>
      </c>
      <c r="J508" s="4">
        <f t="shared" si="38"/>
        <v>2020</v>
      </c>
      <c r="K508" s="4">
        <f t="shared" si="39"/>
        <v>4</v>
      </c>
      <c r="L508">
        <f t="shared" si="40"/>
        <v>7060.9999997774139</v>
      </c>
      <c r="M508" s="8">
        <f t="shared" si="36"/>
        <v>117.68333332962357</v>
      </c>
      <c r="N508" s="8">
        <f t="shared" si="37"/>
        <v>117.68333332962357</v>
      </c>
      <c r="O508" s="18">
        <v>1</v>
      </c>
      <c r="P508" t="s">
        <v>1001</v>
      </c>
      <c r="Q508" s="6" t="s">
        <v>24</v>
      </c>
      <c r="R508" s="8"/>
    </row>
    <row r="509" spans="1:19" s="123" customFormat="1" ht="15" customHeight="1">
      <c r="A509" s="123" t="s">
        <v>17</v>
      </c>
      <c r="B509" s="123" t="s">
        <v>55</v>
      </c>
      <c r="C509" s="123" t="s">
        <v>59</v>
      </c>
      <c r="D509" s="123" t="s">
        <v>1002</v>
      </c>
      <c r="E509" s="123">
        <v>1</v>
      </c>
      <c r="F509" s="123" t="s">
        <v>92</v>
      </c>
      <c r="G509" s="123" t="s">
        <v>22</v>
      </c>
      <c r="H509" s="124">
        <v>43945.533032407409</v>
      </c>
      <c r="I509" s="124">
        <v>43945.494583333333</v>
      </c>
      <c r="J509" s="4">
        <f t="shared" si="38"/>
        <v>2020</v>
      </c>
      <c r="K509" s="4">
        <f t="shared" si="39"/>
        <v>4</v>
      </c>
      <c r="L509" s="123">
        <f t="shared" si="40"/>
        <v>3322.0000001834705</v>
      </c>
      <c r="M509" s="125">
        <f t="shared" si="36"/>
        <v>55.366666669724509</v>
      </c>
      <c r="N509" s="125">
        <f t="shared" si="37"/>
        <v>55.366666669724509</v>
      </c>
      <c r="O509" s="126">
        <v>1</v>
      </c>
      <c r="P509" s="123" t="s">
        <v>1003</v>
      </c>
      <c r="Q509" s="127" t="s">
        <v>24</v>
      </c>
      <c r="R509" s="125"/>
      <c r="S509"/>
    </row>
    <row r="510" spans="1:19" s="100" customFormat="1" ht="15" customHeight="1">
      <c r="A510" s="100" t="s">
        <v>17</v>
      </c>
      <c r="B510" s="100" t="s">
        <v>41</v>
      </c>
      <c r="C510" s="100" t="s">
        <v>62</v>
      </c>
      <c r="D510" s="100" t="s">
        <v>1004</v>
      </c>
      <c r="E510" s="100">
        <v>1</v>
      </c>
      <c r="F510" s="100" t="s">
        <v>27</v>
      </c>
      <c r="G510" s="100" t="s">
        <v>22</v>
      </c>
      <c r="H510" s="101">
        <v>43945.787083333336</v>
      </c>
      <c r="I510" s="101">
        <v>43945.719444444447</v>
      </c>
      <c r="J510" s="4">
        <f t="shared" si="38"/>
        <v>2020</v>
      </c>
      <c r="K510" s="4">
        <f t="shared" si="39"/>
        <v>4</v>
      </c>
      <c r="L510" s="100">
        <f t="shared" si="40"/>
        <v>5844.0000000642613</v>
      </c>
      <c r="M510" s="98">
        <f t="shared" si="36"/>
        <v>97.400000001071021</v>
      </c>
      <c r="N510" s="98">
        <f t="shared" si="37"/>
        <v>97.400000001071021</v>
      </c>
      <c r="O510" s="99">
        <v>1</v>
      </c>
      <c r="P510" s="100" t="s">
        <v>1005</v>
      </c>
      <c r="Q510" s="96" t="s">
        <v>24</v>
      </c>
      <c r="R510" s="98"/>
      <c r="S510"/>
    </row>
    <row r="511" spans="1:18" ht="15" customHeight="1">
      <c r="A511" t="s">
        <v>17</v>
      </c>
      <c r="B511" t="s">
        <v>47</v>
      </c>
      <c r="C511" t="s">
        <v>48</v>
      </c>
      <c r="D511" t="s">
        <v>1006</v>
      </c>
      <c r="E511">
        <v>174</v>
      </c>
      <c r="F511" t="s">
        <v>472</v>
      </c>
      <c r="G511" t="s">
        <v>22</v>
      </c>
      <c r="H511" s="5">
        <v>43945.91474537037</v>
      </c>
      <c r="I511" s="5">
        <v>43945.895833333336</v>
      </c>
      <c r="J511" s="4">
        <f t="shared" si="38"/>
        <v>2020</v>
      </c>
      <c r="K511" s="4">
        <f t="shared" si="39"/>
        <v>4</v>
      </c>
      <c r="L511">
        <f t="shared" si="40"/>
        <v>1633.9999997522682</v>
      </c>
      <c r="M511" s="8">
        <f t="shared" si="36"/>
        <v>27.23333332920447</v>
      </c>
      <c r="N511" s="8">
        <f t="shared" si="37"/>
        <v>4738.5999992815778</v>
      </c>
      <c r="O511" s="18">
        <v>1</v>
      </c>
      <c r="P511" t="s">
        <v>1007</v>
      </c>
      <c r="Q511" s="6" t="s">
        <v>24</v>
      </c>
      <c r="R511" s="8"/>
    </row>
    <row r="512" spans="1:18" ht="15" customHeight="1">
      <c r="A512" t="s">
        <v>17</v>
      </c>
      <c r="B512" t="s">
        <v>55</v>
      </c>
      <c r="C512" t="s">
        <v>59</v>
      </c>
      <c r="D512" t="s">
        <v>1008</v>
      </c>
      <c r="E512">
        <v>2</v>
      </c>
      <c r="F512" t="s">
        <v>27</v>
      </c>
      <c r="G512" t="s">
        <v>22</v>
      </c>
      <c r="H512" s="5">
        <v>43946.618356481478</v>
      </c>
      <c r="I512" s="5">
        <v>43946.538194444445</v>
      </c>
      <c r="J512" s="4">
        <f t="shared" si="38"/>
        <v>2020</v>
      </c>
      <c r="K512" s="4">
        <f t="shared" si="39"/>
        <v>4</v>
      </c>
      <c r="L512">
        <f t="shared" si="40"/>
        <v>6925.9999996516854</v>
      </c>
      <c r="M512" s="8">
        <f t="shared" si="36"/>
        <v>115.43333332752809</v>
      </c>
      <c r="N512" s="8">
        <f t="shared" si="37"/>
        <v>230.86666665505618</v>
      </c>
      <c r="O512" s="18">
        <v>1</v>
      </c>
      <c r="P512" t="s">
        <v>1009</v>
      </c>
      <c r="Q512" s="6" t="s">
        <v>24</v>
      </c>
      <c r="R512" s="8"/>
    </row>
    <row r="513" spans="1:19" s="100" customFormat="1" ht="15" customHeight="1">
      <c r="A513" s="100" t="s">
        <v>17</v>
      </c>
      <c r="B513" s="100" t="s">
        <v>41</v>
      </c>
      <c r="C513" s="100" t="s">
        <v>42</v>
      </c>
      <c r="D513" s="100" t="s">
        <v>1010</v>
      </c>
      <c r="E513" s="100">
        <v>2</v>
      </c>
      <c r="F513" s="100" t="s">
        <v>27</v>
      </c>
      <c r="G513" s="100" t="s">
        <v>22</v>
      </c>
      <c r="H513" s="101">
        <v>43946.570173611108</v>
      </c>
      <c r="I513" s="101">
        <v>43946.554861111108</v>
      </c>
      <c r="J513" s="4">
        <f t="shared" si="38"/>
        <v>2020</v>
      </c>
      <c r="K513" s="4">
        <f t="shared" si="39"/>
        <v>4</v>
      </c>
      <c r="L513" s="100">
        <f t="shared" si="40"/>
        <v>1322.9999999748543</v>
      </c>
      <c r="M513" s="98">
        <f t="shared" si="36"/>
        <v>22.049999999580905</v>
      </c>
      <c r="N513" s="98">
        <f t="shared" si="37"/>
        <v>44.09999999916181</v>
      </c>
      <c r="O513" s="99">
        <v>1</v>
      </c>
      <c r="P513" s="100" t="s">
        <v>1011</v>
      </c>
      <c r="Q513" s="96" t="s">
        <v>24</v>
      </c>
      <c r="R513" s="98"/>
      <c r="S513"/>
    </row>
    <row r="514" spans="1:19" s="168" customFormat="1" ht="15" customHeight="1">
      <c r="A514" s="168" t="s">
        <v>29</v>
      </c>
      <c r="B514" s="168" t="s">
        <v>30</v>
      </c>
      <c r="C514" s="168" t="s">
        <v>83</v>
      </c>
      <c r="D514" s="168" t="s">
        <v>1012</v>
      </c>
      <c r="E514" s="168">
        <v>1</v>
      </c>
      <c r="F514" s="168" t="s">
        <v>85</v>
      </c>
      <c r="G514" s="168" t="s">
        <v>97</v>
      </c>
      <c r="H514" s="169">
        <v>43947.07708333333</v>
      </c>
      <c r="I514" s="169">
        <v>43946.975694444445</v>
      </c>
      <c r="J514" s="4">
        <f t="shared" si="38"/>
        <v>2020</v>
      </c>
      <c r="K514" s="4">
        <f t="shared" si="39"/>
        <v>4</v>
      </c>
      <c r="L514" s="168">
        <f t="shared" si="40"/>
        <v>8759.9999996367842</v>
      </c>
      <c r="M514" s="170">
        <f t="shared" si="41" ref="M514:M577">+L514/60</f>
        <v>145.9999999939464</v>
      </c>
      <c r="N514" s="170">
        <f t="shared" si="42" ref="N514:N577">+M514*E514</f>
        <v>145.9999999939464</v>
      </c>
      <c r="O514" s="171">
        <v>1</v>
      </c>
      <c r="P514" s="168" t="s">
        <v>1013</v>
      </c>
      <c r="Q514" s="172" t="s">
        <v>24</v>
      </c>
      <c r="R514" s="170"/>
      <c r="S514"/>
    </row>
    <row r="515" spans="1:19" s="168" customFormat="1" ht="15" customHeight="1">
      <c r="A515" s="168" t="s">
        <v>29</v>
      </c>
      <c r="B515" s="168" t="s">
        <v>30</v>
      </c>
      <c r="C515" s="168" t="s">
        <v>83</v>
      </c>
      <c r="D515" s="168" t="s">
        <v>1012</v>
      </c>
      <c r="E515" s="168">
        <v>1</v>
      </c>
      <c r="F515" s="168" t="s">
        <v>85</v>
      </c>
      <c r="G515" s="168" t="s">
        <v>97</v>
      </c>
      <c r="H515" s="169">
        <v>43947.185520833336</v>
      </c>
      <c r="I515" s="169">
        <v>43947.082638888889</v>
      </c>
      <c r="J515" s="4">
        <f t="shared" si="43" ref="J515:J578">YEAR(I515)</f>
        <v>2020</v>
      </c>
      <c r="K515" s="4">
        <f t="shared" si="44" ref="K515:K578">MONTH(I515)</f>
        <v>4</v>
      </c>
      <c r="L515" s="168">
        <f t="shared" si="40"/>
        <v>8889.0000002458692</v>
      </c>
      <c r="M515" s="170">
        <f t="shared" si="41"/>
        <v>148.15000000409782</v>
      </c>
      <c r="N515" s="170">
        <f t="shared" si="42"/>
        <v>148.15000000409782</v>
      </c>
      <c r="O515" s="171">
        <v>1</v>
      </c>
      <c r="P515" s="168" t="s">
        <v>1014</v>
      </c>
      <c r="Q515" s="172" t="s">
        <v>24</v>
      </c>
      <c r="R515" s="170"/>
      <c r="S515"/>
    </row>
    <row r="516" spans="1:18" ht="15" customHeight="1">
      <c r="A516" t="s">
        <v>17</v>
      </c>
      <c r="B516" t="s">
        <v>55</v>
      </c>
      <c r="C516" t="s">
        <v>59</v>
      </c>
      <c r="D516" t="s">
        <v>346</v>
      </c>
      <c r="E516">
        <v>37</v>
      </c>
      <c r="F516" t="s">
        <v>27</v>
      </c>
      <c r="G516" t="s">
        <v>22</v>
      </c>
      <c r="H516" s="5">
        <v>43947.464687500003</v>
      </c>
      <c r="I516" s="5">
        <v>43947.429861111108</v>
      </c>
      <c r="J516" s="4">
        <f t="shared" si="43"/>
        <v>2020</v>
      </c>
      <c r="K516" s="4">
        <f t="shared" si="44"/>
        <v>4</v>
      </c>
      <c r="L516">
        <f t="shared" si="40"/>
        <v>3009.0000005671754</v>
      </c>
      <c r="M516" s="8">
        <f t="shared" si="41"/>
        <v>50.150000009452924</v>
      </c>
      <c r="N516" s="8">
        <f t="shared" si="42"/>
        <v>1855.5500003497582</v>
      </c>
      <c r="O516" s="18">
        <v>1</v>
      </c>
      <c r="P516" t="s">
        <v>1015</v>
      </c>
      <c r="Q516" s="6" t="s">
        <v>24</v>
      </c>
      <c r="R516" s="8"/>
    </row>
    <row r="517" spans="1:18" ht="15" customHeight="1">
      <c r="A517" t="s">
        <v>17</v>
      </c>
      <c r="B517" t="s">
        <v>41</v>
      </c>
      <c r="C517" t="s">
        <v>62</v>
      </c>
      <c r="D517" t="s">
        <v>1016</v>
      </c>
      <c r="E517">
        <v>8</v>
      </c>
      <c r="F517" t="s">
        <v>27</v>
      </c>
      <c r="G517" t="s">
        <v>22</v>
      </c>
      <c r="H517" s="5">
        <v>43947.72960648148</v>
      </c>
      <c r="I517" s="5">
        <v>43947.686111111114</v>
      </c>
      <c r="J517" s="4">
        <f t="shared" si="43"/>
        <v>2020</v>
      </c>
      <c r="K517" s="4">
        <f t="shared" si="44"/>
        <v>4</v>
      </c>
      <c r="L517">
        <f t="shared" si="40"/>
        <v>3757.9999996349216</v>
      </c>
      <c r="M517" s="8">
        <f t="shared" si="41"/>
        <v>62.633333327248693</v>
      </c>
      <c r="N517" s="8">
        <f t="shared" si="42"/>
        <v>501.06666661798954</v>
      </c>
      <c r="O517" s="18">
        <v>1</v>
      </c>
      <c r="P517" t="s">
        <v>1017</v>
      </c>
      <c r="Q517" s="6" t="s">
        <v>24</v>
      </c>
      <c r="R517" s="8"/>
    </row>
    <row r="518" spans="1:18" ht="15" customHeight="1">
      <c r="A518" t="s">
        <v>17</v>
      </c>
      <c r="B518" t="s">
        <v>41</v>
      </c>
      <c r="C518" t="s">
        <v>62</v>
      </c>
      <c r="D518" t="s">
        <v>1018</v>
      </c>
      <c r="E518">
        <v>2</v>
      </c>
      <c r="F518" t="s">
        <v>85</v>
      </c>
      <c r="G518" t="s">
        <v>22</v>
      </c>
      <c r="H518" s="5">
        <v>43947.961631944447</v>
      </c>
      <c r="I518" s="5">
        <v>43947.857638888891</v>
      </c>
      <c r="J518" s="4">
        <f t="shared" si="43"/>
        <v>2020</v>
      </c>
      <c r="K518" s="4">
        <f t="shared" si="44"/>
        <v>4</v>
      </c>
      <c r="L518">
        <f t="shared" si="40"/>
        <v>8985.0000000558794</v>
      </c>
      <c r="M518" s="8">
        <f t="shared" si="41"/>
        <v>149.75000000093132</v>
      </c>
      <c r="N518" s="8">
        <f t="shared" si="42"/>
        <v>299.50000000186265</v>
      </c>
      <c r="O518" s="18">
        <v>1</v>
      </c>
      <c r="P518" t="s">
        <v>1019</v>
      </c>
      <c r="Q518" s="6" t="s">
        <v>24</v>
      </c>
      <c r="R518" s="8"/>
    </row>
    <row r="519" spans="1:18" ht="15" customHeight="1">
      <c r="A519" t="s">
        <v>17</v>
      </c>
      <c r="B519" t="s">
        <v>18</v>
      </c>
      <c r="C519" t="s">
        <v>35</v>
      </c>
      <c r="D519" t="s">
        <v>1020</v>
      </c>
      <c r="E519">
        <v>3</v>
      </c>
      <c r="F519" t="s">
        <v>27</v>
      </c>
      <c r="G519" t="s">
        <v>22</v>
      </c>
      <c r="H519" s="5">
        <v>43948.121516203704</v>
      </c>
      <c r="I519" s="5">
        <v>43948.068749999999</v>
      </c>
      <c r="J519" s="4">
        <f t="shared" si="43"/>
        <v>2020</v>
      </c>
      <c r="K519" s="4">
        <f t="shared" si="44"/>
        <v>4</v>
      </c>
      <c r="L519">
        <f t="shared" si="40"/>
        <v>4559.0000001713634</v>
      </c>
      <c r="M519" s="8">
        <f t="shared" si="41"/>
        <v>75.983333336189389</v>
      </c>
      <c r="N519" s="8">
        <f t="shared" si="42"/>
        <v>227.95000000856817</v>
      </c>
      <c r="O519" s="18">
        <v>1</v>
      </c>
      <c r="P519" t="s">
        <v>1021</v>
      </c>
      <c r="Q519" s="6" t="s">
        <v>24</v>
      </c>
      <c r="R519" s="8"/>
    </row>
    <row r="520" spans="1:18" ht="15" customHeight="1">
      <c r="A520" t="s">
        <v>17</v>
      </c>
      <c r="B520" t="s">
        <v>55</v>
      </c>
      <c r="C520" t="s">
        <v>59</v>
      </c>
      <c r="D520" t="s">
        <v>1022</v>
      </c>
      <c r="E520">
        <v>1</v>
      </c>
      <c r="F520" t="s">
        <v>33</v>
      </c>
      <c r="G520" t="s">
        <v>22</v>
      </c>
      <c r="H520" s="5">
        <v>43948.543078703704</v>
      </c>
      <c r="I520" s="5">
        <v>43948.454861111109</v>
      </c>
      <c r="J520" s="4">
        <f t="shared" si="43"/>
        <v>2020</v>
      </c>
      <c r="K520" s="4">
        <f t="shared" si="44"/>
        <v>4</v>
      </c>
      <c r="L520">
        <f t="shared" si="40"/>
        <v>7622.0000001601875</v>
      </c>
      <c r="M520" s="8">
        <f t="shared" si="41"/>
        <v>127.03333333600312</v>
      </c>
      <c r="N520" s="8">
        <f t="shared" si="42"/>
        <v>127.03333333600312</v>
      </c>
      <c r="O520" s="18">
        <v>1</v>
      </c>
      <c r="P520" t="s">
        <v>1023</v>
      </c>
      <c r="Q520" s="6" t="s">
        <v>24</v>
      </c>
      <c r="R520" s="8"/>
    </row>
    <row r="521" spans="1:18" ht="15" customHeight="1">
      <c r="A521" t="s">
        <v>17</v>
      </c>
      <c r="B521" t="s">
        <v>18</v>
      </c>
      <c r="C521" t="s">
        <v>35</v>
      </c>
      <c r="D521" t="s">
        <v>1024</v>
      </c>
      <c r="E521">
        <v>1</v>
      </c>
      <c r="F521" t="s">
        <v>85</v>
      </c>
      <c r="G521" t="s">
        <v>22</v>
      </c>
      <c r="H521" s="5">
        <v>43948.571192129632</v>
      </c>
      <c r="I521" s="5">
        <v>43948.550000000003</v>
      </c>
      <c r="J521" s="4">
        <f t="shared" si="43"/>
        <v>2020</v>
      </c>
      <c r="K521" s="4">
        <f t="shared" si="44"/>
        <v>4</v>
      </c>
      <c r="L521">
        <f t="shared" si="45" ref="L521:L584">(H521-I521)*60*60*24</f>
        <v>1830.9999999124557</v>
      </c>
      <c r="M521" s="8">
        <f t="shared" si="41"/>
        <v>30.516666665207595</v>
      </c>
      <c r="N521" s="8">
        <f t="shared" si="42"/>
        <v>30.516666665207595</v>
      </c>
      <c r="O521" s="18">
        <v>1</v>
      </c>
      <c r="P521" t="s">
        <v>1025</v>
      </c>
      <c r="Q521" s="6" t="s">
        <v>24</v>
      </c>
      <c r="R521" s="8"/>
    </row>
    <row r="522" spans="1:18" ht="15" customHeight="1">
      <c r="A522" t="s">
        <v>17</v>
      </c>
      <c r="B522" t="s">
        <v>41</v>
      </c>
      <c r="C522" t="s">
        <v>62</v>
      </c>
      <c r="D522" t="s">
        <v>1026</v>
      </c>
      <c r="E522">
        <v>1</v>
      </c>
      <c r="F522" t="s">
        <v>33</v>
      </c>
      <c r="G522" t="s">
        <v>22</v>
      </c>
      <c r="H522" s="5">
        <v>43948.673171296294</v>
      </c>
      <c r="I522" s="5">
        <v>43948.604224537034</v>
      </c>
      <c r="J522" s="4">
        <f t="shared" si="43"/>
        <v>2020</v>
      </c>
      <c r="K522" s="4">
        <f t="shared" si="44"/>
        <v>4</v>
      </c>
      <c r="L522">
        <f t="shared" si="45"/>
        <v>5957.0000000763685</v>
      </c>
      <c r="M522" s="8">
        <f t="shared" si="41"/>
        <v>99.283333334606141</v>
      </c>
      <c r="N522" s="8">
        <f t="shared" si="42"/>
        <v>99.283333334606141</v>
      </c>
      <c r="O522" s="18">
        <v>1</v>
      </c>
      <c r="P522" t="s">
        <v>1027</v>
      </c>
      <c r="Q522" s="6" t="s">
        <v>24</v>
      </c>
      <c r="R522" s="8"/>
    </row>
    <row r="523" spans="1:18" ht="15" customHeight="1">
      <c r="A523" t="s">
        <v>29</v>
      </c>
      <c r="B523" t="s">
        <v>30</v>
      </c>
      <c r="C523" t="s">
        <v>83</v>
      </c>
      <c r="D523" t="s">
        <v>1028</v>
      </c>
      <c r="E523">
        <v>49</v>
      </c>
      <c r="F523" t="s">
        <v>92</v>
      </c>
      <c r="G523" t="s">
        <v>22</v>
      </c>
      <c r="H523" s="5">
        <v>43949.33216435185</v>
      </c>
      <c r="I523" s="5">
        <v>43949.304166666669</v>
      </c>
      <c r="J523" s="4">
        <f t="shared" si="43"/>
        <v>2020</v>
      </c>
      <c r="K523" s="4">
        <f t="shared" si="44"/>
        <v>4</v>
      </c>
      <c r="L523">
        <f t="shared" si="45"/>
        <v>2418.9999996917322</v>
      </c>
      <c r="M523" s="8">
        <f t="shared" si="41"/>
        <v>40.31666666152887</v>
      </c>
      <c r="N523" s="8">
        <f t="shared" si="42"/>
        <v>1975.5166664149147</v>
      </c>
      <c r="O523" s="18">
        <v>1</v>
      </c>
      <c r="P523" t="s">
        <v>1029</v>
      </c>
      <c r="Q523" s="6" t="s">
        <v>24</v>
      </c>
      <c r="R523" s="8"/>
    </row>
    <row r="524" spans="1:18" ht="15" customHeight="1">
      <c r="A524" t="s">
        <v>17</v>
      </c>
      <c r="B524" t="s">
        <v>41</v>
      </c>
      <c r="C524" t="s">
        <v>42</v>
      </c>
      <c r="D524" t="s">
        <v>1030</v>
      </c>
      <c r="E524">
        <v>3</v>
      </c>
      <c r="F524" t="s">
        <v>92</v>
      </c>
      <c r="G524" t="s">
        <v>22</v>
      </c>
      <c r="H524" s="5">
        <v>43949.708287037036</v>
      </c>
      <c r="I524" s="5">
        <v>43949.689583333333</v>
      </c>
      <c r="J524" s="4">
        <f t="shared" si="43"/>
        <v>2020</v>
      </c>
      <c r="K524" s="4">
        <f t="shared" si="44"/>
        <v>4</v>
      </c>
      <c r="L524">
        <f t="shared" si="45"/>
        <v>1615.999999945052</v>
      </c>
      <c r="M524" s="8">
        <f t="shared" si="41"/>
        <v>26.933333332417533</v>
      </c>
      <c r="N524" s="8">
        <f t="shared" si="42"/>
        <v>80.799999997252598</v>
      </c>
      <c r="O524" s="18">
        <v>1</v>
      </c>
      <c r="P524" t="s">
        <v>1031</v>
      </c>
      <c r="Q524" s="6" t="s">
        <v>24</v>
      </c>
      <c r="R524" s="8"/>
    </row>
    <row r="525" spans="1:18" ht="15" customHeight="1">
      <c r="A525" t="s">
        <v>29</v>
      </c>
      <c r="B525" t="s">
        <v>30</v>
      </c>
      <c r="C525" t="s">
        <v>171</v>
      </c>
      <c r="D525" t="s">
        <v>1032</v>
      </c>
      <c r="E525">
        <v>24</v>
      </c>
      <c r="F525" t="s">
        <v>92</v>
      </c>
      <c r="G525" t="s">
        <v>22</v>
      </c>
      <c r="H525" s="5">
        <v>43950.176099537035</v>
      </c>
      <c r="I525" s="5">
        <v>43950.098611111112</v>
      </c>
      <c r="J525" s="4">
        <f t="shared" si="43"/>
        <v>2020</v>
      </c>
      <c r="K525" s="4">
        <f t="shared" si="44"/>
        <v>4</v>
      </c>
      <c r="L525">
        <f t="shared" si="45"/>
        <v>6694.9999997159466</v>
      </c>
      <c r="M525" s="8">
        <f t="shared" si="41"/>
        <v>111.58333332859911</v>
      </c>
      <c r="N525" s="8">
        <f t="shared" si="42"/>
        <v>2677.9999998863786</v>
      </c>
      <c r="O525" s="18">
        <v>1</v>
      </c>
      <c r="P525" t="s">
        <v>1033</v>
      </c>
      <c r="Q525" s="6" t="s">
        <v>24</v>
      </c>
      <c r="R525" s="8"/>
    </row>
    <row r="526" spans="1:18" ht="15" customHeight="1">
      <c r="A526" t="s">
        <v>17</v>
      </c>
      <c r="B526" t="s">
        <v>18</v>
      </c>
      <c r="C526" t="s">
        <v>35</v>
      </c>
      <c r="D526" t="s">
        <v>1034</v>
      </c>
      <c r="E526">
        <v>215</v>
      </c>
      <c r="F526" t="s">
        <v>27</v>
      </c>
      <c r="G526" t="s">
        <v>22</v>
      </c>
      <c r="H526" s="5">
        <v>43951.045601851853</v>
      </c>
      <c r="I526" s="5">
        <v>43950.988888888889</v>
      </c>
      <c r="J526" s="4">
        <f t="shared" si="43"/>
        <v>2020</v>
      </c>
      <c r="K526" s="4">
        <f t="shared" si="44"/>
        <v>4</v>
      </c>
      <c r="L526">
        <f t="shared" si="45"/>
        <v>4900.0000000465661</v>
      </c>
      <c r="M526" s="8">
        <f t="shared" si="41"/>
        <v>81.666666667442769</v>
      </c>
      <c r="N526" s="8">
        <f t="shared" si="42"/>
        <v>17558.333333500195</v>
      </c>
      <c r="O526" s="18">
        <v>1</v>
      </c>
      <c r="P526" t="s">
        <v>1035</v>
      </c>
      <c r="Q526" s="6" t="s">
        <v>24</v>
      </c>
      <c r="R526" s="8"/>
    </row>
    <row r="527" spans="1:18" ht="15" customHeight="1">
      <c r="A527" t="s">
        <v>17</v>
      </c>
      <c r="B527" t="s">
        <v>47</v>
      </c>
      <c r="C527" t="s">
        <v>52</v>
      </c>
      <c r="D527" t="s">
        <v>1036</v>
      </c>
      <c r="E527">
        <v>25</v>
      </c>
      <c r="F527" t="s">
        <v>85</v>
      </c>
      <c r="G527" t="s">
        <v>22</v>
      </c>
      <c r="H527" s="5">
        <v>43951.310497685183</v>
      </c>
      <c r="I527" s="5">
        <v>43951.223611111112</v>
      </c>
      <c r="J527" s="4">
        <f t="shared" si="43"/>
        <v>2020</v>
      </c>
      <c r="K527" s="4">
        <f t="shared" si="44"/>
        <v>4</v>
      </c>
      <c r="L527">
        <f t="shared" si="45"/>
        <v>7506.9999996805564</v>
      </c>
      <c r="M527" s="8">
        <f t="shared" si="41"/>
        <v>125.11666666134261</v>
      </c>
      <c r="N527" s="8">
        <f t="shared" si="42"/>
        <v>3127.9166665335651</v>
      </c>
      <c r="O527" s="18">
        <v>1</v>
      </c>
      <c r="P527" t="s">
        <v>1037</v>
      </c>
      <c r="Q527" s="6" t="s">
        <v>24</v>
      </c>
      <c r="R527" s="8"/>
    </row>
    <row r="528" spans="1:18" ht="15" customHeight="1">
      <c r="A528" t="s">
        <v>17</v>
      </c>
      <c r="B528" t="s">
        <v>41</v>
      </c>
      <c r="C528" t="s">
        <v>42</v>
      </c>
      <c r="D528" t="s">
        <v>1038</v>
      </c>
      <c r="E528">
        <v>1</v>
      </c>
      <c r="F528" t="s">
        <v>27</v>
      </c>
      <c r="G528" t="s">
        <v>22</v>
      </c>
      <c r="H528" s="5">
        <v>43951.362754629627</v>
      </c>
      <c r="I528" s="5">
        <v>43951.323611111111</v>
      </c>
      <c r="J528" s="4">
        <f t="shared" si="43"/>
        <v>2020</v>
      </c>
      <c r="K528" s="4">
        <f t="shared" si="44"/>
        <v>4</v>
      </c>
      <c r="L528">
        <f t="shared" si="45"/>
        <v>3381.9999997504056</v>
      </c>
      <c r="M528" s="8">
        <f t="shared" si="41"/>
        <v>56.366666662506759</v>
      </c>
      <c r="N528" s="8">
        <f t="shared" si="42"/>
        <v>56.366666662506759</v>
      </c>
      <c r="O528" s="18">
        <v>1</v>
      </c>
      <c r="P528" t="s">
        <v>1039</v>
      </c>
      <c r="Q528" s="6" t="s">
        <v>24</v>
      </c>
      <c r="R528" s="8"/>
    </row>
    <row r="529" spans="1:18" ht="15" customHeight="1">
      <c r="A529" t="s">
        <v>29</v>
      </c>
      <c r="B529" t="s">
        <v>87</v>
      </c>
      <c r="C529" t="s">
        <v>88</v>
      </c>
      <c r="D529" t="s">
        <v>1040</v>
      </c>
      <c r="E529">
        <v>191</v>
      </c>
      <c r="F529" t="s">
        <v>33</v>
      </c>
      <c r="G529" t="s">
        <v>97</v>
      </c>
      <c r="H529" s="5">
        <v>43951.723981481482</v>
      </c>
      <c r="I529" s="5">
        <v>43951.683333333334</v>
      </c>
      <c r="J529" s="4">
        <f t="shared" si="43"/>
        <v>2020</v>
      </c>
      <c r="K529" s="4">
        <f t="shared" si="44"/>
        <v>4</v>
      </c>
      <c r="L529">
        <f t="shared" si="45"/>
        <v>3511.9999999646097</v>
      </c>
      <c r="M529" s="8">
        <f t="shared" si="41"/>
        <v>58.533333332743496</v>
      </c>
      <c r="N529" s="8">
        <f t="shared" si="42"/>
        <v>11179.866666554008</v>
      </c>
      <c r="O529" s="18">
        <v>1</v>
      </c>
      <c r="P529" t="s">
        <v>1041</v>
      </c>
      <c r="Q529" s="6" t="s">
        <v>24</v>
      </c>
      <c r="R529" s="8"/>
    </row>
    <row r="530" spans="1:18" ht="15" customHeight="1">
      <c r="A530" t="s">
        <v>17</v>
      </c>
      <c r="B530" t="s">
        <v>41</v>
      </c>
      <c r="C530" t="s">
        <v>135</v>
      </c>
      <c r="D530" t="s">
        <v>1042</v>
      </c>
      <c r="E530">
        <v>3</v>
      </c>
      <c r="F530" t="s">
        <v>27</v>
      </c>
      <c r="G530" t="s">
        <v>22</v>
      </c>
      <c r="H530" s="5">
        <v>43952.646527777775</v>
      </c>
      <c r="I530" s="5">
        <v>43952.595138888886</v>
      </c>
      <c r="J530" s="4">
        <f t="shared" si="43"/>
        <v>2020</v>
      </c>
      <c r="K530" s="4">
        <f t="shared" si="44"/>
        <v>5</v>
      </c>
      <c r="L530">
        <f t="shared" si="45"/>
        <v>4440.0000000139698</v>
      </c>
      <c r="M530" s="8">
        <f t="shared" si="41"/>
        <v>74.000000000232831</v>
      </c>
      <c r="N530" s="8">
        <f t="shared" si="42"/>
        <v>222.00000000069849</v>
      </c>
      <c r="O530" s="18">
        <v>1</v>
      </c>
      <c r="P530" t="s">
        <v>1043</v>
      </c>
      <c r="Q530" s="6" t="s">
        <v>24</v>
      </c>
      <c r="R530" s="8"/>
    </row>
    <row r="531" spans="1:18" ht="15" customHeight="1">
      <c r="A531" t="s">
        <v>17</v>
      </c>
      <c r="B531" t="s">
        <v>55</v>
      </c>
      <c r="C531" t="s">
        <v>59</v>
      </c>
      <c r="D531" t="s">
        <v>1044</v>
      </c>
      <c r="E531">
        <v>2</v>
      </c>
      <c r="F531" t="s">
        <v>27</v>
      </c>
      <c r="G531" t="s">
        <v>22</v>
      </c>
      <c r="H531" s="5">
        <v>43952.81177083333</v>
      </c>
      <c r="I531" s="5">
        <v>43952.78402777778</v>
      </c>
      <c r="J531" s="4">
        <f t="shared" si="43"/>
        <v>2020</v>
      </c>
      <c r="K531" s="4">
        <f t="shared" si="44"/>
        <v>5</v>
      </c>
      <c r="L531">
        <f t="shared" si="45"/>
        <v>2396.9999995781109</v>
      </c>
      <c r="M531" s="8">
        <f t="shared" si="41"/>
        <v>39.949999992968515</v>
      </c>
      <c r="N531" s="8">
        <f t="shared" si="42"/>
        <v>79.899999985937029</v>
      </c>
      <c r="O531" s="18">
        <v>1</v>
      </c>
      <c r="P531" t="s">
        <v>1045</v>
      </c>
      <c r="Q531" s="6" t="s">
        <v>24</v>
      </c>
      <c r="R531" s="8"/>
    </row>
    <row r="532" spans="1:18" ht="15" customHeight="1">
      <c r="A532" t="s">
        <v>29</v>
      </c>
      <c r="B532" t="s">
        <v>30</v>
      </c>
      <c r="C532" t="s">
        <v>171</v>
      </c>
      <c r="D532" t="s">
        <v>1046</v>
      </c>
      <c r="E532">
        <v>1</v>
      </c>
      <c r="F532" t="s">
        <v>85</v>
      </c>
      <c r="G532" t="s">
        <v>97</v>
      </c>
      <c r="H532" s="5">
        <v>43952.865763888891</v>
      </c>
      <c r="I532" s="5">
        <v>43952.79583333333</v>
      </c>
      <c r="J532" s="4">
        <f t="shared" si="43"/>
        <v>2020</v>
      </c>
      <c r="K532" s="4">
        <f t="shared" si="44"/>
        <v>5</v>
      </c>
      <c r="L532">
        <f t="shared" si="45"/>
        <v>6042.0000004582107</v>
      </c>
      <c r="M532" s="8">
        <f t="shared" si="41"/>
        <v>100.70000000763685</v>
      </c>
      <c r="N532" s="8">
        <f t="shared" si="42"/>
        <v>100.70000000763685</v>
      </c>
      <c r="O532" s="18">
        <v>1</v>
      </c>
      <c r="P532" t="s">
        <v>1047</v>
      </c>
      <c r="Q532" s="6" t="s">
        <v>24</v>
      </c>
      <c r="R532" s="8"/>
    </row>
    <row r="533" spans="1:18" ht="15" customHeight="1">
      <c r="A533" t="s">
        <v>17</v>
      </c>
      <c r="B533" t="s">
        <v>140</v>
      </c>
      <c r="C533" t="s">
        <v>141</v>
      </c>
      <c r="D533" t="s">
        <v>1048</v>
      </c>
      <c r="E533">
        <v>95</v>
      </c>
      <c r="F533" t="s">
        <v>125</v>
      </c>
      <c r="G533" t="s">
        <v>22</v>
      </c>
      <c r="H533" s="5">
        <v>43952.92291666667</v>
      </c>
      <c r="I533" s="5">
        <v>43952.865972222222</v>
      </c>
      <c r="J533" s="4">
        <f t="shared" si="43"/>
        <v>2020</v>
      </c>
      <c r="K533" s="4">
        <f t="shared" si="44"/>
        <v>5</v>
      </c>
      <c r="L533">
        <f t="shared" si="45"/>
        <v>4920.0000003213063</v>
      </c>
      <c r="M533" s="8">
        <f t="shared" si="41"/>
        <v>82.000000005355105</v>
      </c>
      <c r="N533" s="8">
        <f t="shared" si="42"/>
        <v>7790.000000508735</v>
      </c>
      <c r="O533" s="18">
        <v>1</v>
      </c>
      <c r="P533" t="s">
        <v>1049</v>
      </c>
      <c r="Q533" s="6" t="s">
        <v>24</v>
      </c>
      <c r="R533" s="8"/>
    </row>
    <row r="534" spans="1:18" s="106" customFormat="1" ht="15" customHeight="1">
      <c r="A534" s="106" t="s">
        <v>29</v>
      </c>
      <c r="B534" s="106" t="s">
        <v>94</v>
      </c>
      <c r="C534" s="106" t="s">
        <v>95</v>
      </c>
      <c r="D534" s="106" t="s">
        <v>1050</v>
      </c>
      <c r="E534" s="106">
        <v>1</v>
      </c>
      <c r="F534" s="106" t="s">
        <v>92</v>
      </c>
      <c r="G534" s="106" t="s">
        <v>22</v>
      </c>
      <c r="H534" s="107">
        <v>43953.381168981483</v>
      </c>
      <c r="I534" s="107">
        <v>43953.340277777781</v>
      </c>
      <c r="J534" s="4">
        <f t="shared" si="43"/>
        <v>2020</v>
      </c>
      <c r="K534" s="4">
        <f t="shared" si="44"/>
        <v>5</v>
      </c>
      <c r="L534" s="106">
        <f t="shared" si="45"/>
        <v>3532.9999998444691</v>
      </c>
      <c r="M534" s="108">
        <f t="shared" si="41"/>
        <v>58.883333330741152</v>
      </c>
      <c r="N534" s="108">
        <f t="shared" si="42"/>
        <v>58.883333330741152</v>
      </c>
      <c r="O534" s="109">
        <v>1</v>
      </c>
      <c r="P534" s="106" t="s">
        <v>1051</v>
      </c>
      <c r="Q534" s="110" t="s">
        <v>24</v>
      </c>
      <c r="R534" s="108"/>
    </row>
    <row r="535" spans="1:18" ht="15" customHeight="1">
      <c r="A535" t="s">
        <v>29</v>
      </c>
      <c r="B535" t="s">
        <v>94</v>
      </c>
      <c r="C535" t="s">
        <v>174</v>
      </c>
      <c r="D535" t="s">
        <v>494</v>
      </c>
      <c r="E535">
        <v>1</v>
      </c>
      <c r="F535" t="s">
        <v>33</v>
      </c>
      <c r="G535" t="s">
        <v>22</v>
      </c>
      <c r="H535" s="5">
        <v>43954.64166666667</v>
      </c>
      <c r="I535" s="5">
        <v>43954.575694444444</v>
      </c>
      <c r="J535" s="4">
        <f t="shared" si="43"/>
        <v>2020</v>
      </c>
      <c r="K535" s="4">
        <f t="shared" si="44"/>
        <v>5</v>
      </c>
      <c r="L535">
        <f t="shared" si="45"/>
        <v>5700.000000349246</v>
      </c>
      <c r="M535" s="8">
        <f t="shared" si="41"/>
        <v>95.000000005820766</v>
      </c>
      <c r="N535" s="8">
        <f t="shared" si="42"/>
        <v>95.000000005820766</v>
      </c>
      <c r="O535" s="18">
        <v>1</v>
      </c>
      <c r="P535" t="s">
        <v>1052</v>
      </c>
      <c r="Q535" s="6" t="s">
        <v>24</v>
      </c>
      <c r="R535" s="8"/>
    </row>
    <row r="536" spans="1:18" ht="15" customHeight="1">
      <c r="A536" t="s">
        <v>29</v>
      </c>
      <c r="B536" t="s">
        <v>30</v>
      </c>
      <c r="C536" t="s">
        <v>31</v>
      </c>
      <c r="D536" t="s">
        <v>1053</v>
      </c>
      <c r="E536">
        <v>25</v>
      </c>
      <c r="F536" t="s">
        <v>92</v>
      </c>
      <c r="G536" t="s">
        <v>22</v>
      </c>
      <c r="H536" s="5">
        <v>43955.866342592592</v>
      </c>
      <c r="I536" s="5">
        <v>43955.829861111109</v>
      </c>
      <c r="J536" s="4">
        <f t="shared" si="43"/>
        <v>2020</v>
      </c>
      <c r="K536" s="4">
        <f t="shared" si="44"/>
        <v>5</v>
      </c>
      <c r="L536">
        <f t="shared" si="45"/>
        <v>3152.0000000484288</v>
      </c>
      <c r="M536" s="8">
        <f t="shared" si="41"/>
        <v>52.53333333414048</v>
      </c>
      <c r="N536" s="8">
        <f t="shared" si="42"/>
        <v>1313.333333353512</v>
      </c>
      <c r="O536" s="18">
        <v>1</v>
      </c>
      <c r="P536" t="s">
        <v>1054</v>
      </c>
      <c r="Q536" s="6" t="s">
        <v>24</v>
      </c>
      <c r="R536" s="8"/>
    </row>
    <row r="537" spans="1:19" s="100" customFormat="1" ht="15" customHeight="1">
      <c r="A537" s="100" t="s">
        <v>17</v>
      </c>
      <c r="B537" s="100" t="s">
        <v>18</v>
      </c>
      <c r="C537" s="100" t="s">
        <v>35</v>
      </c>
      <c r="D537" s="100" t="s">
        <v>1055</v>
      </c>
      <c r="E537" s="100">
        <v>1</v>
      </c>
      <c r="F537" s="100" t="s">
        <v>27</v>
      </c>
      <c r="G537" s="100" t="s">
        <v>22</v>
      </c>
      <c r="H537" s="101">
        <v>43956.435925925929</v>
      </c>
      <c r="I537" s="101">
        <v>43956.340277777781</v>
      </c>
      <c r="J537" s="4">
        <f t="shared" si="43"/>
        <v>2020</v>
      </c>
      <c r="K537" s="4">
        <f t="shared" si="44"/>
        <v>5</v>
      </c>
      <c r="L537" s="100">
        <f t="shared" si="45"/>
        <v>8263.9999999897555</v>
      </c>
      <c r="M537" s="98">
        <f t="shared" si="41"/>
        <v>137.73333333316259</v>
      </c>
      <c r="N537" s="98">
        <f t="shared" si="42"/>
        <v>137.73333333316259</v>
      </c>
      <c r="O537" s="99">
        <v>1</v>
      </c>
      <c r="P537" s="100" t="s">
        <v>1056</v>
      </c>
      <c r="Q537" s="96" t="s">
        <v>24</v>
      </c>
      <c r="R537" s="98"/>
      <c r="S537"/>
    </row>
    <row r="538" spans="1:18" ht="15" customHeight="1">
      <c r="A538" t="s">
        <v>17</v>
      </c>
      <c r="B538" t="s">
        <v>18</v>
      </c>
      <c r="C538" t="s">
        <v>25</v>
      </c>
      <c r="D538" t="s">
        <v>1057</v>
      </c>
      <c r="E538">
        <v>1</v>
      </c>
      <c r="F538" t="s">
        <v>27</v>
      </c>
      <c r="G538" t="s">
        <v>22</v>
      </c>
      <c r="H538" s="5">
        <v>43956.537048611113</v>
      </c>
      <c r="I538" s="5">
        <v>43956.474305555559</v>
      </c>
      <c r="J538" s="4">
        <f t="shared" si="43"/>
        <v>2020</v>
      </c>
      <c r="K538" s="4">
        <f t="shared" si="44"/>
        <v>5</v>
      </c>
      <c r="L538">
        <f t="shared" si="45"/>
        <v>5420.9999998798594</v>
      </c>
      <c r="M538" s="8">
        <f t="shared" si="41"/>
        <v>90.349999997997656</v>
      </c>
      <c r="N538" s="8">
        <f t="shared" si="42"/>
        <v>90.349999997997656</v>
      </c>
      <c r="O538" s="18">
        <v>1</v>
      </c>
      <c r="P538" t="s">
        <v>1058</v>
      </c>
      <c r="Q538" s="6" t="s">
        <v>24</v>
      </c>
      <c r="R538" s="8"/>
    </row>
    <row r="539" spans="1:18" ht="15" customHeight="1">
      <c r="A539" t="s">
        <v>17</v>
      </c>
      <c r="B539" t="s">
        <v>55</v>
      </c>
      <c r="C539" t="s">
        <v>59</v>
      </c>
      <c r="D539" t="s">
        <v>1059</v>
      </c>
      <c r="E539">
        <v>49</v>
      </c>
      <c r="F539" t="s">
        <v>85</v>
      </c>
      <c r="G539" t="s">
        <v>22</v>
      </c>
      <c r="H539" s="5">
        <v>43958.359814814816</v>
      </c>
      <c r="I539" s="5">
        <v>43958.320833333331</v>
      </c>
      <c r="J539" s="4">
        <f t="shared" si="43"/>
        <v>2020</v>
      </c>
      <c r="K539" s="4">
        <f t="shared" si="44"/>
        <v>5</v>
      </c>
      <c r="L539">
        <f t="shared" si="45"/>
        <v>3368.0000002495944</v>
      </c>
      <c r="M539" s="8">
        <f t="shared" si="41"/>
        <v>56.133333337493241</v>
      </c>
      <c r="N539" s="8">
        <f t="shared" si="42"/>
        <v>2750.5333335371688</v>
      </c>
      <c r="O539" s="18">
        <v>1</v>
      </c>
      <c r="P539" t="s">
        <v>1060</v>
      </c>
      <c r="Q539" s="6" t="s">
        <v>24</v>
      </c>
      <c r="R539" s="8"/>
    </row>
    <row r="540" spans="1:18" ht="15" customHeight="1">
      <c r="A540" t="s">
        <v>17</v>
      </c>
      <c r="B540" t="s">
        <v>18</v>
      </c>
      <c r="C540" t="s">
        <v>35</v>
      </c>
      <c r="D540" t="s">
        <v>1061</v>
      </c>
      <c r="E540">
        <v>2</v>
      </c>
      <c r="F540" t="s">
        <v>85</v>
      </c>
      <c r="G540" t="s">
        <v>22</v>
      </c>
      <c r="H540" s="5">
        <v>43959.089583333334</v>
      </c>
      <c r="I540" s="5">
        <v>43959.066666666666</v>
      </c>
      <c r="J540" s="4">
        <f t="shared" si="43"/>
        <v>2020</v>
      </c>
      <c r="K540" s="4">
        <f t="shared" si="44"/>
        <v>5</v>
      </c>
      <c r="L540">
        <f t="shared" si="45"/>
        <v>1980.0000001676381</v>
      </c>
      <c r="M540" s="8">
        <f t="shared" si="41"/>
        <v>33.000000002793968</v>
      </c>
      <c r="N540" s="8">
        <f t="shared" si="42"/>
        <v>66.000000005587935</v>
      </c>
      <c r="O540" s="18">
        <v>1</v>
      </c>
      <c r="P540" t="s">
        <v>1062</v>
      </c>
      <c r="Q540" s="6" t="s">
        <v>24</v>
      </c>
      <c r="R540" s="8"/>
    </row>
    <row r="541" spans="1:19" s="123" customFormat="1" ht="15" customHeight="1">
      <c r="A541" s="123" t="s">
        <v>29</v>
      </c>
      <c r="B541" s="123" t="s">
        <v>30</v>
      </c>
      <c r="C541" s="123" t="s">
        <v>83</v>
      </c>
      <c r="D541" s="123" t="s">
        <v>1063</v>
      </c>
      <c r="E541" s="123">
        <v>1</v>
      </c>
      <c r="F541" s="123" t="s">
        <v>92</v>
      </c>
      <c r="G541" s="123" t="s">
        <v>22</v>
      </c>
      <c r="H541" s="124">
        <v>43959.429884259262</v>
      </c>
      <c r="I541" s="124">
        <v>43959.330555555556</v>
      </c>
      <c r="J541" s="4">
        <f t="shared" si="43"/>
        <v>2020</v>
      </c>
      <c r="K541" s="4">
        <f t="shared" si="44"/>
        <v>5</v>
      </c>
      <c r="L541" s="123">
        <f t="shared" si="45"/>
        <v>8582.0000001462176</v>
      </c>
      <c r="M541" s="125">
        <f t="shared" si="41"/>
        <v>143.03333333577029</v>
      </c>
      <c r="N541" s="125">
        <f t="shared" si="42"/>
        <v>143.03333333577029</v>
      </c>
      <c r="O541" s="126">
        <v>1</v>
      </c>
      <c r="P541" s="123" t="s">
        <v>1064</v>
      </c>
      <c r="Q541" s="127" t="s">
        <v>24</v>
      </c>
      <c r="R541" s="125"/>
      <c r="S541"/>
    </row>
    <row r="542" spans="1:18" ht="15" customHeight="1">
      <c r="A542" t="s">
        <v>17</v>
      </c>
      <c r="B542" t="s">
        <v>41</v>
      </c>
      <c r="C542" t="s">
        <v>42</v>
      </c>
      <c r="D542" t="s">
        <v>1065</v>
      </c>
      <c r="E542">
        <v>1</v>
      </c>
      <c r="F542" t="s">
        <v>33</v>
      </c>
      <c r="G542" t="s">
        <v>22</v>
      </c>
      <c r="H542" s="5">
        <v>43959.732638888891</v>
      </c>
      <c r="I542" s="5">
        <v>43959.683333333334</v>
      </c>
      <c r="J542" s="4">
        <f t="shared" si="43"/>
        <v>2020</v>
      </c>
      <c r="K542" s="4">
        <f t="shared" si="44"/>
        <v>5</v>
      </c>
      <c r="L542">
        <f t="shared" si="45"/>
        <v>4260.0000000558794</v>
      </c>
      <c r="M542" s="8">
        <f t="shared" si="41"/>
        <v>71.000000000931323</v>
      </c>
      <c r="N542" s="8">
        <f t="shared" si="42"/>
        <v>71.000000000931323</v>
      </c>
      <c r="O542" s="18">
        <v>1</v>
      </c>
      <c r="P542" t="s">
        <v>1066</v>
      </c>
      <c r="Q542" s="6" t="s">
        <v>24</v>
      </c>
      <c r="R542" s="8"/>
    </row>
    <row r="543" spans="1:19" s="100" customFormat="1" ht="15" customHeight="1">
      <c r="A543" s="100" t="s">
        <v>17</v>
      </c>
      <c r="B543" s="100" t="s">
        <v>55</v>
      </c>
      <c r="C543" s="100" t="s">
        <v>59</v>
      </c>
      <c r="D543" s="100" t="s">
        <v>1067</v>
      </c>
      <c r="E543" s="100">
        <v>1</v>
      </c>
      <c r="F543" s="100" t="s">
        <v>27</v>
      </c>
      <c r="G543" s="100" t="s">
        <v>22</v>
      </c>
      <c r="H543" s="101">
        <v>43959.817488425928</v>
      </c>
      <c r="I543" s="101">
        <v>43959.699999999997</v>
      </c>
      <c r="J543" s="4">
        <f t="shared" si="43"/>
        <v>2020</v>
      </c>
      <c r="K543" s="4">
        <f t="shared" si="44"/>
        <v>5</v>
      </c>
      <c r="L543" s="100">
        <f t="shared" si="45"/>
        <v>10151.000000420026</v>
      </c>
      <c r="M543" s="98">
        <f t="shared" si="41"/>
        <v>169.18333334033377</v>
      </c>
      <c r="N543" s="98">
        <f t="shared" si="42"/>
        <v>169.18333334033377</v>
      </c>
      <c r="O543" s="99">
        <v>1</v>
      </c>
      <c r="P543" s="100" t="s">
        <v>1068</v>
      </c>
      <c r="Q543" s="96" t="s">
        <v>24</v>
      </c>
      <c r="R543" s="98"/>
      <c r="S543"/>
    </row>
    <row r="544" spans="1:18" ht="15" customHeight="1">
      <c r="A544" t="s">
        <v>17</v>
      </c>
      <c r="B544" t="s">
        <v>18</v>
      </c>
      <c r="C544" t="s">
        <v>25</v>
      </c>
      <c r="D544" t="s">
        <v>1069</v>
      </c>
      <c r="E544">
        <v>7</v>
      </c>
      <c r="F544" t="s">
        <v>33</v>
      </c>
      <c r="G544" t="s">
        <v>22</v>
      </c>
      <c r="H544" s="5">
        <v>43959.783101851855</v>
      </c>
      <c r="I544" s="5">
        <v>43959.725694444445</v>
      </c>
      <c r="J544" s="4">
        <f t="shared" si="43"/>
        <v>2020</v>
      </c>
      <c r="K544" s="4">
        <f t="shared" si="44"/>
        <v>5</v>
      </c>
      <c r="L544">
        <f t="shared" si="45"/>
        <v>4960.0000002421439</v>
      </c>
      <c r="M544" s="8">
        <f t="shared" si="41"/>
        <v>82.666666670702398</v>
      </c>
      <c r="N544" s="8">
        <f t="shared" si="42"/>
        <v>578.66666669491678</v>
      </c>
      <c r="O544" s="18">
        <v>1</v>
      </c>
      <c r="P544" t="s">
        <v>1070</v>
      </c>
      <c r="Q544" s="6" t="s">
        <v>24</v>
      </c>
      <c r="R544" s="8"/>
    </row>
    <row r="545" spans="1:18" ht="15" customHeight="1">
      <c r="A545" t="s">
        <v>29</v>
      </c>
      <c r="B545" t="s">
        <v>94</v>
      </c>
      <c r="C545" t="s">
        <v>186</v>
      </c>
      <c r="D545" t="s">
        <v>1071</v>
      </c>
      <c r="E545">
        <v>1</v>
      </c>
      <c r="F545" t="s">
        <v>33</v>
      </c>
      <c r="G545" t="s">
        <v>22</v>
      </c>
      <c r="H545" s="5">
        <v>43960.520138888889</v>
      </c>
      <c r="I545" s="5">
        <v>43960.484027777777</v>
      </c>
      <c r="J545" s="4">
        <f t="shared" si="43"/>
        <v>2020</v>
      </c>
      <c r="K545" s="4">
        <f t="shared" si="44"/>
        <v>5</v>
      </c>
      <c r="L545">
        <f t="shared" si="45"/>
        <v>3120.0000001117587</v>
      </c>
      <c r="M545" s="8">
        <f t="shared" si="41"/>
        <v>52.000000001862645</v>
      </c>
      <c r="N545" s="8">
        <f t="shared" si="42"/>
        <v>52.000000001862645</v>
      </c>
      <c r="O545" s="18">
        <v>1</v>
      </c>
      <c r="P545" t="s">
        <v>1072</v>
      </c>
      <c r="Q545" s="6" t="s">
        <v>24</v>
      </c>
      <c r="R545" s="8"/>
    </row>
    <row r="546" spans="1:18" ht="15" customHeight="1">
      <c r="A546" t="s">
        <v>17</v>
      </c>
      <c r="B546" t="s">
        <v>18</v>
      </c>
      <c r="C546" t="s">
        <v>38</v>
      </c>
      <c r="D546" t="s">
        <v>1073</v>
      </c>
      <c r="E546">
        <v>3</v>
      </c>
      <c r="F546" t="s">
        <v>33</v>
      </c>
      <c r="G546" t="s">
        <v>22</v>
      </c>
      <c r="H546" s="5">
        <v>43961.865972222222</v>
      </c>
      <c r="I546" s="5">
        <v>43961.790972222225</v>
      </c>
      <c r="J546" s="4">
        <f t="shared" si="43"/>
        <v>2020</v>
      </c>
      <c r="K546" s="4">
        <f t="shared" si="44"/>
        <v>5</v>
      </c>
      <c r="L546">
        <f t="shared" si="45"/>
        <v>6479.9999997485429</v>
      </c>
      <c r="M546" s="8">
        <f t="shared" si="41"/>
        <v>107.99999999580905</v>
      </c>
      <c r="N546" s="8">
        <f t="shared" si="42"/>
        <v>323.99999998742715</v>
      </c>
      <c r="O546" s="18">
        <v>1</v>
      </c>
      <c r="P546" t="s">
        <v>1074</v>
      </c>
      <c r="Q546" s="6" t="s">
        <v>24</v>
      </c>
      <c r="R546" s="8"/>
    </row>
    <row r="547" spans="1:18" ht="15" customHeight="1">
      <c r="A547" t="s">
        <v>17</v>
      </c>
      <c r="B547" t="s">
        <v>41</v>
      </c>
      <c r="C547" t="s">
        <v>42</v>
      </c>
      <c r="D547" t="s">
        <v>1075</v>
      </c>
      <c r="E547">
        <v>1</v>
      </c>
      <c r="F547" t="s">
        <v>125</v>
      </c>
      <c r="G547" t="s">
        <v>22</v>
      </c>
      <c r="H547" s="5">
        <v>43961.889085648145</v>
      </c>
      <c r="I547" s="5">
        <v>43961.84097222222</v>
      </c>
      <c r="J547" s="4">
        <f t="shared" si="43"/>
        <v>2020</v>
      </c>
      <c r="K547" s="4">
        <f t="shared" si="44"/>
        <v>5</v>
      </c>
      <c r="L547">
        <f t="shared" si="45"/>
        <v>4156.9999998668209</v>
      </c>
      <c r="M547" s="8">
        <f t="shared" si="41"/>
        <v>69.283333331113681</v>
      </c>
      <c r="N547" s="8">
        <f t="shared" si="42"/>
        <v>69.283333331113681</v>
      </c>
      <c r="O547" s="18">
        <v>1</v>
      </c>
      <c r="P547" t="s">
        <v>1076</v>
      </c>
      <c r="Q547" s="6" t="s">
        <v>24</v>
      </c>
      <c r="R547" s="8"/>
    </row>
    <row r="548" spans="1:18" ht="15" customHeight="1">
      <c r="A548" t="s">
        <v>17</v>
      </c>
      <c r="B548" t="s">
        <v>41</v>
      </c>
      <c r="C548" t="s">
        <v>135</v>
      </c>
      <c r="D548" t="s">
        <v>1077</v>
      </c>
      <c r="E548">
        <v>26</v>
      </c>
      <c r="F548" t="s">
        <v>92</v>
      </c>
      <c r="G548" t="s">
        <v>22</v>
      </c>
      <c r="H548" s="5">
        <v>43962.393750000003</v>
      </c>
      <c r="I548" s="5">
        <v>43962.368750000001</v>
      </c>
      <c r="J548" s="4">
        <f t="shared" si="43"/>
        <v>2020</v>
      </c>
      <c r="K548" s="4">
        <f t="shared" si="44"/>
        <v>5</v>
      </c>
      <c r="L548">
        <f t="shared" si="45"/>
        <v>2160.0000001257285</v>
      </c>
      <c r="M548" s="8">
        <f t="shared" si="41"/>
        <v>36.000000002095476</v>
      </c>
      <c r="N548" s="8">
        <f t="shared" si="42"/>
        <v>936.00000005448237</v>
      </c>
      <c r="O548" s="18">
        <v>1</v>
      </c>
      <c r="P548" t="s">
        <v>1078</v>
      </c>
      <c r="Q548" s="6" t="s">
        <v>24</v>
      </c>
      <c r="R548" s="8"/>
    </row>
    <row r="549" spans="1:18" ht="15" customHeight="1">
      <c r="A549" t="s">
        <v>29</v>
      </c>
      <c r="B549" t="s">
        <v>94</v>
      </c>
      <c r="C549" t="s">
        <v>156</v>
      </c>
      <c r="D549" t="s">
        <v>1079</v>
      </c>
      <c r="E549">
        <v>1</v>
      </c>
      <c r="F549" t="s">
        <v>27</v>
      </c>
      <c r="G549" t="s">
        <v>22</v>
      </c>
      <c r="H549" s="5">
        <v>43962.410497685189</v>
      </c>
      <c r="I549" s="5">
        <v>43962.372916666667</v>
      </c>
      <c r="J549" s="4">
        <f t="shared" si="43"/>
        <v>2020</v>
      </c>
      <c r="K549" s="4">
        <f t="shared" si="44"/>
        <v>5</v>
      </c>
      <c r="L549">
        <f t="shared" si="45"/>
        <v>3247.0000002533197</v>
      </c>
      <c r="M549" s="8">
        <f t="shared" si="41"/>
        <v>54.116666670888662</v>
      </c>
      <c r="N549" s="8">
        <f t="shared" si="42"/>
        <v>54.116666670888662</v>
      </c>
      <c r="O549" s="18">
        <v>1</v>
      </c>
      <c r="P549" t="s">
        <v>1080</v>
      </c>
      <c r="Q549" s="6" t="s">
        <v>24</v>
      </c>
      <c r="R549" s="8"/>
    </row>
    <row r="550" spans="1:18" ht="15" customHeight="1">
      <c r="A550" t="s">
        <v>17</v>
      </c>
      <c r="B550" t="s">
        <v>18</v>
      </c>
      <c r="C550" t="s">
        <v>19</v>
      </c>
      <c r="D550" t="s">
        <v>223</v>
      </c>
      <c r="E550">
        <v>34</v>
      </c>
      <c r="F550" t="s">
        <v>472</v>
      </c>
      <c r="G550" t="s">
        <v>22</v>
      </c>
      <c r="H550" s="5">
        <v>43962.738530092596</v>
      </c>
      <c r="I550" s="5">
        <v>43962.613194444442</v>
      </c>
      <c r="J550" s="4">
        <f t="shared" si="43"/>
        <v>2020</v>
      </c>
      <c r="K550" s="4">
        <f t="shared" si="44"/>
        <v>5</v>
      </c>
      <c r="L550">
        <f t="shared" si="45"/>
        <v>10829.00000049267</v>
      </c>
      <c r="M550" s="8">
        <f t="shared" si="41"/>
        <v>180.48333334154449</v>
      </c>
      <c r="N550" s="8">
        <f t="shared" si="42"/>
        <v>6136.4333336125128</v>
      </c>
      <c r="O550" s="18">
        <v>1</v>
      </c>
      <c r="P550" t="s">
        <v>1081</v>
      </c>
      <c r="Q550" s="6" t="s">
        <v>24</v>
      </c>
      <c r="R550" s="8"/>
    </row>
    <row r="551" spans="1:18" ht="15" customHeight="1">
      <c r="A551" t="s">
        <v>17</v>
      </c>
      <c r="B551" t="s">
        <v>18</v>
      </c>
      <c r="C551" t="s">
        <v>38</v>
      </c>
      <c r="D551" t="s">
        <v>39</v>
      </c>
      <c r="E551">
        <v>12</v>
      </c>
      <c r="F551" t="s">
        <v>27</v>
      </c>
      <c r="G551" t="s">
        <v>22</v>
      </c>
      <c r="H551" s="5">
        <v>43962.952939814815</v>
      </c>
      <c r="I551" s="5">
        <v>43962.909722222219</v>
      </c>
      <c r="J551" s="4">
        <f t="shared" si="43"/>
        <v>2020</v>
      </c>
      <c r="K551" s="4">
        <f t="shared" si="44"/>
        <v>5</v>
      </c>
      <c r="L551">
        <f t="shared" si="45"/>
        <v>3734.0000003110617</v>
      </c>
      <c r="M551" s="8">
        <f t="shared" si="41"/>
        <v>62.233333338517696</v>
      </c>
      <c r="N551" s="8">
        <f t="shared" si="42"/>
        <v>746.80000006221235</v>
      </c>
      <c r="O551" s="18">
        <v>1</v>
      </c>
      <c r="P551" t="s">
        <v>1082</v>
      </c>
      <c r="Q551" s="6" t="s">
        <v>24</v>
      </c>
      <c r="R551" s="8"/>
    </row>
    <row r="552" spans="1:18" ht="15" customHeight="1">
      <c r="A552" t="s">
        <v>29</v>
      </c>
      <c r="B552" t="s">
        <v>30</v>
      </c>
      <c r="C552" t="s">
        <v>171</v>
      </c>
      <c r="D552" t="s">
        <v>1083</v>
      </c>
      <c r="E552">
        <v>1</v>
      </c>
      <c r="F552" t="s">
        <v>33</v>
      </c>
      <c r="G552" t="s">
        <v>97</v>
      </c>
      <c r="H552" s="5">
        <v>43963.501388888886</v>
      </c>
      <c r="I552" s="5">
        <v>43963.350694444445</v>
      </c>
      <c r="J552" s="4">
        <f t="shared" si="43"/>
        <v>2020</v>
      </c>
      <c r="K552" s="4">
        <f t="shared" si="44"/>
        <v>5</v>
      </c>
      <c r="L552">
        <f t="shared" si="45"/>
        <v>13019.999999692664</v>
      </c>
      <c r="M552" s="8">
        <f t="shared" si="41"/>
        <v>216.99999999487773</v>
      </c>
      <c r="N552" s="8">
        <f t="shared" si="42"/>
        <v>216.99999999487773</v>
      </c>
      <c r="O552" s="18">
        <v>1</v>
      </c>
      <c r="P552" t="s">
        <v>1084</v>
      </c>
      <c r="Q552" s="6" t="s">
        <v>24</v>
      </c>
      <c r="R552" s="8"/>
    </row>
    <row r="553" spans="1:18" ht="15" customHeight="1">
      <c r="A553" t="s">
        <v>17</v>
      </c>
      <c r="B553" t="s">
        <v>18</v>
      </c>
      <c r="C553" t="s">
        <v>35</v>
      </c>
      <c r="D553" t="s">
        <v>1024</v>
      </c>
      <c r="E553">
        <v>1</v>
      </c>
      <c r="F553" t="s">
        <v>85</v>
      </c>
      <c r="G553" t="s">
        <v>22</v>
      </c>
      <c r="H553" s="5">
        <v>43963.569097222222</v>
      </c>
      <c r="I553" s="5">
        <v>43963.538194444445</v>
      </c>
      <c r="J553" s="4">
        <f t="shared" si="43"/>
        <v>2020</v>
      </c>
      <c r="K553" s="4">
        <f t="shared" si="44"/>
        <v>5</v>
      </c>
      <c r="L553">
        <f t="shared" si="45"/>
        <v>2669.9999999022111</v>
      </c>
      <c r="M553" s="8">
        <f t="shared" si="41"/>
        <v>44.499999998370185</v>
      </c>
      <c r="N553" s="8">
        <f t="shared" si="42"/>
        <v>44.499999998370185</v>
      </c>
      <c r="O553" s="18">
        <v>1</v>
      </c>
      <c r="P553" t="s">
        <v>1085</v>
      </c>
      <c r="Q553" s="6" t="s">
        <v>24</v>
      </c>
      <c r="R553" s="8"/>
    </row>
    <row r="554" spans="1:19" s="123" customFormat="1" ht="15" customHeight="1">
      <c r="A554" s="123" t="s">
        <v>29</v>
      </c>
      <c r="B554" s="123" t="s">
        <v>87</v>
      </c>
      <c r="C554" s="123" t="s">
        <v>197</v>
      </c>
      <c r="D554" s="123" t="s">
        <v>1086</v>
      </c>
      <c r="E554" s="123">
        <v>1</v>
      </c>
      <c r="F554" s="123" t="s">
        <v>92</v>
      </c>
      <c r="G554" s="123" t="s">
        <v>22</v>
      </c>
      <c r="H554" s="124">
        <v>43964.336840277778</v>
      </c>
      <c r="I554" s="124">
        <v>43964.29583333333</v>
      </c>
      <c r="J554" s="4">
        <f t="shared" si="43"/>
        <v>2020</v>
      </c>
      <c r="K554" s="4">
        <f t="shared" si="44"/>
        <v>5</v>
      </c>
      <c r="L554" s="123">
        <f t="shared" si="45"/>
        <v>3543.0000002961606</v>
      </c>
      <c r="M554" s="125">
        <f t="shared" si="41"/>
        <v>59.05000000493601</v>
      </c>
      <c r="N554" s="125">
        <f t="shared" si="42"/>
        <v>59.05000000493601</v>
      </c>
      <c r="O554" s="126">
        <v>1</v>
      </c>
      <c r="P554" s="123" t="s">
        <v>1087</v>
      </c>
      <c r="Q554" s="127" t="s">
        <v>24</v>
      </c>
      <c r="R554" s="125"/>
      <c r="S554"/>
    </row>
    <row r="555" spans="1:18" ht="15" customHeight="1">
      <c r="A555" t="s">
        <v>17</v>
      </c>
      <c r="B555" t="s">
        <v>41</v>
      </c>
      <c r="C555" t="s">
        <v>42</v>
      </c>
      <c r="D555" t="s">
        <v>1088</v>
      </c>
      <c r="E555">
        <v>38</v>
      </c>
      <c r="F555" t="s">
        <v>27</v>
      </c>
      <c r="G555" t="s">
        <v>22</v>
      </c>
      <c r="H555" s="5">
        <v>43964.645833333336</v>
      </c>
      <c r="I555" s="5">
        <v>43964.61041666667</v>
      </c>
      <c r="J555" s="4">
        <f t="shared" si="43"/>
        <v>2020</v>
      </c>
      <c r="K555" s="4">
        <f t="shared" si="44"/>
        <v>5</v>
      </c>
      <c r="L555">
        <f t="shared" si="45"/>
        <v>3059.999999916181</v>
      </c>
      <c r="M555" s="8">
        <f t="shared" si="41"/>
        <v>50.999999998603016</v>
      </c>
      <c r="N555" s="8">
        <f t="shared" si="42"/>
        <v>1937.9999999469146</v>
      </c>
      <c r="O555" s="18">
        <v>1</v>
      </c>
      <c r="P555" t="s">
        <v>1089</v>
      </c>
      <c r="Q555" s="6" t="s">
        <v>24</v>
      </c>
      <c r="R555" s="8"/>
    </row>
    <row r="556" spans="1:18" ht="15" customHeight="1">
      <c r="A556" t="s">
        <v>17</v>
      </c>
      <c r="B556" t="s">
        <v>41</v>
      </c>
      <c r="C556" t="s">
        <v>42</v>
      </c>
      <c r="D556" t="s">
        <v>43</v>
      </c>
      <c r="E556">
        <v>10</v>
      </c>
      <c r="F556" t="s">
        <v>125</v>
      </c>
      <c r="G556" t="s">
        <v>22</v>
      </c>
      <c r="H556" s="5">
        <v>43965.921689814815</v>
      </c>
      <c r="I556" s="5">
        <v>43965.852777777778</v>
      </c>
      <c r="J556" s="4">
        <f t="shared" si="43"/>
        <v>2020</v>
      </c>
      <c r="K556" s="4">
        <f t="shared" si="44"/>
        <v>5</v>
      </c>
      <c r="L556">
        <f t="shared" si="45"/>
        <v>5954.0000000037253</v>
      </c>
      <c r="M556" s="8">
        <f t="shared" si="41"/>
        <v>99.233333333395422</v>
      </c>
      <c r="N556" s="8">
        <f t="shared" si="42"/>
        <v>992.33333333395422</v>
      </c>
      <c r="O556" s="18">
        <v>1</v>
      </c>
      <c r="P556" t="s">
        <v>1090</v>
      </c>
      <c r="Q556" s="6" t="s">
        <v>24</v>
      </c>
      <c r="R556" s="8"/>
    </row>
    <row r="557" spans="1:19" s="123" customFormat="1" ht="15" customHeight="1">
      <c r="A557" s="123" t="s">
        <v>29</v>
      </c>
      <c r="B557" s="123" t="s">
        <v>94</v>
      </c>
      <c r="C557" s="123" t="s">
        <v>156</v>
      </c>
      <c r="D557" s="123" t="s">
        <v>1091</v>
      </c>
      <c r="E557" s="123">
        <v>1</v>
      </c>
      <c r="F557" s="123" t="s">
        <v>92</v>
      </c>
      <c r="G557" s="123" t="s">
        <v>22</v>
      </c>
      <c r="H557" s="124">
        <v>43965.944444444445</v>
      </c>
      <c r="I557" s="124">
        <v>43965.890277777777</v>
      </c>
      <c r="J557" s="4">
        <f t="shared" si="43"/>
        <v>2020</v>
      </c>
      <c r="K557" s="4">
        <f t="shared" si="44"/>
        <v>5</v>
      </c>
      <c r="L557" s="123">
        <f t="shared" si="45"/>
        <v>4680.0000001676381</v>
      </c>
      <c r="M557" s="125">
        <f t="shared" si="41"/>
        <v>78.000000002793968</v>
      </c>
      <c r="N557" s="125">
        <f t="shared" si="42"/>
        <v>78.000000002793968</v>
      </c>
      <c r="O557" s="126">
        <v>1</v>
      </c>
      <c r="P557" s="123" t="s">
        <v>1092</v>
      </c>
      <c r="Q557" s="127" t="s">
        <v>24</v>
      </c>
      <c r="R557" s="125"/>
      <c r="S557"/>
    </row>
    <row r="558" spans="1:18" ht="15" customHeight="1">
      <c r="A558" t="s">
        <v>29</v>
      </c>
      <c r="B558" t="s">
        <v>94</v>
      </c>
      <c r="C558" t="s">
        <v>95</v>
      </c>
      <c r="D558" t="s">
        <v>1093</v>
      </c>
      <c r="E558">
        <v>1</v>
      </c>
      <c r="F558" t="s">
        <v>27</v>
      </c>
      <c r="G558" t="s">
        <v>22</v>
      </c>
      <c r="H558" s="5">
        <v>43966.236921296295</v>
      </c>
      <c r="I558" s="5">
        <v>43966.142361111109</v>
      </c>
      <c r="J558" s="4">
        <f t="shared" si="43"/>
        <v>2020</v>
      </c>
      <c r="K558" s="4">
        <f t="shared" si="44"/>
        <v>5</v>
      </c>
      <c r="L558">
        <f t="shared" si="45"/>
        <v>8170.0000000186265</v>
      </c>
      <c r="M558" s="8">
        <f t="shared" si="41"/>
        <v>136.16666666697711</v>
      </c>
      <c r="N558" s="8">
        <f t="shared" si="42"/>
        <v>136.16666666697711</v>
      </c>
      <c r="O558" s="18">
        <v>1</v>
      </c>
      <c r="P558" t="s">
        <v>1094</v>
      </c>
      <c r="Q558" s="6" t="s">
        <v>24</v>
      </c>
      <c r="R558" s="8"/>
    </row>
    <row r="559" spans="1:18" ht="15" customHeight="1">
      <c r="A559" t="s">
        <v>29</v>
      </c>
      <c r="B559" t="s">
        <v>94</v>
      </c>
      <c r="C559" t="s">
        <v>174</v>
      </c>
      <c r="D559" t="s">
        <v>1095</v>
      </c>
      <c r="E559">
        <v>30</v>
      </c>
      <c r="F559" t="s">
        <v>92</v>
      </c>
      <c r="G559" t="s">
        <v>22</v>
      </c>
      <c r="H559" s="5">
        <v>43966.349583333336</v>
      </c>
      <c r="I559" s="5">
        <v>43966.327777777777</v>
      </c>
      <c r="J559" s="4">
        <f t="shared" si="43"/>
        <v>2020</v>
      </c>
      <c r="K559" s="4">
        <f t="shared" si="44"/>
        <v>5</v>
      </c>
      <c r="L559">
        <f t="shared" si="45"/>
        <v>1884.0000003576279</v>
      </c>
      <c r="M559" s="8">
        <f t="shared" si="41"/>
        <v>31.400000005960464</v>
      </c>
      <c r="N559" s="8">
        <f t="shared" si="42"/>
        <v>942.00000017881393</v>
      </c>
      <c r="O559" s="18">
        <v>1</v>
      </c>
      <c r="P559" t="s">
        <v>1096</v>
      </c>
      <c r="Q559" s="6" t="s">
        <v>24</v>
      </c>
      <c r="R559" s="8"/>
    </row>
    <row r="560" spans="1:18" ht="15" customHeight="1">
      <c r="A560" t="s">
        <v>17</v>
      </c>
      <c r="B560" t="s">
        <v>18</v>
      </c>
      <c r="C560" t="s">
        <v>25</v>
      </c>
      <c r="D560" t="s">
        <v>1097</v>
      </c>
      <c r="E560">
        <v>253</v>
      </c>
      <c r="F560" t="s">
        <v>85</v>
      </c>
      <c r="G560" t="s">
        <v>22</v>
      </c>
      <c r="H560" s="5">
        <v>43966.803391203706</v>
      </c>
      <c r="I560" s="5">
        <v>43966.731944444444</v>
      </c>
      <c r="J560" s="4">
        <f t="shared" si="43"/>
        <v>2020</v>
      </c>
      <c r="K560" s="4">
        <f t="shared" si="44"/>
        <v>5</v>
      </c>
      <c r="L560">
        <f t="shared" si="45"/>
        <v>6173.0000002775341</v>
      </c>
      <c r="M560" s="8">
        <f t="shared" si="41"/>
        <v>102.8833333379589</v>
      </c>
      <c r="N560" s="8">
        <f t="shared" si="42"/>
        <v>26029.483334503602</v>
      </c>
      <c r="O560" s="18">
        <v>1</v>
      </c>
      <c r="P560" t="s">
        <v>1098</v>
      </c>
      <c r="Q560" s="6" t="s">
        <v>24</v>
      </c>
      <c r="R560" s="8"/>
    </row>
    <row r="561" spans="1:18" ht="15" customHeight="1">
      <c r="A561" t="s">
        <v>17</v>
      </c>
      <c r="B561" t="s">
        <v>18</v>
      </c>
      <c r="C561" t="s">
        <v>25</v>
      </c>
      <c r="D561" t="s">
        <v>1099</v>
      </c>
      <c r="E561">
        <v>1</v>
      </c>
      <c r="F561" t="s">
        <v>85</v>
      </c>
      <c r="G561" t="s">
        <v>22</v>
      </c>
      <c r="H561" s="5">
        <v>43966.820914351854</v>
      </c>
      <c r="I561" s="5">
        <v>43966.753472222219</v>
      </c>
      <c r="J561" s="4">
        <f t="shared" si="43"/>
        <v>2020</v>
      </c>
      <c r="K561" s="4">
        <f t="shared" si="44"/>
        <v>5</v>
      </c>
      <c r="L561">
        <f t="shared" si="45"/>
        <v>5827.000000490807</v>
      </c>
      <c r="M561" s="8">
        <f t="shared" si="41"/>
        <v>97.116666674846783</v>
      </c>
      <c r="N561" s="8">
        <f t="shared" si="42"/>
        <v>97.116666674846783</v>
      </c>
      <c r="O561" s="18">
        <v>1</v>
      </c>
      <c r="P561" t="s">
        <v>1100</v>
      </c>
      <c r="Q561" s="6" t="s">
        <v>24</v>
      </c>
      <c r="R561" s="8"/>
    </row>
    <row r="562" spans="1:18" ht="15" customHeight="1">
      <c r="A562" t="s">
        <v>17</v>
      </c>
      <c r="B562" t="s">
        <v>18</v>
      </c>
      <c r="C562" t="s">
        <v>35</v>
      </c>
      <c r="D562" t="s">
        <v>1101</v>
      </c>
      <c r="E562">
        <v>2</v>
      </c>
      <c r="F562" t="s">
        <v>33</v>
      </c>
      <c r="G562" t="s">
        <v>97</v>
      </c>
      <c r="H562" s="5">
        <v>43967.574131944442</v>
      </c>
      <c r="I562" s="5">
        <v>43967.48333333333</v>
      </c>
      <c r="J562" s="4">
        <f t="shared" si="43"/>
        <v>2020</v>
      </c>
      <c r="K562" s="4">
        <f t="shared" si="44"/>
        <v>5</v>
      </c>
      <c r="L562">
        <f t="shared" si="45"/>
        <v>7845.0000001117587</v>
      </c>
      <c r="M562" s="8">
        <f t="shared" si="41"/>
        <v>130.75000000186265</v>
      </c>
      <c r="N562" s="8">
        <f t="shared" si="42"/>
        <v>261.50000000372529</v>
      </c>
      <c r="O562" s="18">
        <v>1</v>
      </c>
      <c r="P562" t="s">
        <v>1102</v>
      </c>
      <c r="Q562" s="6" t="s">
        <v>24</v>
      </c>
      <c r="R562" s="8"/>
    </row>
    <row r="563" spans="1:18" ht="15" customHeight="1">
      <c r="A563" t="s">
        <v>17</v>
      </c>
      <c r="B563" t="s">
        <v>18</v>
      </c>
      <c r="C563" t="s">
        <v>19</v>
      </c>
      <c r="D563" t="s">
        <v>1103</v>
      </c>
      <c r="E563">
        <v>24</v>
      </c>
      <c r="F563" t="s">
        <v>92</v>
      </c>
      <c r="G563" t="s">
        <v>22</v>
      </c>
      <c r="H563" s="5">
        <v>43967.803043981483</v>
      </c>
      <c r="I563" s="5">
        <v>43967.756944444445</v>
      </c>
      <c r="J563" s="4">
        <f t="shared" si="43"/>
        <v>2020</v>
      </c>
      <c r="K563" s="4">
        <f t="shared" si="44"/>
        <v>5</v>
      </c>
      <c r="L563">
        <f t="shared" si="45"/>
        <v>3983.0000000540167</v>
      </c>
      <c r="M563" s="8">
        <f t="shared" si="41"/>
        <v>66.383333334233612</v>
      </c>
      <c r="N563" s="8">
        <f t="shared" si="42"/>
        <v>1593.2000000216067</v>
      </c>
      <c r="O563" s="18">
        <v>1</v>
      </c>
      <c r="P563" t="s">
        <v>1104</v>
      </c>
      <c r="Q563" s="6" t="s">
        <v>24</v>
      </c>
      <c r="R563" s="8"/>
    </row>
    <row r="564" spans="1:18" ht="15" customHeight="1">
      <c r="A564" t="s">
        <v>29</v>
      </c>
      <c r="B564" t="s">
        <v>94</v>
      </c>
      <c r="C564" t="s">
        <v>95</v>
      </c>
      <c r="D564" t="s">
        <v>1105</v>
      </c>
      <c r="E564">
        <v>14</v>
      </c>
      <c r="F564" t="s">
        <v>27</v>
      </c>
      <c r="G564" t="s">
        <v>22</v>
      </c>
      <c r="H564" s="5">
        <v>43968.001643518517</v>
      </c>
      <c r="I564" s="5">
        <v>43967.839583333334</v>
      </c>
      <c r="J564" s="4">
        <f t="shared" si="43"/>
        <v>2020</v>
      </c>
      <c r="K564" s="4">
        <f t="shared" si="44"/>
        <v>5</v>
      </c>
      <c r="L564">
        <f t="shared" si="45"/>
        <v>14001.999999792315</v>
      </c>
      <c r="M564" s="8">
        <f t="shared" si="41"/>
        <v>233.36666666320525</v>
      </c>
      <c r="N564" s="8">
        <f t="shared" si="42"/>
        <v>3267.1333332848735</v>
      </c>
      <c r="O564" s="18">
        <v>1</v>
      </c>
      <c r="P564" t="s">
        <v>1106</v>
      </c>
      <c r="Q564" s="6" t="s">
        <v>24</v>
      </c>
      <c r="R564" s="8"/>
    </row>
    <row r="565" spans="1:18" ht="15" customHeight="1">
      <c r="A565" t="s">
        <v>17</v>
      </c>
      <c r="B565" t="s">
        <v>41</v>
      </c>
      <c r="C565" t="s">
        <v>135</v>
      </c>
      <c r="D565" t="s">
        <v>1107</v>
      </c>
      <c r="E565">
        <v>3</v>
      </c>
      <c r="F565" t="s">
        <v>27</v>
      </c>
      <c r="G565" t="s">
        <v>22</v>
      </c>
      <c r="H565" s="5">
        <v>43968.803159722222</v>
      </c>
      <c r="I565" s="5">
        <v>43968.694444444445</v>
      </c>
      <c r="J565" s="4">
        <f t="shared" si="43"/>
        <v>2020</v>
      </c>
      <c r="K565" s="4">
        <f t="shared" si="44"/>
        <v>5</v>
      </c>
      <c r="L565">
        <f t="shared" si="45"/>
        <v>9392.9999998770654</v>
      </c>
      <c r="M565" s="8">
        <f t="shared" si="41"/>
        <v>156.54999999795109</v>
      </c>
      <c r="N565" s="8">
        <f t="shared" si="42"/>
        <v>469.64999999385327</v>
      </c>
      <c r="O565" s="18">
        <v>1</v>
      </c>
      <c r="P565" t="s">
        <v>1108</v>
      </c>
      <c r="Q565" s="6" t="s">
        <v>24</v>
      </c>
      <c r="R565" s="8"/>
    </row>
    <row r="566" spans="1:18" ht="15" customHeight="1">
      <c r="A566" t="s">
        <v>17</v>
      </c>
      <c r="B566" t="s">
        <v>140</v>
      </c>
      <c r="C566" t="s">
        <v>141</v>
      </c>
      <c r="D566" t="s">
        <v>1109</v>
      </c>
      <c r="E566">
        <v>1</v>
      </c>
      <c r="F566" t="s">
        <v>27</v>
      </c>
      <c r="G566" t="s">
        <v>22</v>
      </c>
      <c r="H566" s="5">
        <v>43968.835300925923</v>
      </c>
      <c r="I566" s="5">
        <v>43968.760416666664</v>
      </c>
      <c r="J566" s="4">
        <f t="shared" si="43"/>
        <v>2020</v>
      </c>
      <c r="K566" s="4">
        <f t="shared" si="44"/>
        <v>5</v>
      </c>
      <c r="L566">
        <f t="shared" si="45"/>
        <v>6469.9999999254942</v>
      </c>
      <c r="M566" s="8">
        <f t="shared" si="41"/>
        <v>107.83333333209157</v>
      </c>
      <c r="N566" s="8">
        <f t="shared" si="42"/>
        <v>107.83333333209157</v>
      </c>
      <c r="O566" s="18">
        <v>1</v>
      </c>
      <c r="P566" t="s">
        <v>1110</v>
      </c>
      <c r="Q566" s="6" t="s">
        <v>24</v>
      </c>
      <c r="R566" s="8"/>
    </row>
    <row r="567" spans="1:18" ht="15" customHeight="1">
      <c r="A567" t="s">
        <v>17</v>
      </c>
      <c r="B567" t="s">
        <v>18</v>
      </c>
      <c r="C567" t="s">
        <v>19</v>
      </c>
      <c r="D567" t="s">
        <v>264</v>
      </c>
      <c r="E567">
        <v>54</v>
      </c>
      <c r="F567" t="s">
        <v>131</v>
      </c>
      <c r="G567" t="s">
        <v>22</v>
      </c>
      <c r="H567" s="5">
        <v>43969.5780787037</v>
      </c>
      <c r="I567" s="5">
        <v>43969.542361111111</v>
      </c>
      <c r="J567" s="4">
        <f t="shared" si="43"/>
        <v>2020</v>
      </c>
      <c r="K567" s="4">
        <f t="shared" si="44"/>
        <v>5</v>
      </c>
      <c r="L567">
        <f t="shared" si="45"/>
        <v>3085.9999997075647</v>
      </c>
      <c r="M567" s="8">
        <f t="shared" si="41"/>
        <v>51.433333328459412</v>
      </c>
      <c r="N567" s="8">
        <f t="shared" si="42"/>
        <v>2777.3999997368082</v>
      </c>
      <c r="O567" s="18">
        <v>1</v>
      </c>
      <c r="P567" t="s">
        <v>1111</v>
      </c>
      <c r="Q567" s="6" t="s">
        <v>24</v>
      </c>
      <c r="R567" s="8"/>
    </row>
    <row r="568" spans="1:18" ht="15" customHeight="1">
      <c r="A568" t="s">
        <v>29</v>
      </c>
      <c r="B568" t="s">
        <v>94</v>
      </c>
      <c r="C568" t="s">
        <v>95</v>
      </c>
      <c r="D568" t="s">
        <v>1112</v>
      </c>
      <c r="E568">
        <v>48</v>
      </c>
      <c r="F568" t="s">
        <v>27</v>
      </c>
      <c r="G568" t="s">
        <v>22</v>
      </c>
      <c r="H568" s="5">
        <v>43969.717106481483</v>
      </c>
      <c r="I568" s="5">
        <v>43969.688888888886</v>
      </c>
      <c r="J568" s="4">
        <f t="shared" si="43"/>
        <v>2020</v>
      </c>
      <c r="K568" s="4">
        <f t="shared" si="44"/>
        <v>5</v>
      </c>
      <c r="L568">
        <f t="shared" si="45"/>
        <v>2438.0000003613532</v>
      </c>
      <c r="M568" s="8">
        <f t="shared" si="41"/>
        <v>40.633333339355886</v>
      </c>
      <c r="N568" s="8">
        <f t="shared" si="42"/>
        <v>1950.4000002890825</v>
      </c>
      <c r="O568" s="18">
        <v>1</v>
      </c>
      <c r="P568" t="s">
        <v>1113</v>
      </c>
      <c r="Q568" s="6" t="s">
        <v>24</v>
      </c>
      <c r="R568" s="8"/>
    </row>
    <row r="569" spans="1:18" ht="15" customHeight="1">
      <c r="A569" t="s">
        <v>17</v>
      </c>
      <c r="B569" t="s">
        <v>41</v>
      </c>
      <c r="C569" t="s">
        <v>42</v>
      </c>
      <c r="D569" t="s">
        <v>1114</v>
      </c>
      <c r="E569">
        <v>1</v>
      </c>
      <c r="F569" t="s">
        <v>33</v>
      </c>
      <c r="G569" t="s">
        <v>22</v>
      </c>
      <c r="H569" s="5">
        <v>43970.392326388886</v>
      </c>
      <c r="I569" s="5">
        <v>43970.34375</v>
      </c>
      <c r="J569" s="4">
        <f t="shared" si="43"/>
        <v>2020</v>
      </c>
      <c r="K569" s="4">
        <f t="shared" si="44"/>
        <v>5</v>
      </c>
      <c r="L569">
        <f t="shared" si="45"/>
        <v>4196.9999997876585</v>
      </c>
      <c r="M569" s="8">
        <f t="shared" si="41"/>
        <v>69.949999996460974</v>
      </c>
      <c r="N569" s="8">
        <f t="shared" si="42"/>
        <v>69.949999996460974</v>
      </c>
      <c r="O569" s="18">
        <v>1</v>
      </c>
      <c r="P569" t="s">
        <v>1115</v>
      </c>
      <c r="Q569" s="6" t="s">
        <v>24</v>
      </c>
      <c r="R569" s="8"/>
    </row>
    <row r="570" spans="1:18" ht="15" customHeight="1">
      <c r="A570" t="s">
        <v>29</v>
      </c>
      <c r="B570" t="s">
        <v>87</v>
      </c>
      <c r="C570" t="s">
        <v>103</v>
      </c>
      <c r="D570" t="s">
        <v>1116</v>
      </c>
      <c r="E570">
        <v>1</v>
      </c>
      <c r="F570" t="s">
        <v>27</v>
      </c>
      <c r="G570" t="s">
        <v>22</v>
      </c>
      <c r="H570" s="5">
        <v>43970.695567129631</v>
      </c>
      <c r="I570" s="5">
        <v>43970.636805555558</v>
      </c>
      <c r="J570" s="4">
        <f t="shared" si="43"/>
        <v>2020</v>
      </c>
      <c r="K570" s="4">
        <f t="shared" si="44"/>
        <v>5</v>
      </c>
      <c r="L570">
        <f t="shared" si="45"/>
        <v>5076.9999999320135</v>
      </c>
      <c r="M570" s="8">
        <f t="shared" si="41"/>
        <v>84.616666665533558</v>
      </c>
      <c r="N570" s="8">
        <f t="shared" si="42"/>
        <v>84.616666665533558</v>
      </c>
      <c r="O570" s="18">
        <v>1</v>
      </c>
      <c r="P570" t="s">
        <v>1117</v>
      </c>
      <c r="Q570" s="6" t="s">
        <v>24</v>
      </c>
      <c r="R570" s="8"/>
    </row>
    <row r="571" spans="1:18" ht="15" customHeight="1">
      <c r="A571" t="s">
        <v>17</v>
      </c>
      <c r="B571" t="s">
        <v>55</v>
      </c>
      <c r="C571" t="s">
        <v>59</v>
      </c>
      <c r="D571" t="s">
        <v>324</v>
      </c>
      <c r="E571">
        <v>13</v>
      </c>
      <c r="F571" t="s">
        <v>131</v>
      </c>
      <c r="G571" t="s">
        <v>22</v>
      </c>
      <c r="H571" s="5">
        <v>43971.361574074072</v>
      </c>
      <c r="I571" s="5">
        <v>43971.330775462964</v>
      </c>
      <c r="J571" s="4">
        <f t="shared" si="43"/>
        <v>2020</v>
      </c>
      <c r="K571" s="4">
        <f t="shared" si="44"/>
        <v>5</v>
      </c>
      <c r="L571">
        <f t="shared" si="45"/>
        <v>2660.9999996842816</v>
      </c>
      <c r="M571" s="8">
        <f t="shared" si="41"/>
        <v>44.349999994738027</v>
      </c>
      <c r="N571" s="8">
        <f t="shared" si="42"/>
        <v>576.54999993159436</v>
      </c>
      <c r="O571" s="18">
        <v>1</v>
      </c>
      <c r="P571" t="s">
        <v>1118</v>
      </c>
      <c r="Q571" s="6" t="s">
        <v>24</v>
      </c>
      <c r="R571" s="8"/>
    </row>
    <row r="572" spans="1:18" ht="15" customHeight="1">
      <c r="A572" t="s">
        <v>17</v>
      </c>
      <c r="B572" t="s">
        <v>41</v>
      </c>
      <c r="C572" t="s">
        <v>135</v>
      </c>
      <c r="D572" t="s">
        <v>1077</v>
      </c>
      <c r="E572">
        <v>26</v>
      </c>
      <c r="F572" t="s">
        <v>92</v>
      </c>
      <c r="G572" t="s">
        <v>22</v>
      </c>
      <c r="H572" s="5">
        <v>43971.379988425928</v>
      </c>
      <c r="I572" s="5">
        <v>43971.34652777778</v>
      </c>
      <c r="J572" s="4">
        <f t="shared" si="43"/>
        <v>2020</v>
      </c>
      <c r="K572" s="4">
        <f t="shared" si="44"/>
        <v>5</v>
      </c>
      <c r="L572">
        <f t="shared" si="45"/>
        <v>2891.0000000149012</v>
      </c>
      <c r="M572" s="8">
        <f t="shared" si="41"/>
        <v>48.183333333581686</v>
      </c>
      <c r="N572" s="8">
        <f t="shared" si="42"/>
        <v>1252.7666666731238</v>
      </c>
      <c r="O572" s="18">
        <v>1</v>
      </c>
      <c r="P572" t="s">
        <v>1119</v>
      </c>
      <c r="Q572" s="6" t="s">
        <v>24</v>
      </c>
      <c r="R572" s="8"/>
    </row>
    <row r="573" spans="1:18" ht="15" customHeight="1">
      <c r="A573" t="s">
        <v>17</v>
      </c>
      <c r="B573" t="s">
        <v>41</v>
      </c>
      <c r="C573" t="s">
        <v>135</v>
      </c>
      <c r="D573" t="s">
        <v>523</v>
      </c>
      <c r="E573">
        <v>190</v>
      </c>
      <c r="F573" t="s">
        <v>472</v>
      </c>
      <c r="G573" t="s">
        <v>22</v>
      </c>
      <c r="H573" s="5">
        <v>43971.493460648147</v>
      </c>
      <c r="I573" s="5">
        <v>43971.431203703702</v>
      </c>
      <c r="J573" s="4">
        <f t="shared" si="43"/>
        <v>2020</v>
      </c>
      <c r="K573" s="4">
        <f t="shared" si="44"/>
        <v>5</v>
      </c>
      <c r="L573">
        <f t="shared" si="45"/>
        <v>5379.0000001201406</v>
      </c>
      <c r="M573" s="8">
        <f t="shared" si="41"/>
        <v>89.650000002002344</v>
      </c>
      <c r="N573" s="8">
        <f t="shared" si="42"/>
        <v>17033.500000380445</v>
      </c>
      <c r="O573" s="18">
        <v>1</v>
      </c>
      <c r="P573" t="s">
        <v>1120</v>
      </c>
      <c r="Q573" s="6" t="s">
        <v>24</v>
      </c>
      <c r="R573" s="8"/>
    </row>
    <row r="574" spans="1:18" ht="15" customHeight="1">
      <c r="A574" t="s">
        <v>17</v>
      </c>
      <c r="B574" t="s">
        <v>140</v>
      </c>
      <c r="C574" t="s">
        <v>141</v>
      </c>
      <c r="D574" t="s">
        <v>1121</v>
      </c>
      <c r="E574">
        <v>1</v>
      </c>
      <c r="F574" t="s">
        <v>131</v>
      </c>
      <c r="G574" t="s">
        <v>22</v>
      </c>
      <c r="H574" s="5">
        <v>43971.459409722222</v>
      </c>
      <c r="I574" s="5">
        <v>43971.438993055555</v>
      </c>
      <c r="J574" s="4">
        <f t="shared" si="43"/>
        <v>2020</v>
      </c>
      <c r="K574" s="4">
        <f t="shared" si="44"/>
        <v>5</v>
      </c>
      <c r="L574">
        <f t="shared" si="45"/>
        <v>1763.9999999664724</v>
      </c>
      <c r="M574" s="8">
        <f t="shared" si="41"/>
        <v>29.399999999441206</v>
      </c>
      <c r="N574" s="8">
        <f t="shared" si="42"/>
        <v>29.399999999441206</v>
      </c>
      <c r="O574" s="18">
        <v>1</v>
      </c>
      <c r="P574" t="s">
        <v>1122</v>
      </c>
      <c r="Q574" s="6" t="s">
        <v>24</v>
      </c>
      <c r="R574" s="8"/>
    </row>
    <row r="575" spans="1:19" s="123" customFormat="1" ht="15" customHeight="1">
      <c r="A575" s="123" t="s">
        <v>17</v>
      </c>
      <c r="B575" s="123" t="s">
        <v>55</v>
      </c>
      <c r="C575" s="123" t="s">
        <v>59</v>
      </c>
      <c r="D575" s="123" t="s">
        <v>1123</v>
      </c>
      <c r="E575" s="123">
        <v>1</v>
      </c>
      <c r="F575" s="123" t="s">
        <v>92</v>
      </c>
      <c r="G575" s="123" t="s">
        <v>22</v>
      </c>
      <c r="H575" s="124">
        <v>43971.592013888891</v>
      </c>
      <c r="I575" s="124">
        <v>43971.571527777778</v>
      </c>
      <c r="J575" s="4">
        <f t="shared" si="43"/>
        <v>2020</v>
      </c>
      <c r="K575" s="4">
        <f t="shared" si="44"/>
        <v>5</v>
      </c>
      <c r="L575" s="123">
        <f t="shared" si="45"/>
        <v>1770.0000001117587</v>
      </c>
      <c r="M575" s="125">
        <f t="shared" si="41"/>
        <v>29.500000001862645</v>
      </c>
      <c r="N575" s="125">
        <f t="shared" si="42"/>
        <v>29.500000001862645</v>
      </c>
      <c r="O575" s="126">
        <v>1</v>
      </c>
      <c r="P575" s="123" t="s">
        <v>1124</v>
      </c>
      <c r="Q575" s="127" t="s">
        <v>24</v>
      </c>
      <c r="R575" s="125"/>
      <c r="S575"/>
    </row>
    <row r="576" spans="1:18" ht="15" customHeight="1">
      <c r="A576" t="s">
        <v>17</v>
      </c>
      <c r="B576" t="s">
        <v>41</v>
      </c>
      <c r="C576" t="s">
        <v>62</v>
      </c>
      <c r="D576" t="s">
        <v>1125</v>
      </c>
      <c r="E576">
        <v>2</v>
      </c>
      <c r="F576" t="s">
        <v>92</v>
      </c>
      <c r="G576" t="s">
        <v>22</v>
      </c>
      <c r="H576" s="5">
        <v>43971.640590277777</v>
      </c>
      <c r="I576" s="5">
        <v>43971.596875000003</v>
      </c>
      <c r="J576" s="4">
        <f t="shared" si="43"/>
        <v>2020</v>
      </c>
      <c r="K576" s="4">
        <f t="shared" si="44"/>
        <v>5</v>
      </c>
      <c r="L576">
        <f t="shared" si="45"/>
        <v>3776.9999996758997</v>
      </c>
      <c r="M576" s="8">
        <f t="shared" si="41"/>
        <v>62.949999994598329</v>
      </c>
      <c r="N576" s="8">
        <f t="shared" si="42"/>
        <v>125.89999998919666</v>
      </c>
      <c r="O576" s="18">
        <v>1</v>
      </c>
      <c r="P576" t="s">
        <v>1126</v>
      </c>
      <c r="Q576" s="6" t="s">
        <v>24</v>
      </c>
      <c r="R576" s="8"/>
    </row>
    <row r="577" spans="1:18" ht="15" customHeight="1">
      <c r="A577" t="s">
        <v>29</v>
      </c>
      <c r="B577" t="s">
        <v>87</v>
      </c>
      <c r="C577" t="s">
        <v>197</v>
      </c>
      <c r="D577" t="s">
        <v>1127</v>
      </c>
      <c r="E577">
        <v>1</v>
      </c>
      <c r="F577" t="s">
        <v>125</v>
      </c>
      <c r="G577" t="s">
        <v>22</v>
      </c>
      <c r="H577" s="5">
        <v>43972.324988425928</v>
      </c>
      <c r="I577" s="5">
        <v>43972.308333333334</v>
      </c>
      <c r="J577" s="4">
        <f t="shared" si="43"/>
        <v>2020</v>
      </c>
      <c r="K577" s="4">
        <f t="shared" si="44"/>
        <v>5</v>
      </c>
      <c r="L577">
        <f t="shared" si="45"/>
        <v>1439.0000000596046</v>
      </c>
      <c r="M577" s="8">
        <f t="shared" si="41"/>
        <v>23.983333334326744</v>
      </c>
      <c r="N577" s="8">
        <f t="shared" si="42"/>
        <v>23.983333334326744</v>
      </c>
      <c r="O577" s="18">
        <v>1</v>
      </c>
      <c r="P577" t="s">
        <v>1128</v>
      </c>
      <c r="Q577" s="6" t="s">
        <v>24</v>
      </c>
      <c r="R577" s="8"/>
    </row>
    <row r="578" spans="1:18" ht="15" customHeight="1">
      <c r="A578" t="s">
        <v>29</v>
      </c>
      <c r="B578" t="s">
        <v>30</v>
      </c>
      <c r="C578" t="s">
        <v>31</v>
      </c>
      <c r="D578" t="s">
        <v>1129</v>
      </c>
      <c r="E578">
        <v>1</v>
      </c>
      <c r="F578" t="s">
        <v>33</v>
      </c>
      <c r="G578" t="s">
        <v>22</v>
      </c>
      <c r="H578" s="5">
        <v>43972.667581018519</v>
      </c>
      <c r="I578" s="5">
        <v>43972.560416666667</v>
      </c>
      <c r="J578" s="4">
        <f t="shared" si="43"/>
        <v>2020</v>
      </c>
      <c r="K578" s="4">
        <f t="shared" si="44"/>
        <v>5</v>
      </c>
      <c r="L578">
        <f t="shared" si="45"/>
        <v>9258.9999999850988</v>
      </c>
      <c r="M578" s="8">
        <f t="shared" si="46" ref="M578:M641">+L578/60</f>
        <v>154.31666666641831</v>
      </c>
      <c r="N578" s="8">
        <f t="shared" si="47" ref="N578:N641">+M578*E578</f>
        <v>154.31666666641831</v>
      </c>
      <c r="O578" s="18">
        <v>1</v>
      </c>
      <c r="P578" t="s">
        <v>1130</v>
      </c>
      <c r="Q578" s="6" t="s">
        <v>24</v>
      </c>
      <c r="R578" s="8"/>
    </row>
    <row r="579" spans="1:18" ht="15" customHeight="1">
      <c r="A579" t="s">
        <v>29</v>
      </c>
      <c r="B579" t="s">
        <v>30</v>
      </c>
      <c r="C579" t="s">
        <v>83</v>
      </c>
      <c r="D579" t="s">
        <v>491</v>
      </c>
      <c r="E579">
        <v>92</v>
      </c>
      <c r="F579" t="s">
        <v>131</v>
      </c>
      <c r="G579" t="s">
        <v>22</v>
      </c>
      <c r="H579" s="5">
        <v>43972.858900462961</v>
      </c>
      <c r="I579" s="5">
        <v>43972.722916666666</v>
      </c>
      <c r="J579" s="4">
        <f t="shared" si="48" ref="J579:J642">YEAR(I579)</f>
        <v>2020</v>
      </c>
      <c r="K579" s="4">
        <f t="shared" si="49" ref="K579:K642">MONTH(I579)</f>
        <v>5</v>
      </c>
      <c r="L579">
        <f t="shared" si="45"/>
        <v>11748.999999929219</v>
      </c>
      <c r="M579" s="8">
        <f t="shared" si="46"/>
        <v>195.81666666548699</v>
      </c>
      <c r="N579" s="8">
        <f t="shared" si="47"/>
        <v>18015.133333224803</v>
      </c>
      <c r="O579" s="18">
        <v>1</v>
      </c>
      <c r="P579" t="s">
        <v>1131</v>
      </c>
      <c r="Q579" s="6" t="s">
        <v>24</v>
      </c>
      <c r="R579" s="8"/>
    </row>
    <row r="580" spans="1:18" ht="15" customHeight="1">
      <c r="A580" t="s">
        <v>29</v>
      </c>
      <c r="B580" t="s">
        <v>94</v>
      </c>
      <c r="C580" t="s">
        <v>95</v>
      </c>
      <c r="D580" t="s">
        <v>1132</v>
      </c>
      <c r="E580">
        <v>1080</v>
      </c>
      <c r="F580" t="s">
        <v>131</v>
      </c>
      <c r="G580" t="s">
        <v>22</v>
      </c>
      <c r="H580" s="5">
        <v>43972.759027777778</v>
      </c>
      <c r="I580" s="5">
        <v>43972.732638888891</v>
      </c>
      <c r="J580" s="4">
        <f t="shared" si="48"/>
        <v>2020</v>
      </c>
      <c r="K580" s="4">
        <f t="shared" si="49"/>
        <v>5</v>
      </c>
      <c r="L580">
        <f t="shared" si="45"/>
        <v>2279.9999998882413</v>
      </c>
      <c r="M580" s="8">
        <f t="shared" si="46"/>
        <v>37.999999998137355</v>
      </c>
      <c r="N580" s="8">
        <f t="shared" si="47"/>
        <v>41039.999997988343</v>
      </c>
      <c r="O580" s="18">
        <v>1</v>
      </c>
      <c r="P580" t="s">
        <v>1133</v>
      </c>
      <c r="Q580" s="6" t="s">
        <v>24</v>
      </c>
      <c r="R580" s="8"/>
    </row>
    <row r="581" spans="1:18" ht="15" customHeight="1">
      <c r="A581" t="s">
        <v>29</v>
      </c>
      <c r="B581" t="s">
        <v>94</v>
      </c>
      <c r="C581" t="s">
        <v>95</v>
      </c>
      <c r="D581" t="s">
        <v>1134</v>
      </c>
      <c r="E581">
        <v>802</v>
      </c>
      <c r="F581" t="s">
        <v>27</v>
      </c>
      <c r="G581" t="s">
        <v>22</v>
      </c>
      <c r="H581" s="5">
        <v>43972.804340277777</v>
      </c>
      <c r="I581" s="5">
        <v>43972.736805555556</v>
      </c>
      <c r="J581" s="4">
        <f t="shared" si="48"/>
        <v>2020</v>
      </c>
      <c r="K581" s="4">
        <f t="shared" si="49"/>
        <v>5</v>
      </c>
      <c r="L581">
        <f t="shared" si="45"/>
        <v>5834.9999998463318</v>
      </c>
      <c r="M581" s="8">
        <f t="shared" si="46"/>
        <v>97.249999997438863</v>
      </c>
      <c r="N581" s="8">
        <f t="shared" si="47"/>
        <v>77994.499997945968</v>
      </c>
      <c r="O581" s="18">
        <v>1</v>
      </c>
      <c r="P581" t="s">
        <v>1135</v>
      </c>
      <c r="Q581" s="6" t="s">
        <v>24</v>
      </c>
      <c r="R581" s="8"/>
    </row>
    <row r="582" spans="1:18" ht="15" customHeight="1">
      <c r="A582" t="s">
        <v>29</v>
      </c>
      <c r="B582" t="s">
        <v>94</v>
      </c>
      <c r="C582" t="s">
        <v>177</v>
      </c>
      <c r="D582" t="s">
        <v>1136</v>
      </c>
      <c r="E582">
        <v>1</v>
      </c>
      <c r="F582" t="s">
        <v>131</v>
      </c>
      <c r="G582" t="s">
        <v>22</v>
      </c>
      <c r="H582" s="5">
        <v>43972.804328703707</v>
      </c>
      <c r="I582" s="5">
        <v>43972.777083333334</v>
      </c>
      <c r="J582" s="4">
        <f t="shared" si="48"/>
        <v>2020</v>
      </c>
      <c r="K582" s="4">
        <f t="shared" si="49"/>
        <v>5</v>
      </c>
      <c r="L582">
        <f t="shared" si="45"/>
        <v>2354.0000002132729</v>
      </c>
      <c r="M582" s="8">
        <f t="shared" si="46"/>
        <v>39.233333336887881</v>
      </c>
      <c r="N582" s="8">
        <f t="shared" si="47"/>
        <v>39.233333336887881</v>
      </c>
      <c r="O582" s="18">
        <v>1</v>
      </c>
      <c r="P582" t="s">
        <v>1137</v>
      </c>
      <c r="Q582" s="6" t="s">
        <v>24</v>
      </c>
      <c r="R582" s="8"/>
    </row>
    <row r="583" spans="1:18" ht="15" customHeight="1">
      <c r="A583" t="s">
        <v>29</v>
      </c>
      <c r="B583" t="s">
        <v>94</v>
      </c>
      <c r="C583" t="s">
        <v>177</v>
      </c>
      <c r="D583" t="s">
        <v>1138</v>
      </c>
      <c r="E583">
        <v>1</v>
      </c>
      <c r="F583" t="s">
        <v>33</v>
      </c>
      <c r="G583" t="s">
        <v>22</v>
      </c>
      <c r="H583" s="5">
        <v>43973.004641203705</v>
      </c>
      <c r="I583" s="5">
        <v>43972.945138888892</v>
      </c>
      <c r="J583" s="4">
        <f t="shared" si="48"/>
        <v>2020</v>
      </c>
      <c r="K583" s="4">
        <f t="shared" si="49"/>
        <v>5</v>
      </c>
      <c r="L583">
        <f t="shared" si="45"/>
        <v>5140.9999998053536</v>
      </c>
      <c r="M583" s="8">
        <f t="shared" si="46"/>
        <v>85.683333330089226</v>
      </c>
      <c r="N583" s="8">
        <f t="shared" si="47"/>
        <v>85.683333330089226</v>
      </c>
      <c r="O583" s="18">
        <v>1</v>
      </c>
      <c r="P583" t="s">
        <v>1139</v>
      </c>
      <c r="Q583" s="6" t="s">
        <v>24</v>
      </c>
      <c r="R583" s="8"/>
    </row>
    <row r="584" spans="1:19" s="152" customFormat="1" ht="15" customHeight="1">
      <c r="A584" s="152" t="s">
        <v>29</v>
      </c>
      <c r="B584" s="152" t="s">
        <v>87</v>
      </c>
      <c r="C584" s="152" t="s">
        <v>103</v>
      </c>
      <c r="D584" s="152" t="s">
        <v>1140</v>
      </c>
      <c r="E584" s="152">
        <v>1</v>
      </c>
      <c r="F584" s="152" t="s">
        <v>33</v>
      </c>
      <c r="G584" s="152" t="s">
        <v>22</v>
      </c>
      <c r="H584" s="153">
        <v>43973.636805555558</v>
      </c>
      <c r="I584" s="153">
        <v>43973.587500000001</v>
      </c>
      <c r="J584" s="4">
        <f t="shared" si="48"/>
        <v>2020</v>
      </c>
      <c r="K584" s="4">
        <f t="shared" si="49"/>
        <v>5</v>
      </c>
      <c r="L584" s="152">
        <f t="shared" si="45"/>
        <v>4260.0000000558794</v>
      </c>
      <c r="M584" s="154">
        <f t="shared" si="46"/>
        <v>71.000000000931323</v>
      </c>
      <c r="N584" s="154">
        <f t="shared" si="47"/>
        <v>71.000000000931323</v>
      </c>
      <c r="O584" s="155">
        <v>1</v>
      </c>
      <c r="P584" s="152" t="s">
        <v>1141</v>
      </c>
      <c r="Q584" s="156" t="s">
        <v>24</v>
      </c>
      <c r="R584" s="154"/>
      <c r="S584"/>
    </row>
    <row r="585" spans="1:18" ht="15" customHeight="1">
      <c r="A585" t="s">
        <v>17</v>
      </c>
      <c r="B585" t="s">
        <v>55</v>
      </c>
      <c r="C585" t="s">
        <v>59</v>
      </c>
      <c r="D585" t="s">
        <v>908</v>
      </c>
      <c r="E585">
        <v>15</v>
      </c>
      <c r="F585" t="s">
        <v>131</v>
      </c>
      <c r="G585" t="s">
        <v>22</v>
      </c>
      <c r="H585" s="5">
        <v>43973.681979166664</v>
      </c>
      <c r="I585" s="5">
        <v>43973.620682870373</v>
      </c>
      <c r="J585" s="4">
        <f t="shared" si="48"/>
        <v>2020</v>
      </c>
      <c r="K585" s="4">
        <f t="shared" si="49"/>
        <v>5</v>
      </c>
      <c r="L585">
        <f t="shared" si="50" ref="L585:L648">(H585-I585)*60*60*24</f>
        <v>5295.9999995771796</v>
      </c>
      <c r="M585" s="8">
        <f t="shared" si="46"/>
        <v>88.266666659619659</v>
      </c>
      <c r="N585" s="8">
        <f t="shared" si="47"/>
        <v>1323.9999998942949</v>
      </c>
      <c r="O585" s="18">
        <v>1</v>
      </c>
      <c r="P585" t="s">
        <v>1142</v>
      </c>
      <c r="Q585" s="6" t="s">
        <v>24</v>
      </c>
      <c r="R585" s="8"/>
    </row>
    <row r="586" spans="1:18" ht="15" customHeight="1">
      <c r="A586" t="s">
        <v>17</v>
      </c>
      <c r="B586" t="s">
        <v>41</v>
      </c>
      <c r="C586" t="s">
        <v>42</v>
      </c>
      <c r="D586" t="s">
        <v>1143</v>
      </c>
      <c r="E586">
        <v>7</v>
      </c>
      <c r="F586" t="s">
        <v>27</v>
      </c>
      <c r="G586" t="s">
        <v>22</v>
      </c>
      <c r="H586" s="5">
        <v>43973.754108796296</v>
      </c>
      <c r="I586" s="5">
        <v>43973.715648148151</v>
      </c>
      <c r="J586" s="4">
        <f t="shared" si="48"/>
        <v>2020</v>
      </c>
      <c r="K586" s="4">
        <f t="shared" si="49"/>
        <v>5</v>
      </c>
      <c r="L586">
        <f t="shared" si="50"/>
        <v>3322.9999997885898</v>
      </c>
      <c r="M586" s="8">
        <f t="shared" si="46"/>
        <v>55.38333332980983</v>
      </c>
      <c r="N586" s="8">
        <f t="shared" si="47"/>
        <v>387.68333330866881</v>
      </c>
      <c r="O586" s="18">
        <v>1</v>
      </c>
      <c r="P586" t="s">
        <v>1144</v>
      </c>
      <c r="Q586" s="6" t="s">
        <v>24</v>
      </c>
      <c r="R586" s="8"/>
    </row>
    <row r="587" spans="1:18" ht="15" customHeight="1">
      <c r="A587" t="s">
        <v>17</v>
      </c>
      <c r="B587" t="s">
        <v>18</v>
      </c>
      <c r="C587" t="s">
        <v>35</v>
      </c>
      <c r="D587" t="s">
        <v>1024</v>
      </c>
      <c r="E587">
        <v>1</v>
      </c>
      <c r="F587" t="s">
        <v>85</v>
      </c>
      <c r="G587" t="s">
        <v>22</v>
      </c>
      <c r="H587" s="5">
        <v>43973.900393518517</v>
      </c>
      <c r="I587" s="5">
        <v>43973.814583333333</v>
      </c>
      <c r="J587" s="4">
        <f t="shared" si="48"/>
        <v>2020</v>
      </c>
      <c r="K587" s="4">
        <f t="shared" si="49"/>
        <v>5</v>
      </c>
      <c r="L587">
        <f t="shared" si="50"/>
        <v>7413.9999999431893</v>
      </c>
      <c r="M587" s="8">
        <f t="shared" si="46"/>
        <v>123.56666666571982</v>
      </c>
      <c r="N587" s="8">
        <f t="shared" si="47"/>
        <v>123.56666666571982</v>
      </c>
      <c r="O587" s="18">
        <v>1</v>
      </c>
      <c r="P587" t="s">
        <v>1145</v>
      </c>
      <c r="Q587" s="6" t="s">
        <v>24</v>
      </c>
      <c r="R587" s="8"/>
    </row>
    <row r="588" spans="1:18" ht="15" customHeight="1">
      <c r="A588" t="s">
        <v>17</v>
      </c>
      <c r="B588" t="s">
        <v>55</v>
      </c>
      <c r="C588" t="s">
        <v>59</v>
      </c>
      <c r="D588" t="s">
        <v>1022</v>
      </c>
      <c r="E588">
        <v>1</v>
      </c>
      <c r="F588" t="s">
        <v>92</v>
      </c>
      <c r="G588" t="s">
        <v>22</v>
      </c>
      <c r="H588" s="5">
        <v>43974.651550925926</v>
      </c>
      <c r="I588" s="5">
        <v>43974.565972222219</v>
      </c>
      <c r="J588" s="4">
        <f t="shared" si="48"/>
        <v>2020</v>
      </c>
      <c r="K588" s="4">
        <f t="shared" si="49"/>
        <v>5</v>
      </c>
      <c r="L588">
        <f t="shared" si="50"/>
        <v>7394.0000002970919</v>
      </c>
      <c r="M588" s="8">
        <f t="shared" si="46"/>
        <v>123.23333333828487</v>
      </c>
      <c r="N588" s="8">
        <f t="shared" si="47"/>
        <v>123.23333333828487</v>
      </c>
      <c r="O588" s="18">
        <v>1</v>
      </c>
      <c r="P588" t="s">
        <v>1146</v>
      </c>
      <c r="Q588" s="6" t="s">
        <v>24</v>
      </c>
      <c r="R588" s="8"/>
    </row>
    <row r="589" spans="1:18" ht="15" customHeight="1">
      <c r="A589" t="s">
        <v>17</v>
      </c>
      <c r="B589" t="s">
        <v>18</v>
      </c>
      <c r="C589" t="s">
        <v>25</v>
      </c>
      <c r="D589" t="s">
        <v>1147</v>
      </c>
      <c r="E589">
        <v>36</v>
      </c>
      <c r="F589" t="s">
        <v>27</v>
      </c>
      <c r="G589" t="s">
        <v>22</v>
      </c>
      <c r="H589" s="5">
        <v>43974.629861111112</v>
      </c>
      <c r="I589" s="5">
        <v>43974.59375</v>
      </c>
      <c r="J589" s="4">
        <f t="shared" si="48"/>
        <v>2020</v>
      </c>
      <c r="K589" s="4">
        <f t="shared" si="49"/>
        <v>5</v>
      </c>
      <c r="L589">
        <f t="shared" si="50"/>
        <v>3120.0000001117587</v>
      </c>
      <c r="M589" s="8">
        <f t="shared" si="46"/>
        <v>52.000000001862645</v>
      </c>
      <c r="N589" s="8">
        <f t="shared" si="47"/>
        <v>1872.0000000670552</v>
      </c>
      <c r="O589" s="18">
        <v>1</v>
      </c>
      <c r="P589" t="s">
        <v>1148</v>
      </c>
      <c r="Q589" s="6" t="s">
        <v>24</v>
      </c>
      <c r="R589" s="8"/>
    </row>
    <row r="590" spans="1:18" ht="15" customHeight="1">
      <c r="A590" t="s">
        <v>17</v>
      </c>
      <c r="B590" t="s">
        <v>18</v>
      </c>
      <c r="C590" t="s">
        <v>35</v>
      </c>
      <c r="D590" t="s">
        <v>1149</v>
      </c>
      <c r="E590">
        <v>7</v>
      </c>
      <c r="F590" t="s">
        <v>27</v>
      </c>
      <c r="G590" t="s">
        <v>22</v>
      </c>
      <c r="H590" s="5">
        <v>43974.654166666667</v>
      </c>
      <c r="I590" s="5">
        <v>43974.620138888888</v>
      </c>
      <c r="J590" s="4">
        <f t="shared" si="48"/>
        <v>2020</v>
      </c>
      <c r="K590" s="4">
        <f t="shared" si="49"/>
        <v>5</v>
      </c>
      <c r="L590">
        <f t="shared" si="50"/>
        <v>2940.0000001536682</v>
      </c>
      <c r="M590" s="8">
        <f t="shared" si="46"/>
        <v>49.000000002561137</v>
      </c>
      <c r="N590" s="8">
        <f t="shared" si="47"/>
        <v>343.00000001792796</v>
      </c>
      <c r="O590" s="18">
        <v>1</v>
      </c>
      <c r="P590" t="s">
        <v>1150</v>
      </c>
      <c r="Q590" s="6" t="s">
        <v>24</v>
      </c>
      <c r="R590" s="8"/>
    </row>
    <row r="591" spans="1:18" ht="15" customHeight="1">
      <c r="A591" t="s">
        <v>17</v>
      </c>
      <c r="B591" t="s">
        <v>55</v>
      </c>
      <c r="C591" t="s">
        <v>271</v>
      </c>
      <c r="D591" t="s">
        <v>1151</v>
      </c>
      <c r="E591">
        <v>4</v>
      </c>
      <c r="F591" t="s">
        <v>27</v>
      </c>
      <c r="G591" t="s">
        <v>22</v>
      </c>
      <c r="H591" s="5">
        <v>43974.775011574071</v>
      </c>
      <c r="I591" s="5">
        <v>43974.756249999999</v>
      </c>
      <c r="J591" s="4">
        <f t="shared" si="48"/>
        <v>2020</v>
      </c>
      <c r="K591" s="4">
        <f t="shared" si="49"/>
        <v>5</v>
      </c>
      <c r="L591">
        <f t="shared" si="50"/>
        <v>1620.9999998565763</v>
      </c>
      <c r="M591" s="8">
        <f t="shared" si="46"/>
        <v>27.016666664276272</v>
      </c>
      <c r="N591" s="8">
        <f t="shared" si="47"/>
        <v>108.06666665710509</v>
      </c>
      <c r="O591" s="18">
        <v>1</v>
      </c>
      <c r="P591" t="s">
        <v>1152</v>
      </c>
      <c r="Q591" s="6" t="s">
        <v>24</v>
      </c>
      <c r="R591" s="8"/>
    </row>
    <row r="592" spans="1:18" ht="15" customHeight="1">
      <c r="A592" t="s">
        <v>29</v>
      </c>
      <c r="B592" t="s">
        <v>30</v>
      </c>
      <c r="C592" t="s">
        <v>83</v>
      </c>
      <c r="D592" t="s">
        <v>1153</v>
      </c>
      <c r="E592">
        <v>6</v>
      </c>
      <c r="F592" t="s">
        <v>27</v>
      </c>
      <c r="G592" t="s">
        <v>22</v>
      </c>
      <c r="H592" s="5">
        <v>43975.500023148146</v>
      </c>
      <c r="I592" s="5">
        <v>43975.413888888892</v>
      </c>
      <c r="J592" s="4">
        <f t="shared" si="48"/>
        <v>2020</v>
      </c>
      <c r="K592" s="4">
        <f t="shared" si="49"/>
        <v>5</v>
      </c>
      <c r="L592">
        <f t="shared" si="50"/>
        <v>7441.9999995734543</v>
      </c>
      <c r="M592" s="8">
        <f t="shared" si="46"/>
        <v>124.03333332622424</v>
      </c>
      <c r="N592" s="8">
        <f t="shared" si="47"/>
        <v>744.19999995734543</v>
      </c>
      <c r="O592" s="18">
        <v>1</v>
      </c>
      <c r="P592" t="s">
        <v>1154</v>
      </c>
      <c r="Q592" s="6" t="s">
        <v>24</v>
      </c>
      <c r="R592" s="8"/>
    </row>
    <row r="593" spans="1:18" ht="15" customHeight="1">
      <c r="A593" t="s">
        <v>17</v>
      </c>
      <c r="B593" t="s">
        <v>41</v>
      </c>
      <c r="C593" t="s">
        <v>129</v>
      </c>
      <c r="D593" t="s">
        <v>276</v>
      </c>
      <c r="E593">
        <v>9</v>
      </c>
      <c r="F593" t="s">
        <v>27</v>
      </c>
      <c r="G593" t="s">
        <v>22</v>
      </c>
      <c r="H593" s="5">
        <v>43975.652777777781</v>
      </c>
      <c r="I593" s="5">
        <v>43975.620833333334</v>
      </c>
      <c r="J593" s="4">
        <f t="shared" si="48"/>
        <v>2020</v>
      </c>
      <c r="K593" s="4">
        <f t="shared" si="49"/>
        <v>5</v>
      </c>
      <c r="L593">
        <f t="shared" si="50"/>
        <v>2760.0000001955777</v>
      </c>
      <c r="M593" s="8">
        <f t="shared" si="46"/>
        <v>46.000000003259629</v>
      </c>
      <c r="N593" s="8">
        <f t="shared" si="47"/>
        <v>414.00000002933666</v>
      </c>
      <c r="O593" s="18">
        <v>1</v>
      </c>
      <c r="P593" t="s">
        <v>1155</v>
      </c>
      <c r="Q593" s="6" t="s">
        <v>24</v>
      </c>
      <c r="R593" s="8"/>
    </row>
    <row r="594" spans="1:18" ht="15" customHeight="1">
      <c r="A594" t="s">
        <v>29</v>
      </c>
      <c r="B594" t="s">
        <v>94</v>
      </c>
      <c r="C594" t="s">
        <v>177</v>
      </c>
      <c r="D594" t="s">
        <v>1156</v>
      </c>
      <c r="E594">
        <v>49</v>
      </c>
      <c r="F594" t="s">
        <v>92</v>
      </c>
      <c r="G594" t="s">
        <v>22</v>
      </c>
      <c r="H594" s="5">
        <v>43975.819594907407</v>
      </c>
      <c r="I594" s="5">
        <v>43975.747916666667</v>
      </c>
      <c r="J594" s="4">
        <f t="shared" si="48"/>
        <v>2020</v>
      </c>
      <c r="K594" s="4">
        <f t="shared" si="49"/>
        <v>5</v>
      </c>
      <c r="L594">
        <f t="shared" si="50"/>
        <v>6192.9999999236315</v>
      </c>
      <c r="M594" s="8">
        <f t="shared" si="46"/>
        <v>103.21666666539386</v>
      </c>
      <c r="N594" s="8">
        <f t="shared" si="47"/>
        <v>5057.6166666042991</v>
      </c>
      <c r="O594" s="18">
        <v>1</v>
      </c>
      <c r="P594" t="s">
        <v>1157</v>
      </c>
      <c r="Q594" s="6" t="s">
        <v>24</v>
      </c>
      <c r="R594" s="8"/>
    </row>
    <row r="595" spans="1:18" ht="15" customHeight="1">
      <c r="A595" t="s">
        <v>29</v>
      </c>
      <c r="B595" t="s">
        <v>94</v>
      </c>
      <c r="C595" t="s">
        <v>177</v>
      </c>
      <c r="D595" t="s">
        <v>1158</v>
      </c>
      <c r="E595">
        <v>1</v>
      </c>
      <c r="F595" t="s">
        <v>92</v>
      </c>
      <c r="G595" t="s">
        <v>22</v>
      </c>
      <c r="H595" s="5">
        <v>43975.819895833331</v>
      </c>
      <c r="I595" s="5">
        <v>43975.751388888886</v>
      </c>
      <c r="J595" s="4">
        <f t="shared" si="48"/>
        <v>2020</v>
      </c>
      <c r="K595" s="4">
        <f t="shared" si="49"/>
        <v>5</v>
      </c>
      <c r="L595">
        <f t="shared" si="50"/>
        <v>5918.9999999944121</v>
      </c>
      <c r="M595" s="8">
        <f t="shared" si="46"/>
        <v>98.649999999906868</v>
      </c>
      <c r="N595" s="8">
        <f t="shared" si="47"/>
        <v>98.649999999906868</v>
      </c>
      <c r="O595" s="18">
        <v>1</v>
      </c>
      <c r="P595" t="s">
        <v>1159</v>
      </c>
      <c r="Q595" s="6" t="s">
        <v>24</v>
      </c>
      <c r="R595" s="8"/>
    </row>
    <row r="596" spans="1:18" ht="15" customHeight="1">
      <c r="A596" t="s">
        <v>17</v>
      </c>
      <c r="B596" t="s">
        <v>18</v>
      </c>
      <c r="C596" t="s">
        <v>25</v>
      </c>
      <c r="D596" t="s">
        <v>1160</v>
      </c>
      <c r="E596">
        <v>1</v>
      </c>
      <c r="F596" t="s">
        <v>33</v>
      </c>
      <c r="G596" t="s">
        <v>22</v>
      </c>
      <c r="H596" s="5">
        <v>43976.616412037038</v>
      </c>
      <c r="I596" s="5">
        <v>43976.530555555553</v>
      </c>
      <c r="J596" s="4">
        <f t="shared" si="48"/>
        <v>2020</v>
      </c>
      <c r="K596" s="4">
        <f t="shared" si="49"/>
        <v>5</v>
      </c>
      <c r="L596">
        <f t="shared" si="50"/>
        <v>7418.0000002495944</v>
      </c>
      <c r="M596" s="8">
        <f t="shared" si="46"/>
        <v>123.63333333749324</v>
      </c>
      <c r="N596" s="8">
        <f t="shared" si="47"/>
        <v>123.63333333749324</v>
      </c>
      <c r="O596" s="18">
        <v>1</v>
      </c>
      <c r="P596" t="s">
        <v>1161</v>
      </c>
      <c r="Q596" s="6" t="s">
        <v>24</v>
      </c>
      <c r="R596" s="8"/>
    </row>
    <row r="597" spans="1:19" s="100" customFormat="1" ht="15" customHeight="1">
      <c r="A597" s="100" t="s">
        <v>17</v>
      </c>
      <c r="B597" s="100" t="s">
        <v>55</v>
      </c>
      <c r="C597" s="100" t="s">
        <v>59</v>
      </c>
      <c r="D597" s="100" t="s">
        <v>1162</v>
      </c>
      <c r="E597" s="100">
        <v>1100</v>
      </c>
      <c r="F597" s="100" t="s">
        <v>27</v>
      </c>
      <c r="G597" s="100" t="s">
        <v>22</v>
      </c>
      <c r="H597" s="101">
        <v>43976.825567129628</v>
      </c>
      <c r="I597" s="101">
        <v>43976.746527777781</v>
      </c>
      <c r="J597" s="4">
        <f t="shared" si="48"/>
        <v>2020</v>
      </c>
      <c r="K597" s="4">
        <f t="shared" si="49"/>
        <v>5</v>
      </c>
      <c r="L597" s="100">
        <f t="shared" si="50"/>
        <v>6828.9999996079132</v>
      </c>
      <c r="M597" s="98">
        <f t="shared" si="46"/>
        <v>113.81666666013189</v>
      </c>
      <c r="N597" s="98">
        <f t="shared" si="47"/>
        <v>125198.33332614508</v>
      </c>
      <c r="O597" s="99">
        <v>1</v>
      </c>
      <c r="P597" s="100" t="s">
        <v>1163</v>
      </c>
      <c r="Q597" s="96" t="s">
        <v>24</v>
      </c>
      <c r="R597" s="98"/>
      <c r="S597"/>
    </row>
    <row r="598" spans="1:18" ht="15" customHeight="1">
      <c r="A598" t="s">
        <v>17</v>
      </c>
      <c r="B598" t="s">
        <v>18</v>
      </c>
      <c r="C598" t="s">
        <v>19</v>
      </c>
      <c r="D598" t="s">
        <v>1164</v>
      </c>
      <c r="E598">
        <v>337</v>
      </c>
      <c r="F598" t="s">
        <v>27</v>
      </c>
      <c r="G598" t="s">
        <v>22</v>
      </c>
      <c r="H598" s="5">
        <v>43976.785787037035</v>
      </c>
      <c r="I598" s="5">
        <v>43976.750694444447</v>
      </c>
      <c r="J598" s="4">
        <f t="shared" si="48"/>
        <v>2020</v>
      </c>
      <c r="K598" s="4">
        <f t="shared" si="49"/>
        <v>5</v>
      </c>
      <c r="L598">
        <f t="shared" si="50"/>
        <v>3031.9999996572733</v>
      </c>
      <c r="M598" s="8">
        <f t="shared" si="46"/>
        <v>50.533333327621222</v>
      </c>
      <c r="N598" s="8">
        <f t="shared" si="47"/>
        <v>17029.733331408352</v>
      </c>
      <c r="O598" s="18">
        <v>1</v>
      </c>
      <c r="P598" t="s">
        <v>1165</v>
      </c>
      <c r="Q598" s="6" t="s">
        <v>24</v>
      </c>
      <c r="R598" s="8"/>
    </row>
    <row r="599" spans="1:18" ht="15" customHeight="1">
      <c r="A599" t="s">
        <v>17</v>
      </c>
      <c r="B599" t="s">
        <v>18</v>
      </c>
      <c r="C599" t="s">
        <v>25</v>
      </c>
      <c r="D599" t="s">
        <v>928</v>
      </c>
      <c r="E599">
        <v>918</v>
      </c>
      <c r="F599" t="s">
        <v>131</v>
      </c>
      <c r="G599" t="s">
        <v>22</v>
      </c>
      <c r="H599" s="5">
        <v>43976.838043981479</v>
      </c>
      <c r="I599" s="5">
        <v>43976.753472222219</v>
      </c>
      <c r="J599" s="4">
        <f t="shared" si="48"/>
        <v>2020</v>
      </c>
      <c r="K599" s="4">
        <f t="shared" si="49"/>
        <v>5</v>
      </c>
      <c r="L599">
        <f t="shared" si="50"/>
        <v>7307.0000000763685</v>
      </c>
      <c r="M599" s="8">
        <f t="shared" si="46"/>
        <v>121.78333333460614</v>
      </c>
      <c r="N599" s="8">
        <f t="shared" si="47"/>
        <v>111797.10000116844</v>
      </c>
      <c r="O599" s="18">
        <v>1</v>
      </c>
      <c r="P599" t="s">
        <v>1166</v>
      </c>
      <c r="Q599" s="6" t="s">
        <v>24</v>
      </c>
      <c r="R599" s="8"/>
    </row>
    <row r="600" spans="1:18" ht="15" customHeight="1">
      <c r="A600" t="s">
        <v>17</v>
      </c>
      <c r="B600" t="s">
        <v>41</v>
      </c>
      <c r="C600" t="s">
        <v>42</v>
      </c>
      <c r="D600" t="s">
        <v>1167</v>
      </c>
      <c r="E600">
        <v>16</v>
      </c>
      <c r="F600" t="s">
        <v>131</v>
      </c>
      <c r="G600" t="s">
        <v>22</v>
      </c>
      <c r="H600" s="5">
        <v>43976.871655092589</v>
      </c>
      <c r="I600" s="5">
        <v>43976.780555555553</v>
      </c>
      <c r="J600" s="4">
        <f t="shared" si="48"/>
        <v>2020</v>
      </c>
      <c r="K600" s="4">
        <f t="shared" si="49"/>
        <v>5</v>
      </c>
      <c r="L600">
        <f t="shared" si="50"/>
        <v>7870.9999999031425</v>
      </c>
      <c r="M600" s="8">
        <f t="shared" si="46"/>
        <v>131.18333333171904</v>
      </c>
      <c r="N600" s="8">
        <f t="shared" si="47"/>
        <v>2098.9333333075047</v>
      </c>
      <c r="O600" s="18">
        <v>1</v>
      </c>
      <c r="P600" t="s">
        <v>1168</v>
      </c>
      <c r="Q600" s="6" t="s">
        <v>24</v>
      </c>
      <c r="R600" s="8"/>
    </row>
    <row r="601" spans="1:18" ht="15" customHeight="1">
      <c r="A601" t="s">
        <v>17</v>
      </c>
      <c r="B601" t="s">
        <v>41</v>
      </c>
      <c r="C601" t="s">
        <v>129</v>
      </c>
      <c r="D601" t="s">
        <v>215</v>
      </c>
      <c r="E601">
        <v>7</v>
      </c>
      <c r="F601" t="s">
        <v>27</v>
      </c>
      <c r="G601" t="s">
        <v>22</v>
      </c>
      <c r="H601" s="5">
        <v>43976.962314814817</v>
      </c>
      <c r="I601" s="5">
        <v>43976.795138888891</v>
      </c>
      <c r="J601" s="4">
        <f t="shared" si="48"/>
        <v>2020</v>
      </c>
      <c r="K601" s="4">
        <f t="shared" si="49"/>
        <v>5</v>
      </c>
      <c r="L601">
        <f t="shared" si="50"/>
        <v>14444.000000017695</v>
      </c>
      <c r="M601" s="8">
        <f t="shared" si="46"/>
        <v>240.73333333362825</v>
      </c>
      <c r="N601" s="8">
        <f t="shared" si="47"/>
        <v>1685.1333333353978</v>
      </c>
      <c r="O601" s="18">
        <v>1</v>
      </c>
      <c r="P601" t="s">
        <v>1169</v>
      </c>
      <c r="Q601" s="6" t="s">
        <v>24</v>
      </c>
      <c r="R601" s="8"/>
    </row>
    <row r="602" spans="1:18" ht="15" customHeight="1">
      <c r="A602" t="s">
        <v>17</v>
      </c>
      <c r="B602" t="s">
        <v>41</v>
      </c>
      <c r="C602" t="s">
        <v>62</v>
      </c>
      <c r="D602" t="s">
        <v>1170</v>
      </c>
      <c r="E602">
        <v>7</v>
      </c>
      <c r="F602" t="s">
        <v>131</v>
      </c>
      <c r="G602" t="s">
        <v>22</v>
      </c>
      <c r="H602" s="5">
        <v>43976.972118055557</v>
      </c>
      <c r="I602" s="5">
        <v>43976.818055555559</v>
      </c>
      <c r="J602" s="4">
        <f t="shared" si="48"/>
        <v>2020</v>
      </c>
      <c r="K602" s="4">
        <f t="shared" si="49"/>
        <v>5</v>
      </c>
      <c r="L602">
        <f t="shared" si="50"/>
        <v>13310.99999982398</v>
      </c>
      <c r="M602" s="8">
        <f t="shared" si="46"/>
        <v>221.84999999706633</v>
      </c>
      <c r="N602" s="8">
        <f t="shared" si="47"/>
        <v>1552.9499999794643</v>
      </c>
      <c r="O602" s="18">
        <v>1</v>
      </c>
      <c r="P602" t="s">
        <v>1171</v>
      </c>
      <c r="Q602" s="6" t="s">
        <v>24</v>
      </c>
      <c r="R602" s="8"/>
    </row>
    <row r="603" spans="1:18" ht="15" customHeight="1">
      <c r="A603" t="s">
        <v>17</v>
      </c>
      <c r="B603" t="s">
        <v>41</v>
      </c>
      <c r="C603" t="s">
        <v>62</v>
      </c>
      <c r="D603" t="s">
        <v>1172</v>
      </c>
      <c r="E603">
        <v>3</v>
      </c>
      <c r="F603" t="s">
        <v>131</v>
      </c>
      <c r="G603" t="s">
        <v>22</v>
      </c>
      <c r="H603" s="5">
        <v>43977.027499999997</v>
      </c>
      <c r="I603" s="5">
        <v>43976.847222222219</v>
      </c>
      <c r="J603" s="4">
        <f t="shared" si="48"/>
        <v>2020</v>
      </c>
      <c r="K603" s="4">
        <f t="shared" si="49"/>
        <v>5</v>
      </c>
      <c r="L603">
        <f t="shared" si="50"/>
        <v>15575.999999977648</v>
      </c>
      <c r="M603" s="8">
        <f t="shared" si="46"/>
        <v>259.59999999962747</v>
      </c>
      <c r="N603" s="8">
        <f t="shared" si="47"/>
        <v>778.79999999888241</v>
      </c>
      <c r="O603" s="18">
        <v>1</v>
      </c>
      <c r="P603" t="s">
        <v>1173</v>
      </c>
      <c r="Q603" s="6" t="s">
        <v>24</v>
      </c>
      <c r="R603" s="8"/>
    </row>
    <row r="604" spans="1:19" s="100" customFormat="1" ht="15" customHeight="1">
      <c r="A604" s="100" t="s">
        <v>17</v>
      </c>
      <c r="B604" s="100" t="s">
        <v>41</v>
      </c>
      <c r="C604" s="100" t="s">
        <v>62</v>
      </c>
      <c r="D604" s="100" t="s">
        <v>1174</v>
      </c>
      <c r="E604" s="100">
        <v>1</v>
      </c>
      <c r="F604" s="100" t="s">
        <v>27</v>
      </c>
      <c r="G604" s="100" t="s">
        <v>22</v>
      </c>
      <c r="H604" s="101">
        <v>43977.082395833335</v>
      </c>
      <c r="I604" s="101">
        <v>43976.930555555555</v>
      </c>
      <c r="J604" s="4">
        <f t="shared" si="48"/>
        <v>2020</v>
      </c>
      <c r="K604" s="4">
        <f t="shared" si="49"/>
        <v>5</v>
      </c>
      <c r="L604" s="100">
        <f t="shared" si="50"/>
        <v>13119.00000020396</v>
      </c>
      <c r="M604" s="98">
        <f t="shared" si="46"/>
        <v>218.65000000339933</v>
      </c>
      <c r="N604" s="98">
        <f t="shared" si="47"/>
        <v>218.65000000339933</v>
      </c>
      <c r="O604" s="99">
        <v>1</v>
      </c>
      <c r="P604" s="100" t="s">
        <v>1175</v>
      </c>
      <c r="Q604" s="96" t="s">
        <v>24</v>
      </c>
      <c r="R604" s="98"/>
      <c r="S604"/>
    </row>
    <row r="605" spans="1:18" ht="15" customHeight="1">
      <c r="A605" t="s">
        <v>17</v>
      </c>
      <c r="B605" t="s">
        <v>47</v>
      </c>
      <c r="C605" t="s">
        <v>52</v>
      </c>
      <c r="D605" t="s">
        <v>812</v>
      </c>
      <c r="E605">
        <v>2</v>
      </c>
      <c r="F605" t="s">
        <v>131</v>
      </c>
      <c r="G605" t="s">
        <v>22</v>
      </c>
      <c r="H605" s="5">
        <v>43977.088738425926</v>
      </c>
      <c r="I605" s="5">
        <v>43977.004861111112</v>
      </c>
      <c r="J605" s="4">
        <f t="shared" si="48"/>
        <v>2020</v>
      </c>
      <c r="K605" s="4">
        <f t="shared" si="49"/>
        <v>5</v>
      </c>
      <c r="L605">
        <f t="shared" si="50"/>
        <v>7246.9999998807907</v>
      </c>
      <c r="M605" s="8">
        <f t="shared" si="46"/>
        <v>120.78333333134651</v>
      </c>
      <c r="N605" s="8">
        <f t="shared" si="47"/>
        <v>241.56666666269302</v>
      </c>
      <c r="O605" s="18">
        <v>1</v>
      </c>
      <c r="P605" t="s">
        <v>1176</v>
      </c>
      <c r="Q605" s="6" t="s">
        <v>24</v>
      </c>
      <c r="R605" s="8"/>
    </row>
    <row r="606" spans="1:18" ht="15" customHeight="1">
      <c r="A606" t="s">
        <v>17</v>
      </c>
      <c r="B606" t="s">
        <v>47</v>
      </c>
      <c r="C606" t="s">
        <v>52</v>
      </c>
      <c r="D606" t="s">
        <v>1177</v>
      </c>
      <c r="E606">
        <v>7</v>
      </c>
      <c r="F606" t="s">
        <v>27</v>
      </c>
      <c r="G606" t="s">
        <v>22</v>
      </c>
      <c r="H606" s="5">
        <v>43977.265856481485</v>
      </c>
      <c r="I606" s="5">
        <v>43977.248622685183</v>
      </c>
      <c r="J606" s="4">
        <f t="shared" si="48"/>
        <v>2020</v>
      </c>
      <c r="K606" s="4">
        <f t="shared" si="49"/>
        <v>5</v>
      </c>
      <c r="L606">
        <f t="shared" si="50"/>
        <v>1489.0000004321337</v>
      </c>
      <c r="M606" s="8">
        <f t="shared" si="46"/>
        <v>24.816666673868895</v>
      </c>
      <c r="N606" s="8">
        <f t="shared" si="47"/>
        <v>173.71666671708226</v>
      </c>
      <c r="O606" s="18">
        <v>1</v>
      </c>
      <c r="P606" t="s">
        <v>1178</v>
      </c>
      <c r="Q606" s="6" t="s">
        <v>24</v>
      </c>
      <c r="R606" s="8"/>
    </row>
    <row r="607" spans="1:18" ht="15" customHeight="1">
      <c r="A607" t="s">
        <v>17</v>
      </c>
      <c r="B607" t="s">
        <v>41</v>
      </c>
      <c r="C607" t="s">
        <v>135</v>
      </c>
      <c r="D607" t="s">
        <v>1179</v>
      </c>
      <c r="E607">
        <v>2</v>
      </c>
      <c r="F607" t="s">
        <v>92</v>
      </c>
      <c r="G607" t="s">
        <v>22</v>
      </c>
      <c r="H607" s="5">
        <v>43977.355555555558</v>
      </c>
      <c r="I607" s="5">
        <v>43977.304166666669</v>
      </c>
      <c r="J607" s="4">
        <f t="shared" si="48"/>
        <v>2020</v>
      </c>
      <c r="K607" s="4">
        <f t="shared" si="49"/>
        <v>5</v>
      </c>
      <c r="L607">
        <f t="shared" si="50"/>
        <v>4440.0000000139698</v>
      </c>
      <c r="M607" s="8">
        <f t="shared" si="46"/>
        <v>74.000000000232831</v>
      </c>
      <c r="N607" s="8">
        <f t="shared" si="47"/>
        <v>148.00000000046566</v>
      </c>
      <c r="O607" s="18">
        <v>1</v>
      </c>
      <c r="P607" t="s">
        <v>1180</v>
      </c>
      <c r="Q607" s="6" t="s">
        <v>24</v>
      </c>
      <c r="R607" s="8"/>
    </row>
    <row r="608" spans="1:18" ht="15" customHeight="1">
      <c r="A608" t="s">
        <v>17</v>
      </c>
      <c r="B608" t="s">
        <v>47</v>
      </c>
      <c r="C608" t="s">
        <v>52</v>
      </c>
      <c r="D608" t="s">
        <v>81</v>
      </c>
      <c r="E608">
        <v>6</v>
      </c>
      <c r="F608" t="s">
        <v>131</v>
      </c>
      <c r="G608" t="s">
        <v>22</v>
      </c>
      <c r="H608" s="5">
        <v>43977.379467592589</v>
      </c>
      <c r="I608" s="5">
        <v>43977.311805555553</v>
      </c>
      <c r="J608" s="4">
        <f t="shared" si="48"/>
        <v>2020</v>
      </c>
      <c r="K608" s="4">
        <f t="shared" si="49"/>
        <v>5</v>
      </c>
      <c r="L608">
        <f t="shared" si="50"/>
        <v>5845.9999999031425</v>
      </c>
      <c r="M608" s="8">
        <f t="shared" si="46"/>
        <v>97.433333331719041</v>
      </c>
      <c r="N608" s="8">
        <f t="shared" si="47"/>
        <v>584.59999999031425</v>
      </c>
      <c r="O608" s="18">
        <v>1</v>
      </c>
      <c r="P608" t="s">
        <v>1181</v>
      </c>
      <c r="Q608" s="6" t="s">
        <v>24</v>
      </c>
      <c r="R608" s="8"/>
    </row>
    <row r="609" spans="1:18" ht="15" customHeight="1">
      <c r="A609" t="s">
        <v>29</v>
      </c>
      <c r="B609" t="s">
        <v>94</v>
      </c>
      <c r="C609" t="s">
        <v>95</v>
      </c>
      <c r="D609" t="s">
        <v>1182</v>
      </c>
      <c r="E609">
        <v>1</v>
      </c>
      <c r="F609" t="s">
        <v>472</v>
      </c>
      <c r="G609" t="s">
        <v>97</v>
      </c>
      <c r="H609" s="5">
        <v>43977.428055555552</v>
      </c>
      <c r="I609" s="5">
        <v>43977.390277777777</v>
      </c>
      <c r="J609" s="4">
        <f t="shared" si="48"/>
        <v>2020</v>
      </c>
      <c r="K609" s="4">
        <f t="shared" si="49"/>
        <v>5</v>
      </c>
      <c r="L609">
        <f t="shared" si="50"/>
        <v>3263.999999826774</v>
      </c>
      <c r="M609" s="8">
        <f t="shared" si="46"/>
        <v>54.3999999971129</v>
      </c>
      <c r="N609" s="8">
        <f t="shared" si="47"/>
        <v>54.3999999971129</v>
      </c>
      <c r="O609" s="18">
        <v>1</v>
      </c>
      <c r="P609" t="s">
        <v>1183</v>
      </c>
      <c r="Q609" s="6" t="s">
        <v>24</v>
      </c>
      <c r="R609" s="8"/>
    </row>
    <row r="610" spans="1:18" ht="15" customHeight="1">
      <c r="A610" t="s">
        <v>17</v>
      </c>
      <c r="B610" t="s">
        <v>47</v>
      </c>
      <c r="C610" t="s">
        <v>52</v>
      </c>
      <c r="D610" t="s">
        <v>1184</v>
      </c>
      <c r="E610">
        <v>2</v>
      </c>
      <c r="F610" t="s">
        <v>92</v>
      </c>
      <c r="G610" t="s">
        <v>22</v>
      </c>
      <c r="H610" s="5">
        <v>43977.442245370374</v>
      </c>
      <c r="I610" s="5">
        <v>43977.417847222219</v>
      </c>
      <c r="J610" s="4">
        <f t="shared" si="48"/>
        <v>2020</v>
      </c>
      <c r="K610" s="4">
        <f t="shared" si="49"/>
        <v>5</v>
      </c>
      <c r="L610">
        <f t="shared" si="50"/>
        <v>2108.0000005429611</v>
      </c>
      <c r="M610" s="8">
        <f t="shared" si="46"/>
        <v>35.133333342382684</v>
      </c>
      <c r="N610" s="8">
        <f t="shared" si="47"/>
        <v>70.266666684765369</v>
      </c>
      <c r="O610" s="18">
        <v>1</v>
      </c>
      <c r="P610" t="s">
        <v>1185</v>
      </c>
      <c r="Q610" s="6" t="s">
        <v>24</v>
      </c>
      <c r="R610" s="8"/>
    </row>
    <row r="611" spans="1:18" ht="15" customHeight="1">
      <c r="A611" t="s">
        <v>17</v>
      </c>
      <c r="B611" t="s">
        <v>41</v>
      </c>
      <c r="C611" t="s">
        <v>129</v>
      </c>
      <c r="D611" t="s">
        <v>1186</v>
      </c>
      <c r="E611">
        <v>1</v>
      </c>
      <c r="F611" t="s">
        <v>27</v>
      </c>
      <c r="G611" t="s">
        <v>22</v>
      </c>
      <c r="H611" s="5">
        <v>43977.468715277777</v>
      </c>
      <c r="I611" s="5">
        <v>43977.439583333333</v>
      </c>
      <c r="J611" s="4">
        <f t="shared" si="48"/>
        <v>2020</v>
      </c>
      <c r="K611" s="4">
        <f t="shared" si="49"/>
        <v>5</v>
      </c>
      <c r="L611">
        <f t="shared" si="50"/>
        <v>2516.9999999692664</v>
      </c>
      <c r="M611" s="8">
        <f t="shared" si="46"/>
        <v>41.949999999487773</v>
      </c>
      <c r="N611" s="8">
        <f t="shared" si="47"/>
        <v>41.949999999487773</v>
      </c>
      <c r="O611" s="18">
        <v>1</v>
      </c>
      <c r="P611" t="s">
        <v>1187</v>
      </c>
      <c r="Q611" s="6" t="s">
        <v>24</v>
      </c>
      <c r="R611" s="8"/>
    </row>
    <row r="612" spans="1:18" ht="15" customHeight="1">
      <c r="A612" t="s">
        <v>29</v>
      </c>
      <c r="B612" t="s">
        <v>94</v>
      </c>
      <c r="C612" t="s">
        <v>95</v>
      </c>
      <c r="D612" t="s">
        <v>1188</v>
      </c>
      <c r="E612">
        <v>1</v>
      </c>
      <c r="F612" t="s">
        <v>131</v>
      </c>
      <c r="G612" t="s">
        <v>22</v>
      </c>
      <c r="H612" s="5">
        <v>43977.584108796298</v>
      </c>
      <c r="I612" s="5">
        <v>43977.56050925926</v>
      </c>
      <c r="J612" s="4">
        <f t="shared" si="48"/>
        <v>2020</v>
      </c>
      <c r="K612" s="4">
        <f t="shared" si="49"/>
        <v>5</v>
      </c>
      <c r="L612">
        <f t="shared" si="50"/>
        <v>2039.0000001294538</v>
      </c>
      <c r="M612" s="8">
        <f t="shared" si="46"/>
        <v>33.983333335490897</v>
      </c>
      <c r="N612" s="8">
        <f t="shared" si="47"/>
        <v>33.983333335490897</v>
      </c>
      <c r="O612" s="18">
        <v>1</v>
      </c>
      <c r="P612" t="s">
        <v>1189</v>
      </c>
      <c r="Q612" s="6" t="s">
        <v>24</v>
      </c>
      <c r="R612" s="8"/>
    </row>
    <row r="613" spans="1:18" ht="15" customHeight="1">
      <c r="A613" t="s">
        <v>17</v>
      </c>
      <c r="B613" t="s">
        <v>18</v>
      </c>
      <c r="C613" t="s">
        <v>35</v>
      </c>
      <c r="D613" t="s">
        <v>818</v>
      </c>
      <c r="E613">
        <v>10</v>
      </c>
      <c r="F613" t="s">
        <v>27</v>
      </c>
      <c r="G613" t="s">
        <v>22</v>
      </c>
      <c r="H613" s="5">
        <v>43977.596932870372</v>
      </c>
      <c r="I613" s="5">
        <v>43977.579861111109</v>
      </c>
      <c r="J613" s="4">
        <f t="shared" si="48"/>
        <v>2020</v>
      </c>
      <c r="K613" s="4">
        <f t="shared" si="49"/>
        <v>5</v>
      </c>
      <c r="L613">
        <f t="shared" si="50"/>
        <v>1475.0000003026798</v>
      </c>
      <c r="M613" s="8">
        <f t="shared" si="46"/>
        <v>24.583333338377997</v>
      </c>
      <c r="N613" s="8">
        <f t="shared" si="47"/>
        <v>245.83333338377997</v>
      </c>
      <c r="O613" s="18">
        <v>1</v>
      </c>
      <c r="P613" t="s">
        <v>1190</v>
      </c>
      <c r="Q613" s="6" t="s">
        <v>24</v>
      </c>
      <c r="R613" s="8"/>
    </row>
    <row r="614" spans="1:18" ht="15" customHeight="1">
      <c r="A614" t="s">
        <v>29</v>
      </c>
      <c r="B614" t="s">
        <v>94</v>
      </c>
      <c r="C614" t="s">
        <v>95</v>
      </c>
      <c r="D614" t="s">
        <v>1188</v>
      </c>
      <c r="E614">
        <v>1</v>
      </c>
      <c r="F614" t="s">
        <v>27</v>
      </c>
      <c r="G614" t="s">
        <v>22</v>
      </c>
      <c r="H614" s="5">
        <v>43977.692731481482</v>
      </c>
      <c r="I614" s="5">
        <v>43977.655601851853</v>
      </c>
      <c r="J614" s="4">
        <f t="shared" si="48"/>
        <v>2020</v>
      </c>
      <c r="K614" s="4">
        <f t="shared" si="49"/>
        <v>5</v>
      </c>
      <c r="L614">
        <f t="shared" si="50"/>
        <v>3207.9999999376014</v>
      </c>
      <c r="M614" s="8">
        <f t="shared" si="46"/>
        <v>53.46666666562669</v>
      </c>
      <c r="N614" s="8">
        <f t="shared" si="47"/>
        <v>53.46666666562669</v>
      </c>
      <c r="O614" s="18">
        <v>1</v>
      </c>
      <c r="P614" t="s">
        <v>1191</v>
      </c>
      <c r="Q614" s="6" t="s">
        <v>24</v>
      </c>
      <c r="R614" s="8"/>
    </row>
    <row r="615" spans="1:18" ht="15" customHeight="1">
      <c r="A615" t="s">
        <v>17</v>
      </c>
      <c r="B615" t="s">
        <v>18</v>
      </c>
      <c r="C615" t="s">
        <v>35</v>
      </c>
      <c r="D615" t="s">
        <v>1192</v>
      </c>
      <c r="E615">
        <v>13</v>
      </c>
      <c r="F615" t="s">
        <v>472</v>
      </c>
      <c r="G615" t="s">
        <v>22</v>
      </c>
      <c r="H615" s="5">
        <v>43978.963506944441</v>
      </c>
      <c r="I615" s="5">
        <v>43978.769444444442</v>
      </c>
      <c r="J615" s="4">
        <f t="shared" si="48"/>
        <v>2020</v>
      </c>
      <c r="K615" s="4">
        <f t="shared" si="49"/>
        <v>5</v>
      </c>
      <c r="L615">
        <f t="shared" si="50"/>
        <v>16766.999999899417</v>
      </c>
      <c r="M615" s="8">
        <f t="shared" si="46"/>
        <v>279.44999999832362</v>
      </c>
      <c r="N615" s="8">
        <f t="shared" si="47"/>
        <v>3632.8499999782071</v>
      </c>
      <c r="O615" s="18">
        <v>1</v>
      </c>
      <c r="P615" t="s">
        <v>1193</v>
      </c>
      <c r="Q615" s="6" t="s">
        <v>24</v>
      </c>
      <c r="R615" s="8"/>
    </row>
    <row r="616" spans="1:18" ht="15" customHeight="1">
      <c r="A616" t="s">
        <v>29</v>
      </c>
      <c r="B616" t="s">
        <v>94</v>
      </c>
      <c r="C616" t="s">
        <v>156</v>
      </c>
      <c r="D616" t="s">
        <v>1194</v>
      </c>
      <c r="E616">
        <v>8</v>
      </c>
      <c r="F616" t="s">
        <v>92</v>
      </c>
      <c r="G616" t="s">
        <v>22</v>
      </c>
      <c r="H616" s="5">
        <v>43978.827708333331</v>
      </c>
      <c r="I616" s="5">
        <v>43978.773819444446</v>
      </c>
      <c r="J616" s="4">
        <f t="shared" si="48"/>
        <v>2020</v>
      </c>
      <c r="K616" s="4">
        <f t="shared" si="49"/>
        <v>5</v>
      </c>
      <c r="L616">
        <f t="shared" si="50"/>
        <v>4655.9999995864928</v>
      </c>
      <c r="M616" s="8">
        <f t="shared" si="46"/>
        <v>77.599999993108213</v>
      </c>
      <c r="N616" s="8">
        <f t="shared" si="47"/>
        <v>620.7999999448657</v>
      </c>
      <c r="O616" s="18">
        <v>1</v>
      </c>
      <c r="P616" t="s">
        <v>1195</v>
      </c>
      <c r="Q616" s="6" t="s">
        <v>24</v>
      </c>
      <c r="R616" s="8"/>
    </row>
    <row r="617" spans="1:18" ht="15" customHeight="1">
      <c r="A617" t="s">
        <v>29</v>
      </c>
      <c r="B617" t="s">
        <v>94</v>
      </c>
      <c r="C617" t="s">
        <v>156</v>
      </c>
      <c r="D617" t="s">
        <v>1196</v>
      </c>
      <c r="E617">
        <v>1</v>
      </c>
      <c r="F617" t="s">
        <v>27</v>
      </c>
      <c r="G617" t="s">
        <v>22</v>
      </c>
      <c r="H617" s="5">
        <v>43978.905949074076</v>
      </c>
      <c r="I617" s="5">
        <v>43978.888888888891</v>
      </c>
      <c r="J617" s="4">
        <f t="shared" si="48"/>
        <v>2020</v>
      </c>
      <c r="K617" s="4">
        <f t="shared" si="49"/>
        <v>5</v>
      </c>
      <c r="L617">
        <f t="shared" si="50"/>
        <v>1474.0000000689179</v>
      </c>
      <c r="M617" s="8">
        <f t="shared" si="46"/>
        <v>24.566666667815298</v>
      </c>
      <c r="N617" s="8">
        <f t="shared" si="47"/>
        <v>24.566666667815298</v>
      </c>
      <c r="O617" s="18">
        <v>1</v>
      </c>
      <c r="P617" t="s">
        <v>1197</v>
      </c>
      <c r="Q617" s="6" t="s">
        <v>24</v>
      </c>
      <c r="R617" s="8"/>
    </row>
    <row r="618" spans="1:18" ht="15" customHeight="1">
      <c r="A618" t="s">
        <v>29</v>
      </c>
      <c r="B618" t="s">
        <v>94</v>
      </c>
      <c r="C618" t="s">
        <v>95</v>
      </c>
      <c r="D618" t="s">
        <v>1198</v>
      </c>
      <c r="E618">
        <v>7</v>
      </c>
      <c r="F618" t="s">
        <v>85</v>
      </c>
      <c r="G618" t="s">
        <v>22</v>
      </c>
      <c r="H618" s="5">
        <v>43979.815868055557</v>
      </c>
      <c r="I618" s="5">
        <v>43979.767013888886</v>
      </c>
      <c r="J618" s="4">
        <f t="shared" si="48"/>
        <v>2020</v>
      </c>
      <c r="K618" s="4">
        <f t="shared" si="49"/>
        <v>5</v>
      </c>
      <c r="L618">
        <f t="shared" si="50"/>
        <v>4221.0000003688037</v>
      </c>
      <c r="M618" s="8">
        <f t="shared" si="46"/>
        <v>70.350000006146729</v>
      </c>
      <c r="N618" s="8">
        <f t="shared" si="47"/>
        <v>492.4500000430271</v>
      </c>
      <c r="O618" s="18">
        <v>1</v>
      </c>
      <c r="P618" t="s">
        <v>1199</v>
      </c>
      <c r="Q618" s="6" t="s">
        <v>24</v>
      </c>
      <c r="R618" s="8"/>
    </row>
    <row r="619" spans="1:18" ht="15" customHeight="1">
      <c r="A619" t="s">
        <v>17</v>
      </c>
      <c r="B619" t="s">
        <v>41</v>
      </c>
      <c r="C619" t="s">
        <v>62</v>
      </c>
      <c r="D619" t="s">
        <v>1200</v>
      </c>
      <c r="E619">
        <v>16</v>
      </c>
      <c r="F619" t="s">
        <v>27</v>
      </c>
      <c r="G619" t="s">
        <v>22</v>
      </c>
      <c r="H619" s="5">
        <v>43980.746446759258</v>
      </c>
      <c r="I619" s="5">
        <v>43980.722118055557</v>
      </c>
      <c r="J619" s="4">
        <f t="shared" si="48"/>
        <v>2020</v>
      </c>
      <c r="K619" s="4">
        <f t="shared" si="49"/>
        <v>5</v>
      </c>
      <c r="L619">
        <f t="shared" si="50"/>
        <v>2101.999999769032</v>
      </c>
      <c r="M619" s="8">
        <f t="shared" si="46"/>
        <v>35.033333329483867</v>
      </c>
      <c r="N619" s="8">
        <f t="shared" si="47"/>
        <v>560.53333327174187</v>
      </c>
      <c r="O619" s="18">
        <v>1</v>
      </c>
      <c r="P619" t="s">
        <v>1201</v>
      </c>
      <c r="Q619" s="6" t="s">
        <v>24</v>
      </c>
      <c r="R619" s="8"/>
    </row>
    <row r="620" spans="1:18" ht="15" customHeight="1">
      <c r="A620" t="s">
        <v>17</v>
      </c>
      <c r="B620" t="s">
        <v>41</v>
      </c>
      <c r="C620" t="s">
        <v>62</v>
      </c>
      <c r="D620" t="s">
        <v>1202</v>
      </c>
      <c r="E620">
        <v>2</v>
      </c>
      <c r="F620" t="s">
        <v>27</v>
      </c>
      <c r="G620" t="s">
        <v>22</v>
      </c>
      <c r="H620" s="5">
        <v>43980.992476851854</v>
      </c>
      <c r="I620" s="5">
        <v>43980.936678240738</v>
      </c>
      <c r="J620" s="4">
        <f t="shared" si="48"/>
        <v>2020</v>
      </c>
      <c r="K620" s="4">
        <f t="shared" si="49"/>
        <v>5</v>
      </c>
      <c r="L620">
        <f t="shared" si="50"/>
        <v>4821.0000004386529</v>
      </c>
      <c r="M620" s="8">
        <f t="shared" si="46"/>
        <v>80.350000007310882</v>
      </c>
      <c r="N620" s="8">
        <f t="shared" si="47"/>
        <v>160.70000001462176</v>
      </c>
      <c r="O620" s="18">
        <v>1</v>
      </c>
      <c r="P620" t="s">
        <v>1203</v>
      </c>
      <c r="Q620" s="6" t="s">
        <v>24</v>
      </c>
      <c r="R620" s="8"/>
    </row>
    <row r="621" spans="1:18" ht="15" customHeight="1">
      <c r="A621" t="s">
        <v>17</v>
      </c>
      <c r="B621" t="s">
        <v>18</v>
      </c>
      <c r="C621" t="s">
        <v>38</v>
      </c>
      <c r="D621" t="s">
        <v>1204</v>
      </c>
      <c r="E621">
        <v>5</v>
      </c>
      <c r="F621" t="s">
        <v>85</v>
      </c>
      <c r="G621" t="s">
        <v>97</v>
      </c>
      <c r="H621" s="5">
        <v>43981.046076388891</v>
      </c>
      <c r="I621" s="5">
        <v>43980.944444444445</v>
      </c>
      <c r="J621" s="4">
        <f t="shared" si="48"/>
        <v>2020</v>
      </c>
      <c r="K621" s="4">
        <f t="shared" si="49"/>
        <v>5</v>
      </c>
      <c r="L621">
        <f t="shared" si="50"/>
        <v>8781.0000001452863</v>
      </c>
      <c r="M621" s="8">
        <f t="shared" si="46"/>
        <v>146.35000000242144</v>
      </c>
      <c r="N621" s="8">
        <f t="shared" si="47"/>
        <v>731.75000001210719</v>
      </c>
      <c r="O621" s="18">
        <v>1</v>
      </c>
      <c r="P621" t="s">
        <v>1205</v>
      </c>
      <c r="Q621" s="6" t="s">
        <v>24</v>
      </c>
      <c r="R621" s="8"/>
    </row>
    <row r="622" spans="1:18" ht="15" customHeight="1">
      <c r="A622" t="s">
        <v>29</v>
      </c>
      <c r="B622" t="s">
        <v>94</v>
      </c>
      <c r="C622" t="s">
        <v>209</v>
      </c>
      <c r="D622" t="s">
        <v>1206</v>
      </c>
      <c r="E622">
        <v>1</v>
      </c>
      <c r="F622" t="s">
        <v>92</v>
      </c>
      <c r="G622" t="s">
        <v>22</v>
      </c>
      <c r="H622" s="5">
        <v>43981.420185185183</v>
      </c>
      <c r="I622" s="5">
        <v>43981.367361111108</v>
      </c>
      <c r="J622" s="4">
        <f t="shared" si="48"/>
        <v>2020</v>
      </c>
      <c r="K622" s="4">
        <f t="shared" si="49"/>
        <v>5</v>
      </c>
      <c r="L622">
        <f t="shared" si="50"/>
        <v>4564.0000000828877</v>
      </c>
      <c r="M622" s="8">
        <f t="shared" si="46"/>
        <v>76.066666668048128</v>
      </c>
      <c r="N622" s="8">
        <f t="shared" si="47"/>
        <v>76.066666668048128</v>
      </c>
      <c r="O622" s="18">
        <v>1</v>
      </c>
      <c r="P622" t="s">
        <v>1207</v>
      </c>
      <c r="Q622" s="6" t="s">
        <v>24</v>
      </c>
      <c r="R622" s="8"/>
    </row>
    <row r="623" spans="1:18" ht="15" customHeight="1">
      <c r="A623" t="s">
        <v>17</v>
      </c>
      <c r="B623" t="s">
        <v>47</v>
      </c>
      <c r="C623" t="s">
        <v>52</v>
      </c>
      <c r="D623" t="s">
        <v>1208</v>
      </c>
      <c r="E623">
        <v>13</v>
      </c>
      <c r="F623" t="s">
        <v>472</v>
      </c>
      <c r="G623" t="s">
        <v>22</v>
      </c>
      <c r="H623" s="5">
        <v>43981.733032407406</v>
      </c>
      <c r="I623" s="5">
        <v>43981.574305555558</v>
      </c>
      <c r="J623" s="4">
        <f t="shared" si="48"/>
        <v>2020</v>
      </c>
      <c r="K623" s="4">
        <f t="shared" si="49"/>
        <v>5</v>
      </c>
      <c r="L623">
        <f t="shared" si="50"/>
        <v>13713.999999733642</v>
      </c>
      <c r="M623" s="8">
        <f t="shared" si="46"/>
        <v>228.56666666222736</v>
      </c>
      <c r="N623" s="8">
        <f t="shared" si="47"/>
        <v>2971.3666666089557</v>
      </c>
      <c r="O623" s="18">
        <v>1</v>
      </c>
      <c r="P623" t="s">
        <v>1209</v>
      </c>
      <c r="Q623" s="6" t="s">
        <v>24</v>
      </c>
      <c r="R623" s="8"/>
    </row>
    <row r="624" spans="1:19" s="177" customFormat="1" ht="15" customHeight="1">
      <c r="A624" s="177" t="s">
        <v>29</v>
      </c>
      <c r="B624" s="177" t="s">
        <v>94</v>
      </c>
      <c r="C624" s="177" t="s">
        <v>156</v>
      </c>
      <c r="D624" s="177" t="s">
        <v>1210</v>
      </c>
      <c r="E624" s="177">
        <v>1</v>
      </c>
      <c r="F624" s="177" t="s">
        <v>85</v>
      </c>
      <c r="G624" s="177" t="s">
        <v>22</v>
      </c>
      <c r="H624" s="178">
        <v>43983.434189814812</v>
      </c>
      <c r="I624" s="178">
        <v>43983.413831018515</v>
      </c>
      <c r="J624" s="4">
        <f t="shared" si="48"/>
        <v>2020</v>
      </c>
      <c r="K624" s="4">
        <f t="shared" si="49"/>
        <v>6</v>
      </c>
      <c r="L624" s="177">
        <f t="shared" si="50"/>
        <v>1759.000000054948</v>
      </c>
      <c r="M624" s="179">
        <f t="shared" si="46"/>
        <v>29.316666667582467</v>
      </c>
      <c r="N624" s="179">
        <f t="shared" si="47"/>
        <v>29.316666667582467</v>
      </c>
      <c r="O624" s="180">
        <v>1</v>
      </c>
      <c r="P624" s="177" t="s">
        <v>1211</v>
      </c>
      <c r="Q624" s="181" t="s">
        <v>24</v>
      </c>
      <c r="R624" s="179"/>
      <c r="S624"/>
    </row>
    <row r="625" spans="1:18" ht="15" customHeight="1">
      <c r="A625" t="s">
        <v>17</v>
      </c>
      <c r="B625" t="s">
        <v>41</v>
      </c>
      <c r="C625" t="s">
        <v>135</v>
      </c>
      <c r="D625" t="s">
        <v>316</v>
      </c>
      <c r="E625">
        <v>14</v>
      </c>
      <c r="F625" t="s">
        <v>27</v>
      </c>
      <c r="G625" t="s">
        <v>22</v>
      </c>
      <c r="H625" s="5">
        <v>43983.996319444443</v>
      </c>
      <c r="I625" s="5">
        <v>43983.902673611112</v>
      </c>
      <c r="J625" s="4">
        <f t="shared" si="48"/>
        <v>2020</v>
      </c>
      <c r="K625" s="4">
        <f t="shared" si="49"/>
        <v>6</v>
      </c>
      <c r="L625">
        <f t="shared" si="50"/>
        <v>8090.9999997820705</v>
      </c>
      <c r="M625" s="8">
        <f t="shared" si="46"/>
        <v>134.84999999636784</v>
      </c>
      <c r="N625" s="8">
        <f t="shared" si="47"/>
        <v>1887.8999999491498</v>
      </c>
      <c r="O625" s="18">
        <v>1</v>
      </c>
      <c r="P625" t="s">
        <v>1212</v>
      </c>
      <c r="Q625" s="6" t="s">
        <v>24</v>
      </c>
      <c r="R625" s="8"/>
    </row>
    <row r="626" spans="1:18" s="106" customFormat="1" ht="15" customHeight="1">
      <c r="A626" s="106" t="s">
        <v>29</v>
      </c>
      <c r="B626" s="106" t="s">
        <v>94</v>
      </c>
      <c r="C626" s="106" t="s">
        <v>95</v>
      </c>
      <c r="D626" s="106" t="s">
        <v>1213</v>
      </c>
      <c r="E626" s="106">
        <v>1</v>
      </c>
      <c r="F626" s="106" t="s">
        <v>33</v>
      </c>
      <c r="G626" s="106" t="s">
        <v>22</v>
      </c>
      <c r="H626" s="107">
        <v>43984.340277777781</v>
      </c>
      <c r="I626" s="107">
        <v>43984.296527777777</v>
      </c>
      <c r="J626" s="4">
        <f t="shared" si="48"/>
        <v>2020</v>
      </c>
      <c r="K626" s="4">
        <f t="shared" si="49"/>
        <v>6</v>
      </c>
      <c r="L626" s="106">
        <f t="shared" si="50"/>
        <v>3780.0000003771856</v>
      </c>
      <c r="M626" s="108">
        <f t="shared" si="46"/>
        <v>63.000000006286427</v>
      </c>
      <c r="N626" s="108">
        <f t="shared" si="47"/>
        <v>63.000000006286427</v>
      </c>
      <c r="O626" s="109">
        <v>1</v>
      </c>
      <c r="P626" s="106" t="s">
        <v>1214</v>
      </c>
      <c r="Q626" s="110" t="s">
        <v>24</v>
      </c>
      <c r="R626" s="108"/>
    </row>
    <row r="627" spans="1:18" ht="15" customHeight="1">
      <c r="A627" t="s">
        <v>17</v>
      </c>
      <c r="B627" t="s">
        <v>18</v>
      </c>
      <c r="C627" t="s">
        <v>19</v>
      </c>
      <c r="D627" t="s">
        <v>1215</v>
      </c>
      <c r="E627">
        <v>1</v>
      </c>
      <c r="F627" t="s">
        <v>92</v>
      </c>
      <c r="G627" t="s">
        <v>22</v>
      </c>
      <c r="H627" s="5">
        <v>43984.345335648148</v>
      </c>
      <c r="I627" s="5">
        <v>43984.315972222219</v>
      </c>
      <c r="J627" s="4">
        <f t="shared" si="48"/>
        <v>2020</v>
      </c>
      <c r="K627" s="4">
        <f t="shared" si="49"/>
        <v>6</v>
      </c>
      <c r="L627">
        <f t="shared" si="50"/>
        <v>2537.0000002440065</v>
      </c>
      <c r="M627" s="8">
        <f t="shared" si="46"/>
        <v>42.283333337400109</v>
      </c>
      <c r="N627" s="8">
        <f t="shared" si="47"/>
        <v>42.283333337400109</v>
      </c>
      <c r="O627" s="18">
        <v>1</v>
      </c>
      <c r="P627" t="s">
        <v>1216</v>
      </c>
      <c r="Q627" s="6" t="s">
        <v>24</v>
      </c>
      <c r="R627" s="8"/>
    </row>
    <row r="628" spans="1:18" ht="15" customHeight="1">
      <c r="A628" t="s">
        <v>17</v>
      </c>
      <c r="B628" t="s">
        <v>18</v>
      </c>
      <c r="C628" t="s">
        <v>19</v>
      </c>
      <c r="D628" t="s">
        <v>1103</v>
      </c>
      <c r="E628">
        <v>24</v>
      </c>
      <c r="F628" t="s">
        <v>131</v>
      </c>
      <c r="G628" t="s">
        <v>22</v>
      </c>
      <c r="H628" s="5">
        <v>43984.654479166667</v>
      </c>
      <c r="I628" s="5">
        <v>43984.591504629629</v>
      </c>
      <c r="J628" s="4">
        <f t="shared" si="48"/>
        <v>2020</v>
      </c>
      <c r="K628" s="4">
        <f t="shared" si="49"/>
        <v>6</v>
      </c>
      <c r="L628">
        <f t="shared" si="50"/>
        <v>5441.0000001545995</v>
      </c>
      <c r="M628" s="8">
        <f t="shared" si="46"/>
        <v>90.683333335909992</v>
      </c>
      <c r="N628" s="8">
        <f t="shared" si="47"/>
        <v>2176.4000000618398</v>
      </c>
      <c r="O628" s="18">
        <v>1</v>
      </c>
      <c r="P628" t="s">
        <v>1217</v>
      </c>
      <c r="Q628" s="6" t="s">
        <v>24</v>
      </c>
      <c r="R628" s="8"/>
    </row>
    <row r="629" spans="1:19" s="123" customFormat="1" ht="15" customHeight="1">
      <c r="A629" s="123" t="s">
        <v>29</v>
      </c>
      <c r="B629" s="123" t="s">
        <v>30</v>
      </c>
      <c r="C629" s="123" t="s">
        <v>83</v>
      </c>
      <c r="D629" s="123" t="s">
        <v>1218</v>
      </c>
      <c r="E629" s="123">
        <v>1</v>
      </c>
      <c r="F629" s="123" t="s">
        <v>92</v>
      </c>
      <c r="G629" s="123" t="s">
        <v>22</v>
      </c>
      <c r="H629" s="124">
        <v>43985.318518518521</v>
      </c>
      <c r="I629" s="124">
        <v>43985.275879629633</v>
      </c>
      <c r="J629" s="4">
        <f t="shared" si="48"/>
        <v>2020</v>
      </c>
      <c r="K629" s="4">
        <f t="shared" si="49"/>
        <v>6</v>
      </c>
      <c r="L629" s="123">
        <f t="shared" si="50"/>
        <v>3683.9999999385327</v>
      </c>
      <c r="M629" s="125">
        <f t="shared" si="46"/>
        <v>61.399999998975545</v>
      </c>
      <c r="N629" s="125">
        <f t="shared" si="47"/>
        <v>61.399999998975545</v>
      </c>
      <c r="O629" s="126">
        <v>1</v>
      </c>
      <c r="P629" s="123" t="s">
        <v>1219</v>
      </c>
      <c r="Q629" s="127" t="s">
        <v>24</v>
      </c>
      <c r="R629" s="125"/>
      <c r="S629"/>
    </row>
    <row r="630" spans="1:19" s="123" customFormat="1" ht="15" customHeight="1">
      <c r="A630" s="123" t="s">
        <v>29</v>
      </c>
      <c r="B630" s="123" t="s">
        <v>30</v>
      </c>
      <c r="C630" s="123" t="s">
        <v>83</v>
      </c>
      <c r="D630" s="123" t="s">
        <v>1220</v>
      </c>
      <c r="E630" s="123">
        <v>1</v>
      </c>
      <c r="F630" s="123" t="s">
        <v>92</v>
      </c>
      <c r="G630" s="123" t="s">
        <v>22</v>
      </c>
      <c r="H630" s="124">
        <v>43985.318888888891</v>
      </c>
      <c r="I630" s="124">
        <v>43985.280185185184</v>
      </c>
      <c r="J630" s="4">
        <f t="shared" si="48"/>
        <v>2020</v>
      </c>
      <c r="K630" s="4">
        <f t="shared" si="49"/>
        <v>6</v>
      </c>
      <c r="L630" s="123">
        <f t="shared" si="50"/>
        <v>3344.0000002970919</v>
      </c>
      <c r="M630" s="125">
        <f t="shared" si="46"/>
        <v>55.733333338284865</v>
      </c>
      <c r="N630" s="125">
        <f t="shared" si="47"/>
        <v>55.733333338284865</v>
      </c>
      <c r="O630" s="126">
        <v>1</v>
      </c>
      <c r="P630" s="123" t="s">
        <v>1221</v>
      </c>
      <c r="Q630" s="127" t="s">
        <v>24</v>
      </c>
      <c r="R630" s="125"/>
      <c r="S630"/>
    </row>
    <row r="631" spans="1:19" s="123" customFormat="1" ht="15" customHeight="1">
      <c r="A631" s="123" t="s">
        <v>29</v>
      </c>
      <c r="B631" s="123" t="s">
        <v>30</v>
      </c>
      <c r="C631" s="123" t="s">
        <v>83</v>
      </c>
      <c r="D631" s="123" t="s">
        <v>1222</v>
      </c>
      <c r="E631" s="123">
        <v>1</v>
      </c>
      <c r="F631" s="123" t="s">
        <v>92</v>
      </c>
      <c r="G631" s="123" t="s">
        <v>22</v>
      </c>
      <c r="H631" s="124">
        <v>43985.31925925926</v>
      </c>
      <c r="I631" s="124">
        <v>43985.287499999999</v>
      </c>
      <c r="J631" s="4">
        <f t="shared" si="48"/>
        <v>2020</v>
      </c>
      <c r="K631" s="4">
        <f t="shared" si="49"/>
        <v>6</v>
      </c>
      <c r="L631" s="123">
        <f t="shared" si="50"/>
        <v>2744.0000002272427</v>
      </c>
      <c r="M631" s="125">
        <f t="shared" si="46"/>
        <v>45.733333337120712</v>
      </c>
      <c r="N631" s="125">
        <f t="shared" si="47"/>
        <v>45.733333337120712</v>
      </c>
      <c r="O631" s="126">
        <v>1</v>
      </c>
      <c r="P631" s="123" t="s">
        <v>1223</v>
      </c>
      <c r="Q631" s="127" t="s">
        <v>24</v>
      </c>
      <c r="R631" s="125"/>
      <c r="S631"/>
    </row>
    <row r="632" spans="1:19" s="123" customFormat="1" ht="15" customHeight="1">
      <c r="A632" s="123" t="s">
        <v>29</v>
      </c>
      <c r="B632" s="123" t="s">
        <v>30</v>
      </c>
      <c r="C632" s="123" t="s">
        <v>83</v>
      </c>
      <c r="D632" s="123" t="s">
        <v>1224</v>
      </c>
      <c r="E632" s="123">
        <v>1</v>
      </c>
      <c r="F632" s="123" t="s">
        <v>92</v>
      </c>
      <c r="G632" s="123" t="s">
        <v>22</v>
      </c>
      <c r="H632" s="124">
        <v>43985.331250000003</v>
      </c>
      <c r="I632" s="124">
        <v>43985.3125</v>
      </c>
      <c r="J632" s="4">
        <f t="shared" si="48"/>
        <v>2020</v>
      </c>
      <c r="K632" s="4">
        <f t="shared" si="49"/>
        <v>6</v>
      </c>
      <c r="L632" s="123">
        <f t="shared" si="50"/>
        <v>1620.0000002514571</v>
      </c>
      <c r="M632" s="125">
        <f t="shared" si="46"/>
        <v>27.000000004190952</v>
      </c>
      <c r="N632" s="125">
        <f t="shared" si="47"/>
        <v>27.000000004190952</v>
      </c>
      <c r="O632" s="126">
        <v>1</v>
      </c>
      <c r="P632" s="123" t="s">
        <v>1225</v>
      </c>
      <c r="Q632" s="127" t="s">
        <v>24</v>
      </c>
      <c r="R632" s="125"/>
      <c r="S632"/>
    </row>
    <row r="633" spans="1:18" ht="15" customHeight="1">
      <c r="A633" t="s">
        <v>17</v>
      </c>
      <c r="B633" t="s">
        <v>18</v>
      </c>
      <c r="C633" t="s">
        <v>38</v>
      </c>
      <c r="D633" t="s">
        <v>1226</v>
      </c>
      <c r="E633">
        <v>2</v>
      </c>
      <c r="F633" t="s">
        <v>92</v>
      </c>
      <c r="G633" t="s">
        <v>22</v>
      </c>
      <c r="H633" s="5">
        <v>43985.405138888891</v>
      </c>
      <c r="I633" s="5">
        <v>43985.352083333331</v>
      </c>
      <c r="J633" s="4">
        <f t="shared" si="48"/>
        <v>2020</v>
      </c>
      <c r="K633" s="4">
        <f t="shared" si="49"/>
        <v>6</v>
      </c>
      <c r="L633">
        <f t="shared" si="50"/>
        <v>4584.0000003576279</v>
      </c>
      <c r="M633" s="8">
        <f t="shared" si="46"/>
        <v>76.400000005960464</v>
      </c>
      <c r="N633" s="8">
        <f t="shared" si="47"/>
        <v>152.80000001192093</v>
      </c>
      <c r="O633" s="18">
        <v>1</v>
      </c>
      <c r="P633" t="s">
        <v>1227</v>
      </c>
      <c r="Q633" s="6" t="s">
        <v>24</v>
      </c>
      <c r="R633" s="8"/>
    </row>
    <row r="634" spans="1:18" ht="15" customHeight="1">
      <c r="A634" t="s">
        <v>29</v>
      </c>
      <c r="B634" t="s">
        <v>94</v>
      </c>
      <c r="C634" t="s">
        <v>186</v>
      </c>
      <c r="D634" t="s">
        <v>1228</v>
      </c>
      <c r="E634">
        <v>20</v>
      </c>
      <c r="F634" t="s">
        <v>92</v>
      </c>
      <c r="G634" t="s">
        <v>22</v>
      </c>
      <c r="H634" s="5">
        <v>43985.700902777775</v>
      </c>
      <c r="I634" s="5">
        <v>43985.668946759259</v>
      </c>
      <c r="J634" s="4">
        <f t="shared" si="48"/>
        <v>2020</v>
      </c>
      <c r="K634" s="4">
        <f t="shared" si="49"/>
        <v>6</v>
      </c>
      <c r="L634">
        <f t="shared" si="50"/>
        <v>2760.999999800697</v>
      </c>
      <c r="M634" s="8">
        <f t="shared" si="46"/>
        <v>46.016666663344949</v>
      </c>
      <c r="N634" s="8">
        <f t="shared" si="47"/>
        <v>920.33333326689899</v>
      </c>
      <c r="O634" s="18">
        <v>1</v>
      </c>
      <c r="P634" t="s">
        <v>1229</v>
      </c>
      <c r="Q634" s="6" t="s">
        <v>24</v>
      </c>
      <c r="R634" s="8"/>
    </row>
    <row r="635" spans="1:18" ht="15" customHeight="1">
      <c r="A635" t="s">
        <v>17</v>
      </c>
      <c r="B635" t="s">
        <v>41</v>
      </c>
      <c r="C635" t="s">
        <v>135</v>
      </c>
      <c r="D635" t="s">
        <v>706</v>
      </c>
      <c r="E635">
        <v>10</v>
      </c>
      <c r="F635" t="s">
        <v>27</v>
      </c>
      <c r="G635" t="s">
        <v>22</v>
      </c>
      <c r="H635" s="5">
        <v>43986.37327546296</v>
      </c>
      <c r="I635" s="5">
        <v>43986.307638888888</v>
      </c>
      <c r="J635" s="4">
        <f t="shared" si="48"/>
        <v>2020</v>
      </c>
      <c r="K635" s="4">
        <f t="shared" si="49"/>
        <v>6</v>
      </c>
      <c r="L635">
        <f t="shared" si="50"/>
        <v>5670.9999998565763</v>
      </c>
      <c r="M635" s="8">
        <f t="shared" si="46"/>
        <v>94.516666664276272</v>
      </c>
      <c r="N635" s="8">
        <f t="shared" si="47"/>
        <v>945.16666664276272</v>
      </c>
      <c r="O635" s="18">
        <v>1</v>
      </c>
      <c r="P635" t="s">
        <v>1230</v>
      </c>
      <c r="Q635" s="6" t="s">
        <v>24</v>
      </c>
      <c r="R635" s="8"/>
    </row>
    <row r="636" spans="1:18" ht="15" customHeight="1">
      <c r="A636" t="s">
        <v>29</v>
      </c>
      <c r="B636" t="s">
        <v>94</v>
      </c>
      <c r="C636" t="s">
        <v>177</v>
      </c>
      <c r="D636" t="s">
        <v>1231</v>
      </c>
      <c r="E636">
        <v>15</v>
      </c>
      <c r="F636" t="s">
        <v>27</v>
      </c>
      <c r="G636" t="s">
        <v>22</v>
      </c>
      <c r="H636" s="5">
        <v>43986.378391203703</v>
      </c>
      <c r="I636" s="5">
        <v>43986.340277777781</v>
      </c>
      <c r="J636" s="4">
        <f t="shared" si="48"/>
        <v>2020</v>
      </c>
      <c r="K636" s="4">
        <f t="shared" si="49"/>
        <v>6</v>
      </c>
      <c r="L636">
        <f t="shared" si="50"/>
        <v>3292.9999996908009</v>
      </c>
      <c r="M636" s="8">
        <f t="shared" si="46"/>
        <v>54.883333328180015</v>
      </c>
      <c r="N636" s="8">
        <f t="shared" si="47"/>
        <v>823.24999992270023</v>
      </c>
      <c r="O636" s="18">
        <v>1</v>
      </c>
      <c r="P636" t="s">
        <v>1232</v>
      </c>
      <c r="Q636" s="6" t="s">
        <v>24</v>
      </c>
      <c r="R636" s="8"/>
    </row>
    <row r="637" spans="1:18" ht="15" customHeight="1">
      <c r="A637" t="s">
        <v>17</v>
      </c>
      <c r="B637" t="s">
        <v>18</v>
      </c>
      <c r="C637" t="s">
        <v>38</v>
      </c>
      <c r="D637" t="s">
        <v>1233</v>
      </c>
      <c r="E637">
        <v>1</v>
      </c>
      <c r="F637" t="s">
        <v>92</v>
      </c>
      <c r="G637" t="s">
        <v>22</v>
      </c>
      <c r="H637" s="5">
        <v>43986.395613425928</v>
      </c>
      <c r="I637" s="5">
        <v>43986.362500000003</v>
      </c>
      <c r="J637" s="4">
        <f t="shared" si="48"/>
        <v>2020</v>
      </c>
      <c r="K637" s="4">
        <f t="shared" si="49"/>
        <v>6</v>
      </c>
      <c r="L637">
        <f t="shared" si="50"/>
        <v>2860.9999999171123</v>
      </c>
      <c r="M637" s="8">
        <f t="shared" si="46"/>
        <v>47.683333331951872</v>
      </c>
      <c r="N637" s="8">
        <f t="shared" si="47"/>
        <v>47.683333331951872</v>
      </c>
      <c r="O637" s="18">
        <v>1</v>
      </c>
      <c r="P637" t="s">
        <v>1234</v>
      </c>
      <c r="Q637" s="6" t="s">
        <v>24</v>
      </c>
      <c r="R637" s="8"/>
    </row>
    <row r="638" spans="1:18" s="190" customFormat="1" ht="15" customHeight="1">
      <c r="A638" s="190" t="s">
        <v>29</v>
      </c>
      <c r="B638" s="190" t="s">
        <v>30</v>
      </c>
      <c r="C638" s="190" t="s">
        <v>83</v>
      </c>
      <c r="D638" s="190" t="s">
        <v>1235</v>
      </c>
      <c r="E638" s="190">
        <v>30</v>
      </c>
      <c r="F638" s="190" t="s">
        <v>33</v>
      </c>
      <c r="G638" s="190" t="s">
        <v>22</v>
      </c>
      <c r="H638" s="191">
        <v>43986.403287037036</v>
      </c>
      <c r="I638" s="191">
        <v>43986.374305555553</v>
      </c>
      <c r="J638" s="4">
        <f t="shared" si="48"/>
        <v>2020</v>
      </c>
      <c r="K638" s="4">
        <f t="shared" si="49"/>
        <v>6</v>
      </c>
      <c r="L638" s="190">
        <f t="shared" si="50"/>
        <v>2504.0000000735745</v>
      </c>
      <c r="M638" s="196">
        <f t="shared" si="46"/>
        <v>41.733333334559575</v>
      </c>
      <c r="N638" s="196">
        <f t="shared" si="47"/>
        <v>1252.0000000367872</v>
      </c>
      <c r="O638" s="197">
        <v>1</v>
      </c>
      <c r="P638" s="190" t="s">
        <v>1236</v>
      </c>
      <c r="Q638" s="193" t="s">
        <v>24</v>
      </c>
      <c r="R638" s="196"/>
    </row>
    <row r="639" spans="1:18" ht="15" customHeight="1">
      <c r="A639" t="s">
        <v>17</v>
      </c>
      <c r="B639" t="s">
        <v>18</v>
      </c>
      <c r="C639" t="s">
        <v>38</v>
      </c>
      <c r="D639" t="s">
        <v>1237</v>
      </c>
      <c r="E639">
        <v>1</v>
      </c>
      <c r="F639" t="s">
        <v>92</v>
      </c>
      <c r="G639" t="s">
        <v>22</v>
      </c>
      <c r="H639" s="5">
        <v>43986.510092592594</v>
      </c>
      <c r="I639" s="5">
        <v>43986.414583333331</v>
      </c>
      <c r="J639" s="4">
        <f t="shared" si="48"/>
        <v>2020</v>
      </c>
      <c r="K639" s="4">
        <f t="shared" si="49"/>
        <v>6</v>
      </c>
      <c r="L639">
        <f t="shared" si="50"/>
        <v>8252.0000003278255</v>
      </c>
      <c r="M639" s="8">
        <f t="shared" si="46"/>
        <v>137.53333333879709</v>
      </c>
      <c r="N639" s="8">
        <f t="shared" si="47"/>
        <v>137.53333333879709</v>
      </c>
      <c r="O639" s="18">
        <v>1</v>
      </c>
      <c r="P639" t="s">
        <v>1238</v>
      </c>
      <c r="Q639" s="6" t="s">
        <v>24</v>
      </c>
      <c r="R639" s="8"/>
    </row>
    <row r="640" spans="1:18" ht="15" customHeight="1">
      <c r="A640" t="s">
        <v>17</v>
      </c>
      <c r="B640" t="s">
        <v>47</v>
      </c>
      <c r="C640" t="s">
        <v>52</v>
      </c>
      <c r="D640" t="s">
        <v>712</v>
      </c>
      <c r="E640">
        <v>24</v>
      </c>
      <c r="F640" t="s">
        <v>27</v>
      </c>
      <c r="G640" t="s">
        <v>22</v>
      </c>
      <c r="H640" s="5">
        <v>43986.585763888892</v>
      </c>
      <c r="I640" s="5">
        <v>43986.535416666666</v>
      </c>
      <c r="J640" s="4">
        <f t="shared" si="48"/>
        <v>2020</v>
      </c>
      <c r="K640" s="4">
        <f t="shared" si="49"/>
        <v>6</v>
      </c>
      <c r="L640">
        <f t="shared" si="50"/>
        <v>4350.000000349246</v>
      </c>
      <c r="M640" s="8">
        <f t="shared" si="46"/>
        <v>72.500000005820766</v>
      </c>
      <c r="N640" s="8">
        <f t="shared" si="47"/>
        <v>1740.0000001396984</v>
      </c>
      <c r="O640" s="18">
        <v>1</v>
      </c>
      <c r="P640" t="s">
        <v>1239</v>
      </c>
      <c r="Q640" s="6" t="s">
        <v>24</v>
      </c>
      <c r="R640" s="8"/>
    </row>
    <row r="641" spans="1:19" s="100" customFormat="1" ht="15" customHeight="1">
      <c r="A641" s="100" t="s">
        <v>17</v>
      </c>
      <c r="B641" s="100" t="s">
        <v>41</v>
      </c>
      <c r="C641" s="100" t="s">
        <v>62</v>
      </c>
      <c r="D641" s="100" t="s">
        <v>1240</v>
      </c>
      <c r="E641" s="100">
        <v>1</v>
      </c>
      <c r="F641" s="100" t="s">
        <v>27</v>
      </c>
      <c r="G641" s="100" t="s">
        <v>97</v>
      </c>
      <c r="H641" s="101">
        <v>43986.688888888886</v>
      </c>
      <c r="I641" s="101">
        <v>43986.636805555558</v>
      </c>
      <c r="J641" s="4">
        <f t="shared" si="48"/>
        <v>2020</v>
      </c>
      <c r="K641" s="4">
        <f t="shared" si="49"/>
        <v>6</v>
      </c>
      <c r="L641" s="100">
        <f t="shared" si="50"/>
        <v>4499.9999995809048</v>
      </c>
      <c r="M641" s="98">
        <f t="shared" si="46"/>
        <v>74.999999993015081</v>
      </c>
      <c r="N641" s="98">
        <f t="shared" si="47"/>
        <v>74.999999993015081</v>
      </c>
      <c r="O641" s="99">
        <v>1</v>
      </c>
      <c r="P641" s="100" t="s">
        <v>1241</v>
      </c>
      <c r="Q641" s="96" t="s">
        <v>24</v>
      </c>
      <c r="R641" s="98"/>
      <c r="S641"/>
    </row>
    <row r="642" spans="1:18" ht="15" customHeight="1">
      <c r="A642" t="s">
        <v>17</v>
      </c>
      <c r="B642" t="s">
        <v>41</v>
      </c>
      <c r="C642" t="s">
        <v>42</v>
      </c>
      <c r="D642" t="s">
        <v>1242</v>
      </c>
      <c r="E642">
        <v>4</v>
      </c>
      <c r="F642" t="s">
        <v>27</v>
      </c>
      <c r="G642" t="s">
        <v>22</v>
      </c>
      <c r="H642" s="5">
        <v>43988.664918981478</v>
      </c>
      <c r="I642" s="5">
        <v>43988.62777777778</v>
      </c>
      <c r="J642" s="4">
        <f t="shared" si="48"/>
        <v>2020</v>
      </c>
      <c r="K642" s="4">
        <f t="shared" si="49"/>
        <v>6</v>
      </c>
      <c r="L642">
        <f t="shared" si="50"/>
        <v>3208.9999995427206</v>
      </c>
      <c r="M642" s="8">
        <f t="shared" si="51" ref="M642:M705">+L642/60</f>
        <v>53.48333332571201</v>
      </c>
      <c r="N642" s="8">
        <f t="shared" si="52" ref="N642:N705">+M642*E642</f>
        <v>213.93333330284804</v>
      </c>
      <c r="O642" s="18">
        <v>1</v>
      </c>
      <c r="P642" t="s">
        <v>1243</v>
      </c>
      <c r="Q642" s="6" t="s">
        <v>24</v>
      </c>
      <c r="R642" s="8"/>
    </row>
    <row r="643" spans="1:18" ht="15" customHeight="1">
      <c r="A643" t="s">
        <v>17</v>
      </c>
      <c r="B643" t="s">
        <v>18</v>
      </c>
      <c r="C643" t="s">
        <v>35</v>
      </c>
      <c r="D643" t="s">
        <v>1244</v>
      </c>
      <c r="E643">
        <v>1</v>
      </c>
      <c r="F643" t="s">
        <v>27</v>
      </c>
      <c r="G643" t="s">
        <v>22</v>
      </c>
      <c r="H643" s="5">
        <v>43988.956793981481</v>
      </c>
      <c r="I643" s="5">
        <v>43988.922222222223</v>
      </c>
      <c r="J643" s="4">
        <f t="shared" si="53" ref="J643:J706">YEAR(I643)</f>
        <v>2020</v>
      </c>
      <c r="K643" s="4">
        <f t="shared" si="54" ref="K643:K706">MONTH(I643)</f>
        <v>6</v>
      </c>
      <c r="L643">
        <f t="shared" si="50"/>
        <v>2986.9999998249114</v>
      </c>
      <c r="M643" s="8">
        <f t="shared" si="51"/>
        <v>49.783333330415189</v>
      </c>
      <c r="N643" s="8">
        <f t="shared" si="52"/>
        <v>49.783333330415189</v>
      </c>
      <c r="O643" s="18">
        <v>1</v>
      </c>
      <c r="P643" t="s">
        <v>1245</v>
      </c>
      <c r="Q643" s="6" t="s">
        <v>24</v>
      </c>
      <c r="R643" s="8"/>
    </row>
    <row r="644" spans="1:18" ht="15" customHeight="1">
      <c r="A644" t="s">
        <v>17</v>
      </c>
      <c r="B644" t="s">
        <v>18</v>
      </c>
      <c r="C644" t="s">
        <v>25</v>
      </c>
      <c r="D644" t="s">
        <v>1246</v>
      </c>
      <c r="E644">
        <v>1</v>
      </c>
      <c r="F644" t="s">
        <v>27</v>
      </c>
      <c r="G644" t="s">
        <v>22</v>
      </c>
      <c r="H644" s="5">
        <v>43989.158171296294</v>
      </c>
      <c r="I644" s="5">
        <v>43989.125</v>
      </c>
      <c r="J644" s="4">
        <f t="shared" si="53"/>
        <v>2020</v>
      </c>
      <c r="K644" s="4">
        <f t="shared" si="54"/>
        <v>6</v>
      </c>
      <c r="L644">
        <f t="shared" si="50"/>
        <v>2865.9999998286366</v>
      </c>
      <c r="M644" s="8">
        <f t="shared" si="51"/>
        <v>47.766666663810611</v>
      </c>
      <c r="N644" s="8">
        <f t="shared" si="52"/>
        <v>47.766666663810611</v>
      </c>
      <c r="O644" s="18">
        <v>1</v>
      </c>
      <c r="P644" t="s">
        <v>1247</v>
      </c>
      <c r="Q644" s="6" t="s">
        <v>24</v>
      </c>
      <c r="R644" s="8"/>
    </row>
    <row r="645" spans="1:18" ht="15" customHeight="1">
      <c r="A645" t="s">
        <v>29</v>
      </c>
      <c r="B645" t="s">
        <v>94</v>
      </c>
      <c r="C645" t="s">
        <v>156</v>
      </c>
      <c r="D645" t="s">
        <v>1248</v>
      </c>
      <c r="E645">
        <v>1</v>
      </c>
      <c r="F645" t="s">
        <v>27</v>
      </c>
      <c r="G645" t="s">
        <v>22</v>
      </c>
      <c r="H645" s="5">
        <v>43989.200636574074</v>
      </c>
      <c r="I645" s="5">
        <v>43989.152083333334</v>
      </c>
      <c r="J645" s="4">
        <f t="shared" si="53"/>
        <v>2020</v>
      </c>
      <c r="K645" s="4">
        <f t="shared" si="54"/>
        <v>6</v>
      </c>
      <c r="L645">
        <f t="shared" si="50"/>
        <v>4194.9999999487773</v>
      </c>
      <c r="M645" s="8">
        <f t="shared" si="51"/>
        <v>69.916666665812954</v>
      </c>
      <c r="N645" s="8">
        <f t="shared" si="52"/>
        <v>69.916666665812954</v>
      </c>
      <c r="O645" s="18">
        <v>1</v>
      </c>
      <c r="P645" t="s">
        <v>1249</v>
      </c>
      <c r="Q645" s="6" t="s">
        <v>24</v>
      </c>
      <c r="R645" s="8"/>
    </row>
    <row r="646" spans="1:18" ht="15" customHeight="1">
      <c r="A646" t="s">
        <v>17</v>
      </c>
      <c r="B646" t="s">
        <v>47</v>
      </c>
      <c r="C646" t="s">
        <v>52</v>
      </c>
      <c r="D646" t="s">
        <v>1250</v>
      </c>
      <c r="E646">
        <v>1</v>
      </c>
      <c r="F646" t="s">
        <v>33</v>
      </c>
      <c r="G646" t="s">
        <v>22</v>
      </c>
      <c r="H646" s="5">
        <v>43989.520833333336</v>
      </c>
      <c r="I646" s="5">
        <v>43989.377083333333</v>
      </c>
      <c r="J646" s="4">
        <f t="shared" si="53"/>
        <v>2020</v>
      </c>
      <c r="K646" s="4">
        <f t="shared" si="54"/>
        <v>6</v>
      </c>
      <c r="L646">
        <f t="shared" si="50"/>
        <v>12420.000000251457</v>
      </c>
      <c r="M646" s="8">
        <f t="shared" si="51"/>
        <v>207.00000000419095</v>
      </c>
      <c r="N646" s="8">
        <f t="shared" si="52"/>
        <v>207.00000000419095</v>
      </c>
      <c r="O646" s="18">
        <v>1</v>
      </c>
      <c r="P646" t="s">
        <v>1251</v>
      </c>
      <c r="Q646" s="6" t="s">
        <v>24</v>
      </c>
      <c r="R646" s="8"/>
    </row>
    <row r="647" spans="1:18" ht="15" customHeight="1">
      <c r="A647" t="s">
        <v>29</v>
      </c>
      <c r="B647" t="s">
        <v>30</v>
      </c>
      <c r="C647" t="s">
        <v>83</v>
      </c>
      <c r="D647" t="s">
        <v>1252</v>
      </c>
      <c r="E647">
        <v>4</v>
      </c>
      <c r="F647" t="s">
        <v>27</v>
      </c>
      <c r="G647" t="s">
        <v>22</v>
      </c>
      <c r="H647" s="5">
        <v>43989.483368055553</v>
      </c>
      <c r="I647" s="5">
        <v>43989.443055555559</v>
      </c>
      <c r="J647" s="4">
        <f t="shared" si="53"/>
        <v>2020</v>
      </c>
      <c r="K647" s="4">
        <f t="shared" si="54"/>
        <v>6</v>
      </c>
      <c r="L647">
        <f t="shared" si="50"/>
        <v>3482.9999994719401</v>
      </c>
      <c r="M647" s="8">
        <f t="shared" si="51"/>
        <v>58.049999991199002</v>
      </c>
      <c r="N647" s="8">
        <f t="shared" si="52"/>
        <v>232.19999996479601</v>
      </c>
      <c r="O647" s="18">
        <v>1</v>
      </c>
      <c r="P647" t="s">
        <v>1253</v>
      </c>
      <c r="Q647" s="6" t="s">
        <v>24</v>
      </c>
      <c r="R647" s="8"/>
    </row>
    <row r="648" spans="1:19" s="100" customFormat="1" ht="15" customHeight="1">
      <c r="A648" s="100" t="s">
        <v>17</v>
      </c>
      <c r="B648" s="100" t="s">
        <v>47</v>
      </c>
      <c r="C648" s="100" t="s">
        <v>52</v>
      </c>
      <c r="D648" s="100" t="s">
        <v>1254</v>
      </c>
      <c r="E648" s="100">
        <v>878</v>
      </c>
      <c r="F648" s="100" t="s">
        <v>27</v>
      </c>
      <c r="G648" s="100" t="s">
        <v>22</v>
      </c>
      <c r="H648" s="101">
        <v>43989.671064814815</v>
      </c>
      <c r="I648" s="101">
        <v>43989.62777777778</v>
      </c>
      <c r="J648" s="4">
        <f t="shared" si="53"/>
        <v>2020</v>
      </c>
      <c r="K648" s="4">
        <f t="shared" si="54"/>
        <v>6</v>
      </c>
      <c r="L648" s="100">
        <f t="shared" si="50"/>
        <v>3739.9999998277053</v>
      </c>
      <c r="M648" s="98">
        <f t="shared" si="51"/>
        <v>62.333333330461755</v>
      </c>
      <c r="N648" s="98">
        <f t="shared" si="52"/>
        <v>54728.666664145421</v>
      </c>
      <c r="O648" s="99">
        <v>1</v>
      </c>
      <c r="P648" s="100" t="s">
        <v>1255</v>
      </c>
      <c r="Q648" s="96" t="s">
        <v>24</v>
      </c>
      <c r="R648" s="98"/>
      <c r="S648"/>
    </row>
    <row r="649" spans="1:18" ht="15" customHeight="1">
      <c r="A649" t="s">
        <v>17</v>
      </c>
      <c r="B649" t="s">
        <v>41</v>
      </c>
      <c r="C649" t="s">
        <v>62</v>
      </c>
      <c r="D649" t="s">
        <v>1256</v>
      </c>
      <c r="E649">
        <v>10</v>
      </c>
      <c r="F649" t="s">
        <v>27</v>
      </c>
      <c r="G649" t="s">
        <v>22</v>
      </c>
      <c r="H649" s="5">
        <v>43989.735810185186</v>
      </c>
      <c r="I649" s="5">
        <v>43989.681250000001</v>
      </c>
      <c r="J649" s="4">
        <f t="shared" si="53"/>
        <v>2020</v>
      </c>
      <c r="K649" s="4">
        <f t="shared" si="54"/>
        <v>6</v>
      </c>
      <c r="L649">
        <f t="shared" si="55" ref="L649:L712">(H649-I649)*60*60*24</f>
        <v>4713.9999999431893</v>
      </c>
      <c r="M649" s="8">
        <f t="shared" si="51"/>
        <v>78.566666665719822</v>
      </c>
      <c r="N649" s="8">
        <f t="shared" si="52"/>
        <v>785.66666665719822</v>
      </c>
      <c r="O649" s="18">
        <v>1</v>
      </c>
      <c r="P649" t="s">
        <v>1257</v>
      </c>
      <c r="Q649" s="6" t="s">
        <v>24</v>
      </c>
      <c r="R649" s="8"/>
    </row>
    <row r="650" spans="1:18" ht="15" customHeight="1">
      <c r="A650" t="s">
        <v>17</v>
      </c>
      <c r="B650" t="s">
        <v>41</v>
      </c>
      <c r="C650" t="s">
        <v>62</v>
      </c>
      <c r="D650" t="s">
        <v>1258</v>
      </c>
      <c r="E650">
        <v>2</v>
      </c>
      <c r="F650" t="s">
        <v>27</v>
      </c>
      <c r="G650" t="s">
        <v>22</v>
      </c>
      <c r="H650" s="5">
        <v>43989.773125</v>
      </c>
      <c r="I650" s="5">
        <v>43989.736111111109</v>
      </c>
      <c r="J650" s="4">
        <f t="shared" si="53"/>
        <v>2020</v>
      </c>
      <c r="K650" s="4">
        <f t="shared" si="54"/>
        <v>6</v>
      </c>
      <c r="L650">
        <f t="shared" si="55"/>
        <v>3198.0000001145527</v>
      </c>
      <c r="M650" s="8">
        <f t="shared" si="51"/>
        <v>53.300000001909211</v>
      </c>
      <c r="N650" s="8">
        <f t="shared" si="52"/>
        <v>106.60000000381842</v>
      </c>
      <c r="O650" s="18">
        <v>1</v>
      </c>
      <c r="P650" t="s">
        <v>1259</v>
      </c>
      <c r="Q650" s="6" t="s">
        <v>24</v>
      </c>
      <c r="R650" s="8"/>
    </row>
    <row r="651" spans="1:19" s="152" customFormat="1" ht="15" customHeight="1">
      <c r="A651" s="152" t="s">
        <v>29</v>
      </c>
      <c r="B651" s="152" t="s">
        <v>87</v>
      </c>
      <c r="C651" s="152" t="s">
        <v>103</v>
      </c>
      <c r="D651" s="152" t="s">
        <v>1260</v>
      </c>
      <c r="E651" s="152">
        <v>4</v>
      </c>
      <c r="F651" s="152" t="s">
        <v>33</v>
      </c>
      <c r="G651" s="152" t="s">
        <v>22</v>
      </c>
      <c r="H651" s="153">
        <v>43989.861886574072</v>
      </c>
      <c r="I651" s="153">
        <v>43989.825694444444</v>
      </c>
      <c r="J651" s="4">
        <f t="shared" si="53"/>
        <v>2020</v>
      </c>
      <c r="K651" s="4">
        <f t="shared" si="54"/>
        <v>6</v>
      </c>
      <c r="L651" s="152">
        <f t="shared" si="55"/>
        <v>3126.9999998621643</v>
      </c>
      <c r="M651" s="154">
        <f t="shared" si="51"/>
        <v>52.116666664369404</v>
      </c>
      <c r="N651" s="154">
        <f t="shared" si="52"/>
        <v>208.46666665747762</v>
      </c>
      <c r="O651" s="155">
        <v>1</v>
      </c>
      <c r="P651" s="152" t="s">
        <v>1261</v>
      </c>
      <c r="Q651" s="156" t="s">
        <v>24</v>
      </c>
      <c r="R651" s="154"/>
      <c r="S651"/>
    </row>
    <row r="652" spans="1:18" ht="15" customHeight="1">
      <c r="A652" t="s">
        <v>17</v>
      </c>
      <c r="B652" t="s">
        <v>41</v>
      </c>
      <c r="C652" t="s">
        <v>42</v>
      </c>
      <c r="D652" t="s">
        <v>1262</v>
      </c>
      <c r="E652">
        <v>64</v>
      </c>
      <c r="F652" t="s">
        <v>27</v>
      </c>
      <c r="G652" t="s">
        <v>22</v>
      </c>
      <c r="H652" s="5">
        <v>43989.905150462961</v>
      </c>
      <c r="I652" s="5">
        <v>43989.856944444444</v>
      </c>
      <c r="J652" s="4">
        <f t="shared" si="53"/>
        <v>2020</v>
      </c>
      <c r="K652" s="4">
        <f t="shared" si="54"/>
        <v>6</v>
      </c>
      <c r="L652">
        <f t="shared" si="55"/>
        <v>4164.9999998509884</v>
      </c>
      <c r="M652" s="8">
        <f t="shared" si="51"/>
        <v>69.41666666418314</v>
      </c>
      <c r="N652" s="8">
        <f t="shared" si="52"/>
        <v>4442.6666665077209</v>
      </c>
      <c r="O652" s="18">
        <v>1</v>
      </c>
      <c r="P652" t="s">
        <v>1263</v>
      </c>
      <c r="Q652" s="6" t="s">
        <v>24</v>
      </c>
      <c r="R652" s="8"/>
    </row>
    <row r="653" spans="1:18" ht="15" customHeight="1">
      <c r="A653" t="s">
        <v>17</v>
      </c>
      <c r="B653" t="s">
        <v>41</v>
      </c>
      <c r="C653" t="s">
        <v>62</v>
      </c>
      <c r="D653" t="s">
        <v>229</v>
      </c>
      <c r="E653">
        <v>8</v>
      </c>
      <c r="F653" t="s">
        <v>27</v>
      </c>
      <c r="G653" t="s">
        <v>22</v>
      </c>
      <c r="H653" s="5">
        <v>43990.390185185184</v>
      </c>
      <c r="I653" s="5">
        <v>43990.323784722219</v>
      </c>
      <c r="J653" s="4">
        <f t="shared" si="53"/>
        <v>2020</v>
      </c>
      <c r="K653" s="4">
        <f t="shared" si="54"/>
        <v>6</v>
      </c>
      <c r="L653">
        <f t="shared" si="55"/>
        <v>5737.0000001974404</v>
      </c>
      <c r="M653" s="8">
        <f t="shared" si="51"/>
        <v>95.61666666995734</v>
      </c>
      <c r="N653" s="8">
        <f t="shared" si="52"/>
        <v>764.93333335965872</v>
      </c>
      <c r="O653" s="18">
        <v>1</v>
      </c>
      <c r="P653" t="s">
        <v>1264</v>
      </c>
      <c r="Q653" s="6" t="s">
        <v>24</v>
      </c>
      <c r="R653" s="8"/>
    </row>
    <row r="654" spans="1:18" ht="15" customHeight="1">
      <c r="A654" t="s">
        <v>29</v>
      </c>
      <c r="B654" t="s">
        <v>94</v>
      </c>
      <c r="C654" t="s">
        <v>156</v>
      </c>
      <c r="D654" t="s">
        <v>1265</v>
      </c>
      <c r="E654">
        <v>3</v>
      </c>
      <c r="F654" t="s">
        <v>85</v>
      </c>
      <c r="G654" t="s">
        <v>22</v>
      </c>
      <c r="H654" s="5">
        <v>43990.997245370374</v>
      </c>
      <c r="I654" s="5">
        <v>43990.905821759261</v>
      </c>
      <c r="J654" s="4">
        <f t="shared" si="53"/>
        <v>2020</v>
      </c>
      <c r="K654" s="4">
        <f t="shared" si="54"/>
        <v>6</v>
      </c>
      <c r="L654">
        <f t="shared" si="55"/>
        <v>7899.0000001620501</v>
      </c>
      <c r="M654" s="8">
        <f t="shared" si="51"/>
        <v>131.65000000270084</v>
      </c>
      <c r="N654" s="8">
        <f t="shared" si="52"/>
        <v>394.95000000810251</v>
      </c>
      <c r="O654" s="18">
        <v>1</v>
      </c>
      <c r="P654" t="s">
        <v>1266</v>
      </c>
      <c r="Q654" s="6" t="s">
        <v>24</v>
      </c>
      <c r="R654" s="8"/>
    </row>
    <row r="655" spans="1:18" ht="15" customHeight="1">
      <c r="A655" t="s">
        <v>17</v>
      </c>
      <c r="B655" t="s">
        <v>140</v>
      </c>
      <c r="C655" t="s">
        <v>141</v>
      </c>
      <c r="D655" t="s">
        <v>142</v>
      </c>
      <c r="E655">
        <v>215</v>
      </c>
      <c r="F655" t="s">
        <v>27</v>
      </c>
      <c r="G655" t="s">
        <v>22</v>
      </c>
      <c r="H655" s="5">
        <v>43991.291666666664</v>
      </c>
      <c r="I655" s="5">
        <v>43991.031944444447</v>
      </c>
      <c r="J655" s="4">
        <f t="shared" si="53"/>
        <v>2020</v>
      </c>
      <c r="K655" s="4">
        <f t="shared" si="54"/>
        <v>6</v>
      </c>
      <c r="L655">
        <f t="shared" si="55"/>
        <v>22439.999999594875</v>
      </c>
      <c r="M655" s="8">
        <f t="shared" si="51"/>
        <v>373.99999999324791</v>
      </c>
      <c r="N655" s="8">
        <f t="shared" si="52"/>
        <v>80409.999998548301</v>
      </c>
      <c r="O655" s="18">
        <v>1</v>
      </c>
      <c r="P655" t="s">
        <v>1267</v>
      </c>
      <c r="Q655" s="6" t="s">
        <v>24</v>
      </c>
      <c r="R655" s="8"/>
    </row>
    <row r="656" spans="1:18" ht="15" customHeight="1">
      <c r="A656" t="s">
        <v>17</v>
      </c>
      <c r="B656" t="s">
        <v>55</v>
      </c>
      <c r="C656" t="s">
        <v>271</v>
      </c>
      <c r="D656" t="s">
        <v>1268</v>
      </c>
      <c r="E656">
        <v>1</v>
      </c>
      <c r="F656" t="s">
        <v>85</v>
      </c>
      <c r="G656" t="s">
        <v>22</v>
      </c>
      <c r="H656" s="5">
        <v>43991.333333333336</v>
      </c>
      <c r="I656" s="5">
        <v>43991.306250000001</v>
      </c>
      <c r="J656" s="4">
        <f t="shared" si="53"/>
        <v>2020</v>
      </c>
      <c r="K656" s="4">
        <f t="shared" si="54"/>
        <v>6</v>
      </c>
      <c r="L656">
        <f t="shared" si="55"/>
        <v>2340.000000083819</v>
      </c>
      <c r="M656" s="8">
        <f t="shared" si="51"/>
        <v>39.000000001396984</v>
      </c>
      <c r="N656" s="8">
        <f t="shared" si="52"/>
        <v>39.000000001396984</v>
      </c>
      <c r="O656" s="18">
        <v>1</v>
      </c>
      <c r="P656" t="s">
        <v>1269</v>
      </c>
      <c r="Q656" s="6" t="s">
        <v>24</v>
      </c>
      <c r="R656" s="8"/>
    </row>
    <row r="657" spans="1:18" ht="15" customHeight="1">
      <c r="A657" t="s">
        <v>17</v>
      </c>
      <c r="B657" t="s">
        <v>18</v>
      </c>
      <c r="C657" t="s">
        <v>35</v>
      </c>
      <c r="D657" t="s">
        <v>1270</v>
      </c>
      <c r="E657">
        <v>1</v>
      </c>
      <c r="F657" t="s">
        <v>92</v>
      </c>
      <c r="G657" t="s">
        <v>22</v>
      </c>
      <c r="H657" s="5">
        <v>43991.357905092591</v>
      </c>
      <c r="I657" s="5">
        <v>43991.343055555553</v>
      </c>
      <c r="J657" s="4">
        <f t="shared" si="53"/>
        <v>2020</v>
      </c>
      <c r="K657" s="4">
        <f t="shared" si="54"/>
        <v>6</v>
      </c>
      <c r="L657">
        <f t="shared" si="55"/>
        <v>1283.0000000540167</v>
      </c>
      <c r="M657" s="8">
        <f t="shared" si="51"/>
        <v>21.383333334233612</v>
      </c>
      <c r="N657" s="8">
        <f t="shared" si="52"/>
        <v>21.383333334233612</v>
      </c>
      <c r="O657" s="18">
        <v>1</v>
      </c>
      <c r="P657" t="s">
        <v>1271</v>
      </c>
      <c r="Q657" s="6" t="s">
        <v>24</v>
      </c>
      <c r="R657" s="8"/>
    </row>
    <row r="658" spans="1:18" ht="15" customHeight="1">
      <c r="A658" t="s">
        <v>17</v>
      </c>
      <c r="B658" t="s">
        <v>41</v>
      </c>
      <c r="C658" t="s">
        <v>62</v>
      </c>
      <c r="D658" t="s">
        <v>292</v>
      </c>
      <c r="E658">
        <v>11</v>
      </c>
      <c r="F658" t="s">
        <v>131</v>
      </c>
      <c r="G658" t="s">
        <v>22</v>
      </c>
      <c r="H658" s="5">
        <v>43991.504965277774</v>
      </c>
      <c r="I658" s="5">
        <v>43991.47378472222</v>
      </c>
      <c r="J658" s="4">
        <f t="shared" si="53"/>
        <v>2020</v>
      </c>
      <c r="K658" s="4">
        <f t="shared" si="54"/>
        <v>6</v>
      </c>
      <c r="L658">
        <f t="shared" si="55"/>
        <v>2693.9999998547137</v>
      </c>
      <c r="M658" s="8">
        <f t="shared" si="51"/>
        <v>44.899999997578561</v>
      </c>
      <c r="N658" s="8">
        <f t="shared" si="52"/>
        <v>493.89999997336417</v>
      </c>
      <c r="O658" s="18">
        <v>1</v>
      </c>
      <c r="P658" t="s">
        <v>1272</v>
      </c>
      <c r="Q658" s="6" t="s">
        <v>24</v>
      </c>
      <c r="R658" s="8"/>
    </row>
    <row r="659" spans="1:18" ht="15" customHeight="1">
      <c r="A659" t="s">
        <v>29</v>
      </c>
      <c r="B659" t="s">
        <v>94</v>
      </c>
      <c r="C659" t="s">
        <v>156</v>
      </c>
      <c r="D659" t="s">
        <v>1273</v>
      </c>
      <c r="E659">
        <v>1</v>
      </c>
      <c r="F659" t="s">
        <v>21</v>
      </c>
      <c r="G659" t="s">
        <v>22</v>
      </c>
      <c r="H659" s="5">
        <v>43991.480856481481</v>
      </c>
      <c r="I659" s="5">
        <v>43991.475694444445</v>
      </c>
      <c r="J659" s="4">
        <f t="shared" si="53"/>
        <v>2020</v>
      </c>
      <c r="K659" s="4">
        <f t="shared" si="54"/>
        <v>6</v>
      </c>
      <c r="L659">
        <f t="shared" si="55"/>
        <v>445.99999990314245</v>
      </c>
      <c r="M659" s="8">
        <f t="shared" si="51"/>
        <v>7.4333333317190409</v>
      </c>
      <c r="N659" s="8">
        <f t="shared" si="52"/>
        <v>7.4333333317190409</v>
      </c>
      <c r="O659" s="18">
        <v>1</v>
      </c>
      <c r="P659" t="s">
        <v>1274</v>
      </c>
      <c r="Q659" s="6" t="s">
        <v>24</v>
      </c>
      <c r="R659" s="8"/>
    </row>
    <row r="660" spans="1:18" ht="15" customHeight="1">
      <c r="A660" t="s">
        <v>29</v>
      </c>
      <c r="B660" t="s">
        <v>87</v>
      </c>
      <c r="C660" t="s">
        <v>103</v>
      </c>
      <c r="D660" t="s">
        <v>1275</v>
      </c>
      <c r="E660">
        <v>10</v>
      </c>
      <c r="F660" t="s">
        <v>27</v>
      </c>
      <c r="G660" t="s">
        <v>22</v>
      </c>
      <c r="H660" s="5">
        <v>43991.564247685186</v>
      </c>
      <c r="I660" s="5">
        <v>43991.535266203704</v>
      </c>
      <c r="J660" s="4">
        <f t="shared" si="53"/>
        <v>2020</v>
      </c>
      <c r="K660" s="4">
        <f t="shared" si="54"/>
        <v>6</v>
      </c>
      <c r="L660">
        <f t="shared" si="55"/>
        <v>2504.0000000735745</v>
      </c>
      <c r="M660" s="8">
        <f t="shared" si="51"/>
        <v>41.733333334559575</v>
      </c>
      <c r="N660" s="8">
        <f t="shared" si="52"/>
        <v>417.33333334559575</v>
      </c>
      <c r="O660" s="18">
        <v>1</v>
      </c>
      <c r="P660" t="s">
        <v>1276</v>
      </c>
      <c r="Q660" s="6" t="s">
        <v>24</v>
      </c>
      <c r="R660" s="8"/>
    </row>
    <row r="661" spans="1:18" ht="15" customHeight="1">
      <c r="A661" t="s">
        <v>17</v>
      </c>
      <c r="B661" t="s">
        <v>18</v>
      </c>
      <c r="C661" t="s">
        <v>35</v>
      </c>
      <c r="D661" t="s">
        <v>1277</v>
      </c>
      <c r="E661">
        <v>1</v>
      </c>
      <c r="F661" t="s">
        <v>85</v>
      </c>
      <c r="G661" t="s">
        <v>22</v>
      </c>
      <c r="H661" s="5">
        <v>43991.677060185182</v>
      </c>
      <c r="I661" s="5">
        <v>43991.643750000003</v>
      </c>
      <c r="J661" s="4">
        <f t="shared" si="53"/>
        <v>2020</v>
      </c>
      <c r="K661" s="4">
        <f t="shared" si="54"/>
        <v>6</v>
      </c>
      <c r="L661">
        <f t="shared" si="55"/>
        <v>2877.9999994905666</v>
      </c>
      <c r="M661" s="8">
        <f t="shared" si="51"/>
        <v>47.966666658176109</v>
      </c>
      <c r="N661" s="8">
        <f t="shared" si="52"/>
        <v>47.966666658176109</v>
      </c>
      <c r="O661" s="18">
        <v>1</v>
      </c>
      <c r="P661" t="s">
        <v>1278</v>
      </c>
      <c r="Q661" s="6" t="s">
        <v>24</v>
      </c>
      <c r="R661" s="8"/>
    </row>
    <row r="662" spans="1:18" ht="15" customHeight="1">
      <c r="A662" t="s">
        <v>17</v>
      </c>
      <c r="B662" t="s">
        <v>18</v>
      </c>
      <c r="C662" t="s">
        <v>38</v>
      </c>
      <c r="D662" t="s">
        <v>975</v>
      </c>
      <c r="E662">
        <v>12</v>
      </c>
      <c r="F662" t="s">
        <v>27</v>
      </c>
      <c r="G662" t="s">
        <v>22</v>
      </c>
      <c r="H662" s="5">
        <v>43991.840949074074</v>
      </c>
      <c r="I662" s="5">
        <v>43991.806168981479</v>
      </c>
      <c r="J662" s="4">
        <f t="shared" si="53"/>
        <v>2020</v>
      </c>
      <c r="K662" s="4">
        <f t="shared" si="54"/>
        <v>6</v>
      </c>
      <c r="L662">
        <f t="shared" si="55"/>
        <v>3005.0000002607703</v>
      </c>
      <c r="M662" s="8">
        <f t="shared" si="51"/>
        <v>50.083333337679505</v>
      </c>
      <c r="N662" s="8">
        <f t="shared" si="52"/>
        <v>601.00000005215406</v>
      </c>
      <c r="O662" s="18">
        <v>1</v>
      </c>
      <c r="P662" t="s">
        <v>1279</v>
      </c>
      <c r="Q662" s="6" t="s">
        <v>24</v>
      </c>
      <c r="R662" s="8"/>
    </row>
    <row r="663" spans="1:18" ht="15" customHeight="1">
      <c r="A663" t="s">
        <v>17</v>
      </c>
      <c r="B663" t="s">
        <v>41</v>
      </c>
      <c r="C663" t="s">
        <v>135</v>
      </c>
      <c r="D663" t="s">
        <v>979</v>
      </c>
      <c r="E663">
        <v>33</v>
      </c>
      <c r="F663" t="s">
        <v>131</v>
      </c>
      <c r="G663" t="s">
        <v>22</v>
      </c>
      <c r="H663" s="5">
        <v>43991.881736111114</v>
      </c>
      <c r="I663" s="5">
        <v>43991.820254629631</v>
      </c>
      <c r="J663" s="4">
        <f t="shared" si="53"/>
        <v>2020</v>
      </c>
      <c r="K663" s="4">
        <f t="shared" si="54"/>
        <v>6</v>
      </c>
      <c r="L663">
        <f t="shared" si="55"/>
        <v>5312.0000001741573</v>
      </c>
      <c r="M663" s="8">
        <f t="shared" si="51"/>
        <v>88.533333336235955</v>
      </c>
      <c r="N663" s="8">
        <f t="shared" si="52"/>
        <v>2921.6000000957865</v>
      </c>
      <c r="O663" s="18">
        <v>1</v>
      </c>
      <c r="P663" t="s">
        <v>1280</v>
      </c>
      <c r="Q663" s="6" t="s">
        <v>24</v>
      </c>
      <c r="R663" s="8"/>
    </row>
    <row r="664" spans="1:18" ht="15" customHeight="1">
      <c r="A664" t="s">
        <v>17</v>
      </c>
      <c r="B664" t="s">
        <v>18</v>
      </c>
      <c r="C664" t="s">
        <v>38</v>
      </c>
      <c r="D664" t="s">
        <v>1281</v>
      </c>
      <c r="E664">
        <v>5</v>
      </c>
      <c r="F664" t="s">
        <v>472</v>
      </c>
      <c r="G664" t="s">
        <v>97</v>
      </c>
      <c r="H664" s="5">
        <v>43992.405428240738</v>
      </c>
      <c r="I664" s="5">
        <v>43992.248611111114</v>
      </c>
      <c r="J664" s="4">
        <f t="shared" si="53"/>
        <v>2020</v>
      </c>
      <c r="K664" s="4">
        <f t="shared" si="54"/>
        <v>6</v>
      </c>
      <c r="L664">
        <f t="shared" si="55"/>
        <v>13548.999999510124</v>
      </c>
      <c r="M664" s="8">
        <f t="shared" si="51"/>
        <v>225.81666665850207</v>
      </c>
      <c r="N664" s="8">
        <f t="shared" si="52"/>
        <v>1129.0833332925104</v>
      </c>
      <c r="O664" s="18">
        <v>1</v>
      </c>
      <c r="P664" t="s">
        <v>1282</v>
      </c>
      <c r="Q664" s="6" t="s">
        <v>24</v>
      </c>
      <c r="R664" s="8"/>
    </row>
    <row r="665" spans="1:18" ht="15" customHeight="1">
      <c r="A665" t="s">
        <v>17</v>
      </c>
      <c r="B665" t="s">
        <v>41</v>
      </c>
      <c r="C665" t="s">
        <v>42</v>
      </c>
      <c r="D665" t="s">
        <v>1283</v>
      </c>
      <c r="E665">
        <v>1</v>
      </c>
      <c r="F665" t="s">
        <v>92</v>
      </c>
      <c r="G665" t="s">
        <v>22</v>
      </c>
      <c r="H665" s="5">
        <v>43993.427534722221</v>
      </c>
      <c r="I665" s="5">
        <v>43993.408333333333</v>
      </c>
      <c r="J665" s="4">
        <f t="shared" si="53"/>
        <v>2020</v>
      </c>
      <c r="K665" s="4">
        <f t="shared" si="54"/>
        <v>6</v>
      </c>
      <c r="L665">
        <f t="shared" si="55"/>
        <v>1658.9999999385327</v>
      </c>
      <c r="M665" s="8">
        <f t="shared" si="51"/>
        <v>27.649999998975545</v>
      </c>
      <c r="N665" s="8">
        <f t="shared" si="52"/>
        <v>27.649999998975545</v>
      </c>
      <c r="O665" s="18">
        <v>1</v>
      </c>
      <c r="P665" t="s">
        <v>1284</v>
      </c>
      <c r="Q665" s="6" t="s">
        <v>24</v>
      </c>
      <c r="R665" s="8"/>
    </row>
    <row r="666" spans="1:18" ht="15" customHeight="1">
      <c r="A666" t="s">
        <v>29</v>
      </c>
      <c r="B666" t="s">
        <v>94</v>
      </c>
      <c r="C666" t="s">
        <v>177</v>
      </c>
      <c r="D666" t="s">
        <v>1285</v>
      </c>
      <c r="E666">
        <v>7</v>
      </c>
      <c r="F666" t="s">
        <v>85</v>
      </c>
      <c r="G666" t="s">
        <v>22</v>
      </c>
      <c r="H666" s="5">
        <v>43993.443379629629</v>
      </c>
      <c r="I666" s="5">
        <v>43993.415972222225</v>
      </c>
      <c r="J666" s="4">
        <f t="shared" si="53"/>
        <v>2020</v>
      </c>
      <c r="K666" s="4">
        <f t="shared" si="54"/>
        <v>6</v>
      </c>
      <c r="L666">
        <f t="shared" si="55"/>
        <v>2367.999999714084</v>
      </c>
      <c r="M666" s="8">
        <f t="shared" si="51"/>
        <v>39.466666661901399</v>
      </c>
      <c r="N666" s="8">
        <f t="shared" si="52"/>
        <v>276.2666666333098</v>
      </c>
      <c r="O666" s="18">
        <v>1</v>
      </c>
      <c r="P666" t="s">
        <v>1286</v>
      </c>
      <c r="Q666" s="6" t="s">
        <v>24</v>
      </c>
      <c r="R666" s="8"/>
    </row>
    <row r="667" spans="1:18" ht="15" customHeight="1">
      <c r="A667" t="s">
        <v>29</v>
      </c>
      <c r="B667" t="s">
        <v>30</v>
      </c>
      <c r="C667" t="s">
        <v>171</v>
      </c>
      <c r="D667" t="s">
        <v>1287</v>
      </c>
      <c r="E667">
        <v>1</v>
      </c>
      <c r="F667" t="s">
        <v>33</v>
      </c>
      <c r="G667" t="s">
        <v>97</v>
      </c>
      <c r="H667" s="5">
        <v>43993.814583333333</v>
      </c>
      <c r="I667" s="5">
        <v>43993.758333333331</v>
      </c>
      <c r="J667" s="4">
        <f t="shared" si="53"/>
        <v>2020</v>
      </c>
      <c r="K667" s="4">
        <f t="shared" si="54"/>
        <v>6</v>
      </c>
      <c r="L667">
        <f t="shared" si="55"/>
        <v>4860.0000001257285</v>
      </c>
      <c r="M667" s="8">
        <f t="shared" si="51"/>
        <v>81.000000002095476</v>
      </c>
      <c r="N667" s="8">
        <f t="shared" si="52"/>
        <v>81.000000002095476</v>
      </c>
      <c r="O667" s="18">
        <v>1</v>
      </c>
      <c r="P667" t="s">
        <v>1288</v>
      </c>
      <c r="Q667" s="6" t="s">
        <v>24</v>
      </c>
      <c r="R667" s="8"/>
    </row>
    <row r="668" spans="1:18" ht="15" customHeight="1">
      <c r="A668" t="s">
        <v>17</v>
      </c>
      <c r="B668" t="s">
        <v>41</v>
      </c>
      <c r="C668" t="s">
        <v>42</v>
      </c>
      <c r="D668" t="s">
        <v>1289</v>
      </c>
      <c r="E668">
        <v>4</v>
      </c>
      <c r="F668" t="s">
        <v>27</v>
      </c>
      <c r="G668" t="s">
        <v>22</v>
      </c>
      <c r="H668" s="5">
        <v>43994.432314814818</v>
      </c>
      <c r="I668" s="5">
        <v>43994.390277777777</v>
      </c>
      <c r="J668" s="4">
        <f t="shared" si="53"/>
        <v>2020</v>
      </c>
      <c r="K668" s="4">
        <f t="shared" si="54"/>
        <v>6</v>
      </c>
      <c r="L668">
        <f t="shared" si="55"/>
        <v>3632.0000003557652</v>
      </c>
      <c r="M668" s="8">
        <f t="shared" si="51"/>
        <v>60.533333339262754</v>
      </c>
      <c r="N668" s="8">
        <f t="shared" si="52"/>
        <v>242.13333335705101</v>
      </c>
      <c r="O668" s="18">
        <v>1</v>
      </c>
      <c r="P668" t="s">
        <v>1290</v>
      </c>
      <c r="Q668" s="6" t="s">
        <v>24</v>
      </c>
      <c r="R668" s="8"/>
    </row>
    <row r="669" spans="1:18" ht="15" customHeight="1">
      <c r="A669" t="s">
        <v>29</v>
      </c>
      <c r="B669" t="s">
        <v>94</v>
      </c>
      <c r="C669" t="s">
        <v>95</v>
      </c>
      <c r="D669" t="s">
        <v>1105</v>
      </c>
      <c r="E669">
        <v>19</v>
      </c>
      <c r="F669" t="s">
        <v>27</v>
      </c>
      <c r="G669" t="s">
        <v>22</v>
      </c>
      <c r="H669" s="5">
        <v>43995.062256944446</v>
      </c>
      <c r="I669" s="5">
        <v>43994.999305555553</v>
      </c>
      <c r="J669" s="4">
        <f t="shared" si="53"/>
        <v>2020</v>
      </c>
      <c r="K669" s="4">
        <f t="shared" si="54"/>
        <v>6</v>
      </c>
      <c r="L669">
        <f t="shared" si="55"/>
        <v>5439.0000003157184</v>
      </c>
      <c r="M669" s="8">
        <f t="shared" si="51"/>
        <v>90.650000005261973</v>
      </c>
      <c r="N669" s="8">
        <f t="shared" si="52"/>
        <v>1722.3500000999775</v>
      </c>
      <c r="O669" s="18">
        <v>1</v>
      </c>
      <c r="P669" t="s">
        <v>1291</v>
      </c>
      <c r="Q669" s="6" t="s">
        <v>24</v>
      </c>
      <c r="R669" s="8"/>
    </row>
    <row r="670" spans="1:18" ht="15" customHeight="1">
      <c r="A670" t="s">
        <v>29</v>
      </c>
      <c r="B670" t="s">
        <v>94</v>
      </c>
      <c r="C670" t="s">
        <v>95</v>
      </c>
      <c r="D670" t="s">
        <v>1292</v>
      </c>
      <c r="E670">
        <v>1</v>
      </c>
      <c r="F670" t="s">
        <v>27</v>
      </c>
      <c r="G670" t="s">
        <v>22</v>
      </c>
      <c r="H670" s="5">
        <v>43995.063715277778</v>
      </c>
      <c r="I670" s="5">
        <v>43995.009027777778</v>
      </c>
      <c r="J670" s="4">
        <f t="shared" si="53"/>
        <v>2020</v>
      </c>
      <c r="K670" s="4">
        <f t="shared" si="54"/>
        <v>6</v>
      </c>
      <c r="L670">
        <f t="shared" si="55"/>
        <v>4725</v>
      </c>
      <c r="M670" s="8">
        <f t="shared" si="51"/>
        <v>78.75</v>
      </c>
      <c r="N670" s="8">
        <f t="shared" si="52"/>
        <v>78.75</v>
      </c>
      <c r="O670" s="18">
        <v>1</v>
      </c>
      <c r="P670" t="s">
        <v>1293</v>
      </c>
      <c r="Q670" s="6" t="s">
        <v>24</v>
      </c>
      <c r="R670" s="8"/>
    </row>
    <row r="671" spans="1:18" ht="15" customHeight="1">
      <c r="A671" t="s">
        <v>29</v>
      </c>
      <c r="B671" t="s">
        <v>87</v>
      </c>
      <c r="C671" t="s">
        <v>103</v>
      </c>
      <c r="D671" t="s">
        <v>1294</v>
      </c>
      <c r="E671">
        <v>1</v>
      </c>
      <c r="F671" t="s">
        <v>131</v>
      </c>
      <c r="G671" t="s">
        <v>22</v>
      </c>
      <c r="H671" s="5">
        <v>43995.323645833334</v>
      </c>
      <c r="I671" s="5">
        <v>43995.26458333333</v>
      </c>
      <c r="J671" s="4">
        <f t="shared" si="53"/>
        <v>2020</v>
      </c>
      <c r="K671" s="4">
        <f t="shared" si="54"/>
        <v>6</v>
      </c>
      <c r="L671">
        <f t="shared" si="55"/>
        <v>5103.0000003520399</v>
      </c>
      <c r="M671" s="8">
        <f t="shared" si="51"/>
        <v>85.050000005867332</v>
      </c>
      <c r="N671" s="8">
        <f t="shared" si="52"/>
        <v>85.050000005867332</v>
      </c>
      <c r="O671" s="18">
        <v>1</v>
      </c>
      <c r="P671" t="s">
        <v>1295</v>
      </c>
      <c r="Q671" s="6" t="s">
        <v>24</v>
      </c>
      <c r="R671" s="8"/>
    </row>
    <row r="672" spans="1:18" ht="15" customHeight="1">
      <c r="A672" t="s">
        <v>17</v>
      </c>
      <c r="B672" t="s">
        <v>18</v>
      </c>
      <c r="C672" t="s">
        <v>25</v>
      </c>
      <c r="D672" t="s">
        <v>1296</v>
      </c>
      <c r="E672">
        <v>49</v>
      </c>
      <c r="F672" t="s">
        <v>44</v>
      </c>
      <c r="G672" t="s">
        <v>22</v>
      </c>
      <c r="H672" s="5">
        <v>43996.449097222219</v>
      </c>
      <c r="I672" s="5">
        <v>43996.407638888886</v>
      </c>
      <c r="J672" s="4">
        <f t="shared" si="53"/>
        <v>2020</v>
      </c>
      <c r="K672" s="4">
        <f t="shared" si="54"/>
        <v>6</v>
      </c>
      <c r="L672">
        <f t="shared" si="55"/>
        <v>3581.9999999832362</v>
      </c>
      <c r="M672" s="8">
        <f t="shared" si="51"/>
        <v>59.699999999720603</v>
      </c>
      <c r="N672" s="8">
        <f t="shared" si="52"/>
        <v>2925.2999999863096</v>
      </c>
      <c r="O672" s="18">
        <v>1</v>
      </c>
      <c r="P672" t="s">
        <v>1297</v>
      </c>
      <c r="Q672" s="6" t="s">
        <v>24</v>
      </c>
      <c r="R672" s="8" t="s">
        <v>46</v>
      </c>
    </row>
    <row r="673" spans="1:19" s="123" customFormat="1" ht="15" customHeight="1">
      <c r="A673" s="123" t="s">
        <v>17</v>
      </c>
      <c r="B673" s="123" t="s">
        <v>55</v>
      </c>
      <c r="C673" s="123" t="s">
        <v>59</v>
      </c>
      <c r="D673" s="123" t="s">
        <v>1298</v>
      </c>
      <c r="E673" s="123">
        <v>1</v>
      </c>
      <c r="F673" s="123" t="s">
        <v>92</v>
      </c>
      <c r="G673" s="123" t="s">
        <v>22</v>
      </c>
      <c r="H673" s="124">
        <v>43996.580034722225</v>
      </c>
      <c r="I673" s="124">
        <v>43996.54583333333</v>
      </c>
      <c r="J673" s="4">
        <f t="shared" si="53"/>
        <v>2020</v>
      </c>
      <c r="K673" s="4">
        <f t="shared" si="54"/>
        <v>6</v>
      </c>
      <c r="L673" s="123">
        <f t="shared" si="55"/>
        <v>2955.000000516884</v>
      </c>
      <c r="M673" s="125">
        <f t="shared" si="51"/>
        <v>49.250000008614734</v>
      </c>
      <c r="N673" s="125">
        <f t="shared" si="52"/>
        <v>49.250000008614734</v>
      </c>
      <c r="O673" s="126">
        <v>1</v>
      </c>
      <c r="P673" s="123" t="s">
        <v>1299</v>
      </c>
      <c r="Q673" s="127" t="s">
        <v>24</v>
      </c>
      <c r="R673" s="125"/>
      <c r="S673"/>
    </row>
    <row r="674" spans="1:18" ht="15" customHeight="1">
      <c r="A674" t="s">
        <v>29</v>
      </c>
      <c r="B674" t="s">
        <v>30</v>
      </c>
      <c r="C674" t="s">
        <v>171</v>
      </c>
      <c r="D674" t="s">
        <v>1300</v>
      </c>
      <c r="E674">
        <v>1</v>
      </c>
      <c r="F674" t="s">
        <v>85</v>
      </c>
      <c r="G674" t="s">
        <v>22</v>
      </c>
      <c r="H674" s="5">
        <v>43997.395162037035</v>
      </c>
      <c r="I674" s="5">
        <v>43997.361111111109</v>
      </c>
      <c r="J674" s="4">
        <f t="shared" si="53"/>
        <v>2020</v>
      </c>
      <c r="K674" s="4">
        <f t="shared" si="54"/>
        <v>6</v>
      </c>
      <c r="L674">
        <f t="shared" si="55"/>
        <v>2941.9999999925494</v>
      </c>
      <c r="M674" s="8">
        <f t="shared" si="51"/>
        <v>49.033333333209157</v>
      </c>
      <c r="N674" s="8">
        <f t="shared" si="52"/>
        <v>49.033333333209157</v>
      </c>
      <c r="O674" s="18">
        <v>1</v>
      </c>
      <c r="P674" t="s">
        <v>1301</v>
      </c>
      <c r="Q674" s="6" t="s">
        <v>24</v>
      </c>
      <c r="R674" s="8"/>
    </row>
    <row r="675" spans="1:19" s="123" customFormat="1" ht="15" customHeight="1">
      <c r="A675" s="123" t="s">
        <v>29</v>
      </c>
      <c r="B675" s="123" t="s">
        <v>94</v>
      </c>
      <c r="C675" s="123" t="s">
        <v>156</v>
      </c>
      <c r="D675" s="123" t="s">
        <v>1302</v>
      </c>
      <c r="E675" s="123">
        <v>1</v>
      </c>
      <c r="F675" s="123" t="s">
        <v>92</v>
      </c>
      <c r="G675" s="123" t="s">
        <v>22</v>
      </c>
      <c r="H675" s="124">
        <v>43999.632847222223</v>
      </c>
      <c r="I675" s="124">
        <v>43999.615972222222</v>
      </c>
      <c r="J675" s="4">
        <f t="shared" si="53"/>
        <v>2020</v>
      </c>
      <c r="K675" s="4">
        <f t="shared" si="54"/>
        <v>6</v>
      </c>
      <c r="L675" s="123">
        <f t="shared" si="55"/>
        <v>1458.0000001005828</v>
      </c>
      <c r="M675" s="125">
        <f t="shared" si="51"/>
        <v>24.300000001676381</v>
      </c>
      <c r="N675" s="125">
        <f t="shared" si="52"/>
        <v>24.300000001676381</v>
      </c>
      <c r="O675" s="126">
        <v>1</v>
      </c>
      <c r="P675" s="123" t="s">
        <v>1303</v>
      </c>
      <c r="Q675" s="127" t="s">
        <v>24</v>
      </c>
      <c r="R675" s="125"/>
      <c r="S675"/>
    </row>
    <row r="676" spans="1:18" ht="15" customHeight="1">
      <c r="A676" t="s">
        <v>17</v>
      </c>
      <c r="B676" t="s">
        <v>18</v>
      </c>
      <c r="C676" t="s">
        <v>38</v>
      </c>
      <c r="D676" t="s">
        <v>1304</v>
      </c>
      <c r="E676">
        <v>10</v>
      </c>
      <c r="F676" t="s">
        <v>472</v>
      </c>
      <c r="G676" t="s">
        <v>22</v>
      </c>
      <c r="H676" s="5">
        <v>44000.334722222222</v>
      </c>
      <c r="I676" s="5">
        <v>44000.298611111109</v>
      </c>
      <c r="J676" s="4">
        <f t="shared" si="53"/>
        <v>2020</v>
      </c>
      <c r="K676" s="4">
        <f t="shared" si="54"/>
        <v>6</v>
      </c>
      <c r="L676">
        <f t="shared" si="55"/>
        <v>3120.0000001117587</v>
      </c>
      <c r="M676" s="8">
        <f t="shared" si="51"/>
        <v>52.000000001862645</v>
      </c>
      <c r="N676" s="8">
        <f t="shared" si="52"/>
        <v>520.00000001862645</v>
      </c>
      <c r="O676" s="18">
        <v>1</v>
      </c>
      <c r="P676" t="s">
        <v>1305</v>
      </c>
      <c r="Q676" s="6" t="s">
        <v>24</v>
      </c>
      <c r="R676" s="8"/>
    </row>
    <row r="677" spans="1:18" ht="15" customHeight="1">
      <c r="A677" t="s">
        <v>17</v>
      </c>
      <c r="B677" t="s">
        <v>18</v>
      </c>
      <c r="C677" t="s">
        <v>35</v>
      </c>
      <c r="D677" t="s">
        <v>1306</v>
      </c>
      <c r="E677">
        <v>16</v>
      </c>
      <c r="F677" t="s">
        <v>92</v>
      </c>
      <c r="G677" t="s">
        <v>22</v>
      </c>
      <c r="H677" s="5">
        <v>44000.361111111109</v>
      </c>
      <c r="I677" s="5">
        <v>44000.311805555553</v>
      </c>
      <c r="J677" s="4">
        <f t="shared" si="53"/>
        <v>2020</v>
      </c>
      <c r="K677" s="4">
        <f t="shared" si="54"/>
        <v>6</v>
      </c>
      <c r="L677">
        <f t="shared" si="55"/>
        <v>4260.0000000558794</v>
      </c>
      <c r="M677" s="8">
        <f t="shared" si="51"/>
        <v>71.000000000931323</v>
      </c>
      <c r="N677" s="8">
        <f t="shared" si="52"/>
        <v>1136.0000000149012</v>
      </c>
      <c r="O677" s="18">
        <v>1</v>
      </c>
      <c r="P677" t="s">
        <v>1307</v>
      </c>
      <c r="Q677" s="6" t="s">
        <v>24</v>
      </c>
      <c r="R677" s="8"/>
    </row>
    <row r="678" spans="1:18" ht="15" customHeight="1">
      <c r="A678" t="s">
        <v>29</v>
      </c>
      <c r="B678" t="s">
        <v>30</v>
      </c>
      <c r="C678" t="s">
        <v>171</v>
      </c>
      <c r="D678" t="s">
        <v>1308</v>
      </c>
      <c r="E678">
        <v>1</v>
      </c>
      <c r="F678" t="s">
        <v>85</v>
      </c>
      <c r="G678" t="s">
        <v>97</v>
      </c>
      <c r="H678" s="5">
        <v>44000.426388888889</v>
      </c>
      <c r="I678" s="5">
        <v>44000.324999999997</v>
      </c>
      <c r="J678" s="4">
        <f t="shared" si="53"/>
        <v>2020</v>
      </c>
      <c r="K678" s="4">
        <f t="shared" si="54"/>
        <v>6</v>
      </c>
      <c r="L678">
        <f t="shared" si="55"/>
        <v>8760.0000002654269</v>
      </c>
      <c r="M678" s="8">
        <f t="shared" si="51"/>
        <v>146.00000000442378</v>
      </c>
      <c r="N678" s="8">
        <f t="shared" si="52"/>
        <v>146.00000000442378</v>
      </c>
      <c r="O678" s="18">
        <v>1</v>
      </c>
      <c r="P678" t="s">
        <v>1309</v>
      </c>
      <c r="Q678" s="6" t="s">
        <v>24</v>
      </c>
      <c r="R678" s="8"/>
    </row>
    <row r="679" spans="1:18" ht="15" customHeight="1">
      <c r="A679" t="s">
        <v>29</v>
      </c>
      <c r="B679" t="s">
        <v>87</v>
      </c>
      <c r="C679" t="s">
        <v>197</v>
      </c>
      <c r="D679" t="s">
        <v>1310</v>
      </c>
      <c r="E679">
        <v>16</v>
      </c>
      <c r="F679" t="s">
        <v>92</v>
      </c>
      <c r="G679" t="s">
        <v>22</v>
      </c>
      <c r="H679" s="5">
        <v>44000.448923611111</v>
      </c>
      <c r="I679" s="5">
        <v>44000.355555555558</v>
      </c>
      <c r="J679" s="4">
        <f t="shared" si="53"/>
        <v>2020</v>
      </c>
      <c r="K679" s="4">
        <f t="shared" si="54"/>
        <v>6</v>
      </c>
      <c r="L679">
        <f t="shared" si="55"/>
        <v>8066.999999829568</v>
      </c>
      <c r="M679" s="8">
        <f t="shared" si="51"/>
        <v>134.44999999715947</v>
      </c>
      <c r="N679" s="8">
        <f t="shared" si="52"/>
        <v>2151.1999999545515</v>
      </c>
      <c r="O679" s="18">
        <v>1</v>
      </c>
      <c r="P679" t="s">
        <v>1311</v>
      </c>
      <c r="Q679" s="6" t="s">
        <v>24</v>
      </c>
      <c r="R679" s="8"/>
    </row>
    <row r="680" spans="1:18" s="106" customFormat="1" ht="15" customHeight="1">
      <c r="A680" s="106" t="s">
        <v>17</v>
      </c>
      <c r="B680" s="106" t="s">
        <v>47</v>
      </c>
      <c r="C680" s="106" t="s">
        <v>52</v>
      </c>
      <c r="D680" s="106" t="s">
        <v>1312</v>
      </c>
      <c r="E680" s="106">
        <v>1</v>
      </c>
      <c r="F680" s="106" t="s">
        <v>92</v>
      </c>
      <c r="G680" s="106" t="s">
        <v>22</v>
      </c>
      <c r="H680" s="107">
        <v>44001.167696759258</v>
      </c>
      <c r="I680" s="107">
        <v>44001.115972222222</v>
      </c>
      <c r="J680" s="4">
        <f t="shared" si="53"/>
        <v>2020</v>
      </c>
      <c r="K680" s="4">
        <f t="shared" si="54"/>
        <v>6</v>
      </c>
      <c r="L680" s="106">
        <f t="shared" si="55"/>
        <v>4468.9999998779967</v>
      </c>
      <c r="M680" s="108">
        <f t="shared" si="51"/>
        <v>74.483333331299946</v>
      </c>
      <c r="N680" s="108">
        <f t="shared" si="52"/>
        <v>74.483333331299946</v>
      </c>
      <c r="O680" s="109">
        <v>1</v>
      </c>
      <c r="P680" s="106" t="s">
        <v>1313</v>
      </c>
      <c r="Q680" s="110" t="s">
        <v>24</v>
      </c>
      <c r="R680" s="108"/>
    </row>
    <row r="681" spans="1:18" ht="15" customHeight="1">
      <c r="A681" t="s">
        <v>29</v>
      </c>
      <c r="B681" t="s">
        <v>94</v>
      </c>
      <c r="C681" t="s">
        <v>156</v>
      </c>
      <c r="D681" t="s">
        <v>1314</v>
      </c>
      <c r="E681">
        <v>3</v>
      </c>
      <c r="F681" t="s">
        <v>85</v>
      </c>
      <c r="G681" t="s">
        <v>22</v>
      </c>
      <c r="H681" s="5">
        <v>44001.431990740741</v>
      </c>
      <c r="I681" s="5">
        <v>44001.393055555556</v>
      </c>
      <c r="J681" s="4">
        <f t="shared" si="53"/>
        <v>2020</v>
      </c>
      <c r="K681" s="4">
        <f t="shared" si="54"/>
        <v>6</v>
      </c>
      <c r="L681">
        <f t="shared" si="55"/>
        <v>3363.9999999431893</v>
      </c>
      <c r="M681" s="8">
        <f t="shared" si="51"/>
        <v>56.066666665719822</v>
      </c>
      <c r="N681" s="8">
        <f t="shared" si="52"/>
        <v>168.19999999715947</v>
      </c>
      <c r="O681" s="18">
        <v>1</v>
      </c>
      <c r="P681" t="s">
        <v>1315</v>
      </c>
      <c r="Q681" s="6" t="s">
        <v>24</v>
      </c>
      <c r="R681" s="8"/>
    </row>
    <row r="682" spans="1:18" ht="15" customHeight="1">
      <c r="A682" t="s">
        <v>17</v>
      </c>
      <c r="B682" t="s">
        <v>18</v>
      </c>
      <c r="C682" t="s">
        <v>19</v>
      </c>
      <c r="D682" t="s">
        <v>1316</v>
      </c>
      <c r="E682">
        <v>8</v>
      </c>
      <c r="F682" t="s">
        <v>27</v>
      </c>
      <c r="G682" t="s">
        <v>22</v>
      </c>
      <c r="H682" s="5">
        <v>44001.548506944448</v>
      </c>
      <c r="I682" s="5">
        <v>44001.51458333333</v>
      </c>
      <c r="J682" s="4">
        <f t="shared" si="53"/>
        <v>2020</v>
      </c>
      <c r="K682" s="4">
        <f t="shared" si="54"/>
        <v>6</v>
      </c>
      <c r="L682">
        <f t="shared" si="55"/>
        <v>2931.0000005643815</v>
      </c>
      <c r="M682" s="8">
        <f t="shared" si="51"/>
        <v>48.850000009406358</v>
      </c>
      <c r="N682" s="8">
        <f t="shared" si="52"/>
        <v>390.80000007525086</v>
      </c>
      <c r="O682" s="18">
        <v>1</v>
      </c>
      <c r="P682" t="s">
        <v>1317</v>
      </c>
      <c r="Q682" s="6" t="s">
        <v>24</v>
      </c>
      <c r="R682" s="8"/>
    </row>
    <row r="683" spans="1:18" ht="15" customHeight="1">
      <c r="A683" t="s">
        <v>29</v>
      </c>
      <c r="B683" t="s">
        <v>94</v>
      </c>
      <c r="C683" t="s">
        <v>177</v>
      </c>
      <c r="D683" t="s">
        <v>1318</v>
      </c>
      <c r="E683">
        <v>1</v>
      </c>
      <c r="F683" t="s">
        <v>27</v>
      </c>
      <c r="G683" t="s">
        <v>22</v>
      </c>
      <c r="H683" s="5">
        <v>44001.742708333331</v>
      </c>
      <c r="I683" s="5">
        <v>44001.659722222219</v>
      </c>
      <c r="J683" s="4">
        <f t="shared" si="53"/>
        <v>2020</v>
      </c>
      <c r="K683" s="4">
        <f t="shared" si="54"/>
        <v>6</v>
      </c>
      <c r="L683">
        <f t="shared" si="55"/>
        <v>7170.0000001117587</v>
      </c>
      <c r="M683" s="8">
        <f t="shared" si="51"/>
        <v>119.50000000186265</v>
      </c>
      <c r="N683" s="8">
        <f t="shared" si="52"/>
        <v>119.50000000186265</v>
      </c>
      <c r="O683" s="18">
        <v>1</v>
      </c>
      <c r="P683" t="s">
        <v>1319</v>
      </c>
      <c r="Q683" s="6" t="s">
        <v>24</v>
      </c>
      <c r="R683" s="8"/>
    </row>
    <row r="684" spans="1:18" ht="15" customHeight="1">
      <c r="A684" t="s">
        <v>29</v>
      </c>
      <c r="B684" t="s">
        <v>94</v>
      </c>
      <c r="C684" t="s">
        <v>177</v>
      </c>
      <c r="D684" t="s">
        <v>1320</v>
      </c>
      <c r="E684">
        <v>19</v>
      </c>
      <c r="F684" t="s">
        <v>85</v>
      </c>
      <c r="G684" t="s">
        <v>22</v>
      </c>
      <c r="H684" s="5">
        <v>44002.385810185187</v>
      </c>
      <c r="I684" s="5">
        <v>44002.275000000001</v>
      </c>
      <c r="J684" s="4">
        <f t="shared" si="53"/>
        <v>2020</v>
      </c>
      <c r="K684" s="4">
        <f t="shared" si="54"/>
        <v>6</v>
      </c>
      <c r="L684">
        <f t="shared" si="55"/>
        <v>9574.0000000689179</v>
      </c>
      <c r="M684" s="8">
        <f t="shared" si="51"/>
        <v>159.5666666678153</v>
      </c>
      <c r="N684" s="8">
        <f t="shared" si="52"/>
        <v>3031.7666666884907</v>
      </c>
      <c r="O684" s="18">
        <v>1</v>
      </c>
      <c r="P684" t="s">
        <v>1321</v>
      </c>
      <c r="Q684" s="6" t="s">
        <v>24</v>
      </c>
      <c r="R684" s="8"/>
    </row>
    <row r="685" spans="1:18" ht="15" customHeight="1">
      <c r="A685" t="s">
        <v>29</v>
      </c>
      <c r="B685" t="s">
        <v>94</v>
      </c>
      <c r="C685" t="s">
        <v>156</v>
      </c>
      <c r="D685" t="s">
        <v>1322</v>
      </c>
      <c r="E685">
        <v>21</v>
      </c>
      <c r="F685" t="s">
        <v>27</v>
      </c>
      <c r="G685" t="s">
        <v>97</v>
      </c>
      <c r="H685" s="5">
        <v>44002.438472222224</v>
      </c>
      <c r="I685" s="5">
        <v>44002.405555555553</v>
      </c>
      <c r="J685" s="4">
        <f t="shared" si="53"/>
        <v>2020</v>
      </c>
      <c r="K685" s="4">
        <f t="shared" si="54"/>
        <v>6</v>
      </c>
      <c r="L685">
        <f t="shared" si="55"/>
        <v>2844.000000343658</v>
      </c>
      <c r="M685" s="8">
        <f t="shared" si="51"/>
        <v>47.400000005727634</v>
      </c>
      <c r="N685" s="8">
        <f t="shared" si="52"/>
        <v>995.40000012028031</v>
      </c>
      <c r="O685" s="18">
        <v>1</v>
      </c>
      <c r="P685" t="s">
        <v>1323</v>
      </c>
      <c r="Q685" s="6" t="s">
        <v>24</v>
      </c>
      <c r="R685" s="8"/>
    </row>
    <row r="686" spans="1:18" ht="15" customHeight="1">
      <c r="A686" t="s">
        <v>17</v>
      </c>
      <c r="B686" t="s">
        <v>18</v>
      </c>
      <c r="C686" t="s">
        <v>38</v>
      </c>
      <c r="D686" t="s">
        <v>1324</v>
      </c>
      <c r="E686">
        <v>25</v>
      </c>
      <c r="F686" t="s">
        <v>85</v>
      </c>
      <c r="G686" t="s">
        <v>22</v>
      </c>
      <c r="H686" s="5">
        <v>44002.589467592596</v>
      </c>
      <c r="I686" s="5">
        <v>44002.556944444441</v>
      </c>
      <c r="J686" s="4">
        <f t="shared" si="53"/>
        <v>2020</v>
      </c>
      <c r="K686" s="4">
        <f t="shared" si="54"/>
        <v>6</v>
      </c>
      <c r="L686">
        <f t="shared" si="55"/>
        <v>2810.0000005681068</v>
      </c>
      <c r="M686" s="8">
        <f t="shared" si="51"/>
        <v>46.83333334280178</v>
      </c>
      <c r="N686" s="8">
        <f t="shared" si="52"/>
        <v>1170.8333335700445</v>
      </c>
      <c r="O686" s="18">
        <v>1</v>
      </c>
      <c r="P686" t="s">
        <v>1325</v>
      </c>
      <c r="Q686" s="6" t="s">
        <v>24</v>
      </c>
      <c r="R686" s="8"/>
    </row>
    <row r="687" spans="1:18" ht="15" customHeight="1">
      <c r="A687" t="s">
        <v>17</v>
      </c>
      <c r="B687" t="s">
        <v>41</v>
      </c>
      <c r="C687" t="s">
        <v>62</v>
      </c>
      <c r="D687" t="s">
        <v>69</v>
      </c>
      <c r="E687">
        <v>39</v>
      </c>
      <c r="F687" t="s">
        <v>27</v>
      </c>
      <c r="G687" t="s">
        <v>22</v>
      </c>
      <c r="H687" s="5">
        <v>44002.750254629631</v>
      </c>
      <c r="I687" s="5">
        <v>44002.716666666667</v>
      </c>
      <c r="J687" s="4">
        <f t="shared" si="53"/>
        <v>2020</v>
      </c>
      <c r="K687" s="4">
        <f t="shared" si="54"/>
        <v>6</v>
      </c>
      <c r="L687">
        <f t="shared" si="55"/>
        <v>2902.0000000717118</v>
      </c>
      <c r="M687" s="8">
        <f t="shared" si="51"/>
        <v>48.366666667861864</v>
      </c>
      <c r="N687" s="8">
        <f t="shared" si="52"/>
        <v>1886.3000000466127</v>
      </c>
      <c r="O687" s="18">
        <v>1</v>
      </c>
      <c r="P687" t="s">
        <v>1326</v>
      </c>
      <c r="Q687" s="6" t="s">
        <v>24</v>
      </c>
      <c r="R687" s="8"/>
    </row>
    <row r="688" spans="1:18" ht="15" customHeight="1">
      <c r="A688" t="s">
        <v>29</v>
      </c>
      <c r="B688" t="s">
        <v>87</v>
      </c>
      <c r="C688" t="s">
        <v>197</v>
      </c>
      <c r="D688" t="s">
        <v>1310</v>
      </c>
      <c r="E688">
        <v>16</v>
      </c>
      <c r="F688" t="s">
        <v>27</v>
      </c>
      <c r="G688" t="s">
        <v>22</v>
      </c>
      <c r="H688" s="5">
        <v>44003.343425925923</v>
      </c>
      <c r="I688" s="5">
        <v>44003.291666666664</v>
      </c>
      <c r="J688" s="4">
        <f t="shared" si="53"/>
        <v>2020</v>
      </c>
      <c r="K688" s="4">
        <f t="shared" si="54"/>
        <v>6</v>
      </c>
      <c r="L688">
        <f t="shared" si="55"/>
        <v>4471.9999999506399</v>
      </c>
      <c r="M688" s="8">
        <f t="shared" si="51"/>
        <v>74.533333332510665</v>
      </c>
      <c r="N688" s="8">
        <f t="shared" si="52"/>
        <v>1192.5333333201706</v>
      </c>
      <c r="O688" s="18">
        <v>1</v>
      </c>
      <c r="P688" t="s">
        <v>1327</v>
      </c>
      <c r="Q688" s="6" t="s">
        <v>24</v>
      </c>
      <c r="R688" s="8"/>
    </row>
    <row r="689" spans="1:18" ht="15" customHeight="1">
      <c r="A689" t="s">
        <v>17</v>
      </c>
      <c r="B689" t="s">
        <v>41</v>
      </c>
      <c r="C689" t="s">
        <v>42</v>
      </c>
      <c r="D689" t="s">
        <v>1328</v>
      </c>
      <c r="E689">
        <v>14</v>
      </c>
      <c r="F689" t="s">
        <v>27</v>
      </c>
      <c r="G689" t="s">
        <v>22</v>
      </c>
      <c r="H689" s="5">
        <v>44003.695902777778</v>
      </c>
      <c r="I689" s="5">
        <v>44003.656944444447</v>
      </c>
      <c r="J689" s="4">
        <f t="shared" si="53"/>
        <v>2020</v>
      </c>
      <c r="K689" s="4">
        <f t="shared" si="54"/>
        <v>6</v>
      </c>
      <c r="L689">
        <f t="shared" si="55"/>
        <v>3365.9999997820705</v>
      </c>
      <c r="M689" s="8">
        <f t="shared" si="51"/>
        <v>56.099999996367842</v>
      </c>
      <c r="N689" s="8">
        <f t="shared" si="52"/>
        <v>785.39999994914979</v>
      </c>
      <c r="O689" s="18">
        <v>1</v>
      </c>
      <c r="P689" t="s">
        <v>1329</v>
      </c>
      <c r="Q689" s="6" t="s">
        <v>24</v>
      </c>
      <c r="R689" s="8"/>
    </row>
    <row r="690" spans="1:18" ht="15" customHeight="1">
      <c r="A690" t="s">
        <v>17</v>
      </c>
      <c r="B690" t="s">
        <v>140</v>
      </c>
      <c r="C690" t="s">
        <v>141</v>
      </c>
      <c r="D690" t="s">
        <v>1330</v>
      </c>
      <c r="E690">
        <v>791</v>
      </c>
      <c r="F690" t="s">
        <v>27</v>
      </c>
      <c r="G690" t="s">
        <v>22</v>
      </c>
      <c r="H690" s="5">
        <v>44004.470833333333</v>
      </c>
      <c r="I690" s="5">
        <v>44004.425694444442</v>
      </c>
      <c r="J690" s="4">
        <f t="shared" si="53"/>
        <v>2020</v>
      </c>
      <c r="K690" s="4">
        <f t="shared" si="54"/>
        <v>6</v>
      </c>
      <c r="L690">
        <f t="shared" si="55"/>
        <v>3900.0000001396984</v>
      </c>
      <c r="M690" s="8">
        <f t="shared" si="51"/>
        <v>65.000000002328306</v>
      </c>
      <c r="N690" s="8">
        <f t="shared" si="52"/>
        <v>51415.00000184169</v>
      </c>
      <c r="O690" s="18">
        <v>1</v>
      </c>
      <c r="P690" t="s">
        <v>1331</v>
      </c>
      <c r="Q690" s="6" t="s">
        <v>24</v>
      </c>
      <c r="R690" s="8"/>
    </row>
    <row r="691" spans="1:18" ht="15" customHeight="1">
      <c r="A691" t="s">
        <v>17</v>
      </c>
      <c r="B691" t="s">
        <v>140</v>
      </c>
      <c r="C691" t="s">
        <v>141</v>
      </c>
      <c r="D691" t="s">
        <v>1332</v>
      </c>
      <c r="E691">
        <v>242</v>
      </c>
      <c r="F691" t="s">
        <v>27</v>
      </c>
      <c r="G691" t="s">
        <v>22</v>
      </c>
      <c r="H691" s="5">
        <v>44004.504166666666</v>
      </c>
      <c r="I691" s="5">
        <v>44004.478472222225</v>
      </c>
      <c r="J691" s="4">
        <f t="shared" si="53"/>
        <v>2020</v>
      </c>
      <c r="K691" s="4">
        <f t="shared" si="54"/>
        <v>6</v>
      </c>
      <c r="L691">
        <f t="shared" si="55"/>
        <v>2219.9999996926636</v>
      </c>
      <c r="M691" s="8">
        <f t="shared" si="51"/>
        <v>36.999999994877726</v>
      </c>
      <c r="N691" s="8">
        <f t="shared" si="52"/>
        <v>8953.9999987604097</v>
      </c>
      <c r="O691" s="18">
        <v>1</v>
      </c>
      <c r="P691" t="s">
        <v>1333</v>
      </c>
      <c r="Q691" s="6" t="s">
        <v>24</v>
      </c>
      <c r="R691" s="8"/>
    </row>
    <row r="692" spans="1:18" ht="15" customHeight="1">
      <c r="A692" t="s">
        <v>17</v>
      </c>
      <c r="B692" t="s">
        <v>41</v>
      </c>
      <c r="C692" t="s">
        <v>62</v>
      </c>
      <c r="D692" t="s">
        <v>1334</v>
      </c>
      <c r="E692">
        <v>1</v>
      </c>
      <c r="F692" t="s">
        <v>92</v>
      </c>
      <c r="G692" t="s">
        <v>22</v>
      </c>
      <c r="H692" s="5">
        <v>44004.712789351855</v>
      </c>
      <c r="I692" s="5">
        <v>44004.690127314818</v>
      </c>
      <c r="J692" s="4">
        <f t="shared" si="53"/>
        <v>2020</v>
      </c>
      <c r="K692" s="4">
        <f t="shared" si="54"/>
        <v>6</v>
      </c>
      <c r="L692">
        <f t="shared" si="55"/>
        <v>1958.0000000540167</v>
      </c>
      <c r="M692" s="8">
        <f t="shared" si="51"/>
        <v>32.633333334233612</v>
      </c>
      <c r="N692" s="8">
        <f t="shared" si="52"/>
        <v>32.633333334233612</v>
      </c>
      <c r="O692" s="18">
        <v>1</v>
      </c>
      <c r="P692" t="s">
        <v>1335</v>
      </c>
      <c r="Q692" s="6" t="s">
        <v>24</v>
      </c>
      <c r="R692" s="8"/>
    </row>
    <row r="693" spans="1:18" ht="15" customHeight="1">
      <c r="A693" t="s">
        <v>17</v>
      </c>
      <c r="B693" t="s">
        <v>140</v>
      </c>
      <c r="C693" t="s">
        <v>141</v>
      </c>
      <c r="D693" t="s">
        <v>1336</v>
      </c>
      <c r="E693">
        <v>1</v>
      </c>
      <c r="F693" t="s">
        <v>27</v>
      </c>
      <c r="G693" t="s">
        <v>22</v>
      </c>
      <c r="H693" s="5">
        <v>44004.817766203705</v>
      </c>
      <c r="I693" s="5">
        <v>44004.766261574077</v>
      </c>
      <c r="J693" s="4">
        <f t="shared" si="53"/>
        <v>2020</v>
      </c>
      <c r="K693" s="4">
        <f t="shared" si="54"/>
        <v>6</v>
      </c>
      <c r="L693">
        <f t="shared" si="55"/>
        <v>4449.9999998370185</v>
      </c>
      <c r="M693" s="8">
        <f t="shared" si="51"/>
        <v>74.166666663950309</v>
      </c>
      <c r="N693" s="8">
        <f t="shared" si="52"/>
        <v>74.166666663950309</v>
      </c>
      <c r="O693" s="18">
        <v>1</v>
      </c>
      <c r="P693" t="s">
        <v>1337</v>
      </c>
      <c r="Q693" s="6" t="s">
        <v>24</v>
      </c>
      <c r="R693" s="8"/>
    </row>
    <row r="694" spans="1:18" ht="15" customHeight="1">
      <c r="A694" t="s">
        <v>17</v>
      </c>
      <c r="B694" t="s">
        <v>140</v>
      </c>
      <c r="C694" t="s">
        <v>141</v>
      </c>
      <c r="D694" t="s">
        <v>1338</v>
      </c>
      <c r="E694">
        <v>1</v>
      </c>
      <c r="F694" t="s">
        <v>131</v>
      </c>
      <c r="G694" t="s">
        <v>22</v>
      </c>
      <c r="H694" s="5">
        <v>44004.833807870367</v>
      </c>
      <c r="I694" s="5">
        <v>44004.787673611114</v>
      </c>
      <c r="J694" s="4">
        <f t="shared" si="53"/>
        <v>2020</v>
      </c>
      <c r="K694" s="4">
        <f t="shared" si="54"/>
        <v>6</v>
      </c>
      <c r="L694">
        <f t="shared" si="55"/>
        <v>3985.9999994980171</v>
      </c>
      <c r="M694" s="8">
        <f t="shared" si="51"/>
        <v>66.433333324966952</v>
      </c>
      <c r="N694" s="8">
        <f t="shared" si="52"/>
        <v>66.433333324966952</v>
      </c>
      <c r="O694" s="18">
        <v>1</v>
      </c>
      <c r="P694" t="s">
        <v>1339</v>
      </c>
      <c r="Q694" s="6" t="s">
        <v>24</v>
      </c>
      <c r="R694" s="8"/>
    </row>
    <row r="695" spans="1:18" ht="15" customHeight="1">
      <c r="A695" t="s">
        <v>17</v>
      </c>
      <c r="B695" t="s">
        <v>41</v>
      </c>
      <c r="C695" t="s">
        <v>62</v>
      </c>
      <c r="D695" t="s">
        <v>1340</v>
      </c>
      <c r="E695">
        <v>3</v>
      </c>
      <c r="F695" t="s">
        <v>92</v>
      </c>
      <c r="G695" t="s">
        <v>22</v>
      </c>
      <c r="H695" s="5">
        <v>44005.370833333334</v>
      </c>
      <c r="I695" s="5">
        <v>44005.344444444447</v>
      </c>
      <c r="J695" s="4">
        <f t="shared" si="53"/>
        <v>2020</v>
      </c>
      <c r="K695" s="4">
        <f t="shared" si="54"/>
        <v>6</v>
      </c>
      <c r="L695">
        <f t="shared" si="55"/>
        <v>2279.9999998882413</v>
      </c>
      <c r="M695" s="8">
        <f t="shared" si="51"/>
        <v>37.999999998137355</v>
      </c>
      <c r="N695" s="8">
        <f t="shared" si="52"/>
        <v>113.99999999441206</v>
      </c>
      <c r="O695" s="18">
        <v>1</v>
      </c>
      <c r="P695" t="s">
        <v>1341</v>
      </c>
      <c r="Q695" s="6" t="s">
        <v>24</v>
      </c>
      <c r="R695" s="8"/>
    </row>
    <row r="696" spans="1:18" ht="15" customHeight="1">
      <c r="A696" t="s">
        <v>17</v>
      </c>
      <c r="B696" t="s">
        <v>18</v>
      </c>
      <c r="C696" t="s">
        <v>25</v>
      </c>
      <c r="D696" t="s">
        <v>1296</v>
      </c>
      <c r="E696">
        <v>49</v>
      </c>
      <c r="F696" t="s">
        <v>85</v>
      </c>
      <c r="G696" t="s">
        <v>22</v>
      </c>
      <c r="H696" s="5">
        <v>44005.469444444447</v>
      </c>
      <c r="I696" s="5">
        <v>44005.441666666666</v>
      </c>
      <c r="J696" s="4">
        <f t="shared" si="53"/>
        <v>2020</v>
      </c>
      <c r="K696" s="4">
        <f t="shared" si="54"/>
        <v>6</v>
      </c>
      <c r="L696">
        <f t="shared" si="55"/>
        <v>2400.0000002793968</v>
      </c>
      <c r="M696" s="8">
        <f t="shared" si="51"/>
        <v>40.000000004656613</v>
      </c>
      <c r="N696" s="8">
        <f t="shared" si="52"/>
        <v>1960.000000228174</v>
      </c>
      <c r="O696" s="18">
        <v>1</v>
      </c>
      <c r="P696" t="s">
        <v>1342</v>
      </c>
      <c r="Q696" s="6" t="s">
        <v>24</v>
      </c>
      <c r="R696" s="8"/>
    </row>
    <row r="697" spans="1:18" ht="15" customHeight="1">
      <c r="A697" t="s">
        <v>17</v>
      </c>
      <c r="B697" t="s">
        <v>41</v>
      </c>
      <c r="C697" t="s">
        <v>135</v>
      </c>
      <c r="D697" t="s">
        <v>238</v>
      </c>
      <c r="E697">
        <v>195</v>
      </c>
      <c r="F697" t="s">
        <v>44</v>
      </c>
      <c r="G697" t="s">
        <v>22</v>
      </c>
      <c r="H697" s="5">
        <v>44005.727789351855</v>
      </c>
      <c r="I697" s="5">
        <v>44005.486111111109</v>
      </c>
      <c r="J697" s="4">
        <f t="shared" si="53"/>
        <v>2020</v>
      </c>
      <c r="K697" s="4">
        <f t="shared" si="54"/>
        <v>6</v>
      </c>
      <c r="L697">
        <f t="shared" si="55"/>
        <v>20881.0000004014</v>
      </c>
      <c r="M697" s="8">
        <f t="shared" si="51"/>
        <v>348.01666667335667</v>
      </c>
      <c r="N697" s="8">
        <f t="shared" si="52"/>
        <v>67863.25000130455</v>
      </c>
      <c r="O697" s="18">
        <v>1</v>
      </c>
      <c r="P697" t="s">
        <v>1343</v>
      </c>
      <c r="Q697" s="6" t="s">
        <v>24</v>
      </c>
      <c r="R697" s="8" t="s">
        <v>46</v>
      </c>
    </row>
    <row r="698" spans="1:18" ht="15" customHeight="1">
      <c r="A698" t="s">
        <v>17</v>
      </c>
      <c r="B698" t="s">
        <v>18</v>
      </c>
      <c r="C698" t="s">
        <v>19</v>
      </c>
      <c r="D698" t="s">
        <v>770</v>
      </c>
      <c r="E698">
        <v>127</v>
      </c>
      <c r="F698" t="s">
        <v>44</v>
      </c>
      <c r="G698" t="s">
        <v>22</v>
      </c>
      <c r="H698" s="5">
        <v>44005.566458333335</v>
      </c>
      <c r="I698" s="5">
        <v>44005.486805555556</v>
      </c>
      <c r="J698" s="4">
        <f t="shared" si="53"/>
        <v>2020</v>
      </c>
      <c r="K698" s="4">
        <f t="shared" si="54"/>
        <v>6</v>
      </c>
      <c r="L698">
        <f t="shared" si="55"/>
        <v>6882.0000000530854</v>
      </c>
      <c r="M698" s="8">
        <f t="shared" si="51"/>
        <v>114.70000000088476</v>
      </c>
      <c r="N698" s="8">
        <f t="shared" si="52"/>
        <v>14566.900000112364</v>
      </c>
      <c r="O698" s="18">
        <v>1</v>
      </c>
      <c r="P698" t="s">
        <v>1344</v>
      </c>
      <c r="Q698" s="6" t="s">
        <v>24</v>
      </c>
      <c r="R698" s="8" t="s">
        <v>46</v>
      </c>
    </row>
    <row r="699" spans="1:18" ht="15" customHeight="1">
      <c r="A699" t="s">
        <v>17</v>
      </c>
      <c r="B699" t="s">
        <v>18</v>
      </c>
      <c r="C699" t="s">
        <v>19</v>
      </c>
      <c r="D699" t="s">
        <v>1345</v>
      </c>
      <c r="E699">
        <v>85</v>
      </c>
      <c r="F699" t="s">
        <v>44</v>
      </c>
      <c r="G699" t="s">
        <v>22</v>
      </c>
      <c r="H699" s="5">
        <v>44005.555312500001</v>
      </c>
      <c r="I699" s="5">
        <v>44005.488888888889</v>
      </c>
      <c r="J699" s="4">
        <f t="shared" si="53"/>
        <v>2020</v>
      </c>
      <c r="K699" s="4">
        <f t="shared" si="54"/>
        <v>6</v>
      </c>
      <c r="L699">
        <f t="shared" si="55"/>
        <v>5739.0000000363216</v>
      </c>
      <c r="M699" s="8">
        <f t="shared" si="51"/>
        <v>95.65000000060536</v>
      </c>
      <c r="N699" s="8">
        <f t="shared" si="52"/>
        <v>8130.2500000514556</v>
      </c>
      <c r="O699" s="18">
        <v>1</v>
      </c>
      <c r="P699" t="s">
        <v>1346</v>
      </c>
      <c r="Q699" s="6" t="s">
        <v>24</v>
      </c>
      <c r="R699" s="8" t="s">
        <v>46</v>
      </c>
    </row>
    <row r="700" spans="1:18" ht="15" customHeight="1">
      <c r="A700" t="s">
        <v>17</v>
      </c>
      <c r="B700" t="s">
        <v>47</v>
      </c>
      <c r="C700" t="s">
        <v>48</v>
      </c>
      <c r="D700" t="s">
        <v>49</v>
      </c>
      <c r="E700">
        <v>53</v>
      </c>
      <c r="F700" t="s">
        <v>44</v>
      </c>
      <c r="G700" t="s">
        <v>22</v>
      </c>
      <c r="H700" s="5">
        <v>44005.527083333334</v>
      </c>
      <c r="I700" s="5">
        <v>44005.507638888892</v>
      </c>
      <c r="J700" s="4">
        <f t="shared" si="53"/>
        <v>2020</v>
      </c>
      <c r="K700" s="4">
        <f t="shared" si="54"/>
        <v>6</v>
      </c>
      <c r="L700">
        <f t="shared" si="55"/>
        <v>1679.9999998183921</v>
      </c>
      <c r="M700" s="8">
        <f t="shared" si="51"/>
        <v>27.999999996973202</v>
      </c>
      <c r="N700" s="8">
        <f t="shared" si="52"/>
        <v>1483.9999998395797</v>
      </c>
      <c r="O700" s="18">
        <v>1</v>
      </c>
      <c r="P700" t="s">
        <v>1347</v>
      </c>
      <c r="Q700" s="6" t="s">
        <v>24</v>
      </c>
      <c r="R700" s="8" t="s">
        <v>46</v>
      </c>
    </row>
    <row r="701" spans="1:18" ht="15" customHeight="1">
      <c r="A701" t="s">
        <v>17</v>
      </c>
      <c r="B701" t="s">
        <v>47</v>
      </c>
      <c r="C701" t="s">
        <v>52</v>
      </c>
      <c r="D701" t="s">
        <v>1348</v>
      </c>
      <c r="E701">
        <v>4</v>
      </c>
      <c r="F701" t="s">
        <v>131</v>
      </c>
      <c r="G701" t="s">
        <v>22</v>
      </c>
      <c r="H701" s="5">
        <v>44005.66064814815</v>
      </c>
      <c r="I701" s="5">
        <v>44005.521527777775</v>
      </c>
      <c r="J701" s="4">
        <f t="shared" si="53"/>
        <v>2020</v>
      </c>
      <c r="K701" s="4">
        <f t="shared" si="54"/>
        <v>6</v>
      </c>
      <c r="L701">
        <f t="shared" si="55"/>
        <v>12020.000000414439</v>
      </c>
      <c r="M701" s="8">
        <f t="shared" si="51"/>
        <v>200.33333334024064</v>
      </c>
      <c r="N701" s="8">
        <f t="shared" si="52"/>
        <v>801.33333336096257</v>
      </c>
      <c r="O701" s="18">
        <v>1</v>
      </c>
      <c r="P701" t="s">
        <v>1349</v>
      </c>
      <c r="Q701" s="6" t="s">
        <v>24</v>
      </c>
      <c r="R701" s="8"/>
    </row>
    <row r="702" spans="1:18" ht="15" customHeight="1">
      <c r="A702" t="s">
        <v>17</v>
      </c>
      <c r="B702" t="s">
        <v>47</v>
      </c>
      <c r="C702" t="s">
        <v>52</v>
      </c>
      <c r="D702" t="s">
        <v>1350</v>
      </c>
      <c r="E702">
        <v>1</v>
      </c>
      <c r="F702" t="s">
        <v>131</v>
      </c>
      <c r="G702" t="s">
        <v>22</v>
      </c>
      <c r="H702" s="5">
        <v>44005.661168981482</v>
      </c>
      <c r="I702" s="5">
        <v>44005.557638888888</v>
      </c>
      <c r="J702" s="4">
        <f t="shared" si="53"/>
        <v>2020</v>
      </c>
      <c r="K702" s="4">
        <f t="shared" si="54"/>
        <v>6</v>
      </c>
      <c r="L702">
        <f t="shared" si="55"/>
        <v>8945.0000001350418</v>
      </c>
      <c r="M702" s="8">
        <f t="shared" si="51"/>
        <v>149.08333333558403</v>
      </c>
      <c r="N702" s="8">
        <f t="shared" si="52"/>
        <v>149.08333333558403</v>
      </c>
      <c r="O702" s="18">
        <v>1</v>
      </c>
      <c r="P702" t="s">
        <v>1351</v>
      </c>
      <c r="Q702" s="6" t="s">
        <v>24</v>
      </c>
      <c r="R702" s="8"/>
    </row>
    <row r="703" spans="1:18" ht="15" customHeight="1">
      <c r="A703" t="s">
        <v>17</v>
      </c>
      <c r="B703" t="s">
        <v>18</v>
      </c>
      <c r="C703" t="s">
        <v>19</v>
      </c>
      <c r="D703" t="s">
        <v>1352</v>
      </c>
      <c r="E703">
        <v>1</v>
      </c>
      <c r="F703" t="s">
        <v>44</v>
      </c>
      <c r="G703" t="s">
        <v>22</v>
      </c>
      <c r="H703" s="5">
        <v>44005.723981481482</v>
      </c>
      <c r="I703" s="5">
        <v>44005.568483796298</v>
      </c>
      <c r="J703" s="4">
        <f t="shared" si="53"/>
        <v>2020</v>
      </c>
      <c r="K703" s="4">
        <f t="shared" si="54"/>
        <v>6</v>
      </c>
      <c r="L703">
        <f t="shared" si="55"/>
        <v>13434.999999892898</v>
      </c>
      <c r="M703" s="8">
        <f t="shared" si="51"/>
        <v>223.91666666488163</v>
      </c>
      <c r="N703" s="8">
        <f t="shared" si="52"/>
        <v>223.91666666488163</v>
      </c>
      <c r="O703" s="18">
        <v>1</v>
      </c>
      <c r="P703" t="s">
        <v>1353</v>
      </c>
      <c r="Q703" s="6" t="s">
        <v>24</v>
      </c>
      <c r="R703" s="8" t="s">
        <v>46</v>
      </c>
    </row>
    <row r="704" spans="1:18" ht="15" customHeight="1">
      <c r="A704" t="s">
        <v>17</v>
      </c>
      <c r="B704" t="s">
        <v>47</v>
      </c>
      <c r="C704" t="s">
        <v>52</v>
      </c>
      <c r="D704" t="s">
        <v>1354</v>
      </c>
      <c r="E704">
        <v>1</v>
      </c>
      <c r="F704" t="s">
        <v>44</v>
      </c>
      <c r="G704" t="s">
        <v>22</v>
      </c>
      <c r="H704" s="5">
        <v>44005.670983796299</v>
      </c>
      <c r="I704" s="5">
        <v>44005.611111111109</v>
      </c>
      <c r="J704" s="4">
        <f t="shared" si="53"/>
        <v>2020</v>
      </c>
      <c r="K704" s="4">
        <f t="shared" si="54"/>
        <v>6</v>
      </c>
      <c r="L704">
        <f t="shared" si="55"/>
        <v>5173.0000003706664</v>
      </c>
      <c r="M704" s="8">
        <f t="shared" si="51"/>
        <v>86.21666667284444</v>
      </c>
      <c r="N704" s="8">
        <f t="shared" si="52"/>
        <v>86.21666667284444</v>
      </c>
      <c r="O704" s="18">
        <v>1</v>
      </c>
      <c r="P704" t="s">
        <v>1355</v>
      </c>
      <c r="Q704" s="6" t="s">
        <v>24</v>
      </c>
      <c r="R704" s="8" t="s">
        <v>46</v>
      </c>
    </row>
    <row r="705" spans="1:18" ht="15" customHeight="1">
      <c r="A705" t="s">
        <v>17</v>
      </c>
      <c r="B705" t="s">
        <v>41</v>
      </c>
      <c r="C705" t="s">
        <v>129</v>
      </c>
      <c r="D705" t="s">
        <v>1356</v>
      </c>
      <c r="E705">
        <v>31</v>
      </c>
      <c r="F705" t="s">
        <v>44</v>
      </c>
      <c r="G705" t="s">
        <v>22</v>
      </c>
      <c r="H705" s="5">
        <v>44005.722222222219</v>
      </c>
      <c r="I705" s="5">
        <v>44005.633333333331</v>
      </c>
      <c r="J705" s="4">
        <f t="shared" si="53"/>
        <v>2020</v>
      </c>
      <c r="K705" s="4">
        <f t="shared" si="54"/>
        <v>6</v>
      </c>
      <c r="L705">
        <f t="shared" si="55"/>
        <v>7679.9999998882413</v>
      </c>
      <c r="M705" s="8">
        <f t="shared" si="51"/>
        <v>127.99999999813735</v>
      </c>
      <c r="N705" s="8">
        <f t="shared" si="52"/>
        <v>3967.999999942258</v>
      </c>
      <c r="O705" s="18">
        <v>1</v>
      </c>
      <c r="P705" t="s">
        <v>1357</v>
      </c>
      <c r="Q705" s="6" t="s">
        <v>24</v>
      </c>
      <c r="R705" s="8" t="s">
        <v>46</v>
      </c>
    </row>
    <row r="706" spans="1:18" ht="15" customHeight="1">
      <c r="A706" t="s">
        <v>17</v>
      </c>
      <c r="B706" t="s">
        <v>41</v>
      </c>
      <c r="C706" t="s">
        <v>135</v>
      </c>
      <c r="D706" t="s">
        <v>316</v>
      </c>
      <c r="E706">
        <v>14</v>
      </c>
      <c r="F706" t="s">
        <v>44</v>
      </c>
      <c r="G706" t="s">
        <v>22</v>
      </c>
      <c r="H706" s="5">
        <v>44005.698576388888</v>
      </c>
      <c r="I706" s="5">
        <v>44005.634027777778</v>
      </c>
      <c r="J706" s="4">
        <f t="shared" si="53"/>
        <v>2020</v>
      </c>
      <c r="K706" s="4">
        <f t="shared" si="54"/>
        <v>6</v>
      </c>
      <c r="L706">
        <f t="shared" si="55"/>
        <v>5576.9999998854473</v>
      </c>
      <c r="M706" s="8">
        <f t="shared" si="56" ref="M706:M769">+L706/60</f>
        <v>92.949999998090789</v>
      </c>
      <c r="N706" s="8">
        <f t="shared" si="57" ref="N706:N769">+M706*E706</f>
        <v>1301.299999973271</v>
      </c>
      <c r="O706" s="18">
        <v>1</v>
      </c>
      <c r="P706" t="s">
        <v>1358</v>
      </c>
      <c r="Q706" s="6" t="s">
        <v>24</v>
      </c>
      <c r="R706" s="8" t="s">
        <v>46</v>
      </c>
    </row>
    <row r="707" spans="1:18" ht="15" customHeight="1">
      <c r="A707" t="s">
        <v>17</v>
      </c>
      <c r="B707" t="s">
        <v>41</v>
      </c>
      <c r="C707" t="s">
        <v>135</v>
      </c>
      <c r="D707" t="s">
        <v>461</v>
      </c>
      <c r="E707">
        <v>98</v>
      </c>
      <c r="F707" t="s">
        <v>44</v>
      </c>
      <c r="G707" t="s">
        <v>22</v>
      </c>
      <c r="H707" s="5">
        <v>44005.687025462961</v>
      </c>
      <c r="I707" s="5">
        <v>44005.634641203702</v>
      </c>
      <c r="J707" s="4">
        <f t="shared" si="58" ref="J707:J770">YEAR(I707)</f>
        <v>2020</v>
      </c>
      <c r="K707" s="4">
        <f t="shared" si="59" ref="K707:K770">MONTH(I707)</f>
        <v>6</v>
      </c>
      <c r="L707">
        <f t="shared" si="55"/>
        <v>4526.0000000009313</v>
      </c>
      <c r="M707" s="8">
        <f t="shared" si="56"/>
        <v>75.433333333348855</v>
      </c>
      <c r="N707" s="8">
        <f t="shared" si="57"/>
        <v>7392.4666666681878</v>
      </c>
      <c r="O707" s="18">
        <v>1</v>
      </c>
      <c r="P707" t="s">
        <v>1359</v>
      </c>
      <c r="Q707" s="6" t="s">
        <v>24</v>
      </c>
      <c r="R707" s="8" t="s">
        <v>46</v>
      </c>
    </row>
    <row r="708" spans="1:18" ht="15" customHeight="1">
      <c r="A708" t="s">
        <v>17</v>
      </c>
      <c r="B708" t="s">
        <v>18</v>
      </c>
      <c r="C708" t="s">
        <v>19</v>
      </c>
      <c r="D708" t="s">
        <v>1345</v>
      </c>
      <c r="E708">
        <v>85</v>
      </c>
      <c r="F708" t="s">
        <v>44</v>
      </c>
      <c r="G708" t="s">
        <v>22</v>
      </c>
      <c r="H708" s="5">
        <v>44005.722916666666</v>
      </c>
      <c r="I708" s="5">
        <v>44005.635416666664</v>
      </c>
      <c r="J708" s="4">
        <f t="shared" si="58"/>
        <v>2020</v>
      </c>
      <c r="K708" s="4">
        <f t="shared" si="59"/>
        <v>6</v>
      </c>
      <c r="L708">
        <f t="shared" si="55"/>
        <v>7560.0000001257285</v>
      </c>
      <c r="M708" s="8">
        <f t="shared" si="56"/>
        <v>126.00000000209548</v>
      </c>
      <c r="N708" s="8">
        <f t="shared" si="57"/>
        <v>10710.000000178115</v>
      </c>
      <c r="O708" s="18">
        <v>1</v>
      </c>
      <c r="P708" t="s">
        <v>1360</v>
      </c>
      <c r="Q708" s="6" t="s">
        <v>24</v>
      </c>
      <c r="R708" s="8" t="s">
        <v>46</v>
      </c>
    </row>
    <row r="709" spans="1:18" ht="15" customHeight="1">
      <c r="A709" t="s">
        <v>17</v>
      </c>
      <c r="B709" t="s">
        <v>41</v>
      </c>
      <c r="C709" t="s">
        <v>135</v>
      </c>
      <c r="D709" t="s">
        <v>690</v>
      </c>
      <c r="E709">
        <v>4</v>
      </c>
      <c r="F709" t="s">
        <v>44</v>
      </c>
      <c r="G709" t="s">
        <v>22</v>
      </c>
      <c r="H709" s="5">
        <v>44005.702303240738</v>
      </c>
      <c r="I709" s="5">
        <v>44005.640277777777</v>
      </c>
      <c r="J709" s="4">
        <f t="shared" si="58"/>
        <v>2020</v>
      </c>
      <c r="K709" s="4">
        <f t="shared" si="59"/>
        <v>6</v>
      </c>
      <c r="L709">
        <f t="shared" si="55"/>
        <v>5358.9999998454005</v>
      </c>
      <c r="M709" s="8">
        <f t="shared" si="56"/>
        <v>89.316666664090008</v>
      </c>
      <c r="N709" s="8">
        <f t="shared" si="57"/>
        <v>357.26666665636003</v>
      </c>
      <c r="O709" s="18">
        <v>1</v>
      </c>
      <c r="P709" t="s">
        <v>1361</v>
      </c>
      <c r="Q709" s="6" t="s">
        <v>24</v>
      </c>
      <c r="R709" s="8" t="s">
        <v>46</v>
      </c>
    </row>
    <row r="710" spans="1:18" ht="15" customHeight="1">
      <c r="A710" t="s">
        <v>17</v>
      </c>
      <c r="B710" t="s">
        <v>18</v>
      </c>
      <c r="C710" t="s">
        <v>35</v>
      </c>
      <c r="D710" t="s">
        <v>1362</v>
      </c>
      <c r="E710">
        <v>23</v>
      </c>
      <c r="F710" t="s">
        <v>44</v>
      </c>
      <c r="G710" t="s">
        <v>22</v>
      </c>
      <c r="H710" s="5">
        <v>44005.73333333333</v>
      </c>
      <c r="I710" s="5">
        <v>44005.640972222223</v>
      </c>
      <c r="J710" s="4">
        <f t="shared" si="58"/>
        <v>2020</v>
      </c>
      <c r="K710" s="4">
        <f t="shared" si="59"/>
        <v>6</v>
      </c>
      <c r="L710">
        <f t="shared" si="55"/>
        <v>7979.9999996088445</v>
      </c>
      <c r="M710" s="8">
        <f t="shared" si="56"/>
        <v>132.99999999348074</v>
      </c>
      <c r="N710" s="8">
        <f t="shared" si="57"/>
        <v>3058.9999998500571</v>
      </c>
      <c r="O710" s="18">
        <v>1</v>
      </c>
      <c r="P710" t="s">
        <v>1363</v>
      </c>
      <c r="Q710" s="6" t="s">
        <v>24</v>
      </c>
      <c r="R710" s="8" t="s">
        <v>46</v>
      </c>
    </row>
    <row r="711" spans="1:18" ht="15" customHeight="1">
      <c r="A711" t="s">
        <v>17</v>
      </c>
      <c r="B711" t="s">
        <v>47</v>
      </c>
      <c r="C711" t="s">
        <v>48</v>
      </c>
      <c r="D711" t="s">
        <v>1364</v>
      </c>
      <c r="E711">
        <v>1</v>
      </c>
      <c r="F711" t="s">
        <v>44</v>
      </c>
      <c r="G711" t="s">
        <v>22</v>
      </c>
      <c r="H711" s="5">
        <v>44005.720960648148</v>
      </c>
      <c r="I711" s="5">
        <v>44005.64166666667</v>
      </c>
      <c r="J711" s="4">
        <f t="shared" si="58"/>
        <v>2020</v>
      </c>
      <c r="K711" s="4">
        <f t="shared" si="59"/>
        <v>6</v>
      </c>
      <c r="L711">
        <f t="shared" si="55"/>
        <v>6850.9999997215346</v>
      </c>
      <c r="M711" s="8">
        <f t="shared" si="56"/>
        <v>114.18333332869224</v>
      </c>
      <c r="N711" s="8">
        <f t="shared" si="57"/>
        <v>114.18333332869224</v>
      </c>
      <c r="O711" s="18">
        <v>1</v>
      </c>
      <c r="P711" t="s">
        <v>1365</v>
      </c>
      <c r="Q711" s="6" t="s">
        <v>24</v>
      </c>
      <c r="R711" s="8" t="s">
        <v>46</v>
      </c>
    </row>
    <row r="712" spans="1:18" ht="15" customHeight="1">
      <c r="A712" t="s">
        <v>17</v>
      </c>
      <c r="B712" t="s">
        <v>55</v>
      </c>
      <c r="C712" t="s">
        <v>56</v>
      </c>
      <c r="D712" t="s">
        <v>1366</v>
      </c>
      <c r="E712">
        <v>14</v>
      </c>
      <c r="F712" t="s">
        <v>131</v>
      </c>
      <c r="G712" t="s">
        <v>22</v>
      </c>
      <c r="H712" s="5">
        <v>44005.732233796298</v>
      </c>
      <c r="I712" s="5">
        <v>44005.650694444441</v>
      </c>
      <c r="J712" s="4">
        <f t="shared" si="58"/>
        <v>2020</v>
      </c>
      <c r="K712" s="4">
        <f t="shared" si="59"/>
        <v>6</v>
      </c>
      <c r="L712">
        <f t="shared" si="55"/>
        <v>7045.0000004377216</v>
      </c>
      <c r="M712" s="8">
        <f t="shared" si="56"/>
        <v>117.41666667396203</v>
      </c>
      <c r="N712" s="8">
        <f t="shared" si="57"/>
        <v>1643.8333334354684</v>
      </c>
      <c r="O712" s="18">
        <v>1</v>
      </c>
      <c r="P712" t="s">
        <v>1367</v>
      </c>
      <c r="Q712" s="6" t="s">
        <v>24</v>
      </c>
      <c r="R712" s="8"/>
    </row>
    <row r="713" spans="1:18" ht="15" customHeight="1">
      <c r="A713" t="s">
        <v>17</v>
      </c>
      <c r="B713" t="s">
        <v>41</v>
      </c>
      <c r="C713" t="s">
        <v>42</v>
      </c>
      <c r="D713" t="s">
        <v>1368</v>
      </c>
      <c r="E713">
        <v>2</v>
      </c>
      <c r="F713" t="s">
        <v>44</v>
      </c>
      <c r="G713" t="s">
        <v>22</v>
      </c>
      <c r="H713" s="5">
        <v>44005.764872685184</v>
      </c>
      <c r="I713" s="5">
        <v>44005.670138888891</v>
      </c>
      <c r="J713" s="4">
        <f t="shared" si="58"/>
        <v>2020</v>
      </c>
      <c r="K713" s="4">
        <f t="shared" si="59"/>
        <v>6</v>
      </c>
      <c r="L713">
        <f t="shared" si="60" ref="L713:L776">(H713-I713)*60*60*24</f>
        <v>8184.9999997531995</v>
      </c>
      <c r="M713" s="8">
        <f t="shared" si="56"/>
        <v>136.41666666255333</v>
      </c>
      <c r="N713" s="8">
        <f t="shared" si="57"/>
        <v>272.83333332510665</v>
      </c>
      <c r="O713" s="18">
        <v>1</v>
      </c>
      <c r="P713" t="s">
        <v>1369</v>
      </c>
      <c r="Q713" s="6" t="s">
        <v>24</v>
      </c>
      <c r="R713" s="8" t="s">
        <v>46</v>
      </c>
    </row>
    <row r="714" spans="1:18" ht="15" customHeight="1">
      <c r="A714" t="s">
        <v>17</v>
      </c>
      <c r="B714" t="s">
        <v>41</v>
      </c>
      <c r="C714" t="s">
        <v>135</v>
      </c>
      <c r="D714" t="s">
        <v>1370</v>
      </c>
      <c r="E714">
        <v>3</v>
      </c>
      <c r="F714" t="s">
        <v>44</v>
      </c>
      <c r="G714" t="s">
        <v>22</v>
      </c>
      <c r="H714" s="5">
        <v>44005.749305555553</v>
      </c>
      <c r="I714" s="5">
        <v>44005.712500000001</v>
      </c>
      <c r="J714" s="4">
        <f t="shared" si="58"/>
        <v>2020</v>
      </c>
      <c r="K714" s="4">
        <f t="shared" si="59"/>
        <v>6</v>
      </c>
      <c r="L714">
        <f t="shared" si="60"/>
        <v>3179.9999996786937</v>
      </c>
      <c r="M714" s="8">
        <f t="shared" si="56"/>
        <v>52.999999994644895</v>
      </c>
      <c r="N714" s="8">
        <f t="shared" si="57"/>
        <v>158.99999998393469</v>
      </c>
      <c r="O714" s="18">
        <v>1</v>
      </c>
      <c r="P714" t="s">
        <v>1371</v>
      </c>
      <c r="Q714" s="6" t="s">
        <v>24</v>
      </c>
      <c r="R714" s="8" t="s">
        <v>46</v>
      </c>
    </row>
    <row r="715" spans="1:18" ht="15" customHeight="1">
      <c r="A715" t="s">
        <v>17</v>
      </c>
      <c r="B715" t="s">
        <v>55</v>
      </c>
      <c r="C715" t="s">
        <v>56</v>
      </c>
      <c r="D715" t="s">
        <v>1372</v>
      </c>
      <c r="E715">
        <v>4</v>
      </c>
      <c r="F715" t="s">
        <v>131</v>
      </c>
      <c r="G715" t="s">
        <v>22</v>
      </c>
      <c r="H715" s="5">
        <v>44005.778587962966</v>
      </c>
      <c r="I715" s="5">
        <v>44005.73333333333</v>
      </c>
      <c r="J715" s="4">
        <f t="shared" si="58"/>
        <v>2020</v>
      </c>
      <c r="K715" s="4">
        <f t="shared" si="59"/>
        <v>6</v>
      </c>
      <c r="L715">
        <f t="shared" si="60"/>
        <v>3910.0000005913898</v>
      </c>
      <c r="M715" s="8">
        <f t="shared" si="56"/>
        <v>65.166666676523164</v>
      </c>
      <c r="N715" s="8">
        <f t="shared" si="57"/>
        <v>260.66666670609266</v>
      </c>
      <c r="O715" s="18">
        <v>1</v>
      </c>
      <c r="P715" t="s">
        <v>1373</v>
      </c>
      <c r="Q715" s="6" t="s">
        <v>24</v>
      </c>
      <c r="R715" s="8"/>
    </row>
    <row r="716" spans="1:18" ht="15" customHeight="1">
      <c r="A716" t="s">
        <v>17</v>
      </c>
      <c r="B716" t="s">
        <v>41</v>
      </c>
      <c r="C716" t="s">
        <v>62</v>
      </c>
      <c r="D716" t="s">
        <v>1374</v>
      </c>
      <c r="E716">
        <v>3</v>
      </c>
      <c r="F716" t="s">
        <v>27</v>
      </c>
      <c r="G716" t="s">
        <v>22</v>
      </c>
      <c r="H716" s="5">
        <v>44005.864918981482</v>
      </c>
      <c r="I716" s="5">
        <v>44005.818425925929</v>
      </c>
      <c r="J716" s="4">
        <f t="shared" si="58"/>
        <v>2020</v>
      </c>
      <c r="K716" s="4">
        <f t="shared" si="59"/>
        <v>6</v>
      </c>
      <c r="L716">
        <f t="shared" si="60"/>
        <v>4016.999999829568</v>
      </c>
      <c r="M716" s="8">
        <f t="shared" si="56"/>
        <v>66.949999997159466</v>
      </c>
      <c r="N716" s="8">
        <f t="shared" si="57"/>
        <v>200.8499999914784</v>
      </c>
      <c r="O716" s="18">
        <v>1</v>
      </c>
      <c r="P716" t="s">
        <v>1375</v>
      </c>
      <c r="Q716" s="6" t="s">
        <v>24</v>
      </c>
      <c r="R716" s="8"/>
    </row>
    <row r="717" spans="1:18" ht="15" customHeight="1">
      <c r="A717" t="s">
        <v>29</v>
      </c>
      <c r="B717" t="s">
        <v>94</v>
      </c>
      <c r="C717" t="s">
        <v>177</v>
      </c>
      <c r="D717" t="s">
        <v>1376</v>
      </c>
      <c r="E717">
        <v>11</v>
      </c>
      <c r="F717" t="s">
        <v>85</v>
      </c>
      <c r="G717" t="s">
        <v>22</v>
      </c>
      <c r="H717" s="5">
        <v>44005.900636574072</v>
      </c>
      <c r="I717" s="5">
        <v>44005.846192129633</v>
      </c>
      <c r="J717" s="4">
        <f t="shared" si="58"/>
        <v>2020</v>
      </c>
      <c r="K717" s="4">
        <f t="shared" si="59"/>
        <v>6</v>
      </c>
      <c r="L717">
        <f t="shared" si="60"/>
        <v>4703.9999994914979</v>
      </c>
      <c r="M717" s="8">
        <f t="shared" si="56"/>
        <v>78.399999991524965</v>
      </c>
      <c r="N717" s="8">
        <f t="shared" si="57"/>
        <v>862.39999990677461</v>
      </c>
      <c r="O717" s="18">
        <v>1</v>
      </c>
      <c r="P717" t="s">
        <v>1377</v>
      </c>
      <c r="Q717" s="6" t="s">
        <v>24</v>
      </c>
      <c r="R717" s="8"/>
    </row>
    <row r="718" spans="1:18" ht="15" customHeight="1">
      <c r="A718" t="s">
        <v>17</v>
      </c>
      <c r="B718" t="s">
        <v>47</v>
      </c>
      <c r="C718" t="s">
        <v>52</v>
      </c>
      <c r="D718" t="s">
        <v>1378</v>
      </c>
      <c r="E718">
        <v>2</v>
      </c>
      <c r="F718" t="s">
        <v>131</v>
      </c>
      <c r="G718" t="s">
        <v>22</v>
      </c>
      <c r="H718" s="5">
        <v>44006.61173611111</v>
      </c>
      <c r="I718" s="5">
        <v>44006.556307870371</v>
      </c>
      <c r="J718" s="4">
        <f t="shared" si="58"/>
        <v>2020</v>
      </c>
      <c r="K718" s="4">
        <f t="shared" si="59"/>
        <v>6</v>
      </c>
      <c r="L718">
        <f t="shared" si="60"/>
        <v>4788.9999998733401</v>
      </c>
      <c r="M718" s="8">
        <f t="shared" si="56"/>
        <v>79.816666664555669</v>
      </c>
      <c r="N718" s="8">
        <f t="shared" si="57"/>
        <v>159.63333332911134</v>
      </c>
      <c r="O718" s="18">
        <v>1</v>
      </c>
      <c r="P718" t="s">
        <v>1379</v>
      </c>
      <c r="Q718" s="6" t="s">
        <v>24</v>
      </c>
      <c r="R718" s="8"/>
    </row>
    <row r="719" spans="1:18" ht="15" customHeight="1">
      <c r="A719" t="s">
        <v>17</v>
      </c>
      <c r="B719" t="s">
        <v>41</v>
      </c>
      <c r="C719" t="s">
        <v>62</v>
      </c>
      <c r="D719" t="s">
        <v>217</v>
      </c>
      <c r="E719">
        <v>14</v>
      </c>
      <c r="F719" t="s">
        <v>27</v>
      </c>
      <c r="G719" t="s">
        <v>22</v>
      </c>
      <c r="H719" s="5">
        <v>44006.623530092591</v>
      </c>
      <c r="I719" s="5">
        <v>44006.605046296296</v>
      </c>
      <c r="J719" s="4">
        <f t="shared" si="58"/>
        <v>2020</v>
      </c>
      <c r="K719" s="4">
        <f t="shared" si="59"/>
        <v>6</v>
      </c>
      <c r="L719">
        <f t="shared" si="60"/>
        <v>1596.9999999040738</v>
      </c>
      <c r="M719" s="8">
        <f t="shared" si="56"/>
        <v>26.616666665067896</v>
      </c>
      <c r="N719" s="8">
        <f t="shared" si="57"/>
        <v>372.63333331095055</v>
      </c>
      <c r="O719" s="18">
        <v>1</v>
      </c>
      <c r="P719" t="s">
        <v>1380</v>
      </c>
      <c r="Q719" s="6" t="s">
        <v>24</v>
      </c>
      <c r="R719" s="8"/>
    </row>
    <row r="720" spans="1:18" ht="15" customHeight="1">
      <c r="A720" t="s">
        <v>17</v>
      </c>
      <c r="B720" t="s">
        <v>18</v>
      </c>
      <c r="C720" t="s">
        <v>25</v>
      </c>
      <c r="D720" t="s">
        <v>1381</v>
      </c>
      <c r="E720">
        <v>5</v>
      </c>
      <c r="F720" t="s">
        <v>33</v>
      </c>
      <c r="G720" t="s">
        <v>22</v>
      </c>
      <c r="H720" s="5">
        <v>44006.663773148146</v>
      </c>
      <c r="I720" s="5">
        <v>44006.609722222223</v>
      </c>
      <c r="J720" s="4">
        <f t="shared" si="58"/>
        <v>2020</v>
      </c>
      <c r="K720" s="4">
        <f t="shared" si="59"/>
        <v>6</v>
      </c>
      <c r="L720">
        <f t="shared" si="60"/>
        <v>4669.9999997159466</v>
      </c>
      <c r="M720" s="8">
        <f t="shared" si="56"/>
        <v>77.83333332859911</v>
      </c>
      <c r="N720" s="8">
        <f t="shared" si="57"/>
        <v>389.16666664299555</v>
      </c>
      <c r="O720" s="18">
        <v>1</v>
      </c>
      <c r="P720" t="s">
        <v>1382</v>
      </c>
      <c r="Q720" s="6" t="s">
        <v>24</v>
      </c>
      <c r="R720" s="8"/>
    </row>
    <row r="721" spans="1:18" ht="15" customHeight="1">
      <c r="A721" t="s">
        <v>29</v>
      </c>
      <c r="B721" t="s">
        <v>94</v>
      </c>
      <c r="C721" t="s">
        <v>177</v>
      </c>
      <c r="D721" t="s">
        <v>810</v>
      </c>
      <c r="E721">
        <v>18</v>
      </c>
      <c r="F721" t="s">
        <v>27</v>
      </c>
      <c r="G721" t="s">
        <v>22</v>
      </c>
      <c r="H721" s="5">
        <v>44007.285856481481</v>
      </c>
      <c r="I721" s="5">
        <v>44007.180555555555</v>
      </c>
      <c r="J721" s="4">
        <f t="shared" si="58"/>
        <v>2020</v>
      </c>
      <c r="K721" s="4">
        <f t="shared" si="59"/>
        <v>6</v>
      </c>
      <c r="L721">
        <f t="shared" si="60"/>
        <v>9098.0000000679865</v>
      </c>
      <c r="M721" s="8">
        <f t="shared" si="56"/>
        <v>151.63333333446644</v>
      </c>
      <c r="N721" s="8">
        <f t="shared" si="57"/>
        <v>2729.400000020396</v>
      </c>
      <c r="O721" s="18">
        <v>1</v>
      </c>
      <c r="P721" t="s">
        <v>1383</v>
      </c>
      <c r="Q721" s="6" t="s">
        <v>24</v>
      </c>
      <c r="R721" s="8"/>
    </row>
    <row r="722" spans="1:18" ht="15" customHeight="1">
      <c r="A722" t="s">
        <v>17</v>
      </c>
      <c r="B722" t="s">
        <v>47</v>
      </c>
      <c r="C722" t="s">
        <v>52</v>
      </c>
      <c r="D722" t="s">
        <v>1036</v>
      </c>
      <c r="E722">
        <v>25</v>
      </c>
      <c r="F722" t="s">
        <v>27</v>
      </c>
      <c r="G722" t="s">
        <v>22</v>
      </c>
      <c r="H722" s="5">
        <v>44007.787256944444</v>
      </c>
      <c r="I722" s="5">
        <v>44007.71199074074</v>
      </c>
      <c r="J722" s="4">
        <f t="shared" si="58"/>
        <v>2020</v>
      </c>
      <c r="K722" s="4">
        <f t="shared" si="59"/>
        <v>6</v>
      </c>
      <c r="L722">
        <f t="shared" si="60"/>
        <v>6503.0000000959262</v>
      </c>
      <c r="M722" s="8">
        <f t="shared" si="56"/>
        <v>108.3833333349321</v>
      </c>
      <c r="N722" s="8">
        <f t="shared" si="57"/>
        <v>2709.5833333733026</v>
      </c>
      <c r="O722" s="18">
        <v>1</v>
      </c>
      <c r="P722" t="s">
        <v>1384</v>
      </c>
      <c r="Q722" s="6" t="s">
        <v>24</v>
      </c>
      <c r="R722" s="8"/>
    </row>
    <row r="723" spans="1:18" s="106" customFormat="1" ht="15" customHeight="1">
      <c r="A723" s="106" t="s">
        <v>29</v>
      </c>
      <c r="B723" s="106" t="s">
        <v>94</v>
      </c>
      <c r="C723" s="106" t="s">
        <v>95</v>
      </c>
      <c r="D723" s="106" t="s">
        <v>1385</v>
      </c>
      <c r="E723" s="106">
        <v>1</v>
      </c>
      <c r="F723" s="106" t="s">
        <v>33</v>
      </c>
      <c r="G723" s="106" t="s">
        <v>22</v>
      </c>
      <c r="H723" s="107">
        <v>44008.550694444442</v>
      </c>
      <c r="I723" s="107">
        <v>44008.490277777775</v>
      </c>
      <c r="J723" s="4">
        <f t="shared" si="58"/>
        <v>2020</v>
      </c>
      <c r="K723" s="4">
        <f t="shared" si="59"/>
        <v>6</v>
      </c>
      <c r="L723" s="106">
        <f t="shared" si="60"/>
        <v>5220.0000000419095</v>
      </c>
      <c r="M723" s="108">
        <f t="shared" si="56"/>
        <v>87.000000000698492</v>
      </c>
      <c r="N723" s="108">
        <f t="shared" si="57"/>
        <v>87.000000000698492</v>
      </c>
      <c r="O723" s="109">
        <v>1</v>
      </c>
      <c r="P723" s="106" t="s">
        <v>1386</v>
      </c>
      <c r="Q723" s="110" t="s">
        <v>24</v>
      </c>
      <c r="R723" s="108"/>
    </row>
    <row r="724" spans="1:18" ht="15" customHeight="1">
      <c r="A724" t="s">
        <v>29</v>
      </c>
      <c r="B724" t="s">
        <v>94</v>
      </c>
      <c r="C724" t="s">
        <v>186</v>
      </c>
      <c r="D724" t="s">
        <v>1387</v>
      </c>
      <c r="E724">
        <v>1</v>
      </c>
      <c r="F724" t="s">
        <v>27</v>
      </c>
      <c r="G724" t="s">
        <v>22</v>
      </c>
      <c r="H724" s="5">
        <v>44008.699305555558</v>
      </c>
      <c r="I724" s="5">
        <v>44008.65625</v>
      </c>
      <c r="J724" s="4">
        <f t="shared" si="58"/>
        <v>2020</v>
      </c>
      <c r="K724" s="4">
        <f t="shared" si="59"/>
        <v>6</v>
      </c>
      <c r="L724">
        <f t="shared" si="60"/>
        <v>3720.0000001816079</v>
      </c>
      <c r="M724" s="8">
        <f t="shared" si="56"/>
        <v>62.000000003026798</v>
      </c>
      <c r="N724" s="8">
        <f t="shared" si="57"/>
        <v>62.000000003026798</v>
      </c>
      <c r="O724" s="18">
        <v>1</v>
      </c>
      <c r="P724" t="s">
        <v>1388</v>
      </c>
      <c r="Q724" s="6" t="s">
        <v>24</v>
      </c>
      <c r="R724" s="8"/>
    </row>
    <row r="725" spans="1:18" ht="15" customHeight="1">
      <c r="A725" t="s">
        <v>17</v>
      </c>
      <c r="B725" t="s">
        <v>41</v>
      </c>
      <c r="C725" t="s">
        <v>135</v>
      </c>
      <c r="D725" t="s">
        <v>690</v>
      </c>
      <c r="E725">
        <v>4</v>
      </c>
      <c r="F725" t="s">
        <v>27</v>
      </c>
      <c r="G725" t="s">
        <v>22</v>
      </c>
      <c r="H725" s="5">
        <v>44008.83997685185</v>
      </c>
      <c r="I725" s="5">
        <v>44008.751388888886</v>
      </c>
      <c r="J725" s="4">
        <f t="shared" si="58"/>
        <v>2020</v>
      </c>
      <c r="K725" s="4">
        <f t="shared" si="59"/>
        <v>6</v>
      </c>
      <c r="L725">
        <f t="shared" si="60"/>
        <v>7654.0000000968575</v>
      </c>
      <c r="M725" s="8">
        <f t="shared" si="56"/>
        <v>127.56666666828096</v>
      </c>
      <c r="N725" s="8">
        <f t="shared" si="57"/>
        <v>510.26666667312384</v>
      </c>
      <c r="O725" s="18">
        <v>1</v>
      </c>
      <c r="P725" t="s">
        <v>1389</v>
      </c>
      <c r="Q725" s="6" t="s">
        <v>24</v>
      </c>
      <c r="R725" s="8"/>
    </row>
    <row r="726" spans="1:18" ht="15" customHeight="1">
      <c r="A726" t="s">
        <v>17</v>
      </c>
      <c r="B726" t="s">
        <v>41</v>
      </c>
      <c r="C726" t="s">
        <v>135</v>
      </c>
      <c r="D726" t="s">
        <v>690</v>
      </c>
      <c r="E726">
        <v>4</v>
      </c>
      <c r="F726" t="s">
        <v>33</v>
      </c>
      <c r="G726" t="s">
        <v>22</v>
      </c>
      <c r="H726" s="5">
        <v>44009.03229166667</v>
      </c>
      <c r="I726" s="5">
        <v>44008.841724537036</v>
      </c>
      <c r="J726" s="4">
        <f t="shared" si="58"/>
        <v>2020</v>
      </c>
      <c r="K726" s="4">
        <f t="shared" si="59"/>
        <v>6</v>
      </c>
      <c r="L726">
        <f t="shared" si="60"/>
        <v>16465.000000339933</v>
      </c>
      <c r="M726" s="8">
        <f t="shared" si="56"/>
        <v>274.41666667233221</v>
      </c>
      <c r="N726" s="8">
        <f t="shared" si="57"/>
        <v>1097.6666666893288</v>
      </c>
      <c r="O726" s="18">
        <v>1</v>
      </c>
      <c r="P726" t="s">
        <v>1390</v>
      </c>
      <c r="Q726" s="6" t="s">
        <v>24</v>
      </c>
      <c r="R726" s="8"/>
    </row>
    <row r="727" spans="1:18" ht="15" customHeight="1">
      <c r="A727" t="s">
        <v>17</v>
      </c>
      <c r="B727" t="s">
        <v>140</v>
      </c>
      <c r="C727" t="s">
        <v>141</v>
      </c>
      <c r="D727" t="s">
        <v>296</v>
      </c>
      <c r="E727">
        <v>9</v>
      </c>
      <c r="F727" t="s">
        <v>85</v>
      </c>
      <c r="G727" t="s">
        <v>22</v>
      </c>
      <c r="H727" s="5">
        <v>44009.393125000002</v>
      </c>
      <c r="I727" s="5">
        <v>44009.341666666667</v>
      </c>
      <c r="J727" s="4">
        <f t="shared" si="58"/>
        <v>2020</v>
      </c>
      <c r="K727" s="4">
        <f t="shared" si="59"/>
        <v>6</v>
      </c>
      <c r="L727">
        <f t="shared" si="60"/>
        <v>4446.0000001592562</v>
      </c>
      <c r="M727" s="8">
        <f t="shared" si="56"/>
        <v>74.100000002654269</v>
      </c>
      <c r="N727" s="8">
        <f t="shared" si="57"/>
        <v>666.90000002388842</v>
      </c>
      <c r="O727" s="18">
        <v>1</v>
      </c>
      <c r="P727" t="s">
        <v>1391</v>
      </c>
      <c r="Q727" s="6" t="s">
        <v>24</v>
      </c>
      <c r="R727" s="8"/>
    </row>
    <row r="728" spans="1:18" ht="15" customHeight="1">
      <c r="A728" t="s">
        <v>17</v>
      </c>
      <c r="B728" t="s">
        <v>41</v>
      </c>
      <c r="C728" t="s">
        <v>42</v>
      </c>
      <c r="D728" t="s">
        <v>1392</v>
      </c>
      <c r="E728">
        <v>1</v>
      </c>
      <c r="F728" t="s">
        <v>33</v>
      </c>
      <c r="G728" t="s">
        <v>22</v>
      </c>
      <c r="H728" s="5">
        <v>44009.434479166666</v>
      </c>
      <c r="I728" s="5">
        <v>44009.386111111111</v>
      </c>
      <c r="J728" s="4">
        <f t="shared" si="58"/>
        <v>2020</v>
      </c>
      <c r="K728" s="4">
        <f t="shared" si="59"/>
        <v>6</v>
      </c>
      <c r="L728">
        <f t="shared" si="60"/>
        <v>4178.9999999804422</v>
      </c>
      <c r="M728" s="8">
        <f t="shared" si="56"/>
        <v>69.649999999674037</v>
      </c>
      <c r="N728" s="8">
        <f t="shared" si="57"/>
        <v>69.649999999674037</v>
      </c>
      <c r="O728" s="18">
        <v>1</v>
      </c>
      <c r="P728" t="s">
        <v>1393</v>
      </c>
      <c r="Q728" s="6" t="s">
        <v>24</v>
      </c>
      <c r="R728" s="8"/>
    </row>
    <row r="729" spans="1:18" ht="15" customHeight="1">
      <c r="A729" t="s">
        <v>17</v>
      </c>
      <c r="B729" t="s">
        <v>41</v>
      </c>
      <c r="C729" t="s">
        <v>42</v>
      </c>
      <c r="D729" t="s">
        <v>1394</v>
      </c>
      <c r="E729">
        <v>1</v>
      </c>
      <c r="F729" t="s">
        <v>85</v>
      </c>
      <c r="G729" t="s">
        <v>22</v>
      </c>
      <c r="H729" s="5">
        <v>44010.854027777779</v>
      </c>
      <c r="I729" s="5">
        <v>44010.745833333334</v>
      </c>
      <c r="J729" s="4">
        <f t="shared" si="58"/>
        <v>2020</v>
      </c>
      <c r="K729" s="4">
        <f t="shared" si="59"/>
        <v>6</v>
      </c>
      <c r="L729">
        <f t="shared" si="60"/>
        <v>9348.0000000447035</v>
      </c>
      <c r="M729" s="8">
        <f t="shared" si="56"/>
        <v>155.80000000074506</v>
      </c>
      <c r="N729" s="8">
        <f t="shared" si="57"/>
        <v>155.80000000074506</v>
      </c>
      <c r="O729" s="18">
        <v>1</v>
      </c>
      <c r="P729" t="s">
        <v>1395</v>
      </c>
      <c r="Q729" s="6" t="s">
        <v>24</v>
      </c>
      <c r="R729" s="8"/>
    </row>
    <row r="730" spans="1:19" s="100" customFormat="1" ht="15" customHeight="1">
      <c r="A730" s="100" t="s">
        <v>17</v>
      </c>
      <c r="B730" s="100" t="s">
        <v>55</v>
      </c>
      <c r="C730" s="100" t="s">
        <v>59</v>
      </c>
      <c r="D730" s="100" t="s">
        <v>1396</v>
      </c>
      <c r="E730" s="100">
        <v>1</v>
      </c>
      <c r="F730" s="100" t="s">
        <v>27</v>
      </c>
      <c r="G730" s="100" t="s">
        <v>22</v>
      </c>
      <c r="H730" s="101">
        <v>44011.455613425926</v>
      </c>
      <c r="I730" s="101">
        <v>44011.407638888886</v>
      </c>
      <c r="J730" s="4">
        <f t="shared" si="58"/>
        <v>2020</v>
      </c>
      <c r="K730" s="4">
        <f t="shared" si="59"/>
        <v>6</v>
      </c>
      <c r="L730" s="100">
        <f t="shared" si="60"/>
        <v>4145.000000204891</v>
      </c>
      <c r="M730" s="98">
        <f t="shared" si="56"/>
        <v>69.083333336748183</v>
      </c>
      <c r="N730" s="98">
        <f t="shared" si="57"/>
        <v>69.083333336748183</v>
      </c>
      <c r="O730" s="99">
        <v>1</v>
      </c>
      <c r="P730" s="100" t="s">
        <v>1397</v>
      </c>
      <c r="Q730" s="96" t="s">
        <v>24</v>
      </c>
      <c r="R730" s="98"/>
      <c r="S730"/>
    </row>
    <row r="731" spans="1:18" ht="15" customHeight="1">
      <c r="A731" t="s">
        <v>29</v>
      </c>
      <c r="B731" t="s">
        <v>94</v>
      </c>
      <c r="C731" t="s">
        <v>186</v>
      </c>
      <c r="D731" t="s">
        <v>1398</v>
      </c>
      <c r="E731">
        <v>13</v>
      </c>
      <c r="F731" t="s">
        <v>85</v>
      </c>
      <c r="G731" t="s">
        <v>97</v>
      </c>
      <c r="H731" s="5">
        <v>44012.001319444447</v>
      </c>
      <c r="I731" s="5">
        <v>44011.893923611111</v>
      </c>
      <c r="J731" s="4">
        <f t="shared" si="58"/>
        <v>2020</v>
      </c>
      <c r="K731" s="4">
        <f t="shared" si="59"/>
        <v>6</v>
      </c>
      <c r="L731">
        <f t="shared" si="60"/>
        <v>9279.000000259839</v>
      </c>
      <c r="M731" s="8">
        <f t="shared" si="56"/>
        <v>154.65000000433065</v>
      </c>
      <c r="N731" s="8">
        <f t="shared" si="57"/>
        <v>2010.4500000562984</v>
      </c>
      <c r="O731" s="18">
        <v>1</v>
      </c>
      <c r="P731" t="s">
        <v>1399</v>
      </c>
      <c r="Q731" s="6" t="s">
        <v>24</v>
      </c>
      <c r="R731" s="8"/>
    </row>
    <row r="732" spans="1:18" ht="15" customHeight="1">
      <c r="A732" t="s">
        <v>29</v>
      </c>
      <c r="B732" t="s">
        <v>94</v>
      </c>
      <c r="C732" t="s">
        <v>186</v>
      </c>
      <c r="D732" t="s">
        <v>1400</v>
      </c>
      <c r="E732">
        <v>1</v>
      </c>
      <c r="F732" t="s">
        <v>85</v>
      </c>
      <c r="G732" t="s">
        <v>97</v>
      </c>
      <c r="H732" s="5">
        <v>44012.004166666666</v>
      </c>
      <c r="I732" s="5">
        <v>44011.922222222223</v>
      </c>
      <c r="J732" s="4">
        <f t="shared" si="58"/>
        <v>2020</v>
      </c>
      <c r="K732" s="4">
        <f t="shared" si="59"/>
        <v>6</v>
      </c>
      <c r="L732">
        <f t="shared" si="60"/>
        <v>7079.9999998183921</v>
      </c>
      <c r="M732" s="8">
        <f t="shared" si="56"/>
        <v>117.9999999969732</v>
      </c>
      <c r="N732" s="8">
        <f t="shared" si="57"/>
        <v>117.9999999969732</v>
      </c>
      <c r="O732" s="18">
        <v>1</v>
      </c>
      <c r="P732" t="s">
        <v>1401</v>
      </c>
      <c r="Q732" s="6" t="s">
        <v>24</v>
      </c>
      <c r="R732" s="8"/>
    </row>
    <row r="733" spans="1:18" ht="15" customHeight="1">
      <c r="A733" t="s">
        <v>17</v>
      </c>
      <c r="B733" t="s">
        <v>41</v>
      </c>
      <c r="C733" t="s">
        <v>135</v>
      </c>
      <c r="D733" t="s">
        <v>301</v>
      </c>
      <c r="E733">
        <v>22</v>
      </c>
      <c r="F733" t="s">
        <v>27</v>
      </c>
      <c r="G733" t="s">
        <v>22</v>
      </c>
      <c r="H733" s="5">
        <v>44012.17396990741</v>
      </c>
      <c r="I733" s="5">
        <v>44012.123298611114</v>
      </c>
      <c r="J733" s="4">
        <f t="shared" si="58"/>
        <v>2020</v>
      </c>
      <c r="K733" s="4">
        <f t="shared" si="59"/>
        <v>6</v>
      </c>
      <c r="L733">
        <f t="shared" si="60"/>
        <v>4377.9999999795109</v>
      </c>
      <c r="M733" s="8">
        <f t="shared" si="56"/>
        <v>72.966666666325182</v>
      </c>
      <c r="N733" s="8">
        <f t="shared" si="57"/>
        <v>1605.266666659154</v>
      </c>
      <c r="O733" s="18">
        <v>1</v>
      </c>
      <c r="P733" t="s">
        <v>1402</v>
      </c>
      <c r="Q733" s="6" t="s">
        <v>24</v>
      </c>
      <c r="R733" s="8"/>
    </row>
    <row r="734" spans="1:18" ht="15" customHeight="1">
      <c r="A734" t="s">
        <v>29</v>
      </c>
      <c r="B734" t="s">
        <v>94</v>
      </c>
      <c r="C734" t="s">
        <v>177</v>
      </c>
      <c r="D734" t="s">
        <v>1403</v>
      </c>
      <c r="E734">
        <v>1</v>
      </c>
      <c r="F734" t="s">
        <v>92</v>
      </c>
      <c r="G734" t="s">
        <v>22</v>
      </c>
      <c r="H734" s="5">
        <v>44012.359733796293</v>
      </c>
      <c r="I734" s="5">
        <v>44012.338194444441</v>
      </c>
      <c r="J734" s="4">
        <f t="shared" si="58"/>
        <v>2020</v>
      </c>
      <c r="K734" s="4">
        <f t="shared" si="59"/>
        <v>6</v>
      </c>
      <c r="L734">
        <f t="shared" si="60"/>
        <v>1861.0000000102445</v>
      </c>
      <c r="M734" s="8">
        <f t="shared" si="56"/>
        <v>31.016666666837409</v>
      </c>
      <c r="N734" s="8">
        <f t="shared" si="57"/>
        <v>31.016666666837409</v>
      </c>
      <c r="O734" s="18">
        <v>1</v>
      </c>
      <c r="P734" t="s">
        <v>1404</v>
      </c>
      <c r="Q734" s="6" t="s">
        <v>24</v>
      </c>
      <c r="R734" s="8"/>
    </row>
    <row r="735" spans="1:18" ht="15" customHeight="1">
      <c r="A735" t="s">
        <v>29</v>
      </c>
      <c r="B735" t="s">
        <v>94</v>
      </c>
      <c r="C735" t="s">
        <v>177</v>
      </c>
      <c r="D735" t="s">
        <v>1405</v>
      </c>
      <c r="E735">
        <v>7</v>
      </c>
      <c r="F735" t="s">
        <v>33</v>
      </c>
      <c r="G735" t="s">
        <v>22</v>
      </c>
      <c r="H735" s="5">
        <v>44012.516203703701</v>
      </c>
      <c r="I735" s="5">
        <v>44012.461805555555</v>
      </c>
      <c r="J735" s="4">
        <f t="shared" si="58"/>
        <v>2020</v>
      </c>
      <c r="K735" s="4">
        <f t="shared" si="59"/>
        <v>6</v>
      </c>
      <c r="L735">
        <f t="shared" si="60"/>
        <v>4699.9999998137355</v>
      </c>
      <c r="M735" s="8">
        <f t="shared" si="56"/>
        <v>78.333333330228925</v>
      </c>
      <c r="N735" s="8">
        <f t="shared" si="57"/>
        <v>548.33333331160247</v>
      </c>
      <c r="O735" s="18">
        <v>1</v>
      </c>
      <c r="P735" t="s">
        <v>1406</v>
      </c>
      <c r="Q735" s="6" t="s">
        <v>24</v>
      </c>
      <c r="R735" s="8"/>
    </row>
    <row r="736" spans="1:18" ht="15" customHeight="1">
      <c r="A736" t="s">
        <v>17</v>
      </c>
      <c r="B736" t="s">
        <v>55</v>
      </c>
      <c r="C736" t="s">
        <v>271</v>
      </c>
      <c r="D736" t="s">
        <v>272</v>
      </c>
      <c r="E736">
        <v>56</v>
      </c>
      <c r="F736" t="s">
        <v>27</v>
      </c>
      <c r="G736" t="s">
        <v>22</v>
      </c>
      <c r="H736" s="5">
        <v>44013.713796296295</v>
      </c>
      <c r="I736" s="5">
        <v>44013.684027777781</v>
      </c>
      <c r="J736" s="4">
        <f t="shared" si="58"/>
        <v>2020</v>
      </c>
      <c r="K736" s="4">
        <f t="shared" si="59"/>
        <v>7</v>
      </c>
      <c r="L736">
        <f t="shared" si="60"/>
        <v>2571.999999624677</v>
      </c>
      <c r="M736" s="8">
        <f t="shared" si="56"/>
        <v>42.866666660411283</v>
      </c>
      <c r="N736" s="8">
        <f t="shared" si="57"/>
        <v>2400.5333329830319</v>
      </c>
      <c r="O736" s="18">
        <v>1</v>
      </c>
      <c r="P736" t="s">
        <v>1407</v>
      </c>
      <c r="Q736" s="6" t="s">
        <v>24</v>
      </c>
      <c r="R736" s="8"/>
    </row>
    <row r="737" spans="1:19" s="100" customFormat="1" ht="15" customHeight="1">
      <c r="A737" s="100" t="s">
        <v>17</v>
      </c>
      <c r="B737" s="100" t="s">
        <v>55</v>
      </c>
      <c r="C737" s="100" t="s">
        <v>59</v>
      </c>
      <c r="D737" s="100" t="s">
        <v>1408</v>
      </c>
      <c r="E737" s="100">
        <v>1</v>
      </c>
      <c r="F737" s="100" t="s">
        <v>27</v>
      </c>
      <c r="G737" s="100" t="s">
        <v>22</v>
      </c>
      <c r="H737" s="101">
        <v>44013.734027777777</v>
      </c>
      <c r="I737" s="101">
        <v>44013.68949074074</v>
      </c>
      <c r="J737" s="4">
        <f t="shared" si="58"/>
        <v>2020</v>
      </c>
      <c r="K737" s="4">
        <f t="shared" si="59"/>
        <v>7</v>
      </c>
      <c r="L737" s="100">
        <f t="shared" si="60"/>
        <v>3847.9999999282882</v>
      </c>
      <c r="M737" s="98">
        <f t="shared" si="56"/>
        <v>64.133333332138136</v>
      </c>
      <c r="N737" s="98">
        <f t="shared" si="57"/>
        <v>64.133333332138136</v>
      </c>
      <c r="O737" s="99">
        <v>1</v>
      </c>
      <c r="P737" s="100" t="s">
        <v>1409</v>
      </c>
      <c r="Q737" s="96" t="s">
        <v>24</v>
      </c>
      <c r="R737" s="98"/>
      <c r="S737"/>
    </row>
    <row r="738" spans="1:18" ht="15" customHeight="1">
      <c r="A738" t="s">
        <v>17</v>
      </c>
      <c r="B738" t="s">
        <v>55</v>
      </c>
      <c r="C738" t="s">
        <v>59</v>
      </c>
      <c r="D738" t="s">
        <v>1410</v>
      </c>
      <c r="E738">
        <v>3</v>
      </c>
      <c r="F738" t="s">
        <v>27</v>
      </c>
      <c r="G738" t="s">
        <v>22</v>
      </c>
      <c r="H738" s="5">
        <v>44013.794745370367</v>
      </c>
      <c r="I738" s="5">
        <v>44013.755462962959</v>
      </c>
      <c r="J738" s="4">
        <f t="shared" si="58"/>
        <v>2020</v>
      </c>
      <c r="K738" s="4">
        <f t="shared" si="59"/>
        <v>7</v>
      </c>
      <c r="L738">
        <f t="shared" si="60"/>
        <v>3394.0000000409782</v>
      </c>
      <c r="M738" s="8">
        <f t="shared" si="56"/>
        <v>56.566666667349637</v>
      </c>
      <c r="N738" s="8">
        <f t="shared" si="57"/>
        <v>169.70000000204891</v>
      </c>
      <c r="O738" s="18">
        <v>1</v>
      </c>
      <c r="P738" t="s">
        <v>1411</v>
      </c>
      <c r="Q738" s="6" t="s">
        <v>24</v>
      </c>
      <c r="R738" s="8"/>
    </row>
    <row r="739" spans="1:19" s="135" customFormat="1" ht="15" customHeight="1">
      <c r="A739" s="135" t="s">
        <v>29</v>
      </c>
      <c r="B739" s="135" t="s">
        <v>94</v>
      </c>
      <c r="C739" s="135" t="s">
        <v>95</v>
      </c>
      <c r="D739" s="135" t="s">
        <v>1412</v>
      </c>
      <c r="E739" s="135">
        <v>1</v>
      </c>
      <c r="F739" s="135" t="s">
        <v>85</v>
      </c>
      <c r="G739" s="135" t="s">
        <v>22</v>
      </c>
      <c r="H739" s="136">
        <v>44013.831250000003</v>
      </c>
      <c r="I739" s="136">
        <v>44013.793749999997</v>
      </c>
      <c r="J739" s="4">
        <f t="shared" si="58"/>
        <v>2020</v>
      </c>
      <c r="K739" s="4">
        <f t="shared" si="59"/>
        <v>7</v>
      </c>
      <c r="L739" s="135">
        <f t="shared" si="60"/>
        <v>3240.0000005029142</v>
      </c>
      <c r="M739" s="137">
        <f t="shared" si="56"/>
        <v>54.000000008381903</v>
      </c>
      <c r="N739" s="137">
        <f t="shared" si="57"/>
        <v>54.000000008381903</v>
      </c>
      <c r="O739" s="138">
        <v>1</v>
      </c>
      <c r="P739" s="135" t="s">
        <v>1413</v>
      </c>
      <c r="Q739" s="139" t="s">
        <v>24</v>
      </c>
      <c r="R739" s="137"/>
      <c r="S739"/>
    </row>
    <row r="740" spans="1:18" ht="15" customHeight="1">
      <c r="A740" t="s">
        <v>17</v>
      </c>
      <c r="B740" t="s">
        <v>41</v>
      </c>
      <c r="C740" t="s">
        <v>135</v>
      </c>
      <c r="D740" t="s">
        <v>1414</v>
      </c>
      <c r="E740">
        <v>1</v>
      </c>
      <c r="F740" t="s">
        <v>27</v>
      </c>
      <c r="G740" t="s">
        <v>22</v>
      </c>
      <c r="H740" s="5">
        <v>44014.38958333333</v>
      </c>
      <c r="I740" s="5">
        <v>44014.356249999997</v>
      </c>
      <c r="J740" s="4">
        <f t="shared" si="58"/>
        <v>2020</v>
      </c>
      <c r="K740" s="4">
        <f t="shared" si="59"/>
        <v>7</v>
      </c>
      <c r="L740">
        <f t="shared" si="60"/>
        <v>2879.9999999580905</v>
      </c>
      <c r="M740" s="8">
        <f t="shared" si="56"/>
        <v>47.999999999301508</v>
      </c>
      <c r="N740" s="8">
        <f t="shared" si="57"/>
        <v>47.999999999301508</v>
      </c>
      <c r="O740" s="18">
        <v>1</v>
      </c>
      <c r="P740" t="s">
        <v>1415</v>
      </c>
      <c r="Q740" s="6" t="s">
        <v>24</v>
      </c>
      <c r="R740" s="8"/>
    </row>
    <row r="741" spans="1:18" ht="15" customHeight="1">
      <c r="A741" t="s">
        <v>17</v>
      </c>
      <c r="B741" t="s">
        <v>55</v>
      </c>
      <c r="C741" t="s">
        <v>59</v>
      </c>
      <c r="D741" t="s">
        <v>1416</v>
      </c>
      <c r="E741">
        <v>1</v>
      </c>
      <c r="F741" t="s">
        <v>125</v>
      </c>
      <c r="G741" t="s">
        <v>22</v>
      </c>
      <c r="H741" s="5">
        <v>44014.48333333333</v>
      </c>
      <c r="I741" s="5">
        <v>44014.465277777781</v>
      </c>
      <c r="J741" s="4">
        <f t="shared" si="58"/>
        <v>2020</v>
      </c>
      <c r="K741" s="4">
        <f t="shared" si="59"/>
        <v>7</v>
      </c>
      <c r="L741">
        <f t="shared" si="60"/>
        <v>1559.9999994272366</v>
      </c>
      <c r="M741" s="8">
        <f t="shared" si="56"/>
        <v>25.999999990453944</v>
      </c>
      <c r="N741" s="8">
        <f t="shared" si="57"/>
        <v>25.999999990453944</v>
      </c>
      <c r="O741" s="18">
        <v>1</v>
      </c>
      <c r="P741" t="s">
        <v>1417</v>
      </c>
      <c r="Q741" s="6" t="s">
        <v>24</v>
      </c>
      <c r="R741" s="8"/>
    </row>
    <row r="742" spans="1:18" ht="15" customHeight="1">
      <c r="A742" t="s">
        <v>17</v>
      </c>
      <c r="B742" t="s">
        <v>41</v>
      </c>
      <c r="C742" t="s">
        <v>135</v>
      </c>
      <c r="D742" t="s">
        <v>1418</v>
      </c>
      <c r="E742">
        <v>3</v>
      </c>
      <c r="F742" t="s">
        <v>33</v>
      </c>
      <c r="G742" t="s">
        <v>22</v>
      </c>
      <c r="H742" s="5">
        <v>44014.690972222219</v>
      </c>
      <c r="I742" s="5">
        <v>44014.633333333331</v>
      </c>
      <c r="J742" s="4">
        <f t="shared" si="58"/>
        <v>2020</v>
      </c>
      <c r="K742" s="4">
        <f t="shared" si="59"/>
        <v>7</v>
      </c>
      <c r="L742">
        <f t="shared" si="60"/>
        <v>4979.9999998882413</v>
      </c>
      <c r="M742" s="8">
        <f t="shared" si="56"/>
        <v>82.999999998137355</v>
      </c>
      <c r="N742" s="8">
        <f t="shared" si="57"/>
        <v>248.99999999441206</v>
      </c>
      <c r="O742" s="18">
        <v>1</v>
      </c>
      <c r="P742" t="s">
        <v>1419</v>
      </c>
      <c r="Q742" s="6" t="s">
        <v>24</v>
      </c>
      <c r="R742" s="8"/>
    </row>
    <row r="743" spans="1:18" ht="15" customHeight="1">
      <c r="A743" t="s">
        <v>17</v>
      </c>
      <c r="B743" t="s">
        <v>18</v>
      </c>
      <c r="C743" t="s">
        <v>35</v>
      </c>
      <c r="D743" t="s">
        <v>1420</v>
      </c>
      <c r="E743">
        <v>1</v>
      </c>
      <c r="F743" t="s">
        <v>472</v>
      </c>
      <c r="G743" t="s">
        <v>22</v>
      </c>
      <c r="H743" s="5">
        <v>44015.789918981478</v>
      </c>
      <c r="I743" s="5">
        <v>44015.667361111111</v>
      </c>
      <c r="J743" s="4">
        <f t="shared" si="58"/>
        <v>2020</v>
      </c>
      <c r="K743" s="4">
        <f t="shared" si="59"/>
        <v>7</v>
      </c>
      <c r="L743">
        <f t="shared" si="60"/>
        <v>10588.999999710359</v>
      </c>
      <c r="M743" s="8">
        <f t="shared" si="56"/>
        <v>176.48333332850598</v>
      </c>
      <c r="N743" s="8">
        <f t="shared" si="57"/>
        <v>176.48333332850598</v>
      </c>
      <c r="O743" s="18">
        <v>1</v>
      </c>
      <c r="P743" t="s">
        <v>1421</v>
      </c>
      <c r="Q743" s="6" t="s">
        <v>24</v>
      </c>
      <c r="R743" s="8"/>
    </row>
    <row r="744" spans="1:18" ht="15" customHeight="1">
      <c r="A744" t="s">
        <v>17</v>
      </c>
      <c r="B744" t="s">
        <v>47</v>
      </c>
      <c r="C744" t="s">
        <v>52</v>
      </c>
      <c r="D744" t="s">
        <v>1422</v>
      </c>
      <c r="E744">
        <v>5</v>
      </c>
      <c r="F744" t="s">
        <v>131</v>
      </c>
      <c r="G744" t="s">
        <v>22</v>
      </c>
      <c r="H744" s="5">
        <v>44015.749305555553</v>
      </c>
      <c r="I744" s="5">
        <v>44015.694444444445</v>
      </c>
      <c r="J744" s="4">
        <f t="shared" si="58"/>
        <v>2020</v>
      </c>
      <c r="K744" s="4">
        <f t="shared" si="59"/>
        <v>7</v>
      </c>
      <c r="L744">
        <f t="shared" si="60"/>
        <v>4739.9999997345731</v>
      </c>
      <c r="M744" s="8">
        <f t="shared" si="56"/>
        <v>78.999999995576218</v>
      </c>
      <c r="N744" s="8">
        <f t="shared" si="57"/>
        <v>394.99999997788109</v>
      </c>
      <c r="O744" s="18">
        <v>1</v>
      </c>
      <c r="P744" t="s">
        <v>1423</v>
      </c>
      <c r="Q744" s="6" t="s">
        <v>24</v>
      </c>
      <c r="R744" s="8"/>
    </row>
    <row r="745" spans="1:18" ht="15" customHeight="1">
      <c r="A745" t="s">
        <v>17</v>
      </c>
      <c r="B745" t="s">
        <v>41</v>
      </c>
      <c r="C745" t="s">
        <v>62</v>
      </c>
      <c r="D745" t="s">
        <v>290</v>
      </c>
      <c r="E745">
        <v>31</v>
      </c>
      <c r="F745" t="s">
        <v>131</v>
      </c>
      <c r="G745" t="s">
        <v>22</v>
      </c>
      <c r="H745" s="5">
        <v>44015.791851851849</v>
      </c>
      <c r="I745" s="5">
        <v>44015.70416666667</v>
      </c>
      <c r="J745" s="4">
        <f t="shared" si="58"/>
        <v>2020</v>
      </c>
      <c r="K745" s="4">
        <f t="shared" si="59"/>
        <v>7</v>
      </c>
      <c r="L745">
        <f t="shared" si="60"/>
        <v>7575.9999994654208</v>
      </c>
      <c r="M745" s="8">
        <f t="shared" si="56"/>
        <v>126.26666665775701</v>
      </c>
      <c r="N745" s="8">
        <f t="shared" si="57"/>
        <v>3914.2666663904674</v>
      </c>
      <c r="O745" s="18">
        <v>1</v>
      </c>
      <c r="P745" t="s">
        <v>1424</v>
      </c>
      <c r="Q745" s="6" t="s">
        <v>24</v>
      </c>
      <c r="R745" s="8"/>
    </row>
    <row r="746" spans="1:18" ht="15" customHeight="1">
      <c r="A746" t="s">
        <v>17</v>
      </c>
      <c r="B746" t="s">
        <v>18</v>
      </c>
      <c r="C746" t="s">
        <v>38</v>
      </c>
      <c r="D746" t="s">
        <v>1324</v>
      </c>
      <c r="E746">
        <v>25</v>
      </c>
      <c r="F746" t="s">
        <v>27</v>
      </c>
      <c r="G746" t="s">
        <v>22</v>
      </c>
      <c r="H746" s="5">
        <v>44015.825821759259</v>
      </c>
      <c r="I746" s="5">
        <v>44015.78402777778</v>
      </c>
      <c r="J746" s="4">
        <f t="shared" si="58"/>
        <v>2020</v>
      </c>
      <c r="K746" s="4">
        <f t="shared" si="59"/>
        <v>7</v>
      </c>
      <c r="L746">
        <f t="shared" si="60"/>
        <v>3610.9999998472631</v>
      </c>
      <c r="M746" s="8">
        <f t="shared" si="56"/>
        <v>60.183333330787718</v>
      </c>
      <c r="N746" s="8">
        <f t="shared" si="57"/>
        <v>1504.583333269693</v>
      </c>
      <c r="O746" s="18">
        <v>1</v>
      </c>
      <c r="P746" t="s">
        <v>1425</v>
      </c>
      <c r="Q746" s="6" t="s">
        <v>24</v>
      </c>
      <c r="R746" s="8"/>
    </row>
    <row r="747" spans="1:18" ht="15" customHeight="1">
      <c r="A747" t="s">
        <v>17</v>
      </c>
      <c r="B747" t="s">
        <v>41</v>
      </c>
      <c r="C747" t="s">
        <v>42</v>
      </c>
      <c r="D747" t="s">
        <v>1426</v>
      </c>
      <c r="E747">
        <v>71</v>
      </c>
      <c r="F747" t="s">
        <v>27</v>
      </c>
      <c r="G747" t="s">
        <v>22</v>
      </c>
      <c r="H747" s="5">
        <v>44015.982037037036</v>
      </c>
      <c r="I747" s="5">
        <v>44015.936111111114</v>
      </c>
      <c r="J747" s="4">
        <f t="shared" si="58"/>
        <v>2020</v>
      </c>
      <c r="K747" s="4">
        <f t="shared" si="59"/>
        <v>7</v>
      </c>
      <c r="L747">
        <f t="shared" si="60"/>
        <v>3967.9999996908009</v>
      </c>
      <c r="M747" s="8">
        <f t="shared" si="56"/>
        <v>66.133333328180015</v>
      </c>
      <c r="N747" s="8">
        <f t="shared" si="57"/>
        <v>4695.4666663007811</v>
      </c>
      <c r="O747" s="18">
        <v>1</v>
      </c>
      <c r="P747" t="s">
        <v>1427</v>
      </c>
      <c r="Q747" s="6" t="s">
        <v>24</v>
      </c>
      <c r="R747" s="8"/>
    </row>
    <row r="748" spans="1:19" s="152" customFormat="1" ht="15" customHeight="1">
      <c r="A748" s="152" t="s">
        <v>29</v>
      </c>
      <c r="B748" s="152" t="s">
        <v>87</v>
      </c>
      <c r="C748" s="152" t="s">
        <v>103</v>
      </c>
      <c r="D748" s="152" t="s">
        <v>1428</v>
      </c>
      <c r="E748" s="152">
        <v>1</v>
      </c>
      <c r="F748" s="152" t="s">
        <v>85</v>
      </c>
      <c r="G748" s="152" t="s">
        <v>22</v>
      </c>
      <c r="H748" s="153">
        <v>44016.272499999999</v>
      </c>
      <c r="I748" s="153">
        <v>44016.207638888889</v>
      </c>
      <c r="J748" s="4">
        <f t="shared" si="58"/>
        <v>2020</v>
      </c>
      <c r="K748" s="4">
        <f t="shared" si="59"/>
        <v>7</v>
      </c>
      <c r="L748" s="152">
        <f t="shared" si="60"/>
        <v>5603.999999910593</v>
      </c>
      <c r="M748" s="154">
        <f t="shared" si="56"/>
        <v>93.399999998509884</v>
      </c>
      <c r="N748" s="154">
        <f t="shared" si="57"/>
        <v>93.399999998509884</v>
      </c>
      <c r="O748" s="155">
        <v>1</v>
      </c>
      <c r="P748" s="152" t="s">
        <v>1429</v>
      </c>
      <c r="Q748" s="156" t="s">
        <v>24</v>
      </c>
      <c r="R748" s="154"/>
      <c r="S748"/>
    </row>
    <row r="749" spans="1:18" ht="15" customHeight="1">
      <c r="A749" t="s">
        <v>29</v>
      </c>
      <c r="B749" t="s">
        <v>94</v>
      </c>
      <c r="C749" t="s">
        <v>186</v>
      </c>
      <c r="D749" t="s">
        <v>1430</v>
      </c>
      <c r="E749">
        <v>42</v>
      </c>
      <c r="F749" t="s">
        <v>85</v>
      </c>
      <c r="G749" t="s">
        <v>22</v>
      </c>
      <c r="H749" s="5">
        <v>44016.42391203704</v>
      </c>
      <c r="I749" s="5">
        <v>44016.370138888888</v>
      </c>
      <c r="J749" s="4">
        <f t="shared" si="58"/>
        <v>2020</v>
      </c>
      <c r="K749" s="4">
        <f t="shared" si="59"/>
        <v>7</v>
      </c>
      <c r="L749">
        <f t="shared" si="60"/>
        <v>4646.0000003920868</v>
      </c>
      <c r="M749" s="8">
        <f t="shared" si="56"/>
        <v>77.433333339868113</v>
      </c>
      <c r="N749" s="8">
        <f t="shared" si="57"/>
        <v>3252.2000002744608</v>
      </c>
      <c r="O749" s="18">
        <v>1</v>
      </c>
      <c r="P749" t="s">
        <v>1431</v>
      </c>
      <c r="Q749" s="6" t="s">
        <v>24</v>
      </c>
      <c r="R749" s="8"/>
    </row>
    <row r="750" spans="1:18" s="106" customFormat="1" ht="15" customHeight="1">
      <c r="A750" s="106" t="s">
        <v>29</v>
      </c>
      <c r="B750" s="106" t="s">
        <v>94</v>
      </c>
      <c r="C750" s="106" t="s">
        <v>95</v>
      </c>
      <c r="D750" s="106" t="s">
        <v>1432</v>
      </c>
      <c r="E750" s="106">
        <v>1</v>
      </c>
      <c r="F750" s="106" t="s">
        <v>92</v>
      </c>
      <c r="G750" s="106" t="s">
        <v>22</v>
      </c>
      <c r="H750" s="107">
        <v>44016.408101851855</v>
      </c>
      <c r="I750" s="107">
        <v>44016.375</v>
      </c>
      <c r="J750" s="4">
        <f t="shared" si="58"/>
        <v>2020</v>
      </c>
      <c r="K750" s="4">
        <f t="shared" si="59"/>
        <v>7</v>
      </c>
      <c r="L750" s="106">
        <f t="shared" si="60"/>
        <v>2860.0000003119931</v>
      </c>
      <c r="M750" s="108">
        <f t="shared" si="56"/>
        <v>47.666666671866551</v>
      </c>
      <c r="N750" s="108">
        <f t="shared" si="57"/>
        <v>47.666666671866551</v>
      </c>
      <c r="O750" s="109">
        <v>1</v>
      </c>
      <c r="P750" s="106" t="s">
        <v>1433</v>
      </c>
      <c r="Q750" s="110" t="s">
        <v>24</v>
      </c>
      <c r="R750" s="108"/>
    </row>
    <row r="751" spans="1:18" ht="15" customHeight="1">
      <c r="A751" t="s">
        <v>29</v>
      </c>
      <c r="B751" t="s">
        <v>94</v>
      </c>
      <c r="C751" t="s">
        <v>186</v>
      </c>
      <c r="D751" t="s">
        <v>1434</v>
      </c>
      <c r="E751">
        <v>1</v>
      </c>
      <c r="F751" t="s">
        <v>92</v>
      </c>
      <c r="G751" t="s">
        <v>22</v>
      </c>
      <c r="H751" s="5">
        <v>44016.42114583333</v>
      </c>
      <c r="I751" s="5">
        <v>44016.37777777778</v>
      </c>
      <c r="J751" s="4">
        <f t="shared" si="58"/>
        <v>2020</v>
      </c>
      <c r="K751" s="4">
        <f t="shared" si="59"/>
        <v>7</v>
      </c>
      <c r="L751">
        <f t="shared" si="60"/>
        <v>3746.9999995781109</v>
      </c>
      <c r="M751" s="8">
        <f t="shared" si="56"/>
        <v>62.449999992968515</v>
      </c>
      <c r="N751" s="8">
        <f t="shared" si="57"/>
        <v>62.449999992968515</v>
      </c>
      <c r="O751" s="18">
        <v>1</v>
      </c>
      <c r="P751" t="s">
        <v>1435</v>
      </c>
      <c r="Q751" s="6" t="s">
        <v>24</v>
      </c>
      <c r="R751" s="8"/>
    </row>
    <row r="752" spans="1:19" s="100" customFormat="1" ht="15" customHeight="1">
      <c r="A752" s="100" t="s">
        <v>17</v>
      </c>
      <c r="B752" s="100" t="s">
        <v>55</v>
      </c>
      <c r="C752" s="100" t="s">
        <v>59</v>
      </c>
      <c r="D752" s="100" t="s">
        <v>1436</v>
      </c>
      <c r="E752" s="100">
        <v>1</v>
      </c>
      <c r="F752" s="100" t="s">
        <v>27</v>
      </c>
      <c r="G752" s="100" t="s">
        <v>22</v>
      </c>
      <c r="H752" s="101">
        <v>44016.52542824074</v>
      </c>
      <c r="I752" s="101">
        <v>44016.464583333334</v>
      </c>
      <c r="J752" s="4">
        <f t="shared" si="58"/>
        <v>2020</v>
      </c>
      <c r="K752" s="4">
        <f t="shared" si="59"/>
        <v>7</v>
      </c>
      <c r="L752" s="100">
        <f t="shared" si="60"/>
        <v>5256.9999998901039</v>
      </c>
      <c r="M752" s="98">
        <f t="shared" si="56"/>
        <v>87.616666664835066</v>
      </c>
      <c r="N752" s="98">
        <f t="shared" si="57"/>
        <v>87.616666664835066</v>
      </c>
      <c r="O752" s="99">
        <v>1</v>
      </c>
      <c r="P752" s="100" t="s">
        <v>1437</v>
      </c>
      <c r="Q752" s="96" t="s">
        <v>24</v>
      </c>
      <c r="R752" s="98"/>
      <c r="S752"/>
    </row>
    <row r="753" spans="1:18" ht="15" customHeight="1">
      <c r="A753" t="s">
        <v>17</v>
      </c>
      <c r="B753" t="s">
        <v>55</v>
      </c>
      <c r="C753" t="s">
        <v>59</v>
      </c>
      <c r="D753" t="s">
        <v>1022</v>
      </c>
      <c r="E753">
        <v>1</v>
      </c>
      <c r="F753" t="s">
        <v>131</v>
      </c>
      <c r="G753" t="s">
        <v>22</v>
      </c>
      <c r="H753" s="5">
        <v>44016.971747685187</v>
      </c>
      <c r="I753" s="5">
        <v>44016.836111111108</v>
      </c>
      <c r="J753" s="4">
        <f t="shared" si="58"/>
        <v>2020</v>
      </c>
      <c r="K753" s="4">
        <f t="shared" si="59"/>
        <v>7</v>
      </c>
      <c r="L753">
        <f t="shared" si="60"/>
        <v>11719.000000460073</v>
      </c>
      <c r="M753" s="8">
        <f t="shared" si="56"/>
        <v>195.31666667433456</v>
      </c>
      <c r="N753" s="8">
        <f t="shared" si="57"/>
        <v>195.31666667433456</v>
      </c>
      <c r="O753" s="18">
        <v>1</v>
      </c>
      <c r="P753" t="s">
        <v>1438</v>
      </c>
      <c r="Q753" s="6" t="s">
        <v>24</v>
      </c>
      <c r="R753" s="8"/>
    </row>
    <row r="754" spans="1:19" s="123" customFormat="1" ht="15" customHeight="1">
      <c r="A754" s="123" t="s">
        <v>29</v>
      </c>
      <c r="B754" s="123" t="s">
        <v>30</v>
      </c>
      <c r="C754" s="123" t="s">
        <v>83</v>
      </c>
      <c r="D754" s="123" t="s">
        <v>1439</v>
      </c>
      <c r="E754" s="123">
        <v>1</v>
      </c>
      <c r="F754" s="123" t="s">
        <v>92</v>
      </c>
      <c r="G754" s="123" t="s">
        <v>22</v>
      </c>
      <c r="H754" s="124">
        <v>44017.390277777777</v>
      </c>
      <c r="I754" s="124">
        <v>44017.354166666664</v>
      </c>
      <c r="J754" s="4">
        <f t="shared" si="58"/>
        <v>2020</v>
      </c>
      <c r="K754" s="4">
        <f t="shared" si="59"/>
        <v>7</v>
      </c>
      <c r="L754" s="123">
        <f t="shared" si="60"/>
        <v>3120.0000001117587</v>
      </c>
      <c r="M754" s="125">
        <f t="shared" si="56"/>
        <v>52.000000001862645</v>
      </c>
      <c r="N754" s="125">
        <f t="shared" si="57"/>
        <v>52.000000001862645</v>
      </c>
      <c r="O754" s="126">
        <v>1</v>
      </c>
      <c r="P754" s="123" t="s">
        <v>1440</v>
      </c>
      <c r="Q754" s="127" t="s">
        <v>24</v>
      </c>
      <c r="R754" s="125"/>
      <c r="S754"/>
    </row>
    <row r="755" spans="1:19" s="100" customFormat="1" ht="15" customHeight="1">
      <c r="A755" s="100" t="s">
        <v>17</v>
      </c>
      <c r="B755" s="100" t="s">
        <v>41</v>
      </c>
      <c r="C755" s="100" t="s">
        <v>42</v>
      </c>
      <c r="D755" s="100" t="s">
        <v>1441</v>
      </c>
      <c r="E755" s="100">
        <v>1</v>
      </c>
      <c r="F755" s="100" t="s">
        <v>27</v>
      </c>
      <c r="G755" s="100" t="s">
        <v>22</v>
      </c>
      <c r="H755" s="101">
        <v>44017.566574074073</v>
      </c>
      <c r="I755" s="101">
        <v>44017.511805555558</v>
      </c>
      <c r="J755" s="4">
        <f t="shared" si="58"/>
        <v>2020</v>
      </c>
      <c r="K755" s="4">
        <f t="shared" si="59"/>
        <v>7</v>
      </c>
      <c r="L755" s="100">
        <f t="shared" si="60"/>
        <v>4731.9999997504056</v>
      </c>
      <c r="M755" s="98">
        <f t="shared" si="56"/>
        <v>78.866666662506759</v>
      </c>
      <c r="N755" s="98">
        <f t="shared" si="57"/>
        <v>78.866666662506759</v>
      </c>
      <c r="O755" s="99">
        <v>1</v>
      </c>
      <c r="P755" s="100" t="s">
        <v>1442</v>
      </c>
      <c r="Q755" s="96" t="s">
        <v>24</v>
      </c>
      <c r="R755" s="98"/>
      <c r="S755"/>
    </row>
    <row r="756" spans="1:18" ht="15" customHeight="1">
      <c r="A756" t="s">
        <v>29</v>
      </c>
      <c r="B756" t="s">
        <v>94</v>
      </c>
      <c r="C756" t="s">
        <v>156</v>
      </c>
      <c r="D756" t="s">
        <v>1443</v>
      </c>
      <c r="E756">
        <v>568</v>
      </c>
      <c r="F756" t="s">
        <v>27</v>
      </c>
      <c r="G756" t="s">
        <v>22</v>
      </c>
      <c r="H756" s="5">
        <v>44017.701388888891</v>
      </c>
      <c r="I756" s="5">
        <v>44017.636805555558</v>
      </c>
      <c r="J756" s="4">
        <f t="shared" si="58"/>
        <v>2020</v>
      </c>
      <c r="K756" s="4">
        <f t="shared" si="59"/>
        <v>7</v>
      </c>
      <c r="L756">
        <f t="shared" si="60"/>
        <v>5579.9999999580905</v>
      </c>
      <c r="M756" s="8">
        <f t="shared" si="56"/>
        <v>92.999999999301508</v>
      </c>
      <c r="N756" s="8">
        <f t="shared" si="57"/>
        <v>52823.999999603257</v>
      </c>
      <c r="O756" s="18">
        <v>1</v>
      </c>
      <c r="P756" t="s">
        <v>1444</v>
      </c>
      <c r="Q756" s="6" t="s">
        <v>24</v>
      </c>
      <c r="R756" s="8"/>
    </row>
    <row r="757" spans="1:19" s="112" customFormat="1" ht="15" customHeight="1">
      <c r="A757" s="112" t="s">
        <v>29</v>
      </c>
      <c r="B757" s="112" t="s">
        <v>87</v>
      </c>
      <c r="C757" s="112" t="s">
        <v>197</v>
      </c>
      <c r="D757" s="112" t="s">
        <v>1127</v>
      </c>
      <c r="E757" s="112">
        <v>1</v>
      </c>
      <c r="F757" s="112" t="s">
        <v>131</v>
      </c>
      <c r="G757" s="112" t="s">
        <v>22</v>
      </c>
      <c r="H757" s="113">
        <v>44018.277777777781</v>
      </c>
      <c r="I757" s="113">
        <v>44018.239583333336</v>
      </c>
      <c r="J757" s="4">
        <f t="shared" si="58"/>
        <v>2020</v>
      </c>
      <c r="K757" s="4">
        <f t="shared" si="59"/>
        <v>7</v>
      </c>
      <c r="L757" s="112">
        <f t="shared" si="60"/>
        <v>3300.0000000698492</v>
      </c>
      <c r="M757" s="114">
        <f t="shared" si="56"/>
        <v>55.000000001164153</v>
      </c>
      <c r="N757" s="114">
        <f t="shared" si="57"/>
        <v>55.000000001164153</v>
      </c>
      <c r="O757" s="115">
        <v>1</v>
      </c>
      <c r="P757" s="112" t="s">
        <v>1445</v>
      </c>
      <c r="Q757" s="116" t="s">
        <v>24</v>
      </c>
      <c r="R757" s="114"/>
      <c r="S757"/>
    </row>
    <row r="758" spans="1:18" ht="15" customHeight="1">
      <c r="A758" t="s">
        <v>29</v>
      </c>
      <c r="B758" t="s">
        <v>30</v>
      </c>
      <c r="C758" t="s">
        <v>83</v>
      </c>
      <c r="D758" t="s">
        <v>1446</v>
      </c>
      <c r="E758">
        <v>1</v>
      </c>
      <c r="F758" t="s">
        <v>27</v>
      </c>
      <c r="G758" t="s">
        <v>22</v>
      </c>
      <c r="H758" s="5">
        <v>44018.4299537037</v>
      </c>
      <c r="I758" s="5">
        <v>44018.406944444447</v>
      </c>
      <c r="J758" s="4">
        <f t="shared" si="58"/>
        <v>2020</v>
      </c>
      <c r="K758" s="4">
        <f t="shared" si="59"/>
        <v>7</v>
      </c>
      <c r="L758">
        <f t="shared" si="60"/>
        <v>1987.9999995231628</v>
      </c>
      <c r="M758" s="8">
        <f t="shared" si="56"/>
        <v>33.133333325386047</v>
      </c>
      <c r="N758" s="8">
        <f t="shared" si="57"/>
        <v>33.133333325386047</v>
      </c>
      <c r="O758" s="18">
        <v>1</v>
      </c>
      <c r="P758" t="s">
        <v>1447</v>
      </c>
      <c r="Q758" s="6" t="s">
        <v>24</v>
      </c>
      <c r="R758" s="8"/>
    </row>
    <row r="759" spans="1:18" ht="15" customHeight="1">
      <c r="A759" t="s">
        <v>17</v>
      </c>
      <c r="B759" t="s">
        <v>18</v>
      </c>
      <c r="C759" t="s">
        <v>35</v>
      </c>
      <c r="D759" t="s">
        <v>1448</v>
      </c>
      <c r="E759">
        <v>2</v>
      </c>
      <c r="F759" t="s">
        <v>472</v>
      </c>
      <c r="G759" t="s">
        <v>22</v>
      </c>
      <c r="H759" s="5">
        <v>44019.768750000003</v>
      </c>
      <c r="I759" s="5">
        <v>44019.650000000001</v>
      </c>
      <c r="J759" s="4">
        <f t="shared" si="58"/>
        <v>2020</v>
      </c>
      <c r="K759" s="4">
        <f t="shared" si="59"/>
        <v>7</v>
      </c>
      <c r="L759">
        <f t="shared" si="60"/>
        <v>10260.000000125729</v>
      </c>
      <c r="M759" s="8">
        <f t="shared" si="56"/>
        <v>171.00000000209548</v>
      </c>
      <c r="N759" s="8">
        <f t="shared" si="57"/>
        <v>342.00000000419095</v>
      </c>
      <c r="O759" s="18">
        <v>1</v>
      </c>
      <c r="P759" t="s">
        <v>1449</v>
      </c>
      <c r="Q759" s="6" t="s">
        <v>24</v>
      </c>
      <c r="R759" s="8"/>
    </row>
    <row r="760" spans="1:18" ht="15" customHeight="1">
      <c r="A760" t="s">
        <v>29</v>
      </c>
      <c r="B760" t="s">
        <v>94</v>
      </c>
      <c r="C760" t="s">
        <v>186</v>
      </c>
      <c r="D760" t="s">
        <v>1450</v>
      </c>
      <c r="E760">
        <v>1</v>
      </c>
      <c r="F760" t="s">
        <v>85</v>
      </c>
      <c r="G760" t="s">
        <v>22</v>
      </c>
      <c r="H760" s="5">
        <v>44019.699247685188</v>
      </c>
      <c r="I760" s="5">
        <v>44019.650000000001</v>
      </c>
      <c r="J760" s="4">
        <f t="shared" si="58"/>
        <v>2020</v>
      </c>
      <c r="K760" s="4">
        <f t="shared" si="59"/>
        <v>7</v>
      </c>
      <c r="L760">
        <f t="shared" si="60"/>
        <v>4255.000000144355</v>
      </c>
      <c r="M760" s="8">
        <f t="shared" si="56"/>
        <v>70.916666669072583</v>
      </c>
      <c r="N760" s="8">
        <f t="shared" si="57"/>
        <v>70.916666669072583</v>
      </c>
      <c r="O760" s="18">
        <v>1</v>
      </c>
      <c r="P760" t="s">
        <v>1451</v>
      </c>
      <c r="Q760" s="6" t="s">
        <v>24</v>
      </c>
      <c r="R760" s="8"/>
    </row>
    <row r="761" spans="1:18" ht="15" customHeight="1">
      <c r="A761" t="s">
        <v>17</v>
      </c>
      <c r="B761" t="s">
        <v>18</v>
      </c>
      <c r="C761" t="s">
        <v>35</v>
      </c>
      <c r="D761" t="s">
        <v>1452</v>
      </c>
      <c r="E761">
        <v>6</v>
      </c>
      <c r="F761" t="s">
        <v>472</v>
      </c>
      <c r="G761" t="s">
        <v>22</v>
      </c>
      <c r="H761" s="5">
        <v>44019.770138888889</v>
      </c>
      <c r="I761" s="5">
        <v>44019.690972222219</v>
      </c>
      <c r="J761" s="4">
        <f t="shared" si="58"/>
        <v>2020</v>
      </c>
      <c r="K761" s="4">
        <f t="shared" si="59"/>
        <v>7</v>
      </c>
      <c r="L761">
        <f t="shared" si="60"/>
        <v>6840.0000002933666</v>
      </c>
      <c r="M761" s="8">
        <f t="shared" si="56"/>
        <v>114.00000000488944</v>
      </c>
      <c r="N761" s="8">
        <f t="shared" si="57"/>
        <v>684.00000002933666</v>
      </c>
      <c r="O761" s="18">
        <v>1</v>
      </c>
      <c r="P761" t="s">
        <v>1453</v>
      </c>
      <c r="Q761" s="6" t="s">
        <v>24</v>
      </c>
      <c r="R761" s="8"/>
    </row>
    <row r="762" spans="1:18" ht="15" customHeight="1">
      <c r="A762" t="s">
        <v>17</v>
      </c>
      <c r="B762" t="s">
        <v>41</v>
      </c>
      <c r="C762" t="s">
        <v>135</v>
      </c>
      <c r="D762" t="s">
        <v>604</v>
      </c>
      <c r="E762">
        <v>22</v>
      </c>
      <c r="F762" t="s">
        <v>27</v>
      </c>
      <c r="G762" t="s">
        <v>22</v>
      </c>
      <c r="H762" s="5">
        <v>44020.798981481479</v>
      </c>
      <c r="I762" s="5">
        <v>44020.758020833331</v>
      </c>
      <c r="J762" s="4">
        <f t="shared" si="58"/>
        <v>2020</v>
      </c>
      <c r="K762" s="4">
        <f t="shared" si="59"/>
        <v>7</v>
      </c>
      <c r="L762">
        <f t="shared" si="60"/>
        <v>3538.9999999897555</v>
      </c>
      <c r="M762" s="8">
        <f t="shared" si="56"/>
        <v>58.983333333162591</v>
      </c>
      <c r="N762" s="8">
        <f t="shared" si="57"/>
        <v>1297.633333329577</v>
      </c>
      <c r="O762" s="18">
        <v>1</v>
      </c>
      <c r="P762" t="s">
        <v>1454</v>
      </c>
      <c r="Q762" s="6" t="s">
        <v>24</v>
      </c>
      <c r="R762" s="8"/>
    </row>
    <row r="763" spans="1:18" ht="15" customHeight="1">
      <c r="A763" t="s">
        <v>17</v>
      </c>
      <c r="B763" t="s">
        <v>18</v>
      </c>
      <c r="C763" t="s">
        <v>19</v>
      </c>
      <c r="D763" t="s">
        <v>1345</v>
      </c>
      <c r="E763">
        <v>76</v>
      </c>
      <c r="F763" t="s">
        <v>27</v>
      </c>
      <c r="G763" t="s">
        <v>22</v>
      </c>
      <c r="H763" s="5">
        <v>44020.958368055559</v>
      </c>
      <c r="I763" s="5">
        <v>44020.873888888891</v>
      </c>
      <c r="J763" s="4">
        <f t="shared" si="58"/>
        <v>2020</v>
      </c>
      <c r="K763" s="4">
        <f t="shared" si="59"/>
        <v>7</v>
      </c>
      <c r="L763">
        <f t="shared" si="60"/>
        <v>7299.0000000922009</v>
      </c>
      <c r="M763" s="8">
        <f t="shared" si="56"/>
        <v>121.65000000153668</v>
      </c>
      <c r="N763" s="8">
        <f t="shared" si="57"/>
        <v>9245.4000001167879</v>
      </c>
      <c r="O763" s="18">
        <v>1</v>
      </c>
      <c r="P763" t="s">
        <v>1455</v>
      </c>
      <c r="Q763" s="6" t="s">
        <v>24</v>
      </c>
      <c r="R763" s="8"/>
    </row>
    <row r="764" spans="1:19" s="112" customFormat="1" ht="15" customHeight="1">
      <c r="A764" s="112" t="s">
        <v>17</v>
      </c>
      <c r="B764" s="112" t="s">
        <v>55</v>
      </c>
      <c r="C764" s="112" t="s">
        <v>59</v>
      </c>
      <c r="D764" s="112" t="s">
        <v>1456</v>
      </c>
      <c r="E764" s="112">
        <v>1</v>
      </c>
      <c r="F764" s="112" t="s">
        <v>131</v>
      </c>
      <c r="G764" s="112" t="s">
        <v>22</v>
      </c>
      <c r="H764" s="113">
        <v>44021.012233796297</v>
      </c>
      <c r="I764" s="113">
        <v>44020.881944444445</v>
      </c>
      <c r="J764" s="4">
        <f t="shared" si="58"/>
        <v>2020</v>
      </c>
      <c r="K764" s="4">
        <f t="shared" si="59"/>
        <v>7</v>
      </c>
      <c r="L764" s="112">
        <f t="shared" si="60"/>
        <v>11256.999999959953</v>
      </c>
      <c r="M764" s="114">
        <f t="shared" si="56"/>
        <v>187.61666666599922</v>
      </c>
      <c r="N764" s="114">
        <f t="shared" si="57"/>
        <v>187.61666666599922</v>
      </c>
      <c r="O764" s="115">
        <v>1</v>
      </c>
      <c r="P764" s="112" t="s">
        <v>1457</v>
      </c>
      <c r="Q764" s="116" t="s">
        <v>24</v>
      </c>
      <c r="R764" s="114"/>
      <c r="S764"/>
    </row>
    <row r="765" spans="1:18" ht="15" customHeight="1">
      <c r="A765" t="s">
        <v>17</v>
      </c>
      <c r="B765" t="s">
        <v>47</v>
      </c>
      <c r="C765" t="s">
        <v>52</v>
      </c>
      <c r="D765" t="s">
        <v>712</v>
      </c>
      <c r="E765">
        <v>24</v>
      </c>
      <c r="F765" t="s">
        <v>27</v>
      </c>
      <c r="G765" t="s">
        <v>22</v>
      </c>
      <c r="H765" s="5">
        <v>44020.990046296298</v>
      </c>
      <c r="I765" s="5">
        <v>44020.892361111109</v>
      </c>
      <c r="J765" s="4">
        <f t="shared" si="58"/>
        <v>2020</v>
      </c>
      <c r="K765" s="4">
        <f t="shared" si="59"/>
        <v>7</v>
      </c>
      <c r="L765">
        <f t="shared" si="60"/>
        <v>8440.0000002700835</v>
      </c>
      <c r="M765" s="8">
        <f t="shared" si="56"/>
        <v>140.66666667116806</v>
      </c>
      <c r="N765" s="8">
        <f t="shared" si="57"/>
        <v>3376.0000001080334</v>
      </c>
      <c r="O765" s="18">
        <v>1</v>
      </c>
      <c r="P765" t="s">
        <v>1458</v>
      </c>
      <c r="Q765" s="6" t="s">
        <v>24</v>
      </c>
      <c r="R765" s="8"/>
    </row>
    <row r="766" spans="1:19" s="100" customFormat="1" ht="15" customHeight="1">
      <c r="A766" s="100" t="s">
        <v>17</v>
      </c>
      <c r="B766" s="100" t="s">
        <v>47</v>
      </c>
      <c r="C766" s="100" t="s">
        <v>52</v>
      </c>
      <c r="D766" s="100" t="s">
        <v>1459</v>
      </c>
      <c r="E766" s="100">
        <v>1</v>
      </c>
      <c r="F766" s="100" t="s">
        <v>27</v>
      </c>
      <c r="G766" s="100" t="s">
        <v>22</v>
      </c>
      <c r="H766" s="101">
        <v>44020.993784722225</v>
      </c>
      <c r="I766" s="101">
        <v>44020.896689814814</v>
      </c>
      <c r="J766" s="4">
        <f t="shared" si="58"/>
        <v>2020</v>
      </c>
      <c r="K766" s="4">
        <f t="shared" si="59"/>
        <v>7</v>
      </c>
      <c r="L766" s="100">
        <f t="shared" si="60"/>
        <v>8389.0000002924353</v>
      </c>
      <c r="M766" s="98">
        <f t="shared" si="56"/>
        <v>139.81666667154059</v>
      </c>
      <c r="N766" s="98">
        <f t="shared" si="57"/>
        <v>139.81666667154059</v>
      </c>
      <c r="O766" s="99">
        <v>1</v>
      </c>
      <c r="P766" s="100" t="s">
        <v>1460</v>
      </c>
      <c r="Q766" s="96" t="s">
        <v>24</v>
      </c>
      <c r="R766" s="98"/>
      <c r="S766"/>
    </row>
    <row r="767" spans="1:18" ht="15" customHeight="1">
      <c r="A767" t="s">
        <v>17</v>
      </c>
      <c r="B767" t="s">
        <v>55</v>
      </c>
      <c r="C767" t="s">
        <v>59</v>
      </c>
      <c r="D767" t="s">
        <v>1461</v>
      </c>
      <c r="E767">
        <v>1</v>
      </c>
      <c r="F767" t="s">
        <v>33</v>
      </c>
      <c r="G767" t="s">
        <v>22</v>
      </c>
      <c r="H767" s="5">
        <v>44021.53125</v>
      </c>
      <c r="I767" s="5">
        <v>44021.431250000001</v>
      </c>
      <c r="J767" s="4">
        <f t="shared" si="58"/>
        <v>2020</v>
      </c>
      <c r="K767" s="4">
        <f t="shared" si="59"/>
        <v>7</v>
      </c>
      <c r="L767">
        <f t="shared" si="60"/>
        <v>8639.9999998742715</v>
      </c>
      <c r="M767" s="8">
        <f t="shared" si="56"/>
        <v>143.99999999790452</v>
      </c>
      <c r="N767" s="8">
        <f t="shared" si="57"/>
        <v>143.99999999790452</v>
      </c>
      <c r="O767" s="18">
        <v>1</v>
      </c>
      <c r="P767" t="s">
        <v>1462</v>
      </c>
      <c r="Q767" s="6" t="s">
        <v>24</v>
      </c>
      <c r="R767" s="8"/>
    </row>
    <row r="768" spans="1:18" ht="15" customHeight="1">
      <c r="A768" t="s">
        <v>29</v>
      </c>
      <c r="B768" t="s">
        <v>30</v>
      </c>
      <c r="C768" t="s">
        <v>83</v>
      </c>
      <c r="D768" t="s">
        <v>1463</v>
      </c>
      <c r="E768">
        <v>1</v>
      </c>
      <c r="F768" t="s">
        <v>27</v>
      </c>
      <c r="G768" t="s">
        <v>22</v>
      </c>
      <c r="H768" s="5">
        <v>44022.236111111109</v>
      </c>
      <c r="I768" s="5">
        <v>44022.138194444444</v>
      </c>
      <c r="J768" s="4">
        <f t="shared" si="58"/>
        <v>2020</v>
      </c>
      <c r="K768" s="4">
        <f t="shared" si="59"/>
        <v>7</v>
      </c>
      <c r="L768">
        <f t="shared" si="60"/>
        <v>8459.999999916181</v>
      </c>
      <c r="M768" s="8">
        <f t="shared" si="56"/>
        <v>140.99999999860302</v>
      </c>
      <c r="N768" s="8">
        <f t="shared" si="57"/>
        <v>140.99999999860302</v>
      </c>
      <c r="O768" s="18">
        <v>1</v>
      </c>
      <c r="P768" t="s">
        <v>1464</v>
      </c>
      <c r="Q768" s="6" t="s">
        <v>24</v>
      </c>
      <c r="R768" s="8"/>
    </row>
    <row r="769" spans="1:18" ht="15" customHeight="1">
      <c r="A769" t="s">
        <v>29</v>
      </c>
      <c r="B769" t="s">
        <v>30</v>
      </c>
      <c r="C769" t="s">
        <v>83</v>
      </c>
      <c r="D769" t="s">
        <v>1465</v>
      </c>
      <c r="E769">
        <v>27</v>
      </c>
      <c r="F769" t="s">
        <v>27</v>
      </c>
      <c r="G769" t="s">
        <v>22</v>
      </c>
      <c r="H769" s="5">
        <v>44022.238333333335</v>
      </c>
      <c r="I769" s="5">
        <v>44022.207384259258</v>
      </c>
      <c r="J769" s="4">
        <f t="shared" si="58"/>
        <v>2020</v>
      </c>
      <c r="K769" s="4">
        <f t="shared" si="59"/>
        <v>7</v>
      </c>
      <c r="L769">
        <f t="shared" si="60"/>
        <v>2674.0000002086163</v>
      </c>
      <c r="M769" s="8">
        <f t="shared" si="56"/>
        <v>44.566666670143604</v>
      </c>
      <c r="N769" s="8">
        <f t="shared" si="57"/>
        <v>1203.3000000938773</v>
      </c>
      <c r="O769" s="18">
        <v>1</v>
      </c>
      <c r="P769" t="s">
        <v>1466</v>
      </c>
      <c r="Q769" s="6" t="s">
        <v>24</v>
      </c>
      <c r="R769" s="8"/>
    </row>
    <row r="770" spans="1:18" ht="15" customHeight="1">
      <c r="A770" t="s">
        <v>29</v>
      </c>
      <c r="B770" t="s">
        <v>94</v>
      </c>
      <c r="C770" t="s">
        <v>177</v>
      </c>
      <c r="D770" t="s">
        <v>1467</v>
      </c>
      <c r="E770">
        <v>4</v>
      </c>
      <c r="F770" t="s">
        <v>27</v>
      </c>
      <c r="G770" t="s">
        <v>22</v>
      </c>
      <c r="H770" s="5">
        <v>44022.370486111111</v>
      </c>
      <c r="I770" s="5">
        <v>44022.344085648147</v>
      </c>
      <c r="J770" s="4">
        <f t="shared" si="58"/>
        <v>2020</v>
      </c>
      <c r="K770" s="4">
        <f t="shared" si="59"/>
        <v>7</v>
      </c>
      <c r="L770">
        <f t="shared" si="60"/>
        <v>2281.0000001220033</v>
      </c>
      <c r="M770" s="8">
        <f t="shared" si="61" ref="M770:M833">+L770/60</f>
        <v>38.016666668700054</v>
      </c>
      <c r="N770" s="8">
        <f t="shared" si="62" ref="N770:N833">+M770*E770</f>
        <v>152.06666667480022</v>
      </c>
      <c r="O770" s="18">
        <v>1</v>
      </c>
      <c r="P770" t="s">
        <v>1468</v>
      </c>
      <c r="Q770" s="6" t="s">
        <v>24</v>
      </c>
      <c r="R770" s="8"/>
    </row>
    <row r="771" spans="1:18" ht="15" customHeight="1">
      <c r="A771" t="s">
        <v>17</v>
      </c>
      <c r="B771" t="s">
        <v>41</v>
      </c>
      <c r="C771" t="s">
        <v>62</v>
      </c>
      <c r="D771" t="s">
        <v>1469</v>
      </c>
      <c r="E771">
        <v>1</v>
      </c>
      <c r="F771" t="s">
        <v>85</v>
      </c>
      <c r="G771" t="s">
        <v>22</v>
      </c>
      <c r="H771" s="5">
        <v>44022.494074074071</v>
      </c>
      <c r="I771" s="5">
        <v>44022.450694444444</v>
      </c>
      <c r="J771" s="4">
        <f t="shared" si="63" ref="J771:J834">YEAR(I771)</f>
        <v>2020</v>
      </c>
      <c r="K771" s="4">
        <f t="shared" si="64" ref="K771:K834">MONTH(I771)</f>
        <v>7</v>
      </c>
      <c r="L771">
        <f t="shared" si="60"/>
        <v>3747.9999998118728</v>
      </c>
      <c r="M771" s="8">
        <f t="shared" si="61"/>
        <v>62.466666663531214</v>
      </c>
      <c r="N771" s="8">
        <f t="shared" si="62"/>
        <v>62.466666663531214</v>
      </c>
      <c r="O771" s="18">
        <v>1</v>
      </c>
      <c r="P771" t="s">
        <v>1470</v>
      </c>
      <c r="Q771" s="6" t="s">
        <v>24</v>
      </c>
      <c r="R771" s="8"/>
    </row>
    <row r="772" spans="1:18" ht="15" customHeight="1">
      <c r="A772" t="s">
        <v>17</v>
      </c>
      <c r="B772" t="s">
        <v>41</v>
      </c>
      <c r="C772" t="s">
        <v>42</v>
      </c>
      <c r="D772" t="s">
        <v>1471</v>
      </c>
      <c r="E772">
        <v>38</v>
      </c>
      <c r="F772" t="s">
        <v>27</v>
      </c>
      <c r="G772" t="s">
        <v>22</v>
      </c>
      <c r="H772" s="5">
        <v>44022.814965277779</v>
      </c>
      <c r="I772" s="5">
        <v>44022.771527777775</v>
      </c>
      <c r="J772" s="4">
        <f t="shared" si="63"/>
        <v>2020</v>
      </c>
      <c r="K772" s="4">
        <f t="shared" si="64"/>
        <v>7</v>
      </c>
      <c r="L772">
        <f t="shared" si="60"/>
        <v>3753.0000003520399</v>
      </c>
      <c r="M772" s="8">
        <f t="shared" si="61"/>
        <v>62.550000005867332</v>
      </c>
      <c r="N772" s="8">
        <f t="shared" si="62"/>
        <v>2376.9000002229586</v>
      </c>
      <c r="O772" s="18">
        <v>1</v>
      </c>
      <c r="P772" t="s">
        <v>1472</v>
      </c>
      <c r="Q772" s="6" t="s">
        <v>24</v>
      </c>
      <c r="R772" s="8"/>
    </row>
    <row r="773" spans="1:19" s="123" customFormat="1" ht="15" customHeight="1">
      <c r="A773" s="123" t="s">
        <v>29</v>
      </c>
      <c r="B773" s="123" t="s">
        <v>87</v>
      </c>
      <c r="C773" s="123" t="s">
        <v>103</v>
      </c>
      <c r="D773" s="123" t="s">
        <v>1473</v>
      </c>
      <c r="E773" s="123">
        <v>1</v>
      </c>
      <c r="F773" s="123" t="s">
        <v>92</v>
      </c>
      <c r="G773" s="123" t="s">
        <v>22</v>
      </c>
      <c r="H773" s="124">
        <v>44022.907476851855</v>
      </c>
      <c r="I773" s="124">
        <v>44022.874699074076</v>
      </c>
      <c r="J773" s="4">
        <f t="shared" si="63"/>
        <v>2020</v>
      </c>
      <c r="K773" s="4">
        <f t="shared" si="64"/>
        <v>7</v>
      </c>
      <c r="L773" s="123">
        <f t="shared" si="60"/>
        <v>2832.0000000530854</v>
      </c>
      <c r="M773" s="125">
        <f t="shared" si="61"/>
        <v>47.200000000884756</v>
      </c>
      <c r="N773" s="125">
        <f t="shared" si="62"/>
        <v>47.200000000884756</v>
      </c>
      <c r="O773" s="126">
        <v>1</v>
      </c>
      <c r="P773" s="123" t="s">
        <v>1474</v>
      </c>
      <c r="Q773" s="127" t="s">
        <v>24</v>
      </c>
      <c r="R773" s="125"/>
      <c r="S773"/>
    </row>
    <row r="774" spans="1:18" ht="15" customHeight="1">
      <c r="A774" t="s">
        <v>29</v>
      </c>
      <c r="B774" t="s">
        <v>94</v>
      </c>
      <c r="C774" t="s">
        <v>156</v>
      </c>
      <c r="D774" t="s">
        <v>1475</v>
      </c>
      <c r="E774">
        <v>1</v>
      </c>
      <c r="F774" t="s">
        <v>125</v>
      </c>
      <c r="G774" t="s">
        <v>22</v>
      </c>
      <c r="H774" s="5">
        <v>44023.65247685185</v>
      </c>
      <c r="I774" s="5">
        <v>44023.62777777778</v>
      </c>
      <c r="J774" s="4">
        <f t="shared" si="63"/>
        <v>2020</v>
      </c>
      <c r="K774" s="4">
        <f t="shared" si="64"/>
        <v>7</v>
      </c>
      <c r="L774">
        <f t="shared" si="60"/>
        <v>2133.9999997057021</v>
      </c>
      <c r="M774" s="8">
        <f t="shared" si="61"/>
        <v>35.566666661761701</v>
      </c>
      <c r="N774" s="8">
        <f t="shared" si="62"/>
        <v>35.566666661761701</v>
      </c>
      <c r="O774" s="18">
        <v>1</v>
      </c>
      <c r="P774" t="s">
        <v>1476</v>
      </c>
      <c r="Q774" s="6" t="s">
        <v>24</v>
      </c>
      <c r="R774" s="8"/>
    </row>
    <row r="775" spans="1:18" ht="15" customHeight="1">
      <c r="A775" t="s">
        <v>17</v>
      </c>
      <c r="B775" t="s">
        <v>140</v>
      </c>
      <c r="C775" t="s">
        <v>141</v>
      </c>
      <c r="D775" t="s">
        <v>1477</v>
      </c>
      <c r="E775">
        <v>15</v>
      </c>
      <c r="F775" t="s">
        <v>85</v>
      </c>
      <c r="G775" t="s">
        <v>22</v>
      </c>
      <c r="H775" s="5">
        <v>44024.358831018515</v>
      </c>
      <c r="I775" s="5">
        <v>44024.316666666666</v>
      </c>
      <c r="J775" s="4">
        <f t="shared" si="63"/>
        <v>2020</v>
      </c>
      <c r="K775" s="4">
        <f t="shared" si="64"/>
        <v>7</v>
      </c>
      <c r="L775">
        <f t="shared" si="60"/>
        <v>3642.9999997839332</v>
      </c>
      <c r="M775" s="8">
        <f t="shared" si="61"/>
        <v>60.716666663065553</v>
      </c>
      <c r="N775" s="8">
        <f t="shared" si="62"/>
        <v>910.74999994598329</v>
      </c>
      <c r="O775" s="18">
        <v>1</v>
      </c>
      <c r="P775" t="s">
        <v>1478</v>
      </c>
      <c r="Q775" s="6" t="s">
        <v>24</v>
      </c>
      <c r="R775" s="8"/>
    </row>
    <row r="776" spans="1:18" ht="15" customHeight="1">
      <c r="A776" t="s">
        <v>17</v>
      </c>
      <c r="B776" t="s">
        <v>18</v>
      </c>
      <c r="C776" t="s">
        <v>35</v>
      </c>
      <c r="D776" t="s">
        <v>1479</v>
      </c>
      <c r="E776">
        <v>23</v>
      </c>
      <c r="F776" t="s">
        <v>27</v>
      </c>
      <c r="G776" t="s">
        <v>22</v>
      </c>
      <c r="H776" s="5">
        <v>44024.42150462963</v>
      </c>
      <c r="I776" s="5">
        <v>44024.34652777778</v>
      </c>
      <c r="J776" s="4">
        <f t="shared" si="63"/>
        <v>2020</v>
      </c>
      <c r="K776" s="4">
        <f t="shared" si="64"/>
        <v>7</v>
      </c>
      <c r="L776">
        <f t="shared" si="60"/>
        <v>6477.9999999096617</v>
      </c>
      <c r="M776" s="8">
        <f t="shared" si="61"/>
        <v>107.96666666516103</v>
      </c>
      <c r="N776" s="8">
        <f t="shared" si="62"/>
        <v>2483.2333332987037</v>
      </c>
      <c r="O776" s="18">
        <v>1</v>
      </c>
      <c r="P776" t="s">
        <v>1480</v>
      </c>
      <c r="Q776" s="6" t="s">
        <v>24</v>
      </c>
      <c r="R776" s="8"/>
    </row>
    <row r="777" spans="1:18" ht="15" customHeight="1">
      <c r="A777" t="s">
        <v>17</v>
      </c>
      <c r="B777" t="s">
        <v>140</v>
      </c>
      <c r="C777" t="s">
        <v>141</v>
      </c>
      <c r="D777" t="s">
        <v>1481</v>
      </c>
      <c r="E777">
        <v>1</v>
      </c>
      <c r="F777" t="s">
        <v>33</v>
      </c>
      <c r="G777" t="s">
        <v>22</v>
      </c>
      <c r="H777" s="5">
        <v>44024.452013888891</v>
      </c>
      <c r="I777" s="5">
        <v>44024.371527777781</v>
      </c>
      <c r="J777" s="4">
        <f t="shared" si="63"/>
        <v>2020</v>
      </c>
      <c r="K777" s="4">
        <f t="shared" si="64"/>
        <v>7</v>
      </c>
      <c r="L777">
        <f t="shared" si="65" ref="L777:L840">(H777-I777)*60*60*24</f>
        <v>6953.999999910593</v>
      </c>
      <c r="M777" s="8">
        <f t="shared" si="61"/>
        <v>115.89999999850988</v>
      </c>
      <c r="N777" s="8">
        <f t="shared" si="62"/>
        <v>115.89999999850988</v>
      </c>
      <c r="O777" s="18">
        <v>1</v>
      </c>
      <c r="P777" t="s">
        <v>1482</v>
      </c>
      <c r="Q777" s="6" t="s">
        <v>24</v>
      </c>
      <c r="R777" s="8"/>
    </row>
    <row r="778" spans="1:18" ht="15" customHeight="1">
      <c r="A778" t="s">
        <v>17</v>
      </c>
      <c r="B778" t="s">
        <v>140</v>
      </c>
      <c r="C778" t="s">
        <v>141</v>
      </c>
      <c r="D778" t="s">
        <v>1483</v>
      </c>
      <c r="E778">
        <v>1</v>
      </c>
      <c r="F778" t="s">
        <v>85</v>
      </c>
      <c r="G778" t="s">
        <v>22</v>
      </c>
      <c r="H778" s="5">
        <v>44024.477118055554</v>
      </c>
      <c r="I778" s="5">
        <v>44024.461111111108</v>
      </c>
      <c r="J778" s="4">
        <f t="shared" si="63"/>
        <v>2020</v>
      </c>
      <c r="K778" s="4">
        <f t="shared" si="64"/>
        <v>7</v>
      </c>
      <c r="L778">
        <f t="shared" si="65"/>
        <v>1383.000000170432</v>
      </c>
      <c r="M778" s="8">
        <f t="shared" si="61"/>
        <v>23.050000002840534</v>
      </c>
      <c r="N778" s="8">
        <f t="shared" si="62"/>
        <v>23.050000002840534</v>
      </c>
      <c r="O778" s="18">
        <v>1</v>
      </c>
      <c r="P778" t="s">
        <v>1484</v>
      </c>
      <c r="Q778" s="6" t="s">
        <v>24</v>
      </c>
      <c r="R778" s="8"/>
    </row>
    <row r="779" spans="1:18" ht="15" customHeight="1">
      <c r="A779" t="s">
        <v>17</v>
      </c>
      <c r="B779" t="s">
        <v>18</v>
      </c>
      <c r="C779" t="s">
        <v>19</v>
      </c>
      <c r="D779" t="s">
        <v>1345</v>
      </c>
      <c r="E779">
        <v>86</v>
      </c>
      <c r="F779" t="s">
        <v>27</v>
      </c>
      <c r="G779" t="s">
        <v>22</v>
      </c>
      <c r="H779" s="5">
        <v>44024.922523148147</v>
      </c>
      <c r="I779" s="5">
        <v>44024.866666666669</v>
      </c>
      <c r="J779" s="4">
        <f t="shared" si="63"/>
        <v>2020</v>
      </c>
      <c r="K779" s="4">
        <f t="shared" si="64"/>
        <v>7</v>
      </c>
      <c r="L779">
        <f t="shared" si="65"/>
        <v>4825.9999997215346</v>
      </c>
      <c r="M779" s="8">
        <f t="shared" si="61"/>
        <v>80.433333328692243</v>
      </c>
      <c r="N779" s="8">
        <f t="shared" si="62"/>
        <v>6917.2666662675329</v>
      </c>
      <c r="O779" s="18">
        <v>1</v>
      </c>
      <c r="P779" t="s">
        <v>1485</v>
      </c>
      <c r="Q779" s="6" t="s">
        <v>24</v>
      </c>
      <c r="R779" s="8"/>
    </row>
    <row r="780" spans="1:18" ht="15" customHeight="1">
      <c r="A780" t="s">
        <v>17</v>
      </c>
      <c r="B780" t="s">
        <v>41</v>
      </c>
      <c r="C780" t="s">
        <v>42</v>
      </c>
      <c r="D780" t="s">
        <v>246</v>
      </c>
      <c r="E780">
        <v>148</v>
      </c>
      <c r="F780" t="s">
        <v>27</v>
      </c>
      <c r="G780" t="s">
        <v>22</v>
      </c>
      <c r="H780" s="5">
        <v>44024.968969907408</v>
      </c>
      <c r="I780" s="5">
        <v>44024.866666666669</v>
      </c>
      <c r="J780" s="4">
        <f t="shared" si="63"/>
        <v>2020</v>
      </c>
      <c r="K780" s="4">
        <f t="shared" si="64"/>
        <v>7</v>
      </c>
      <c r="L780">
        <f t="shared" si="65"/>
        <v>8838.9999998733401</v>
      </c>
      <c r="M780" s="8">
        <f t="shared" si="61"/>
        <v>147.31666666455567</v>
      </c>
      <c r="N780" s="8">
        <f t="shared" si="62"/>
        <v>21802.866666354239</v>
      </c>
      <c r="O780" s="18">
        <v>1</v>
      </c>
      <c r="P780" t="s">
        <v>1486</v>
      </c>
      <c r="Q780" s="6" t="s">
        <v>24</v>
      </c>
      <c r="R780" s="8"/>
    </row>
    <row r="781" spans="1:18" ht="15" customHeight="1">
      <c r="A781" t="s">
        <v>17</v>
      </c>
      <c r="B781" t="s">
        <v>41</v>
      </c>
      <c r="C781" t="s">
        <v>42</v>
      </c>
      <c r="D781" t="s">
        <v>43</v>
      </c>
      <c r="E781">
        <v>10</v>
      </c>
      <c r="F781" t="s">
        <v>27</v>
      </c>
      <c r="G781" t="s">
        <v>22</v>
      </c>
      <c r="H781" s="5">
        <v>44025.098379629628</v>
      </c>
      <c r="I781" s="5">
        <v>44024.870138888888</v>
      </c>
      <c r="J781" s="4">
        <f t="shared" si="63"/>
        <v>2020</v>
      </c>
      <c r="K781" s="4">
        <f t="shared" si="64"/>
        <v>7</v>
      </c>
      <c r="L781">
        <f t="shared" si="65"/>
        <v>19719.999999948777</v>
      </c>
      <c r="M781" s="8">
        <f t="shared" si="61"/>
        <v>328.66666666581295</v>
      </c>
      <c r="N781" s="8">
        <f t="shared" si="62"/>
        <v>3286.6666666581295</v>
      </c>
      <c r="O781" s="18">
        <v>1</v>
      </c>
      <c r="P781" t="s">
        <v>1487</v>
      </c>
      <c r="Q781" s="6" t="s">
        <v>24</v>
      </c>
      <c r="R781" s="8"/>
    </row>
    <row r="782" spans="1:18" ht="15" customHeight="1">
      <c r="A782" t="s">
        <v>17</v>
      </c>
      <c r="B782" t="s">
        <v>18</v>
      </c>
      <c r="C782" t="s">
        <v>19</v>
      </c>
      <c r="D782" t="s">
        <v>1103</v>
      </c>
      <c r="E782">
        <v>24</v>
      </c>
      <c r="F782" t="s">
        <v>27</v>
      </c>
      <c r="G782" t="s">
        <v>22</v>
      </c>
      <c r="H782" s="5">
        <v>44024.910162037035</v>
      </c>
      <c r="I782" s="5">
        <v>44024.883333333331</v>
      </c>
      <c r="J782" s="4">
        <f t="shared" si="63"/>
        <v>2020</v>
      </c>
      <c r="K782" s="4">
        <f t="shared" si="64"/>
        <v>7</v>
      </c>
      <c r="L782">
        <f t="shared" si="65"/>
        <v>2317.9999999701977</v>
      </c>
      <c r="M782" s="8">
        <f t="shared" si="61"/>
        <v>38.633333332836628</v>
      </c>
      <c r="N782" s="8">
        <f t="shared" si="62"/>
        <v>927.19999998807907</v>
      </c>
      <c r="O782" s="18">
        <v>1</v>
      </c>
      <c r="P782" t="s">
        <v>1488</v>
      </c>
      <c r="Q782" s="6" t="s">
        <v>24</v>
      </c>
      <c r="R782" s="8"/>
    </row>
    <row r="783" spans="1:18" ht="15" customHeight="1">
      <c r="A783" t="s">
        <v>17</v>
      </c>
      <c r="B783" t="s">
        <v>41</v>
      </c>
      <c r="C783" t="s">
        <v>42</v>
      </c>
      <c r="D783" t="s">
        <v>1489</v>
      </c>
      <c r="E783">
        <v>2</v>
      </c>
      <c r="F783" t="s">
        <v>27</v>
      </c>
      <c r="G783" t="s">
        <v>22</v>
      </c>
      <c r="H783" s="5">
        <v>44025.050393518519</v>
      </c>
      <c r="I783" s="5">
        <v>44024.893055555556</v>
      </c>
      <c r="J783" s="4">
        <f t="shared" si="63"/>
        <v>2020</v>
      </c>
      <c r="K783" s="4">
        <f t="shared" si="64"/>
        <v>7</v>
      </c>
      <c r="L783">
        <f t="shared" si="65"/>
        <v>13593.999999971129</v>
      </c>
      <c r="M783" s="8">
        <f t="shared" si="61"/>
        <v>226.56666666618548</v>
      </c>
      <c r="N783" s="8">
        <f t="shared" si="62"/>
        <v>453.13333333237097</v>
      </c>
      <c r="O783" s="18">
        <v>1</v>
      </c>
      <c r="P783" t="s">
        <v>1490</v>
      </c>
      <c r="Q783" s="6" t="s">
        <v>24</v>
      </c>
      <c r="R783" s="8"/>
    </row>
    <row r="784" spans="1:18" ht="15" customHeight="1">
      <c r="A784" t="s">
        <v>17</v>
      </c>
      <c r="B784" t="s">
        <v>140</v>
      </c>
      <c r="C784" t="s">
        <v>141</v>
      </c>
      <c r="D784" t="s">
        <v>948</v>
      </c>
      <c r="E784">
        <v>58</v>
      </c>
      <c r="F784" t="s">
        <v>27</v>
      </c>
      <c r="G784" t="s">
        <v>22</v>
      </c>
      <c r="H784" s="5">
        <v>44024.933969907404</v>
      </c>
      <c r="I784" s="5">
        <v>44024.895138888889</v>
      </c>
      <c r="J784" s="4">
        <f t="shared" si="63"/>
        <v>2020</v>
      </c>
      <c r="K784" s="4">
        <f t="shared" si="64"/>
        <v>7</v>
      </c>
      <c r="L784">
        <f t="shared" si="65"/>
        <v>3354.9999997252598</v>
      </c>
      <c r="M784" s="8">
        <f t="shared" si="61"/>
        <v>55.916666662087664</v>
      </c>
      <c r="N784" s="8">
        <f t="shared" si="62"/>
        <v>3243.1666664010845</v>
      </c>
      <c r="O784" s="18">
        <v>1</v>
      </c>
      <c r="P784" t="s">
        <v>1491</v>
      </c>
      <c r="Q784" s="6" t="s">
        <v>24</v>
      </c>
      <c r="R784" s="8"/>
    </row>
    <row r="785" spans="1:18" ht="15" customHeight="1">
      <c r="A785" t="s">
        <v>17</v>
      </c>
      <c r="B785" t="s">
        <v>18</v>
      </c>
      <c r="C785" t="s">
        <v>38</v>
      </c>
      <c r="D785" t="s">
        <v>1492</v>
      </c>
      <c r="E785">
        <v>1</v>
      </c>
      <c r="F785" t="s">
        <v>33</v>
      </c>
      <c r="G785" t="s">
        <v>22</v>
      </c>
      <c r="H785" s="5">
        <v>44025.545208333337</v>
      </c>
      <c r="I785" s="5">
        <v>44025.523506944446</v>
      </c>
      <c r="J785" s="4">
        <f t="shared" si="63"/>
        <v>2020</v>
      </c>
      <c r="K785" s="4">
        <f t="shared" si="64"/>
        <v>7</v>
      </c>
      <c r="L785">
        <f t="shared" si="65"/>
        <v>1875.0000001396984</v>
      </c>
      <c r="M785" s="8">
        <f t="shared" si="61"/>
        <v>31.250000002328306</v>
      </c>
      <c r="N785" s="8">
        <f t="shared" si="62"/>
        <v>31.250000002328306</v>
      </c>
      <c r="O785" s="18">
        <v>1</v>
      </c>
      <c r="P785" t="s">
        <v>1493</v>
      </c>
      <c r="Q785" s="6" t="s">
        <v>24</v>
      </c>
      <c r="R785" s="8"/>
    </row>
    <row r="786" spans="1:18" ht="15" customHeight="1">
      <c r="A786" t="s">
        <v>17</v>
      </c>
      <c r="B786" t="s">
        <v>18</v>
      </c>
      <c r="C786" t="s">
        <v>38</v>
      </c>
      <c r="D786" t="s">
        <v>1494</v>
      </c>
      <c r="E786">
        <v>1</v>
      </c>
      <c r="F786" t="s">
        <v>85</v>
      </c>
      <c r="G786" t="s">
        <v>22</v>
      </c>
      <c r="H786" s="5">
        <v>44026.368055555555</v>
      </c>
      <c r="I786" s="5">
        <v>44026.333333333336</v>
      </c>
      <c r="J786" s="4">
        <f t="shared" si="63"/>
        <v>2020</v>
      </c>
      <c r="K786" s="4">
        <f t="shared" si="64"/>
        <v>7</v>
      </c>
      <c r="L786">
        <f t="shared" si="65"/>
        <v>2999.9999997206032</v>
      </c>
      <c r="M786" s="8">
        <f t="shared" si="61"/>
        <v>49.999999995343387</v>
      </c>
      <c r="N786" s="8">
        <f t="shared" si="62"/>
        <v>49.999999995343387</v>
      </c>
      <c r="O786" s="18">
        <v>1</v>
      </c>
      <c r="P786" t="s">
        <v>1495</v>
      </c>
      <c r="Q786" s="6" t="s">
        <v>24</v>
      </c>
      <c r="R786" s="8"/>
    </row>
    <row r="787" spans="1:18" ht="15" customHeight="1">
      <c r="A787" t="s">
        <v>29</v>
      </c>
      <c r="B787" t="s">
        <v>94</v>
      </c>
      <c r="C787" t="s">
        <v>186</v>
      </c>
      <c r="D787" t="s">
        <v>1496</v>
      </c>
      <c r="E787">
        <v>51</v>
      </c>
      <c r="F787" t="s">
        <v>33</v>
      </c>
      <c r="G787" t="s">
        <v>22</v>
      </c>
      <c r="H787" s="5">
        <v>44026.549421296295</v>
      </c>
      <c r="I787" s="5">
        <v>44026.526388888888</v>
      </c>
      <c r="J787" s="4">
        <f t="shared" si="63"/>
        <v>2020</v>
      </c>
      <c r="K787" s="4">
        <f t="shared" si="64"/>
        <v>7</v>
      </c>
      <c r="L787">
        <f t="shared" si="65"/>
        <v>1989.9999999906868</v>
      </c>
      <c r="M787" s="8">
        <f t="shared" si="61"/>
        <v>33.166666666511446</v>
      </c>
      <c r="N787" s="8">
        <f t="shared" si="62"/>
        <v>1691.4999999920838</v>
      </c>
      <c r="O787" s="18">
        <v>1</v>
      </c>
      <c r="P787" t="s">
        <v>1497</v>
      </c>
      <c r="Q787" s="6" t="s">
        <v>24</v>
      </c>
      <c r="R787" s="8"/>
    </row>
    <row r="788" spans="1:18" ht="15" customHeight="1">
      <c r="A788" t="s">
        <v>17</v>
      </c>
      <c r="B788" t="s">
        <v>41</v>
      </c>
      <c r="C788" t="s">
        <v>62</v>
      </c>
      <c r="D788" t="s">
        <v>1498</v>
      </c>
      <c r="E788">
        <v>4</v>
      </c>
      <c r="F788" t="s">
        <v>44</v>
      </c>
      <c r="G788" t="s">
        <v>22</v>
      </c>
      <c r="H788" s="5">
        <v>44026.725694444445</v>
      </c>
      <c r="I788" s="5">
        <v>44026.622916666667</v>
      </c>
      <c r="J788" s="4">
        <f t="shared" si="63"/>
        <v>2020</v>
      </c>
      <c r="K788" s="4">
        <f t="shared" si="64"/>
        <v>7</v>
      </c>
      <c r="L788">
        <f t="shared" si="65"/>
        <v>8880.0000000279397</v>
      </c>
      <c r="M788" s="8">
        <f t="shared" si="61"/>
        <v>148.00000000046566</v>
      </c>
      <c r="N788" s="8">
        <f t="shared" si="62"/>
        <v>592.00000000186265</v>
      </c>
      <c r="O788" s="18">
        <v>1</v>
      </c>
      <c r="P788" t="s">
        <v>1499</v>
      </c>
      <c r="Q788" s="6" t="s">
        <v>24</v>
      </c>
      <c r="R788" s="8" t="s">
        <v>46</v>
      </c>
    </row>
    <row r="789" spans="1:18" s="100" customFormat="1" ht="15" customHeight="1">
      <c r="A789" s="100" t="s">
        <v>17</v>
      </c>
      <c r="B789" s="100" t="s">
        <v>47</v>
      </c>
      <c r="C789" s="100" t="s">
        <v>52</v>
      </c>
      <c r="D789" s="100" t="s">
        <v>1500</v>
      </c>
      <c r="E789" s="100">
        <v>1</v>
      </c>
      <c r="F789" s="100" t="s">
        <v>92</v>
      </c>
      <c r="G789" s="100" t="s">
        <v>22</v>
      </c>
      <c r="H789" s="101">
        <v>44027.620833333334</v>
      </c>
      <c r="I789" s="101">
        <v>44027.595833333333</v>
      </c>
      <c r="J789" s="4">
        <f t="shared" si="63"/>
        <v>2020</v>
      </c>
      <c r="K789" s="4">
        <f t="shared" si="64"/>
        <v>7</v>
      </c>
      <c r="L789" s="100">
        <f t="shared" si="65"/>
        <v>2160.0000001257285</v>
      </c>
      <c r="M789" s="98">
        <f t="shared" si="61"/>
        <v>36.000000002095476</v>
      </c>
      <c r="N789" s="98">
        <f t="shared" si="62"/>
        <v>36.000000002095476</v>
      </c>
      <c r="O789" s="99">
        <v>1</v>
      </c>
      <c r="P789" s="100" t="s">
        <v>1501</v>
      </c>
      <c r="Q789" s="96" t="s">
        <v>24</v>
      </c>
      <c r="R789" s="98"/>
    </row>
    <row r="790" spans="1:18" ht="15" customHeight="1">
      <c r="A790" t="s">
        <v>29</v>
      </c>
      <c r="B790" t="s">
        <v>94</v>
      </c>
      <c r="C790" t="s">
        <v>186</v>
      </c>
      <c r="D790" t="s">
        <v>1502</v>
      </c>
      <c r="E790">
        <v>1</v>
      </c>
      <c r="F790" t="s">
        <v>33</v>
      </c>
      <c r="G790" t="s">
        <v>97</v>
      </c>
      <c r="H790" s="5">
        <v>44027.844444444447</v>
      </c>
      <c r="I790" s="5">
        <v>44027.701388888891</v>
      </c>
      <c r="J790" s="4">
        <f t="shared" si="63"/>
        <v>2020</v>
      </c>
      <c r="K790" s="4">
        <f t="shared" si="64"/>
        <v>7</v>
      </c>
      <c r="L790">
        <f t="shared" si="65"/>
        <v>12360.000000055879</v>
      </c>
      <c r="M790" s="8">
        <f t="shared" si="61"/>
        <v>206.00000000093132</v>
      </c>
      <c r="N790" s="8">
        <f t="shared" si="62"/>
        <v>206.00000000093132</v>
      </c>
      <c r="O790" s="18">
        <v>1</v>
      </c>
      <c r="P790" t="s">
        <v>1503</v>
      </c>
      <c r="Q790" s="6" t="s">
        <v>24</v>
      </c>
      <c r="R790" s="8"/>
    </row>
    <row r="791" spans="1:18" ht="15" customHeight="1">
      <c r="A791" t="s">
        <v>17</v>
      </c>
      <c r="B791" t="s">
        <v>41</v>
      </c>
      <c r="C791" t="s">
        <v>135</v>
      </c>
      <c r="D791" t="s">
        <v>1504</v>
      </c>
      <c r="E791">
        <v>5</v>
      </c>
      <c r="F791" t="s">
        <v>472</v>
      </c>
      <c r="G791" t="s">
        <v>22</v>
      </c>
      <c r="H791" s="5">
        <v>44028.520833333336</v>
      </c>
      <c r="I791" s="5">
        <v>44028.396527777775</v>
      </c>
      <c r="J791" s="4">
        <f t="shared" si="63"/>
        <v>2020</v>
      </c>
      <c r="K791" s="4">
        <f t="shared" si="64"/>
        <v>7</v>
      </c>
      <c r="L791">
        <f t="shared" si="65"/>
        <v>10740.000000433065</v>
      </c>
      <c r="M791" s="8">
        <f t="shared" si="61"/>
        <v>179.00000000721775</v>
      </c>
      <c r="N791" s="8">
        <f t="shared" si="62"/>
        <v>895.00000003608875</v>
      </c>
      <c r="O791" s="18">
        <v>1</v>
      </c>
      <c r="P791" t="s">
        <v>1505</v>
      </c>
      <c r="Q791" s="6" t="s">
        <v>24</v>
      </c>
      <c r="R791" s="8"/>
    </row>
    <row r="792" spans="1:18" ht="15" customHeight="1">
      <c r="A792" t="s">
        <v>17</v>
      </c>
      <c r="B792" t="s">
        <v>41</v>
      </c>
      <c r="C792" t="s">
        <v>62</v>
      </c>
      <c r="D792" t="s">
        <v>1506</v>
      </c>
      <c r="E792">
        <v>2</v>
      </c>
      <c r="F792" t="s">
        <v>33</v>
      </c>
      <c r="G792" t="s">
        <v>22</v>
      </c>
      <c r="H792" s="5">
        <v>44028.533715277779</v>
      </c>
      <c r="I792" s="5">
        <v>44028.449999999997</v>
      </c>
      <c r="J792" s="4">
        <f t="shared" si="63"/>
        <v>2020</v>
      </c>
      <c r="K792" s="4">
        <f t="shared" si="64"/>
        <v>7</v>
      </c>
      <c r="L792">
        <f t="shared" si="65"/>
        <v>7233.0000003799796</v>
      </c>
      <c r="M792" s="8">
        <f t="shared" si="61"/>
        <v>120.55000000633299</v>
      </c>
      <c r="N792" s="8">
        <f t="shared" si="62"/>
        <v>241.10000001266599</v>
      </c>
      <c r="O792" s="18">
        <v>1</v>
      </c>
      <c r="P792" t="s">
        <v>1507</v>
      </c>
      <c r="Q792" s="6" t="s">
        <v>24</v>
      </c>
      <c r="R792" s="8"/>
    </row>
    <row r="793" spans="1:18" ht="15" customHeight="1">
      <c r="A793" t="s">
        <v>17</v>
      </c>
      <c r="B793" t="s">
        <v>18</v>
      </c>
      <c r="C793" t="s">
        <v>19</v>
      </c>
      <c r="D793" t="s">
        <v>1508</v>
      </c>
      <c r="E793">
        <v>15</v>
      </c>
      <c r="F793" t="s">
        <v>27</v>
      </c>
      <c r="G793" t="s">
        <v>22</v>
      </c>
      <c r="H793" s="5">
        <v>44028.880208333336</v>
      </c>
      <c r="I793" s="5">
        <v>44028.803194444445</v>
      </c>
      <c r="J793" s="4">
        <f t="shared" si="63"/>
        <v>2020</v>
      </c>
      <c r="K793" s="4">
        <f t="shared" si="64"/>
        <v>7</v>
      </c>
      <c r="L793">
        <f t="shared" si="65"/>
        <v>6654.0000001899898</v>
      </c>
      <c r="M793" s="8">
        <f t="shared" si="61"/>
        <v>110.9000000031665</v>
      </c>
      <c r="N793" s="8">
        <f t="shared" si="62"/>
        <v>1663.5000000474975</v>
      </c>
      <c r="O793" s="18">
        <v>1</v>
      </c>
      <c r="P793" t="s">
        <v>1509</v>
      </c>
      <c r="Q793" s="6" t="s">
        <v>24</v>
      </c>
      <c r="R793" s="8"/>
    </row>
    <row r="794" spans="1:18" ht="15" customHeight="1">
      <c r="A794" t="s">
        <v>17</v>
      </c>
      <c r="B794" t="s">
        <v>55</v>
      </c>
      <c r="C794" t="s">
        <v>59</v>
      </c>
      <c r="D794" t="s">
        <v>1510</v>
      </c>
      <c r="E794">
        <v>2</v>
      </c>
      <c r="F794" t="s">
        <v>33</v>
      </c>
      <c r="G794" t="s">
        <v>22</v>
      </c>
      <c r="H794" s="5">
        <v>44029.418055555558</v>
      </c>
      <c r="I794" s="5">
        <v>44029.333333333336</v>
      </c>
      <c r="J794" s="4">
        <f t="shared" si="63"/>
        <v>2020</v>
      </c>
      <c r="K794" s="4">
        <f t="shared" si="64"/>
        <v>7</v>
      </c>
      <c r="L794">
        <f t="shared" si="65"/>
        <v>7319.9999999720603</v>
      </c>
      <c r="M794" s="8">
        <f t="shared" si="61"/>
        <v>121.99999999953434</v>
      </c>
      <c r="N794" s="8">
        <f t="shared" si="62"/>
        <v>243.99999999906868</v>
      </c>
      <c r="O794" s="18">
        <v>1</v>
      </c>
      <c r="P794" t="s">
        <v>1511</v>
      </c>
      <c r="Q794" s="6" t="s">
        <v>24</v>
      </c>
      <c r="R794" s="8"/>
    </row>
    <row r="795" spans="1:18" ht="15" customHeight="1">
      <c r="A795" t="s">
        <v>29</v>
      </c>
      <c r="B795" t="s">
        <v>94</v>
      </c>
      <c r="C795" t="s">
        <v>177</v>
      </c>
      <c r="D795" t="s">
        <v>810</v>
      </c>
      <c r="E795">
        <v>27</v>
      </c>
      <c r="F795" t="s">
        <v>27</v>
      </c>
      <c r="G795" t="s">
        <v>22</v>
      </c>
      <c r="H795" s="5">
        <v>44030.325208333335</v>
      </c>
      <c r="I795" s="5">
        <v>44030.246527777781</v>
      </c>
      <c r="J795" s="4">
        <f t="shared" si="63"/>
        <v>2020</v>
      </c>
      <c r="K795" s="4">
        <f t="shared" si="64"/>
        <v>7</v>
      </c>
      <c r="L795">
        <f t="shared" si="65"/>
        <v>6797.9999999050051</v>
      </c>
      <c r="M795" s="8">
        <f t="shared" si="61"/>
        <v>113.29999999841675</v>
      </c>
      <c r="N795" s="8">
        <f t="shared" si="62"/>
        <v>3059.0999999572523</v>
      </c>
      <c r="O795" s="18">
        <v>1</v>
      </c>
      <c r="P795" t="s">
        <v>1512</v>
      </c>
      <c r="Q795" s="6" t="s">
        <v>24</v>
      </c>
      <c r="R795" s="8"/>
    </row>
    <row r="796" spans="1:18" ht="15" customHeight="1">
      <c r="A796" t="s">
        <v>17</v>
      </c>
      <c r="B796" t="s">
        <v>140</v>
      </c>
      <c r="C796" t="s">
        <v>141</v>
      </c>
      <c r="D796" t="s">
        <v>1513</v>
      </c>
      <c r="E796">
        <v>1</v>
      </c>
      <c r="F796" t="s">
        <v>85</v>
      </c>
      <c r="G796" t="s">
        <v>22</v>
      </c>
      <c r="H796" s="5">
        <v>44031.905555555553</v>
      </c>
      <c r="I796" s="5">
        <v>44031.884027777778</v>
      </c>
      <c r="J796" s="4">
        <f t="shared" si="63"/>
        <v>2020</v>
      </c>
      <c r="K796" s="4">
        <f t="shared" si="64"/>
        <v>7</v>
      </c>
      <c r="L796">
        <f t="shared" si="65"/>
        <v>1859.9999997764826</v>
      </c>
      <c r="M796" s="8">
        <f t="shared" si="61"/>
        <v>30.99999999627471</v>
      </c>
      <c r="N796" s="8">
        <f t="shared" si="62"/>
        <v>30.99999999627471</v>
      </c>
      <c r="O796" s="18">
        <v>1</v>
      </c>
      <c r="P796" t="s">
        <v>1514</v>
      </c>
      <c r="Q796" s="6" t="s">
        <v>24</v>
      </c>
      <c r="R796" s="8"/>
    </row>
    <row r="797" spans="1:18" ht="15" customHeight="1">
      <c r="A797" t="s">
        <v>29</v>
      </c>
      <c r="B797" t="s">
        <v>94</v>
      </c>
      <c r="C797" t="s">
        <v>174</v>
      </c>
      <c r="D797" t="s">
        <v>1515</v>
      </c>
      <c r="E797">
        <v>3</v>
      </c>
      <c r="F797" t="s">
        <v>33</v>
      </c>
      <c r="G797" t="s">
        <v>22</v>
      </c>
      <c r="H797" s="5">
        <v>44032.004699074074</v>
      </c>
      <c r="I797" s="5">
        <v>44031.961805555555</v>
      </c>
      <c r="J797" s="4">
        <f t="shared" si="63"/>
        <v>2020</v>
      </c>
      <c r="K797" s="4">
        <f t="shared" si="64"/>
        <v>7</v>
      </c>
      <c r="L797">
        <f t="shared" si="65"/>
        <v>3706.0000000521541</v>
      </c>
      <c r="M797" s="8">
        <f t="shared" si="61"/>
        <v>61.766666667535901</v>
      </c>
      <c r="N797" s="8">
        <f t="shared" si="62"/>
        <v>185.3000000026077</v>
      </c>
      <c r="O797" s="18">
        <v>1</v>
      </c>
      <c r="P797" t="s">
        <v>1516</v>
      </c>
      <c r="Q797" s="6" t="s">
        <v>24</v>
      </c>
      <c r="R797" s="8"/>
    </row>
    <row r="798" spans="1:18" ht="15" customHeight="1">
      <c r="A798" t="s">
        <v>17</v>
      </c>
      <c r="B798" t="s">
        <v>55</v>
      </c>
      <c r="C798" t="s">
        <v>56</v>
      </c>
      <c r="D798" t="s">
        <v>1517</v>
      </c>
      <c r="E798">
        <v>24</v>
      </c>
      <c r="F798" t="s">
        <v>27</v>
      </c>
      <c r="G798" t="s">
        <v>22</v>
      </c>
      <c r="H798" s="5">
        <v>44032.821793981479</v>
      </c>
      <c r="I798" s="5">
        <v>44032.758333333331</v>
      </c>
      <c r="J798" s="4">
        <f t="shared" si="63"/>
        <v>2020</v>
      </c>
      <c r="K798" s="4">
        <f t="shared" si="64"/>
        <v>7</v>
      </c>
      <c r="L798">
        <f t="shared" si="65"/>
        <v>5482.9999999143183</v>
      </c>
      <c r="M798" s="8">
        <f t="shared" si="61"/>
        <v>91.383333331905305</v>
      </c>
      <c r="N798" s="8">
        <f t="shared" si="62"/>
        <v>2193.1999999657273</v>
      </c>
      <c r="O798" s="18">
        <v>1</v>
      </c>
      <c r="P798" t="s">
        <v>1518</v>
      </c>
      <c r="Q798" s="6" t="s">
        <v>24</v>
      </c>
      <c r="R798" s="8"/>
    </row>
    <row r="799" spans="1:18" ht="15" customHeight="1">
      <c r="A799" t="s">
        <v>17</v>
      </c>
      <c r="B799" t="s">
        <v>55</v>
      </c>
      <c r="C799" t="s">
        <v>56</v>
      </c>
      <c r="D799" t="s">
        <v>600</v>
      </c>
      <c r="E799">
        <v>18</v>
      </c>
      <c r="F799" t="s">
        <v>27</v>
      </c>
      <c r="G799" t="s">
        <v>22</v>
      </c>
      <c r="H799" s="5">
        <v>44032.795081018521</v>
      </c>
      <c r="I799" s="5">
        <v>44032.763252314813</v>
      </c>
      <c r="J799" s="4">
        <f t="shared" si="63"/>
        <v>2020</v>
      </c>
      <c r="K799" s="4">
        <f t="shared" si="64"/>
        <v>7</v>
      </c>
      <c r="L799">
        <f t="shared" si="65"/>
        <v>2750.000000372529</v>
      </c>
      <c r="M799" s="8">
        <f t="shared" si="61"/>
        <v>45.83333333954215</v>
      </c>
      <c r="N799" s="8">
        <f t="shared" si="62"/>
        <v>825.00000011175871</v>
      </c>
      <c r="O799" s="18">
        <v>1</v>
      </c>
      <c r="P799" t="s">
        <v>1519</v>
      </c>
      <c r="Q799" s="6" t="s">
        <v>24</v>
      </c>
      <c r="R799" s="8"/>
    </row>
    <row r="800" spans="1:18" ht="15" customHeight="1">
      <c r="A800" t="s">
        <v>17</v>
      </c>
      <c r="B800" t="s">
        <v>18</v>
      </c>
      <c r="C800" t="s">
        <v>35</v>
      </c>
      <c r="D800" t="s">
        <v>1520</v>
      </c>
      <c r="E800">
        <v>11</v>
      </c>
      <c r="F800" t="s">
        <v>27</v>
      </c>
      <c r="G800" t="s">
        <v>22</v>
      </c>
      <c r="H800" s="5">
        <v>44032.856134259258</v>
      </c>
      <c r="I800" s="5">
        <v>44032.763645833336</v>
      </c>
      <c r="J800" s="4">
        <f t="shared" si="63"/>
        <v>2020</v>
      </c>
      <c r="K800" s="4">
        <f t="shared" si="64"/>
        <v>7</v>
      </c>
      <c r="L800">
        <f t="shared" si="65"/>
        <v>7990.9999996656552</v>
      </c>
      <c r="M800" s="8">
        <f t="shared" si="61"/>
        <v>133.18333332776092</v>
      </c>
      <c r="N800" s="8">
        <f t="shared" si="62"/>
        <v>1465.0166666053701</v>
      </c>
      <c r="O800" s="18">
        <v>1</v>
      </c>
      <c r="P800" t="s">
        <v>1521</v>
      </c>
      <c r="Q800" s="6" t="s">
        <v>24</v>
      </c>
      <c r="R800" s="8"/>
    </row>
    <row r="801" spans="1:19" s="100" customFormat="1" ht="15" customHeight="1">
      <c r="A801" s="100" t="s">
        <v>17</v>
      </c>
      <c r="B801" s="100" t="s">
        <v>55</v>
      </c>
      <c r="C801" s="100" t="s">
        <v>59</v>
      </c>
      <c r="D801" s="100" t="s">
        <v>1162</v>
      </c>
      <c r="E801" s="100">
        <v>1102</v>
      </c>
      <c r="F801" s="100" t="s">
        <v>27</v>
      </c>
      <c r="G801" s="100" t="s">
        <v>22</v>
      </c>
      <c r="H801" s="101">
        <v>44033.355555555558</v>
      </c>
      <c r="I801" s="101">
        <v>44033.327777777777</v>
      </c>
      <c r="J801" s="4">
        <f t="shared" si="63"/>
        <v>2020</v>
      </c>
      <c r="K801" s="4">
        <f t="shared" si="64"/>
        <v>7</v>
      </c>
      <c r="L801" s="100">
        <f t="shared" si="65"/>
        <v>2400.0000002793968</v>
      </c>
      <c r="M801" s="98">
        <f t="shared" si="61"/>
        <v>40.000000004656613</v>
      </c>
      <c r="N801" s="98">
        <f t="shared" si="62"/>
        <v>44080.000005131587</v>
      </c>
      <c r="O801" s="99">
        <v>1</v>
      </c>
      <c r="P801" s="100" t="s">
        <v>1522</v>
      </c>
      <c r="Q801" s="96" t="s">
        <v>24</v>
      </c>
      <c r="R801" s="98"/>
      <c r="S801"/>
    </row>
    <row r="802" spans="1:18" ht="15" customHeight="1">
      <c r="A802" t="s">
        <v>17</v>
      </c>
      <c r="B802" t="s">
        <v>41</v>
      </c>
      <c r="C802" t="s">
        <v>42</v>
      </c>
      <c r="D802" t="s">
        <v>1523</v>
      </c>
      <c r="E802">
        <v>1</v>
      </c>
      <c r="F802" t="s">
        <v>92</v>
      </c>
      <c r="G802" t="s">
        <v>22</v>
      </c>
      <c r="H802" s="5">
        <v>44033.479583333334</v>
      </c>
      <c r="I802" s="5">
        <v>44033.431944444441</v>
      </c>
      <c r="J802" s="4">
        <f t="shared" si="63"/>
        <v>2020</v>
      </c>
      <c r="K802" s="4">
        <f t="shared" si="64"/>
        <v>7</v>
      </c>
      <c r="L802">
        <f t="shared" si="65"/>
        <v>4116.0000003408641</v>
      </c>
      <c r="M802" s="8">
        <f t="shared" si="61"/>
        <v>68.600000005681068</v>
      </c>
      <c r="N802" s="8">
        <f t="shared" si="62"/>
        <v>68.600000005681068</v>
      </c>
      <c r="O802" s="18">
        <v>1</v>
      </c>
      <c r="P802" t="s">
        <v>1524</v>
      </c>
      <c r="Q802" s="6" t="s">
        <v>24</v>
      </c>
      <c r="R802" s="8"/>
    </row>
    <row r="803" spans="1:18" ht="15" customHeight="1">
      <c r="A803" t="s">
        <v>17</v>
      </c>
      <c r="B803" t="s">
        <v>47</v>
      </c>
      <c r="C803" t="s">
        <v>48</v>
      </c>
      <c r="D803" t="s">
        <v>1525</v>
      </c>
      <c r="E803">
        <v>1</v>
      </c>
      <c r="F803" t="s">
        <v>33</v>
      </c>
      <c r="G803" t="s">
        <v>22</v>
      </c>
      <c r="H803" s="5">
        <v>44033.496261574073</v>
      </c>
      <c r="I803" s="5">
        <v>44033.447222222225</v>
      </c>
      <c r="J803" s="4">
        <f t="shared" si="63"/>
        <v>2020</v>
      </c>
      <c r="K803" s="4">
        <f t="shared" si="64"/>
        <v>7</v>
      </c>
      <c r="L803">
        <f t="shared" si="65"/>
        <v>4236.999999708496</v>
      </c>
      <c r="M803" s="8">
        <f t="shared" si="61"/>
        <v>70.616666661808267</v>
      </c>
      <c r="N803" s="8">
        <f t="shared" si="62"/>
        <v>70.616666661808267</v>
      </c>
      <c r="O803" s="18">
        <v>1</v>
      </c>
      <c r="P803" t="s">
        <v>1526</v>
      </c>
      <c r="Q803" s="6" t="s">
        <v>24</v>
      </c>
      <c r="R803" s="8"/>
    </row>
    <row r="804" spans="1:18" ht="15" customHeight="1">
      <c r="A804" t="s">
        <v>17</v>
      </c>
      <c r="B804" t="s">
        <v>140</v>
      </c>
      <c r="C804" t="s">
        <v>141</v>
      </c>
      <c r="D804" t="s">
        <v>1527</v>
      </c>
      <c r="E804">
        <v>2</v>
      </c>
      <c r="F804" t="s">
        <v>85</v>
      </c>
      <c r="G804" t="s">
        <v>22</v>
      </c>
      <c r="H804" s="5">
        <v>44033.729166666664</v>
      </c>
      <c r="I804" s="5">
        <v>44033.709027777775</v>
      </c>
      <c r="J804" s="4">
        <f t="shared" si="63"/>
        <v>2020</v>
      </c>
      <c r="K804" s="4">
        <f t="shared" si="64"/>
        <v>7</v>
      </c>
      <c r="L804">
        <f t="shared" si="65"/>
        <v>1740.0000000139698</v>
      </c>
      <c r="M804" s="8">
        <f t="shared" si="61"/>
        <v>29.000000000232831</v>
      </c>
      <c r="N804" s="8">
        <f t="shared" si="62"/>
        <v>58.000000000465661</v>
      </c>
      <c r="O804" s="18">
        <v>1</v>
      </c>
      <c r="P804" t="s">
        <v>1528</v>
      </c>
      <c r="Q804" s="6" t="s">
        <v>24</v>
      </c>
      <c r="R804" s="8"/>
    </row>
    <row r="805" spans="1:18" ht="15" customHeight="1">
      <c r="A805" t="s">
        <v>17</v>
      </c>
      <c r="B805" t="s">
        <v>140</v>
      </c>
      <c r="C805" t="s">
        <v>141</v>
      </c>
      <c r="D805" t="s">
        <v>1529</v>
      </c>
      <c r="E805">
        <v>13</v>
      </c>
      <c r="F805" t="s">
        <v>27</v>
      </c>
      <c r="G805" t="s">
        <v>22</v>
      </c>
      <c r="H805" s="5">
        <v>44033.761134259257</v>
      </c>
      <c r="I805" s="5">
        <v>44033.726064814815</v>
      </c>
      <c r="J805" s="4">
        <f t="shared" si="63"/>
        <v>2020</v>
      </c>
      <c r="K805" s="4">
        <f t="shared" si="64"/>
        <v>7</v>
      </c>
      <c r="L805">
        <f t="shared" si="65"/>
        <v>3029.9999998183921</v>
      </c>
      <c r="M805" s="8">
        <f t="shared" si="61"/>
        <v>50.499999996973202</v>
      </c>
      <c r="N805" s="8">
        <f t="shared" si="62"/>
        <v>656.49999996065162</v>
      </c>
      <c r="O805" s="18">
        <v>1</v>
      </c>
      <c r="P805" t="s">
        <v>1530</v>
      </c>
      <c r="Q805" s="6" t="s">
        <v>24</v>
      </c>
      <c r="R805" s="8"/>
    </row>
    <row r="806" spans="1:18" ht="15" customHeight="1">
      <c r="A806" t="s">
        <v>17</v>
      </c>
      <c r="B806" t="s">
        <v>41</v>
      </c>
      <c r="C806" t="s">
        <v>135</v>
      </c>
      <c r="D806" t="s">
        <v>690</v>
      </c>
      <c r="E806">
        <v>4</v>
      </c>
      <c r="F806" t="s">
        <v>125</v>
      </c>
      <c r="G806" t="s">
        <v>22</v>
      </c>
      <c r="H806" s="5">
        <v>44034.522222222222</v>
      </c>
      <c r="I806" s="5">
        <v>44034.49722222222</v>
      </c>
      <c r="J806" s="4">
        <f t="shared" si="63"/>
        <v>2020</v>
      </c>
      <c r="K806" s="4">
        <f t="shared" si="64"/>
        <v>7</v>
      </c>
      <c r="L806">
        <f t="shared" si="65"/>
        <v>2160.0000001257285</v>
      </c>
      <c r="M806" s="8">
        <f t="shared" si="61"/>
        <v>36.000000002095476</v>
      </c>
      <c r="N806" s="8">
        <f t="shared" si="62"/>
        <v>144.0000000083819</v>
      </c>
      <c r="O806" s="18">
        <v>1</v>
      </c>
      <c r="P806" t="s">
        <v>1531</v>
      </c>
      <c r="Q806" s="6" t="s">
        <v>24</v>
      </c>
      <c r="R806" s="8"/>
    </row>
    <row r="807" spans="1:18" ht="15" customHeight="1">
      <c r="A807" t="s">
        <v>29</v>
      </c>
      <c r="B807" t="s">
        <v>94</v>
      </c>
      <c r="C807" t="s">
        <v>95</v>
      </c>
      <c r="D807" t="s">
        <v>1532</v>
      </c>
      <c r="E807">
        <v>8</v>
      </c>
      <c r="F807" t="s">
        <v>85</v>
      </c>
      <c r="G807" t="s">
        <v>22</v>
      </c>
      <c r="H807" s="5">
        <v>44034.568692129629</v>
      </c>
      <c r="I807" s="5">
        <v>44034.525358796294</v>
      </c>
      <c r="J807" s="4">
        <f t="shared" si="63"/>
        <v>2020</v>
      </c>
      <c r="K807" s="4">
        <f t="shared" si="64"/>
        <v>7</v>
      </c>
      <c r="L807">
        <f t="shared" si="65"/>
        <v>3744.0000001341105</v>
      </c>
      <c r="M807" s="8">
        <f t="shared" si="61"/>
        <v>62.400000002235174</v>
      </c>
      <c r="N807" s="8">
        <f t="shared" si="62"/>
        <v>499.20000001788139</v>
      </c>
      <c r="O807" s="18">
        <v>1</v>
      </c>
      <c r="P807" t="s">
        <v>1533</v>
      </c>
      <c r="Q807" s="6" t="s">
        <v>24</v>
      </c>
      <c r="R807" s="8"/>
    </row>
    <row r="808" spans="1:18" ht="15" customHeight="1">
      <c r="A808" t="s">
        <v>29</v>
      </c>
      <c r="B808" t="s">
        <v>94</v>
      </c>
      <c r="C808" t="s">
        <v>174</v>
      </c>
      <c r="D808" t="s">
        <v>1534</v>
      </c>
      <c r="E808">
        <v>1</v>
      </c>
      <c r="F808" t="s">
        <v>33</v>
      </c>
      <c r="G808" t="s">
        <v>97</v>
      </c>
      <c r="H808" s="5">
        <v>44034.625949074078</v>
      </c>
      <c r="I808" s="5">
        <v>44034.552777777775</v>
      </c>
      <c r="J808" s="4">
        <f t="shared" si="63"/>
        <v>2020</v>
      </c>
      <c r="K808" s="4">
        <f t="shared" si="64"/>
        <v>7</v>
      </c>
      <c r="L808">
        <f t="shared" si="65"/>
        <v>6322.0000005327165</v>
      </c>
      <c r="M808" s="8">
        <f t="shared" si="61"/>
        <v>105.36666667554528</v>
      </c>
      <c r="N808" s="8">
        <f t="shared" si="62"/>
        <v>105.36666667554528</v>
      </c>
      <c r="O808" s="18">
        <v>1</v>
      </c>
      <c r="P808" t="s">
        <v>1535</v>
      </c>
      <c r="Q808" s="6" t="s">
        <v>24</v>
      </c>
      <c r="R808" s="8"/>
    </row>
    <row r="809" spans="1:18" ht="15" customHeight="1">
      <c r="A809" t="s">
        <v>17</v>
      </c>
      <c r="B809" t="s">
        <v>18</v>
      </c>
      <c r="C809" t="s">
        <v>35</v>
      </c>
      <c r="D809" t="s">
        <v>1536</v>
      </c>
      <c r="E809">
        <v>153</v>
      </c>
      <c r="F809" t="s">
        <v>27</v>
      </c>
      <c r="G809" t="s">
        <v>22</v>
      </c>
      <c r="H809" s="5">
        <v>44034.660856481481</v>
      </c>
      <c r="I809" s="5">
        <v>44034.623611111114</v>
      </c>
      <c r="J809" s="4">
        <f t="shared" si="63"/>
        <v>2020</v>
      </c>
      <c r="K809" s="4">
        <f t="shared" si="64"/>
        <v>7</v>
      </c>
      <c r="L809">
        <f t="shared" si="65"/>
        <v>3217.9999997606501</v>
      </c>
      <c r="M809" s="8">
        <f t="shared" si="61"/>
        <v>53.633333329344168</v>
      </c>
      <c r="N809" s="8">
        <f t="shared" si="62"/>
        <v>8205.8999993896578</v>
      </c>
      <c r="O809" s="18">
        <v>1</v>
      </c>
      <c r="P809" t="s">
        <v>1537</v>
      </c>
      <c r="Q809" s="6" t="s">
        <v>24</v>
      </c>
      <c r="R809" s="8"/>
    </row>
    <row r="810" spans="1:18" ht="15" customHeight="1">
      <c r="A810" t="s">
        <v>17</v>
      </c>
      <c r="B810" t="s">
        <v>140</v>
      </c>
      <c r="C810" t="s">
        <v>141</v>
      </c>
      <c r="D810" t="s">
        <v>1048</v>
      </c>
      <c r="E810">
        <v>95</v>
      </c>
      <c r="F810" t="s">
        <v>131</v>
      </c>
      <c r="G810" t="s">
        <v>22</v>
      </c>
      <c r="H810" s="5">
        <v>44034.770833333336</v>
      </c>
      <c r="I810" s="5">
        <v>44034.742361111108</v>
      </c>
      <c r="J810" s="4">
        <f t="shared" si="63"/>
        <v>2020</v>
      </c>
      <c r="K810" s="4">
        <f t="shared" si="64"/>
        <v>7</v>
      </c>
      <c r="L810">
        <f t="shared" si="65"/>
        <v>2460.0000004749745</v>
      </c>
      <c r="M810" s="8">
        <f t="shared" si="61"/>
        <v>41.000000007916242</v>
      </c>
      <c r="N810" s="8">
        <f t="shared" si="62"/>
        <v>3895.000000752043</v>
      </c>
      <c r="O810" s="18">
        <v>1</v>
      </c>
      <c r="P810" t="s">
        <v>1538</v>
      </c>
      <c r="Q810" s="6" t="s">
        <v>24</v>
      </c>
      <c r="R810" s="8"/>
    </row>
    <row r="811" spans="1:18" ht="15" customHeight="1">
      <c r="A811" t="s">
        <v>17</v>
      </c>
      <c r="B811" t="s">
        <v>140</v>
      </c>
      <c r="C811" t="s">
        <v>141</v>
      </c>
      <c r="D811" t="s">
        <v>1539</v>
      </c>
      <c r="E811">
        <v>57</v>
      </c>
      <c r="F811" t="s">
        <v>85</v>
      </c>
      <c r="G811" t="s">
        <v>22</v>
      </c>
      <c r="H811" s="5">
        <v>44034.794618055559</v>
      </c>
      <c r="I811" s="5">
        <v>44034.743854166663</v>
      </c>
      <c r="J811" s="4">
        <f t="shared" si="63"/>
        <v>2020</v>
      </c>
      <c r="K811" s="4">
        <f t="shared" si="64"/>
        <v>7</v>
      </c>
      <c r="L811">
        <f t="shared" si="65"/>
        <v>4386.0000005923212</v>
      </c>
      <c r="M811" s="8">
        <f t="shared" si="61"/>
        <v>73.100000009872019</v>
      </c>
      <c r="N811" s="8">
        <f t="shared" si="62"/>
        <v>4166.7000005627051</v>
      </c>
      <c r="O811" s="18">
        <v>1</v>
      </c>
      <c r="P811" t="s">
        <v>1540</v>
      </c>
      <c r="Q811" s="6" t="s">
        <v>24</v>
      </c>
      <c r="R811" s="8"/>
    </row>
    <row r="812" spans="1:19" s="100" customFormat="1" ht="15" customHeight="1">
      <c r="A812" s="100" t="s">
        <v>17</v>
      </c>
      <c r="B812" s="100" t="s">
        <v>47</v>
      </c>
      <c r="C812" s="100" t="s">
        <v>52</v>
      </c>
      <c r="D812" s="100" t="s">
        <v>1254</v>
      </c>
      <c r="E812" s="100">
        <v>881</v>
      </c>
      <c r="F812" s="100" t="s">
        <v>27</v>
      </c>
      <c r="G812" s="100" t="s">
        <v>22</v>
      </c>
      <c r="H812" s="101">
        <v>44034.79011574074</v>
      </c>
      <c r="I812" s="101">
        <v>44034.752928240741</v>
      </c>
      <c r="J812" s="4">
        <f t="shared" si="63"/>
        <v>2020</v>
      </c>
      <c r="K812" s="4">
        <f t="shared" si="64"/>
        <v>7</v>
      </c>
      <c r="L812" s="100">
        <f t="shared" si="65"/>
        <v>3212.9999998491257</v>
      </c>
      <c r="M812" s="98">
        <f t="shared" si="61"/>
        <v>53.549999997485429</v>
      </c>
      <c r="N812" s="98">
        <f t="shared" si="62"/>
        <v>47177.549997784663</v>
      </c>
      <c r="O812" s="99">
        <v>1</v>
      </c>
      <c r="P812" s="100" t="s">
        <v>1541</v>
      </c>
      <c r="Q812" s="96" t="s">
        <v>24</v>
      </c>
      <c r="R812" s="98"/>
      <c r="S812"/>
    </row>
    <row r="813" spans="1:18" ht="15" customHeight="1">
      <c r="A813" t="s">
        <v>17</v>
      </c>
      <c r="B813" t="s">
        <v>18</v>
      </c>
      <c r="C813" t="s">
        <v>35</v>
      </c>
      <c r="D813" t="s">
        <v>354</v>
      </c>
      <c r="E813">
        <v>36</v>
      </c>
      <c r="F813" t="s">
        <v>27</v>
      </c>
      <c r="G813" t="s">
        <v>22</v>
      </c>
      <c r="H813" s="5">
        <v>44034.926215277781</v>
      </c>
      <c r="I813" s="5">
        <v>44034.767268518517</v>
      </c>
      <c r="J813" s="4">
        <f t="shared" si="63"/>
        <v>2020</v>
      </c>
      <c r="K813" s="4">
        <f t="shared" si="64"/>
        <v>7</v>
      </c>
      <c r="L813">
        <f t="shared" si="65"/>
        <v>13733.000000403263</v>
      </c>
      <c r="M813" s="8">
        <f t="shared" si="61"/>
        <v>228.88333334005438</v>
      </c>
      <c r="N813" s="8">
        <f t="shared" si="62"/>
        <v>8239.8000002419576</v>
      </c>
      <c r="O813" s="18">
        <v>1</v>
      </c>
      <c r="P813" t="s">
        <v>1542</v>
      </c>
      <c r="Q813" s="6" t="s">
        <v>24</v>
      </c>
      <c r="R813" s="8"/>
    </row>
    <row r="814" spans="1:18" ht="15" customHeight="1">
      <c r="A814" t="s">
        <v>17</v>
      </c>
      <c r="B814" t="s">
        <v>140</v>
      </c>
      <c r="C814" t="s">
        <v>141</v>
      </c>
      <c r="D814" t="s">
        <v>1048</v>
      </c>
      <c r="E814">
        <v>96</v>
      </c>
      <c r="F814" t="s">
        <v>131</v>
      </c>
      <c r="G814" t="s">
        <v>22</v>
      </c>
      <c r="H814" s="5">
        <v>44034.816678240742</v>
      </c>
      <c r="I814" s="5">
        <v>44034.770833333336</v>
      </c>
      <c r="J814" s="4">
        <f t="shared" si="63"/>
        <v>2020</v>
      </c>
      <c r="K814" s="4">
        <f t="shared" si="64"/>
        <v>7</v>
      </c>
      <c r="L814">
        <f t="shared" si="65"/>
        <v>3960.9999999403954</v>
      </c>
      <c r="M814" s="8">
        <f t="shared" si="61"/>
        <v>66.016666665673256</v>
      </c>
      <c r="N814" s="8">
        <f t="shared" si="62"/>
        <v>6337.5999999046326</v>
      </c>
      <c r="O814" s="18">
        <v>1</v>
      </c>
      <c r="P814" t="s">
        <v>1543</v>
      </c>
      <c r="Q814" s="6" t="s">
        <v>24</v>
      </c>
      <c r="R814" s="8"/>
    </row>
    <row r="815" spans="1:18" ht="15" customHeight="1">
      <c r="A815" t="s">
        <v>17</v>
      </c>
      <c r="B815" t="s">
        <v>18</v>
      </c>
      <c r="C815" t="s">
        <v>38</v>
      </c>
      <c r="D815" t="s">
        <v>1324</v>
      </c>
      <c r="E815">
        <v>25</v>
      </c>
      <c r="F815" t="s">
        <v>27</v>
      </c>
      <c r="G815" t="s">
        <v>22</v>
      </c>
      <c r="H815" s="5">
        <v>44034.969236111108</v>
      </c>
      <c r="I815" s="5">
        <v>44034.772222222222</v>
      </c>
      <c r="J815" s="4">
        <f t="shared" si="63"/>
        <v>2020</v>
      </c>
      <c r="K815" s="4">
        <f t="shared" si="64"/>
        <v>7</v>
      </c>
      <c r="L815">
        <f t="shared" si="65"/>
        <v>17021.999999787658</v>
      </c>
      <c r="M815" s="8">
        <f t="shared" si="61"/>
        <v>283.69999999646097</v>
      </c>
      <c r="N815" s="8">
        <f t="shared" si="62"/>
        <v>7092.4999999115244</v>
      </c>
      <c r="O815" s="18">
        <v>1</v>
      </c>
      <c r="P815" t="s">
        <v>1544</v>
      </c>
      <c r="Q815" s="6" t="s">
        <v>24</v>
      </c>
      <c r="R815" s="8"/>
    </row>
    <row r="816" spans="1:18" ht="15" customHeight="1">
      <c r="A816" t="s">
        <v>17</v>
      </c>
      <c r="B816" t="s">
        <v>41</v>
      </c>
      <c r="C816" t="s">
        <v>42</v>
      </c>
      <c r="D816" t="s">
        <v>1545</v>
      </c>
      <c r="E816">
        <v>3</v>
      </c>
      <c r="F816" t="s">
        <v>27</v>
      </c>
      <c r="G816" t="s">
        <v>22</v>
      </c>
      <c r="H816" s="5">
        <v>44034.949224537035</v>
      </c>
      <c r="I816" s="5">
        <v>44034.773645833331</v>
      </c>
      <c r="J816" s="4">
        <f t="shared" si="63"/>
        <v>2020</v>
      </c>
      <c r="K816" s="4">
        <f t="shared" si="64"/>
        <v>7</v>
      </c>
      <c r="L816">
        <f t="shared" si="65"/>
        <v>15169.999999995343</v>
      </c>
      <c r="M816" s="8">
        <f t="shared" si="61"/>
        <v>252.83333333325572</v>
      </c>
      <c r="N816" s="8">
        <f t="shared" si="62"/>
        <v>758.49999999976717</v>
      </c>
      <c r="O816" s="18">
        <v>1</v>
      </c>
      <c r="P816" t="s">
        <v>1546</v>
      </c>
      <c r="Q816" s="6" t="s">
        <v>24</v>
      </c>
      <c r="R816" s="8"/>
    </row>
    <row r="817" spans="1:18" ht="15" customHeight="1">
      <c r="A817" t="s">
        <v>17</v>
      </c>
      <c r="B817" t="s">
        <v>18</v>
      </c>
      <c r="C817" t="s">
        <v>25</v>
      </c>
      <c r="D817" t="s">
        <v>1097</v>
      </c>
      <c r="E817">
        <v>255</v>
      </c>
      <c r="F817" t="s">
        <v>85</v>
      </c>
      <c r="G817" t="s">
        <v>22</v>
      </c>
      <c r="H817" s="5">
        <v>44034.88009259259</v>
      </c>
      <c r="I817" s="5">
        <v>44034.775405092594</v>
      </c>
      <c r="J817" s="4">
        <f t="shared" si="63"/>
        <v>2020</v>
      </c>
      <c r="K817" s="4">
        <f t="shared" si="64"/>
        <v>7</v>
      </c>
      <c r="L817">
        <f t="shared" si="65"/>
        <v>9044.9999996228144</v>
      </c>
      <c r="M817" s="8">
        <f t="shared" si="61"/>
        <v>150.74999999371357</v>
      </c>
      <c r="N817" s="8">
        <f t="shared" si="62"/>
        <v>38441.249998396961</v>
      </c>
      <c r="O817" s="18">
        <v>1</v>
      </c>
      <c r="P817" t="s">
        <v>1547</v>
      </c>
      <c r="Q817" s="6" t="s">
        <v>24</v>
      </c>
      <c r="R817" s="8"/>
    </row>
    <row r="818" spans="1:18" ht="15" customHeight="1">
      <c r="A818" t="s">
        <v>17</v>
      </c>
      <c r="B818" t="s">
        <v>55</v>
      </c>
      <c r="C818" t="s">
        <v>59</v>
      </c>
      <c r="D818" t="s">
        <v>1548</v>
      </c>
      <c r="E818">
        <v>2</v>
      </c>
      <c r="F818" t="s">
        <v>44</v>
      </c>
      <c r="G818" t="s">
        <v>22</v>
      </c>
      <c r="H818" s="5">
        <v>44035.049467592595</v>
      </c>
      <c r="I818" s="5">
        <v>44034.779166666667</v>
      </c>
      <c r="J818" s="4">
        <f t="shared" si="63"/>
        <v>2020</v>
      </c>
      <c r="K818" s="4">
        <f t="shared" si="64"/>
        <v>7</v>
      </c>
      <c r="L818">
        <f t="shared" si="65"/>
        <v>23354.000000143424</v>
      </c>
      <c r="M818" s="8">
        <f t="shared" si="61"/>
        <v>389.23333333572373</v>
      </c>
      <c r="N818" s="8">
        <f t="shared" si="62"/>
        <v>778.46666667144746</v>
      </c>
      <c r="O818" s="18">
        <v>1</v>
      </c>
      <c r="P818" t="s">
        <v>1549</v>
      </c>
      <c r="Q818" s="6" t="s">
        <v>24</v>
      </c>
      <c r="R818" s="8" t="s">
        <v>46</v>
      </c>
    </row>
    <row r="819" spans="1:18" ht="15" customHeight="1">
      <c r="A819" t="s">
        <v>17</v>
      </c>
      <c r="B819" t="s">
        <v>18</v>
      </c>
      <c r="C819" t="s">
        <v>19</v>
      </c>
      <c r="D819" t="s">
        <v>264</v>
      </c>
      <c r="E819">
        <v>328</v>
      </c>
      <c r="F819" t="s">
        <v>44</v>
      </c>
      <c r="G819" t="s">
        <v>22</v>
      </c>
      <c r="H819" s="5">
        <v>44035.053310185183</v>
      </c>
      <c r="I819" s="5">
        <v>44034.780555555553</v>
      </c>
      <c r="J819" s="4">
        <f t="shared" si="63"/>
        <v>2020</v>
      </c>
      <c r="K819" s="4">
        <f t="shared" si="64"/>
        <v>7</v>
      </c>
      <c r="L819">
        <f t="shared" si="65"/>
        <v>23566.000000038184</v>
      </c>
      <c r="M819" s="8">
        <f t="shared" si="61"/>
        <v>392.76666666730307</v>
      </c>
      <c r="N819" s="8">
        <f t="shared" si="62"/>
        <v>128827.46666687541</v>
      </c>
      <c r="O819" s="18">
        <v>1</v>
      </c>
      <c r="P819" t="s">
        <v>1550</v>
      </c>
      <c r="Q819" s="6" t="s">
        <v>24</v>
      </c>
      <c r="R819" s="8" t="s">
        <v>46</v>
      </c>
    </row>
    <row r="820" spans="1:18" ht="15" customHeight="1">
      <c r="A820" t="s">
        <v>17</v>
      </c>
      <c r="B820" t="s">
        <v>18</v>
      </c>
      <c r="C820" t="s">
        <v>35</v>
      </c>
      <c r="D820" t="s">
        <v>1551</v>
      </c>
      <c r="E820">
        <v>3</v>
      </c>
      <c r="F820" t="s">
        <v>27</v>
      </c>
      <c r="G820" t="s">
        <v>22</v>
      </c>
      <c r="H820" s="5">
        <v>44034.869293981479</v>
      </c>
      <c r="I820" s="5">
        <v>44034.782638888886</v>
      </c>
      <c r="J820" s="4">
        <f t="shared" si="63"/>
        <v>2020</v>
      </c>
      <c r="K820" s="4">
        <f t="shared" si="64"/>
        <v>7</v>
      </c>
      <c r="L820">
        <f t="shared" si="65"/>
        <v>7487.0000000344589</v>
      </c>
      <c r="M820" s="8">
        <f t="shared" si="61"/>
        <v>124.78333333390765</v>
      </c>
      <c r="N820" s="8">
        <f t="shared" si="62"/>
        <v>374.35000000172295</v>
      </c>
      <c r="O820" s="18">
        <v>1</v>
      </c>
      <c r="P820" t="s">
        <v>1552</v>
      </c>
      <c r="Q820" s="6" t="s">
        <v>24</v>
      </c>
      <c r="R820" s="8"/>
    </row>
    <row r="821" spans="1:18" ht="15" customHeight="1">
      <c r="A821" t="s">
        <v>17</v>
      </c>
      <c r="B821" t="s">
        <v>41</v>
      </c>
      <c r="C821" t="s">
        <v>135</v>
      </c>
      <c r="D821" t="s">
        <v>1553</v>
      </c>
      <c r="E821">
        <v>57</v>
      </c>
      <c r="F821" t="s">
        <v>27</v>
      </c>
      <c r="G821" t="s">
        <v>22</v>
      </c>
      <c r="H821" s="5">
        <v>44034.910462962966</v>
      </c>
      <c r="I821" s="5">
        <v>44034.790277777778</v>
      </c>
      <c r="J821" s="4">
        <f t="shared" si="63"/>
        <v>2020</v>
      </c>
      <c r="K821" s="4">
        <f t="shared" si="64"/>
        <v>7</v>
      </c>
      <c r="L821">
        <f t="shared" si="65"/>
        <v>10384.000000194646</v>
      </c>
      <c r="M821" s="8">
        <f t="shared" si="61"/>
        <v>173.06666666991077</v>
      </c>
      <c r="N821" s="8">
        <f t="shared" si="62"/>
        <v>9864.8000001849141</v>
      </c>
      <c r="O821" s="18">
        <v>1</v>
      </c>
      <c r="P821" t="s">
        <v>1554</v>
      </c>
      <c r="Q821" s="6" t="s">
        <v>24</v>
      </c>
      <c r="R821" s="8"/>
    </row>
    <row r="822" spans="1:18" ht="15" customHeight="1">
      <c r="A822" t="s">
        <v>17</v>
      </c>
      <c r="B822" t="s">
        <v>47</v>
      </c>
      <c r="C822" t="s">
        <v>52</v>
      </c>
      <c r="D822" t="s">
        <v>1555</v>
      </c>
      <c r="E822">
        <v>90</v>
      </c>
      <c r="F822" t="s">
        <v>27</v>
      </c>
      <c r="G822" t="s">
        <v>22</v>
      </c>
      <c r="H822" s="5">
        <v>44034.834016203706</v>
      </c>
      <c r="I822" s="5">
        <v>44034.791666666664</v>
      </c>
      <c r="J822" s="4">
        <f t="shared" si="63"/>
        <v>2020</v>
      </c>
      <c r="K822" s="4">
        <f t="shared" si="64"/>
        <v>7</v>
      </c>
      <c r="L822">
        <f t="shared" si="65"/>
        <v>3659.0000003809109</v>
      </c>
      <c r="M822" s="8">
        <f t="shared" si="61"/>
        <v>60.983333339681849</v>
      </c>
      <c r="N822" s="8">
        <f t="shared" si="62"/>
        <v>5488.5000005713664</v>
      </c>
      <c r="O822" s="18">
        <v>1</v>
      </c>
      <c r="P822" t="s">
        <v>1556</v>
      </c>
      <c r="Q822" s="6" t="s">
        <v>24</v>
      </c>
      <c r="R822" s="8"/>
    </row>
    <row r="823" spans="1:19" s="100" customFormat="1" ht="15" customHeight="1">
      <c r="A823" s="100" t="s">
        <v>17</v>
      </c>
      <c r="B823" s="100" t="s">
        <v>18</v>
      </c>
      <c r="C823" s="100" t="s">
        <v>35</v>
      </c>
      <c r="D823" s="100" t="s">
        <v>1557</v>
      </c>
      <c r="E823" s="100">
        <v>1</v>
      </c>
      <c r="F823" s="100" t="s">
        <v>27</v>
      </c>
      <c r="G823" s="100" t="s">
        <v>97</v>
      </c>
      <c r="H823" s="101">
        <v>44034.830555555556</v>
      </c>
      <c r="I823" s="101">
        <v>44034.799305555556</v>
      </c>
      <c r="J823" s="4">
        <f t="shared" si="63"/>
        <v>2020</v>
      </c>
      <c r="K823" s="4">
        <f t="shared" si="64"/>
        <v>7</v>
      </c>
      <c r="L823" s="100">
        <f t="shared" si="65"/>
        <v>2700</v>
      </c>
      <c r="M823" s="98">
        <f t="shared" si="61"/>
        <v>45</v>
      </c>
      <c r="N823" s="98">
        <f t="shared" si="62"/>
        <v>45</v>
      </c>
      <c r="O823" s="99">
        <v>1</v>
      </c>
      <c r="P823" s="100" t="s">
        <v>1558</v>
      </c>
      <c r="Q823" s="96" t="s">
        <v>24</v>
      </c>
      <c r="R823" s="98"/>
      <c r="S823"/>
    </row>
    <row r="824" spans="1:19" s="100" customFormat="1" ht="15" customHeight="1">
      <c r="A824" s="100" t="s">
        <v>17</v>
      </c>
      <c r="B824" s="100" t="s">
        <v>55</v>
      </c>
      <c r="C824" s="100" t="s">
        <v>59</v>
      </c>
      <c r="D824" s="100" t="s">
        <v>1559</v>
      </c>
      <c r="E824" s="100">
        <v>1</v>
      </c>
      <c r="F824" s="100" t="s">
        <v>27</v>
      </c>
      <c r="G824" s="100" t="s">
        <v>22</v>
      </c>
      <c r="H824" s="101">
        <v>44035.04791666667</v>
      </c>
      <c r="I824" s="101">
        <v>44034.800694444442</v>
      </c>
      <c r="J824" s="4">
        <f t="shared" si="63"/>
        <v>2020</v>
      </c>
      <c r="K824" s="4">
        <f t="shared" si="64"/>
        <v>7</v>
      </c>
      <c r="L824" s="100">
        <f t="shared" si="65"/>
        <v>21360.000000474975</v>
      </c>
      <c r="M824" s="98">
        <f t="shared" si="61"/>
        <v>356.00000000791624</v>
      </c>
      <c r="N824" s="98">
        <f t="shared" si="62"/>
        <v>356.00000000791624</v>
      </c>
      <c r="O824" s="99">
        <v>1</v>
      </c>
      <c r="P824" s="100" t="s">
        <v>1560</v>
      </c>
      <c r="Q824" s="96" t="s">
        <v>24</v>
      </c>
      <c r="R824" s="98"/>
      <c r="S824"/>
    </row>
    <row r="825" spans="1:18" ht="15" customHeight="1">
      <c r="A825" t="s">
        <v>17</v>
      </c>
      <c r="B825" t="s">
        <v>41</v>
      </c>
      <c r="C825" t="s">
        <v>42</v>
      </c>
      <c r="D825" t="s">
        <v>1561</v>
      </c>
      <c r="E825">
        <v>12</v>
      </c>
      <c r="F825" t="s">
        <v>27</v>
      </c>
      <c r="G825" t="s">
        <v>22</v>
      </c>
      <c r="H825" s="5">
        <v>44034.939432870371</v>
      </c>
      <c r="I825" s="5">
        <v>44034.802835648145</v>
      </c>
      <c r="J825" s="4">
        <f t="shared" si="63"/>
        <v>2020</v>
      </c>
      <c r="K825" s="4">
        <f t="shared" si="64"/>
        <v>7</v>
      </c>
      <c r="L825">
        <f t="shared" si="65"/>
        <v>11802.000000374392</v>
      </c>
      <c r="M825" s="8">
        <f t="shared" si="61"/>
        <v>196.70000000623986</v>
      </c>
      <c r="N825" s="8">
        <f t="shared" si="62"/>
        <v>2360.4000000748783</v>
      </c>
      <c r="O825" s="18">
        <v>1</v>
      </c>
      <c r="P825" t="s">
        <v>1562</v>
      </c>
      <c r="Q825" s="6" t="s">
        <v>24</v>
      </c>
      <c r="R825" s="8"/>
    </row>
    <row r="826" spans="1:18" ht="15" customHeight="1">
      <c r="A826" t="s">
        <v>17</v>
      </c>
      <c r="B826" t="s">
        <v>55</v>
      </c>
      <c r="C826" t="s">
        <v>56</v>
      </c>
      <c r="D826" t="s">
        <v>1563</v>
      </c>
      <c r="E826">
        <v>1</v>
      </c>
      <c r="F826" t="s">
        <v>27</v>
      </c>
      <c r="G826" t="s">
        <v>22</v>
      </c>
      <c r="H826" s="5">
        <v>44034.989525462966</v>
      </c>
      <c r="I826" s="5">
        <v>44034.847916666666</v>
      </c>
      <c r="J826" s="4">
        <f t="shared" si="63"/>
        <v>2020</v>
      </c>
      <c r="K826" s="4">
        <f t="shared" si="64"/>
        <v>7</v>
      </c>
      <c r="L826">
        <f t="shared" si="65"/>
        <v>12235.000000381842</v>
      </c>
      <c r="M826" s="8">
        <f t="shared" si="61"/>
        <v>203.9166666730307</v>
      </c>
      <c r="N826" s="8">
        <f t="shared" si="62"/>
        <v>203.9166666730307</v>
      </c>
      <c r="O826" s="18">
        <v>1</v>
      </c>
      <c r="P826" t="s">
        <v>1564</v>
      </c>
      <c r="Q826" s="6" t="s">
        <v>24</v>
      </c>
      <c r="R826" s="8"/>
    </row>
    <row r="827" spans="1:18" ht="15" customHeight="1">
      <c r="A827" t="s">
        <v>17</v>
      </c>
      <c r="B827" t="s">
        <v>18</v>
      </c>
      <c r="C827" t="s">
        <v>38</v>
      </c>
      <c r="D827" t="s">
        <v>1565</v>
      </c>
      <c r="E827">
        <v>2</v>
      </c>
      <c r="F827" t="s">
        <v>27</v>
      </c>
      <c r="G827" t="s">
        <v>22</v>
      </c>
      <c r="H827" s="5">
        <v>44034.98064814815</v>
      </c>
      <c r="I827" s="5">
        <v>44034.969236111108</v>
      </c>
      <c r="J827" s="4">
        <f t="shared" si="63"/>
        <v>2020</v>
      </c>
      <c r="K827" s="4">
        <f t="shared" si="64"/>
        <v>7</v>
      </c>
      <c r="L827">
        <f t="shared" si="65"/>
        <v>986.00000040605664</v>
      </c>
      <c r="M827" s="8">
        <f t="shared" si="61"/>
        <v>16.433333340100944</v>
      </c>
      <c r="N827" s="8">
        <f t="shared" si="62"/>
        <v>32.866666680201888</v>
      </c>
      <c r="O827" s="18">
        <v>1</v>
      </c>
      <c r="P827" t="s">
        <v>1566</v>
      </c>
      <c r="Q827" s="6" t="s">
        <v>24</v>
      </c>
      <c r="R827" s="8"/>
    </row>
    <row r="828" spans="1:19" s="100" customFormat="1" ht="15" customHeight="1">
      <c r="A828" s="100" t="s">
        <v>17</v>
      </c>
      <c r="B828" s="100" t="s">
        <v>47</v>
      </c>
      <c r="C828" s="100" t="s">
        <v>52</v>
      </c>
      <c r="D828" s="100" t="s">
        <v>1459</v>
      </c>
      <c r="E828" s="100">
        <v>1</v>
      </c>
      <c r="F828" s="100" t="s">
        <v>27</v>
      </c>
      <c r="G828" s="100" t="s">
        <v>22</v>
      </c>
      <c r="H828" s="101">
        <v>44035.382326388892</v>
      </c>
      <c r="I828" s="101">
        <v>44035.281944444447</v>
      </c>
      <c r="J828" s="4">
        <f t="shared" si="63"/>
        <v>2020</v>
      </c>
      <c r="K828" s="4">
        <f t="shared" si="64"/>
        <v>7</v>
      </c>
      <c r="L828" s="100">
        <f t="shared" si="65"/>
        <v>8673.0000000447035</v>
      </c>
      <c r="M828" s="98">
        <f t="shared" si="61"/>
        <v>144.55000000074506</v>
      </c>
      <c r="N828" s="98">
        <f t="shared" si="62"/>
        <v>144.55000000074506</v>
      </c>
      <c r="O828" s="99">
        <v>1</v>
      </c>
      <c r="P828" s="100" t="s">
        <v>1567</v>
      </c>
      <c r="Q828" s="96" t="s">
        <v>24</v>
      </c>
      <c r="R828" s="98"/>
      <c r="S828"/>
    </row>
    <row r="829" spans="1:18" ht="15" customHeight="1">
      <c r="A829" t="s">
        <v>29</v>
      </c>
      <c r="B829" t="s">
        <v>87</v>
      </c>
      <c r="C829" t="s">
        <v>103</v>
      </c>
      <c r="D829" t="s">
        <v>1568</v>
      </c>
      <c r="E829">
        <v>5</v>
      </c>
      <c r="F829" t="s">
        <v>92</v>
      </c>
      <c r="G829" t="s">
        <v>22</v>
      </c>
      <c r="H829" s="5">
        <v>44035.383622685185</v>
      </c>
      <c r="I829" s="5">
        <v>44035.325787037036</v>
      </c>
      <c r="J829" s="4">
        <f t="shared" si="63"/>
        <v>2020</v>
      </c>
      <c r="K829" s="4">
        <f t="shared" si="64"/>
        <v>7</v>
      </c>
      <c r="L829">
        <f t="shared" si="65"/>
        <v>4997.0000000903383</v>
      </c>
      <c r="M829" s="8">
        <f t="shared" si="61"/>
        <v>83.283333334838971</v>
      </c>
      <c r="N829" s="8">
        <f t="shared" si="62"/>
        <v>416.41666667419486</v>
      </c>
      <c r="O829" s="18">
        <v>1</v>
      </c>
      <c r="P829" t="s">
        <v>1569</v>
      </c>
      <c r="Q829" s="6" t="s">
        <v>24</v>
      </c>
      <c r="R829" s="8"/>
    </row>
    <row r="830" spans="1:18" ht="15" customHeight="1">
      <c r="A830" t="s">
        <v>17</v>
      </c>
      <c r="B830" t="s">
        <v>41</v>
      </c>
      <c r="C830" t="s">
        <v>42</v>
      </c>
      <c r="D830" t="s">
        <v>776</v>
      </c>
      <c r="E830">
        <v>36</v>
      </c>
      <c r="F830" t="s">
        <v>27</v>
      </c>
      <c r="G830" t="s">
        <v>22</v>
      </c>
      <c r="H830" s="5">
        <v>44035.411076388889</v>
      </c>
      <c r="I830" s="5">
        <v>44035.345000000001</v>
      </c>
      <c r="J830" s="4">
        <f t="shared" si="63"/>
        <v>2020</v>
      </c>
      <c r="K830" s="4">
        <f t="shared" si="64"/>
        <v>7</v>
      </c>
      <c r="L830">
        <f t="shared" si="65"/>
        <v>5708.9999999385327</v>
      </c>
      <c r="M830" s="8">
        <f t="shared" si="61"/>
        <v>95.149999998975545</v>
      </c>
      <c r="N830" s="8">
        <f t="shared" si="62"/>
        <v>3425.3999999631196</v>
      </c>
      <c r="O830" s="18">
        <v>1</v>
      </c>
      <c r="P830" t="s">
        <v>1570</v>
      </c>
      <c r="Q830" s="6" t="s">
        <v>24</v>
      </c>
      <c r="R830" s="8"/>
    </row>
    <row r="831" spans="1:18" ht="15" customHeight="1">
      <c r="A831" t="s">
        <v>17</v>
      </c>
      <c r="B831" t="s">
        <v>18</v>
      </c>
      <c r="C831" t="s">
        <v>35</v>
      </c>
      <c r="D831" t="s">
        <v>1536</v>
      </c>
      <c r="E831">
        <v>153</v>
      </c>
      <c r="F831" t="s">
        <v>27</v>
      </c>
      <c r="G831" t="s">
        <v>22</v>
      </c>
      <c r="H831" s="5">
        <v>44035.50277777778</v>
      </c>
      <c r="I831" s="5">
        <v>44035.457638888889</v>
      </c>
      <c r="J831" s="4">
        <f t="shared" si="63"/>
        <v>2020</v>
      </c>
      <c r="K831" s="4">
        <f t="shared" si="64"/>
        <v>7</v>
      </c>
      <c r="L831">
        <f t="shared" si="65"/>
        <v>3900.0000001396984</v>
      </c>
      <c r="M831" s="8">
        <f t="shared" si="61"/>
        <v>65.000000002328306</v>
      </c>
      <c r="N831" s="8">
        <f t="shared" si="62"/>
        <v>9945.0000003562309</v>
      </c>
      <c r="O831" s="18">
        <v>1</v>
      </c>
      <c r="P831" t="s">
        <v>1571</v>
      </c>
      <c r="Q831" s="6" t="s">
        <v>24</v>
      </c>
      <c r="R831" s="8"/>
    </row>
    <row r="832" spans="1:18" ht="15" customHeight="1">
      <c r="A832" t="s">
        <v>17</v>
      </c>
      <c r="B832" t="s">
        <v>18</v>
      </c>
      <c r="C832" t="s">
        <v>38</v>
      </c>
      <c r="D832" t="s">
        <v>1572</v>
      </c>
      <c r="E832">
        <v>50</v>
      </c>
      <c r="F832" t="s">
        <v>27</v>
      </c>
      <c r="G832" t="s">
        <v>22</v>
      </c>
      <c r="H832" s="5">
        <v>44035.517361111109</v>
      </c>
      <c r="I832" s="5">
        <v>44035.488194444442</v>
      </c>
      <c r="J832" s="4">
        <f t="shared" si="63"/>
        <v>2020</v>
      </c>
      <c r="K832" s="4">
        <f t="shared" si="64"/>
        <v>7</v>
      </c>
      <c r="L832">
        <f t="shared" si="65"/>
        <v>2520.0000000419095</v>
      </c>
      <c r="M832" s="8">
        <f t="shared" si="61"/>
        <v>42.000000000698492</v>
      </c>
      <c r="N832" s="8">
        <f t="shared" si="62"/>
        <v>2100.0000000349246</v>
      </c>
      <c r="O832" s="18">
        <v>1</v>
      </c>
      <c r="P832" t="s">
        <v>1573</v>
      </c>
      <c r="Q832" s="6" t="s">
        <v>24</v>
      </c>
      <c r="R832" s="8"/>
    </row>
    <row r="833" spans="1:19" s="100" customFormat="1" ht="15" customHeight="1">
      <c r="A833" s="100" t="s">
        <v>17</v>
      </c>
      <c r="B833" s="100" t="s">
        <v>18</v>
      </c>
      <c r="C833" s="100" t="s">
        <v>35</v>
      </c>
      <c r="D833" s="100" t="s">
        <v>221</v>
      </c>
      <c r="E833" s="100">
        <v>1174</v>
      </c>
      <c r="F833" s="100" t="s">
        <v>27</v>
      </c>
      <c r="G833" s="100" t="s">
        <v>22</v>
      </c>
      <c r="H833" s="101">
        <v>44035.527557870373</v>
      </c>
      <c r="I833" s="101">
        <v>44035.50277777778</v>
      </c>
      <c r="J833" s="4">
        <f t="shared" si="63"/>
        <v>2020</v>
      </c>
      <c r="K833" s="4">
        <f t="shared" si="64"/>
        <v>7</v>
      </c>
      <c r="L833" s="100">
        <f t="shared" si="65"/>
        <v>2141.0000000847504</v>
      </c>
      <c r="M833" s="98">
        <f t="shared" si="61"/>
        <v>35.683333334745839</v>
      </c>
      <c r="N833" s="98">
        <f t="shared" si="62"/>
        <v>41892.233334991615</v>
      </c>
      <c r="O833" s="99">
        <v>1</v>
      </c>
      <c r="P833" s="100" t="s">
        <v>1574</v>
      </c>
      <c r="Q833" s="96" t="s">
        <v>24</v>
      </c>
      <c r="R833" s="98"/>
      <c r="S833"/>
    </row>
    <row r="834" spans="1:18" ht="15" customHeight="1">
      <c r="A834" t="s">
        <v>17</v>
      </c>
      <c r="B834" t="s">
        <v>18</v>
      </c>
      <c r="C834" t="s">
        <v>38</v>
      </c>
      <c r="D834" t="s">
        <v>537</v>
      </c>
      <c r="E834">
        <v>115</v>
      </c>
      <c r="F834" t="s">
        <v>27</v>
      </c>
      <c r="G834" t="s">
        <v>22</v>
      </c>
      <c r="H834" s="5">
        <v>44035.581006944441</v>
      </c>
      <c r="I834" s="5">
        <v>44035.517361111109</v>
      </c>
      <c r="J834" s="4">
        <f t="shared" si="63"/>
        <v>2020</v>
      </c>
      <c r="K834" s="4">
        <f t="shared" si="64"/>
        <v>7</v>
      </c>
      <c r="L834">
        <f t="shared" si="65"/>
        <v>5498.9999998826534</v>
      </c>
      <c r="M834" s="8">
        <f t="shared" si="66" ref="M834:M897">+L834/60</f>
        <v>91.649999998044223</v>
      </c>
      <c r="N834" s="8">
        <f t="shared" si="67" ref="N834:N897">+M834*E834</f>
        <v>10539.749999775086</v>
      </c>
      <c r="O834" s="18">
        <v>1</v>
      </c>
      <c r="P834" t="s">
        <v>1575</v>
      </c>
      <c r="Q834" s="6" t="s">
        <v>24</v>
      </c>
      <c r="R834" s="8"/>
    </row>
    <row r="835" spans="1:18" ht="15" customHeight="1">
      <c r="A835" t="s">
        <v>17</v>
      </c>
      <c r="B835" t="s">
        <v>18</v>
      </c>
      <c r="C835" t="s">
        <v>35</v>
      </c>
      <c r="D835" t="s">
        <v>1536</v>
      </c>
      <c r="E835">
        <v>153</v>
      </c>
      <c r="F835" t="s">
        <v>27</v>
      </c>
      <c r="G835" t="s">
        <v>22</v>
      </c>
      <c r="H835" s="5">
        <v>44035.538263888891</v>
      </c>
      <c r="I835" s="5">
        <v>44035.527557870373</v>
      </c>
      <c r="J835" s="4">
        <f t="shared" si="68" ref="J835:J898">YEAR(I835)</f>
        <v>2020</v>
      </c>
      <c r="K835" s="4">
        <f t="shared" si="69" ref="K835:K898">MONTH(I835)</f>
        <v>7</v>
      </c>
      <c r="L835">
        <f t="shared" si="65"/>
        <v>924.99999997671694</v>
      </c>
      <c r="M835" s="8">
        <f t="shared" si="66"/>
        <v>15.416666666278616</v>
      </c>
      <c r="N835" s="8">
        <f t="shared" si="67"/>
        <v>2358.7499999406282</v>
      </c>
      <c r="O835" s="18">
        <v>1</v>
      </c>
      <c r="P835" t="s">
        <v>1576</v>
      </c>
      <c r="Q835" s="6" t="s">
        <v>24</v>
      </c>
      <c r="R835" s="8"/>
    </row>
    <row r="836" spans="1:18" ht="15" customHeight="1">
      <c r="A836" t="s">
        <v>17</v>
      </c>
      <c r="B836" t="s">
        <v>41</v>
      </c>
      <c r="C836" t="s">
        <v>62</v>
      </c>
      <c r="D836" t="s">
        <v>1577</v>
      </c>
      <c r="E836">
        <v>2</v>
      </c>
      <c r="F836" t="s">
        <v>44</v>
      </c>
      <c r="G836" t="s">
        <v>22</v>
      </c>
      <c r="H836" s="5">
        <v>44035.623622685183</v>
      </c>
      <c r="I836" s="5">
        <v>44035.590277777781</v>
      </c>
      <c r="J836" s="4">
        <f t="shared" si="68"/>
        <v>2020</v>
      </c>
      <c r="K836" s="4">
        <f t="shared" si="69"/>
        <v>7</v>
      </c>
      <c r="L836">
        <f t="shared" si="65"/>
        <v>2880.9999995632097</v>
      </c>
      <c r="M836" s="8">
        <f t="shared" si="66"/>
        <v>48.016666659386829</v>
      </c>
      <c r="N836" s="8">
        <f t="shared" si="67"/>
        <v>96.033333318773657</v>
      </c>
      <c r="O836" s="18">
        <v>1</v>
      </c>
      <c r="P836" t="s">
        <v>1578</v>
      </c>
      <c r="Q836" s="6" t="s">
        <v>24</v>
      </c>
      <c r="R836" s="8" t="s">
        <v>46</v>
      </c>
    </row>
    <row r="837" spans="1:18" ht="15" customHeight="1">
      <c r="A837" t="s">
        <v>29</v>
      </c>
      <c r="B837" t="s">
        <v>87</v>
      </c>
      <c r="C837" t="s">
        <v>103</v>
      </c>
      <c r="D837" t="s">
        <v>1579</v>
      </c>
      <c r="E837">
        <v>1</v>
      </c>
      <c r="F837" t="s">
        <v>472</v>
      </c>
      <c r="G837" t="s">
        <v>22</v>
      </c>
      <c r="H837" s="5">
        <v>44035.633750000001</v>
      </c>
      <c r="I837" s="5">
        <v>44035.59652777778</v>
      </c>
      <c r="J837" s="4">
        <f t="shared" si="68"/>
        <v>2020</v>
      </c>
      <c r="K837" s="4">
        <f t="shared" si="69"/>
        <v>7</v>
      </c>
      <c r="L837">
        <f t="shared" si="65"/>
        <v>3215.9999999217689</v>
      </c>
      <c r="M837" s="8">
        <f t="shared" si="66"/>
        <v>53.599999998696148</v>
      </c>
      <c r="N837" s="8">
        <f t="shared" si="67"/>
        <v>53.599999998696148</v>
      </c>
      <c r="O837" s="18">
        <v>1</v>
      </c>
      <c r="P837" t="s">
        <v>1580</v>
      </c>
      <c r="Q837" s="6" t="s">
        <v>24</v>
      </c>
      <c r="R837" s="8"/>
    </row>
    <row r="838" spans="1:18" ht="15" customHeight="1">
      <c r="A838" t="s">
        <v>17</v>
      </c>
      <c r="B838" t="s">
        <v>55</v>
      </c>
      <c r="C838" t="s">
        <v>59</v>
      </c>
      <c r="D838" t="s">
        <v>1581</v>
      </c>
      <c r="E838">
        <v>2</v>
      </c>
      <c r="F838" t="s">
        <v>27</v>
      </c>
      <c r="G838" t="s">
        <v>22</v>
      </c>
      <c r="H838" s="5">
        <v>44035.797002314815</v>
      </c>
      <c r="I838" s="5">
        <v>44035.744583333333</v>
      </c>
      <c r="J838" s="4">
        <f t="shared" si="68"/>
        <v>2020</v>
      </c>
      <c r="K838" s="4">
        <f t="shared" si="69"/>
        <v>7</v>
      </c>
      <c r="L838">
        <f t="shared" si="65"/>
        <v>4529.0000000735745</v>
      </c>
      <c r="M838" s="8">
        <f t="shared" si="66"/>
        <v>75.483333334559575</v>
      </c>
      <c r="N838" s="8">
        <f t="shared" si="67"/>
        <v>150.96666666911915</v>
      </c>
      <c r="O838" s="18">
        <v>1</v>
      </c>
      <c r="P838" t="s">
        <v>1582</v>
      </c>
      <c r="Q838" s="6" t="s">
        <v>24</v>
      </c>
      <c r="R838" s="8"/>
    </row>
    <row r="839" spans="1:18" ht="15" customHeight="1">
      <c r="A839" t="s">
        <v>17</v>
      </c>
      <c r="B839" t="s">
        <v>41</v>
      </c>
      <c r="C839" t="s">
        <v>42</v>
      </c>
      <c r="D839" t="s">
        <v>1583</v>
      </c>
      <c r="E839">
        <v>2</v>
      </c>
      <c r="F839" t="s">
        <v>92</v>
      </c>
      <c r="G839" t="s">
        <v>22</v>
      </c>
      <c r="H839" s="5">
        <v>44035.858020833337</v>
      </c>
      <c r="I839" s="5">
        <v>44035.768750000003</v>
      </c>
      <c r="J839" s="4">
        <f t="shared" si="68"/>
        <v>2020</v>
      </c>
      <c r="K839" s="4">
        <f t="shared" si="69"/>
        <v>7</v>
      </c>
      <c r="L839">
        <f t="shared" si="65"/>
        <v>7713.0000000586733</v>
      </c>
      <c r="M839" s="8">
        <f t="shared" si="66"/>
        <v>128.55000000097789</v>
      </c>
      <c r="N839" s="8">
        <f t="shared" si="67"/>
        <v>257.10000000195578</v>
      </c>
      <c r="O839" s="18">
        <v>1</v>
      </c>
      <c r="P839" t="s">
        <v>1584</v>
      </c>
      <c r="Q839" s="6" t="s">
        <v>24</v>
      </c>
      <c r="R839" s="8"/>
    </row>
    <row r="840" spans="1:18" ht="15" customHeight="1">
      <c r="A840" t="s">
        <v>17</v>
      </c>
      <c r="B840" t="s">
        <v>55</v>
      </c>
      <c r="C840" t="s">
        <v>59</v>
      </c>
      <c r="D840" t="s">
        <v>1585</v>
      </c>
      <c r="E840">
        <v>2</v>
      </c>
      <c r="F840" t="s">
        <v>92</v>
      </c>
      <c r="G840" t="s">
        <v>22</v>
      </c>
      <c r="H840" s="5">
        <v>44035.818344907406</v>
      </c>
      <c r="I840" s="5">
        <v>44035.772222222222</v>
      </c>
      <c r="J840" s="4">
        <f t="shared" si="68"/>
        <v>2020</v>
      </c>
      <c r="K840" s="4">
        <f t="shared" si="69"/>
        <v>7</v>
      </c>
      <c r="L840">
        <f t="shared" si="65"/>
        <v>3984.9999998928979</v>
      </c>
      <c r="M840" s="8">
        <f t="shared" si="66"/>
        <v>66.416666664881632</v>
      </c>
      <c r="N840" s="8">
        <f t="shared" si="67"/>
        <v>132.83333332976326</v>
      </c>
      <c r="O840" s="18">
        <v>1</v>
      </c>
      <c r="P840" t="s">
        <v>1586</v>
      </c>
      <c r="Q840" s="6" t="s">
        <v>24</v>
      </c>
      <c r="R840" s="8"/>
    </row>
    <row r="841" spans="1:18" ht="15" customHeight="1">
      <c r="A841" t="s">
        <v>17</v>
      </c>
      <c r="B841" t="s">
        <v>55</v>
      </c>
      <c r="C841" t="s">
        <v>59</v>
      </c>
      <c r="D841" t="s">
        <v>1059</v>
      </c>
      <c r="E841">
        <v>50</v>
      </c>
      <c r="F841" t="s">
        <v>85</v>
      </c>
      <c r="G841" t="s">
        <v>22</v>
      </c>
      <c r="H841" s="5">
        <v>44035.836886574078</v>
      </c>
      <c r="I841" s="5">
        <v>44035.812743055554</v>
      </c>
      <c r="J841" s="4">
        <f t="shared" si="68"/>
        <v>2020</v>
      </c>
      <c r="K841" s="4">
        <f t="shared" si="69"/>
        <v>7</v>
      </c>
      <c r="L841">
        <f t="shared" si="70" ref="L841:L904">(H841-I841)*60*60*24</f>
        <v>2086.0000004293397</v>
      </c>
      <c r="M841" s="8">
        <f t="shared" si="66"/>
        <v>34.766666673822328</v>
      </c>
      <c r="N841" s="8">
        <f t="shared" si="67"/>
        <v>1738.3333336911164</v>
      </c>
      <c r="O841" s="18">
        <v>1</v>
      </c>
      <c r="P841" t="s">
        <v>1587</v>
      </c>
      <c r="Q841" s="6" t="s">
        <v>24</v>
      </c>
      <c r="R841" s="8"/>
    </row>
    <row r="842" spans="1:18" s="106" customFormat="1" ht="15" customHeight="1">
      <c r="A842" s="106" t="s">
        <v>29</v>
      </c>
      <c r="B842" s="106" t="s">
        <v>94</v>
      </c>
      <c r="C842" s="106" t="s">
        <v>95</v>
      </c>
      <c r="D842" s="106" t="s">
        <v>1588</v>
      </c>
      <c r="E842" s="106">
        <v>77</v>
      </c>
      <c r="F842" s="106" t="s">
        <v>33</v>
      </c>
      <c r="G842" s="106" t="s">
        <v>22</v>
      </c>
      <c r="H842" s="107">
        <v>44036.200706018521</v>
      </c>
      <c r="I842" s="107">
        <v>44036.113194444442</v>
      </c>
      <c r="J842" s="4">
        <f t="shared" si="68"/>
        <v>2020</v>
      </c>
      <c r="K842" s="4">
        <f t="shared" si="69"/>
        <v>7</v>
      </c>
      <c r="L842" s="106">
        <f t="shared" si="70"/>
        <v>7561.0000003594905</v>
      </c>
      <c r="M842" s="108">
        <f t="shared" si="66"/>
        <v>126.01666667265818</v>
      </c>
      <c r="N842" s="108">
        <f t="shared" si="67"/>
        <v>9703.2833337946795</v>
      </c>
      <c r="O842" s="109">
        <v>1</v>
      </c>
      <c r="P842" s="106" t="s">
        <v>1589</v>
      </c>
      <c r="Q842" s="110" t="s">
        <v>24</v>
      </c>
      <c r="R842" s="108"/>
    </row>
    <row r="843" spans="1:18" ht="15" customHeight="1">
      <c r="A843" t="s">
        <v>29</v>
      </c>
      <c r="B843" t="s">
        <v>30</v>
      </c>
      <c r="C843" t="s">
        <v>83</v>
      </c>
      <c r="D843" t="s">
        <v>1590</v>
      </c>
      <c r="E843">
        <v>8</v>
      </c>
      <c r="F843" t="s">
        <v>27</v>
      </c>
      <c r="G843" t="s">
        <v>22</v>
      </c>
      <c r="H843" s="5">
        <v>44036.734120370369</v>
      </c>
      <c r="I843" s="5">
        <v>44036.685717592591</v>
      </c>
      <c r="J843" s="4">
        <f t="shared" si="68"/>
        <v>2020</v>
      </c>
      <c r="K843" s="4">
        <f t="shared" si="69"/>
        <v>7</v>
      </c>
      <c r="L843">
        <f t="shared" si="70"/>
        <v>4182.0000000530854</v>
      </c>
      <c r="M843" s="8">
        <f t="shared" si="66"/>
        <v>69.700000000884756</v>
      </c>
      <c r="N843" s="8">
        <f t="shared" si="67"/>
        <v>557.60000000707805</v>
      </c>
      <c r="O843" s="18">
        <v>1</v>
      </c>
      <c r="P843" t="s">
        <v>1591</v>
      </c>
      <c r="Q843" s="6" t="s">
        <v>24</v>
      </c>
      <c r="R843" s="8"/>
    </row>
    <row r="844" spans="1:18" ht="15" customHeight="1">
      <c r="A844" t="s">
        <v>17</v>
      </c>
      <c r="B844" t="s">
        <v>18</v>
      </c>
      <c r="C844" t="s">
        <v>19</v>
      </c>
      <c r="D844" t="s">
        <v>1592</v>
      </c>
      <c r="E844">
        <v>1</v>
      </c>
      <c r="F844" t="s">
        <v>27</v>
      </c>
      <c r="G844" t="s">
        <v>22</v>
      </c>
      <c r="H844" s="5">
        <v>44036.718923611108</v>
      </c>
      <c r="I844" s="5">
        <v>44036.69027777778</v>
      </c>
      <c r="J844" s="4">
        <f t="shared" si="68"/>
        <v>2020</v>
      </c>
      <c r="K844" s="4">
        <f t="shared" si="69"/>
        <v>7</v>
      </c>
      <c r="L844">
        <f t="shared" si="70"/>
        <v>2474.9999995809048</v>
      </c>
      <c r="M844" s="8">
        <f t="shared" si="66"/>
        <v>41.249999993015081</v>
      </c>
      <c r="N844" s="8">
        <f t="shared" si="67"/>
        <v>41.249999993015081</v>
      </c>
      <c r="O844" s="18">
        <v>1</v>
      </c>
      <c r="P844" t="s">
        <v>1593</v>
      </c>
      <c r="Q844" s="6" t="s">
        <v>24</v>
      </c>
      <c r="R844" s="8"/>
    </row>
    <row r="845" spans="1:18" ht="15" customHeight="1">
      <c r="A845" t="s">
        <v>17</v>
      </c>
      <c r="B845" t="s">
        <v>41</v>
      </c>
      <c r="C845" t="s">
        <v>42</v>
      </c>
      <c r="D845" t="s">
        <v>1594</v>
      </c>
      <c r="E845">
        <v>7</v>
      </c>
      <c r="F845" t="s">
        <v>27</v>
      </c>
      <c r="G845" t="s">
        <v>22</v>
      </c>
      <c r="H845" s="5">
        <v>44037.134745370371</v>
      </c>
      <c r="I845" s="5">
        <v>44037.102083333331</v>
      </c>
      <c r="J845" s="4">
        <f t="shared" si="68"/>
        <v>2020</v>
      </c>
      <c r="K845" s="4">
        <f t="shared" si="69"/>
        <v>7</v>
      </c>
      <c r="L845">
        <f t="shared" si="70"/>
        <v>2822.0000002300367</v>
      </c>
      <c r="M845" s="8">
        <f t="shared" si="66"/>
        <v>47.033333337167278</v>
      </c>
      <c r="N845" s="8">
        <f t="shared" si="67"/>
        <v>329.23333336017095</v>
      </c>
      <c r="O845" s="18">
        <v>1</v>
      </c>
      <c r="P845" t="s">
        <v>1595</v>
      </c>
      <c r="Q845" s="6" t="s">
        <v>24</v>
      </c>
      <c r="R845" s="8"/>
    </row>
    <row r="846" spans="1:18" ht="15" customHeight="1">
      <c r="A846" t="s">
        <v>17</v>
      </c>
      <c r="B846" t="s">
        <v>41</v>
      </c>
      <c r="C846" t="s">
        <v>135</v>
      </c>
      <c r="D846" t="s">
        <v>706</v>
      </c>
      <c r="E846">
        <v>11</v>
      </c>
      <c r="F846" t="s">
        <v>27</v>
      </c>
      <c r="G846" t="s">
        <v>22</v>
      </c>
      <c r="H846" s="5">
        <v>44037.578750000001</v>
      </c>
      <c r="I846" s="5">
        <v>44037.535416666666</v>
      </c>
      <c r="J846" s="4">
        <f t="shared" si="68"/>
        <v>2020</v>
      </c>
      <c r="K846" s="4">
        <f t="shared" si="69"/>
        <v>7</v>
      </c>
      <c r="L846">
        <f t="shared" si="70"/>
        <v>3744.0000001341105</v>
      </c>
      <c r="M846" s="8">
        <f t="shared" si="66"/>
        <v>62.400000002235174</v>
      </c>
      <c r="N846" s="8">
        <f t="shared" si="67"/>
        <v>686.40000002458692</v>
      </c>
      <c r="O846" s="18">
        <v>1</v>
      </c>
      <c r="P846" t="s">
        <v>1596</v>
      </c>
      <c r="Q846" s="6" t="s">
        <v>24</v>
      </c>
      <c r="R846" s="8"/>
    </row>
    <row r="847" spans="1:18" ht="15" customHeight="1">
      <c r="A847" t="s">
        <v>17</v>
      </c>
      <c r="B847" t="s">
        <v>41</v>
      </c>
      <c r="C847" t="s">
        <v>135</v>
      </c>
      <c r="D847" t="s">
        <v>238</v>
      </c>
      <c r="E847">
        <v>197</v>
      </c>
      <c r="F847" t="s">
        <v>27</v>
      </c>
      <c r="G847" t="s">
        <v>22</v>
      </c>
      <c r="H847" s="5">
        <v>44037.689965277779</v>
      </c>
      <c r="I847" s="5">
        <v>44037.658333333333</v>
      </c>
      <c r="J847" s="4">
        <f t="shared" si="68"/>
        <v>2020</v>
      </c>
      <c r="K847" s="4">
        <f t="shared" si="69"/>
        <v>7</v>
      </c>
      <c r="L847">
        <f t="shared" si="70"/>
        <v>2733.000000170432</v>
      </c>
      <c r="M847" s="8">
        <f t="shared" si="66"/>
        <v>45.550000002840534</v>
      </c>
      <c r="N847" s="8">
        <f t="shared" si="67"/>
        <v>8973.3500005595852</v>
      </c>
      <c r="O847" s="18">
        <v>1</v>
      </c>
      <c r="P847" t="s">
        <v>1597</v>
      </c>
      <c r="Q847" s="6" t="s">
        <v>24</v>
      </c>
      <c r="R847" s="8"/>
    </row>
    <row r="848" spans="1:18" ht="15" customHeight="1">
      <c r="A848" t="s">
        <v>17</v>
      </c>
      <c r="B848" t="s">
        <v>18</v>
      </c>
      <c r="C848" t="s">
        <v>19</v>
      </c>
      <c r="D848" t="s">
        <v>1598</v>
      </c>
      <c r="E848">
        <v>7</v>
      </c>
      <c r="F848" t="s">
        <v>27</v>
      </c>
      <c r="G848" t="s">
        <v>22</v>
      </c>
      <c r="H848" s="5">
        <v>44037.708090277774</v>
      </c>
      <c r="I848" s="5">
        <v>44037.688888888886</v>
      </c>
      <c r="J848" s="4">
        <f t="shared" si="68"/>
        <v>2020</v>
      </c>
      <c r="K848" s="4">
        <f t="shared" si="69"/>
        <v>7</v>
      </c>
      <c r="L848">
        <f t="shared" si="70"/>
        <v>1658.9999999385327</v>
      </c>
      <c r="M848" s="8">
        <f t="shared" si="66"/>
        <v>27.649999998975545</v>
      </c>
      <c r="N848" s="8">
        <f t="shared" si="67"/>
        <v>193.54999999282882</v>
      </c>
      <c r="O848" s="18">
        <v>1</v>
      </c>
      <c r="P848" t="s">
        <v>1599</v>
      </c>
      <c r="Q848" s="6" t="s">
        <v>24</v>
      </c>
      <c r="R848" s="8"/>
    </row>
    <row r="849" spans="1:18" ht="15" customHeight="1">
      <c r="A849" t="s">
        <v>17</v>
      </c>
      <c r="B849" t="s">
        <v>41</v>
      </c>
      <c r="C849" t="s">
        <v>62</v>
      </c>
      <c r="D849" t="s">
        <v>1600</v>
      </c>
      <c r="E849">
        <v>307</v>
      </c>
      <c r="F849" t="s">
        <v>472</v>
      </c>
      <c r="G849" t="s">
        <v>22</v>
      </c>
      <c r="H849" s="5">
        <v>44038.063194444447</v>
      </c>
      <c r="I849" s="5">
        <v>44037.904861111114</v>
      </c>
      <c r="J849" s="4">
        <f t="shared" si="68"/>
        <v>2020</v>
      </c>
      <c r="K849" s="4">
        <f t="shared" si="69"/>
        <v>7</v>
      </c>
      <c r="L849">
        <f t="shared" si="70"/>
        <v>13679.99999995809</v>
      </c>
      <c r="M849" s="8">
        <f t="shared" si="66"/>
        <v>227.99999999930151</v>
      </c>
      <c r="N849" s="8">
        <f t="shared" si="67"/>
        <v>69995.999999785563</v>
      </c>
      <c r="O849" s="18">
        <v>1</v>
      </c>
      <c r="P849" t="s">
        <v>1601</v>
      </c>
      <c r="Q849" s="6" t="s">
        <v>24</v>
      </c>
      <c r="R849" s="8"/>
    </row>
    <row r="850" spans="1:18" ht="15" customHeight="1">
      <c r="A850" t="s">
        <v>17</v>
      </c>
      <c r="B850" t="s">
        <v>41</v>
      </c>
      <c r="C850" t="s">
        <v>62</v>
      </c>
      <c r="D850" t="s">
        <v>1602</v>
      </c>
      <c r="E850">
        <v>3</v>
      </c>
      <c r="F850" t="s">
        <v>472</v>
      </c>
      <c r="G850" t="s">
        <v>22</v>
      </c>
      <c r="H850" s="5">
        <v>44038.167129629626</v>
      </c>
      <c r="I850" s="5">
        <v>44038.064583333333</v>
      </c>
      <c r="J850" s="4">
        <f t="shared" si="68"/>
        <v>2020</v>
      </c>
      <c r="K850" s="4">
        <f t="shared" si="69"/>
        <v>7</v>
      </c>
      <c r="L850">
        <f t="shared" si="70"/>
        <v>8859.9999997531995</v>
      </c>
      <c r="M850" s="8">
        <f t="shared" si="66"/>
        <v>147.66666666255333</v>
      </c>
      <c r="N850" s="8">
        <f t="shared" si="67"/>
        <v>442.99999998765998</v>
      </c>
      <c r="O850" s="18">
        <v>1</v>
      </c>
      <c r="P850" t="s">
        <v>1603</v>
      </c>
      <c r="Q850" s="6" t="s">
        <v>24</v>
      </c>
      <c r="R850" s="8"/>
    </row>
    <row r="851" spans="1:18" s="100" customFormat="1" ht="15" customHeight="1">
      <c r="A851" s="100" t="s">
        <v>17</v>
      </c>
      <c r="B851" s="100" t="s">
        <v>41</v>
      </c>
      <c r="C851" s="100" t="s">
        <v>62</v>
      </c>
      <c r="D851" s="100" t="s">
        <v>1604</v>
      </c>
      <c r="E851" s="100">
        <v>2</v>
      </c>
      <c r="F851" s="100" t="s">
        <v>472</v>
      </c>
      <c r="G851" s="100" t="s">
        <v>22</v>
      </c>
      <c r="H851" s="101">
        <v>44038.16679398148</v>
      </c>
      <c r="I851" s="101">
        <v>44038.064583333333</v>
      </c>
      <c r="J851" s="4">
        <f t="shared" si="68"/>
        <v>2020</v>
      </c>
      <c r="K851" s="4">
        <f t="shared" si="69"/>
        <v>7</v>
      </c>
      <c r="L851" s="100">
        <f t="shared" si="70"/>
        <v>8830.9999998891726</v>
      </c>
      <c r="M851" s="98">
        <f t="shared" si="66"/>
        <v>147.18333333148621</v>
      </c>
      <c r="N851" s="98">
        <f t="shared" si="67"/>
        <v>294.36666666297242</v>
      </c>
      <c r="O851" s="99">
        <v>1</v>
      </c>
      <c r="P851" s="100" t="s">
        <v>1605</v>
      </c>
      <c r="Q851" s="96" t="s">
        <v>24</v>
      </c>
      <c r="R851" s="98"/>
    </row>
    <row r="852" spans="1:18" ht="15" customHeight="1">
      <c r="A852" t="s">
        <v>29</v>
      </c>
      <c r="B852" t="s">
        <v>87</v>
      </c>
      <c r="C852" t="s">
        <v>103</v>
      </c>
      <c r="D852" t="s">
        <v>1275</v>
      </c>
      <c r="E852">
        <v>10</v>
      </c>
      <c r="F852" t="s">
        <v>27</v>
      </c>
      <c r="G852" t="s">
        <v>22</v>
      </c>
      <c r="H852" s="5">
        <v>44038.428668981483</v>
      </c>
      <c r="I852" s="5">
        <v>44038.315972222219</v>
      </c>
      <c r="J852" s="4">
        <f t="shared" si="68"/>
        <v>2020</v>
      </c>
      <c r="K852" s="4">
        <f t="shared" si="69"/>
        <v>7</v>
      </c>
      <c r="L852">
        <f t="shared" si="70"/>
        <v>9737.0000004535541</v>
      </c>
      <c r="M852" s="8">
        <f t="shared" si="66"/>
        <v>162.28333334089257</v>
      </c>
      <c r="N852" s="8">
        <f t="shared" si="67"/>
        <v>1622.8333334089257</v>
      </c>
      <c r="O852" s="18">
        <v>1</v>
      </c>
      <c r="P852" t="s">
        <v>1606</v>
      </c>
      <c r="Q852" s="6" t="s">
        <v>24</v>
      </c>
      <c r="R852" s="8"/>
    </row>
    <row r="853" spans="1:18" ht="15" customHeight="1">
      <c r="A853" t="s">
        <v>29</v>
      </c>
      <c r="B853" t="s">
        <v>94</v>
      </c>
      <c r="C853" t="s">
        <v>95</v>
      </c>
      <c r="D853" t="s">
        <v>1132</v>
      </c>
      <c r="E853">
        <v>1883</v>
      </c>
      <c r="F853" t="s">
        <v>27</v>
      </c>
      <c r="G853" t="s">
        <v>22</v>
      </c>
      <c r="H853" s="5">
        <v>44039.215775462966</v>
      </c>
      <c r="I853" s="5">
        <v>44039.154861111114</v>
      </c>
      <c r="J853" s="4">
        <f t="shared" si="68"/>
        <v>2020</v>
      </c>
      <c r="K853" s="4">
        <f t="shared" si="69"/>
        <v>7</v>
      </c>
      <c r="L853">
        <f t="shared" si="70"/>
        <v>5263.0000000353903</v>
      </c>
      <c r="M853" s="8">
        <f t="shared" si="66"/>
        <v>87.716666667256504</v>
      </c>
      <c r="N853" s="8">
        <f t="shared" si="67"/>
        <v>165170.483334444</v>
      </c>
      <c r="O853" s="18">
        <v>1</v>
      </c>
      <c r="P853" t="s">
        <v>1607</v>
      </c>
      <c r="Q853" s="6" t="s">
        <v>24</v>
      </c>
      <c r="R853" s="8"/>
    </row>
    <row r="854" spans="1:18" ht="15" customHeight="1">
      <c r="A854" t="s">
        <v>29</v>
      </c>
      <c r="B854" t="s">
        <v>94</v>
      </c>
      <c r="C854" t="s">
        <v>95</v>
      </c>
      <c r="D854" t="s">
        <v>1608</v>
      </c>
      <c r="E854">
        <v>1077</v>
      </c>
      <c r="F854" t="s">
        <v>27</v>
      </c>
      <c r="G854" t="s">
        <v>22</v>
      </c>
      <c r="H854" s="5">
        <v>44039.2502662037</v>
      </c>
      <c r="I854" s="5">
        <v>44039.215775462966</v>
      </c>
      <c r="J854" s="4">
        <f t="shared" si="68"/>
        <v>2020</v>
      </c>
      <c r="K854" s="4">
        <f t="shared" si="69"/>
        <v>7</v>
      </c>
      <c r="L854">
        <f t="shared" si="70"/>
        <v>2979.9999994458631</v>
      </c>
      <c r="M854" s="8">
        <f t="shared" si="66"/>
        <v>49.666666657431051</v>
      </c>
      <c r="N854" s="8">
        <f t="shared" si="67"/>
        <v>53490.999990053242</v>
      </c>
      <c r="O854" s="18">
        <v>1</v>
      </c>
      <c r="P854" t="s">
        <v>1609</v>
      </c>
      <c r="Q854" s="6" t="s">
        <v>24</v>
      </c>
      <c r="R854" s="8"/>
    </row>
    <row r="855" spans="1:18" ht="15" customHeight="1">
      <c r="A855" t="s">
        <v>17</v>
      </c>
      <c r="B855" t="s">
        <v>18</v>
      </c>
      <c r="C855" t="s">
        <v>35</v>
      </c>
      <c r="D855" t="s">
        <v>1024</v>
      </c>
      <c r="E855">
        <v>1</v>
      </c>
      <c r="F855" t="s">
        <v>85</v>
      </c>
      <c r="G855" t="s">
        <v>22</v>
      </c>
      <c r="H855" s="5">
        <v>44039.52076388889</v>
      </c>
      <c r="I855" s="5">
        <v>44039.435416666667</v>
      </c>
      <c r="J855" s="4">
        <f t="shared" si="68"/>
        <v>2020</v>
      </c>
      <c r="K855" s="4">
        <f t="shared" si="69"/>
        <v>7</v>
      </c>
      <c r="L855">
        <f t="shared" si="70"/>
        <v>7374.0000000223517</v>
      </c>
      <c r="M855" s="8">
        <f t="shared" si="66"/>
        <v>122.90000000037253</v>
      </c>
      <c r="N855" s="8">
        <f t="shared" si="67"/>
        <v>122.90000000037253</v>
      </c>
      <c r="O855" s="18">
        <v>1</v>
      </c>
      <c r="P855" t="s">
        <v>1610</v>
      </c>
      <c r="Q855" s="6" t="s">
        <v>24</v>
      </c>
      <c r="R855" s="8"/>
    </row>
    <row r="856" spans="1:18" ht="15" customHeight="1">
      <c r="A856" t="s">
        <v>29</v>
      </c>
      <c r="B856" t="s">
        <v>30</v>
      </c>
      <c r="C856" t="s">
        <v>171</v>
      </c>
      <c r="D856" t="s">
        <v>1300</v>
      </c>
      <c r="E856">
        <v>1</v>
      </c>
      <c r="F856" t="s">
        <v>85</v>
      </c>
      <c r="G856" t="s">
        <v>22</v>
      </c>
      <c r="H856" s="5">
        <v>44039.675335648149</v>
      </c>
      <c r="I856" s="5">
        <v>44039.647222222222</v>
      </c>
      <c r="J856" s="4">
        <f t="shared" si="68"/>
        <v>2020</v>
      </c>
      <c r="K856" s="4">
        <f t="shared" si="69"/>
        <v>7</v>
      </c>
      <c r="L856">
        <f t="shared" si="70"/>
        <v>2429.0000001434237</v>
      </c>
      <c r="M856" s="8">
        <f t="shared" si="66"/>
        <v>40.483333335723728</v>
      </c>
      <c r="N856" s="8">
        <f t="shared" si="67"/>
        <v>40.483333335723728</v>
      </c>
      <c r="O856" s="18">
        <v>1</v>
      </c>
      <c r="P856" t="s">
        <v>1611</v>
      </c>
      <c r="Q856" s="6" t="s">
        <v>24</v>
      </c>
      <c r="R856" s="8"/>
    </row>
    <row r="857" spans="1:18" ht="15" customHeight="1">
      <c r="A857" t="s">
        <v>17</v>
      </c>
      <c r="B857" t="s">
        <v>41</v>
      </c>
      <c r="C857" t="s">
        <v>62</v>
      </c>
      <c r="D857" t="s">
        <v>63</v>
      </c>
      <c r="E857">
        <v>2</v>
      </c>
      <c r="F857" t="s">
        <v>27</v>
      </c>
      <c r="G857" t="s">
        <v>22</v>
      </c>
      <c r="H857" s="5">
        <v>44039.695844907408</v>
      </c>
      <c r="I857" s="5">
        <v>44039.677083333336</v>
      </c>
      <c r="J857" s="4">
        <f t="shared" si="68"/>
        <v>2020</v>
      </c>
      <c r="K857" s="4">
        <f t="shared" si="69"/>
        <v>7</v>
      </c>
      <c r="L857">
        <f t="shared" si="70"/>
        <v>1620.9999998565763</v>
      </c>
      <c r="M857" s="8">
        <f t="shared" si="66"/>
        <v>27.016666664276272</v>
      </c>
      <c r="N857" s="8">
        <f t="shared" si="67"/>
        <v>54.033333328552544</v>
      </c>
      <c r="O857" s="18">
        <v>1</v>
      </c>
      <c r="P857" t="s">
        <v>1612</v>
      </c>
      <c r="Q857" s="6" t="s">
        <v>24</v>
      </c>
      <c r="R857" s="8"/>
    </row>
    <row r="858" spans="1:18" ht="15" customHeight="1">
      <c r="A858" t="s">
        <v>29</v>
      </c>
      <c r="B858" t="s">
        <v>30</v>
      </c>
      <c r="C858" t="s">
        <v>31</v>
      </c>
      <c r="D858" t="s">
        <v>1613</v>
      </c>
      <c r="E858">
        <v>1</v>
      </c>
      <c r="F858" t="s">
        <v>33</v>
      </c>
      <c r="G858" t="s">
        <v>97</v>
      </c>
      <c r="H858" s="5">
        <v>44040.486805555556</v>
      </c>
      <c r="I858" s="5">
        <v>44040.457638888889</v>
      </c>
      <c r="J858" s="4">
        <f t="shared" si="68"/>
        <v>2020</v>
      </c>
      <c r="K858" s="4">
        <f t="shared" si="69"/>
        <v>7</v>
      </c>
      <c r="L858">
        <f t="shared" si="70"/>
        <v>2520.0000000419095</v>
      </c>
      <c r="M858" s="8">
        <f t="shared" si="66"/>
        <v>42.000000000698492</v>
      </c>
      <c r="N858" s="8">
        <f t="shared" si="67"/>
        <v>42.000000000698492</v>
      </c>
      <c r="O858" s="18">
        <v>1</v>
      </c>
      <c r="P858" t="s">
        <v>1614</v>
      </c>
      <c r="Q858" s="6" t="s">
        <v>24</v>
      </c>
      <c r="R858" s="8"/>
    </row>
    <row r="859" spans="1:18" ht="15" customHeight="1">
      <c r="A859" t="s">
        <v>29</v>
      </c>
      <c r="B859" t="s">
        <v>30</v>
      </c>
      <c r="C859" t="s">
        <v>31</v>
      </c>
      <c r="D859" t="s">
        <v>1615</v>
      </c>
      <c r="E859">
        <v>67</v>
      </c>
      <c r="F859" t="s">
        <v>131</v>
      </c>
      <c r="G859" t="s">
        <v>22</v>
      </c>
      <c r="H859" s="5">
        <v>44040.838726851849</v>
      </c>
      <c r="I859" s="5">
        <v>44040.800000000003</v>
      </c>
      <c r="J859" s="4">
        <f t="shared" si="68"/>
        <v>2020</v>
      </c>
      <c r="K859" s="4">
        <f t="shared" si="69"/>
        <v>7</v>
      </c>
      <c r="L859">
        <f t="shared" si="70"/>
        <v>3345.9999995073304</v>
      </c>
      <c r="M859" s="8">
        <f t="shared" si="66"/>
        <v>55.766666658455506</v>
      </c>
      <c r="N859" s="8">
        <f t="shared" si="67"/>
        <v>3736.3666661165189</v>
      </c>
      <c r="O859" s="18">
        <v>1</v>
      </c>
      <c r="P859" t="s">
        <v>1616</v>
      </c>
      <c r="Q859" s="6" t="s">
        <v>24</v>
      </c>
      <c r="R859" s="8"/>
    </row>
    <row r="860" spans="1:18" ht="15" customHeight="1">
      <c r="A860" t="s">
        <v>29</v>
      </c>
      <c r="B860" t="s">
        <v>94</v>
      </c>
      <c r="C860" t="s">
        <v>177</v>
      </c>
      <c r="D860" t="s">
        <v>1617</v>
      </c>
      <c r="E860">
        <v>47</v>
      </c>
      <c r="F860" t="s">
        <v>27</v>
      </c>
      <c r="G860" t="s">
        <v>22</v>
      </c>
      <c r="H860" s="5">
        <v>44041.309120370373</v>
      </c>
      <c r="I860" s="5">
        <v>44041.272083333337</v>
      </c>
      <c r="J860" s="4">
        <f t="shared" si="68"/>
        <v>2020</v>
      </c>
      <c r="K860" s="4">
        <f t="shared" si="69"/>
        <v>7</v>
      </c>
      <c r="L860">
        <f t="shared" si="70"/>
        <v>3199.9999999534339</v>
      </c>
      <c r="M860" s="8">
        <f t="shared" si="66"/>
        <v>53.333333332557231</v>
      </c>
      <c r="N860" s="8">
        <f t="shared" si="67"/>
        <v>2506.6666666301899</v>
      </c>
      <c r="O860" s="18">
        <v>1</v>
      </c>
      <c r="P860" t="s">
        <v>1618</v>
      </c>
      <c r="Q860" s="6" t="s">
        <v>24</v>
      </c>
      <c r="R860" s="8"/>
    </row>
    <row r="861" spans="1:19" s="152" customFormat="1" ht="15" customHeight="1">
      <c r="A861" s="152" t="s">
        <v>29</v>
      </c>
      <c r="B861" s="152" t="s">
        <v>87</v>
      </c>
      <c r="C861" s="152" t="s">
        <v>103</v>
      </c>
      <c r="D861" s="152" t="s">
        <v>1619</v>
      </c>
      <c r="E861" s="152">
        <v>6</v>
      </c>
      <c r="F861" s="152" t="s">
        <v>33</v>
      </c>
      <c r="G861" s="152" t="s">
        <v>22</v>
      </c>
      <c r="H861" s="153">
        <v>44041.5783912037</v>
      </c>
      <c r="I861" s="153">
        <v>44041.549930555557</v>
      </c>
      <c r="J861" s="4">
        <f t="shared" si="68"/>
        <v>2020</v>
      </c>
      <c r="K861" s="4">
        <f t="shared" si="69"/>
        <v>7</v>
      </c>
      <c r="L861" s="152">
        <f t="shared" si="70"/>
        <v>2458.9999996125698</v>
      </c>
      <c r="M861" s="154">
        <f t="shared" si="66"/>
        <v>40.983333326876163</v>
      </c>
      <c r="N861" s="154">
        <f t="shared" si="67"/>
        <v>245.89999996125698</v>
      </c>
      <c r="O861" s="155">
        <v>1</v>
      </c>
      <c r="P861" s="152" t="s">
        <v>1620</v>
      </c>
      <c r="Q861" s="156" t="s">
        <v>24</v>
      </c>
      <c r="R861" s="154"/>
      <c r="S861"/>
    </row>
    <row r="862" spans="1:18" ht="15" customHeight="1">
      <c r="A862" t="s">
        <v>17</v>
      </c>
      <c r="B862" t="s">
        <v>18</v>
      </c>
      <c r="C862" t="s">
        <v>19</v>
      </c>
      <c r="D862" t="s">
        <v>952</v>
      </c>
      <c r="E862">
        <v>1</v>
      </c>
      <c r="F862" t="s">
        <v>27</v>
      </c>
      <c r="G862" t="s">
        <v>22</v>
      </c>
      <c r="H862" s="5">
        <v>44041.690659722219</v>
      </c>
      <c r="I862" s="5">
        <v>44041.619444444441</v>
      </c>
      <c r="J862" s="4">
        <f t="shared" si="68"/>
        <v>2020</v>
      </c>
      <c r="K862" s="4">
        <f t="shared" si="69"/>
        <v>7</v>
      </c>
      <c r="L862">
        <f t="shared" si="70"/>
        <v>6153.000000002794</v>
      </c>
      <c r="M862" s="8">
        <f t="shared" si="66"/>
        <v>102.55000000004657</v>
      </c>
      <c r="N862" s="8">
        <f t="shared" si="67"/>
        <v>102.55000000004657</v>
      </c>
      <c r="O862" s="18">
        <v>1</v>
      </c>
      <c r="P862" t="s">
        <v>1621</v>
      </c>
      <c r="Q862" s="6" t="s">
        <v>24</v>
      </c>
      <c r="R862" s="8"/>
    </row>
    <row r="863" spans="1:18" ht="15" customHeight="1">
      <c r="A863" t="s">
        <v>17</v>
      </c>
      <c r="B863" t="s">
        <v>18</v>
      </c>
      <c r="C863" t="s">
        <v>35</v>
      </c>
      <c r="D863" t="s">
        <v>838</v>
      </c>
      <c r="E863">
        <v>1</v>
      </c>
      <c r="F863" t="s">
        <v>27</v>
      </c>
      <c r="G863" t="s">
        <v>22</v>
      </c>
      <c r="H863" s="5">
        <v>44041.70113425926</v>
      </c>
      <c r="I863" s="5">
        <v>44041.658333333333</v>
      </c>
      <c r="J863" s="4">
        <f t="shared" si="68"/>
        <v>2020</v>
      </c>
      <c r="K863" s="4">
        <f t="shared" si="69"/>
        <v>7</v>
      </c>
      <c r="L863">
        <f t="shared" si="70"/>
        <v>3698.0000000679865</v>
      </c>
      <c r="M863" s="8">
        <f t="shared" si="66"/>
        <v>61.633333334466442</v>
      </c>
      <c r="N863" s="8">
        <f t="shared" si="67"/>
        <v>61.633333334466442</v>
      </c>
      <c r="O863" s="18">
        <v>1</v>
      </c>
      <c r="P863" t="s">
        <v>1622</v>
      </c>
      <c r="Q863" s="6" t="s">
        <v>24</v>
      </c>
      <c r="R863" s="8"/>
    </row>
    <row r="864" spans="1:18" ht="15" customHeight="1">
      <c r="A864" t="s">
        <v>17</v>
      </c>
      <c r="B864" t="s">
        <v>18</v>
      </c>
      <c r="C864" t="s">
        <v>19</v>
      </c>
      <c r="D864" t="s">
        <v>1345</v>
      </c>
      <c r="E864">
        <v>76</v>
      </c>
      <c r="F864" t="s">
        <v>44</v>
      </c>
      <c r="G864" t="s">
        <v>22</v>
      </c>
      <c r="H864" s="5">
        <v>44041.840312499997</v>
      </c>
      <c r="I864" s="5">
        <v>44041.789583333331</v>
      </c>
      <c r="J864" s="4">
        <f t="shared" si="68"/>
        <v>2020</v>
      </c>
      <c r="K864" s="4">
        <f t="shared" si="69"/>
        <v>7</v>
      </c>
      <c r="L864">
        <f t="shared" si="70"/>
        <v>4382.9999998910353</v>
      </c>
      <c r="M864" s="8">
        <f t="shared" si="66"/>
        <v>73.049999998183921</v>
      </c>
      <c r="N864" s="8">
        <f t="shared" si="67"/>
        <v>5551.799999861978</v>
      </c>
      <c r="O864" s="18">
        <v>1</v>
      </c>
      <c r="P864" t="s">
        <v>1623</v>
      </c>
      <c r="Q864" s="6" t="s">
        <v>24</v>
      </c>
      <c r="R864" s="8"/>
    </row>
    <row r="865" spans="1:18" ht="15" customHeight="1">
      <c r="A865" t="s">
        <v>17</v>
      </c>
      <c r="B865" t="s">
        <v>55</v>
      </c>
      <c r="C865" t="s">
        <v>59</v>
      </c>
      <c r="D865" t="s">
        <v>1624</v>
      </c>
      <c r="E865">
        <v>649</v>
      </c>
      <c r="F865" t="s">
        <v>27</v>
      </c>
      <c r="G865" t="s">
        <v>22</v>
      </c>
      <c r="H865" s="5">
        <v>44042.540821759256</v>
      </c>
      <c r="I865" s="5">
        <v>44042.515277777777</v>
      </c>
      <c r="J865" s="4">
        <f t="shared" si="68"/>
        <v>2020</v>
      </c>
      <c r="K865" s="4">
        <f t="shared" si="69"/>
        <v>7</v>
      </c>
      <c r="L865">
        <f t="shared" si="70"/>
        <v>2206.9999997969717</v>
      </c>
      <c r="M865" s="8">
        <f t="shared" si="66"/>
        <v>36.783333329949528</v>
      </c>
      <c r="N865" s="8">
        <f t="shared" si="67"/>
        <v>23872.383331137244</v>
      </c>
      <c r="O865" s="18">
        <v>1</v>
      </c>
      <c r="P865" t="s">
        <v>1625</v>
      </c>
      <c r="Q865" s="6" t="s">
        <v>24</v>
      </c>
      <c r="R865" s="8"/>
    </row>
    <row r="866" spans="1:18" ht="15" customHeight="1">
      <c r="A866" t="s">
        <v>17</v>
      </c>
      <c r="B866" t="s">
        <v>18</v>
      </c>
      <c r="C866" t="s">
        <v>25</v>
      </c>
      <c r="D866" t="s">
        <v>205</v>
      </c>
      <c r="E866">
        <v>25</v>
      </c>
      <c r="F866" t="s">
        <v>33</v>
      </c>
      <c r="G866" t="s">
        <v>22</v>
      </c>
      <c r="H866" s="5">
        <v>44042.64199074074</v>
      </c>
      <c r="I866" s="5">
        <v>44042.601388888892</v>
      </c>
      <c r="J866" s="4">
        <f t="shared" si="68"/>
        <v>2020</v>
      </c>
      <c r="K866" s="4">
        <f t="shared" si="69"/>
        <v>7</v>
      </c>
      <c r="L866">
        <f t="shared" si="70"/>
        <v>3507.9999996582046</v>
      </c>
      <c r="M866" s="8">
        <f t="shared" si="66"/>
        <v>58.466666660970077</v>
      </c>
      <c r="N866" s="8">
        <f t="shared" si="67"/>
        <v>1461.6666665242519</v>
      </c>
      <c r="O866" s="18">
        <v>1</v>
      </c>
      <c r="P866" t="s">
        <v>1626</v>
      </c>
      <c r="Q866" s="6" t="s">
        <v>24</v>
      </c>
      <c r="R866" s="8"/>
    </row>
    <row r="867" spans="1:18" ht="15" customHeight="1">
      <c r="A867" t="s">
        <v>17</v>
      </c>
      <c r="B867" t="s">
        <v>18</v>
      </c>
      <c r="C867" t="s">
        <v>25</v>
      </c>
      <c r="D867" t="s">
        <v>1627</v>
      </c>
      <c r="E867">
        <v>1</v>
      </c>
      <c r="F867" t="s">
        <v>33</v>
      </c>
      <c r="G867" t="s">
        <v>97</v>
      </c>
      <c r="H867" s="5">
        <v>44042.736805555556</v>
      </c>
      <c r="I867" s="5">
        <v>44042.604166666664</v>
      </c>
      <c r="J867" s="4">
        <f t="shared" si="68"/>
        <v>2020</v>
      </c>
      <c r="K867" s="4">
        <f t="shared" si="69"/>
        <v>7</v>
      </c>
      <c r="L867">
        <f t="shared" si="70"/>
        <v>11460.000000265427</v>
      </c>
      <c r="M867" s="8">
        <f t="shared" si="66"/>
        <v>191.00000000442378</v>
      </c>
      <c r="N867" s="8">
        <f t="shared" si="67"/>
        <v>191.00000000442378</v>
      </c>
      <c r="O867" s="18">
        <v>1</v>
      </c>
      <c r="P867" t="s">
        <v>1628</v>
      </c>
      <c r="Q867" s="6" t="s">
        <v>24</v>
      </c>
      <c r="R867" s="8"/>
    </row>
    <row r="868" spans="1:19" s="123" customFormat="1" ht="15" customHeight="1">
      <c r="A868" s="123" t="s">
        <v>29</v>
      </c>
      <c r="B868" s="123" t="s">
        <v>30</v>
      </c>
      <c r="C868" s="123" t="s">
        <v>83</v>
      </c>
      <c r="D868" s="123" t="s">
        <v>553</v>
      </c>
      <c r="E868" s="123">
        <v>2</v>
      </c>
      <c r="F868" s="123" t="s">
        <v>92</v>
      </c>
      <c r="G868" s="123" t="s">
        <v>22</v>
      </c>
      <c r="H868" s="124">
        <v>44042.648738425924</v>
      </c>
      <c r="I868" s="124">
        <v>44042.62777777778</v>
      </c>
      <c r="J868" s="4">
        <f t="shared" si="68"/>
        <v>2020</v>
      </c>
      <c r="K868" s="4">
        <f t="shared" si="69"/>
        <v>7</v>
      </c>
      <c r="L868" s="123">
        <f t="shared" si="70"/>
        <v>1810.9999996377155</v>
      </c>
      <c r="M868" s="125">
        <f t="shared" si="66"/>
        <v>30.183333327295259</v>
      </c>
      <c r="N868" s="125">
        <f t="shared" si="67"/>
        <v>60.366666654590517</v>
      </c>
      <c r="O868" s="126">
        <v>1</v>
      </c>
      <c r="P868" s="123" t="s">
        <v>1629</v>
      </c>
      <c r="Q868" s="127" t="s">
        <v>24</v>
      </c>
      <c r="R868" s="125"/>
      <c r="S868"/>
    </row>
    <row r="869" spans="1:18" ht="15" customHeight="1">
      <c r="A869" t="s">
        <v>17</v>
      </c>
      <c r="B869" t="s">
        <v>41</v>
      </c>
      <c r="C869" t="s">
        <v>62</v>
      </c>
      <c r="D869" t="s">
        <v>212</v>
      </c>
      <c r="E869">
        <v>1417</v>
      </c>
      <c r="F869" t="s">
        <v>125</v>
      </c>
      <c r="G869" t="s">
        <v>22</v>
      </c>
      <c r="H869" s="5">
        <v>44042.826388888891</v>
      </c>
      <c r="I869" s="5">
        <v>44042.699305555558</v>
      </c>
      <c r="J869" s="4">
        <f t="shared" si="68"/>
        <v>2020</v>
      </c>
      <c r="K869" s="4">
        <f t="shared" si="69"/>
        <v>7</v>
      </c>
      <c r="L869">
        <f t="shared" si="70"/>
        <v>10979.99999995809</v>
      </c>
      <c r="M869" s="8">
        <f t="shared" si="66"/>
        <v>182.99999999930151</v>
      </c>
      <c r="N869" s="8">
        <f t="shared" si="67"/>
        <v>259310.99999901024</v>
      </c>
      <c r="O869" s="18">
        <v>1</v>
      </c>
      <c r="P869" t="s">
        <v>1630</v>
      </c>
      <c r="Q869" s="6" t="s">
        <v>24</v>
      </c>
      <c r="R869" s="8"/>
    </row>
    <row r="870" spans="1:18" ht="15" customHeight="1">
      <c r="A870" t="s">
        <v>29</v>
      </c>
      <c r="B870" t="s">
        <v>87</v>
      </c>
      <c r="C870" t="s">
        <v>197</v>
      </c>
      <c r="D870" t="s">
        <v>1631</v>
      </c>
      <c r="E870">
        <v>1</v>
      </c>
      <c r="F870" t="s">
        <v>27</v>
      </c>
      <c r="G870" t="s">
        <v>22</v>
      </c>
      <c r="H870" s="5">
        <v>44042.774768518517</v>
      </c>
      <c r="I870" s="5">
        <v>44042.736111111109</v>
      </c>
      <c r="J870" s="4">
        <f t="shared" si="68"/>
        <v>2020</v>
      </c>
      <c r="K870" s="4">
        <f t="shared" si="69"/>
        <v>7</v>
      </c>
      <c r="L870">
        <f t="shared" si="70"/>
        <v>3339.9999999906868</v>
      </c>
      <c r="M870" s="8">
        <f t="shared" si="66"/>
        <v>55.666666666511446</v>
      </c>
      <c r="N870" s="8">
        <f t="shared" si="67"/>
        <v>55.666666666511446</v>
      </c>
      <c r="O870" s="18">
        <v>1</v>
      </c>
      <c r="P870" t="s">
        <v>1632</v>
      </c>
      <c r="Q870" s="6" t="s">
        <v>24</v>
      </c>
      <c r="R870" s="8"/>
    </row>
    <row r="871" spans="1:18" ht="15" customHeight="1">
      <c r="A871" t="s">
        <v>17</v>
      </c>
      <c r="B871" t="s">
        <v>18</v>
      </c>
      <c r="C871" t="s">
        <v>19</v>
      </c>
      <c r="D871" t="s">
        <v>223</v>
      </c>
      <c r="E871">
        <v>34</v>
      </c>
      <c r="F871" t="s">
        <v>85</v>
      </c>
      <c r="G871" t="s">
        <v>22</v>
      </c>
      <c r="H871" s="5">
        <v>44043.303298611114</v>
      </c>
      <c r="I871" s="5">
        <v>44043.276886574073</v>
      </c>
      <c r="J871" s="4">
        <f t="shared" si="68"/>
        <v>2020</v>
      </c>
      <c r="K871" s="4">
        <f t="shared" si="69"/>
        <v>7</v>
      </c>
      <c r="L871">
        <f t="shared" si="70"/>
        <v>2282.0000003557652</v>
      </c>
      <c r="M871" s="8">
        <f t="shared" si="66"/>
        <v>38.033333339262754</v>
      </c>
      <c r="N871" s="8">
        <f t="shared" si="67"/>
        <v>1293.1333335349336</v>
      </c>
      <c r="O871" s="18">
        <v>1</v>
      </c>
      <c r="P871" t="s">
        <v>1633</v>
      </c>
      <c r="Q871" s="6" t="s">
        <v>24</v>
      </c>
      <c r="R871" s="8"/>
    </row>
    <row r="872" spans="1:18" ht="15" customHeight="1">
      <c r="A872" t="s">
        <v>17</v>
      </c>
      <c r="B872" t="s">
        <v>18</v>
      </c>
      <c r="C872" t="s">
        <v>35</v>
      </c>
      <c r="D872" t="s">
        <v>1634</v>
      </c>
      <c r="E872">
        <v>9</v>
      </c>
      <c r="F872" t="s">
        <v>472</v>
      </c>
      <c r="G872" t="s">
        <v>22</v>
      </c>
      <c r="H872" s="5">
        <v>44044.079259259262</v>
      </c>
      <c r="I872" s="5">
        <v>44044.029861111114</v>
      </c>
      <c r="J872" s="4">
        <f t="shared" si="68"/>
        <v>2020</v>
      </c>
      <c r="K872" s="4">
        <f t="shared" si="69"/>
        <v>8</v>
      </c>
      <c r="L872">
        <f t="shared" si="70"/>
        <v>4268.0000000400469</v>
      </c>
      <c r="M872" s="8">
        <f t="shared" si="66"/>
        <v>71.133333334000781</v>
      </c>
      <c r="N872" s="8">
        <f t="shared" si="67"/>
        <v>640.20000000600703</v>
      </c>
      <c r="O872" s="18">
        <v>1</v>
      </c>
      <c r="P872" t="s">
        <v>1635</v>
      </c>
      <c r="Q872" s="6" t="s">
        <v>24</v>
      </c>
      <c r="R872" s="8"/>
    </row>
    <row r="873" spans="1:18" ht="15" customHeight="1">
      <c r="A873" t="s">
        <v>17</v>
      </c>
      <c r="B873" t="s">
        <v>140</v>
      </c>
      <c r="C873" t="s">
        <v>141</v>
      </c>
      <c r="D873" t="s">
        <v>1636</v>
      </c>
      <c r="E873">
        <v>1</v>
      </c>
      <c r="F873" t="s">
        <v>27</v>
      </c>
      <c r="G873" t="s">
        <v>22</v>
      </c>
      <c r="H873" s="5">
        <v>44044.427777777775</v>
      </c>
      <c r="I873" s="5">
        <v>44044.405555555553</v>
      </c>
      <c r="J873" s="4">
        <f t="shared" si="68"/>
        <v>2020</v>
      </c>
      <c r="K873" s="4">
        <f t="shared" si="69"/>
        <v>8</v>
      </c>
      <c r="L873">
        <f t="shared" si="70"/>
        <v>1919.9999999720603</v>
      </c>
      <c r="M873" s="8">
        <f t="shared" si="66"/>
        <v>31.999999999534339</v>
      </c>
      <c r="N873" s="8">
        <f t="shared" si="67"/>
        <v>31.999999999534339</v>
      </c>
      <c r="O873" s="18">
        <v>1</v>
      </c>
      <c r="P873" t="s">
        <v>1637</v>
      </c>
      <c r="Q873" s="6" t="s">
        <v>24</v>
      </c>
      <c r="R873" s="8"/>
    </row>
    <row r="874" spans="1:18" ht="15" customHeight="1">
      <c r="A874" t="s">
        <v>17</v>
      </c>
      <c r="B874" t="s">
        <v>47</v>
      </c>
      <c r="C874" t="s">
        <v>48</v>
      </c>
      <c r="D874" t="s">
        <v>1638</v>
      </c>
      <c r="E874">
        <v>1</v>
      </c>
      <c r="F874" t="s">
        <v>27</v>
      </c>
      <c r="G874" t="s">
        <v>22</v>
      </c>
      <c r="H874" s="5">
        <v>44045.761620370373</v>
      </c>
      <c r="I874" s="5">
        <v>44045.642361111109</v>
      </c>
      <c r="J874" s="4">
        <f t="shared" si="68"/>
        <v>2020</v>
      </c>
      <c r="K874" s="4">
        <f t="shared" si="69"/>
        <v>8</v>
      </c>
      <c r="L874">
        <f t="shared" si="70"/>
        <v>10304.000000352971</v>
      </c>
      <c r="M874" s="8">
        <f t="shared" si="66"/>
        <v>171.73333333921619</v>
      </c>
      <c r="N874" s="8">
        <f t="shared" si="67"/>
        <v>171.73333333921619</v>
      </c>
      <c r="O874" s="18">
        <v>1</v>
      </c>
      <c r="P874" t="s">
        <v>1639</v>
      </c>
      <c r="Q874" s="6" t="s">
        <v>24</v>
      </c>
      <c r="R874" s="8"/>
    </row>
    <row r="875" spans="1:18" ht="15" customHeight="1">
      <c r="A875" t="s">
        <v>17</v>
      </c>
      <c r="B875" t="s">
        <v>140</v>
      </c>
      <c r="C875" t="s">
        <v>141</v>
      </c>
      <c r="D875" t="s">
        <v>1640</v>
      </c>
      <c r="E875">
        <v>36</v>
      </c>
      <c r="F875" t="s">
        <v>85</v>
      </c>
      <c r="G875" t="s">
        <v>22</v>
      </c>
      <c r="H875" s="5">
        <v>44045.833749999998</v>
      </c>
      <c r="I875" s="5">
        <v>44045.811111111114</v>
      </c>
      <c r="J875" s="4">
        <f t="shared" si="68"/>
        <v>2020</v>
      </c>
      <c r="K875" s="4">
        <f t="shared" si="69"/>
        <v>8</v>
      </c>
      <c r="L875">
        <f t="shared" si="70"/>
        <v>1955.9999995864928</v>
      </c>
      <c r="M875" s="8">
        <f t="shared" si="66"/>
        <v>32.599999993108213</v>
      </c>
      <c r="N875" s="8">
        <f t="shared" si="67"/>
        <v>1173.5999997518957</v>
      </c>
      <c r="O875" s="18">
        <v>1</v>
      </c>
      <c r="P875" t="s">
        <v>1641</v>
      </c>
      <c r="Q875" s="6" t="s">
        <v>24</v>
      </c>
      <c r="R875" s="8"/>
    </row>
    <row r="876" spans="1:18" ht="15" customHeight="1">
      <c r="A876" t="s">
        <v>29</v>
      </c>
      <c r="B876" t="s">
        <v>94</v>
      </c>
      <c r="C876" t="s">
        <v>209</v>
      </c>
      <c r="D876" t="s">
        <v>1642</v>
      </c>
      <c r="E876">
        <v>1</v>
      </c>
      <c r="F876" t="s">
        <v>472</v>
      </c>
      <c r="G876" t="s">
        <v>97</v>
      </c>
      <c r="H876" s="5">
        <v>44046.227986111109</v>
      </c>
      <c r="I876" s="5">
        <v>44046.073611111111</v>
      </c>
      <c r="J876" s="4">
        <f t="shared" si="68"/>
        <v>2020</v>
      </c>
      <c r="K876" s="4">
        <f t="shared" si="69"/>
        <v>8</v>
      </c>
      <c r="L876">
        <f t="shared" si="70"/>
        <v>13337.999999849126</v>
      </c>
      <c r="M876" s="8">
        <f t="shared" si="66"/>
        <v>222.29999999748543</v>
      </c>
      <c r="N876" s="8">
        <f t="shared" si="67"/>
        <v>222.29999999748543</v>
      </c>
      <c r="O876" s="18">
        <v>1</v>
      </c>
      <c r="P876" t="s">
        <v>1643</v>
      </c>
      <c r="Q876" s="6" t="s">
        <v>24</v>
      </c>
      <c r="R876" s="8"/>
    </row>
    <row r="877" spans="1:18" ht="15" customHeight="1">
      <c r="A877" t="s">
        <v>29</v>
      </c>
      <c r="B877" t="s">
        <v>30</v>
      </c>
      <c r="C877" t="s">
        <v>171</v>
      </c>
      <c r="D877" t="s">
        <v>1308</v>
      </c>
      <c r="E877">
        <v>1</v>
      </c>
      <c r="F877" t="s">
        <v>33</v>
      </c>
      <c r="G877" t="s">
        <v>97</v>
      </c>
      <c r="H877" s="5">
        <v>44046.602777777778</v>
      </c>
      <c r="I877" s="5">
        <v>44046.561805555553</v>
      </c>
      <c r="J877" s="4">
        <f t="shared" si="68"/>
        <v>2020</v>
      </c>
      <c r="K877" s="4">
        <f t="shared" si="69"/>
        <v>8</v>
      </c>
      <c r="L877">
        <f t="shared" si="70"/>
        <v>3540.0000002235174</v>
      </c>
      <c r="M877" s="8">
        <f t="shared" si="66"/>
        <v>59.00000000372529</v>
      </c>
      <c r="N877" s="8">
        <f t="shared" si="67"/>
        <v>59.00000000372529</v>
      </c>
      <c r="O877" s="18">
        <v>1</v>
      </c>
      <c r="P877" t="s">
        <v>1644</v>
      </c>
      <c r="Q877" s="6" t="s">
        <v>24</v>
      </c>
      <c r="R877" s="8"/>
    </row>
    <row r="878" spans="1:18" ht="15" customHeight="1">
      <c r="A878" t="s">
        <v>17</v>
      </c>
      <c r="B878" t="s">
        <v>41</v>
      </c>
      <c r="C878" t="s">
        <v>62</v>
      </c>
      <c r="D878" t="s">
        <v>1645</v>
      </c>
      <c r="E878">
        <v>19</v>
      </c>
      <c r="F878" t="s">
        <v>27</v>
      </c>
      <c r="G878" t="s">
        <v>22</v>
      </c>
      <c r="H878" s="5">
        <v>44047.175578703704</v>
      </c>
      <c r="I878" s="5">
        <v>44047.115277777775</v>
      </c>
      <c r="J878" s="4">
        <f t="shared" si="68"/>
        <v>2020</v>
      </c>
      <c r="K878" s="4">
        <f t="shared" si="69"/>
        <v>8</v>
      </c>
      <c r="L878">
        <f t="shared" si="70"/>
        <v>5210.0000002188608</v>
      </c>
      <c r="M878" s="8">
        <f t="shared" si="66"/>
        <v>86.833333336981013</v>
      </c>
      <c r="N878" s="8">
        <f t="shared" si="67"/>
        <v>1649.8333334026393</v>
      </c>
      <c r="O878" s="18">
        <v>1</v>
      </c>
      <c r="P878" t="s">
        <v>1646</v>
      </c>
      <c r="Q878" s="6" t="s">
        <v>24</v>
      </c>
      <c r="R878" s="8"/>
    </row>
    <row r="879" spans="1:18" ht="15" customHeight="1">
      <c r="A879" t="s">
        <v>29</v>
      </c>
      <c r="B879" t="s">
        <v>87</v>
      </c>
      <c r="C879" t="s">
        <v>197</v>
      </c>
      <c r="D879" t="s">
        <v>1647</v>
      </c>
      <c r="E879">
        <v>8</v>
      </c>
      <c r="F879" t="s">
        <v>27</v>
      </c>
      <c r="G879" t="s">
        <v>22</v>
      </c>
      <c r="H879" s="5">
        <v>44047.374618055554</v>
      </c>
      <c r="I879" s="5">
        <v>44047.327777777777</v>
      </c>
      <c r="J879" s="4">
        <f t="shared" si="68"/>
        <v>2020</v>
      </c>
      <c r="K879" s="4">
        <f t="shared" si="69"/>
        <v>8</v>
      </c>
      <c r="L879">
        <f t="shared" si="70"/>
        <v>4046.9999999273568</v>
      </c>
      <c r="M879" s="8">
        <f t="shared" si="66"/>
        <v>67.449999998789281</v>
      </c>
      <c r="N879" s="8">
        <f t="shared" si="67"/>
        <v>539.59999999031425</v>
      </c>
      <c r="O879" s="18">
        <v>1</v>
      </c>
      <c r="P879" t="s">
        <v>1648</v>
      </c>
      <c r="Q879" s="6" t="s">
        <v>24</v>
      </c>
      <c r="R879" s="8"/>
    </row>
    <row r="880" spans="1:18" ht="15" customHeight="1">
      <c r="A880" t="s">
        <v>17</v>
      </c>
      <c r="B880" t="s">
        <v>18</v>
      </c>
      <c r="C880" t="s">
        <v>25</v>
      </c>
      <c r="D880" t="s">
        <v>1649</v>
      </c>
      <c r="E880">
        <v>1</v>
      </c>
      <c r="F880" t="s">
        <v>33</v>
      </c>
      <c r="G880" t="s">
        <v>22</v>
      </c>
      <c r="H880" s="5">
        <v>44047.57916666667</v>
      </c>
      <c r="I880" s="5">
        <v>44047.51666666667</v>
      </c>
      <c r="J880" s="4">
        <f t="shared" si="68"/>
        <v>2020</v>
      </c>
      <c r="K880" s="4">
        <f t="shared" si="69"/>
        <v>8</v>
      </c>
      <c r="L880">
        <f t="shared" si="70"/>
        <v>5400</v>
      </c>
      <c r="M880" s="8">
        <f t="shared" si="66"/>
        <v>90</v>
      </c>
      <c r="N880" s="8">
        <f t="shared" si="67"/>
        <v>90</v>
      </c>
      <c r="O880" s="18">
        <v>1</v>
      </c>
      <c r="P880" t="s">
        <v>1650</v>
      </c>
      <c r="Q880" s="6" t="s">
        <v>24</v>
      </c>
      <c r="R880" s="8"/>
    </row>
    <row r="881" spans="1:18" ht="15" customHeight="1">
      <c r="A881" t="s">
        <v>17</v>
      </c>
      <c r="B881" t="s">
        <v>140</v>
      </c>
      <c r="C881" t="s">
        <v>141</v>
      </c>
      <c r="D881" t="s">
        <v>1640</v>
      </c>
      <c r="E881">
        <v>36</v>
      </c>
      <c r="F881" t="s">
        <v>125</v>
      </c>
      <c r="G881" t="s">
        <v>22</v>
      </c>
      <c r="H881" s="5">
        <v>44047.778368055559</v>
      </c>
      <c r="I881" s="5">
        <v>44047.756249999999</v>
      </c>
      <c r="J881" s="4">
        <f t="shared" si="68"/>
        <v>2020</v>
      </c>
      <c r="K881" s="4">
        <f t="shared" si="69"/>
        <v>8</v>
      </c>
      <c r="L881">
        <f t="shared" si="70"/>
        <v>1911.0000003827736</v>
      </c>
      <c r="M881" s="8">
        <f t="shared" si="66"/>
        <v>31.85000000637956</v>
      </c>
      <c r="N881" s="8">
        <f t="shared" si="67"/>
        <v>1146.6000002296641</v>
      </c>
      <c r="O881" s="18">
        <v>1</v>
      </c>
      <c r="P881" t="s">
        <v>1651</v>
      </c>
      <c r="Q881" s="6" t="s">
        <v>24</v>
      </c>
      <c r="R881" s="8"/>
    </row>
    <row r="882" spans="1:18" ht="15" customHeight="1">
      <c r="A882" t="s">
        <v>17</v>
      </c>
      <c r="B882" t="s">
        <v>18</v>
      </c>
      <c r="C882" t="s">
        <v>25</v>
      </c>
      <c r="D882" t="s">
        <v>1099</v>
      </c>
      <c r="E882">
        <v>1</v>
      </c>
      <c r="F882" t="s">
        <v>85</v>
      </c>
      <c r="G882" t="s">
        <v>22</v>
      </c>
      <c r="H882" s="5">
        <v>44048.390081018515</v>
      </c>
      <c r="I882" s="5">
        <v>44048.359027777777</v>
      </c>
      <c r="J882" s="4">
        <f t="shared" si="68"/>
        <v>2020</v>
      </c>
      <c r="K882" s="4">
        <f t="shared" si="69"/>
        <v>8</v>
      </c>
      <c r="L882">
        <f t="shared" si="70"/>
        <v>2682.999999797903</v>
      </c>
      <c r="M882" s="8">
        <f t="shared" si="66"/>
        <v>44.716666663298383</v>
      </c>
      <c r="N882" s="8">
        <f t="shared" si="67"/>
        <v>44.716666663298383</v>
      </c>
      <c r="O882" s="18">
        <v>1</v>
      </c>
      <c r="P882" t="s">
        <v>1652</v>
      </c>
      <c r="Q882" s="6" t="s">
        <v>24</v>
      </c>
      <c r="R882" s="8"/>
    </row>
    <row r="883" spans="1:18" ht="15" customHeight="1">
      <c r="A883" t="s">
        <v>29</v>
      </c>
      <c r="B883" t="s">
        <v>87</v>
      </c>
      <c r="C883" t="s">
        <v>103</v>
      </c>
      <c r="D883" t="s">
        <v>1653</v>
      </c>
      <c r="E883">
        <v>1</v>
      </c>
      <c r="F883" t="s">
        <v>472</v>
      </c>
      <c r="G883" t="s">
        <v>22</v>
      </c>
      <c r="H883" s="5">
        <v>44048.66846064815</v>
      </c>
      <c r="I883" s="5">
        <v>44048.636805555558</v>
      </c>
      <c r="J883" s="4">
        <f t="shared" si="68"/>
        <v>2020</v>
      </c>
      <c r="K883" s="4">
        <f t="shared" si="69"/>
        <v>8</v>
      </c>
      <c r="L883">
        <f t="shared" si="70"/>
        <v>2735.0000000093132</v>
      </c>
      <c r="M883" s="8">
        <f t="shared" si="66"/>
        <v>45.583333333488554</v>
      </c>
      <c r="N883" s="8">
        <f t="shared" si="67"/>
        <v>45.583333333488554</v>
      </c>
      <c r="O883" s="18">
        <v>1</v>
      </c>
      <c r="P883" t="s">
        <v>1654</v>
      </c>
      <c r="Q883" s="6" t="s">
        <v>24</v>
      </c>
      <c r="R883" s="8"/>
    </row>
    <row r="884" spans="1:18" ht="15" customHeight="1">
      <c r="A884" t="s">
        <v>29</v>
      </c>
      <c r="B884" t="s">
        <v>94</v>
      </c>
      <c r="C884" t="s">
        <v>177</v>
      </c>
      <c r="D884" t="s">
        <v>1655</v>
      </c>
      <c r="E884">
        <v>1</v>
      </c>
      <c r="F884" t="s">
        <v>92</v>
      </c>
      <c r="G884" t="s">
        <v>22</v>
      </c>
      <c r="H884" s="5">
        <v>44048.842986111114</v>
      </c>
      <c r="I884" s="5">
        <v>44048.799212962964</v>
      </c>
      <c r="J884" s="4">
        <f t="shared" si="68"/>
        <v>2020</v>
      </c>
      <c r="K884" s="4">
        <f t="shared" si="69"/>
        <v>8</v>
      </c>
      <c r="L884">
        <f t="shared" si="70"/>
        <v>3782.0000002160668</v>
      </c>
      <c r="M884" s="8">
        <f t="shared" si="66"/>
        <v>63.033333336934447</v>
      </c>
      <c r="N884" s="8">
        <f t="shared" si="67"/>
        <v>63.033333336934447</v>
      </c>
      <c r="O884" s="18">
        <v>1</v>
      </c>
      <c r="P884" t="s">
        <v>1656</v>
      </c>
      <c r="Q884" s="6" t="s">
        <v>24</v>
      </c>
      <c r="R884" s="8"/>
    </row>
    <row r="885" spans="1:18" ht="15" customHeight="1">
      <c r="A885" t="s">
        <v>17</v>
      </c>
      <c r="B885" t="s">
        <v>41</v>
      </c>
      <c r="C885" t="s">
        <v>62</v>
      </c>
      <c r="D885" t="s">
        <v>314</v>
      </c>
      <c r="E885">
        <v>164</v>
      </c>
      <c r="F885" t="s">
        <v>27</v>
      </c>
      <c r="G885" t="s">
        <v>22</v>
      </c>
      <c r="H885" s="5">
        <v>44049.533194444448</v>
      </c>
      <c r="I885" s="5">
        <v>44049.503472222219</v>
      </c>
      <c r="J885" s="4">
        <f t="shared" si="68"/>
        <v>2020</v>
      </c>
      <c r="K885" s="4">
        <f t="shared" si="69"/>
        <v>8</v>
      </c>
      <c r="L885">
        <f t="shared" si="70"/>
        <v>2568.0000005755574</v>
      </c>
      <c r="M885" s="8">
        <f t="shared" si="66"/>
        <v>42.800000009592623</v>
      </c>
      <c r="N885" s="8">
        <f t="shared" si="67"/>
        <v>7019.2000015731901</v>
      </c>
      <c r="O885" s="18">
        <v>1</v>
      </c>
      <c r="P885" t="s">
        <v>1657</v>
      </c>
      <c r="Q885" s="6" t="s">
        <v>24</v>
      </c>
      <c r="R885" s="8"/>
    </row>
    <row r="886" spans="1:18" ht="15" customHeight="1">
      <c r="A886" t="s">
        <v>17</v>
      </c>
      <c r="B886" t="s">
        <v>41</v>
      </c>
      <c r="C886" t="s">
        <v>62</v>
      </c>
      <c r="D886" t="s">
        <v>1658</v>
      </c>
      <c r="E886">
        <v>6</v>
      </c>
      <c r="F886" t="s">
        <v>27</v>
      </c>
      <c r="G886" t="s">
        <v>22</v>
      </c>
      <c r="H886" s="5">
        <v>44049.567766203705</v>
      </c>
      <c r="I886" s="5">
        <v>44049.533194444448</v>
      </c>
      <c r="J886" s="4">
        <f t="shared" si="68"/>
        <v>2020</v>
      </c>
      <c r="K886" s="4">
        <f t="shared" si="69"/>
        <v>8</v>
      </c>
      <c r="L886">
        <f t="shared" si="70"/>
        <v>2986.9999998249114</v>
      </c>
      <c r="M886" s="8">
        <f t="shared" si="66"/>
        <v>49.783333330415189</v>
      </c>
      <c r="N886" s="8">
        <f t="shared" si="67"/>
        <v>298.69999998249114</v>
      </c>
      <c r="O886" s="18">
        <v>1</v>
      </c>
      <c r="P886" t="s">
        <v>1659</v>
      </c>
      <c r="Q886" s="6" t="s">
        <v>24</v>
      </c>
      <c r="R886" s="8"/>
    </row>
    <row r="887" spans="1:18" ht="15" customHeight="1">
      <c r="A887" t="s">
        <v>29</v>
      </c>
      <c r="B887" t="s">
        <v>87</v>
      </c>
      <c r="C887" t="s">
        <v>197</v>
      </c>
      <c r="D887" t="s">
        <v>1660</v>
      </c>
      <c r="E887">
        <v>5</v>
      </c>
      <c r="F887" t="s">
        <v>27</v>
      </c>
      <c r="G887" t="s">
        <v>22</v>
      </c>
      <c r="H887" s="5">
        <v>44049.912476851852</v>
      </c>
      <c r="I887" s="5">
        <v>44049.876655092594</v>
      </c>
      <c r="J887" s="4">
        <f t="shared" si="68"/>
        <v>2020</v>
      </c>
      <c r="K887" s="4">
        <f t="shared" si="69"/>
        <v>8</v>
      </c>
      <c r="L887">
        <f t="shared" si="70"/>
        <v>3094.9999999254942</v>
      </c>
      <c r="M887" s="8">
        <f t="shared" si="66"/>
        <v>51.58333333209157</v>
      </c>
      <c r="N887" s="8">
        <f t="shared" si="67"/>
        <v>257.91666666045785</v>
      </c>
      <c r="O887" s="18">
        <v>1</v>
      </c>
      <c r="P887" t="s">
        <v>1661</v>
      </c>
      <c r="Q887" s="6" t="s">
        <v>24</v>
      </c>
      <c r="R887" s="8"/>
    </row>
    <row r="888" spans="1:18" ht="15" customHeight="1">
      <c r="A888" t="s">
        <v>29</v>
      </c>
      <c r="B888" t="s">
        <v>94</v>
      </c>
      <c r="C888" t="s">
        <v>95</v>
      </c>
      <c r="D888" t="s">
        <v>1662</v>
      </c>
      <c r="E888">
        <v>71</v>
      </c>
      <c r="F888" t="s">
        <v>27</v>
      </c>
      <c r="G888" t="s">
        <v>22</v>
      </c>
      <c r="H888" s="5">
        <v>44050.902928240743</v>
      </c>
      <c r="I888" s="5">
        <v>44050.786111111112</v>
      </c>
      <c r="J888" s="4">
        <f t="shared" si="68"/>
        <v>2020</v>
      </c>
      <c r="K888" s="4">
        <f t="shared" si="69"/>
        <v>8</v>
      </c>
      <c r="L888">
        <f t="shared" si="70"/>
        <v>10093.00000006333</v>
      </c>
      <c r="M888" s="8">
        <f t="shared" si="66"/>
        <v>168.21666666772217</v>
      </c>
      <c r="N888" s="8">
        <f t="shared" si="67"/>
        <v>11943.383333408274</v>
      </c>
      <c r="O888" s="18">
        <v>1</v>
      </c>
      <c r="P888" t="s">
        <v>1663</v>
      </c>
      <c r="Q888" s="6" t="s">
        <v>24</v>
      </c>
      <c r="R888" s="8"/>
    </row>
    <row r="889" spans="1:18" ht="15" customHeight="1">
      <c r="A889" t="s">
        <v>17</v>
      </c>
      <c r="B889" t="s">
        <v>41</v>
      </c>
      <c r="C889" t="s">
        <v>42</v>
      </c>
      <c r="D889" t="s">
        <v>1523</v>
      </c>
      <c r="E889">
        <v>1</v>
      </c>
      <c r="F889" t="s">
        <v>131</v>
      </c>
      <c r="G889" t="s">
        <v>22</v>
      </c>
      <c r="H889" s="5">
        <v>44050.858275462961</v>
      </c>
      <c r="I889" s="5">
        <v>44050.835162037038</v>
      </c>
      <c r="J889" s="4">
        <f t="shared" si="68"/>
        <v>2020</v>
      </c>
      <c r="K889" s="4">
        <f t="shared" si="69"/>
        <v>8</v>
      </c>
      <c r="L889">
        <f t="shared" si="70"/>
        <v>1996.9999997410923</v>
      </c>
      <c r="M889" s="8">
        <f t="shared" si="66"/>
        <v>33.283333329018205</v>
      </c>
      <c r="N889" s="8">
        <f t="shared" si="67"/>
        <v>33.283333329018205</v>
      </c>
      <c r="O889" s="18">
        <v>1</v>
      </c>
      <c r="P889" t="s">
        <v>1664</v>
      </c>
      <c r="Q889" s="6" t="s">
        <v>24</v>
      </c>
      <c r="R889" s="8"/>
    </row>
    <row r="890" spans="1:18" ht="15" customHeight="1">
      <c r="A890" t="s">
        <v>17</v>
      </c>
      <c r="B890" t="s">
        <v>41</v>
      </c>
      <c r="C890" t="s">
        <v>62</v>
      </c>
      <c r="D890" t="s">
        <v>1665</v>
      </c>
      <c r="E890">
        <v>1</v>
      </c>
      <c r="F890" t="s">
        <v>27</v>
      </c>
      <c r="G890" t="s">
        <v>22</v>
      </c>
      <c r="H890" s="5">
        <v>44050.960081018522</v>
      </c>
      <c r="I890" s="5">
        <v>44050.926840277774</v>
      </c>
      <c r="J890" s="4">
        <f t="shared" si="68"/>
        <v>2020</v>
      </c>
      <c r="K890" s="4">
        <f t="shared" si="69"/>
        <v>8</v>
      </c>
      <c r="L890">
        <f t="shared" si="70"/>
        <v>2872.0000006025657</v>
      </c>
      <c r="M890" s="8">
        <f t="shared" si="66"/>
        <v>47.866666676709428</v>
      </c>
      <c r="N890" s="8">
        <f t="shared" si="67"/>
        <v>47.866666676709428</v>
      </c>
      <c r="O890" s="18">
        <v>1</v>
      </c>
      <c r="P890" t="s">
        <v>1666</v>
      </c>
      <c r="Q890" s="6" t="s">
        <v>24</v>
      </c>
      <c r="R890" s="8"/>
    </row>
    <row r="891" spans="1:18" ht="15" customHeight="1">
      <c r="A891" t="s">
        <v>17</v>
      </c>
      <c r="B891" t="s">
        <v>41</v>
      </c>
      <c r="C891" t="s">
        <v>129</v>
      </c>
      <c r="D891" t="s">
        <v>1667</v>
      </c>
      <c r="E891">
        <v>3</v>
      </c>
      <c r="F891" t="s">
        <v>131</v>
      </c>
      <c r="G891" t="s">
        <v>22</v>
      </c>
      <c r="H891" s="5">
        <v>44051.015972222223</v>
      </c>
      <c r="I891" s="5">
        <v>44050.988888888889</v>
      </c>
      <c r="J891" s="4">
        <f t="shared" si="68"/>
        <v>2020</v>
      </c>
      <c r="K891" s="4">
        <f t="shared" si="69"/>
        <v>8</v>
      </c>
      <c r="L891">
        <f t="shared" si="70"/>
        <v>2340.000000083819</v>
      </c>
      <c r="M891" s="8">
        <f t="shared" si="66"/>
        <v>39.000000001396984</v>
      </c>
      <c r="N891" s="8">
        <f t="shared" si="67"/>
        <v>117.00000000419095</v>
      </c>
      <c r="O891" s="18">
        <v>1</v>
      </c>
      <c r="P891" t="s">
        <v>1668</v>
      </c>
      <c r="Q891" s="6" t="s">
        <v>24</v>
      </c>
      <c r="R891" s="8"/>
    </row>
    <row r="892" spans="1:18" ht="15" customHeight="1">
      <c r="A892" t="s">
        <v>17</v>
      </c>
      <c r="B892" t="s">
        <v>18</v>
      </c>
      <c r="C892" t="s">
        <v>38</v>
      </c>
      <c r="D892" t="s">
        <v>537</v>
      </c>
      <c r="E892">
        <v>63</v>
      </c>
      <c r="F892" t="s">
        <v>27</v>
      </c>
      <c r="G892" t="s">
        <v>22</v>
      </c>
      <c r="H892" s="5">
        <v>44051.215844907405</v>
      </c>
      <c r="I892" s="5">
        <v>44051.129861111112</v>
      </c>
      <c r="J892" s="4">
        <f t="shared" si="68"/>
        <v>2020</v>
      </c>
      <c r="K892" s="4">
        <f t="shared" si="69"/>
        <v>8</v>
      </c>
      <c r="L892">
        <f t="shared" si="70"/>
        <v>7428.9999996777624</v>
      </c>
      <c r="M892" s="8">
        <f t="shared" si="66"/>
        <v>123.81666666129604</v>
      </c>
      <c r="N892" s="8">
        <f t="shared" si="67"/>
        <v>7800.4499996616505</v>
      </c>
      <c r="O892" s="18">
        <v>1</v>
      </c>
      <c r="P892" t="s">
        <v>1669</v>
      </c>
      <c r="Q892" s="6" t="s">
        <v>24</v>
      </c>
      <c r="R892" s="8"/>
    </row>
    <row r="893" spans="1:18" ht="15" customHeight="1">
      <c r="A893" t="s">
        <v>17</v>
      </c>
      <c r="B893" t="s">
        <v>18</v>
      </c>
      <c r="C893" t="s">
        <v>35</v>
      </c>
      <c r="D893" t="s">
        <v>1670</v>
      </c>
      <c r="E893">
        <v>2</v>
      </c>
      <c r="F893" t="s">
        <v>33</v>
      </c>
      <c r="G893" t="s">
        <v>22</v>
      </c>
      <c r="H893" s="5">
        <v>44052.534722222219</v>
      </c>
      <c r="I893" s="5">
        <v>44052.490972222222</v>
      </c>
      <c r="J893" s="4">
        <f t="shared" si="68"/>
        <v>2020</v>
      </c>
      <c r="K893" s="4">
        <f t="shared" si="69"/>
        <v>8</v>
      </c>
      <c r="L893">
        <f t="shared" si="70"/>
        <v>3779.9999997485429</v>
      </c>
      <c r="M893" s="8">
        <f t="shared" si="66"/>
        <v>62.999999995809048</v>
      </c>
      <c r="N893" s="8">
        <f t="shared" si="67"/>
        <v>125.9999999916181</v>
      </c>
      <c r="O893" s="18">
        <v>1</v>
      </c>
      <c r="P893" t="s">
        <v>1671</v>
      </c>
      <c r="Q893" s="6" t="s">
        <v>24</v>
      </c>
      <c r="R893" s="8"/>
    </row>
    <row r="894" spans="1:18" ht="15" customHeight="1">
      <c r="A894" t="s">
        <v>29</v>
      </c>
      <c r="B894" t="s">
        <v>94</v>
      </c>
      <c r="C894" t="s">
        <v>1672</v>
      </c>
      <c r="D894" t="s">
        <v>96</v>
      </c>
      <c r="E894">
        <v>1</v>
      </c>
      <c r="F894" t="s">
        <v>165</v>
      </c>
      <c r="G894" t="s">
        <v>22</v>
      </c>
      <c r="H894" s="5">
        <v>44052.938194444447</v>
      </c>
      <c r="I894" s="5">
        <v>44052.907638888886</v>
      </c>
      <c r="J894" s="4">
        <f t="shared" si="68"/>
        <v>2020</v>
      </c>
      <c r="K894" s="4">
        <f t="shared" si="69"/>
        <v>8</v>
      </c>
      <c r="L894">
        <f t="shared" si="70"/>
        <v>2640.000000433065</v>
      </c>
      <c r="M894" s="8">
        <f t="shared" si="66"/>
        <v>44.00000000721775</v>
      </c>
      <c r="N894" s="8">
        <f t="shared" si="67"/>
        <v>44.00000000721775</v>
      </c>
      <c r="O894" s="18">
        <v>1</v>
      </c>
      <c r="P894" t="s">
        <v>1673</v>
      </c>
      <c r="Q894" s="6" t="s">
        <v>24</v>
      </c>
      <c r="R894" s="8"/>
    </row>
    <row r="895" spans="1:18" ht="15" customHeight="1">
      <c r="A895" t="s">
        <v>29</v>
      </c>
      <c r="B895" t="s">
        <v>94</v>
      </c>
      <c r="C895" t="s">
        <v>186</v>
      </c>
      <c r="D895" t="s">
        <v>1430</v>
      </c>
      <c r="E895">
        <v>42</v>
      </c>
      <c r="F895" t="s">
        <v>131</v>
      </c>
      <c r="G895" t="s">
        <v>22</v>
      </c>
      <c r="H895" s="5">
        <v>44053.062557870369</v>
      </c>
      <c r="I895" s="5">
        <v>44052.922222222223</v>
      </c>
      <c r="J895" s="4">
        <f t="shared" si="68"/>
        <v>2020</v>
      </c>
      <c r="K895" s="4">
        <f t="shared" si="69"/>
        <v>8</v>
      </c>
      <c r="L895">
        <f t="shared" si="70"/>
        <v>12124.999999813735</v>
      </c>
      <c r="M895" s="8">
        <f t="shared" si="66"/>
        <v>202.08333333022892</v>
      </c>
      <c r="N895" s="8">
        <f t="shared" si="67"/>
        <v>8487.4999998696148</v>
      </c>
      <c r="O895" s="18">
        <v>1</v>
      </c>
      <c r="P895" t="s">
        <v>1674</v>
      </c>
      <c r="Q895" s="6" t="s">
        <v>24</v>
      </c>
      <c r="R895" s="8"/>
    </row>
    <row r="896" spans="1:18" ht="15" customHeight="1">
      <c r="A896" t="s">
        <v>29</v>
      </c>
      <c r="B896" t="s">
        <v>94</v>
      </c>
      <c r="C896" t="s">
        <v>174</v>
      </c>
      <c r="D896" t="s">
        <v>1675</v>
      </c>
      <c r="E896">
        <v>33</v>
      </c>
      <c r="F896" t="s">
        <v>131</v>
      </c>
      <c r="G896" t="s">
        <v>22</v>
      </c>
      <c r="H896" s="5">
        <v>44053.014166666668</v>
      </c>
      <c r="I896" s="5">
        <v>44052.931250000001</v>
      </c>
      <c r="J896" s="4">
        <f t="shared" si="68"/>
        <v>2020</v>
      </c>
      <c r="K896" s="4">
        <f t="shared" si="69"/>
        <v>8</v>
      </c>
      <c r="L896">
        <f t="shared" si="70"/>
        <v>7163.9999999664724</v>
      </c>
      <c r="M896" s="8">
        <f t="shared" si="66"/>
        <v>119.39999999944121</v>
      </c>
      <c r="N896" s="8">
        <f t="shared" si="67"/>
        <v>3940.1999999815598</v>
      </c>
      <c r="O896" s="18">
        <v>1</v>
      </c>
      <c r="P896" t="s">
        <v>1676</v>
      </c>
      <c r="Q896" s="6" t="s">
        <v>24</v>
      </c>
      <c r="R896" s="8"/>
    </row>
    <row r="897" spans="1:18" ht="15" customHeight="1">
      <c r="A897" t="s">
        <v>29</v>
      </c>
      <c r="B897" t="s">
        <v>94</v>
      </c>
      <c r="C897" t="s">
        <v>174</v>
      </c>
      <c r="D897" t="s">
        <v>1677</v>
      </c>
      <c r="E897">
        <v>1</v>
      </c>
      <c r="F897" t="s">
        <v>131</v>
      </c>
      <c r="G897" t="s">
        <v>22</v>
      </c>
      <c r="H897" s="5">
        <v>44053.079861111109</v>
      </c>
      <c r="I897" s="5">
        <v>44053.056250000001</v>
      </c>
      <c r="J897" s="4">
        <f t="shared" si="68"/>
        <v>2020</v>
      </c>
      <c r="K897" s="4">
        <f t="shared" si="69"/>
        <v>8</v>
      </c>
      <c r="L897">
        <f t="shared" si="70"/>
        <v>2039.9999997345731</v>
      </c>
      <c r="M897" s="8">
        <f t="shared" si="66"/>
        <v>33.999999995576218</v>
      </c>
      <c r="N897" s="8">
        <f t="shared" si="67"/>
        <v>33.999999995576218</v>
      </c>
      <c r="O897" s="18">
        <v>1</v>
      </c>
      <c r="P897" t="s">
        <v>1678</v>
      </c>
      <c r="Q897" s="6" t="s">
        <v>24</v>
      </c>
      <c r="R897" s="8"/>
    </row>
    <row r="898" spans="1:18" ht="15" customHeight="1">
      <c r="A898" t="s">
        <v>29</v>
      </c>
      <c r="B898" t="s">
        <v>94</v>
      </c>
      <c r="C898" t="s">
        <v>95</v>
      </c>
      <c r="D898" t="s">
        <v>1679</v>
      </c>
      <c r="E898">
        <v>4</v>
      </c>
      <c r="F898" t="s">
        <v>131</v>
      </c>
      <c r="G898" t="s">
        <v>22</v>
      </c>
      <c r="H898" s="5">
        <v>44053.401608796295</v>
      </c>
      <c r="I898" s="5">
        <v>44053.302129629628</v>
      </c>
      <c r="J898" s="4">
        <f t="shared" si="68"/>
        <v>2020</v>
      </c>
      <c r="K898" s="4">
        <f t="shared" si="69"/>
        <v>8</v>
      </c>
      <c r="L898">
        <f t="shared" si="70"/>
        <v>8595.0000000419095</v>
      </c>
      <c r="M898" s="8">
        <f t="shared" si="71" ref="M898:M961">+L898/60</f>
        <v>143.25000000069849</v>
      </c>
      <c r="N898" s="8">
        <f t="shared" si="72" ref="N898:N961">+M898*E898</f>
        <v>573.00000000279397</v>
      </c>
      <c r="O898" s="18">
        <v>1</v>
      </c>
      <c r="P898" t="s">
        <v>1680</v>
      </c>
      <c r="Q898" s="6" t="s">
        <v>24</v>
      </c>
      <c r="R898" s="8"/>
    </row>
    <row r="899" spans="1:18" ht="15" customHeight="1">
      <c r="A899" t="s">
        <v>29</v>
      </c>
      <c r="B899" t="s">
        <v>94</v>
      </c>
      <c r="C899" t="s">
        <v>209</v>
      </c>
      <c r="D899" t="s">
        <v>1681</v>
      </c>
      <c r="E899">
        <v>54</v>
      </c>
      <c r="F899" t="s">
        <v>131</v>
      </c>
      <c r="G899" t="s">
        <v>22</v>
      </c>
      <c r="H899" s="5">
        <v>44053.333912037036</v>
      </c>
      <c r="I899" s="5">
        <v>44053.303425925929</v>
      </c>
      <c r="J899" s="4">
        <f t="shared" si="73" ref="J899:J962">YEAR(I899)</f>
        <v>2020</v>
      </c>
      <c r="K899" s="4">
        <f t="shared" si="74" ref="K899:K962">MONTH(I899)</f>
        <v>8</v>
      </c>
      <c r="L899">
        <f t="shared" si="70"/>
        <v>2633.9999996591359</v>
      </c>
      <c r="M899" s="8">
        <f t="shared" si="71"/>
        <v>43.899999994318932</v>
      </c>
      <c r="N899" s="8">
        <f t="shared" si="72"/>
        <v>2370.5999996932223</v>
      </c>
      <c r="O899" s="18">
        <v>1</v>
      </c>
      <c r="P899" t="s">
        <v>1682</v>
      </c>
      <c r="Q899" s="6" t="s">
        <v>24</v>
      </c>
      <c r="R899" s="8"/>
    </row>
    <row r="900" spans="1:18" ht="15" customHeight="1">
      <c r="A900" t="s">
        <v>29</v>
      </c>
      <c r="B900" t="s">
        <v>94</v>
      </c>
      <c r="C900" t="s">
        <v>95</v>
      </c>
      <c r="D900" t="s">
        <v>1683</v>
      </c>
      <c r="E900">
        <v>1</v>
      </c>
      <c r="F900" t="s">
        <v>131</v>
      </c>
      <c r="G900" t="s">
        <v>22</v>
      </c>
      <c r="H900" s="5">
        <v>44053.383229166669</v>
      </c>
      <c r="I900" s="5">
        <v>44053.31449074074</v>
      </c>
      <c r="J900" s="4">
        <f t="shared" si="73"/>
        <v>2020</v>
      </c>
      <c r="K900" s="4">
        <f t="shared" si="74"/>
        <v>8</v>
      </c>
      <c r="L900">
        <f t="shared" si="70"/>
        <v>5939.0000002691522</v>
      </c>
      <c r="M900" s="8">
        <f t="shared" si="71"/>
        <v>98.983333337819204</v>
      </c>
      <c r="N900" s="8">
        <f t="shared" si="72"/>
        <v>98.983333337819204</v>
      </c>
      <c r="O900" s="18">
        <v>1</v>
      </c>
      <c r="P900" t="s">
        <v>1684</v>
      </c>
      <c r="Q900" s="6" t="s">
        <v>24</v>
      </c>
      <c r="R900" s="8"/>
    </row>
    <row r="901" spans="1:19" s="152" customFormat="1" ht="15" customHeight="1">
      <c r="A901" s="152" t="s">
        <v>29</v>
      </c>
      <c r="B901" s="152" t="s">
        <v>94</v>
      </c>
      <c r="C901" s="152" t="s">
        <v>95</v>
      </c>
      <c r="D901" s="152" t="s">
        <v>1685</v>
      </c>
      <c r="E901" s="152">
        <v>4</v>
      </c>
      <c r="F901" s="152" t="s">
        <v>33</v>
      </c>
      <c r="G901" s="152" t="s">
        <v>22</v>
      </c>
      <c r="H901" s="153">
        <v>44053.450902777775</v>
      </c>
      <c r="I901" s="153">
        <v>44053.400694444441</v>
      </c>
      <c r="J901" s="4">
        <f t="shared" si="73"/>
        <v>2020</v>
      </c>
      <c r="K901" s="4">
        <f t="shared" si="74"/>
        <v>8</v>
      </c>
      <c r="L901" s="152">
        <f t="shared" si="70"/>
        <v>4338.0000000586733</v>
      </c>
      <c r="M901" s="154">
        <f t="shared" si="71"/>
        <v>72.300000000977889</v>
      </c>
      <c r="N901" s="154">
        <f t="shared" si="72"/>
        <v>289.20000000391155</v>
      </c>
      <c r="O901" s="155">
        <v>1</v>
      </c>
      <c r="P901" s="152" t="s">
        <v>1686</v>
      </c>
      <c r="Q901" s="156" t="s">
        <v>24</v>
      </c>
      <c r="R901" s="154"/>
      <c r="S901"/>
    </row>
    <row r="902" spans="1:18" ht="15" customHeight="1">
      <c r="A902" t="s">
        <v>29</v>
      </c>
      <c r="B902" t="s">
        <v>94</v>
      </c>
      <c r="C902" t="s">
        <v>95</v>
      </c>
      <c r="D902" t="s">
        <v>1687</v>
      </c>
      <c r="E902">
        <v>1885</v>
      </c>
      <c r="F902" t="s">
        <v>131</v>
      </c>
      <c r="G902" t="s">
        <v>22</v>
      </c>
      <c r="H902" s="5">
        <v>44053.995983796296</v>
      </c>
      <c r="I902" s="5">
        <v>44053.86613425926</v>
      </c>
      <c r="J902" s="4">
        <f t="shared" si="73"/>
        <v>2020</v>
      </c>
      <c r="K902" s="4">
        <f t="shared" si="74"/>
        <v>8</v>
      </c>
      <c r="L902">
        <f t="shared" si="70"/>
        <v>11218.999999877997</v>
      </c>
      <c r="M902" s="8">
        <f t="shared" si="71"/>
        <v>186.98333333129995</v>
      </c>
      <c r="N902" s="8">
        <f t="shared" si="72"/>
        <v>352463.5833295004</v>
      </c>
      <c r="O902" s="18">
        <v>1</v>
      </c>
      <c r="P902" t="s">
        <v>1688</v>
      </c>
      <c r="Q902" s="6" t="s">
        <v>24</v>
      </c>
      <c r="R902" s="8"/>
    </row>
    <row r="903" spans="1:18" ht="15" customHeight="1">
      <c r="A903" t="s">
        <v>29</v>
      </c>
      <c r="B903" t="s">
        <v>94</v>
      </c>
      <c r="C903" t="s">
        <v>174</v>
      </c>
      <c r="D903" t="s">
        <v>1689</v>
      </c>
      <c r="E903">
        <v>1</v>
      </c>
      <c r="F903" t="s">
        <v>131</v>
      </c>
      <c r="G903" t="s">
        <v>22</v>
      </c>
      <c r="H903" s="5">
        <v>44054.137800925928</v>
      </c>
      <c r="I903" s="5">
        <v>44053.870266203703</v>
      </c>
      <c r="J903" s="4">
        <f t="shared" si="73"/>
        <v>2020</v>
      </c>
      <c r="K903" s="4">
        <f t="shared" si="74"/>
        <v>8</v>
      </c>
      <c r="L903">
        <f t="shared" si="70"/>
        <v>23115.000000223517</v>
      </c>
      <c r="M903" s="8">
        <f t="shared" si="71"/>
        <v>385.25000000372529</v>
      </c>
      <c r="N903" s="8">
        <f t="shared" si="72"/>
        <v>385.25000000372529</v>
      </c>
      <c r="O903" s="18">
        <v>1</v>
      </c>
      <c r="P903" t="s">
        <v>1690</v>
      </c>
      <c r="Q903" s="6" t="s">
        <v>24</v>
      </c>
      <c r="R903" s="8"/>
    </row>
    <row r="904" spans="1:18" ht="15" customHeight="1">
      <c r="A904" t="s">
        <v>29</v>
      </c>
      <c r="B904" t="s">
        <v>94</v>
      </c>
      <c r="C904" t="s">
        <v>177</v>
      </c>
      <c r="D904" t="s">
        <v>1691</v>
      </c>
      <c r="E904">
        <v>59</v>
      </c>
      <c r="F904" t="s">
        <v>27</v>
      </c>
      <c r="G904" t="s">
        <v>22</v>
      </c>
      <c r="H904" s="5">
        <v>44054.046597222223</v>
      </c>
      <c r="I904" s="5">
        <v>44053.89738425926</v>
      </c>
      <c r="J904" s="4">
        <f t="shared" si="73"/>
        <v>2020</v>
      </c>
      <c r="K904" s="4">
        <f t="shared" si="74"/>
        <v>8</v>
      </c>
      <c r="L904">
        <f t="shared" si="70"/>
        <v>12891.999999945983</v>
      </c>
      <c r="M904" s="8">
        <f t="shared" si="71"/>
        <v>214.86666666576639</v>
      </c>
      <c r="N904" s="8">
        <f t="shared" si="72"/>
        <v>12677.133333280217</v>
      </c>
      <c r="O904" s="18">
        <v>1</v>
      </c>
      <c r="P904" t="s">
        <v>1692</v>
      </c>
      <c r="Q904" s="6" t="s">
        <v>24</v>
      </c>
      <c r="R904" s="8"/>
    </row>
    <row r="905" spans="1:18" ht="15" customHeight="1">
      <c r="A905" t="s">
        <v>29</v>
      </c>
      <c r="B905" t="s">
        <v>94</v>
      </c>
      <c r="C905" t="s">
        <v>177</v>
      </c>
      <c r="D905" t="s">
        <v>1693</v>
      </c>
      <c r="E905">
        <v>1</v>
      </c>
      <c r="F905" t="s">
        <v>131</v>
      </c>
      <c r="G905" t="s">
        <v>22</v>
      </c>
      <c r="H905" s="5">
        <v>44054.070138888892</v>
      </c>
      <c r="I905" s="5">
        <v>44053.915277777778</v>
      </c>
      <c r="J905" s="4">
        <f t="shared" si="73"/>
        <v>2020</v>
      </c>
      <c r="K905" s="4">
        <f t="shared" si="74"/>
        <v>8</v>
      </c>
      <c r="L905">
        <f t="shared" si="75" ref="L905:L968">(H905-I905)*60*60*24</f>
        <v>13380.000000237487</v>
      </c>
      <c r="M905" s="8">
        <f t="shared" si="71"/>
        <v>223.00000000395812</v>
      </c>
      <c r="N905" s="8">
        <f t="shared" si="72"/>
        <v>223.00000000395812</v>
      </c>
      <c r="O905" s="18">
        <v>1</v>
      </c>
      <c r="P905" t="s">
        <v>1694</v>
      </c>
      <c r="Q905" s="6" t="s">
        <v>24</v>
      </c>
      <c r="R905" s="8"/>
    </row>
    <row r="906" spans="1:18" ht="15" customHeight="1">
      <c r="A906" t="s">
        <v>29</v>
      </c>
      <c r="B906" t="s">
        <v>94</v>
      </c>
      <c r="C906" t="s">
        <v>177</v>
      </c>
      <c r="D906" t="s">
        <v>1695</v>
      </c>
      <c r="E906">
        <v>1</v>
      </c>
      <c r="F906" t="s">
        <v>131</v>
      </c>
      <c r="G906" t="s">
        <v>22</v>
      </c>
      <c r="H906" s="5">
        <v>44054.047685185185</v>
      </c>
      <c r="I906" s="5">
        <v>44053.918055555558</v>
      </c>
      <c r="J906" s="4">
        <f t="shared" si="73"/>
        <v>2020</v>
      </c>
      <c r="K906" s="4">
        <f t="shared" si="74"/>
        <v>8</v>
      </c>
      <c r="L906">
        <f t="shared" si="75"/>
        <v>11199.999999837019</v>
      </c>
      <c r="M906" s="8">
        <f t="shared" si="71"/>
        <v>186.66666666395031</v>
      </c>
      <c r="N906" s="8">
        <f t="shared" si="72"/>
        <v>186.66666666395031</v>
      </c>
      <c r="O906" s="18">
        <v>1</v>
      </c>
      <c r="P906" t="s">
        <v>1696</v>
      </c>
      <c r="Q906" s="6" t="s">
        <v>24</v>
      </c>
      <c r="R906" s="8"/>
    </row>
    <row r="907" spans="1:18" ht="15" customHeight="1">
      <c r="A907" t="s">
        <v>29</v>
      </c>
      <c r="B907" t="s">
        <v>94</v>
      </c>
      <c r="C907" t="s">
        <v>177</v>
      </c>
      <c r="D907" t="s">
        <v>1697</v>
      </c>
      <c r="E907">
        <v>1</v>
      </c>
      <c r="F907" t="s">
        <v>131</v>
      </c>
      <c r="G907" t="s">
        <v>22</v>
      </c>
      <c r="H907" s="5">
        <v>44054.05228009259</v>
      </c>
      <c r="I907" s="5">
        <v>44053.940972222219</v>
      </c>
      <c r="J907" s="4">
        <f t="shared" si="73"/>
        <v>2020</v>
      </c>
      <c r="K907" s="4">
        <f t="shared" si="74"/>
        <v>8</v>
      </c>
      <c r="L907">
        <f t="shared" si="75"/>
        <v>9617.0000000623986</v>
      </c>
      <c r="M907" s="8">
        <f t="shared" si="71"/>
        <v>160.28333333437331</v>
      </c>
      <c r="N907" s="8">
        <f t="shared" si="72"/>
        <v>160.28333333437331</v>
      </c>
      <c r="O907" s="18">
        <v>1</v>
      </c>
      <c r="P907" t="s">
        <v>1698</v>
      </c>
      <c r="Q907" s="6" t="s">
        <v>24</v>
      </c>
      <c r="R907" s="8"/>
    </row>
    <row r="908" spans="1:19" s="152" customFormat="1" ht="15" customHeight="1">
      <c r="A908" s="152" t="s">
        <v>29</v>
      </c>
      <c r="B908" s="152" t="s">
        <v>87</v>
      </c>
      <c r="C908" s="152" t="s">
        <v>197</v>
      </c>
      <c r="D908" s="152" t="s">
        <v>1699</v>
      </c>
      <c r="E908" s="152">
        <v>2</v>
      </c>
      <c r="F908" s="152" t="s">
        <v>33</v>
      </c>
      <c r="G908" s="152" t="s">
        <v>22</v>
      </c>
      <c r="H908" s="153">
        <v>44054.30568287037</v>
      </c>
      <c r="I908" s="153">
        <v>44054.224999999999</v>
      </c>
      <c r="J908" s="4">
        <f t="shared" si="73"/>
        <v>2020</v>
      </c>
      <c r="K908" s="4">
        <f t="shared" si="74"/>
        <v>8</v>
      </c>
      <c r="L908" s="152">
        <f t="shared" si="75"/>
        <v>6971.00000011269</v>
      </c>
      <c r="M908" s="154">
        <f t="shared" si="71"/>
        <v>116.1833333352115</v>
      </c>
      <c r="N908" s="154">
        <f t="shared" si="72"/>
        <v>232.366666670423</v>
      </c>
      <c r="O908" s="155">
        <v>1</v>
      </c>
      <c r="P908" s="152" t="s">
        <v>1700</v>
      </c>
      <c r="Q908" s="156" t="s">
        <v>24</v>
      </c>
      <c r="R908" s="154"/>
      <c r="S908"/>
    </row>
    <row r="909" spans="1:18" ht="15" customHeight="1">
      <c r="A909" t="s">
        <v>17</v>
      </c>
      <c r="B909" t="s">
        <v>41</v>
      </c>
      <c r="C909" t="s">
        <v>135</v>
      </c>
      <c r="D909" t="s">
        <v>979</v>
      </c>
      <c r="E909">
        <v>32</v>
      </c>
      <c r="F909" t="s">
        <v>44</v>
      </c>
      <c r="G909" t="s">
        <v>22</v>
      </c>
      <c r="H909" s="5">
        <v>44054.71775462963</v>
      </c>
      <c r="I909" s="5">
        <v>44054.63958333333</v>
      </c>
      <c r="J909" s="4">
        <f t="shared" si="73"/>
        <v>2020</v>
      </c>
      <c r="K909" s="4">
        <f t="shared" si="74"/>
        <v>8</v>
      </c>
      <c r="L909">
        <f t="shared" si="75"/>
        <v>6754.0000003064051</v>
      </c>
      <c r="M909" s="8">
        <f t="shared" si="71"/>
        <v>112.56666667177342</v>
      </c>
      <c r="N909" s="8">
        <f t="shared" si="72"/>
        <v>3602.1333334967494</v>
      </c>
      <c r="O909" s="18">
        <v>1</v>
      </c>
      <c r="P909" t="s">
        <v>1701</v>
      </c>
      <c r="Q909" s="6" t="s">
        <v>24</v>
      </c>
      <c r="R909" s="8" t="s">
        <v>46</v>
      </c>
    </row>
    <row r="910" spans="1:18" ht="15" customHeight="1">
      <c r="A910" t="s">
        <v>17</v>
      </c>
      <c r="B910" t="s">
        <v>55</v>
      </c>
      <c r="C910" t="s">
        <v>56</v>
      </c>
      <c r="D910" t="s">
        <v>600</v>
      </c>
      <c r="E910">
        <v>18</v>
      </c>
      <c r="F910" t="s">
        <v>131</v>
      </c>
      <c r="G910" t="s">
        <v>22</v>
      </c>
      <c r="H910" s="5">
        <v>44054.753449074073</v>
      </c>
      <c r="I910" s="5">
        <v>44054.642361111109</v>
      </c>
      <c r="J910" s="4">
        <f t="shared" si="73"/>
        <v>2020</v>
      </c>
      <c r="K910" s="4">
        <f t="shared" si="74"/>
        <v>8</v>
      </c>
      <c r="L910">
        <f t="shared" si="75"/>
        <v>9598.0000000214204</v>
      </c>
      <c r="M910" s="8">
        <f t="shared" si="71"/>
        <v>159.96666666702367</v>
      </c>
      <c r="N910" s="8">
        <f t="shared" si="72"/>
        <v>2879.4000000064261</v>
      </c>
      <c r="O910" s="18">
        <v>1</v>
      </c>
      <c r="P910" t="s">
        <v>1702</v>
      </c>
      <c r="Q910" s="6" t="s">
        <v>24</v>
      </c>
      <c r="R910" s="8"/>
    </row>
    <row r="911" spans="1:18" ht="15" customHeight="1">
      <c r="A911" t="s">
        <v>17</v>
      </c>
      <c r="B911" t="s">
        <v>41</v>
      </c>
      <c r="C911" t="s">
        <v>62</v>
      </c>
      <c r="D911" t="s">
        <v>1703</v>
      </c>
      <c r="E911">
        <v>18</v>
      </c>
      <c r="F911" t="s">
        <v>44</v>
      </c>
      <c r="G911" t="s">
        <v>22</v>
      </c>
      <c r="H911" s="5">
        <v>44054.871435185189</v>
      </c>
      <c r="I911" s="5">
        <v>44054.643055555556</v>
      </c>
      <c r="J911" s="4">
        <f t="shared" si="73"/>
        <v>2020</v>
      </c>
      <c r="K911" s="4">
        <f t="shared" si="74"/>
        <v>8</v>
      </c>
      <c r="L911">
        <f t="shared" si="75"/>
        <v>19732.00000023935</v>
      </c>
      <c r="M911" s="8">
        <f t="shared" si="71"/>
        <v>328.86666667065583</v>
      </c>
      <c r="N911" s="8">
        <f t="shared" si="72"/>
        <v>5919.600000071805</v>
      </c>
      <c r="O911" s="18">
        <v>1</v>
      </c>
      <c r="P911" t="s">
        <v>1704</v>
      </c>
      <c r="Q911" s="6" t="s">
        <v>24</v>
      </c>
      <c r="R911" s="8" t="s">
        <v>46</v>
      </c>
    </row>
    <row r="912" spans="1:18" ht="15" customHeight="1">
      <c r="A912" t="s">
        <v>17</v>
      </c>
      <c r="B912" t="s">
        <v>41</v>
      </c>
      <c r="C912" t="s">
        <v>42</v>
      </c>
      <c r="D912" t="s">
        <v>1705</v>
      </c>
      <c r="E912">
        <v>15</v>
      </c>
      <c r="F912" t="s">
        <v>44</v>
      </c>
      <c r="G912" t="s">
        <v>22</v>
      </c>
      <c r="H912" s="5">
        <v>44054.71199074074</v>
      </c>
      <c r="I912" s="5">
        <v>44054.645138888889</v>
      </c>
      <c r="J912" s="4">
        <f t="shared" si="73"/>
        <v>2020</v>
      </c>
      <c r="K912" s="4">
        <f t="shared" si="74"/>
        <v>8</v>
      </c>
      <c r="L912">
        <f t="shared" si="75"/>
        <v>5775.999999884516</v>
      </c>
      <c r="M912" s="8">
        <f t="shared" si="71"/>
        <v>96.266666664741933</v>
      </c>
      <c r="N912" s="8">
        <f t="shared" si="72"/>
        <v>1443.999999971129</v>
      </c>
      <c r="O912" s="18">
        <v>1</v>
      </c>
      <c r="P912" t="s">
        <v>1706</v>
      </c>
      <c r="Q912" s="6" t="s">
        <v>24</v>
      </c>
      <c r="R912" s="8" t="s">
        <v>46</v>
      </c>
    </row>
    <row r="913" spans="1:18" ht="15" customHeight="1">
      <c r="A913" t="s">
        <v>17</v>
      </c>
      <c r="B913" t="s">
        <v>41</v>
      </c>
      <c r="C913" t="s">
        <v>62</v>
      </c>
      <c r="D913" t="s">
        <v>1665</v>
      </c>
      <c r="E913">
        <v>1</v>
      </c>
      <c r="F913" t="s">
        <v>44</v>
      </c>
      <c r="G913" t="s">
        <v>22</v>
      </c>
      <c r="H913" s="5">
        <v>44054.90184027778</v>
      </c>
      <c r="I913" s="5">
        <v>44054.647222222222</v>
      </c>
      <c r="J913" s="4">
        <f t="shared" si="73"/>
        <v>2020</v>
      </c>
      <c r="K913" s="4">
        <f t="shared" si="74"/>
        <v>8</v>
      </c>
      <c r="L913">
        <f t="shared" si="75"/>
        <v>21999.000000231899</v>
      </c>
      <c r="M913" s="8">
        <f t="shared" si="71"/>
        <v>366.65000000386499</v>
      </c>
      <c r="N913" s="8">
        <f t="shared" si="72"/>
        <v>366.65000000386499</v>
      </c>
      <c r="O913" s="18">
        <v>1</v>
      </c>
      <c r="P913" t="s">
        <v>1707</v>
      </c>
      <c r="Q913" s="6" t="s">
        <v>24</v>
      </c>
      <c r="R913" s="8" t="s">
        <v>46</v>
      </c>
    </row>
    <row r="914" spans="1:18" ht="15" customHeight="1">
      <c r="A914" t="s">
        <v>17</v>
      </c>
      <c r="B914" t="s">
        <v>55</v>
      </c>
      <c r="C914" t="s">
        <v>326</v>
      </c>
      <c r="D914" t="s">
        <v>1708</v>
      </c>
      <c r="E914">
        <v>1</v>
      </c>
      <c r="F914" t="s">
        <v>131</v>
      </c>
      <c r="G914" t="s">
        <v>22</v>
      </c>
      <c r="H914" s="5">
        <v>44054.855787037035</v>
      </c>
      <c r="I914" s="5">
        <v>44054.648611111108</v>
      </c>
      <c r="J914" s="4">
        <f t="shared" si="73"/>
        <v>2020</v>
      </c>
      <c r="K914" s="4">
        <f t="shared" si="74"/>
        <v>8</v>
      </c>
      <c r="L914">
        <f t="shared" si="75"/>
        <v>17900.000000093132</v>
      </c>
      <c r="M914" s="8">
        <f t="shared" si="71"/>
        <v>298.33333333488554</v>
      </c>
      <c r="N914" s="8">
        <f t="shared" si="72"/>
        <v>298.33333333488554</v>
      </c>
      <c r="O914" s="18">
        <v>1</v>
      </c>
      <c r="P914" t="s">
        <v>1709</v>
      </c>
      <c r="Q914" s="6" t="s">
        <v>24</v>
      </c>
      <c r="R914" s="8"/>
    </row>
    <row r="915" spans="1:18" ht="15" customHeight="1">
      <c r="A915" t="s">
        <v>17</v>
      </c>
      <c r="B915" t="s">
        <v>41</v>
      </c>
      <c r="C915" t="s">
        <v>42</v>
      </c>
      <c r="D915" t="s">
        <v>1710</v>
      </c>
      <c r="E915">
        <v>1</v>
      </c>
      <c r="F915" t="s">
        <v>131</v>
      </c>
      <c r="G915" t="s">
        <v>22</v>
      </c>
      <c r="H915" s="5">
        <v>44054.829386574071</v>
      </c>
      <c r="I915" s="5">
        <v>44054.650046296294</v>
      </c>
      <c r="J915" s="4">
        <f t="shared" si="73"/>
        <v>2020</v>
      </c>
      <c r="K915" s="4">
        <f t="shared" si="74"/>
        <v>8</v>
      </c>
      <c r="L915">
        <f t="shared" si="75"/>
        <v>15494.999999902211</v>
      </c>
      <c r="M915" s="8">
        <f t="shared" si="71"/>
        <v>258.24999999837019</v>
      </c>
      <c r="N915" s="8">
        <f t="shared" si="72"/>
        <v>258.24999999837019</v>
      </c>
      <c r="O915" s="18">
        <v>1</v>
      </c>
      <c r="P915" t="s">
        <v>1711</v>
      </c>
      <c r="Q915" s="6" t="s">
        <v>24</v>
      </c>
      <c r="R915" s="8"/>
    </row>
    <row r="916" spans="1:18" ht="15" customHeight="1">
      <c r="A916" t="s">
        <v>17</v>
      </c>
      <c r="B916" t="s">
        <v>41</v>
      </c>
      <c r="C916" t="s">
        <v>42</v>
      </c>
      <c r="D916" t="s">
        <v>1712</v>
      </c>
      <c r="E916">
        <v>7</v>
      </c>
      <c r="F916" t="s">
        <v>131</v>
      </c>
      <c r="G916" t="s">
        <v>22</v>
      </c>
      <c r="H916" s="5">
        <v>44054.830046296294</v>
      </c>
      <c r="I916" s="5">
        <v>44054.656666666669</v>
      </c>
      <c r="J916" s="4">
        <f t="shared" si="73"/>
        <v>2020</v>
      </c>
      <c r="K916" s="4">
        <f t="shared" si="74"/>
        <v>8</v>
      </c>
      <c r="L916">
        <f t="shared" si="75"/>
        <v>14979.999999585561</v>
      </c>
      <c r="M916" s="8">
        <f t="shared" si="71"/>
        <v>249.66666665975936</v>
      </c>
      <c r="N916" s="8">
        <f t="shared" si="72"/>
        <v>1747.6666666183155</v>
      </c>
      <c r="O916" s="18">
        <v>1</v>
      </c>
      <c r="P916" t="s">
        <v>1713</v>
      </c>
      <c r="Q916" s="6" t="s">
        <v>24</v>
      </c>
      <c r="R916" s="8"/>
    </row>
    <row r="917" spans="1:18" ht="15" customHeight="1">
      <c r="A917" t="s">
        <v>17</v>
      </c>
      <c r="B917" t="s">
        <v>41</v>
      </c>
      <c r="C917" t="s">
        <v>62</v>
      </c>
      <c r="D917" t="s">
        <v>1714</v>
      </c>
      <c r="E917">
        <v>7</v>
      </c>
      <c r="F917" t="s">
        <v>44</v>
      </c>
      <c r="G917" t="s">
        <v>22</v>
      </c>
      <c r="H917" s="5">
        <v>44054.88689814815</v>
      </c>
      <c r="I917" s="5">
        <v>44054.657638888886</v>
      </c>
      <c r="J917" s="4">
        <f t="shared" si="73"/>
        <v>2020</v>
      </c>
      <c r="K917" s="4">
        <f t="shared" si="74"/>
        <v>8</v>
      </c>
      <c r="L917">
        <f t="shared" si="75"/>
        <v>19808.000000403263</v>
      </c>
      <c r="M917" s="8">
        <f t="shared" si="71"/>
        <v>330.13333334005438</v>
      </c>
      <c r="N917" s="8">
        <f t="shared" si="72"/>
        <v>2310.9333333803806</v>
      </c>
      <c r="O917" s="18">
        <v>1</v>
      </c>
      <c r="P917" t="s">
        <v>1715</v>
      </c>
      <c r="Q917" s="6" t="s">
        <v>24</v>
      </c>
      <c r="R917" s="8" t="s">
        <v>46</v>
      </c>
    </row>
    <row r="918" spans="1:18" ht="15" customHeight="1">
      <c r="A918" t="s">
        <v>17</v>
      </c>
      <c r="B918" t="s">
        <v>41</v>
      </c>
      <c r="C918" t="s">
        <v>42</v>
      </c>
      <c r="D918" t="s">
        <v>1716</v>
      </c>
      <c r="E918">
        <v>14</v>
      </c>
      <c r="F918" t="s">
        <v>131</v>
      </c>
      <c r="G918" t="s">
        <v>22</v>
      </c>
      <c r="H918" s="5">
        <v>44054.747789351852</v>
      </c>
      <c r="I918" s="5">
        <v>44054.66065972222</v>
      </c>
      <c r="J918" s="4">
        <f t="shared" si="73"/>
        <v>2020</v>
      </c>
      <c r="K918" s="4">
        <f t="shared" si="74"/>
        <v>8</v>
      </c>
      <c r="L918">
        <f t="shared" si="75"/>
        <v>7528.0000001890585</v>
      </c>
      <c r="M918" s="8">
        <f t="shared" si="71"/>
        <v>125.46666666981764</v>
      </c>
      <c r="N918" s="8">
        <f t="shared" si="72"/>
        <v>1756.533333377447</v>
      </c>
      <c r="O918" s="18">
        <v>1</v>
      </c>
      <c r="P918" t="s">
        <v>1717</v>
      </c>
      <c r="Q918" s="6" t="s">
        <v>24</v>
      </c>
      <c r="R918" s="8"/>
    </row>
    <row r="919" spans="1:18" ht="15" customHeight="1">
      <c r="A919" t="s">
        <v>17</v>
      </c>
      <c r="B919" t="s">
        <v>55</v>
      </c>
      <c r="C919" t="s">
        <v>59</v>
      </c>
      <c r="D919" t="s">
        <v>1718</v>
      </c>
      <c r="E919">
        <v>75</v>
      </c>
      <c r="F919" t="s">
        <v>27</v>
      </c>
      <c r="G919" t="s">
        <v>22</v>
      </c>
      <c r="H919" s="5">
        <v>44054.794247685182</v>
      </c>
      <c r="I919" s="5">
        <v>44054.675000000003</v>
      </c>
      <c r="J919" s="4">
        <f t="shared" si="73"/>
        <v>2020</v>
      </c>
      <c r="K919" s="4">
        <f t="shared" si="74"/>
        <v>8</v>
      </c>
      <c r="L919">
        <f t="shared" si="75"/>
        <v>10302.999999490567</v>
      </c>
      <c r="M919" s="8">
        <f t="shared" si="71"/>
        <v>171.71666665817611</v>
      </c>
      <c r="N919" s="8">
        <f t="shared" si="72"/>
        <v>12878.749999363208</v>
      </c>
      <c r="O919" s="18">
        <v>1</v>
      </c>
      <c r="P919" t="s">
        <v>1719</v>
      </c>
      <c r="Q919" s="6" t="s">
        <v>24</v>
      </c>
      <c r="R919" s="8"/>
    </row>
    <row r="920" spans="1:18" ht="15" customHeight="1">
      <c r="A920" t="s">
        <v>17</v>
      </c>
      <c r="B920" t="s">
        <v>41</v>
      </c>
      <c r="C920" t="s">
        <v>62</v>
      </c>
      <c r="D920" t="s">
        <v>1720</v>
      </c>
      <c r="E920">
        <v>5</v>
      </c>
      <c r="F920" t="s">
        <v>44</v>
      </c>
      <c r="G920" t="s">
        <v>22</v>
      </c>
      <c r="H920" s="5">
        <v>44054.706944444442</v>
      </c>
      <c r="I920" s="5">
        <v>44054.676388888889</v>
      </c>
      <c r="J920" s="4">
        <f t="shared" si="73"/>
        <v>2020</v>
      </c>
      <c r="K920" s="4">
        <f t="shared" si="74"/>
        <v>8</v>
      </c>
      <c r="L920">
        <f t="shared" si="75"/>
        <v>2639.9999998044223</v>
      </c>
      <c r="M920" s="8">
        <f t="shared" si="71"/>
        <v>43.999999996740371</v>
      </c>
      <c r="N920" s="8">
        <f t="shared" si="72"/>
        <v>219.99999998370185</v>
      </c>
      <c r="O920" s="18">
        <v>1</v>
      </c>
      <c r="P920" t="s">
        <v>1721</v>
      </c>
      <c r="Q920" s="6" t="s">
        <v>24</v>
      </c>
      <c r="R920" s="8" t="s">
        <v>46</v>
      </c>
    </row>
    <row r="921" spans="1:18" ht="15" customHeight="1">
      <c r="A921" t="s">
        <v>17</v>
      </c>
      <c r="B921" t="s">
        <v>41</v>
      </c>
      <c r="C921" t="s">
        <v>135</v>
      </c>
      <c r="D921" t="s">
        <v>1722</v>
      </c>
      <c r="E921">
        <v>66</v>
      </c>
      <c r="F921" t="s">
        <v>27</v>
      </c>
      <c r="G921" t="s">
        <v>22</v>
      </c>
      <c r="H921" s="5">
        <v>44054.821574074071</v>
      </c>
      <c r="I921" s="5">
        <v>44054.69027777778</v>
      </c>
      <c r="J921" s="4">
        <f t="shared" si="73"/>
        <v>2020</v>
      </c>
      <c r="K921" s="4">
        <f t="shared" si="74"/>
        <v>8</v>
      </c>
      <c r="L921">
        <f t="shared" si="75"/>
        <v>11343.999999552034</v>
      </c>
      <c r="M921" s="8">
        <f t="shared" si="71"/>
        <v>189.06666665920056</v>
      </c>
      <c r="N921" s="8">
        <f t="shared" si="72"/>
        <v>12478.399999507237</v>
      </c>
      <c r="O921" s="18">
        <v>1</v>
      </c>
      <c r="P921" t="s">
        <v>1723</v>
      </c>
      <c r="Q921" s="6" t="s">
        <v>24</v>
      </c>
      <c r="R921" s="8"/>
    </row>
    <row r="922" spans="1:18" ht="15" customHeight="1">
      <c r="A922" t="s">
        <v>17</v>
      </c>
      <c r="B922" t="s">
        <v>18</v>
      </c>
      <c r="C922" t="s">
        <v>35</v>
      </c>
      <c r="D922" t="s">
        <v>739</v>
      </c>
      <c r="E922">
        <v>32</v>
      </c>
      <c r="F922" t="s">
        <v>131</v>
      </c>
      <c r="G922" t="s">
        <v>22</v>
      </c>
      <c r="H922" s="5">
        <v>44054.742118055554</v>
      </c>
      <c r="I922" s="5">
        <v>44054.706979166665</v>
      </c>
      <c r="J922" s="4">
        <f t="shared" si="73"/>
        <v>2020</v>
      </c>
      <c r="K922" s="4">
        <f t="shared" si="74"/>
        <v>8</v>
      </c>
      <c r="L922">
        <f t="shared" si="75"/>
        <v>3035.9999999636784</v>
      </c>
      <c r="M922" s="8">
        <f t="shared" si="71"/>
        <v>50.59999999939464</v>
      </c>
      <c r="N922" s="8">
        <f t="shared" si="72"/>
        <v>1619.1999999806285</v>
      </c>
      <c r="O922" s="18">
        <v>1</v>
      </c>
      <c r="P922" t="s">
        <v>1724</v>
      </c>
      <c r="Q922" s="6" t="s">
        <v>24</v>
      </c>
      <c r="R922" s="8"/>
    </row>
    <row r="923" spans="1:18" ht="15" customHeight="1">
      <c r="A923" t="s">
        <v>17</v>
      </c>
      <c r="B923" t="s">
        <v>41</v>
      </c>
      <c r="C923" t="s">
        <v>42</v>
      </c>
      <c r="D923" t="s">
        <v>246</v>
      </c>
      <c r="E923">
        <v>147</v>
      </c>
      <c r="F923" t="s">
        <v>27</v>
      </c>
      <c r="G923" t="s">
        <v>22</v>
      </c>
      <c r="H923" s="5">
        <v>44054.734895833331</v>
      </c>
      <c r="I923" s="5">
        <v>44054.71199074074</v>
      </c>
      <c r="J923" s="4">
        <f t="shared" si="73"/>
        <v>2020</v>
      </c>
      <c r="K923" s="4">
        <f t="shared" si="74"/>
        <v>8</v>
      </c>
      <c r="L923">
        <f t="shared" si="75"/>
        <v>1978.9999999338761</v>
      </c>
      <c r="M923" s="8">
        <f t="shared" si="71"/>
        <v>32.983333332231268</v>
      </c>
      <c r="N923" s="8">
        <f t="shared" si="72"/>
        <v>4848.5499998379964</v>
      </c>
      <c r="O923" s="18">
        <v>1</v>
      </c>
      <c r="P923" t="s">
        <v>1725</v>
      </c>
      <c r="Q923" s="6" t="s">
        <v>24</v>
      </c>
      <c r="R923" s="8"/>
    </row>
    <row r="924" spans="1:18" ht="15" customHeight="1">
      <c r="A924" t="s">
        <v>17</v>
      </c>
      <c r="B924" t="s">
        <v>140</v>
      </c>
      <c r="C924" t="s">
        <v>141</v>
      </c>
      <c r="D924" t="s">
        <v>597</v>
      </c>
      <c r="E924">
        <v>5</v>
      </c>
      <c r="F924" t="s">
        <v>27</v>
      </c>
      <c r="G924" t="s">
        <v>22</v>
      </c>
      <c r="H924" s="5">
        <v>44054.795138888891</v>
      </c>
      <c r="I924" s="5">
        <v>44054.72152777778</v>
      </c>
      <c r="J924" s="4">
        <f t="shared" si="73"/>
        <v>2020</v>
      </c>
      <c r="K924" s="4">
        <f t="shared" si="74"/>
        <v>8</v>
      </c>
      <c r="L924">
        <f t="shared" si="75"/>
        <v>6359.9999999860302</v>
      </c>
      <c r="M924" s="8">
        <f t="shared" si="71"/>
        <v>105.99999999976717</v>
      </c>
      <c r="N924" s="8">
        <f t="shared" si="72"/>
        <v>529.99999999883585</v>
      </c>
      <c r="O924" s="18">
        <v>1</v>
      </c>
      <c r="P924" t="s">
        <v>1726</v>
      </c>
      <c r="Q924" s="6" t="s">
        <v>24</v>
      </c>
      <c r="R924" s="8"/>
    </row>
    <row r="925" spans="1:18" ht="15" customHeight="1">
      <c r="A925" t="s">
        <v>17</v>
      </c>
      <c r="B925" t="s">
        <v>47</v>
      </c>
      <c r="C925" t="s">
        <v>52</v>
      </c>
      <c r="D925" t="s">
        <v>794</v>
      </c>
      <c r="E925">
        <v>6</v>
      </c>
      <c r="F925" t="s">
        <v>27</v>
      </c>
      <c r="G925" t="s">
        <v>22</v>
      </c>
      <c r="H925" s="5">
        <v>44054.837719907409</v>
      </c>
      <c r="I925" s="5">
        <v>44054.741562499999</v>
      </c>
      <c r="J925" s="4">
        <f t="shared" si="73"/>
        <v>2020</v>
      </c>
      <c r="K925" s="4">
        <f t="shared" si="74"/>
        <v>8</v>
      </c>
      <c r="L925">
        <f t="shared" si="75"/>
        <v>8308.0000002169982</v>
      </c>
      <c r="M925" s="8">
        <f t="shared" si="71"/>
        <v>138.4666666702833</v>
      </c>
      <c r="N925" s="8">
        <f t="shared" si="72"/>
        <v>830.80000002169982</v>
      </c>
      <c r="O925" s="18">
        <v>1</v>
      </c>
      <c r="P925" t="s">
        <v>1727</v>
      </c>
      <c r="Q925" s="6" t="s">
        <v>24</v>
      </c>
      <c r="R925" s="8"/>
    </row>
    <row r="926" spans="1:18" ht="15" customHeight="1">
      <c r="A926" t="s">
        <v>17</v>
      </c>
      <c r="B926" t="s">
        <v>18</v>
      </c>
      <c r="C926" t="s">
        <v>35</v>
      </c>
      <c r="D926" t="s">
        <v>739</v>
      </c>
      <c r="E926">
        <v>32</v>
      </c>
      <c r="F926" t="s">
        <v>27</v>
      </c>
      <c r="G926" t="s">
        <v>22</v>
      </c>
      <c r="H926" s="5">
        <v>44054.768946759257</v>
      </c>
      <c r="I926" s="5">
        <v>44054.750081018516</v>
      </c>
      <c r="J926" s="4">
        <f t="shared" si="73"/>
        <v>2020</v>
      </c>
      <c r="K926" s="4">
        <f t="shared" si="74"/>
        <v>8</v>
      </c>
      <c r="L926">
        <f t="shared" si="75"/>
        <v>1630.0000000745058</v>
      </c>
      <c r="M926" s="8">
        <f t="shared" si="71"/>
        <v>27.16666666790843</v>
      </c>
      <c r="N926" s="8">
        <f t="shared" si="72"/>
        <v>869.33333337306976</v>
      </c>
      <c r="O926" s="18">
        <v>1</v>
      </c>
      <c r="P926" t="s">
        <v>1728</v>
      </c>
      <c r="Q926" s="6" t="s">
        <v>24</v>
      </c>
      <c r="R926" s="8"/>
    </row>
    <row r="927" spans="1:18" ht="15" customHeight="1">
      <c r="A927" t="s">
        <v>17</v>
      </c>
      <c r="B927" t="s">
        <v>41</v>
      </c>
      <c r="C927" t="s">
        <v>42</v>
      </c>
      <c r="D927" t="s">
        <v>1729</v>
      </c>
      <c r="E927">
        <v>1</v>
      </c>
      <c r="F927" t="s">
        <v>27</v>
      </c>
      <c r="G927" t="s">
        <v>22</v>
      </c>
      <c r="H927" s="5">
        <v>44054.855208333334</v>
      </c>
      <c r="I927" s="5">
        <v>44054.752083333333</v>
      </c>
      <c r="J927" s="4">
        <f t="shared" si="73"/>
        <v>2020</v>
      </c>
      <c r="K927" s="4">
        <f t="shared" si="74"/>
        <v>8</v>
      </c>
      <c r="L927">
        <f t="shared" si="75"/>
        <v>8910.0000001257285</v>
      </c>
      <c r="M927" s="8">
        <f t="shared" si="71"/>
        <v>148.50000000209548</v>
      </c>
      <c r="N927" s="8">
        <f t="shared" si="72"/>
        <v>148.50000000209548</v>
      </c>
      <c r="O927" s="18">
        <v>1</v>
      </c>
      <c r="P927" t="s">
        <v>1730</v>
      </c>
      <c r="Q927" s="6" t="s">
        <v>24</v>
      </c>
      <c r="R927" s="8"/>
    </row>
    <row r="928" spans="1:18" ht="15" customHeight="1">
      <c r="A928" t="s">
        <v>17</v>
      </c>
      <c r="B928" t="s">
        <v>18</v>
      </c>
      <c r="C928" t="s">
        <v>35</v>
      </c>
      <c r="D928" t="s">
        <v>1061</v>
      </c>
      <c r="E928">
        <v>2</v>
      </c>
      <c r="F928" t="s">
        <v>131</v>
      </c>
      <c r="G928" t="s">
        <v>22</v>
      </c>
      <c r="H928" s="5">
        <v>44054.845729166664</v>
      </c>
      <c r="I928" s="5">
        <v>44054.772916666669</v>
      </c>
      <c r="J928" s="4">
        <f t="shared" si="73"/>
        <v>2020</v>
      </c>
      <c r="K928" s="4">
        <f t="shared" si="74"/>
        <v>8</v>
      </c>
      <c r="L928">
        <f t="shared" si="75"/>
        <v>6290.9999995725229</v>
      </c>
      <c r="M928" s="8">
        <f t="shared" si="71"/>
        <v>104.84999999287538</v>
      </c>
      <c r="N928" s="8">
        <f t="shared" si="72"/>
        <v>209.69999998575076</v>
      </c>
      <c r="O928" s="18">
        <v>1</v>
      </c>
      <c r="P928" t="s">
        <v>1731</v>
      </c>
      <c r="Q928" s="6" t="s">
        <v>24</v>
      </c>
      <c r="R928" s="8"/>
    </row>
    <row r="929" spans="1:18" ht="15" customHeight="1">
      <c r="A929" t="s">
        <v>17</v>
      </c>
      <c r="B929" t="s">
        <v>41</v>
      </c>
      <c r="C929" t="s">
        <v>62</v>
      </c>
      <c r="D929" t="s">
        <v>503</v>
      </c>
      <c r="E929">
        <v>1</v>
      </c>
      <c r="F929" t="s">
        <v>125</v>
      </c>
      <c r="G929" t="s">
        <v>22</v>
      </c>
      <c r="H929" s="5">
        <v>44054.88758101852</v>
      </c>
      <c r="I929" s="5">
        <v>44054.775000000001</v>
      </c>
      <c r="J929" s="4">
        <f t="shared" si="73"/>
        <v>2020</v>
      </c>
      <c r="K929" s="4">
        <f t="shared" si="74"/>
        <v>8</v>
      </c>
      <c r="L929">
        <f t="shared" si="75"/>
        <v>9727.0000000018626</v>
      </c>
      <c r="M929" s="8">
        <f t="shared" si="71"/>
        <v>162.11666666669771</v>
      </c>
      <c r="N929" s="8">
        <f t="shared" si="72"/>
        <v>162.11666666669771</v>
      </c>
      <c r="O929" s="18">
        <v>1</v>
      </c>
      <c r="P929" t="s">
        <v>1732</v>
      </c>
      <c r="Q929" s="6" t="s">
        <v>24</v>
      </c>
      <c r="R929" s="8"/>
    </row>
    <row r="930" spans="1:18" ht="15" customHeight="1">
      <c r="A930" t="s">
        <v>17</v>
      </c>
      <c r="B930" t="s">
        <v>41</v>
      </c>
      <c r="C930" t="s">
        <v>129</v>
      </c>
      <c r="D930" t="s">
        <v>1733</v>
      </c>
      <c r="E930">
        <v>39</v>
      </c>
      <c r="F930" t="s">
        <v>27</v>
      </c>
      <c r="G930" t="s">
        <v>22</v>
      </c>
      <c r="H930" s="5">
        <v>44055.401967592596</v>
      </c>
      <c r="I930" s="5">
        <v>44055.342372685183</v>
      </c>
      <c r="J930" s="4">
        <f t="shared" si="73"/>
        <v>2020</v>
      </c>
      <c r="K930" s="4">
        <f t="shared" si="74"/>
        <v>8</v>
      </c>
      <c r="L930">
        <f t="shared" si="75"/>
        <v>5149.0000004181638</v>
      </c>
      <c r="M930" s="8">
        <f t="shared" si="71"/>
        <v>85.816666673636064</v>
      </c>
      <c r="N930" s="8">
        <f t="shared" si="72"/>
        <v>3346.8500002718065</v>
      </c>
      <c r="O930" s="18">
        <v>1</v>
      </c>
      <c r="P930" t="s">
        <v>1734</v>
      </c>
      <c r="Q930" s="6" t="s">
        <v>24</v>
      </c>
      <c r="R930" s="8"/>
    </row>
    <row r="931" spans="1:18" ht="15" customHeight="1">
      <c r="A931" t="s">
        <v>17</v>
      </c>
      <c r="B931" t="s">
        <v>41</v>
      </c>
      <c r="C931" t="s">
        <v>129</v>
      </c>
      <c r="D931" t="s">
        <v>768</v>
      </c>
      <c r="E931">
        <v>10</v>
      </c>
      <c r="F931" t="s">
        <v>125</v>
      </c>
      <c r="G931" t="s">
        <v>22</v>
      </c>
      <c r="H931" s="5">
        <v>44055.550798611112</v>
      </c>
      <c r="I931" s="5">
        <v>44055.521689814814</v>
      </c>
      <c r="J931" s="4">
        <f t="shared" si="73"/>
        <v>2020</v>
      </c>
      <c r="K931" s="4">
        <f t="shared" si="74"/>
        <v>8</v>
      </c>
      <c r="L931">
        <f t="shared" si="75"/>
        <v>2515.0000001303852</v>
      </c>
      <c r="M931" s="8">
        <f t="shared" si="71"/>
        <v>41.916666668839753</v>
      </c>
      <c r="N931" s="8">
        <f t="shared" si="72"/>
        <v>419.16666668839753</v>
      </c>
      <c r="O931" s="18">
        <v>1</v>
      </c>
      <c r="P931" t="s">
        <v>1735</v>
      </c>
      <c r="Q931" s="6" t="s">
        <v>24</v>
      </c>
      <c r="R931" s="8"/>
    </row>
    <row r="932" spans="1:18" ht="15" customHeight="1">
      <c r="A932" t="s">
        <v>29</v>
      </c>
      <c r="B932" t="s">
        <v>94</v>
      </c>
      <c r="C932" t="s">
        <v>209</v>
      </c>
      <c r="D932" t="s">
        <v>1736</v>
      </c>
      <c r="E932">
        <v>1</v>
      </c>
      <c r="F932" t="s">
        <v>33</v>
      </c>
      <c r="G932" t="s">
        <v>22</v>
      </c>
      <c r="H932" s="5">
        <v>44055.583784722221</v>
      </c>
      <c r="I932" s="5">
        <v>44055.527939814812</v>
      </c>
      <c r="J932" s="4">
        <f t="shared" si="73"/>
        <v>2020</v>
      </c>
      <c r="K932" s="4">
        <f t="shared" si="74"/>
        <v>8</v>
      </c>
      <c r="L932">
        <f t="shared" si="75"/>
        <v>4825.0000001164153</v>
      </c>
      <c r="M932" s="8">
        <f t="shared" si="71"/>
        <v>80.416666668606922</v>
      </c>
      <c r="N932" s="8">
        <f t="shared" si="72"/>
        <v>80.416666668606922</v>
      </c>
      <c r="O932" s="18">
        <v>1</v>
      </c>
      <c r="P932" t="s">
        <v>1737</v>
      </c>
      <c r="Q932" s="6" t="s">
        <v>24</v>
      </c>
      <c r="R932" s="8"/>
    </row>
    <row r="933" spans="1:18" ht="15" customHeight="1">
      <c r="A933" t="s">
        <v>17</v>
      </c>
      <c r="B933" t="s">
        <v>18</v>
      </c>
      <c r="C933" t="s">
        <v>38</v>
      </c>
      <c r="D933" t="s">
        <v>1738</v>
      </c>
      <c r="E933">
        <v>24</v>
      </c>
      <c r="F933" t="s">
        <v>27</v>
      </c>
      <c r="G933" t="s">
        <v>22</v>
      </c>
      <c r="H933" s="5">
        <v>44055.785601851851</v>
      </c>
      <c r="I933" s="5">
        <v>44055.76090277778</v>
      </c>
      <c r="J933" s="4">
        <f t="shared" si="73"/>
        <v>2020</v>
      </c>
      <c r="K933" s="4">
        <f t="shared" si="74"/>
        <v>8</v>
      </c>
      <c r="L933">
        <f t="shared" si="75"/>
        <v>2133.9999997057021</v>
      </c>
      <c r="M933" s="8">
        <f t="shared" si="71"/>
        <v>35.566666661761701</v>
      </c>
      <c r="N933" s="8">
        <f t="shared" si="72"/>
        <v>853.59999988228083</v>
      </c>
      <c r="O933" s="18">
        <v>1</v>
      </c>
      <c r="P933" t="s">
        <v>1739</v>
      </c>
      <c r="Q933" s="6" t="s">
        <v>24</v>
      </c>
      <c r="R933" s="8"/>
    </row>
    <row r="934" spans="1:18" ht="15" customHeight="1">
      <c r="A934" t="s">
        <v>17</v>
      </c>
      <c r="B934" t="s">
        <v>41</v>
      </c>
      <c r="C934" t="s">
        <v>42</v>
      </c>
      <c r="D934" t="s">
        <v>1716</v>
      </c>
      <c r="E934">
        <v>14</v>
      </c>
      <c r="F934" t="s">
        <v>131</v>
      </c>
      <c r="G934" t="s">
        <v>22</v>
      </c>
      <c r="H934" s="5">
        <v>44056.734756944446</v>
      </c>
      <c r="I934" s="5">
        <v>44056.70416666667</v>
      </c>
      <c r="J934" s="4">
        <f t="shared" si="73"/>
        <v>2020</v>
      </c>
      <c r="K934" s="4">
        <f t="shared" si="74"/>
        <v>8</v>
      </c>
      <c r="L934">
        <f t="shared" si="75"/>
        <v>2642.9999998770654</v>
      </c>
      <c r="M934" s="8">
        <f t="shared" si="71"/>
        <v>44.04999999795109</v>
      </c>
      <c r="N934" s="8">
        <f t="shared" si="72"/>
        <v>616.69999997131526</v>
      </c>
      <c r="O934" s="18">
        <v>1</v>
      </c>
      <c r="P934" t="s">
        <v>1740</v>
      </c>
      <c r="Q934" s="6" t="s">
        <v>24</v>
      </c>
      <c r="R934" s="8"/>
    </row>
    <row r="935" spans="1:18" ht="15" customHeight="1">
      <c r="A935" t="s">
        <v>17</v>
      </c>
      <c r="B935" t="s">
        <v>41</v>
      </c>
      <c r="C935" t="s">
        <v>62</v>
      </c>
      <c r="D935" t="s">
        <v>1200</v>
      </c>
      <c r="E935">
        <v>27</v>
      </c>
      <c r="F935" t="s">
        <v>131</v>
      </c>
      <c r="G935" t="s">
        <v>22</v>
      </c>
      <c r="H935" s="5">
        <v>44056.771238425928</v>
      </c>
      <c r="I935" s="5">
        <v>44056.733206018522</v>
      </c>
      <c r="J935" s="4">
        <f t="shared" si="73"/>
        <v>2020</v>
      </c>
      <c r="K935" s="4">
        <f t="shared" si="74"/>
        <v>8</v>
      </c>
      <c r="L935">
        <f t="shared" si="75"/>
        <v>3285.9999999403954</v>
      </c>
      <c r="M935" s="8">
        <f t="shared" si="71"/>
        <v>54.766666665673256</v>
      </c>
      <c r="N935" s="8">
        <f t="shared" si="72"/>
        <v>1478.6999999731779</v>
      </c>
      <c r="O935" s="18">
        <v>1</v>
      </c>
      <c r="P935" t="s">
        <v>1741</v>
      </c>
      <c r="Q935" s="6" t="s">
        <v>24</v>
      </c>
      <c r="R935" s="8"/>
    </row>
    <row r="936" spans="1:18" ht="15" customHeight="1">
      <c r="A936" t="s">
        <v>17</v>
      </c>
      <c r="B936" t="s">
        <v>41</v>
      </c>
      <c r="C936" t="s">
        <v>135</v>
      </c>
      <c r="D936" t="s">
        <v>860</v>
      </c>
      <c r="E936">
        <v>14</v>
      </c>
      <c r="F936" t="s">
        <v>131</v>
      </c>
      <c r="G936" t="s">
        <v>22</v>
      </c>
      <c r="H936" s="5">
        <v>44056.759340277778</v>
      </c>
      <c r="I936" s="5">
        <v>44056.734907407408</v>
      </c>
      <c r="J936" s="4">
        <f t="shared" si="73"/>
        <v>2020</v>
      </c>
      <c r="K936" s="4">
        <f t="shared" si="74"/>
        <v>8</v>
      </c>
      <c r="L936">
        <f t="shared" si="75"/>
        <v>2110.9999999869615</v>
      </c>
      <c r="M936" s="8">
        <f t="shared" si="71"/>
        <v>35.183333333116025</v>
      </c>
      <c r="N936" s="8">
        <f t="shared" si="72"/>
        <v>492.56666666362435</v>
      </c>
      <c r="O936" s="18">
        <v>1</v>
      </c>
      <c r="P936" t="s">
        <v>1742</v>
      </c>
      <c r="Q936" s="6" t="s">
        <v>24</v>
      </c>
      <c r="R936" s="8"/>
    </row>
    <row r="937" spans="1:18" ht="15" customHeight="1">
      <c r="A937" t="s">
        <v>17</v>
      </c>
      <c r="B937" t="s">
        <v>18</v>
      </c>
      <c r="C937" t="s">
        <v>35</v>
      </c>
      <c r="D937" t="s">
        <v>1743</v>
      </c>
      <c r="E937">
        <v>8</v>
      </c>
      <c r="F937" t="s">
        <v>131</v>
      </c>
      <c r="G937" t="s">
        <v>22</v>
      </c>
      <c r="H937" s="5">
        <v>44056.774351851855</v>
      </c>
      <c r="I937" s="5">
        <v>44056.746342592596</v>
      </c>
      <c r="J937" s="4">
        <f t="shared" si="73"/>
        <v>2020</v>
      </c>
      <c r="K937" s="4">
        <f t="shared" si="74"/>
        <v>8</v>
      </c>
      <c r="L937">
        <f t="shared" si="75"/>
        <v>2419.9999999254942</v>
      </c>
      <c r="M937" s="8">
        <f t="shared" si="71"/>
        <v>40.33333333209157</v>
      </c>
      <c r="N937" s="8">
        <f t="shared" si="72"/>
        <v>322.66666665673256</v>
      </c>
      <c r="O937" s="18">
        <v>1</v>
      </c>
      <c r="P937" t="s">
        <v>1744</v>
      </c>
      <c r="Q937" s="6" t="s">
        <v>24</v>
      </c>
      <c r="R937" s="8"/>
    </row>
    <row r="938" spans="1:18" ht="15" customHeight="1">
      <c r="A938" t="s">
        <v>17</v>
      </c>
      <c r="B938" t="s">
        <v>41</v>
      </c>
      <c r="C938" t="s">
        <v>62</v>
      </c>
      <c r="D938" t="s">
        <v>1745</v>
      </c>
      <c r="E938">
        <v>2</v>
      </c>
      <c r="F938" t="s">
        <v>131</v>
      </c>
      <c r="G938" t="s">
        <v>22</v>
      </c>
      <c r="H938" s="5">
        <v>44056.806493055556</v>
      </c>
      <c r="I938" s="5">
        <v>44056.762499999997</v>
      </c>
      <c r="J938" s="4">
        <f t="shared" si="73"/>
        <v>2020</v>
      </c>
      <c r="K938" s="4">
        <f t="shared" si="74"/>
        <v>8</v>
      </c>
      <c r="L938">
        <f t="shared" si="75"/>
        <v>3801.000000257045</v>
      </c>
      <c r="M938" s="8">
        <f t="shared" si="71"/>
        <v>63.350000004284084</v>
      </c>
      <c r="N938" s="8">
        <f t="shared" si="72"/>
        <v>126.70000000856817</v>
      </c>
      <c r="O938" s="18">
        <v>1</v>
      </c>
      <c r="P938" t="s">
        <v>1746</v>
      </c>
      <c r="Q938" s="6" t="s">
        <v>24</v>
      </c>
      <c r="R938" s="8"/>
    </row>
    <row r="939" spans="1:18" ht="15" customHeight="1">
      <c r="A939" t="s">
        <v>17</v>
      </c>
      <c r="B939" t="s">
        <v>18</v>
      </c>
      <c r="C939" t="s">
        <v>35</v>
      </c>
      <c r="D939" t="s">
        <v>1747</v>
      </c>
      <c r="E939">
        <v>2</v>
      </c>
      <c r="F939" t="s">
        <v>131</v>
      </c>
      <c r="G939" t="s">
        <v>22</v>
      </c>
      <c r="H939" s="5">
        <v>44056.788888888892</v>
      </c>
      <c r="I939" s="5">
        <v>44056.765300925923</v>
      </c>
      <c r="J939" s="4">
        <f t="shared" si="73"/>
        <v>2020</v>
      </c>
      <c r="K939" s="4">
        <f t="shared" si="74"/>
        <v>8</v>
      </c>
      <c r="L939">
        <f t="shared" si="75"/>
        <v>2038.0000005243346</v>
      </c>
      <c r="M939" s="8">
        <f t="shared" si="71"/>
        <v>33.966666675405577</v>
      </c>
      <c r="N939" s="8">
        <f t="shared" si="72"/>
        <v>67.933333350811154</v>
      </c>
      <c r="O939" s="18">
        <v>1</v>
      </c>
      <c r="P939" t="s">
        <v>1748</v>
      </c>
      <c r="Q939" s="6" t="s">
        <v>24</v>
      </c>
      <c r="R939" s="8"/>
    </row>
    <row r="940" spans="1:18" ht="15" customHeight="1">
      <c r="A940" t="s">
        <v>17</v>
      </c>
      <c r="B940" t="s">
        <v>18</v>
      </c>
      <c r="C940" t="s">
        <v>25</v>
      </c>
      <c r="D940" t="s">
        <v>1749</v>
      </c>
      <c r="E940">
        <v>2</v>
      </c>
      <c r="F940" t="s">
        <v>131</v>
      </c>
      <c r="G940" t="s">
        <v>22</v>
      </c>
      <c r="H940" s="5">
        <v>44056.800694444442</v>
      </c>
      <c r="I940" s="5">
        <v>44056.772916666669</v>
      </c>
      <c r="J940" s="4">
        <f t="shared" si="73"/>
        <v>2020</v>
      </c>
      <c r="K940" s="4">
        <f t="shared" si="74"/>
        <v>8</v>
      </c>
      <c r="L940">
        <f t="shared" si="75"/>
        <v>2399.999999650754</v>
      </c>
      <c r="M940" s="8">
        <f t="shared" si="71"/>
        <v>39.999999994179234</v>
      </c>
      <c r="N940" s="8">
        <f t="shared" si="72"/>
        <v>79.999999988358468</v>
      </c>
      <c r="O940" s="18">
        <v>1</v>
      </c>
      <c r="P940" t="s">
        <v>1750</v>
      </c>
      <c r="Q940" s="6" t="s">
        <v>24</v>
      </c>
      <c r="R940" s="8"/>
    </row>
    <row r="941" spans="1:18" ht="15" customHeight="1">
      <c r="A941" t="s">
        <v>17</v>
      </c>
      <c r="B941" t="s">
        <v>41</v>
      </c>
      <c r="C941" t="s">
        <v>42</v>
      </c>
      <c r="D941" t="s">
        <v>1751</v>
      </c>
      <c r="E941">
        <v>1</v>
      </c>
      <c r="F941" t="s">
        <v>131</v>
      </c>
      <c r="G941" t="s">
        <v>22</v>
      </c>
      <c r="H941" s="5">
        <v>44056.807199074072</v>
      </c>
      <c r="I941" s="5">
        <v>44056.788888888892</v>
      </c>
      <c r="J941" s="4">
        <f t="shared" si="73"/>
        <v>2020</v>
      </c>
      <c r="K941" s="4">
        <f t="shared" si="74"/>
        <v>8</v>
      </c>
      <c r="L941">
        <f t="shared" si="75"/>
        <v>1581.999999540858</v>
      </c>
      <c r="M941" s="8">
        <f t="shared" si="71"/>
        <v>26.3666666590143</v>
      </c>
      <c r="N941" s="8">
        <f t="shared" si="72"/>
        <v>26.3666666590143</v>
      </c>
      <c r="O941" s="18">
        <v>1</v>
      </c>
      <c r="P941" t="s">
        <v>1752</v>
      </c>
      <c r="Q941" s="6" t="s">
        <v>24</v>
      </c>
      <c r="R941" s="8"/>
    </row>
    <row r="942" spans="1:18" ht="15" customHeight="1">
      <c r="A942" t="s">
        <v>17</v>
      </c>
      <c r="B942" t="s">
        <v>41</v>
      </c>
      <c r="C942" t="s">
        <v>135</v>
      </c>
      <c r="D942" t="s">
        <v>422</v>
      </c>
      <c r="E942">
        <v>15</v>
      </c>
      <c r="F942" t="s">
        <v>27</v>
      </c>
      <c r="G942" t="s">
        <v>22</v>
      </c>
      <c r="H942" s="5">
        <v>44056.829699074071</v>
      </c>
      <c r="I942" s="5">
        <v>44056.799305555556</v>
      </c>
      <c r="J942" s="4">
        <f t="shared" si="73"/>
        <v>2020</v>
      </c>
      <c r="K942" s="4">
        <f t="shared" si="74"/>
        <v>8</v>
      </c>
      <c r="L942">
        <f t="shared" si="75"/>
        <v>2625.9999996749684</v>
      </c>
      <c r="M942" s="8">
        <f t="shared" si="71"/>
        <v>43.766666661249474</v>
      </c>
      <c r="N942" s="8">
        <f t="shared" si="72"/>
        <v>656.49999991874211</v>
      </c>
      <c r="O942" s="18">
        <v>1</v>
      </c>
      <c r="P942" t="s">
        <v>1753</v>
      </c>
      <c r="Q942" s="6" t="s">
        <v>24</v>
      </c>
      <c r="R942" s="8"/>
    </row>
    <row r="943" spans="1:18" ht="15" customHeight="1">
      <c r="A943" t="s">
        <v>17</v>
      </c>
      <c r="B943" t="s">
        <v>55</v>
      </c>
      <c r="C943" t="s">
        <v>59</v>
      </c>
      <c r="D943" t="s">
        <v>1044</v>
      </c>
      <c r="E943">
        <v>2</v>
      </c>
      <c r="F943" t="s">
        <v>27</v>
      </c>
      <c r="G943" t="s">
        <v>22</v>
      </c>
      <c r="H943" s="5">
        <v>44056.851863425924</v>
      </c>
      <c r="I943" s="5">
        <v>44056.826388888891</v>
      </c>
      <c r="J943" s="4">
        <f t="shared" si="73"/>
        <v>2020</v>
      </c>
      <c r="K943" s="4">
        <f t="shared" si="74"/>
        <v>8</v>
      </c>
      <c r="L943">
        <f t="shared" si="75"/>
        <v>2200.9999996516854</v>
      </c>
      <c r="M943" s="8">
        <f t="shared" si="71"/>
        <v>36.683333327528089</v>
      </c>
      <c r="N943" s="8">
        <f t="shared" si="72"/>
        <v>73.366666655056179</v>
      </c>
      <c r="O943" s="18">
        <v>1</v>
      </c>
      <c r="P943" t="s">
        <v>1754</v>
      </c>
      <c r="Q943" s="6" t="s">
        <v>24</v>
      </c>
      <c r="R943" s="8"/>
    </row>
    <row r="944" spans="1:18" ht="15" customHeight="1">
      <c r="A944" t="s">
        <v>17</v>
      </c>
      <c r="B944" t="s">
        <v>18</v>
      </c>
      <c r="C944" t="s">
        <v>25</v>
      </c>
      <c r="D944" t="s">
        <v>1749</v>
      </c>
      <c r="E944">
        <v>2</v>
      </c>
      <c r="F944" t="s">
        <v>131</v>
      </c>
      <c r="G944" t="s">
        <v>22</v>
      </c>
      <c r="H944" s="5">
        <v>44057.771805555552</v>
      </c>
      <c r="I944" s="5">
        <v>44057.675000000003</v>
      </c>
      <c r="J944" s="4">
        <f t="shared" si="73"/>
        <v>2020</v>
      </c>
      <c r="K944" s="4">
        <f t="shared" si="74"/>
        <v>8</v>
      </c>
      <c r="L944">
        <f t="shared" si="75"/>
        <v>8363.999999477528</v>
      </c>
      <c r="M944" s="8">
        <f t="shared" si="71"/>
        <v>139.39999999129213</v>
      </c>
      <c r="N944" s="8">
        <f t="shared" si="72"/>
        <v>278.79999998258427</v>
      </c>
      <c r="O944" s="18">
        <v>1</v>
      </c>
      <c r="P944" t="s">
        <v>1755</v>
      </c>
      <c r="Q944" s="6" t="s">
        <v>24</v>
      </c>
      <c r="R944" s="8"/>
    </row>
    <row r="945" spans="1:18" ht="15" customHeight="1">
      <c r="A945" t="s">
        <v>29</v>
      </c>
      <c r="B945" t="s">
        <v>87</v>
      </c>
      <c r="C945" t="s">
        <v>197</v>
      </c>
      <c r="D945" t="s">
        <v>1756</v>
      </c>
      <c r="E945">
        <v>21</v>
      </c>
      <c r="F945" t="s">
        <v>131</v>
      </c>
      <c r="G945" t="s">
        <v>22</v>
      </c>
      <c r="H945" s="5">
        <v>44057.728645833333</v>
      </c>
      <c r="I945" s="5">
        <v>44057.705937500003</v>
      </c>
      <c r="J945" s="4">
        <f t="shared" si="73"/>
        <v>2020</v>
      </c>
      <c r="K945" s="4">
        <f t="shared" si="74"/>
        <v>8</v>
      </c>
      <c r="L945">
        <f t="shared" si="75"/>
        <v>1961.9999997317791</v>
      </c>
      <c r="M945" s="8">
        <f t="shared" si="71"/>
        <v>32.699999995529652</v>
      </c>
      <c r="N945" s="8">
        <f t="shared" si="72"/>
        <v>686.69999990612268</v>
      </c>
      <c r="O945" s="18">
        <v>1</v>
      </c>
      <c r="P945" t="s">
        <v>1757</v>
      </c>
      <c r="Q945" s="6" t="s">
        <v>24</v>
      </c>
      <c r="R945" s="8"/>
    </row>
    <row r="946" spans="1:18" ht="15" customHeight="1">
      <c r="A946" t="s">
        <v>17</v>
      </c>
      <c r="B946" t="s">
        <v>41</v>
      </c>
      <c r="C946" t="s">
        <v>42</v>
      </c>
      <c r="D946" t="s">
        <v>1716</v>
      </c>
      <c r="E946">
        <v>14</v>
      </c>
      <c r="F946" t="s">
        <v>44</v>
      </c>
      <c r="G946" t="s">
        <v>22</v>
      </c>
      <c r="H946" s="5">
        <v>44057.750671296293</v>
      </c>
      <c r="I946" s="5">
        <v>44057.713888888888</v>
      </c>
      <c r="J946" s="4">
        <f t="shared" si="73"/>
        <v>2020</v>
      </c>
      <c r="K946" s="4">
        <f t="shared" si="74"/>
        <v>8</v>
      </c>
      <c r="L946">
        <f t="shared" si="75"/>
        <v>3177.9999998398125</v>
      </c>
      <c r="M946" s="8">
        <f t="shared" si="71"/>
        <v>52.966666663996875</v>
      </c>
      <c r="N946" s="8">
        <f t="shared" si="72"/>
        <v>741.53333329595625</v>
      </c>
      <c r="O946" s="18">
        <v>1</v>
      </c>
      <c r="P946" t="s">
        <v>1758</v>
      </c>
      <c r="Q946" s="6" t="s">
        <v>24</v>
      </c>
      <c r="R946" s="8" t="s">
        <v>46</v>
      </c>
    </row>
    <row r="947" spans="1:18" ht="15" customHeight="1">
      <c r="A947" t="s">
        <v>17</v>
      </c>
      <c r="B947" t="s">
        <v>41</v>
      </c>
      <c r="C947" t="s">
        <v>62</v>
      </c>
      <c r="D947" t="s">
        <v>1720</v>
      </c>
      <c r="E947">
        <v>5</v>
      </c>
      <c r="F947" t="s">
        <v>92</v>
      </c>
      <c r="G947" t="s">
        <v>22</v>
      </c>
      <c r="H947" s="5">
        <v>44058.522835648146</v>
      </c>
      <c r="I947" s="5">
        <v>44058.495138888888</v>
      </c>
      <c r="J947" s="4">
        <f t="shared" si="73"/>
        <v>2020</v>
      </c>
      <c r="K947" s="4">
        <f t="shared" si="74"/>
        <v>8</v>
      </c>
      <c r="L947">
        <f t="shared" si="75"/>
        <v>2392.9999999003485</v>
      </c>
      <c r="M947" s="8">
        <f t="shared" si="71"/>
        <v>39.883333331672475</v>
      </c>
      <c r="N947" s="8">
        <f t="shared" si="72"/>
        <v>199.41666665836237</v>
      </c>
      <c r="O947" s="18">
        <v>1</v>
      </c>
      <c r="P947" t="s">
        <v>1759</v>
      </c>
      <c r="Q947" s="6" t="s">
        <v>24</v>
      </c>
      <c r="R947" s="8"/>
    </row>
    <row r="948" spans="1:18" ht="15" customHeight="1">
      <c r="A948" t="s">
        <v>29</v>
      </c>
      <c r="B948" t="s">
        <v>94</v>
      </c>
      <c r="C948" t="s">
        <v>95</v>
      </c>
      <c r="D948" t="s">
        <v>1760</v>
      </c>
      <c r="E948">
        <v>2</v>
      </c>
      <c r="F948" t="s">
        <v>85</v>
      </c>
      <c r="G948" t="s">
        <v>22</v>
      </c>
      <c r="H948" s="5">
        <v>44058.699780092589</v>
      </c>
      <c r="I948" s="5">
        <v>44058.556944444441</v>
      </c>
      <c r="J948" s="4">
        <f t="shared" si="73"/>
        <v>2020</v>
      </c>
      <c r="K948" s="4">
        <f t="shared" si="74"/>
        <v>8</v>
      </c>
      <c r="L948">
        <f t="shared" si="75"/>
        <v>12341.000000014901</v>
      </c>
      <c r="M948" s="8">
        <f t="shared" si="71"/>
        <v>205.68333333358169</v>
      </c>
      <c r="N948" s="8">
        <f t="shared" si="72"/>
        <v>411.36666666716337</v>
      </c>
      <c r="O948" s="18">
        <v>1</v>
      </c>
      <c r="P948" t="s">
        <v>1761</v>
      </c>
      <c r="Q948" s="6" t="s">
        <v>24</v>
      </c>
      <c r="R948" s="8"/>
    </row>
    <row r="949" spans="1:18" ht="15" customHeight="1">
      <c r="A949" t="s">
        <v>29</v>
      </c>
      <c r="B949" t="s">
        <v>30</v>
      </c>
      <c r="C949" t="s">
        <v>83</v>
      </c>
      <c r="D949" t="s">
        <v>1762</v>
      </c>
      <c r="E949">
        <v>24</v>
      </c>
      <c r="F949" t="s">
        <v>27</v>
      </c>
      <c r="G949" t="s">
        <v>22</v>
      </c>
      <c r="H949" s="5">
        <v>44058.725636574076</v>
      </c>
      <c r="I949" s="5">
        <v>44058.620138888888</v>
      </c>
      <c r="J949" s="4">
        <f t="shared" si="73"/>
        <v>2020</v>
      </c>
      <c r="K949" s="4">
        <f t="shared" si="74"/>
        <v>8</v>
      </c>
      <c r="L949">
        <f t="shared" si="75"/>
        <v>9115.0000002700835</v>
      </c>
      <c r="M949" s="8">
        <f t="shared" si="71"/>
        <v>151.91666667116806</v>
      </c>
      <c r="N949" s="8">
        <f t="shared" si="72"/>
        <v>3646.0000001080334</v>
      </c>
      <c r="O949" s="18">
        <v>1</v>
      </c>
      <c r="P949" t="s">
        <v>1763</v>
      </c>
      <c r="Q949" s="6" t="s">
        <v>24</v>
      </c>
      <c r="R949" s="8"/>
    </row>
    <row r="950" spans="1:19" s="100" customFormat="1" ht="15" customHeight="1">
      <c r="A950" s="100" t="s">
        <v>17</v>
      </c>
      <c r="B950" s="100" t="s">
        <v>41</v>
      </c>
      <c r="C950" s="100" t="s">
        <v>42</v>
      </c>
      <c r="D950" s="100" t="s">
        <v>1764</v>
      </c>
      <c r="E950" s="100">
        <v>1</v>
      </c>
      <c r="F950" s="100" t="s">
        <v>27</v>
      </c>
      <c r="G950" s="100" t="s">
        <v>22</v>
      </c>
      <c r="H950" s="101">
        <v>44058.791956018518</v>
      </c>
      <c r="I950" s="101">
        <v>44058.749305555553</v>
      </c>
      <c r="J950" s="4">
        <f t="shared" si="73"/>
        <v>2020</v>
      </c>
      <c r="K950" s="4">
        <f t="shared" si="74"/>
        <v>8</v>
      </c>
      <c r="L950" s="100">
        <f t="shared" si="75"/>
        <v>3685.0000001722947</v>
      </c>
      <c r="M950" s="98">
        <f t="shared" si="71"/>
        <v>61.416666669538245</v>
      </c>
      <c r="N950" s="98">
        <f t="shared" si="72"/>
        <v>61.416666669538245</v>
      </c>
      <c r="O950" s="99">
        <v>1</v>
      </c>
      <c r="P950" s="100" t="s">
        <v>1765</v>
      </c>
      <c r="Q950" s="96" t="s">
        <v>24</v>
      </c>
      <c r="R950" s="98"/>
      <c r="S950"/>
    </row>
    <row r="951" spans="1:18" ht="15" customHeight="1">
      <c r="A951" t="s">
        <v>29</v>
      </c>
      <c r="B951" t="s">
        <v>30</v>
      </c>
      <c r="C951" t="s">
        <v>83</v>
      </c>
      <c r="D951" t="s">
        <v>1766</v>
      </c>
      <c r="E951">
        <v>27</v>
      </c>
      <c r="F951" t="s">
        <v>472</v>
      </c>
      <c r="G951" t="s">
        <v>97</v>
      </c>
      <c r="H951" s="5">
        <v>44059.249247685184</v>
      </c>
      <c r="I951" s="5">
        <v>44059.057638888888</v>
      </c>
      <c r="J951" s="4">
        <f t="shared" si="73"/>
        <v>2020</v>
      </c>
      <c r="K951" s="4">
        <f t="shared" si="74"/>
        <v>8</v>
      </c>
      <c r="L951">
        <f t="shared" si="75"/>
        <v>16555.000000004657</v>
      </c>
      <c r="M951" s="8">
        <f t="shared" si="71"/>
        <v>275.91666666674428</v>
      </c>
      <c r="N951" s="8">
        <f t="shared" si="72"/>
        <v>7449.7500000020955</v>
      </c>
      <c r="O951" s="18">
        <v>1</v>
      </c>
      <c r="P951" t="s">
        <v>1767</v>
      </c>
      <c r="Q951" s="6" t="s">
        <v>24</v>
      </c>
      <c r="R951" s="8"/>
    </row>
    <row r="952" spans="1:18" ht="15" customHeight="1">
      <c r="A952" t="s">
        <v>17</v>
      </c>
      <c r="B952" t="s">
        <v>47</v>
      </c>
      <c r="C952" t="s">
        <v>52</v>
      </c>
      <c r="D952" t="s">
        <v>363</v>
      </c>
      <c r="E952">
        <v>6</v>
      </c>
      <c r="F952" t="s">
        <v>27</v>
      </c>
      <c r="G952" t="s">
        <v>22</v>
      </c>
      <c r="H952" s="5">
        <v>44059.84611111111</v>
      </c>
      <c r="I952" s="5">
        <v>44059.798611111109</v>
      </c>
      <c r="J952" s="4">
        <f t="shared" si="73"/>
        <v>2020</v>
      </c>
      <c r="K952" s="4">
        <f t="shared" si="74"/>
        <v>8</v>
      </c>
      <c r="L952">
        <f t="shared" si="75"/>
        <v>4104.0000000502914</v>
      </c>
      <c r="M952" s="8">
        <f t="shared" si="71"/>
        <v>68.40000000083819</v>
      </c>
      <c r="N952" s="8">
        <f t="shared" si="72"/>
        <v>410.40000000502914</v>
      </c>
      <c r="O952" s="18">
        <v>1</v>
      </c>
      <c r="P952" t="s">
        <v>1768</v>
      </c>
      <c r="Q952" s="6" t="s">
        <v>24</v>
      </c>
      <c r="R952" s="8"/>
    </row>
    <row r="953" spans="1:19" s="100" customFormat="1" ht="15" customHeight="1">
      <c r="A953" s="100" t="s">
        <v>17</v>
      </c>
      <c r="B953" s="100" t="s">
        <v>41</v>
      </c>
      <c r="C953" s="100" t="s">
        <v>42</v>
      </c>
      <c r="D953" s="100" t="s">
        <v>1769</v>
      </c>
      <c r="E953" s="100">
        <v>1</v>
      </c>
      <c r="F953" s="100" t="s">
        <v>27</v>
      </c>
      <c r="G953" s="100" t="s">
        <v>22</v>
      </c>
      <c r="H953" s="101">
        <v>44060.583067129628</v>
      </c>
      <c r="I953" s="101">
        <v>44060.558333333334</v>
      </c>
      <c r="J953" s="4">
        <f t="shared" si="73"/>
        <v>2020</v>
      </c>
      <c r="K953" s="4">
        <f t="shared" si="74"/>
        <v>8</v>
      </c>
      <c r="L953" s="100">
        <f t="shared" si="75"/>
        <v>2136.9999997783452</v>
      </c>
      <c r="M953" s="98">
        <f t="shared" si="71"/>
        <v>35.61666666297242</v>
      </c>
      <c r="N953" s="98">
        <f t="shared" si="72"/>
        <v>35.61666666297242</v>
      </c>
      <c r="O953" s="99">
        <v>1</v>
      </c>
      <c r="P953" s="100" t="s">
        <v>1770</v>
      </c>
      <c r="Q953" s="96" t="s">
        <v>24</v>
      </c>
      <c r="R953" s="98"/>
      <c r="S953"/>
    </row>
    <row r="954" spans="1:19" s="152" customFormat="1" ht="15" customHeight="1">
      <c r="A954" s="152" t="s">
        <v>29</v>
      </c>
      <c r="B954" s="152" t="s">
        <v>87</v>
      </c>
      <c r="C954" s="152" t="s">
        <v>103</v>
      </c>
      <c r="D954" s="152" t="s">
        <v>1771</v>
      </c>
      <c r="E954" s="152">
        <v>1</v>
      </c>
      <c r="F954" s="152" t="s">
        <v>85</v>
      </c>
      <c r="G954" s="152" t="s">
        <v>22</v>
      </c>
      <c r="H954" s="153">
        <v>44060.5934837963</v>
      </c>
      <c r="I954" s="153">
        <v>44060.570381944446</v>
      </c>
      <c r="J954" s="4">
        <f t="shared" si="73"/>
        <v>2020</v>
      </c>
      <c r="K954" s="4">
        <f t="shared" si="74"/>
        <v>8</v>
      </c>
      <c r="L954" s="152">
        <f t="shared" si="75"/>
        <v>1996.0000001359731</v>
      </c>
      <c r="M954" s="154">
        <f t="shared" si="71"/>
        <v>33.266666668932885</v>
      </c>
      <c r="N954" s="154">
        <f t="shared" si="72"/>
        <v>33.266666668932885</v>
      </c>
      <c r="O954" s="155">
        <v>1</v>
      </c>
      <c r="P954" s="152" t="s">
        <v>1772</v>
      </c>
      <c r="Q954" s="156" t="s">
        <v>24</v>
      </c>
      <c r="R954" s="154"/>
      <c r="S954"/>
    </row>
    <row r="955" spans="1:19" s="123" customFormat="1" ht="15" customHeight="1">
      <c r="A955" s="123" t="s">
        <v>17</v>
      </c>
      <c r="B955" s="123" t="s">
        <v>18</v>
      </c>
      <c r="C955" s="123" t="s">
        <v>35</v>
      </c>
      <c r="D955" s="123" t="s">
        <v>1024</v>
      </c>
      <c r="E955" s="123">
        <v>1</v>
      </c>
      <c r="F955" s="123" t="s">
        <v>92</v>
      </c>
      <c r="G955" s="123" t="s">
        <v>22</v>
      </c>
      <c r="H955" s="124">
        <v>44060.692187499997</v>
      </c>
      <c r="I955" s="124">
        <v>44060.650868055556</v>
      </c>
      <c r="J955" s="4">
        <f t="shared" si="73"/>
        <v>2020</v>
      </c>
      <c r="K955" s="4">
        <f t="shared" si="74"/>
        <v>8</v>
      </c>
      <c r="L955" s="123">
        <f t="shared" si="75"/>
        <v>3569.9999996926636</v>
      </c>
      <c r="M955" s="125">
        <f t="shared" si="71"/>
        <v>59.499999994877726</v>
      </c>
      <c r="N955" s="125">
        <f t="shared" si="72"/>
        <v>59.499999994877726</v>
      </c>
      <c r="O955" s="126">
        <v>1</v>
      </c>
      <c r="P955" s="123" t="s">
        <v>1773</v>
      </c>
      <c r="Q955" s="127" t="s">
        <v>24</v>
      </c>
      <c r="R955" s="125"/>
      <c r="S955"/>
    </row>
    <row r="956" spans="1:18" ht="15" customHeight="1">
      <c r="A956" t="s">
        <v>17</v>
      </c>
      <c r="B956" t="s">
        <v>41</v>
      </c>
      <c r="C956" t="s">
        <v>62</v>
      </c>
      <c r="D956" t="s">
        <v>1774</v>
      </c>
      <c r="E956">
        <v>1</v>
      </c>
      <c r="F956" t="s">
        <v>85</v>
      </c>
      <c r="G956" t="s">
        <v>22</v>
      </c>
      <c r="H956" s="5">
        <v>44060.827939814815</v>
      </c>
      <c r="I956" s="5">
        <v>44060.793749999997</v>
      </c>
      <c r="J956" s="4">
        <f t="shared" si="73"/>
        <v>2020</v>
      </c>
      <c r="K956" s="4">
        <f t="shared" si="74"/>
        <v>8</v>
      </c>
      <c r="L956">
        <f t="shared" si="75"/>
        <v>2954.0000002831221</v>
      </c>
      <c r="M956" s="8">
        <f t="shared" si="71"/>
        <v>49.233333338052034</v>
      </c>
      <c r="N956" s="8">
        <f t="shared" si="72"/>
        <v>49.233333338052034</v>
      </c>
      <c r="O956" s="18">
        <v>1</v>
      </c>
      <c r="P956" t="s">
        <v>1775</v>
      </c>
      <c r="Q956" s="6" t="s">
        <v>24</v>
      </c>
      <c r="R956" s="8"/>
    </row>
    <row r="957" spans="1:18" ht="15" customHeight="1">
      <c r="A957" t="s">
        <v>29</v>
      </c>
      <c r="B957" t="s">
        <v>94</v>
      </c>
      <c r="C957" t="s">
        <v>95</v>
      </c>
      <c r="D957" t="s">
        <v>1776</v>
      </c>
      <c r="E957">
        <v>8</v>
      </c>
      <c r="F957" t="s">
        <v>85</v>
      </c>
      <c r="G957" t="s">
        <v>22</v>
      </c>
      <c r="H957" s="5">
        <v>44061.196458333332</v>
      </c>
      <c r="I957" s="5">
        <v>44061.145370370374</v>
      </c>
      <c r="J957" s="4">
        <f t="shared" si="73"/>
        <v>2020</v>
      </c>
      <c r="K957" s="4">
        <f t="shared" si="74"/>
        <v>8</v>
      </c>
      <c r="L957">
        <f t="shared" si="75"/>
        <v>4413.9999995939434</v>
      </c>
      <c r="M957" s="8">
        <f t="shared" si="71"/>
        <v>73.566666659899056</v>
      </c>
      <c r="N957" s="8">
        <f t="shared" si="72"/>
        <v>588.53333327919245</v>
      </c>
      <c r="O957" s="18">
        <v>1</v>
      </c>
      <c r="P957" t="s">
        <v>1777</v>
      </c>
      <c r="Q957" s="6" t="s">
        <v>24</v>
      </c>
      <c r="R957" s="8"/>
    </row>
    <row r="958" spans="1:18" ht="15" customHeight="1">
      <c r="A958" t="s">
        <v>29</v>
      </c>
      <c r="B958" t="s">
        <v>94</v>
      </c>
      <c r="C958" t="s">
        <v>209</v>
      </c>
      <c r="D958" t="s">
        <v>551</v>
      </c>
      <c r="E958">
        <v>54</v>
      </c>
      <c r="F958" t="s">
        <v>27</v>
      </c>
      <c r="G958" t="s">
        <v>22</v>
      </c>
      <c r="H958" s="5">
        <v>44061.317175925928</v>
      </c>
      <c r="I958" s="5">
        <v>44061.259027777778</v>
      </c>
      <c r="J958" s="4">
        <f t="shared" si="73"/>
        <v>2020</v>
      </c>
      <c r="K958" s="4">
        <f t="shared" si="74"/>
        <v>8</v>
      </c>
      <c r="L958">
        <f t="shared" si="75"/>
        <v>5024.000000115484</v>
      </c>
      <c r="M958" s="8">
        <f t="shared" si="71"/>
        <v>83.733333335258067</v>
      </c>
      <c r="N958" s="8">
        <f t="shared" si="72"/>
        <v>4521.6000001039356</v>
      </c>
      <c r="O958" s="18">
        <v>1</v>
      </c>
      <c r="P958" t="s">
        <v>1778</v>
      </c>
      <c r="Q958" s="6" t="s">
        <v>24</v>
      </c>
      <c r="R958" s="8"/>
    </row>
    <row r="959" spans="1:18" ht="15" customHeight="1">
      <c r="A959" t="s">
        <v>17</v>
      </c>
      <c r="B959" t="s">
        <v>47</v>
      </c>
      <c r="C959" t="s">
        <v>52</v>
      </c>
      <c r="D959" t="s">
        <v>1779</v>
      </c>
      <c r="E959">
        <v>5</v>
      </c>
      <c r="F959" t="s">
        <v>131</v>
      </c>
      <c r="G959" t="s">
        <v>22</v>
      </c>
      <c r="H959" s="5">
        <v>44061.433564814812</v>
      </c>
      <c r="I959" s="5">
        <v>44061.303263888891</v>
      </c>
      <c r="J959" s="4">
        <f t="shared" si="73"/>
        <v>2020</v>
      </c>
      <c r="K959" s="4">
        <f t="shared" si="74"/>
        <v>8</v>
      </c>
      <c r="L959">
        <f t="shared" si="75"/>
        <v>11257.999999565072</v>
      </c>
      <c r="M959" s="8">
        <f t="shared" si="71"/>
        <v>187.63333332608454</v>
      </c>
      <c r="N959" s="8">
        <f t="shared" si="72"/>
        <v>938.1666666304227</v>
      </c>
      <c r="O959" s="18">
        <v>1</v>
      </c>
      <c r="P959" t="s">
        <v>1780</v>
      </c>
      <c r="Q959" s="6" t="s">
        <v>24</v>
      </c>
      <c r="R959" s="8"/>
    </row>
    <row r="960" spans="1:18" ht="15" customHeight="1">
      <c r="A960" t="s">
        <v>17</v>
      </c>
      <c r="B960" t="s">
        <v>41</v>
      </c>
      <c r="C960" t="s">
        <v>42</v>
      </c>
      <c r="D960" t="s">
        <v>376</v>
      </c>
      <c r="E960">
        <v>91</v>
      </c>
      <c r="F960" t="s">
        <v>21</v>
      </c>
      <c r="G960" t="s">
        <v>22</v>
      </c>
      <c r="H960" s="5">
        <v>44061.619652777779</v>
      </c>
      <c r="I960" s="5">
        <v>44061.609722222223</v>
      </c>
      <c r="J960" s="4">
        <f t="shared" si="73"/>
        <v>2020</v>
      </c>
      <c r="K960" s="4">
        <f t="shared" si="74"/>
        <v>8</v>
      </c>
      <c r="L960">
        <f t="shared" si="75"/>
        <v>858.00000003073364</v>
      </c>
      <c r="M960" s="8">
        <f t="shared" si="71"/>
        <v>14.300000000512227</v>
      </c>
      <c r="N960" s="8">
        <f t="shared" si="72"/>
        <v>1301.3000000466127</v>
      </c>
      <c r="O960" s="18">
        <v>1</v>
      </c>
      <c r="P960" t="s">
        <v>1781</v>
      </c>
      <c r="Q960" s="6" t="s">
        <v>24</v>
      </c>
      <c r="R960" s="8"/>
    </row>
    <row r="961" spans="1:19" s="152" customFormat="1" ht="15" customHeight="1">
      <c r="A961" s="152" t="s">
        <v>29</v>
      </c>
      <c r="B961" s="152" t="s">
        <v>87</v>
      </c>
      <c r="C961" s="152" t="s">
        <v>103</v>
      </c>
      <c r="D961" s="152" t="s">
        <v>1782</v>
      </c>
      <c r="E961" s="152">
        <v>1</v>
      </c>
      <c r="F961" s="152" t="s">
        <v>33</v>
      </c>
      <c r="G961" s="152" t="s">
        <v>97</v>
      </c>
      <c r="H961" s="153">
        <v>44061.734722222223</v>
      </c>
      <c r="I961" s="153">
        <v>44061.699305555558</v>
      </c>
      <c r="J961" s="4">
        <f t="shared" si="73"/>
        <v>2020</v>
      </c>
      <c r="K961" s="4">
        <f t="shared" si="74"/>
        <v>8</v>
      </c>
      <c r="L961" s="152">
        <f t="shared" si="75"/>
        <v>3059.999999916181</v>
      </c>
      <c r="M961" s="154">
        <f t="shared" si="71"/>
        <v>50.999999998603016</v>
      </c>
      <c r="N961" s="154">
        <f t="shared" si="72"/>
        <v>50.999999998603016</v>
      </c>
      <c r="O961" s="155">
        <v>1</v>
      </c>
      <c r="P961" s="152" t="s">
        <v>1783</v>
      </c>
      <c r="Q961" s="156" t="s">
        <v>24</v>
      </c>
      <c r="R961" s="154"/>
      <c r="S961"/>
    </row>
    <row r="962" spans="1:18" s="106" customFormat="1" ht="15" customHeight="1">
      <c r="A962" s="106" t="s">
        <v>17</v>
      </c>
      <c r="B962" s="106" t="s">
        <v>47</v>
      </c>
      <c r="C962" s="106" t="s">
        <v>52</v>
      </c>
      <c r="D962" s="106" t="s">
        <v>1784</v>
      </c>
      <c r="E962" s="106">
        <v>1</v>
      </c>
      <c r="F962" s="106" t="s">
        <v>131</v>
      </c>
      <c r="G962" s="106" t="s">
        <v>22</v>
      </c>
      <c r="H962" s="107">
        <v>44062.219444444447</v>
      </c>
      <c r="I962" s="107">
        <v>44062.111805555556</v>
      </c>
      <c r="J962" s="4">
        <f t="shared" si="73"/>
        <v>2020</v>
      </c>
      <c r="K962" s="4">
        <f t="shared" si="74"/>
        <v>8</v>
      </c>
      <c r="L962" s="106">
        <f t="shared" si="75"/>
        <v>9300.0000001396984</v>
      </c>
      <c r="M962" s="108">
        <f t="shared" si="76" ref="M962:M1025">+L962/60</f>
        <v>155.00000000232831</v>
      </c>
      <c r="N962" s="108">
        <f t="shared" si="77" ref="N962:N1025">+M962*E962</f>
        <v>155.00000000232831</v>
      </c>
      <c r="O962" s="109">
        <v>1</v>
      </c>
      <c r="P962" s="106" t="s">
        <v>1785</v>
      </c>
      <c r="Q962" s="110" t="s">
        <v>24</v>
      </c>
      <c r="R962" s="108"/>
    </row>
    <row r="963" spans="1:18" ht="15" customHeight="1">
      <c r="A963" t="s">
        <v>17</v>
      </c>
      <c r="B963" t="s">
        <v>18</v>
      </c>
      <c r="C963" t="s">
        <v>35</v>
      </c>
      <c r="D963" t="s">
        <v>1786</v>
      </c>
      <c r="E963">
        <v>2</v>
      </c>
      <c r="F963" t="s">
        <v>131</v>
      </c>
      <c r="G963" t="s">
        <v>22</v>
      </c>
      <c r="H963" s="5">
        <v>44062.502060185187</v>
      </c>
      <c r="I963" s="5">
        <v>44062.369444444441</v>
      </c>
      <c r="J963" s="4">
        <f t="shared" si="78" ref="J963:J1026">YEAR(I963)</f>
        <v>2020</v>
      </c>
      <c r="K963" s="4">
        <f t="shared" si="79" ref="K963:K1026">MONTH(I963)</f>
        <v>8</v>
      </c>
      <c r="L963">
        <f t="shared" si="75"/>
        <v>11458.000000426546</v>
      </c>
      <c r="M963" s="8">
        <f t="shared" si="76"/>
        <v>190.96666667377576</v>
      </c>
      <c r="N963" s="8">
        <f t="shared" si="77"/>
        <v>381.93333334755152</v>
      </c>
      <c r="O963" s="18">
        <v>1</v>
      </c>
      <c r="P963" t="s">
        <v>1787</v>
      </c>
      <c r="Q963" s="6" t="s">
        <v>24</v>
      </c>
      <c r="R963" s="8"/>
    </row>
    <row r="964" spans="1:18" ht="15" customHeight="1">
      <c r="A964" t="s">
        <v>17</v>
      </c>
      <c r="B964" t="s">
        <v>41</v>
      </c>
      <c r="C964" t="s">
        <v>1788</v>
      </c>
      <c r="D964" t="s">
        <v>1789</v>
      </c>
      <c r="E964">
        <v>1</v>
      </c>
      <c r="F964" t="s">
        <v>131</v>
      </c>
      <c r="G964" t="s">
        <v>22</v>
      </c>
      <c r="H964" s="5">
        <v>44062.528310185182</v>
      </c>
      <c r="I964" s="5">
        <v>44062.438194444447</v>
      </c>
      <c r="J964" s="4">
        <f t="shared" si="78"/>
        <v>2020</v>
      </c>
      <c r="K964" s="4">
        <f t="shared" si="79"/>
        <v>8</v>
      </c>
      <c r="L964">
        <f t="shared" si="75"/>
        <v>7785.9999995213002</v>
      </c>
      <c r="M964" s="8">
        <f t="shared" si="76"/>
        <v>129.76666665868834</v>
      </c>
      <c r="N964" s="8">
        <f t="shared" si="77"/>
        <v>129.76666665868834</v>
      </c>
      <c r="O964" s="18">
        <v>1</v>
      </c>
      <c r="P964" t="s">
        <v>1790</v>
      </c>
      <c r="Q964" s="6" t="s">
        <v>24</v>
      </c>
      <c r="R964" s="8"/>
    </row>
    <row r="965" spans="1:18" ht="15" customHeight="1">
      <c r="A965" t="s">
        <v>17</v>
      </c>
      <c r="B965" t="s">
        <v>41</v>
      </c>
      <c r="C965" t="s">
        <v>62</v>
      </c>
      <c r="D965" t="s">
        <v>1791</v>
      </c>
      <c r="E965">
        <v>1</v>
      </c>
      <c r="F965" t="s">
        <v>131</v>
      </c>
      <c r="G965" t="s">
        <v>22</v>
      </c>
      <c r="H965" s="5">
        <v>44062.572916666664</v>
      </c>
      <c r="I965" s="5">
        <v>44062.443055555559</v>
      </c>
      <c r="J965" s="4">
        <f t="shared" si="78"/>
        <v>2020</v>
      </c>
      <c r="K965" s="4">
        <f t="shared" si="79"/>
        <v>8</v>
      </c>
      <c r="L965">
        <f t="shared" si="75"/>
        <v>11219.999999483116</v>
      </c>
      <c r="M965" s="8">
        <f t="shared" si="76"/>
        <v>186.99999999138527</v>
      </c>
      <c r="N965" s="8">
        <f t="shared" si="77"/>
        <v>186.99999999138527</v>
      </c>
      <c r="O965" s="18">
        <v>1</v>
      </c>
      <c r="P965" t="s">
        <v>1792</v>
      </c>
      <c r="Q965" s="6" t="s">
        <v>24</v>
      </c>
      <c r="R965" s="8"/>
    </row>
    <row r="966" spans="1:18" ht="15" customHeight="1">
      <c r="A966" t="s">
        <v>29</v>
      </c>
      <c r="B966" t="s">
        <v>87</v>
      </c>
      <c r="C966" t="s">
        <v>103</v>
      </c>
      <c r="D966" t="s">
        <v>1793</v>
      </c>
      <c r="E966">
        <v>43</v>
      </c>
      <c r="F966" t="s">
        <v>131</v>
      </c>
      <c r="G966" t="s">
        <v>22</v>
      </c>
      <c r="H966" s="5">
        <v>44062.619791666664</v>
      </c>
      <c r="I966" s="5">
        <v>44062.584756944445</v>
      </c>
      <c r="J966" s="4">
        <f t="shared" si="78"/>
        <v>2020</v>
      </c>
      <c r="K966" s="4">
        <f t="shared" si="79"/>
        <v>8</v>
      </c>
      <c r="L966">
        <f t="shared" si="75"/>
        <v>3026.9999997457489</v>
      </c>
      <c r="M966" s="8">
        <f t="shared" si="76"/>
        <v>50.449999995762482</v>
      </c>
      <c r="N966" s="8">
        <f t="shared" si="77"/>
        <v>2169.3499998177867</v>
      </c>
      <c r="O966" s="18">
        <v>1</v>
      </c>
      <c r="P966" t="s">
        <v>1794</v>
      </c>
      <c r="Q966" s="6" t="s">
        <v>24</v>
      </c>
      <c r="R966" s="8"/>
    </row>
    <row r="967" spans="1:18" ht="15" customHeight="1">
      <c r="A967" t="s">
        <v>17</v>
      </c>
      <c r="B967" t="s">
        <v>140</v>
      </c>
      <c r="C967" t="s">
        <v>141</v>
      </c>
      <c r="D967" t="s">
        <v>1795</v>
      </c>
      <c r="E967">
        <v>1</v>
      </c>
      <c r="F967" t="s">
        <v>131</v>
      </c>
      <c r="G967" t="s">
        <v>22</v>
      </c>
      <c r="H967" s="5">
        <v>44062.740972222222</v>
      </c>
      <c r="I967" s="5">
        <v>44062.704861111109</v>
      </c>
      <c r="J967" s="4">
        <f t="shared" si="78"/>
        <v>2020</v>
      </c>
      <c r="K967" s="4">
        <f t="shared" si="79"/>
        <v>8</v>
      </c>
      <c r="L967">
        <f t="shared" si="75"/>
        <v>3120.0000001117587</v>
      </c>
      <c r="M967" s="8">
        <f t="shared" si="76"/>
        <v>52.000000001862645</v>
      </c>
      <c r="N967" s="8">
        <f t="shared" si="77"/>
        <v>52.000000001862645</v>
      </c>
      <c r="O967" s="18">
        <v>1</v>
      </c>
      <c r="P967" t="s">
        <v>1796</v>
      </c>
      <c r="Q967" s="6" t="s">
        <v>24</v>
      </c>
      <c r="R967" s="8"/>
    </row>
    <row r="968" spans="1:18" ht="15" customHeight="1">
      <c r="A968" t="s">
        <v>17</v>
      </c>
      <c r="B968" t="s">
        <v>18</v>
      </c>
      <c r="C968" t="s">
        <v>19</v>
      </c>
      <c r="D968" t="s">
        <v>1797</v>
      </c>
      <c r="E968">
        <v>6</v>
      </c>
      <c r="F968" t="s">
        <v>27</v>
      </c>
      <c r="G968" t="s">
        <v>22</v>
      </c>
      <c r="H968" s="5">
        <v>44062.762083333335</v>
      </c>
      <c r="I968" s="5">
        <v>44062.718159722222</v>
      </c>
      <c r="J968" s="4">
        <f t="shared" si="78"/>
        <v>2020</v>
      </c>
      <c r="K968" s="4">
        <f t="shared" si="79"/>
        <v>8</v>
      </c>
      <c r="L968">
        <f t="shared" si="75"/>
        <v>3795.0000001117587</v>
      </c>
      <c r="M968" s="8">
        <f t="shared" si="76"/>
        <v>63.250000001862645</v>
      </c>
      <c r="N968" s="8">
        <f t="shared" si="77"/>
        <v>379.50000001117587</v>
      </c>
      <c r="O968" s="18">
        <v>1</v>
      </c>
      <c r="P968" t="s">
        <v>1798</v>
      </c>
      <c r="Q968" s="6" t="s">
        <v>24</v>
      </c>
      <c r="R968" s="8"/>
    </row>
    <row r="969" spans="1:18" ht="15" customHeight="1">
      <c r="A969" t="s">
        <v>17</v>
      </c>
      <c r="B969" t="s">
        <v>18</v>
      </c>
      <c r="C969" t="s">
        <v>38</v>
      </c>
      <c r="D969" t="s">
        <v>698</v>
      </c>
      <c r="E969">
        <v>77</v>
      </c>
      <c r="F969" t="s">
        <v>27</v>
      </c>
      <c r="G969" t="s">
        <v>22</v>
      </c>
      <c r="H969" s="5">
        <v>44062.819861111115</v>
      </c>
      <c r="I969" s="5">
        <v>44062.76771990741</v>
      </c>
      <c r="J969" s="4">
        <f t="shared" si="78"/>
        <v>2020</v>
      </c>
      <c r="K969" s="4">
        <f t="shared" si="79"/>
        <v>8</v>
      </c>
      <c r="L969">
        <f t="shared" si="80" ref="L969:L1032">(H969-I969)*60*60*24</f>
        <v>4505.0000001210719</v>
      </c>
      <c r="M969" s="8">
        <f t="shared" si="76"/>
        <v>75.083333335351199</v>
      </c>
      <c r="N969" s="8">
        <f t="shared" si="77"/>
        <v>5781.4166668220423</v>
      </c>
      <c r="O969" s="18">
        <v>1</v>
      </c>
      <c r="P969" t="s">
        <v>1799</v>
      </c>
      <c r="Q969" s="6" t="s">
        <v>24</v>
      </c>
      <c r="R969" s="8"/>
    </row>
    <row r="970" spans="1:19" s="106" customFormat="1" ht="15" customHeight="1">
      <c r="A970" s="106" t="s">
        <v>17</v>
      </c>
      <c r="B970" s="106" t="s">
        <v>41</v>
      </c>
      <c r="C970" s="106" t="s">
        <v>42</v>
      </c>
      <c r="D970" s="106" t="s">
        <v>514</v>
      </c>
      <c r="E970" s="106">
        <v>1</v>
      </c>
      <c r="F970" s="106" t="s">
        <v>131</v>
      </c>
      <c r="G970" s="106" t="s">
        <v>22</v>
      </c>
      <c r="H970" s="107">
        <v>44062.835601851853</v>
      </c>
      <c r="I970" s="107">
        <v>44062.782175925924</v>
      </c>
      <c r="J970" s="4">
        <f t="shared" si="78"/>
        <v>2020</v>
      </c>
      <c r="K970" s="4">
        <f t="shared" si="79"/>
        <v>8</v>
      </c>
      <c r="L970" s="106">
        <f t="shared" si="80"/>
        <v>4616.0000002942979</v>
      </c>
      <c r="M970" s="108">
        <f t="shared" si="76"/>
        <v>76.933333338238299</v>
      </c>
      <c r="N970" s="108">
        <f t="shared" si="77"/>
        <v>76.933333338238299</v>
      </c>
      <c r="O970" s="109">
        <v>1</v>
      </c>
      <c r="P970" s="106" t="s">
        <v>1800</v>
      </c>
      <c r="Q970" s="110" t="s">
        <v>24</v>
      </c>
      <c r="R970" s="108"/>
      <c r="S970"/>
    </row>
    <row r="971" spans="1:18" ht="15" customHeight="1">
      <c r="A971" t="s">
        <v>17</v>
      </c>
      <c r="B971" t="s">
        <v>55</v>
      </c>
      <c r="C971" t="s">
        <v>59</v>
      </c>
      <c r="D971" t="s">
        <v>1801</v>
      </c>
      <c r="E971">
        <v>1</v>
      </c>
      <c r="F971" t="s">
        <v>92</v>
      </c>
      <c r="G971" t="s">
        <v>22</v>
      </c>
      <c r="H971" s="5">
        <v>44063.442766203705</v>
      </c>
      <c r="I971" s="5">
        <v>44063.333043981482</v>
      </c>
      <c r="J971" s="4">
        <f t="shared" si="78"/>
        <v>2020</v>
      </c>
      <c r="K971" s="4">
        <f t="shared" si="79"/>
        <v>8</v>
      </c>
      <c r="L971">
        <f t="shared" si="80"/>
        <v>9480.0000000977889</v>
      </c>
      <c r="M971" s="8">
        <f t="shared" si="76"/>
        <v>158.00000000162981</v>
      </c>
      <c r="N971" s="8">
        <f t="shared" si="77"/>
        <v>158.00000000162981</v>
      </c>
      <c r="O971" s="18">
        <v>1</v>
      </c>
      <c r="P971" t="s">
        <v>1802</v>
      </c>
      <c r="Q971" s="6" t="s">
        <v>24</v>
      </c>
      <c r="R971" s="8"/>
    </row>
    <row r="972" spans="1:18" ht="15" customHeight="1">
      <c r="A972" t="s">
        <v>29</v>
      </c>
      <c r="B972" t="s">
        <v>87</v>
      </c>
      <c r="C972" t="s">
        <v>103</v>
      </c>
      <c r="D972" t="s">
        <v>1803</v>
      </c>
      <c r="E972">
        <v>4</v>
      </c>
      <c r="F972" t="s">
        <v>85</v>
      </c>
      <c r="G972" t="s">
        <v>22</v>
      </c>
      <c r="H972" s="5">
        <v>44063.363240740742</v>
      </c>
      <c r="I972" s="5">
        <v>44063.333252314813</v>
      </c>
      <c r="J972" s="4">
        <f t="shared" si="78"/>
        <v>2020</v>
      </c>
      <c r="K972" s="4">
        <f t="shared" si="79"/>
        <v>8</v>
      </c>
      <c r="L972">
        <f t="shared" si="80"/>
        <v>2591.0000002942979</v>
      </c>
      <c r="M972" s="8">
        <f t="shared" si="76"/>
        <v>43.183333338238299</v>
      </c>
      <c r="N972" s="8">
        <f t="shared" si="77"/>
        <v>172.7333333529532</v>
      </c>
      <c r="O972" s="18">
        <v>1</v>
      </c>
      <c r="P972" t="s">
        <v>1804</v>
      </c>
      <c r="Q972" s="6" t="s">
        <v>24</v>
      </c>
      <c r="R972" s="8"/>
    </row>
    <row r="973" spans="1:18" ht="15" customHeight="1">
      <c r="A973" t="s">
        <v>29</v>
      </c>
      <c r="B973" t="s">
        <v>87</v>
      </c>
      <c r="C973" t="s">
        <v>103</v>
      </c>
      <c r="D973" t="s">
        <v>1803</v>
      </c>
      <c r="E973">
        <v>4</v>
      </c>
      <c r="F973" t="s">
        <v>125</v>
      </c>
      <c r="G973" t="s">
        <v>22</v>
      </c>
      <c r="H973" s="5">
        <v>44063.540810185186</v>
      </c>
      <c r="I973" s="5">
        <v>44063.520833333336</v>
      </c>
      <c r="J973" s="4">
        <f t="shared" si="78"/>
        <v>2020</v>
      </c>
      <c r="K973" s="4">
        <f t="shared" si="79"/>
        <v>8</v>
      </c>
      <c r="L973">
        <f t="shared" si="80"/>
        <v>1725.999999884516</v>
      </c>
      <c r="M973" s="8">
        <f t="shared" si="76"/>
        <v>28.766666664741933</v>
      </c>
      <c r="N973" s="8">
        <f t="shared" si="77"/>
        <v>115.06666665896773</v>
      </c>
      <c r="O973" s="18">
        <v>1</v>
      </c>
      <c r="P973" t="s">
        <v>1805</v>
      </c>
      <c r="Q973" s="6" t="s">
        <v>24</v>
      </c>
      <c r="R973" s="8"/>
    </row>
    <row r="974" spans="1:18" ht="15" customHeight="1">
      <c r="A974" t="s">
        <v>17</v>
      </c>
      <c r="B974" t="s">
        <v>140</v>
      </c>
      <c r="C974" t="s">
        <v>141</v>
      </c>
      <c r="D974" t="s">
        <v>1806</v>
      </c>
      <c r="E974">
        <v>1</v>
      </c>
      <c r="F974" t="s">
        <v>85</v>
      </c>
      <c r="G974" t="s">
        <v>22</v>
      </c>
      <c r="H974" s="5">
        <v>44063.599606481483</v>
      </c>
      <c r="I974" s="5">
        <v>44063.57708333333</v>
      </c>
      <c r="J974" s="4">
        <f t="shared" si="78"/>
        <v>2020</v>
      </c>
      <c r="K974" s="4">
        <f t="shared" si="79"/>
        <v>8</v>
      </c>
      <c r="L974">
        <f t="shared" si="80"/>
        <v>1946.0000003920868</v>
      </c>
      <c r="M974" s="8">
        <f t="shared" si="76"/>
        <v>32.433333339868113</v>
      </c>
      <c r="N974" s="8">
        <f t="shared" si="77"/>
        <v>32.433333339868113</v>
      </c>
      <c r="O974" s="18">
        <v>1</v>
      </c>
      <c r="P974" t="s">
        <v>1807</v>
      </c>
      <c r="Q974" s="6" t="s">
        <v>24</v>
      </c>
      <c r="R974" s="8"/>
    </row>
    <row r="975" spans="1:19" s="100" customFormat="1" ht="15" customHeight="1">
      <c r="A975" s="100" t="s">
        <v>17</v>
      </c>
      <c r="B975" s="100" t="s">
        <v>47</v>
      </c>
      <c r="C975" s="100" t="s">
        <v>52</v>
      </c>
      <c r="D975" s="100" t="s">
        <v>1808</v>
      </c>
      <c r="E975" s="100">
        <v>1</v>
      </c>
      <c r="F975" s="100" t="s">
        <v>27</v>
      </c>
      <c r="G975" s="100" t="s">
        <v>22</v>
      </c>
      <c r="H975" s="101">
        <v>44063.815023148149</v>
      </c>
      <c r="I975" s="101">
        <v>44063.764849537038</v>
      </c>
      <c r="J975" s="4">
        <f t="shared" si="78"/>
        <v>2020</v>
      </c>
      <c r="K975" s="4">
        <f t="shared" si="79"/>
        <v>8</v>
      </c>
      <c r="L975" s="100">
        <f t="shared" si="80"/>
        <v>4334.9999999860302</v>
      </c>
      <c r="M975" s="98">
        <f t="shared" si="76"/>
        <v>72.249999999767169</v>
      </c>
      <c r="N975" s="98">
        <f t="shared" si="77"/>
        <v>72.249999999767169</v>
      </c>
      <c r="O975" s="99">
        <v>1</v>
      </c>
      <c r="P975" s="100" t="s">
        <v>1809</v>
      </c>
      <c r="Q975" s="96" t="s">
        <v>24</v>
      </c>
      <c r="R975" s="98"/>
      <c r="S975"/>
    </row>
    <row r="976" spans="1:19" s="106" customFormat="1" ht="15" customHeight="1">
      <c r="A976" s="106" t="s">
        <v>17</v>
      </c>
      <c r="B976" s="106" t="s">
        <v>41</v>
      </c>
      <c r="C976" s="106" t="s">
        <v>42</v>
      </c>
      <c r="D976" s="106" t="s">
        <v>1810</v>
      </c>
      <c r="E976" s="106">
        <v>1</v>
      </c>
      <c r="F976" s="106" t="s">
        <v>92</v>
      </c>
      <c r="G976" s="106" t="s">
        <v>22</v>
      </c>
      <c r="H976" s="107">
        <v>44063.844861111109</v>
      </c>
      <c r="I976" s="107">
        <v>44063.789074074077</v>
      </c>
      <c r="J976" s="4">
        <f t="shared" si="78"/>
        <v>2020</v>
      </c>
      <c r="K976" s="4">
        <f t="shared" si="79"/>
        <v>8</v>
      </c>
      <c r="L976" s="106">
        <f t="shared" si="80"/>
        <v>4819.9999995762482</v>
      </c>
      <c r="M976" s="108">
        <f t="shared" si="76"/>
        <v>80.333333326270804</v>
      </c>
      <c r="N976" s="108">
        <f t="shared" si="77"/>
        <v>80.333333326270804</v>
      </c>
      <c r="O976" s="109">
        <v>1</v>
      </c>
      <c r="P976" s="106" t="s">
        <v>1811</v>
      </c>
      <c r="Q976" s="110" t="s">
        <v>24</v>
      </c>
      <c r="R976" s="108"/>
      <c r="S976"/>
    </row>
    <row r="977" spans="1:18" ht="15" customHeight="1">
      <c r="A977" t="s">
        <v>17</v>
      </c>
      <c r="B977" t="s">
        <v>140</v>
      </c>
      <c r="C977" t="s">
        <v>141</v>
      </c>
      <c r="D977" t="s">
        <v>142</v>
      </c>
      <c r="E977">
        <v>216</v>
      </c>
      <c r="F977" t="s">
        <v>85</v>
      </c>
      <c r="G977" t="s">
        <v>22</v>
      </c>
      <c r="H977" s="5">
        <v>44064.152777777781</v>
      </c>
      <c r="I977" s="5">
        <v>44064.029166666667</v>
      </c>
      <c r="J977" s="4">
        <f t="shared" si="78"/>
        <v>2020</v>
      </c>
      <c r="K977" s="4">
        <f t="shared" si="79"/>
        <v>8</v>
      </c>
      <c r="L977">
        <f t="shared" si="80"/>
        <v>10680.000000237487</v>
      </c>
      <c r="M977" s="8">
        <f t="shared" si="76"/>
        <v>178.00000000395812</v>
      </c>
      <c r="N977" s="8">
        <f t="shared" si="77"/>
        <v>38448.000000854954</v>
      </c>
      <c r="O977" s="18">
        <v>1</v>
      </c>
      <c r="P977" t="s">
        <v>1812</v>
      </c>
      <c r="Q977" s="6" t="s">
        <v>24</v>
      </c>
      <c r="R977" s="8"/>
    </row>
    <row r="978" spans="1:18" ht="15" customHeight="1">
      <c r="A978" t="s">
        <v>17</v>
      </c>
      <c r="B978" t="s">
        <v>47</v>
      </c>
      <c r="C978" t="s">
        <v>52</v>
      </c>
      <c r="D978" t="s">
        <v>1813</v>
      </c>
      <c r="E978">
        <v>7</v>
      </c>
      <c r="F978" t="s">
        <v>27</v>
      </c>
      <c r="G978" t="s">
        <v>22</v>
      </c>
      <c r="H978" s="5">
        <v>44064.419120370374</v>
      </c>
      <c r="I978" s="5">
        <v>44064.374942129631</v>
      </c>
      <c r="J978" s="4">
        <f t="shared" si="78"/>
        <v>2020</v>
      </c>
      <c r="K978" s="4">
        <f t="shared" si="79"/>
        <v>8</v>
      </c>
      <c r="L978">
        <f t="shared" si="80"/>
        <v>3817.0000002253801</v>
      </c>
      <c r="M978" s="8">
        <f t="shared" si="76"/>
        <v>63.616666670423001</v>
      </c>
      <c r="N978" s="8">
        <f t="shared" si="77"/>
        <v>445.31666669296101</v>
      </c>
      <c r="O978" s="18">
        <v>1</v>
      </c>
      <c r="P978" t="s">
        <v>1814</v>
      </c>
      <c r="Q978" s="6" t="s">
        <v>24</v>
      </c>
      <c r="R978" s="8"/>
    </row>
    <row r="979" spans="1:18" s="106" customFormat="1" ht="15" customHeight="1">
      <c r="A979" s="106" t="s">
        <v>17</v>
      </c>
      <c r="B979" s="106" t="s">
        <v>47</v>
      </c>
      <c r="C979" s="106" t="s">
        <v>52</v>
      </c>
      <c r="D979" s="106" t="s">
        <v>1815</v>
      </c>
      <c r="E979" s="106">
        <v>1</v>
      </c>
      <c r="F979" s="106" t="s">
        <v>131</v>
      </c>
      <c r="G979" s="106" t="s">
        <v>22</v>
      </c>
      <c r="H979" s="107">
        <v>44064.44054398148</v>
      </c>
      <c r="I979" s="107">
        <v>44064.390277777777</v>
      </c>
      <c r="J979" s="4">
        <f t="shared" si="78"/>
        <v>2020</v>
      </c>
      <c r="K979" s="4">
        <f t="shared" si="79"/>
        <v>8</v>
      </c>
      <c r="L979" s="106">
        <f t="shared" si="80"/>
        <v>4342.9999999701977</v>
      </c>
      <c r="M979" s="108">
        <f t="shared" si="76"/>
        <v>72.383333332836628</v>
      </c>
      <c r="N979" s="108">
        <f t="shared" si="77"/>
        <v>72.383333332836628</v>
      </c>
      <c r="O979" s="109">
        <v>1</v>
      </c>
      <c r="P979" s="106" t="s">
        <v>1816</v>
      </c>
      <c r="Q979" s="110" t="s">
        <v>24</v>
      </c>
      <c r="R979" s="108"/>
    </row>
    <row r="980" spans="1:18" ht="15" customHeight="1">
      <c r="A980" t="s">
        <v>29</v>
      </c>
      <c r="B980" t="s">
        <v>94</v>
      </c>
      <c r="C980" t="s">
        <v>177</v>
      </c>
      <c r="D980" t="s">
        <v>1817</v>
      </c>
      <c r="E980">
        <v>60</v>
      </c>
      <c r="F980" t="s">
        <v>85</v>
      </c>
      <c r="G980" t="s">
        <v>22</v>
      </c>
      <c r="H980" s="5">
        <v>44064.464537037034</v>
      </c>
      <c r="I980" s="5">
        <v>44064.425000000003</v>
      </c>
      <c r="J980" s="4">
        <f t="shared" si="78"/>
        <v>2020</v>
      </c>
      <c r="K980" s="4">
        <f t="shared" si="79"/>
        <v>8</v>
      </c>
      <c r="L980">
        <f t="shared" si="80"/>
        <v>3415.9999995259568</v>
      </c>
      <c r="M980" s="8">
        <f t="shared" si="76"/>
        <v>56.933333325432613</v>
      </c>
      <c r="N980" s="8">
        <f t="shared" si="77"/>
        <v>3415.9999995259568</v>
      </c>
      <c r="O980" s="18">
        <v>1</v>
      </c>
      <c r="P980" t="s">
        <v>1818</v>
      </c>
      <c r="Q980" s="6" t="s">
        <v>24</v>
      </c>
      <c r="R980" s="8"/>
    </row>
    <row r="981" spans="1:18" ht="15" customHeight="1">
      <c r="A981" t="s">
        <v>17</v>
      </c>
      <c r="B981" t="s">
        <v>47</v>
      </c>
      <c r="C981" t="s">
        <v>52</v>
      </c>
      <c r="D981" t="s">
        <v>1036</v>
      </c>
      <c r="E981">
        <v>26</v>
      </c>
      <c r="F981" t="s">
        <v>27</v>
      </c>
      <c r="G981" t="s">
        <v>22</v>
      </c>
      <c r="H981" s="5">
        <v>44064.856458333335</v>
      </c>
      <c r="I981" s="5">
        <v>44064.800694444442</v>
      </c>
      <c r="J981" s="4">
        <f t="shared" si="78"/>
        <v>2020</v>
      </c>
      <c r="K981" s="4">
        <f t="shared" si="79"/>
        <v>8</v>
      </c>
      <c r="L981">
        <f t="shared" si="80"/>
        <v>4818.0000003660098</v>
      </c>
      <c r="M981" s="8">
        <f t="shared" si="76"/>
        <v>80.300000006100163</v>
      </c>
      <c r="N981" s="8">
        <f t="shared" si="77"/>
        <v>2087.8000001586042</v>
      </c>
      <c r="O981" s="18">
        <v>1</v>
      </c>
      <c r="P981" t="s">
        <v>1819</v>
      </c>
      <c r="Q981" s="6" t="s">
        <v>24</v>
      </c>
      <c r="R981" s="8"/>
    </row>
    <row r="982" spans="1:19" s="152" customFormat="1" ht="15" customHeight="1">
      <c r="A982" s="152" t="s">
        <v>29</v>
      </c>
      <c r="B982" s="152" t="s">
        <v>87</v>
      </c>
      <c r="C982" s="152" t="s">
        <v>103</v>
      </c>
      <c r="D982" s="152" t="s">
        <v>1820</v>
      </c>
      <c r="E982" s="152">
        <v>84</v>
      </c>
      <c r="F982" s="152" t="s">
        <v>33</v>
      </c>
      <c r="G982" s="152" t="s">
        <v>22</v>
      </c>
      <c r="H982" s="153">
        <v>44065.335196759261</v>
      </c>
      <c r="I982" s="153">
        <v>44065.261111111111</v>
      </c>
      <c r="J982" s="4">
        <f t="shared" si="78"/>
        <v>2020</v>
      </c>
      <c r="K982" s="4">
        <f t="shared" si="79"/>
        <v>8</v>
      </c>
      <c r="L982" s="152">
        <f t="shared" si="80"/>
        <v>6401.0000001406297</v>
      </c>
      <c r="M982" s="154">
        <f t="shared" si="76"/>
        <v>106.68333333567716</v>
      </c>
      <c r="N982" s="154">
        <f t="shared" si="77"/>
        <v>8961.4000001968816</v>
      </c>
      <c r="O982" s="155">
        <v>1</v>
      </c>
      <c r="P982" s="152" t="s">
        <v>1821</v>
      </c>
      <c r="Q982" s="156" t="s">
        <v>24</v>
      </c>
      <c r="R982" s="154"/>
      <c r="S982"/>
    </row>
    <row r="983" spans="1:19" s="152" customFormat="1" ht="15" customHeight="1">
      <c r="A983" s="152" t="s">
        <v>29</v>
      </c>
      <c r="B983" s="152" t="s">
        <v>87</v>
      </c>
      <c r="C983" s="152" t="s">
        <v>103</v>
      </c>
      <c r="D983" s="152" t="s">
        <v>1771</v>
      </c>
      <c r="E983" s="152">
        <v>1</v>
      </c>
      <c r="F983" s="152" t="s">
        <v>85</v>
      </c>
      <c r="G983" s="152" t="s">
        <v>22</v>
      </c>
      <c r="H983" s="153">
        <v>44065.709594907406</v>
      </c>
      <c r="I983" s="153">
        <v>44065.677083333336</v>
      </c>
      <c r="J983" s="4">
        <f t="shared" si="78"/>
        <v>2020</v>
      </c>
      <c r="K983" s="4">
        <f t="shared" si="79"/>
        <v>8</v>
      </c>
      <c r="L983" s="152">
        <f t="shared" si="80"/>
        <v>2808.9999997057021</v>
      </c>
      <c r="M983" s="154">
        <f t="shared" si="76"/>
        <v>46.816666661761701</v>
      </c>
      <c r="N983" s="154">
        <f t="shared" si="77"/>
        <v>46.816666661761701</v>
      </c>
      <c r="O983" s="155">
        <v>1</v>
      </c>
      <c r="P983" s="152" t="s">
        <v>1822</v>
      </c>
      <c r="Q983" s="156" t="s">
        <v>24</v>
      </c>
      <c r="R983" s="154"/>
      <c r="S983"/>
    </row>
    <row r="984" spans="1:18" ht="15" customHeight="1">
      <c r="A984" t="s">
        <v>17</v>
      </c>
      <c r="B984" t="s">
        <v>55</v>
      </c>
      <c r="C984" t="s">
        <v>271</v>
      </c>
      <c r="D984" t="s">
        <v>1823</v>
      </c>
      <c r="E984">
        <v>1</v>
      </c>
      <c r="F984" t="s">
        <v>131</v>
      </c>
      <c r="G984" t="s">
        <v>22</v>
      </c>
      <c r="H984" s="5">
        <v>44066.190972222219</v>
      </c>
      <c r="I984" s="5">
        <v>44066.152777777781</v>
      </c>
      <c r="J984" s="4">
        <f t="shared" si="78"/>
        <v>2020</v>
      </c>
      <c r="K984" s="4">
        <f t="shared" si="79"/>
        <v>8</v>
      </c>
      <c r="L984">
        <f t="shared" si="80"/>
        <v>3299.9999994412065</v>
      </c>
      <c r="M984" s="8">
        <f t="shared" si="76"/>
        <v>54.999999990686774</v>
      </c>
      <c r="N984" s="8">
        <f t="shared" si="77"/>
        <v>54.999999990686774</v>
      </c>
      <c r="O984" s="18">
        <v>1</v>
      </c>
      <c r="P984" t="s">
        <v>1824</v>
      </c>
      <c r="Q984" s="6" t="s">
        <v>24</v>
      </c>
      <c r="R984" s="8"/>
    </row>
    <row r="985" spans="1:19" s="106" customFormat="1" ht="15" customHeight="1">
      <c r="A985" s="106" t="s">
        <v>17</v>
      </c>
      <c r="B985" s="106" t="s">
        <v>41</v>
      </c>
      <c r="C985" s="106" t="s">
        <v>42</v>
      </c>
      <c r="D985" s="106" t="s">
        <v>1825</v>
      </c>
      <c r="E985" s="106">
        <v>5</v>
      </c>
      <c r="F985" s="106" t="s">
        <v>27</v>
      </c>
      <c r="G985" s="106" t="s">
        <v>22</v>
      </c>
      <c r="H985" s="107">
        <v>44066.260243055556</v>
      </c>
      <c r="I985" s="107">
        <v>44066.228472222225</v>
      </c>
      <c r="J985" s="4">
        <f t="shared" si="78"/>
        <v>2020</v>
      </c>
      <c r="K985" s="4">
        <f t="shared" si="79"/>
        <v>8</v>
      </c>
      <c r="L985" s="106">
        <f t="shared" si="80"/>
        <v>2744.9999998323619</v>
      </c>
      <c r="M985" s="108">
        <f t="shared" si="76"/>
        <v>45.749999997206032</v>
      </c>
      <c r="N985" s="108">
        <f t="shared" si="77"/>
        <v>228.74999998603016</v>
      </c>
      <c r="O985" s="109">
        <v>1</v>
      </c>
      <c r="P985" s="106" t="s">
        <v>1826</v>
      </c>
      <c r="Q985" s="110" t="s">
        <v>24</v>
      </c>
      <c r="R985" s="108"/>
      <c r="S985"/>
    </row>
    <row r="986" spans="1:18" ht="15" customHeight="1">
      <c r="A986" t="s">
        <v>17</v>
      </c>
      <c r="B986" t="s">
        <v>41</v>
      </c>
      <c r="C986" t="s">
        <v>42</v>
      </c>
      <c r="D986" t="s">
        <v>1827</v>
      </c>
      <c r="E986">
        <v>1</v>
      </c>
      <c r="F986" t="s">
        <v>92</v>
      </c>
      <c r="G986" t="s">
        <v>22</v>
      </c>
      <c r="H986" s="5">
        <v>44066.303819444445</v>
      </c>
      <c r="I986" s="5">
        <v>44066.261111111111</v>
      </c>
      <c r="J986" s="4">
        <f t="shared" si="78"/>
        <v>2020</v>
      </c>
      <c r="K986" s="4">
        <f t="shared" si="79"/>
        <v>8</v>
      </c>
      <c r="L986">
        <f t="shared" si="80"/>
        <v>3690.000000083819</v>
      </c>
      <c r="M986" s="8">
        <f t="shared" si="76"/>
        <v>61.500000001396984</v>
      </c>
      <c r="N986" s="8">
        <f t="shared" si="77"/>
        <v>61.500000001396984</v>
      </c>
      <c r="O986" s="18">
        <v>1</v>
      </c>
      <c r="P986" t="s">
        <v>1828</v>
      </c>
      <c r="Q986" s="6" t="s">
        <v>24</v>
      </c>
      <c r="R986" s="8"/>
    </row>
    <row r="987" spans="1:18" ht="15" customHeight="1">
      <c r="A987" t="s">
        <v>29</v>
      </c>
      <c r="B987" t="s">
        <v>94</v>
      </c>
      <c r="C987" t="s">
        <v>95</v>
      </c>
      <c r="D987" t="s">
        <v>1829</v>
      </c>
      <c r="E987">
        <v>3</v>
      </c>
      <c r="F987" t="s">
        <v>33</v>
      </c>
      <c r="G987" t="s">
        <v>22</v>
      </c>
      <c r="H987" s="5">
        <v>44066.875740740739</v>
      </c>
      <c r="I987" s="5">
        <v>44066.824305555558</v>
      </c>
      <c r="J987" s="4">
        <f t="shared" si="78"/>
        <v>2020</v>
      </c>
      <c r="K987" s="4">
        <f t="shared" si="79"/>
        <v>8</v>
      </c>
      <c r="L987">
        <f t="shared" si="80"/>
        <v>4443.9999996917322</v>
      </c>
      <c r="M987" s="8">
        <f t="shared" si="76"/>
        <v>74.06666666152887</v>
      </c>
      <c r="N987" s="8">
        <f t="shared" si="77"/>
        <v>222.19999998458661</v>
      </c>
      <c r="O987" s="18">
        <v>1</v>
      </c>
      <c r="P987" t="s">
        <v>1830</v>
      </c>
      <c r="Q987" s="6" t="s">
        <v>24</v>
      </c>
      <c r="R987" s="8"/>
    </row>
    <row r="988" spans="1:18" ht="15" customHeight="1">
      <c r="A988" t="s">
        <v>17</v>
      </c>
      <c r="B988" t="s">
        <v>18</v>
      </c>
      <c r="C988" t="s">
        <v>35</v>
      </c>
      <c r="D988" t="s">
        <v>1831</v>
      </c>
      <c r="E988">
        <v>2</v>
      </c>
      <c r="F988" t="s">
        <v>27</v>
      </c>
      <c r="G988" t="s">
        <v>22</v>
      </c>
      <c r="H988" s="5">
        <v>44067.657708333332</v>
      </c>
      <c r="I988" s="5">
        <v>44067.628472222219</v>
      </c>
      <c r="J988" s="4">
        <f t="shared" si="78"/>
        <v>2020</v>
      </c>
      <c r="K988" s="4">
        <f t="shared" si="79"/>
        <v>8</v>
      </c>
      <c r="L988">
        <f t="shared" si="80"/>
        <v>2526.0000001871958</v>
      </c>
      <c r="M988" s="8">
        <f t="shared" si="76"/>
        <v>42.100000003119931</v>
      </c>
      <c r="N988" s="8">
        <f t="shared" si="77"/>
        <v>84.200000006239861</v>
      </c>
      <c r="O988" s="18">
        <v>1</v>
      </c>
      <c r="P988" t="s">
        <v>1832</v>
      </c>
      <c r="Q988" s="6" t="s">
        <v>24</v>
      </c>
      <c r="R988" s="8"/>
    </row>
    <row r="989" spans="1:18" ht="15" customHeight="1">
      <c r="A989" t="s">
        <v>17</v>
      </c>
      <c r="B989" t="s">
        <v>55</v>
      </c>
      <c r="C989" t="s">
        <v>59</v>
      </c>
      <c r="D989" t="s">
        <v>1833</v>
      </c>
      <c r="E989">
        <v>3</v>
      </c>
      <c r="F989" t="s">
        <v>131</v>
      </c>
      <c r="G989" t="s">
        <v>22</v>
      </c>
      <c r="H989" s="5">
        <v>44067.798437500001</v>
      </c>
      <c r="I989" s="5">
        <v>44067.739537037036</v>
      </c>
      <c r="J989" s="4">
        <f t="shared" si="78"/>
        <v>2020</v>
      </c>
      <c r="K989" s="4">
        <f t="shared" si="79"/>
        <v>8</v>
      </c>
      <c r="L989">
        <f t="shared" si="80"/>
        <v>5089.0000002225861</v>
      </c>
      <c r="M989" s="8">
        <f t="shared" si="76"/>
        <v>84.816666670376435</v>
      </c>
      <c r="N989" s="8">
        <f t="shared" si="77"/>
        <v>254.4500000111293</v>
      </c>
      <c r="O989" s="18">
        <v>1</v>
      </c>
      <c r="P989" t="s">
        <v>1834</v>
      </c>
      <c r="Q989" s="6" t="s">
        <v>24</v>
      </c>
      <c r="R989" s="8"/>
    </row>
    <row r="990" spans="1:18" ht="15" customHeight="1">
      <c r="A990" t="s">
        <v>17</v>
      </c>
      <c r="B990" t="s">
        <v>41</v>
      </c>
      <c r="C990" t="s">
        <v>62</v>
      </c>
      <c r="D990" t="s">
        <v>1835</v>
      </c>
      <c r="E990">
        <v>1</v>
      </c>
      <c r="F990" t="s">
        <v>92</v>
      </c>
      <c r="G990" t="s">
        <v>22</v>
      </c>
      <c r="H990" s="5">
        <v>44067.847627314812</v>
      </c>
      <c r="I990" s="5">
        <v>44067.756944444445</v>
      </c>
      <c r="J990" s="4">
        <f t="shared" si="78"/>
        <v>2020</v>
      </c>
      <c r="K990" s="4">
        <f t="shared" si="79"/>
        <v>8</v>
      </c>
      <c r="L990">
        <f t="shared" si="80"/>
        <v>7834.9999996600673</v>
      </c>
      <c r="M990" s="8">
        <f t="shared" si="76"/>
        <v>130.58333332766779</v>
      </c>
      <c r="N990" s="8">
        <f t="shared" si="77"/>
        <v>130.58333332766779</v>
      </c>
      <c r="O990" s="18">
        <v>1</v>
      </c>
      <c r="P990" t="s">
        <v>1836</v>
      </c>
      <c r="Q990" s="6" t="s">
        <v>24</v>
      </c>
      <c r="R990" s="8"/>
    </row>
    <row r="991" spans="1:18" ht="15" customHeight="1">
      <c r="A991" t="s">
        <v>17</v>
      </c>
      <c r="B991" t="s">
        <v>41</v>
      </c>
      <c r="C991" t="s">
        <v>62</v>
      </c>
      <c r="D991" t="s">
        <v>726</v>
      </c>
      <c r="E991">
        <v>49</v>
      </c>
      <c r="F991" t="s">
        <v>131</v>
      </c>
      <c r="G991" t="s">
        <v>22</v>
      </c>
      <c r="H991" s="5">
        <v>44067.887731481482</v>
      </c>
      <c r="I991" s="5">
        <v>44067.818888888891</v>
      </c>
      <c r="J991" s="4">
        <f t="shared" si="78"/>
        <v>2020</v>
      </c>
      <c r="K991" s="4">
        <f t="shared" si="79"/>
        <v>8</v>
      </c>
      <c r="L991">
        <f t="shared" si="80"/>
        <v>5947.999999858439</v>
      </c>
      <c r="M991" s="8">
        <f t="shared" si="76"/>
        <v>99.133333330973983</v>
      </c>
      <c r="N991" s="8">
        <f t="shared" si="77"/>
        <v>4857.5333332177252</v>
      </c>
      <c r="O991" s="18">
        <v>1</v>
      </c>
      <c r="P991" t="s">
        <v>1837</v>
      </c>
      <c r="Q991" s="6" t="s">
        <v>24</v>
      </c>
      <c r="R991" s="8"/>
    </row>
    <row r="992" spans="1:18" ht="15" customHeight="1">
      <c r="A992" t="s">
        <v>17</v>
      </c>
      <c r="B992" t="s">
        <v>41</v>
      </c>
      <c r="C992" t="s">
        <v>129</v>
      </c>
      <c r="D992" t="s">
        <v>1733</v>
      </c>
      <c r="E992">
        <v>39</v>
      </c>
      <c r="F992" t="s">
        <v>27</v>
      </c>
      <c r="G992" t="s">
        <v>22</v>
      </c>
      <c r="H992" s="5">
        <v>44067.947337962964</v>
      </c>
      <c r="I992" s="5">
        <v>44067.909375000003</v>
      </c>
      <c r="J992" s="4">
        <f t="shared" si="78"/>
        <v>2020</v>
      </c>
      <c r="K992" s="4">
        <f t="shared" si="79"/>
        <v>8</v>
      </c>
      <c r="L992">
        <f t="shared" si="80"/>
        <v>3279.999999795109</v>
      </c>
      <c r="M992" s="8">
        <f t="shared" si="76"/>
        <v>54.666666663251817</v>
      </c>
      <c r="N992" s="8">
        <f t="shared" si="77"/>
        <v>2131.9999998668209</v>
      </c>
      <c r="O992" s="18">
        <v>1</v>
      </c>
      <c r="P992" t="s">
        <v>1838</v>
      </c>
      <c r="Q992" s="6" t="s">
        <v>24</v>
      </c>
      <c r="R992" s="8"/>
    </row>
    <row r="993" spans="1:18" ht="15" customHeight="1">
      <c r="A993" t="s">
        <v>17</v>
      </c>
      <c r="B993" t="s">
        <v>55</v>
      </c>
      <c r="C993" t="s">
        <v>59</v>
      </c>
      <c r="D993" t="s">
        <v>693</v>
      </c>
      <c r="E993">
        <v>29</v>
      </c>
      <c r="F993" t="s">
        <v>27</v>
      </c>
      <c r="G993" t="s">
        <v>22</v>
      </c>
      <c r="H993" s="5">
        <v>44068.409699074073</v>
      </c>
      <c r="I993" s="5">
        <v>44068.373611111114</v>
      </c>
      <c r="J993" s="4">
        <f t="shared" si="78"/>
        <v>2020</v>
      </c>
      <c r="K993" s="4">
        <f t="shared" si="79"/>
        <v>8</v>
      </c>
      <c r="L993">
        <f t="shared" si="80"/>
        <v>3117.9999996442348</v>
      </c>
      <c r="M993" s="8">
        <f t="shared" si="76"/>
        <v>51.966666660737246</v>
      </c>
      <c r="N993" s="8">
        <f t="shared" si="77"/>
        <v>1507.0333331613801</v>
      </c>
      <c r="O993" s="18">
        <v>1</v>
      </c>
      <c r="P993" t="s">
        <v>1839</v>
      </c>
      <c r="Q993" s="6" t="s">
        <v>24</v>
      </c>
      <c r="R993" s="8"/>
    </row>
    <row r="994" spans="1:19" s="100" customFormat="1" ht="15" customHeight="1">
      <c r="A994" s="100" t="s">
        <v>17</v>
      </c>
      <c r="B994" s="100" t="s">
        <v>47</v>
      </c>
      <c r="C994" s="100" t="s">
        <v>52</v>
      </c>
      <c r="D994" s="100" t="s">
        <v>1459</v>
      </c>
      <c r="E994" s="100">
        <v>1</v>
      </c>
      <c r="F994" s="100" t="s">
        <v>27</v>
      </c>
      <c r="G994" s="100" t="s">
        <v>22</v>
      </c>
      <c r="H994" s="101">
        <v>44068.463020833333</v>
      </c>
      <c r="I994" s="101">
        <v>44068.387499999997</v>
      </c>
      <c r="J994" s="4">
        <f t="shared" si="78"/>
        <v>2020</v>
      </c>
      <c r="K994" s="4">
        <f t="shared" si="79"/>
        <v>8</v>
      </c>
      <c r="L994" s="100">
        <f t="shared" si="80"/>
        <v>6525.0000002095476</v>
      </c>
      <c r="M994" s="98">
        <f t="shared" si="76"/>
        <v>108.75000000349246</v>
      </c>
      <c r="N994" s="98">
        <f t="shared" si="77"/>
        <v>108.75000000349246</v>
      </c>
      <c r="O994" s="99">
        <v>1</v>
      </c>
      <c r="P994" s="100" t="s">
        <v>1840</v>
      </c>
      <c r="Q994" s="96" t="s">
        <v>24</v>
      </c>
      <c r="R994" s="98"/>
      <c r="S994"/>
    </row>
    <row r="995" spans="1:18" ht="15" customHeight="1">
      <c r="A995" t="s">
        <v>17</v>
      </c>
      <c r="B995" t="s">
        <v>41</v>
      </c>
      <c r="C995" t="s">
        <v>42</v>
      </c>
      <c r="D995" t="s">
        <v>1841</v>
      </c>
      <c r="E995">
        <v>1</v>
      </c>
      <c r="F995" t="s">
        <v>131</v>
      </c>
      <c r="G995" t="s">
        <v>22</v>
      </c>
      <c r="H995" s="5">
        <v>44069.410798611112</v>
      </c>
      <c r="I995" s="5">
        <v>44069.384027777778</v>
      </c>
      <c r="J995" s="4">
        <f t="shared" si="78"/>
        <v>2020</v>
      </c>
      <c r="K995" s="4">
        <f t="shared" si="79"/>
        <v>8</v>
      </c>
      <c r="L995">
        <f t="shared" si="80"/>
        <v>2313.0000000586733</v>
      </c>
      <c r="M995" s="8">
        <f t="shared" si="76"/>
        <v>38.550000000977889</v>
      </c>
      <c r="N995" s="8">
        <f t="shared" si="77"/>
        <v>38.550000000977889</v>
      </c>
      <c r="O995" s="18">
        <v>1</v>
      </c>
      <c r="P995" t="s">
        <v>1842</v>
      </c>
      <c r="Q995" s="6" t="s">
        <v>24</v>
      </c>
      <c r="R995" s="8"/>
    </row>
    <row r="996" spans="1:18" ht="15" customHeight="1">
      <c r="A996" t="s">
        <v>17</v>
      </c>
      <c r="B996" t="s">
        <v>18</v>
      </c>
      <c r="C996" t="s">
        <v>25</v>
      </c>
      <c r="D996" t="s">
        <v>1843</v>
      </c>
      <c r="E996">
        <v>4</v>
      </c>
      <c r="F996" t="s">
        <v>27</v>
      </c>
      <c r="G996" t="s">
        <v>22</v>
      </c>
      <c r="H996" s="5">
        <v>44069.674907407411</v>
      </c>
      <c r="I996" s="5">
        <v>44069.648611111108</v>
      </c>
      <c r="J996" s="4">
        <f t="shared" si="78"/>
        <v>2020</v>
      </c>
      <c r="K996" s="4">
        <f t="shared" si="79"/>
        <v>8</v>
      </c>
      <c r="L996">
        <f t="shared" si="80"/>
        <v>2272.0000005327165</v>
      </c>
      <c r="M996" s="8">
        <f t="shared" si="76"/>
        <v>37.866666675545275</v>
      </c>
      <c r="N996" s="8">
        <f t="shared" si="77"/>
        <v>151.4666667021811</v>
      </c>
      <c r="O996" s="18">
        <v>1</v>
      </c>
      <c r="P996" t="s">
        <v>1844</v>
      </c>
      <c r="Q996" s="6" t="s">
        <v>24</v>
      </c>
      <c r="R996" s="8"/>
    </row>
    <row r="997" spans="1:19" s="168" customFormat="1" ht="15" customHeight="1">
      <c r="A997" s="168" t="s">
        <v>29</v>
      </c>
      <c r="B997" s="168" t="s">
        <v>30</v>
      </c>
      <c r="C997" s="168" t="s">
        <v>83</v>
      </c>
      <c r="D997" s="168" t="s">
        <v>1845</v>
      </c>
      <c r="E997" s="168">
        <v>1</v>
      </c>
      <c r="F997" s="168" t="s">
        <v>85</v>
      </c>
      <c r="G997" s="168" t="s">
        <v>22</v>
      </c>
      <c r="H997" s="169">
        <v>44069.744004629632</v>
      </c>
      <c r="I997" s="169">
        <v>44069.706944444442</v>
      </c>
      <c r="J997" s="4">
        <f t="shared" si="78"/>
        <v>2020</v>
      </c>
      <c r="K997" s="4">
        <f t="shared" si="79"/>
        <v>8</v>
      </c>
      <c r="L997" s="168">
        <f t="shared" si="80"/>
        <v>3202.0000004209578</v>
      </c>
      <c r="M997" s="170">
        <f t="shared" si="76"/>
        <v>53.36666667368263</v>
      </c>
      <c r="N997" s="170">
        <f t="shared" si="77"/>
        <v>53.36666667368263</v>
      </c>
      <c r="O997" s="171">
        <v>1</v>
      </c>
      <c r="P997" s="168" t="s">
        <v>1846</v>
      </c>
      <c r="Q997" s="172" t="s">
        <v>24</v>
      </c>
      <c r="R997" s="170"/>
      <c r="S997"/>
    </row>
    <row r="998" spans="1:18" ht="15" customHeight="1">
      <c r="A998" t="s">
        <v>17</v>
      </c>
      <c r="B998" t="s">
        <v>18</v>
      </c>
      <c r="C998" t="s">
        <v>19</v>
      </c>
      <c r="D998" t="s">
        <v>264</v>
      </c>
      <c r="E998">
        <v>143</v>
      </c>
      <c r="F998" t="s">
        <v>27</v>
      </c>
      <c r="G998" t="s">
        <v>22</v>
      </c>
      <c r="H998" s="5">
        <v>44069.80846064815</v>
      </c>
      <c r="I998" s="5">
        <v>44069.772581018522</v>
      </c>
      <c r="J998" s="4">
        <f t="shared" si="78"/>
        <v>2020</v>
      </c>
      <c r="K998" s="4">
        <f t="shared" si="79"/>
        <v>8</v>
      </c>
      <c r="L998">
        <f t="shared" si="80"/>
        <v>3099.9999998370185</v>
      </c>
      <c r="M998" s="8">
        <f t="shared" si="76"/>
        <v>51.666666663950309</v>
      </c>
      <c r="N998" s="8">
        <f t="shared" si="77"/>
        <v>7388.3333329448942</v>
      </c>
      <c r="O998" s="18">
        <v>1</v>
      </c>
      <c r="P998" t="s">
        <v>1847</v>
      </c>
      <c r="Q998" s="6" t="s">
        <v>24</v>
      </c>
      <c r="R998" s="8"/>
    </row>
    <row r="999" spans="1:18" ht="15" customHeight="1">
      <c r="A999" t="s">
        <v>17</v>
      </c>
      <c r="B999" t="s">
        <v>18</v>
      </c>
      <c r="C999" t="s">
        <v>19</v>
      </c>
      <c r="D999" t="s">
        <v>1848</v>
      </c>
      <c r="E999">
        <v>1</v>
      </c>
      <c r="F999" t="s">
        <v>27</v>
      </c>
      <c r="G999" t="s">
        <v>22</v>
      </c>
      <c r="H999" s="5">
        <v>44069.850937499999</v>
      </c>
      <c r="I999" s="5">
        <v>44069.825694444444</v>
      </c>
      <c r="J999" s="4">
        <f t="shared" si="78"/>
        <v>2020</v>
      </c>
      <c r="K999" s="4">
        <f t="shared" si="79"/>
        <v>8</v>
      </c>
      <c r="L999">
        <f t="shared" si="80"/>
        <v>2181.0000000055879</v>
      </c>
      <c r="M999" s="8">
        <f t="shared" si="76"/>
        <v>36.350000000093132</v>
      </c>
      <c r="N999" s="8">
        <f t="shared" si="77"/>
        <v>36.350000000093132</v>
      </c>
      <c r="O999" s="18">
        <v>1</v>
      </c>
      <c r="P999" t="s">
        <v>1849</v>
      </c>
      <c r="Q999" s="6" t="s">
        <v>24</v>
      </c>
      <c r="R999" s="8"/>
    </row>
    <row r="1000" spans="1:18" ht="15" customHeight="1">
      <c r="A1000" t="s">
        <v>17</v>
      </c>
      <c r="B1000" t="s">
        <v>55</v>
      </c>
      <c r="C1000" t="s">
        <v>59</v>
      </c>
      <c r="D1000" t="s">
        <v>1850</v>
      </c>
      <c r="E1000">
        <v>4</v>
      </c>
      <c r="F1000" t="s">
        <v>27</v>
      </c>
      <c r="G1000" t="s">
        <v>22</v>
      </c>
      <c r="H1000" s="5">
        <v>44069.956828703704</v>
      </c>
      <c r="I1000" s="5">
        <v>44069.879861111112</v>
      </c>
      <c r="J1000" s="4">
        <f t="shared" si="78"/>
        <v>2020</v>
      </c>
      <c r="K1000" s="4">
        <f t="shared" si="79"/>
        <v>8</v>
      </c>
      <c r="L1000">
        <f t="shared" si="80"/>
        <v>6649.9999998835847</v>
      </c>
      <c r="M1000" s="8">
        <f t="shared" si="76"/>
        <v>110.83333333139308</v>
      </c>
      <c r="N1000" s="8">
        <f t="shared" si="77"/>
        <v>443.33333332557231</v>
      </c>
      <c r="O1000" s="18">
        <v>1</v>
      </c>
      <c r="P1000" t="s">
        <v>1851</v>
      </c>
      <c r="Q1000" s="6" t="s">
        <v>24</v>
      </c>
      <c r="R1000" s="8"/>
    </row>
    <row r="1001" spans="1:18" ht="15" customHeight="1">
      <c r="A1001" t="s">
        <v>17</v>
      </c>
      <c r="B1001" t="s">
        <v>18</v>
      </c>
      <c r="C1001" t="s">
        <v>35</v>
      </c>
      <c r="D1001" t="s">
        <v>1852</v>
      </c>
      <c r="E1001">
        <v>11</v>
      </c>
      <c r="F1001" t="s">
        <v>131</v>
      </c>
      <c r="G1001" t="s">
        <v>22</v>
      </c>
      <c r="H1001" s="5">
        <v>44070.685150462959</v>
      </c>
      <c r="I1001" s="5">
        <v>44070.647766203707</v>
      </c>
      <c r="J1001" s="4">
        <f t="shared" si="78"/>
        <v>2020</v>
      </c>
      <c r="K1001" s="4">
        <f t="shared" si="79"/>
        <v>8</v>
      </c>
      <c r="L1001">
        <f t="shared" si="80"/>
        <v>3229.99999942258</v>
      </c>
      <c r="M1001" s="8">
        <f t="shared" si="76"/>
        <v>53.833333323709667</v>
      </c>
      <c r="N1001" s="8">
        <f t="shared" si="77"/>
        <v>592.16666656080633</v>
      </c>
      <c r="O1001" s="18">
        <v>1</v>
      </c>
      <c r="P1001" t="s">
        <v>1853</v>
      </c>
      <c r="Q1001" s="6" t="s">
        <v>24</v>
      </c>
      <c r="R1001" s="8"/>
    </row>
    <row r="1002" spans="1:18" ht="15" customHeight="1">
      <c r="A1002" t="s">
        <v>17</v>
      </c>
      <c r="B1002" t="s">
        <v>140</v>
      </c>
      <c r="C1002" t="s">
        <v>141</v>
      </c>
      <c r="D1002" t="s">
        <v>1854</v>
      </c>
      <c r="E1002">
        <v>3</v>
      </c>
      <c r="F1002" t="s">
        <v>92</v>
      </c>
      <c r="G1002" t="s">
        <v>22</v>
      </c>
      <c r="H1002" s="5">
        <v>44070.815185185187</v>
      </c>
      <c r="I1002" s="5">
        <v>44070.747812499998</v>
      </c>
      <c r="J1002" s="4">
        <f t="shared" si="78"/>
        <v>2020</v>
      </c>
      <c r="K1002" s="4">
        <f t="shared" si="79"/>
        <v>8</v>
      </c>
      <c r="L1002">
        <f t="shared" si="80"/>
        <v>5821.0000003455207</v>
      </c>
      <c r="M1002" s="8">
        <f t="shared" si="76"/>
        <v>97.016666672425345</v>
      </c>
      <c r="N1002" s="8">
        <f t="shared" si="77"/>
        <v>291.05000001727603</v>
      </c>
      <c r="O1002" s="18">
        <v>1</v>
      </c>
      <c r="P1002" t="s">
        <v>1855</v>
      </c>
      <c r="Q1002" s="6" t="s">
        <v>24</v>
      </c>
      <c r="R1002" s="8"/>
    </row>
    <row r="1003" spans="1:18" ht="15" customHeight="1">
      <c r="A1003" t="s">
        <v>29</v>
      </c>
      <c r="B1003" t="s">
        <v>94</v>
      </c>
      <c r="C1003" t="s">
        <v>177</v>
      </c>
      <c r="D1003" t="s">
        <v>1856</v>
      </c>
      <c r="E1003">
        <v>1</v>
      </c>
      <c r="F1003" t="s">
        <v>27</v>
      </c>
      <c r="G1003" t="s">
        <v>22</v>
      </c>
      <c r="H1003" s="5">
        <v>44071.845671296294</v>
      </c>
      <c r="I1003" s="5">
        <v>44071.793055555558</v>
      </c>
      <c r="J1003" s="4">
        <f t="shared" si="78"/>
        <v>2020</v>
      </c>
      <c r="K1003" s="4">
        <f t="shared" si="79"/>
        <v>8</v>
      </c>
      <c r="L1003">
        <f t="shared" si="80"/>
        <v>4545.9999996470287</v>
      </c>
      <c r="M1003" s="8">
        <f t="shared" si="76"/>
        <v>75.766666660783812</v>
      </c>
      <c r="N1003" s="8">
        <f t="shared" si="77"/>
        <v>75.766666660783812</v>
      </c>
      <c r="O1003" s="18">
        <v>1</v>
      </c>
      <c r="P1003" t="s">
        <v>1857</v>
      </c>
      <c r="Q1003" s="6" t="s">
        <v>24</v>
      </c>
      <c r="R1003" s="8"/>
    </row>
    <row r="1004" spans="1:18" ht="15" customHeight="1">
      <c r="A1004" t="s">
        <v>17</v>
      </c>
      <c r="B1004" t="s">
        <v>55</v>
      </c>
      <c r="C1004" t="s">
        <v>271</v>
      </c>
      <c r="D1004" t="s">
        <v>1858</v>
      </c>
      <c r="E1004">
        <v>3</v>
      </c>
      <c r="F1004" t="s">
        <v>131</v>
      </c>
      <c r="G1004" t="s">
        <v>97</v>
      </c>
      <c r="H1004" s="5">
        <v>44072.336655092593</v>
      </c>
      <c r="I1004" s="5">
        <v>44072.272222222222</v>
      </c>
      <c r="J1004" s="4">
        <f t="shared" si="78"/>
        <v>2020</v>
      </c>
      <c r="K1004" s="4">
        <f t="shared" si="79"/>
        <v>8</v>
      </c>
      <c r="L1004">
        <f t="shared" si="80"/>
        <v>5567.0000000623986</v>
      </c>
      <c r="M1004" s="8">
        <f t="shared" si="76"/>
        <v>92.78333333437331</v>
      </c>
      <c r="N1004" s="8">
        <f t="shared" si="77"/>
        <v>278.35000000311993</v>
      </c>
      <c r="O1004" s="18">
        <v>1</v>
      </c>
      <c r="P1004" t="s">
        <v>1859</v>
      </c>
      <c r="Q1004" s="6" t="s">
        <v>24</v>
      </c>
      <c r="R1004" s="8"/>
    </row>
    <row r="1005" spans="1:18" ht="15" customHeight="1">
      <c r="A1005" t="s">
        <v>17</v>
      </c>
      <c r="B1005" t="s">
        <v>41</v>
      </c>
      <c r="C1005" t="s">
        <v>129</v>
      </c>
      <c r="D1005" t="s">
        <v>768</v>
      </c>
      <c r="E1005">
        <v>7</v>
      </c>
      <c r="F1005" t="s">
        <v>131</v>
      </c>
      <c r="G1005" t="s">
        <v>22</v>
      </c>
      <c r="H1005" s="5">
        <v>44072.404826388891</v>
      </c>
      <c r="I1005" s="5">
        <v>44072.375694444447</v>
      </c>
      <c r="J1005" s="4">
        <f t="shared" si="78"/>
        <v>2020</v>
      </c>
      <c r="K1005" s="4">
        <f t="shared" si="79"/>
        <v>8</v>
      </c>
      <c r="L1005">
        <f t="shared" si="80"/>
        <v>2516.9999999692664</v>
      </c>
      <c r="M1005" s="8">
        <f t="shared" si="76"/>
        <v>41.949999999487773</v>
      </c>
      <c r="N1005" s="8">
        <f t="shared" si="77"/>
        <v>293.64999999641441</v>
      </c>
      <c r="O1005" s="18">
        <v>1</v>
      </c>
      <c r="P1005" t="s">
        <v>1860</v>
      </c>
      <c r="Q1005" s="6" t="s">
        <v>24</v>
      </c>
      <c r="R1005" s="8"/>
    </row>
    <row r="1006" spans="1:18" ht="15" customHeight="1">
      <c r="A1006" t="s">
        <v>17</v>
      </c>
      <c r="B1006" t="s">
        <v>18</v>
      </c>
      <c r="C1006" t="s">
        <v>35</v>
      </c>
      <c r="D1006" t="s">
        <v>1270</v>
      </c>
      <c r="E1006">
        <v>1</v>
      </c>
      <c r="F1006" t="s">
        <v>131</v>
      </c>
      <c r="G1006" t="s">
        <v>22</v>
      </c>
      <c r="H1006" s="5">
        <v>44072.440995370373</v>
      </c>
      <c r="I1006" s="5">
        <v>44072.383333333331</v>
      </c>
      <c r="J1006" s="4">
        <f t="shared" si="78"/>
        <v>2020</v>
      </c>
      <c r="K1006" s="4">
        <f t="shared" si="79"/>
        <v>8</v>
      </c>
      <c r="L1006">
        <f t="shared" si="80"/>
        <v>4982.0000003557652</v>
      </c>
      <c r="M1006" s="8">
        <f t="shared" si="76"/>
        <v>83.033333339262754</v>
      </c>
      <c r="N1006" s="8">
        <f t="shared" si="77"/>
        <v>83.033333339262754</v>
      </c>
      <c r="O1006" s="18">
        <v>1</v>
      </c>
      <c r="P1006" t="s">
        <v>1861</v>
      </c>
      <c r="Q1006" s="6" t="s">
        <v>24</v>
      </c>
      <c r="R1006" s="8"/>
    </row>
    <row r="1007" spans="1:18" ht="15" customHeight="1">
      <c r="A1007" t="s">
        <v>29</v>
      </c>
      <c r="B1007" t="s">
        <v>94</v>
      </c>
      <c r="C1007" t="s">
        <v>174</v>
      </c>
      <c r="D1007" t="s">
        <v>1862</v>
      </c>
      <c r="E1007">
        <v>3</v>
      </c>
      <c r="F1007" t="s">
        <v>27</v>
      </c>
      <c r="G1007" t="s">
        <v>97</v>
      </c>
      <c r="H1007" s="5">
        <v>44072.574490740742</v>
      </c>
      <c r="I1007" s="5">
        <v>44072.495138888888</v>
      </c>
      <c r="J1007" s="4">
        <f t="shared" si="78"/>
        <v>2020</v>
      </c>
      <c r="K1007" s="4">
        <f t="shared" si="79"/>
        <v>8</v>
      </c>
      <c r="L1007">
        <f t="shared" si="80"/>
        <v>6856.0000002617016</v>
      </c>
      <c r="M1007" s="8">
        <f t="shared" si="76"/>
        <v>114.26666667102836</v>
      </c>
      <c r="N1007" s="8">
        <f t="shared" si="77"/>
        <v>342.80000001308508</v>
      </c>
      <c r="O1007" s="18">
        <v>1</v>
      </c>
      <c r="P1007" t="s">
        <v>1863</v>
      </c>
      <c r="Q1007" s="6" t="s">
        <v>24</v>
      </c>
      <c r="R1007" s="8"/>
    </row>
    <row r="1008" spans="1:18" ht="15" customHeight="1">
      <c r="A1008" t="s">
        <v>17</v>
      </c>
      <c r="B1008" t="s">
        <v>41</v>
      </c>
      <c r="C1008" t="s">
        <v>42</v>
      </c>
      <c r="D1008" t="s">
        <v>531</v>
      </c>
      <c r="E1008">
        <v>14</v>
      </c>
      <c r="F1008" t="s">
        <v>27</v>
      </c>
      <c r="G1008" t="s">
        <v>22</v>
      </c>
      <c r="H1008" s="5">
        <v>44072.600659722222</v>
      </c>
      <c r="I1008" s="5">
        <v>44072.52847222222</v>
      </c>
      <c r="J1008" s="4">
        <f t="shared" si="78"/>
        <v>2020</v>
      </c>
      <c r="K1008" s="4">
        <f t="shared" si="79"/>
        <v>8</v>
      </c>
      <c r="L1008">
        <f t="shared" si="80"/>
        <v>6237.0000001508743</v>
      </c>
      <c r="M1008" s="8">
        <f t="shared" si="76"/>
        <v>103.95000000251457</v>
      </c>
      <c r="N1008" s="8">
        <f t="shared" si="77"/>
        <v>1455.300000035204</v>
      </c>
      <c r="O1008" s="18">
        <v>1</v>
      </c>
      <c r="P1008" t="s">
        <v>1864</v>
      </c>
      <c r="Q1008" s="6" t="s">
        <v>24</v>
      </c>
      <c r="R1008" s="8"/>
    </row>
    <row r="1009" spans="1:18" ht="15" customHeight="1">
      <c r="A1009" t="s">
        <v>17</v>
      </c>
      <c r="B1009" t="s">
        <v>55</v>
      </c>
      <c r="C1009" t="s">
        <v>271</v>
      </c>
      <c r="D1009" t="s">
        <v>1865</v>
      </c>
      <c r="E1009">
        <v>3</v>
      </c>
      <c r="F1009" t="s">
        <v>27</v>
      </c>
      <c r="G1009" t="s">
        <v>22</v>
      </c>
      <c r="H1009" s="5">
        <v>44072.915046296293</v>
      </c>
      <c r="I1009" s="5">
        <v>44072.843055555553</v>
      </c>
      <c r="J1009" s="4">
        <f t="shared" si="78"/>
        <v>2020</v>
      </c>
      <c r="K1009" s="4">
        <f t="shared" si="79"/>
        <v>8</v>
      </c>
      <c r="L1009">
        <f t="shared" si="80"/>
        <v>6219.9999999487773</v>
      </c>
      <c r="M1009" s="8">
        <f t="shared" si="76"/>
        <v>103.66666666581295</v>
      </c>
      <c r="N1009" s="8">
        <f t="shared" si="77"/>
        <v>310.99999999743886</v>
      </c>
      <c r="O1009" s="18">
        <v>1</v>
      </c>
      <c r="P1009" t="s">
        <v>1866</v>
      </c>
      <c r="Q1009" s="6" t="s">
        <v>24</v>
      </c>
      <c r="R1009" s="8"/>
    </row>
    <row r="1010" spans="1:18" ht="15" customHeight="1">
      <c r="A1010" t="s">
        <v>17</v>
      </c>
      <c r="B1010" t="s">
        <v>18</v>
      </c>
      <c r="C1010" t="s">
        <v>38</v>
      </c>
      <c r="D1010" t="s">
        <v>252</v>
      </c>
      <c r="E1010">
        <v>1</v>
      </c>
      <c r="F1010" t="s">
        <v>27</v>
      </c>
      <c r="G1010" t="s">
        <v>22</v>
      </c>
      <c r="H1010" s="5">
        <v>44073.184305555558</v>
      </c>
      <c r="I1010" s="5">
        <v>44073.106944444444</v>
      </c>
      <c r="J1010" s="4">
        <f t="shared" si="78"/>
        <v>2020</v>
      </c>
      <c r="K1010" s="4">
        <f t="shared" si="79"/>
        <v>8</v>
      </c>
      <c r="L1010">
        <f t="shared" si="80"/>
        <v>6684.0000002877787</v>
      </c>
      <c r="M1010" s="8">
        <f t="shared" si="76"/>
        <v>111.40000000479631</v>
      </c>
      <c r="N1010" s="8">
        <f t="shared" si="77"/>
        <v>111.40000000479631</v>
      </c>
      <c r="O1010" s="18">
        <v>1</v>
      </c>
      <c r="P1010" t="s">
        <v>1867</v>
      </c>
      <c r="Q1010" s="6" t="s">
        <v>24</v>
      </c>
      <c r="R1010" s="8"/>
    </row>
    <row r="1011" spans="1:18" ht="15" customHeight="1">
      <c r="A1011" t="s">
        <v>17</v>
      </c>
      <c r="B1011" t="s">
        <v>55</v>
      </c>
      <c r="C1011" t="s">
        <v>59</v>
      </c>
      <c r="D1011" t="s">
        <v>1624</v>
      </c>
      <c r="E1011">
        <v>652</v>
      </c>
      <c r="F1011" t="s">
        <v>85</v>
      </c>
      <c r="G1011" t="s">
        <v>22</v>
      </c>
      <c r="H1011" s="5">
        <v>44073.317256944443</v>
      </c>
      <c r="I1011" s="5">
        <v>44073.219444444447</v>
      </c>
      <c r="J1011" s="4">
        <f t="shared" si="78"/>
        <v>2020</v>
      </c>
      <c r="K1011" s="4">
        <f t="shared" si="79"/>
        <v>8</v>
      </c>
      <c r="L1011">
        <f t="shared" si="80"/>
        <v>8450.9999996982515</v>
      </c>
      <c r="M1011" s="8">
        <f t="shared" si="76"/>
        <v>140.84999999497086</v>
      </c>
      <c r="N1011" s="8">
        <f t="shared" si="77"/>
        <v>91834.199996720999</v>
      </c>
      <c r="O1011" s="18">
        <v>1</v>
      </c>
      <c r="P1011" t="s">
        <v>1868</v>
      </c>
      <c r="Q1011" s="6" t="s">
        <v>24</v>
      </c>
      <c r="R1011" s="8"/>
    </row>
    <row r="1012" spans="1:18" ht="15" customHeight="1">
      <c r="A1012" t="s">
        <v>17</v>
      </c>
      <c r="B1012" t="s">
        <v>140</v>
      </c>
      <c r="C1012" t="s">
        <v>141</v>
      </c>
      <c r="D1012" t="s">
        <v>1869</v>
      </c>
      <c r="E1012">
        <v>4</v>
      </c>
      <c r="F1012" t="s">
        <v>131</v>
      </c>
      <c r="G1012" t="s">
        <v>22</v>
      </c>
      <c r="H1012" s="5">
        <v>44073.502083333333</v>
      </c>
      <c r="I1012" s="5">
        <v>44073.434027777781</v>
      </c>
      <c r="J1012" s="4">
        <f t="shared" si="78"/>
        <v>2020</v>
      </c>
      <c r="K1012" s="4">
        <f t="shared" si="79"/>
        <v>8</v>
      </c>
      <c r="L1012">
        <f t="shared" si="80"/>
        <v>5879.9999996786937</v>
      </c>
      <c r="M1012" s="8">
        <f t="shared" si="76"/>
        <v>97.999999994644895</v>
      </c>
      <c r="N1012" s="8">
        <f t="shared" si="77"/>
        <v>391.99999997857958</v>
      </c>
      <c r="O1012" s="18">
        <v>1</v>
      </c>
      <c r="P1012" t="s">
        <v>1870</v>
      </c>
      <c r="Q1012" s="6" t="s">
        <v>24</v>
      </c>
      <c r="R1012" s="8"/>
    </row>
    <row r="1013" spans="1:18" ht="15" customHeight="1">
      <c r="A1013" t="s">
        <v>17</v>
      </c>
      <c r="B1013" t="s">
        <v>140</v>
      </c>
      <c r="C1013" t="s">
        <v>141</v>
      </c>
      <c r="D1013" t="s">
        <v>1871</v>
      </c>
      <c r="E1013">
        <v>1</v>
      </c>
      <c r="F1013" t="s">
        <v>131</v>
      </c>
      <c r="G1013" t="s">
        <v>22</v>
      </c>
      <c r="H1013" s="5">
        <v>44073.560879629629</v>
      </c>
      <c r="I1013" s="5">
        <v>44073.441666666666</v>
      </c>
      <c r="J1013" s="4">
        <f t="shared" si="78"/>
        <v>2020</v>
      </c>
      <c r="K1013" s="4">
        <f t="shared" si="79"/>
        <v>8</v>
      </c>
      <c r="L1013">
        <f t="shared" si="80"/>
        <v>10300.000000046566</v>
      </c>
      <c r="M1013" s="8">
        <f t="shared" si="76"/>
        <v>171.66666666744277</v>
      </c>
      <c r="N1013" s="8">
        <f t="shared" si="77"/>
        <v>171.66666666744277</v>
      </c>
      <c r="O1013" s="18">
        <v>1</v>
      </c>
      <c r="P1013" t="s">
        <v>1872</v>
      </c>
      <c r="Q1013" s="6" t="s">
        <v>24</v>
      </c>
      <c r="R1013" s="8"/>
    </row>
    <row r="1014" spans="1:18" ht="15" customHeight="1">
      <c r="A1014" t="s">
        <v>17</v>
      </c>
      <c r="B1014" t="s">
        <v>41</v>
      </c>
      <c r="C1014" t="s">
        <v>129</v>
      </c>
      <c r="D1014" t="s">
        <v>1873</v>
      </c>
      <c r="E1014">
        <v>1</v>
      </c>
      <c r="F1014" t="s">
        <v>92</v>
      </c>
      <c r="G1014" t="s">
        <v>22</v>
      </c>
      <c r="H1014" s="5">
        <v>44073.504293981481</v>
      </c>
      <c r="I1014" s="5">
        <v>44073.445833333331</v>
      </c>
      <c r="J1014" s="4">
        <f t="shared" si="78"/>
        <v>2020</v>
      </c>
      <c r="K1014" s="4">
        <f t="shared" si="79"/>
        <v>8</v>
      </c>
      <c r="L1014">
        <f t="shared" si="80"/>
        <v>5051.0000001406297</v>
      </c>
      <c r="M1014" s="8">
        <f t="shared" si="76"/>
        <v>84.183333335677162</v>
      </c>
      <c r="N1014" s="8">
        <f t="shared" si="77"/>
        <v>84.183333335677162</v>
      </c>
      <c r="O1014" s="18">
        <v>1</v>
      </c>
      <c r="P1014" t="s">
        <v>1874</v>
      </c>
      <c r="Q1014" s="6" t="s">
        <v>24</v>
      </c>
      <c r="R1014" s="8"/>
    </row>
    <row r="1015" spans="1:18" ht="15" customHeight="1">
      <c r="A1015" t="s">
        <v>17</v>
      </c>
      <c r="B1015" t="s">
        <v>140</v>
      </c>
      <c r="C1015" t="s">
        <v>141</v>
      </c>
      <c r="D1015" t="s">
        <v>1875</v>
      </c>
      <c r="E1015">
        <v>1</v>
      </c>
      <c r="F1015" t="s">
        <v>131</v>
      </c>
      <c r="G1015" t="s">
        <v>22</v>
      </c>
      <c r="H1015" s="5">
        <v>44073.586377314816</v>
      </c>
      <c r="I1015" s="5">
        <v>44073.46597222222</v>
      </c>
      <c r="J1015" s="4">
        <f t="shared" si="78"/>
        <v>2020</v>
      </c>
      <c r="K1015" s="4">
        <f t="shared" si="79"/>
        <v>8</v>
      </c>
      <c r="L1015">
        <f t="shared" si="80"/>
        <v>10403.000000235625</v>
      </c>
      <c r="M1015" s="8">
        <f t="shared" si="76"/>
        <v>173.38333333726041</v>
      </c>
      <c r="N1015" s="8">
        <f t="shared" si="77"/>
        <v>173.38333333726041</v>
      </c>
      <c r="O1015" s="18">
        <v>1</v>
      </c>
      <c r="P1015" t="s">
        <v>1876</v>
      </c>
      <c r="Q1015" s="6" t="s">
        <v>24</v>
      </c>
      <c r="R1015" s="8"/>
    </row>
    <row r="1016" spans="1:18" ht="15" customHeight="1">
      <c r="A1016" t="s">
        <v>17</v>
      </c>
      <c r="B1016" t="s">
        <v>55</v>
      </c>
      <c r="C1016" t="s">
        <v>56</v>
      </c>
      <c r="D1016" t="s">
        <v>716</v>
      </c>
      <c r="E1016">
        <v>7</v>
      </c>
      <c r="F1016" t="s">
        <v>27</v>
      </c>
      <c r="G1016" t="s">
        <v>22</v>
      </c>
      <c r="H1016" s="5">
        <v>44073.65079861111</v>
      </c>
      <c r="I1016" s="5">
        <v>44073.547222222223</v>
      </c>
      <c r="J1016" s="4">
        <f t="shared" si="78"/>
        <v>2020</v>
      </c>
      <c r="K1016" s="4">
        <f t="shared" si="79"/>
        <v>8</v>
      </c>
      <c r="L1016">
        <f t="shared" si="80"/>
        <v>8948.9999998128042</v>
      </c>
      <c r="M1016" s="8">
        <f t="shared" si="76"/>
        <v>149.14999999688007</v>
      </c>
      <c r="N1016" s="8">
        <f t="shared" si="77"/>
        <v>1044.0499999781605</v>
      </c>
      <c r="O1016" s="18">
        <v>1</v>
      </c>
      <c r="P1016" t="s">
        <v>1877</v>
      </c>
      <c r="Q1016" s="6" t="s">
        <v>24</v>
      </c>
      <c r="R1016" s="8"/>
    </row>
    <row r="1017" spans="1:18" ht="15" customHeight="1">
      <c r="A1017" t="s">
        <v>17</v>
      </c>
      <c r="B1017" t="s">
        <v>18</v>
      </c>
      <c r="C1017" t="s">
        <v>38</v>
      </c>
      <c r="D1017" t="s">
        <v>71</v>
      </c>
      <c r="E1017">
        <v>1</v>
      </c>
      <c r="F1017" t="s">
        <v>27</v>
      </c>
      <c r="G1017" t="s">
        <v>22</v>
      </c>
      <c r="H1017" s="5">
        <v>44073.709467592591</v>
      </c>
      <c r="I1017" s="5">
        <v>44073.574999999997</v>
      </c>
      <c r="J1017" s="4">
        <f t="shared" si="78"/>
        <v>2020</v>
      </c>
      <c r="K1017" s="4">
        <f t="shared" si="79"/>
        <v>8</v>
      </c>
      <c r="L1017">
        <f t="shared" si="80"/>
        <v>11618.000000109896</v>
      </c>
      <c r="M1017" s="8">
        <f t="shared" si="76"/>
        <v>193.63333333516493</v>
      </c>
      <c r="N1017" s="8">
        <f t="shared" si="77"/>
        <v>193.63333333516493</v>
      </c>
      <c r="O1017" s="18">
        <v>1</v>
      </c>
      <c r="P1017" t="s">
        <v>1878</v>
      </c>
      <c r="Q1017" s="6" t="s">
        <v>24</v>
      </c>
      <c r="R1017" s="8"/>
    </row>
    <row r="1018" spans="1:18" ht="15" customHeight="1">
      <c r="A1018" t="s">
        <v>17</v>
      </c>
      <c r="B1018" t="s">
        <v>55</v>
      </c>
      <c r="C1018" t="s">
        <v>271</v>
      </c>
      <c r="D1018" t="s">
        <v>1879</v>
      </c>
      <c r="E1018">
        <v>1</v>
      </c>
      <c r="F1018" t="s">
        <v>44</v>
      </c>
      <c r="G1018" t="s">
        <v>22</v>
      </c>
      <c r="H1018" s="5">
        <v>44073.765972222223</v>
      </c>
      <c r="I1018" s="5">
        <v>44073.634027777778</v>
      </c>
      <c r="J1018" s="4">
        <f t="shared" si="78"/>
        <v>2020</v>
      </c>
      <c r="K1018" s="4">
        <f t="shared" si="79"/>
        <v>8</v>
      </c>
      <c r="L1018">
        <f t="shared" si="80"/>
        <v>11400.000000069849</v>
      </c>
      <c r="M1018" s="8">
        <f t="shared" si="76"/>
        <v>190.00000000116415</v>
      </c>
      <c r="N1018" s="8">
        <f t="shared" si="77"/>
        <v>190.00000000116415</v>
      </c>
      <c r="O1018" s="18">
        <v>1</v>
      </c>
      <c r="P1018" t="s">
        <v>1880</v>
      </c>
      <c r="Q1018" s="6" t="s">
        <v>24</v>
      </c>
      <c r="R1018" s="8" t="s">
        <v>46</v>
      </c>
    </row>
    <row r="1019" spans="1:18" ht="15" customHeight="1">
      <c r="A1019" t="s">
        <v>17</v>
      </c>
      <c r="B1019" t="s">
        <v>47</v>
      </c>
      <c r="C1019" t="s">
        <v>48</v>
      </c>
      <c r="D1019" t="s">
        <v>1881</v>
      </c>
      <c r="E1019">
        <v>1</v>
      </c>
      <c r="F1019" t="s">
        <v>131</v>
      </c>
      <c r="G1019" t="s">
        <v>22</v>
      </c>
      <c r="H1019" s="5">
        <v>44073.760300925926</v>
      </c>
      <c r="I1019" s="5">
        <v>44073.667361111111</v>
      </c>
      <c r="J1019" s="4">
        <f t="shared" si="78"/>
        <v>2020</v>
      </c>
      <c r="K1019" s="4">
        <f t="shared" si="79"/>
        <v>8</v>
      </c>
      <c r="L1019">
        <f t="shared" si="80"/>
        <v>8029.9999999813735</v>
      </c>
      <c r="M1019" s="8">
        <f t="shared" si="76"/>
        <v>133.83333333302289</v>
      </c>
      <c r="N1019" s="8">
        <f t="shared" si="77"/>
        <v>133.83333333302289</v>
      </c>
      <c r="O1019" s="18">
        <v>1</v>
      </c>
      <c r="P1019" t="s">
        <v>1882</v>
      </c>
      <c r="Q1019" s="6" t="s">
        <v>24</v>
      </c>
      <c r="R1019" s="8"/>
    </row>
    <row r="1020" spans="1:19" s="152" customFormat="1" ht="15" customHeight="1">
      <c r="A1020" s="152" t="s">
        <v>29</v>
      </c>
      <c r="B1020" s="152" t="s">
        <v>87</v>
      </c>
      <c r="C1020" s="152" t="s">
        <v>103</v>
      </c>
      <c r="D1020" s="152" t="s">
        <v>1820</v>
      </c>
      <c r="E1020" s="152">
        <v>84</v>
      </c>
      <c r="F1020" s="152" t="s">
        <v>85</v>
      </c>
      <c r="G1020" s="152" t="s">
        <v>22</v>
      </c>
      <c r="H1020" s="153">
        <v>44073.790486111109</v>
      </c>
      <c r="I1020" s="153">
        <v>44073.72152777778</v>
      </c>
      <c r="J1020" s="4">
        <f t="shared" si="78"/>
        <v>2020</v>
      </c>
      <c r="K1020" s="4">
        <f t="shared" si="79"/>
        <v>8</v>
      </c>
      <c r="L1020" s="152">
        <f t="shared" si="80"/>
        <v>5957.9999996814877</v>
      </c>
      <c r="M1020" s="154">
        <f t="shared" si="76"/>
        <v>99.299999994691461</v>
      </c>
      <c r="N1020" s="154">
        <f t="shared" si="77"/>
        <v>8341.1999995540828</v>
      </c>
      <c r="O1020" s="155">
        <v>1</v>
      </c>
      <c r="P1020" s="152" t="s">
        <v>1883</v>
      </c>
      <c r="Q1020" s="156" t="s">
        <v>24</v>
      </c>
      <c r="R1020" s="154"/>
      <c r="S1020"/>
    </row>
    <row r="1021" spans="1:18" ht="15" customHeight="1">
      <c r="A1021" t="s">
        <v>17</v>
      </c>
      <c r="B1021" t="s">
        <v>55</v>
      </c>
      <c r="C1021" t="s">
        <v>59</v>
      </c>
      <c r="D1021" t="s">
        <v>1884</v>
      </c>
      <c r="E1021">
        <v>1</v>
      </c>
      <c r="F1021" t="s">
        <v>44</v>
      </c>
      <c r="G1021" t="s">
        <v>22</v>
      </c>
      <c r="H1021" s="5">
        <v>44073.959027777775</v>
      </c>
      <c r="I1021" s="5">
        <v>44073.845833333333</v>
      </c>
      <c r="J1021" s="4">
        <f t="shared" si="78"/>
        <v>2020</v>
      </c>
      <c r="K1021" s="4">
        <f t="shared" si="79"/>
        <v>8</v>
      </c>
      <c r="L1021">
        <f t="shared" si="80"/>
        <v>9779.9999998183921</v>
      </c>
      <c r="M1021" s="8">
        <f t="shared" si="76"/>
        <v>162.9999999969732</v>
      </c>
      <c r="N1021" s="8">
        <f t="shared" si="77"/>
        <v>162.9999999969732</v>
      </c>
      <c r="O1021" s="18">
        <v>1</v>
      </c>
      <c r="P1021" t="s">
        <v>1885</v>
      </c>
      <c r="Q1021" s="6" t="s">
        <v>24</v>
      </c>
      <c r="R1021" s="8" t="s">
        <v>46</v>
      </c>
    </row>
    <row r="1022" spans="1:18" ht="15" customHeight="1">
      <c r="A1022" t="s">
        <v>29</v>
      </c>
      <c r="B1022" t="s">
        <v>94</v>
      </c>
      <c r="C1022" t="s">
        <v>186</v>
      </c>
      <c r="D1022" t="s">
        <v>1886</v>
      </c>
      <c r="E1022">
        <v>2</v>
      </c>
      <c r="F1022" t="s">
        <v>92</v>
      </c>
      <c r="G1022" t="s">
        <v>22</v>
      </c>
      <c r="H1022" s="5">
        <v>44074.435231481482</v>
      </c>
      <c r="I1022" s="5">
        <v>44074.40824074074</v>
      </c>
      <c r="J1022" s="4">
        <f t="shared" si="78"/>
        <v>2020</v>
      </c>
      <c r="K1022" s="4">
        <f t="shared" si="79"/>
        <v>8</v>
      </c>
      <c r="L1022">
        <f t="shared" si="80"/>
        <v>2332.0000000996515</v>
      </c>
      <c r="M1022" s="8">
        <f t="shared" si="76"/>
        <v>38.866666668327525</v>
      </c>
      <c r="N1022" s="8">
        <f t="shared" si="77"/>
        <v>77.733333336655051</v>
      </c>
      <c r="O1022" s="18">
        <v>1</v>
      </c>
      <c r="P1022" t="s">
        <v>1887</v>
      </c>
      <c r="Q1022" s="6" t="s">
        <v>24</v>
      </c>
      <c r="R1022" s="8"/>
    </row>
    <row r="1023" spans="1:19" s="106" customFormat="1" ht="15" customHeight="1">
      <c r="A1023" s="106" t="s">
        <v>17</v>
      </c>
      <c r="B1023" s="106" t="s">
        <v>41</v>
      </c>
      <c r="C1023" s="106" t="s">
        <v>42</v>
      </c>
      <c r="D1023" s="106" t="s">
        <v>1888</v>
      </c>
      <c r="E1023" s="106">
        <v>1</v>
      </c>
      <c r="F1023" s="106" t="s">
        <v>131</v>
      </c>
      <c r="G1023" s="106" t="s">
        <v>22</v>
      </c>
      <c r="H1023" s="107">
        <v>44074.703321759262</v>
      </c>
      <c r="I1023" s="107">
        <v>44074.615972222222</v>
      </c>
      <c r="J1023" s="4">
        <f t="shared" si="78"/>
        <v>2020</v>
      </c>
      <c r="K1023" s="4">
        <f t="shared" si="79"/>
        <v>8</v>
      </c>
      <c r="L1023" s="106">
        <f t="shared" si="80"/>
        <v>7547.0000002300367</v>
      </c>
      <c r="M1023" s="108">
        <f t="shared" si="76"/>
        <v>125.78333333716728</v>
      </c>
      <c r="N1023" s="108">
        <f t="shared" si="77"/>
        <v>125.78333333716728</v>
      </c>
      <c r="O1023" s="109">
        <v>1</v>
      </c>
      <c r="P1023" s="106" t="s">
        <v>1889</v>
      </c>
      <c r="Q1023" s="110" t="s">
        <v>24</v>
      </c>
      <c r="R1023" s="108"/>
      <c r="S1023"/>
    </row>
    <row r="1024" spans="1:18" ht="15" customHeight="1">
      <c r="A1024" t="s">
        <v>17</v>
      </c>
      <c r="B1024" t="s">
        <v>140</v>
      </c>
      <c r="C1024" t="s">
        <v>141</v>
      </c>
      <c r="D1024" t="s">
        <v>1640</v>
      </c>
      <c r="E1024">
        <v>36</v>
      </c>
      <c r="F1024" t="s">
        <v>131</v>
      </c>
      <c r="G1024" t="s">
        <v>22</v>
      </c>
      <c r="H1024" s="5">
        <v>44074.884479166663</v>
      </c>
      <c r="I1024" s="5">
        <v>44074.801446759258</v>
      </c>
      <c r="J1024" s="4">
        <f t="shared" si="78"/>
        <v>2020</v>
      </c>
      <c r="K1024" s="4">
        <f t="shared" si="79"/>
        <v>8</v>
      </c>
      <c r="L1024">
        <f t="shared" si="80"/>
        <v>7173.9999997895211</v>
      </c>
      <c r="M1024" s="8">
        <f t="shared" si="76"/>
        <v>119.56666666315868</v>
      </c>
      <c r="N1024" s="8">
        <f t="shared" si="77"/>
        <v>4304.3999998737127</v>
      </c>
      <c r="O1024" s="18">
        <v>1</v>
      </c>
      <c r="P1024" t="s">
        <v>1890</v>
      </c>
      <c r="Q1024" s="6" t="s">
        <v>24</v>
      </c>
      <c r="R1024" s="8"/>
    </row>
    <row r="1025" spans="1:18" ht="15" customHeight="1">
      <c r="A1025" t="s">
        <v>17</v>
      </c>
      <c r="B1025" t="s">
        <v>41</v>
      </c>
      <c r="C1025" t="s">
        <v>42</v>
      </c>
      <c r="D1025" t="s">
        <v>1891</v>
      </c>
      <c r="E1025">
        <v>1</v>
      </c>
      <c r="F1025" t="s">
        <v>131</v>
      </c>
      <c r="G1025" t="s">
        <v>22</v>
      </c>
      <c r="H1025" s="5">
        <v>44075.414513888885</v>
      </c>
      <c r="I1025" s="5">
        <v>44075.359189814815</v>
      </c>
      <c r="J1025" s="4">
        <f t="shared" si="78"/>
        <v>2020</v>
      </c>
      <c r="K1025" s="4">
        <f t="shared" si="79"/>
        <v>9</v>
      </c>
      <c r="L1025">
        <f t="shared" si="80"/>
        <v>4779.9999996554106</v>
      </c>
      <c r="M1025" s="8">
        <f t="shared" si="76"/>
        <v>79.666666660923511</v>
      </c>
      <c r="N1025" s="8">
        <f t="shared" si="77"/>
        <v>79.666666660923511</v>
      </c>
      <c r="O1025" s="18">
        <v>1</v>
      </c>
      <c r="P1025" t="s">
        <v>1892</v>
      </c>
      <c r="Q1025" s="6" t="s">
        <v>24</v>
      </c>
      <c r="R1025" s="8"/>
    </row>
    <row r="1026" spans="1:18" s="106" customFormat="1" ht="15" customHeight="1">
      <c r="A1026" s="106" t="s">
        <v>17</v>
      </c>
      <c r="B1026" s="106" t="s">
        <v>47</v>
      </c>
      <c r="C1026" s="106" t="s">
        <v>52</v>
      </c>
      <c r="D1026" s="106" t="s">
        <v>1893</v>
      </c>
      <c r="E1026" s="106">
        <v>1</v>
      </c>
      <c r="F1026" s="106" t="s">
        <v>131</v>
      </c>
      <c r="G1026" s="106" t="s">
        <v>22</v>
      </c>
      <c r="H1026" s="107">
        <v>44075.862708333334</v>
      </c>
      <c r="I1026" s="107">
        <v>44075.726956018516</v>
      </c>
      <c r="J1026" s="4">
        <f t="shared" si="78"/>
        <v>2020</v>
      </c>
      <c r="K1026" s="4">
        <f t="shared" si="79"/>
        <v>9</v>
      </c>
      <c r="L1026" s="106">
        <f t="shared" si="80"/>
        <v>11729.000000283122</v>
      </c>
      <c r="M1026" s="108">
        <f t="shared" si="81" ref="M1026:M1088">+L1026/60</f>
        <v>195.48333333805203</v>
      </c>
      <c r="N1026" s="108">
        <f t="shared" si="82" ref="N1026:N1088">+M1026*E1026</f>
        <v>195.48333333805203</v>
      </c>
      <c r="O1026" s="109">
        <v>1</v>
      </c>
      <c r="P1026" s="106" t="s">
        <v>1894</v>
      </c>
      <c r="Q1026" s="110" t="s">
        <v>24</v>
      </c>
      <c r="R1026" s="108"/>
    </row>
    <row r="1027" spans="1:18" ht="15" customHeight="1">
      <c r="A1027" t="s">
        <v>17</v>
      </c>
      <c r="B1027" t="s">
        <v>41</v>
      </c>
      <c r="C1027" t="s">
        <v>62</v>
      </c>
      <c r="D1027" t="s">
        <v>1895</v>
      </c>
      <c r="E1027">
        <v>10</v>
      </c>
      <c r="F1027" t="s">
        <v>472</v>
      </c>
      <c r="G1027" t="s">
        <v>22</v>
      </c>
      <c r="H1027" s="5">
        <v>44076.581192129626</v>
      </c>
      <c r="I1027" s="5">
        <v>44076.431250000001</v>
      </c>
      <c r="J1027" s="4">
        <f t="shared" si="83" ref="J1027:J1090">YEAR(I1027)</f>
        <v>2020</v>
      </c>
      <c r="K1027" s="4">
        <f t="shared" si="84" ref="K1027:K1090">MONTH(I1027)</f>
        <v>9</v>
      </c>
      <c r="L1027">
        <f t="shared" si="80"/>
        <v>12954.999999585561</v>
      </c>
      <c r="M1027" s="8">
        <f t="shared" si="81"/>
        <v>215.91666665975936</v>
      </c>
      <c r="N1027" s="8">
        <f t="shared" si="82"/>
        <v>2159.1666665975936</v>
      </c>
      <c r="O1027" s="18">
        <v>1</v>
      </c>
      <c r="P1027" t="s">
        <v>1896</v>
      </c>
      <c r="Q1027" s="6" t="s">
        <v>24</v>
      </c>
      <c r="R1027" s="8"/>
    </row>
    <row r="1028" spans="1:18" ht="15" customHeight="1">
      <c r="A1028" t="s">
        <v>29</v>
      </c>
      <c r="B1028" t="s">
        <v>87</v>
      </c>
      <c r="C1028" t="s">
        <v>88</v>
      </c>
      <c r="D1028" t="s">
        <v>1897</v>
      </c>
      <c r="E1028">
        <v>595</v>
      </c>
      <c r="F1028" t="s">
        <v>33</v>
      </c>
      <c r="G1028" t="s">
        <v>97</v>
      </c>
      <c r="H1028" s="5">
        <v>44076.505787037036</v>
      </c>
      <c r="I1028" s="5">
        <v>44076.474305555559</v>
      </c>
      <c r="J1028" s="4">
        <f t="shared" si="83"/>
        <v>2020</v>
      </c>
      <c r="K1028" s="4">
        <f t="shared" si="84"/>
        <v>9</v>
      </c>
      <c r="L1028">
        <f t="shared" si="80"/>
        <v>2719.9999996460974</v>
      </c>
      <c r="M1028" s="8">
        <f t="shared" si="81"/>
        <v>45.333333327434957</v>
      </c>
      <c r="N1028" s="8">
        <f t="shared" si="82"/>
        <v>26973.333329823799</v>
      </c>
      <c r="O1028" s="18">
        <v>1</v>
      </c>
      <c r="P1028" t="s">
        <v>1898</v>
      </c>
      <c r="Q1028" s="6" t="s">
        <v>24</v>
      </c>
      <c r="R1028" s="8"/>
    </row>
    <row r="1029" spans="1:18" ht="15" customHeight="1">
      <c r="A1029" t="s">
        <v>29</v>
      </c>
      <c r="B1029" t="s">
        <v>94</v>
      </c>
      <c r="C1029" t="s">
        <v>177</v>
      </c>
      <c r="D1029" t="s">
        <v>1899</v>
      </c>
      <c r="E1029">
        <v>1</v>
      </c>
      <c r="F1029" t="s">
        <v>27</v>
      </c>
      <c r="G1029" t="s">
        <v>22</v>
      </c>
      <c r="H1029" s="5">
        <v>44076.796041666668</v>
      </c>
      <c r="I1029" s="5">
        <v>44076.720833333333</v>
      </c>
      <c r="J1029" s="4">
        <f t="shared" si="83"/>
        <v>2020</v>
      </c>
      <c r="K1029" s="4">
        <f t="shared" si="84"/>
        <v>9</v>
      </c>
      <c r="L1029">
        <f t="shared" si="80"/>
        <v>6498.0000001844019</v>
      </c>
      <c r="M1029" s="8">
        <f t="shared" si="81"/>
        <v>108.30000000307336</v>
      </c>
      <c r="N1029" s="8">
        <f t="shared" si="82"/>
        <v>108.30000000307336</v>
      </c>
      <c r="O1029" s="18">
        <v>1</v>
      </c>
      <c r="P1029" t="s">
        <v>1900</v>
      </c>
      <c r="Q1029" s="6" t="s">
        <v>24</v>
      </c>
      <c r="R1029" s="8"/>
    </row>
    <row r="1030" spans="1:18" ht="15" customHeight="1">
      <c r="A1030" t="s">
        <v>29</v>
      </c>
      <c r="B1030" t="s">
        <v>94</v>
      </c>
      <c r="C1030" t="s">
        <v>177</v>
      </c>
      <c r="D1030" t="s">
        <v>1817</v>
      </c>
      <c r="E1030">
        <v>25</v>
      </c>
      <c r="F1030" t="s">
        <v>33</v>
      </c>
      <c r="G1030" t="s">
        <v>22</v>
      </c>
      <c r="H1030" s="5">
        <v>44077.625532407408</v>
      </c>
      <c r="I1030" s="5">
        <v>44077.591666666667</v>
      </c>
      <c r="J1030" s="4">
        <f t="shared" si="83"/>
        <v>2020</v>
      </c>
      <c r="K1030" s="4">
        <f t="shared" si="84"/>
        <v>9</v>
      </c>
      <c r="L1030">
        <f t="shared" si="80"/>
        <v>2926.0000000242144</v>
      </c>
      <c r="M1030" s="8">
        <f t="shared" si="81"/>
        <v>48.76666666707024</v>
      </c>
      <c r="N1030" s="8">
        <f t="shared" si="82"/>
        <v>1219.166666676756</v>
      </c>
      <c r="O1030" s="18">
        <v>1</v>
      </c>
      <c r="P1030" t="s">
        <v>1901</v>
      </c>
      <c r="Q1030" s="6" t="s">
        <v>24</v>
      </c>
      <c r="R1030" s="8"/>
    </row>
    <row r="1031" spans="1:18" ht="15" customHeight="1">
      <c r="A1031" t="s">
        <v>17</v>
      </c>
      <c r="B1031" t="s">
        <v>41</v>
      </c>
      <c r="C1031" t="s">
        <v>62</v>
      </c>
      <c r="D1031" t="s">
        <v>1600</v>
      </c>
      <c r="E1031">
        <v>307</v>
      </c>
      <c r="F1031" t="s">
        <v>85</v>
      </c>
      <c r="G1031" t="s">
        <v>22</v>
      </c>
      <c r="H1031" s="5">
        <v>44078.4997337963</v>
      </c>
      <c r="I1031" s="5">
        <v>44078.470833333333</v>
      </c>
      <c r="J1031" s="4">
        <f t="shared" si="83"/>
        <v>2020</v>
      </c>
      <c r="K1031" s="4">
        <f t="shared" si="84"/>
        <v>9</v>
      </c>
      <c r="L1031">
        <f t="shared" si="80"/>
        <v>2497.0000003231689</v>
      </c>
      <c r="M1031" s="8">
        <f t="shared" si="81"/>
        <v>41.616666672052816</v>
      </c>
      <c r="N1031" s="8">
        <f t="shared" si="82"/>
        <v>12776.316668320214</v>
      </c>
      <c r="O1031" s="18">
        <v>1</v>
      </c>
      <c r="P1031" t="s">
        <v>1902</v>
      </c>
      <c r="Q1031" s="6" t="s">
        <v>24</v>
      </c>
      <c r="R1031" s="8"/>
    </row>
    <row r="1032" spans="1:19" s="168" customFormat="1" ht="15" customHeight="1">
      <c r="A1032" s="168" t="s">
        <v>29</v>
      </c>
      <c r="B1032" s="168" t="s">
        <v>30</v>
      </c>
      <c r="C1032" s="168" t="s">
        <v>83</v>
      </c>
      <c r="D1032" s="168" t="s">
        <v>1903</v>
      </c>
      <c r="E1032" s="168">
        <v>1</v>
      </c>
      <c r="F1032" s="168" t="s">
        <v>85</v>
      </c>
      <c r="G1032" s="168" t="s">
        <v>22</v>
      </c>
      <c r="H1032" s="169">
        <v>44078.880810185183</v>
      </c>
      <c r="I1032" s="169">
        <v>44078.780891203707</v>
      </c>
      <c r="J1032" s="4">
        <f t="shared" si="83"/>
        <v>2020</v>
      </c>
      <c r="K1032" s="4">
        <f t="shared" si="84"/>
        <v>9</v>
      </c>
      <c r="L1032" s="168">
        <f t="shared" si="80"/>
        <v>8632.9999994952232</v>
      </c>
      <c r="M1032" s="170">
        <f t="shared" si="81"/>
        <v>143.88333332492039</v>
      </c>
      <c r="N1032" s="170">
        <f t="shared" si="82"/>
        <v>143.88333332492039</v>
      </c>
      <c r="O1032" s="171">
        <v>1</v>
      </c>
      <c r="P1032" s="168" t="s">
        <v>1904</v>
      </c>
      <c r="Q1032" s="172" t="s">
        <v>24</v>
      </c>
      <c r="R1032" s="170"/>
      <c r="S1032"/>
    </row>
    <row r="1033" spans="1:18" ht="15" customHeight="1">
      <c r="A1033" t="s">
        <v>29</v>
      </c>
      <c r="B1033" t="s">
        <v>30</v>
      </c>
      <c r="C1033" t="s">
        <v>83</v>
      </c>
      <c r="D1033" t="s">
        <v>1905</v>
      </c>
      <c r="E1033">
        <v>6</v>
      </c>
      <c r="F1033" t="s">
        <v>85</v>
      </c>
      <c r="G1033" t="s">
        <v>22</v>
      </c>
      <c r="H1033" s="5">
        <v>44078.835115740738</v>
      </c>
      <c r="I1033" s="5">
        <v>44078.798611111109</v>
      </c>
      <c r="J1033" s="4">
        <f t="shared" si="83"/>
        <v>2020</v>
      </c>
      <c r="K1033" s="4">
        <f t="shared" si="84"/>
        <v>9</v>
      </c>
      <c r="L1033">
        <f t="shared" si="85" ref="L1033:L1096">(H1033-I1033)*60*60*24</f>
        <v>3153.99999988731</v>
      </c>
      <c r="M1033" s="8">
        <f t="shared" si="81"/>
        <v>52.566666664788499</v>
      </c>
      <c r="N1033" s="8">
        <f t="shared" si="82"/>
        <v>315.399999988731</v>
      </c>
      <c r="O1033" s="18">
        <v>1</v>
      </c>
      <c r="P1033" t="s">
        <v>1906</v>
      </c>
      <c r="Q1033" s="6" t="s">
        <v>24</v>
      </c>
      <c r="R1033" s="8"/>
    </row>
    <row r="1034" spans="1:18" ht="15" customHeight="1">
      <c r="A1034" t="s">
        <v>17</v>
      </c>
      <c r="B1034" t="s">
        <v>18</v>
      </c>
      <c r="C1034" t="s">
        <v>25</v>
      </c>
      <c r="D1034" t="s">
        <v>1907</v>
      </c>
      <c r="E1034">
        <v>6</v>
      </c>
      <c r="F1034" t="s">
        <v>92</v>
      </c>
      <c r="G1034" t="s">
        <v>22</v>
      </c>
      <c r="H1034" s="5">
        <v>44079.442673611113</v>
      </c>
      <c r="I1034" s="5">
        <v>44079.402083333334</v>
      </c>
      <c r="J1034" s="4">
        <f t="shared" si="83"/>
        <v>2020</v>
      </c>
      <c r="K1034" s="4">
        <f t="shared" si="84"/>
        <v>9</v>
      </c>
      <c r="L1034">
        <f t="shared" si="85"/>
        <v>3507.0000000530854</v>
      </c>
      <c r="M1034" s="8">
        <f t="shared" si="81"/>
        <v>58.450000000884756</v>
      </c>
      <c r="N1034" s="8">
        <f t="shared" si="82"/>
        <v>350.70000000530854</v>
      </c>
      <c r="O1034" s="18">
        <v>1</v>
      </c>
      <c r="P1034" t="s">
        <v>1908</v>
      </c>
      <c r="Q1034" s="6" t="s">
        <v>24</v>
      </c>
      <c r="R1034" s="8"/>
    </row>
    <row r="1035" spans="1:18" ht="15" customHeight="1">
      <c r="A1035" t="s">
        <v>29</v>
      </c>
      <c r="B1035" t="s">
        <v>94</v>
      </c>
      <c r="C1035" t="s">
        <v>156</v>
      </c>
      <c r="D1035" t="s">
        <v>1909</v>
      </c>
      <c r="E1035">
        <v>1</v>
      </c>
      <c r="F1035" t="s">
        <v>27</v>
      </c>
      <c r="G1035" t="s">
        <v>22</v>
      </c>
      <c r="H1035" s="5">
        <v>44080.484340277777</v>
      </c>
      <c r="I1035" s="5">
        <v>44080.436805555553</v>
      </c>
      <c r="J1035" s="4">
        <f t="shared" si="83"/>
        <v>2020</v>
      </c>
      <c r="K1035" s="4">
        <f t="shared" si="84"/>
        <v>9</v>
      </c>
      <c r="L1035">
        <f t="shared" si="85"/>
        <v>4107.0000001229346</v>
      </c>
      <c r="M1035" s="8">
        <f t="shared" si="81"/>
        <v>68.45000000204891</v>
      </c>
      <c r="N1035" s="8">
        <f t="shared" si="82"/>
        <v>68.45000000204891</v>
      </c>
      <c r="O1035" s="18">
        <v>1</v>
      </c>
      <c r="P1035" t="s">
        <v>1910</v>
      </c>
      <c r="Q1035" s="6" t="s">
        <v>24</v>
      </c>
      <c r="R1035" s="8"/>
    </row>
    <row r="1036" spans="1:18" ht="15" customHeight="1">
      <c r="A1036" t="s">
        <v>29</v>
      </c>
      <c r="B1036" t="s">
        <v>30</v>
      </c>
      <c r="C1036" t="s">
        <v>83</v>
      </c>
      <c r="D1036" t="s">
        <v>84</v>
      </c>
      <c r="E1036">
        <v>101</v>
      </c>
      <c r="F1036" t="s">
        <v>27</v>
      </c>
      <c r="G1036" t="s">
        <v>97</v>
      </c>
      <c r="H1036" s="5">
        <v>44080.543113425927</v>
      </c>
      <c r="I1036" s="5">
        <v>44080.447916666664</v>
      </c>
      <c r="J1036" s="4">
        <f t="shared" si="83"/>
        <v>2020</v>
      </c>
      <c r="K1036" s="4">
        <f t="shared" si="84"/>
        <v>9</v>
      </c>
      <c r="L1036">
        <f t="shared" si="85"/>
        <v>8225.0000003026798</v>
      </c>
      <c r="M1036" s="8">
        <f t="shared" si="81"/>
        <v>137.083333338378</v>
      </c>
      <c r="N1036" s="8">
        <f t="shared" si="82"/>
        <v>13845.416667176178</v>
      </c>
      <c r="O1036" s="18">
        <v>1</v>
      </c>
      <c r="P1036" t="s">
        <v>1911</v>
      </c>
      <c r="Q1036" s="6" t="s">
        <v>24</v>
      </c>
      <c r="R1036" s="8"/>
    </row>
    <row r="1037" spans="1:18" ht="15" customHeight="1">
      <c r="A1037" t="s">
        <v>29</v>
      </c>
      <c r="B1037" t="s">
        <v>30</v>
      </c>
      <c r="C1037" t="s">
        <v>1912</v>
      </c>
      <c r="D1037" t="s">
        <v>1913</v>
      </c>
      <c r="E1037">
        <v>1</v>
      </c>
      <c r="F1037" t="s">
        <v>27</v>
      </c>
      <c r="G1037" t="s">
        <v>97</v>
      </c>
      <c r="H1037" s="5">
        <v>44080.545902777776</v>
      </c>
      <c r="I1037" s="5">
        <v>44080.454861111109</v>
      </c>
      <c r="J1037" s="4">
        <f t="shared" si="83"/>
        <v>2020</v>
      </c>
      <c r="K1037" s="4">
        <f t="shared" si="84"/>
        <v>9</v>
      </c>
      <c r="L1037">
        <f t="shared" si="85"/>
        <v>7865.9999999916181</v>
      </c>
      <c r="M1037" s="8">
        <f t="shared" si="81"/>
        <v>131.0999999998603</v>
      </c>
      <c r="N1037" s="8">
        <f t="shared" si="82"/>
        <v>131.0999999998603</v>
      </c>
      <c r="O1037" s="18">
        <v>1</v>
      </c>
      <c r="P1037" t="s">
        <v>1914</v>
      </c>
      <c r="Q1037" s="6" t="s">
        <v>24</v>
      </c>
      <c r="R1037" s="8"/>
    </row>
    <row r="1038" spans="1:18" ht="15" customHeight="1">
      <c r="A1038" t="s">
        <v>29</v>
      </c>
      <c r="B1038" t="s">
        <v>30</v>
      </c>
      <c r="C1038" t="s">
        <v>83</v>
      </c>
      <c r="D1038" t="s">
        <v>1915</v>
      </c>
      <c r="E1038">
        <v>1</v>
      </c>
      <c r="F1038" t="s">
        <v>27</v>
      </c>
      <c r="G1038" t="s">
        <v>22</v>
      </c>
      <c r="H1038" s="5">
        <v>44080.586145833331</v>
      </c>
      <c r="I1038" s="5">
        <v>44080.467361111114</v>
      </c>
      <c r="J1038" s="4">
        <f t="shared" si="83"/>
        <v>2020</v>
      </c>
      <c r="K1038" s="4">
        <f t="shared" si="84"/>
        <v>9</v>
      </c>
      <c r="L1038">
        <f t="shared" si="85"/>
        <v>10262.999999569729</v>
      </c>
      <c r="M1038" s="8">
        <f t="shared" si="81"/>
        <v>171.04999999282882</v>
      </c>
      <c r="N1038" s="8">
        <f t="shared" si="82"/>
        <v>171.04999999282882</v>
      </c>
      <c r="O1038" s="18">
        <v>1</v>
      </c>
      <c r="P1038" t="s">
        <v>1916</v>
      </c>
      <c r="Q1038" s="6" t="s">
        <v>24</v>
      </c>
      <c r="R1038" s="8"/>
    </row>
    <row r="1039" spans="1:18" ht="15" customHeight="1">
      <c r="A1039" t="s">
        <v>29</v>
      </c>
      <c r="B1039" t="s">
        <v>30</v>
      </c>
      <c r="C1039" t="s">
        <v>83</v>
      </c>
      <c r="D1039" t="s">
        <v>1917</v>
      </c>
      <c r="E1039">
        <v>1</v>
      </c>
      <c r="F1039" t="s">
        <v>27</v>
      </c>
      <c r="G1039" t="s">
        <v>22</v>
      </c>
      <c r="H1039" s="5">
        <v>44080.586701388886</v>
      </c>
      <c r="I1039" s="5">
        <v>44080.497916666667</v>
      </c>
      <c r="J1039" s="4">
        <f t="shared" si="83"/>
        <v>2020</v>
      </c>
      <c r="K1039" s="4">
        <f t="shared" si="84"/>
        <v>9</v>
      </c>
      <c r="L1039">
        <f t="shared" si="85"/>
        <v>7670.9999996703118</v>
      </c>
      <c r="M1039" s="8">
        <f t="shared" si="81"/>
        <v>127.8499999945052</v>
      </c>
      <c r="N1039" s="8">
        <f t="shared" si="82"/>
        <v>127.8499999945052</v>
      </c>
      <c r="O1039" s="18">
        <v>1</v>
      </c>
      <c r="P1039" t="s">
        <v>1918</v>
      </c>
      <c r="Q1039" s="6" t="s">
        <v>24</v>
      </c>
      <c r="R1039" s="8"/>
    </row>
    <row r="1040" spans="1:18" ht="15" customHeight="1">
      <c r="A1040" t="s">
        <v>29</v>
      </c>
      <c r="B1040" t="s">
        <v>30</v>
      </c>
      <c r="C1040" t="s">
        <v>83</v>
      </c>
      <c r="D1040" t="s">
        <v>1919</v>
      </c>
      <c r="E1040">
        <v>1</v>
      </c>
      <c r="F1040" t="s">
        <v>27</v>
      </c>
      <c r="G1040" t="s">
        <v>22</v>
      </c>
      <c r="H1040" s="5">
        <v>44080.587905092594</v>
      </c>
      <c r="I1040" s="5">
        <v>44080.506249999999</v>
      </c>
      <c r="J1040" s="4">
        <f t="shared" si="83"/>
        <v>2020</v>
      </c>
      <c r="K1040" s="4">
        <f t="shared" si="84"/>
        <v>9</v>
      </c>
      <c r="L1040">
        <f t="shared" si="85"/>
        <v>7055.0000002607703</v>
      </c>
      <c r="M1040" s="8">
        <f t="shared" si="81"/>
        <v>117.58333333767951</v>
      </c>
      <c r="N1040" s="8">
        <f t="shared" si="82"/>
        <v>117.58333333767951</v>
      </c>
      <c r="O1040" s="18">
        <v>1</v>
      </c>
      <c r="P1040" t="s">
        <v>1920</v>
      </c>
      <c r="Q1040" s="6" t="s">
        <v>24</v>
      </c>
      <c r="R1040" s="8"/>
    </row>
    <row r="1041" spans="1:18" ht="15" customHeight="1">
      <c r="A1041" t="s">
        <v>17</v>
      </c>
      <c r="B1041" t="s">
        <v>18</v>
      </c>
      <c r="C1041" t="s">
        <v>35</v>
      </c>
      <c r="D1041" t="s">
        <v>1921</v>
      </c>
      <c r="E1041">
        <v>1</v>
      </c>
      <c r="F1041" t="s">
        <v>33</v>
      </c>
      <c r="G1041" t="s">
        <v>22</v>
      </c>
      <c r="H1041" s="5">
        <v>44081.579861111109</v>
      </c>
      <c r="I1041" s="5">
        <v>44081.51458333333</v>
      </c>
      <c r="J1041" s="4">
        <f t="shared" si="83"/>
        <v>2020</v>
      </c>
      <c r="K1041" s="4">
        <f t="shared" si="84"/>
        <v>9</v>
      </c>
      <c r="L1041">
        <f t="shared" si="85"/>
        <v>5640.0000001536682</v>
      </c>
      <c r="M1041" s="8">
        <f t="shared" si="81"/>
        <v>94.000000002561137</v>
      </c>
      <c r="N1041" s="8">
        <f t="shared" si="82"/>
        <v>94.000000002561137</v>
      </c>
      <c r="O1041" s="18">
        <v>1</v>
      </c>
      <c r="P1041" t="s">
        <v>1922</v>
      </c>
      <c r="Q1041" s="6" t="s">
        <v>24</v>
      </c>
      <c r="R1041" s="8"/>
    </row>
    <row r="1042" spans="1:18" ht="15" customHeight="1">
      <c r="A1042" t="s">
        <v>29</v>
      </c>
      <c r="B1042" t="s">
        <v>94</v>
      </c>
      <c r="C1042" t="s">
        <v>95</v>
      </c>
      <c r="D1042" t="s">
        <v>1662</v>
      </c>
      <c r="E1042">
        <v>88</v>
      </c>
      <c r="F1042" t="s">
        <v>85</v>
      </c>
      <c r="G1042" t="s">
        <v>22</v>
      </c>
      <c r="H1042" s="5">
        <v>44082.132372685184</v>
      </c>
      <c r="I1042" s="5">
        <v>44081.976388888892</v>
      </c>
      <c r="J1042" s="4">
        <f t="shared" si="83"/>
        <v>2020</v>
      </c>
      <c r="K1042" s="4">
        <f t="shared" si="84"/>
        <v>9</v>
      </c>
      <c r="L1042">
        <f t="shared" si="85"/>
        <v>13476.999999652617</v>
      </c>
      <c r="M1042" s="8">
        <f t="shared" si="81"/>
        <v>224.61666666087694</v>
      </c>
      <c r="N1042" s="8">
        <f t="shared" si="82"/>
        <v>19766.266666157171</v>
      </c>
      <c r="O1042" s="18">
        <v>1</v>
      </c>
      <c r="P1042" t="s">
        <v>1923</v>
      </c>
      <c r="Q1042" s="6" t="s">
        <v>24</v>
      </c>
      <c r="R1042" s="8"/>
    </row>
    <row r="1043" spans="1:18" ht="15" customHeight="1">
      <c r="A1043" t="s">
        <v>17</v>
      </c>
      <c r="B1043" t="s">
        <v>18</v>
      </c>
      <c r="C1043" t="s">
        <v>19</v>
      </c>
      <c r="D1043" t="s">
        <v>1924</v>
      </c>
      <c r="E1043">
        <v>1</v>
      </c>
      <c r="F1043" t="s">
        <v>33</v>
      </c>
      <c r="G1043" t="s">
        <v>97</v>
      </c>
      <c r="H1043" s="5">
        <v>44082.7184837963</v>
      </c>
      <c r="I1043" s="5">
        <v>44082.616666666669</v>
      </c>
      <c r="J1043" s="4">
        <f t="shared" si="83"/>
        <v>2020</v>
      </c>
      <c r="K1043" s="4">
        <f t="shared" si="84"/>
        <v>9</v>
      </c>
      <c r="L1043">
        <f t="shared" si="85"/>
        <v>8797.0000001136214</v>
      </c>
      <c r="M1043" s="8">
        <f t="shared" si="81"/>
        <v>146.61666666856036</v>
      </c>
      <c r="N1043" s="8">
        <f t="shared" si="82"/>
        <v>146.61666666856036</v>
      </c>
      <c r="O1043" s="18">
        <v>1</v>
      </c>
      <c r="P1043" t="s">
        <v>1925</v>
      </c>
      <c r="Q1043" s="6" t="s">
        <v>24</v>
      </c>
      <c r="R1043" s="8"/>
    </row>
    <row r="1044" spans="1:19" s="135" customFormat="1" ht="15" customHeight="1">
      <c r="A1044" s="135" t="s">
        <v>29</v>
      </c>
      <c r="B1044" s="135" t="s">
        <v>94</v>
      </c>
      <c r="C1044" s="135" t="s">
        <v>95</v>
      </c>
      <c r="D1044" s="135" t="s">
        <v>1926</v>
      </c>
      <c r="E1044" s="135">
        <v>1</v>
      </c>
      <c r="F1044" s="135" t="s">
        <v>85</v>
      </c>
      <c r="G1044" s="135" t="s">
        <v>22</v>
      </c>
      <c r="H1044" s="136">
        <v>44083.403391203705</v>
      </c>
      <c r="I1044" s="136">
        <v>44083.349305555559</v>
      </c>
      <c r="J1044" s="4">
        <f t="shared" si="83"/>
        <v>2020</v>
      </c>
      <c r="K1044" s="4">
        <f t="shared" si="84"/>
        <v>9</v>
      </c>
      <c r="L1044" s="135">
        <f t="shared" si="85"/>
        <v>4672.9999997885898</v>
      </c>
      <c r="M1044" s="137">
        <f t="shared" si="81"/>
        <v>77.88333332980983</v>
      </c>
      <c r="N1044" s="137">
        <f t="shared" si="82"/>
        <v>77.88333332980983</v>
      </c>
      <c r="O1044" s="138">
        <v>1</v>
      </c>
      <c r="P1044" s="135" t="s">
        <v>1927</v>
      </c>
      <c r="Q1044" s="139" t="s">
        <v>24</v>
      </c>
      <c r="R1044" s="137"/>
      <c r="S1044"/>
    </row>
    <row r="1045" spans="1:18" ht="15" customHeight="1">
      <c r="A1045" t="s">
        <v>29</v>
      </c>
      <c r="B1045" t="s">
        <v>94</v>
      </c>
      <c r="C1045" t="s">
        <v>209</v>
      </c>
      <c r="D1045" t="s">
        <v>1928</v>
      </c>
      <c r="E1045">
        <v>1</v>
      </c>
      <c r="F1045" t="s">
        <v>85</v>
      </c>
      <c r="G1045" t="s">
        <v>22</v>
      </c>
      <c r="H1045" s="5">
        <v>44083.476388888892</v>
      </c>
      <c r="I1045" s="5">
        <v>44083.446192129632</v>
      </c>
      <c r="J1045" s="4">
        <f t="shared" si="83"/>
        <v>2020</v>
      </c>
      <c r="K1045" s="4">
        <f t="shared" si="84"/>
        <v>9</v>
      </c>
      <c r="L1045">
        <f t="shared" si="85"/>
        <v>2609.0000001015142</v>
      </c>
      <c r="M1045" s="8">
        <f t="shared" si="81"/>
        <v>43.483333335025236</v>
      </c>
      <c r="N1045" s="8">
        <f t="shared" si="82"/>
        <v>43.483333335025236</v>
      </c>
      <c r="O1045" s="18">
        <v>1</v>
      </c>
      <c r="P1045" t="s">
        <v>1929</v>
      </c>
      <c r="Q1045" s="6" t="s">
        <v>24</v>
      </c>
      <c r="R1045" s="8"/>
    </row>
    <row r="1046" spans="1:18" ht="15" customHeight="1">
      <c r="A1046" t="s">
        <v>17</v>
      </c>
      <c r="B1046" t="s">
        <v>41</v>
      </c>
      <c r="C1046" t="s">
        <v>135</v>
      </c>
      <c r="D1046" t="s">
        <v>1553</v>
      </c>
      <c r="E1046">
        <v>57</v>
      </c>
      <c r="F1046" t="s">
        <v>27</v>
      </c>
      <c r="G1046" t="s">
        <v>22</v>
      </c>
      <c r="H1046" s="5">
        <v>44083.979525462964</v>
      </c>
      <c r="I1046" s="5">
        <v>44083.963888888888</v>
      </c>
      <c r="J1046" s="4">
        <f t="shared" si="83"/>
        <v>2020</v>
      </c>
      <c r="K1046" s="4">
        <f t="shared" si="84"/>
        <v>9</v>
      </c>
      <c r="L1046">
        <f t="shared" si="85"/>
        <v>1351.000000233762</v>
      </c>
      <c r="M1046" s="8">
        <f t="shared" si="81"/>
        <v>22.516666670562699</v>
      </c>
      <c r="N1046" s="8">
        <f t="shared" si="82"/>
        <v>1283.4500002220739</v>
      </c>
      <c r="O1046" s="18">
        <v>1</v>
      </c>
      <c r="P1046" t="s">
        <v>1930</v>
      </c>
      <c r="Q1046" s="6" t="s">
        <v>24</v>
      </c>
      <c r="R1046" s="8"/>
    </row>
    <row r="1047" spans="1:18" ht="15" customHeight="1">
      <c r="A1047" t="s">
        <v>17</v>
      </c>
      <c r="B1047" t="s">
        <v>140</v>
      </c>
      <c r="C1047" t="s">
        <v>141</v>
      </c>
      <c r="D1047" t="s">
        <v>1477</v>
      </c>
      <c r="E1047">
        <v>15</v>
      </c>
      <c r="F1047" t="s">
        <v>92</v>
      </c>
      <c r="G1047" t="s">
        <v>22</v>
      </c>
      <c r="H1047" s="5">
        <v>44084.455335648148</v>
      </c>
      <c r="I1047" s="5">
        <v>44084.371921296297</v>
      </c>
      <c r="J1047" s="4">
        <f t="shared" si="83"/>
        <v>2020</v>
      </c>
      <c r="K1047" s="4">
        <f t="shared" si="84"/>
        <v>9</v>
      </c>
      <c r="L1047">
        <f t="shared" si="85"/>
        <v>7206.9999999599531</v>
      </c>
      <c r="M1047" s="8">
        <f t="shared" si="81"/>
        <v>120.11666666599922</v>
      </c>
      <c r="N1047" s="8">
        <f t="shared" si="82"/>
        <v>1801.7499999899883</v>
      </c>
      <c r="O1047" s="18">
        <v>1</v>
      </c>
      <c r="P1047" t="s">
        <v>1931</v>
      </c>
      <c r="Q1047" s="6" t="s">
        <v>24</v>
      </c>
      <c r="R1047" s="8"/>
    </row>
    <row r="1048" spans="1:18" ht="15" customHeight="1">
      <c r="A1048" t="s">
        <v>17</v>
      </c>
      <c r="B1048" t="s">
        <v>18</v>
      </c>
      <c r="C1048" t="s">
        <v>38</v>
      </c>
      <c r="D1048" t="s">
        <v>1932</v>
      </c>
      <c r="E1048">
        <v>1</v>
      </c>
      <c r="F1048" t="s">
        <v>33</v>
      </c>
      <c r="G1048" t="s">
        <v>22</v>
      </c>
      <c r="H1048" s="5">
        <v>44084.552777777775</v>
      </c>
      <c r="I1048" s="5">
        <v>44084.488888888889</v>
      </c>
      <c r="J1048" s="4">
        <f t="shared" si="83"/>
        <v>2020</v>
      </c>
      <c r="K1048" s="4">
        <f t="shared" si="84"/>
        <v>9</v>
      </c>
      <c r="L1048">
        <f t="shared" si="85"/>
        <v>5519.9999997625127</v>
      </c>
      <c r="M1048" s="8">
        <f t="shared" si="81"/>
        <v>91.999999996041879</v>
      </c>
      <c r="N1048" s="8">
        <f t="shared" si="82"/>
        <v>91.999999996041879</v>
      </c>
      <c r="O1048" s="18">
        <v>1</v>
      </c>
      <c r="P1048" t="s">
        <v>1933</v>
      </c>
      <c r="Q1048" s="6" t="s">
        <v>24</v>
      </c>
      <c r="R1048" s="8"/>
    </row>
    <row r="1049" spans="1:19" s="123" customFormat="1" ht="15" customHeight="1">
      <c r="A1049" s="123" t="s">
        <v>17</v>
      </c>
      <c r="B1049" s="123" t="s">
        <v>18</v>
      </c>
      <c r="C1049" s="123" t="s">
        <v>35</v>
      </c>
      <c r="D1049" s="123" t="s">
        <v>1934</v>
      </c>
      <c r="E1049" s="123">
        <v>1</v>
      </c>
      <c r="F1049" s="123" t="s">
        <v>92</v>
      </c>
      <c r="G1049" s="123" t="s">
        <v>22</v>
      </c>
      <c r="H1049" s="124">
        <v>44085.218344907407</v>
      </c>
      <c r="I1049" s="124">
        <v>44085.179143518515</v>
      </c>
      <c r="J1049" s="4">
        <f t="shared" si="83"/>
        <v>2020</v>
      </c>
      <c r="K1049" s="4">
        <f t="shared" si="84"/>
        <v>9</v>
      </c>
      <c r="L1049" s="123">
        <f t="shared" si="85"/>
        <v>3387.0000002905726</v>
      </c>
      <c r="M1049" s="125">
        <f t="shared" si="81"/>
        <v>56.450000004842877</v>
      </c>
      <c r="N1049" s="125">
        <f t="shared" si="82"/>
        <v>56.450000004842877</v>
      </c>
      <c r="O1049" s="126">
        <v>1</v>
      </c>
      <c r="P1049" s="123" t="s">
        <v>1935</v>
      </c>
      <c r="Q1049" s="127" t="s">
        <v>24</v>
      </c>
      <c r="R1049" s="125"/>
      <c r="S1049"/>
    </row>
    <row r="1050" spans="1:19" s="123" customFormat="1" ht="15" customHeight="1">
      <c r="A1050" s="123" t="s">
        <v>17</v>
      </c>
      <c r="B1050" s="123" t="s">
        <v>18</v>
      </c>
      <c r="C1050" s="123" t="s">
        <v>35</v>
      </c>
      <c r="D1050" s="123" t="s">
        <v>1936</v>
      </c>
      <c r="E1050" s="123">
        <v>1</v>
      </c>
      <c r="F1050" s="123" t="s">
        <v>92</v>
      </c>
      <c r="G1050" s="123" t="s">
        <v>22</v>
      </c>
      <c r="H1050" s="124">
        <v>44085.218657407408</v>
      </c>
      <c r="I1050" s="124">
        <v>44085.181377314817</v>
      </c>
      <c r="J1050" s="4">
        <f t="shared" si="83"/>
        <v>2020</v>
      </c>
      <c r="K1050" s="4">
        <f t="shared" si="84"/>
        <v>9</v>
      </c>
      <c r="L1050" s="123">
        <f t="shared" si="85"/>
        <v>3220.9999998332933</v>
      </c>
      <c r="M1050" s="125">
        <f t="shared" si="81"/>
        <v>53.683333330554888</v>
      </c>
      <c r="N1050" s="125">
        <f t="shared" si="82"/>
        <v>53.683333330554888</v>
      </c>
      <c r="O1050" s="126">
        <v>1</v>
      </c>
      <c r="P1050" s="123" t="s">
        <v>1937</v>
      </c>
      <c r="Q1050" s="127" t="s">
        <v>24</v>
      </c>
      <c r="R1050" s="125"/>
      <c r="S1050"/>
    </row>
    <row r="1051" spans="1:19" s="123" customFormat="1" ht="15" customHeight="1">
      <c r="A1051" s="123" t="s">
        <v>17</v>
      </c>
      <c r="B1051" s="123" t="s">
        <v>18</v>
      </c>
      <c r="C1051" s="123" t="s">
        <v>35</v>
      </c>
      <c r="D1051" s="123" t="s">
        <v>1938</v>
      </c>
      <c r="E1051" s="123">
        <v>1</v>
      </c>
      <c r="F1051" s="123" t="s">
        <v>92</v>
      </c>
      <c r="G1051" s="123" t="s">
        <v>22</v>
      </c>
      <c r="H1051" s="124">
        <v>44085.217962962961</v>
      </c>
      <c r="I1051" s="124">
        <v>44085.192361111112</v>
      </c>
      <c r="J1051" s="4">
        <f t="shared" si="83"/>
        <v>2020</v>
      </c>
      <c r="K1051" s="4">
        <f t="shared" si="84"/>
        <v>9</v>
      </c>
      <c r="L1051" s="123">
        <f t="shared" si="85"/>
        <v>2211.999999708496</v>
      </c>
      <c r="M1051" s="125">
        <f t="shared" si="81"/>
        <v>36.866666661808267</v>
      </c>
      <c r="N1051" s="125">
        <f t="shared" si="82"/>
        <v>36.866666661808267</v>
      </c>
      <c r="O1051" s="126">
        <v>1</v>
      </c>
      <c r="P1051" s="123" t="s">
        <v>1939</v>
      </c>
      <c r="Q1051" s="127" t="s">
        <v>24</v>
      </c>
      <c r="R1051" s="125"/>
      <c r="S1051"/>
    </row>
    <row r="1052" spans="1:18" s="106" customFormat="1" ht="15" customHeight="1">
      <c r="A1052" s="106" t="s">
        <v>29</v>
      </c>
      <c r="B1052" s="106" t="s">
        <v>94</v>
      </c>
      <c r="C1052" s="106" t="s">
        <v>95</v>
      </c>
      <c r="D1052" s="106" t="s">
        <v>1940</v>
      </c>
      <c r="E1052" s="106">
        <v>1</v>
      </c>
      <c r="F1052" s="106" t="s">
        <v>92</v>
      </c>
      <c r="G1052" s="106" t="s">
        <v>22</v>
      </c>
      <c r="H1052" s="107">
        <v>44085.391956018517</v>
      </c>
      <c r="I1052" s="107">
        <v>44085.361805555556</v>
      </c>
      <c r="J1052" s="4">
        <f t="shared" si="83"/>
        <v>2020</v>
      </c>
      <c r="K1052" s="4">
        <f t="shared" si="84"/>
        <v>9</v>
      </c>
      <c r="L1052" s="106">
        <f t="shared" si="85"/>
        <v>2604.999999795109</v>
      </c>
      <c r="M1052" s="108">
        <f t="shared" si="81"/>
        <v>43.416666663251817</v>
      </c>
      <c r="N1052" s="108">
        <f t="shared" si="82"/>
        <v>43.416666663251817</v>
      </c>
      <c r="O1052" s="109">
        <v>1</v>
      </c>
      <c r="P1052" s="106" t="s">
        <v>1941</v>
      </c>
      <c r="Q1052" s="110" t="s">
        <v>24</v>
      </c>
      <c r="R1052" s="108"/>
    </row>
    <row r="1053" spans="1:18" s="106" customFormat="1" ht="15" customHeight="1">
      <c r="A1053" s="106" t="s">
        <v>17</v>
      </c>
      <c r="B1053" s="106" t="s">
        <v>47</v>
      </c>
      <c r="C1053" s="106" t="s">
        <v>52</v>
      </c>
      <c r="D1053" s="106" t="s">
        <v>1942</v>
      </c>
      <c r="E1053" s="106">
        <v>1</v>
      </c>
      <c r="F1053" s="106" t="s">
        <v>131</v>
      </c>
      <c r="G1053" s="106" t="s">
        <v>22</v>
      </c>
      <c r="H1053" s="107">
        <v>44085.468530092592</v>
      </c>
      <c r="I1053" s="107">
        <v>44085.445393518516</v>
      </c>
      <c r="J1053" s="4">
        <f t="shared" si="83"/>
        <v>2020</v>
      </c>
      <c r="K1053" s="4">
        <f t="shared" si="84"/>
        <v>9</v>
      </c>
      <c r="L1053" s="106">
        <f t="shared" si="85"/>
        <v>1999.0000002086163</v>
      </c>
      <c r="M1053" s="108">
        <f t="shared" si="81"/>
        <v>33.316666670143604</v>
      </c>
      <c r="N1053" s="108">
        <f t="shared" si="82"/>
        <v>33.316666670143604</v>
      </c>
      <c r="O1053" s="109">
        <v>1</v>
      </c>
      <c r="P1053" s="106" t="s">
        <v>1943</v>
      </c>
      <c r="Q1053" s="110" t="s">
        <v>24</v>
      </c>
      <c r="R1053" s="108"/>
    </row>
    <row r="1054" spans="1:18" ht="15" customHeight="1">
      <c r="A1054" t="s">
        <v>17</v>
      </c>
      <c r="B1054" t="s">
        <v>18</v>
      </c>
      <c r="C1054" t="s">
        <v>35</v>
      </c>
      <c r="D1054" t="s">
        <v>1362</v>
      </c>
      <c r="E1054">
        <v>20</v>
      </c>
      <c r="F1054" t="s">
        <v>44</v>
      </c>
      <c r="G1054" t="s">
        <v>22</v>
      </c>
      <c r="H1054" s="5">
        <v>44085.799305555556</v>
      </c>
      <c r="I1054" s="5">
        <v>44085.75203703704</v>
      </c>
      <c r="J1054" s="4">
        <f t="shared" si="83"/>
        <v>2020</v>
      </c>
      <c r="K1054" s="4">
        <f t="shared" si="84"/>
        <v>9</v>
      </c>
      <c r="L1054">
        <f t="shared" si="85"/>
        <v>4083.9999997755513</v>
      </c>
      <c r="M1054" s="8">
        <f t="shared" si="81"/>
        <v>68.066666662925854</v>
      </c>
      <c r="N1054" s="8">
        <f t="shared" si="82"/>
        <v>1361.3333332585171</v>
      </c>
      <c r="O1054" s="18">
        <v>1</v>
      </c>
      <c r="P1054" t="s">
        <v>1944</v>
      </c>
      <c r="Q1054" s="6" t="s">
        <v>24</v>
      </c>
      <c r="R1054" s="8" t="s">
        <v>46</v>
      </c>
    </row>
    <row r="1055" spans="1:18" ht="15" customHeight="1">
      <c r="A1055" t="s">
        <v>17</v>
      </c>
      <c r="B1055" t="s">
        <v>41</v>
      </c>
      <c r="C1055" t="s">
        <v>62</v>
      </c>
      <c r="D1055" t="s">
        <v>1945</v>
      </c>
      <c r="E1055">
        <v>40</v>
      </c>
      <c r="F1055" t="s">
        <v>131</v>
      </c>
      <c r="G1055" t="s">
        <v>22</v>
      </c>
      <c r="H1055" s="5">
        <v>44085.938599537039</v>
      </c>
      <c r="I1055" s="5">
        <v>44085.780335648145</v>
      </c>
      <c r="J1055" s="4">
        <f t="shared" si="83"/>
        <v>2020</v>
      </c>
      <c r="K1055" s="4">
        <f t="shared" si="84"/>
        <v>9</v>
      </c>
      <c r="L1055">
        <f t="shared" si="85"/>
        <v>13674.000000441447</v>
      </c>
      <c r="M1055" s="8">
        <f t="shared" si="81"/>
        <v>227.90000000735745</v>
      </c>
      <c r="N1055" s="8">
        <f t="shared" si="82"/>
        <v>9116.0000002942979</v>
      </c>
      <c r="O1055" s="18">
        <v>1</v>
      </c>
      <c r="P1055" t="s">
        <v>1946</v>
      </c>
      <c r="Q1055" s="6" t="s">
        <v>24</v>
      </c>
      <c r="R1055" s="8"/>
    </row>
    <row r="1056" spans="1:18" ht="15" customHeight="1">
      <c r="A1056" t="s">
        <v>17</v>
      </c>
      <c r="B1056" t="s">
        <v>18</v>
      </c>
      <c r="C1056" t="s">
        <v>35</v>
      </c>
      <c r="D1056" t="s">
        <v>1362</v>
      </c>
      <c r="E1056">
        <v>23</v>
      </c>
      <c r="F1056" t="s">
        <v>27</v>
      </c>
      <c r="G1056" t="s">
        <v>22</v>
      </c>
      <c r="H1056" s="5">
        <v>44085.91646990741</v>
      </c>
      <c r="I1056" s="5">
        <v>44085.799305555556</v>
      </c>
      <c r="J1056" s="4">
        <f t="shared" si="83"/>
        <v>2020</v>
      </c>
      <c r="K1056" s="4">
        <f t="shared" si="84"/>
        <v>9</v>
      </c>
      <c r="L1056">
        <f t="shared" si="85"/>
        <v>10123.000000161119</v>
      </c>
      <c r="M1056" s="8">
        <f t="shared" si="81"/>
        <v>168.71666666935198</v>
      </c>
      <c r="N1056" s="8">
        <f t="shared" si="82"/>
        <v>3880.4833333950955</v>
      </c>
      <c r="O1056" s="18">
        <v>1</v>
      </c>
      <c r="P1056" t="s">
        <v>1947</v>
      </c>
      <c r="Q1056" s="6" t="s">
        <v>24</v>
      </c>
      <c r="R1056" s="8"/>
    </row>
    <row r="1057" spans="1:18" ht="15" customHeight="1">
      <c r="A1057" t="s">
        <v>17</v>
      </c>
      <c r="B1057" t="s">
        <v>18</v>
      </c>
      <c r="C1057" t="s">
        <v>25</v>
      </c>
      <c r="D1057" t="s">
        <v>1948</v>
      </c>
      <c r="E1057">
        <v>5</v>
      </c>
      <c r="F1057" t="s">
        <v>27</v>
      </c>
      <c r="G1057" t="s">
        <v>22</v>
      </c>
      <c r="H1057" s="5">
        <v>44085.902777777781</v>
      </c>
      <c r="I1057" s="5">
        <v>44085.836111111108</v>
      </c>
      <c r="J1057" s="4">
        <f t="shared" si="83"/>
        <v>2020</v>
      </c>
      <c r="K1057" s="4">
        <f t="shared" si="84"/>
        <v>9</v>
      </c>
      <c r="L1057">
        <f t="shared" si="85"/>
        <v>5760.0000005448237</v>
      </c>
      <c r="M1057" s="8">
        <f t="shared" si="81"/>
        <v>96.000000009080395</v>
      </c>
      <c r="N1057" s="8">
        <f t="shared" si="82"/>
        <v>480.00000004540198</v>
      </c>
      <c r="O1057" s="18">
        <v>1</v>
      </c>
      <c r="P1057" t="s">
        <v>1949</v>
      </c>
      <c r="Q1057" s="6" t="s">
        <v>24</v>
      </c>
      <c r="R1057" s="8"/>
    </row>
    <row r="1058" spans="1:18" s="190" customFormat="1" ht="15" customHeight="1">
      <c r="A1058" s="190" t="s">
        <v>29</v>
      </c>
      <c r="B1058" s="190" t="s">
        <v>30</v>
      </c>
      <c r="C1058" s="190" t="s">
        <v>83</v>
      </c>
      <c r="D1058" s="190" t="s">
        <v>1590</v>
      </c>
      <c r="E1058" s="190">
        <v>8</v>
      </c>
      <c r="F1058" s="190" t="s">
        <v>33</v>
      </c>
      <c r="G1058" s="190" t="s">
        <v>22</v>
      </c>
      <c r="H1058" s="191">
        <v>44086.609259259261</v>
      </c>
      <c r="I1058" s="191">
        <v>44086.576388888891</v>
      </c>
      <c r="J1058" s="4">
        <f t="shared" si="83"/>
        <v>2020</v>
      </c>
      <c r="K1058" s="4">
        <f t="shared" si="84"/>
        <v>9</v>
      </c>
      <c r="L1058" s="190">
        <f t="shared" si="85"/>
        <v>2840.0000000372529</v>
      </c>
      <c r="M1058" s="196">
        <f t="shared" si="81"/>
        <v>47.333333333954215</v>
      </c>
      <c r="N1058" s="196">
        <f t="shared" si="82"/>
        <v>378.66666667163372</v>
      </c>
      <c r="O1058" s="197">
        <v>1</v>
      </c>
      <c r="P1058" s="190" t="s">
        <v>1950</v>
      </c>
      <c r="Q1058" s="193" t="s">
        <v>24</v>
      </c>
      <c r="R1058" s="196"/>
    </row>
    <row r="1059" spans="1:18" ht="15" customHeight="1">
      <c r="A1059" t="s">
        <v>29</v>
      </c>
      <c r="B1059" t="s">
        <v>94</v>
      </c>
      <c r="C1059" t="s">
        <v>186</v>
      </c>
      <c r="D1059" t="s">
        <v>1951</v>
      </c>
      <c r="E1059">
        <v>13</v>
      </c>
      <c r="F1059" t="s">
        <v>131</v>
      </c>
      <c r="G1059" t="s">
        <v>22</v>
      </c>
      <c r="H1059" s="5">
        <v>44087.462997685187</v>
      </c>
      <c r="I1059" s="5">
        <v>44087.381944444445</v>
      </c>
      <c r="J1059" s="4">
        <f t="shared" si="83"/>
        <v>2020</v>
      </c>
      <c r="K1059" s="4">
        <f t="shared" si="84"/>
        <v>9</v>
      </c>
      <c r="L1059">
        <f t="shared" si="85"/>
        <v>7003.0000000493601</v>
      </c>
      <c r="M1059" s="8">
        <f t="shared" si="81"/>
        <v>116.71666666748933</v>
      </c>
      <c r="N1059" s="8">
        <f t="shared" si="82"/>
        <v>1517.3166666773614</v>
      </c>
      <c r="O1059" s="18">
        <v>1</v>
      </c>
      <c r="P1059" t="s">
        <v>1952</v>
      </c>
      <c r="Q1059" s="6" t="s">
        <v>24</v>
      </c>
      <c r="R1059" s="8"/>
    </row>
    <row r="1060" spans="1:18" ht="15" customHeight="1">
      <c r="A1060" t="s">
        <v>17</v>
      </c>
      <c r="B1060" t="s">
        <v>41</v>
      </c>
      <c r="C1060" t="s">
        <v>135</v>
      </c>
      <c r="D1060" t="s">
        <v>1953</v>
      </c>
      <c r="E1060">
        <v>2</v>
      </c>
      <c r="F1060" t="s">
        <v>27</v>
      </c>
      <c r="G1060" t="s">
        <v>22</v>
      </c>
      <c r="H1060" s="5">
        <v>44087.509328703702</v>
      </c>
      <c r="I1060" s="5">
        <v>44087.481944444444</v>
      </c>
      <c r="J1060" s="4">
        <f t="shared" si="83"/>
        <v>2020</v>
      </c>
      <c r="K1060" s="4">
        <f t="shared" si="84"/>
        <v>9</v>
      </c>
      <c r="L1060">
        <f t="shared" si="85"/>
        <v>2365.9999998752028</v>
      </c>
      <c r="M1060" s="8">
        <f t="shared" si="81"/>
        <v>39.43333333125338</v>
      </c>
      <c r="N1060" s="8">
        <f t="shared" si="82"/>
        <v>78.866666662506759</v>
      </c>
      <c r="O1060" s="18">
        <v>1</v>
      </c>
      <c r="P1060" t="s">
        <v>1954</v>
      </c>
      <c r="Q1060" s="6" t="s">
        <v>24</v>
      </c>
      <c r="R1060" s="8"/>
    </row>
    <row r="1061" spans="1:18" ht="15" customHeight="1">
      <c r="A1061" t="s">
        <v>17</v>
      </c>
      <c r="B1061" t="s">
        <v>18</v>
      </c>
      <c r="C1061" t="s">
        <v>19</v>
      </c>
      <c r="D1061" t="s">
        <v>1955</v>
      </c>
      <c r="E1061">
        <v>1</v>
      </c>
      <c r="F1061" t="s">
        <v>27</v>
      </c>
      <c r="G1061" t="s">
        <v>22</v>
      </c>
      <c r="H1061" s="5">
        <v>44087.530277777776</v>
      </c>
      <c r="I1061" s="5">
        <v>44087.489583333336</v>
      </c>
      <c r="J1061" s="4">
        <f t="shared" si="83"/>
        <v>2020</v>
      </c>
      <c r="K1061" s="4">
        <f t="shared" si="84"/>
        <v>9</v>
      </c>
      <c r="L1061">
        <f t="shared" si="85"/>
        <v>3515.9999996423721</v>
      </c>
      <c r="M1061" s="8">
        <f t="shared" si="81"/>
        <v>58.599999994039536</v>
      </c>
      <c r="N1061" s="8">
        <f t="shared" si="82"/>
        <v>58.599999994039536</v>
      </c>
      <c r="O1061" s="18">
        <v>1</v>
      </c>
      <c r="P1061" t="s">
        <v>1956</v>
      </c>
      <c r="Q1061" s="6" t="s">
        <v>24</v>
      </c>
      <c r="R1061" s="8"/>
    </row>
    <row r="1062" spans="1:18" ht="15" customHeight="1">
      <c r="A1062" t="s">
        <v>17</v>
      </c>
      <c r="B1062" t="s">
        <v>18</v>
      </c>
      <c r="C1062" t="s">
        <v>19</v>
      </c>
      <c r="D1062" t="s">
        <v>1957</v>
      </c>
      <c r="E1062">
        <v>4</v>
      </c>
      <c r="F1062" t="s">
        <v>27</v>
      </c>
      <c r="G1062" t="s">
        <v>22</v>
      </c>
      <c r="H1062" s="5">
        <v>44087.52988425926</v>
      </c>
      <c r="I1062" s="5">
        <v>44087.489583333336</v>
      </c>
      <c r="J1062" s="4">
        <f t="shared" si="83"/>
        <v>2020</v>
      </c>
      <c r="K1062" s="4">
        <f t="shared" si="84"/>
        <v>9</v>
      </c>
      <c r="L1062">
        <f t="shared" si="85"/>
        <v>3481.9999998668209</v>
      </c>
      <c r="M1062" s="8">
        <f t="shared" si="81"/>
        <v>58.033333331113681</v>
      </c>
      <c r="N1062" s="8">
        <f t="shared" si="82"/>
        <v>232.13333332445472</v>
      </c>
      <c r="O1062" s="18">
        <v>1</v>
      </c>
      <c r="P1062" t="s">
        <v>1958</v>
      </c>
      <c r="Q1062" s="6" t="s">
        <v>24</v>
      </c>
      <c r="R1062" s="8"/>
    </row>
    <row r="1063" spans="1:19" s="152" customFormat="1" ht="15" customHeight="1">
      <c r="A1063" s="152" t="s">
        <v>29</v>
      </c>
      <c r="B1063" s="152" t="s">
        <v>94</v>
      </c>
      <c r="C1063" s="152" t="s">
        <v>95</v>
      </c>
      <c r="D1063" s="152" t="s">
        <v>1959</v>
      </c>
      <c r="E1063" s="152">
        <v>6</v>
      </c>
      <c r="F1063" s="152" t="s">
        <v>33</v>
      </c>
      <c r="G1063" s="152" t="s">
        <v>22</v>
      </c>
      <c r="H1063" s="153">
        <v>44087.603159722225</v>
      </c>
      <c r="I1063" s="153">
        <v>44087.550000000003</v>
      </c>
      <c r="J1063" s="4">
        <f t="shared" si="83"/>
        <v>2020</v>
      </c>
      <c r="K1063" s="4">
        <f t="shared" si="84"/>
        <v>9</v>
      </c>
      <c r="L1063" s="152">
        <f t="shared" si="85"/>
        <v>4592.9999999469146</v>
      </c>
      <c r="M1063" s="154">
        <f t="shared" si="81"/>
        <v>76.549999999115244</v>
      </c>
      <c r="N1063" s="154">
        <f t="shared" si="82"/>
        <v>459.29999999469146</v>
      </c>
      <c r="O1063" s="155">
        <v>1</v>
      </c>
      <c r="P1063" s="152" t="s">
        <v>1960</v>
      </c>
      <c r="Q1063" s="156" t="s">
        <v>24</v>
      </c>
      <c r="R1063" s="154"/>
      <c r="S1063"/>
    </row>
    <row r="1064" spans="1:18" ht="15" customHeight="1">
      <c r="A1064" t="s">
        <v>17</v>
      </c>
      <c r="B1064" t="s">
        <v>18</v>
      </c>
      <c r="C1064" t="s">
        <v>35</v>
      </c>
      <c r="D1064" t="s">
        <v>1961</v>
      </c>
      <c r="E1064">
        <v>8</v>
      </c>
      <c r="F1064" t="s">
        <v>27</v>
      </c>
      <c r="G1064" t="s">
        <v>22</v>
      </c>
      <c r="H1064" s="5">
        <v>44087.74082175926</v>
      </c>
      <c r="I1064" s="5">
        <v>44087.717361111114</v>
      </c>
      <c r="J1064" s="4">
        <f t="shared" si="83"/>
        <v>2020</v>
      </c>
      <c r="K1064" s="4">
        <f t="shared" si="84"/>
        <v>9</v>
      </c>
      <c r="L1064">
        <f t="shared" si="85"/>
        <v>2026.9999998388812</v>
      </c>
      <c r="M1064" s="8">
        <f t="shared" si="81"/>
        <v>33.78333333064802</v>
      </c>
      <c r="N1064" s="8">
        <f t="shared" si="82"/>
        <v>270.26666664518416</v>
      </c>
      <c r="O1064" s="18">
        <v>1</v>
      </c>
      <c r="P1064" t="s">
        <v>1962</v>
      </c>
      <c r="Q1064" s="6" t="s">
        <v>24</v>
      </c>
      <c r="R1064" s="8"/>
    </row>
    <row r="1065" spans="1:18" ht="15" customHeight="1">
      <c r="A1065" t="s">
        <v>17</v>
      </c>
      <c r="B1065" t="s">
        <v>41</v>
      </c>
      <c r="C1065" t="s">
        <v>62</v>
      </c>
      <c r="D1065" t="s">
        <v>292</v>
      </c>
      <c r="E1065">
        <v>24</v>
      </c>
      <c r="F1065" t="s">
        <v>27</v>
      </c>
      <c r="G1065" t="s">
        <v>22</v>
      </c>
      <c r="H1065" s="5">
        <v>44087.81082175926</v>
      </c>
      <c r="I1065" s="5">
        <v>44087.75277777778</v>
      </c>
      <c r="J1065" s="4">
        <f t="shared" si="83"/>
        <v>2020</v>
      </c>
      <c r="K1065" s="4">
        <f t="shared" si="84"/>
        <v>9</v>
      </c>
      <c r="L1065">
        <f t="shared" si="85"/>
        <v>5014.9999998975545</v>
      </c>
      <c r="M1065" s="8">
        <f t="shared" si="81"/>
        <v>83.583333331625909</v>
      </c>
      <c r="N1065" s="8">
        <f t="shared" si="82"/>
        <v>2005.9999999590218</v>
      </c>
      <c r="O1065" s="18">
        <v>1</v>
      </c>
      <c r="P1065" t="s">
        <v>1963</v>
      </c>
      <c r="Q1065" s="6" t="s">
        <v>24</v>
      </c>
      <c r="R1065" s="8"/>
    </row>
    <row r="1066" spans="1:18" ht="15" customHeight="1">
      <c r="A1066" t="s">
        <v>17</v>
      </c>
      <c r="B1066" t="s">
        <v>41</v>
      </c>
      <c r="C1066" t="s">
        <v>42</v>
      </c>
      <c r="D1066" t="s">
        <v>1964</v>
      </c>
      <c r="E1066">
        <v>1</v>
      </c>
      <c r="F1066" t="s">
        <v>92</v>
      </c>
      <c r="G1066" t="s">
        <v>22</v>
      </c>
      <c r="H1066" s="5">
        <v>44088.391701388886</v>
      </c>
      <c r="I1066" s="5">
        <v>44088.37777777778</v>
      </c>
      <c r="J1066" s="4">
        <f t="shared" si="83"/>
        <v>2020</v>
      </c>
      <c r="K1066" s="4">
        <f t="shared" si="84"/>
        <v>9</v>
      </c>
      <c r="L1066">
        <f t="shared" si="85"/>
        <v>1202.9999995836988</v>
      </c>
      <c r="M1066" s="8">
        <f t="shared" si="81"/>
        <v>20.049999993061647</v>
      </c>
      <c r="N1066" s="8">
        <f t="shared" si="82"/>
        <v>20.049999993061647</v>
      </c>
      <c r="O1066" s="18">
        <v>1</v>
      </c>
      <c r="P1066" t="s">
        <v>1965</v>
      </c>
      <c r="Q1066" s="6" t="s">
        <v>24</v>
      </c>
      <c r="R1066" s="8"/>
    </row>
    <row r="1067" spans="1:18" ht="15" customHeight="1">
      <c r="A1067" t="s">
        <v>17</v>
      </c>
      <c r="B1067" t="s">
        <v>18</v>
      </c>
      <c r="C1067" t="s">
        <v>35</v>
      </c>
      <c r="D1067" t="s">
        <v>766</v>
      </c>
      <c r="E1067">
        <v>9</v>
      </c>
      <c r="F1067" t="s">
        <v>27</v>
      </c>
      <c r="G1067" t="s">
        <v>22</v>
      </c>
      <c r="H1067" s="5">
        <v>44088.735625000001</v>
      </c>
      <c r="I1067" s="5">
        <v>44088.687627314815</v>
      </c>
      <c r="J1067" s="4">
        <f t="shared" si="83"/>
        <v>2020</v>
      </c>
      <c r="K1067" s="4">
        <f t="shared" si="84"/>
        <v>9</v>
      </c>
      <c r="L1067">
        <f t="shared" si="85"/>
        <v>4147.0000000437722</v>
      </c>
      <c r="M1067" s="8">
        <f t="shared" si="81"/>
        <v>69.116666667396203</v>
      </c>
      <c r="N1067" s="8">
        <f t="shared" si="82"/>
        <v>622.05000000656582</v>
      </c>
      <c r="O1067" s="18">
        <v>1</v>
      </c>
      <c r="P1067" t="s">
        <v>1966</v>
      </c>
      <c r="Q1067" s="6" t="s">
        <v>24</v>
      </c>
      <c r="R1067" s="8"/>
    </row>
    <row r="1068" spans="1:18" ht="15" customHeight="1">
      <c r="A1068" t="s">
        <v>29</v>
      </c>
      <c r="B1068" t="s">
        <v>94</v>
      </c>
      <c r="C1068" t="s">
        <v>209</v>
      </c>
      <c r="D1068" t="s">
        <v>1967</v>
      </c>
      <c r="E1068">
        <v>25</v>
      </c>
      <c r="F1068" t="s">
        <v>85</v>
      </c>
      <c r="G1068" t="s">
        <v>22</v>
      </c>
      <c r="H1068" s="5">
        <v>44088.975995370369</v>
      </c>
      <c r="I1068" s="5">
        <v>44088.920277777775</v>
      </c>
      <c r="J1068" s="4">
        <f t="shared" si="83"/>
        <v>2020</v>
      </c>
      <c r="K1068" s="4">
        <f t="shared" si="84"/>
        <v>9</v>
      </c>
      <c r="L1068">
        <f t="shared" si="85"/>
        <v>4814.0000000596046</v>
      </c>
      <c r="M1068" s="8">
        <f t="shared" si="81"/>
        <v>80.233333334326744</v>
      </c>
      <c r="N1068" s="8">
        <f t="shared" si="82"/>
        <v>2005.8333333581686</v>
      </c>
      <c r="O1068" s="18">
        <v>1</v>
      </c>
      <c r="P1068" t="s">
        <v>1968</v>
      </c>
      <c r="Q1068" s="6" t="s">
        <v>24</v>
      </c>
      <c r="R1068" s="8"/>
    </row>
    <row r="1069" spans="1:19" ht="15" customHeight="1">
      <c r="A1069" t="s">
        <v>17</v>
      </c>
      <c r="B1069" t="s">
        <v>41</v>
      </c>
      <c r="C1069" t="s">
        <v>42</v>
      </c>
      <c r="D1069" t="s">
        <v>1969</v>
      </c>
      <c r="E1069">
        <v>1</v>
      </c>
      <c r="F1069" t="s">
        <v>1970</v>
      </c>
      <c r="G1069" t="s">
        <v>22</v>
      </c>
      <c r="H1069" s="5">
        <v>44089.352777777778</v>
      </c>
      <c r="I1069" s="5">
        <v>44089.287499999999</v>
      </c>
      <c r="J1069" s="4">
        <f t="shared" si="83"/>
        <v>2020</v>
      </c>
      <c r="K1069" s="4">
        <f t="shared" si="84"/>
        <v>9</v>
      </c>
      <c r="L1069">
        <f t="shared" si="85"/>
        <v>5640.0000001536682</v>
      </c>
      <c r="M1069" s="8">
        <f t="shared" si="81"/>
        <v>94.000000002561137</v>
      </c>
      <c r="N1069" s="8">
        <f t="shared" si="82"/>
        <v>94.000000002561137</v>
      </c>
      <c r="O1069" s="18">
        <v>1</v>
      </c>
      <c r="P1069" t="s">
        <v>1971</v>
      </c>
      <c r="Q1069" s="6" t="s">
        <v>24</v>
      </c>
      <c r="R1069" s="8" t="s">
        <v>1972</v>
      </c>
      <c r="S1069" t="e">
        <f t="array" ref="S1069">RemoveNumbers(D1069)</f>
        <v>#NAME?</v>
      </c>
    </row>
    <row r="1070" spans="1:19" ht="15" customHeight="1">
      <c r="A1070" t="s">
        <v>17</v>
      </c>
      <c r="B1070" t="s">
        <v>55</v>
      </c>
      <c r="C1070" t="s">
        <v>56</v>
      </c>
      <c r="D1070" t="s">
        <v>625</v>
      </c>
      <c r="E1070">
        <v>1</v>
      </c>
      <c r="F1070" t="s">
        <v>1970</v>
      </c>
      <c r="G1070" t="s">
        <v>22</v>
      </c>
      <c r="H1070" s="5">
        <v>44089.373692129629</v>
      </c>
      <c r="I1070" s="5">
        <v>44089.349965277775</v>
      </c>
      <c r="J1070" s="4">
        <f t="shared" si="83"/>
        <v>2020</v>
      </c>
      <c r="K1070" s="4">
        <f t="shared" si="84"/>
        <v>9</v>
      </c>
      <c r="L1070">
        <f t="shared" si="85"/>
        <v>2050.0000001862645</v>
      </c>
      <c r="M1070" s="8">
        <f t="shared" si="81"/>
        <v>34.166666669771075</v>
      </c>
      <c r="N1070" s="8">
        <f t="shared" si="82"/>
        <v>34.166666669771075</v>
      </c>
      <c r="O1070" s="18">
        <v>1</v>
      </c>
      <c r="P1070" t="s">
        <v>1973</v>
      </c>
      <c r="Q1070" s="6" t="s">
        <v>24</v>
      </c>
      <c r="R1070" s="8" t="s">
        <v>1972</v>
      </c>
      <c r="S1070" t="e">
        <f t="array" ref="S1070">RemoveNumbers(D1070)</f>
        <v>#NAME?</v>
      </c>
    </row>
    <row r="1071" spans="1:19" ht="15" customHeight="1">
      <c r="A1071" t="s">
        <v>17</v>
      </c>
      <c r="B1071" t="s">
        <v>41</v>
      </c>
      <c r="C1071" t="s">
        <v>62</v>
      </c>
      <c r="D1071" t="s">
        <v>1974</v>
      </c>
      <c r="E1071">
        <v>23</v>
      </c>
      <c r="F1071" t="s">
        <v>1970</v>
      </c>
      <c r="G1071" t="s">
        <v>22</v>
      </c>
      <c r="H1071" s="5">
        <v>44089.594085648147</v>
      </c>
      <c r="I1071" s="5">
        <v>44089.565127314818</v>
      </c>
      <c r="J1071" s="4">
        <f t="shared" si="83"/>
        <v>2020</v>
      </c>
      <c r="K1071" s="4">
        <f t="shared" si="84"/>
        <v>9</v>
      </c>
      <c r="L1071">
        <f t="shared" si="85"/>
        <v>2501.9999996060506</v>
      </c>
      <c r="M1071" s="8">
        <f t="shared" si="81"/>
        <v>41.699999993434176</v>
      </c>
      <c r="N1071" s="8">
        <f t="shared" si="82"/>
        <v>959.09999984898604</v>
      </c>
      <c r="O1071" s="18">
        <v>1</v>
      </c>
      <c r="P1071" t="s">
        <v>1975</v>
      </c>
      <c r="Q1071" s="6" t="s">
        <v>24</v>
      </c>
      <c r="R1071" s="8" t="s">
        <v>1972</v>
      </c>
      <c r="S1071" t="e">
        <f t="array" ref="S1071">RemoveNumbers(D1071)</f>
        <v>#NAME?</v>
      </c>
    </row>
    <row r="1072" spans="1:19" ht="15" customHeight="1">
      <c r="A1072" t="s">
        <v>17</v>
      </c>
      <c r="B1072" t="s">
        <v>41</v>
      </c>
      <c r="C1072" t="s">
        <v>62</v>
      </c>
      <c r="D1072" t="s">
        <v>585</v>
      </c>
      <c r="E1072">
        <v>15</v>
      </c>
      <c r="F1072" t="s">
        <v>1970</v>
      </c>
      <c r="G1072" t="s">
        <v>22</v>
      </c>
      <c r="H1072" s="5">
        <v>44089.689583333333</v>
      </c>
      <c r="I1072" s="5">
        <v>44089.651770833334</v>
      </c>
      <c r="J1072" s="4">
        <f t="shared" si="83"/>
        <v>2020</v>
      </c>
      <c r="K1072" s="4">
        <f t="shared" si="84"/>
        <v>9</v>
      </c>
      <c r="L1072">
        <f t="shared" si="85"/>
        <v>3266.9999998994172</v>
      </c>
      <c r="M1072" s="8">
        <f t="shared" si="81"/>
        <v>54.449999998323619</v>
      </c>
      <c r="N1072" s="8">
        <f t="shared" si="82"/>
        <v>816.74999997485429</v>
      </c>
      <c r="O1072" s="18">
        <v>1</v>
      </c>
      <c r="P1072" t="s">
        <v>1976</v>
      </c>
      <c r="Q1072" s="6" t="s">
        <v>24</v>
      </c>
      <c r="R1072" s="8" t="s">
        <v>1972</v>
      </c>
      <c r="S1072" t="e">
        <f t="array" ref="S1072">RemoveNumbers(D1072)</f>
        <v>#NAME?</v>
      </c>
    </row>
    <row r="1073" spans="1:19" ht="15" customHeight="1">
      <c r="A1073" t="s">
        <v>17</v>
      </c>
      <c r="B1073" t="s">
        <v>41</v>
      </c>
      <c r="C1073" t="s">
        <v>62</v>
      </c>
      <c r="D1073" t="s">
        <v>63</v>
      </c>
      <c r="E1073">
        <v>2</v>
      </c>
      <c r="F1073" t="s">
        <v>1970</v>
      </c>
      <c r="G1073" t="s">
        <v>22</v>
      </c>
      <c r="H1073" s="5">
        <v>44089.969305555554</v>
      </c>
      <c r="I1073" s="5">
        <v>44089.891064814816</v>
      </c>
      <c r="J1073" s="4">
        <f t="shared" si="83"/>
        <v>2020</v>
      </c>
      <c r="K1073" s="4">
        <f t="shared" si="84"/>
        <v>9</v>
      </c>
      <c r="L1073">
        <f t="shared" si="85"/>
        <v>6759.9999998230487</v>
      </c>
      <c r="M1073" s="8">
        <f t="shared" si="81"/>
        <v>112.66666666371748</v>
      </c>
      <c r="N1073" s="8">
        <f t="shared" si="82"/>
        <v>225.33333332743496</v>
      </c>
      <c r="O1073" s="18">
        <v>1</v>
      </c>
      <c r="P1073" t="s">
        <v>1977</v>
      </c>
      <c r="Q1073" s="6" t="s">
        <v>24</v>
      </c>
      <c r="R1073" s="8" t="s">
        <v>1972</v>
      </c>
      <c r="S1073" t="e">
        <f t="array" ref="S1073">RemoveNumbers(D1073)</f>
        <v>#NAME?</v>
      </c>
    </row>
    <row r="1074" spans="1:19" ht="15" customHeight="1">
      <c r="A1074" t="s">
        <v>17</v>
      </c>
      <c r="B1074" t="s">
        <v>41</v>
      </c>
      <c r="C1074" t="s">
        <v>62</v>
      </c>
      <c r="D1074" t="s">
        <v>1978</v>
      </c>
      <c r="E1074">
        <v>35</v>
      </c>
      <c r="F1074" t="s">
        <v>1970</v>
      </c>
      <c r="G1074" t="s">
        <v>22</v>
      </c>
      <c r="H1074" s="5">
        <v>44090.229861111111</v>
      </c>
      <c r="I1074" s="5">
        <v>44090.142361111109</v>
      </c>
      <c r="J1074" s="4">
        <f t="shared" si="83"/>
        <v>2020</v>
      </c>
      <c r="K1074" s="4">
        <f t="shared" si="84"/>
        <v>9</v>
      </c>
      <c r="L1074">
        <f t="shared" si="85"/>
        <v>7560.0000001257285</v>
      </c>
      <c r="M1074" s="8">
        <f t="shared" si="81"/>
        <v>126.00000000209548</v>
      </c>
      <c r="N1074" s="8">
        <f t="shared" si="82"/>
        <v>4410.0000000733417</v>
      </c>
      <c r="O1074" s="18">
        <v>1</v>
      </c>
      <c r="P1074" t="s">
        <v>1979</v>
      </c>
      <c r="Q1074" s="6" t="s">
        <v>24</v>
      </c>
      <c r="R1074" s="8" t="s">
        <v>1972</v>
      </c>
      <c r="S1074" t="e">
        <f t="array" ref="S1074">RemoveNumbers(D1074)</f>
        <v>#NAME?</v>
      </c>
    </row>
    <row r="1075" spans="1:19" ht="15" customHeight="1">
      <c r="A1075" t="s">
        <v>17</v>
      </c>
      <c r="B1075" t="s">
        <v>41</v>
      </c>
      <c r="C1075" t="s">
        <v>62</v>
      </c>
      <c r="D1075" t="s">
        <v>1980</v>
      </c>
      <c r="E1075">
        <v>1</v>
      </c>
      <c r="F1075" t="s">
        <v>1970</v>
      </c>
      <c r="G1075" t="s">
        <v>22</v>
      </c>
      <c r="H1075" s="5">
        <v>44090.228472222225</v>
      </c>
      <c r="I1075" s="5">
        <v>44090.209722222222</v>
      </c>
      <c r="J1075" s="4">
        <f t="shared" si="83"/>
        <v>2020</v>
      </c>
      <c r="K1075" s="4">
        <f t="shared" si="84"/>
        <v>9</v>
      </c>
      <c r="L1075">
        <f t="shared" si="85"/>
        <v>1620.0000002514571</v>
      </c>
      <c r="M1075" s="8">
        <f t="shared" si="81"/>
        <v>27.000000004190952</v>
      </c>
      <c r="N1075" s="8">
        <f t="shared" si="82"/>
        <v>27.000000004190952</v>
      </c>
      <c r="O1075" s="18">
        <v>1</v>
      </c>
      <c r="P1075" t="s">
        <v>1981</v>
      </c>
      <c r="Q1075" s="6" t="s">
        <v>24</v>
      </c>
      <c r="R1075" s="8" t="s">
        <v>1972</v>
      </c>
      <c r="S1075" t="e">
        <f t="array" ref="S1075">RemoveNumbers(D1075)</f>
        <v>#NAME?</v>
      </c>
    </row>
    <row r="1076" spans="1:19" ht="15" customHeight="1">
      <c r="A1076" t="s">
        <v>17</v>
      </c>
      <c r="B1076" t="s">
        <v>41</v>
      </c>
      <c r="C1076" t="s">
        <v>62</v>
      </c>
      <c r="D1076" t="s">
        <v>1982</v>
      </c>
      <c r="E1076">
        <v>11</v>
      </c>
      <c r="F1076" t="s">
        <v>1970</v>
      </c>
      <c r="G1076" t="s">
        <v>22</v>
      </c>
      <c r="H1076" s="5">
        <v>44090.275949074072</v>
      </c>
      <c r="I1076" s="5">
        <v>44090.232638888891</v>
      </c>
      <c r="J1076" s="4">
        <f t="shared" si="83"/>
        <v>2020</v>
      </c>
      <c r="K1076" s="4">
        <f t="shared" si="84"/>
        <v>9</v>
      </c>
      <c r="L1076">
        <f t="shared" si="85"/>
        <v>3741.9999996665865</v>
      </c>
      <c r="M1076" s="8">
        <f t="shared" si="81"/>
        <v>62.366666661109775</v>
      </c>
      <c r="N1076" s="8">
        <f t="shared" si="82"/>
        <v>686.03333327220753</v>
      </c>
      <c r="O1076" s="18">
        <v>1</v>
      </c>
      <c r="P1076" t="s">
        <v>1983</v>
      </c>
      <c r="Q1076" s="6" t="s">
        <v>24</v>
      </c>
      <c r="R1076" s="8" t="s">
        <v>1972</v>
      </c>
      <c r="S1076" t="e">
        <f t="array" ref="S1076">RemoveNumbers(D1076)</f>
        <v>#NAME?</v>
      </c>
    </row>
    <row r="1077" spans="1:19" ht="15" customHeight="1">
      <c r="A1077" t="s">
        <v>17</v>
      </c>
      <c r="B1077" t="s">
        <v>140</v>
      </c>
      <c r="C1077" t="s">
        <v>141</v>
      </c>
      <c r="D1077" t="s">
        <v>948</v>
      </c>
      <c r="E1077">
        <v>58</v>
      </c>
      <c r="F1077" t="s">
        <v>1970</v>
      </c>
      <c r="G1077" t="s">
        <v>22</v>
      </c>
      <c r="H1077" s="5">
        <v>44090.394085648149</v>
      </c>
      <c r="I1077" s="5">
        <v>44090.361111111109</v>
      </c>
      <c r="J1077" s="4">
        <f t="shared" si="83"/>
        <v>2020</v>
      </c>
      <c r="K1077" s="4">
        <f t="shared" si="84"/>
        <v>9</v>
      </c>
      <c r="L1077">
        <f t="shared" si="85"/>
        <v>2849.0000002551824</v>
      </c>
      <c r="M1077" s="8">
        <f t="shared" si="81"/>
        <v>47.483333337586373</v>
      </c>
      <c r="N1077" s="8">
        <f t="shared" si="82"/>
        <v>2754.0333335800096</v>
      </c>
      <c r="O1077" s="18">
        <v>1</v>
      </c>
      <c r="P1077" t="s">
        <v>1984</v>
      </c>
      <c r="Q1077" s="6" t="s">
        <v>24</v>
      </c>
      <c r="R1077" s="8" t="s">
        <v>1972</v>
      </c>
      <c r="S1077" t="e">
        <f t="array" ref="S1077">RemoveNumbers(D1077)</f>
        <v>#NAME?</v>
      </c>
    </row>
    <row r="1078" spans="1:19" ht="15" customHeight="1">
      <c r="A1078" t="s">
        <v>17</v>
      </c>
      <c r="B1078" t="s">
        <v>47</v>
      </c>
      <c r="C1078" t="s">
        <v>52</v>
      </c>
      <c r="D1078" t="s">
        <v>256</v>
      </c>
      <c r="E1078">
        <v>503</v>
      </c>
      <c r="F1078" t="s">
        <v>1970</v>
      </c>
      <c r="G1078" t="s">
        <v>22</v>
      </c>
      <c r="H1078" s="5">
        <v>44090.438194444447</v>
      </c>
      <c r="I1078" s="5">
        <v>44090.383333333331</v>
      </c>
      <c r="J1078" s="4">
        <f t="shared" si="83"/>
        <v>2020</v>
      </c>
      <c r="K1078" s="4">
        <f t="shared" si="84"/>
        <v>9</v>
      </c>
      <c r="L1078">
        <f t="shared" si="85"/>
        <v>4740.0000003632158</v>
      </c>
      <c r="M1078" s="8">
        <f t="shared" si="81"/>
        <v>79.000000006053597</v>
      </c>
      <c r="N1078" s="8">
        <f t="shared" si="82"/>
        <v>39737.000003044959</v>
      </c>
      <c r="O1078" s="18">
        <v>1</v>
      </c>
      <c r="P1078" t="s">
        <v>1985</v>
      </c>
      <c r="Q1078" s="6" t="s">
        <v>24</v>
      </c>
      <c r="R1078" s="8" t="s">
        <v>1972</v>
      </c>
      <c r="S1078" t="e">
        <f t="array" ref="S1078">RemoveNumbers(D1078)</f>
        <v>#NAME?</v>
      </c>
    </row>
    <row r="1079" spans="1:19" ht="15" customHeight="1">
      <c r="A1079" t="s">
        <v>17</v>
      </c>
      <c r="B1079" t="s">
        <v>47</v>
      </c>
      <c r="C1079" t="s">
        <v>52</v>
      </c>
      <c r="D1079" t="s">
        <v>1986</v>
      </c>
      <c r="E1079">
        <v>29</v>
      </c>
      <c r="F1079" t="s">
        <v>1970</v>
      </c>
      <c r="G1079" t="s">
        <v>22</v>
      </c>
      <c r="H1079" s="5">
        <v>44090.4296875</v>
      </c>
      <c r="I1079" s="5">
        <v>44090.384027777778</v>
      </c>
      <c r="J1079" s="4">
        <f t="shared" si="83"/>
        <v>2020</v>
      </c>
      <c r="K1079" s="4">
        <f t="shared" si="84"/>
        <v>9</v>
      </c>
      <c r="L1079">
        <f t="shared" si="85"/>
        <v>3944.9999999720603</v>
      </c>
      <c r="M1079" s="8">
        <f t="shared" si="81"/>
        <v>65.749999999534339</v>
      </c>
      <c r="N1079" s="8">
        <f t="shared" si="82"/>
        <v>1906.7499999864958</v>
      </c>
      <c r="O1079" s="18">
        <v>1</v>
      </c>
      <c r="P1079" t="s">
        <v>1987</v>
      </c>
      <c r="Q1079" s="6" t="s">
        <v>24</v>
      </c>
      <c r="R1079" s="8" t="s">
        <v>1972</v>
      </c>
      <c r="S1079" t="e">
        <f t="array" ref="S1079">RemoveNumbers(D1079)</f>
        <v>#NAME?</v>
      </c>
    </row>
    <row r="1080" spans="1:19" ht="15" customHeight="1">
      <c r="A1080" t="s">
        <v>17</v>
      </c>
      <c r="B1080" t="s">
        <v>41</v>
      </c>
      <c r="C1080" t="s">
        <v>135</v>
      </c>
      <c r="D1080" t="s">
        <v>706</v>
      </c>
      <c r="E1080">
        <v>10</v>
      </c>
      <c r="F1080" t="s">
        <v>1970</v>
      </c>
      <c r="G1080" t="s">
        <v>22</v>
      </c>
      <c r="H1080" s="5">
        <v>44090.454305555555</v>
      </c>
      <c r="I1080" s="5">
        <v>44090.388888888891</v>
      </c>
      <c r="J1080" s="4">
        <f t="shared" si="83"/>
        <v>2020</v>
      </c>
      <c r="K1080" s="4">
        <f t="shared" si="84"/>
        <v>9</v>
      </c>
      <c r="L1080">
        <f t="shared" si="85"/>
        <v>5651.9999998155981</v>
      </c>
      <c r="M1080" s="8">
        <f t="shared" si="81"/>
        <v>94.199999996926636</v>
      </c>
      <c r="N1080" s="8">
        <f t="shared" si="82"/>
        <v>941.99999996926636</v>
      </c>
      <c r="O1080" s="18">
        <v>1</v>
      </c>
      <c r="P1080" t="s">
        <v>1988</v>
      </c>
      <c r="Q1080" s="6" t="s">
        <v>24</v>
      </c>
      <c r="R1080" s="8" t="s">
        <v>1972</v>
      </c>
      <c r="S1080" t="e">
        <f t="array" ref="S1080">RemoveNumbers(D1080)</f>
        <v>#NAME?</v>
      </c>
    </row>
    <row r="1081" spans="1:19" ht="15" customHeight="1">
      <c r="A1081" t="s">
        <v>17</v>
      </c>
      <c r="B1081" t="s">
        <v>41</v>
      </c>
      <c r="C1081" t="s">
        <v>62</v>
      </c>
      <c r="D1081" t="s">
        <v>288</v>
      </c>
      <c r="E1081">
        <v>13</v>
      </c>
      <c r="F1081" t="s">
        <v>1970</v>
      </c>
      <c r="G1081" t="s">
        <v>22</v>
      </c>
      <c r="H1081" s="5">
        <v>44090.468680555554</v>
      </c>
      <c r="I1081" s="5">
        <v>44090.395578703705</v>
      </c>
      <c r="J1081" s="4">
        <f t="shared" si="83"/>
        <v>2020</v>
      </c>
      <c r="K1081" s="4">
        <f t="shared" si="84"/>
        <v>9</v>
      </c>
      <c r="L1081">
        <f t="shared" si="85"/>
        <v>6315.9999997587875</v>
      </c>
      <c r="M1081" s="8">
        <f t="shared" si="81"/>
        <v>105.26666666264646</v>
      </c>
      <c r="N1081" s="8">
        <f t="shared" si="82"/>
        <v>1368.4666666144039</v>
      </c>
      <c r="O1081" s="18">
        <v>1</v>
      </c>
      <c r="P1081" t="s">
        <v>1989</v>
      </c>
      <c r="Q1081" s="6" t="s">
        <v>24</v>
      </c>
      <c r="R1081" s="8" t="s">
        <v>1972</v>
      </c>
      <c r="S1081" t="e">
        <f t="array" ref="S1081">RemoveNumbers(D1081)</f>
        <v>#NAME?</v>
      </c>
    </row>
    <row r="1082" spans="1:19" ht="15" customHeight="1">
      <c r="A1082" t="s">
        <v>17</v>
      </c>
      <c r="B1082" t="s">
        <v>55</v>
      </c>
      <c r="C1082" t="s">
        <v>56</v>
      </c>
      <c r="D1082" t="s">
        <v>219</v>
      </c>
      <c r="E1082">
        <v>288</v>
      </c>
      <c r="F1082" t="s">
        <v>1970</v>
      </c>
      <c r="G1082" t="s">
        <v>22</v>
      </c>
      <c r="H1082" s="5">
        <v>44090.459027777775</v>
      </c>
      <c r="I1082" s="5">
        <v>44090.427777777775</v>
      </c>
      <c r="J1082" s="4">
        <f t="shared" si="83"/>
        <v>2020</v>
      </c>
      <c r="K1082" s="4">
        <f t="shared" si="84"/>
        <v>9</v>
      </c>
      <c r="L1082">
        <f t="shared" si="85"/>
        <v>2700</v>
      </c>
      <c r="M1082" s="8">
        <f t="shared" si="81"/>
        <v>45</v>
      </c>
      <c r="N1082" s="8">
        <f t="shared" si="82"/>
        <v>12960</v>
      </c>
      <c r="O1082" s="18">
        <v>1</v>
      </c>
      <c r="P1082" t="s">
        <v>1990</v>
      </c>
      <c r="Q1082" s="6" t="s">
        <v>24</v>
      </c>
      <c r="R1082" s="8" t="s">
        <v>1972</v>
      </c>
      <c r="S1082" t="e">
        <f t="array" ref="S1082">RemoveNumbers(D1082)</f>
        <v>#NAME?</v>
      </c>
    </row>
    <row r="1083" spans="1:19" ht="15" customHeight="1">
      <c r="A1083" t="s">
        <v>17</v>
      </c>
      <c r="B1083" t="s">
        <v>47</v>
      </c>
      <c r="C1083" t="s">
        <v>52</v>
      </c>
      <c r="D1083" t="s">
        <v>1991</v>
      </c>
      <c r="E1083">
        <v>2</v>
      </c>
      <c r="F1083" t="s">
        <v>1970</v>
      </c>
      <c r="G1083" t="s">
        <v>22</v>
      </c>
      <c r="H1083" s="5">
        <v>44090.53402777778</v>
      </c>
      <c r="I1083" s="5">
        <v>44090.438194444447</v>
      </c>
      <c r="J1083" s="4">
        <f t="shared" si="83"/>
        <v>2020</v>
      </c>
      <c r="K1083" s="4">
        <f t="shared" si="84"/>
        <v>9</v>
      </c>
      <c r="L1083">
        <f t="shared" si="85"/>
        <v>8279.9999999580905</v>
      </c>
      <c r="M1083" s="8">
        <f t="shared" si="81"/>
        <v>137.99999999930151</v>
      </c>
      <c r="N1083" s="8">
        <f t="shared" si="82"/>
        <v>275.99999999860302</v>
      </c>
      <c r="O1083" s="18">
        <v>1</v>
      </c>
      <c r="P1083" t="s">
        <v>1992</v>
      </c>
      <c r="Q1083" s="6" t="s">
        <v>24</v>
      </c>
      <c r="R1083" s="8" t="s">
        <v>1972</v>
      </c>
      <c r="S1083" t="e">
        <f t="array" ref="S1083">RemoveNumbers(D1083)</f>
        <v>#NAME?</v>
      </c>
    </row>
    <row r="1084" spans="1:19" ht="15" customHeight="1">
      <c r="A1084" t="s">
        <v>17</v>
      </c>
      <c r="B1084" t="s">
        <v>41</v>
      </c>
      <c r="C1084" t="s">
        <v>42</v>
      </c>
      <c r="D1084" t="s">
        <v>1088</v>
      </c>
      <c r="E1084">
        <v>39</v>
      </c>
      <c r="F1084" t="s">
        <v>1970</v>
      </c>
      <c r="G1084" t="s">
        <v>22</v>
      </c>
      <c r="H1084" s="5">
        <v>44090.623124999998</v>
      </c>
      <c r="I1084" s="5">
        <v>44090.568055555559</v>
      </c>
      <c r="J1084" s="4">
        <f t="shared" si="83"/>
        <v>2020</v>
      </c>
      <c r="K1084" s="4">
        <f t="shared" si="84"/>
        <v>9</v>
      </c>
      <c r="L1084">
        <f t="shared" si="85"/>
        <v>4757.9999995417893</v>
      </c>
      <c r="M1084" s="8">
        <f t="shared" si="81"/>
        <v>79.299999992363155</v>
      </c>
      <c r="N1084" s="8">
        <f t="shared" si="82"/>
        <v>3092.699999702163</v>
      </c>
      <c r="O1084" s="18">
        <v>1</v>
      </c>
      <c r="P1084" t="s">
        <v>1993</v>
      </c>
      <c r="Q1084" s="6" t="s">
        <v>24</v>
      </c>
      <c r="R1084" s="8" t="s">
        <v>1972</v>
      </c>
      <c r="S1084" t="e">
        <f t="array" ref="S1084">RemoveNumbers(D1084)</f>
        <v>#NAME?</v>
      </c>
    </row>
    <row r="1085" spans="1:19" ht="15" customHeight="1">
      <c r="A1085" t="s">
        <v>17</v>
      </c>
      <c r="B1085" t="s">
        <v>55</v>
      </c>
      <c r="C1085" t="s">
        <v>56</v>
      </c>
      <c r="D1085" t="s">
        <v>600</v>
      </c>
      <c r="E1085">
        <v>18</v>
      </c>
      <c r="F1085" t="s">
        <v>1970</v>
      </c>
      <c r="G1085" t="s">
        <v>22</v>
      </c>
      <c r="H1085" s="5">
        <v>44090.595833333333</v>
      </c>
      <c r="I1085" s="5">
        <v>44090.570138888892</v>
      </c>
      <c r="J1085" s="4">
        <f t="shared" si="83"/>
        <v>2020</v>
      </c>
      <c r="K1085" s="4">
        <f t="shared" si="84"/>
        <v>9</v>
      </c>
      <c r="L1085">
        <f t="shared" si="85"/>
        <v>2219.9999996926636</v>
      </c>
      <c r="M1085" s="8">
        <f t="shared" si="81"/>
        <v>36.999999994877726</v>
      </c>
      <c r="N1085" s="8">
        <f t="shared" si="82"/>
        <v>665.99999990779907</v>
      </c>
      <c r="O1085" s="18">
        <v>1</v>
      </c>
      <c r="P1085" t="s">
        <v>1994</v>
      </c>
      <c r="Q1085" s="6" t="s">
        <v>24</v>
      </c>
      <c r="R1085" s="8" t="s">
        <v>1972</v>
      </c>
      <c r="S1085" t="e">
        <f t="array" ref="S1085">RemoveNumbers(D1085)</f>
        <v>#NAME?</v>
      </c>
    </row>
    <row r="1086" spans="1:19" ht="15" customHeight="1">
      <c r="A1086" t="s">
        <v>17</v>
      </c>
      <c r="B1086" t="s">
        <v>41</v>
      </c>
      <c r="C1086" t="s">
        <v>62</v>
      </c>
      <c r="D1086" t="s">
        <v>1498</v>
      </c>
      <c r="E1086">
        <v>4</v>
      </c>
      <c r="F1086" t="s">
        <v>1970</v>
      </c>
      <c r="G1086" t="s">
        <v>22</v>
      </c>
      <c r="H1086" s="5">
        <v>44090.670162037037</v>
      </c>
      <c r="I1086" s="5">
        <v>44090.575416666667</v>
      </c>
      <c r="J1086" s="4">
        <f t="shared" si="83"/>
        <v>2020</v>
      </c>
      <c r="K1086" s="4">
        <f t="shared" si="84"/>
        <v>9</v>
      </c>
      <c r="L1086">
        <f t="shared" si="85"/>
        <v>8185.9999999869615</v>
      </c>
      <c r="M1086" s="8">
        <f t="shared" si="81"/>
        <v>136.43333333311602</v>
      </c>
      <c r="N1086" s="8">
        <f t="shared" si="82"/>
        <v>545.7333333324641</v>
      </c>
      <c r="O1086" s="18">
        <v>1</v>
      </c>
      <c r="P1086" t="s">
        <v>1995</v>
      </c>
      <c r="Q1086" s="6" t="s">
        <v>24</v>
      </c>
      <c r="R1086" s="8" t="s">
        <v>1972</v>
      </c>
      <c r="S1086" t="e">
        <f t="array" ref="S1086">RemoveNumbers(D1086)</f>
        <v>#NAME?</v>
      </c>
    </row>
    <row r="1087" spans="1:19" ht="15" customHeight="1">
      <c r="A1087" t="s">
        <v>17</v>
      </c>
      <c r="B1087" t="s">
        <v>18</v>
      </c>
      <c r="C1087" t="s">
        <v>25</v>
      </c>
      <c r="D1087" t="s">
        <v>928</v>
      </c>
      <c r="E1087">
        <v>924</v>
      </c>
      <c r="F1087" t="s">
        <v>1970</v>
      </c>
      <c r="G1087" t="s">
        <v>22</v>
      </c>
      <c r="H1087" s="5">
        <v>44090.805555555555</v>
      </c>
      <c r="I1087" s="5">
        <v>44090.629166666666</v>
      </c>
      <c r="J1087" s="4">
        <f t="shared" si="83"/>
        <v>2020</v>
      </c>
      <c r="K1087" s="4">
        <f t="shared" si="84"/>
        <v>9</v>
      </c>
      <c r="L1087">
        <f t="shared" si="85"/>
        <v>15240.00000001397</v>
      </c>
      <c r="M1087" s="8">
        <f t="shared" si="81"/>
        <v>254.00000000023283</v>
      </c>
      <c r="N1087" s="8">
        <f t="shared" si="82"/>
        <v>234696.00000021514</v>
      </c>
      <c r="O1087" s="18">
        <v>1</v>
      </c>
      <c r="P1087" t="s">
        <v>1996</v>
      </c>
      <c r="Q1087" s="6" t="s">
        <v>24</v>
      </c>
      <c r="R1087" s="8" t="s">
        <v>1972</v>
      </c>
      <c r="S1087" t="e">
        <f t="array" ref="S1087">RemoveNumbers(D1087)</f>
        <v>#NAME?</v>
      </c>
    </row>
    <row r="1088" spans="1:19" ht="15" customHeight="1">
      <c r="A1088" t="s">
        <v>17</v>
      </c>
      <c r="B1088" t="s">
        <v>18</v>
      </c>
      <c r="C1088" t="s">
        <v>35</v>
      </c>
      <c r="D1088" t="s">
        <v>766</v>
      </c>
      <c r="E1088">
        <v>9</v>
      </c>
      <c r="F1088" t="s">
        <v>1970</v>
      </c>
      <c r="G1088" t="s">
        <v>22</v>
      </c>
      <c r="H1088" s="5">
        <v>44090.734375</v>
      </c>
      <c r="I1088" s="5">
        <v>44090.640543981484</v>
      </c>
      <c r="J1088" s="4">
        <f t="shared" si="83"/>
        <v>2020</v>
      </c>
      <c r="K1088" s="4">
        <f t="shared" si="84"/>
        <v>9</v>
      </c>
      <c r="L1088">
        <f t="shared" si="85"/>
        <v>8106.9999997504056</v>
      </c>
      <c r="M1088" s="8">
        <f t="shared" si="81"/>
        <v>135.11666666250676</v>
      </c>
      <c r="N1088" s="8">
        <f t="shared" si="82"/>
        <v>1216.0499999625608</v>
      </c>
      <c r="O1088" s="18">
        <v>1</v>
      </c>
      <c r="P1088" t="s">
        <v>1997</v>
      </c>
      <c r="Q1088" s="6" t="s">
        <v>24</v>
      </c>
      <c r="R1088" s="8" t="s">
        <v>1972</v>
      </c>
      <c r="S1088" t="e">
        <f t="array" ref="S1088">RemoveNumbers(D1088)</f>
        <v>#NAME?</v>
      </c>
    </row>
    <row r="1089" spans="1:19" ht="15" customHeight="1">
      <c r="A1089" t="s">
        <v>17</v>
      </c>
      <c r="B1089" t="s">
        <v>55</v>
      </c>
      <c r="C1089" t="s">
        <v>56</v>
      </c>
      <c r="D1089" t="s">
        <v>600</v>
      </c>
      <c r="E1089">
        <v>18</v>
      </c>
      <c r="F1089" t="s">
        <v>1970</v>
      </c>
      <c r="G1089" t="s">
        <v>22</v>
      </c>
      <c r="H1089" s="5">
        <v>44090.748807870368</v>
      </c>
      <c r="I1089" s="5">
        <v>44090.712118055555</v>
      </c>
      <c r="J1089" s="4">
        <f t="shared" si="83"/>
        <v>2020</v>
      </c>
      <c r="K1089" s="4">
        <f t="shared" si="84"/>
        <v>9</v>
      </c>
      <c r="L1089">
        <f t="shared" si="85"/>
        <v>3169.999999855645</v>
      </c>
      <c r="M1089" s="8">
        <f t="shared" si="86" ref="M1089:M1152">+L1089/60</f>
        <v>52.833333330927417</v>
      </c>
      <c r="N1089" s="8">
        <f t="shared" si="87" ref="N1089:N1152">+M1089*E1089</f>
        <v>950.9999999566935</v>
      </c>
      <c r="O1089" s="18">
        <v>1</v>
      </c>
      <c r="P1089" t="s">
        <v>1998</v>
      </c>
      <c r="Q1089" s="6" t="s">
        <v>24</v>
      </c>
      <c r="R1089" s="8" t="s">
        <v>1972</v>
      </c>
      <c r="S1089" t="e">
        <f t="array" ref="S1089">RemoveNumbers(D1089)</f>
        <v>#NAME?</v>
      </c>
    </row>
    <row r="1090" spans="1:19" ht="15" customHeight="1">
      <c r="A1090" t="s">
        <v>17</v>
      </c>
      <c r="B1090" t="s">
        <v>18</v>
      </c>
      <c r="C1090" t="s">
        <v>35</v>
      </c>
      <c r="D1090" t="s">
        <v>1999</v>
      </c>
      <c r="E1090">
        <v>1</v>
      </c>
      <c r="F1090" t="s">
        <v>1970</v>
      </c>
      <c r="G1090" t="s">
        <v>22</v>
      </c>
      <c r="H1090" s="5">
        <v>44090.89371527778</v>
      </c>
      <c r="I1090" s="5">
        <v>44090.817824074074</v>
      </c>
      <c r="J1090" s="4">
        <f t="shared" si="83"/>
        <v>2020</v>
      </c>
      <c r="K1090" s="4">
        <f t="shared" si="84"/>
        <v>9</v>
      </c>
      <c r="L1090">
        <f t="shared" si="85"/>
        <v>6557.0000001462176</v>
      </c>
      <c r="M1090" s="8">
        <f t="shared" si="86"/>
        <v>109.28333333577029</v>
      </c>
      <c r="N1090" s="8">
        <f t="shared" si="87"/>
        <v>109.28333333577029</v>
      </c>
      <c r="O1090" s="18">
        <v>1</v>
      </c>
      <c r="P1090" t="s">
        <v>2000</v>
      </c>
      <c r="Q1090" s="6" t="s">
        <v>24</v>
      </c>
      <c r="R1090" s="8" t="s">
        <v>1972</v>
      </c>
      <c r="S1090" t="e">
        <f t="array" ref="S1090">RemoveNumbers(D1090)</f>
        <v>#NAME?</v>
      </c>
    </row>
    <row r="1091" spans="1:19" ht="15" customHeight="1">
      <c r="A1091" t="s">
        <v>17</v>
      </c>
      <c r="B1091" t="s">
        <v>18</v>
      </c>
      <c r="C1091" t="s">
        <v>35</v>
      </c>
      <c r="D1091" t="s">
        <v>1097</v>
      </c>
      <c r="E1091">
        <v>256</v>
      </c>
      <c r="F1091" t="s">
        <v>1970</v>
      </c>
      <c r="G1091" t="s">
        <v>22</v>
      </c>
      <c r="H1091" s="5">
        <v>44090.865972222222</v>
      </c>
      <c r="I1091" s="5">
        <v>44090.822916666664</v>
      </c>
      <c r="J1091" s="4">
        <f t="shared" si="88" ref="J1091:J1154">YEAR(I1091)</f>
        <v>2020</v>
      </c>
      <c r="K1091" s="4">
        <f t="shared" si="89" ref="K1091:K1154">MONTH(I1091)</f>
        <v>9</v>
      </c>
      <c r="L1091">
        <f t="shared" si="85"/>
        <v>3720.0000001816079</v>
      </c>
      <c r="M1091" s="8">
        <f t="shared" si="86"/>
        <v>62.000000003026798</v>
      </c>
      <c r="N1091" s="8">
        <f t="shared" si="87"/>
        <v>15872.00000077486</v>
      </c>
      <c r="O1091" s="18">
        <v>1</v>
      </c>
      <c r="P1091" t="s">
        <v>2001</v>
      </c>
      <c r="Q1091" s="6" t="s">
        <v>24</v>
      </c>
      <c r="R1091" s="8" t="s">
        <v>1972</v>
      </c>
      <c r="S1091" t="e">
        <f t="array" ref="S1091">RemoveNumbers(D1091)</f>
        <v>#NAME?</v>
      </c>
    </row>
    <row r="1092" spans="1:18" ht="15" customHeight="1">
      <c r="A1092" t="s">
        <v>17</v>
      </c>
      <c r="B1092" t="s">
        <v>140</v>
      </c>
      <c r="C1092" t="s">
        <v>141</v>
      </c>
      <c r="D1092" t="s">
        <v>2002</v>
      </c>
      <c r="E1092">
        <v>7</v>
      </c>
      <c r="F1092" t="s">
        <v>27</v>
      </c>
      <c r="G1092" t="s">
        <v>22</v>
      </c>
      <c r="H1092" s="5">
        <v>44091.257881944446</v>
      </c>
      <c r="I1092" s="5">
        <v>44091.150000000001</v>
      </c>
      <c r="J1092" s="4">
        <f t="shared" si="88"/>
        <v>2020</v>
      </c>
      <c r="K1092" s="4">
        <f t="shared" si="89"/>
        <v>9</v>
      </c>
      <c r="L1092">
        <f t="shared" si="85"/>
        <v>9321.0000000195578</v>
      </c>
      <c r="M1092" s="8">
        <f t="shared" si="86"/>
        <v>155.35000000032596</v>
      </c>
      <c r="N1092" s="8">
        <f t="shared" si="87"/>
        <v>1087.4500000022817</v>
      </c>
      <c r="O1092" s="18">
        <v>1</v>
      </c>
      <c r="P1092" t="s">
        <v>2003</v>
      </c>
      <c r="Q1092" s="6" t="s">
        <v>24</v>
      </c>
      <c r="R1092" s="8"/>
    </row>
    <row r="1093" spans="1:18" ht="15" customHeight="1">
      <c r="A1093" t="s">
        <v>17</v>
      </c>
      <c r="B1093" t="s">
        <v>140</v>
      </c>
      <c r="C1093" t="s">
        <v>141</v>
      </c>
      <c r="D1093" t="s">
        <v>2004</v>
      </c>
      <c r="E1093">
        <v>1</v>
      </c>
      <c r="F1093" t="s">
        <v>92</v>
      </c>
      <c r="G1093" t="s">
        <v>22</v>
      </c>
      <c r="H1093" s="5">
        <v>44091.259722222225</v>
      </c>
      <c r="I1093" s="5">
        <v>44091.154166666667</v>
      </c>
      <c r="J1093" s="4">
        <f t="shared" si="88"/>
        <v>2020</v>
      </c>
      <c r="K1093" s="4">
        <f t="shared" si="89"/>
        <v>9</v>
      </c>
      <c r="L1093">
        <f t="shared" si="85"/>
        <v>9120.0000001816079</v>
      </c>
      <c r="M1093" s="8">
        <f t="shared" si="86"/>
        <v>152.0000000030268</v>
      </c>
      <c r="N1093" s="8">
        <f t="shared" si="87"/>
        <v>152.0000000030268</v>
      </c>
      <c r="O1093" s="18">
        <v>1</v>
      </c>
      <c r="P1093" t="s">
        <v>2005</v>
      </c>
      <c r="Q1093" s="6" t="s">
        <v>24</v>
      </c>
      <c r="R1093" s="8"/>
    </row>
    <row r="1094" spans="1:18" ht="15" customHeight="1">
      <c r="A1094" t="s">
        <v>17</v>
      </c>
      <c r="B1094" t="s">
        <v>18</v>
      </c>
      <c r="C1094" t="s">
        <v>35</v>
      </c>
      <c r="D1094" t="s">
        <v>2006</v>
      </c>
      <c r="E1094">
        <v>5</v>
      </c>
      <c r="F1094" t="s">
        <v>33</v>
      </c>
      <c r="G1094" t="s">
        <v>22</v>
      </c>
      <c r="H1094" s="5">
        <v>44091.569328703707</v>
      </c>
      <c r="I1094" s="5">
        <v>44091.498611111114</v>
      </c>
      <c r="J1094" s="4">
        <f t="shared" si="88"/>
        <v>2020</v>
      </c>
      <c r="K1094" s="4">
        <f t="shared" si="89"/>
        <v>9</v>
      </c>
      <c r="L1094">
        <f t="shared" si="85"/>
        <v>6110.0000000093132</v>
      </c>
      <c r="M1094" s="8">
        <f t="shared" si="86"/>
        <v>101.83333333348855</v>
      </c>
      <c r="N1094" s="8">
        <f t="shared" si="87"/>
        <v>509.16666666744277</v>
      </c>
      <c r="O1094" s="18">
        <v>1</v>
      </c>
      <c r="P1094" t="s">
        <v>2007</v>
      </c>
      <c r="Q1094" s="6" t="s">
        <v>24</v>
      </c>
      <c r="R1094" s="8"/>
    </row>
    <row r="1095" spans="1:18" ht="15" customHeight="1">
      <c r="A1095" t="s">
        <v>17</v>
      </c>
      <c r="B1095" t="s">
        <v>18</v>
      </c>
      <c r="C1095" t="s">
        <v>38</v>
      </c>
      <c r="D1095" t="s">
        <v>2008</v>
      </c>
      <c r="E1095">
        <v>2</v>
      </c>
      <c r="F1095" t="s">
        <v>27</v>
      </c>
      <c r="G1095" t="s">
        <v>22</v>
      </c>
      <c r="H1095" s="5">
        <v>44091.583287037036</v>
      </c>
      <c r="I1095" s="5">
        <v>44091.540277777778</v>
      </c>
      <c r="J1095" s="4">
        <f t="shared" si="88"/>
        <v>2020</v>
      </c>
      <c r="K1095" s="4">
        <f t="shared" si="89"/>
        <v>9</v>
      </c>
      <c r="L1095">
        <f t="shared" si="85"/>
        <v>3715.9999998752028</v>
      </c>
      <c r="M1095" s="8">
        <f t="shared" si="86"/>
        <v>61.93333333125338</v>
      </c>
      <c r="N1095" s="8">
        <f t="shared" si="87"/>
        <v>123.86666666250676</v>
      </c>
      <c r="O1095" s="18">
        <v>1</v>
      </c>
      <c r="P1095" t="s">
        <v>2009</v>
      </c>
      <c r="Q1095" s="6" t="s">
        <v>24</v>
      </c>
      <c r="R1095" s="8"/>
    </row>
    <row r="1096" spans="1:18" ht="15" customHeight="1">
      <c r="A1096" t="s">
        <v>17</v>
      </c>
      <c r="B1096" t="s">
        <v>41</v>
      </c>
      <c r="C1096" t="s">
        <v>62</v>
      </c>
      <c r="D1096" t="s">
        <v>2010</v>
      </c>
      <c r="E1096">
        <v>17</v>
      </c>
      <c r="F1096" t="s">
        <v>27</v>
      </c>
      <c r="G1096" t="s">
        <v>22</v>
      </c>
      <c r="H1096" s="5">
        <v>44091.828460648147</v>
      </c>
      <c r="I1096" s="5">
        <v>44091.793055555558</v>
      </c>
      <c r="J1096" s="4">
        <f t="shared" si="88"/>
        <v>2020</v>
      </c>
      <c r="K1096" s="4">
        <f t="shared" si="89"/>
        <v>9</v>
      </c>
      <c r="L1096">
        <f t="shared" si="85"/>
        <v>3058.999999682419</v>
      </c>
      <c r="M1096" s="8">
        <f t="shared" si="86"/>
        <v>50.983333328040317</v>
      </c>
      <c r="N1096" s="8">
        <f t="shared" si="87"/>
        <v>866.71666657668538</v>
      </c>
      <c r="O1096" s="18">
        <v>1</v>
      </c>
      <c r="P1096" t="s">
        <v>2011</v>
      </c>
      <c r="Q1096" s="6" t="s">
        <v>24</v>
      </c>
      <c r="R1096" s="8"/>
    </row>
    <row r="1097" spans="1:18" ht="15" customHeight="1">
      <c r="A1097" t="s">
        <v>17</v>
      </c>
      <c r="B1097" t="s">
        <v>41</v>
      </c>
      <c r="C1097" t="s">
        <v>62</v>
      </c>
      <c r="D1097" t="s">
        <v>2012</v>
      </c>
      <c r="E1097">
        <v>2</v>
      </c>
      <c r="F1097" t="s">
        <v>92</v>
      </c>
      <c r="G1097" t="s">
        <v>22</v>
      </c>
      <c r="H1097" s="5">
        <v>44092.450219907405</v>
      </c>
      <c r="I1097" s="5">
        <v>44092.431076388886</v>
      </c>
      <c r="J1097" s="4">
        <f t="shared" si="88"/>
        <v>2020</v>
      </c>
      <c r="K1097" s="4">
        <f t="shared" si="89"/>
        <v>9</v>
      </c>
      <c r="L1097">
        <f t="shared" si="90" ref="L1097:L1160">(H1097-I1097)*60*60*24</f>
        <v>1654.0000000270084</v>
      </c>
      <c r="M1097" s="8">
        <f t="shared" si="86"/>
        <v>27.566666667116806</v>
      </c>
      <c r="N1097" s="8">
        <f t="shared" si="87"/>
        <v>55.133333334233612</v>
      </c>
      <c r="O1097" s="18">
        <v>1</v>
      </c>
      <c r="P1097" t="s">
        <v>2013</v>
      </c>
      <c r="Q1097" s="6" t="s">
        <v>24</v>
      </c>
      <c r="R1097" s="8"/>
    </row>
    <row r="1098" spans="1:18" ht="15" customHeight="1">
      <c r="A1098" t="s">
        <v>29</v>
      </c>
      <c r="B1098" t="s">
        <v>94</v>
      </c>
      <c r="C1098" t="s">
        <v>177</v>
      </c>
      <c r="D1098" t="s">
        <v>2014</v>
      </c>
      <c r="E1098">
        <v>1</v>
      </c>
      <c r="F1098" t="s">
        <v>33</v>
      </c>
      <c r="G1098" t="s">
        <v>22</v>
      </c>
      <c r="H1098" s="5">
        <v>44092.556261574071</v>
      </c>
      <c r="I1098" s="5">
        <v>44092.444444444445</v>
      </c>
      <c r="J1098" s="4">
        <f t="shared" si="88"/>
        <v>2020</v>
      </c>
      <c r="K1098" s="4">
        <f t="shared" si="89"/>
        <v>9</v>
      </c>
      <c r="L1098">
        <f t="shared" si="90"/>
        <v>9660.9999996609986</v>
      </c>
      <c r="M1098" s="8">
        <f t="shared" si="86"/>
        <v>161.01666666101664</v>
      </c>
      <c r="N1098" s="8">
        <f t="shared" si="87"/>
        <v>161.01666666101664</v>
      </c>
      <c r="O1098" s="18">
        <v>1</v>
      </c>
      <c r="P1098" t="s">
        <v>2015</v>
      </c>
      <c r="Q1098" s="6" t="s">
        <v>24</v>
      </c>
      <c r="R1098" s="8"/>
    </row>
    <row r="1099" spans="1:18" ht="15" customHeight="1">
      <c r="A1099" t="s">
        <v>17</v>
      </c>
      <c r="B1099" t="s">
        <v>18</v>
      </c>
      <c r="C1099" t="s">
        <v>35</v>
      </c>
      <c r="D1099" t="s">
        <v>932</v>
      </c>
      <c r="E1099">
        <v>1517</v>
      </c>
      <c r="F1099" t="s">
        <v>21</v>
      </c>
      <c r="G1099" t="s">
        <v>22</v>
      </c>
      <c r="H1099" s="5">
        <v>44092.831550925926</v>
      </c>
      <c r="I1099" s="5">
        <v>44092.822916666664</v>
      </c>
      <c r="J1099" s="4">
        <f t="shared" si="88"/>
        <v>2020</v>
      </c>
      <c r="K1099" s="4">
        <f t="shared" si="89"/>
        <v>9</v>
      </c>
      <c r="L1099">
        <f t="shared" si="90"/>
        <v>746.00000025238842</v>
      </c>
      <c r="M1099" s="8">
        <f t="shared" si="86"/>
        <v>12.433333337539807</v>
      </c>
      <c r="N1099" s="8">
        <f t="shared" si="87"/>
        <v>18861.366673047887</v>
      </c>
      <c r="O1099" s="18">
        <v>1</v>
      </c>
      <c r="P1099" t="s">
        <v>2016</v>
      </c>
      <c r="Q1099" s="6" t="s">
        <v>24</v>
      </c>
      <c r="R1099" s="8"/>
    </row>
    <row r="1100" spans="1:18" ht="15" customHeight="1">
      <c r="A1100" t="s">
        <v>29</v>
      </c>
      <c r="B1100" t="s">
        <v>30</v>
      </c>
      <c r="C1100" t="s">
        <v>31</v>
      </c>
      <c r="D1100" t="s">
        <v>2017</v>
      </c>
      <c r="E1100">
        <v>2</v>
      </c>
      <c r="F1100" t="s">
        <v>33</v>
      </c>
      <c r="G1100" t="s">
        <v>22</v>
      </c>
      <c r="H1100" s="5">
        <v>44093.082812499997</v>
      </c>
      <c r="I1100" s="5">
        <v>44092.975694444445</v>
      </c>
      <c r="J1100" s="4">
        <f t="shared" si="88"/>
        <v>2020</v>
      </c>
      <c r="K1100" s="4">
        <f t="shared" si="89"/>
        <v>9</v>
      </c>
      <c r="L1100">
        <f t="shared" si="90"/>
        <v>9254.9999996786937</v>
      </c>
      <c r="M1100" s="8">
        <f t="shared" si="86"/>
        <v>154.2499999946449</v>
      </c>
      <c r="N1100" s="8">
        <f t="shared" si="87"/>
        <v>308.49999998928979</v>
      </c>
      <c r="O1100" s="18">
        <v>1</v>
      </c>
      <c r="P1100" t="s">
        <v>2018</v>
      </c>
      <c r="Q1100" s="6" t="s">
        <v>24</v>
      </c>
      <c r="R1100" s="8"/>
    </row>
    <row r="1101" spans="1:18" ht="15" customHeight="1">
      <c r="A1101" t="s">
        <v>17</v>
      </c>
      <c r="B1101" t="s">
        <v>41</v>
      </c>
      <c r="C1101" t="s">
        <v>62</v>
      </c>
      <c r="D1101" t="s">
        <v>2019</v>
      </c>
      <c r="E1101">
        <v>4</v>
      </c>
      <c r="F1101" t="s">
        <v>92</v>
      </c>
      <c r="G1101" t="s">
        <v>22</v>
      </c>
      <c r="H1101" s="5">
        <v>44093.364224537036</v>
      </c>
      <c r="I1101" s="5">
        <v>44093.329861111109</v>
      </c>
      <c r="J1101" s="4">
        <f t="shared" si="88"/>
        <v>2020</v>
      </c>
      <c r="K1101" s="4">
        <f t="shared" si="89"/>
        <v>9</v>
      </c>
      <c r="L1101">
        <f t="shared" si="90"/>
        <v>2969.0000000176951</v>
      </c>
      <c r="M1101" s="8">
        <f t="shared" si="86"/>
        <v>49.483333333628252</v>
      </c>
      <c r="N1101" s="8">
        <f t="shared" si="87"/>
        <v>197.93333333451301</v>
      </c>
      <c r="O1101" s="18">
        <v>1</v>
      </c>
      <c r="P1101" t="s">
        <v>2020</v>
      </c>
      <c r="Q1101" s="6" t="s">
        <v>24</v>
      </c>
      <c r="R1101" s="8"/>
    </row>
    <row r="1102" spans="1:18" ht="15" customHeight="1">
      <c r="A1102" t="s">
        <v>29</v>
      </c>
      <c r="B1102" t="s">
        <v>94</v>
      </c>
      <c r="C1102" t="s">
        <v>95</v>
      </c>
      <c r="D1102" t="s">
        <v>2021</v>
      </c>
      <c r="E1102">
        <v>1</v>
      </c>
      <c r="F1102" t="s">
        <v>125</v>
      </c>
      <c r="G1102" t="s">
        <v>97</v>
      </c>
      <c r="H1102" s="5">
        <v>44093.440312500003</v>
      </c>
      <c r="I1102" s="5">
        <v>44093.367361111108</v>
      </c>
      <c r="J1102" s="4">
        <f t="shared" si="88"/>
        <v>2020</v>
      </c>
      <c r="K1102" s="4">
        <f t="shared" si="89"/>
        <v>9</v>
      </c>
      <c r="L1102">
        <f t="shared" si="90"/>
        <v>6303.0000004917383</v>
      </c>
      <c r="M1102" s="8">
        <f t="shared" si="86"/>
        <v>105.05000000819564</v>
      </c>
      <c r="N1102" s="8">
        <f t="shared" si="87"/>
        <v>105.05000000819564</v>
      </c>
      <c r="O1102" s="18">
        <v>1</v>
      </c>
      <c r="P1102" t="s">
        <v>2022</v>
      </c>
      <c r="Q1102" s="6" t="s">
        <v>24</v>
      </c>
      <c r="R1102" s="8"/>
    </row>
    <row r="1103" spans="1:19" s="152" customFormat="1" ht="15" customHeight="1">
      <c r="A1103" s="152" t="s">
        <v>29</v>
      </c>
      <c r="B1103" s="152" t="s">
        <v>94</v>
      </c>
      <c r="C1103" s="152" t="s">
        <v>156</v>
      </c>
      <c r="D1103" s="152" t="s">
        <v>2023</v>
      </c>
      <c r="E1103" s="152">
        <v>1</v>
      </c>
      <c r="F1103" s="152" t="s">
        <v>33</v>
      </c>
      <c r="G1103" s="152" t="s">
        <v>22</v>
      </c>
      <c r="H1103" s="153">
        <v>44093.706597222219</v>
      </c>
      <c r="I1103" s="153">
        <v>44093.602777777778</v>
      </c>
      <c r="J1103" s="4">
        <f t="shared" si="88"/>
        <v>2020</v>
      </c>
      <c r="K1103" s="4">
        <f t="shared" si="89"/>
        <v>9</v>
      </c>
      <c r="L1103" s="152">
        <f t="shared" si="90"/>
        <v>8969.9999996926636</v>
      </c>
      <c r="M1103" s="154">
        <f t="shared" si="86"/>
        <v>149.49999999487773</v>
      </c>
      <c r="N1103" s="154">
        <f t="shared" si="87"/>
        <v>149.49999999487773</v>
      </c>
      <c r="O1103" s="155">
        <v>1</v>
      </c>
      <c r="P1103" s="152" t="s">
        <v>2024</v>
      </c>
      <c r="Q1103" s="156" t="s">
        <v>24</v>
      </c>
      <c r="R1103" s="154"/>
      <c r="S1103"/>
    </row>
    <row r="1104" spans="1:18" ht="15" customHeight="1">
      <c r="A1104" t="s">
        <v>29</v>
      </c>
      <c r="B1104" t="s">
        <v>94</v>
      </c>
      <c r="C1104" t="s">
        <v>156</v>
      </c>
      <c r="D1104" t="s">
        <v>2025</v>
      </c>
      <c r="E1104">
        <v>1</v>
      </c>
      <c r="F1104" t="s">
        <v>27</v>
      </c>
      <c r="G1104" t="s">
        <v>22</v>
      </c>
      <c r="H1104" s="5">
        <v>44093.731030092589</v>
      </c>
      <c r="I1104" s="5">
        <v>44093.713194444441</v>
      </c>
      <c r="J1104" s="4">
        <f t="shared" si="88"/>
        <v>2020</v>
      </c>
      <c r="K1104" s="4">
        <f t="shared" si="89"/>
        <v>9</v>
      </c>
      <c r="L1104">
        <f t="shared" si="90"/>
        <v>1541.0000000149012</v>
      </c>
      <c r="M1104" s="8">
        <f t="shared" si="86"/>
        <v>25.683333333581686</v>
      </c>
      <c r="N1104" s="8">
        <f t="shared" si="87"/>
        <v>25.683333333581686</v>
      </c>
      <c r="O1104" s="18">
        <v>1</v>
      </c>
      <c r="P1104" t="s">
        <v>2026</v>
      </c>
      <c r="Q1104" s="6" t="s">
        <v>24</v>
      </c>
      <c r="R1104" s="8"/>
    </row>
    <row r="1105" spans="1:18" ht="15" customHeight="1">
      <c r="A1105" t="s">
        <v>29</v>
      </c>
      <c r="B1105" t="s">
        <v>94</v>
      </c>
      <c r="C1105" t="s">
        <v>95</v>
      </c>
      <c r="D1105" t="s">
        <v>2027</v>
      </c>
      <c r="E1105">
        <v>8</v>
      </c>
      <c r="F1105" t="s">
        <v>27</v>
      </c>
      <c r="G1105" t="s">
        <v>22</v>
      </c>
      <c r="H1105" s="5">
        <v>44093.753900462965</v>
      </c>
      <c r="I1105" s="5">
        <v>44093.729861111111</v>
      </c>
      <c r="J1105" s="4">
        <f t="shared" si="88"/>
        <v>2020</v>
      </c>
      <c r="K1105" s="4">
        <f t="shared" si="89"/>
        <v>9</v>
      </c>
      <c r="L1105">
        <f t="shared" si="90"/>
        <v>2077.0000002114102</v>
      </c>
      <c r="M1105" s="8">
        <f t="shared" si="86"/>
        <v>34.61666667019017</v>
      </c>
      <c r="N1105" s="8">
        <f t="shared" si="87"/>
        <v>276.93333336152136</v>
      </c>
      <c r="O1105" s="18">
        <v>1</v>
      </c>
      <c r="P1105" t="s">
        <v>2028</v>
      </c>
      <c r="Q1105" s="6" t="s">
        <v>24</v>
      </c>
      <c r="R1105" s="8"/>
    </row>
    <row r="1106" spans="1:18" ht="15" customHeight="1">
      <c r="A1106" t="s">
        <v>17</v>
      </c>
      <c r="B1106" t="s">
        <v>18</v>
      </c>
      <c r="C1106" t="s">
        <v>35</v>
      </c>
      <c r="D1106" t="s">
        <v>1270</v>
      </c>
      <c r="E1106">
        <v>1</v>
      </c>
      <c r="F1106" t="s">
        <v>85</v>
      </c>
      <c r="G1106" t="s">
        <v>22</v>
      </c>
      <c r="H1106" s="5">
        <v>44094.158958333333</v>
      </c>
      <c r="I1106" s="5">
        <v>44094.10833333333</v>
      </c>
      <c r="J1106" s="4">
        <f t="shared" si="88"/>
        <v>2020</v>
      </c>
      <c r="K1106" s="4">
        <f t="shared" si="89"/>
        <v>9</v>
      </c>
      <c r="L1106">
        <f t="shared" si="90"/>
        <v>4374.0000003017485</v>
      </c>
      <c r="M1106" s="8">
        <f t="shared" si="86"/>
        <v>72.900000005029142</v>
      </c>
      <c r="N1106" s="8">
        <f t="shared" si="87"/>
        <v>72.900000005029142</v>
      </c>
      <c r="O1106" s="18">
        <v>1</v>
      </c>
      <c r="P1106" t="s">
        <v>2029</v>
      </c>
      <c r="Q1106" s="6" t="s">
        <v>24</v>
      </c>
      <c r="R1106" s="8"/>
    </row>
    <row r="1107" spans="1:18" ht="15" customHeight="1">
      <c r="A1107" t="s">
        <v>17</v>
      </c>
      <c r="B1107" t="s">
        <v>41</v>
      </c>
      <c r="C1107" t="s">
        <v>62</v>
      </c>
      <c r="D1107" t="s">
        <v>2030</v>
      </c>
      <c r="E1107">
        <v>21</v>
      </c>
      <c r="F1107" t="s">
        <v>92</v>
      </c>
      <c r="G1107" t="s">
        <v>22</v>
      </c>
      <c r="H1107" s="5">
        <v>44094.39607638889</v>
      </c>
      <c r="I1107" s="5">
        <v>44094.362500000003</v>
      </c>
      <c r="J1107" s="4">
        <f t="shared" si="88"/>
        <v>2020</v>
      </c>
      <c r="K1107" s="4">
        <f t="shared" si="89"/>
        <v>9</v>
      </c>
      <c r="L1107">
        <f t="shared" si="90"/>
        <v>2900.9999998379499</v>
      </c>
      <c r="M1107" s="8">
        <f t="shared" si="86"/>
        <v>48.349999997299165</v>
      </c>
      <c r="N1107" s="8">
        <f t="shared" si="87"/>
        <v>1015.3499999432825</v>
      </c>
      <c r="O1107" s="18">
        <v>1</v>
      </c>
      <c r="P1107" t="s">
        <v>2031</v>
      </c>
      <c r="Q1107" s="6" t="s">
        <v>24</v>
      </c>
      <c r="R1107" s="8"/>
    </row>
    <row r="1108" spans="1:18" ht="15" customHeight="1">
      <c r="A1108" t="s">
        <v>29</v>
      </c>
      <c r="B1108" t="s">
        <v>94</v>
      </c>
      <c r="C1108" t="s">
        <v>186</v>
      </c>
      <c r="D1108" t="s">
        <v>2032</v>
      </c>
      <c r="E1108">
        <v>1</v>
      </c>
      <c r="F1108" t="s">
        <v>44</v>
      </c>
      <c r="G1108" t="s">
        <v>22</v>
      </c>
      <c r="H1108" s="5">
        <v>44094.479259259257</v>
      </c>
      <c r="I1108" s="5">
        <v>44094.4375</v>
      </c>
      <c r="J1108" s="4">
        <f t="shared" si="88"/>
        <v>2020</v>
      </c>
      <c r="K1108" s="4">
        <f t="shared" si="89"/>
        <v>9</v>
      </c>
      <c r="L1108">
        <f t="shared" si="90"/>
        <v>3607.9999997746199</v>
      </c>
      <c r="M1108" s="8">
        <f t="shared" si="86"/>
        <v>60.133333329576999</v>
      </c>
      <c r="N1108" s="8">
        <f t="shared" si="87"/>
        <v>60.133333329576999</v>
      </c>
      <c r="O1108" s="18">
        <v>1</v>
      </c>
      <c r="P1108" t="s">
        <v>2033</v>
      </c>
      <c r="Q1108" s="6" t="s">
        <v>24</v>
      </c>
      <c r="R1108" s="8" t="s">
        <v>46</v>
      </c>
    </row>
    <row r="1109" spans="1:18" ht="15" customHeight="1">
      <c r="A1109" t="s">
        <v>29</v>
      </c>
      <c r="B1109" t="s">
        <v>94</v>
      </c>
      <c r="C1109" t="s">
        <v>174</v>
      </c>
      <c r="D1109" t="s">
        <v>2034</v>
      </c>
      <c r="E1109">
        <v>1</v>
      </c>
      <c r="F1109" t="s">
        <v>125</v>
      </c>
      <c r="G1109" t="s">
        <v>22</v>
      </c>
      <c r="H1109" s="5">
        <v>44094.500694444447</v>
      </c>
      <c r="I1109" s="5">
        <v>44094.474999999999</v>
      </c>
      <c r="J1109" s="4">
        <f t="shared" si="88"/>
        <v>2020</v>
      </c>
      <c r="K1109" s="4">
        <f t="shared" si="89"/>
        <v>9</v>
      </c>
      <c r="L1109">
        <f t="shared" si="90"/>
        <v>2220.0000003213063</v>
      </c>
      <c r="M1109" s="8">
        <f t="shared" si="86"/>
        <v>37.000000005355105</v>
      </c>
      <c r="N1109" s="8">
        <f t="shared" si="87"/>
        <v>37.000000005355105</v>
      </c>
      <c r="O1109" s="18">
        <v>1</v>
      </c>
      <c r="P1109" t="s">
        <v>2035</v>
      </c>
      <c r="Q1109" s="6" t="s">
        <v>24</v>
      </c>
      <c r="R1109" s="8"/>
    </row>
    <row r="1110" spans="1:18" ht="15" customHeight="1">
      <c r="A1110" t="s">
        <v>29</v>
      </c>
      <c r="B1110" t="s">
        <v>87</v>
      </c>
      <c r="C1110" t="s">
        <v>103</v>
      </c>
      <c r="D1110" t="s">
        <v>2036</v>
      </c>
      <c r="E1110">
        <v>1</v>
      </c>
      <c r="F1110" t="s">
        <v>27</v>
      </c>
      <c r="G1110" t="s">
        <v>22</v>
      </c>
      <c r="H1110" s="5">
        <v>44094.620069444441</v>
      </c>
      <c r="I1110" s="5">
        <v>44094.584722222222</v>
      </c>
      <c r="J1110" s="4">
        <f t="shared" si="88"/>
        <v>2020</v>
      </c>
      <c r="K1110" s="4">
        <f t="shared" si="89"/>
        <v>9</v>
      </c>
      <c r="L1110">
        <f t="shared" si="90"/>
        <v>3053.9999997708946</v>
      </c>
      <c r="M1110" s="8">
        <f t="shared" si="86"/>
        <v>50.899999996181577</v>
      </c>
      <c r="N1110" s="8">
        <f t="shared" si="87"/>
        <v>50.899999996181577</v>
      </c>
      <c r="O1110" s="18">
        <v>1</v>
      </c>
      <c r="P1110" t="s">
        <v>2037</v>
      </c>
      <c r="Q1110" s="6" t="s">
        <v>24</v>
      </c>
      <c r="R1110" s="8"/>
    </row>
    <row r="1111" spans="1:18" ht="15" customHeight="1">
      <c r="A1111" t="s">
        <v>29</v>
      </c>
      <c r="B1111" t="s">
        <v>87</v>
      </c>
      <c r="C1111" t="s">
        <v>88</v>
      </c>
      <c r="D1111" t="s">
        <v>2038</v>
      </c>
      <c r="E1111">
        <v>1</v>
      </c>
      <c r="F1111" t="s">
        <v>85</v>
      </c>
      <c r="G1111" t="s">
        <v>22</v>
      </c>
      <c r="H1111" s="5">
        <v>44094.684895833336</v>
      </c>
      <c r="I1111" s="5">
        <v>44094.615972222222</v>
      </c>
      <c r="J1111" s="4">
        <f t="shared" si="88"/>
        <v>2020</v>
      </c>
      <c r="K1111" s="4">
        <f t="shared" si="89"/>
        <v>9</v>
      </c>
      <c r="L1111">
        <f t="shared" si="90"/>
        <v>5955.0000002374873</v>
      </c>
      <c r="M1111" s="8">
        <f t="shared" si="86"/>
        <v>99.250000003958121</v>
      </c>
      <c r="N1111" s="8">
        <f t="shared" si="87"/>
        <v>99.250000003958121</v>
      </c>
      <c r="O1111" s="18">
        <v>1</v>
      </c>
      <c r="P1111" t="s">
        <v>2039</v>
      </c>
      <c r="Q1111" s="6" t="s">
        <v>24</v>
      </c>
      <c r="R1111" s="8"/>
    </row>
    <row r="1112" spans="1:18" ht="15" customHeight="1">
      <c r="A1112" t="s">
        <v>29</v>
      </c>
      <c r="B1112" t="s">
        <v>87</v>
      </c>
      <c r="C1112" t="s">
        <v>88</v>
      </c>
      <c r="D1112" t="s">
        <v>2040</v>
      </c>
      <c r="E1112">
        <v>1</v>
      </c>
      <c r="F1112" t="s">
        <v>85</v>
      </c>
      <c r="G1112" t="s">
        <v>22</v>
      </c>
      <c r="H1112" s="5">
        <v>44094.687465277777</v>
      </c>
      <c r="I1112" s="5">
        <v>44094.617361111108</v>
      </c>
      <c r="J1112" s="4">
        <f t="shared" si="88"/>
        <v>2020</v>
      </c>
      <c r="K1112" s="4">
        <f t="shared" si="89"/>
        <v>9</v>
      </c>
      <c r="L1112">
        <f t="shared" si="90"/>
        <v>6057.0000001927838</v>
      </c>
      <c r="M1112" s="8">
        <f t="shared" si="86"/>
        <v>100.95000000321306</v>
      </c>
      <c r="N1112" s="8">
        <f t="shared" si="87"/>
        <v>100.95000000321306</v>
      </c>
      <c r="O1112" s="18">
        <v>1</v>
      </c>
      <c r="P1112" t="s">
        <v>2041</v>
      </c>
      <c r="Q1112" s="6" t="s">
        <v>24</v>
      </c>
      <c r="R1112" s="8"/>
    </row>
    <row r="1113" spans="1:18" ht="15" customHeight="1">
      <c r="A1113" t="s">
        <v>29</v>
      </c>
      <c r="B1113" t="s">
        <v>87</v>
      </c>
      <c r="C1113" t="s">
        <v>88</v>
      </c>
      <c r="D1113" t="s">
        <v>2042</v>
      </c>
      <c r="E1113">
        <v>1</v>
      </c>
      <c r="F1113" t="s">
        <v>85</v>
      </c>
      <c r="G1113" t="s">
        <v>22</v>
      </c>
      <c r="H1113" s="5">
        <v>44094.686469907407</v>
      </c>
      <c r="I1113" s="5">
        <v>44094.617361111108</v>
      </c>
      <c r="J1113" s="4">
        <f t="shared" si="88"/>
        <v>2020</v>
      </c>
      <c r="K1113" s="4">
        <f t="shared" si="89"/>
        <v>9</v>
      </c>
      <c r="L1113">
        <f t="shared" si="90"/>
        <v>5971.0000002058223</v>
      </c>
      <c r="M1113" s="8">
        <f t="shared" si="86"/>
        <v>99.516666670097038</v>
      </c>
      <c r="N1113" s="8">
        <f t="shared" si="87"/>
        <v>99.516666670097038</v>
      </c>
      <c r="O1113" s="18">
        <v>1</v>
      </c>
      <c r="P1113" t="s">
        <v>2043</v>
      </c>
      <c r="Q1113" s="6" t="s">
        <v>24</v>
      </c>
      <c r="R1113" s="8"/>
    </row>
    <row r="1114" spans="1:18" ht="15" customHeight="1">
      <c r="A1114" t="s">
        <v>29</v>
      </c>
      <c r="B1114" t="s">
        <v>87</v>
      </c>
      <c r="C1114" t="s">
        <v>88</v>
      </c>
      <c r="D1114" t="s">
        <v>2044</v>
      </c>
      <c r="E1114">
        <v>1</v>
      </c>
      <c r="F1114" t="s">
        <v>85</v>
      </c>
      <c r="G1114" t="s">
        <v>22</v>
      </c>
      <c r="H1114" s="5">
        <v>44094.688773148147</v>
      </c>
      <c r="I1114" s="5">
        <v>44094.636111111111</v>
      </c>
      <c r="J1114" s="4">
        <f t="shared" si="88"/>
        <v>2020</v>
      </c>
      <c r="K1114" s="4">
        <f t="shared" si="89"/>
        <v>9</v>
      </c>
      <c r="L1114">
        <f t="shared" si="90"/>
        <v>4549.9999999534339</v>
      </c>
      <c r="M1114" s="8">
        <f t="shared" si="86"/>
        <v>75.833333332557231</v>
      </c>
      <c r="N1114" s="8">
        <f t="shared" si="87"/>
        <v>75.833333332557231</v>
      </c>
      <c r="O1114" s="18">
        <v>1</v>
      </c>
      <c r="P1114" t="s">
        <v>2045</v>
      </c>
      <c r="Q1114" s="6" t="s">
        <v>24</v>
      </c>
      <c r="R1114" s="8"/>
    </row>
    <row r="1115" spans="1:18" ht="15" customHeight="1">
      <c r="A1115" t="s">
        <v>29</v>
      </c>
      <c r="B1115" t="s">
        <v>87</v>
      </c>
      <c r="C1115" t="s">
        <v>88</v>
      </c>
      <c r="D1115" t="s">
        <v>2046</v>
      </c>
      <c r="E1115">
        <v>1</v>
      </c>
      <c r="F1115" t="s">
        <v>85</v>
      </c>
      <c r="G1115" t="s">
        <v>22</v>
      </c>
      <c r="H1115" s="5">
        <v>44094.689745370371</v>
      </c>
      <c r="I1115" s="5">
        <v>44094.637499999997</v>
      </c>
      <c r="J1115" s="4">
        <f t="shared" si="88"/>
        <v>2020</v>
      </c>
      <c r="K1115" s="4">
        <f t="shared" si="89"/>
        <v>9</v>
      </c>
      <c r="L1115">
        <f t="shared" si="90"/>
        <v>4514.0000003390014</v>
      </c>
      <c r="M1115" s="8">
        <f t="shared" si="86"/>
        <v>75.233333338983357</v>
      </c>
      <c r="N1115" s="8">
        <f t="shared" si="87"/>
        <v>75.233333338983357</v>
      </c>
      <c r="O1115" s="18">
        <v>1</v>
      </c>
      <c r="P1115" t="s">
        <v>2047</v>
      </c>
      <c r="Q1115" s="6" t="s">
        <v>24</v>
      </c>
      <c r="R1115" s="8"/>
    </row>
    <row r="1116" spans="1:18" ht="15" customHeight="1">
      <c r="A1116" t="s">
        <v>29</v>
      </c>
      <c r="B1116" t="s">
        <v>87</v>
      </c>
      <c r="C1116" t="s">
        <v>88</v>
      </c>
      <c r="D1116" t="s">
        <v>2048</v>
      </c>
      <c r="E1116">
        <v>1</v>
      </c>
      <c r="F1116" t="s">
        <v>85</v>
      </c>
      <c r="G1116" t="s">
        <v>22</v>
      </c>
      <c r="H1116" s="5">
        <v>44094.690127314818</v>
      </c>
      <c r="I1116" s="5">
        <v>44094.663888888892</v>
      </c>
      <c r="J1116" s="4">
        <f t="shared" si="88"/>
        <v>2020</v>
      </c>
      <c r="K1116" s="4">
        <f t="shared" si="89"/>
        <v>9</v>
      </c>
      <c r="L1116">
        <f t="shared" si="90"/>
        <v>2266.9999999925494</v>
      </c>
      <c r="M1116" s="8">
        <f t="shared" si="86"/>
        <v>37.783333333209157</v>
      </c>
      <c r="N1116" s="8">
        <f t="shared" si="87"/>
        <v>37.783333333209157</v>
      </c>
      <c r="O1116" s="18">
        <v>1</v>
      </c>
      <c r="P1116" t="s">
        <v>2049</v>
      </c>
      <c r="Q1116" s="6" t="s">
        <v>24</v>
      </c>
      <c r="R1116" s="8"/>
    </row>
    <row r="1117" spans="1:19" s="100" customFormat="1" ht="15" customHeight="1">
      <c r="A1117" s="100" t="s">
        <v>17</v>
      </c>
      <c r="B1117" s="100" t="s">
        <v>55</v>
      </c>
      <c r="C1117" s="100" t="s">
        <v>59</v>
      </c>
      <c r="D1117" s="100" t="s">
        <v>2050</v>
      </c>
      <c r="E1117" s="100">
        <v>1</v>
      </c>
      <c r="F1117" s="100" t="s">
        <v>27</v>
      </c>
      <c r="G1117" s="100" t="s">
        <v>22</v>
      </c>
      <c r="H1117" s="101">
        <v>44094.772800925923</v>
      </c>
      <c r="I1117" s="101">
        <v>44094.724999999999</v>
      </c>
      <c r="J1117" s="4">
        <f t="shared" si="88"/>
        <v>2020</v>
      </c>
      <c r="K1117" s="4">
        <f t="shared" si="89"/>
        <v>9</v>
      </c>
      <c r="L1117" s="100">
        <f t="shared" si="90"/>
        <v>4129.9999998416752</v>
      </c>
      <c r="M1117" s="98">
        <f t="shared" si="86"/>
        <v>68.833333330694586</v>
      </c>
      <c r="N1117" s="98">
        <f t="shared" si="87"/>
        <v>68.833333330694586</v>
      </c>
      <c r="O1117" s="99">
        <v>1</v>
      </c>
      <c r="P1117" s="100" t="s">
        <v>2051</v>
      </c>
      <c r="Q1117" s="96" t="s">
        <v>24</v>
      </c>
      <c r="R1117" s="98"/>
      <c r="S1117"/>
    </row>
    <row r="1118" spans="1:19" s="152" customFormat="1" ht="15" customHeight="1">
      <c r="A1118" s="152" t="s">
        <v>29</v>
      </c>
      <c r="B1118" s="152" t="s">
        <v>87</v>
      </c>
      <c r="C1118" s="152" t="s">
        <v>103</v>
      </c>
      <c r="D1118" s="152" t="s">
        <v>2052</v>
      </c>
      <c r="E1118" s="152">
        <v>1</v>
      </c>
      <c r="F1118" s="152" t="s">
        <v>85</v>
      </c>
      <c r="G1118" s="152" t="s">
        <v>22</v>
      </c>
      <c r="H1118" s="153">
        <v>44095.603807870371</v>
      </c>
      <c r="I1118" s="153">
        <v>44095.506898148145</v>
      </c>
      <c r="J1118" s="4">
        <f t="shared" si="88"/>
        <v>2020</v>
      </c>
      <c r="K1118" s="4">
        <f t="shared" si="89"/>
        <v>9</v>
      </c>
      <c r="L1118" s="152">
        <f t="shared" si="90"/>
        <v>8373.0000003241003</v>
      </c>
      <c r="M1118" s="154">
        <f t="shared" si="86"/>
        <v>139.55000000540167</v>
      </c>
      <c r="N1118" s="154">
        <f t="shared" si="87"/>
        <v>139.55000000540167</v>
      </c>
      <c r="O1118" s="155">
        <v>1</v>
      </c>
      <c r="P1118" s="152" t="s">
        <v>2053</v>
      </c>
      <c r="Q1118" s="156" t="s">
        <v>24</v>
      </c>
      <c r="R1118" s="154"/>
      <c r="S1118"/>
    </row>
    <row r="1119" spans="1:18" ht="15" customHeight="1">
      <c r="A1119" t="s">
        <v>29</v>
      </c>
      <c r="B1119" t="s">
        <v>87</v>
      </c>
      <c r="C1119" t="s">
        <v>103</v>
      </c>
      <c r="D1119" t="s">
        <v>2054</v>
      </c>
      <c r="E1119">
        <v>1716</v>
      </c>
      <c r="F1119" t="s">
        <v>27</v>
      </c>
      <c r="G1119" t="s">
        <v>22</v>
      </c>
      <c r="H1119" s="5">
        <v>44095.716817129629</v>
      </c>
      <c r="I1119" s="5">
        <v>44095.688888888886</v>
      </c>
      <c r="J1119" s="4">
        <f t="shared" si="88"/>
        <v>2020</v>
      </c>
      <c r="K1119" s="4">
        <f t="shared" si="89"/>
        <v>9</v>
      </c>
      <c r="L1119">
        <f t="shared" si="90"/>
        <v>2413.0000001750886</v>
      </c>
      <c r="M1119" s="8">
        <f t="shared" si="86"/>
        <v>40.216666669584811</v>
      </c>
      <c r="N1119" s="8">
        <f t="shared" si="87"/>
        <v>69011.800005007535</v>
      </c>
      <c r="O1119" s="18">
        <v>1</v>
      </c>
      <c r="P1119" t="s">
        <v>2055</v>
      </c>
      <c r="Q1119" s="6" t="s">
        <v>24</v>
      </c>
      <c r="R1119" s="8"/>
    </row>
    <row r="1120" spans="1:18" ht="15" customHeight="1">
      <c r="A1120" t="s">
        <v>29</v>
      </c>
      <c r="B1120" t="s">
        <v>87</v>
      </c>
      <c r="C1120" t="s">
        <v>103</v>
      </c>
      <c r="D1120" t="s">
        <v>2056</v>
      </c>
      <c r="E1120">
        <v>1</v>
      </c>
      <c r="F1120" t="s">
        <v>27</v>
      </c>
      <c r="G1120" t="s">
        <v>22</v>
      </c>
      <c r="H1120" s="5">
        <v>44095.83761574074</v>
      </c>
      <c r="I1120" s="5">
        <v>44095.786134259259</v>
      </c>
      <c r="J1120" s="4">
        <f t="shared" si="88"/>
        <v>2020</v>
      </c>
      <c r="K1120" s="4">
        <f t="shared" si="89"/>
        <v>9</v>
      </c>
      <c r="L1120">
        <f t="shared" si="90"/>
        <v>4447.9999999981374</v>
      </c>
      <c r="M1120" s="8">
        <f t="shared" si="86"/>
        <v>74.133333333302289</v>
      </c>
      <c r="N1120" s="8">
        <f t="shared" si="87"/>
        <v>74.133333333302289</v>
      </c>
      <c r="O1120" s="18">
        <v>1</v>
      </c>
      <c r="P1120" t="s">
        <v>2057</v>
      </c>
      <c r="Q1120" s="6" t="s">
        <v>24</v>
      </c>
      <c r="R1120" s="8"/>
    </row>
    <row r="1121" spans="1:18" ht="15" customHeight="1">
      <c r="A1121" t="s">
        <v>17</v>
      </c>
      <c r="B1121" t="s">
        <v>41</v>
      </c>
      <c r="C1121" t="s">
        <v>42</v>
      </c>
      <c r="D1121" t="s">
        <v>322</v>
      </c>
      <c r="E1121">
        <v>33</v>
      </c>
      <c r="F1121" t="s">
        <v>92</v>
      </c>
      <c r="G1121" t="s">
        <v>22</v>
      </c>
      <c r="H1121" s="5">
        <v>44095.855312500003</v>
      </c>
      <c r="I1121" s="5">
        <v>44095.811354166668</v>
      </c>
      <c r="J1121" s="4">
        <f t="shared" si="88"/>
        <v>2020</v>
      </c>
      <c r="K1121" s="4">
        <f t="shared" si="89"/>
        <v>9</v>
      </c>
      <c r="L1121">
        <f t="shared" si="90"/>
        <v>3798.0000001844019</v>
      </c>
      <c r="M1121" s="8">
        <f t="shared" si="86"/>
        <v>63.300000003073364</v>
      </c>
      <c r="N1121" s="8">
        <f t="shared" si="87"/>
        <v>2088.900000101421</v>
      </c>
      <c r="O1121" s="18">
        <v>1</v>
      </c>
      <c r="P1121" t="s">
        <v>2058</v>
      </c>
      <c r="Q1121" s="6" t="s">
        <v>24</v>
      </c>
      <c r="R1121" s="8"/>
    </row>
    <row r="1122" spans="1:18" ht="15" customHeight="1">
      <c r="A1122" t="s">
        <v>29</v>
      </c>
      <c r="B1122" t="s">
        <v>87</v>
      </c>
      <c r="C1122" t="s">
        <v>103</v>
      </c>
      <c r="D1122" t="s">
        <v>2059</v>
      </c>
      <c r="E1122">
        <v>4</v>
      </c>
      <c r="F1122" t="s">
        <v>27</v>
      </c>
      <c r="G1122" t="s">
        <v>22</v>
      </c>
      <c r="H1122" s="5">
        <v>44097.347291666665</v>
      </c>
      <c r="I1122" s="5">
        <v>44097.318749999999</v>
      </c>
      <c r="J1122" s="4">
        <f t="shared" si="88"/>
        <v>2020</v>
      </c>
      <c r="K1122" s="4">
        <f t="shared" si="89"/>
        <v>9</v>
      </c>
      <c r="L1122">
        <f t="shared" si="90"/>
        <v>2465.9999999916181</v>
      </c>
      <c r="M1122" s="8">
        <f t="shared" si="86"/>
        <v>41.099999999860302</v>
      </c>
      <c r="N1122" s="8">
        <f t="shared" si="87"/>
        <v>164.39999999944121</v>
      </c>
      <c r="O1122" s="18">
        <v>1</v>
      </c>
      <c r="P1122" t="s">
        <v>2060</v>
      </c>
      <c r="Q1122" s="6" t="s">
        <v>24</v>
      </c>
      <c r="R1122" s="8"/>
    </row>
    <row r="1123" spans="1:18" ht="15" customHeight="1">
      <c r="A1123" t="s">
        <v>17</v>
      </c>
      <c r="B1123" t="s">
        <v>18</v>
      </c>
      <c r="C1123" t="s">
        <v>35</v>
      </c>
      <c r="D1123" t="s">
        <v>2061</v>
      </c>
      <c r="E1123">
        <v>1</v>
      </c>
      <c r="F1123" t="s">
        <v>92</v>
      </c>
      <c r="G1123" t="s">
        <v>22</v>
      </c>
      <c r="H1123" s="5">
        <v>44097.413599537038</v>
      </c>
      <c r="I1123" s="5">
        <v>44097.374305555553</v>
      </c>
      <c r="J1123" s="4">
        <f t="shared" si="88"/>
        <v>2020</v>
      </c>
      <c r="K1123" s="4">
        <f t="shared" si="89"/>
        <v>9</v>
      </c>
      <c r="L1123">
        <f t="shared" si="90"/>
        <v>3395.0000002747402</v>
      </c>
      <c r="M1123" s="8">
        <f t="shared" si="86"/>
        <v>56.583333337912336</v>
      </c>
      <c r="N1123" s="8">
        <f t="shared" si="87"/>
        <v>56.583333337912336</v>
      </c>
      <c r="O1123" s="18">
        <v>1</v>
      </c>
      <c r="P1123" t="s">
        <v>2062</v>
      </c>
      <c r="Q1123" s="6" t="s">
        <v>24</v>
      </c>
      <c r="R1123" s="8"/>
    </row>
    <row r="1124" spans="1:18" ht="15" customHeight="1">
      <c r="A1124" t="s">
        <v>17</v>
      </c>
      <c r="B1124" t="s">
        <v>41</v>
      </c>
      <c r="C1124" t="s">
        <v>42</v>
      </c>
      <c r="D1124" t="s">
        <v>2063</v>
      </c>
      <c r="E1124">
        <v>1</v>
      </c>
      <c r="F1124" t="s">
        <v>33</v>
      </c>
      <c r="G1124" t="s">
        <v>22</v>
      </c>
      <c r="H1124" s="5">
        <v>44097.435069444444</v>
      </c>
      <c r="I1124" s="5">
        <v>44097.40902777778</v>
      </c>
      <c r="J1124" s="4">
        <f t="shared" si="88"/>
        <v>2020</v>
      </c>
      <c r="K1124" s="4">
        <f t="shared" si="89"/>
        <v>9</v>
      </c>
      <c r="L1124">
        <f t="shared" si="90"/>
        <v>2249.9999997904524</v>
      </c>
      <c r="M1124" s="8">
        <f t="shared" si="86"/>
        <v>37.49999999650754</v>
      </c>
      <c r="N1124" s="8">
        <f t="shared" si="87"/>
        <v>37.49999999650754</v>
      </c>
      <c r="O1124" s="18">
        <v>1</v>
      </c>
      <c r="P1124" t="s">
        <v>2064</v>
      </c>
      <c r="Q1124" s="6" t="s">
        <v>24</v>
      </c>
      <c r="R1124" s="8"/>
    </row>
    <row r="1125" spans="1:18" ht="15" customHeight="1">
      <c r="A1125" t="s">
        <v>17</v>
      </c>
      <c r="B1125" t="s">
        <v>140</v>
      </c>
      <c r="C1125" t="s">
        <v>141</v>
      </c>
      <c r="D1125" t="s">
        <v>2065</v>
      </c>
      <c r="E1125">
        <v>1</v>
      </c>
      <c r="F1125" t="s">
        <v>33</v>
      </c>
      <c r="G1125" t="s">
        <v>22</v>
      </c>
      <c r="H1125" s="5">
        <v>44097.481944444444</v>
      </c>
      <c r="I1125" s="5">
        <v>44097.429166666669</v>
      </c>
      <c r="J1125" s="4">
        <f t="shared" si="88"/>
        <v>2020</v>
      </c>
      <c r="K1125" s="4">
        <f t="shared" si="89"/>
        <v>9</v>
      </c>
      <c r="L1125">
        <f t="shared" si="90"/>
        <v>4559.9999997764826</v>
      </c>
      <c r="M1125" s="8">
        <f t="shared" si="86"/>
        <v>75.99999999627471</v>
      </c>
      <c r="N1125" s="8">
        <f t="shared" si="87"/>
        <v>75.99999999627471</v>
      </c>
      <c r="O1125" s="18">
        <v>1</v>
      </c>
      <c r="P1125" t="s">
        <v>2066</v>
      </c>
      <c r="Q1125" s="6" t="s">
        <v>24</v>
      </c>
      <c r="R1125" s="8"/>
    </row>
    <row r="1126" spans="1:18" ht="15" customHeight="1">
      <c r="A1126" t="s">
        <v>29</v>
      </c>
      <c r="B1126" t="s">
        <v>30</v>
      </c>
      <c r="C1126" t="s">
        <v>83</v>
      </c>
      <c r="D1126" t="s">
        <v>1766</v>
      </c>
      <c r="E1126">
        <v>20</v>
      </c>
      <c r="F1126" t="s">
        <v>27</v>
      </c>
      <c r="G1126" t="s">
        <v>22</v>
      </c>
      <c r="H1126" s="5">
        <v>44097.492650462962</v>
      </c>
      <c r="I1126" s="5">
        <v>44097.431967592594</v>
      </c>
      <c r="J1126" s="4">
        <f t="shared" si="88"/>
        <v>2020</v>
      </c>
      <c r="K1126" s="4">
        <f t="shared" si="89"/>
        <v>9</v>
      </c>
      <c r="L1126">
        <f t="shared" si="90"/>
        <v>5242.9999997606501</v>
      </c>
      <c r="M1126" s="8">
        <f t="shared" si="86"/>
        <v>87.383333329344168</v>
      </c>
      <c r="N1126" s="8">
        <f t="shared" si="87"/>
        <v>1747.6666665868834</v>
      </c>
      <c r="O1126" s="18">
        <v>1</v>
      </c>
      <c r="P1126" t="s">
        <v>2067</v>
      </c>
      <c r="Q1126" s="6" t="s">
        <v>24</v>
      </c>
      <c r="R1126" s="8"/>
    </row>
    <row r="1127" spans="1:18" ht="15" customHeight="1">
      <c r="A1127" t="s">
        <v>29</v>
      </c>
      <c r="B1127" t="s">
        <v>94</v>
      </c>
      <c r="C1127" t="s">
        <v>186</v>
      </c>
      <c r="D1127" t="s">
        <v>2068</v>
      </c>
      <c r="E1127">
        <v>1</v>
      </c>
      <c r="F1127" t="s">
        <v>21</v>
      </c>
      <c r="G1127" t="s">
        <v>22</v>
      </c>
      <c r="H1127" s="5">
        <v>44097.442395833335</v>
      </c>
      <c r="I1127" s="5">
        <v>44097.434027777781</v>
      </c>
      <c r="J1127" s="4">
        <f t="shared" si="88"/>
        <v>2020</v>
      </c>
      <c r="K1127" s="4">
        <f t="shared" si="89"/>
        <v>9</v>
      </c>
      <c r="L1127">
        <f t="shared" si="90"/>
        <v>722.9999999050051</v>
      </c>
      <c r="M1127" s="8">
        <f t="shared" si="86"/>
        <v>12.049999998416752</v>
      </c>
      <c r="N1127" s="8">
        <f t="shared" si="87"/>
        <v>12.049999998416752</v>
      </c>
      <c r="O1127" s="18">
        <v>1</v>
      </c>
      <c r="P1127" t="s">
        <v>2069</v>
      </c>
      <c r="Q1127" s="6" t="s">
        <v>24</v>
      </c>
      <c r="R1127" s="8"/>
    </row>
    <row r="1128" spans="1:19" s="168" customFormat="1" ht="15" customHeight="1">
      <c r="A1128" s="168" t="s">
        <v>29</v>
      </c>
      <c r="B1128" s="168" t="s">
        <v>30</v>
      </c>
      <c r="C1128" s="168" t="s">
        <v>83</v>
      </c>
      <c r="D1128" s="168" t="s">
        <v>2070</v>
      </c>
      <c r="E1128" s="168">
        <v>1</v>
      </c>
      <c r="F1128" s="168" t="s">
        <v>85</v>
      </c>
      <c r="G1128" s="168" t="s">
        <v>97</v>
      </c>
      <c r="H1128" s="169">
        <v>44097.649305555555</v>
      </c>
      <c r="I1128" s="169">
        <v>44097.580555555556</v>
      </c>
      <c r="J1128" s="4">
        <f t="shared" si="88"/>
        <v>2020</v>
      </c>
      <c r="K1128" s="4">
        <f t="shared" si="89"/>
        <v>9</v>
      </c>
      <c r="L1128" s="168">
        <f t="shared" si="90"/>
        <v>5939.9999998742715</v>
      </c>
      <c r="M1128" s="170">
        <f t="shared" si="86"/>
        <v>98.999999997904524</v>
      </c>
      <c r="N1128" s="170">
        <f t="shared" si="87"/>
        <v>98.999999997904524</v>
      </c>
      <c r="O1128" s="171">
        <v>1</v>
      </c>
      <c r="P1128" s="168" t="s">
        <v>2071</v>
      </c>
      <c r="Q1128" s="172" t="s">
        <v>24</v>
      </c>
      <c r="R1128" s="170"/>
      <c r="S1128"/>
    </row>
    <row r="1129" spans="1:18" ht="15" customHeight="1">
      <c r="A1129" t="s">
        <v>29</v>
      </c>
      <c r="B1129" t="s">
        <v>87</v>
      </c>
      <c r="C1129" t="s">
        <v>103</v>
      </c>
      <c r="D1129" t="s">
        <v>2059</v>
      </c>
      <c r="E1129">
        <v>4</v>
      </c>
      <c r="F1129" t="s">
        <v>27</v>
      </c>
      <c r="G1129" t="s">
        <v>22</v>
      </c>
      <c r="H1129" s="5">
        <v>44097.649004629631</v>
      </c>
      <c r="I1129" s="5">
        <v>44097.582638888889</v>
      </c>
      <c r="J1129" s="4">
        <f t="shared" si="88"/>
        <v>2020</v>
      </c>
      <c r="K1129" s="4">
        <f t="shared" si="89"/>
        <v>9</v>
      </c>
      <c r="L1129">
        <f t="shared" si="90"/>
        <v>5734.0000001247972</v>
      </c>
      <c r="M1129" s="8">
        <f t="shared" si="86"/>
        <v>95.56666666874662</v>
      </c>
      <c r="N1129" s="8">
        <f t="shared" si="87"/>
        <v>382.26666667498648</v>
      </c>
      <c r="O1129" s="18">
        <v>1</v>
      </c>
      <c r="P1129" t="s">
        <v>2072</v>
      </c>
      <c r="Q1129" s="6" t="s">
        <v>24</v>
      </c>
      <c r="R1129" s="8"/>
    </row>
    <row r="1130" spans="1:18" ht="15" customHeight="1">
      <c r="A1130" t="s">
        <v>17</v>
      </c>
      <c r="B1130" t="s">
        <v>47</v>
      </c>
      <c r="C1130" t="s">
        <v>52</v>
      </c>
      <c r="D1130" t="s">
        <v>378</v>
      </c>
      <c r="E1130">
        <v>3</v>
      </c>
      <c r="F1130" t="s">
        <v>27</v>
      </c>
      <c r="G1130" t="s">
        <v>22</v>
      </c>
      <c r="H1130" s="5">
        <v>44098.442361111112</v>
      </c>
      <c r="I1130" s="5">
        <v>44098.388888888891</v>
      </c>
      <c r="J1130" s="4">
        <f t="shared" si="88"/>
        <v>2020</v>
      </c>
      <c r="K1130" s="4">
        <f t="shared" si="89"/>
        <v>9</v>
      </c>
      <c r="L1130">
        <f t="shared" si="90"/>
        <v>4619.9999999720603</v>
      </c>
      <c r="M1130" s="8">
        <f t="shared" si="86"/>
        <v>76.999999999534339</v>
      </c>
      <c r="N1130" s="8">
        <f t="shared" si="87"/>
        <v>230.99999999860302</v>
      </c>
      <c r="O1130" s="18">
        <v>1</v>
      </c>
      <c r="P1130" t="s">
        <v>2073</v>
      </c>
      <c r="Q1130" s="6" t="s">
        <v>24</v>
      </c>
      <c r="R1130" s="8"/>
    </row>
    <row r="1131" spans="1:19" s="152" customFormat="1" ht="15" customHeight="1">
      <c r="A1131" s="152" t="s">
        <v>29</v>
      </c>
      <c r="B1131" s="152" t="s">
        <v>94</v>
      </c>
      <c r="C1131" s="152" t="s">
        <v>156</v>
      </c>
      <c r="D1131" s="152" t="s">
        <v>2074</v>
      </c>
      <c r="E1131" s="152">
        <v>1</v>
      </c>
      <c r="F1131" s="152" t="s">
        <v>33</v>
      </c>
      <c r="G1131" s="152" t="s">
        <v>97</v>
      </c>
      <c r="H1131" s="153">
        <v>44098.753472222219</v>
      </c>
      <c r="I1131" s="153">
        <v>44098.714583333334</v>
      </c>
      <c r="J1131" s="4">
        <f t="shared" si="88"/>
        <v>2020</v>
      </c>
      <c r="K1131" s="4">
        <f t="shared" si="89"/>
        <v>9</v>
      </c>
      <c r="L1131" s="152">
        <f t="shared" si="90"/>
        <v>3359.9999996367842</v>
      </c>
      <c r="M1131" s="154">
        <f t="shared" si="86"/>
        <v>55.999999993946403</v>
      </c>
      <c r="N1131" s="154">
        <f t="shared" si="87"/>
        <v>55.999999993946403</v>
      </c>
      <c r="O1131" s="155">
        <v>1</v>
      </c>
      <c r="P1131" s="152" t="s">
        <v>2075</v>
      </c>
      <c r="Q1131" s="156" t="s">
        <v>24</v>
      </c>
      <c r="R1131" s="154"/>
      <c r="S1131"/>
    </row>
    <row r="1132" spans="1:18" ht="15" customHeight="1">
      <c r="A1132" t="s">
        <v>17</v>
      </c>
      <c r="B1132" t="s">
        <v>41</v>
      </c>
      <c r="C1132" t="s">
        <v>62</v>
      </c>
      <c r="D1132" t="s">
        <v>2076</v>
      </c>
      <c r="E1132">
        <v>1</v>
      </c>
      <c r="F1132" t="s">
        <v>92</v>
      </c>
      <c r="G1132" t="s">
        <v>22</v>
      </c>
      <c r="H1132" s="5">
        <v>44098.778425925928</v>
      </c>
      <c r="I1132" s="5">
        <v>44098.741666666669</v>
      </c>
      <c r="J1132" s="4">
        <f t="shared" si="88"/>
        <v>2020</v>
      </c>
      <c r="K1132" s="4">
        <f t="shared" si="89"/>
        <v>9</v>
      </c>
      <c r="L1132">
        <f t="shared" si="90"/>
        <v>3176.0000000009313</v>
      </c>
      <c r="M1132" s="8">
        <f t="shared" si="86"/>
        <v>52.933333333348855</v>
      </c>
      <c r="N1132" s="8">
        <f t="shared" si="87"/>
        <v>52.933333333348855</v>
      </c>
      <c r="O1132" s="18">
        <v>1</v>
      </c>
      <c r="P1132" t="s">
        <v>2077</v>
      </c>
      <c r="Q1132" s="6" t="s">
        <v>24</v>
      </c>
      <c r="R1132" s="8"/>
    </row>
    <row r="1133" spans="1:18" ht="15" customHeight="1">
      <c r="A1133" t="s">
        <v>29</v>
      </c>
      <c r="B1133" t="s">
        <v>87</v>
      </c>
      <c r="C1133" t="s">
        <v>103</v>
      </c>
      <c r="D1133" t="s">
        <v>2078</v>
      </c>
      <c r="E1133">
        <v>7</v>
      </c>
      <c r="F1133" t="s">
        <v>33</v>
      </c>
      <c r="G1133" t="s">
        <v>22</v>
      </c>
      <c r="H1133" s="5">
        <v>44098.868541666663</v>
      </c>
      <c r="I1133" s="5">
        <v>44098.806967592594</v>
      </c>
      <c r="J1133" s="4">
        <f t="shared" si="88"/>
        <v>2020</v>
      </c>
      <c r="K1133" s="4">
        <f t="shared" si="89"/>
        <v>9</v>
      </c>
      <c r="L1133">
        <f t="shared" si="90"/>
        <v>5319.9999995296821</v>
      </c>
      <c r="M1133" s="8">
        <f t="shared" si="86"/>
        <v>88.666666658828035</v>
      </c>
      <c r="N1133" s="8">
        <f t="shared" si="87"/>
        <v>620.66666661179624</v>
      </c>
      <c r="O1133" s="18">
        <v>1</v>
      </c>
      <c r="P1133" t="s">
        <v>2079</v>
      </c>
      <c r="Q1133" s="6" t="s">
        <v>24</v>
      </c>
      <c r="R1133" s="8"/>
    </row>
    <row r="1134" spans="1:18" ht="15" customHeight="1">
      <c r="A1134" t="s">
        <v>29</v>
      </c>
      <c r="B1134" t="s">
        <v>94</v>
      </c>
      <c r="C1134" t="s">
        <v>1672</v>
      </c>
      <c r="D1134" t="s">
        <v>2080</v>
      </c>
      <c r="E1134">
        <v>1</v>
      </c>
      <c r="F1134" t="s">
        <v>165</v>
      </c>
      <c r="G1134" t="s">
        <v>22</v>
      </c>
      <c r="H1134" s="5">
        <v>44099.375671296293</v>
      </c>
      <c r="I1134" s="5">
        <v>44099.308333333334</v>
      </c>
      <c r="J1134" s="4">
        <f t="shared" si="88"/>
        <v>2020</v>
      </c>
      <c r="K1134" s="4">
        <f t="shared" si="89"/>
        <v>9</v>
      </c>
      <c r="L1134">
        <f t="shared" si="90"/>
        <v>5817.9999996442348</v>
      </c>
      <c r="M1134" s="8">
        <f t="shared" si="86"/>
        <v>96.966666660737246</v>
      </c>
      <c r="N1134" s="8">
        <f t="shared" si="87"/>
        <v>96.966666660737246</v>
      </c>
      <c r="O1134" s="18">
        <v>1</v>
      </c>
      <c r="P1134" t="s">
        <v>2081</v>
      </c>
      <c r="Q1134" s="6" t="s">
        <v>24</v>
      </c>
      <c r="R1134" s="8"/>
    </row>
    <row r="1135" spans="1:18" ht="15" customHeight="1">
      <c r="A1135" t="s">
        <v>29</v>
      </c>
      <c r="B1135" t="s">
        <v>87</v>
      </c>
      <c r="C1135" t="s">
        <v>103</v>
      </c>
      <c r="D1135" t="s">
        <v>2082</v>
      </c>
      <c r="E1135">
        <v>3</v>
      </c>
      <c r="F1135" t="s">
        <v>92</v>
      </c>
      <c r="G1135" t="s">
        <v>22</v>
      </c>
      <c r="H1135" s="5">
        <v>44099.462222222224</v>
      </c>
      <c r="I1135" s="5">
        <v>44099.4296412037</v>
      </c>
      <c r="J1135" s="4">
        <f t="shared" si="88"/>
        <v>2020</v>
      </c>
      <c r="K1135" s="4">
        <f t="shared" si="89"/>
        <v>9</v>
      </c>
      <c r="L1135">
        <f t="shared" si="90"/>
        <v>2815.0000004796311</v>
      </c>
      <c r="M1135" s="8">
        <f t="shared" si="86"/>
        <v>46.916666674660519</v>
      </c>
      <c r="N1135" s="8">
        <f t="shared" si="87"/>
        <v>140.75000002398156</v>
      </c>
      <c r="O1135" s="18">
        <v>1</v>
      </c>
      <c r="P1135" t="s">
        <v>2083</v>
      </c>
      <c r="Q1135" s="6" t="s">
        <v>24</v>
      </c>
      <c r="R1135" s="8"/>
    </row>
    <row r="1136" spans="1:19" s="123" customFormat="1" ht="15" customHeight="1">
      <c r="A1136" s="123" t="s">
        <v>29</v>
      </c>
      <c r="B1136" s="123" t="s">
        <v>87</v>
      </c>
      <c r="C1136" s="123" t="s">
        <v>103</v>
      </c>
      <c r="D1136" s="123" t="s">
        <v>2084</v>
      </c>
      <c r="E1136" s="123">
        <v>1</v>
      </c>
      <c r="F1136" s="123" t="s">
        <v>92</v>
      </c>
      <c r="G1136" s="123" t="s">
        <v>22</v>
      </c>
      <c r="H1136" s="124">
        <v>44099.590868055559</v>
      </c>
      <c r="I1136" s="124">
        <v>44099.56527777778</v>
      </c>
      <c r="J1136" s="4">
        <f t="shared" si="88"/>
        <v>2020</v>
      </c>
      <c r="K1136" s="4">
        <f t="shared" si="89"/>
        <v>9</v>
      </c>
      <c r="L1136" s="123">
        <f t="shared" si="90"/>
        <v>2211.0000001033768</v>
      </c>
      <c r="M1136" s="125">
        <f t="shared" si="86"/>
        <v>36.850000001722947</v>
      </c>
      <c r="N1136" s="125">
        <f t="shared" si="87"/>
        <v>36.850000001722947</v>
      </c>
      <c r="O1136" s="126">
        <v>1</v>
      </c>
      <c r="P1136" s="123" t="s">
        <v>2085</v>
      </c>
      <c r="Q1136" s="127" t="s">
        <v>24</v>
      </c>
      <c r="R1136" s="125"/>
      <c r="S1136"/>
    </row>
    <row r="1137" spans="1:18" ht="15" customHeight="1">
      <c r="A1137" t="s">
        <v>29</v>
      </c>
      <c r="B1137" t="s">
        <v>30</v>
      </c>
      <c r="C1137" t="s">
        <v>83</v>
      </c>
      <c r="D1137" t="s">
        <v>2086</v>
      </c>
      <c r="E1137">
        <v>1</v>
      </c>
      <c r="F1137" t="s">
        <v>85</v>
      </c>
      <c r="G1137" t="s">
        <v>22</v>
      </c>
      <c r="H1137" s="5">
        <v>44100.373692129629</v>
      </c>
      <c r="I1137" s="5">
        <v>44100.34375</v>
      </c>
      <c r="J1137" s="4">
        <f t="shared" si="88"/>
        <v>2020</v>
      </c>
      <c r="K1137" s="4">
        <f t="shared" si="89"/>
        <v>9</v>
      </c>
      <c r="L1137">
        <f t="shared" si="90"/>
        <v>2586.9999999878928</v>
      </c>
      <c r="M1137" s="8">
        <f t="shared" si="86"/>
        <v>43.11666666646488</v>
      </c>
      <c r="N1137" s="8">
        <f t="shared" si="87"/>
        <v>43.11666666646488</v>
      </c>
      <c r="O1137" s="18">
        <v>1</v>
      </c>
      <c r="P1137" t="s">
        <v>2087</v>
      </c>
      <c r="Q1137" s="6" t="s">
        <v>24</v>
      </c>
      <c r="R1137" s="8"/>
    </row>
    <row r="1138" spans="1:18" ht="15" customHeight="1">
      <c r="A1138" t="s">
        <v>17</v>
      </c>
      <c r="B1138" t="s">
        <v>140</v>
      </c>
      <c r="C1138" t="s">
        <v>141</v>
      </c>
      <c r="D1138" t="s">
        <v>1332</v>
      </c>
      <c r="E1138">
        <v>206</v>
      </c>
      <c r="F1138" t="s">
        <v>472</v>
      </c>
      <c r="G1138" t="s">
        <v>22</v>
      </c>
      <c r="H1138" s="5">
        <v>44101.084027777775</v>
      </c>
      <c r="I1138" s="5">
        <v>44101.04791666667</v>
      </c>
      <c r="J1138" s="4">
        <f t="shared" si="88"/>
        <v>2020</v>
      </c>
      <c r="K1138" s="4">
        <f t="shared" si="89"/>
        <v>9</v>
      </c>
      <c r="L1138">
        <f t="shared" si="90"/>
        <v>3119.999999483116</v>
      </c>
      <c r="M1138" s="8">
        <f t="shared" si="86"/>
        <v>51.999999991385266</v>
      </c>
      <c r="N1138" s="8">
        <f t="shared" si="87"/>
        <v>10711.999998225365</v>
      </c>
      <c r="O1138" s="18">
        <v>1</v>
      </c>
      <c r="P1138" t="s">
        <v>2088</v>
      </c>
      <c r="Q1138" s="6" t="s">
        <v>24</v>
      </c>
      <c r="R1138" s="8"/>
    </row>
    <row r="1139" spans="1:18" ht="15" customHeight="1">
      <c r="A1139" t="s">
        <v>29</v>
      </c>
      <c r="B1139" t="s">
        <v>94</v>
      </c>
      <c r="C1139" t="s">
        <v>174</v>
      </c>
      <c r="D1139" t="s">
        <v>2089</v>
      </c>
      <c r="E1139">
        <v>5</v>
      </c>
      <c r="F1139" t="s">
        <v>33</v>
      </c>
      <c r="G1139" t="s">
        <v>22</v>
      </c>
      <c r="H1139" s="5">
        <v>44101.570115740738</v>
      </c>
      <c r="I1139" s="5">
        <v>44101.524305555555</v>
      </c>
      <c r="J1139" s="4">
        <f t="shared" si="88"/>
        <v>2020</v>
      </c>
      <c r="K1139" s="4">
        <f t="shared" si="89"/>
        <v>9</v>
      </c>
      <c r="L1139">
        <f t="shared" si="90"/>
        <v>3957.9999998677522</v>
      </c>
      <c r="M1139" s="8">
        <f t="shared" si="86"/>
        <v>65.966666664462537</v>
      </c>
      <c r="N1139" s="8">
        <f t="shared" si="87"/>
        <v>329.83333332231268</v>
      </c>
      <c r="O1139" s="18">
        <v>1</v>
      </c>
      <c r="P1139" t="s">
        <v>2090</v>
      </c>
      <c r="Q1139" s="6" t="s">
        <v>24</v>
      </c>
      <c r="R1139" s="8"/>
    </row>
    <row r="1140" spans="1:18" ht="15" customHeight="1">
      <c r="A1140" t="s">
        <v>17</v>
      </c>
      <c r="B1140" t="s">
        <v>140</v>
      </c>
      <c r="C1140" t="s">
        <v>141</v>
      </c>
      <c r="D1140" t="s">
        <v>1048</v>
      </c>
      <c r="E1140">
        <v>96</v>
      </c>
      <c r="F1140" t="s">
        <v>85</v>
      </c>
      <c r="G1140" t="s">
        <v>22</v>
      </c>
      <c r="H1140" s="5">
        <v>44101.635416666664</v>
      </c>
      <c r="I1140" s="5">
        <v>44101.603472222225</v>
      </c>
      <c r="J1140" s="4">
        <f t="shared" si="88"/>
        <v>2020</v>
      </c>
      <c r="K1140" s="4">
        <f t="shared" si="89"/>
        <v>9</v>
      </c>
      <c r="L1140">
        <f t="shared" si="90"/>
        <v>2759.999999566935</v>
      </c>
      <c r="M1140" s="8">
        <f t="shared" si="86"/>
        <v>45.99999999278225</v>
      </c>
      <c r="N1140" s="8">
        <f t="shared" si="87"/>
        <v>4415.999999307096</v>
      </c>
      <c r="O1140" s="18">
        <v>1</v>
      </c>
      <c r="P1140" t="s">
        <v>2091</v>
      </c>
      <c r="Q1140" s="6" t="s">
        <v>24</v>
      </c>
      <c r="R1140" s="8"/>
    </row>
    <row r="1141" spans="1:18" ht="15" customHeight="1">
      <c r="A1141" t="s">
        <v>29</v>
      </c>
      <c r="B1141" t="s">
        <v>94</v>
      </c>
      <c r="C1141" t="s">
        <v>177</v>
      </c>
      <c r="D1141" t="s">
        <v>1691</v>
      </c>
      <c r="E1141">
        <v>67</v>
      </c>
      <c r="F1141" t="s">
        <v>27</v>
      </c>
      <c r="G1141" t="s">
        <v>22</v>
      </c>
      <c r="H1141" s="5">
        <v>44101.748784722222</v>
      </c>
      <c r="I1141" s="5">
        <v>44101.6875</v>
      </c>
      <c r="J1141" s="4">
        <f t="shared" si="88"/>
        <v>2020</v>
      </c>
      <c r="K1141" s="4">
        <f t="shared" si="89"/>
        <v>9</v>
      </c>
      <c r="L1141">
        <f t="shared" si="90"/>
        <v>5294.9999999720603</v>
      </c>
      <c r="M1141" s="8">
        <f t="shared" si="86"/>
        <v>88.249999999534339</v>
      </c>
      <c r="N1141" s="8">
        <f t="shared" si="87"/>
        <v>5912.7499999688007</v>
      </c>
      <c r="O1141" s="18">
        <v>1</v>
      </c>
      <c r="P1141" t="s">
        <v>2092</v>
      </c>
      <c r="Q1141" s="6" t="s">
        <v>24</v>
      </c>
      <c r="R1141" s="8"/>
    </row>
    <row r="1142" spans="1:18" ht="15" customHeight="1">
      <c r="A1142" t="s">
        <v>29</v>
      </c>
      <c r="B1142" t="s">
        <v>94</v>
      </c>
      <c r="C1142" t="s">
        <v>177</v>
      </c>
      <c r="D1142" t="s">
        <v>541</v>
      </c>
      <c r="E1142">
        <v>972</v>
      </c>
      <c r="F1142" t="s">
        <v>85</v>
      </c>
      <c r="G1142" t="s">
        <v>22</v>
      </c>
      <c r="H1142" s="5">
        <v>44101.900000000001</v>
      </c>
      <c r="I1142" s="5">
        <v>44101.814583333333</v>
      </c>
      <c r="J1142" s="4">
        <f t="shared" si="88"/>
        <v>2020</v>
      </c>
      <c r="K1142" s="4">
        <f t="shared" si="89"/>
        <v>9</v>
      </c>
      <c r="L1142">
        <f t="shared" si="90"/>
        <v>7380.0000001676381</v>
      </c>
      <c r="M1142" s="8">
        <f t="shared" si="86"/>
        <v>123.00000000279397</v>
      </c>
      <c r="N1142" s="8">
        <f t="shared" si="87"/>
        <v>119556.00000271574</v>
      </c>
      <c r="O1142" s="18">
        <v>1</v>
      </c>
      <c r="P1142" t="s">
        <v>2093</v>
      </c>
      <c r="Q1142" s="6" t="s">
        <v>24</v>
      </c>
      <c r="R1142" s="8"/>
    </row>
    <row r="1143" spans="1:18" ht="15" customHeight="1">
      <c r="A1143" t="s">
        <v>17</v>
      </c>
      <c r="B1143" t="s">
        <v>55</v>
      </c>
      <c r="C1143" t="s">
        <v>271</v>
      </c>
      <c r="D1143" t="s">
        <v>1858</v>
      </c>
      <c r="E1143">
        <v>3</v>
      </c>
      <c r="F1143" t="s">
        <v>92</v>
      </c>
      <c r="G1143" t="s">
        <v>22</v>
      </c>
      <c r="H1143" s="5">
        <v>44101.913310185184</v>
      </c>
      <c r="I1143" s="5">
        <v>44101.890277777777</v>
      </c>
      <c r="J1143" s="4">
        <f t="shared" si="88"/>
        <v>2020</v>
      </c>
      <c r="K1143" s="4">
        <f t="shared" si="89"/>
        <v>9</v>
      </c>
      <c r="L1143">
        <f t="shared" si="90"/>
        <v>1989.9999999906868</v>
      </c>
      <c r="M1143" s="8">
        <f t="shared" si="86"/>
        <v>33.166666666511446</v>
      </c>
      <c r="N1143" s="8">
        <f t="shared" si="87"/>
        <v>99.499999999534339</v>
      </c>
      <c r="O1143" s="18">
        <v>1</v>
      </c>
      <c r="P1143" t="s">
        <v>2094</v>
      </c>
      <c r="Q1143" s="6" t="s">
        <v>24</v>
      </c>
      <c r="R1143" s="8"/>
    </row>
    <row r="1144" spans="1:18" ht="15" customHeight="1">
      <c r="A1144" t="s">
        <v>17</v>
      </c>
      <c r="B1144" t="s">
        <v>55</v>
      </c>
      <c r="C1144" t="s">
        <v>59</v>
      </c>
      <c r="D1144" t="s">
        <v>1044</v>
      </c>
      <c r="E1144">
        <v>2</v>
      </c>
      <c r="F1144" t="s">
        <v>27</v>
      </c>
      <c r="G1144" t="s">
        <v>22</v>
      </c>
      <c r="H1144" s="5">
        <v>44102.274791666663</v>
      </c>
      <c r="I1144" s="5">
        <v>44102.232800925929</v>
      </c>
      <c r="J1144" s="4">
        <f t="shared" si="88"/>
        <v>2020</v>
      </c>
      <c r="K1144" s="4">
        <f t="shared" si="89"/>
        <v>9</v>
      </c>
      <c r="L1144">
        <f t="shared" si="90"/>
        <v>3627.9999994207174</v>
      </c>
      <c r="M1144" s="8">
        <f t="shared" si="86"/>
        <v>60.466666657011956</v>
      </c>
      <c r="N1144" s="8">
        <f t="shared" si="87"/>
        <v>120.93333331402391</v>
      </c>
      <c r="O1144" s="18">
        <v>1</v>
      </c>
      <c r="P1144" t="s">
        <v>2095</v>
      </c>
      <c r="Q1144" s="6" t="s">
        <v>24</v>
      </c>
      <c r="R1144" s="8"/>
    </row>
    <row r="1145" spans="1:18" ht="15" customHeight="1">
      <c r="A1145" t="s">
        <v>29</v>
      </c>
      <c r="B1145" t="s">
        <v>94</v>
      </c>
      <c r="C1145" t="s">
        <v>177</v>
      </c>
      <c r="D1145" t="s">
        <v>1691</v>
      </c>
      <c r="E1145">
        <v>59</v>
      </c>
      <c r="F1145" t="s">
        <v>85</v>
      </c>
      <c r="G1145" t="s">
        <v>22</v>
      </c>
      <c r="H1145" s="5">
        <v>44102.393148148149</v>
      </c>
      <c r="I1145" s="5">
        <v>44102.348101851851</v>
      </c>
      <c r="J1145" s="4">
        <f t="shared" si="88"/>
        <v>2020</v>
      </c>
      <c r="K1145" s="4">
        <f t="shared" si="89"/>
        <v>9</v>
      </c>
      <c r="L1145">
        <f t="shared" si="90"/>
        <v>3892.0000001555309</v>
      </c>
      <c r="M1145" s="8">
        <f t="shared" si="86"/>
        <v>64.866666669258848</v>
      </c>
      <c r="N1145" s="8">
        <f t="shared" si="87"/>
        <v>3827.133333486272</v>
      </c>
      <c r="O1145" s="18">
        <v>1</v>
      </c>
      <c r="P1145" t="s">
        <v>2096</v>
      </c>
      <c r="Q1145" s="6" t="s">
        <v>24</v>
      </c>
      <c r="R1145" s="8"/>
    </row>
    <row r="1146" spans="1:18" ht="15" customHeight="1">
      <c r="A1146" t="s">
        <v>29</v>
      </c>
      <c r="B1146" t="s">
        <v>87</v>
      </c>
      <c r="C1146" t="s">
        <v>103</v>
      </c>
      <c r="D1146" t="s">
        <v>2097</v>
      </c>
      <c r="E1146">
        <v>1</v>
      </c>
      <c r="F1146" t="s">
        <v>125</v>
      </c>
      <c r="G1146" t="s">
        <v>22</v>
      </c>
      <c r="H1146" s="5">
        <v>44102.601099537038</v>
      </c>
      <c r="I1146" s="5">
        <v>44102.569444444445</v>
      </c>
      <c r="J1146" s="4">
        <f t="shared" si="88"/>
        <v>2020</v>
      </c>
      <c r="K1146" s="4">
        <f t="shared" si="89"/>
        <v>9</v>
      </c>
      <c r="L1146">
        <f t="shared" si="90"/>
        <v>2735.0000000093132</v>
      </c>
      <c r="M1146" s="8">
        <f t="shared" si="86"/>
        <v>45.583333333488554</v>
      </c>
      <c r="N1146" s="8">
        <f t="shared" si="87"/>
        <v>45.583333333488554</v>
      </c>
      <c r="O1146" s="18">
        <v>1</v>
      </c>
      <c r="P1146" t="s">
        <v>2098</v>
      </c>
      <c r="Q1146" s="6" t="s">
        <v>24</v>
      </c>
      <c r="R1146" s="8"/>
    </row>
    <row r="1147" spans="1:18" ht="15" customHeight="1">
      <c r="A1147" t="s">
        <v>17</v>
      </c>
      <c r="B1147" t="s">
        <v>41</v>
      </c>
      <c r="C1147" t="s">
        <v>42</v>
      </c>
      <c r="D1147" t="s">
        <v>2099</v>
      </c>
      <c r="E1147">
        <v>2</v>
      </c>
      <c r="F1147" t="s">
        <v>92</v>
      </c>
      <c r="G1147" t="s">
        <v>22</v>
      </c>
      <c r="H1147" s="5">
        <v>44102.756226851852</v>
      </c>
      <c r="I1147" s="5">
        <v>44102.715844907405</v>
      </c>
      <c r="J1147" s="4">
        <f t="shared" si="88"/>
        <v>2020</v>
      </c>
      <c r="K1147" s="4">
        <f t="shared" si="89"/>
        <v>9</v>
      </c>
      <c r="L1147">
        <f t="shared" si="90"/>
        <v>3489.0000002458692</v>
      </c>
      <c r="M1147" s="8">
        <f t="shared" si="86"/>
        <v>58.150000004097819</v>
      </c>
      <c r="N1147" s="8">
        <f t="shared" si="87"/>
        <v>116.30000000819564</v>
      </c>
      <c r="O1147" s="18">
        <v>1</v>
      </c>
      <c r="P1147" t="s">
        <v>2100</v>
      </c>
      <c r="Q1147" s="6" t="s">
        <v>24</v>
      </c>
      <c r="R1147" s="8"/>
    </row>
    <row r="1148" spans="1:18" ht="15" customHeight="1">
      <c r="A1148" t="s">
        <v>17</v>
      </c>
      <c r="B1148" t="s">
        <v>47</v>
      </c>
      <c r="C1148" t="s">
        <v>48</v>
      </c>
      <c r="D1148" t="s">
        <v>2101</v>
      </c>
      <c r="E1148">
        <v>1</v>
      </c>
      <c r="F1148" t="s">
        <v>27</v>
      </c>
      <c r="G1148" t="s">
        <v>22</v>
      </c>
      <c r="H1148" s="5">
        <v>44103.537569444445</v>
      </c>
      <c r="I1148" s="5">
        <v>44103.501388888886</v>
      </c>
      <c r="J1148" s="4">
        <f t="shared" si="88"/>
        <v>2020</v>
      </c>
      <c r="K1148" s="4">
        <f t="shared" si="89"/>
        <v>9</v>
      </c>
      <c r="L1148">
        <f t="shared" si="90"/>
        <v>3126.000000257045</v>
      </c>
      <c r="M1148" s="8">
        <f t="shared" si="86"/>
        <v>52.100000004284084</v>
      </c>
      <c r="N1148" s="8">
        <f t="shared" si="87"/>
        <v>52.100000004284084</v>
      </c>
      <c r="O1148" s="18">
        <v>1</v>
      </c>
      <c r="P1148" t="s">
        <v>2102</v>
      </c>
      <c r="Q1148" s="6" t="s">
        <v>24</v>
      </c>
      <c r="R1148" s="8"/>
    </row>
    <row r="1149" spans="1:18" ht="15" customHeight="1">
      <c r="A1149" t="s">
        <v>17</v>
      </c>
      <c r="B1149" t="s">
        <v>41</v>
      </c>
      <c r="C1149" t="s">
        <v>62</v>
      </c>
      <c r="D1149" t="s">
        <v>2103</v>
      </c>
      <c r="E1149">
        <v>14</v>
      </c>
      <c r="F1149" t="s">
        <v>27</v>
      </c>
      <c r="G1149" t="s">
        <v>22</v>
      </c>
      <c r="H1149" s="5">
        <v>44103.596307870372</v>
      </c>
      <c r="I1149" s="5">
        <v>44103.503796296296</v>
      </c>
      <c r="J1149" s="4">
        <f t="shared" si="88"/>
        <v>2020</v>
      </c>
      <c r="K1149" s="4">
        <f t="shared" si="89"/>
        <v>9</v>
      </c>
      <c r="L1149">
        <f t="shared" si="90"/>
        <v>7993.0000001331791</v>
      </c>
      <c r="M1149" s="8">
        <f t="shared" si="86"/>
        <v>133.21666666888632</v>
      </c>
      <c r="N1149" s="8">
        <f t="shared" si="87"/>
        <v>1865.0333333644085</v>
      </c>
      <c r="O1149" s="18">
        <v>1</v>
      </c>
      <c r="P1149" t="s">
        <v>2104</v>
      </c>
      <c r="Q1149" s="6" t="s">
        <v>24</v>
      </c>
      <c r="R1149" s="8"/>
    </row>
    <row r="1150" spans="1:18" ht="15" customHeight="1">
      <c r="A1150" t="s">
        <v>17</v>
      </c>
      <c r="B1150" t="s">
        <v>41</v>
      </c>
      <c r="C1150" t="s">
        <v>62</v>
      </c>
      <c r="D1150" t="s">
        <v>1498</v>
      </c>
      <c r="E1150">
        <v>4</v>
      </c>
      <c r="F1150" t="s">
        <v>27</v>
      </c>
      <c r="G1150" t="s">
        <v>22</v>
      </c>
      <c r="H1150" s="5">
        <v>44103.688738425924</v>
      </c>
      <c r="I1150" s="5">
        <v>44103.662245370368</v>
      </c>
      <c r="J1150" s="4">
        <f t="shared" si="88"/>
        <v>2020</v>
      </c>
      <c r="K1150" s="4">
        <f t="shared" si="89"/>
        <v>9</v>
      </c>
      <c r="L1150">
        <f t="shared" si="90"/>
        <v>2289.0000001061708</v>
      </c>
      <c r="M1150" s="8">
        <f t="shared" si="86"/>
        <v>38.150000001769513</v>
      </c>
      <c r="N1150" s="8">
        <f t="shared" si="87"/>
        <v>152.60000000707805</v>
      </c>
      <c r="O1150" s="18">
        <v>1</v>
      </c>
      <c r="P1150" t="s">
        <v>2105</v>
      </c>
      <c r="Q1150" s="6" t="s">
        <v>24</v>
      </c>
      <c r="R1150" s="8"/>
    </row>
    <row r="1151" spans="1:18" ht="15" customHeight="1">
      <c r="A1151" t="s">
        <v>29</v>
      </c>
      <c r="B1151" t="s">
        <v>87</v>
      </c>
      <c r="C1151" t="s">
        <v>103</v>
      </c>
      <c r="D1151" t="s">
        <v>2106</v>
      </c>
      <c r="E1151">
        <v>22</v>
      </c>
      <c r="F1151" t="s">
        <v>27</v>
      </c>
      <c r="G1151" t="s">
        <v>97</v>
      </c>
      <c r="H1151" s="5">
        <v>44103.879675925928</v>
      </c>
      <c r="I1151" s="5">
        <v>44103.820138888892</v>
      </c>
      <c r="J1151" s="4">
        <f t="shared" si="88"/>
        <v>2020</v>
      </c>
      <c r="K1151" s="4">
        <f t="shared" si="89"/>
        <v>9</v>
      </c>
      <c r="L1151">
        <f t="shared" si="90"/>
        <v>5143.9999998779967</v>
      </c>
      <c r="M1151" s="8">
        <f t="shared" si="86"/>
        <v>85.733333331299946</v>
      </c>
      <c r="N1151" s="8">
        <f t="shared" si="87"/>
        <v>1886.1333332885988</v>
      </c>
      <c r="O1151" s="18">
        <v>1</v>
      </c>
      <c r="P1151" t="s">
        <v>2107</v>
      </c>
      <c r="Q1151" s="6" t="s">
        <v>24</v>
      </c>
      <c r="R1151" s="8"/>
    </row>
    <row r="1152" spans="1:18" ht="15" customHeight="1">
      <c r="A1152" t="s">
        <v>17</v>
      </c>
      <c r="B1152" t="s">
        <v>41</v>
      </c>
      <c r="C1152" t="s">
        <v>62</v>
      </c>
      <c r="D1152" t="s">
        <v>2103</v>
      </c>
      <c r="E1152">
        <v>27</v>
      </c>
      <c r="F1152" t="s">
        <v>125</v>
      </c>
      <c r="G1152" t="s">
        <v>22</v>
      </c>
      <c r="H1152" s="5">
        <v>44103.872604166667</v>
      </c>
      <c r="I1152" s="5">
        <v>44103.837916666664</v>
      </c>
      <c r="J1152" s="4">
        <f t="shared" si="88"/>
        <v>2020</v>
      </c>
      <c r="K1152" s="4">
        <f t="shared" si="89"/>
        <v>9</v>
      </c>
      <c r="L1152">
        <f t="shared" si="90"/>
        <v>2997.0000002766028</v>
      </c>
      <c r="M1152" s="8">
        <f t="shared" si="86"/>
        <v>49.950000004610047</v>
      </c>
      <c r="N1152" s="8">
        <f t="shared" si="87"/>
        <v>1348.6500001244713</v>
      </c>
      <c r="O1152" s="18">
        <v>1</v>
      </c>
      <c r="P1152" t="s">
        <v>2108</v>
      </c>
      <c r="Q1152" s="6" t="s">
        <v>24</v>
      </c>
      <c r="R1152" s="8"/>
    </row>
    <row r="1153" spans="1:18" ht="15" customHeight="1">
      <c r="A1153" t="s">
        <v>17</v>
      </c>
      <c r="B1153" t="s">
        <v>41</v>
      </c>
      <c r="C1153" t="s">
        <v>42</v>
      </c>
      <c r="D1153" t="s">
        <v>2109</v>
      </c>
      <c r="E1153">
        <v>1</v>
      </c>
      <c r="F1153" t="s">
        <v>85</v>
      </c>
      <c r="G1153" t="s">
        <v>22</v>
      </c>
      <c r="H1153" s="5">
        <v>44104.024641203701</v>
      </c>
      <c r="I1153" s="5">
        <v>44103.986631944441</v>
      </c>
      <c r="J1153" s="4">
        <f t="shared" si="88"/>
        <v>2020</v>
      </c>
      <c r="K1153" s="4">
        <f t="shared" si="89"/>
        <v>9</v>
      </c>
      <c r="L1153">
        <f t="shared" si="90"/>
        <v>3284.0000001015142</v>
      </c>
      <c r="M1153" s="8">
        <f t="shared" si="91" ref="M1153:M1216">+L1153/60</f>
        <v>54.733333335025236</v>
      </c>
      <c r="N1153" s="8">
        <f t="shared" si="92" ref="N1153:N1216">+M1153*E1153</f>
        <v>54.733333335025236</v>
      </c>
      <c r="O1153" s="18">
        <v>1</v>
      </c>
      <c r="P1153" t="s">
        <v>2110</v>
      </c>
      <c r="Q1153" s="6" t="s">
        <v>24</v>
      </c>
      <c r="R1153" s="8"/>
    </row>
    <row r="1154" spans="1:18" ht="15" customHeight="1">
      <c r="A1154" t="s">
        <v>17</v>
      </c>
      <c r="B1154" t="s">
        <v>41</v>
      </c>
      <c r="C1154" t="s">
        <v>135</v>
      </c>
      <c r="D1154" t="s">
        <v>2111</v>
      </c>
      <c r="E1154">
        <v>2</v>
      </c>
      <c r="F1154" t="s">
        <v>92</v>
      </c>
      <c r="G1154" t="s">
        <v>22</v>
      </c>
      <c r="H1154" s="5">
        <v>44104.467164351852</v>
      </c>
      <c r="I1154" s="5">
        <v>44104.447951388887</v>
      </c>
      <c r="J1154" s="4">
        <f t="shared" si="88"/>
        <v>2020</v>
      </c>
      <c r="K1154" s="4">
        <f t="shared" si="89"/>
        <v>9</v>
      </c>
      <c r="L1154">
        <f t="shared" si="90"/>
        <v>1660.0000001722947</v>
      </c>
      <c r="M1154" s="8">
        <f t="shared" si="91"/>
        <v>27.666666669538245</v>
      </c>
      <c r="N1154" s="8">
        <f t="shared" si="92"/>
        <v>55.333333339076489</v>
      </c>
      <c r="O1154" s="18">
        <v>1</v>
      </c>
      <c r="P1154" t="s">
        <v>2112</v>
      </c>
      <c r="Q1154" s="6" t="s">
        <v>24</v>
      </c>
      <c r="R1154" s="8"/>
    </row>
    <row r="1155" spans="1:18" ht="15" customHeight="1">
      <c r="A1155" t="s">
        <v>17</v>
      </c>
      <c r="B1155" t="s">
        <v>41</v>
      </c>
      <c r="C1155" t="s">
        <v>62</v>
      </c>
      <c r="D1155" t="s">
        <v>1498</v>
      </c>
      <c r="E1155">
        <v>4</v>
      </c>
      <c r="F1155" t="s">
        <v>27</v>
      </c>
      <c r="G1155" t="s">
        <v>22</v>
      </c>
      <c r="H1155" s="5">
        <v>44104.735381944447</v>
      </c>
      <c r="I1155" s="5">
        <v>44104.655277777776</v>
      </c>
      <c r="J1155" s="4">
        <f t="shared" si="93" ref="J1155:J1218">YEAR(I1155)</f>
        <v>2020</v>
      </c>
      <c r="K1155" s="4">
        <f t="shared" si="94" ref="K1155:K1218">MONTH(I1155)</f>
        <v>9</v>
      </c>
      <c r="L1155">
        <f t="shared" si="90"/>
        <v>6921.0000003688037</v>
      </c>
      <c r="M1155" s="8">
        <f t="shared" si="91"/>
        <v>115.35000000614673</v>
      </c>
      <c r="N1155" s="8">
        <f t="shared" si="92"/>
        <v>461.40000002458692</v>
      </c>
      <c r="O1155" s="18">
        <v>1</v>
      </c>
      <c r="P1155" t="s">
        <v>2113</v>
      </c>
      <c r="Q1155" s="6" t="s">
        <v>24</v>
      </c>
      <c r="R1155" s="8"/>
    </row>
    <row r="1156" spans="1:18" ht="15" customHeight="1">
      <c r="A1156" t="s">
        <v>17</v>
      </c>
      <c r="B1156" t="s">
        <v>41</v>
      </c>
      <c r="C1156" t="s">
        <v>135</v>
      </c>
      <c r="D1156" t="s">
        <v>2114</v>
      </c>
      <c r="E1156">
        <v>1</v>
      </c>
      <c r="F1156" t="s">
        <v>92</v>
      </c>
      <c r="G1156" t="s">
        <v>22</v>
      </c>
      <c r="H1156" s="5">
        <v>44105.431250000001</v>
      </c>
      <c r="I1156" s="5">
        <v>44105.379861111112</v>
      </c>
      <c r="J1156" s="4">
        <f t="shared" si="93"/>
        <v>2020</v>
      </c>
      <c r="K1156" s="4">
        <f t="shared" si="94"/>
        <v>10</v>
      </c>
      <c r="L1156">
        <f t="shared" si="90"/>
        <v>4440.0000000139698</v>
      </c>
      <c r="M1156" s="8">
        <f t="shared" si="91"/>
        <v>74.000000000232831</v>
      </c>
      <c r="N1156" s="8">
        <f t="shared" si="92"/>
        <v>74.000000000232831</v>
      </c>
      <c r="O1156" s="18">
        <v>1</v>
      </c>
      <c r="P1156" t="s">
        <v>2115</v>
      </c>
      <c r="Q1156" s="6" t="s">
        <v>24</v>
      </c>
      <c r="R1156" s="8"/>
    </row>
    <row r="1157" spans="1:19" s="123" customFormat="1" ht="15" customHeight="1">
      <c r="A1157" s="123" t="s">
        <v>17</v>
      </c>
      <c r="B1157" s="123" t="s">
        <v>18</v>
      </c>
      <c r="C1157" s="123" t="s">
        <v>35</v>
      </c>
      <c r="D1157" s="123" t="s">
        <v>2116</v>
      </c>
      <c r="E1157" s="123">
        <v>1</v>
      </c>
      <c r="F1157" s="123" t="s">
        <v>92</v>
      </c>
      <c r="G1157" s="123" t="s">
        <v>22</v>
      </c>
      <c r="H1157" s="124">
        <v>44107.050613425927</v>
      </c>
      <c r="I1157" s="124">
        <v>44107.005555555559</v>
      </c>
      <c r="J1157" s="4">
        <f t="shared" si="93"/>
        <v>2020</v>
      </c>
      <c r="K1157" s="4">
        <f t="shared" si="94"/>
        <v>10</v>
      </c>
      <c r="L1157" s="123">
        <f t="shared" si="90"/>
        <v>3892.9999997606501</v>
      </c>
      <c r="M1157" s="125">
        <f t="shared" si="91"/>
        <v>64.883333329344168</v>
      </c>
      <c r="N1157" s="125">
        <f t="shared" si="92"/>
        <v>64.883333329344168</v>
      </c>
      <c r="O1157" s="126">
        <v>1</v>
      </c>
      <c r="P1157" s="123" t="s">
        <v>2117</v>
      </c>
      <c r="Q1157" s="127" t="s">
        <v>24</v>
      </c>
      <c r="R1157" s="125"/>
      <c r="S1157"/>
    </row>
    <row r="1158" spans="1:18" ht="15" customHeight="1">
      <c r="A1158" t="s">
        <v>17</v>
      </c>
      <c r="B1158" t="s">
        <v>41</v>
      </c>
      <c r="C1158" t="s">
        <v>135</v>
      </c>
      <c r="D1158" t="s">
        <v>2118</v>
      </c>
      <c r="E1158">
        <v>1</v>
      </c>
      <c r="F1158" t="s">
        <v>85</v>
      </c>
      <c r="G1158" t="s">
        <v>22</v>
      </c>
      <c r="H1158" s="5">
        <v>44107.600937499999</v>
      </c>
      <c r="I1158" s="5">
        <v>44107.556944444441</v>
      </c>
      <c r="J1158" s="4">
        <f t="shared" si="93"/>
        <v>2020</v>
      </c>
      <c r="K1158" s="4">
        <f t="shared" si="94"/>
        <v>10</v>
      </c>
      <c r="L1158">
        <f t="shared" si="90"/>
        <v>3801.000000257045</v>
      </c>
      <c r="M1158" s="8">
        <f t="shared" si="91"/>
        <v>63.350000004284084</v>
      </c>
      <c r="N1158" s="8">
        <f t="shared" si="92"/>
        <v>63.350000004284084</v>
      </c>
      <c r="O1158" s="18">
        <v>1</v>
      </c>
      <c r="P1158" t="s">
        <v>2119</v>
      </c>
      <c r="Q1158" s="6" t="s">
        <v>24</v>
      </c>
      <c r="R1158" s="8"/>
    </row>
    <row r="1159" spans="1:18" ht="15" customHeight="1">
      <c r="A1159" t="s">
        <v>17</v>
      </c>
      <c r="B1159" t="s">
        <v>41</v>
      </c>
      <c r="C1159" t="s">
        <v>135</v>
      </c>
      <c r="D1159" t="s">
        <v>1504</v>
      </c>
      <c r="E1159">
        <v>1</v>
      </c>
      <c r="F1159" t="s">
        <v>85</v>
      </c>
      <c r="G1159" t="s">
        <v>22</v>
      </c>
      <c r="H1159" s="5">
        <v>44107.600381944445</v>
      </c>
      <c r="I1159" s="5">
        <v>44107.556944444441</v>
      </c>
      <c r="J1159" s="4">
        <f t="shared" si="93"/>
        <v>2020</v>
      </c>
      <c r="K1159" s="4">
        <f t="shared" si="94"/>
        <v>10</v>
      </c>
      <c r="L1159">
        <f t="shared" si="90"/>
        <v>3753.0000003520399</v>
      </c>
      <c r="M1159" s="8">
        <f t="shared" si="91"/>
        <v>62.550000005867332</v>
      </c>
      <c r="N1159" s="8">
        <f t="shared" si="92"/>
        <v>62.550000005867332</v>
      </c>
      <c r="O1159" s="18">
        <v>1</v>
      </c>
      <c r="P1159" t="s">
        <v>2120</v>
      </c>
      <c r="Q1159" s="6" t="s">
        <v>24</v>
      </c>
      <c r="R1159" s="8"/>
    </row>
    <row r="1160" spans="1:18" ht="15" customHeight="1">
      <c r="A1160" t="s">
        <v>17</v>
      </c>
      <c r="B1160" t="s">
        <v>41</v>
      </c>
      <c r="C1160" t="s">
        <v>135</v>
      </c>
      <c r="D1160" t="s">
        <v>672</v>
      </c>
      <c r="E1160">
        <v>1</v>
      </c>
      <c r="F1160" t="s">
        <v>85</v>
      </c>
      <c r="G1160" t="s">
        <v>22</v>
      </c>
      <c r="H1160" s="5">
        <v>44107.601226851853</v>
      </c>
      <c r="I1160" s="5">
        <v>44107.566666666666</v>
      </c>
      <c r="J1160" s="4">
        <f t="shared" si="93"/>
        <v>2020</v>
      </c>
      <c r="K1160" s="4">
        <f t="shared" si="94"/>
        <v>10</v>
      </c>
      <c r="L1160">
        <f t="shared" si="90"/>
        <v>2986.0000002197921</v>
      </c>
      <c r="M1160" s="8">
        <f t="shared" si="91"/>
        <v>49.766666670329869</v>
      </c>
      <c r="N1160" s="8">
        <f t="shared" si="92"/>
        <v>49.766666670329869</v>
      </c>
      <c r="O1160" s="18">
        <v>1</v>
      </c>
      <c r="P1160" t="s">
        <v>2121</v>
      </c>
      <c r="Q1160" s="6" t="s">
        <v>24</v>
      </c>
      <c r="R1160" s="8"/>
    </row>
    <row r="1161" spans="1:18" ht="15" customHeight="1">
      <c r="A1161" t="s">
        <v>17</v>
      </c>
      <c r="B1161" t="s">
        <v>18</v>
      </c>
      <c r="C1161" t="s">
        <v>38</v>
      </c>
      <c r="D1161" t="s">
        <v>665</v>
      </c>
      <c r="E1161">
        <v>1</v>
      </c>
      <c r="F1161" t="s">
        <v>27</v>
      </c>
      <c r="G1161" t="s">
        <v>22</v>
      </c>
      <c r="H1161" s="5">
        <v>44107.62939814815</v>
      </c>
      <c r="I1161" s="5">
        <v>44107.605555555558</v>
      </c>
      <c r="J1161" s="4">
        <f t="shared" si="93"/>
        <v>2020</v>
      </c>
      <c r="K1161" s="4">
        <f t="shared" si="94"/>
        <v>10</v>
      </c>
      <c r="L1161">
        <f t="shared" si="95" ref="L1161:L1224">(H1161-I1161)*60*60*24</f>
        <v>2060.0000000093132</v>
      </c>
      <c r="M1161" s="8">
        <f t="shared" si="91"/>
        <v>34.333333333488554</v>
      </c>
      <c r="N1161" s="8">
        <f t="shared" si="92"/>
        <v>34.333333333488554</v>
      </c>
      <c r="O1161" s="18">
        <v>1</v>
      </c>
      <c r="P1161" t="s">
        <v>2122</v>
      </c>
      <c r="Q1161" s="6" t="s">
        <v>24</v>
      </c>
      <c r="R1161" s="8"/>
    </row>
    <row r="1162" spans="1:18" ht="15" customHeight="1">
      <c r="A1162" t="s">
        <v>17</v>
      </c>
      <c r="B1162" t="s">
        <v>41</v>
      </c>
      <c r="C1162" t="s">
        <v>135</v>
      </c>
      <c r="D1162" t="s">
        <v>1414</v>
      </c>
      <c r="E1162">
        <v>1</v>
      </c>
      <c r="F1162" t="s">
        <v>85</v>
      </c>
      <c r="G1162" t="s">
        <v>22</v>
      </c>
      <c r="H1162" s="5">
        <v>44107.651585648149</v>
      </c>
      <c r="I1162" s="5">
        <v>44107.620833333334</v>
      </c>
      <c r="J1162" s="4">
        <f t="shared" si="93"/>
        <v>2020</v>
      </c>
      <c r="K1162" s="4">
        <f t="shared" si="94"/>
        <v>10</v>
      </c>
      <c r="L1162">
        <f t="shared" si="95"/>
        <v>2657.0000000065193</v>
      </c>
      <c r="M1162" s="8">
        <f t="shared" si="91"/>
        <v>44.283333333441988</v>
      </c>
      <c r="N1162" s="8">
        <f t="shared" si="92"/>
        <v>44.283333333441988</v>
      </c>
      <c r="O1162" s="18">
        <v>1</v>
      </c>
      <c r="P1162" t="s">
        <v>2123</v>
      </c>
      <c r="Q1162" s="6" t="s">
        <v>24</v>
      </c>
      <c r="R1162" s="8"/>
    </row>
    <row r="1163" spans="1:19" s="106" customFormat="1" ht="15" customHeight="1">
      <c r="A1163" s="106" t="s">
        <v>17</v>
      </c>
      <c r="B1163" s="106" t="s">
        <v>41</v>
      </c>
      <c r="C1163" s="106" t="s">
        <v>42</v>
      </c>
      <c r="D1163" s="106" t="s">
        <v>2124</v>
      </c>
      <c r="E1163" s="106">
        <v>1</v>
      </c>
      <c r="F1163" s="106" t="s">
        <v>92</v>
      </c>
      <c r="G1163" s="106" t="s">
        <v>22</v>
      </c>
      <c r="H1163" s="107">
        <v>44108.381238425929</v>
      </c>
      <c r="I1163" s="107">
        <v>44108.352777777778</v>
      </c>
      <c r="J1163" s="4">
        <f t="shared" si="93"/>
        <v>2020</v>
      </c>
      <c r="K1163" s="4">
        <f t="shared" si="94"/>
        <v>10</v>
      </c>
      <c r="L1163" s="106">
        <f t="shared" si="95"/>
        <v>2459.0000002412125</v>
      </c>
      <c r="M1163" s="108">
        <f t="shared" si="91"/>
        <v>40.983333337353542</v>
      </c>
      <c r="N1163" s="108">
        <f t="shared" si="92"/>
        <v>40.983333337353542</v>
      </c>
      <c r="O1163" s="109">
        <v>1</v>
      </c>
      <c r="P1163" s="106" t="s">
        <v>2125</v>
      </c>
      <c r="Q1163" s="110" t="s">
        <v>24</v>
      </c>
      <c r="R1163" s="108"/>
      <c r="S1163"/>
    </row>
    <row r="1164" spans="1:18" ht="15" customHeight="1">
      <c r="A1164" t="s">
        <v>17</v>
      </c>
      <c r="B1164" t="s">
        <v>55</v>
      </c>
      <c r="C1164" t="s">
        <v>59</v>
      </c>
      <c r="D1164" t="s">
        <v>2126</v>
      </c>
      <c r="E1164">
        <v>3</v>
      </c>
      <c r="F1164" t="s">
        <v>92</v>
      </c>
      <c r="G1164" t="s">
        <v>22</v>
      </c>
      <c r="H1164" s="5">
        <v>44110.470277777778</v>
      </c>
      <c r="I1164" s="5">
        <v>44110.451388888891</v>
      </c>
      <c r="J1164" s="4">
        <f t="shared" si="93"/>
        <v>2020</v>
      </c>
      <c r="K1164" s="4">
        <f t="shared" si="94"/>
        <v>10</v>
      </c>
      <c r="L1164">
        <f t="shared" si="95"/>
        <v>1631.999999913387</v>
      </c>
      <c r="M1164" s="8">
        <f t="shared" si="91"/>
        <v>27.19999999855645</v>
      </c>
      <c r="N1164" s="8">
        <f t="shared" si="92"/>
        <v>81.59999999566935</v>
      </c>
      <c r="O1164" s="18">
        <v>1</v>
      </c>
      <c r="P1164" t="s">
        <v>2127</v>
      </c>
      <c r="Q1164" s="6" t="s">
        <v>24</v>
      </c>
      <c r="R1164" s="8"/>
    </row>
    <row r="1165" spans="1:18" ht="15" customHeight="1">
      <c r="A1165" t="s">
        <v>17</v>
      </c>
      <c r="B1165" t="s">
        <v>41</v>
      </c>
      <c r="C1165" t="s">
        <v>1788</v>
      </c>
      <c r="D1165" t="s">
        <v>2128</v>
      </c>
      <c r="E1165">
        <v>25</v>
      </c>
      <c r="F1165" t="s">
        <v>125</v>
      </c>
      <c r="G1165" t="s">
        <v>22</v>
      </c>
      <c r="H1165" s="5">
        <v>44110.549305555556</v>
      </c>
      <c r="I1165" s="5">
        <v>44110.49722222222</v>
      </c>
      <c r="J1165" s="4">
        <f t="shared" si="93"/>
        <v>2020</v>
      </c>
      <c r="K1165" s="4">
        <f t="shared" si="94"/>
        <v>10</v>
      </c>
      <c r="L1165">
        <f t="shared" si="95"/>
        <v>4500.0000002095476</v>
      </c>
      <c r="M1165" s="8">
        <f t="shared" si="91"/>
        <v>75.00000000349246</v>
      </c>
      <c r="N1165" s="8">
        <f t="shared" si="92"/>
        <v>1875.0000000873115</v>
      </c>
      <c r="O1165" s="18">
        <v>1</v>
      </c>
      <c r="P1165" t="s">
        <v>2129</v>
      </c>
      <c r="Q1165" s="6" t="s">
        <v>24</v>
      </c>
      <c r="R1165" s="8"/>
    </row>
    <row r="1166" spans="1:18" ht="15" customHeight="1">
      <c r="A1166" t="s">
        <v>29</v>
      </c>
      <c r="B1166" t="s">
        <v>30</v>
      </c>
      <c r="C1166" t="s">
        <v>163</v>
      </c>
      <c r="D1166" t="s">
        <v>164</v>
      </c>
      <c r="E1166">
        <v>5639</v>
      </c>
      <c r="F1166" t="s">
        <v>165</v>
      </c>
      <c r="G1166" t="s">
        <v>22</v>
      </c>
      <c r="H1166" s="5">
        <v>44110.563530092593</v>
      </c>
      <c r="I1166" s="5">
        <v>44110.525694444441</v>
      </c>
      <c r="J1166" s="4">
        <f t="shared" si="93"/>
        <v>2020</v>
      </c>
      <c r="K1166" s="4">
        <f t="shared" si="94"/>
        <v>10</v>
      </c>
      <c r="L1166">
        <f t="shared" si="95"/>
        <v>3269.0000003669411</v>
      </c>
      <c r="M1166" s="8">
        <f t="shared" si="91"/>
        <v>54.483333339449018</v>
      </c>
      <c r="N1166" s="8">
        <f t="shared" si="92"/>
        <v>307231.51670115301</v>
      </c>
      <c r="O1166" s="18">
        <v>1</v>
      </c>
      <c r="P1166" t="s">
        <v>2130</v>
      </c>
      <c r="Q1166" s="6" t="s">
        <v>24</v>
      </c>
      <c r="R1166" s="8"/>
    </row>
    <row r="1167" spans="1:18" ht="15" customHeight="1">
      <c r="A1167" t="s">
        <v>29</v>
      </c>
      <c r="B1167" t="s">
        <v>30</v>
      </c>
      <c r="C1167" t="s">
        <v>83</v>
      </c>
      <c r="D1167" t="s">
        <v>2131</v>
      </c>
      <c r="E1167">
        <v>1860</v>
      </c>
      <c r="F1167" t="s">
        <v>165</v>
      </c>
      <c r="G1167" t="s">
        <v>22</v>
      </c>
      <c r="H1167" s="5">
        <v>44110.57912037037</v>
      </c>
      <c r="I1167" s="5">
        <v>44110.563530092593</v>
      </c>
      <c r="J1167" s="4">
        <f t="shared" si="93"/>
        <v>2020</v>
      </c>
      <c r="K1167" s="4">
        <f t="shared" si="94"/>
        <v>10</v>
      </c>
      <c r="L1167">
        <f t="shared" si="95"/>
        <v>1346.9999999273568</v>
      </c>
      <c r="M1167" s="8">
        <f t="shared" si="91"/>
        <v>22.449999998789281</v>
      </c>
      <c r="N1167" s="8">
        <f t="shared" si="92"/>
        <v>41756.999997748062</v>
      </c>
      <c r="O1167" s="18">
        <v>1</v>
      </c>
      <c r="P1167" t="s">
        <v>2132</v>
      </c>
      <c r="Q1167" s="6" t="s">
        <v>24</v>
      </c>
      <c r="R1167" s="8"/>
    </row>
    <row r="1168" spans="1:18" ht="15" customHeight="1">
      <c r="A1168" t="s">
        <v>29</v>
      </c>
      <c r="B1168" t="s">
        <v>94</v>
      </c>
      <c r="C1168" t="s">
        <v>177</v>
      </c>
      <c r="D1168" t="s">
        <v>2133</v>
      </c>
      <c r="E1168">
        <v>1</v>
      </c>
      <c r="F1168" t="s">
        <v>92</v>
      </c>
      <c r="G1168" t="s">
        <v>22</v>
      </c>
      <c r="H1168" s="5">
        <v>44110.690405092595</v>
      </c>
      <c r="I1168" s="5">
        <v>44110.667754629627</v>
      </c>
      <c r="J1168" s="4">
        <f t="shared" si="93"/>
        <v>2020</v>
      </c>
      <c r="K1168" s="4">
        <f t="shared" si="94"/>
        <v>10</v>
      </c>
      <c r="L1168">
        <f t="shared" si="95"/>
        <v>1957.0000004488975</v>
      </c>
      <c r="M1168" s="8">
        <f t="shared" si="91"/>
        <v>32.616666674148291</v>
      </c>
      <c r="N1168" s="8">
        <f t="shared" si="92"/>
        <v>32.616666674148291</v>
      </c>
      <c r="O1168" s="18">
        <v>1</v>
      </c>
      <c r="P1168" t="s">
        <v>2134</v>
      </c>
      <c r="Q1168" s="6" t="s">
        <v>24</v>
      </c>
      <c r="R1168" s="8"/>
    </row>
    <row r="1169" spans="1:18" ht="15" customHeight="1">
      <c r="A1169" t="s">
        <v>17</v>
      </c>
      <c r="B1169" t="s">
        <v>41</v>
      </c>
      <c r="C1169" t="s">
        <v>42</v>
      </c>
      <c r="D1169" t="s">
        <v>1262</v>
      </c>
      <c r="E1169">
        <v>66</v>
      </c>
      <c r="F1169" t="s">
        <v>27</v>
      </c>
      <c r="G1169" t="s">
        <v>22</v>
      </c>
      <c r="H1169" s="5">
        <v>44111.798379629632</v>
      </c>
      <c r="I1169" s="5">
        <v>44111.739641203705</v>
      </c>
      <c r="J1169" s="4">
        <f t="shared" si="93"/>
        <v>2020</v>
      </c>
      <c r="K1169" s="4">
        <f t="shared" si="94"/>
        <v>10</v>
      </c>
      <c r="L1169">
        <f t="shared" si="95"/>
        <v>5075.0000000931323</v>
      </c>
      <c r="M1169" s="8">
        <f t="shared" si="91"/>
        <v>84.583333334885538</v>
      </c>
      <c r="N1169" s="8">
        <f t="shared" si="92"/>
        <v>5582.5000001024455</v>
      </c>
      <c r="O1169" s="18">
        <v>1</v>
      </c>
      <c r="P1169" t="s">
        <v>2135</v>
      </c>
      <c r="Q1169" s="6" t="s">
        <v>24</v>
      </c>
      <c r="R1169" s="8"/>
    </row>
    <row r="1170" spans="1:18" ht="15" customHeight="1">
      <c r="A1170" t="s">
        <v>17</v>
      </c>
      <c r="B1170" t="s">
        <v>41</v>
      </c>
      <c r="C1170" t="s">
        <v>135</v>
      </c>
      <c r="D1170" t="s">
        <v>1414</v>
      </c>
      <c r="E1170">
        <v>1</v>
      </c>
      <c r="F1170" t="s">
        <v>85</v>
      </c>
      <c r="G1170" t="s">
        <v>22</v>
      </c>
      <c r="H1170" s="5">
        <v>44112.912199074075</v>
      </c>
      <c r="I1170" s="5">
        <v>44112.836111111108</v>
      </c>
      <c r="J1170" s="4">
        <f t="shared" si="93"/>
        <v>2020</v>
      </c>
      <c r="K1170" s="4">
        <f t="shared" si="94"/>
        <v>10</v>
      </c>
      <c r="L1170">
        <f t="shared" si="95"/>
        <v>6574.0000003483146</v>
      </c>
      <c r="M1170" s="8">
        <f t="shared" si="91"/>
        <v>109.56666667247191</v>
      </c>
      <c r="N1170" s="8">
        <f t="shared" si="92"/>
        <v>109.56666667247191</v>
      </c>
      <c r="O1170" s="18">
        <v>1</v>
      </c>
      <c r="P1170" t="s">
        <v>2136</v>
      </c>
      <c r="Q1170" s="6" t="s">
        <v>24</v>
      </c>
      <c r="R1170" s="8"/>
    </row>
    <row r="1171" spans="1:18" ht="15" customHeight="1">
      <c r="A1171" t="s">
        <v>17</v>
      </c>
      <c r="B1171" t="s">
        <v>41</v>
      </c>
      <c r="C1171" t="s">
        <v>42</v>
      </c>
      <c r="D1171" t="s">
        <v>2137</v>
      </c>
      <c r="E1171">
        <v>2</v>
      </c>
      <c r="F1171" t="s">
        <v>27</v>
      </c>
      <c r="G1171" t="s">
        <v>22</v>
      </c>
      <c r="H1171" s="5">
        <v>44113.434398148151</v>
      </c>
      <c r="I1171" s="5">
        <v>44113.36041666667</v>
      </c>
      <c r="J1171" s="4">
        <f t="shared" si="93"/>
        <v>2020</v>
      </c>
      <c r="K1171" s="4">
        <f t="shared" si="94"/>
        <v>10</v>
      </c>
      <c r="L1171">
        <f t="shared" si="95"/>
        <v>6391.9999999227002</v>
      </c>
      <c r="M1171" s="8">
        <f t="shared" si="91"/>
        <v>106.533333332045</v>
      </c>
      <c r="N1171" s="8">
        <f t="shared" si="92"/>
        <v>213.06666666409001</v>
      </c>
      <c r="O1171" s="18">
        <v>1</v>
      </c>
      <c r="P1171" t="s">
        <v>2138</v>
      </c>
      <c r="Q1171" s="6" t="s">
        <v>24</v>
      </c>
      <c r="R1171" s="8"/>
    </row>
    <row r="1172" spans="1:18" ht="15" customHeight="1">
      <c r="A1172" t="s">
        <v>29</v>
      </c>
      <c r="B1172" t="s">
        <v>87</v>
      </c>
      <c r="C1172" t="s">
        <v>103</v>
      </c>
      <c r="D1172" t="s">
        <v>200</v>
      </c>
      <c r="E1172">
        <v>2533</v>
      </c>
      <c r="F1172" t="s">
        <v>125</v>
      </c>
      <c r="G1172" t="s">
        <v>22</v>
      </c>
      <c r="H1172" s="5">
        <v>44113.440208333333</v>
      </c>
      <c r="I1172" s="5">
        <v>44113.40347222222</v>
      </c>
      <c r="J1172" s="4">
        <f t="shared" si="93"/>
        <v>2020</v>
      </c>
      <c r="K1172" s="4">
        <f t="shared" si="94"/>
        <v>10</v>
      </c>
      <c r="L1172">
        <f t="shared" si="95"/>
        <v>3174.0000001620501</v>
      </c>
      <c r="M1172" s="8">
        <f t="shared" si="91"/>
        <v>52.900000002700835</v>
      </c>
      <c r="N1172" s="8">
        <f t="shared" si="92"/>
        <v>133995.70000684122</v>
      </c>
      <c r="O1172" s="18">
        <v>1</v>
      </c>
      <c r="P1172" t="s">
        <v>2139</v>
      </c>
      <c r="Q1172" s="6" t="s">
        <v>24</v>
      </c>
      <c r="R1172" s="8"/>
    </row>
    <row r="1173" spans="1:18" ht="15" customHeight="1">
      <c r="A1173" t="s">
        <v>17</v>
      </c>
      <c r="B1173" t="s">
        <v>140</v>
      </c>
      <c r="C1173" t="s">
        <v>141</v>
      </c>
      <c r="D1173" t="s">
        <v>1871</v>
      </c>
      <c r="E1173">
        <v>1</v>
      </c>
      <c r="F1173" t="s">
        <v>27</v>
      </c>
      <c r="G1173" t="s">
        <v>22</v>
      </c>
      <c r="H1173" s="5">
        <v>44113.67291666667</v>
      </c>
      <c r="I1173" s="5">
        <v>44113.604097222225</v>
      </c>
      <c r="J1173" s="4">
        <f t="shared" si="93"/>
        <v>2020</v>
      </c>
      <c r="K1173" s="4">
        <f t="shared" si="94"/>
        <v>10</v>
      </c>
      <c r="L1173">
        <f t="shared" si="95"/>
        <v>5946.0000000195578</v>
      </c>
      <c r="M1173" s="8">
        <f t="shared" si="91"/>
        <v>99.100000000325963</v>
      </c>
      <c r="N1173" s="8">
        <f t="shared" si="92"/>
        <v>99.100000000325963</v>
      </c>
      <c r="O1173" s="18">
        <v>1</v>
      </c>
      <c r="P1173" t="s">
        <v>2140</v>
      </c>
      <c r="Q1173" s="6" t="s">
        <v>24</v>
      </c>
      <c r="R1173" s="8"/>
    </row>
    <row r="1174" spans="1:19" s="152" customFormat="1" ht="15" customHeight="1">
      <c r="A1174" s="152" t="s">
        <v>29</v>
      </c>
      <c r="B1174" s="152" t="s">
        <v>87</v>
      </c>
      <c r="C1174" s="152" t="s">
        <v>103</v>
      </c>
      <c r="D1174" s="152" t="s">
        <v>2141</v>
      </c>
      <c r="E1174" s="152">
        <v>4</v>
      </c>
      <c r="F1174" s="152" t="s">
        <v>85</v>
      </c>
      <c r="G1174" s="152" t="s">
        <v>22</v>
      </c>
      <c r="H1174" s="153">
        <v>44113.974965277775</v>
      </c>
      <c r="I1174" s="153">
        <v>44113.902627314812</v>
      </c>
      <c r="J1174" s="4">
        <f t="shared" si="93"/>
        <v>2020</v>
      </c>
      <c r="K1174" s="4">
        <f t="shared" si="94"/>
        <v>10</v>
      </c>
      <c r="L1174" s="152">
        <f t="shared" si="95"/>
        <v>6250.0000000465661</v>
      </c>
      <c r="M1174" s="154">
        <f t="shared" si="91"/>
        <v>104.16666666744277</v>
      </c>
      <c r="N1174" s="154">
        <f t="shared" si="92"/>
        <v>416.66666666977108</v>
      </c>
      <c r="O1174" s="155">
        <v>1</v>
      </c>
      <c r="P1174" s="152" t="s">
        <v>2142</v>
      </c>
      <c r="Q1174" s="156" t="s">
        <v>24</v>
      </c>
      <c r="R1174" s="154"/>
      <c r="S1174"/>
    </row>
    <row r="1175" spans="1:18" ht="15" customHeight="1">
      <c r="A1175" t="s">
        <v>29</v>
      </c>
      <c r="B1175" t="s">
        <v>94</v>
      </c>
      <c r="C1175" t="s">
        <v>95</v>
      </c>
      <c r="D1175" t="s">
        <v>1776</v>
      </c>
      <c r="E1175">
        <v>8</v>
      </c>
      <c r="F1175" t="s">
        <v>85</v>
      </c>
      <c r="G1175" t="s">
        <v>22</v>
      </c>
      <c r="H1175" s="5">
        <v>44114.302685185183</v>
      </c>
      <c r="I1175" s="5">
        <v>44114.234722222223</v>
      </c>
      <c r="J1175" s="4">
        <f t="shared" si="93"/>
        <v>2020</v>
      </c>
      <c r="K1175" s="4">
        <f t="shared" si="94"/>
        <v>10</v>
      </c>
      <c r="L1175">
        <f t="shared" si="95"/>
        <v>5871.9999996945262</v>
      </c>
      <c r="M1175" s="8">
        <f t="shared" si="91"/>
        <v>97.866666661575437</v>
      </c>
      <c r="N1175" s="8">
        <f t="shared" si="92"/>
        <v>782.93333329260349</v>
      </c>
      <c r="O1175" s="18">
        <v>1</v>
      </c>
      <c r="P1175" t="s">
        <v>2143</v>
      </c>
      <c r="Q1175" s="6" t="s">
        <v>24</v>
      </c>
      <c r="R1175" s="8"/>
    </row>
    <row r="1176" spans="1:18" ht="15" customHeight="1">
      <c r="A1176" t="s">
        <v>17</v>
      </c>
      <c r="B1176" t="s">
        <v>41</v>
      </c>
      <c r="C1176" t="s">
        <v>62</v>
      </c>
      <c r="D1176" t="s">
        <v>2144</v>
      </c>
      <c r="E1176">
        <v>17</v>
      </c>
      <c r="F1176" t="s">
        <v>27</v>
      </c>
      <c r="G1176" t="s">
        <v>22</v>
      </c>
      <c r="H1176" s="5">
        <v>44114.527569444443</v>
      </c>
      <c r="I1176" s="5">
        <v>44114.486111111109</v>
      </c>
      <c r="J1176" s="4">
        <f t="shared" si="93"/>
        <v>2020</v>
      </c>
      <c r="K1176" s="4">
        <f t="shared" si="94"/>
        <v>10</v>
      </c>
      <c r="L1176">
        <f t="shared" si="95"/>
        <v>3581.9999999832362</v>
      </c>
      <c r="M1176" s="8">
        <f t="shared" si="91"/>
        <v>59.699999999720603</v>
      </c>
      <c r="N1176" s="8">
        <f t="shared" si="92"/>
        <v>1014.8999999952503</v>
      </c>
      <c r="O1176" s="18">
        <v>1</v>
      </c>
      <c r="P1176" t="s">
        <v>2145</v>
      </c>
      <c r="Q1176" s="6" t="s">
        <v>24</v>
      </c>
      <c r="R1176" s="8"/>
    </row>
    <row r="1177" spans="1:18" ht="15" customHeight="1">
      <c r="A1177" t="s">
        <v>17</v>
      </c>
      <c r="B1177" t="s">
        <v>47</v>
      </c>
      <c r="C1177" t="s">
        <v>52</v>
      </c>
      <c r="D1177" t="s">
        <v>1208</v>
      </c>
      <c r="E1177">
        <v>13</v>
      </c>
      <c r="F1177" t="s">
        <v>27</v>
      </c>
      <c r="G1177" t="s">
        <v>22</v>
      </c>
      <c r="H1177" s="5">
        <v>44114.581018518518</v>
      </c>
      <c r="I1177" s="5">
        <v>44114.525000000001</v>
      </c>
      <c r="J1177" s="4">
        <f t="shared" si="93"/>
        <v>2020</v>
      </c>
      <c r="K1177" s="4">
        <f t="shared" si="94"/>
        <v>10</v>
      </c>
      <c r="L1177">
        <f t="shared" si="95"/>
        <v>4839.9999998509884</v>
      </c>
      <c r="M1177" s="8">
        <f t="shared" si="91"/>
        <v>80.66666666418314</v>
      </c>
      <c r="N1177" s="8">
        <f t="shared" si="92"/>
        <v>1048.6666666343808</v>
      </c>
      <c r="O1177" s="18">
        <v>1</v>
      </c>
      <c r="P1177" t="s">
        <v>2146</v>
      </c>
      <c r="Q1177" s="6" t="s">
        <v>24</v>
      </c>
      <c r="R1177" s="8"/>
    </row>
    <row r="1178" spans="1:18" ht="15" customHeight="1">
      <c r="A1178" t="s">
        <v>29</v>
      </c>
      <c r="B1178" t="s">
        <v>94</v>
      </c>
      <c r="C1178" t="s">
        <v>174</v>
      </c>
      <c r="D1178" t="s">
        <v>2147</v>
      </c>
      <c r="E1178">
        <v>13</v>
      </c>
      <c r="F1178" t="s">
        <v>33</v>
      </c>
      <c r="G1178" t="s">
        <v>22</v>
      </c>
      <c r="H1178" s="5">
        <v>44114.607442129629</v>
      </c>
      <c r="I1178" s="5">
        <v>44114.549305555556</v>
      </c>
      <c r="J1178" s="4">
        <f t="shared" si="93"/>
        <v>2020</v>
      </c>
      <c r="K1178" s="4">
        <f t="shared" si="94"/>
        <v>10</v>
      </c>
      <c r="L1178">
        <f t="shared" si="95"/>
        <v>5022.999999881722</v>
      </c>
      <c r="M1178" s="8">
        <f t="shared" si="91"/>
        <v>83.716666664695367</v>
      </c>
      <c r="N1178" s="8">
        <f t="shared" si="92"/>
        <v>1088.3166666410398</v>
      </c>
      <c r="O1178" s="18">
        <v>1</v>
      </c>
      <c r="P1178" t="s">
        <v>2148</v>
      </c>
      <c r="Q1178" s="6" t="s">
        <v>24</v>
      </c>
      <c r="R1178" s="8"/>
    </row>
    <row r="1179" spans="1:18" ht="15" customHeight="1">
      <c r="A1179" t="s">
        <v>29</v>
      </c>
      <c r="B1179" t="s">
        <v>30</v>
      </c>
      <c r="C1179" t="s">
        <v>83</v>
      </c>
      <c r="D1179" t="s">
        <v>2086</v>
      </c>
      <c r="E1179">
        <v>1</v>
      </c>
      <c r="F1179" t="s">
        <v>85</v>
      </c>
      <c r="G1179" t="s">
        <v>22</v>
      </c>
      <c r="H1179" s="5">
        <v>44115.409837962965</v>
      </c>
      <c r="I1179" s="5">
        <v>44115.352777777778</v>
      </c>
      <c r="J1179" s="4">
        <f t="shared" si="93"/>
        <v>2020</v>
      </c>
      <c r="K1179" s="4">
        <f t="shared" si="94"/>
        <v>10</v>
      </c>
      <c r="L1179">
        <f t="shared" si="95"/>
        <v>4930.000000144355</v>
      </c>
      <c r="M1179" s="8">
        <f t="shared" si="91"/>
        <v>82.166666669072583</v>
      </c>
      <c r="N1179" s="8">
        <f t="shared" si="92"/>
        <v>82.166666669072583</v>
      </c>
      <c r="O1179" s="18">
        <v>1</v>
      </c>
      <c r="P1179" t="s">
        <v>2149</v>
      </c>
      <c r="Q1179" s="6" t="s">
        <v>24</v>
      </c>
      <c r="R1179" s="8"/>
    </row>
    <row r="1180" spans="1:18" ht="15" customHeight="1">
      <c r="A1180" t="s">
        <v>29</v>
      </c>
      <c r="B1180" t="s">
        <v>30</v>
      </c>
      <c r="C1180" t="s">
        <v>83</v>
      </c>
      <c r="D1180" t="s">
        <v>2150</v>
      </c>
      <c r="E1180">
        <v>1</v>
      </c>
      <c r="F1180" t="s">
        <v>92</v>
      </c>
      <c r="G1180" t="s">
        <v>22</v>
      </c>
      <c r="H1180" s="5">
        <v>44115.529965277776</v>
      </c>
      <c r="I1180" s="5">
        <v>44115.429861111108</v>
      </c>
      <c r="J1180" s="4">
        <f t="shared" si="93"/>
        <v>2020</v>
      </c>
      <c r="K1180" s="4">
        <f t="shared" si="94"/>
        <v>10</v>
      </c>
      <c r="L1180">
        <f t="shared" si="95"/>
        <v>8649.0000000922009</v>
      </c>
      <c r="M1180" s="8">
        <f t="shared" si="91"/>
        <v>144.15000000153668</v>
      </c>
      <c r="N1180" s="8">
        <f t="shared" si="92"/>
        <v>144.15000000153668</v>
      </c>
      <c r="O1180" s="18">
        <v>1</v>
      </c>
      <c r="P1180" t="s">
        <v>2151</v>
      </c>
      <c r="Q1180" s="6" t="s">
        <v>24</v>
      </c>
      <c r="R1180" s="8"/>
    </row>
    <row r="1181" spans="1:18" ht="15" customHeight="1">
      <c r="A1181" t="s">
        <v>29</v>
      </c>
      <c r="B1181" t="s">
        <v>94</v>
      </c>
      <c r="C1181" t="s">
        <v>174</v>
      </c>
      <c r="D1181" t="s">
        <v>2152</v>
      </c>
      <c r="E1181">
        <v>1</v>
      </c>
      <c r="F1181" t="s">
        <v>125</v>
      </c>
      <c r="G1181" t="s">
        <v>22</v>
      </c>
      <c r="H1181" s="5">
        <v>44115.551493055558</v>
      </c>
      <c r="I1181" s="5">
        <v>44115.449999999997</v>
      </c>
      <c r="J1181" s="4">
        <f t="shared" si="93"/>
        <v>2020</v>
      </c>
      <c r="K1181" s="4">
        <f t="shared" si="94"/>
        <v>10</v>
      </c>
      <c r="L1181">
        <f t="shared" si="95"/>
        <v>8769.0000004833564</v>
      </c>
      <c r="M1181" s="8">
        <f t="shared" si="91"/>
        <v>146.15000000805594</v>
      </c>
      <c r="N1181" s="8">
        <f t="shared" si="92"/>
        <v>146.15000000805594</v>
      </c>
      <c r="O1181" s="18">
        <v>1</v>
      </c>
      <c r="P1181" t="s">
        <v>2153</v>
      </c>
      <c r="Q1181" s="6" t="s">
        <v>24</v>
      </c>
      <c r="R1181" s="8"/>
    </row>
    <row r="1182" spans="1:18" ht="15" customHeight="1">
      <c r="A1182" t="s">
        <v>17</v>
      </c>
      <c r="B1182" t="s">
        <v>18</v>
      </c>
      <c r="C1182" t="s">
        <v>25</v>
      </c>
      <c r="D1182" t="s">
        <v>2154</v>
      </c>
      <c r="E1182">
        <v>1</v>
      </c>
      <c r="F1182" t="s">
        <v>33</v>
      </c>
      <c r="G1182" t="s">
        <v>22</v>
      </c>
      <c r="H1182" s="5">
        <v>44115.688194444447</v>
      </c>
      <c r="I1182" s="5">
        <v>44115.631944444445</v>
      </c>
      <c r="J1182" s="4">
        <f t="shared" si="93"/>
        <v>2020</v>
      </c>
      <c r="K1182" s="4">
        <f t="shared" si="94"/>
        <v>10</v>
      </c>
      <c r="L1182">
        <f t="shared" si="95"/>
        <v>4860.0000001257285</v>
      </c>
      <c r="M1182" s="8">
        <f t="shared" si="91"/>
        <v>81.000000002095476</v>
      </c>
      <c r="N1182" s="8">
        <f t="shared" si="92"/>
        <v>81.000000002095476</v>
      </c>
      <c r="O1182" s="18">
        <v>1</v>
      </c>
      <c r="P1182" t="s">
        <v>2155</v>
      </c>
      <c r="Q1182" s="6" t="s">
        <v>24</v>
      </c>
      <c r="R1182" s="8"/>
    </row>
    <row r="1183" spans="1:18" ht="15" customHeight="1">
      <c r="A1183" t="s">
        <v>17</v>
      </c>
      <c r="B1183" t="s">
        <v>41</v>
      </c>
      <c r="C1183" t="s">
        <v>62</v>
      </c>
      <c r="D1183" t="s">
        <v>286</v>
      </c>
      <c r="E1183">
        <v>7</v>
      </c>
      <c r="F1183" t="s">
        <v>92</v>
      </c>
      <c r="G1183" t="s">
        <v>22</v>
      </c>
      <c r="H1183" s="5">
        <v>44115.71329861111</v>
      </c>
      <c r="I1183" s="5">
        <v>44115.69027777778</v>
      </c>
      <c r="J1183" s="4">
        <f t="shared" si="93"/>
        <v>2020</v>
      </c>
      <c r="K1183" s="4">
        <f t="shared" si="94"/>
        <v>10</v>
      </c>
      <c r="L1183">
        <f t="shared" si="95"/>
        <v>1988.9999997569248</v>
      </c>
      <c r="M1183" s="8">
        <f t="shared" si="91"/>
        <v>33.149999995948747</v>
      </c>
      <c r="N1183" s="8">
        <f t="shared" si="92"/>
        <v>232.04999997164123</v>
      </c>
      <c r="O1183" s="18">
        <v>1</v>
      </c>
      <c r="P1183" t="s">
        <v>2156</v>
      </c>
      <c r="Q1183" s="6" t="s">
        <v>24</v>
      </c>
      <c r="R1183" s="8"/>
    </row>
    <row r="1184" spans="1:18" ht="15" customHeight="1">
      <c r="A1184" t="s">
        <v>29</v>
      </c>
      <c r="B1184" t="s">
        <v>30</v>
      </c>
      <c r="C1184" t="s">
        <v>171</v>
      </c>
      <c r="D1184" t="s">
        <v>1300</v>
      </c>
      <c r="E1184">
        <v>1</v>
      </c>
      <c r="F1184" t="s">
        <v>85</v>
      </c>
      <c r="G1184" t="s">
        <v>22</v>
      </c>
      <c r="H1184" s="5">
        <v>44117.483495370368</v>
      </c>
      <c r="I1184" s="5">
        <v>44117.433333333334</v>
      </c>
      <c r="J1184" s="4">
        <f t="shared" si="93"/>
        <v>2020</v>
      </c>
      <c r="K1184" s="4">
        <f t="shared" si="94"/>
        <v>10</v>
      </c>
      <c r="L1184">
        <f t="shared" si="95"/>
        <v>4333.9999997522682</v>
      </c>
      <c r="M1184" s="8">
        <f t="shared" si="91"/>
        <v>72.23333332920447</v>
      </c>
      <c r="N1184" s="8">
        <f t="shared" si="92"/>
        <v>72.23333332920447</v>
      </c>
      <c r="O1184" s="18">
        <v>1</v>
      </c>
      <c r="P1184" t="s">
        <v>2157</v>
      </c>
      <c r="Q1184" s="6" t="s">
        <v>24</v>
      </c>
      <c r="R1184" s="8"/>
    </row>
    <row r="1185" spans="1:18" ht="15" customHeight="1">
      <c r="A1185" t="s">
        <v>17</v>
      </c>
      <c r="B1185" t="s">
        <v>41</v>
      </c>
      <c r="C1185" t="s">
        <v>129</v>
      </c>
      <c r="D1185" t="s">
        <v>2158</v>
      </c>
      <c r="E1185">
        <v>4</v>
      </c>
      <c r="F1185" t="s">
        <v>27</v>
      </c>
      <c r="G1185" t="s">
        <v>22</v>
      </c>
      <c r="H1185" s="5">
        <v>44117.603217592594</v>
      </c>
      <c r="I1185" s="5">
        <v>44117.506099537037</v>
      </c>
      <c r="J1185" s="4">
        <f t="shared" si="93"/>
        <v>2020</v>
      </c>
      <c r="K1185" s="4">
        <f t="shared" si="94"/>
        <v>10</v>
      </c>
      <c r="L1185">
        <f t="shared" si="95"/>
        <v>8391.0000001313165</v>
      </c>
      <c r="M1185" s="8">
        <f t="shared" si="91"/>
        <v>139.85000000218861</v>
      </c>
      <c r="N1185" s="8">
        <f t="shared" si="92"/>
        <v>559.40000000875443</v>
      </c>
      <c r="O1185" s="18">
        <v>1</v>
      </c>
      <c r="P1185" t="s">
        <v>2159</v>
      </c>
      <c r="Q1185" s="6" t="s">
        <v>24</v>
      </c>
      <c r="R1185" s="8"/>
    </row>
    <row r="1186" spans="1:18" ht="15" customHeight="1">
      <c r="A1186" t="s">
        <v>17</v>
      </c>
      <c r="B1186" t="s">
        <v>47</v>
      </c>
      <c r="C1186" t="s">
        <v>52</v>
      </c>
      <c r="D1186" t="s">
        <v>1208</v>
      </c>
      <c r="E1186">
        <v>13</v>
      </c>
      <c r="F1186" t="s">
        <v>85</v>
      </c>
      <c r="G1186" t="s">
        <v>22</v>
      </c>
      <c r="H1186" s="5">
        <v>44118.369490740741</v>
      </c>
      <c r="I1186" s="5">
        <v>44118.32708333333</v>
      </c>
      <c r="J1186" s="4">
        <f t="shared" si="93"/>
        <v>2020</v>
      </c>
      <c r="K1186" s="4">
        <f t="shared" si="94"/>
        <v>10</v>
      </c>
      <c r="L1186">
        <f t="shared" si="95"/>
        <v>3664.0000002924353</v>
      </c>
      <c r="M1186" s="8">
        <f t="shared" si="91"/>
        <v>61.066666671540588</v>
      </c>
      <c r="N1186" s="8">
        <f t="shared" si="92"/>
        <v>793.86666673002765</v>
      </c>
      <c r="O1186" s="18">
        <v>1</v>
      </c>
      <c r="P1186" t="s">
        <v>2160</v>
      </c>
      <c r="Q1186" s="6" t="s">
        <v>24</v>
      </c>
      <c r="R1186" s="8"/>
    </row>
    <row r="1187" spans="1:18" ht="15" customHeight="1">
      <c r="A1187" t="s">
        <v>17</v>
      </c>
      <c r="B1187" t="s">
        <v>41</v>
      </c>
      <c r="C1187" t="s">
        <v>42</v>
      </c>
      <c r="D1187" t="s">
        <v>2161</v>
      </c>
      <c r="E1187">
        <v>21</v>
      </c>
      <c r="F1187" t="s">
        <v>92</v>
      </c>
      <c r="G1187" t="s">
        <v>22</v>
      </c>
      <c r="H1187" s="5">
        <v>44118.349398148152</v>
      </c>
      <c r="I1187" s="5">
        <v>44118.331944444442</v>
      </c>
      <c r="J1187" s="4">
        <f t="shared" si="93"/>
        <v>2020</v>
      </c>
      <c r="K1187" s="4">
        <f t="shared" si="94"/>
        <v>10</v>
      </c>
      <c r="L1187">
        <f t="shared" si="95"/>
        <v>1508.0000004731119</v>
      </c>
      <c r="M1187" s="8">
        <f t="shared" si="91"/>
        <v>25.133333341218531</v>
      </c>
      <c r="N1187" s="8">
        <f t="shared" si="92"/>
        <v>527.80000016558915</v>
      </c>
      <c r="O1187" s="18">
        <v>1</v>
      </c>
      <c r="P1187" t="s">
        <v>2162</v>
      </c>
      <c r="Q1187" s="6" t="s">
        <v>24</v>
      </c>
      <c r="R1187" s="8"/>
    </row>
    <row r="1188" spans="1:19" s="123" customFormat="1" ht="15" customHeight="1">
      <c r="A1188" s="123" t="s">
        <v>17</v>
      </c>
      <c r="B1188" s="123" t="s">
        <v>18</v>
      </c>
      <c r="C1188" s="123" t="s">
        <v>35</v>
      </c>
      <c r="D1188" s="123" t="s">
        <v>1024</v>
      </c>
      <c r="E1188" s="123">
        <v>1</v>
      </c>
      <c r="F1188" s="123" t="s">
        <v>92</v>
      </c>
      <c r="G1188" s="123" t="s">
        <v>22</v>
      </c>
      <c r="H1188" s="124">
        <v>44118.386701388888</v>
      </c>
      <c r="I1188" s="124">
        <v>44118.363541666666</v>
      </c>
      <c r="J1188" s="4">
        <f t="shared" si="93"/>
        <v>2020</v>
      </c>
      <c r="K1188" s="4">
        <f t="shared" si="94"/>
        <v>10</v>
      </c>
      <c r="L1188" s="123">
        <f t="shared" si="95"/>
        <v>2001.0000000474975</v>
      </c>
      <c r="M1188" s="125">
        <f t="shared" si="91"/>
        <v>33.350000000791624</v>
      </c>
      <c r="N1188" s="125">
        <f t="shared" si="92"/>
        <v>33.350000000791624</v>
      </c>
      <c r="O1188" s="126">
        <v>1</v>
      </c>
      <c r="P1188" s="123" t="s">
        <v>2163</v>
      </c>
      <c r="Q1188" s="127" t="s">
        <v>24</v>
      </c>
      <c r="R1188" s="125"/>
      <c r="S1188"/>
    </row>
    <row r="1189" spans="1:18" ht="15" customHeight="1">
      <c r="A1189" t="s">
        <v>17</v>
      </c>
      <c r="B1189" t="s">
        <v>41</v>
      </c>
      <c r="C1189" t="s">
        <v>129</v>
      </c>
      <c r="D1189" t="s">
        <v>2164</v>
      </c>
      <c r="E1189">
        <v>1</v>
      </c>
      <c r="F1189" t="s">
        <v>92</v>
      </c>
      <c r="G1189" t="s">
        <v>22</v>
      </c>
      <c r="H1189" s="5">
        <v>44118.411064814813</v>
      </c>
      <c r="I1189" s="5">
        <v>44118.384722222225</v>
      </c>
      <c r="J1189" s="4">
        <f t="shared" si="93"/>
        <v>2020</v>
      </c>
      <c r="K1189" s="4">
        <f t="shared" si="94"/>
        <v>10</v>
      </c>
      <c r="L1189">
        <f t="shared" si="95"/>
        <v>2275.9999995818362</v>
      </c>
      <c r="M1189" s="8">
        <f t="shared" si="91"/>
        <v>37.933333326363936</v>
      </c>
      <c r="N1189" s="8">
        <f t="shared" si="92"/>
        <v>37.933333326363936</v>
      </c>
      <c r="O1189" s="18">
        <v>1</v>
      </c>
      <c r="P1189" t="s">
        <v>2165</v>
      </c>
      <c r="Q1189" s="6" t="s">
        <v>24</v>
      </c>
      <c r="R1189" s="8"/>
    </row>
    <row r="1190" spans="1:18" ht="15" customHeight="1">
      <c r="A1190" t="s">
        <v>17</v>
      </c>
      <c r="B1190" t="s">
        <v>140</v>
      </c>
      <c r="C1190" t="s">
        <v>141</v>
      </c>
      <c r="D1190" t="s">
        <v>2166</v>
      </c>
      <c r="E1190">
        <v>2</v>
      </c>
      <c r="F1190" t="s">
        <v>92</v>
      </c>
      <c r="G1190" t="s">
        <v>22</v>
      </c>
      <c r="H1190" s="5">
        <v>44119.410416666666</v>
      </c>
      <c r="I1190" s="5">
        <v>44119.375</v>
      </c>
      <c r="J1190" s="4">
        <f t="shared" si="93"/>
        <v>2020</v>
      </c>
      <c r="K1190" s="4">
        <f t="shared" si="94"/>
        <v>10</v>
      </c>
      <c r="L1190">
        <f t="shared" si="95"/>
        <v>3059.999999916181</v>
      </c>
      <c r="M1190" s="8">
        <f t="shared" si="91"/>
        <v>50.999999998603016</v>
      </c>
      <c r="N1190" s="8">
        <f t="shared" si="92"/>
        <v>101.99999999720603</v>
      </c>
      <c r="O1190" s="18">
        <v>1</v>
      </c>
      <c r="P1190" t="s">
        <v>2167</v>
      </c>
      <c r="Q1190" s="6" t="s">
        <v>24</v>
      </c>
      <c r="R1190" s="8"/>
    </row>
    <row r="1191" spans="1:18" ht="15" customHeight="1">
      <c r="A1191" t="s">
        <v>17</v>
      </c>
      <c r="B1191" t="s">
        <v>41</v>
      </c>
      <c r="C1191" t="s">
        <v>42</v>
      </c>
      <c r="D1191" t="s">
        <v>2168</v>
      </c>
      <c r="E1191">
        <v>124</v>
      </c>
      <c r="F1191" t="s">
        <v>27</v>
      </c>
      <c r="G1191" t="s">
        <v>22</v>
      </c>
      <c r="H1191" s="5">
        <v>44119.591400462959</v>
      </c>
      <c r="I1191" s="5">
        <v>44119.573217592595</v>
      </c>
      <c r="J1191" s="4">
        <f t="shared" si="93"/>
        <v>2020</v>
      </c>
      <c r="K1191" s="4">
        <f t="shared" si="94"/>
        <v>10</v>
      </c>
      <c r="L1191">
        <f t="shared" si="95"/>
        <v>1570.9999994840473</v>
      </c>
      <c r="M1191" s="8">
        <f t="shared" si="91"/>
        <v>26.183333324734122</v>
      </c>
      <c r="N1191" s="8">
        <f t="shared" si="92"/>
        <v>3246.7333322670311</v>
      </c>
      <c r="O1191" s="18">
        <v>1</v>
      </c>
      <c r="P1191" t="s">
        <v>2169</v>
      </c>
      <c r="Q1191" s="6" t="s">
        <v>24</v>
      </c>
      <c r="R1191" s="8"/>
    </row>
    <row r="1192" spans="1:18" ht="15" customHeight="1">
      <c r="A1192" t="s">
        <v>29</v>
      </c>
      <c r="B1192" t="s">
        <v>87</v>
      </c>
      <c r="C1192" t="s">
        <v>197</v>
      </c>
      <c r="D1192" t="s">
        <v>2170</v>
      </c>
      <c r="E1192">
        <v>1</v>
      </c>
      <c r="F1192" t="s">
        <v>27</v>
      </c>
      <c r="G1192" t="s">
        <v>22</v>
      </c>
      <c r="H1192" s="5">
        <v>44120.402094907404</v>
      </c>
      <c r="I1192" s="5">
        <v>44120.365925925929</v>
      </c>
      <c r="J1192" s="4">
        <f t="shared" si="93"/>
        <v>2020</v>
      </c>
      <c r="K1192" s="4">
        <f t="shared" si="94"/>
        <v>10</v>
      </c>
      <c r="L1192">
        <f t="shared" si="95"/>
        <v>3124.9999993946403</v>
      </c>
      <c r="M1192" s="8">
        <f t="shared" si="91"/>
        <v>52.083333323244005</v>
      </c>
      <c r="N1192" s="8">
        <f t="shared" si="92"/>
        <v>52.083333323244005</v>
      </c>
      <c r="O1192" s="18">
        <v>1</v>
      </c>
      <c r="P1192" t="s">
        <v>2171</v>
      </c>
      <c r="Q1192" s="6" t="s">
        <v>24</v>
      </c>
      <c r="R1192" s="8"/>
    </row>
    <row r="1193" spans="1:18" ht="15" customHeight="1">
      <c r="A1193" t="s">
        <v>17</v>
      </c>
      <c r="B1193" t="s">
        <v>41</v>
      </c>
      <c r="C1193" t="s">
        <v>62</v>
      </c>
      <c r="D1193" t="s">
        <v>585</v>
      </c>
      <c r="E1193">
        <v>15</v>
      </c>
      <c r="F1193" t="s">
        <v>27</v>
      </c>
      <c r="G1193" t="s">
        <v>22</v>
      </c>
      <c r="H1193" s="5">
        <v>44120.594270833331</v>
      </c>
      <c r="I1193" s="5">
        <v>44120.520833333336</v>
      </c>
      <c r="J1193" s="4">
        <f t="shared" si="93"/>
        <v>2020</v>
      </c>
      <c r="K1193" s="4">
        <f t="shared" si="94"/>
        <v>10</v>
      </c>
      <c r="L1193">
        <f t="shared" si="95"/>
        <v>6344.9999996228144</v>
      </c>
      <c r="M1193" s="8">
        <f t="shared" si="91"/>
        <v>105.74999999371357</v>
      </c>
      <c r="N1193" s="8">
        <f t="shared" si="92"/>
        <v>1586.2499999057036</v>
      </c>
      <c r="O1193" s="18">
        <v>1</v>
      </c>
      <c r="P1193" t="s">
        <v>2172</v>
      </c>
      <c r="Q1193" s="6" t="s">
        <v>24</v>
      </c>
      <c r="R1193" s="8"/>
    </row>
    <row r="1194" spans="1:18" ht="15" customHeight="1">
      <c r="A1194" t="s">
        <v>29</v>
      </c>
      <c r="B1194" t="s">
        <v>94</v>
      </c>
      <c r="C1194" t="s">
        <v>209</v>
      </c>
      <c r="D1194" t="s">
        <v>2173</v>
      </c>
      <c r="E1194">
        <v>1</v>
      </c>
      <c r="F1194" t="s">
        <v>92</v>
      </c>
      <c r="G1194" t="s">
        <v>22</v>
      </c>
      <c r="H1194" s="5">
        <v>44121.489212962966</v>
      </c>
      <c r="I1194" s="5">
        <v>44121.456944444442</v>
      </c>
      <c r="J1194" s="4">
        <f t="shared" si="93"/>
        <v>2020</v>
      </c>
      <c r="K1194" s="4">
        <f t="shared" si="94"/>
        <v>10</v>
      </c>
      <c r="L1194">
        <f t="shared" si="95"/>
        <v>2788.0000004544854</v>
      </c>
      <c r="M1194" s="8">
        <f t="shared" si="91"/>
        <v>46.466666674241424</v>
      </c>
      <c r="N1194" s="8">
        <f t="shared" si="92"/>
        <v>46.466666674241424</v>
      </c>
      <c r="O1194" s="18">
        <v>1</v>
      </c>
      <c r="P1194" t="s">
        <v>2174</v>
      </c>
      <c r="Q1194" s="6" t="s">
        <v>24</v>
      </c>
      <c r="R1194" s="8"/>
    </row>
    <row r="1195" spans="1:18" ht="15" customHeight="1">
      <c r="A1195" t="s">
        <v>17</v>
      </c>
      <c r="B1195" t="s">
        <v>55</v>
      </c>
      <c r="C1195" t="s">
        <v>59</v>
      </c>
      <c r="D1195" t="s">
        <v>2175</v>
      </c>
      <c r="E1195">
        <v>8</v>
      </c>
      <c r="F1195" t="s">
        <v>27</v>
      </c>
      <c r="G1195" t="s">
        <v>22</v>
      </c>
      <c r="H1195" s="5">
        <v>44121.775509259256</v>
      </c>
      <c r="I1195" s="5">
        <v>44121.708333333336</v>
      </c>
      <c r="J1195" s="4">
        <f t="shared" si="93"/>
        <v>2020</v>
      </c>
      <c r="K1195" s="4">
        <f t="shared" si="94"/>
        <v>10</v>
      </c>
      <c r="L1195">
        <f t="shared" si="95"/>
        <v>5803.9999995147809</v>
      </c>
      <c r="M1195" s="8">
        <f t="shared" si="91"/>
        <v>96.733333325246349</v>
      </c>
      <c r="N1195" s="8">
        <f t="shared" si="92"/>
        <v>773.86666660197079</v>
      </c>
      <c r="O1195" s="18">
        <v>1</v>
      </c>
      <c r="P1195" t="s">
        <v>2176</v>
      </c>
      <c r="Q1195" s="6" t="s">
        <v>24</v>
      </c>
      <c r="R1195" s="8"/>
    </row>
    <row r="1196" spans="1:18" s="100" customFormat="1" ht="15" customHeight="1">
      <c r="A1196" s="100" t="s">
        <v>17</v>
      </c>
      <c r="B1196" s="100" t="s">
        <v>55</v>
      </c>
      <c r="C1196" s="100" t="s">
        <v>59</v>
      </c>
      <c r="D1196" s="100" t="s">
        <v>2177</v>
      </c>
      <c r="E1196" s="100">
        <v>1</v>
      </c>
      <c r="F1196" s="100" t="s">
        <v>92</v>
      </c>
      <c r="G1196" s="100" t="s">
        <v>22</v>
      </c>
      <c r="H1196" s="101">
        <v>44122.89875</v>
      </c>
      <c r="I1196" s="101">
        <v>44122.711111111108</v>
      </c>
      <c r="J1196" s="4">
        <f t="shared" si="93"/>
        <v>2020</v>
      </c>
      <c r="K1196" s="4">
        <f t="shared" si="94"/>
        <v>10</v>
      </c>
      <c r="L1196" s="100">
        <f t="shared" si="95"/>
        <v>16212.000000290573</v>
      </c>
      <c r="M1196" s="98">
        <f t="shared" si="91"/>
        <v>270.20000000484288</v>
      </c>
      <c r="N1196" s="98">
        <f t="shared" si="92"/>
        <v>270.20000000484288</v>
      </c>
      <c r="O1196" s="99">
        <v>1</v>
      </c>
      <c r="P1196" s="100" t="s">
        <v>2178</v>
      </c>
      <c r="Q1196" s="96" t="s">
        <v>24</v>
      </c>
      <c r="R1196" s="98"/>
    </row>
    <row r="1197" spans="1:18" ht="15" customHeight="1">
      <c r="A1197" t="s">
        <v>17</v>
      </c>
      <c r="B1197" t="s">
        <v>18</v>
      </c>
      <c r="C1197" t="s">
        <v>25</v>
      </c>
      <c r="D1197" t="s">
        <v>2179</v>
      </c>
      <c r="E1197">
        <v>17</v>
      </c>
      <c r="F1197" t="s">
        <v>472</v>
      </c>
      <c r="G1197" t="s">
        <v>22</v>
      </c>
      <c r="H1197" s="5">
        <v>44123.616412037038</v>
      </c>
      <c r="I1197" s="5">
        <v>44123.595335648148</v>
      </c>
      <c r="J1197" s="4">
        <f t="shared" si="93"/>
        <v>2020</v>
      </c>
      <c r="K1197" s="4">
        <f t="shared" si="94"/>
        <v>10</v>
      </c>
      <c r="L1197">
        <f t="shared" si="95"/>
        <v>1821.000000089407</v>
      </c>
      <c r="M1197" s="8">
        <f t="shared" si="91"/>
        <v>30.350000001490116</v>
      </c>
      <c r="N1197" s="8">
        <f t="shared" si="92"/>
        <v>515.95000002533197</v>
      </c>
      <c r="O1197" s="18">
        <v>1</v>
      </c>
      <c r="P1197" t="s">
        <v>2180</v>
      </c>
      <c r="Q1197" s="6" t="s">
        <v>24</v>
      </c>
      <c r="R1197" s="8"/>
    </row>
    <row r="1198" spans="1:18" ht="15" customHeight="1">
      <c r="A1198" t="s">
        <v>29</v>
      </c>
      <c r="B1198" t="s">
        <v>87</v>
      </c>
      <c r="C1198" t="s">
        <v>2181</v>
      </c>
      <c r="D1198" t="s">
        <v>2182</v>
      </c>
      <c r="E1198">
        <v>16805</v>
      </c>
      <c r="F1198" t="s">
        <v>165</v>
      </c>
      <c r="G1198" t="s">
        <v>22</v>
      </c>
      <c r="H1198" s="5">
        <v>44123.837939814817</v>
      </c>
      <c r="I1198" s="5">
        <v>44123.688194444447</v>
      </c>
      <c r="J1198" s="4">
        <f t="shared" si="93"/>
        <v>2020</v>
      </c>
      <c r="K1198" s="4">
        <f t="shared" si="94"/>
        <v>10</v>
      </c>
      <c r="L1198">
        <f t="shared" si="95"/>
        <v>12938.000000012107</v>
      </c>
      <c r="M1198" s="8">
        <f t="shared" si="91"/>
        <v>215.63333333353512</v>
      </c>
      <c r="N1198" s="8">
        <f t="shared" si="92"/>
        <v>3623718.1666700579</v>
      </c>
      <c r="O1198" s="18">
        <v>1</v>
      </c>
      <c r="P1198" t="s">
        <v>2183</v>
      </c>
      <c r="Q1198" s="6" t="s">
        <v>24</v>
      </c>
      <c r="R1198" s="8"/>
    </row>
    <row r="1199" spans="1:19" s="152" customFormat="1" ht="15" customHeight="1">
      <c r="A1199" s="152" t="s">
        <v>29</v>
      </c>
      <c r="B1199" s="152" t="s">
        <v>94</v>
      </c>
      <c r="C1199" s="152" t="s">
        <v>156</v>
      </c>
      <c r="D1199" s="152" t="s">
        <v>2184</v>
      </c>
      <c r="E1199" s="152">
        <v>1</v>
      </c>
      <c r="F1199" s="152" t="s">
        <v>33</v>
      </c>
      <c r="G1199" s="152" t="s">
        <v>22</v>
      </c>
      <c r="H1199" s="153">
        <v>44124.325335648151</v>
      </c>
      <c r="I1199" s="153">
        <v>44124.296527777777</v>
      </c>
      <c r="J1199" s="4">
        <f t="shared" si="93"/>
        <v>2020</v>
      </c>
      <c r="K1199" s="4">
        <f t="shared" si="94"/>
        <v>10</v>
      </c>
      <c r="L1199" s="152">
        <f t="shared" si="95"/>
        <v>2489.0000003390014</v>
      </c>
      <c r="M1199" s="154">
        <f t="shared" si="91"/>
        <v>41.483333338983357</v>
      </c>
      <c r="N1199" s="154">
        <f t="shared" si="92"/>
        <v>41.483333338983357</v>
      </c>
      <c r="O1199" s="155">
        <v>1</v>
      </c>
      <c r="P1199" s="152" t="s">
        <v>2185</v>
      </c>
      <c r="Q1199" s="156" t="s">
        <v>24</v>
      </c>
      <c r="R1199" s="154"/>
      <c r="S1199"/>
    </row>
    <row r="1200" spans="1:18" ht="15" customHeight="1">
      <c r="A1200" t="s">
        <v>17</v>
      </c>
      <c r="B1200" t="s">
        <v>41</v>
      </c>
      <c r="C1200" t="s">
        <v>62</v>
      </c>
      <c r="D1200" t="s">
        <v>2186</v>
      </c>
      <c r="E1200">
        <v>38</v>
      </c>
      <c r="F1200" t="s">
        <v>85</v>
      </c>
      <c r="G1200" t="s">
        <v>22</v>
      </c>
      <c r="H1200" s="5">
        <v>44124.437997685185</v>
      </c>
      <c r="I1200" s="5">
        <v>44124.388194444444</v>
      </c>
      <c r="J1200" s="4">
        <f t="shared" si="93"/>
        <v>2020</v>
      </c>
      <c r="K1200" s="4">
        <f t="shared" si="94"/>
        <v>10</v>
      </c>
      <c r="L1200">
        <f t="shared" si="95"/>
        <v>4303.0000000493601</v>
      </c>
      <c r="M1200" s="8">
        <f t="shared" si="91"/>
        <v>71.716666667489335</v>
      </c>
      <c r="N1200" s="8">
        <f t="shared" si="92"/>
        <v>2725.2333333645947</v>
      </c>
      <c r="O1200" s="18">
        <v>1</v>
      </c>
      <c r="P1200" t="s">
        <v>2187</v>
      </c>
      <c r="Q1200" s="6" t="s">
        <v>24</v>
      </c>
      <c r="R1200" s="8"/>
    </row>
    <row r="1201" spans="1:18" ht="15" customHeight="1">
      <c r="A1201" t="s">
        <v>17</v>
      </c>
      <c r="B1201" t="s">
        <v>47</v>
      </c>
      <c r="C1201" t="s">
        <v>52</v>
      </c>
      <c r="D1201" t="s">
        <v>2188</v>
      </c>
      <c r="E1201">
        <v>1</v>
      </c>
      <c r="F1201" t="s">
        <v>125</v>
      </c>
      <c r="G1201" t="s">
        <v>22</v>
      </c>
      <c r="H1201" s="5">
        <v>44124.850023148145</v>
      </c>
      <c r="I1201" s="5">
        <v>44124.749305555553</v>
      </c>
      <c r="J1201" s="4">
        <f t="shared" si="93"/>
        <v>2020</v>
      </c>
      <c r="K1201" s="4">
        <f t="shared" si="94"/>
        <v>10</v>
      </c>
      <c r="L1201">
        <f t="shared" si="95"/>
        <v>8701.9999999087304</v>
      </c>
      <c r="M1201" s="8">
        <f t="shared" si="91"/>
        <v>145.03333333181217</v>
      </c>
      <c r="N1201" s="8">
        <f t="shared" si="92"/>
        <v>145.03333333181217</v>
      </c>
      <c r="O1201" s="18">
        <v>1</v>
      </c>
      <c r="P1201" t="s">
        <v>2189</v>
      </c>
      <c r="Q1201" s="6" t="s">
        <v>24</v>
      </c>
      <c r="R1201" s="8"/>
    </row>
    <row r="1202" spans="1:18" ht="15" customHeight="1">
      <c r="A1202" t="s">
        <v>29</v>
      </c>
      <c r="B1202" t="s">
        <v>94</v>
      </c>
      <c r="C1202" t="s">
        <v>209</v>
      </c>
      <c r="D1202" t="s">
        <v>2190</v>
      </c>
      <c r="E1202">
        <v>39</v>
      </c>
      <c r="F1202" t="s">
        <v>125</v>
      </c>
      <c r="G1202" t="s">
        <v>22</v>
      </c>
      <c r="H1202" s="5">
        <v>44125.604756944442</v>
      </c>
      <c r="I1202" s="5">
        <v>44125.532361111109</v>
      </c>
      <c r="J1202" s="4">
        <f t="shared" si="93"/>
        <v>2020</v>
      </c>
      <c r="K1202" s="4">
        <f t="shared" si="94"/>
        <v>10</v>
      </c>
      <c r="L1202">
        <f t="shared" si="95"/>
        <v>6254.9999999580905</v>
      </c>
      <c r="M1202" s="8">
        <f t="shared" si="91"/>
        <v>104.24999999930151</v>
      </c>
      <c r="N1202" s="8">
        <f t="shared" si="92"/>
        <v>4065.7499999727588</v>
      </c>
      <c r="O1202" s="18">
        <v>1</v>
      </c>
      <c r="P1202" t="s">
        <v>2191</v>
      </c>
      <c r="Q1202" s="6" t="s">
        <v>24</v>
      </c>
      <c r="R1202" s="8"/>
    </row>
    <row r="1203" spans="1:18" ht="15" customHeight="1">
      <c r="A1203" t="s">
        <v>17</v>
      </c>
      <c r="B1203" t="s">
        <v>18</v>
      </c>
      <c r="C1203" t="s">
        <v>38</v>
      </c>
      <c r="D1203" t="s">
        <v>1572</v>
      </c>
      <c r="E1203">
        <v>51</v>
      </c>
      <c r="F1203" t="s">
        <v>27</v>
      </c>
      <c r="G1203" t="s">
        <v>22</v>
      </c>
      <c r="H1203" s="5">
        <v>44126.093136574076</v>
      </c>
      <c r="I1203" s="5">
        <v>44125.944050925929</v>
      </c>
      <c r="J1203" s="4">
        <f t="shared" si="93"/>
        <v>2020</v>
      </c>
      <c r="K1203" s="4">
        <f t="shared" si="94"/>
        <v>10</v>
      </c>
      <c r="L1203">
        <f t="shared" si="95"/>
        <v>12880.999999889173</v>
      </c>
      <c r="M1203" s="8">
        <f t="shared" si="91"/>
        <v>214.68333333148621</v>
      </c>
      <c r="N1203" s="8">
        <f t="shared" si="92"/>
        <v>10948.849999905797</v>
      </c>
      <c r="O1203" s="18">
        <v>1</v>
      </c>
      <c r="P1203" t="s">
        <v>2192</v>
      </c>
      <c r="Q1203" s="6" t="s">
        <v>24</v>
      </c>
      <c r="R1203" s="8"/>
    </row>
    <row r="1204" spans="1:18" s="190" customFormat="1" ht="15" customHeight="1">
      <c r="A1204" s="190" t="s">
        <v>29</v>
      </c>
      <c r="B1204" s="190" t="s">
        <v>30</v>
      </c>
      <c r="C1204" s="190" t="s">
        <v>83</v>
      </c>
      <c r="D1204" s="190" t="s">
        <v>2193</v>
      </c>
      <c r="E1204" s="190">
        <v>1</v>
      </c>
      <c r="F1204" s="190" t="s">
        <v>33</v>
      </c>
      <c r="G1204" s="190" t="s">
        <v>22</v>
      </c>
      <c r="H1204" s="191">
        <v>44126.043078703704</v>
      </c>
      <c r="I1204" s="191">
        <v>44125.977083333331</v>
      </c>
      <c r="J1204" s="4">
        <f t="shared" si="93"/>
        <v>2020</v>
      </c>
      <c r="K1204" s="4">
        <f t="shared" si="94"/>
        <v>10</v>
      </c>
      <c r="L1204" s="190">
        <f t="shared" si="95"/>
        <v>5702.0000001881272</v>
      </c>
      <c r="M1204" s="196">
        <f t="shared" si="91"/>
        <v>95.033333336468786</v>
      </c>
      <c r="N1204" s="196">
        <f t="shared" si="92"/>
        <v>95.033333336468786</v>
      </c>
      <c r="O1204" s="197">
        <v>1</v>
      </c>
      <c r="P1204" s="190" t="s">
        <v>2194</v>
      </c>
      <c r="Q1204" s="193" t="s">
        <v>24</v>
      </c>
      <c r="R1204" s="196"/>
    </row>
    <row r="1205" spans="1:18" s="190" customFormat="1" ht="15" customHeight="1">
      <c r="A1205" s="190" t="s">
        <v>29</v>
      </c>
      <c r="B1205" s="190" t="s">
        <v>30</v>
      </c>
      <c r="C1205" s="190" t="s">
        <v>83</v>
      </c>
      <c r="D1205" s="190" t="s">
        <v>2195</v>
      </c>
      <c r="E1205" s="190">
        <v>1</v>
      </c>
      <c r="F1205" s="190" t="s">
        <v>33</v>
      </c>
      <c r="G1205" s="190" t="s">
        <v>22</v>
      </c>
      <c r="H1205" s="191">
        <v>44126.042500000003</v>
      </c>
      <c r="I1205" s="191">
        <v>44125.979826388888</v>
      </c>
      <c r="J1205" s="4">
        <f t="shared" si="93"/>
        <v>2020</v>
      </c>
      <c r="K1205" s="4">
        <f t="shared" si="94"/>
        <v>10</v>
      </c>
      <c r="L1205" s="190">
        <f t="shared" si="95"/>
        <v>5415.0000003632158</v>
      </c>
      <c r="M1205" s="196">
        <f t="shared" si="91"/>
        <v>90.250000006053597</v>
      </c>
      <c r="N1205" s="196">
        <f t="shared" si="92"/>
        <v>90.250000006053597</v>
      </c>
      <c r="O1205" s="197">
        <v>1</v>
      </c>
      <c r="P1205" s="190" t="s">
        <v>2196</v>
      </c>
      <c r="Q1205" s="193" t="s">
        <v>24</v>
      </c>
      <c r="R1205" s="196"/>
    </row>
    <row r="1206" spans="1:18" ht="15" customHeight="1">
      <c r="A1206" t="s">
        <v>29</v>
      </c>
      <c r="B1206" t="s">
        <v>87</v>
      </c>
      <c r="C1206" t="s">
        <v>88</v>
      </c>
      <c r="D1206" t="s">
        <v>2042</v>
      </c>
      <c r="E1206">
        <v>1</v>
      </c>
      <c r="F1206" t="s">
        <v>85</v>
      </c>
      <c r="G1206" t="s">
        <v>22</v>
      </c>
      <c r="H1206" s="5">
        <v>44126.226180555554</v>
      </c>
      <c r="I1206" s="5">
        <v>44126.15902777778</v>
      </c>
      <c r="J1206" s="4">
        <f t="shared" si="93"/>
        <v>2020</v>
      </c>
      <c r="K1206" s="4">
        <f t="shared" si="94"/>
        <v>10</v>
      </c>
      <c r="L1206">
        <f t="shared" si="95"/>
        <v>5801.9999996758997</v>
      </c>
      <c r="M1206" s="8">
        <f t="shared" si="91"/>
        <v>96.699999994598329</v>
      </c>
      <c r="N1206" s="8">
        <f t="shared" si="92"/>
        <v>96.699999994598329</v>
      </c>
      <c r="O1206" s="18">
        <v>1</v>
      </c>
      <c r="P1206" t="s">
        <v>2197</v>
      </c>
      <c r="Q1206" s="6" t="s">
        <v>24</v>
      </c>
      <c r="R1206" s="8"/>
    </row>
    <row r="1207" spans="1:18" ht="15" customHeight="1">
      <c r="A1207" t="s">
        <v>17</v>
      </c>
      <c r="B1207" t="s">
        <v>55</v>
      </c>
      <c r="C1207" t="s">
        <v>59</v>
      </c>
      <c r="D1207" t="s">
        <v>2198</v>
      </c>
      <c r="E1207">
        <v>1</v>
      </c>
      <c r="F1207" t="s">
        <v>472</v>
      </c>
      <c r="G1207" t="s">
        <v>22</v>
      </c>
      <c r="H1207" s="5">
        <v>44127.758877314816</v>
      </c>
      <c r="I1207" s="5">
        <v>44127.683333333334</v>
      </c>
      <c r="J1207" s="4">
        <f t="shared" si="93"/>
        <v>2020</v>
      </c>
      <c r="K1207" s="4">
        <f t="shared" si="94"/>
        <v>10</v>
      </c>
      <c r="L1207">
        <f t="shared" si="95"/>
        <v>6527.0000000484288</v>
      </c>
      <c r="M1207" s="8">
        <f t="shared" si="91"/>
        <v>108.78333333414048</v>
      </c>
      <c r="N1207" s="8">
        <f t="shared" si="92"/>
        <v>108.78333333414048</v>
      </c>
      <c r="O1207" s="18">
        <v>1</v>
      </c>
      <c r="P1207" t="s">
        <v>2199</v>
      </c>
      <c r="Q1207" s="6" t="s">
        <v>24</v>
      </c>
      <c r="R1207" s="8"/>
    </row>
    <row r="1208" spans="1:18" ht="15" customHeight="1">
      <c r="A1208" t="s">
        <v>17</v>
      </c>
      <c r="B1208" t="s">
        <v>18</v>
      </c>
      <c r="C1208" t="s">
        <v>19</v>
      </c>
      <c r="D1208" t="s">
        <v>2200</v>
      </c>
      <c r="E1208">
        <v>1</v>
      </c>
      <c r="F1208" t="s">
        <v>27</v>
      </c>
      <c r="G1208" t="s">
        <v>22</v>
      </c>
      <c r="H1208" s="5">
        <v>44127.842939814815</v>
      </c>
      <c r="I1208" s="5">
        <v>44127.79959490741</v>
      </c>
      <c r="J1208" s="4">
        <f t="shared" si="93"/>
        <v>2020</v>
      </c>
      <c r="K1208" s="4">
        <f t="shared" si="94"/>
        <v>10</v>
      </c>
      <c r="L1208">
        <f t="shared" si="95"/>
        <v>3744.9999997392297</v>
      </c>
      <c r="M1208" s="8">
        <f t="shared" si="91"/>
        <v>62.416666662320495</v>
      </c>
      <c r="N1208" s="8">
        <f t="shared" si="92"/>
        <v>62.416666662320495</v>
      </c>
      <c r="O1208" s="18">
        <v>1</v>
      </c>
      <c r="P1208" t="s">
        <v>2201</v>
      </c>
      <c r="Q1208" s="6" t="s">
        <v>24</v>
      </c>
      <c r="R1208" s="8"/>
    </row>
    <row r="1209" spans="1:18" ht="15" customHeight="1">
      <c r="A1209" t="s">
        <v>17</v>
      </c>
      <c r="B1209" t="s">
        <v>41</v>
      </c>
      <c r="C1209" t="s">
        <v>42</v>
      </c>
      <c r="D1209" t="s">
        <v>2202</v>
      </c>
      <c r="E1209">
        <v>8</v>
      </c>
      <c r="F1209" t="s">
        <v>27</v>
      </c>
      <c r="G1209" t="s">
        <v>22</v>
      </c>
      <c r="H1209" s="5">
        <v>44128.639756944445</v>
      </c>
      <c r="I1209" s="5">
        <v>44128.602777777778</v>
      </c>
      <c r="J1209" s="4">
        <f t="shared" si="93"/>
        <v>2020</v>
      </c>
      <c r="K1209" s="4">
        <f t="shared" si="94"/>
        <v>10</v>
      </c>
      <c r="L1209">
        <f t="shared" si="95"/>
        <v>3195.0000000419095</v>
      </c>
      <c r="M1209" s="8">
        <f t="shared" si="91"/>
        <v>53.250000000698492</v>
      </c>
      <c r="N1209" s="8">
        <f t="shared" si="92"/>
        <v>426.00000000558794</v>
      </c>
      <c r="O1209" s="18">
        <v>1</v>
      </c>
      <c r="P1209" t="s">
        <v>2203</v>
      </c>
      <c r="Q1209" s="6" t="s">
        <v>24</v>
      </c>
      <c r="R1209" s="8"/>
    </row>
    <row r="1210" spans="1:18" ht="15" customHeight="1">
      <c r="A1210" t="s">
        <v>17</v>
      </c>
      <c r="B1210" t="s">
        <v>18</v>
      </c>
      <c r="C1210" t="s">
        <v>19</v>
      </c>
      <c r="D1210" t="s">
        <v>2204</v>
      </c>
      <c r="E1210">
        <v>1</v>
      </c>
      <c r="F1210" t="s">
        <v>27</v>
      </c>
      <c r="G1210" t="s">
        <v>22</v>
      </c>
      <c r="H1210" s="5">
        <v>44128.737650462965</v>
      </c>
      <c r="I1210" s="5">
        <v>44128.606249999997</v>
      </c>
      <c r="J1210" s="4">
        <f t="shared" si="93"/>
        <v>2020</v>
      </c>
      <c r="K1210" s="4">
        <f t="shared" si="94"/>
        <v>10</v>
      </c>
      <c r="L1210">
        <f t="shared" si="95"/>
        <v>11353.000000398606</v>
      </c>
      <c r="M1210" s="8">
        <f t="shared" si="91"/>
        <v>189.2166666733101</v>
      </c>
      <c r="N1210" s="8">
        <f t="shared" si="92"/>
        <v>189.2166666733101</v>
      </c>
      <c r="O1210" s="18">
        <v>1</v>
      </c>
      <c r="P1210" t="s">
        <v>2205</v>
      </c>
      <c r="Q1210" s="6" t="s">
        <v>24</v>
      </c>
      <c r="R1210" s="8"/>
    </row>
    <row r="1211" spans="1:18" ht="15" customHeight="1">
      <c r="A1211" t="s">
        <v>17</v>
      </c>
      <c r="B1211" t="s">
        <v>18</v>
      </c>
      <c r="C1211" t="s">
        <v>35</v>
      </c>
      <c r="D1211" t="s">
        <v>2206</v>
      </c>
      <c r="E1211">
        <v>17</v>
      </c>
      <c r="F1211" t="s">
        <v>27</v>
      </c>
      <c r="G1211" t="s">
        <v>22</v>
      </c>
      <c r="H1211" s="5">
        <v>44128.679340277777</v>
      </c>
      <c r="I1211" s="5">
        <v>44128.61041666667</v>
      </c>
      <c r="J1211" s="4">
        <f t="shared" si="93"/>
        <v>2020</v>
      </c>
      <c r="K1211" s="4">
        <f t="shared" si="94"/>
        <v>10</v>
      </c>
      <c r="L1211">
        <f t="shared" si="95"/>
        <v>5954.9999996088445</v>
      </c>
      <c r="M1211" s="8">
        <f t="shared" si="91"/>
        <v>99.249999993480742</v>
      </c>
      <c r="N1211" s="8">
        <f t="shared" si="92"/>
        <v>1687.2499998891726</v>
      </c>
      <c r="O1211" s="18">
        <v>1</v>
      </c>
      <c r="P1211" t="s">
        <v>2207</v>
      </c>
      <c r="Q1211" s="6" t="s">
        <v>24</v>
      </c>
      <c r="R1211" s="8"/>
    </row>
    <row r="1212" spans="1:18" ht="15" customHeight="1">
      <c r="A1212" t="s">
        <v>17</v>
      </c>
      <c r="B1212" t="s">
        <v>18</v>
      </c>
      <c r="C1212" t="s">
        <v>19</v>
      </c>
      <c r="D1212" t="s">
        <v>2208</v>
      </c>
      <c r="E1212">
        <v>1</v>
      </c>
      <c r="F1212" t="s">
        <v>27</v>
      </c>
      <c r="G1212" t="s">
        <v>22</v>
      </c>
      <c r="H1212" s="5">
        <v>44128.750798611109</v>
      </c>
      <c r="I1212" s="5">
        <v>44128.612500000003</v>
      </c>
      <c r="J1212" s="4">
        <f t="shared" si="93"/>
        <v>2020</v>
      </c>
      <c r="K1212" s="4">
        <f t="shared" si="94"/>
        <v>10</v>
      </c>
      <c r="L1212">
        <f t="shared" si="95"/>
        <v>11948.999999533407</v>
      </c>
      <c r="M1212" s="8">
        <f t="shared" si="91"/>
        <v>199.14999999222346</v>
      </c>
      <c r="N1212" s="8">
        <f t="shared" si="92"/>
        <v>199.14999999222346</v>
      </c>
      <c r="O1212" s="18">
        <v>1</v>
      </c>
      <c r="P1212" t="s">
        <v>2209</v>
      </c>
      <c r="Q1212" s="6" t="s">
        <v>24</v>
      </c>
      <c r="R1212" s="8"/>
    </row>
    <row r="1213" spans="1:18" ht="15" customHeight="1">
      <c r="A1213" t="s">
        <v>17</v>
      </c>
      <c r="B1213" t="s">
        <v>41</v>
      </c>
      <c r="C1213" t="s">
        <v>42</v>
      </c>
      <c r="D1213" t="s">
        <v>2210</v>
      </c>
      <c r="E1213">
        <v>13</v>
      </c>
      <c r="F1213" t="s">
        <v>27</v>
      </c>
      <c r="G1213" t="s">
        <v>22</v>
      </c>
      <c r="H1213" s="5">
        <v>44128.690011574072</v>
      </c>
      <c r="I1213" s="5">
        <v>44128.635416666664</v>
      </c>
      <c r="J1213" s="4">
        <f t="shared" si="93"/>
        <v>2020</v>
      </c>
      <c r="K1213" s="4">
        <f t="shared" si="94"/>
        <v>10</v>
      </c>
      <c r="L1213">
        <f t="shared" si="95"/>
        <v>4717.0000000158325</v>
      </c>
      <c r="M1213" s="8">
        <f t="shared" si="91"/>
        <v>78.616666666930541</v>
      </c>
      <c r="N1213" s="8">
        <f t="shared" si="92"/>
        <v>1022.016666670097</v>
      </c>
      <c r="O1213" s="18">
        <v>1</v>
      </c>
      <c r="P1213" t="s">
        <v>2211</v>
      </c>
      <c r="Q1213" s="6" t="s">
        <v>24</v>
      </c>
      <c r="R1213" s="8"/>
    </row>
    <row r="1214" spans="1:18" ht="15" customHeight="1">
      <c r="A1214" t="s">
        <v>17</v>
      </c>
      <c r="B1214" t="s">
        <v>18</v>
      </c>
      <c r="C1214" t="s">
        <v>25</v>
      </c>
      <c r="D1214" t="s">
        <v>2212</v>
      </c>
      <c r="E1214">
        <v>1</v>
      </c>
      <c r="F1214" t="s">
        <v>27</v>
      </c>
      <c r="G1214" t="s">
        <v>22</v>
      </c>
      <c r="H1214" s="5">
        <v>44128.79283564815</v>
      </c>
      <c r="I1214" s="5">
        <v>44128.730555555558</v>
      </c>
      <c r="J1214" s="4">
        <f t="shared" si="93"/>
        <v>2020</v>
      </c>
      <c r="K1214" s="4">
        <f t="shared" si="94"/>
        <v>10</v>
      </c>
      <c r="L1214">
        <f t="shared" si="95"/>
        <v>5380.9999999590218</v>
      </c>
      <c r="M1214" s="8">
        <f t="shared" si="91"/>
        <v>89.683333332650363</v>
      </c>
      <c r="N1214" s="8">
        <f t="shared" si="92"/>
        <v>89.683333332650363</v>
      </c>
      <c r="O1214" s="18">
        <v>1</v>
      </c>
      <c r="P1214" t="s">
        <v>2213</v>
      </c>
      <c r="Q1214" s="6" t="s">
        <v>24</v>
      </c>
      <c r="R1214" s="8"/>
    </row>
    <row r="1215" spans="1:18" ht="15" customHeight="1">
      <c r="A1215" t="s">
        <v>17</v>
      </c>
      <c r="B1215" t="s">
        <v>41</v>
      </c>
      <c r="C1215" t="s">
        <v>42</v>
      </c>
      <c r="D1215" t="s">
        <v>2214</v>
      </c>
      <c r="E1215">
        <v>3</v>
      </c>
      <c r="F1215" t="s">
        <v>27</v>
      </c>
      <c r="G1215" t="s">
        <v>22</v>
      </c>
      <c r="H1215" s="5">
        <v>44128.839791666665</v>
      </c>
      <c r="I1215" s="5">
        <v>44128.802083333336</v>
      </c>
      <c r="J1215" s="4">
        <f t="shared" si="93"/>
        <v>2020</v>
      </c>
      <c r="K1215" s="4">
        <f t="shared" si="94"/>
        <v>10</v>
      </c>
      <c r="L1215">
        <f t="shared" si="95"/>
        <v>3257.9999996814877</v>
      </c>
      <c r="M1215" s="8">
        <f t="shared" si="91"/>
        <v>54.299999994691461</v>
      </c>
      <c r="N1215" s="8">
        <f t="shared" si="92"/>
        <v>162.89999998407438</v>
      </c>
      <c r="O1215" s="18">
        <v>1</v>
      </c>
      <c r="P1215" t="s">
        <v>2215</v>
      </c>
      <c r="Q1215" s="6" t="s">
        <v>24</v>
      </c>
      <c r="R1215" s="8"/>
    </row>
    <row r="1216" spans="1:18" ht="15" customHeight="1">
      <c r="A1216" t="s">
        <v>17</v>
      </c>
      <c r="B1216" t="s">
        <v>18</v>
      </c>
      <c r="C1216" t="s">
        <v>38</v>
      </c>
      <c r="D1216" t="s">
        <v>2216</v>
      </c>
      <c r="E1216">
        <v>23</v>
      </c>
      <c r="F1216" t="s">
        <v>472</v>
      </c>
      <c r="G1216" t="s">
        <v>97</v>
      </c>
      <c r="H1216" s="5">
        <v>44129.303333333337</v>
      </c>
      <c r="I1216" s="5">
        <v>44128.945833333331</v>
      </c>
      <c r="J1216" s="4">
        <f t="shared" si="93"/>
        <v>2020</v>
      </c>
      <c r="K1216" s="4">
        <f t="shared" si="94"/>
        <v>10</v>
      </c>
      <c r="L1216">
        <f t="shared" si="95"/>
        <v>30888.000000477768</v>
      </c>
      <c r="M1216" s="8">
        <f t="shared" si="91"/>
        <v>514.80000000796281</v>
      </c>
      <c r="N1216" s="8">
        <f t="shared" si="92"/>
        <v>11840.400000183145</v>
      </c>
      <c r="O1216" s="18">
        <v>1</v>
      </c>
      <c r="P1216" t="s">
        <v>2217</v>
      </c>
      <c r="Q1216" s="6" t="s">
        <v>24</v>
      </c>
      <c r="R1216" s="8"/>
    </row>
    <row r="1217" spans="1:18" ht="15" customHeight="1">
      <c r="A1217" t="s">
        <v>17</v>
      </c>
      <c r="B1217" t="s">
        <v>140</v>
      </c>
      <c r="C1217" t="s">
        <v>141</v>
      </c>
      <c r="D1217" t="s">
        <v>2218</v>
      </c>
      <c r="E1217">
        <v>1</v>
      </c>
      <c r="F1217" t="s">
        <v>92</v>
      </c>
      <c r="G1217" t="s">
        <v>22</v>
      </c>
      <c r="H1217" s="5">
        <v>44129.434155092589</v>
      </c>
      <c r="I1217" s="5">
        <v>44129.416666666664</v>
      </c>
      <c r="J1217" s="4">
        <f t="shared" si="93"/>
        <v>2020</v>
      </c>
      <c r="K1217" s="4">
        <f t="shared" si="94"/>
        <v>10</v>
      </c>
      <c r="L1217">
        <f t="shared" si="95"/>
        <v>1510.9999999171123</v>
      </c>
      <c r="M1217" s="8">
        <f t="shared" si="96" ref="M1217:M1280">+L1217/60</f>
        <v>25.183333331951872</v>
      </c>
      <c r="N1217" s="8">
        <f t="shared" si="97" ref="N1217:N1280">+M1217*E1217</f>
        <v>25.183333331951872</v>
      </c>
      <c r="O1217" s="18">
        <v>1</v>
      </c>
      <c r="P1217" t="s">
        <v>2219</v>
      </c>
      <c r="Q1217" s="6" t="s">
        <v>24</v>
      </c>
      <c r="R1217" s="8"/>
    </row>
    <row r="1218" spans="1:18" ht="15" customHeight="1">
      <c r="A1218" t="s">
        <v>17</v>
      </c>
      <c r="B1218" t="s">
        <v>140</v>
      </c>
      <c r="C1218" t="s">
        <v>141</v>
      </c>
      <c r="D1218" t="s">
        <v>2220</v>
      </c>
      <c r="E1218">
        <v>1</v>
      </c>
      <c r="F1218" t="s">
        <v>27</v>
      </c>
      <c r="G1218" t="s">
        <v>22</v>
      </c>
      <c r="H1218" s="5">
        <v>44129.830370370371</v>
      </c>
      <c r="I1218" s="5">
        <v>44129.736805555556</v>
      </c>
      <c r="J1218" s="4">
        <f t="shared" si="93"/>
        <v>2020</v>
      </c>
      <c r="K1218" s="4">
        <f t="shared" si="94"/>
        <v>10</v>
      </c>
      <c r="L1218">
        <f t="shared" si="95"/>
        <v>8084.000000031665</v>
      </c>
      <c r="M1218" s="8">
        <f t="shared" si="96"/>
        <v>134.73333333386108</v>
      </c>
      <c r="N1218" s="8">
        <f t="shared" si="97"/>
        <v>134.73333333386108</v>
      </c>
      <c r="O1218" s="18">
        <v>1</v>
      </c>
      <c r="P1218" t="s">
        <v>2221</v>
      </c>
      <c r="Q1218" s="6" t="s">
        <v>24</v>
      </c>
      <c r="R1218" s="8"/>
    </row>
    <row r="1219" spans="1:18" ht="15" customHeight="1">
      <c r="A1219" t="s">
        <v>17</v>
      </c>
      <c r="B1219" t="s">
        <v>41</v>
      </c>
      <c r="C1219" t="s">
        <v>42</v>
      </c>
      <c r="D1219" t="s">
        <v>1242</v>
      </c>
      <c r="E1219">
        <v>4</v>
      </c>
      <c r="F1219" t="s">
        <v>27</v>
      </c>
      <c r="G1219" t="s">
        <v>22</v>
      </c>
      <c r="H1219" s="5">
        <v>44130.417025462964</v>
      </c>
      <c r="I1219" s="5">
        <v>44130.364583333336</v>
      </c>
      <c r="J1219" s="4">
        <f t="shared" si="98" ref="J1219:J1282">YEAR(I1219)</f>
        <v>2020</v>
      </c>
      <c r="K1219" s="4">
        <f t="shared" si="99" ref="K1219:K1282">MONTH(I1219)</f>
        <v>10</v>
      </c>
      <c r="L1219">
        <f t="shared" si="95"/>
        <v>4530.9999999124557</v>
      </c>
      <c r="M1219" s="8">
        <f t="shared" si="96"/>
        <v>75.516666665207595</v>
      </c>
      <c r="N1219" s="8">
        <f t="shared" si="97"/>
        <v>302.06666666083038</v>
      </c>
      <c r="O1219" s="18">
        <v>1</v>
      </c>
      <c r="P1219" t="s">
        <v>2222</v>
      </c>
      <c r="Q1219" s="6" t="s">
        <v>24</v>
      </c>
      <c r="R1219" s="8"/>
    </row>
    <row r="1220" spans="1:18" ht="15" customHeight="1">
      <c r="A1220" t="s">
        <v>29</v>
      </c>
      <c r="B1220" t="s">
        <v>87</v>
      </c>
      <c r="C1220" t="s">
        <v>88</v>
      </c>
      <c r="D1220" t="s">
        <v>2223</v>
      </c>
      <c r="E1220">
        <v>192</v>
      </c>
      <c r="F1220" t="s">
        <v>33</v>
      </c>
      <c r="G1220" t="s">
        <v>22</v>
      </c>
      <c r="H1220" s="5">
        <v>44131.455578703702</v>
      </c>
      <c r="I1220" s="5">
        <v>44131.270138888889</v>
      </c>
      <c r="J1220" s="4">
        <f t="shared" si="98"/>
        <v>2020</v>
      </c>
      <c r="K1220" s="4">
        <f t="shared" si="99"/>
        <v>10</v>
      </c>
      <c r="L1220">
        <f t="shared" si="95"/>
        <v>16021.999999880791</v>
      </c>
      <c r="M1220" s="8">
        <f t="shared" si="96"/>
        <v>267.03333333134651</v>
      </c>
      <c r="N1220" s="8">
        <f t="shared" si="97"/>
        <v>51270.39999961853</v>
      </c>
      <c r="O1220" s="18">
        <v>1</v>
      </c>
      <c r="P1220" t="s">
        <v>2224</v>
      </c>
      <c r="Q1220" s="6" t="s">
        <v>24</v>
      </c>
      <c r="R1220" s="8"/>
    </row>
    <row r="1221" spans="1:18" ht="15" customHeight="1">
      <c r="A1221" t="s">
        <v>17</v>
      </c>
      <c r="B1221" t="s">
        <v>47</v>
      </c>
      <c r="C1221" t="s">
        <v>48</v>
      </c>
      <c r="D1221" t="s">
        <v>2225</v>
      </c>
      <c r="E1221">
        <v>1</v>
      </c>
      <c r="F1221" t="s">
        <v>92</v>
      </c>
      <c r="G1221" t="s">
        <v>22</v>
      </c>
      <c r="H1221" s="5">
        <v>44131.420057870368</v>
      </c>
      <c r="I1221" s="5">
        <v>44131.314525462964</v>
      </c>
      <c r="J1221" s="4">
        <f t="shared" si="98"/>
        <v>2020</v>
      </c>
      <c r="K1221" s="4">
        <f t="shared" si="99"/>
        <v>10</v>
      </c>
      <c r="L1221">
        <f t="shared" si="95"/>
        <v>9117.999999714084</v>
      </c>
      <c r="M1221" s="8">
        <f t="shared" si="96"/>
        <v>151.9666666619014</v>
      </c>
      <c r="N1221" s="8">
        <f t="shared" si="97"/>
        <v>151.9666666619014</v>
      </c>
      <c r="O1221" s="18">
        <v>1</v>
      </c>
      <c r="P1221" t="s">
        <v>2226</v>
      </c>
      <c r="Q1221" s="6" t="s">
        <v>24</v>
      </c>
      <c r="R1221" s="8"/>
    </row>
    <row r="1222" spans="1:19" s="106" customFormat="1" ht="15" customHeight="1">
      <c r="A1222" s="106" t="s">
        <v>17</v>
      </c>
      <c r="B1222" s="106" t="s">
        <v>41</v>
      </c>
      <c r="C1222" s="106" t="s">
        <v>42</v>
      </c>
      <c r="D1222" s="106" t="s">
        <v>2227</v>
      </c>
      <c r="E1222" s="106">
        <v>1</v>
      </c>
      <c r="F1222" s="106" t="s">
        <v>92</v>
      </c>
      <c r="G1222" s="106" t="s">
        <v>22</v>
      </c>
      <c r="H1222" s="107">
        <v>44131.699525462966</v>
      </c>
      <c r="I1222" s="107">
        <v>44131.670289351852</v>
      </c>
      <c r="J1222" s="4">
        <f t="shared" si="98"/>
        <v>2020</v>
      </c>
      <c r="K1222" s="4">
        <f t="shared" si="99"/>
        <v>10</v>
      </c>
      <c r="L1222" s="106">
        <f t="shared" si="95"/>
        <v>2526.0000001871958</v>
      </c>
      <c r="M1222" s="108">
        <f t="shared" si="96"/>
        <v>42.100000003119931</v>
      </c>
      <c r="N1222" s="108">
        <f t="shared" si="97"/>
        <v>42.100000003119931</v>
      </c>
      <c r="O1222" s="109">
        <v>1</v>
      </c>
      <c r="P1222" s="106" t="s">
        <v>2228</v>
      </c>
      <c r="Q1222" s="110" t="s">
        <v>24</v>
      </c>
      <c r="R1222" s="108"/>
      <c r="S1222"/>
    </row>
    <row r="1223" spans="1:18" ht="15" customHeight="1">
      <c r="A1223" t="s">
        <v>17</v>
      </c>
      <c r="B1223" t="s">
        <v>55</v>
      </c>
      <c r="C1223" t="s">
        <v>56</v>
      </c>
      <c r="D1223" t="s">
        <v>2229</v>
      </c>
      <c r="E1223">
        <v>5</v>
      </c>
      <c r="F1223" t="s">
        <v>27</v>
      </c>
      <c r="G1223" t="s">
        <v>22</v>
      </c>
      <c r="H1223" s="5">
        <v>44131.780266203707</v>
      </c>
      <c r="I1223" s="5">
        <v>44131.713194444441</v>
      </c>
      <c r="J1223" s="4">
        <f t="shared" si="98"/>
        <v>2020</v>
      </c>
      <c r="K1223" s="4">
        <f t="shared" si="99"/>
        <v>10</v>
      </c>
      <c r="L1223">
        <f t="shared" si="95"/>
        <v>5795.0000005541369</v>
      </c>
      <c r="M1223" s="8">
        <f t="shared" si="96"/>
        <v>96.583333342568949</v>
      </c>
      <c r="N1223" s="8">
        <f t="shared" si="97"/>
        <v>482.91666671284474</v>
      </c>
      <c r="O1223" s="18">
        <v>1</v>
      </c>
      <c r="P1223" t="s">
        <v>2230</v>
      </c>
      <c r="Q1223" s="6" t="s">
        <v>24</v>
      </c>
      <c r="R1223" s="8"/>
    </row>
    <row r="1224" spans="1:18" ht="15" customHeight="1">
      <c r="A1224" t="s">
        <v>17</v>
      </c>
      <c r="B1224" t="s">
        <v>18</v>
      </c>
      <c r="C1224" t="s">
        <v>19</v>
      </c>
      <c r="D1224" t="s">
        <v>2231</v>
      </c>
      <c r="E1224">
        <v>1</v>
      </c>
      <c r="F1224" t="s">
        <v>33</v>
      </c>
      <c r="G1224" t="s">
        <v>22</v>
      </c>
      <c r="H1224" s="5">
        <v>44132.138194444444</v>
      </c>
      <c r="I1224" s="5">
        <v>44131.92291666667</v>
      </c>
      <c r="J1224" s="4">
        <f t="shared" si="98"/>
        <v>2020</v>
      </c>
      <c r="K1224" s="4">
        <f t="shared" si="99"/>
        <v>10</v>
      </c>
      <c r="L1224">
        <f t="shared" si="95"/>
        <v>18599.999999650754</v>
      </c>
      <c r="M1224" s="8">
        <f t="shared" si="96"/>
        <v>309.99999999417923</v>
      </c>
      <c r="N1224" s="8">
        <f t="shared" si="97"/>
        <v>309.99999999417923</v>
      </c>
      <c r="O1224" s="18">
        <v>1</v>
      </c>
      <c r="P1224" t="s">
        <v>2232</v>
      </c>
      <c r="Q1224" s="6" t="s">
        <v>24</v>
      </c>
      <c r="R1224" s="8"/>
    </row>
    <row r="1225" spans="1:18" ht="15" customHeight="1">
      <c r="A1225" t="s">
        <v>17</v>
      </c>
      <c r="B1225" t="s">
        <v>41</v>
      </c>
      <c r="C1225" t="s">
        <v>42</v>
      </c>
      <c r="D1225" t="s">
        <v>1262</v>
      </c>
      <c r="E1225">
        <v>66</v>
      </c>
      <c r="F1225" t="s">
        <v>27</v>
      </c>
      <c r="G1225" t="s">
        <v>22</v>
      </c>
      <c r="H1225" s="5">
        <v>44132.366898148146</v>
      </c>
      <c r="I1225" s="5">
        <v>44132.34375</v>
      </c>
      <c r="J1225" s="4">
        <f t="shared" si="98"/>
        <v>2020</v>
      </c>
      <c r="K1225" s="4">
        <f t="shared" si="99"/>
        <v>10</v>
      </c>
      <c r="L1225">
        <f t="shared" si="100" ref="L1225:L1288">(H1225-I1225)*60*60*24</f>
        <v>1999.9999998137355</v>
      </c>
      <c r="M1225" s="8">
        <f t="shared" si="96"/>
        <v>33.333333330228925</v>
      </c>
      <c r="N1225" s="8">
        <f t="shared" si="97"/>
        <v>2199.999999795109</v>
      </c>
      <c r="O1225" s="18">
        <v>1</v>
      </c>
      <c r="P1225" t="s">
        <v>2233</v>
      </c>
      <c r="Q1225" s="6" t="s">
        <v>24</v>
      </c>
      <c r="R1225" s="8"/>
    </row>
    <row r="1226" spans="1:18" s="190" customFormat="1" ht="15" customHeight="1">
      <c r="A1226" s="190" t="s">
        <v>29</v>
      </c>
      <c r="B1226" s="190" t="s">
        <v>30</v>
      </c>
      <c r="C1226" s="190" t="s">
        <v>83</v>
      </c>
      <c r="D1226" s="190" t="s">
        <v>2234</v>
      </c>
      <c r="E1226" s="190">
        <v>1</v>
      </c>
      <c r="F1226" s="190" t="s">
        <v>33</v>
      </c>
      <c r="G1226" s="190" t="s">
        <v>22</v>
      </c>
      <c r="H1226" s="191">
        <v>44132.546342592592</v>
      </c>
      <c r="I1226" s="191">
        <v>44132.50277777778</v>
      </c>
      <c r="J1226" s="4">
        <f t="shared" si="98"/>
        <v>2020</v>
      </c>
      <c r="K1226" s="4">
        <f t="shared" si="99"/>
        <v>10</v>
      </c>
      <c r="L1226" s="190">
        <f t="shared" si="100"/>
        <v>3763.9999997802079</v>
      </c>
      <c r="M1226" s="196">
        <f t="shared" si="96"/>
        <v>62.733333329670131</v>
      </c>
      <c r="N1226" s="196">
        <f t="shared" si="97"/>
        <v>62.733333329670131</v>
      </c>
      <c r="O1226" s="197">
        <v>1</v>
      </c>
      <c r="P1226" s="190" t="s">
        <v>2235</v>
      </c>
      <c r="Q1226" s="193" t="s">
        <v>24</v>
      </c>
      <c r="R1226" s="196"/>
    </row>
    <row r="1227" spans="1:18" ht="15" customHeight="1">
      <c r="A1227" t="s">
        <v>17</v>
      </c>
      <c r="B1227" t="s">
        <v>47</v>
      </c>
      <c r="C1227" t="s">
        <v>48</v>
      </c>
      <c r="D1227" t="s">
        <v>2236</v>
      </c>
      <c r="E1227">
        <v>1</v>
      </c>
      <c r="F1227" t="s">
        <v>85</v>
      </c>
      <c r="G1227" t="s">
        <v>22</v>
      </c>
      <c r="H1227" s="5">
        <v>44132.601782407408</v>
      </c>
      <c r="I1227" s="5">
        <v>44132.527083333334</v>
      </c>
      <c r="J1227" s="4">
        <f t="shared" si="98"/>
        <v>2020</v>
      </c>
      <c r="K1227" s="4">
        <f t="shared" si="99"/>
        <v>10</v>
      </c>
      <c r="L1227">
        <f t="shared" si="100"/>
        <v>6453.9999999571592</v>
      </c>
      <c r="M1227" s="8">
        <f t="shared" si="96"/>
        <v>107.56666666595265</v>
      </c>
      <c r="N1227" s="8">
        <f t="shared" si="97"/>
        <v>107.56666666595265</v>
      </c>
      <c r="O1227" s="18">
        <v>1</v>
      </c>
      <c r="P1227" t="s">
        <v>2237</v>
      </c>
      <c r="Q1227" s="6" t="s">
        <v>24</v>
      </c>
      <c r="R1227" s="8"/>
    </row>
    <row r="1228" spans="1:18" ht="15" customHeight="1">
      <c r="A1228" t="s">
        <v>17</v>
      </c>
      <c r="B1228" t="s">
        <v>18</v>
      </c>
      <c r="C1228" t="s">
        <v>25</v>
      </c>
      <c r="D1228" t="s">
        <v>700</v>
      </c>
      <c r="E1228">
        <v>33</v>
      </c>
      <c r="F1228" t="s">
        <v>27</v>
      </c>
      <c r="G1228" t="s">
        <v>22</v>
      </c>
      <c r="H1228" s="5">
        <v>44132.569479166668</v>
      </c>
      <c r="I1228" s="5">
        <v>44132.542291666665</v>
      </c>
      <c r="J1228" s="4">
        <f t="shared" si="98"/>
        <v>2020</v>
      </c>
      <c r="K1228" s="4">
        <f t="shared" si="99"/>
        <v>10</v>
      </c>
      <c r="L1228">
        <f t="shared" si="100"/>
        <v>2349.0000003017485</v>
      </c>
      <c r="M1228" s="8">
        <f t="shared" si="96"/>
        <v>39.150000005029142</v>
      </c>
      <c r="N1228" s="8">
        <f t="shared" si="97"/>
        <v>1291.9500001659617</v>
      </c>
      <c r="O1228" s="18">
        <v>1</v>
      </c>
      <c r="P1228" t="s">
        <v>2238</v>
      </c>
      <c r="Q1228" s="6" t="s">
        <v>24</v>
      </c>
      <c r="R1228" s="8"/>
    </row>
    <row r="1229" spans="1:19" ht="15" customHeight="1">
      <c r="A1229" t="s">
        <v>17</v>
      </c>
      <c r="B1229" t="s">
        <v>41</v>
      </c>
      <c r="C1229" t="s">
        <v>62</v>
      </c>
      <c r="D1229" t="s">
        <v>2239</v>
      </c>
      <c r="E1229">
        <v>34</v>
      </c>
      <c r="F1229" t="s">
        <v>1970</v>
      </c>
      <c r="G1229" t="s">
        <v>22</v>
      </c>
      <c r="H1229" s="5">
        <v>44133.103148148148</v>
      </c>
      <c r="I1229" s="5">
        <v>44132.995104166665</v>
      </c>
      <c r="J1229" s="4">
        <f t="shared" si="98"/>
        <v>2020</v>
      </c>
      <c r="K1229" s="4">
        <f t="shared" si="99"/>
        <v>10</v>
      </c>
      <c r="L1229">
        <f t="shared" si="100"/>
        <v>9335.0000001490116</v>
      </c>
      <c r="M1229" s="8">
        <f t="shared" si="96"/>
        <v>155.58333333581686</v>
      </c>
      <c r="N1229" s="8">
        <f t="shared" si="97"/>
        <v>5289.8333334177732</v>
      </c>
      <c r="O1229" s="18">
        <v>1</v>
      </c>
      <c r="P1229" t="s">
        <v>2240</v>
      </c>
      <c r="Q1229" s="6" t="s">
        <v>24</v>
      </c>
      <c r="R1229" t="s">
        <v>2241</v>
      </c>
      <c r="S1229" t="e">
        <f t="array" ref="S1229">RemoveNumbers(D1229)</f>
        <v>#NAME?</v>
      </c>
    </row>
    <row r="1230" spans="1:19" ht="15" customHeight="1">
      <c r="A1230" t="s">
        <v>17</v>
      </c>
      <c r="B1230" t="s">
        <v>18</v>
      </c>
      <c r="C1230" t="s">
        <v>35</v>
      </c>
      <c r="D1230" t="s">
        <v>766</v>
      </c>
      <c r="E1230">
        <v>9</v>
      </c>
      <c r="F1230" t="s">
        <v>1970</v>
      </c>
      <c r="G1230" t="s">
        <v>22</v>
      </c>
      <c r="H1230" s="5">
        <v>44133.126018518517</v>
      </c>
      <c r="I1230" s="5">
        <v>44133.044918981483</v>
      </c>
      <c r="J1230" s="4">
        <f t="shared" si="98"/>
        <v>2020</v>
      </c>
      <c r="K1230" s="4">
        <f t="shared" si="99"/>
        <v>10</v>
      </c>
      <c r="L1230">
        <f t="shared" si="100"/>
        <v>7006.9999997271225</v>
      </c>
      <c r="M1230" s="8">
        <f t="shared" si="96"/>
        <v>116.78333332878537</v>
      </c>
      <c r="N1230" s="8">
        <f t="shared" si="97"/>
        <v>1051.0499999590684</v>
      </c>
      <c r="O1230" s="18">
        <v>1</v>
      </c>
      <c r="P1230" t="s">
        <v>2242</v>
      </c>
      <c r="Q1230" s="6" t="s">
        <v>24</v>
      </c>
      <c r="R1230" t="s">
        <v>2241</v>
      </c>
      <c r="S1230" t="e">
        <f t="array" ref="S1230">RemoveNumbers(D1230)</f>
        <v>#NAME?</v>
      </c>
    </row>
    <row r="1231" spans="1:19" ht="15" customHeight="1">
      <c r="A1231" t="s">
        <v>17</v>
      </c>
      <c r="B1231" t="s">
        <v>41</v>
      </c>
      <c r="C1231" t="s">
        <v>135</v>
      </c>
      <c r="D1231" t="s">
        <v>690</v>
      </c>
      <c r="E1231">
        <v>4</v>
      </c>
      <c r="F1231" t="s">
        <v>1970</v>
      </c>
      <c r="G1231" t="s">
        <v>22</v>
      </c>
      <c r="H1231" s="5">
        <v>44133.163900462961</v>
      </c>
      <c r="I1231" s="5">
        <v>44133.107187499998</v>
      </c>
      <c r="J1231" s="4">
        <f t="shared" si="98"/>
        <v>2020</v>
      </c>
      <c r="K1231" s="4">
        <f t="shared" si="99"/>
        <v>10</v>
      </c>
      <c r="L1231">
        <f t="shared" si="100"/>
        <v>4900.0000000465661</v>
      </c>
      <c r="M1231" s="8">
        <f t="shared" si="96"/>
        <v>81.666666667442769</v>
      </c>
      <c r="N1231" s="8">
        <f t="shared" si="97"/>
        <v>326.66666666977108</v>
      </c>
      <c r="O1231" s="18">
        <v>1</v>
      </c>
      <c r="P1231" t="s">
        <v>2243</v>
      </c>
      <c r="Q1231" s="6" t="s">
        <v>24</v>
      </c>
      <c r="R1231" t="s">
        <v>2241</v>
      </c>
      <c r="S1231" t="e">
        <f t="array" ref="S1231">RemoveNumbers(D1231)</f>
        <v>#NAME?</v>
      </c>
    </row>
    <row r="1232" spans="1:19" ht="15" customHeight="1">
      <c r="A1232" t="s">
        <v>17</v>
      </c>
      <c r="B1232" t="s">
        <v>41</v>
      </c>
      <c r="C1232" t="s">
        <v>135</v>
      </c>
      <c r="D1232" t="s">
        <v>238</v>
      </c>
      <c r="E1232">
        <v>194</v>
      </c>
      <c r="F1232" t="s">
        <v>1970</v>
      </c>
      <c r="G1232" t="s">
        <v>22</v>
      </c>
      <c r="H1232" s="5">
        <v>44133.230532407404</v>
      </c>
      <c r="I1232" s="5">
        <v>44133.109131944446</v>
      </c>
      <c r="J1232" s="4">
        <f t="shared" si="98"/>
        <v>2020</v>
      </c>
      <c r="K1232" s="4">
        <f t="shared" si="99"/>
        <v>10</v>
      </c>
      <c r="L1232">
        <f t="shared" si="100"/>
        <v>10488.999999593943</v>
      </c>
      <c r="M1232" s="8">
        <f t="shared" si="96"/>
        <v>174.81666665989906</v>
      </c>
      <c r="N1232" s="8">
        <f t="shared" si="97"/>
        <v>33914.433332020417</v>
      </c>
      <c r="O1232" s="18">
        <v>1</v>
      </c>
      <c r="P1232" t="s">
        <v>2244</v>
      </c>
      <c r="Q1232" s="6" t="s">
        <v>24</v>
      </c>
      <c r="R1232" t="s">
        <v>2241</v>
      </c>
      <c r="S1232" t="e">
        <f t="array" ref="S1232">RemoveNumbers(D1232)</f>
        <v>#NAME?</v>
      </c>
    </row>
    <row r="1233" spans="1:19" ht="15" customHeight="1">
      <c r="A1233" t="s">
        <v>17</v>
      </c>
      <c r="B1233" t="s">
        <v>18</v>
      </c>
      <c r="C1233" t="s">
        <v>38</v>
      </c>
      <c r="D1233" t="s">
        <v>227</v>
      </c>
      <c r="E1233">
        <v>8</v>
      </c>
      <c r="F1233" t="s">
        <v>1970</v>
      </c>
      <c r="G1233" t="s">
        <v>22</v>
      </c>
      <c r="H1233" s="5">
        <v>44133.151030092595</v>
      </c>
      <c r="I1233" s="5">
        <v>44133.117129629631</v>
      </c>
      <c r="J1233" s="4">
        <f t="shared" si="98"/>
        <v>2020</v>
      </c>
      <c r="K1233" s="4">
        <f t="shared" si="99"/>
        <v>10</v>
      </c>
      <c r="L1233">
        <f t="shared" si="100"/>
        <v>2929.0000000968575</v>
      </c>
      <c r="M1233" s="8">
        <f t="shared" si="96"/>
        <v>48.816666668280959</v>
      </c>
      <c r="N1233" s="8">
        <f t="shared" si="97"/>
        <v>390.53333334624767</v>
      </c>
      <c r="O1233" s="18">
        <v>1</v>
      </c>
      <c r="P1233" t="s">
        <v>2245</v>
      </c>
      <c r="Q1233" s="6" t="s">
        <v>24</v>
      </c>
      <c r="R1233" t="s">
        <v>2241</v>
      </c>
      <c r="S1233" t="e">
        <f t="array" ref="S1233">RemoveNumbers(D1233)</f>
        <v>#NAME?</v>
      </c>
    </row>
    <row r="1234" spans="1:19" ht="15" customHeight="1">
      <c r="A1234" t="s">
        <v>17</v>
      </c>
      <c r="B1234" t="s">
        <v>18</v>
      </c>
      <c r="C1234" t="s">
        <v>35</v>
      </c>
      <c r="D1234" t="s">
        <v>2246</v>
      </c>
      <c r="E1234">
        <v>38</v>
      </c>
      <c r="F1234" t="s">
        <v>1970</v>
      </c>
      <c r="G1234" t="s">
        <v>22</v>
      </c>
      <c r="H1234" s="5">
        <v>44133.299143518518</v>
      </c>
      <c r="I1234" s="5">
        <v>44133.148865740739</v>
      </c>
      <c r="J1234" s="4">
        <f t="shared" si="98"/>
        <v>2020</v>
      </c>
      <c r="K1234" s="4">
        <f t="shared" si="99"/>
        <v>10</v>
      </c>
      <c r="L1234">
        <f t="shared" si="100"/>
        <v>12984.000000078231</v>
      </c>
      <c r="M1234" s="8">
        <f t="shared" si="96"/>
        <v>216.40000000130385</v>
      </c>
      <c r="N1234" s="8">
        <f t="shared" si="97"/>
        <v>8223.2000000495464</v>
      </c>
      <c r="O1234" s="18">
        <v>1</v>
      </c>
      <c r="P1234" t="s">
        <v>2247</v>
      </c>
      <c r="Q1234" s="6" t="s">
        <v>24</v>
      </c>
      <c r="R1234" t="s">
        <v>2241</v>
      </c>
      <c r="S1234" t="e">
        <f t="array" ref="S1234">RemoveNumbers(D1234)</f>
        <v>#NAME?</v>
      </c>
    </row>
    <row r="1235" spans="1:19" ht="15" customHeight="1">
      <c r="A1235" t="s">
        <v>17</v>
      </c>
      <c r="B1235" t="s">
        <v>55</v>
      </c>
      <c r="C1235" t="s">
        <v>326</v>
      </c>
      <c r="D1235" t="s">
        <v>2248</v>
      </c>
      <c r="E1235">
        <v>1</v>
      </c>
      <c r="F1235" t="s">
        <v>1970</v>
      </c>
      <c r="G1235" t="s">
        <v>22</v>
      </c>
      <c r="H1235" s="5">
        <v>44133.512499999997</v>
      </c>
      <c r="I1235" s="5">
        <v>44133.159722222219</v>
      </c>
      <c r="J1235" s="4">
        <f t="shared" si="98"/>
        <v>2020</v>
      </c>
      <c r="K1235" s="4">
        <f t="shared" si="99"/>
        <v>10</v>
      </c>
      <c r="L1235">
        <f t="shared" si="100"/>
        <v>30480.00000002794</v>
      </c>
      <c r="M1235" s="8">
        <f t="shared" si="96"/>
        <v>508.00000000046566</v>
      </c>
      <c r="N1235" s="8">
        <f t="shared" si="97"/>
        <v>508.00000000046566</v>
      </c>
      <c r="O1235" s="18">
        <v>1</v>
      </c>
      <c r="P1235" t="s">
        <v>2249</v>
      </c>
      <c r="Q1235" s="6" t="s">
        <v>24</v>
      </c>
      <c r="R1235" t="s">
        <v>2241</v>
      </c>
      <c r="S1235" t="e">
        <f t="array" ref="S1235">RemoveNumbers(D1235)</f>
        <v>#NAME?</v>
      </c>
    </row>
    <row r="1236" spans="1:19" ht="15" customHeight="1">
      <c r="A1236" t="s">
        <v>17</v>
      </c>
      <c r="B1236" t="s">
        <v>55</v>
      </c>
      <c r="C1236" t="s">
        <v>59</v>
      </c>
      <c r="D1236" t="s">
        <v>2250</v>
      </c>
      <c r="E1236">
        <v>6</v>
      </c>
      <c r="F1236" t="s">
        <v>1970</v>
      </c>
      <c r="G1236" t="s">
        <v>22</v>
      </c>
      <c r="H1236" s="5">
        <v>44133.303206018521</v>
      </c>
      <c r="I1236" s="5">
        <v>44133.188414351855</v>
      </c>
      <c r="J1236" s="4">
        <f t="shared" si="98"/>
        <v>2020</v>
      </c>
      <c r="K1236" s="4">
        <f t="shared" si="99"/>
        <v>10</v>
      </c>
      <c r="L1236">
        <f t="shared" si="100"/>
        <v>9918.0000000167638</v>
      </c>
      <c r="M1236" s="8">
        <f t="shared" si="96"/>
        <v>165.3000000002794</v>
      </c>
      <c r="N1236" s="8">
        <f t="shared" si="97"/>
        <v>991.80000000167638</v>
      </c>
      <c r="O1236" s="18">
        <v>1</v>
      </c>
      <c r="P1236" t="s">
        <v>2251</v>
      </c>
      <c r="Q1236" s="6" t="s">
        <v>24</v>
      </c>
      <c r="R1236" t="s">
        <v>2241</v>
      </c>
      <c r="S1236" t="e">
        <f t="array" ref="S1236">RemoveNumbers(D1236)</f>
        <v>#NAME?</v>
      </c>
    </row>
    <row r="1237" spans="1:19" ht="15" customHeight="1">
      <c r="A1237" t="s">
        <v>17</v>
      </c>
      <c r="B1237" t="s">
        <v>18</v>
      </c>
      <c r="C1237" t="s">
        <v>38</v>
      </c>
      <c r="D1237" t="s">
        <v>975</v>
      </c>
      <c r="E1237">
        <v>12</v>
      </c>
      <c r="F1237" t="s">
        <v>1970</v>
      </c>
      <c r="G1237" t="s">
        <v>22</v>
      </c>
      <c r="H1237" s="5">
        <v>44133.330428240741</v>
      </c>
      <c r="I1237" s="5">
        <v>44133.231064814812</v>
      </c>
      <c r="J1237" s="4">
        <f t="shared" si="98"/>
        <v>2020</v>
      </c>
      <c r="K1237" s="4">
        <f t="shared" si="99"/>
        <v>10</v>
      </c>
      <c r="L1237">
        <f t="shared" si="100"/>
        <v>8585.0000002188608</v>
      </c>
      <c r="M1237" s="8">
        <f t="shared" si="96"/>
        <v>143.08333333698101</v>
      </c>
      <c r="N1237" s="8">
        <f t="shared" si="97"/>
        <v>1717.0000000437722</v>
      </c>
      <c r="O1237" s="18">
        <v>1</v>
      </c>
      <c r="P1237" t="s">
        <v>2252</v>
      </c>
      <c r="Q1237" s="6" t="s">
        <v>24</v>
      </c>
      <c r="R1237" t="s">
        <v>2241</v>
      </c>
      <c r="S1237" t="e">
        <f t="array" ref="S1237">RemoveNumbers(D1237)</f>
        <v>#NAME?</v>
      </c>
    </row>
    <row r="1238" spans="1:19" ht="15" customHeight="1">
      <c r="A1238" t="s">
        <v>17</v>
      </c>
      <c r="B1238" t="s">
        <v>55</v>
      </c>
      <c r="C1238" t="s">
        <v>59</v>
      </c>
      <c r="D1238" t="s">
        <v>1624</v>
      </c>
      <c r="E1238">
        <v>654</v>
      </c>
      <c r="F1238" t="s">
        <v>1970</v>
      </c>
      <c r="G1238" t="s">
        <v>22</v>
      </c>
      <c r="H1238" s="5">
        <v>44133.295173611114</v>
      </c>
      <c r="I1238" s="5">
        <v>44133.231249999997</v>
      </c>
      <c r="J1238" s="4">
        <f t="shared" si="98"/>
        <v>2020</v>
      </c>
      <c r="K1238" s="4">
        <f t="shared" si="99"/>
        <v>10</v>
      </c>
      <c r="L1238">
        <f t="shared" si="100"/>
        <v>5523.0000004637986</v>
      </c>
      <c r="M1238" s="8">
        <f t="shared" si="96"/>
        <v>92.050000007729977</v>
      </c>
      <c r="N1238" s="8">
        <f t="shared" si="97"/>
        <v>60200.700005055405</v>
      </c>
      <c r="O1238" s="18">
        <v>1</v>
      </c>
      <c r="P1238" t="s">
        <v>2253</v>
      </c>
      <c r="Q1238" s="6" t="s">
        <v>24</v>
      </c>
      <c r="R1238" t="s">
        <v>2241</v>
      </c>
      <c r="S1238" t="e">
        <f t="array" ref="S1238">RemoveNumbers(D1238)</f>
        <v>#NAME?</v>
      </c>
    </row>
    <row r="1239" spans="1:19" ht="15" customHeight="1">
      <c r="A1239" t="s">
        <v>17</v>
      </c>
      <c r="B1239" t="s">
        <v>18</v>
      </c>
      <c r="C1239" t="s">
        <v>35</v>
      </c>
      <c r="D1239" t="s">
        <v>561</v>
      </c>
      <c r="E1239">
        <v>12</v>
      </c>
      <c r="F1239" t="s">
        <v>1970</v>
      </c>
      <c r="G1239" t="s">
        <v>22</v>
      </c>
      <c r="H1239" s="5">
        <v>44133.524814814817</v>
      </c>
      <c r="I1239" s="5">
        <v>44133.236805555556</v>
      </c>
      <c r="J1239" s="4">
        <f t="shared" si="98"/>
        <v>2020</v>
      </c>
      <c r="K1239" s="4">
        <f t="shared" si="99"/>
        <v>10</v>
      </c>
      <c r="L1239">
        <f t="shared" si="100"/>
        <v>24884.000000101514</v>
      </c>
      <c r="M1239" s="8">
        <f t="shared" si="96"/>
        <v>414.73333333502524</v>
      </c>
      <c r="N1239" s="8">
        <f t="shared" si="97"/>
        <v>4976.8000000203028</v>
      </c>
      <c r="O1239" s="18">
        <v>1</v>
      </c>
      <c r="P1239" t="s">
        <v>2254</v>
      </c>
      <c r="Q1239" s="6" t="s">
        <v>24</v>
      </c>
      <c r="R1239" t="s">
        <v>2241</v>
      </c>
      <c r="S1239" t="e">
        <f t="array" ref="S1239">RemoveNumbers(D1239)</f>
        <v>#NAME?</v>
      </c>
    </row>
    <row r="1240" spans="1:19" ht="15" customHeight="1">
      <c r="A1240" t="s">
        <v>17</v>
      </c>
      <c r="B1240" t="s">
        <v>18</v>
      </c>
      <c r="C1240" t="s">
        <v>25</v>
      </c>
      <c r="D1240" t="s">
        <v>2255</v>
      </c>
      <c r="E1240">
        <v>9</v>
      </c>
      <c r="F1240" t="s">
        <v>1970</v>
      </c>
      <c r="G1240" t="s">
        <v>22</v>
      </c>
      <c r="H1240" s="5">
        <v>44133.330231481479</v>
      </c>
      <c r="I1240" s="5">
        <v>44133.259722222225</v>
      </c>
      <c r="J1240" s="4">
        <f t="shared" si="98"/>
        <v>2020</v>
      </c>
      <c r="K1240" s="4">
        <f t="shared" si="99"/>
        <v>10</v>
      </c>
      <c r="L1240">
        <f t="shared" si="100"/>
        <v>6091.9999995734543</v>
      </c>
      <c r="M1240" s="8">
        <f t="shared" si="96"/>
        <v>101.53333332622424</v>
      </c>
      <c r="N1240" s="8">
        <f t="shared" si="97"/>
        <v>913.79999993601814</v>
      </c>
      <c r="O1240" s="18">
        <v>1</v>
      </c>
      <c r="P1240" t="s">
        <v>2256</v>
      </c>
      <c r="Q1240" s="6" t="s">
        <v>24</v>
      </c>
      <c r="R1240" t="s">
        <v>2241</v>
      </c>
      <c r="S1240" t="e">
        <f t="array" ref="S1240">RemoveNumbers(D1240)</f>
        <v>#NAME?</v>
      </c>
    </row>
    <row r="1241" spans="1:19" ht="15" customHeight="1">
      <c r="A1241" t="s">
        <v>17</v>
      </c>
      <c r="B1241" t="s">
        <v>18</v>
      </c>
      <c r="C1241" t="s">
        <v>19</v>
      </c>
      <c r="D1241" t="s">
        <v>2257</v>
      </c>
      <c r="E1241">
        <v>29</v>
      </c>
      <c r="F1241" t="s">
        <v>1970</v>
      </c>
      <c r="G1241" t="s">
        <v>22</v>
      </c>
      <c r="H1241" s="5">
        <v>44133.340752314813</v>
      </c>
      <c r="I1241" s="5">
        <v>44133.261192129627</v>
      </c>
      <c r="J1241" s="4">
        <f t="shared" si="98"/>
        <v>2020</v>
      </c>
      <c r="K1241" s="4">
        <f t="shared" si="99"/>
        <v>10</v>
      </c>
      <c r="L1241">
        <f t="shared" si="100"/>
        <v>6874.0000000689179</v>
      </c>
      <c r="M1241" s="8">
        <f t="shared" si="96"/>
        <v>114.5666666678153</v>
      </c>
      <c r="N1241" s="8">
        <f t="shared" si="97"/>
        <v>3322.4333333666436</v>
      </c>
      <c r="O1241" s="18">
        <v>1</v>
      </c>
      <c r="P1241" t="s">
        <v>2258</v>
      </c>
      <c r="Q1241" s="6" t="s">
        <v>24</v>
      </c>
      <c r="R1241" t="s">
        <v>2241</v>
      </c>
      <c r="S1241" t="e">
        <f t="array" ref="S1241">RemoveNumbers(D1241)</f>
        <v>#NAME?</v>
      </c>
    </row>
    <row r="1242" spans="1:19" ht="15" customHeight="1">
      <c r="A1242" t="s">
        <v>17</v>
      </c>
      <c r="B1242" t="s">
        <v>41</v>
      </c>
      <c r="C1242" t="s">
        <v>135</v>
      </c>
      <c r="D1242" t="s">
        <v>979</v>
      </c>
      <c r="E1242">
        <v>32</v>
      </c>
      <c r="F1242" t="s">
        <v>1970</v>
      </c>
      <c r="G1242" t="s">
        <v>22</v>
      </c>
      <c r="H1242" s="5">
        <v>44133.304699074077</v>
      </c>
      <c r="I1242" s="5">
        <v>44133.264594907407</v>
      </c>
      <c r="J1242" s="4">
        <f t="shared" si="98"/>
        <v>2020</v>
      </c>
      <c r="K1242" s="4">
        <f t="shared" si="99"/>
        <v>10</v>
      </c>
      <c r="L1242">
        <f t="shared" si="100"/>
        <v>3465.0000002933666</v>
      </c>
      <c r="M1242" s="8">
        <f t="shared" si="96"/>
        <v>57.750000004889444</v>
      </c>
      <c r="N1242" s="8">
        <f t="shared" si="97"/>
        <v>1848.0000001564622</v>
      </c>
      <c r="O1242" s="18">
        <v>1</v>
      </c>
      <c r="P1242" t="s">
        <v>2259</v>
      </c>
      <c r="Q1242" s="6" t="s">
        <v>24</v>
      </c>
      <c r="R1242" t="s">
        <v>2241</v>
      </c>
      <c r="S1242" t="e">
        <f t="array" ref="S1242">RemoveNumbers(D1242)</f>
        <v>#NAME?</v>
      </c>
    </row>
    <row r="1243" spans="1:19" ht="15" customHeight="1">
      <c r="A1243" t="s">
        <v>17</v>
      </c>
      <c r="B1243" t="s">
        <v>47</v>
      </c>
      <c r="C1243" t="s">
        <v>52</v>
      </c>
      <c r="D1243" t="s">
        <v>2260</v>
      </c>
      <c r="E1243">
        <v>1</v>
      </c>
      <c r="F1243" t="s">
        <v>1970</v>
      </c>
      <c r="G1243" t="s">
        <v>22</v>
      </c>
      <c r="H1243" s="5">
        <v>44133.408333333333</v>
      </c>
      <c r="I1243" s="5">
        <v>44133.279166666667</v>
      </c>
      <c r="J1243" s="4">
        <f t="shared" si="98"/>
        <v>2020</v>
      </c>
      <c r="K1243" s="4">
        <f t="shared" si="99"/>
        <v>10</v>
      </c>
      <c r="L1243">
        <f t="shared" si="100"/>
        <v>11159.999999916181</v>
      </c>
      <c r="M1243" s="8">
        <f t="shared" si="96"/>
        <v>185.99999999860302</v>
      </c>
      <c r="N1243" s="8">
        <f t="shared" si="97"/>
        <v>185.99999999860302</v>
      </c>
      <c r="O1243" s="18">
        <v>1</v>
      </c>
      <c r="P1243" t="s">
        <v>2261</v>
      </c>
      <c r="Q1243" s="6" t="s">
        <v>24</v>
      </c>
      <c r="R1243" t="s">
        <v>2241</v>
      </c>
      <c r="S1243" t="e">
        <f t="array" ref="S1243">RemoveNumbers(D1243)</f>
        <v>#NAME?</v>
      </c>
    </row>
    <row r="1244" spans="1:19" ht="15" customHeight="1">
      <c r="A1244" t="s">
        <v>17</v>
      </c>
      <c r="B1244" t="s">
        <v>140</v>
      </c>
      <c r="C1244" t="s">
        <v>141</v>
      </c>
      <c r="D1244" t="s">
        <v>1336</v>
      </c>
      <c r="E1244">
        <v>1</v>
      </c>
      <c r="F1244" t="s">
        <v>1970</v>
      </c>
      <c r="G1244" t="s">
        <v>22</v>
      </c>
      <c r="H1244" s="5">
        <v>44133.415972222225</v>
      </c>
      <c r="I1244" s="5">
        <v>44133.288194444445</v>
      </c>
      <c r="J1244" s="4">
        <f t="shared" si="98"/>
        <v>2020</v>
      </c>
      <c r="K1244" s="4">
        <f t="shared" si="99"/>
        <v>10</v>
      </c>
      <c r="L1244">
        <f t="shared" si="100"/>
        <v>11040.000000153668</v>
      </c>
      <c r="M1244" s="8">
        <f t="shared" si="96"/>
        <v>184.00000000256114</v>
      </c>
      <c r="N1244" s="8">
        <f t="shared" si="97"/>
        <v>184.00000000256114</v>
      </c>
      <c r="O1244" s="18">
        <v>1</v>
      </c>
      <c r="P1244" t="s">
        <v>2262</v>
      </c>
      <c r="Q1244" s="6" t="s">
        <v>24</v>
      </c>
      <c r="R1244" t="s">
        <v>2241</v>
      </c>
      <c r="S1244" t="e">
        <f t="array" ref="S1244">RemoveNumbers(D1244)</f>
        <v>#NAME?</v>
      </c>
    </row>
    <row r="1245" spans="1:19" ht="15" customHeight="1">
      <c r="A1245" t="s">
        <v>17</v>
      </c>
      <c r="B1245" t="s">
        <v>41</v>
      </c>
      <c r="C1245" t="s">
        <v>62</v>
      </c>
      <c r="D1245" t="s">
        <v>2263</v>
      </c>
      <c r="E1245">
        <v>6</v>
      </c>
      <c r="F1245" t="s">
        <v>1970</v>
      </c>
      <c r="G1245" t="s">
        <v>22</v>
      </c>
      <c r="H1245" s="5">
        <v>44133.364895833336</v>
      </c>
      <c r="I1245" s="5">
        <v>44133.318055555559</v>
      </c>
      <c r="J1245" s="4">
        <f t="shared" si="98"/>
        <v>2020</v>
      </c>
      <c r="K1245" s="4">
        <f t="shared" si="99"/>
        <v>10</v>
      </c>
      <c r="L1245">
        <f t="shared" si="100"/>
        <v>4046.9999999273568</v>
      </c>
      <c r="M1245" s="8">
        <f t="shared" si="96"/>
        <v>67.449999998789281</v>
      </c>
      <c r="N1245" s="8">
        <f t="shared" si="97"/>
        <v>404.69999999273568</v>
      </c>
      <c r="O1245" s="18">
        <v>1</v>
      </c>
      <c r="P1245" t="s">
        <v>2264</v>
      </c>
      <c r="Q1245" s="6" t="s">
        <v>24</v>
      </c>
      <c r="R1245" t="s">
        <v>2241</v>
      </c>
      <c r="S1245" t="e">
        <f t="array" ref="S1245">RemoveNumbers(D1245)</f>
        <v>#NAME?</v>
      </c>
    </row>
    <row r="1246" spans="1:19" ht="15" customHeight="1">
      <c r="A1246" t="s">
        <v>17</v>
      </c>
      <c r="B1246" t="s">
        <v>18</v>
      </c>
      <c r="C1246" t="s">
        <v>38</v>
      </c>
      <c r="D1246" t="s">
        <v>665</v>
      </c>
      <c r="E1246">
        <v>1</v>
      </c>
      <c r="F1246" t="s">
        <v>1970</v>
      </c>
      <c r="G1246" t="s">
        <v>22</v>
      </c>
      <c r="H1246" s="5">
        <v>44133.422222222223</v>
      </c>
      <c r="I1246" s="5">
        <v>44133.356249999997</v>
      </c>
      <c r="J1246" s="4">
        <f t="shared" si="98"/>
        <v>2020</v>
      </c>
      <c r="K1246" s="4">
        <f t="shared" si="99"/>
        <v>10</v>
      </c>
      <c r="L1246">
        <f t="shared" si="100"/>
        <v>5700.000000349246</v>
      </c>
      <c r="M1246" s="8">
        <f t="shared" si="96"/>
        <v>95.000000005820766</v>
      </c>
      <c r="N1246" s="8">
        <f t="shared" si="97"/>
        <v>95.000000005820766</v>
      </c>
      <c r="O1246" s="18">
        <v>1</v>
      </c>
      <c r="P1246" t="s">
        <v>2265</v>
      </c>
      <c r="Q1246" s="6" t="s">
        <v>24</v>
      </c>
      <c r="R1246" t="s">
        <v>2241</v>
      </c>
      <c r="S1246" t="e">
        <f t="array" ref="S1246">RemoveNumbers(D1246)</f>
        <v>#NAME?</v>
      </c>
    </row>
    <row r="1247" spans="1:19" ht="15" customHeight="1">
      <c r="A1247" t="s">
        <v>17</v>
      </c>
      <c r="B1247" t="s">
        <v>140</v>
      </c>
      <c r="C1247" t="s">
        <v>141</v>
      </c>
      <c r="D1247" t="s">
        <v>2266</v>
      </c>
      <c r="E1247">
        <v>1</v>
      </c>
      <c r="F1247" t="s">
        <v>1970</v>
      </c>
      <c r="G1247" t="s">
        <v>22</v>
      </c>
      <c r="H1247" s="5">
        <v>44133.439583333333</v>
      </c>
      <c r="I1247" s="5">
        <v>44133.385416666664</v>
      </c>
      <c r="J1247" s="4">
        <f t="shared" si="98"/>
        <v>2020</v>
      </c>
      <c r="K1247" s="4">
        <f t="shared" si="99"/>
        <v>10</v>
      </c>
      <c r="L1247">
        <f t="shared" si="100"/>
        <v>4680.0000001676381</v>
      </c>
      <c r="M1247" s="8">
        <f t="shared" si="96"/>
        <v>78.000000002793968</v>
      </c>
      <c r="N1247" s="8">
        <f t="shared" si="97"/>
        <v>78.000000002793968</v>
      </c>
      <c r="O1247" s="18">
        <v>1</v>
      </c>
      <c r="P1247" t="s">
        <v>2267</v>
      </c>
      <c r="Q1247" s="6" t="s">
        <v>24</v>
      </c>
      <c r="R1247" t="s">
        <v>2241</v>
      </c>
      <c r="S1247" t="e">
        <f t="array" ref="S1247">RemoveNumbers(D1247)</f>
        <v>#NAME?</v>
      </c>
    </row>
    <row r="1248" spans="1:19" ht="15" customHeight="1">
      <c r="A1248" t="s">
        <v>17</v>
      </c>
      <c r="B1248" t="s">
        <v>41</v>
      </c>
      <c r="C1248" t="s">
        <v>42</v>
      </c>
      <c r="D1248" t="s">
        <v>2268</v>
      </c>
      <c r="E1248">
        <v>1</v>
      </c>
      <c r="F1248" t="s">
        <v>1970</v>
      </c>
      <c r="G1248" t="s">
        <v>22</v>
      </c>
      <c r="H1248" s="5">
        <v>44133.553472222222</v>
      </c>
      <c r="I1248" s="5">
        <v>44133.397222222222</v>
      </c>
      <c r="J1248" s="4">
        <f t="shared" si="98"/>
        <v>2020</v>
      </c>
      <c r="K1248" s="4">
        <f t="shared" si="99"/>
        <v>10</v>
      </c>
      <c r="L1248">
        <f t="shared" si="100"/>
        <v>13500</v>
      </c>
      <c r="M1248" s="8">
        <f t="shared" si="96"/>
        <v>225</v>
      </c>
      <c r="N1248" s="8">
        <f t="shared" si="97"/>
        <v>225</v>
      </c>
      <c r="O1248" s="18">
        <v>1</v>
      </c>
      <c r="P1248" t="s">
        <v>2269</v>
      </c>
      <c r="Q1248" s="6" t="s">
        <v>24</v>
      </c>
      <c r="R1248" t="s">
        <v>2241</v>
      </c>
      <c r="S1248" t="e">
        <f t="array" ref="S1248">RemoveNumbers(D1248)</f>
        <v>#NAME?</v>
      </c>
    </row>
    <row r="1249" spans="1:19" ht="15" customHeight="1">
      <c r="A1249" t="s">
        <v>17</v>
      </c>
      <c r="B1249" t="s">
        <v>18</v>
      </c>
      <c r="C1249" t="s">
        <v>19</v>
      </c>
      <c r="D1249" t="s">
        <v>2270</v>
      </c>
      <c r="E1249">
        <v>1</v>
      </c>
      <c r="F1249" t="s">
        <v>1970</v>
      </c>
      <c r="G1249" t="s">
        <v>22</v>
      </c>
      <c r="H1249" s="5">
        <v>44133.551388888889</v>
      </c>
      <c r="I1249" s="5">
        <v>44133.411111111112</v>
      </c>
      <c r="J1249" s="4">
        <f t="shared" si="98"/>
        <v>2020</v>
      </c>
      <c r="K1249" s="4">
        <f t="shared" si="99"/>
        <v>10</v>
      </c>
      <c r="L1249">
        <f t="shared" si="100"/>
        <v>12119.999999902211</v>
      </c>
      <c r="M1249" s="8">
        <f t="shared" si="96"/>
        <v>201.99999999837019</v>
      </c>
      <c r="N1249" s="8">
        <f t="shared" si="97"/>
        <v>201.99999999837019</v>
      </c>
      <c r="O1249" s="18">
        <v>1</v>
      </c>
      <c r="P1249" t="s">
        <v>2271</v>
      </c>
      <c r="Q1249" s="6" t="s">
        <v>24</v>
      </c>
      <c r="R1249" t="s">
        <v>2241</v>
      </c>
      <c r="S1249" t="e">
        <f t="array" ref="S1249">RemoveNumbers(D1249)</f>
        <v>#NAME?</v>
      </c>
    </row>
    <row r="1250" spans="1:19" ht="15" customHeight="1">
      <c r="A1250" t="s">
        <v>17</v>
      </c>
      <c r="B1250" t="s">
        <v>18</v>
      </c>
      <c r="C1250" t="s">
        <v>35</v>
      </c>
      <c r="D1250" t="s">
        <v>2272</v>
      </c>
      <c r="E1250">
        <v>2</v>
      </c>
      <c r="F1250" t="s">
        <v>1970</v>
      </c>
      <c r="G1250" t="s">
        <v>22</v>
      </c>
      <c r="H1250" s="5">
        <v>44133.546909722223</v>
      </c>
      <c r="I1250" s="5">
        <v>44133.435416666667</v>
      </c>
      <c r="J1250" s="4">
        <f t="shared" si="98"/>
        <v>2020</v>
      </c>
      <c r="K1250" s="4">
        <f t="shared" si="99"/>
        <v>10</v>
      </c>
      <c r="L1250">
        <f t="shared" si="100"/>
        <v>9633.0000000307336</v>
      </c>
      <c r="M1250" s="8">
        <f t="shared" si="96"/>
        <v>160.55000000051223</v>
      </c>
      <c r="N1250" s="8">
        <f t="shared" si="97"/>
        <v>321.10000000102445</v>
      </c>
      <c r="O1250" s="18">
        <v>1</v>
      </c>
      <c r="P1250" t="s">
        <v>2273</v>
      </c>
      <c r="Q1250" s="6" t="s">
        <v>24</v>
      </c>
      <c r="R1250" t="s">
        <v>2241</v>
      </c>
      <c r="S1250" t="e">
        <f t="array" ref="S1250">RemoveNumbers(D1250)</f>
        <v>#NAME?</v>
      </c>
    </row>
    <row r="1251" spans="1:19" ht="15" customHeight="1">
      <c r="A1251" t="s">
        <v>17</v>
      </c>
      <c r="B1251" t="s">
        <v>47</v>
      </c>
      <c r="C1251" t="s">
        <v>52</v>
      </c>
      <c r="D1251" t="s">
        <v>2274</v>
      </c>
      <c r="E1251">
        <v>1</v>
      </c>
      <c r="F1251" t="s">
        <v>1970</v>
      </c>
      <c r="G1251" t="s">
        <v>22</v>
      </c>
      <c r="H1251" s="5">
        <v>44133.71565972222</v>
      </c>
      <c r="I1251" s="5">
        <v>44133.631249999999</v>
      </c>
      <c r="J1251" s="4">
        <f t="shared" si="98"/>
        <v>2020</v>
      </c>
      <c r="K1251" s="4">
        <f t="shared" si="99"/>
        <v>10</v>
      </c>
      <c r="L1251">
        <f t="shared" si="100"/>
        <v>7292.9999999469146</v>
      </c>
      <c r="M1251" s="8">
        <f t="shared" si="96"/>
        <v>121.54999999911524</v>
      </c>
      <c r="N1251" s="8">
        <f t="shared" si="97"/>
        <v>121.54999999911524</v>
      </c>
      <c r="O1251" s="18">
        <v>1</v>
      </c>
      <c r="P1251" t="s">
        <v>2275</v>
      </c>
      <c r="Q1251" s="6" t="s">
        <v>24</v>
      </c>
      <c r="R1251" t="s">
        <v>2241</v>
      </c>
      <c r="S1251" t="e">
        <f t="array" ref="S1251">RemoveNumbers(D1251)</f>
        <v>#NAME?</v>
      </c>
    </row>
    <row r="1252" spans="1:19" ht="15" customHeight="1">
      <c r="A1252" t="s">
        <v>17</v>
      </c>
      <c r="B1252" t="s">
        <v>47</v>
      </c>
      <c r="C1252" t="s">
        <v>52</v>
      </c>
      <c r="D1252" t="s">
        <v>2276</v>
      </c>
      <c r="E1252">
        <v>2</v>
      </c>
      <c r="F1252" t="s">
        <v>1970</v>
      </c>
      <c r="G1252" t="s">
        <v>22</v>
      </c>
      <c r="H1252" s="5">
        <v>44133.715185185189</v>
      </c>
      <c r="I1252" s="5">
        <v>44133.668749999997</v>
      </c>
      <c r="J1252" s="4">
        <f t="shared" si="98"/>
        <v>2020</v>
      </c>
      <c r="K1252" s="4">
        <f t="shared" si="99"/>
        <v>10</v>
      </c>
      <c r="L1252">
        <f t="shared" si="100"/>
        <v>4012.0000005466864</v>
      </c>
      <c r="M1252" s="8">
        <f t="shared" si="96"/>
        <v>66.866666675778106</v>
      </c>
      <c r="N1252" s="8">
        <f t="shared" si="97"/>
        <v>133.73333335155621</v>
      </c>
      <c r="O1252" s="18">
        <v>1</v>
      </c>
      <c r="P1252" t="s">
        <v>2277</v>
      </c>
      <c r="Q1252" s="6" t="s">
        <v>24</v>
      </c>
      <c r="R1252" t="s">
        <v>2241</v>
      </c>
      <c r="S1252" t="e">
        <f t="array" ref="S1252">RemoveNumbers(D1252)</f>
        <v>#NAME?</v>
      </c>
    </row>
    <row r="1253" spans="1:19" ht="15" customHeight="1">
      <c r="A1253" t="s">
        <v>17</v>
      </c>
      <c r="B1253" t="s">
        <v>47</v>
      </c>
      <c r="C1253" t="s">
        <v>52</v>
      </c>
      <c r="D1253" t="s">
        <v>2278</v>
      </c>
      <c r="E1253">
        <v>1</v>
      </c>
      <c r="F1253" t="s">
        <v>1970</v>
      </c>
      <c r="G1253" t="s">
        <v>22</v>
      </c>
      <c r="H1253" s="5">
        <v>44133.740277777775</v>
      </c>
      <c r="I1253" s="5">
        <v>44133.690972222219</v>
      </c>
      <c r="J1253" s="4">
        <f t="shared" si="98"/>
        <v>2020</v>
      </c>
      <c r="K1253" s="4">
        <f t="shared" si="99"/>
        <v>10</v>
      </c>
      <c r="L1253">
        <f t="shared" si="100"/>
        <v>4260.0000000558794</v>
      </c>
      <c r="M1253" s="8">
        <f t="shared" si="96"/>
        <v>71.000000000931323</v>
      </c>
      <c r="N1253" s="8">
        <f t="shared" si="97"/>
        <v>71.000000000931323</v>
      </c>
      <c r="O1253" s="18">
        <v>1</v>
      </c>
      <c r="P1253" t="s">
        <v>2279</v>
      </c>
      <c r="Q1253" s="6" t="s">
        <v>24</v>
      </c>
      <c r="R1253" t="s">
        <v>2241</v>
      </c>
      <c r="S1253" t="e">
        <f t="array" ref="S1253">RemoveNumbers(D1253)</f>
        <v>#NAME?</v>
      </c>
    </row>
    <row r="1254" spans="1:19" ht="15" customHeight="1">
      <c r="A1254" t="s">
        <v>17</v>
      </c>
      <c r="B1254" t="s">
        <v>41</v>
      </c>
      <c r="C1254" t="s">
        <v>42</v>
      </c>
      <c r="D1254" t="s">
        <v>2280</v>
      </c>
      <c r="E1254">
        <v>52</v>
      </c>
      <c r="F1254" t="s">
        <v>1970</v>
      </c>
      <c r="G1254" t="s">
        <v>22</v>
      </c>
      <c r="H1254" s="5">
        <v>44133.824456018519</v>
      </c>
      <c r="I1254" s="5">
        <v>44133.717199074075</v>
      </c>
      <c r="J1254" s="4">
        <f t="shared" si="98"/>
        <v>2020</v>
      </c>
      <c r="K1254" s="4">
        <f t="shared" si="99"/>
        <v>10</v>
      </c>
      <c r="L1254">
        <f t="shared" si="100"/>
        <v>9266.9999999692664</v>
      </c>
      <c r="M1254" s="8">
        <f t="shared" si="96"/>
        <v>154.44999999948777</v>
      </c>
      <c r="N1254" s="8">
        <f t="shared" si="97"/>
        <v>8031.3999999733642</v>
      </c>
      <c r="O1254" s="18">
        <v>1</v>
      </c>
      <c r="P1254" t="s">
        <v>2281</v>
      </c>
      <c r="Q1254" s="6" t="s">
        <v>24</v>
      </c>
      <c r="R1254" t="s">
        <v>2241</v>
      </c>
      <c r="S1254" t="e">
        <f t="array" ref="S1254">RemoveNumbers(D1254)</f>
        <v>#NAME?</v>
      </c>
    </row>
    <row r="1255" spans="1:18" ht="15" customHeight="1">
      <c r="A1255" t="s">
        <v>17</v>
      </c>
      <c r="B1255" t="s">
        <v>18</v>
      </c>
      <c r="C1255" t="s">
        <v>35</v>
      </c>
      <c r="D1255" t="s">
        <v>2282</v>
      </c>
      <c r="E1255">
        <v>80</v>
      </c>
      <c r="F1255" t="s">
        <v>33</v>
      </c>
      <c r="G1255" t="s">
        <v>22</v>
      </c>
      <c r="H1255" s="5">
        <v>44134.360231481478</v>
      </c>
      <c r="I1255" s="5">
        <v>44134.259027777778</v>
      </c>
      <c r="J1255" s="4">
        <f t="shared" si="98"/>
        <v>2020</v>
      </c>
      <c r="K1255" s="4">
        <f t="shared" si="99"/>
        <v>10</v>
      </c>
      <c r="L1255">
        <f t="shared" si="100"/>
        <v>8743.9999996684492</v>
      </c>
      <c r="M1255" s="8">
        <f t="shared" si="96"/>
        <v>145.73333332780749</v>
      </c>
      <c r="N1255" s="8">
        <f t="shared" si="97"/>
        <v>11658.666666224599</v>
      </c>
      <c r="O1255" s="18">
        <v>1</v>
      </c>
      <c r="P1255" t="s">
        <v>2283</v>
      </c>
      <c r="Q1255" s="6" t="s">
        <v>24</v>
      </c>
      <c r="R1255" s="8"/>
    </row>
    <row r="1256" spans="1:18" ht="15" customHeight="1">
      <c r="A1256" t="s">
        <v>29</v>
      </c>
      <c r="B1256" t="s">
        <v>94</v>
      </c>
      <c r="C1256" t="s">
        <v>209</v>
      </c>
      <c r="D1256" t="s">
        <v>2284</v>
      </c>
      <c r="E1256">
        <v>1</v>
      </c>
      <c r="F1256" t="s">
        <v>85</v>
      </c>
      <c r="G1256" t="s">
        <v>22</v>
      </c>
      <c r="H1256" s="5">
        <v>44134.40625</v>
      </c>
      <c r="I1256" s="5">
        <v>44134.368750000001</v>
      </c>
      <c r="J1256" s="4">
        <f t="shared" si="98"/>
        <v>2020</v>
      </c>
      <c r="K1256" s="4">
        <f t="shared" si="99"/>
        <v>10</v>
      </c>
      <c r="L1256">
        <f t="shared" si="100"/>
        <v>3239.9999998742715</v>
      </c>
      <c r="M1256" s="8">
        <f t="shared" si="96"/>
        <v>53.999999997904524</v>
      </c>
      <c r="N1256" s="8">
        <f t="shared" si="97"/>
        <v>53.999999997904524</v>
      </c>
      <c r="O1256" s="18">
        <v>1</v>
      </c>
      <c r="P1256" t="s">
        <v>2285</v>
      </c>
      <c r="Q1256" s="6" t="s">
        <v>24</v>
      </c>
      <c r="R1256" s="8"/>
    </row>
    <row r="1257" spans="1:18" ht="15" customHeight="1">
      <c r="A1257" t="s">
        <v>17</v>
      </c>
      <c r="B1257" t="s">
        <v>18</v>
      </c>
      <c r="C1257" t="s">
        <v>35</v>
      </c>
      <c r="D1257" t="s">
        <v>2282</v>
      </c>
      <c r="E1257">
        <v>80</v>
      </c>
      <c r="F1257" t="s">
        <v>27</v>
      </c>
      <c r="G1257" t="s">
        <v>22</v>
      </c>
      <c r="H1257" s="5">
        <v>44134.461608796293</v>
      </c>
      <c r="I1257" s="5">
        <v>44134.40902777778</v>
      </c>
      <c r="J1257" s="4">
        <f t="shared" si="98"/>
        <v>2020</v>
      </c>
      <c r="K1257" s="4">
        <f t="shared" si="99"/>
        <v>10</v>
      </c>
      <c r="L1257">
        <f t="shared" si="100"/>
        <v>4542.9999995743856</v>
      </c>
      <c r="M1257" s="8">
        <f t="shared" si="96"/>
        <v>75.716666659573093</v>
      </c>
      <c r="N1257" s="8">
        <f t="shared" si="97"/>
        <v>6057.3333327658474</v>
      </c>
      <c r="O1257" s="18">
        <v>1</v>
      </c>
      <c r="P1257" t="s">
        <v>2286</v>
      </c>
      <c r="Q1257" s="6" t="s">
        <v>24</v>
      </c>
      <c r="R1257" s="8"/>
    </row>
    <row r="1258" spans="1:19" s="100" customFormat="1" ht="15" customHeight="1">
      <c r="A1258" s="100" t="s">
        <v>17</v>
      </c>
      <c r="B1258" s="100" t="s">
        <v>41</v>
      </c>
      <c r="C1258" s="100" t="s">
        <v>42</v>
      </c>
      <c r="D1258" s="100" t="s">
        <v>2287</v>
      </c>
      <c r="E1258" s="100">
        <v>1</v>
      </c>
      <c r="F1258" s="100" t="s">
        <v>27</v>
      </c>
      <c r="G1258" s="100" t="s">
        <v>22</v>
      </c>
      <c r="H1258" s="101">
        <v>44134.508333333331</v>
      </c>
      <c r="I1258" s="101">
        <v>44134.411111111112</v>
      </c>
      <c r="J1258" s="4">
        <f t="shared" si="98"/>
        <v>2020</v>
      </c>
      <c r="K1258" s="4">
        <f t="shared" si="99"/>
        <v>10</v>
      </c>
      <c r="L1258" s="100">
        <f t="shared" si="100"/>
        <v>8399.9999997206032</v>
      </c>
      <c r="M1258" s="98">
        <f t="shared" si="96"/>
        <v>139.99999999534339</v>
      </c>
      <c r="N1258" s="98">
        <f t="shared" si="97"/>
        <v>139.99999999534339</v>
      </c>
      <c r="O1258" s="99">
        <v>1</v>
      </c>
      <c r="P1258" s="100" t="s">
        <v>2288</v>
      </c>
      <c r="Q1258" s="96" t="s">
        <v>24</v>
      </c>
      <c r="R1258" s="98"/>
      <c r="S1258"/>
    </row>
    <row r="1259" spans="1:18" ht="15" customHeight="1">
      <c r="A1259" t="s">
        <v>17</v>
      </c>
      <c r="B1259" t="s">
        <v>18</v>
      </c>
      <c r="C1259" t="s">
        <v>35</v>
      </c>
      <c r="D1259" t="s">
        <v>2289</v>
      </c>
      <c r="E1259">
        <v>5</v>
      </c>
      <c r="F1259" t="s">
        <v>92</v>
      </c>
      <c r="G1259" t="s">
        <v>22</v>
      </c>
      <c r="H1259" s="5">
        <v>44134.802916666667</v>
      </c>
      <c r="I1259" s="5">
        <v>44134.762615740743</v>
      </c>
      <c r="J1259" s="4">
        <f t="shared" si="98"/>
        <v>2020</v>
      </c>
      <c r="K1259" s="4">
        <f t="shared" si="99"/>
        <v>10</v>
      </c>
      <c r="L1259">
        <f t="shared" si="100"/>
        <v>3481.9999998668209</v>
      </c>
      <c r="M1259" s="8">
        <f t="shared" si="96"/>
        <v>58.033333331113681</v>
      </c>
      <c r="N1259" s="8">
        <f t="shared" si="97"/>
        <v>290.16666665556841</v>
      </c>
      <c r="O1259" s="18">
        <v>1</v>
      </c>
      <c r="P1259" t="s">
        <v>2290</v>
      </c>
      <c r="Q1259" s="6" t="s">
        <v>24</v>
      </c>
      <c r="R1259" s="8"/>
    </row>
    <row r="1260" spans="1:18" ht="15" customHeight="1">
      <c r="A1260" t="s">
        <v>17</v>
      </c>
      <c r="B1260" t="s">
        <v>55</v>
      </c>
      <c r="C1260" t="s">
        <v>59</v>
      </c>
      <c r="D1260" t="s">
        <v>2291</v>
      </c>
      <c r="E1260">
        <v>13</v>
      </c>
      <c r="F1260" t="s">
        <v>92</v>
      </c>
      <c r="G1260" t="s">
        <v>22</v>
      </c>
      <c r="H1260" s="5">
        <v>44134.866481481484</v>
      </c>
      <c r="I1260" s="5">
        <v>44134.770289351851</v>
      </c>
      <c r="J1260" s="4">
        <f t="shared" si="98"/>
        <v>2020</v>
      </c>
      <c r="K1260" s="4">
        <f t="shared" si="99"/>
        <v>10</v>
      </c>
      <c r="L1260">
        <f t="shared" si="100"/>
        <v>8311.0000002896413</v>
      </c>
      <c r="M1260" s="8">
        <f t="shared" si="96"/>
        <v>138.51666667149402</v>
      </c>
      <c r="N1260" s="8">
        <f t="shared" si="97"/>
        <v>1800.7166667294223</v>
      </c>
      <c r="O1260" s="18">
        <v>1</v>
      </c>
      <c r="P1260" t="s">
        <v>2292</v>
      </c>
      <c r="Q1260" s="6" t="s">
        <v>24</v>
      </c>
      <c r="R1260" s="8"/>
    </row>
    <row r="1261" spans="1:18" ht="15" customHeight="1">
      <c r="A1261" t="s">
        <v>17</v>
      </c>
      <c r="B1261" t="s">
        <v>18</v>
      </c>
      <c r="C1261" t="s">
        <v>38</v>
      </c>
      <c r="D1261" t="s">
        <v>2293</v>
      </c>
      <c r="E1261">
        <v>1</v>
      </c>
      <c r="F1261" t="s">
        <v>92</v>
      </c>
      <c r="G1261" t="s">
        <v>22</v>
      </c>
      <c r="H1261" s="5">
        <v>44137.348912037036</v>
      </c>
      <c r="I1261" s="5">
        <v>44137.33184027778</v>
      </c>
      <c r="J1261" s="4">
        <f t="shared" si="98"/>
        <v>2020</v>
      </c>
      <c r="K1261" s="4">
        <f t="shared" si="99"/>
        <v>11</v>
      </c>
      <c r="L1261">
        <f t="shared" si="100"/>
        <v>1474.9999996740371</v>
      </c>
      <c r="M1261" s="8">
        <f t="shared" si="96"/>
        <v>24.583333327900618</v>
      </c>
      <c r="N1261" s="8">
        <f t="shared" si="97"/>
        <v>24.583333327900618</v>
      </c>
      <c r="O1261" s="18">
        <v>1</v>
      </c>
      <c r="P1261" t="s">
        <v>2294</v>
      </c>
      <c r="Q1261" s="6" t="s">
        <v>24</v>
      </c>
      <c r="R1261" s="8"/>
    </row>
    <row r="1262" spans="1:18" s="106" customFormat="1" ht="15" customHeight="1">
      <c r="A1262" s="106" t="s">
        <v>29</v>
      </c>
      <c r="B1262" s="106" t="s">
        <v>94</v>
      </c>
      <c r="C1262" s="106" t="s">
        <v>95</v>
      </c>
      <c r="D1262" s="106" t="s">
        <v>2295</v>
      </c>
      <c r="E1262" s="106">
        <v>1</v>
      </c>
      <c r="F1262" s="106" t="s">
        <v>33</v>
      </c>
      <c r="G1262" s="106" t="s">
        <v>22</v>
      </c>
      <c r="H1262" s="107">
        <v>44137.734722222223</v>
      </c>
      <c r="I1262" s="107">
        <v>44137.665972222225</v>
      </c>
      <c r="J1262" s="4">
        <f t="shared" si="98"/>
        <v>2020</v>
      </c>
      <c r="K1262" s="4">
        <f t="shared" si="99"/>
        <v>11</v>
      </c>
      <c r="L1262" s="106">
        <f t="shared" si="100"/>
        <v>5939.9999998742715</v>
      </c>
      <c r="M1262" s="108">
        <f t="shared" si="96"/>
        <v>98.999999997904524</v>
      </c>
      <c r="N1262" s="108">
        <f t="shared" si="97"/>
        <v>98.999999997904524</v>
      </c>
      <c r="O1262" s="109">
        <v>1</v>
      </c>
      <c r="P1262" s="106" t="s">
        <v>2296</v>
      </c>
      <c r="Q1262" s="110" t="s">
        <v>24</v>
      </c>
      <c r="R1262" s="108"/>
    </row>
    <row r="1263" spans="1:19" s="123" customFormat="1" ht="15" customHeight="1">
      <c r="A1263" s="123" t="s">
        <v>29</v>
      </c>
      <c r="B1263" s="123" t="s">
        <v>87</v>
      </c>
      <c r="C1263" s="123" t="s">
        <v>103</v>
      </c>
      <c r="D1263" s="123" t="s">
        <v>1294</v>
      </c>
      <c r="E1263" s="123">
        <v>1</v>
      </c>
      <c r="F1263" s="123" t="s">
        <v>92</v>
      </c>
      <c r="G1263" s="123" t="s">
        <v>22</v>
      </c>
      <c r="H1263" s="124">
        <v>44137.824305555558</v>
      </c>
      <c r="I1263" s="124">
        <v>44137.772222222222</v>
      </c>
      <c r="J1263" s="4">
        <f t="shared" si="98"/>
        <v>2020</v>
      </c>
      <c r="K1263" s="4">
        <f t="shared" si="99"/>
        <v>11</v>
      </c>
      <c r="L1263" s="123">
        <f t="shared" si="100"/>
        <v>4500.0000002095476</v>
      </c>
      <c r="M1263" s="125">
        <f t="shared" si="96"/>
        <v>75.00000000349246</v>
      </c>
      <c r="N1263" s="125">
        <f t="shared" si="97"/>
        <v>75.00000000349246</v>
      </c>
      <c r="O1263" s="126">
        <v>1</v>
      </c>
      <c r="P1263" s="123" t="s">
        <v>2297</v>
      </c>
      <c r="Q1263" s="127" t="s">
        <v>24</v>
      </c>
      <c r="R1263" s="125"/>
      <c r="S1263"/>
    </row>
    <row r="1264" spans="1:18" ht="15" customHeight="1">
      <c r="A1264" t="s">
        <v>29</v>
      </c>
      <c r="B1264" t="s">
        <v>94</v>
      </c>
      <c r="C1264" t="s">
        <v>95</v>
      </c>
      <c r="D1264" t="s">
        <v>2298</v>
      </c>
      <c r="E1264">
        <v>40</v>
      </c>
      <c r="F1264" t="s">
        <v>85</v>
      </c>
      <c r="G1264" t="s">
        <v>22</v>
      </c>
      <c r="H1264" s="5">
        <v>44138.427523148152</v>
      </c>
      <c r="I1264" s="5">
        <v>44138.395138888889</v>
      </c>
      <c r="J1264" s="4">
        <f t="shared" si="98"/>
        <v>2020</v>
      </c>
      <c r="K1264" s="4">
        <f t="shared" si="99"/>
        <v>11</v>
      </c>
      <c r="L1264">
        <f t="shared" si="100"/>
        <v>2798.0000002775341</v>
      </c>
      <c r="M1264" s="8">
        <f t="shared" si="96"/>
        <v>46.633333337958902</v>
      </c>
      <c r="N1264" s="8">
        <f t="shared" si="97"/>
        <v>1865.3333335183561</v>
      </c>
      <c r="O1264" s="18">
        <v>1</v>
      </c>
      <c r="P1264" t="s">
        <v>2299</v>
      </c>
      <c r="Q1264" s="6" t="s">
        <v>24</v>
      </c>
      <c r="R1264" s="8"/>
    </row>
    <row r="1265" spans="1:18" s="106" customFormat="1" ht="15" customHeight="1">
      <c r="A1265" s="106" t="s">
        <v>29</v>
      </c>
      <c r="B1265" s="106" t="s">
        <v>94</v>
      </c>
      <c r="C1265" s="106" t="s">
        <v>95</v>
      </c>
      <c r="D1265" s="106" t="s">
        <v>2300</v>
      </c>
      <c r="E1265" s="106">
        <v>1</v>
      </c>
      <c r="F1265" s="106" t="s">
        <v>33</v>
      </c>
      <c r="G1265" s="106" t="s">
        <v>22</v>
      </c>
      <c r="H1265" s="107">
        <v>44138.557638888888</v>
      </c>
      <c r="I1265" s="107">
        <v>44138.487500000003</v>
      </c>
      <c r="J1265" s="4">
        <f t="shared" si="98"/>
        <v>2020</v>
      </c>
      <c r="K1265" s="4">
        <f t="shared" si="99"/>
        <v>11</v>
      </c>
      <c r="L1265" s="106">
        <f t="shared" si="100"/>
        <v>6059.9999996367842</v>
      </c>
      <c r="M1265" s="108">
        <f t="shared" si="96"/>
        <v>100.9999999939464</v>
      </c>
      <c r="N1265" s="108">
        <f t="shared" si="97"/>
        <v>100.9999999939464</v>
      </c>
      <c r="O1265" s="109">
        <v>1</v>
      </c>
      <c r="P1265" s="106" t="s">
        <v>2301</v>
      </c>
      <c r="Q1265" s="110" t="s">
        <v>24</v>
      </c>
      <c r="R1265" s="108"/>
    </row>
    <row r="1266" spans="1:18" ht="15" customHeight="1">
      <c r="A1266" t="s">
        <v>17</v>
      </c>
      <c r="B1266" t="s">
        <v>41</v>
      </c>
      <c r="C1266" t="s">
        <v>62</v>
      </c>
      <c r="D1266" t="s">
        <v>2302</v>
      </c>
      <c r="E1266">
        <v>2</v>
      </c>
      <c r="F1266" t="s">
        <v>92</v>
      </c>
      <c r="G1266" t="s">
        <v>22</v>
      </c>
      <c r="H1266" s="5">
        <v>44138.586238425924</v>
      </c>
      <c r="I1266" s="5">
        <v>44138.564583333333</v>
      </c>
      <c r="J1266" s="4">
        <f t="shared" si="98"/>
        <v>2020</v>
      </c>
      <c r="K1266" s="4">
        <f t="shared" si="99"/>
        <v>11</v>
      </c>
      <c r="L1266">
        <f t="shared" si="100"/>
        <v>1870.9999998332933</v>
      </c>
      <c r="M1266" s="8">
        <f t="shared" si="96"/>
        <v>31.183333330554888</v>
      </c>
      <c r="N1266" s="8">
        <f t="shared" si="97"/>
        <v>62.366666661109775</v>
      </c>
      <c r="O1266" s="18">
        <v>1</v>
      </c>
      <c r="P1266" t="s">
        <v>2303</v>
      </c>
      <c r="Q1266" s="6" t="s">
        <v>24</v>
      </c>
      <c r="R1266" s="8"/>
    </row>
    <row r="1267" spans="1:18" ht="15" customHeight="1">
      <c r="A1267" t="s">
        <v>17</v>
      </c>
      <c r="B1267" t="s">
        <v>41</v>
      </c>
      <c r="C1267" t="s">
        <v>42</v>
      </c>
      <c r="D1267" t="s">
        <v>1712</v>
      </c>
      <c r="E1267">
        <v>7</v>
      </c>
      <c r="F1267" t="s">
        <v>27</v>
      </c>
      <c r="G1267" t="s">
        <v>22</v>
      </c>
      <c r="H1267" s="5">
        <v>44138.716747685183</v>
      </c>
      <c r="I1267" s="5">
        <v>44138.658125000002</v>
      </c>
      <c r="J1267" s="4">
        <f t="shared" si="98"/>
        <v>2020</v>
      </c>
      <c r="K1267" s="4">
        <f t="shared" si="99"/>
        <v>11</v>
      </c>
      <c r="L1267">
        <f t="shared" si="100"/>
        <v>5064.9999996414408</v>
      </c>
      <c r="M1267" s="8">
        <f t="shared" si="96"/>
        <v>84.41666666069068</v>
      </c>
      <c r="N1267" s="8">
        <f t="shared" si="97"/>
        <v>590.91666662483476</v>
      </c>
      <c r="O1267" s="18">
        <v>1</v>
      </c>
      <c r="P1267" t="s">
        <v>2304</v>
      </c>
      <c r="Q1267" s="6" t="s">
        <v>24</v>
      </c>
      <c r="R1267" s="8"/>
    </row>
    <row r="1268" spans="1:19" s="100" customFormat="1" ht="15" customHeight="1">
      <c r="A1268" s="100" t="s">
        <v>17</v>
      </c>
      <c r="B1268" s="100" t="s">
        <v>41</v>
      </c>
      <c r="C1268" s="100" t="s">
        <v>42</v>
      </c>
      <c r="D1268" s="100" t="s">
        <v>2305</v>
      </c>
      <c r="E1268" s="100">
        <v>1</v>
      </c>
      <c r="F1268" s="100" t="s">
        <v>27</v>
      </c>
      <c r="G1268" s="100" t="s">
        <v>22</v>
      </c>
      <c r="H1268" s="101">
        <v>44138.716157407405</v>
      </c>
      <c r="I1268" s="101">
        <v>44138.660405092596</v>
      </c>
      <c r="J1268" s="4">
        <f t="shared" si="98"/>
        <v>2020</v>
      </c>
      <c r="K1268" s="4">
        <f t="shared" si="99"/>
        <v>11</v>
      </c>
      <c r="L1268" s="100">
        <f t="shared" si="100"/>
        <v>4816.9999995036051</v>
      </c>
      <c r="M1268" s="98">
        <f t="shared" si="96"/>
        <v>80.283333325060084</v>
      </c>
      <c r="N1268" s="98">
        <f t="shared" si="97"/>
        <v>80.283333325060084</v>
      </c>
      <c r="O1268" s="99">
        <v>1</v>
      </c>
      <c r="P1268" s="100" t="s">
        <v>2306</v>
      </c>
      <c r="Q1268" s="96" t="s">
        <v>24</v>
      </c>
      <c r="R1268" s="98"/>
      <c r="S1268"/>
    </row>
    <row r="1269" spans="1:18" s="106" customFormat="1" ht="15" customHeight="1">
      <c r="A1269" s="106" t="s">
        <v>29</v>
      </c>
      <c r="B1269" s="106" t="s">
        <v>94</v>
      </c>
      <c r="C1269" s="106" t="s">
        <v>95</v>
      </c>
      <c r="D1269" s="106" t="s">
        <v>2307</v>
      </c>
      <c r="E1269" s="106">
        <v>1</v>
      </c>
      <c r="F1269" s="106" t="s">
        <v>33</v>
      </c>
      <c r="G1269" s="106" t="s">
        <v>22</v>
      </c>
      <c r="H1269" s="107">
        <v>44140.638194444444</v>
      </c>
      <c r="I1269" s="107">
        <v>44140.572222222225</v>
      </c>
      <c r="J1269" s="4">
        <f t="shared" si="98"/>
        <v>2020</v>
      </c>
      <c r="K1269" s="4">
        <f t="shared" si="99"/>
        <v>11</v>
      </c>
      <c r="L1269" s="106">
        <f t="shared" si="100"/>
        <v>5699.9999997206032</v>
      </c>
      <c r="M1269" s="108">
        <f t="shared" si="96"/>
        <v>94.999999995343387</v>
      </c>
      <c r="N1269" s="108">
        <f t="shared" si="97"/>
        <v>94.999999995343387</v>
      </c>
      <c r="O1269" s="109">
        <v>1</v>
      </c>
      <c r="P1269" s="106" t="s">
        <v>2308</v>
      </c>
      <c r="Q1269" s="110" t="s">
        <v>24</v>
      </c>
      <c r="R1269" s="108"/>
    </row>
    <row r="1270" spans="1:18" ht="15" customHeight="1">
      <c r="A1270" t="s">
        <v>29</v>
      </c>
      <c r="B1270" t="s">
        <v>94</v>
      </c>
      <c r="C1270" t="s">
        <v>95</v>
      </c>
      <c r="D1270" t="s">
        <v>2309</v>
      </c>
      <c r="E1270">
        <v>807</v>
      </c>
      <c r="F1270" t="s">
        <v>21</v>
      </c>
      <c r="G1270" t="s">
        <v>22</v>
      </c>
      <c r="H1270" s="5">
        <v>44144.625162037039</v>
      </c>
      <c r="I1270" s="5">
        <v>44144.611805555556</v>
      </c>
      <c r="J1270" s="4">
        <f t="shared" si="98"/>
        <v>2020</v>
      </c>
      <c r="K1270" s="4">
        <f t="shared" si="99"/>
        <v>11</v>
      </c>
      <c r="L1270">
        <f t="shared" si="100"/>
        <v>1154.0000000735745</v>
      </c>
      <c r="M1270" s="8">
        <f t="shared" si="96"/>
        <v>19.233333334559575</v>
      </c>
      <c r="N1270" s="8">
        <f t="shared" si="97"/>
        <v>15521.300000989577</v>
      </c>
      <c r="O1270" s="18">
        <v>1</v>
      </c>
      <c r="P1270" t="s">
        <v>2310</v>
      </c>
      <c r="Q1270" s="6" t="s">
        <v>24</v>
      </c>
      <c r="R1270" s="8"/>
    </row>
    <row r="1271" spans="1:18" ht="15" customHeight="1">
      <c r="A1271" t="s">
        <v>29</v>
      </c>
      <c r="B1271" t="s">
        <v>30</v>
      </c>
      <c r="C1271" t="s">
        <v>83</v>
      </c>
      <c r="D1271" t="s">
        <v>2311</v>
      </c>
      <c r="E1271">
        <v>3</v>
      </c>
      <c r="F1271" t="s">
        <v>27</v>
      </c>
      <c r="G1271" t="s">
        <v>22</v>
      </c>
      <c r="H1271" s="5">
        <v>44145.303136574075</v>
      </c>
      <c r="I1271" s="5">
        <v>44145.219201388885</v>
      </c>
      <c r="J1271" s="4">
        <f t="shared" si="98"/>
        <v>2020</v>
      </c>
      <c r="K1271" s="4">
        <f t="shared" si="99"/>
        <v>11</v>
      </c>
      <c r="L1271">
        <f t="shared" si="100"/>
        <v>7252.0000004209578</v>
      </c>
      <c r="M1271" s="8">
        <f t="shared" si="96"/>
        <v>120.86666667368263</v>
      </c>
      <c r="N1271" s="8">
        <f t="shared" si="97"/>
        <v>362.60000002104789</v>
      </c>
      <c r="O1271" s="18">
        <v>1</v>
      </c>
      <c r="P1271" t="s">
        <v>2312</v>
      </c>
      <c r="Q1271" s="6" t="s">
        <v>24</v>
      </c>
      <c r="R1271" s="8"/>
    </row>
    <row r="1272" spans="1:18" ht="15" customHeight="1">
      <c r="A1272" t="s">
        <v>29</v>
      </c>
      <c r="B1272" t="s">
        <v>94</v>
      </c>
      <c r="C1272" t="s">
        <v>186</v>
      </c>
      <c r="D1272" t="s">
        <v>2313</v>
      </c>
      <c r="E1272">
        <v>2</v>
      </c>
      <c r="F1272" t="s">
        <v>85</v>
      </c>
      <c r="G1272" t="s">
        <v>22</v>
      </c>
      <c r="H1272" s="5">
        <v>44145.405891203707</v>
      </c>
      <c r="I1272" s="5">
        <v>44145.371979166666</v>
      </c>
      <c r="J1272" s="4">
        <f t="shared" si="98"/>
        <v>2020</v>
      </c>
      <c r="K1272" s="4">
        <f t="shared" si="99"/>
        <v>11</v>
      </c>
      <c r="L1272">
        <f t="shared" si="100"/>
        <v>2930.0000003306195</v>
      </c>
      <c r="M1272" s="8">
        <f t="shared" si="96"/>
        <v>48.833333338843659</v>
      </c>
      <c r="N1272" s="8">
        <f t="shared" si="97"/>
        <v>97.666666677687317</v>
      </c>
      <c r="O1272" s="18">
        <v>1</v>
      </c>
      <c r="P1272" t="s">
        <v>2314</v>
      </c>
      <c r="Q1272" s="6" t="s">
        <v>24</v>
      </c>
      <c r="R1272" s="8"/>
    </row>
    <row r="1273" spans="1:18" ht="15" customHeight="1">
      <c r="A1273" t="s">
        <v>29</v>
      </c>
      <c r="B1273" t="s">
        <v>94</v>
      </c>
      <c r="C1273" t="s">
        <v>95</v>
      </c>
      <c r="D1273" t="s">
        <v>2315</v>
      </c>
      <c r="E1273">
        <v>1</v>
      </c>
      <c r="F1273" t="s">
        <v>472</v>
      </c>
      <c r="G1273" t="s">
        <v>22</v>
      </c>
      <c r="H1273" s="5">
        <v>44145.529039351852</v>
      </c>
      <c r="I1273" s="5">
        <v>44145.501388888886</v>
      </c>
      <c r="J1273" s="4">
        <f t="shared" si="98"/>
        <v>2020</v>
      </c>
      <c r="K1273" s="4">
        <f t="shared" si="99"/>
        <v>11</v>
      </c>
      <c r="L1273">
        <f t="shared" si="100"/>
        <v>2389.0000002225861</v>
      </c>
      <c r="M1273" s="8">
        <f t="shared" si="96"/>
        <v>39.816666670376435</v>
      </c>
      <c r="N1273" s="8">
        <f t="shared" si="97"/>
        <v>39.816666670376435</v>
      </c>
      <c r="O1273" s="18">
        <v>1</v>
      </c>
      <c r="P1273" t="s">
        <v>2316</v>
      </c>
      <c r="Q1273" s="6" t="s">
        <v>24</v>
      </c>
      <c r="R1273" s="8"/>
    </row>
    <row r="1274" spans="1:18" ht="15" customHeight="1">
      <c r="A1274" t="s">
        <v>29</v>
      </c>
      <c r="B1274" t="s">
        <v>94</v>
      </c>
      <c r="C1274" t="s">
        <v>177</v>
      </c>
      <c r="D1274" t="s">
        <v>2317</v>
      </c>
      <c r="E1274">
        <v>1</v>
      </c>
      <c r="F1274" t="s">
        <v>33</v>
      </c>
      <c r="G1274" t="s">
        <v>22</v>
      </c>
      <c r="H1274" s="5">
        <v>44145.630555555559</v>
      </c>
      <c r="I1274" s="5">
        <v>44145.564583333333</v>
      </c>
      <c r="J1274" s="4">
        <f t="shared" si="98"/>
        <v>2020</v>
      </c>
      <c r="K1274" s="4">
        <f t="shared" si="99"/>
        <v>11</v>
      </c>
      <c r="L1274">
        <f t="shared" si="100"/>
        <v>5700.000000349246</v>
      </c>
      <c r="M1274" s="8">
        <f t="shared" si="96"/>
        <v>95.000000005820766</v>
      </c>
      <c r="N1274" s="8">
        <f t="shared" si="97"/>
        <v>95.000000005820766</v>
      </c>
      <c r="O1274" s="18">
        <v>1</v>
      </c>
      <c r="P1274" t="s">
        <v>2318</v>
      </c>
      <c r="Q1274" s="6" t="s">
        <v>24</v>
      </c>
      <c r="R1274" s="8"/>
    </row>
    <row r="1275" spans="1:18" ht="15" customHeight="1">
      <c r="A1275" t="s">
        <v>29</v>
      </c>
      <c r="B1275" t="s">
        <v>94</v>
      </c>
      <c r="C1275" t="s">
        <v>95</v>
      </c>
      <c r="D1275" t="s">
        <v>2319</v>
      </c>
      <c r="E1275">
        <v>5</v>
      </c>
      <c r="F1275" t="s">
        <v>27</v>
      </c>
      <c r="G1275" t="s">
        <v>22</v>
      </c>
      <c r="H1275" s="5">
        <v>44147.171666666669</v>
      </c>
      <c r="I1275" s="5">
        <v>44147.107442129629</v>
      </c>
      <c r="J1275" s="4">
        <f t="shared" si="98"/>
        <v>2020</v>
      </c>
      <c r="K1275" s="4">
        <f t="shared" si="99"/>
        <v>11</v>
      </c>
      <c r="L1275">
        <f t="shared" si="100"/>
        <v>5549.0000002551824</v>
      </c>
      <c r="M1275" s="8">
        <f t="shared" si="96"/>
        <v>92.483333337586373</v>
      </c>
      <c r="N1275" s="8">
        <f t="shared" si="97"/>
        <v>462.41666668793187</v>
      </c>
      <c r="O1275" s="18">
        <v>1</v>
      </c>
      <c r="P1275" t="s">
        <v>2320</v>
      </c>
      <c r="Q1275" s="6" t="s">
        <v>24</v>
      </c>
      <c r="R1275" s="8"/>
    </row>
    <row r="1276" spans="1:18" ht="15" customHeight="1">
      <c r="A1276" t="s">
        <v>29</v>
      </c>
      <c r="B1276" t="s">
        <v>94</v>
      </c>
      <c r="C1276" t="s">
        <v>177</v>
      </c>
      <c r="D1276" t="s">
        <v>1817</v>
      </c>
      <c r="E1276">
        <v>36</v>
      </c>
      <c r="F1276" t="s">
        <v>85</v>
      </c>
      <c r="G1276" t="s">
        <v>22</v>
      </c>
      <c r="H1276" s="5">
        <v>44147.212222222224</v>
      </c>
      <c r="I1276" s="5">
        <v>44147.15347222222</v>
      </c>
      <c r="J1276" s="4">
        <f t="shared" si="98"/>
        <v>2020</v>
      </c>
      <c r="K1276" s="4">
        <f t="shared" si="99"/>
        <v>11</v>
      </c>
      <c r="L1276">
        <f t="shared" si="100"/>
        <v>5076.0000003268942</v>
      </c>
      <c r="M1276" s="8">
        <f t="shared" si="96"/>
        <v>84.600000005448237</v>
      </c>
      <c r="N1276" s="8">
        <f t="shared" si="97"/>
        <v>3045.6000001961365</v>
      </c>
      <c r="O1276" s="18">
        <v>1</v>
      </c>
      <c r="P1276" t="s">
        <v>2321</v>
      </c>
      <c r="Q1276" s="6" t="s">
        <v>24</v>
      </c>
      <c r="R1276" s="8"/>
    </row>
    <row r="1277" spans="1:18" ht="15" customHeight="1">
      <c r="A1277" t="s">
        <v>29</v>
      </c>
      <c r="B1277" t="s">
        <v>94</v>
      </c>
      <c r="C1277" t="s">
        <v>95</v>
      </c>
      <c r="D1277" t="s">
        <v>2322</v>
      </c>
      <c r="E1277">
        <v>29</v>
      </c>
      <c r="F1277" t="s">
        <v>27</v>
      </c>
      <c r="G1277" t="s">
        <v>22</v>
      </c>
      <c r="H1277" s="5">
        <v>44147.391018518516</v>
      </c>
      <c r="I1277" s="5">
        <v>44147.336805555555</v>
      </c>
      <c r="J1277" s="4">
        <f t="shared" si="98"/>
        <v>2020</v>
      </c>
      <c r="K1277" s="4">
        <f t="shared" si="99"/>
        <v>11</v>
      </c>
      <c r="L1277">
        <f t="shared" si="100"/>
        <v>4683.9999998454005</v>
      </c>
      <c r="M1277" s="8">
        <f t="shared" si="96"/>
        <v>78.066666664090008</v>
      </c>
      <c r="N1277" s="8">
        <f t="shared" si="97"/>
        <v>2263.9333332586102</v>
      </c>
      <c r="O1277" s="18">
        <v>1</v>
      </c>
      <c r="P1277" t="s">
        <v>2323</v>
      </c>
      <c r="Q1277" s="6" t="s">
        <v>24</v>
      </c>
      <c r="R1277" s="8"/>
    </row>
    <row r="1278" spans="1:18" ht="15" customHeight="1">
      <c r="A1278" t="s">
        <v>29</v>
      </c>
      <c r="B1278" t="s">
        <v>87</v>
      </c>
      <c r="C1278" t="s">
        <v>197</v>
      </c>
      <c r="D1278" t="s">
        <v>2324</v>
      </c>
      <c r="E1278">
        <v>1</v>
      </c>
      <c r="F1278" t="s">
        <v>85</v>
      </c>
      <c r="G1278" t="s">
        <v>22</v>
      </c>
      <c r="H1278" s="5">
        <v>44147.483819444446</v>
      </c>
      <c r="I1278" s="5">
        <v>44147.443749999999</v>
      </c>
      <c r="J1278" s="4">
        <f t="shared" si="98"/>
        <v>2020</v>
      </c>
      <c r="K1278" s="4">
        <f t="shared" si="99"/>
        <v>11</v>
      </c>
      <c r="L1278">
        <f t="shared" si="100"/>
        <v>3462.0000002207235</v>
      </c>
      <c r="M1278" s="8">
        <f t="shared" si="96"/>
        <v>57.700000003678724</v>
      </c>
      <c r="N1278" s="8">
        <f t="shared" si="97"/>
        <v>57.700000003678724</v>
      </c>
      <c r="O1278" s="18">
        <v>1</v>
      </c>
      <c r="P1278" t="s">
        <v>2325</v>
      </c>
      <c r="Q1278" s="6" t="s">
        <v>24</v>
      </c>
      <c r="R1278" s="8"/>
    </row>
    <row r="1279" spans="1:18" ht="15" customHeight="1">
      <c r="A1279" t="s">
        <v>29</v>
      </c>
      <c r="B1279" t="s">
        <v>87</v>
      </c>
      <c r="C1279" t="s">
        <v>197</v>
      </c>
      <c r="D1279" t="s">
        <v>2326</v>
      </c>
      <c r="E1279">
        <v>498</v>
      </c>
      <c r="F1279" t="s">
        <v>33</v>
      </c>
      <c r="G1279" t="s">
        <v>22</v>
      </c>
      <c r="H1279" s="5">
        <v>44148.243275462963</v>
      </c>
      <c r="I1279" s="5">
        <v>44148.169444444444</v>
      </c>
      <c r="J1279" s="4">
        <f t="shared" si="98"/>
        <v>2020</v>
      </c>
      <c r="K1279" s="4">
        <f t="shared" si="99"/>
        <v>11</v>
      </c>
      <c r="L1279">
        <f t="shared" si="100"/>
        <v>6379.0000000270084</v>
      </c>
      <c r="M1279" s="8">
        <f t="shared" si="96"/>
        <v>106.31666666711681</v>
      </c>
      <c r="N1279" s="8">
        <f t="shared" si="97"/>
        <v>52945.700000224169</v>
      </c>
      <c r="O1279" s="18">
        <v>1</v>
      </c>
      <c r="P1279" t="s">
        <v>2327</v>
      </c>
      <c r="Q1279" s="6" t="s">
        <v>24</v>
      </c>
      <c r="R1279" s="8"/>
    </row>
    <row r="1280" spans="1:18" ht="15" customHeight="1">
      <c r="A1280" t="s">
        <v>29</v>
      </c>
      <c r="B1280" t="s">
        <v>94</v>
      </c>
      <c r="C1280" t="s">
        <v>177</v>
      </c>
      <c r="D1280" t="s">
        <v>2328</v>
      </c>
      <c r="E1280">
        <v>10</v>
      </c>
      <c r="F1280" t="s">
        <v>92</v>
      </c>
      <c r="G1280" t="s">
        <v>22</v>
      </c>
      <c r="H1280" s="5">
        <v>44148.38857638889</v>
      </c>
      <c r="I1280" s="5">
        <v>44148.357638888891</v>
      </c>
      <c r="J1280" s="4">
        <f t="shared" si="98"/>
        <v>2020</v>
      </c>
      <c r="K1280" s="4">
        <f t="shared" si="99"/>
        <v>11</v>
      </c>
      <c r="L1280">
        <f t="shared" si="100"/>
        <v>2672.9999999748543</v>
      </c>
      <c r="M1280" s="8">
        <f t="shared" si="96"/>
        <v>44.549999999580905</v>
      </c>
      <c r="N1280" s="8">
        <f t="shared" si="97"/>
        <v>445.49999999580905</v>
      </c>
      <c r="O1280" s="18">
        <v>1</v>
      </c>
      <c r="P1280" t="s">
        <v>2329</v>
      </c>
      <c r="Q1280" s="6" t="s">
        <v>24</v>
      </c>
      <c r="R1280" s="8"/>
    </row>
    <row r="1281" spans="1:18" ht="15" customHeight="1">
      <c r="A1281" t="s">
        <v>17</v>
      </c>
      <c r="B1281" t="s">
        <v>41</v>
      </c>
      <c r="C1281" t="s">
        <v>62</v>
      </c>
      <c r="D1281" t="s">
        <v>2330</v>
      </c>
      <c r="E1281">
        <v>2</v>
      </c>
      <c r="F1281" t="s">
        <v>92</v>
      </c>
      <c r="G1281" t="s">
        <v>22</v>
      </c>
      <c r="H1281" s="5">
        <v>44148.459363425929</v>
      </c>
      <c r="I1281" s="5">
        <v>44148.429861111108</v>
      </c>
      <c r="J1281" s="4">
        <f t="shared" si="98"/>
        <v>2020</v>
      </c>
      <c r="K1281" s="4">
        <f t="shared" si="99"/>
        <v>11</v>
      </c>
      <c r="L1281">
        <f t="shared" si="100"/>
        <v>2549.0000005345792</v>
      </c>
      <c r="M1281" s="8">
        <f t="shared" si="101" ref="M1281:M1342">+L1281/60</f>
        <v>42.483333342242986</v>
      </c>
      <c r="N1281" s="8">
        <f t="shared" si="102" ref="N1281:N1342">+M1281*E1281</f>
        <v>84.966666684485972</v>
      </c>
      <c r="O1281" s="18">
        <v>1</v>
      </c>
      <c r="P1281" t="s">
        <v>2331</v>
      </c>
      <c r="Q1281" s="6" t="s">
        <v>24</v>
      </c>
      <c r="R1281" s="8"/>
    </row>
    <row r="1282" spans="1:19" s="100" customFormat="1" ht="15" customHeight="1">
      <c r="A1282" s="100" t="s">
        <v>17</v>
      </c>
      <c r="B1282" s="100" t="s">
        <v>18</v>
      </c>
      <c r="C1282" s="100" t="s">
        <v>35</v>
      </c>
      <c r="D1282" s="100" t="s">
        <v>2332</v>
      </c>
      <c r="E1282" s="100">
        <v>1</v>
      </c>
      <c r="F1282" s="100" t="s">
        <v>27</v>
      </c>
      <c r="G1282" s="100" t="s">
        <v>22</v>
      </c>
      <c r="H1282" s="101">
        <v>44149.361145833333</v>
      </c>
      <c r="I1282" s="101">
        <v>44149.303472222222</v>
      </c>
      <c r="J1282" s="4">
        <f t="shared" si="98"/>
        <v>2020</v>
      </c>
      <c r="K1282" s="4">
        <f t="shared" si="99"/>
        <v>11</v>
      </c>
      <c r="L1282" s="100">
        <f t="shared" si="100"/>
        <v>4982.9999999608845</v>
      </c>
      <c r="M1282" s="98">
        <f t="shared" si="101"/>
        <v>83.049999999348074</v>
      </c>
      <c r="N1282" s="98">
        <f t="shared" si="102"/>
        <v>83.049999999348074</v>
      </c>
      <c r="O1282" s="99">
        <v>1</v>
      </c>
      <c r="P1282" s="100" t="s">
        <v>2333</v>
      </c>
      <c r="Q1282" s="96" t="s">
        <v>24</v>
      </c>
      <c r="R1282" s="98"/>
      <c r="S1282"/>
    </row>
    <row r="1283" spans="1:18" s="106" customFormat="1" ht="15" customHeight="1">
      <c r="A1283" s="106" t="s">
        <v>29</v>
      </c>
      <c r="B1283" s="106" t="s">
        <v>94</v>
      </c>
      <c r="C1283" s="106" t="s">
        <v>95</v>
      </c>
      <c r="D1283" s="106" t="s">
        <v>2334</v>
      </c>
      <c r="E1283" s="106">
        <v>1</v>
      </c>
      <c r="F1283" s="106" t="s">
        <v>33</v>
      </c>
      <c r="G1283" s="106" t="s">
        <v>22</v>
      </c>
      <c r="H1283" s="107">
        <v>44149.770833333336</v>
      </c>
      <c r="I1283" s="107">
        <v>44149.724999999999</v>
      </c>
      <c r="J1283" s="4">
        <f t="shared" si="103" ref="J1283:J1346">YEAR(I1283)</f>
        <v>2020</v>
      </c>
      <c r="K1283" s="4">
        <f t="shared" si="104" ref="K1283:K1346">MONTH(I1283)</f>
        <v>11</v>
      </c>
      <c r="L1283" s="106">
        <f t="shared" si="100"/>
        <v>3960.0000003352761</v>
      </c>
      <c r="M1283" s="108">
        <f t="shared" si="101"/>
        <v>66.000000005587935</v>
      </c>
      <c r="N1283" s="108">
        <f t="shared" si="102"/>
        <v>66.000000005587935</v>
      </c>
      <c r="O1283" s="109">
        <v>1</v>
      </c>
      <c r="P1283" s="106" t="s">
        <v>2335</v>
      </c>
      <c r="Q1283" s="110" t="s">
        <v>24</v>
      </c>
      <c r="R1283" s="108"/>
    </row>
    <row r="1284" spans="1:18" ht="15" customHeight="1">
      <c r="A1284" t="s">
        <v>29</v>
      </c>
      <c r="B1284" t="s">
        <v>94</v>
      </c>
      <c r="C1284" t="s">
        <v>177</v>
      </c>
      <c r="D1284" t="s">
        <v>1695</v>
      </c>
      <c r="E1284">
        <v>1</v>
      </c>
      <c r="F1284" t="s">
        <v>85</v>
      </c>
      <c r="G1284" t="s">
        <v>22</v>
      </c>
      <c r="H1284" s="5">
        <v>44150.268206018518</v>
      </c>
      <c r="I1284" s="5">
        <v>44150.185416666667</v>
      </c>
      <c r="J1284" s="4">
        <f t="shared" si="103"/>
        <v>2020</v>
      </c>
      <c r="K1284" s="4">
        <f t="shared" si="104"/>
        <v>11</v>
      </c>
      <c r="L1284">
        <f t="shared" si="100"/>
        <v>7152.9999999096617</v>
      </c>
      <c r="M1284" s="8">
        <f t="shared" si="101"/>
        <v>119.21666666516103</v>
      </c>
      <c r="N1284" s="8">
        <f t="shared" si="102"/>
        <v>119.21666666516103</v>
      </c>
      <c r="O1284" s="18">
        <v>1</v>
      </c>
      <c r="P1284" t="s">
        <v>2336</v>
      </c>
      <c r="Q1284" s="6" t="s">
        <v>24</v>
      </c>
      <c r="R1284" s="8"/>
    </row>
    <row r="1285" spans="1:19" s="152" customFormat="1" ht="15" customHeight="1">
      <c r="A1285" s="152" t="s">
        <v>29</v>
      </c>
      <c r="B1285" s="152" t="s">
        <v>87</v>
      </c>
      <c r="C1285" s="152" t="s">
        <v>103</v>
      </c>
      <c r="D1285" s="152" t="s">
        <v>2337</v>
      </c>
      <c r="E1285" s="152">
        <v>1</v>
      </c>
      <c r="F1285" s="152" t="s">
        <v>85</v>
      </c>
      <c r="G1285" s="152" t="s">
        <v>22</v>
      </c>
      <c r="H1285" s="153">
        <v>44150.500289351854</v>
      </c>
      <c r="I1285" s="153">
        <v>44150.451388888891</v>
      </c>
      <c r="J1285" s="4">
        <f t="shared" si="103"/>
        <v>2020</v>
      </c>
      <c r="K1285" s="4">
        <f t="shared" si="104"/>
        <v>11</v>
      </c>
      <c r="L1285" s="152">
        <f t="shared" si="100"/>
        <v>4225.0000000465661</v>
      </c>
      <c r="M1285" s="154">
        <f t="shared" si="101"/>
        <v>70.416666667442769</v>
      </c>
      <c r="N1285" s="154">
        <f t="shared" si="102"/>
        <v>70.416666667442769</v>
      </c>
      <c r="O1285" s="155">
        <v>1</v>
      </c>
      <c r="P1285" s="152" t="s">
        <v>2338</v>
      </c>
      <c r="Q1285" s="156" t="s">
        <v>24</v>
      </c>
      <c r="R1285" s="154"/>
      <c r="S1285"/>
    </row>
    <row r="1286" spans="1:19" s="152" customFormat="1" ht="15" customHeight="1">
      <c r="A1286" s="152" t="s">
        <v>29</v>
      </c>
      <c r="B1286" s="152" t="s">
        <v>87</v>
      </c>
      <c r="C1286" s="152" t="s">
        <v>103</v>
      </c>
      <c r="D1286" s="152" t="s">
        <v>2339</v>
      </c>
      <c r="E1286" s="152">
        <v>1</v>
      </c>
      <c r="F1286" s="152" t="s">
        <v>85</v>
      </c>
      <c r="G1286" s="152" t="s">
        <v>22</v>
      </c>
      <c r="H1286" s="153">
        <v>44150.499675925923</v>
      </c>
      <c r="I1286" s="153">
        <v>44150.479861111111</v>
      </c>
      <c r="J1286" s="4">
        <f t="shared" si="103"/>
        <v>2020</v>
      </c>
      <c r="K1286" s="4">
        <f t="shared" si="104"/>
        <v>11</v>
      </c>
      <c r="L1286" s="152">
        <f t="shared" si="100"/>
        <v>1711.9999997550622</v>
      </c>
      <c r="M1286" s="154">
        <f t="shared" si="101"/>
        <v>28.533333329251036</v>
      </c>
      <c r="N1286" s="154">
        <f t="shared" si="102"/>
        <v>28.533333329251036</v>
      </c>
      <c r="O1286" s="155">
        <v>1</v>
      </c>
      <c r="P1286" s="152" t="s">
        <v>2340</v>
      </c>
      <c r="Q1286" s="156" t="s">
        <v>24</v>
      </c>
      <c r="R1286" s="154"/>
      <c r="S1286"/>
    </row>
    <row r="1287" spans="1:18" ht="15" customHeight="1">
      <c r="A1287" t="s">
        <v>17</v>
      </c>
      <c r="B1287" t="s">
        <v>41</v>
      </c>
      <c r="C1287" t="s">
        <v>129</v>
      </c>
      <c r="D1287" t="s">
        <v>2341</v>
      </c>
      <c r="E1287">
        <v>81</v>
      </c>
      <c r="F1287" t="s">
        <v>33</v>
      </c>
      <c r="G1287" t="s">
        <v>22</v>
      </c>
      <c r="H1287" s="5">
        <v>44151.105520833335</v>
      </c>
      <c r="I1287" s="5">
        <v>44151.03125</v>
      </c>
      <c r="J1287" s="4">
        <f t="shared" si="103"/>
        <v>2020</v>
      </c>
      <c r="K1287" s="4">
        <f t="shared" si="104"/>
        <v>11</v>
      </c>
      <c r="L1287">
        <f t="shared" si="100"/>
        <v>6417.0000001089647</v>
      </c>
      <c r="M1287" s="8">
        <f t="shared" si="101"/>
        <v>106.95000000181608</v>
      </c>
      <c r="N1287" s="8">
        <f t="shared" si="102"/>
        <v>8662.9500001471024</v>
      </c>
      <c r="O1287" s="18">
        <v>1</v>
      </c>
      <c r="P1287" t="s">
        <v>2342</v>
      </c>
      <c r="Q1287" s="6" t="s">
        <v>24</v>
      </c>
      <c r="R1287" s="8"/>
    </row>
    <row r="1288" spans="1:18" ht="15" customHeight="1">
      <c r="A1288" t="s">
        <v>17</v>
      </c>
      <c r="B1288" t="s">
        <v>41</v>
      </c>
      <c r="C1288" t="s">
        <v>129</v>
      </c>
      <c r="D1288" t="s">
        <v>2343</v>
      </c>
      <c r="E1288">
        <v>1</v>
      </c>
      <c r="F1288" t="s">
        <v>33</v>
      </c>
      <c r="G1288" t="s">
        <v>22</v>
      </c>
      <c r="H1288" s="5">
        <v>44151.559027777781</v>
      </c>
      <c r="I1288" s="5">
        <v>44151.37777777778</v>
      </c>
      <c r="J1288" s="4">
        <f t="shared" si="103"/>
        <v>2020</v>
      </c>
      <c r="K1288" s="4">
        <f t="shared" si="104"/>
        <v>11</v>
      </c>
      <c r="L1288">
        <f t="shared" si="100"/>
        <v>15660.000000125729</v>
      </c>
      <c r="M1288" s="8">
        <f t="shared" si="101"/>
        <v>261.00000000209548</v>
      </c>
      <c r="N1288" s="8">
        <f t="shared" si="102"/>
        <v>261.00000000209548</v>
      </c>
      <c r="O1288" s="18">
        <v>1</v>
      </c>
      <c r="P1288" t="s">
        <v>2344</v>
      </c>
      <c r="Q1288" s="6" t="s">
        <v>24</v>
      </c>
      <c r="R1288" s="8"/>
    </row>
    <row r="1289" spans="1:18" ht="15" customHeight="1">
      <c r="A1289" t="s">
        <v>17</v>
      </c>
      <c r="B1289" t="s">
        <v>55</v>
      </c>
      <c r="C1289" t="s">
        <v>326</v>
      </c>
      <c r="D1289" t="s">
        <v>2345</v>
      </c>
      <c r="E1289">
        <v>1</v>
      </c>
      <c r="F1289" t="s">
        <v>85</v>
      </c>
      <c r="G1289" t="s">
        <v>22</v>
      </c>
      <c r="H1289" s="5">
        <v>44152.518055555556</v>
      </c>
      <c r="I1289" s="5">
        <v>44152.474305555559</v>
      </c>
      <c r="J1289" s="4">
        <f t="shared" si="103"/>
        <v>2020</v>
      </c>
      <c r="K1289" s="4">
        <f t="shared" si="104"/>
        <v>11</v>
      </c>
      <c r="L1289">
        <f t="shared" si="105" ref="L1289:L1352">(H1289-I1289)*60*60*24</f>
        <v>3779.9999997485429</v>
      </c>
      <c r="M1289" s="8">
        <f t="shared" si="101"/>
        <v>62.999999995809048</v>
      </c>
      <c r="N1289" s="8">
        <f t="shared" si="102"/>
        <v>62.999999995809048</v>
      </c>
      <c r="O1289" s="18">
        <v>1</v>
      </c>
      <c r="P1289" t="s">
        <v>2346</v>
      </c>
      <c r="Q1289" s="6" t="s">
        <v>24</v>
      </c>
      <c r="R1289" s="8"/>
    </row>
    <row r="1290" spans="1:18" ht="15" customHeight="1">
      <c r="A1290" t="s">
        <v>17</v>
      </c>
      <c r="B1290" t="s">
        <v>41</v>
      </c>
      <c r="C1290" t="s">
        <v>135</v>
      </c>
      <c r="D1290" t="s">
        <v>461</v>
      </c>
      <c r="E1290">
        <v>100</v>
      </c>
      <c r="F1290" t="s">
        <v>27</v>
      </c>
      <c r="G1290" t="s">
        <v>22</v>
      </c>
      <c r="H1290" s="5">
        <v>44152.702546296299</v>
      </c>
      <c r="I1290" s="5">
        <v>44152.65347222222</v>
      </c>
      <c r="J1290" s="4">
        <f t="shared" si="103"/>
        <v>2020</v>
      </c>
      <c r="K1290" s="4">
        <f t="shared" si="104"/>
        <v>11</v>
      </c>
      <c r="L1290">
        <f t="shared" si="105"/>
        <v>4240.0000004097819</v>
      </c>
      <c r="M1290" s="8">
        <f t="shared" si="101"/>
        <v>70.666666673496366</v>
      </c>
      <c r="N1290" s="8">
        <f t="shared" si="102"/>
        <v>7066.6666673496366</v>
      </c>
      <c r="O1290" s="18">
        <v>1</v>
      </c>
      <c r="P1290" t="s">
        <v>2347</v>
      </c>
      <c r="Q1290" s="6" t="s">
        <v>24</v>
      </c>
      <c r="R1290" s="8"/>
    </row>
    <row r="1291" spans="1:18" ht="15" customHeight="1">
      <c r="A1291" t="s">
        <v>29</v>
      </c>
      <c r="B1291" t="s">
        <v>87</v>
      </c>
      <c r="C1291" t="s">
        <v>88</v>
      </c>
      <c r="D1291" t="s">
        <v>2348</v>
      </c>
      <c r="E1291">
        <v>1</v>
      </c>
      <c r="F1291" t="s">
        <v>33</v>
      </c>
      <c r="G1291" t="s">
        <v>22</v>
      </c>
      <c r="H1291" s="5">
        <v>44153.896643518521</v>
      </c>
      <c r="I1291" s="5">
        <v>44153.783333333333</v>
      </c>
      <c r="J1291" s="4">
        <f t="shared" si="103"/>
        <v>2020</v>
      </c>
      <c r="K1291" s="4">
        <f t="shared" si="104"/>
        <v>11</v>
      </c>
      <c r="L1291">
        <f t="shared" si="105"/>
        <v>9790.0000002700835</v>
      </c>
      <c r="M1291" s="8">
        <f t="shared" si="101"/>
        <v>163.16666667116806</v>
      </c>
      <c r="N1291" s="8">
        <f t="shared" si="102"/>
        <v>163.16666667116806</v>
      </c>
      <c r="O1291" s="18">
        <v>1</v>
      </c>
      <c r="P1291" t="s">
        <v>2349</v>
      </c>
      <c r="Q1291" s="6" t="s">
        <v>24</v>
      </c>
      <c r="R1291" s="8"/>
    </row>
    <row r="1292" spans="1:18" ht="15" customHeight="1">
      <c r="A1292" t="s">
        <v>29</v>
      </c>
      <c r="B1292" t="s">
        <v>87</v>
      </c>
      <c r="C1292" t="s">
        <v>88</v>
      </c>
      <c r="D1292" t="s">
        <v>2350</v>
      </c>
      <c r="E1292">
        <v>1</v>
      </c>
      <c r="F1292" t="s">
        <v>33</v>
      </c>
      <c r="G1292" t="s">
        <v>22</v>
      </c>
      <c r="H1292" s="5">
        <v>44153.895914351851</v>
      </c>
      <c r="I1292" s="5">
        <v>44153.816666666666</v>
      </c>
      <c r="J1292" s="4">
        <f t="shared" si="103"/>
        <v>2020</v>
      </c>
      <c r="K1292" s="4">
        <f t="shared" si="104"/>
        <v>11</v>
      </c>
      <c r="L1292">
        <f t="shared" si="105"/>
        <v>6847.0000000437722</v>
      </c>
      <c r="M1292" s="8">
        <f t="shared" si="101"/>
        <v>114.1166666673962</v>
      </c>
      <c r="N1292" s="8">
        <f t="shared" si="102"/>
        <v>114.1166666673962</v>
      </c>
      <c r="O1292" s="18">
        <v>1</v>
      </c>
      <c r="P1292" t="s">
        <v>2351</v>
      </c>
      <c r="Q1292" s="6" t="s">
        <v>24</v>
      </c>
      <c r="R1292" s="8"/>
    </row>
    <row r="1293" spans="1:18" ht="15" customHeight="1">
      <c r="A1293" t="s">
        <v>29</v>
      </c>
      <c r="B1293" t="s">
        <v>87</v>
      </c>
      <c r="C1293" t="s">
        <v>88</v>
      </c>
      <c r="D1293" t="s">
        <v>2352</v>
      </c>
      <c r="E1293">
        <v>43</v>
      </c>
      <c r="F1293" t="s">
        <v>85</v>
      </c>
      <c r="G1293" t="s">
        <v>22</v>
      </c>
      <c r="H1293" s="5">
        <v>44153.898611111108</v>
      </c>
      <c r="I1293" s="5">
        <v>44153.849305555559</v>
      </c>
      <c r="J1293" s="4">
        <f t="shared" si="103"/>
        <v>2020</v>
      </c>
      <c r="K1293" s="4">
        <f t="shared" si="104"/>
        <v>11</v>
      </c>
      <c r="L1293">
        <f t="shared" si="105"/>
        <v>4259.9999994272366</v>
      </c>
      <c r="M1293" s="8">
        <f t="shared" si="101"/>
        <v>70.999999990453944</v>
      </c>
      <c r="N1293" s="8">
        <f t="shared" si="102"/>
        <v>3052.9999995895196</v>
      </c>
      <c r="O1293" s="18">
        <v>1</v>
      </c>
      <c r="P1293" t="s">
        <v>2353</v>
      </c>
      <c r="Q1293" s="6" t="s">
        <v>24</v>
      </c>
      <c r="R1293" s="8"/>
    </row>
    <row r="1294" spans="1:18" ht="15" customHeight="1">
      <c r="A1294" t="s">
        <v>29</v>
      </c>
      <c r="B1294" t="s">
        <v>30</v>
      </c>
      <c r="C1294" t="s">
        <v>83</v>
      </c>
      <c r="D1294" t="s">
        <v>2354</v>
      </c>
      <c r="E1294">
        <v>11</v>
      </c>
      <c r="F1294" t="s">
        <v>92</v>
      </c>
      <c r="G1294" t="s">
        <v>22</v>
      </c>
      <c r="H1294" s="5">
        <v>44155.342222222222</v>
      </c>
      <c r="I1294" s="5">
        <v>44155.314050925925</v>
      </c>
      <c r="J1294" s="4">
        <f t="shared" si="103"/>
        <v>2020</v>
      </c>
      <c r="K1294" s="4">
        <f t="shared" si="104"/>
        <v>11</v>
      </c>
      <c r="L1294">
        <f t="shared" si="105"/>
        <v>2434.000000054948</v>
      </c>
      <c r="M1294" s="8">
        <f t="shared" si="101"/>
        <v>40.566666667582467</v>
      </c>
      <c r="N1294" s="8">
        <f t="shared" si="102"/>
        <v>446.23333334340714</v>
      </c>
      <c r="O1294" s="18">
        <v>1</v>
      </c>
      <c r="P1294" t="s">
        <v>2355</v>
      </c>
      <c r="Q1294" s="6" t="s">
        <v>24</v>
      </c>
      <c r="R1294" s="8"/>
    </row>
    <row r="1295" spans="1:18" s="190" customFormat="1" ht="15" customHeight="1">
      <c r="A1295" s="190" t="s">
        <v>29</v>
      </c>
      <c r="B1295" s="190" t="s">
        <v>30</v>
      </c>
      <c r="C1295" s="190" t="s">
        <v>83</v>
      </c>
      <c r="D1295" s="190" t="s">
        <v>2356</v>
      </c>
      <c r="E1295" s="190">
        <v>1</v>
      </c>
      <c r="F1295" s="190" t="s">
        <v>33</v>
      </c>
      <c r="G1295" s="190" t="s">
        <v>22</v>
      </c>
      <c r="H1295" s="191">
        <v>44155.509027777778</v>
      </c>
      <c r="I1295" s="191">
        <v>44155.472222222219</v>
      </c>
      <c r="J1295" s="4">
        <f t="shared" si="103"/>
        <v>2020</v>
      </c>
      <c r="K1295" s="4">
        <f t="shared" si="104"/>
        <v>11</v>
      </c>
      <c r="L1295" s="190">
        <f t="shared" si="105"/>
        <v>3180.0000003073364</v>
      </c>
      <c r="M1295" s="196">
        <f t="shared" si="101"/>
        <v>53.000000005122274</v>
      </c>
      <c r="N1295" s="196">
        <f t="shared" si="102"/>
        <v>53.000000005122274</v>
      </c>
      <c r="O1295" s="197">
        <v>1</v>
      </c>
      <c r="P1295" s="190" t="s">
        <v>2357</v>
      </c>
      <c r="Q1295" s="193" t="s">
        <v>24</v>
      </c>
      <c r="R1295" s="196"/>
    </row>
    <row r="1296" spans="1:19" s="123" customFormat="1" ht="15" customHeight="1">
      <c r="A1296" s="123" t="s">
        <v>17</v>
      </c>
      <c r="B1296" s="123" t="s">
        <v>41</v>
      </c>
      <c r="C1296" s="123" t="s">
        <v>62</v>
      </c>
      <c r="D1296" s="123" t="s">
        <v>2358</v>
      </c>
      <c r="E1296" s="123">
        <v>1</v>
      </c>
      <c r="F1296" s="123" t="s">
        <v>92</v>
      </c>
      <c r="G1296" s="123" t="s">
        <v>22</v>
      </c>
      <c r="H1296" s="124">
        <v>44157.565416666665</v>
      </c>
      <c r="I1296" s="124">
        <v>44157.539583333331</v>
      </c>
      <c r="J1296" s="4">
        <f t="shared" si="103"/>
        <v>2020</v>
      </c>
      <c r="K1296" s="4">
        <f t="shared" si="104"/>
        <v>11</v>
      </c>
      <c r="L1296" s="123">
        <f t="shared" si="105"/>
        <v>2231.9999999832362</v>
      </c>
      <c r="M1296" s="125">
        <f t="shared" si="101"/>
        <v>37.199999999720603</v>
      </c>
      <c r="N1296" s="125">
        <f t="shared" si="102"/>
        <v>37.199999999720603</v>
      </c>
      <c r="O1296" s="126">
        <v>1</v>
      </c>
      <c r="P1296" s="123" t="s">
        <v>2359</v>
      </c>
      <c r="Q1296" s="127" t="s">
        <v>24</v>
      </c>
      <c r="R1296" s="125"/>
      <c r="S1296"/>
    </row>
    <row r="1297" spans="1:18" ht="15" customHeight="1">
      <c r="A1297" t="s">
        <v>17</v>
      </c>
      <c r="B1297" t="s">
        <v>55</v>
      </c>
      <c r="C1297" t="s">
        <v>59</v>
      </c>
      <c r="D1297" t="s">
        <v>2360</v>
      </c>
      <c r="E1297">
        <v>3</v>
      </c>
      <c r="F1297" t="s">
        <v>472</v>
      </c>
      <c r="G1297" t="s">
        <v>22</v>
      </c>
      <c r="H1297" s="5">
        <v>44158.551145833335</v>
      </c>
      <c r="I1297" s="5">
        <v>44158.499282407407</v>
      </c>
      <c r="J1297" s="4">
        <f t="shared" si="103"/>
        <v>2020</v>
      </c>
      <c r="K1297" s="4">
        <f t="shared" si="104"/>
        <v>11</v>
      </c>
      <c r="L1297">
        <f t="shared" si="105"/>
        <v>4481.0000001685694</v>
      </c>
      <c r="M1297" s="8">
        <f t="shared" si="101"/>
        <v>74.683333336142823</v>
      </c>
      <c r="N1297" s="8">
        <f t="shared" si="102"/>
        <v>224.05000000842847</v>
      </c>
      <c r="O1297" s="18">
        <v>1</v>
      </c>
      <c r="P1297" t="s">
        <v>2361</v>
      </c>
      <c r="Q1297" s="6" t="s">
        <v>24</v>
      </c>
      <c r="R1297" s="8"/>
    </row>
    <row r="1298" spans="1:18" ht="15" customHeight="1">
      <c r="A1298" t="s">
        <v>17</v>
      </c>
      <c r="B1298" t="s">
        <v>41</v>
      </c>
      <c r="C1298" t="s">
        <v>62</v>
      </c>
      <c r="D1298" t="s">
        <v>2362</v>
      </c>
      <c r="E1298">
        <v>5</v>
      </c>
      <c r="F1298" t="s">
        <v>125</v>
      </c>
      <c r="G1298" t="s">
        <v>22</v>
      </c>
      <c r="H1298" s="5">
        <v>44158.62090277778</v>
      </c>
      <c r="I1298" s="5">
        <v>44158.552083333336</v>
      </c>
      <c r="J1298" s="4">
        <f t="shared" si="103"/>
        <v>2020</v>
      </c>
      <c r="K1298" s="4">
        <f t="shared" si="104"/>
        <v>11</v>
      </c>
      <c r="L1298">
        <f t="shared" si="105"/>
        <v>5946.0000000195578</v>
      </c>
      <c r="M1298" s="8">
        <f t="shared" si="101"/>
        <v>99.100000000325963</v>
      </c>
      <c r="N1298" s="8">
        <f t="shared" si="102"/>
        <v>495.50000000162981</v>
      </c>
      <c r="O1298" s="18">
        <v>1</v>
      </c>
      <c r="P1298" t="s">
        <v>2363</v>
      </c>
      <c r="Q1298" s="6" t="s">
        <v>24</v>
      </c>
      <c r="R1298" s="8"/>
    </row>
    <row r="1299" spans="1:18" ht="15" customHeight="1">
      <c r="A1299" t="s">
        <v>17</v>
      </c>
      <c r="B1299" t="s">
        <v>55</v>
      </c>
      <c r="C1299" t="s">
        <v>59</v>
      </c>
      <c r="D1299" t="s">
        <v>2364</v>
      </c>
      <c r="E1299">
        <v>4</v>
      </c>
      <c r="F1299" t="s">
        <v>92</v>
      </c>
      <c r="G1299" t="s">
        <v>22</v>
      </c>
      <c r="H1299" s="5">
        <v>44159.390914351854</v>
      </c>
      <c r="I1299" s="5">
        <v>44159.320833333331</v>
      </c>
      <c r="J1299" s="4">
        <f t="shared" si="103"/>
        <v>2020</v>
      </c>
      <c r="K1299" s="4">
        <f t="shared" si="104"/>
        <v>11</v>
      </c>
      <c r="L1299">
        <f t="shared" si="105"/>
        <v>6055.0000003539026</v>
      </c>
      <c r="M1299" s="8">
        <f t="shared" si="101"/>
        <v>100.91666667256504</v>
      </c>
      <c r="N1299" s="8">
        <f t="shared" si="102"/>
        <v>403.66666669026017</v>
      </c>
      <c r="O1299" s="18">
        <v>1</v>
      </c>
      <c r="P1299" t="s">
        <v>2365</v>
      </c>
      <c r="Q1299" s="6" t="s">
        <v>24</v>
      </c>
      <c r="R1299" s="8"/>
    </row>
    <row r="1300" spans="1:18" ht="15" customHeight="1">
      <c r="A1300" t="s">
        <v>29</v>
      </c>
      <c r="B1300" t="s">
        <v>94</v>
      </c>
      <c r="C1300" t="s">
        <v>209</v>
      </c>
      <c r="D1300" t="s">
        <v>2366</v>
      </c>
      <c r="E1300">
        <v>53</v>
      </c>
      <c r="F1300" t="s">
        <v>85</v>
      </c>
      <c r="G1300" t="s">
        <v>22</v>
      </c>
      <c r="H1300" s="5">
        <v>44159.391967592594</v>
      </c>
      <c r="I1300" s="5">
        <v>44159.361805555556</v>
      </c>
      <c r="J1300" s="4">
        <f t="shared" si="103"/>
        <v>2020</v>
      </c>
      <c r="K1300" s="4">
        <f t="shared" si="104"/>
        <v>11</v>
      </c>
      <c r="L1300">
        <f t="shared" si="105"/>
        <v>2606.000000028871</v>
      </c>
      <c r="M1300" s="8">
        <f t="shared" si="101"/>
        <v>43.433333333814517</v>
      </c>
      <c r="N1300" s="8">
        <f t="shared" si="102"/>
        <v>2301.9666666921694</v>
      </c>
      <c r="O1300" s="18">
        <v>1</v>
      </c>
      <c r="P1300" t="s">
        <v>2367</v>
      </c>
      <c r="Q1300" s="6" t="s">
        <v>24</v>
      </c>
      <c r="R1300" s="8"/>
    </row>
    <row r="1301" spans="1:18" ht="15" customHeight="1">
      <c r="A1301" t="s">
        <v>17</v>
      </c>
      <c r="B1301" t="s">
        <v>18</v>
      </c>
      <c r="C1301" t="s">
        <v>25</v>
      </c>
      <c r="D1301" t="s">
        <v>2368</v>
      </c>
      <c r="E1301">
        <v>1</v>
      </c>
      <c r="F1301" t="s">
        <v>125</v>
      </c>
      <c r="G1301" t="s">
        <v>22</v>
      </c>
      <c r="H1301" s="5">
        <v>44159.501446759263</v>
      </c>
      <c r="I1301" s="5">
        <v>44159.455555555556</v>
      </c>
      <c r="J1301" s="4">
        <f t="shared" si="103"/>
        <v>2020</v>
      </c>
      <c r="K1301" s="4">
        <f t="shared" si="104"/>
        <v>11</v>
      </c>
      <c r="L1301">
        <f t="shared" si="105"/>
        <v>3965.0000002468005</v>
      </c>
      <c r="M1301" s="8">
        <f t="shared" si="101"/>
        <v>66.083333337446675</v>
      </c>
      <c r="N1301" s="8">
        <f t="shared" si="102"/>
        <v>66.083333337446675</v>
      </c>
      <c r="O1301" s="18">
        <v>1</v>
      </c>
      <c r="P1301" t="s">
        <v>2369</v>
      </c>
      <c r="Q1301" s="6" t="s">
        <v>24</v>
      </c>
      <c r="R1301" s="8"/>
    </row>
    <row r="1302" spans="1:18" ht="15" customHeight="1">
      <c r="A1302" t="s">
        <v>17</v>
      </c>
      <c r="B1302" t="s">
        <v>140</v>
      </c>
      <c r="C1302" t="s">
        <v>141</v>
      </c>
      <c r="D1302" t="s">
        <v>2370</v>
      </c>
      <c r="E1302">
        <v>3</v>
      </c>
      <c r="F1302" t="s">
        <v>92</v>
      </c>
      <c r="G1302" t="s">
        <v>22</v>
      </c>
      <c r="H1302" s="5">
        <v>44159.500451388885</v>
      </c>
      <c r="I1302" s="5">
        <v>44159.475694444445</v>
      </c>
      <c r="J1302" s="4">
        <f t="shared" si="103"/>
        <v>2020</v>
      </c>
      <c r="K1302" s="4">
        <f t="shared" si="104"/>
        <v>11</v>
      </c>
      <c r="L1302">
        <f t="shared" si="105"/>
        <v>2138.9999996172264</v>
      </c>
      <c r="M1302" s="8">
        <f t="shared" si="101"/>
        <v>35.64999999362044</v>
      </c>
      <c r="N1302" s="8">
        <f t="shared" si="102"/>
        <v>106.94999998086132</v>
      </c>
      <c r="O1302" s="18">
        <v>1</v>
      </c>
      <c r="P1302" t="s">
        <v>2371</v>
      </c>
      <c r="Q1302" s="6" t="s">
        <v>24</v>
      </c>
      <c r="R1302" s="8"/>
    </row>
    <row r="1303" spans="1:18" ht="15" customHeight="1">
      <c r="A1303" t="s">
        <v>29</v>
      </c>
      <c r="B1303" t="s">
        <v>94</v>
      </c>
      <c r="C1303" t="s">
        <v>177</v>
      </c>
      <c r="D1303" t="s">
        <v>2372</v>
      </c>
      <c r="E1303">
        <v>15</v>
      </c>
      <c r="F1303" t="s">
        <v>92</v>
      </c>
      <c r="G1303" t="s">
        <v>22</v>
      </c>
      <c r="H1303" s="5">
        <v>44160.344907407409</v>
      </c>
      <c r="I1303" s="5">
        <v>44160.316307870373</v>
      </c>
      <c r="J1303" s="4">
        <f t="shared" si="103"/>
        <v>2020</v>
      </c>
      <c r="K1303" s="4">
        <f t="shared" si="104"/>
        <v>11</v>
      </c>
      <c r="L1303">
        <f t="shared" si="105"/>
        <v>2470.9999999031425</v>
      </c>
      <c r="M1303" s="8">
        <f t="shared" si="101"/>
        <v>41.183333331719041</v>
      </c>
      <c r="N1303" s="8">
        <f t="shared" si="102"/>
        <v>617.74999997578561</v>
      </c>
      <c r="O1303" s="18">
        <v>1</v>
      </c>
      <c r="P1303" t="s">
        <v>2373</v>
      </c>
      <c r="Q1303" s="6" t="s">
        <v>24</v>
      </c>
      <c r="R1303" s="8"/>
    </row>
    <row r="1304" spans="1:19" s="123" customFormat="1" ht="15" customHeight="1">
      <c r="A1304" s="123" t="s">
        <v>17</v>
      </c>
      <c r="B1304" s="123" t="s">
        <v>41</v>
      </c>
      <c r="C1304" s="123" t="s">
        <v>62</v>
      </c>
      <c r="D1304" s="123" t="s">
        <v>2374</v>
      </c>
      <c r="E1304" s="123">
        <v>1</v>
      </c>
      <c r="F1304" s="123" t="s">
        <v>92</v>
      </c>
      <c r="G1304" s="123" t="s">
        <v>22</v>
      </c>
      <c r="H1304" s="124">
        <v>44161.451874999999</v>
      </c>
      <c r="I1304" s="124">
        <v>44161.411111111112</v>
      </c>
      <c r="J1304" s="4">
        <f t="shared" si="103"/>
        <v>2020</v>
      </c>
      <c r="K1304" s="4">
        <f t="shared" si="104"/>
        <v>11</v>
      </c>
      <c r="L1304" s="123">
        <f t="shared" si="105"/>
        <v>3521.9999997876585</v>
      </c>
      <c r="M1304" s="125">
        <f t="shared" si="101"/>
        <v>58.699999996460974</v>
      </c>
      <c r="N1304" s="125">
        <f t="shared" si="102"/>
        <v>58.699999996460974</v>
      </c>
      <c r="O1304" s="126">
        <v>1</v>
      </c>
      <c r="P1304" s="123" t="s">
        <v>2375</v>
      </c>
      <c r="Q1304" s="127" t="s">
        <v>24</v>
      </c>
      <c r="R1304" s="125"/>
      <c r="S1304"/>
    </row>
    <row r="1305" spans="1:18" ht="15" customHeight="1">
      <c r="A1305" t="s">
        <v>29</v>
      </c>
      <c r="B1305" t="s">
        <v>30</v>
      </c>
      <c r="C1305" t="s">
        <v>171</v>
      </c>
      <c r="D1305" t="s">
        <v>2376</v>
      </c>
      <c r="E1305">
        <v>269</v>
      </c>
      <c r="F1305" t="s">
        <v>33</v>
      </c>
      <c r="G1305" t="s">
        <v>97</v>
      </c>
      <c r="H1305" s="5">
        <v>44162.40797453704</v>
      </c>
      <c r="I1305" s="5">
        <v>44162.17083333333</v>
      </c>
      <c r="J1305" s="4">
        <f t="shared" si="103"/>
        <v>2020</v>
      </c>
      <c r="K1305" s="4">
        <f t="shared" si="104"/>
        <v>11</v>
      </c>
      <c r="L1305">
        <f t="shared" si="105"/>
        <v>20489.000000548549</v>
      </c>
      <c r="M1305" s="8">
        <f t="shared" si="101"/>
        <v>341.48333334247582</v>
      </c>
      <c r="N1305" s="8">
        <f t="shared" si="102"/>
        <v>91859.016669125995</v>
      </c>
      <c r="O1305" s="18">
        <v>1</v>
      </c>
      <c r="P1305" t="s">
        <v>2377</v>
      </c>
      <c r="Q1305" s="6" t="s">
        <v>24</v>
      </c>
      <c r="R1305" s="8"/>
    </row>
    <row r="1306" spans="1:19" s="146" customFormat="1" ht="15" customHeight="1">
      <c r="A1306" s="146" t="s">
        <v>17</v>
      </c>
      <c r="B1306" s="146" t="s">
        <v>55</v>
      </c>
      <c r="C1306" s="146" t="s">
        <v>59</v>
      </c>
      <c r="D1306" s="146" t="s">
        <v>2378</v>
      </c>
      <c r="E1306" s="146">
        <v>1</v>
      </c>
      <c r="F1306" s="146" t="s">
        <v>33</v>
      </c>
      <c r="G1306" s="146" t="s">
        <v>22</v>
      </c>
      <c r="H1306" s="147">
        <v>44162.572222222225</v>
      </c>
      <c r="I1306" s="147">
        <v>44162.424305555556</v>
      </c>
      <c r="J1306" s="4">
        <f t="shared" si="103"/>
        <v>2020</v>
      </c>
      <c r="K1306" s="4">
        <f t="shared" si="104"/>
        <v>11</v>
      </c>
      <c r="L1306" s="146">
        <f t="shared" si="105"/>
        <v>12780.000000167638</v>
      </c>
      <c r="M1306" s="148">
        <f t="shared" si="101"/>
        <v>213.00000000279397</v>
      </c>
      <c r="N1306" s="148">
        <f t="shared" si="102"/>
        <v>213.00000000279397</v>
      </c>
      <c r="O1306" s="149">
        <v>1</v>
      </c>
      <c r="P1306" s="146" t="s">
        <v>2379</v>
      </c>
      <c r="Q1306" s="150" t="s">
        <v>24</v>
      </c>
      <c r="R1306" s="148"/>
      <c r="S1306"/>
    </row>
    <row r="1307" spans="1:18" ht="15" customHeight="1">
      <c r="A1307" t="s">
        <v>29</v>
      </c>
      <c r="B1307" t="s">
        <v>30</v>
      </c>
      <c r="C1307" t="s">
        <v>171</v>
      </c>
      <c r="D1307" t="s">
        <v>2380</v>
      </c>
      <c r="E1307">
        <v>31</v>
      </c>
      <c r="F1307" t="s">
        <v>125</v>
      </c>
      <c r="G1307" t="s">
        <v>97</v>
      </c>
      <c r="H1307" s="5">
        <v>44162.521863425929</v>
      </c>
      <c r="I1307" s="5">
        <v>44162.442361111112</v>
      </c>
      <c r="J1307" s="4">
        <f t="shared" si="103"/>
        <v>2020</v>
      </c>
      <c r="K1307" s="4">
        <f t="shared" si="104"/>
        <v>11</v>
      </c>
      <c r="L1307">
        <f t="shared" si="105"/>
        <v>6869.0000001573935</v>
      </c>
      <c r="M1307" s="8">
        <f t="shared" si="101"/>
        <v>114.48333333595656</v>
      </c>
      <c r="N1307" s="8">
        <f t="shared" si="102"/>
        <v>3548.9833334146533</v>
      </c>
      <c r="O1307" s="18">
        <v>1</v>
      </c>
      <c r="P1307" t="s">
        <v>2381</v>
      </c>
      <c r="Q1307" s="6" t="s">
        <v>24</v>
      </c>
      <c r="R1307" s="8"/>
    </row>
    <row r="1308" spans="1:18" ht="15" customHeight="1">
      <c r="A1308" t="s">
        <v>29</v>
      </c>
      <c r="B1308" t="s">
        <v>30</v>
      </c>
      <c r="C1308" t="s">
        <v>171</v>
      </c>
      <c r="D1308" t="s">
        <v>2382</v>
      </c>
      <c r="E1308">
        <v>1</v>
      </c>
      <c r="F1308" t="s">
        <v>125</v>
      </c>
      <c r="G1308" t="s">
        <v>97</v>
      </c>
      <c r="H1308" s="5">
        <v>44162.531226851854</v>
      </c>
      <c r="I1308" s="5">
        <v>44162.470138888886</v>
      </c>
      <c r="J1308" s="4">
        <f t="shared" si="103"/>
        <v>2020</v>
      </c>
      <c r="K1308" s="4">
        <f t="shared" si="104"/>
        <v>11</v>
      </c>
      <c r="L1308">
        <f t="shared" si="105"/>
        <v>5278.0000003986061</v>
      </c>
      <c r="M1308" s="8">
        <f t="shared" si="101"/>
        <v>87.966666673310101</v>
      </c>
      <c r="N1308" s="8">
        <f t="shared" si="102"/>
        <v>87.966666673310101</v>
      </c>
      <c r="O1308" s="18">
        <v>1</v>
      </c>
      <c r="P1308" t="s">
        <v>2383</v>
      </c>
      <c r="Q1308" s="6" t="s">
        <v>24</v>
      </c>
      <c r="R1308" s="8"/>
    </row>
    <row r="1309" spans="1:19" s="123" customFormat="1" ht="15" customHeight="1">
      <c r="A1309" s="123" t="s">
        <v>17</v>
      </c>
      <c r="B1309" s="123" t="s">
        <v>55</v>
      </c>
      <c r="C1309" s="123" t="s">
        <v>59</v>
      </c>
      <c r="D1309" s="123" t="s">
        <v>2384</v>
      </c>
      <c r="E1309" s="123">
        <v>1</v>
      </c>
      <c r="F1309" s="123" t="s">
        <v>92</v>
      </c>
      <c r="G1309" s="123" t="s">
        <v>22</v>
      </c>
      <c r="H1309" s="124">
        <v>44162.903761574074</v>
      </c>
      <c r="I1309" s="124">
        <v>44162.86041666667</v>
      </c>
      <c r="J1309" s="4">
        <f t="shared" si="103"/>
        <v>2020</v>
      </c>
      <c r="K1309" s="4">
        <f t="shared" si="104"/>
        <v>11</v>
      </c>
      <c r="L1309" s="123">
        <f t="shared" si="105"/>
        <v>3744.9999997392297</v>
      </c>
      <c r="M1309" s="125">
        <f t="shared" si="101"/>
        <v>62.416666662320495</v>
      </c>
      <c r="N1309" s="125">
        <f t="shared" si="102"/>
        <v>62.416666662320495</v>
      </c>
      <c r="O1309" s="126">
        <v>1</v>
      </c>
      <c r="P1309" s="123" t="s">
        <v>2385</v>
      </c>
      <c r="Q1309" s="127" t="s">
        <v>24</v>
      </c>
      <c r="R1309" s="125"/>
      <c r="S1309"/>
    </row>
    <row r="1310" spans="1:18" ht="15" customHeight="1">
      <c r="A1310" t="s">
        <v>17</v>
      </c>
      <c r="B1310" t="s">
        <v>55</v>
      </c>
      <c r="C1310" t="s">
        <v>56</v>
      </c>
      <c r="D1310" t="s">
        <v>2386</v>
      </c>
      <c r="E1310">
        <v>4</v>
      </c>
      <c r="F1310" t="s">
        <v>92</v>
      </c>
      <c r="G1310" t="s">
        <v>22</v>
      </c>
      <c r="H1310" s="5">
        <v>44163.431759259256</v>
      </c>
      <c r="I1310" s="5">
        <v>44163.388888888891</v>
      </c>
      <c r="J1310" s="4">
        <f t="shared" si="103"/>
        <v>2020</v>
      </c>
      <c r="K1310" s="4">
        <f t="shared" si="104"/>
        <v>11</v>
      </c>
      <c r="L1310">
        <f t="shared" si="105"/>
        <v>3703.9999995846301</v>
      </c>
      <c r="M1310" s="8">
        <f t="shared" si="101"/>
        <v>61.733333326410502</v>
      </c>
      <c r="N1310" s="8">
        <f t="shared" si="102"/>
        <v>246.93333330564201</v>
      </c>
      <c r="O1310" s="18">
        <v>1</v>
      </c>
      <c r="P1310" t="s">
        <v>2387</v>
      </c>
      <c r="Q1310" s="6" t="s">
        <v>24</v>
      </c>
      <c r="R1310" s="8"/>
    </row>
    <row r="1311" spans="1:18" ht="15" customHeight="1">
      <c r="A1311" t="s">
        <v>17</v>
      </c>
      <c r="B1311" t="s">
        <v>18</v>
      </c>
      <c r="C1311" t="s">
        <v>25</v>
      </c>
      <c r="D1311" t="s">
        <v>2388</v>
      </c>
      <c r="E1311">
        <v>3</v>
      </c>
      <c r="F1311" t="s">
        <v>92</v>
      </c>
      <c r="G1311" t="s">
        <v>22</v>
      </c>
      <c r="H1311" s="5">
        <v>44163.440949074073</v>
      </c>
      <c r="I1311" s="5">
        <v>44163.405555555553</v>
      </c>
      <c r="J1311" s="4">
        <f t="shared" si="103"/>
        <v>2020</v>
      </c>
      <c r="K1311" s="4">
        <f t="shared" si="104"/>
        <v>11</v>
      </c>
      <c r="L1311">
        <f t="shared" si="105"/>
        <v>3058.0000000772998</v>
      </c>
      <c r="M1311" s="8">
        <f t="shared" si="101"/>
        <v>50.966666667954996</v>
      </c>
      <c r="N1311" s="8">
        <f t="shared" si="102"/>
        <v>152.90000000386499</v>
      </c>
      <c r="O1311" s="18">
        <v>1</v>
      </c>
      <c r="P1311" t="s">
        <v>2389</v>
      </c>
      <c r="Q1311" s="6" t="s">
        <v>24</v>
      </c>
      <c r="R1311" s="8"/>
    </row>
    <row r="1312" spans="1:18" ht="15" customHeight="1">
      <c r="A1312" t="s">
        <v>29</v>
      </c>
      <c r="B1312" t="s">
        <v>94</v>
      </c>
      <c r="C1312" t="s">
        <v>174</v>
      </c>
      <c r="D1312" t="s">
        <v>2390</v>
      </c>
      <c r="E1312">
        <v>1</v>
      </c>
      <c r="F1312" t="s">
        <v>85</v>
      </c>
      <c r="G1312" t="s">
        <v>22</v>
      </c>
      <c r="H1312" s="5">
        <v>44163.500150462962</v>
      </c>
      <c r="I1312" s="5">
        <v>44163.446527777778</v>
      </c>
      <c r="J1312" s="4">
        <f t="shared" si="103"/>
        <v>2020</v>
      </c>
      <c r="K1312" s="4">
        <f t="shared" si="104"/>
        <v>11</v>
      </c>
      <c r="L1312">
        <f t="shared" si="105"/>
        <v>4632.9999998677522</v>
      </c>
      <c r="M1312" s="8">
        <f t="shared" si="101"/>
        <v>77.216666664462537</v>
      </c>
      <c r="N1312" s="8">
        <f t="shared" si="102"/>
        <v>77.216666664462537</v>
      </c>
      <c r="O1312" s="18">
        <v>1</v>
      </c>
      <c r="P1312" t="s">
        <v>2391</v>
      </c>
      <c r="Q1312" s="6" t="s">
        <v>24</v>
      </c>
      <c r="R1312" s="8"/>
    </row>
    <row r="1313" spans="1:18" ht="15" customHeight="1">
      <c r="A1313" t="s">
        <v>29</v>
      </c>
      <c r="B1313" t="s">
        <v>94</v>
      </c>
      <c r="C1313" t="s">
        <v>95</v>
      </c>
      <c r="D1313" t="s">
        <v>2392</v>
      </c>
      <c r="E1313">
        <v>56</v>
      </c>
      <c r="F1313" t="s">
        <v>85</v>
      </c>
      <c r="G1313" t="s">
        <v>22</v>
      </c>
      <c r="H1313" s="5">
        <v>44163.721608796295</v>
      </c>
      <c r="I1313" s="5">
        <v>44163.659722222219</v>
      </c>
      <c r="J1313" s="4">
        <f t="shared" si="103"/>
        <v>2020</v>
      </c>
      <c r="K1313" s="4">
        <f t="shared" si="104"/>
        <v>11</v>
      </c>
      <c r="L1313">
        <f t="shared" si="105"/>
        <v>5347.0000001834705</v>
      </c>
      <c r="M1313" s="8">
        <f t="shared" si="101"/>
        <v>89.116666669724509</v>
      </c>
      <c r="N1313" s="8">
        <f t="shared" si="102"/>
        <v>4990.5333335045725</v>
      </c>
      <c r="O1313" s="18">
        <v>1</v>
      </c>
      <c r="P1313" t="s">
        <v>2393</v>
      </c>
      <c r="Q1313" s="6" t="s">
        <v>24</v>
      </c>
      <c r="R1313" s="8"/>
    </row>
    <row r="1314" spans="1:19" s="100" customFormat="1" ht="15" customHeight="1">
      <c r="A1314" s="100" t="s">
        <v>17</v>
      </c>
      <c r="B1314" s="100" t="s">
        <v>55</v>
      </c>
      <c r="C1314" s="100" t="s">
        <v>59</v>
      </c>
      <c r="D1314" s="100" t="s">
        <v>1067</v>
      </c>
      <c r="E1314" s="100">
        <v>1</v>
      </c>
      <c r="F1314" s="100" t="s">
        <v>27</v>
      </c>
      <c r="G1314" s="100" t="s">
        <v>22</v>
      </c>
      <c r="H1314" s="101">
        <v>44163.736932870372</v>
      </c>
      <c r="I1314" s="101">
        <v>44163.695833333331</v>
      </c>
      <c r="J1314" s="4">
        <f t="shared" si="103"/>
        <v>2020</v>
      </c>
      <c r="K1314" s="4">
        <f t="shared" si="104"/>
        <v>11</v>
      </c>
      <c r="L1314" s="100">
        <f t="shared" si="105"/>
        <v>3551.0000002803281</v>
      </c>
      <c r="M1314" s="98">
        <f t="shared" si="101"/>
        <v>59.183333338005468</v>
      </c>
      <c r="N1314" s="98">
        <f t="shared" si="102"/>
        <v>59.183333338005468</v>
      </c>
      <c r="O1314" s="99">
        <v>1</v>
      </c>
      <c r="P1314" s="100" t="s">
        <v>2394</v>
      </c>
      <c r="Q1314" s="96" t="s">
        <v>24</v>
      </c>
      <c r="R1314" s="98"/>
      <c r="S1314"/>
    </row>
    <row r="1315" spans="1:18" ht="15" customHeight="1">
      <c r="A1315" t="s">
        <v>29</v>
      </c>
      <c r="B1315" t="s">
        <v>30</v>
      </c>
      <c r="C1315" t="s">
        <v>83</v>
      </c>
      <c r="D1315" t="s">
        <v>491</v>
      </c>
      <c r="E1315">
        <v>18</v>
      </c>
      <c r="F1315" t="s">
        <v>85</v>
      </c>
      <c r="G1315" t="s">
        <v>22</v>
      </c>
      <c r="H1315" s="5">
        <v>44163.938414351855</v>
      </c>
      <c r="I1315" s="5">
        <v>44163.820833333331</v>
      </c>
      <c r="J1315" s="4">
        <f t="shared" si="103"/>
        <v>2020</v>
      </c>
      <c r="K1315" s="4">
        <f t="shared" si="104"/>
        <v>11</v>
      </c>
      <c r="L1315">
        <f t="shared" si="105"/>
        <v>10159.000000404194</v>
      </c>
      <c r="M1315" s="8">
        <f t="shared" si="101"/>
        <v>169.31666667340323</v>
      </c>
      <c r="N1315" s="8">
        <f t="shared" si="102"/>
        <v>3047.7000001212582</v>
      </c>
      <c r="O1315" s="18">
        <v>1</v>
      </c>
      <c r="P1315" t="s">
        <v>2395</v>
      </c>
      <c r="Q1315" s="6" t="s">
        <v>24</v>
      </c>
      <c r="R1315" s="8"/>
    </row>
    <row r="1316" spans="1:18" ht="15" customHeight="1">
      <c r="A1316" t="s">
        <v>29</v>
      </c>
      <c r="B1316" t="s">
        <v>94</v>
      </c>
      <c r="C1316" t="s">
        <v>209</v>
      </c>
      <c r="D1316" t="s">
        <v>2396</v>
      </c>
      <c r="E1316">
        <v>1</v>
      </c>
      <c r="F1316" t="s">
        <v>27</v>
      </c>
      <c r="G1316" t="s">
        <v>22</v>
      </c>
      <c r="H1316" s="5">
        <v>44163.981296296297</v>
      </c>
      <c r="I1316" s="5">
        <v>44163.852083333331</v>
      </c>
      <c r="J1316" s="4">
        <f t="shared" si="103"/>
        <v>2020</v>
      </c>
      <c r="K1316" s="4">
        <f t="shared" si="104"/>
        <v>11</v>
      </c>
      <c r="L1316">
        <f t="shared" si="105"/>
        <v>11164.000000222586</v>
      </c>
      <c r="M1316" s="8">
        <f t="shared" si="101"/>
        <v>186.06666667037643</v>
      </c>
      <c r="N1316" s="8">
        <f t="shared" si="102"/>
        <v>186.06666667037643</v>
      </c>
      <c r="O1316" s="18">
        <v>1</v>
      </c>
      <c r="P1316" t="s">
        <v>2397</v>
      </c>
      <c r="Q1316" s="6" t="s">
        <v>24</v>
      </c>
      <c r="R1316" s="8"/>
    </row>
    <row r="1317" spans="1:18" ht="15" customHeight="1">
      <c r="A1317" t="s">
        <v>29</v>
      </c>
      <c r="B1317" t="s">
        <v>94</v>
      </c>
      <c r="C1317" t="s">
        <v>209</v>
      </c>
      <c r="D1317" t="s">
        <v>2190</v>
      </c>
      <c r="E1317">
        <v>41</v>
      </c>
      <c r="F1317" t="s">
        <v>27</v>
      </c>
      <c r="G1317" t="s">
        <v>22</v>
      </c>
      <c r="H1317" s="5">
        <v>44164.217731481483</v>
      </c>
      <c r="I1317" s="5">
        <v>44164.15347222222</v>
      </c>
      <c r="J1317" s="4">
        <f t="shared" si="103"/>
        <v>2020</v>
      </c>
      <c r="K1317" s="4">
        <f t="shared" si="104"/>
        <v>11</v>
      </c>
      <c r="L1317">
        <f t="shared" si="105"/>
        <v>5552.0000003278255</v>
      </c>
      <c r="M1317" s="8">
        <f t="shared" si="101"/>
        <v>92.533333338797092</v>
      </c>
      <c r="N1317" s="8">
        <f t="shared" si="102"/>
        <v>3793.8666668906808</v>
      </c>
      <c r="O1317" s="18">
        <v>1</v>
      </c>
      <c r="P1317" t="s">
        <v>2398</v>
      </c>
      <c r="Q1317" s="6" t="s">
        <v>24</v>
      </c>
      <c r="R1317" s="8"/>
    </row>
    <row r="1318" spans="1:18" ht="15" customHeight="1">
      <c r="A1318" t="s">
        <v>17</v>
      </c>
      <c r="B1318" t="s">
        <v>140</v>
      </c>
      <c r="C1318" t="s">
        <v>141</v>
      </c>
      <c r="D1318" t="s">
        <v>2399</v>
      </c>
      <c r="E1318">
        <v>1</v>
      </c>
      <c r="F1318" t="s">
        <v>131</v>
      </c>
      <c r="G1318" t="s">
        <v>22</v>
      </c>
      <c r="H1318" s="5">
        <v>44164.926400462966</v>
      </c>
      <c r="I1318" s="5">
        <v>44164.895138888889</v>
      </c>
      <c r="J1318" s="4">
        <f t="shared" si="103"/>
        <v>2020</v>
      </c>
      <c r="K1318" s="4">
        <f t="shared" si="104"/>
        <v>11</v>
      </c>
      <c r="L1318">
        <f t="shared" si="105"/>
        <v>2701.000000233762</v>
      </c>
      <c r="M1318" s="8">
        <f t="shared" si="101"/>
        <v>45.016666670562699</v>
      </c>
      <c r="N1318" s="8">
        <f t="shared" si="102"/>
        <v>45.016666670562699</v>
      </c>
      <c r="O1318" s="18">
        <v>1</v>
      </c>
      <c r="P1318" t="s">
        <v>2400</v>
      </c>
      <c r="Q1318" s="6" t="s">
        <v>24</v>
      </c>
      <c r="R1318" s="8"/>
    </row>
    <row r="1319" spans="1:18" ht="15" customHeight="1">
      <c r="A1319" t="s">
        <v>17</v>
      </c>
      <c r="B1319" t="s">
        <v>41</v>
      </c>
      <c r="C1319" t="s">
        <v>62</v>
      </c>
      <c r="D1319" t="s">
        <v>1974</v>
      </c>
      <c r="E1319">
        <v>23</v>
      </c>
      <c r="F1319" t="s">
        <v>27</v>
      </c>
      <c r="G1319" t="s">
        <v>22</v>
      </c>
      <c r="H1319" s="5">
        <v>44165.236770833333</v>
      </c>
      <c r="I1319" s="5">
        <v>44165.079525462963</v>
      </c>
      <c r="J1319" s="4">
        <f t="shared" si="103"/>
        <v>2020</v>
      </c>
      <c r="K1319" s="4">
        <f t="shared" si="104"/>
        <v>11</v>
      </c>
      <c r="L1319">
        <f t="shared" si="105"/>
        <v>13585.999999986961</v>
      </c>
      <c r="M1319" s="8">
        <f t="shared" si="101"/>
        <v>226.43333333311602</v>
      </c>
      <c r="N1319" s="8">
        <f t="shared" si="102"/>
        <v>5207.9666666616686</v>
      </c>
      <c r="O1319" s="18">
        <v>1</v>
      </c>
      <c r="P1319" t="s">
        <v>2401</v>
      </c>
      <c r="Q1319" s="6" t="s">
        <v>24</v>
      </c>
      <c r="R1319" s="8"/>
    </row>
    <row r="1320" spans="1:19" s="100" customFormat="1" ht="15" customHeight="1">
      <c r="A1320" s="100" t="s">
        <v>17</v>
      </c>
      <c r="B1320" s="100" t="s">
        <v>41</v>
      </c>
      <c r="C1320" s="100" t="s">
        <v>62</v>
      </c>
      <c r="D1320" s="100" t="s">
        <v>2402</v>
      </c>
      <c r="E1320" s="100">
        <v>1</v>
      </c>
      <c r="F1320" s="100" t="s">
        <v>27</v>
      </c>
      <c r="G1320" s="100" t="s">
        <v>22</v>
      </c>
      <c r="H1320" s="101">
        <v>44165.334999999999</v>
      </c>
      <c r="I1320" s="101">
        <v>44165.082627314812</v>
      </c>
      <c r="J1320" s="4">
        <f t="shared" si="103"/>
        <v>2020</v>
      </c>
      <c r="K1320" s="4">
        <f t="shared" si="104"/>
        <v>11</v>
      </c>
      <c r="L1320" s="100">
        <f t="shared" si="105"/>
        <v>21805.000000144355</v>
      </c>
      <c r="M1320" s="98">
        <f t="shared" si="101"/>
        <v>363.41666666907258</v>
      </c>
      <c r="N1320" s="98">
        <f t="shared" si="102"/>
        <v>363.41666666907258</v>
      </c>
      <c r="O1320" s="99">
        <v>1</v>
      </c>
      <c r="P1320" s="100" t="s">
        <v>2403</v>
      </c>
      <c r="Q1320" s="96" t="s">
        <v>24</v>
      </c>
      <c r="R1320" s="98"/>
      <c r="S1320"/>
    </row>
    <row r="1321" spans="1:18" ht="15" customHeight="1">
      <c r="A1321" t="s">
        <v>17</v>
      </c>
      <c r="B1321" t="s">
        <v>18</v>
      </c>
      <c r="C1321" t="s">
        <v>38</v>
      </c>
      <c r="D1321" t="s">
        <v>975</v>
      </c>
      <c r="E1321">
        <v>12</v>
      </c>
      <c r="F1321" t="s">
        <v>44</v>
      </c>
      <c r="G1321" t="s">
        <v>22</v>
      </c>
      <c r="H1321" s="5">
        <v>44165.336111111108</v>
      </c>
      <c r="I1321" s="5">
        <v>44165.089050925926</v>
      </c>
      <c r="J1321" s="4">
        <f t="shared" si="103"/>
        <v>2020</v>
      </c>
      <c r="K1321" s="4">
        <f t="shared" si="104"/>
        <v>11</v>
      </c>
      <c r="L1321">
        <f t="shared" si="105"/>
        <v>21345.999999716878</v>
      </c>
      <c r="M1321" s="8">
        <f t="shared" si="101"/>
        <v>355.76666666194797</v>
      </c>
      <c r="N1321" s="8">
        <f t="shared" si="102"/>
        <v>4269.1999999433756</v>
      </c>
      <c r="O1321" s="18">
        <v>1</v>
      </c>
      <c r="P1321" t="s">
        <v>2404</v>
      </c>
      <c r="Q1321" s="6" t="s">
        <v>24</v>
      </c>
      <c r="R1321" s="8" t="s">
        <v>46</v>
      </c>
    </row>
    <row r="1322" spans="1:18" ht="15" customHeight="1">
      <c r="A1322" t="s">
        <v>17</v>
      </c>
      <c r="B1322" t="s">
        <v>41</v>
      </c>
      <c r="C1322" t="s">
        <v>42</v>
      </c>
      <c r="D1322" t="s">
        <v>376</v>
      </c>
      <c r="E1322">
        <v>50</v>
      </c>
      <c r="F1322" t="s">
        <v>27</v>
      </c>
      <c r="G1322" t="s">
        <v>22</v>
      </c>
      <c r="H1322" s="5">
        <v>44165.173020833332</v>
      </c>
      <c r="I1322" s="5">
        <v>44165.091423611113</v>
      </c>
      <c r="J1322" s="4">
        <f t="shared" si="103"/>
        <v>2020</v>
      </c>
      <c r="K1322" s="4">
        <f t="shared" si="104"/>
        <v>11</v>
      </c>
      <c r="L1322">
        <f t="shared" si="105"/>
        <v>7049.9999997206032</v>
      </c>
      <c r="M1322" s="8">
        <f t="shared" si="101"/>
        <v>117.49999999534339</v>
      </c>
      <c r="N1322" s="8">
        <f t="shared" si="102"/>
        <v>5874.9999997671694</v>
      </c>
      <c r="O1322" s="18">
        <v>1</v>
      </c>
      <c r="P1322" t="s">
        <v>2405</v>
      </c>
      <c r="Q1322" s="6" t="s">
        <v>24</v>
      </c>
      <c r="R1322" s="8"/>
    </row>
    <row r="1323" spans="1:18" ht="15" customHeight="1">
      <c r="A1323" t="s">
        <v>17</v>
      </c>
      <c r="B1323" t="s">
        <v>47</v>
      </c>
      <c r="C1323" t="s">
        <v>52</v>
      </c>
      <c r="D1323" t="s">
        <v>1036</v>
      </c>
      <c r="E1323">
        <v>26</v>
      </c>
      <c r="F1323" t="s">
        <v>27</v>
      </c>
      <c r="G1323" t="s">
        <v>22</v>
      </c>
      <c r="H1323" s="5">
        <v>44165.335347222222</v>
      </c>
      <c r="I1323" s="5">
        <v>44165.165995370371</v>
      </c>
      <c r="J1323" s="4">
        <f t="shared" si="103"/>
        <v>2020</v>
      </c>
      <c r="K1323" s="4">
        <f t="shared" si="104"/>
        <v>11</v>
      </c>
      <c r="L1323">
        <f t="shared" si="105"/>
        <v>14631.999999959953</v>
      </c>
      <c r="M1323" s="8">
        <f t="shared" si="101"/>
        <v>243.86666666599922</v>
      </c>
      <c r="N1323" s="8">
        <f t="shared" si="102"/>
        <v>6340.5333333159797</v>
      </c>
      <c r="O1323" s="18">
        <v>1</v>
      </c>
      <c r="P1323" t="s">
        <v>2406</v>
      </c>
      <c r="Q1323" s="6" t="s">
        <v>24</v>
      </c>
      <c r="R1323" s="8"/>
    </row>
    <row r="1324" spans="1:18" ht="15" customHeight="1">
      <c r="A1324" t="s">
        <v>17</v>
      </c>
      <c r="B1324" t="s">
        <v>41</v>
      </c>
      <c r="C1324" t="s">
        <v>42</v>
      </c>
      <c r="D1324" t="s">
        <v>240</v>
      </c>
      <c r="E1324">
        <v>358</v>
      </c>
      <c r="F1324" t="s">
        <v>27</v>
      </c>
      <c r="G1324" t="s">
        <v>22</v>
      </c>
      <c r="H1324" s="5">
        <v>44165.244699074072</v>
      </c>
      <c r="I1324" s="5">
        <v>44165.229166666664</v>
      </c>
      <c r="J1324" s="4">
        <f t="shared" si="103"/>
        <v>2020</v>
      </c>
      <c r="K1324" s="4">
        <f t="shared" si="104"/>
        <v>11</v>
      </c>
      <c r="L1324">
        <f t="shared" si="105"/>
        <v>1342.0000000158325</v>
      </c>
      <c r="M1324" s="8">
        <f t="shared" si="101"/>
        <v>22.366666666930541</v>
      </c>
      <c r="N1324" s="8">
        <f t="shared" si="102"/>
        <v>8007.2666667611338</v>
      </c>
      <c r="O1324" s="18">
        <v>1</v>
      </c>
      <c r="P1324" t="s">
        <v>2407</v>
      </c>
      <c r="Q1324" s="6" t="s">
        <v>24</v>
      </c>
      <c r="R1324" s="8"/>
    </row>
    <row r="1325" spans="1:18" ht="15" customHeight="1">
      <c r="A1325" t="s">
        <v>17</v>
      </c>
      <c r="B1325" t="s">
        <v>41</v>
      </c>
      <c r="C1325" t="s">
        <v>42</v>
      </c>
      <c r="D1325" t="s">
        <v>240</v>
      </c>
      <c r="E1325">
        <v>358</v>
      </c>
      <c r="F1325" t="s">
        <v>21</v>
      </c>
      <c r="G1325" t="s">
        <v>22</v>
      </c>
      <c r="H1325" s="5">
        <v>44165.309270833335</v>
      </c>
      <c r="I1325" s="5">
        <v>44165.260520833333</v>
      </c>
      <c r="J1325" s="4">
        <f t="shared" si="103"/>
        <v>2020</v>
      </c>
      <c r="K1325" s="4">
        <f t="shared" si="104"/>
        <v>11</v>
      </c>
      <c r="L1325">
        <f t="shared" si="105"/>
        <v>4212.0000001508743</v>
      </c>
      <c r="M1325" s="8">
        <f t="shared" si="101"/>
        <v>70.200000002514571</v>
      </c>
      <c r="N1325" s="8">
        <f t="shared" si="102"/>
        <v>25131.600000900216</v>
      </c>
      <c r="O1325" s="18">
        <v>1</v>
      </c>
      <c r="P1325" t="s">
        <v>2408</v>
      </c>
      <c r="Q1325" s="6" t="s">
        <v>24</v>
      </c>
      <c r="R1325" s="8"/>
    </row>
    <row r="1326" spans="1:18" ht="15" customHeight="1">
      <c r="A1326" t="s">
        <v>17</v>
      </c>
      <c r="B1326" t="s">
        <v>41</v>
      </c>
      <c r="C1326" t="s">
        <v>42</v>
      </c>
      <c r="D1326" t="s">
        <v>1328</v>
      </c>
      <c r="E1326">
        <v>35</v>
      </c>
      <c r="F1326" t="s">
        <v>21</v>
      </c>
      <c r="G1326" t="s">
        <v>22</v>
      </c>
      <c r="H1326" s="5">
        <v>44165.322916666664</v>
      </c>
      <c r="I1326" s="5">
        <v>44165.309270833335</v>
      </c>
      <c r="J1326" s="4">
        <f t="shared" si="103"/>
        <v>2020</v>
      </c>
      <c r="K1326" s="4">
        <f t="shared" si="104"/>
        <v>11</v>
      </c>
      <c r="L1326">
        <f t="shared" si="105"/>
        <v>1178.9999996311963</v>
      </c>
      <c r="M1326" s="8">
        <f t="shared" si="101"/>
        <v>19.649999993853271</v>
      </c>
      <c r="N1326" s="8">
        <f t="shared" si="102"/>
        <v>687.74999978486449</v>
      </c>
      <c r="O1326" s="18">
        <v>1</v>
      </c>
      <c r="P1326" t="s">
        <v>2409</v>
      </c>
      <c r="Q1326" s="6" t="s">
        <v>24</v>
      </c>
      <c r="R1326" s="8"/>
    </row>
    <row r="1327" spans="1:18" ht="15" customHeight="1">
      <c r="A1327" t="s">
        <v>17</v>
      </c>
      <c r="B1327" t="s">
        <v>140</v>
      </c>
      <c r="C1327" t="s">
        <v>141</v>
      </c>
      <c r="D1327" t="s">
        <v>2410</v>
      </c>
      <c r="E1327">
        <v>1</v>
      </c>
      <c r="F1327" t="s">
        <v>85</v>
      </c>
      <c r="G1327" t="s">
        <v>22</v>
      </c>
      <c r="H1327" s="5">
        <v>44165.527777777781</v>
      </c>
      <c r="I1327" s="5">
        <v>44165.466666666667</v>
      </c>
      <c r="J1327" s="4">
        <f t="shared" si="103"/>
        <v>2020</v>
      </c>
      <c r="K1327" s="4">
        <f t="shared" si="104"/>
        <v>11</v>
      </c>
      <c r="L1327">
        <f t="shared" si="105"/>
        <v>5280.0000002374873</v>
      </c>
      <c r="M1327" s="8">
        <f t="shared" si="101"/>
        <v>88.000000003958121</v>
      </c>
      <c r="N1327" s="8">
        <f t="shared" si="102"/>
        <v>88.000000003958121</v>
      </c>
      <c r="O1327" s="18">
        <v>1</v>
      </c>
      <c r="P1327" t="s">
        <v>2411</v>
      </c>
      <c r="Q1327" s="6" t="s">
        <v>24</v>
      </c>
      <c r="R1327" s="8"/>
    </row>
    <row r="1328" spans="1:18" ht="15" customHeight="1">
      <c r="A1328" t="s">
        <v>17</v>
      </c>
      <c r="B1328" t="s">
        <v>18</v>
      </c>
      <c r="C1328" t="s">
        <v>19</v>
      </c>
      <c r="D1328" t="s">
        <v>696</v>
      </c>
      <c r="E1328">
        <v>337</v>
      </c>
      <c r="F1328" t="s">
        <v>27</v>
      </c>
      <c r="G1328" t="s">
        <v>22</v>
      </c>
      <c r="H1328" s="5">
        <v>44166.28601851852</v>
      </c>
      <c r="I1328" s="5">
        <v>44166.074270833335</v>
      </c>
      <c r="J1328" s="4">
        <f t="shared" si="103"/>
        <v>2020</v>
      </c>
      <c r="K1328" s="4">
        <f t="shared" si="104"/>
        <v>12</v>
      </c>
      <c r="L1328">
        <f t="shared" si="105"/>
        <v>18295.000000018626</v>
      </c>
      <c r="M1328" s="8">
        <f t="shared" si="101"/>
        <v>304.91666666697711</v>
      </c>
      <c r="N1328" s="8">
        <f t="shared" si="102"/>
        <v>102756.91666677129</v>
      </c>
      <c r="O1328" s="18">
        <v>1</v>
      </c>
      <c r="P1328" t="s">
        <v>2412</v>
      </c>
      <c r="Q1328" s="6" t="s">
        <v>24</v>
      </c>
      <c r="R1328" s="8"/>
    </row>
    <row r="1329" spans="1:18" ht="15" customHeight="1">
      <c r="A1329" t="s">
        <v>17</v>
      </c>
      <c r="B1329" t="s">
        <v>41</v>
      </c>
      <c r="C1329" t="s">
        <v>135</v>
      </c>
      <c r="D1329" t="s">
        <v>422</v>
      </c>
      <c r="E1329">
        <v>15</v>
      </c>
      <c r="F1329" t="s">
        <v>33</v>
      </c>
      <c r="G1329" t="s">
        <v>22</v>
      </c>
      <c r="H1329" s="5">
        <v>44166.857581018521</v>
      </c>
      <c r="I1329" s="5">
        <v>44166.78875</v>
      </c>
      <c r="J1329" s="4">
        <f t="shared" si="103"/>
        <v>2020</v>
      </c>
      <c r="K1329" s="4">
        <f t="shared" si="104"/>
        <v>12</v>
      </c>
      <c r="L1329">
        <f t="shared" si="105"/>
        <v>5947.0000002533197</v>
      </c>
      <c r="M1329" s="8">
        <f t="shared" si="101"/>
        <v>99.116666670888662</v>
      </c>
      <c r="N1329" s="8">
        <f t="shared" si="102"/>
        <v>1486.7500000633299</v>
      </c>
      <c r="O1329" s="18">
        <v>1</v>
      </c>
      <c r="P1329" t="s">
        <v>2413</v>
      </c>
      <c r="Q1329" s="6" t="s">
        <v>24</v>
      </c>
      <c r="R1329" s="8"/>
    </row>
    <row r="1330" spans="1:18" ht="15" customHeight="1">
      <c r="A1330" t="s">
        <v>17</v>
      </c>
      <c r="B1330" t="s">
        <v>55</v>
      </c>
      <c r="C1330" t="s">
        <v>59</v>
      </c>
      <c r="D1330" t="s">
        <v>2414</v>
      </c>
      <c r="E1330">
        <v>2</v>
      </c>
      <c r="F1330" t="s">
        <v>92</v>
      </c>
      <c r="G1330" t="s">
        <v>22</v>
      </c>
      <c r="H1330" s="5">
        <v>44169.395486111112</v>
      </c>
      <c r="I1330" s="5">
        <v>44169.358807870369</v>
      </c>
      <c r="J1330" s="4">
        <f t="shared" si="103"/>
        <v>2020</v>
      </c>
      <c r="K1330" s="4">
        <f t="shared" si="104"/>
        <v>12</v>
      </c>
      <c r="L1330">
        <f t="shared" si="105"/>
        <v>3169.0000002505258</v>
      </c>
      <c r="M1330" s="8">
        <f t="shared" si="101"/>
        <v>52.816666670842096</v>
      </c>
      <c r="N1330" s="8">
        <f t="shared" si="102"/>
        <v>105.63333334168419</v>
      </c>
      <c r="O1330" s="18">
        <v>1</v>
      </c>
      <c r="P1330" t="s">
        <v>2415</v>
      </c>
      <c r="Q1330" s="6" t="s">
        <v>24</v>
      </c>
      <c r="R1330" s="8"/>
    </row>
    <row r="1331" spans="1:18" ht="15" customHeight="1">
      <c r="A1331" t="s">
        <v>29</v>
      </c>
      <c r="B1331" t="s">
        <v>87</v>
      </c>
      <c r="C1331" t="s">
        <v>197</v>
      </c>
      <c r="D1331" t="s">
        <v>2416</v>
      </c>
      <c r="E1331">
        <v>38</v>
      </c>
      <c r="F1331" t="s">
        <v>33</v>
      </c>
      <c r="G1331" t="s">
        <v>22</v>
      </c>
      <c r="H1331" s="5">
        <v>44170.446643518517</v>
      </c>
      <c r="I1331" s="5">
        <v>44170.370833333334</v>
      </c>
      <c r="J1331" s="4">
        <f t="shared" si="103"/>
        <v>2020</v>
      </c>
      <c r="K1331" s="4">
        <f t="shared" si="104"/>
        <v>12</v>
      </c>
      <c r="L1331">
        <f t="shared" si="105"/>
        <v>6549.9999997671694</v>
      </c>
      <c r="M1331" s="8">
        <f t="shared" si="101"/>
        <v>109.16666666278616</v>
      </c>
      <c r="N1331" s="8">
        <f t="shared" si="102"/>
        <v>4148.3333331858739</v>
      </c>
      <c r="O1331" s="18">
        <v>1</v>
      </c>
      <c r="P1331" t="s">
        <v>2417</v>
      </c>
      <c r="Q1331" s="6" t="s">
        <v>24</v>
      </c>
      <c r="R1331" s="8"/>
    </row>
    <row r="1332" spans="1:18" ht="15" customHeight="1">
      <c r="A1332" t="s">
        <v>29</v>
      </c>
      <c r="B1332" t="s">
        <v>94</v>
      </c>
      <c r="C1332" t="s">
        <v>156</v>
      </c>
      <c r="D1332" t="s">
        <v>390</v>
      </c>
      <c r="E1332">
        <v>11</v>
      </c>
      <c r="F1332" t="s">
        <v>27</v>
      </c>
      <c r="G1332" t="s">
        <v>22</v>
      </c>
      <c r="H1332" s="5">
        <v>44170.688055555554</v>
      </c>
      <c r="I1332" s="5">
        <v>44170.609027777777</v>
      </c>
      <c r="J1332" s="4">
        <f t="shared" si="103"/>
        <v>2020</v>
      </c>
      <c r="K1332" s="4">
        <f t="shared" si="104"/>
        <v>12</v>
      </c>
      <c r="L1332">
        <f t="shared" si="105"/>
        <v>6828.000000002794</v>
      </c>
      <c r="M1332" s="8">
        <f t="shared" si="101"/>
        <v>113.80000000004657</v>
      </c>
      <c r="N1332" s="8">
        <f t="shared" si="102"/>
        <v>1251.8000000005122</v>
      </c>
      <c r="O1332" s="18">
        <v>1</v>
      </c>
      <c r="P1332" t="s">
        <v>2418</v>
      </c>
      <c r="Q1332" s="6" t="s">
        <v>24</v>
      </c>
      <c r="R1332" s="8"/>
    </row>
    <row r="1333" spans="1:18" ht="15" customHeight="1">
      <c r="A1333" t="s">
        <v>17</v>
      </c>
      <c r="B1333" t="s">
        <v>55</v>
      </c>
      <c r="C1333" t="s">
        <v>326</v>
      </c>
      <c r="D1333" t="s">
        <v>2419</v>
      </c>
      <c r="E1333">
        <v>1</v>
      </c>
      <c r="F1333" t="s">
        <v>92</v>
      </c>
      <c r="G1333" t="s">
        <v>22</v>
      </c>
      <c r="H1333" s="5">
        <v>44171.449999999997</v>
      </c>
      <c r="I1333" s="5">
        <v>44171.365277777775</v>
      </c>
      <c r="J1333" s="4">
        <f t="shared" si="103"/>
        <v>2020</v>
      </c>
      <c r="K1333" s="4">
        <f t="shared" si="104"/>
        <v>12</v>
      </c>
      <c r="L1333">
        <f t="shared" si="105"/>
        <v>7319.9999999720603</v>
      </c>
      <c r="M1333" s="8">
        <f t="shared" si="101"/>
        <v>121.99999999953434</v>
      </c>
      <c r="N1333" s="8">
        <f t="shared" si="102"/>
        <v>121.99999999953434</v>
      </c>
      <c r="O1333" s="18">
        <v>1</v>
      </c>
      <c r="P1333" t="s">
        <v>2420</v>
      </c>
      <c r="Q1333" s="6" t="s">
        <v>24</v>
      </c>
      <c r="R1333" s="8"/>
    </row>
    <row r="1334" spans="1:18" ht="15" customHeight="1">
      <c r="A1334" t="s">
        <v>29</v>
      </c>
      <c r="B1334" t="s">
        <v>94</v>
      </c>
      <c r="C1334" t="s">
        <v>174</v>
      </c>
      <c r="D1334" t="s">
        <v>2421</v>
      </c>
      <c r="E1334">
        <v>20</v>
      </c>
      <c r="F1334" t="s">
        <v>92</v>
      </c>
      <c r="G1334" t="s">
        <v>22</v>
      </c>
      <c r="H1334" s="5">
        <v>44171.738229166665</v>
      </c>
      <c r="I1334" s="5">
        <v>44171.63958333333</v>
      </c>
      <c r="J1334" s="4">
        <f t="shared" si="103"/>
        <v>2020</v>
      </c>
      <c r="K1334" s="4">
        <f t="shared" si="104"/>
        <v>12</v>
      </c>
      <c r="L1334">
        <f t="shared" si="105"/>
        <v>8523.0000001844019</v>
      </c>
      <c r="M1334" s="8">
        <f t="shared" si="101"/>
        <v>142.05000000307336</v>
      </c>
      <c r="N1334" s="8">
        <f t="shared" si="102"/>
        <v>2841.0000000614673</v>
      </c>
      <c r="O1334" s="18">
        <v>1</v>
      </c>
      <c r="P1334" t="s">
        <v>2422</v>
      </c>
      <c r="Q1334" s="6" t="s">
        <v>24</v>
      </c>
      <c r="R1334" s="8"/>
    </row>
    <row r="1335" spans="1:19" s="123" customFormat="1" ht="15" customHeight="1">
      <c r="A1335" s="123" t="s">
        <v>29</v>
      </c>
      <c r="B1335" s="123" t="s">
        <v>30</v>
      </c>
      <c r="C1335" s="123" t="s">
        <v>83</v>
      </c>
      <c r="D1335" s="123" t="s">
        <v>553</v>
      </c>
      <c r="E1335" s="123">
        <v>2</v>
      </c>
      <c r="F1335" s="123" t="s">
        <v>92</v>
      </c>
      <c r="G1335" s="123" t="s">
        <v>22</v>
      </c>
      <c r="H1335" s="124">
        <v>44171.755023148151</v>
      </c>
      <c r="I1335" s="124">
        <v>44171.736805555556</v>
      </c>
      <c r="J1335" s="4">
        <f t="shared" si="103"/>
        <v>2020</v>
      </c>
      <c r="K1335" s="4">
        <f t="shared" si="104"/>
        <v>12</v>
      </c>
      <c r="L1335" s="123">
        <f t="shared" si="105"/>
        <v>1574.0000001853332</v>
      </c>
      <c r="M1335" s="125">
        <f t="shared" si="101"/>
        <v>26.23333333642222</v>
      </c>
      <c r="N1335" s="125">
        <f t="shared" si="102"/>
        <v>52.46666667284444</v>
      </c>
      <c r="O1335" s="126">
        <v>1</v>
      </c>
      <c r="P1335" s="123" t="s">
        <v>2423</v>
      </c>
      <c r="Q1335" s="127" t="s">
        <v>24</v>
      </c>
      <c r="R1335" s="125"/>
      <c r="S1335"/>
    </row>
    <row r="1336" spans="1:18" ht="15" customHeight="1">
      <c r="A1336" t="s">
        <v>29</v>
      </c>
      <c r="B1336" t="s">
        <v>94</v>
      </c>
      <c r="C1336" t="s">
        <v>156</v>
      </c>
      <c r="D1336" t="s">
        <v>2424</v>
      </c>
      <c r="E1336">
        <v>1</v>
      </c>
      <c r="F1336" t="s">
        <v>27</v>
      </c>
      <c r="G1336" t="s">
        <v>22</v>
      </c>
      <c r="H1336" s="5">
        <v>44172.56386574074</v>
      </c>
      <c r="I1336" s="5">
        <v>44172.521516203706</v>
      </c>
      <c r="J1336" s="4">
        <f t="shared" si="103"/>
        <v>2020</v>
      </c>
      <c r="K1336" s="4">
        <f t="shared" si="104"/>
        <v>12</v>
      </c>
      <c r="L1336">
        <f t="shared" si="105"/>
        <v>3658.9999997522682</v>
      </c>
      <c r="M1336" s="8">
        <f t="shared" si="101"/>
        <v>60.98333332920447</v>
      </c>
      <c r="N1336" s="8">
        <f t="shared" si="102"/>
        <v>60.98333332920447</v>
      </c>
      <c r="O1336" s="18">
        <v>1</v>
      </c>
      <c r="P1336" t="s">
        <v>2425</v>
      </c>
      <c r="Q1336" s="6" t="s">
        <v>24</v>
      </c>
      <c r="R1336" s="8"/>
    </row>
    <row r="1337" spans="1:18" ht="15" customHeight="1">
      <c r="A1337" t="s">
        <v>29</v>
      </c>
      <c r="B1337" t="s">
        <v>87</v>
      </c>
      <c r="C1337" t="s">
        <v>88</v>
      </c>
      <c r="D1337" t="s">
        <v>2426</v>
      </c>
      <c r="E1337">
        <v>1</v>
      </c>
      <c r="F1337" t="s">
        <v>85</v>
      </c>
      <c r="G1337" t="s">
        <v>97</v>
      </c>
      <c r="H1337" s="5">
        <v>44173.66710648148</v>
      </c>
      <c r="I1337" s="5">
        <v>44173.484722222223</v>
      </c>
      <c r="J1337" s="4">
        <f t="shared" si="103"/>
        <v>2020</v>
      </c>
      <c r="K1337" s="4">
        <f t="shared" si="104"/>
        <v>12</v>
      </c>
      <c r="L1337">
        <f t="shared" si="105"/>
        <v>15757.99999977462</v>
      </c>
      <c r="M1337" s="8">
        <f t="shared" si="101"/>
        <v>262.633333329577</v>
      </c>
      <c r="N1337" s="8">
        <f t="shared" si="102"/>
        <v>262.633333329577</v>
      </c>
      <c r="O1337" s="18">
        <v>1</v>
      </c>
      <c r="P1337" t="s">
        <v>2427</v>
      </c>
      <c r="Q1337" s="6" t="s">
        <v>24</v>
      </c>
      <c r="R1337" s="8"/>
    </row>
    <row r="1338" spans="1:18" ht="15" customHeight="1">
      <c r="A1338" t="s">
        <v>17</v>
      </c>
      <c r="B1338" t="s">
        <v>18</v>
      </c>
      <c r="C1338" t="s">
        <v>19</v>
      </c>
      <c r="D1338" t="s">
        <v>2428</v>
      </c>
      <c r="E1338">
        <v>14</v>
      </c>
      <c r="F1338" t="s">
        <v>92</v>
      </c>
      <c r="G1338" t="s">
        <v>97</v>
      </c>
      <c r="H1338" s="5">
        <v>44174.021157407406</v>
      </c>
      <c r="I1338" s="5">
        <v>44173.7893287037</v>
      </c>
      <c r="J1338" s="4">
        <f t="shared" si="103"/>
        <v>2020</v>
      </c>
      <c r="K1338" s="4">
        <f t="shared" si="104"/>
        <v>12</v>
      </c>
      <c r="L1338">
        <f t="shared" si="105"/>
        <v>20030.000000121072</v>
      </c>
      <c r="M1338" s="8">
        <f t="shared" si="101"/>
        <v>333.8333333353512</v>
      </c>
      <c r="N1338" s="8">
        <f t="shared" si="102"/>
        <v>4673.6666666949168</v>
      </c>
      <c r="O1338" s="18">
        <v>1</v>
      </c>
      <c r="P1338" t="s">
        <v>2429</v>
      </c>
      <c r="Q1338" s="6" t="s">
        <v>24</v>
      </c>
      <c r="R1338" s="8"/>
    </row>
    <row r="1339" spans="1:18" ht="15" customHeight="1">
      <c r="A1339" t="s">
        <v>29</v>
      </c>
      <c r="B1339" t="s">
        <v>87</v>
      </c>
      <c r="C1339" t="s">
        <v>103</v>
      </c>
      <c r="D1339" t="s">
        <v>2430</v>
      </c>
      <c r="E1339">
        <v>1</v>
      </c>
      <c r="F1339" t="s">
        <v>27</v>
      </c>
      <c r="G1339" t="s">
        <v>22</v>
      </c>
      <c r="H1339" s="5">
        <v>44174.384560185186</v>
      </c>
      <c r="I1339" s="5">
        <v>44174.306250000001</v>
      </c>
      <c r="J1339" s="4">
        <f t="shared" si="103"/>
        <v>2020</v>
      </c>
      <c r="K1339" s="4">
        <f t="shared" si="104"/>
        <v>12</v>
      </c>
      <c r="L1339">
        <f t="shared" si="105"/>
        <v>6765.999999968335</v>
      </c>
      <c r="M1339" s="8">
        <f t="shared" si="101"/>
        <v>112.76666666613892</v>
      </c>
      <c r="N1339" s="8">
        <f t="shared" si="102"/>
        <v>112.76666666613892</v>
      </c>
      <c r="O1339" s="18">
        <v>1</v>
      </c>
      <c r="P1339" t="s">
        <v>2431</v>
      </c>
      <c r="Q1339" s="6" t="s">
        <v>24</v>
      </c>
      <c r="R1339" s="8"/>
    </row>
    <row r="1340" spans="1:19" s="117" customFormat="1" ht="15" customHeight="1">
      <c r="A1340" s="117" t="s">
        <v>29</v>
      </c>
      <c r="B1340" s="117" t="s">
        <v>30</v>
      </c>
      <c r="C1340" s="117" t="s">
        <v>83</v>
      </c>
      <c r="D1340" s="117" t="s">
        <v>2432</v>
      </c>
      <c r="E1340" s="117">
        <v>3</v>
      </c>
      <c r="F1340" s="117" t="s">
        <v>33</v>
      </c>
      <c r="G1340" s="117" t="s">
        <v>22</v>
      </c>
      <c r="H1340" s="118">
        <v>44174.474999999999</v>
      </c>
      <c r="I1340" s="118">
        <v>44174.416666666664</v>
      </c>
      <c r="J1340" s="4">
        <f t="shared" si="103"/>
        <v>2020</v>
      </c>
      <c r="K1340" s="4">
        <f t="shared" si="104"/>
        <v>12</v>
      </c>
      <c r="L1340" s="117">
        <f t="shared" si="105"/>
        <v>5040.000000083819</v>
      </c>
      <c r="M1340" s="120">
        <f t="shared" si="101"/>
        <v>84.000000001396984</v>
      </c>
      <c r="N1340" s="120">
        <f t="shared" si="102"/>
        <v>252.00000000419095</v>
      </c>
      <c r="O1340" s="121">
        <v>1</v>
      </c>
      <c r="P1340" s="117" t="s">
        <v>2433</v>
      </c>
      <c r="Q1340" s="119" t="s">
        <v>24</v>
      </c>
      <c r="R1340" s="120"/>
      <c r="S1340"/>
    </row>
    <row r="1341" spans="1:18" ht="15" customHeight="1">
      <c r="A1341" t="s">
        <v>17</v>
      </c>
      <c r="B1341" t="s">
        <v>18</v>
      </c>
      <c r="C1341" t="s">
        <v>19</v>
      </c>
      <c r="D1341" t="s">
        <v>2434</v>
      </c>
      <c r="E1341">
        <v>2</v>
      </c>
      <c r="F1341" t="s">
        <v>33</v>
      </c>
      <c r="G1341" t="s">
        <v>22</v>
      </c>
      <c r="H1341" s="5">
        <v>44174.455706018518</v>
      </c>
      <c r="I1341" s="5">
        <v>44174.435416666667</v>
      </c>
      <c r="J1341" s="4">
        <f t="shared" si="103"/>
        <v>2020</v>
      </c>
      <c r="K1341" s="4">
        <f t="shared" si="104"/>
        <v>12</v>
      </c>
      <c r="L1341">
        <f t="shared" si="105"/>
        <v>1752.9999999096617</v>
      </c>
      <c r="M1341" s="8">
        <f t="shared" si="101"/>
        <v>29.216666665161029</v>
      </c>
      <c r="N1341" s="8">
        <f t="shared" si="102"/>
        <v>58.433333330322057</v>
      </c>
      <c r="O1341" s="18">
        <v>1</v>
      </c>
      <c r="P1341" t="s">
        <v>2435</v>
      </c>
      <c r="Q1341" s="6" t="s">
        <v>24</v>
      </c>
      <c r="R1341" s="8"/>
    </row>
    <row r="1342" spans="1:18" ht="15" customHeight="1">
      <c r="A1342" t="s">
        <v>17</v>
      </c>
      <c r="B1342" t="s">
        <v>41</v>
      </c>
      <c r="C1342" t="s">
        <v>62</v>
      </c>
      <c r="D1342" t="s">
        <v>741</v>
      </c>
      <c r="E1342">
        <v>30</v>
      </c>
      <c r="F1342" t="s">
        <v>27</v>
      </c>
      <c r="G1342" t="s">
        <v>22</v>
      </c>
      <c r="H1342" s="5">
        <v>44174.519745370373</v>
      </c>
      <c r="I1342" s="5">
        <v>44174.478472222225</v>
      </c>
      <c r="J1342" s="4">
        <f t="shared" si="103"/>
        <v>2020</v>
      </c>
      <c r="K1342" s="4">
        <f t="shared" si="104"/>
        <v>12</v>
      </c>
      <c r="L1342">
        <f t="shared" si="105"/>
        <v>3566.0000000149012</v>
      </c>
      <c r="M1342" s="8">
        <f t="shared" si="101"/>
        <v>59.433333333581686</v>
      </c>
      <c r="N1342" s="8">
        <f t="shared" si="102"/>
        <v>1783.0000000074506</v>
      </c>
      <c r="O1342" s="18">
        <v>1</v>
      </c>
      <c r="P1342" t="s">
        <v>2436</v>
      </c>
      <c r="Q1342" s="6" t="s">
        <v>24</v>
      </c>
      <c r="R1342" s="8"/>
    </row>
    <row r="1343" spans="1:19" s="152" customFormat="1" ht="15" customHeight="1">
      <c r="A1343" s="152" t="s">
        <v>29</v>
      </c>
      <c r="B1343" s="152" t="s">
        <v>87</v>
      </c>
      <c r="C1343" s="152" t="s">
        <v>103</v>
      </c>
      <c r="D1343" s="152" t="s">
        <v>547</v>
      </c>
      <c r="E1343" s="152">
        <v>1</v>
      </c>
      <c r="F1343" s="152" t="s">
        <v>85</v>
      </c>
      <c r="G1343" s="152" t="s">
        <v>22</v>
      </c>
      <c r="H1343" s="153">
        <v>44174.573287037034</v>
      </c>
      <c r="I1343" s="153">
        <v>44174.494444444441</v>
      </c>
      <c r="J1343" s="4">
        <f t="shared" si="103"/>
        <v>2020</v>
      </c>
      <c r="K1343" s="4">
        <f t="shared" si="104"/>
        <v>12</v>
      </c>
      <c r="L1343" s="152">
        <f t="shared" si="105"/>
        <v>6812.0000000344589</v>
      </c>
      <c r="M1343" s="154">
        <f t="shared" si="106" ref="M1343:M1407">+L1343/60</f>
        <v>113.53333333390765</v>
      </c>
      <c r="N1343" s="154">
        <f t="shared" si="107" ref="N1343:N1407">+M1343*E1343</f>
        <v>113.53333333390765</v>
      </c>
      <c r="O1343" s="155">
        <v>1</v>
      </c>
      <c r="P1343" s="152" t="s">
        <v>2437</v>
      </c>
      <c r="Q1343" s="156" t="s">
        <v>24</v>
      </c>
      <c r="R1343" s="154"/>
      <c r="S1343"/>
    </row>
    <row r="1344" spans="1:18" s="100" customFormat="1" ht="15" customHeight="1">
      <c r="A1344" s="100" t="s">
        <v>17</v>
      </c>
      <c r="B1344" s="100" t="s">
        <v>47</v>
      </c>
      <c r="C1344" s="100" t="s">
        <v>52</v>
      </c>
      <c r="D1344" s="100" t="s">
        <v>2438</v>
      </c>
      <c r="E1344" s="100">
        <v>2</v>
      </c>
      <c r="F1344" s="100" t="s">
        <v>92</v>
      </c>
      <c r="G1344" s="100" t="s">
        <v>97</v>
      </c>
      <c r="H1344" s="101">
        <v>44175.043009259258</v>
      </c>
      <c r="I1344" s="101">
        <v>44174.833333333336</v>
      </c>
      <c r="J1344" s="4">
        <f t="shared" si="103"/>
        <v>2020</v>
      </c>
      <c r="K1344" s="4">
        <f t="shared" si="104"/>
        <v>12</v>
      </c>
      <c r="L1344" s="100">
        <f t="shared" si="105"/>
        <v>18115.999999665655</v>
      </c>
      <c r="M1344" s="98">
        <f t="shared" si="106"/>
        <v>301.93333332776092</v>
      </c>
      <c r="N1344" s="98">
        <f t="shared" si="107"/>
        <v>603.86666665552184</v>
      </c>
      <c r="O1344" s="99">
        <v>1</v>
      </c>
      <c r="P1344" s="100" t="s">
        <v>2439</v>
      </c>
      <c r="Q1344" s="96" t="s">
        <v>24</v>
      </c>
      <c r="R1344" s="98"/>
    </row>
    <row r="1345" spans="1:18" ht="15" customHeight="1">
      <c r="A1345" t="s">
        <v>17</v>
      </c>
      <c r="B1345" t="s">
        <v>41</v>
      </c>
      <c r="C1345" t="s">
        <v>42</v>
      </c>
      <c r="D1345" t="s">
        <v>376</v>
      </c>
      <c r="E1345">
        <v>90</v>
      </c>
      <c r="F1345" t="s">
        <v>472</v>
      </c>
      <c r="G1345" t="s">
        <v>22</v>
      </c>
      <c r="H1345" s="5">
        <v>44175.098344907405</v>
      </c>
      <c r="I1345" s="5">
        <v>44174.961180555554</v>
      </c>
      <c r="J1345" s="4">
        <f t="shared" si="103"/>
        <v>2020</v>
      </c>
      <c r="K1345" s="4">
        <f t="shared" si="104"/>
        <v>12</v>
      </c>
      <c r="L1345">
        <f t="shared" si="105"/>
        <v>11850.999999884516</v>
      </c>
      <c r="M1345" s="8">
        <f t="shared" si="106"/>
        <v>197.51666666474193</v>
      </c>
      <c r="N1345" s="8">
        <f t="shared" si="107"/>
        <v>17776.499999826774</v>
      </c>
      <c r="O1345" s="18">
        <v>1</v>
      </c>
      <c r="P1345" t="s">
        <v>2440</v>
      </c>
      <c r="Q1345" s="6" t="s">
        <v>24</v>
      </c>
      <c r="R1345" s="8"/>
    </row>
    <row r="1346" spans="1:18" ht="15" customHeight="1">
      <c r="A1346" t="s">
        <v>17</v>
      </c>
      <c r="B1346" t="s">
        <v>55</v>
      </c>
      <c r="C1346" t="s">
        <v>271</v>
      </c>
      <c r="D1346" t="s">
        <v>2441</v>
      </c>
      <c r="E1346">
        <v>1</v>
      </c>
      <c r="F1346" t="s">
        <v>131</v>
      </c>
      <c r="G1346" t="s">
        <v>22</v>
      </c>
      <c r="H1346" s="5">
        <v>44175.663124999999</v>
      </c>
      <c r="I1346" s="5">
        <v>44175.625694444447</v>
      </c>
      <c r="J1346" s="4">
        <f t="shared" si="103"/>
        <v>2020</v>
      </c>
      <c r="K1346" s="4">
        <f t="shared" si="104"/>
        <v>12</v>
      </c>
      <c r="L1346">
        <f t="shared" si="105"/>
        <v>3233.9999997289851</v>
      </c>
      <c r="M1346" s="8">
        <f t="shared" si="106"/>
        <v>53.899999995483086</v>
      </c>
      <c r="N1346" s="8">
        <f t="shared" si="107"/>
        <v>53.899999995483086</v>
      </c>
      <c r="O1346" s="18">
        <v>1</v>
      </c>
      <c r="P1346" t="s">
        <v>2442</v>
      </c>
      <c r="Q1346" s="6" t="s">
        <v>24</v>
      </c>
      <c r="R1346" s="8"/>
    </row>
    <row r="1347" spans="1:18" ht="15" customHeight="1">
      <c r="A1347" t="s">
        <v>17</v>
      </c>
      <c r="B1347" t="s">
        <v>18</v>
      </c>
      <c r="C1347" t="s">
        <v>35</v>
      </c>
      <c r="D1347" t="s">
        <v>2443</v>
      </c>
      <c r="E1347">
        <v>1</v>
      </c>
      <c r="F1347" t="s">
        <v>33</v>
      </c>
      <c r="G1347" t="s">
        <v>97</v>
      </c>
      <c r="H1347" s="5">
        <v>44176.642812500002</v>
      </c>
      <c r="I1347" s="5">
        <v>44176.552777777775</v>
      </c>
      <c r="J1347" s="4">
        <f t="shared" si="108" ref="J1347:J1410">YEAR(I1347)</f>
        <v>2020</v>
      </c>
      <c r="K1347" s="4">
        <f t="shared" si="109" ref="K1347:K1410">MONTH(I1347)</f>
        <v>12</v>
      </c>
      <c r="L1347">
        <f t="shared" si="105"/>
        <v>7779.0000003995374</v>
      </c>
      <c r="M1347" s="8">
        <f t="shared" si="106"/>
        <v>129.65000000665896</v>
      </c>
      <c r="N1347" s="8">
        <f t="shared" si="107"/>
        <v>129.65000000665896</v>
      </c>
      <c r="O1347" s="18">
        <v>1</v>
      </c>
      <c r="P1347" t="s">
        <v>2444</v>
      </c>
      <c r="Q1347" s="6" t="s">
        <v>24</v>
      </c>
      <c r="R1347" s="8"/>
    </row>
    <row r="1348" spans="1:18" ht="15" customHeight="1">
      <c r="A1348" t="s">
        <v>17</v>
      </c>
      <c r="B1348" t="s">
        <v>41</v>
      </c>
      <c r="C1348" t="s">
        <v>42</v>
      </c>
      <c r="D1348" t="s">
        <v>2445</v>
      </c>
      <c r="E1348">
        <v>33</v>
      </c>
      <c r="F1348" t="s">
        <v>92</v>
      </c>
      <c r="G1348" t="s">
        <v>22</v>
      </c>
      <c r="H1348" s="5">
        <v>44177.349872685183</v>
      </c>
      <c r="I1348" s="5">
        <v>44177.310416666667</v>
      </c>
      <c r="J1348" s="4">
        <f t="shared" si="108"/>
        <v>2020</v>
      </c>
      <c r="K1348" s="4">
        <f t="shared" si="109"/>
        <v>12</v>
      </c>
      <c r="L1348">
        <f t="shared" si="105"/>
        <v>3408.9999997755513</v>
      </c>
      <c r="M1348" s="8">
        <f t="shared" si="106"/>
        <v>56.816666662925854</v>
      </c>
      <c r="N1348" s="8">
        <f t="shared" si="107"/>
        <v>1874.9499998765532</v>
      </c>
      <c r="O1348" s="18">
        <v>1</v>
      </c>
      <c r="P1348" t="s">
        <v>2446</v>
      </c>
      <c r="Q1348" s="6" t="s">
        <v>24</v>
      </c>
      <c r="R1348" s="8"/>
    </row>
    <row r="1349" spans="1:19" s="123" customFormat="1" ht="15" customHeight="1">
      <c r="A1349" s="123" t="s">
        <v>29</v>
      </c>
      <c r="B1349" s="123" t="s">
        <v>30</v>
      </c>
      <c r="C1349" s="123" t="s">
        <v>83</v>
      </c>
      <c r="D1349" s="123" t="s">
        <v>2447</v>
      </c>
      <c r="E1349" s="123">
        <v>1</v>
      </c>
      <c r="F1349" s="123" t="s">
        <v>92</v>
      </c>
      <c r="G1349" s="123" t="s">
        <v>22</v>
      </c>
      <c r="H1349" s="124">
        <v>44177.73233796296</v>
      </c>
      <c r="I1349" s="124">
        <v>44177.696527777778</v>
      </c>
      <c r="J1349" s="4">
        <f t="shared" si="108"/>
        <v>2020</v>
      </c>
      <c r="K1349" s="4">
        <f t="shared" si="109"/>
        <v>12</v>
      </c>
      <c r="L1349" s="123">
        <f t="shared" si="105"/>
        <v>3093.9999996917322</v>
      </c>
      <c r="M1349" s="125">
        <f t="shared" si="106"/>
        <v>51.56666666152887</v>
      </c>
      <c r="N1349" s="125">
        <f t="shared" si="107"/>
        <v>51.56666666152887</v>
      </c>
      <c r="O1349" s="126">
        <v>1</v>
      </c>
      <c r="P1349" s="123" t="s">
        <v>2448</v>
      </c>
      <c r="Q1349" s="127" t="s">
        <v>24</v>
      </c>
      <c r="R1349" s="125"/>
      <c r="S1349"/>
    </row>
    <row r="1350" spans="1:18" ht="15" customHeight="1">
      <c r="A1350" t="s">
        <v>17</v>
      </c>
      <c r="B1350" t="s">
        <v>18</v>
      </c>
      <c r="C1350" t="s">
        <v>35</v>
      </c>
      <c r="D1350" t="s">
        <v>2449</v>
      </c>
      <c r="E1350">
        <v>7</v>
      </c>
      <c r="F1350" t="s">
        <v>27</v>
      </c>
      <c r="G1350" t="s">
        <v>22</v>
      </c>
      <c r="H1350" s="5">
        <v>44177.800335648149</v>
      </c>
      <c r="I1350" s="5">
        <v>44177.752083333333</v>
      </c>
      <c r="J1350" s="4">
        <f t="shared" si="108"/>
        <v>2020</v>
      </c>
      <c r="K1350" s="4">
        <f t="shared" si="109"/>
        <v>12</v>
      </c>
      <c r="L1350">
        <f t="shared" si="105"/>
        <v>4169.0000001573935</v>
      </c>
      <c r="M1350" s="8">
        <f t="shared" si="106"/>
        <v>69.483333335956559</v>
      </c>
      <c r="N1350" s="8">
        <f t="shared" si="107"/>
        <v>486.38333335169591</v>
      </c>
      <c r="O1350" s="18">
        <v>1</v>
      </c>
      <c r="P1350" t="s">
        <v>2450</v>
      </c>
      <c r="Q1350" s="6" t="s">
        <v>24</v>
      </c>
      <c r="R1350" s="8"/>
    </row>
    <row r="1351" spans="1:19" s="135" customFormat="1" ht="15" customHeight="1">
      <c r="A1351" s="135" t="s">
        <v>29</v>
      </c>
      <c r="B1351" s="135" t="s">
        <v>94</v>
      </c>
      <c r="C1351" s="135" t="s">
        <v>95</v>
      </c>
      <c r="D1351" s="135" t="s">
        <v>2451</v>
      </c>
      <c r="E1351" s="135">
        <v>1</v>
      </c>
      <c r="F1351" s="135" t="s">
        <v>85</v>
      </c>
      <c r="G1351" s="135" t="s">
        <v>22</v>
      </c>
      <c r="H1351" s="136">
        <v>44179.416354166664</v>
      </c>
      <c r="I1351" s="136">
        <v>44179.363888888889</v>
      </c>
      <c r="J1351" s="4">
        <f t="shared" si="108"/>
        <v>2020</v>
      </c>
      <c r="K1351" s="4">
        <f t="shared" si="109"/>
        <v>12</v>
      </c>
      <c r="L1351" s="135">
        <f t="shared" si="105"/>
        <v>4532.9999997513369</v>
      </c>
      <c r="M1351" s="137">
        <f t="shared" si="106"/>
        <v>75.549999995855615</v>
      </c>
      <c r="N1351" s="137">
        <f t="shared" si="107"/>
        <v>75.549999995855615</v>
      </c>
      <c r="O1351" s="138">
        <v>1</v>
      </c>
      <c r="P1351" s="135" t="s">
        <v>2452</v>
      </c>
      <c r="Q1351" s="139" t="s">
        <v>24</v>
      </c>
      <c r="R1351" s="137"/>
      <c r="S1351"/>
    </row>
    <row r="1352" spans="1:18" ht="15" customHeight="1">
      <c r="A1352" t="s">
        <v>17</v>
      </c>
      <c r="B1352" t="s">
        <v>18</v>
      </c>
      <c r="C1352" t="s">
        <v>19</v>
      </c>
      <c r="D1352" t="s">
        <v>1103</v>
      </c>
      <c r="E1352">
        <v>24</v>
      </c>
      <c r="F1352" t="s">
        <v>125</v>
      </c>
      <c r="G1352" t="s">
        <v>22</v>
      </c>
      <c r="H1352" s="5">
        <v>44179.553263888891</v>
      </c>
      <c r="I1352" s="5">
        <v>44179.456956018519</v>
      </c>
      <c r="J1352" s="4">
        <f t="shared" si="108"/>
        <v>2020</v>
      </c>
      <c r="K1352" s="4">
        <f t="shared" si="109"/>
        <v>12</v>
      </c>
      <c r="L1352">
        <f t="shared" si="105"/>
        <v>8321.00000011269</v>
      </c>
      <c r="M1352" s="8">
        <f t="shared" si="106"/>
        <v>138.6833333352115</v>
      </c>
      <c r="N1352" s="8">
        <f t="shared" si="107"/>
        <v>3328.400000045076</v>
      </c>
      <c r="O1352" s="18">
        <v>1</v>
      </c>
      <c r="P1352" t="s">
        <v>2453</v>
      </c>
      <c r="Q1352" s="6" t="s">
        <v>24</v>
      </c>
      <c r="R1352" s="8"/>
    </row>
    <row r="1353" spans="1:19" s="152" customFormat="1" ht="15" customHeight="1">
      <c r="A1353" s="152" t="s">
        <v>29</v>
      </c>
      <c r="B1353" s="152" t="s">
        <v>87</v>
      </c>
      <c r="C1353" s="152" t="s">
        <v>103</v>
      </c>
      <c r="D1353" s="152" t="s">
        <v>2454</v>
      </c>
      <c r="E1353" s="152">
        <v>1</v>
      </c>
      <c r="F1353" s="152" t="s">
        <v>85</v>
      </c>
      <c r="G1353" s="152" t="s">
        <v>22</v>
      </c>
      <c r="H1353" s="153">
        <v>44179.690868055557</v>
      </c>
      <c r="I1353" s="153">
        <v>44179.636111111111</v>
      </c>
      <c r="J1353" s="4">
        <f t="shared" si="108"/>
        <v>2020</v>
      </c>
      <c r="K1353" s="4">
        <f t="shared" si="109"/>
        <v>12</v>
      </c>
      <c r="L1353" s="152">
        <f t="shared" si="110" ref="L1353:L1416">(H1353-I1353)*60*60*24</f>
        <v>4731.0000001452863</v>
      </c>
      <c r="M1353" s="154">
        <f t="shared" si="106"/>
        <v>78.850000002421439</v>
      </c>
      <c r="N1353" s="154">
        <f t="shared" si="107"/>
        <v>78.850000002421439</v>
      </c>
      <c r="O1353" s="155">
        <v>1</v>
      </c>
      <c r="P1353" s="152" t="s">
        <v>2455</v>
      </c>
      <c r="Q1353" s="156" t="s">
        <v>24</v>
      </c>
      <c r="R1353" s="154"/>
      <c r="S1353"/>
    </row>
    <row r="1354" spans="1:18" ht="15" customHeight="1">
      <c r="A1354" t="s">
        <v>17</v>
      </c>
      <c r="B1354" t="s">
        <v>55</v>
      </c>
      <c r="C1354" t="s">
        <v>59</v>
      </c>
      <c r="D1354" t="s">
        <v>2456</v>
      </c>
      <c r="E1354">
        <v>31</v>
      </c>
      <c r="F1354" t="s">
        <v>472</v>
      </c>
      <c r="G1354" t="s">
        <v>22</v>
      </c>
      <c r="H1354" s="5">
        <v>44179.711678240739</v>
      </c>
      <c r="I1354" s="5">
        <v>44179.660752314812</v>
      </c>
      <c r="J1354" s="4">
        <f t="shared" si="108"/>
        <v>2020</v>
      </c>
      <c r="K1354" s="4">
        <f t="shared" si="109"/>
        <v>12</v>
      </c>
      <c r="L1354">
        <f t="shared" si="110"/>
        <v>4400.0000000931323</v>
      </c>
      <c r="M1354" s="8">
        <f t="shared" si="106"/>
        <v>73.333333334885538</v>
      </c>
      <c r="N1354" s="8">
        <f t="shared" si="107"/>
        <v>2273.3333333814517</v>
      </c>
      <c r="O1354" s="18">
        <v>1</v>
      </c>
      <c r="P1354" t="s">
        <v>2457</v>
      </c>
      <c r="Q1354" s="6" t="s">
        <v>24</v>
      </c>
      <c r="R1354" s="8"/>
    </row>
    <row r="1355" spans="1:18" ht="15" customHeight="1">
      <c r="A1355" t="s">
        <v>29</v>
      </c>
      <c r="B1355" t="s">
        <v>30</v>
      </c>
      <c r="C1355" t="s">
        <v>83</v>
      </c>
      <c r="D1355" t="s">
        <v>491</v>
      </c>
      <c r="E1355">
        <v>92</v>
      </c>
      <c r="F1355" t="s">
        <v>27</v>
      </c>
      <c r="G1355" t="s">
        <v>22</v>
      </c>
      <c r="H1355" s="5">
        <v>44181.212719907409</v>
      </c>
      <c r="I1355" s="5">
        <v>44180.938888888886</v>
      </c>
      <c r="J1355" s="4">
        <f t="shared" si="108"/>
        <v>2020</v>
      </c>
      <c r="K1355" s="4">
        <f t="shared" si="109"/>
        <v>12</v>
      </c>
      <c r="L1355">
        <f t="shared" si="110"/>
        <v>23659.000000404194</v>
      </c>
      <c r="M1355" s="8">
        <f t="shared" si="106"/>
        <v>394.31666667340323</v>
      </c>
      <c r="N1355" s="8">
        <f t="shared" si="107"/>
        <v>36277.133333953097</v>
      </c>
      <c r="O1355" s="18">
        <v>1</v>
      </c>
      <c r="P1355" t="s">
        <v>2458</v>
      </c>
      <c r="Q1355" s="6" t="s">
        <v>24</v>
      </c>
      <c r="R1355" s="8"/>
    </row>
    <row r="1356" spans="1:18" ht="15" customHeight="1">
      <c r="A1356" t="s">
        <v>17</v>
      </c>
      <c r="B1356" t="s">
        <v>55</v>
      </c>
      <c r="C1356" t="s">
        <v>56</v>
      </c>
      <c r="D1356" t="s">
        <v>2459</v>
      </c>
      <c r="E1356">
        <v>1</v>
      </c>
      <c r="F1356" t="s">
        <v>92</v>
      </c>
      <c r="G1356" t="s">
        <v>22</v>
      </c>
      <c r="H1356" s="5">
        <v>44181.433252314811</v>
      </c>
      <c r="I1356" s="5">
        <v>44181.379861111112</v>
      </c>
      <c r="J1356" s="4">
        <f t="shared" si="108"/>
        <v>2020</v>
      </c>
      <c r="K1356" s="4">
        <f t="shared" si="109"/>
        <v>12</v>
      </c>
      <c r="L1356">
        <f t="shared" si="110"/>
        <v>4612.999999593012</v>
      </c>
      <c r="M1356" s="8">
        <f t="shared" si="106"/>
        <v>76.883333326550201</v>
      </c>
      <c r="N1356" s="8">
        <f t="shared" si="107"/>
        <v>76.883333326550201</v>
      </c>
      <c r="O1356" s="18">
        <v>1</v>
      </c>
      <c r="P1356" t="s">
        <v>2460</v>
      </c>
      <c r="Q1356" s="6" t="s">
        <v>24</v>
      </c>
      <c r="R1356" s="8"/>
    </row>
    <row r="1357" spans="1:18" ht="15" customHeight="1">
      <c r="A1357" t="s">
        <v>17</v>
      </c>
      <c r="B1357" t="s">
        <v>18</v>
      </c>
      <c r="C1357" t="s">
        <v>19</v>
      </c>
      <c r="D1357" t="s">
        <v>2461</v>
      </c>
      <c r="E1357">
        <v>1</v>
      </c>
      <c r="F1357" t="s">
        <v>472</v>
      </c>
      <c r="G1357" t="s">
        <v>22</v>
      </c>
      <c r="H1357" s="5">
        <v>44181.823067129626</v>
      </c>
      <c r="I1357" s="5">
        <v>44181.706250000003</v>
      </c>
      <c r="J1357" s="4">
        <f t="shared" si="108"/>
        <v>2020</v>
      </c>
      <c r="K1357" s="4">
        <f t="shared" si="109"/>
        <v>12</v>
      </c>
      <c r="L1357">
        <f t="shared" si="110"/>
        <v>10092.999999434687</v>
      </c>
      <c r="M1357" s="8">
        <f t="shared" si="106"/>
        <v>168.21666665724479</v>
      </c>
      <c r="N1357" s="8">
        <f t="shared" si="107"/>
        <v>168.21666665724479</v>
      </c>
      <c r="O1357" s="18">
        <v>1</v>
      </c>
      <c r="P1357" t="s">
        <v>2462</v>
      </c>
      <c r="Q1357" s="6" t="s">
        <v>24</v>
      </c>
      <c r="R1357" s="8"/>
    </row>
    <row r="1358" spans="1:18" ht="15" customHeight="1">
      <c r="A1358" t="s">
        <v>17</v>
      </c>
      <c r="B1358" t="s">
        <v>18</v>
      </c>
      <c r="C1358" t="s">
        <v>19</v>
      </c>
      <c r="D1358" t="s">
        <v>1797</v>
      </c>
      <c r="E1358">
        <v>19</v>
      </c>
      <c r="F1358" t="s">
        <v>27</v>
      </c>
      <c r="G1358" t="s">
        <v>22</v>
      </c>
      <c r="H1358" s="5">
        <v>44182.024629629632</v>
      </c>
      <c r="I1358" s="5">
        <v>44181.925694444442</v>
      </c>
      <c r="J1358" s="4">
        <f t="shared" si="108"/>
        <v>2020</v>
      </c>
      <c r="K1358" s="4">
        <f t="shared" si="109"/>
        <v>12</v>
      </c>
      <c r="L1358">
        <f t="shared" si="110"/>
        <v>8548.0000003706664</v>
      </c>
      <c r="M1358" s="8">
        <f t="shared" si="106"/>
        <v>142.46666667284444</v>
      </c>
      <c r="N1358" s="8">
        <f t="shared" si="107"/>
        <v>2706.8666667840444</v>
      </c>
      <c r="O1358" s="18">
        <v>1</v>
      </c>
      <c r="P1358" t="s">
        <v>2463</v>
      </c>
      <c r="Q1358" s="6" t="s">
        <v>24</v>
      </c>
      <c r="R1358" s="8"/>
    </row>
    <row r="1359" spans="1:19" s="135" customFormat="1" ht="15" customHeight="1">
      <c r="A1359" s="135" t="s">
        <v>29</v>
      </c>
      <c r="B1359" s="135" t="s">
        <v>94</v>
      </c>
      <c r="C1359" s="135" t="s">
        <v>95</v>
      </c>
      <c r="D1359" s="135" t="s">
        <v>2464</v>
      </c>
      <c r="E1359" s="135">
        <v>12</v>
      </c>
      <c r="F1359" s="135" t="s">
        <v>85</v>
      </c>
      <c r="G1359" s="135" t="s">
        <v>22</v>
      </c>
      <c r="H1359" s="136">
        <v>44182.514814814815</v>
      </c>
      <c r="I1359" s="136">
        <v>44182.354861111111</v>
      </c>
      <c r="J1359" s="4">
        <f t="shared" si="108"/>
        <v>2020</v>
      </c>
      <c r="K1359" s="4">
        <f t="shared" si="109"/>
        <v>12</v>
      </c>
      <c r="L1359" s="135">
        <f t="shared" si="110"/>
        <v>13819.999999995343</v>
      </c>
      <c r="M1359" s="137">
        <f t="shared" si="106"/>
        <v>230.33333333325572</v>
      </c>
      <c r="N1359" s="137">
        <f t="shared" si="107"/>
        <v>2763.9999999990687</v>
      </c>
      <c r="O1359" s="138">
        <v>1</v>
      </c>
      <c r="P1359" s="135" t="s">
        <v>2465</v>
      </c>
      <c r="Q1359" s="139" t="s">
        <v>24</v>
      </c>
      <c r="R1359" s="137"/>
      <c r="S1359"/>
    </row>
    <row r="1360" spans="1:18" ht="15" customHeight="1">
      <c r="A1360" t="s">
        <v>17</v>
      </c>
      <c r="B1360" t="s">
        <v>41</v>
      </c>
      <c r="C1360" t="s">
        <v>42</v>
      </c>
      <c r="D1360" t="s">
        <v>2466</v>
      </c>
      <c r="E1360">
        <v>6</v>
      </c>
      <c r="F1360" t="s">
        <v>33</v>
      </c>
      <c r="G1360" t="s">
        <v>22</v>
      </c>
      <c r="H1360" s="5">
        <v>44182.702997685185</v>
      </c>
      <c r="I1360" s="5">
        <v>44182.624305555553</v>
      </c>
      <c r="J1360" s="4">
        <f t="shared" si="108"/>
        <v>2020</v>
      </c>
      <c r="K1360" s="4">
        <f t="shared" si="109"/>
        <v>12</v>
      </c>
      <c r="L1360">
        <f t="shared" si="110"/>
        <v>6799.0000001387671</v>
      </c>
      <c r="M1360" s="8">
        <f t="shared" si="106"/>
        <v>113.31666666897945</v>
      </c>
      <c r="N1360" s="8">
        <f t="shared" si="107"/>
        <v>679.90000001387671</v>
      </c>
      <c r="O1360" s="18">
        <v>1</v>
      </c>
      <c r="P1360" t="s">
        <v>2467</v>
      </c>
      <c r="Q1360" s="6" t="s">
        <v>24</v>
      </c>
      <c r="R1360" s="8"/>
    </row>
    <row r="1361" spans="1:18" ht="15" customHeight="1">
      <c r="A1361" t="s">
        <v>29</v>
      </c>
      <c r="B1361" t="s">
        <v>94</v>
      </c>
      <c r="C1361" t="s">
        <v>174</v>
      </c>
      <c r="D1361" t="s">
        <v>2468</v>
      </c>
      <c r="E1361">
        <v>1</v>
      </c>
      <c r="F1361" t="s">
        <v>33</v>
      </c>
      <c r="G1361" t="s">
        <v>22</v>
      </c>
      <c r="H1361" s="5">
        <v>44182.723611111112</v>
      </c>
      <c r="I1361" s="5">
        <v>44182.668749999997</v>
      </c>
      <c r="J1361" s="4">
        <f t="shared" si="108"/>
        <v>2020</v>
      </c>
      <c r="K1361" s="4">
        <f t="shared" si="109"/>
        <v>12</v>
      </c>
      <c r="L1361">
        <f t="shared" si="110"/>
        <v>4740.0000003632158</v>
      </c>
      <c r="M1361" s="8">
        <f t="shared" si="106"/>
        <v>79.000000006053597</v>
      </c>
      <c r="N1361" s="8">
        <f t="shared" si="107"/>
        <v>79.000000006053597</v>
      </c>
      <c r="O1361" s="18">
        <v>1</v>
      </c>
      <c r="P1361" t="s">
        <v>2469</v>
      </c>
      <c r="Q1361" s="6" t="s">
        <v>24</v>
      </c>
      <c r="R1361" s="8"/>
    </row>
    <row r="1362" spans="1:18" ht="15" customHeight="1">
      <c r="A1362" t="s">
        <v>29</v>
      </c>
      <c r="B1362" t="s">
        <v>30</v>
      </c>
      <c r="C1362" t="s">
        <v>31</v>
      </c>
      <c r="D1362" t="s">
        <v>2470</v>
      </c>
      <c r="E1362">
        <v>1</v>
      </c>
      <c r="F1362" t="s">
        <v>33</v>
      </c>
      <c r="G1362" t="s">
        <v>22</v>
      </c>
      <c r="H1362" s="5">
        <v>44183.042361111111</v>
      </c>
      <c r="I1362" s="5">
        <v>44182.969444444447</v>
      </c>
      <c r="J1362" s="4">
        <f t="shared" si="108"/>
        <v>2020</v>
      </c>
      <c r="K1362" s="4">
        <f t="shared" si="109"/>
        <v>12</v>
      </c>
      <c r="L1362">
        <f t="shared" si="110"/>
        <v>6299.9999997904524</v>
      </c>
      <c r="M1362" s="8">
        <f t="shared" si="106"/>
        <v>104.99999999650754</v>
      </c>
      <c r="N1362" s="8">
        <f t="shared" si="107"/>
        <v>104.99999999650754</v>
      </c>
      <c r="O1362" s="18">
        <v>1</v>
      </c>
      <c r="P1362" t="s">
        <v>2471</v>
      </c>
      <c r="Q1362" s="6" t="s">
        <v>24</v>
      </c>
      <c r="R1362" s="8"/>
    </row>
    <row r="1363" spans="1:18" ht="15" customHeight="1">
      <c r="A1363" t="s">
        <v>17</v>
      </c>
      <c r="B1363" t="s">
        <v>18</v>
      </c>
      <c r="C1363" t="s">
        <v>25</v>
      </c>
      <c r="D1363" t="s">
        <v>2472</v>
      </c>
      <c r="E1363">
        <v>1</v>
      </c>
      <c r="F1363" t="s">
        <v>85</v>
      </c>
      <c r="G1363" t="s">
        <v>22</v>
      </c>
      <c r="H1363" s="5">
        <v>44183.656770833331</v>
      </c>
      <c r="I1363" s="5">
        <v>44183.619444444441</v>
      </c>
      <c r="J1363" s="4">
        <f t="shared" si="108"/>
        <v>2020</v>
      </c>
      <c r="K1363" s="4">
        <f t="shared" si="109"/>
        <v>12</v>
      </c>
      <c r="L1363">
        <f t="shared" si="110"/>
        <v>3225.0000001396984</v>
      </c>
      <c r="M1363" s="8">
        <f t="shared" si="106"/>
        <v>53.750000002328306</v>
      </c>
      <c r="N1363" s="8">
        <f t="shared" si="107"/>
        <v>53.750000002328306</v>
      </c>
      <c r="O1363" s="18">
        <v>1</v>
      </c>
      <c r="P1363" t="s">
        <v>2473</v>
      </c>
      <c r="Q1363" s="6" t="s">
        <v>24</v>
      </c>
      <c r="R1363" s="8"/>
    </row>
    <row r="1364" spans="1:18" ht="15" customHeight="1">
      <c r="A1364" t="s">
        <v>17</v>
      </c>
      <c r="B1364" t="s">
        <v>18</v>
      </c>
      <c r="C1364" t="s">
        <v>25</v>
      </c>
      <c r="D1364" t="s">
        <v>2474</v>
      </c>
      <c r="E1364">
        <v>10</v>
      </c>
      <c r="F1364" t="s">
        <v>85</v>
      </c>
      <c r="G1364" t="s">
        <v>22</v>
      </c>
      <c r="H1364" s="5">
        <v>44183.656365740739</v>
      </c>
      <c r="I1364" s="5">
        <v>44183.640972222223</v>
      </c>
      <c r="J1364" s="4">
        <f t="shared" si="108"/>
        <v>2020</v>
      </c>
      <c r="K1364" s="4">
        <f t="shared" si="109"/>
        <v>12</v>
      </c>
      <c r="L1364">
        <f t="shared" si="110"/>
        <v>1329.9999997252598</v>
      </c>
      <c r="M1364" s="8">
        <f t="shared" si="106"/>
        <v>22.166666662087664</v>
      </c>
      <c r="N1364" s="8">
        <f t="shared" si="107"/>
        <v>221.66666662087664</v>
      </c>
      <c r="O1364" s="18">
        <v>1</v>
      </c>
      <c r="P1364" t="s">
        <v>2475</v>
      </c>
      <c r="Q1364" s="6" t="s">
        <v>24</v>
      </c>
      <c r="R1364" s="8"/>
    </row>
    <row r="1365" spans="1:18" s="106" customFormat="1" ht="15" customHeight="1">
      <c r="A1365" s="106" t="s">
        <v>29</v>
      </c>
      <c r="B1365" s="106" t="s">
        <v>94</v>
      </c>
      <c r="C1365" s="106" t="s">
        <v>95</v>
      </c>
      <c r="D1365" s="106" t="s">
        <v>2476</v>
      </c>
      <c r="E1365" s="106">
        <v>1</v>
      </c>
      <c r="F1365" s="106" t="s">
        <v>33</v>
      </c>
      <c r="G1365" s="106" t="s">
        <v>22</v>
      </c>
      <c r="H1365" s="107">
        <v>44184.584027777775</v>
      </c>
      <c r="I1365" s="107">
        <v>44184.515277777777</v>
      </c>
      <c r="J1365" s="4">
        <f t="shared" si="108"/>
        <v>2020</v>
      </c>
      <c r="K1365" s="4">
        <f t="shared" si="109"/>
        <v>12</v>
      </c>
      <c r="L1365" s="106">
        <f t="shared" si="110"/>
        <v>5939.9999998742715</v>
      </c>
      <c r="M1365" s="108">
        <f t="shared" si="106"/>
        <v>98.999999997904524</v>
      </c>
      <c r="N1365" s="108">
        <f t="shared" si="107"/>
        <v>98.999999997904524</v>
      </c>
      <c r="O1365" s="109">
        <v>1</v>
      </c>
      <c r="P1365" s="106" t="s">
        <v>2477</v>
      </c>
      <c r="Q1365" s="110" t="s">
        <v>24</v>
      </c>
      <c r="R1365" s="108"/>
    </row>
    <row r="1366" spans="1:18" ht="15" customHeight="1">
      <c r="A1366" t="s">
        <v>29</v>
      </c>
      <c r="B1366" t="s">
        <v>94</v>
      </c>
      <c r="C1366" t="s">
        <v>156</v>
      </c>
      <c r="D1366" t="s">
        <v>1322</v>
      </c>
      <c r="E1366">
        <v>21</v>
      </c>
      <c r="F1366" t="s">
        <v>92</v>
      </c>
      <c r="G1366" t="s">
        <v>22</v>
      </c>
      <c r="H1366" s="5">
        <v>44185.453518518516</v>
      </c>
      <c r="I1366" s="5">
        <v>44185.404861111114</v>
      </c>
      <c r="J1366" s="4">
        <f t="shared" si="108"/>
        <v>2020</v>
      </c>
      <c r="K1366" s="4">
        <f t="shared" si="109"/>
        <v>12</v>
      </c>
      <c r="L1366">
        <f t="shared" si="110"/>
        <v>4203.999999538064</v>
      </c>
      <c r="M1366" s="8">
        <f t="shared" si="106"/>
        <v>70.066666658967733</v>
      </c>
      <c r="N1366" s="8">
        <f t="shared" si="107"/>
        <v>1471.3999998383224</v>
      </c>
      <c r="O1366" s="18">
        <v>1</v>
      </c>
      <c r="P1366" t="s">
        <v>2478</v>
      </c>
      <c r="Q1366" s="6" t="s">
        <v>24</v>
      </c>
      <c r="R1366" s="8"/>
    </row>
    <row r="1367" spans="1:19" s="135" customFormat="1" ht="15" customHeight="1">
      <c r="A1367" s="135" t="s">
        <v>29</v>
      </c>
      <c r="B1367" s="135" t="s">
        <v>94</v>
      </c>
      <c r="C1367" s="135" t="s">
        <v>95</v>
      </c>
      <c r="D1367" s="135" t="s">
        <v>2476</v>
      </c>
      <c r="E1367" s="135">
        <v>1</v>
      </c>
      <c r="F1367" s="135" t="s">
        <v>85</v>
      </c>
      <c r="G1367" s="135" t="s">
        <v>22</v>
      </c>
      <c r="H1367" s="136">
        <v>44185.547222222223</v>
      </c>
      <c r="I1367" s="136">
        <v>44185.419444444444</v>
      </c>
      <c r="J1367" s="4">
        <f t="shared" si="108"/>
        <v>2020</v>
      </c>
      <c r="K1367" s="4">
        <f t="shared" si="109"/>
        <v>12</v>
      </c>
      <c r="L1367" s="135">
        <f t="shared" si="110"/>
        <v>11040.000000153668</v>
      </c>
      <c r="M1367" s="137">
        <f t="shared" si="106"/>
        <v>184.00000000256114</v>
      </c>
      <c r="N1367" s="137">
        <f t="shared" si="107"/>
        <v>184.00000000256114</v>
      </c>
      <c r="O1367" s="138">
        <v>1</v>
      </c>
      <c r="P1367" s="135" t="s">
        <v>2479</v>
      </c>
      <c r="Q1367" s="139" t="s">
        <v>24</v>
      </c>
      <c r="R1367" s="137"/>
      <c r="S1367"/>
    </row>
    <row r="1368" spans="1:19" s="135" customFormat="1" ht="15" customHeight="1">
      <c r="A1368" s="135" t="s">
        <v>29</v>
      </c>
      <c r="B1368" s="135" t="s">
        <v>94</v>
      </c>
      <c r="C1368" s="135" t="s">
        <v>95</v>
      </c>
      <c r="D1368" s="135" t="s">
        <v>2480</v>
      </c>
      <c r="E1368" s="135">
        <v>1</v>
      </c>
      <c r="F1368" s="135" t="s">
        <v>85</v>
      </c>
      <c r="G1368" s="135" t="s">
        <v>22</v>
      </c>
      <c r="H1368" s="136">
        <v>44185.54791666667</v>
      </c>
      <c r="I1368" s="136">
        <v>44185.427777777775</v>
      </c>
      <c r="J1368" s="4">
        <f t="shared" si="108"/>
        <v>2020</v>
      </c>
      <c r="K1368" s="4">
        <f t="shared" si="109"/>
        <v>12</v>
      </c>
      <c r="L1368" s="135">
        <f t="shared" si="110"/>
        <v>10380.000000516884</v>
      </c>
      <c r="M1368" s="137">
        <f t="shared" si="106"/>
        <v>173.00000000861473</v>
      </c>
      <c r="N1368" s="137">
        <f t="shared" si="107"/>
        <v>173.00000000861473</v>
      </c>
      <c r="O1368" s="138">
        <v>1</v>
      </c>
      <c r="P1368" s="135" t="s">
        <v>2481</v>
      </c>
      <c r="Q1368" s="139" t="s">
        <v>24</v>
      </c>
      <c r="R1368" s="137"/>
      <c r="S1368"/>
    </row>
    <row r="1369" spans="1:18" ht="15" customHeight="1">
      <c r="A1369" t="s">
        <v>17</v>
      </c>
      <c r="B1369" t="s">
        <v>47</v>
      </c>
      <c r="C1369" t="s">
        <v>52</v>
      </c>
      <c r="D1369" t="s">
        <v>595</v>
      </c>
      <c r="E1369">
        <v>5</v>
      </c>
      <c r="F1369" t="s">
        <v>27</v>
      </c>
      <c r="G1369" t="s">
        <v>22</v>
      </c>
      <c r="H1369" s="5">
        <v>44185.578136574077</v>
      </c>
      <c r="I1369" s="5">
        <v>44185.550694444442</v>
      </c>
      <c r="J1369" s="4">
        <f t="shared" si="108"/>
        <v>2020</v>
      </c>
      <c r="K1369" s="4">
        <f t="shared" si="109"/>
        <v>12</v>
      </c>
      <c r="L1369">
        <f t="shared" si="110"/>
        <v>2371.0000004153699</v>
      </c>
      <c r="M1369" s="8">
        <f t="shared" si="106"/>
        <v>39.516666673589498</v>
      </c>
      <c r="N1369" s="8">
        <f t="shared" si="107"/>
        <v>197.58333336794749</v>
      </c>
      <c r="O1369" s="18">
        <v>1</v>
      </c>
      <c r="P1369" t="s">
        <v>2482</v>
      </c>
      <c r="Q1369" s="6" t="s">
        <v>24</v>
      </c>
      <c r="R1369" s="8"/>
    </row>
    <row r="1370" spans="1:18" ht="15" customHeight="1">
      <c r="A1370" t="s">
        <v>17</v>
      </c>
      <c r="B1370" t="s">
        <v>47</v>
      </c>
      <c r="C1370" t="s">
        <v>52</v>
      </c>
      <c r="D1370" t="s">
        <v>2483</v>
      </c>
      <c r="E1370">
        <v>1</v>
      </c>
      <c r="F1370" t="s">
        <v>125</v>
      </c>
      <c r="G1370" t="s">
        <v>22</v>
      </c>
      <c r="H1370" s="5">
        <v>44185.78125</v>
      </c>
      <c r="I1370" s="5">
        <v>44185.718055555553</v>
      </c>
      <c r="J1370" s="4">
        <f t="shared" si="108"/>
        <v>2020</v>
      </c>
      <c r="K1370" s="4">
        <f t="shared" si="109"/>
        <v>12</v>
      </c>
      <c r="L1370">
        <f t="shared" si="110"/>
        <v>5460.0000001955777</v>
      </c>
      <c r="M1370" s="8">
        <f t="shared" si="106"/>
        <v>91.000000003259629</v>
      </c>
      <c r="N1370" s="8">
        <f t="shared" si="107"/>
        <v>91.000000003259629</v>
      </c>
      <c r="O1370" s="18">
        <v>1</v>
      </c>
      <c r="P1370" t="s">
        <v>2484</v>
      </c>
      <c r="Q1370" s="6" t="s">
        <v>24</v>
      </c>
      <c r="R1370" s="8"/>
    </row>
    <row r="1371" spans="1:18" ht="15" customHeight="1">
      <c r="A1371" t="s">
        <v>29</v>
      </c>
      <c r="B1371" t="s">
        <v>30</v>
      </c>
      <c r="C1371" t="s">
        <v>83</v>
      </c>
      <c r="D1371" t="s">
        <v>491</v>
      </c>
      <c r="E1371">
        <v>92</v>
      </c>
      <c r="F1371" t="s">
        <v>27</v>
      </c>
      <c r="G1371" t="s">
        <v>22</v>
      </c>
      <c r="H1371" s="5">
        <v>44185.861840277779</v>
      </c>
      <c r="I1371" s="5">
        <v>44185.763194444444</v>
      </c>
      <c r="J1371" s="4">
        <f t="shared" si="108"/>
        <v>2020</v>
      </c>
      <c r="K1371" s="4">
        <f t="shared" si="109"/>
        <v>12</v>
      </c>
      <c r="L1371">
        <f t="shared" si="110"/>
        <v>8523.0000001844019</v>
      </c>
      <c r="M1371" s="8">
        <f t="shared" si="106"/>
        <v>142.05000000307336</v>
      </c>
      <c r="N1371" s="8">
        <f t="shared" si="107"/>
        <v>13068.60000028275</v>
      </c>
      <c r="O1371" s="18">
        <v>1</v>
      </c>
      <c r="P1371" t="s">
        <v>2485</v>
      </c>
      <c r="Q1371" s="6" t="s">
        <v>24</v>
      </c>
      <c r="R1371" s="8"/>
    </row>
    <row r="1372" spans="1:19" s="152" customFormat="1" ht="15" customHeight="1">
      <c r="A1372" s="152" t="s">
        <v>29</v>
      </c>
      <c r="B1372" s="152" t="s">
        <v>87</v>
      </c>
      <c r="C1372" s="152" t="s">
        <v>103</v>
      </c>
      <c r="D1372" s="152" t="s">
        <v>2486</v>
      </c>
      <c r="E1372" s="152">
        <v>2</v>
      </c>
      <c r="F1372" s="152" t="s">
        <v>33</v>
      </c>
      <c r="G1372" s="152" t="s">
        <v>22</v>
      </c>
      <c r="H1372" s="153">
        <v>44187.461655092593</v>
      </c>
      <c r="I1372" s="153">
        <v>44187.384722222225</v>
      </c>
      <c r="J1372" s="4">
        <f t="shared" si="108"/>
        <v>2020</v>
      </c>
      <c r="K1372" s="4">
        <f t="shared" si="109"/>
        <v>12</v>
      </c>
      <c r="L1372" s="152">
        <f t="shared" si="110"/>
        <v>6646.9999998109415</v>
      </c>
      <c r="M1372" s="154">
        <f t="shared" si="106"/>
        <v>110.78333333018236</v>
      </c>
      <c r="N1372" s="154">
        <f t="shared" si="107"/>
        <v>221.56666666036472</v>
      </c>
      <c r="O1372" s="155">
        <v>1</v>
      </c>
      <c r="P1372" s="152" t="s">
        <v>2487</v>
      </c>
      <c r="Q1372" s="156" t="s">
        <v>24</v>
      </c>
      <c r="R1372" s="154"/>
      <c r="S1372"/>
    </row>
    <row r="1373" spans="1:18" ht="15" customHeight="1">
      <c r="A1373" t="s">
        <v>17</v>
      </c>
      <c r="B1373" t="s">
        <v>140</v>
      </c>
      <c r="C1373" t="s">
        <v>141</v>
      </c>
      <c r="D1373" t="s">
        <v>2488</v>
      </c>
      <c r="E1373">
        <v>3</v>
      </c>
      <c r="F1373" t="s">
        <v>27</v>
      </c>
      <c r="G1373" t="s">
        <v>22</v>
      </c>
      <c r="H1373" s="5">
        <v>44188.837442129632</v>
      </c>
      <c r="I1373" s="5">
        <v>44188.696168981478</v>
      </c>
      <c r="J1373" s="4">
        <f t="shared" si="108"/>
        <v>2020</v>
      </c>
      <c r="K1373" s="4">
        <f t="shared" si="109"/>
        <v>12</v>
      </c>
      <c r="L1373">
        <f t="shared" si="110"/>
        <v>12206.000000517815</v>
      </c>
      <c r="M1373" s="8">
        <f t="shared" si="106"/>
        <v>203.43333334196359</v>
      </c>
      <c r="N1373" s="8">
        <f t="shared" si="107"/>
        <v>610.30000002589077</v>
      </c>
      <c r="O1373" s="18">
        <v>1</v>
      </c>
      <c r="P1373" t="s">
        <v>2489</v>
      </c>
      <c r="Q1373" s="6" t="s">
        <v>24</v>
      </c>
      <c r="R1373" s="8"/>
    </row>
    <row r="1374" spans="1:18" ht="15" customHeight="1">
      <c r="A1374" t="s">
        <v>29</v>
      </c>
      <c r="B1374" t="s">
        <v>87</v>
      </c>
      <c r="C1374" t="s">
        <v>88</v>
      </c>
      <c r="D1374" t="s">
        <v>2223</v>
      </c>
      <c r="E1374">
        <v>176</v>
      </c>
      <c r="F1374" t="s">
        <v>27</v>
      </c>
      <c r="G1374" t="s">
        <v>22</v>
      </c>
      <c r="H1374" s="5">
        <v>44189.457708333335</v>
      </c>
      <c r="I1374" s="5">
        <v>44189.32708333333</v>
      </c>
      <c r="J1374" s="4">
        <f t="shared" si="108"/>
        <v>2020</v>
      </c>
      <c r="K1374" s="4">
        <f t="shared" si="109"/>
        <v>12</v>
      </c>
      <c r="L1374">
        <f t="shared" si="110"/>
        <v>11286.000000452623</v>
      </c>
      <c r="M1374" s="8">
        <f t="shared" si="106"/>
        <v>188.10000000754371</v>
      </c>
      <c r="N1374" s="8">
        <f t="shared" si="107"/>
        <v>33105.600001327693</v>
      </c>
      <c r="O1374" s="18">
        <v>1</v>
      </c>
      <c r="P1374" t="s">
        <v>2490</v>
      </c>
      <c r="Q1374" s="6" t="s">
        <v>24</v>
      </c>
      <c r="R1374" s="8"/>
    </row>
    <row r="1375" spans="1:18" ht="15" customHeight="1">
      <c r="A1375" t="s">
        <v>17</v>
      </c>
      <c r="B1375" t="s">
        <v>41</v>
      </c>
      <c r="C1375" t="s">
        <v>62</v>
      </c>
      <c r="D1375" t="s">
        <v>2491</v>
      </c>
      <c r="E1375">
        <v>5</v>
      </c>
      <c r="F1375" t="s">
        <v>27</v>
      </c>
      <c r="G1375" t="s">
        <v>22</v>
      </c>
      <c r="H1375" s="5">
        <v>44189.455254629633</v>
      </c>
      <c r="I1375" s="5">
        <v>44189.388194444444</v>
      </c>
      <c r="J1375" s="4">
        <f t="shared" si="108"/>
        <v>2020</v>
      </c>
      <c r="K1375" s="4">
        <f t="shared" si="109"/>
        <v>12</v>
      </c>
      <c r="L1375">
        <f t="shared" si="110"/>
        <v>5794.000000320375</v>
      </c>
      <c r="M1375" s="8">
        <f t="shared" si="106"/>
        <v>96.566666672006249</v>
      </c>
      <c r="N1375" s="8">
        <f t="shared" si="107"/>
        <v>482.83333336003125</v>
      </c>
      <c r="O1375" s="18">
        <v>1</v>
      </c>
      <c r="P1375" t="s">
        <v>2492</v>
      </c>
      <c r="Q1375" s="6" t="s">
        <v>24</v>
      </c>
      <c r="R1375" s="8"/>
    </row>
    <row r="1376" spans="1:18" ht="15" customHeight="1">
      <c r="A1376" t="s">
        <v>17</v>
      </c>
      <c r="B1376" t="s">
        <v>41</v>
      </c>
      <c r="C1376" t="s">
        <v>135</v>
      </c>
      <c r="D1376" t="s">
        <v>426</v>
      </c>
      <c r="E1376">
        <v>8</v>
      </c>
      <c r="F1376" t="s">
        <v>27</v>
      </c>
      <c r="G1376" t="s">
        <v>22</v>
      </c>
      <c r="H1376" s="5">
        <v>44189.476921296293</v>
      </c>
      <c r="I1376" s="5">
        <v>44189.393055555556</v>
      </c>
      <c r="J1376" s="4">
        <f t="shared" si="108"/>
        <v>2020</v>
      </c>
      <c r="K1376" s="4">
        <f t="shared" si="109"/>
        <v>12</v>
      </c>
      <c r="L1376">
        <f t="shared" si="110"/>
        <v>7245.9999996470287</v>
      </c>
      <c r="M1376" s="8">
        <f t="shared" si="106"/>
        <v>120.76666666078381</v>
      </c>
      <c r="N1376" s="8">
        <f t="shared" si="107"/>
        <v>966.1333332862705</v>
      </c>
      <c r="O1376" s="18">
        <v>1</v>
      </c>
      <c r="P1376" t="s">
        <v>2493</v>
      </c>
      <c r="Q1376" s="6" t="s">
        <v>24</v>
      </c>
      <c r="R1376" s="8"/>
    </row>
    <row r="1377" spans="1:18" ht="15" customHeight="1">
      <c r="A1377" t="s">
        <v>17</v>
      </c>
      <c r="B1377" t="s">
        <v>18</v>
      </c>
      <c r="C1377" t="s">
        <v>38</v>
      </c>
      <c r="D1377" t="s">
        <v>2494</v>
      </c>
      <c r="E1377">
        <v>2</v>
      </c>
      <c r="F1377" t="s">
        <v>92</v>
      </c>
      <c r="G1377" t="s">
        <v>22</v>
      </c>
      <c r="H1377" s="5">
        <v>44189.485833333332</v>
      </c>
      <c r="I1377" s="5">
        <v>44189.413194444445</v>
      </c>
      <c r="J1377" s="4">
        <f t="shared" si="108"/>
        <v>2020</v>
      </c>
      <c r="K1377" s="4">
        <f t="shared" si="109"/>
        <v>12</v>
      </c>
      <c r="L1377">
        <f t="shared" si="110"/>
        <v>6275.9999998379499</v>
      </c>
      <c r="M1377" s="8">
        <f t="shared" si="106"/>
        <v>104.59999999729916</v>
      </c>
      <c r="N1377" s="8">
        <f t="shared" si="107"/>
        <v>209.19999999459833</v>
      </c>
      <c r="O1377" s="18">
        <v>1</v>
      </c>
      <c r="P1377" t="s">
        <v>2495</v>
      </c>
      <c r="Q1377" s="6" t="s">
        <v>24</v>
      </c>
      <c r="R1377" s="8"/>
    </row>
    <row r="1378" spans="1:18" ht="15" customHeight="1">
      <c r="A1378" t="s">
        <v>17</v>
      </c>
      <c r="B1378" t="s">
        <v>18</v>
      </c>
      <c r="C1378" t="s">
        <v>38</v>
      </c>
      <c r="D1378" t="s">
        <v>975</v>
      </c>
      <c r="E1378">
        <v>12</v>
      </c>
      <c r="F1378" t="s">
        <v>27</v>
      </c>
      <c r="G1378" t="s">
        <v>22</v>
      </c>
      <c r="H1378" s="5">
        <v>44189.514074074075</v>
      </c>
      <c r="I1378" s="5">
        <v>44189.443055555559</v>
      </c>
      <c r="J1378" s="4">
        <f t="shared" si="108"/>
        <v>2020</v>
      </c>
      <c r="K1378" s="4">
        <f t="shared" si="109"/>
        <v>12</v>
      </c>
      <c r="L1378">
        <f t="shared" si="110"/>
        <v>6135.999999800697</v>
      </c>
      <c r="M1378" s="8">
        <f t="shared" si="106"/>
        <v>102.26666666334495</v>
      </c>
      <c r="N1378" s="8">
        <f t="shared" si="107"/>
        <v>1227.1999999601394</v>
      </c>
      <c r="O1378" s="18">
        <v>1</v>
      </c>
      <c r="P1378" t="s">
        <v>2496</v>
      </c>
      <c r="Q1378" s="6" t="s">
        <v>24</v>
      </c>
      <c r="R1378" s="8"/>
    </row>
    <row r="1379" spans="1:18" ht="15" customHeight="1">
      <c r="A1379" t="s">
        <v>17</v>
      </c>
      <c r="B1379" t="s">
        <v>18</v>
      </c>
      <c r="C1379" t="s">
        <v>38</v>
      </c>
      <c r="D1379" t="s">
        <v>231</v>
      </c>
      <c r="E1379">
        <v>43</v>
      </c>
      <c r="F1379" t="s">
        <v>44</v>
      </c>
      <c r="G1379" t="s">
        <v>22</v>
      </c>
      <c r="H1379" s="5">
        <v>44189.701388888891</v>
      </c>
      <c r="I1379" s="5">
        <v>44189.665277777778</v>
      </c>
      <c r="J1379" s="4">
        <f t="shared" si="108"/>
        <v>2020</v>
      </c>
      <c r="K1379" s="4">
        <f t="shared" si="109"/>
        <v>12</v>
      </c>
      <c r="L1379">
        <f t="shared" si="110"/>
        <v>3120.0000001117587</v>
      </c>
      <c r="M1379" s="8">
        <f t="shared" si="106"/>
        <v>52.000000001862645</v>
      </c>
      <c r="N1379" s="8">
        <f t="shared" si="107"/>
        <v>2236.0000000800937</v>
      </c>
      <c r="O1379" s="18">
        <v>1</v>
      </c>
      <c r="P1379" t="s">
        <v>2497</v>
      </c>
      <c r="Q1379" s="6" t="s">
        <v>24</v>
      </c>
      <c r="R1379" s="8" t="s">
        <v>46</v>
      </c>
    </row>
    <row r="1380" spans="1:18" ht="15" customHeight="1">
      <c r="A1380" t="s">
        <v>17</v>
      </c>
      <c r="B1380" t="s">
        <v>47</v>
      </c>
      <c r="C1380" t="s">
        <v>52</v>
      </c>
      <c r="D1380" t="s">
        <v>602</v>
      </c>
      <c r="E1380">
        <v>52</v>
      </c>
      <c r="F1380" t="s">
        <v>27</v>
      </c>
      <c r="G1380" t="s">
        <v>22</v>
      </c>
      <c r="H1380" s="5">
        <v>44189.778819444444</v>
      </c>
      <c r="I1380" s="5">
        <v>44189.666666666664</v>
      </c>
      <c r="J1380" s="4">
        <f t="shared" si="108"/>
        <v>2020</v>
      </c>
      <c r="K1380" s="4">
        <f t="shared" si="109"/>
        <v>12</v>
      </c>
      <c r="L1380">
        <f t="shared" si="110"/>
        <v>9690.0000001536682</v>
      </c>
      <c r="M1380" s="8">
        <f t="shared" si="106"/>
        <v>161.50000000256114</v>
      </c>
      <c r="N1380" s="8">
        <f t="shared" si="107"/>
        <v>8398.0000001331791</v>
      </c>
      <c r="O1380" s="18">
        <v>1</v>
      </c>
      <c r="P1380" t="s">
        <v>2498</v>
      </c>
      <c r="Q1380" s="6" t="s">
        <v>24</v>
      </c>
      <c r="R1380" s="8"/>
    </row>
    <row r="1381" spans="1:18" ht="15" customHeight="1">
      <c r="A1381" t="s">
        <v>17</v>
      </c>
      <c r="B1381" t="s">
        <v>18</v>
      </c>
      <c r="C1381" t="s">
        <v>19</v>
      </c>
      <c r="D1381" t="s">
        <v>2499</v>
      </c>
      <c r="E1381">
        <v>24</v>
      </c>
      <c r="F1381" t="s">
        <v>44</v>
      </c>
      <c r="G1381" t="s">
        <v>22</v>
      </c>
      <c r="H1381" s="5">
        <v>44189.747407407405</v>
      </c>
      <c r="I1381" s="5">
        <v>44189.685416666667</v>
      </c>
      <c r="J1381" s="4">
        <f t="shared" si="108"/>
        <v>2020</v>
      </c>
      <c r="K1381" s="4">
        <f t="shared" si="109"/>
        <v>12</v>
      </c>
      <c r="L1381">
        <f t="shared" si="110"/>
        <v>5355.9999997727573</v>
      </c>
      <c r="M1381" s="8">
        <f t="shared" si="106"/>
        <v>89.266666662879288</v>
      </c>
      <c r="N1381" s="8">
        <f t="shared" si="107"/>
        <v>2142.3999999091029</v>
      </c>
      <c r="O1381" s="18">
        <v>1</v>
      </c>
      <c r="P1381" t="s">
        <v>2500</v>
      </c>
      <c r="Q1381" s="6" t="s">
        <v>24</v>
      </c>
      <c r="R1381" s="8" t="s">
        <v>46</v>
      </c>
    </row>
    <row r="1382" spans="1:18" ht="15" customHeight="1">
      <c r="A1382" t="s">
        <v>17</v>
      </c>
      <c r="B1382" t="s">
        <v>41</v>
      </c>
      <c r="C1382" t="s">
        <v>62</v>
      </c>
      <c r="D1382" t="s">
        <v>741</v>
      </c>
      <c r="E1382">
        <v>30</v>
      </c>
      <c r="F1382" t="s">
        <v>44</v>
      </c>
      <c r="G1382" t="s">
        <v>22</v>
      </c>
      <c r="H1382" s="5">
        <v>44189.772916666669</v>
      </c>
      <c r="I1382" s="5">
        <v>44189.706944444442</v>
      </c>
      <c r="J1382" s="4">
        <f t="shared" si="108"/>
        <v>2020</v>
      </c>
      <c r="K1382" s="4">
        <f t="shared" si="109"/>
        <v>12</v>
      </c>
      <c r="L1382">
        <f t="shared" si="110"/>
        <v>5700.000000349246</v>
      </c>
      <c r="M1382" s="8">
        <f t="shared" si="106"/>
        <v>95.000000005820766</v>
      </c>
      <c r="N1382" s="8">
        <f t="shared" si="107"/>
        <v>2850.000000174623</v>
      </c>
      <c r="O1382" s="18">
        <v>1</v>
      </c>
      <c r="P1382" t="s">
        <v>2501</v>
      </c>
      <c r="Q1382" s="6" t="s">
        <v>24</v>
      </c>
      <c r="R1382" s="8" t="s">
        <v>46</v>
      </c>
    </row>
    <row r="1383" spans="1:18" ht="15" customHeight="1">
      <c r="A1383" t="s">
        <v>17</v>
      </c>
      <c r="B1383" t="s">
        <v>140</v>
      </c>
      <c r="C1383" t="s">
        <v>141</v>
      </c>
      <c r="D1383" t="s">
        <v>2502</v>
      </c>
      <c r="E1383">
        <v>2</v>
      </c>
      <c r="F1383" t="s">
        <v>44</v>
      </c>
      <c r="G1383" t="s">
        <v>22</v>
      </c>
      <c r="H1383" s="5">
        <v>44189.868125000001</v>
      </c>
      <c r="I1383" s="5">
        <v>44189.785416666666</v>
      </c>
      <c r="J1383" s="4">
        <f t="shared" si="108"/>
        <v>2020</v>
      </c>
      <c r="K1383" s="4">
        <f t="shared" si="109"/>
        <v>12</v>
      </c>
      <c r="L1383">
        <f t="shared" si="110"/>
        <v>7146.0000001592562</v>
      </c>
      <c r="M1383" s="8">
        <f t="shared" si="106"/>
        <v>119.10000000265427</v>
      </c>
      <c r="N1383" s="8">
        <f t="shared" si="107"/>
        <v>238.20000000530854</v>
      </c>
      <c r="O1383" s="18">
        <v>1</v>
      </c>
      <c r="P1383" t="s">
        <v>2503</v>
      </c>
      <c r="Q1383" s="6" t="s">
        <v>24</v>
      </c>
      <c r="R1383" s="8" t="s">
        <v>46</v>
      </c>
    </row>
    <row r="1384" spans="1:18" ht="15" customHeight="1">
      <c r="A1384" t="s">
        <v>29</v>
      </c>
      <c r="B1384" t="s">
        <v>94</v>
      </c>
      <c r="C1384" t="s">
        <v>95</v>
      </c>
      <c r="D1384" t="s">
        <v>2504</v>
      </c>
      <c r="E1384">
        <v>4</v>
      </c>
      <c r="F1384" t="s">
        <v>27</v>
      </c>
      <c r="G1384" t="s">
        <v>22</v>
      </c>
      <c r="H1384" s="5">
        <v>44189.866203703707</v>
      </c>
      <c r="I1384" s="5">
        <v>44189.79791666667</v>
      </c>
      <c r="J1384" s="4">
        <f t="shared" si="108"/>
        <v>2020</v>
      </c>
      <c r="K1384" s="4">
        <f t="shared" si="109"/>
        <v>12</v>
      </c>
      <c r="L1384">
        <f t="shared" si="110"/>
        <v>5899.9999999534339</v>
      </c>
      <c r="M1384" s="8">
        <f t="shared" si="106"/>
        <v>98.333333332557231</v>
      </c>
      <c r="N1384" s="8">
        <f t="shared" si="107"/>
        <v>393.33333333022892</v>
      </c>
      <c r="O1384" s="18">
        <v>1</v>
      </c>
      <c r="P1384" t="s">
        <v>2505</v>
      </c>
      <c r="Q1384" s="6" t="s">
        <v>24</v>
      </c>
      <c r="R1384" s="8"/>
    </row>
    <row r="1385" spans="1:18" ht="15" customHeight="1">
      <c r="A1385" t="s">
        <v>29</v>
      </c>
      <c r="B1385" t="s">
        <v>94</v>
      </c>
      <c r="C1385" t="s">
        <v>177</v>
      </c>
      <c r="D1385" t="s">
        <v>2506</v>
      </c>
      <c r="E1385">
        <v>40</v>
      </c>
      <c r="F1385" t="s">
        <v>44</v>
      </c>
      <c r="G1385" t="s">
        <v>22</v>
      </c>
      <c r="H1385" s="5">
        <v>44189.982407407406</v>
      </c>
      <c r="I1385" s="5">
        <v>44189.79791666667</v>
      </c>
      <c r="J1385" s="4">
        <f t="shared" si="108"/>
        <v>2020</v>
      </c>
      <c r="K1385" s="4">
        <f t="shared" si="109"/>
        <v>12</v>
      </c>
      <c r="L1385">
        <f t="shared" si="110"/>
        <v>15939.999999571592</v>
      </c>
      <c r="M1385" s="8">
        <f t="shared" si="106"/>
        <v>265.66666665952653</v>
      </c>
      <c r="N1385" s="8">
        <f t="shared" si="107"/>
        <v>10626.666666381061</v>
      </c>
      <c r="O1385" s="18">
        <v>1</v>
      </c>
      <c r="P1385" t="s">
        <v>2507</v>
      </c>
      <c r="Q1385" s="6" t="s">
        <v>24</v>
      </c>
      <c r="R1385" s="8" t="s">
        <v>46</v>
      </c>
    </row>
    <row r="1386" spans="1:18" ht="15" customHeight="1">
      <c r="A1386" t="s">
        <v>29</v>
      </c>
      <c r="B1386" t="s">
        <v>94</v>
      </c>
      <c r="C1386" t="s">
        <v>95</v>
      </c>
      <c r="D1386" t="s">
        <v>1588</v>
      </c>
      <c r="E1386">
        <v>75</v>
      </c>
      <c r="F1386" t="s">
        <v>44</v>
      </c>
      <c r="G1386" t="s">
        <v>22</v>
      </c>
      <c r="H1386" s="5">
        <v>44189.865717592591</v>
      </c>
      <c r="I1386" s="5">
        <v>44189.79791666667</v>
      </c>
      <c r="J1386" s="4">
        <f t="shared" si="108"/>
        <v>2020</v>
      </c>
      <c r="K1386" s="4">
        <f t="shared" si="109"/>
        <v>12</v>
      </c>
      <c r="L1386">
        <f t="shared" si="110"/>
        <v>5857.9999995650724</v>
      </c>
      <c r="M1386" s="8">
        <f t="shared" si="106"/>
        <v>97.633333326084539</v>
      </c>
      <c r="N1386" s="8">
        <f t="shared" si="107"/>
        <v>7322.4999994563404</v>
      </c>
      <c r="O1386" s="18">
        <v>1</v>
      </c>
      <c r="P1386" t="s">
        <v>2508</v>
      </c>
      <c r="Q1386" s="6" t="s">
        <v>24</v>
      </c>
      <c r="R1386" s="8" t="s">
        <v>46</v>
      </c>
    </row>
    <row r="1387" spans="1:18" ht="15" customHeight="1">
      <c r="A1387" t="s">
        <v>29</v>
      </c>
      <c r="B1387" t="s">
        <v>94</v>
      </c>
      <c r="C1387" t="s">
        <v>156</v>
      </c>
      <c r="D1387" t="s">
        <v>2509</v>
      </c>
      <c r="E1387">
        <v>10</v>
      </c>
      <c r="F1387" t="s">
        <v>27</v>
      </c>
      <c r="G1387" t="s">
        <v>22</v>
      </c>
      <c r="H1387" s="5">
        <v>44189.885983796295</v>
      </c>
      <c r="I1387" s="5">
        <v>44189.814583333333</v>
      </c>
      <c r="J1387" s="4">
        <f t="shared" si="108"/>
        <v>2020</v>
      </c>
      <c r="K1387" s="4">
        <f t="shared" si="109"/>
        <v>12</v>
      </c>
      <c r="L1387">
        <f t="shared" si="110"/>
        <v>6168.999999971129</v>
      </c>
      <c r="M1387" s="8">
        <f t="shared" si="106"/>
        <v>102.81666666618548</v>
      </c>
      <c r="N1387" s="8">
        <f t="shared" si="107"/>
        <v>1028.1666666618548</v>
      </c>
      <c r="O1387" s="18">
        <v>1</v>
      </c>
      <c r="P1387" t="s">
        <v>2510</v>
      </c>
      <c r="Q1387" s="6" t="s">
        <v>24</v>
      </c>
      <c r="R1387" s="8"/>
    </row>
    <row r="1388" spans="1:18" ht="15" customHeight="1">
      <c r="A1388" t="s">
        <v>29</v>
      </c>
      <c r="B1388" t="s">
        <v>94</v>
      </c>
      <c r="C1388" t="s">
        <v>95</v>
      </c>
      <c r="D1388" t="s">
        <v>388</v>
      </c>
      <c r="E1388">
        <v>43</v>
      </c>
      <c r="F1388" t="s">
        <v>27</v>
      </c>
      <c r="G1388" t="s">
        <v>22</v>
      </c>
      <c r="H1388" s="5">
        <v>44189.964247685188</v>
      </c>
      <c r="I1388" s="5">
        <v>44189.909722222219</v>
      </c>
      <c r="J1388" s="4">
        <f t="shared" si="108"/>
        <v>2020</v>
      </c>
      <c r="K1388" s="4">
        <f t="shared" si="109"/>
        <v>12</v>
      </c>
      <c r="L1388">
        <f t="shared" si="110"/>
        <v>4711.0000004991889</v>
      </c>
      <c r="M1388" s="8">
        <f t="shared" si="106"/>
        <v>78.516666674986482</v>
      </c>
      <c r="N1388" s="8">
        <f t="shared" si="107"/>
        <v>3376.2166670244187</v>
      </c>
      <c r="O1388" s="18">
        <v>1</v>
      </c>
      <c r="P1388" t="s">
        <v>2511</v>
      </c>
      <c r="Q1388" s="6" t="s">
        <v>24</v>
      </c>
      <c r="R1388" s="8"/>
    </row>
    <row r="1389" spans="1:19" s="152" customFormat="1" ht="15" customHeight="1">
      <c r="A1389" s="152" t="s">
        <v>29</v>
      </c>
      <c r="B1389" s="152" t="s">
        <v>94</v>
      </c>
      <c r="C1389" s="152" t="s">
        <v>95</v>
      </c>
      <c r="D1389" s="152" t="s">
        <v>1132</v>
      </c>
      <c r="E1389" s="152">
        <v>1891</v>
      </c>
      <c r="F1389" s="152" t="s">
        <v>33</v>
      </c>
      <c r="G1389" s="152" t="s">
        <v>22</v>
      </c>
      <c r="H1389" s="153">
        <v>44190.300000000003</v>
      </c>
      <c r="I1389" s="153">
        <v>44190.272916666669</v>
      </c>
      <c r="J1389" s="4">
        <f t="shared" si="108"/>
        <v>2020</v>
      </c>
      <c r="K1389" s="4">
        <f t="shared" si="109"/>
        <v>12</v>
      </c>
      <c r="L1389" s="152">
        <f t="shared" si="110"/>
        <v>2340.000000083819</v>
      </c>
      <c r="M1389" s="154">
        <f t="shared" si="106"/>
        <v>39.000000001396984</v>
      </c>
      <c r="N1389" s="154">
        <f t="shared" si="107"/>
        <v>73749.000002641696</v>
      </c>
      <c r="O1389" s="155">
        <v>1</v>
      </c>
      <c r="P1389" s="152" t="s">
        <v>2512</v>
      </c>
      <c r="Q1389" s="156" t="s">
        <v>24</v>
      </c>
      <c r="R1389" s="154"/>
      <c r="S1389"/>
    </row>
    <row r="1390" spans="1:18" ht="15" customHeight="1">
      <c r="A1390" t="s">
        <v>29</v>
      </c>
      <c r="B1390" t="s">
        <v>94</v>
      </c>
      <c r="C1390" t="s">
        <v>95</v>
      </c>
      <c r="D1390" t="s">
        <v>2309</v>
      </c>
      <c r="E1390">
        <v>807</v>
      </c>
      <c r="F1390" t="s">
        <v>33</v>
      </c>
      <c r="G1390" t="s">
        <v>22</v>
      </c>
      <c r="H1390" s="5">
        <v>44190.354166666664</v>
      </c>
      <c r="I1390" s="5">
        <v>44190.300000000003</v>
      </c>
      <c r="J1390" s="4">
        <f t="shared" si="108"/>
        <v>2020</v>
      </c>
      <c r="K1390" s="4">
        <f t="shared" si="109"/>
        <v>12</v>
      </c>
      <c r="L1390">
        <f>(H1390-I1390)*60*60*24</f>
        <v>4679.9999995389953</v>
      </c>
      <c r="M1390" s="8">
        <f>+L1390/60</f>
        <v>77.999999992316589</v>
      </c>
      <c r="N1390" s="8">
        <f>+M1390*E1390</f>
        <v>62945.999993799487</v>
      </c>
      <c r="O1390" s="18">
        <v>1</v>
      </c>
      <c r="P1390" t="s">
        <v>2513</v>
      </c>
      <c r="Q1390" s="6" t="s">
        <v>24</v>
      </c>
      <c r="R1390" s="8"/>
    </row>
    <row r="1391" spans="1:18" ht="15" customHeight="1">
      <c r="A1391" t="s">
        <v>17</v>
      </c>
      <c r="B1391" t="s">
        <v>47</v>
      </c>
      <c r="C1391" t="s">
        <v>52</v>
      </c>
      <c r="D1391" t="s">
        <v>2514</v>
      </c>
      <c r="E1391">
        <v>13</v>
      </c>
      <c r="F1391" t="s">
        <v>27</v>
      </c>
      <c r="G1391" t="s">
        <v>22</v>
      </c>
      <c r="H1391" s="5">
        <v>44190.333171296297</v>
      </c>
      <c r="I1391" s="5">
        <v>44190.220138888886</v>
      </c>
      <c r="J1391" s="4">
        <f t="shared" si="108"/>
        <v>2020</v>
      </c>
      <c r="K1391" s="4">
        <f t="shared" si="109"/>
        <v>12</v>
      </c>
      <c r="L1391">
        <f t="shared" si="110"/>
        <v>9766.000000317581</v>
      </c>
      <c r="M1391" s="8">
        <f t="shared" si="106"/>
        <v>162.76666667195968</v>
      </c>
      <c r="N1391" s="8">
        <f t="shared" si="107"/>
        <v>2115.9666667354759</v>
      </c>
      <c r="O1391" s="18">
        <v>1</v>
      </c>
      <c r="P1391" t="s">
        <v>2515</v>
      </c>
      <c r="Q1391" s="6" t="s">
        <v>24</v>
      </c>
      <c r="R1391" s="8"/>
    </row>
    <row r="1392" spans="1:18" ht="15" customHeight="1">
      <c r="A1392" t="s">
        <v>29</v>
      </c>
      <c r="B1392" t="s">
        <v>94</v>
      </c>
      <c r="C1392" t="s">
        <v>174</v>
      </c>
      <c r="D1392" t="s">
        <v>2516</v>
      </c>
      <c r="E1392">
        <v>1</v>
      </c>
      <c r="F1392" t="s">
        <v>92</v>
      </c>
      <c r="G1392" t="s">
        <v>22</v>
      </c>
      <c r="H1392" s="5">
        <v>44190.36041666667</v>
      </c>
      <c r="I1392" s="5">
        <v>44190.318749999999</v>
      </c>
      <c r="J1392" s="4">
        <f t="shared" si="108"/>
        <v>2020</v>
      </c>
      <c r="K1392" s="4">
        <f t="shared" si="109"/>
        <v>12</v>
      </c>
      <c r="L1392">
        <f t="shared" si="110"/>
        <v>3600.0000004190952</v>
      </c>
      <c r="M1392" s="8">
        <f t="shared" si="106"/>
        <v>60.000000006984919</v>
      </c>
      <c r="N1392" s="8">
        <f t="shared" si="107"/>
        <v>60.000000006984919</v>
      </c>
      <c r="O1392" s="18">
        <v>1</v>
      </c>
      <c r="P1392" t="s">
        <v>2517</v>
      </c>
      <c r="Q1392" s="6" t="s">
        <v>24</v>
      </c>
      <c r="R1392" s="8"/>
    </row>
    <row r="1393" spans="1:19" s="152" customFormat="1" ht="15" customHeight="1">
      <c r="A1393" s="152" t="s">
        <v>29</v>
      </c>
      <c r="B1393" s="152" t="s">
        <v>87</v>
      </c>
      <c r="C1393" s="152" t="s">
        <v>103</v>
      </c>
      <c r="D1393" s="152" t="s">
        <v>2052</v>
      </c>
      <c r="E1393" s="152">
        <v>1</v>
      </c>
      <c r="F1393" s="152" t="s">
        <v>85</v>
      </c>
      <c r="G1393" s="152" t="s">
        <v>22</v>
      </c>
      <c r="H1393" s="153">
        <v>44190.5</v>
      </c>
      <c r="I1393" s="153">
        <v>44190.464583333334</v>
      </c>
      <c r="J1393" s="4">
        <f t="shared" si="108"/>
        <v>2020</v>
      </c>
      <c r="K1393" s="4">
        <f t="shared" si="109"/>
        <v>12</v>
      </c>
      <c r="L1393" s="152">
        <f t="shared" si="110"/>
        <v>3059.999999916181</v>
      </c>
      <c r="M1393" s="154">
        <f t="shared" si="106"/>
        <v>50.999999998603016</v>
      </c>
      <c r="N1393" s="154">
        <f t="shared" si="107"/>
        <v>50.999999998603016</v>
      </c>
      <c r="O1393" s="155">
        <v>1</v>
      </c>
      <c r="P1393" s="152" t="s">
        <v>2518</v>
      </c>
      <c r="Q1393" s="156" t="s">
        <v>24</v>
      </c>
      <c r="R1393" s="154"/>
      <c r="S1393"/>
    </row>
    <row r="1394" spans="1:19" s="135" customFormat="1" ht="15" customHeight="1">
      <c r="A1394" s="135" t="s">
        <v>29</v>
      </c>
      <c r="B1394" s="135" t="s">
        <v>94</v>
      </c>
      <c r="C1394" s="135" t="s">
        <v>95</v>
      </c>
      <c r="D1394" s="135" t="s">
        <v>1412</v>
      </c>
      <c r="E1394" s="135">
        <v>1</v>
      </c>
      <c r="F1394" s="135" t="s">
        <v>85</v>
      </c>
      <c r="G1394" s="135" t="s">
        <v>22</v>
      </c>
      <c r="H1394" s="136">
        <v>44190.778298611112</v>
      </c>
      <c r="I1394" s="136">
        <v>44190.715277777781</v>
      </c>
      <c r="J1394" s="4">
        <f t="shared" si="108"/>
        <v>2020</v>
      </c>
      <c r="K1394" s="4">
        <f t="shared" si="109"/>
        <v>12</v>
      </c>
      <c r="L1394" s="135">
        <f t="shared" si="110"/>
        <v>5444.9999998323619</v>
      </c>
      <c r="M1394" s="137">
        <f t="shared" si="106"/>
        <v>90.749999997206032</v>
      </c>
      <c r="N1394" s="137">
        <f t="shared" si="107"/>
        <v>90.749999997206032</v>
      </c>
      <c r="O1394" s="138">
        <v>1</v>
      </c>
      <c r="P1394" s="135" t="s">
        <v>2519</v>
      </c>
      <c r="Q1394" s="139" t="s">
        <v>24</v>
      </c>
      <c r="R1394" s="137"/>
      <c r="S1394"/>
    </row>
    <row r="1395" spans="1:18" ht="15" customHeight="1">
      <c r="A1395" t="s">
        <v>29</v>
      </c>
      <c r="B1395" t="s">
        <v>87</v>
      </c>
      <c r="C1395" t="s">
        <v>103</v>
      </c>
      <c r="D1395" t="s">
        <v>2078</v>
      </c>
      <c r="E1395">
        <v>7</v>
      </c>
      <c r="F1395" t="s">
        <v>85</v>
      </c>
      <c r="G1395" t="s">
        <v>22</v>
      </c>
      <c r="H1395" s="5">
        <v>44190.994872685187</v>
      </c>
      <c r="I1395" s="5">
        <v>44190.921527777777</v>
      </c>
      <c r="J1395" s="4">
        <f t="shared" si="108"/>
        <v>2020</v>
      </c>
      <c r="K1395" s="4">
        <f t="shared" si="109"/>
        <v>12</v>
      </c>
      <c r="L1395">
        <f t="shared" si="110"/>
        <v>6337.0000002672896</v>
      </c>
      <c r="M1395" s="8">
        <f t="shared" si="106"/>
        <v>105.61666667112149</v>
      </c>
      <c r="N1395" s="8">
        <f t="shared" si="107"/>
        <v>739.31666669785045</v>
      </c>
      <c r="O1395" s="18">
        <v>1</v>
      </c>
      <c r="P1395" t="s">
        <v>2520</v>
      </c>
      <c r="Q1395" s="6" t="s">
        <v>24</v>
      </c>
      <c r="R1395" s="8"/>
    </row>
    <row r="1396" spans="1:19" s="152" customFormat="1" ht="15" customHeight="1">
      <c r="A1396" s="152" t="s">
        <v>29</v>
      </c>
      <c r="B1396" s="152" t="s">
        <v>87</v>
      </c>
      <c r="C1396" s="152" t="s">
        <v>103</v>
      </c>
      <c r="D1396" s="152" t="s">
        <v>2521</v>
      </c>
      <c r="E1396" s="152">
        <v>1</v>
      </c>
      <c r="F1396" s="152" t="s">
        <v>85</v>
      </c>
      <c r="G1396" s="152" t="s">
        <v>22</v>
      </c>
      <c r="H1396" s="153">
        <v>44191.366168981483</v>
      </c>
      <c r="I1396" s="153">
        <v>44191.317361111112</v>
      </c>
      <c r="J1396" s="4">
        <f t="shared" si="108"/>
        <v>2020</v>
      </c>
      <c r="K1396" s="4">
        <f t="shared" si="109"/>
        <v>12</v>
      </c>
      <c r="L1396" s="152">
        <f t="shared" si="110"/>
        <v>4217.0000000623986</v>
      </c>
      <c r="M1396" s="154">
        <f t="shared" si="106"/>
        <v>70.28333333437331</v>
      </c>
      <c r="N1396" s="154">
        <f t="shared" si="107"/>
        <v>70.28333333437331</v>
      </c>
      <c r="O1396" s="155">
        <v>1</v>
      </c>
      <c r="P1396" s="152" t="s">
        <v>2522</v>
      </c>
      <c r="Q1396" s="156" t="s">
        <v>24</v>
      </c>
      <c r="R1396" s="154"/>
      <c r="S1396"/>
    </row>
    <row r="1397" spans="1:18" ht="15" customHeight="1">
      <c r="A1397" t="s">
        <v>17</v>
      </c>
      <c r="B1397" t="s">
        <v>140</v>
      </c>
      <c r="C1397" t="s">
        <v>141</v>
      </c>
      <c r="D1397" t="s">
        <v>1048</v>
      </c>
      <c r="E1397">
        <v>94</v>
      </c>
      <c r="F1397" t="s">
        <v>85</v>
      </c>
      <c r="G1397" t="s">
        <v>22</v>
      </c>
      <c r="H1397" s="5">
        <v>44191.399560185186</v>
      </c>
      <c r="I1397" s="5">
        <v>44191.342361111114</v>
      </c>
      <c r="J1397" s="4">
        <f t="shared" si="108"/>
        <v>2020</v>
      </c>
      <c r="K1397" s="4">
        <f t="shared" si="109"/>
        <v>12</v>
      </c>
      <c r="L1397">
        <f t="shared" si="110"/>
        <v>4941.9999998062849</v>
      </c>
      <c r="M1397" s="8">
        <f t="shared" si="106"/>
        <v>82.366666663438082</v>
      </c>
      <c r="N1397" s="8">
        <f t="shared" si="107"/>
        <v>7742.4666663631797</v>
      </c>
      <c r="O1397" s="18">
        <v>1</v>
      </c>
      <c r="P1397" t="s">
        <v>2523</v>
      </c>
      <c r="Q1397" s="6" t="s">
        <v>24</v>
      </c>
      <c r="R1397" s="8"/>
    </row>
    <row r="1398" spans="1:18" ht="15" customHeight="1">
      <c r="A1398" t="s">
        <v>17</v>
      </c>
      <c r="B1398" t="s">
        <v>140</v>
      </c>
      <c r="C1398" t="s">
        <v>141</v>
      </c>
      <c r="D1398" t="s">
        <v>1048</v>
      </c>
      <c r="E1398">
        <v>94</v>
      </c>
      <c r="F1398" t="s">
        <v>33</v>
      </c>
      <c r="G1398" t="s">
        <v>22</v>
      </c>
      <c r="H1398" s="5">
        <v>44191.456099537034</v>
      </c>
      <c r="I1398" s="5">
        <v>44191.402395833335</v>
      </c>
      <c r="J1398" s="4">
        <f t="shared" si="108"/>
        <v>2020</v>
      </c>
      <c r="K1398" s="4">
        <f t="shared" si="109"/>
        <v>12</v>
      </c>
      <c r="L1398">
        <f t="shared" si="110"/>
        <v>4639.9999996181577</v>
      </c>
      <c r="M1398" s="8">
        <f t="shared" si="106"/>
        <v>77.333333326969296</v>
      </c>
      <c r="N1398" s="8">
        <f t="shared" si="107"/>
        <v>7269.3333327351138</v>
      </c>
      <c r="O1398" s="18">
        <v>1</v>
      </c>
      <c r="P1398" t="s">
        <v>2524</v>
      </c>
      <c r="Q1398" s="6" t="s">
        <v>24</v>
      </c>
      <c r="R1398" s="8"/>
    </row>
    <row r="1399" spans="1:18" ht="15" customHeight="1">
      <c r="A1399" t="s">
        <v>17</v>
      </c>
      <c r="B1399" t="s">
        <v>140</v>
      </c>
      <c r="C1399" t="s">
        <v>141</v>
      </c>
      <c r="D1399" t="s">
        <v>1048</v>
      </c>
      <c r="E1399">
        <v>94</v>
      </c>
      <c r="F1399" t="s">
        <v>125</v>
      </c>
      <c r="G1399" t="s">
        <v>22</v>
      </c>
      <c r="H1399" s="5">
        <v>44191.568761574075</v>
      </c>
      <c r="I1399" s="5">
        <v>44191.459722222222</v>
      </c>
      <c r="J1399" s="4">
        <f t="shared" si="108"/>
        <v>2020</v>
      </c>
      <c r="K1399" s="4">
        <f t="shared" si="109"/>
        <v>12</v>
      </c>
      <c r="L1399">
        <f t="shared" si="110"/>
        <v>9421.0000001359731</v>
      </c>
      <c r="M1399" s="8">
        <f t="shared" si="106"/>
        <v>157.01666666893288</v>
      </c>
      <c r="N1399" s="8">
        <f t="shared" si="107"/>
        <v>14759.566666879691</v>
      </c>
      <c r="O1399" s="18">
        <v>1</v>
      </c>
      <c r="P1399" t="s">
        <v>2525</v>
      </c>
      <c r="Q1399" s="6" t="s">
        <v>24</v>
      </c>
      <c r="R1399" s="8"/>
    </row>
    <row r="1400" spans="1:19" s="177" customFormat="1" ht="15" customHeight="1">
      <c r="A1400" s="177" t="s">
        <v>29</v>
      </c>
      <c r="B1400" s="177" t="s">
        <v>94</v>
      </c>
      <c r="C1400" s="177" t="s">
        <v>156</v>
      </c>
      <c r="D1400" s="177" t="s">
        <v>2526</v>
      </c>
      <c r="E1400" s="177">
        <v>1</v>
      </c>
      <c r="F1400" s="177" t="s">
        <v>85</v>
      </c>
      <c r="G1400" s="177" t="s">
        <v>22</v>
      </c>
      <c r="H1400" s="178">
        <v>44191.780381944445</v>
      </c>
      <c r="I1400" s="178">
        <v>44191.714583333334</v>
      </c>
      <c r="J1400" s="4">
        <f t="shared" si="108"/>
        <v>2020</v>
      </c>
      <c r="K1400" s="4">
        <f t="shared" si="109"/>
        <v>12</v>
      </c>
      <c r="L1400" s="177">
        <f t="shared" si="110"/>
        <v>5684.9999999860302</v>
      </c>
      <c r="M1400" s="179">
        <f t="shared" si="106"/>
        <v>94.749999999767169</v>
      </c>
      <c r="N1400" s="179">
        <f t="shared" si="107"/>
        <v>94.749999999767169</v>
      </c>
      <c r="O1400" s="180">
        <v>1</v>
      </c>
      <c r="P1400" s="177" t="s">
        <v>2527</v>
      </c>
      <c r="Q1400" s="181" t="s">
        <v>24</v>
      </c>
      <c r="R1400" s="179"/>
      <c r="S1400"/>
    </row>
    <row r="1401" spans="1:18" ht="15" customHeight="1">
      <c r="A1401" t="s">
        <v>17</v>
      </c>
      <c r="B1401" t="s">
        <v>41</v>
      </c>
      <c r="C1401" t="s">
        <v>135</v>
      </c>
      <c r="D1401" t="s">
        <v>621</v>
      </c>
      <c r="E1401">
        <v>2</v>
      </c>
      <c r="F1401" t="s">
        <v>92</v>
      </c>
      <c r="G1401" t="s">
        <v>22</v>
      </c>
      <c r="H1401" s="5">
        <v>44191.771886574075</v>
      </c>
      <c r="I1401" s="5">
        <v>44191.738888888889</v>
      </c>
      <c r="J1401" s="4">
        <f t="shared" si="108"/>
        <v>2020</v>
      </c>
      <c r="K1401" s="4">
        <f t="shared" si="109"/>
        <v>12</v>
      </c>
      <c r="L1401">
        <f t="shared" si="110"/>
        <v>2851.0000000940636</v>
      </c>
      <c r="M1401" s="8">
        <f t="shared" si="106"/>
        <v>47.516666668234393</v>
      </c>
      <c r="N1401" s="8">
        <f t="shared" si="107"/>
        <v>95.033333336468786</v>
      </c>
      <c r="O1401" s="18">
        <v>1</v>
      </c>
      <c r="P1401" t="s">
        <v>2528</v>
      </c>
      <c r="Q1401" s="6" t="s">
        <v>24</v>
      </c>
      <c r="R1401" s="8"/>
    </row>
    <row r="1402" spans="1:19" s="177" customFormat="1" ht="15" customHeight="1">
      <c r="A1402" s="177" t="s">
        <v>29</v>
      </c>
      <c r="B1402" s="177" t="s">
        <v>94</v>
      </c>
      <c r="C1402" s="177" t="s">
        <v>156</v>
      </c>
      <c r="D1402" s="177" t="s">
        <v>2529</v>
      </c>
      <c r="E1402" s="177">
        <v>1</v>
      </c>
      <c r="F1402" s="177" t="s">
        <v>85</v>
      </c>
      <c r="G1402" s="177" t="s">
        <v>97</v>
      </c>
      <c r="H1402" s="178">
        <v>44191.782349537039</v>
      </c>
      <c r="I1402" s="178">
        <v>44191.741666666669</v>
      </c>
      <c r="J1402" s="4">
        <f t="shared" si="108"/>
        <v>2020</v>
      </c>
      <c r="K1402" s="4">
        <f t="shared" si="109"/>
        <v>12</v>
      </c>
      <c r="L1402" s="177">
        <f t="shared" si="110"/>
        <v>3515.0000000372529</v>
      </c>
      <c r="M1402" s="179">
        <f t="shared" si="106"/>
        <v>58.583333333954215</v>
      </c>
      <c r="N1402" s="179">
        <f t="shared" si="107"/>
        <v>58.583333333954215</v>
      </c>
      <c r="O1402" s="180">
        <v>1</v>
      </c>
      <c r="P1402" s="177" t="s">
        <v>2530</v>
      </c>
      <c r="Q1402" s="181" t="s">
        <v>24</v>
      </c>
      <c r="R1402" s="179"/>
      <c r="S1402"/>
    </row>
    <row r="1403" spans="1:18" ht="15" customHeight="1">
      <c r="A1403" t="s">
        <v>29</v>
      </c>
      <c r="B1403" t="s">
        <v>87</v>
      </c>
      <c r="C1403" t="s">
        <v>88</v>
      </c>
      <c r="D1403" t="s">
        <v>2531</v>
      </c>
      <c r="E1403">
        <v>1</v>
      </c>
      <c r="F1403" t="s">
        <v>85</v>
      </c>
      <c r="G1403" t="s">
        <v>22</v>
      </c>
      <c r="H1403" s="5">
        <v>44192.379293981481</v>
      </c>
      <c r="I1403" s="5">
        <v>44192.318055555559</v>
      </c>
      <c r="J1403" s="4">
        <f t="shared" si="108"/>
        <v>2020</v>
      </c>
      <c r="K1403" s="4">
        <f t="shared" si="109"/>
        <v>12</v>
      </c>
      <c r="L1403">
        <f t="shared" si="110"/>
        <v>5290.9999996656552</v>
      </c>
      <c r="M1403" s="8">
        <f t="shared" si="106"/>
        <v>88.18333332776092</v>
      </c>
      <c r="N1403" s="8">
        <f t="shared" si="107"/>
        <v>88.18333332776092</v>
      </c>
      <c r="O1403" s="18">
        <v>1</v>
      </c>
      <c r="P1403" t="s">
        <v>2532</v>
      </c>
      <c r="Q1403" s="6" t="s">
        <v>24</v>
      </c>
      <c r="R1403" s="8"/>
    </row>
    <row r="1404" spans="1:18" ht="15" customHeight="1">
      <c r="A1404" t="s">
        <v>29</v>
      </c>
      <c r="B1404" t="s">
        <v>87</v>
      </c>
      <c r="C1404" t="s">
        <v>103</v>
      </c>
      <c r="D1404" t="s">
        <v>2533</v>
      </c>
      <c r="E1404">
        <v>13</v>
      </c>
      <c r="F1404" t="s">
        <v>85</v>
      </c>
      <c r="G1404" t="s">
        <v>22</v>
      </c>
      <c r="H1404" s="5">
        <v>44192.378541666665</v>
      </c>
      <c r="I1404" s="5">
        <v>44192.345138888886</v>
      </c>
      <c r="J1404" s="4">
        <f t="shared" si="108"/>
        <v>2020</v>
      </c>
      <c r="K1404" s="4">
        <f t="shared" si="109"/>
        <v>12</v>
      </c>
      <c r="L1404">
        <f t="shared" si="110"/>
        <v>2886.0000001033768</v>
      </c>
      <c r="M1404" s="8">
        <f t="shared" si="106"/>
        <v>48.100000001722947</v>
      </c>
      <c r="N1404" s="8">
        <f t="shared" si="107"/>
        <v>625.30000002239831</v>
      </c>
      <c r="O1404" s="18">
        <v>1</v>
      </c>
      <c r="P1404" t="s">
        <v>2534</v>
      </c>
      <c r="Q1404" s="6" t="s">
        <v>24</v>
      </c>
      <c r="R1404" s="8"/>
    </row>
    <row r="1405" spans="1:19" s="177" customFormat="1" ht="15" customHeight="1">
      <c r="A1405" s="177" t="s">
        <v>29</v>
      </c>
      <c r="B1405" s="177" t="s">
        <v>94</v>
      </c>
      <c r="C1405" s="177" t="s">
        <v>156</v>
      </c>
      <c r="D1405" s="177" t="s">
        <v>2535</v>
      </c>
      <c r="E1405" s="177">
        <v>1</v>
      </c>
      <c r="F1405" s="177" t="s">
        <v>85</v>
      </c>
      <c r="G1405" s="177" t="s">
        <v>22</v>
      </c>
      <c r="H1405" s="178">
        <v>44192.456967592596</v>
      </c>
      <c r="I1405" s="178">
        <v>44192.411805555559</v>
      </c>
      <c r="J1405" s="4">
        <f t="shared" si="108"/>
        <v>2020</v>
      </c>
      <c r="K1405" s="4">
        <f t="shared" si="109"/>
        <v>12</v>
      </c>
      <c r="L1405" s="177">
        <f t="shared" si="110"/>
        <v>3901.9999999785796</v>
      </c>
      <c r="M1405" s="179">
        <f t="shared" si="106"/>
        <v>65.033333332976326</v>
      </c>
      <c r="N1405" s="179">
        <f t="shared" si="107"/>
        <v>65.033333332976326</v>
      </c>
      <c r="O1405" s="180">
        <v>1</v>
      </c>
      <c r="P1405" s="177" t="s">
        <v>2536</v>
      </c>
      <c r="Q1405" s="181" t="s">
        <v>24</v>
      </c>
      <c r="R1405" s="179"/>
      <c r="S1405"/>
    </row>
    <row r="1406" spans="1:18" ht="15" customHeight="1">
      <c r="A1406" t="s">
        <v>29</v>
      </c>
      <c r="B1406" t="s">
        <v>30</v>
      </c>
      <c r="C1406" t="s">
        <v>83</v>
      </c>
      <c r="D1406" t="s">
        <v>2537</v>
      </c>
      <c r="E1406">
        <v>2</v>
      </c>
      <c r="F1406" t="s">
        <v>92</v>
      </c>
      <c r="G1406" t="s">
        <v>22</v>
      </c>
      <c r="H1406" s="5">
        <v>44192.478402777779</v>
      </c>
      <c r="I1406" s="5">
        <v>44192.444444444445</v>
      </c>
      <c r="J1406" s="4">
        <f t="shared" si="108"/>
        <v>2020</v>
      </c>
      <c r="K1406" s="4">
        <f t="shared" si="109"/>
        <v>12</v>
      </c>
      <c r="L1406">
        <f t="shared" si="110"/>
        <v>2934.0000000083819</v>
      </c>
      <c r="M1406" s="8">
        <f t="shared" si="106"/>
        <v>48.900000000139698</v>
      </c>
      <c r="N1406" s="8">
        <f t="shared" si="107"/>
        <v>97.800000000279397</v>
      </c>
      <c r="O1406" s="18">
        <v>1</v>
      </c>
      <c r="P1406" t="s">
        <v>2538</v>
      </c>
      <c r="Q1406" s="6" t="s">
        <v>24</v>
      </c>
      <c r="R1406" s="8"/>
    </row>
    <row r="1407" spans="1:19" s="123" customFormat="1" ht="15" customHeight="1">
      <c r="A1407" s="123" t="s">
        <v>29</v>
      </c>
      <c r="B1407" s="123" t="s">
        <v>30</v>
      </c>
      <c r="C1407" s="123" t="s">
        <v>83</v>
      </c>
      <c r="D1407" s="123" t="s">
        <v>2539</v>
      </c>
      <c r="E1407" s="123">
        <v>1</v>
      </c>
      <c r="F1407" s="123" t="s">
        <v>92</v>
      </c>
      <c r="G1407" s="123" t="s">
        <v>22</v>
      </c>
      <c r="H1407" s="124">
        <v>44192.492361111108</v>
      </c>
      <c r="I1407" s="124">
        <v>44192.46597222222</v>
      </c>
      <c r="J1407" s="4">
        <f t="shared" si="108"/>
        <v>2020</v>
      </c>
      <c r="K1407" s="4">
        <f t="shared" si="109"/>
        <v>12</v>
      </c>
      <c r="L1407" s="123">
        <f t="shared" si="110"/>
        <v>2279.9999998882413</v>
      </c>
      <c r="M1407" s="125">
        <f t="shared" si="106"/>
        <v>37.999999998137355</v>
      </c>
      <c r="N1407" s="125">
        <f t="shared" si="107"/>
        <v>37.999999998137355</v>
      </c>
      <c r="O1407" s="126">
        <v>1</v>
      </c>
      <c r="P1407" s="123" t="s">
        <v>2540</v>
      </c>
      <c r="Q1407" s="127" t="s">
        <v>24</v>
      </c>
      <c r="R1407" s="125"/>
      <c r="S1407"/>
    </row>
    <row r="1408" spans="1:19" s="123" customFormat="1" ht="15" customHeight="1">
      <c r="A1408" s="123" t="s">
        <v>29</v>
      </c>
      <c r="B1408" s="123" t="s">
        <v>94</v>
      </c>
      <c r="C1408" s="123" t="s">
        <v>156</v>
      </c>
      <c r="D1408" s="123" t="s">
        <v>1302</v>
      </c>
      <c r="E1408" s="123">
        <v>1</v>
      </c>
      <c r="F1408" s="123" t="s">
        <v>92</v>
      </c>
      <c r="G1408" s="123" t="s">
        <v>22</v>
      </c>
      <c r="H1408" s="124">
        <v>44192.503958333335</v>
      </c>
      <c r="I1408" s="124">
        <v>44192.486111111109</v>
      </c>
      <c r="J1408" s="4">
        <f t="shared" si="108"/>
        <v>2020</v>
      </c>
      <c r="K1408" s="4">
        <f t="shared" si="109"/>
        <v>12</v>
      </c>
      <c r="L1408" s="123">
        <f t="shared" si="110"/>
        <v>1542.0000002486631</v>
      </c>
      <c r="M1408" s="125">
        <f t="shared" si="111" ref="M1408:M1471">+L1408/60</f>
        <v>25.700000004144385</v>
      </c>
      <c r="N1408" s="125">
        <f t="shared" si="112" ref="N1408:N1471">+M1408*E1408</f>
        <v>25.700000004144385</v>
      </c>
      <c r="O1408" s="126">
        <v>1</v>
      </c>
      <c r="P1408" s="123" t="s">
        <v>2541</v>
      </c>
      <c r="Q1408" s="127" t="s">
        <v>24</v>
      </c>
      <c r="R1408" s="125"/>
      <c r="S1408"/>
    </row>
    <row r="1409" spans="1:19" s="123" customFormat="1" ht="15" customHeight="1">
      <c r="A1409" s="123" t="s">
        <v>29</v>
      </c>
      <c r="B1409" s="123" t="s">
        <v>30</v>
      </c>
      <c r="C1409" s="123" t="s">
        <v>83</v>
      </c>
      <c r="D1409" s="123" t="s">
        <v>553</v>
      </c>
      <c r="E1409" s="123">
        <v>2</v>
      </c>
      <c r="F1409" s="123" t="s">
        <v>92</v>
      </c>
      <c r="G1409" s="123" t="s">
        <v>22</v>
      </c>
      <c r="H1409" s="124">
        <v>44192.603993055556</v>
      </c>
      <c r="I1409" s="124">
        <v>44192.574999999997</v>
      </c>
      <c r="J1409" s="4">
        <f t="shared" si="108"/>
        <v>2020</v>
      </c>
      <c r="K1409" s="4">
        <f t="shared" si="109"/>
        <v>12</v>
      </c>
      <c r="L1409" s="123">
        <f t="shared" si="110"/>
        <v>2505.0000003073364</v>
      </c>
      <c r="M1409" s="125">
        <f t="shared" si="111"/>
        <v>41.750000005122274</v>
      </c>
      <c r="N1409" s="125">
        <f t="shared" si="112"/>
        <v>83.500000010244548</v>
      </c>
      <c r="O1409" s="126">
        <v>1</v>
      </c>
      <c r="P1409" s="123" t="s">
        <v>2542</v>
      </c>
      <c r="Q1409" s="127" t="s">
        <v>24</v>
      </c>
      <c r="R1409" s="125"/>
      <c r="S1409"/>
    </row>
    <row r="1410" spans="1:19" s="106" customFormat="1" ht="15" customHeight="1">
      <c r="A1410" s="106" t="s">
        <v>17</v>
      </c>
      <c r="B1410" s="106" t="s">
        <v>41</v>
      </c>
      <c r="C1410" s="106" t="s">
        <v>42</v>
      </c>
      <c r="D1410" s="106" t="s">
        <v>2543</v>
      </c>
      <c r="E1410" s="106">
        <v>1</v>
      </c>
      <c r="F1410" s="106" t="s">
        <v>92</v>
      </c>
      <c r="G1410" s="106" t="s">
        <v>22</v>
      </c>
      <c r="H1410" s="107">
        <v>44193.584618055553</v>
      </c>
      <c r="I1410" s="107">
        <v>44193.525000000001</v>
      </c>
      <c r="J1410" s="4">
        <f t="shared" si="108"/>
        <v>2020</v>
      </c>
      <c r="K1410" s="4">
        <f t="shared" si="109"/>
        <v>12</v>
      </c>
      <c r="L1410" s="106">
        <f t="shared" si="110"/>
        <v>5150.9999996284023</v>
      </c>
      <c r="M1410" s="108">
        <f t="shared" si="111"/>
        <v>85.849999993806705</v>
      </c>
      <c r="N1410" s="108">
        <f t="shared" si="112"/>
        <v>85.849999993806705</v>
      </c>
      <c r="O1410" s="109">
        <v>1</v>
      </c>
      <c r="P1410" s="106" t="s">
        <v>2544</v>
      </c>
      <c r="Q1410" s="110" t="s">
        <v>24</v>
      </c>
      <c r="R1410" s="108"/>
      <c r="S1410"/>
    </row>
    <row r="1411" spans="1:18" ht="15" customHeight="1">
      <c r="A1411" t="s">
        <v>17</v>
      </c>
      <c r="B1411" t="s">
        <v>41</v>
      </c>
      <c r="C1411" t="s">
        <v>42</v>
      </c>
      <c r="D1411" t="s">
        <v>2545</v>
      </c>
      <c r="E1411">
        <v>3</v>
      </c>
      <c r="F1411" t="s">
        <v>125</v>
      </c>
      <c r="G1411" t="s">
        <v>22</v>
      </c>
      <c r="H1411" s="5">
        <v>44193.923275462963</v>
      </c>
      <c r="I1411" s="5">
        <v>44193.866666666669</v>
      </c>
      <c r="J1411" s="4">
        <f t="shared" si="113" ref="J1411:J1474">YEAR(I1411)</f>
        <v>2020</v>
      </c>
      <c r="K1411" s="4">
        <f t="shared" si="114" ref="K1411:K1474">MONTH(I1411)</f>
        <v>12</v>
      </c>
      <c r="L1411">
        <f t="shared" si="110"/>
        <v>4890.9999998286366</v>
      </c>
      <c r="M1411" s="8">
        <f t="shared" si="111"/>
        <v>81.516666663810611</v>
      </c>
      <c r="N1411" s="8">
        <f t="shared" si="112"/>
        <v>244.54999999143183</v>
      </c>
      <c r="O1411" s="18">
        <v>1</v>
      </c>
      <c r="P1411" t="s">
        <v>2546</v>
      </c>
      <c r="Q1411" s="6" t="s">
        <v>24</v>
      </c>
      <c r="R1411" s="8"/>
    </row>
    <row r="1412" spans="1:18" ht="15" customHeight="1">
      <c r="A1412" t="s">
        <v>17</v>
      </c>
      <c r="B1412" t="s">
        <v>140</v>
      </c>
      <c r="C1412" t="s">
        <v>141</v>
      </c>
      <c r="D1412" t="s">
        <v>2547</v>
      </c>
      <c r="E1412">
        <v>1</v>
      </c>
      <c r="F1412" t="s">
        <v>92</v>
      </c>
      <c r="G1412" t="s">
        <v>22</v>
      </c>
      <c r="H1412" s="5">
        <v>44194.603668981479</v>
      </c>
      <c r="I1412" s="5">
        <v>44194.559374999997</v>
      </c>
      <c r="J1412" s="4">
        <f t="shared" si="113"/>
        <v>2020</v>
      </c>
      <c r="K1412" s="4">
        <f t="shared" si="114"/>
        <v>12</v>
      </c>
      <c r="L1412">
        <f t="shared" si="110"/>
        <v>3827.0000000484288</v>
      </c>
      <c r="M1412" s="8">
        <f t="shared" si="111"/>
        <v>63.78333333414048</v>
      </c>
      <c r="N1412" s="8">
        <f t="shared" si="112"/>
        <v>63.78333333414048</v>
      </c>
      <c r="O1412" s="18">
        <v>1</v>
      </c>
      <c r="P1412" t="s">
        <v>2548</v>
      </c>
      <c r="Q1412" s="6" t="s">
        <v>24</v>
      </c>
      <c r="R1412" s="8"/>
    </row>
    <row r="1413" spans="1:18" ht="15" customHeight="1">
      <c r="A1413" t="s">
        <v>17</v>
      </c>
      <c r="B1413" t="s">
        <v>41</v>
      </c>
      <c r="C1413" t="s">
        <v>42</v>
      </c>
      <c r="D1413" t="s">
        <v>352</v>
      </c>
      <c r="E1413">
        <v>10</v>
      </c>
      <c r="F1413" t="s">
        <v>92</v>
      </c>
      <c r="G1413" t="s">
        <v>22</v>
      </c>
      <c r="H1413" s="5">
        <v>44195.479502314818</v>
      </c>
      <c r="I1413" s="5">
        <v>44195.45648148148</v>
      </c>
      <c r="J1413" s="4">
        <f t="shared" si="113"/>
        <v>2020</v>
      </c>
      <c r="K1413" s="4">
        <f t="shared" si="114"/>
        <v>12</v>
      </c>
      <c r="L1413">
        <f t="shared" si="110"/>
        <v>1989.0000003855675</v>
      </c>
      <c r="M1413" s="8">
        <f t="shared" si="111"/>
        <v>33.150000006426126</v>
      </c>
      <c r="N1413" s="8">
        <f t="shared" si="112"/>
        <v>331.50000006426126</v>
      </c>
      <c r="O1413" s="18">
        <v>1</v>
      </c>
      <c r="P1413" t="s">
        <v>2549</v>
      </c>
      <c r="Q1413" s="6" t="s">
        <v>24</v>
      </c>
      <c r="R1413" s="8"/>
    </row>
    <row r="1414" spans="1:18" ht="15" customHeight="1">
      <c r="A1414" t="s">
        <v>17</v>
      </c>
      <c r="B1414" t="s">
        <v>140</v>
      </c>
      <c r="C1414" t="s">
        <v>141</v>
      </c>
      <c r="D1414" t="s">
        <v>2550</v>
      </c>
      <c r="E1414">
        <v>1</v>
      </c>
      <c r="F1414" t="s">
        <v>27</v>
      </c>
      <c r="G1414" t="s">
        <v>22</v>
      </c>
      <c r="H1414" s="5">
        <v>44195.908541666664</v>
      </c>
      <c r="I1414" s="5">
        <v>44195.847916666666</v>
      </c>
      <c r="J1414" s="4">
        <f t="shared" si="113"/>
        <v>2020</v>
      </c>
      <c r="K1414" s="4">
        <f t="shared" si="114"/>
        <v>12</v>
      </c>
      <c r="L1414">
        <f t="shared" si="110"/>
        <v>5237.9999998491257</v>
      </c>
      <c r="M1414" s="8">
        <f t="shared" si="111"/>
        <v>87.299999997485429</v>
      </c>
      <c r="N1414" s="8">
        <f t="shared" si="112"/>
        <v>87.299999997485429</v>
      </c>
      <c r="O1414" s="18">
        <v>1</v>
      </c>
      <c r="P1414" t="s">
        <v>2551</v>
      </c>
      <c r="Q1414" s="6" t="s">
        <v>24</v>
      </c>
      <c r="R1414" s="8"/>
    </row>
    <row r="1415" spans="1:18" ht="15" customHeight="1">
      <c r="A1415" t="s">
        <v>17</v>
      </c>
      <c r="B1415" t="s">
        <v>47</v>
      </c>
      <c r="C1415" t="s">
        <v>52</v>
      </c>
      <c r="D1415" t="s">
        <v>896</v>
      </c>
      <c r="E1415">
        <v>1</v>
      </c>
      <c r="F1415" t="s">
        <v>27</v>
      </c>
      <c r="G1415" t="s">
        <v>22</v>
      </c>
      <c r="H1415" s="5">
        <v>44196.406076388892</v>
      </c>
      <c r="I1415" s="5">
        <v>44196.351307870369</v>
      </c>
      <c r="J1415" s="4">
        <f t="shared" si="113"/>
        <v>2020</v>
      </c>
      <c r="K1415" s="4">
        <f t="shared" si="114"/>
        <v>12</v>
      </c>
      <c r="L1415">
        <f t="shared" si="110"/>
        <v>4732.0000003790483</v>
      </c>
      <c r="M1415" s="8">
        <f t="shared" si="111"/>
        <v>78.866666672984138</v>
      </c>
      <c r="N1415" s="8">
        <f t="shared" si="112"/>
        <v>78.866666672984138</v>
      </c>
      <c r="O1415" s="18">
        <v>1</v>
      </c>
      <c r="P1415" t="s">
        <v>2552</v>
      </c>
      <c r="Q1415" s="6" t="s">
        <v>24</v>
      </c>
      <c r="R1415" s="8"/>
    </row>
    <row r="1416" spans="1:18" ht="15" customHeight="1">
      <c r="A1416" t="s">
        <v>17</v>
      </c>
      <c r="B1416" t="s">
        <v>41</v>
      </c>
      <c r="C1416" t="s">
        <v>62</v>
      </c>
      <c r="D1416" t="s">
        <v>741</v>
      </c>
      <c r="E1416">
        <v>30</v>
      </c>
      <c r="F1416" t="s">
        <v>125</v>
      </c>
      <c r="G1416" t="s">
        <v>22</v>
      </c>
      <c r="H1416" s="5">
        <v>44196.64166666667</v>
      </c>
      <c r="I1416" s="5">
        <v>44196.614583333336</v>
      </c>
      <c r="J1416" s="4">
        <f t="shared" si="113"/>
        <v>2020</v>
      </c>
      <c r="K1416" s="4">
        <f t="shared" si="114"/>
        <v>12</v>
      </c>
      <c r="L1416">
        <f t="shared" si="110"/>
        <v>2340.000000083819</v>
      </c>
      <c r="M1416" s="8">
        <f t="shared" si="111"/>
        <v>39.000000001396984</v>
      </c>
      <c r="N1416" s="8">
        <f t="shared" si="112"/>
        <v>1170.0000000419095</v>
      </c>
      <c r="O1416" s="18">
        <v>1</v>
      </c>
      <c r="P1416" t="s">
        <v>2553</v>
      </c>
      <c r="Q1416" s="6" t="s">
        <v>24</v>
      </c>
      <c r="R1416" s="8"/>
    </row>
    <row r="1417" spans="1:18" ht="15" customHeight="1">
      <c r="A1417" t="s">
        <v>17</v>
      </c>
      <c r="B1417" t="s">
        <v>41</v>
      </c>
      <c r="C1417" t="s">
        <v>129</v>
      </c>
      <c r="D1417" t="s">
        <v>1733</v>
      </c>
      <c r="E1417">
        <v>39</v>
      </c>
      <c r="F1417" t="s">
        <v>85</v>
      </c>
      <c r="G1417" t="s">
        <v>22</v>
      </c>
      <c r="H1417" s="5">
        <v>44196.856678240743</v>
      </c>
      <c r="I1417" s="5">
        <v>44196.821932870371</v>
      </c>
      <c r="J1417" s="4">
        <f t="shared" si="113"/>
        <v>2020</v>
      </c>
      <c r="K1417" s="4">
        <f t="shared" si="114"/>
        <v>12</v>
      </c>
      <c r="L1417">
        <f>(H1417-I1417)*60*60*24</f>
        <v>3002.0000001881272</v>
      </c>
      <c r="M1417" s="8">
        <f t="shared" si="111"/>
        <v>50.033333336468786</v>
      </c>
      <c r="N1417" s="8">
        <f t="shared" si="112"/>
        <v>1951.3000001222827</v>
      </c>
      <c r="O1417" s="18">
        <v>1</v>
      </c>
      <c r="P1417" t="s">
        <v>2554</v>
      </c>
      <c r="Q1417" s="6" t="s">
        <v>24</v>
      </c>
      <c r="R1417" s="8"/>
    </row>
    <row r="1418" spans="1:18" ht="15">
      <c r="A1418" t="s">
        <v>29</v>
      </c>
      <c r="B1418" t="s">
        <v>94</v>
      </c>
      <c r="C1418" t="s">
        <v>174</v>
      </c>
      <c r="D1418" t="s">
        <v>2642</v>
      </c>
      <c r="E1418">
        <v>1</v>
      </c>
      <c r="F1418" t="s">
        <v>33</v>
      </c>
      <c r="G1418" t="s">
        <v>97</v>
      </c>
      <c r="H1418" s="5">
        <v>43466.442245370374</v>
      </c>
      <c r="I1418" s="5">
        <v>43466.355462962965</v>
      </c>
      <c r="J1418" s="4">
        <f t="shared" si="113"/>
        <v>2019</v>
      </c>
      <c r="K1418" s="4">
        <f t="shared" si="114"/>
        <v>1</v>
      </c>
      <c r="L1418" s="6">
        <f t="shared" si="115" ref="L1418:L1481">(H1418-I1418)*60*24*60</f>
        <v>7498.0000000912696</v>
      </c>
      <c r="M1418" s="8">
        <f t="shared" si="111"/>
        <v>124.96666666818783</v>
      </c>
      <c r="N1418" s="8">
        <f t="shared" si="112"/>
        <v>124.96666666818783</v>
      </c>
      <c r="O1418" s="18">
        <v>1</v>
      </c>
      <c r="P1418" t="s">
        <v>2643</v>
      </c>
      <c r="Q1418" s="6" t="s">
        <v>24</v>
      </c>
      <c r="R1418" t="s">
        <v>2644</v>
      </c>
    </row>
    <row r="1419" spans="1:17" ht="15">
      <c r="A1419" t="s">
        <v>17</v>
      </c>
      <c r="B1419" t="s">
        <v>18</v>
      </c>
      <c r="C1419" t="s">
        <v>19</v>
      </c>
      <c r="D1419" t="s">
        <v>770</v>
      </c>
      <c r="E1419">
        <v>89</v>
      </c>
      <c r="F1419" t="s">
        <v>27</v>
      </c>
      <c r="G1419" t="s">
        <v>22</v>
      </c>
      <c r="H1419" s="5">
        <v>43466.671261574076</v>
      </c>
      <c r="I1419" s="5">
        <v>43466.634837962964</v>
      </c>
      <c r="J1419" s="4">
        <f t="shared" si="113"/>
        <v>2019</v>
      </c>
      <c r="K1419" s="4">
        <f t="shared" si="114"/>
        <v>1</v>
      </c>
      <c r="L1419" s="6">
        <f t="shared" si="115"/>
        <v>3147.0000001369044</v>
      </c>
      <c r="M1419" s="8">
        <f t="shared" si="111"/>
        <v>52.45000000228174</v>
      </c>
      <c r="N1419" s="8">
        <f t="shared" si="112"/>
        <v>4668.0500002030749</v>
      </c>
      <c r="O1419" s="18">
        <v>1</v>
      </c>
      <c r="P1419" t="s">
        <v>2645</v>
      </c>
      <c r="Q1419" s="6" t="s">
        <v>24</v>
      </c>
    </row>
    <row r="1420" spans="1:17" ht="15">
      <c r="A1420" t="s">
        <v>17</v>
      </c>
      <c r="B1420" t="s">
        <v>41</v>
      </c>
      <c r="C1420" t="s">
        <v>62</v>
      </c>
      <c r="D1420" t="s">
        <v>2646</v>
      </c>
      <c r="E1420">
        <v>1</v>
      </c>
      <c r="F1420" t="s">
        <v>33</v>
      </c>
      <c r="G1420" t="s">
        <v>22</v>
      </c>
      <c r="H1420" s="5">
        <v>43466.845185185186</v>
      </c>
      <c r="I1420" s="5">
        <v>43466.744189814817</v>
      </c>
      <c r="J1420" s="4">
        <f t="shared" si="113"/>
        <v>2019</v>
      </c>
      <c r="K1420" s="4">
        <f t="shared" si="114"/>
        <v>1</v>
      </c>
      <c r="L1420" s="6">
        <f t="shared" si="115"/>
        <v>8725.9999998612329</v>
      </c>
      <c r="M1420" s="8">
        <f t="shared" si="111"/>
        <v>145.43333333102055</v>
      </c>
      <c r="N1420" s="8">
        <f t="shared" si="112"/>
        <v>145.43333333102055</v>
      </c>
      <c r="O1420" s="18">
        <v>1</v>
      </c>
      <c r="P1420" t="s">
        <v>2647</v>
      </c>
      <c r="Q1420" s="6" t="s">
        <v>24</v>
      </c>
    </row>
    <row r="1421" spans="1:17" ht="15">
      <c r="A1421" t="s">
        <v>17</v>
      </c>
      <c r="B1421" t="s">
        <v>47</v>
      </c>
      <c r="C1421" t="s">
        <v>52</v>
      </c>
      <c r="D1421" t="s">
        <v>2648</v>
      </c>
      <c r="E1421">
        <v>10</v>
      </c>
      <c r="F1421" t="s">
        <v>85</v>
      </c>
      <c r="G1421" t="s">
        <v>22</v>
      </c>
      <c r="H1421" s="5">
        <v>43467.587557870371</v>
      </c>
      <c r="I1421" s="5">
        <v>43467.561805555553</v>
      </c>
      <c r="J1421" s="4">
        <f t="shared" si="113"/>
        <v>2019</v>
      </c>
      <c r="K1421" s="4">
        <f t="shared" si="114"/>
        <v>1</v>
      </c>
      <c r="L1421" s="6">
        <f t="shared" si="115"/>
        <v>2225.0000002328306</v>
      </c>
      <c r="M1421" s="8">
        <f t="shared" si="111"/>
        <v>37.083333337213844</v>
      </c>
      <c r="N1421" s="8">
        <f t="shared" si="112"/>
        <v>370.83333337213844</v>
      </c>
      <c r="O1421" s="18">
        <v>1</v>
      </c>
      <c r="P1421" t="s">
        <v>2649</v>
      </c>
      <c r="Q1421" s="6" t="s">
        <v>24</v>
      </c>
    </row>
    <row r="1422" spans="1:17" ht="15">
      <c r="A1422" t="s">
        <v>17</v>
      </c>
      <c r="B1422" t="s">
        <v>18</v>
      </c>
      <c r="C1422" t="s">
        <v>38</v>
      </c>
      <c r="D1422" t="s">
        <v>73</v>
      </c>
      <c r="E1422">
        <v>26</v>
      </c>
      <c r="F1422" t="s">
        <v>125</v>
      </c>
      <c r="G1422" t="s">
        <v>22</v>
      </c>
      <c r="H1422" s="5">
        <v>43467.729722222219</v>
      </c>
      <c r="I1422" s="5">
        <v>43467.663888888892</v>
      </c>
      <c r="J1422" s="4">
        <f t="shared" si="113"/>
        <v>2019</v>
      </c>
      <c r="K1422" s="4">
        <f t="shared" si="114"/>
        <v>1</v>
      </c>
      <c r="L1422" s="6">
        <f t="shared" si="115"/>
        <v>5687.9999994300306</v>
      </c>
      <c r="M1422" s="8">
        <f t="shared" si="111"/>
        <v>94.79999999050051</v>
      </c>
      <c r="N1422" s="8">
        <f t="shared" si="112"/>
        <v>2464.7999997530133</v>
      </c>
      <c r="O1422" s="18">
        <v>1</v>
      </c>
      <c r="P1422" t="s">
        <v>2650</v>
      </c>
      <c r="Q1422" s="6" t="s">
        <v>24</v>
      </c>
    </row>
    <row r="1423" spans="1:17" ht="15">
      <c r="A1423" t="s">
        <v>17</v>
      </c>
      <c r="B1423" t="s">
        <v>18</v>
      </c>
      <c r="C1423" t="s">
        <v>19</v>
      </c>
      <c r="D1423" t="s">
        <v>2651</v>
      </c>
      <c r="E1423">
        <v>1</v>
      </c>
      <c r="F1423" t="s">
        <v>85</v>
      </c>
      <c r="G1423" t="s">
        <v>22</v>
      </c>
      <c r="H1423" s="5">
        <v>43467.910196759258</v>
      </c>
      <c r="I1423" s="5">
        <v>43467.760416666664</v>
      </c>
      <c r="J1423" s="4">
        <f t="shared" si="113"/>
        <v>2019</v>
      </c>
      <c r="K1423" s="4">
        <f t="shared" si="114"/>
        <v>1</v>
      </c>
      <c r="L1423" s="6">
        <f t="shared" si="115"/>
        <v>12941.00000008475</v>
      </c>
      <c r="M1423" s="8">
        <f t="shared" si="111"/>
        <v>215.68333333474584</v>
      </c>
      <c r="N1423" s="8">
        <f t="shared" si="112"/>
        <v>215.68333333474584</v>
      </c>
      <c r="O1423" s="18">
        <v>1</v>
      </c>
      <c r="P1423" t="s">
        <v>2652</v>
      </c>
      <c r="Q1423" s="6" t="s">
        <v>24</v>
      </c>
    </row>
    <row r="1424" spans="1:17" ht="15">
      <c r="A1424" t="s">
        <v>29</v>
      </c>
      <c r="B1424" t="s">
        <v>94</v>
      </c>
      <c r="C1424" t="s">
        <v>177</v>
      </c>
      <c r="D1424" t="s">
        <v>2653</v>
      </c>
      <c r="E1424">
        <v>116</v>
      </c>
      <c r="F1424" t="s">
        <v>33</v>
      </c>
      <c r="G1424" t="s">
        <v>22</v>
      </c>
      <c r="H1424" s="5">
        <v>43468.642395833333</v>
      </c>
      <c r="I1424" s="5">
        <v>43468.397222222222</v>
      </c>
      <c r="J1424" s="4">
        <f t="shared" si="113"/>
        <v>2019</v>
      </c>
      <c r="K1424" s="4">
        <f t="shared" si="114"/>
        <v>1</v>
      </c>
      <c r="L1424" s="6">
        <f t="shared" si="115"/>
        <v>21182.999999960884</v>
      </c>
      <c r="M1424" s="8">
        <f t="shared" si="111"/>
        <v>353.04999999934807</v>
      </c>
      <c r="N1424" s="8">
        <f t="shared" si="112"/>
        <v>40953.799999924377</v>
      </c>
      <c r="O1424" s="18">
        <v>1</v>
      </c>
      <c r="P1424" t="s">
        <v>2654</v>
      </c>
      <c r="Q1424" s="6" t="s">
        <v>24</v>
      </c>
    </row>
    <row r="1425" spans="1:17" ht="15">
      <c r="A1425" t="s">
        <v>17</v>
      </c>
      <c r="B1425" t="s">
        <v>18</v>
      </c>
      <c r="C1425" t="s">
        <v>35</v>
      </c>
      <c r="D1425" t="s">
        <v>2655</v>
      </c>
      <c r="E1425">
        <v>8</v>
      </c>
      <c r="F1425" t="s">
        <v>472</v>
      </c>
      <c r="G1425" t="s">
        <v>97</v>
      </c>
      <c r="H1425" s="5">
        <v>43468.507638888892</v>
      </c>
      <c r="I1425" s="5">
        <v>43468.492361111108</v>
      </c>
      <c r="J1425" s="4">
        <f t="shared" si="113"/>
        <v>2019</v>
      </c>
      <c r="K1425" s="4">
        <f t="shared" si="114"/>
        <v>1</v>
      </c>
      <c r="L1425" s="6">
        <f t="shared" si="115"/>
        <v>1320.0000005308539</v>
      </c>
      <c r="M1425" s="8">
        <f t="shared" si="111"/>
        <v>22.000000008847564</v>
      </c>
      <c r="N1425" s="8">
        <f t="shared" si="112"/>
        <v>176.00000007078052</v>
      </c>
      <c r="O1425" s="18">
        <v>1</v>
      </c>
      <c r="P1425" t="s">
        <v>2656</v>
      </c>
      <c r="Q1425" s="6" t="s">
        <v>24</v>
      </c>
    </row>
    <row r="1426" spans="1:17" ht="15">
      <c r="A1426" t="s">
        <v>17</v>
      </c>
      <c r="B1426" t="s">
        <v>41</v>
      </c>
      <c r="C1426" t="s">
        <v>62</v>
      </c>
      <c r="D1426" t="s">
        <v>2657</v>
      </c>
      <c r="E1426">
        <v>1</v>
      </c>
      <c r="F1426" t="s">
        <v>85</v>
      </c>
      <c r="G1426" t="s">
        <v>22</v>
      </c>
      <c r="H1426" s="5">
        <v>43468.792384259257</v>
      </c>
      <c r="I1426" s="5">
        <v>43468.754166666666</v>
      </c>
      <c r="J1426" s="4">
        <f t="shared" si="113"/>
        <v>2019</v>
      </c>
      <c r="K1426" s="4">
        <f t="shared" si="114"/>
        <v>1</v>
      </c>
      <c r="L1426" s="6">
        <f t="shared" si="115"/>
        <v>3301.9999999087304</v>
      </c>
      <c r="M1426" s="8">
        <f t="shared" si="111"/>
        <v>55.033333331812173</v>
      </c>
      <c r="N1426" s="8">
        <f t="shared" si="112"/>
        <v>55.033333331812173</v>
      </c>
      <c r="O1426" s="18">
        <v>1</v>
      </c>
      <c r="P1426" t="s">
        <v>2658</v>
      </c>
      <c r="Q1426" s="6" t="s">
        <v>24</v>
      </c>
    </row>
    <row r="1427" spans="1:17" ht="15">
      <c r="A1427" t="s">
        <v>17</v>
      </c>
      <c r="B1427" t="s">
        <v>41</v>
      </c>
      <c r="C1427" t="s">
        <v>62</v>
      </c>
      <c r="D1427" t="s">
        <v>2659</v>
      </c>
      <c r="E1427">
        <v>3</v>
      </c>
      <c r="F1427" t="s">
        <v>85</v>
      </c>
      <c r="G1427" t="s">
        <v>22</v>
      </c>
      <c r="H1427" s="5">
        <v>43468.791759259257</v>
      </c>
      <c r="I1427" s="5">
        <v>43468.754166666666</v>
      </c>
      <c r="J1427" s="4">
        <f t="shared" si="113"/>
        <v>2019</v>
      </c>
      <c r="K1427" s="4">
        <f t="shared" si="114"/>
        <v>1</v>
      </c>
      <c r="L1427" s="6">
        <f t="shared" si="115"/>
        <v>3247.999999858439</v>
      </c>
      <c r="M1427" s="8">
        <f t="shared" si="111"/>
        <v>54.133333330973983</v>
      </c>
      <c r="N1427" s="8">
        <f t="shared" si="112"/>
        <v>162.39999999292195</v>
      </c>
      <c r="O1427" s="18">
        <v>1</v>
      </c>
      <c r="P1427" t="s">
        <v>2660</v>
      </c>
      <c r="Q1427" s="6" t="s">
        <v>24</v>
      </c>
    </row>
    <row r="1428" spans="1:17" ht="15">
      <c r="A1428" t="s">
        <v>17</v>
      </c>
      <c r="B1428" t="s">
        <v>47</v>
      </c>
      <c r="C1428" t="s">
        <v>52</v>
      </c>
      <c r="D1428" t="s">
        <v>2661</v>
      </c>
      <c r="E1428">
        <v>23</v>
      </c>
      <c r="F1428" t="s">
        <v>27</v>
      </c>
      <c r="G1428" t="s">
        <v>22</v>
      </c>
      <c r="H1428" s="5">
        <v>43468.987615740742</v>
      </c>
      <c r="I1428" s="5">
        <v>43468.93409722222</v>
      </c>
      <c r="J1428" s="4">
        <f t="shared" si="113"/>
        <v>2019</v>
      </c>
      <c r="K1428" s="4">
        <f t="shared" si="114"/>
        <v>1</v>
      </c>
      <c r="L1428" s="6">
        <f t="shared" si="115"/>
        <v>4624.0000002784654</v>
      </c>
      <c r="M1428" s="8">
        <f t="shared" si="111"/>
        <v>77.066666671307757</v>
      </c>
      <c r="N1428" s="8">
        <f t="shared" si="112"/>
        <v>1772.5333334400784</v>
      </c>
      <c r="O1428" s="18">
        <v>1</v>
      </c>
      <c r="P1428" t="s">
        <v>2662</v>
      </c>
      <c r="Q1428" s="6" t="s">
        <v>24</v>
      </c>
    </row>
    <row r="1429" spans="1:17" ht="15">
      <c r="A1429" t="s">
        <v>17</v>
      </c>
      <c r="B1429" t="s">
        <v>55</v>
      </c>
      <c r="C1429" t="s">
        <v>59</v>
      </c>
      <c r="D1429" t="s">
        <v>2663</v>
      </c>
      <c r="E1429">
        <v>2</v>
      </c>
      <c r="F1429" t="s">
        <v>472</v>
      </c>
      <c r="G1429" t="s">
        <v>22</v>
      </c>
      <c r="H1429" s="5">
        <v>43469.421759259261</v>
      </c>
      <c r="I1429" s="5">
        <v>43469.286805555559</v>
      </c>
      <c r="J1429" s="4">
        <f t="shared" si="113"/>
        <v>2019</v>
      </c>
      <c r="K1429" s="4">
        <f t="shared" si="114"/>
        <v>1</v>
      </c>
      <c r="L1429" s="6">
        <f t="shared" si="115"/>
        <v>11659.999999869615</v>
      </c>
      <c r="M1429" s="8">
        <f t="shared" si="111"/>
        <v>194.33333333116025</v>
      </c>
      <c r="N1429" s="8">
        <f t="shared" si="112"/>
        <v>388.66666666232049</v>
      </c>
      <c r="O1429" s="18">
        <v>1</v>
      </c>
      <c r="P1429" t="s">
        <v>2664</v>
      </c>
      <c r="Q1429" s="6" t="s">
        <v>24</v>
      </c>
    </row>
    <row r="1430" spans="1:17" ht="15">
      <c r="A1430" t="s">
        <v>17</v>
      </c>
      <c r="B1430" t="s">
        <v>41</v>
      </c>
      <c r="C1430" t="s">
        <v>42</v>
      </c>
      <c r="D1430" t="s">
        <v>2665</v>
      </c>
      <c r="E1430">
        <v>1</v>
      </c>
      <c r="F1430" t="s">
        <v>92</v>
      </c>
      <c r="G1430" t="s">
        <v>97</v>
      </c>
      <c r="H1430" s="5">
        <v>43469.478043981479</v>
      </c>
      <c r="I1430" s="5">
        <v>43469.350694444445</v>
      </c>
      <c r="J1430" s="4">
        <f t="shared" si="113"/>
        <v>2019</v>
      </c>
      <c r="K1430" s="4">
        <f t="shared" si="114"/>
        <v>1</v>
      </c>
      <c r="L1430" s="6">
        <f t="shared" si="115"/>
        <v>11002.999999676831</v>
      </c>
      <c r="M1430" s="8">
        <f t="shared" si="111"/>
        <v>183.38333332794718</v>
      </c>
      <c r="N1430" s="8">
        <f t="shared" si="112"/>
        <v>183.38333332794718</v>
      </c>
      <c r="O1430" s="18">
        <v>1</v>
      </c>
      <c r="P1430" t="s">
        <v>2666</v>
      </c>
      <c r="Q1430" s="6" t="s">
        <v>24</v>
      </c>
    </row>
    <row r="1431" spans="1:19" s="152" customFormat="1" ht="15">
      <c r="A1431" s="152" t="s">
        <v>29</v>
      </c>
      <c r="B1431" s="152" t="s">
        <v>87</v>
      </c>
      <c r="C1431" s="152" t="s">
        <v>103</v>
      </c>
      <c r="D1431" s="152" t="s">
        <v>2667</v>
      </c>
      <c r="E1431" s="152">
        <v>1</v>
      </c>
      <c r="F1431" s="152" t="s">
        <v>33</v>
      </c>
      <c r="G1431" s="152" t="s">
        <v>22</v>
      </c>
      <c r="H1431" s="153">
        <v>43469.443761574075</v>
      </c>
      <c r="I1431" s="153">
        <v>43469.397916666669</v>
      </c>
      <c r="J1431" s="4">
        <f t="shared" si="113"/>
        <v>2019</v>
      </c>
      <c r="K1431" s="4">
        <f t="shared" si="114"/>
        <v>1</v>
      </c>
      <c r="L1431" s="156">
        <f t="shared" si="115"/>
        <v>3960.9999999403954</v>
      </c>
      <c r="M1431" s="154">
        <f t="shared" si="111"/>
        <v>66.016666665673256</v>
      </c>
      <c r="N1431" s="154">
        <f t="shared" si="112"/>
        <v>66.016666665673256</v>
      </c>
      <c r="O1431" s="155">
        <v>1</v>
      </c>
      <c r="P1431" s="152" t="s">
        <v>2668</v>
      </c>
      <c r="Q1431" s="156" t="s">
        <v>24</v>
      </c>
      <c r="R1431" s="152" t="s">
        <v>2644</v>
      </c>
      <c r="S1431"/>
    </row>
    <row r="1432" spans="1:17" ht="15">
      <c r="A1432" t="s">
        <v>17</v>
      </c>
      <c r="B1432" t="s">
        <v>140</v>
      </c>
      <c r="C1432" t="s">
        <v>141</v>
      </c>
      <c r="D1432" t="s">
        <v>735</v>
      </c>
      <c r="E1432">
        <v>1</v>
      </c>
      <c r="F1432" t="s">
        <v>33</v>
      </c>
      <c r="G1432" t="s">
        <v>22</v>
      </c>
      <c r="H1432" s="5">
        <v>43469.45416666667</v>
      </c>
      <c r="I1432" s="5">
        <v>43469.399305555555</v>
      </c>
      <c r="J1432" s="4">
        <f t="shared" si="113"/>
        <v>2019</v>
      </c>
      <c r="K1432" s="4">
        <f t="shared" si="114"/>
        <v>1</v>
      </c>
      <c r="L1432" s="6">
        <f t="shared" si="115"/>
        <v>4740.0000003632158</v>
      </c>
      <c r="M1432" s="8">
        <f t="shared" si="111"/>
        <v>79.000000006053597</v>
      </c>
      <c r="N1432" s="8">
        <f t="shared" si="112"/>
        <v>79.000000006053597</v>
      </c>
      <c r="O1432" s="18">
        <v>1</v>
      </c>
      <c r="P1432" t="s">
        <v>2669</v>
      </c>
      <c r="Q1432" s="6" t="s">
        <v>24</v>
      </c>
    </row>
    <row r="1433" spans="1:17" ht="15">
      <c r="A1433" t="s">
        <v>17</v>
      </c>
      <c r="B1433" t="s">
        <v>18</v>
      </c>
      <c r="C1433" t="s">
        <v>25</v>
      </c>
      <c r="D1433" t="s">
        <v>2670</v>
      </c>
      <c r="E1433">
        <v>1</v>
      </c>
      <c r="F1433" t="s">
        <v>27</v>
      </c>
      <c r="G1433" t="s">
        <v>22</v>
      </c>
      <c r="H1433" s="5">
        <v>43469.655405092592</v>
      </c>
      <c r="I1433" s="5">
        <v>43469.632638888892</v>
      </c>
      <c r="J1433" s="4">
        <f t="shared" si="113"/>
        <v>2019</v>
      </c>
      <c r="K1433" s="4">
        <f t="shared" si="114"/>
        <v>1</v>
      </c>
      <c r="L1433" s="6">
        <f t="shared" si="115"/>
        <v>1966.9999996433035</v>
      </c>
      <c r="M1433" s="8">
        <f t="shared" si="111"/>
        <v>32.783333327388391</v>
      </c>
      <c r="N1433" s="8">
        <f t="shared" si="112"/>
        <v>32.783333327388391</v>
      </c>
      <c r="O1433" s="18">
        <v>1</v>
      </c>
      <c r="P1433" t="s">
        <v>2671</v>
      </c>
      <c r="Q1433" s="6" t="s">
        <v>24</v>
      </c>
    </row>
    <row r="1434" spans="1:17" ht="15">
      <c r="A1434" t="s">
        <v>17</v>
      </c>
      <c r="B1434" t="s">
        <v>18</v>
      </c>
      <c r="C1434" t="s">
        <v>38</v>
      </c>
      <c r="D1434" t="s">
        <v>2672</v>
      </c>
      <c r="E1434">
        <v>2</v>
      </c>
      <c r="F1434" t="s">
        <v>27</v>
      </c>
      <c r="G1434" t="s">
        <v>22</v>
      </c>
      <c r="H1434" s="5">
        <v>43469.692361111112</v>
      </c>
      <c r="I1434" s="5">
        <v>43469.65347222222</v>
      </c>
      <c r="J1434" s="4">
        <f t="shared" si="113"/>
        <v>2019</v>
      </c>
      <c r="K1434" s="4">
        <f t="shared" si="114"/>
        <v>1</v>
      </c>
      <c r="L1434" s="6">
        <f t="shared" si="115"/>
        <v>3360.0000002654269</v>
      </c>
      <c r="M1434" s="8">
        <f t="shared" si="111"/>
        <v>56.000000004423782</v>
      </c>
      <c r="N1434" s="8">
        <f t="shared" si="112"/>
        <v>112.00000000884756</v>
      </c>
      <c r="O1434" s="18">
        <v>1</v>
      </c>
      <c r="P1434" t="s">
        <v>2673</v>
      </c>
      <c r="Q1434" s="6" t="s">
        <v>24</v>
      </c>
    </row>
    <row r="1435" spans="1:17" ht="15">
      <c r="A1435" t="s">
        <v>17</v>
      </c>
      <c r="B1435" t="s">
        <v>41</v>
      </c>
      <c r="C1435" t="s">
        <v>42</v>
      </c>
      <c r="D1435" t="s">
        <v>2674</v>
      </c>
      <c r="E1435">
        <v>1</v>
      </c>
      <c r="F1435" t="s">
        <v>85</v>
      </c>
      <c r="G1435" t="s">
        <v>22</v>
      </c>
      <c r="H1435" s="5">
        <v>43470.014525462961</v>
      </c>
      <c r="I1435" s="5">
        <v>43469.973819444444</v>
      </c>
      <c r="J1435" s="4">
        <f t="shared" si="113"/>
        <v>2019</v>
      </c>
      <c r="K1435" s="4">
        <f t="shared" si="114"/>
        <v>1</v>
      </c>
      <c r="L1435" s="6">
        <f t="shared" si="115"/>
        <v>3516.9999998761341</v>
      </c>
      <c r="M1435" s="8">
        <f t="shared" si="111"/>
        <v>58.616666664602235</v>
      </c>
      <c r="N1435" s="8">
        <f t="shared" si="112"/>
        <v>58.616666664602235</v>
      </c>
      <c r="O1435" s="18">
        <v>1</v>
      </c>
      <c r="P1435" t="s">
        <v>2675</v>
      </c>
      <c r="Q1435" s="6" t="s">
        <v>24</v>
      </c>
    </row>
    <row r="1436" spans="1:17" ht="15">
      <c r="A1436" t="s">
        <v>17</v>
      </c>
      <c r="B1436" t="s">
        <v>47</v>
      </c>
      <c r="C1436" t="s">
        <v>52</v>
      </c>
      <c r="D1436" t="s">
        <v>712</v>
      </c>
      <c r="E1436">
        <v>23</v>
      </c>
      <c r="F1436" t="s">
        <v>125</v>
      </c>
      <c r="G1436" t="s">
        <v>22</v>
      </c>
      <c r="H1436" s="5">
        <v>43470.492094907408</v>
      </c>
      <c r="I1436" s="5">
        <v>43470.45789351852</v>
      </c>
      <c r="J1436" s="4">
        <f t="shared" si="113"/>
        <v>2019</v>
      </c>
      <c r="K1436" s="4">
        <f t="shared" si="114"/>
        <v>1</v>
      </c>
      <c r="L1436" s="6">
        <f t="shared" si="115"/>
        <v>2954.9999998882413</v>
      </c>
      <c r="M1436" s="8">
        <f t="shared" si="111"/>
        <v>49.249999998137355</v>
      </c>
      <c r="N1436" s="8">
        <f t="shared" si="112"/>
        <v>1132.7499999571592</v>
      </c>
      <c r="O1436" s="18">
        <v>1</v>
      </c>
      <c r="P1436" t="s">
        <v>2676</v>
      </c>
      <c r="Q1436" s="6" t="s">
        <v>24</v>
      </c>
    </row>
    <row r="1437" spans="1:17" ht="15">
      <c r="A1437" t="s">
        <v>17</v>
      </c>
      <c r="B1437" t="s">
        <v>41</v>
      </c>
      <c r="C1437" t="s">
        <v>42</v>
      </c>
      <c r="D1437" t="s">
        <v>2677</v>
      </c>
      <c r="E1437">
        <v>1</v>
      </c>
      <c r="F1437" t="s">
        <v>85</v>
      </c>
      <c r="G1437" t="s">
        <v>22</v>
      </c>
      <c r="H1437" s="5">
        <v>43471.526516203703</v>
      </c>
      <c r="I1437" s="5">
        <v>43471.445763888885</v>
      </c>
      <c r="J1437" s="4">
        <f t="shared" si="113"/>
        <v>2019</v>
      </c>
      <c r="K1437" s="4">
        <f t="shared" si="114"/>
        <v>1</v>
      </c>
      <c r="L1437" s="6">
        <f t="shared" si="115"/>
        <v>6977.0000002579764</v>
      </c>
      <c r="M1437" s="8">
        <f t="shared" si="111"/>
        <v>116.28333333763294</v>
      </c>
      <c r="N1437" s="8">
        <f t="shared" si="112"/>
        <v>116.28333333763294</v>
      </c>
      <c r="O1437" s="18">
        <v>1</v>
      </c>
      <c r="P1437" t="s">
        <v>2678</v>
      </c>
      <c r="Q1437" s="6" t="s">
        <v>24</v>
      </c>
    </row>
    <row r="1438" spans="1:17" ht="15">
      <c r="A1438" t="s">
        <v>17</v>
      </c>
      <c r="B1438" t="s">
        <v>18</v>
      </c>
      <c r="C1438" t="s">
        <v>35</v>
      </c>
      <c r="D1438" t="s">
        <v>2679</v>
      </c>
      <c r="E1438">
        <v>1</v>
      </c>
      <c r="F1438" t="s">
        <v>472</v>
      </c>
      <c r="G1438" t="s">
        <v>22</v>
      </c>
      <c r="H1438" s="5">
        <v>43471.760254629633</v>
      </c>
      <c r="I1438" s="5">
        <v>43471.683715277781</v>
      </c>
      <c r="J1438" s="4">
        <f t="shared" si="113"/>
        <v>2019</v>
      </c>
      <c r="K1438" s="4">
        <f t="shared" si="114"/>
        <v>1</v>
      </c>
      <c r="L1438" s="6">
        <f t="shared" si="115"/>
        <v>6613.0000000353903</v>
      </c>
      <c r="M1438" s="8">
        <f t="shared" si="111"/>
        <v>110.2166666672565</v>
      </c>
      <c r="N1438" s="8">
        <f t="shared" si="112"/>
        <v>110.2166666672565</v>
      </c>
      <c r="O1438" s="18">
        <v>1</v>
      </c>
      <c r="P1438" t="s">
        <v>2680</v>
      </c>
      <c r="Q1438" s="6" t="s">
        <v>24</v>
      </c>
    </row>
    <row r="1439" spans="1:17" ht="15">
      <c r="A1439" t="s">
        <v>17</v>
      </c>
      <c r="B1439" t="s">
        <v>18</v>
      </c>
      <c r="C1439" t="s">
        <v>38</v>
      </c>
      <c r="D1439" t="s">
        <v>2681</v>
      </c>
      <c r="E1439">
        <v>2</v>
      </c>
      <c r="F1439" t="s">
        <v>85</v>
      </c>
      <c r="G1439" t="s">
        <v>22</v>
      </c>
      <c r="H1439" s="5">
        <v>43471.819050925929</v>
      </c>
      <c r="I1439" s="5">
        <v>43471.783009259256</v>
      </c>
      <c r="J1439" s="4">
        <f t="shared" si="113"/>
        <v>2019</v>
      </c>
      <c r="K1439" s="4">
        <f t="shared" si="114"/>
        <v>1</v>
      </c>
      <c r="L1439" s="6">
        <f t="shared" si="115"/>
        <v>3114.0000005951151</v>
      </c>
      <c r="M1439" s="8">
        <f t="shared" si="111"/>
        <v>51.900000009918585</v>
      </c>
      <c r="N1439" s="8">
        <f t="shared" si="112"/>
        <v>103.80000001983717</v>
      </c>
      <c r="O1439" s="18">
        <v>1</v>
      </c>
      <c r="P1439" t="s">
        <v>2682</v>
      </c>
      <c r="Q1439" s="6" t="s">
        <v>24</v>
      </c>
    </row>
    <row r="1440" spans="1:17" ht="15">
      <c r="A1440" t="s">
        <v>17</v>
      </c>
      <c r="B1440" t="s">
        <v>18</v>
      </c>
      <c r="C1440" t="s">
        <v>25</v>
      </c>
      <c r="D1440" t="s">
        <v>2683</v>
      </c>
      <c r="E1440">
        <v>3</v>
      </c>
      <c r="F1440" t="s">
        <v>33</v>
      </c>
      <c r="G1440" t="s">
        <v>22</v>
      </c>
      <c r="H1440" s="5">
        <v>43472.557962962965</v>
      </c>
      <c r="I1440" s="5">
        <v>43472.490277777775</v>
      </c>
      <c r="J1440" s="4">
        <f t="shared" si="113"/>
        <v>2019</v>
      </c>
      <c r="K1440" s="4">
        <f t="shared" si="114"/>
        <v>1</v>
      </c>
      <c r="L1440" s="6">
        <f t="shared" si="115"/>
        <v>5848.0000003706664</v>
      </c>
      <c r="M1440" s="8">
        <f t="shared" si="111"/>
        <v>97.46666667284444</v>
      </c>
      <c r="N1440" s="8">
        <f t="shared" si="112"/>
        <v>292.40000001853332</v>
      </c>
      <c r="O1440" s="18">
        <v>1</v>
      </c>
      <c r="P1440" t="s">
        <v>2684</v>
      </c>
      <c r="Q1440" s="6" t="s">
        <v>24</v>
      </c>
    </row>
    <row r="1441" spans="1:17" ht="15">
      <c r="A1441" t="s">
        <v>17</v>
      </c>
      <c r="B1441" t="s">
        <v>55</v>
      </c>
      <c r="C1441" t="s">
        <v>56</v>
      </c>
      <c r="D1441" t="s">
        <v>2685</v>
      </c>
      <c r="E1441">
        <v>3</v>
      </c>
      <c r="F1441" t="s">
        <v>472</v>
      </c>
      <c r="G1441" t="s">
        <v>22</v>
      </c>
      <c r="H1441" s="5">
        <v>43472.633333333331</v>
      </c>
      <c r="I1441" s="5">
        <v>43472.531944444447</v>
      </c>
      <c r="J1441" s="4">
        <f t="shared" si="113"/>
        <v>2019</v>
      </c>
      <c r="K1441" s="4">
        <f t="shared" si="114"/>
        <v>1</v>
      </c>
      <c r="L1441" s="6">
        <f t="shared" si="115"/>
        <v>8759.9999996367842</v>
      </c>
      <c r="M1441" s="8">
        <f t="shared" si="111"/>
        <v>145.9999999939464</v>
      </c>
      <c r="N1441" s="8">
        <f t="shared" si="112"/>
        <v>437.99999998183921</v>
      </c>
      <c r="O1441" s="18">
        <v>1</v>
      </c>
      <c r="P1441" t="s">
        <v>2686</v>
      </c>
      <c r="Q1441" s="6" t="s">
        <v>24</v>
      </c>
    </row>
    <row r="1442" spans="1:17" ht="15">
      <c r="A1442" t="s">
        <v>29</v>
      </c>
      <c r="B1442" t="s">
        <v>30</v>
      </c>
      <c r="C1442" t="s">
        <v>83</v>
      </c>
      <c r="D1442" t="s">
        <v>2354</v>
      </c>
      <c r="E1442">
        <v>10</v>
      </c>
      <c r="F1442" t="s">
        <v>92</v>
      </c>
      <c r="G1442" t="s">
        <v>22</v>
      </c>
      <c r="H1442" s="5">
        <v>43472.638819444444</v>
      </c>
      <c r="I1442" s="5">
        <v>43472.616076388891</v>
      </c>
      <c r="J1442" s="4">
        <f t="shared" si="113"/>
        <v>2019</v>
      </c>
      <c r="K1442" s="4">
        <f t="shared" si="114"/>
        <v>1</v>
      </c>
      <c r="L1442" s="6">
        <f t="shared" si="115"/>
        <v>1964.9999998044223</v>
      </c>
      <c r="M1442" s="8">
        <f t="shared" si="111"/>
        <v>32.749999996740371</v>
      </c>
      <c r="N1442" s="8">
        <f t="shared" si="112"/>
        <v>327.49999996740371</v>
      </c>
      <c r="O1442" s="18">
        <v>1</v>
      </c>
      <c r="P1442" t="s">
        <v>2687</v>
      </c>
      <c r="Q1442" s="6" t="s">
        <v>24</v>
      </c>
    </row>
    <row r="1443" spans="1:19" s="100" customFormat="1" ht="15">
      <c r="A1443" s="100" t="s">
        <v>17</v>
      </c>
      <c r="B1443" s="100" t="s">
        <v>41</v>
      </c>
      <c r="C1443" s="100" t="s">
        <v>42</v>
      </c>
      <c r="D1443" s="100" t="s">
        <v>2688</v>
      </c>
      <c r="E1443" s="100">
        <v>1</v>
      </c>
      <c r="F1443" s="100" t="s">
        <v>27</v>
      </c>
      <c r="G1443" s="100" t="s">
        <v>22</v>
      </c>
      <c r="H1443" s="101">
        <v>43472.814872685187</v>
      </c>
      <c r="I1443" s="101">
        <v>43472.690972222219</v>
      </c>
      <c r="J1443" s="4">
        <f t="shared" si="113"/>
        <v>2019</v>
      </c>
      <c r="K1443" s="4">
        <f t="shared" si="114"/>
        <v>1</v>
      </c>
      <c r="L1443" s="96">
        <f t="shared" si="115"/>
        <v>10705.000000423752</v>
      </c>
      <c r="M1443" s="98">
        <f t="shared" si="111"/>
        <v>178.4166666737292</v>
      </c>
      <c r="N1443" s="98">
        <f t="shared" si="112"/>
        <v>178.4166666737292</v>
      </c>
      <c r="O1443" s="99">
        <v>1</v>
      </c>
      <c r="P1443" s="100" t="s">
        <v>2689</v>
      </c>
      <c r="Q1443" s="96" t="s">
        <v>24</v>
      </c>
      <c r="S1443"/>
    </row>
    <row r="1444" spans="1:17" ht="15">
      <c r="A1444" t="s">
        <v>17</v>
      </c>
      <c r="B1444" t="s">
        <v>55</v>
      </c>
      <c r="C1444" t="s">
        <v>59</v>
      </c>
      <c r="D1444" t="s">
        <v>346</v>
      </c>
      <c r="E1444">
        <v>27</v>
      </c>
      <c r="F1444" t="s">
        <v>85</v>
      </c>
      <c r="G1444" t="s">
        <v>22</v>
      </c>
      <c r="H1444" s="5">
        <v>43473.453472222223</v>
      </c>
      <c r="I1444" s="5">
        <v>43473.40902777778</v>
      </c>
      <c r="J1444" s="4">
        <f t="shared" si="113"/>
        <v>2019</v>
      </c>
      <c r="K1444" s="4">
        <f t="shared" si="114"/>
        <v>1</v>
      </c>
      <c r="L1444" s="6">
        <f t="shared" si="115"/>
        <v>3839.9999999441206</v>
      </c>
      <c r="M1444" s="8">
        <f t="shared" si="111"/>
        <v>63.999999999068677</v>
      </c>
      <c r="N1444" s="8">
        <f t="shared" si="112"/>
        <v>1727.9999999748543</v>
      </c>
      <c r="O1444" s="18">
        <v>1</v>
      </c>
      <c r="P1444" t="s">
        <v>2690</v>
      </c>
      <c r="Q1444" s="6" t="s">
        <v>24</v>
      </c>
    </row>
    <row r="1445" spans="1:17" ht="15">
      <c r="A1445" t="s">
        <v>17</v>
      </c>
      <c r="B1445" t="s">
        <v>41</v>
      </c>
      <c r="C1445" t="s">
        <v>62</v>
      </c>
      <c r="D1445" t="s">
        <v>2691</v>
      </c>
      <c r="E1445">
        <v>1</v>
      </c>
      <c r="F1445" t="s">
        <v>33</v>
      </c>
      <c r="G1445" t="s">
        <v>22</v>
      </c>
      <c r="H1445" s="5">
        <v>43473.447939814818</v>
      </c>
      <c r="I1445" s="5">
        <v>43473.411805555559</v>
      </c>
      <c r="J1445" s="4">
        <f t="shared" si="113"/>
        <v>2019</v>
      </c>
      <c r="K1445" s="4">
        <f t="shared" si="114"/>
        <v>1</v>
      </c>
      <c r="L1445" s="6">
        <f t="shared" si="115"/>
        <v>3121.9999999506399</v>
      </c>
      <c r="M1445" s="8">
        <f t="shared" si="111"/>
        <v>52.033333332510665</v>
      </c>
      <c r="N1445" s="8">
        <f t="shared" si="112"/>
        <v>52.033333332510665</v>
      </c>
      <c r="O1445" s="18">
        <v>1</v>
      </c>
      <c r="P1445" t="s">
        <v>2692</v>
      </c>
      <c r="Q1445" s="6" t="s">
        <v>24</v>
      </c>
    </row>
    <row r="1446" spans="1:17" ht="15">
      <c r="A1446" t="s">
        <v>17</v>
      </c>
      <c r="B1446" t="s">
        <v>55</v>
      </c>
      <c r="C1446" t="s">
        <v>59</v>
      </c>
      <c r="D1446" t="s">
        <v>346</v>
      </c>
      <c r="E1446">
        <v>27</v>
      </c>
      <c r="F1446" t="s">
        <v>472</v>
      </c>
      <c r="G1446" t="s">
        <v>22</v>
      </c>
      <c r="H1446" s="5">
        <v>43473.642361111109</v>
      </c>
      <c r="I1446" s="5">
        <v>43473.611111111109</v>
      </c>
      <c r="J1446" s="4">
        <f t="shared" si="113"/>
        <v>2019</v>
      </c>
      <c r="K1446" s="4">
        <f t="shared" si="114"/>
        <v>1</v>
      </c>
      <c r="L1446" s="6">
        <f t="shared" si="115"/>
        <v>2700</v>
      </c>
      <c r="M1446" s="8">
        <f t="shared" si="111"/>
        <v>45</v>
      </c>
      <c r="N1446" s="8">
        <f t="shared" si="112"/>
        <v>1215</v>
      </c>
      <c r="O1446" s="18">
        <v>1</v>
      </c>
      <c r="P1446" t="s">
        <v>2693</v>
      </c>
      <c r="Q1446" s="6" t="s">
        <v>24</v>
      </c>
    </row>
    <row r="1447" spans="1:17" s="106" customFormat="1" ht="15">
      <c r="A1447" s="106" t="s">
        <v>29</v>
      </c>
      <c r="B1447" s="106" t="s">
        <v>94</v>
      </c>
      <c r="C1447" s="106" t="s">
        <v>95</v>
      </c>
      <c r="D1447" s="106" t="s">
        <v>2694</v>
      </c>
      <c r="E1447" s="106">
        <v>1</v>
      </c>
      <c r="F1447" s="106" t="s">
        <v>33</v>
      </c>
      <c r="G1447" s="106" t="s">
        <v>22</v>
      </c>
      <c r="H1447" s="107">
        <v>43473.638784722221</v>
      </c>
      <c r="I1447" s="107">
        <v>43473.617361111108</v>
      </c>
      <c r="J1447" s="4">
        <f t="shared" si="113"/>
        <v>2019</v>
      </c>
      <c r="K1447" s="4">
        <f t="shared" si="114"/>
        <v>1</v>
      </c>
      <c r="L1447" s="110">
        <f t="shared" si="115"/>
        <v>1851.0000001871958</v>
      </c>
      <c r="M1447" s="108">
        <f t="shared" si="111"/>
        <v>30.850000003119931</v>
      </c>
      <c r="N1447" s="108">
        <f t="shared" si="112"/>
        <v>30.850000003119931</v>
      </c>
      <c r="O1447" s="109">
        <v>1</v>
      </c>
      <c r="P1447" s="106" t="s">
        <v>2695</v>
      </c>
      <c r="Q1447" s="110" t="s">
        <v>24</v>
      </c>
    </row>
    <row r="1448" spans="1:17" ht="15">
      <c r="A1448" t="s">
        <v>17</v>
      </c>
      <c r="B1448" t="s">
        <v>41</v>
      </c>
      <c r="C1448" t="s">
        <v>42</v>
      </c>
      <c r="D1448" t="s">
        <v>2696</v>
      </c>
      <c r="E1448">
        <v>2</v>
      </c>
      <c r="F1448" t="s">
        <v>472</v>
      </c>
      <c r="G1448" t="s">
        <v>22</v>
      </c>
      <c r="H1448" s="5">
        <v>43473.794166666667</v>
      </c>
      <c r="I1448" s="5">
        <v>43473.661111111112</v>
      </c>
      <c r="J1448" s="4">
        <f t="shared" si="113"/>
        <v>2019</v>
      </c>
      <c r="K1448" s="4">
        <f t="shared" si="114"/>
        <v>1</v>
      </c>
      <c r="L1448" s="6">
        <f t="shared" si="115"/>
        <v>11495.999999879859</v>
      </c>
      <c r="M1448" s="8">
        <f t="shared" si="111"/>
        <v>191.59999999799766</v>
      </c>
      <c r="N1448" s="8">
        <f t="shared" si="112"/>
        <v>383.19999999599531</v>
      </c>
      <c r="O1448" s="18">
        <v>1</v>
      </c>
      <c r="P1448" t="s">
        <v>2697</v>
      </c>
      <c r="Q1448" s="6" t="s">
        <v>24</v>
      </c>
    </row>
    <row r="1449" spans="1:17" ht="15">
      <c r="A1449" t="s">
        <v>17</v>
      </c>
      <c r="B1449" t="s">
        <v>41</v>
      </c>
      <c r="C1449" t="s">
        <v>42</v>
      </c>
      <c r="D1449" t="s">
        <v>2698</v>
      </c>
      <c r="E1449">
        <v>5</v>
      </c>
      <c r="F1449" t="s">
        <v>472</v>
      </c>
      <c r="G1449" t="s">
        <v>22</v>
      </c>
      <c r="H1449" s="5">
        <v>43473.732488425929</v>
      </c>
      <c r="I1449" s="5">
        <v>43473.67083333333</v>
      </c>
      <c r="J1449" s="4">
        <f t="shared" si="113"/>
        <v>2019</v>
      </c>
      <c r="K1449" s="4">
        <f t="shared" si="114"/>
        <v>1</v>
      </c>
      <c r="L1449" s="6">
        <f t="shared" si="115"/>
        <v>5327.0000005373731</v>
      </c>
      <c r="M1449" s="8">
        <f t="shared" si="111"/>
        <v>88.783333342289552</v>
      </c>
      <c r="N1449" s="8">
        <f t="shared" si="112"/>
        <v>443.91666671144776</v>
      </c>
      <c r="O1449" s="18">
        <v>1</v>
      </c>
      <c r="P1449" t="s">
        <v>2699</v>
      </c>
      <c r="Q1449" s="6" t="s">
        <v>24</v>
      </c>
    </row>
    <row r="1450" spans="1:17" ht="15">
      <c r="A1450" t="s">
        <v>17</v>
      </c>
      <c r="B1450" t="s">
        <v>41</v>
      </c>
      <c r="C1450" t="s">
        <v>42</v>
      </c>
      <c r="D1450" t="s">
        <v>2700</v>
      </c>
      <c r="E1450">
        <v>5</v>
      </c>
      <c r="F1450" t="s">
        <v>85</v>
      </c>
      <c r="G1450" t="s">
        <v>22</v>
      </c>
      <c r="H1450" s="5">
        <v>43473.732638888891</v>
      </c>
      <c r="I1450" s="5">
        <v>43473.694444444445</v>
      </c>
      <c r="J1450" s="4">
        <f t="shared" si="113"/>
        <v>2019</v>
      </c>
      <c r="K1450" s="4">
        <f t="shared" si="114"/>
        <v>1</v>
      </c>
      <c r="L1450" s="6">
        <f t="shared" si="115"/>
        <v>3300.0000000698492</v>
      </c>
      <c r="M1450" s="8">
        <f t="shared" si="111"/>
        <v>55.000000001164153</v>
      </c>
      <c r="N1450" s="8">
        <f t="shared" si="112"/>
        <v>275.00000000582077</v>
      </c>
      <c r="O1450" s="18">
        <v>1</v>
      </c>
      <c r="P1450" t="s">
        <v>2701</v>
      </c>
      <c r="Q1450" s="6" t="s">
        <v>24</v>
      </c>
    </row>
    <row r="1451" spans="1:17" ht="15">
      <c r="A1451" t="s">
        <v>17</v>
      </c>
      <c r="B1451" t="s">
        <v>140</v>
      </c>
      <c r="C1451" t="s">
        <v>141</v>
      </c>
      <c r="D1451" t="s">
        <v>2702</v>
      </c>
      <c r="E1451">
        <v>5</v>
      </c>
      <c r="F1451" t="s">
        <v>27</v>
      </c>
      <c r="G1451" t="s">
        <v>22</v>
      </c>
      <c r="H1451" s="5">
        <v>43474.681944444441</v>
      </c>
      <c r="I1451" s="5">
        <v>43474.584722222222</v>
      </c>
      <c r="J1451" s="4">
        <f t="shared" si="113"/>
        <v>2019</v>
      </c>
      <c r="K1451" s="4">
        <f t="shared" si="114"/>
        <v>1</v>
      </c>
      <c r="L1451" s="6">
        <f t="shared" si="115"/>
        <v>8399.9999997206032</v>
      </c>
      <c r="M1451" s="8">
        <f t="shared" si="111"/>
        <v>139.99999999534339</v>
      </c>
      <c r="N1451" s="8">
        <f t="shared" si="112"/>
        <v>699.99999997671694</v>
      </c>
      <c r="O1451" s="18">
        <v>1</v>
      </c>
      <c r="P1451" t="s">
        <v>2703</v>
      </c>
      <c r="Q1451" s="6" t="s">
        <v>24</v>
      </c>
    </row>
    <row r="1452" spans="1:17" ht="15">
      <c r="A1452" t="s">
        <v>17</v>
      </c>
      <c r="B1452" t="s">
        <v>55</v>
      </c>
      <c r="C1452" t="s">
        <v>56</v>
      </c>
      <c r="D1452" t="s">
        <v>2704</v>
      </c>
      <c r="E1452">
        <v>15</v>
      </c>
      <c r="F1452" t="s">
        <v>472</v>
      </c>
      <c r="G1452" t="s">
        <v>22</v>
      </c>
      <c r="H1452" s="5">
        <v>43474.78125</v>
      </c>
      <c r="I1452" s="5">
        <v>43474.614583333336</v>
      </c>
      <c r="J1452" s="4">
        <f t="shared" si="113"/>
        <v>2019</v>
      </c>
      <c r="K1452" s="4">
        <f t="shared" si="114"/>
        <v>1</v>
      </c>
      <c r="L1452" s="6">
        <f t="shared" si="115"/>
        <v>14399.999999790452</v>
      </c>
      <c r="M1452" s="8">
        <f t="shared" si="111"/>
        <v>239.99999999650754</v>
      </c>
      <c r="N1452" s="8">
        <f t="shared" si="112"/>
        <v>3599.9999999476131</v>
      </c>
      <c r="O1452" s="18">
        <v>1</v>
      </c>
      <c r="P1452" t="s">
        <v>2705</v>
      </c>
      <c r="Q1452" s="6" t="s">
        <v>24</v>
      </c>
    </row>
    <row r="1453" spans="1:17" ht="15">
      <c r="A1453" t="s">
        <v>17</v>
      </c>
      <c r="B1453" t="s">
        <v>41</v>
      </c>
      <c r="C1453" t="s">
        <v>62</v>
      </c>
      <c r="D1453" t="s">
        <v>2657</v>
      </c>
      <c r="E1453">
        <v>1</v>
      </c>
      <c r="F1453" t="s">
        <v>85</v>
      </c>
      <c r="G1453" t="s">
        <v>22</v>
      </c>
      <c r="H1453" s="5">
        <v>43474.844849537039</v>
      </c>
      <c r="I1453" s="5">
        <v>43474.782222222224</v>
      </c>
      <c r="J1453" s="4">
        <f t="shared" si="113"/>
        <v>2019</v>
      </c>
      <c r="K1453" s="4">
        <f t="shared" si="114"/>
        <v>1</v>
      </c>
      <c r="L1453" s="6">
        <f t="shared" si="115"/>
        <v>5411.0000000568107</v>
      </c>
      <c r="M1453" s="8">
        <f t="shared" si="111"/>
        <v>90.183333334280178</v>
      </c>
      <c r="N1453" s="8">
        <f t="shared" si="112"/>
        <v>90.183333334280178</v>
      </c>
      <c r="O1453" s="18">
        <v>1</v>
      </c>
      <c r="P1453" t="s">
        <v>2706</v>
      </c>
      <c r="Q1453" s="6" t="s">
        <v>24</v>
      </c>
    </row>
    <row r="1454" spans="1:17" ht="15">
      <c r="A1454" t="s">
        <v>17</v>
      </c>
      <c r="B1454" t="s">
        <v>55</v>
      </c>
      <c r="C1454" t="s">
        <v>56</v>
      </c>
      <c r="D1454" t="s">
        <v>2707</v>
      </c>
      <c r="E1454">
        <v>1</v>
      </c>
      <c r="F1454" t="s">
        <v>85</v>
      </c>
      <c r="G1454" t="s">
        <v>22</v>
      </c>
      <c r="H1454" s="5">
        <v>43475.02952546296</v>
      </c>
      <c r="I1454" s="5">
        <v>43474.996527777781</v>
      </c>
      <c r="J1454" s="4">
        <f t="shared" si="113"/>
        <v>2019</v>
      </c>
      <c r="K1454" s="4">
        <f t="shared" si="114"/>
        <v>1</v>
      </c>
      <c r="L1454" s="6">
        <f t="shared" si="115"/>
        <v>2850.9999994654208</v>
      </c>
      <c r="M1454" s="8">
        <f t="shared" si="111"/>
        <v>47.516666657757014</v>
      </c>
      <c r="N1454" s="8">
        <f t="shared" si="112"/>
        <v>47.516666657757014</v>
      </c>
      <c r="O1454" s="18">
        <v>1</v>
      </c>
      <c r="P1454" t="s">
        <v>2708</v>
      </c>
      <c r="Q1454" s="6" t="s">
        <v>24</v>
      </c>
    </row>
    <row r="1455" spans="1:17" ht="15">
      <c r="A1455" t="s">
        <v>17</v>
      </c>
      <c r="B1455" t="s">
        <v>41</v>
      </c>
      <c r="C1455" t="s">
        <v>42</v>
      </c>
      <c r="D1455" t="s">
        <v>2709</v>
      </c>
      <c r="E1455">
        <v>1</v>
      </c>
      <c r="F1455" t="s">
        <v>33</v>
      </c>
      <c r="G1455" t="s">
        <v>22</v>
      </c>
      <c r="H1455" s="5">
        <v>43475.557314814818</v>
      </c>
      <c r="I1455" s="5">
        <v>43475.493055555555</v>
      </c>
      <c r="J1455" s="4">
        <f t="shared" si="113"/>
        <v>2019</v>
      </c>
      <c r="K1455" s="4">
        <f t="shared" si="114"/>
        <v>1</v>
      </c>
      <c r="L1455" s="6">
        <f t="shared" si="115"/>
        <v>5552.0000003278255</v>
      </c>
      <c r="M1455" s="8">
        <f t="shared" si="111"/>
        <v>92.533333338797092</v>
      </c>
      <c r="N1455" s="8">
        <f t="shared" si="112"/>
        <v>92.533333338797092</v>
      </c>
      <c r="O1455" s="18">
        <v>1</v>
      </c>
      <c r="P1455" t="s">
        <v>2710</v>
      </c>
      <c r="Q1455" s="6" t="s">
        <v>24</v>
      </c>
    </row>
    <row r="1456" spans="1:17" ht="15">
      <c r="A1456" t="s">
        <v>17</v>
      </c>
      <c r="B1456" t="s">
        <v>41</v>
      </c>
      <c r="C1456" t="s">
        <v>62</v>
      </c>
      <c r="D1456" t="s">
        <v>2711</v>
      </c>
      <c r="E1456">
        <v>1</v>
      </c>
      <c r="F1456" t="s">
        <v>85</v>
      </c>
      <c r="G1456" t="s">
        <v>22</v>
      </c>
      <c r="H1456" s="5">
        <v>43475.601388888892</v>
      </c>
      <c r="I1456" s="5">
        <v>43475.541666666664</v>
      </c>
      <c r="J1456" s="4">
        <f t="shared" si="113"/>
        <v>2019</v>
      </c>
      <c r="K1456" s="4">
        <f t="shared" si="114"/>
        <v>1</v>
      </c>
      <c r="L1456" s="6">
        <f t="shared" si="115"/>
        <v>5160.0000004749745</v>
      </c>
      <c r="M1456" s="8">
        <f t="shared" si="111"/>
        <v>86.000000007916242</v>
      </c>
      <c r="N1456" s="8">
        <f t="shared" si="112"/>
        <v>86.000000007916242</v>
      </c>
      <c r="O1456" s="18">
        <v>1</v>
      </c>
      <c r="P1456" t="s">
        <v>2712</v>
      </c>
      <c r="Q1456" s="6" t="s">
        <v>24</v>
      </c>
    </row>
    <row r="1457" spans="1:17" ht="15">
      <c r="A1457" t="s">
        <v>17</v>
      </c>
      <c r="B1457" t="s">
        <v>41</v>
      </c>
      <c r="C1457" t="s">
        <v>42</v>
      </c>
      <c r="D1457" t="s">
        <v>2713</v>
      </c>
      <c r="E1457">
        <v>1</v>
      </c>
      <c r="F1457" t="s">
        <v>472</v>
      </c>
      <c r="G1457" t="s">
        <v>22</v>
      </c>
      <c r="H1457" s="5">
        <v>43475.728229166663</v>
      </c>
      <c r="I1457" s="5">
        <v>43475.679861111108</v>
      </c>
      <c r="J1457" s="4">
        <f t="shared" si="113"/>
        <v>2019</v>
      </c>
      <c r="K1457" s="4">
        <f t="shared" si="114"/>
        <v>1</v>
      </c>
      <c r="L1457" s="6">
        <f t="shared" si="115"/>
        <v>4178.9999999804422</v>
      </c>
      <c r="M1457" s="8">
        <f t="shared" si="111"/>
        <v>69.649999999674037</v>
      </c>
      <c r="N1457" s="8">
        <f t="shared" si="112"/>
        <v>69.649999999674037</v>
      </c>
      <c r="O1457" s="18">
        <v>1</v>
      </c>
      <c r="P1457" t="s">
        <v>2714</v>
      </c>
      <c r="Q1457" s="6" t="s">
        <v>24</v>
      </c>
    </row>
    <row r="1458" spans="1:19" s="135" customFormat="1" ht="15">
      <c r="A1458" s="135" t="s">
        <v>17</v>
      </c>
      <c r="B1458" s="135" t="s">
        <v>41</v>
      </c>
      <c r="C1458" s="135" t="s">
        <v>62</v>
      </c>
      <c r="D1458" s="135" t="s">
        <v>2715</v>
      </c>
      <c r="E1458" s="135">
        <v>1</v>
      </c>
      <c r="F1458" s="135" t="s">
        <v>472</v>
      </c>
      <c r="G1458" s="135" t="s">
        <v>22</v>
      </c>
      <c r="H1458" s="136">
        <v>43475.751875000002</v>
      </c>
      <c r="I1458" s="136">
        <v>43475.696076388886</v>
      </c>
      <c r="J1458" s="4">
        <f t="shared" si="113"/>
        <v>2019</v>
      </c>
      <c r="K1458" s="4">
        <f t="shared" si="114"/>
        <v>1</v>
      </c>
      <c r="L1458" s="139">
        <f t="shared" si="115"/>
        <v>4821.0000004386529</v>
      </c>
      <c r="M1458" s="137">
        <f t="shared" si="111"/>
        <v>80.350000007310882</v>
      </c>
      <c r="N1458" s="137">
        <f t="shared" si="112"/>
        <v>80.350000007310882</v>
      </c>
      <c r="O1458" s="138">
        <v>1</v>
      </c>
      <c r="P1458" s="135" t="s">
        <v>2716</v>
      </c>
      <c r="Q1458" s="139" t="s">
        <v>24</v>
      </c>
      <c r="S1458"/>
    </row>
    <row r="1459" spans="1:17" ht="15">
      <c r="A1459" t="s">
        <v>17</v>
      </c>
      <c r="B1459" t="s">
        <v>41</v>
      </c>
      <c r="C1459" t="s">
        <v>62</v>
      </c>
      <c r="D1459" t="s">
        <v>2717</v>
      </c>
      <c r="E1459">
        <v>9</v>
      </c>
      <c r="F1459" t="s">
        <v>21</v>
      </c>
      <c r="G1459" t="s">
        <v>22</v>
      </c>
      <c r="H1459" s="5">
        <v>43476.554745370369</v>
      </c>
      <c r="I1459" s="5">
        <v>43476.519444444442</v>
      </c>
      <c r="J1459" s="4">
        <f t="shared" si="113"/>
        <v>2019</v>
      </c>
      <c r="K1459" s="4">
        <f t="shared" si="114"/>
        <v>1</v>
      </c>
      <c r="L1459" s="6">
        <f t="shared" si="115"/>
        <v>3050.0000000931323</v>
      </c>
      <c r="M1459" s="8">
        <f t="shared" si="111"/>
        <v>50.833333334885538</v>
      </c>
      <c r="N1459" s="8">
        <f t="shared" si="112"/>
        <v>457.50000001396984</v>
      </c>
      <c r="O1459" s="18">
        <v>1</v>
      </c>
      <c r="P1459" t="s">
        <v>2718</v>
      </c>
      <c r="Q1459" s="6" t="s">
        <v>24</v>
      </c>
    </row>
    <row r="1460" spans="1:17" ht="15">
      <c r="A1460" t="s">
        <v>17</v>
      </c>
      <c r="B1460" t="s">
        <v>18</v>
      </c>
      <c r="C1460" t="s">
        <v>35</v>
      </c>
      <c r="D1460" t="s">
        <v>354</v>
      </c>
      <c r="E1460">
        <v>33</v>
      </c>
      <c r="F1460" t="s">
        <v>472</v>
      </c>
      <c r="G1460" t="s">
        <v>22</v>
      </c>
      <c r="H1460" s="5">
        <v>43476.650613425925</v>
      </c>
      <c r="I1460" s="5">
        <v>43476.597222222219</v>
      </c>
      <c r="J1460" s="4">
        <f t="shared" si="113"/>
        <v>2019</v>
      </c>
      <c r="K1460" s="4">
        <f t="shared" si="114"/>
        <v>1</v>
      </c>
      <c r="L1460" s="6">
        <f t="shared" si="115"/>
        <v>4613.0000002216548</v>
      </c>
      <c r="M1460" s="8">
        <f t="shared" si="111"/>
        <v>76.88333333702758</v>
      </c>
      <c r="N1460" s="8">
        <f t="shared" si="112"/>
        <v>2537.1500001219101</v>
      </c>
      <c r="O1460" s="18">
        <v>1</v>
      </c>
      <c r="P1460" t="s">
        <v>2719</v>
      </c>
      <c r="Q1460" s="6" t="s">
        <v>24</v>
      </c>
    </row>
    <row r="1461" spans="1:19" s="100" customFormat="1" ht="15">
      <c r="A1461" s="100" t="s">
        <v>17</v>
      </c>
      <c r="B1461" s="100" t="s">
        <v>41</v>
      </c>
      <c r="C1461" s="100" t="s">
        <v>62</v>
      </c>
      <c r="D1461" s="100" t="s">
        <v>1174</v>
      </c>
      <c r="E1461" s="100">
        <v>1</v>
      </c>
      <c r="F1461" s="100" t="s">
        <v>27</v>
      </c>
      <c r="G1461" s="100" t="s">
        <v>22</v>
      </c>
      <c r="H1461" s="101">
        <v>43476.869097222225</v>
      </c>
      <c r="I1461" s="101">
        <v>43476.820833333331</v>
      </c>
      <c r="J1461" s="4">
        <f t="shared" si="113"/>
        <v>2019</v>
      </c>
      <c r="K1461" s="4">
        <f t="shared" si="114"/>
        <v>1</v>
      </c>
      <c r="L1461" s="96">
        <f t="shared" si="115"/>
        <v>4170.0000003911555</v>
      </c>
      <c r="M1461" s="98">
        <f t="shared" si="111"/>
        <v>69.500000006519258</v>
      </c>
      <c r="N1461" s="98">
        <f t="shared" si="112"/>
        <v>69.500000006519258</v>
      </c>
      <c r="O1461" s="99">
        <v>1</v>
      </c>
      <c r="P1461" s="100" t="s">
        <v>2720</v>
      </c>
      <c r="Q1461" s="96" t="s">
        <v>24</v>
      </c>
      <c r="S1461"/>
    </row>
    <row r="1462" spans="1:17" ht="15">
      <c r="A1462" t="s">
        <v>17</v>
      </c>
      <c r="B1462" t="s">
        <v>18</v>
      </c>
      <c r="C1462" t="s">
        <v>19</v>
      </c>
      <c r="D1462" t="s">
        <v>2721</v>
      </c>
      <c r="E1462">
        <v>1</v>
      </c>
      <c r="F1462" t="s">
        <v>27</v>
      </c>
      <c r="G1462" t="s">
        <v>22</v>
      </c>
      <c r="H1462" s="5">
        <v>43477.670856481483</v>
      </c>
      <c r="I1462" s="5">
        <v>43477.615972222222</v>
      </c>
      <c r="J1462" s="4">
        <f t="shared" si="113"/>
        <v>2019</v>
      </c>
      <c r="K1462" s="4">
        <f t="shared" si="114"/>
        <v>1</v>
      </c>
      <c r="L1462" s="6">
        <f t="shared" si="115"/>
        <v>4742.000000202097</v>
      </c>
      <c r="M1462" s="8">
        <f t="shared" si="111"/>
        <v>79.033333336701617</v>
      </c>
      <c r="N1462" s="8">
        <f t="shared" si="112"/>
        <v>79.033333336701617</v>
      </c>
      <c r="O1462" s="18">
        <v>1</v>
      </c>
      <c r="P1462" t="s">
        <v>2722</v>
      </c>
      <c r="Q1462" s="6" t="s">
        <v>24</v>
      </c>
    </row>
    <row r="1463" spans="1:17" ht="15">
      <c r="A1463" t="s">
        <v>17</v>
      </c>
      <c r="B1463" t="s">
        <v>55</v>
      </c>
      <c r="C1463" t="s">
        <v>271</v>
      </c>
      <c r="D1463" t="s">
        <v>2723</v>
      </c>
      <c r="E1463">
        <v>1</v>
      </c>
      <c r="F1463" t="s">
        <v>92</v>
      </c>
      <c r="G1463" t="s">
        <v>22</v>
      </c>
      <c r="H1463" s="5">
        <v>43478.001921296294</v>
      </c>
      <c r="I1463" s="5">
        <v>43477.941817129627</v>
      </c>
      <c r="J1463" s="4">
        <f t="shared" si="113"/>
        <v>2019</v>
      </c>
      <c r="K1463" s="4">
        <f t="shared" si="114"/>
        <v>1</v>
      </c>
      <c r="L1463" s="6">
        <f t="shared" si="115"/>
        <v>5193.0000000167638</v>
      </c>
      <c r="M1463" s="8">
        <f t="shared" si="111"/>
        <v>86.550000000279397</v>
      </c>
      <c r="N1463" s="8">
        <f t="shared" si="112"/>
        <v>86.550000000279397</v>
      </c>
      <c r="O1463" s="18">
        <v>1</v>
      </c>
      <c r="P1463" t="s">
        <v>2724</v>
      </c>
      <c r="Q1463" s="6" t="s">
        <v>24</v>
      </c>
    </row>
    <row r="1464" spans="1:17" ht="15">
      <c r="A1464" t="s">
        <v>29</v>
      </c>
      <c r="B1464" t="s">
        <v>30</v>
      </c>
      <c r="C1464" t="s">
        <v>83</v>
      </c>
      <c r="D1464" t="s">
        <v>1590</v>
      </c>
      <c r="E1464">
        <v>8</v>
      </c>
      <c r="F1464" t="s">
        <v>85</v>
      </c>
      <c r="G1464" t="s">
        <v>22</v>
      </c>
      <c r="H1464" s="5">
        <v>43478.476574074077</v>
      </c>
      <c r="I1464" s="5">
        <v>43478.343888888892</v>
      </c>
      <c r="J1464" s="4">
        <f t="shared" si="113"/>
        <v>2019</v>
      </c>
      <c r="K1464" s="4">
        <f t="shared" si="114"/>
        <v>1</v>
      </c>
      <c r="L1464" s="6">
        <f t="shared" si="115"/>
        <v>11463.999999943189</v>
      </c>
      <c r="M1464" s="8">
        <f t="shared" si="111"/>
        <v>191.06666666571982</v>
      </c>
      <c r="N1464" s="8">
        <f t="shared" si="112"/>
        <v>1528.5333333257586</v>
      </c>
      <c r="O1464" s="18">
        <v>1</v>
      </c>
      <c r="P1464" t="s">
        <v>2725</v>
      </c>
      <c r="Q1464" s="6" t="s">
        <v>24</v>
      </c>
    </row>
    <row r="1465" spans="1:17" ht="15">
      <c r="A1465" t="s">
        <v>17</v>
      </c>
      <c r="B1465" t="s">
        <v>41</v>
      </c>
      <c r="C1465" t="s">
        <v>62</v>
      </c>
      <c r="D1465" t="s">
        <v>741</v>
      </c>
      <c r="E1465">
        <v>32</v>
      </c>
      <c r="F1465" t="s">
        <v>125</v>
      </c>
      <c r="G1465" t="s">
        <v>22</v>
      </c>
      <c r="H1465" s="5">
        <v>43479.628125000003</v>
      </c>
      <c r="I1465" s="5">
        <v>43479.586006944446</v>
      </c>
      <c r="J1465" s="4">
        <f t="shared" si="113"/>
        <v>2019</v>
      </c>
      <c r="K1465" s="4">
        <f t="shared" si="114"/>
        <v>1</v>
      </c>
      <c r="L1465" s="6">
        <f t="shared" si="115"/>
        <v>3639.0000001061708</v>
      </c>
      <c r="M1465" s="8">
        <f t="shared" si="111"/>
        <v>60.650000001769513</v>
      </c>
      <c r="N1465" s="8">
        <f t="shared" si="112"/>
        <v>1940.8000000566244</v>
      </c>
      <c r="O1465" s="18">
        <v>1</v>
      </c>
      <c r="P1465" t="s">
        <v>2726</v>
      </c>
      <c r="Q1465" s="6" t="s">
        <v>24</v>
      </c>
    </row>
    <row r="1466" spans="1:19" s="106" customFormat="1" ht="15">
      <c r="A1466" s="106" t="s">
        <v>17</v>
      </c>
      <c r="B1466" s="106" t="s">
        <v>41</v>
      </c>
      <c r="C1466" s="106" t="s">
        <v>42</v>
      </c>
      <c r="D1466" s="106" t="s">
        <v>2727</v>
      </c>
      <c r="E1466" s="106">
        <v>1</v>
      </c>
      <c r="F1466" s="106" t="s">
        <v>92</v>
      </c>
      <c r="G1466" s="106" t="s">
        <v>97</v>
      </c>
      <c r="H1466" s="107">
        <v>43479.842476851853</v>
      </c>
      <c r="I1466" s="107">
        <v>43479.652777777781</v>
      </c>
      <c r="J1466" s="4">
        <f t="shared" si="113"/>
        <v>2019</v>
      </c>
      <c r="K1466" s="4">
        <f t="shared" si="114"/>
        <v>1</v>
      </c>
      <c r="L1466" s="110">
        <f t="shared" si="115"/>
        <v>16389.999999781139</v>
      </c>
      <c r="M1466" s="108">
        <f t="shared" si="111"/>
        <v>273.16666666301899</v>
      </c>
      <c r="N1466" s="108">
        <f t="shared" si="112"/>
        <v>273.16666666301899</v>
      </c>
      <c r="O1466" s="109">
        <v>1</v>
      </c>
      <c r="P1466" s="106" t="s">
        <v>2728</v>
      </c>
      <c r="Q1466" s="110" t="s">
        <v>24</v>
      </c>
      <c r="S1466"/>
    </row>
    <row r="1467" spans="1:17" ht="15">
      <c r="A1467" t="s">
        <v>17</v>
      </c>
      <c r="B1467" t="s">
        <v>18</v>
      </c>
      <c r="C1467" t="s">
        <v>35</v>
      </c>
      <c r="D1467" t="s">
        <v>1536</v>
      </c>
      <c r="E1467">
        <v>149</v>
      </c>
      <c r="F1467" t="s">
        <v>472</v>
      </c>
      <c r="G1467" t="s">
        <v>22</v>
      </c>
      <c r="H1467" s="5">
        <v>43479.845833333333</v>
      </c>
      <c r="I1467" s="5">
        <v>43479.727083333331</v>
      </c>
      <c r="J1467" s="4">
        <f t="shared" si="113"/>
        <v>2019</v>
      </c>
      <c r="K1467" s="4">
        <f t="shared" si="114"/>
        <v>1</v>
      </c>
      <c r="L1467" s="6">
        <f t="shared" si="115"/>
        <v>10260.000000125729</v>
      </c>
      <c r="M1467" s="8">
        <f t="shared" si="111"/>
        <v>171.00000000209548</v>
      </c>
      <c r="N1467" s="8">
        <f t="shared" si="112"/>
        <v>25479.000000312226</v>
      </c>
      <c r="O1467" s="18">
        <v>1</v>
      </c>
      <c r="P1467" t="s">
        <v>2729</v>
      </c>
      <c r="Q1467" s="6" t="s">
        <v>24</v>
      </c>
    </row>
    <row r="1468" spans="1:17" ht="15">
      <c r="A1468" t="s">
        <v>17</v>
      </c>
      <c r="B1468" t="s">
        <v>18</v>
      </c>
      <c r="C1468" t="s">
        <v>35</v>
      </c>
      <c r="D1468" t="s">
        <v>2730</v>
      </c>
      <c r="E1468">
        <v>3</v>
      </c>
      <c r="F1468" t="s">
        <v>33</v>
      </c>
      <c r="G1468" t="s">
        <v>22</v>
      </c>
      <c r="H1468" s="5">
        <v>43480.501562500001</v>
      </c>
      <c r="I1468" s="5">
        <v>43480.382638888892</v>
      </c>
      <c r="J1468" s="4">
        <f t="shared" si="113"/>
        <v>2019</v>
      </c>
      <c r="K1468" s="4">
        <f t="shared" si="114"/>
        <v>1</v>
      </c>
      <c r="L1468" s="6">
        <f t="shared" si="115"/>
        <v>10274.999999860302</v>
      </c>
      <c r="M1468" s="8">
        <f t="shared" si="111"/>
        <v>171.24999999767169</v>
      </c>
      <c r="N1468" s="8">
        <f t="shared" si="112"/>
        <v>513.74999999301508</v>
      </c>
      <c r="O1468" s="18">
        <v>1</v>
      </c>
      <c r="P1468" t="s">
        <v>2731</v>
      </c>
      <c r="Q1468" s="6" t="s">
        <v>24</v>
      </c>
    </row>
    <row r="1469" spans="1:17" ht="15">
      <c r="A1469" t="s">
        <v>17</v>
      </c>
      <c r="B1469" t="s">
        <v>18</v>
      </c>
      <c r="C1469" t="s">
        <v>19</v>
      </c>
      <c r="D1469" t="s">
        <v>2732</v>
      </c>
      <c r="E1469">
        <v>33</v>
      </c>
      <c r="F1469" t="s">
        <v>125</v>
      </c>
      <c r="G1469" t="s">
        <v>22</v>
      </c>
      <c r="H1469" s="5">
        <v>43480.54378472222</v>
      </c>
      <c r="I1469" s="5">
        <v>43480.511284722219</v>
      </c>
      <c r="J1469" s="4">
        <f t="shared" si="113"/>
        <v>2019</v>
      </c>
      <c r="K1469" s="4">
        <f t="shared" si="114"/>
        <v>1</v>
      </c>
      <c r="L1469" s="6">
        <f t="shared" si="115"/>
        <v>2808.0000001005828</v>
      </c>
      <c r="M1469" s="8">
        <f t="shared" si="111"/>
        <v>46.800000001676381</v>
      </c>
      <c r="N1469" s="8">
        <f t="shared" si="112"/>
        <v>1544.4000000553206</v>
      </c>
      <c r="O1469" s="18">
        <v>1</v>
      </c>
      <c r="P1469" t="s">
        <v>2733</v>
      </c>
      <c r="Q1469" s="6" t="s">
        <v>24</v>
      </c>
    </row>
    <row r="1470" spans="1:17" ht="15">
      <c r="A1470" t="s">
        <v>17</v>
      </c>
      <c r="B1470" t="s">
        <v>41</v>
      </c>
      <c r="C1470" t="s">
        <v>62</v>
      </c>
      <c r="D1470" t="s">
        <v>721</v>
      </c>
      <c r="E1470">
        <v>11</v>
      </c>
      <c r="F1470" t="s">
        <v>85</v>
      </c>
      <c r="G1470" t="s">
        <v>22</v>
      </c>
      <c r="H1470" s="5">
        <v>43480.609027777777</v>
      </c>
      <c r="I1470" s="5">
        <v>43480.537499999999</v>
      </c>
      <c r="J1470" s="4">
        <f t="shared" si="113"/>
        <v>2019</v>
      </c>
      <c r="K1470" s="4">
        <f t="shared" si="114"/>
        <v>1</v>
      </c>
      <c r="L1470" s="6">
        <f t="shared" si="115"/>
        <v>6180.0000000279397</v>
      </c>
      <c r="M1470" s="8">
        <f t="shared" si="111"/>
        <v>103.00000000046566</v>
      </c>
      <c r="N1470" s="8">
        <f t="shared" si="112"/>
        <v>1133.0000000051223</v>
      </c>
      <c r="O1470" s="18">
        <v>1</v>
      </c>
      <c r="P1470" t="s">
        <v>2734</v>
      </c>
      <c r="Q1470" s="6" t="s">
        <v>24</v>
      </c>
    </row>
    <row r="1471" spans="1:17" ht="15">
      <c r="A1471" t="s">
        <v>17</v>
      </c>
      <c r="B1471" t="s">
        <v>41</v>
      </c>
      <c r="C1471" t="s">
        <v>62</v>
      </c>
      <c r="D1471" t="s">
        <v>2735</v>
      </c>
      <c r="E1471">
        <v>1</v>
      </c>
      <c r="F1471" t="s">
        <v>85</v>
      </c>
      <c r="G1471" t="s">
        <v>22</v>
      </c>
      <c r="H1471" s="5">
        <v>43480.609872685185</v>
      </c>
      <c r="I1471" s="5">
        <v>43480.569826388892</v>
      </c>
      <c r="J1471" s="4">
        <f t="shared" si="113"/>
        <v>2019</v>
      </c>
      <c r="K1471" s="4">
        <f t="shared" si="114"/>
        <v>1</v>
      </c>
      <c r="L1471" s="6">
        <f t="shared" si="115"/>
        <v>3459.9999997531995</v>
      </c>
      <c r="M1471" s="8">
        <f t="shared" si="111"/>
        <v>57.666666662553325</v>
      </c>
      <c r="N1471" s="8">
        <f t="shared" si="112"/>
        <v>57.666666662553325</v>
      </c>
      <c r="O1471" s="18">
        <v>1</v>
      </c>
      <c r="P1471" t="s">
        <v>2736</v>
      </c>
      <c r="Q1471" s="6" t="s">
        <v>24</v>
      </c>
    </row>
    <row r="1472" spans="1:17" ht="15">
      <c r="A1472" t="s">
        <v>17</v>
      </c>
      <c r="B1472" t="s">
        <v>140</v>
      </c>
      <c r="C1472" t="s">
        <v>141</v>
      </c>
      <c r="D1472" t="s">
        <v>1048</v>
      </c>
      <c r="E1472">
        <v>100</v>
      </c>
      <c r="F1472" t="s">
        <v>27</v>
      </c>
      <c r="G1472" t="s">
        <v>22</v>
      </c>
      <c r="H1472" s="5">
        <v>43480.705509259256</v>
      </c>
      <c r="I1472" s="5">
        <v>43480.611805555556</v>
      </c>
      <c r="J1472" s="4">
        <f t="shared" si="113"/>
        <v>2019</v>
      </c>
      <c r="K1472" s="4">
        <f t="shared" si="114"/>
        <v>1</v>
      </c>
      <c r="L1472" s="6">
        <f t="shared" si="115"/>
        <v>8095.9999996935949</v>
      </c>
      <c r="M1472" s="8">
        <f t="shared" si="116" ref="M1472:M1535">+L1472/60</f>
        <v>134.93333332822658</v>
      </c>
      <c r="N1472" s="8">
        <f t="shared" si="117" ref="N1472:N1535">+M1472*E1472</f>
        <v>13493.333332822658</v>
      </c>
      <c r="O1472" s="18">
        <v>1</v>
      </c>
      <c r="P1472" t="s">
        <v>2737</v>
      </c>
      <c r="Q1472" s="6" t="s">
        <v>24</v>
      </c>
    </row>
    <row r="1473" spans="1:17" ht="15">
      <c r="A1473" t="s">
        <v>17</v>
      </c>
      <c r="B1473" t="s">
        <v>18</v>
      </c>
      <c r="C1473" t="s">
        <v>35</v>
      </c>
      <c r="D1473" t="s">
        <v>1520</v>
      </c>
      <c r="E1473">
        <v>11</v>
      </c>
      <c r="F1473" t="s">
        <v>125</v>
      </c>
      <c r="G1473" t="s">
        <v>22</v>
      </c>
      <c r="H1473" s="5">
        <v>43482.643055555556</v>
      </c>
      <c r="I1473" s="5">
        <v>43482.600694444445</v>
      </c>
      <c r="J1473" s="4">
        <f t="shared" si="113"/>
        <v>2019</v>
      </c>
      <c r="K1473" s="4">
        <f t="shared" si="114"/>
        <v>1</v>
      </c>
      <c r="L1473" s="6">
        <f t="shared" si="115"/>
        <v>3659.9999999860302</v>
      </c>
      <c r="M1473" s="8">
        <f t="shared" si="116"/>
        <v>60.999999999767169</v>
      </c>
      <c r="N1473" s="8">
        <f t="shared" si="117"/>
        <v>670.99999999743886</v>
      </c>
      <c r="O1473" s="18">
        <v>1</v>
      </c>
      <c r="P1473" t="s">
        <v>2738</v>
      </c>
      <c r="Q1473" s="6" t="s">
        <v>24</v>
      </c>
    </row>
    <row r="1474" spans="1:17" ht="15">
      <c r="A1474" t="s">
        <v>17</v>
      </c>
      <c r="B1474" t="s">
        <v>41</v>
      </c>
      <c r="C1474" t="s">
        <v>62</v>
      </c>
      <c r="D1474" t="s">
        <v>290</v>
      </c>
      <c r="E1474">
        <v>29</v>
      </c>
      <c r="F1474" t="s">
        <v>472</v>
      </c>
      <c r="G1474" t="s">
        <v>22</v>
      </c>
      <c r="H1474" s="5">
        <v>43482.674305555556</v>
      </c>
      <c r="I1474" s="5">
        <v>43482.602083333331</v>
      </c>
      <c r="J1474" s="4">
        <f t="shared" si="113"/>
        <v>2019</v>
      </c>
      <c r="K1474" s="4">
        <f t="shared" si="114"/>
        <v>1</v>
      </c>
      <c r="L1474" s="6">
        <f t="shared" si="115"/>
        <v>6240.0000002235174</v>
      </c>
      <c r="M1474" s="8">
        <f t="shared" si="116"/>
        <v>104.00000000372529</v>
      </c>
      <c r="N1474" s="8">
        <f t="shared" si="117"/>
        <v>3016.0000001080334</v>
      </c>
      <c r="O1474" s="18">
        <v>1</v>
      </c>
      <c r="P1474" t="s">
        <v>2739</v>
      </c>
      <c r="Q1474" s="6" t="s">
        <v>24</v>
      </c>
    </row>
    <row r="1475" spans="1:17" ht="15">
      <c r="A1475" t="s">
        <v>17</v>
      </c>
      <c r="B1475" t="s">
        <v>41</v>
      </c>
      <c r="C1475" t="s">
        <v>42</v>
      </c>
      <c r="D1475" t="s">
        <v>2700</v>
      </c>
      <c r="E1475">
        <v>5</v>
      </c>
      <c r="F1475" t="s">
        <v>131</v>
      </c>
      <c r="G1475" t="s">
        <v>22</v>
      </c>
      <c r="H1475" s="5">
        <v>43482.984398148146</v>
      </c>
      <c r="I1475" s="5">
        <v>43482.941516203704</v>
      </c>
      <c r="J1475" s="4">
        <f t="shared" si="118" ref="J1475:J1538">YEAR(I1475)</f>
        <v>2019</v>
      </c>
      <c r="K1475" s="4">
        <f t="shared" si="119" ref="K1475:K1538">MONTH(I1475)</f>
        <v>1</v>
      </c>
      <c r="L1475" s="6">
        <f t="shared" si="115"/>
        <v>3704.9999998183921</v>
      </c>
      <c r="M1475" s="8">
        <f t="shared" si="116"/>
        <v>61.749999996973202</v>
      </c>
      <c r="N1475" s="8">
        <f t="shared" si="117"/>
        <v>308.74999998486601</v>
      </c>
      <c r="O1475" s="18">
        <v>1</v>
      </c>
      <c r="P1475" t="s">
        <v>2740</v>
      </c>
      <c r="Q1475" s="6" t="s">
        <v>24</v>
      </c>
    </row>
    <row r="1476" spans="1:17" ht="15">
      <c r="A1476" t="s">
        <v>17</v>
      </c>
      <c r="B1476" t="s">
        <v>18</v>
      </c>
      <c r="C1476" t="s">
        <v>35</v>
      </c>
      <c r="D1476" t="s">
        <v>932</v>
      </c>
      <c r="E1476">
        <v>594</v>
      </c>
      <c r="F1476" t="s">
        <v>472</v>
      </c>
      <c r="G1476" t="s">
        <v>22</v>
      </c>
      <c r="H1476" s="5">
        <v>43483.161307870374</v>
      </c>
      <c r="I1476" s="5">
        <v>43483.149305555555</v>
      </c>
      <c r="J1476" s="4">
        <f t="shared" si="118"/>
        <v>2019</v>
      </c>
      <c r="K1476" s="4">
        <f t="shared" si="119"/>
        <v>1</v>
      </c>
      <c r="L1476" s="6">
        <f t="shared" si="115"/>
        <v>1037.0000003837049</v>
      </c>
      <c r="M1476" s="8">
        <f t="shared" si="116"/>
        <v>17.283333339728415</v>
      </c>
      <c r="N1476" s="8">
        <f t="shared" si="117"/>
        <v>10266.300003798679</v>
      </c>
      <c r="O1476" s="18">
        <v>1</v>
      </c>
      <c r="P1476" t="s">
        <v>2741</v>
      </c>
      <c r="Q1476" s="6" t="s">
        <v>24</v>
      </c>
    </row>
    <row r="1477" spans="1:17" ht="15">
      <c r="A1477" t="s">
        <v>17</v>
      </c>
      <c r="B1477" t="s">
        <v>18</v>
      </c>
      <c r="C1477" t="s">
        <v>35</v>
      </c>
      <c r="D1477" t="s">
        <v>2742</v>
      </c>
      <c r="E1477">
        <v>15</v>
      </c>
      <c r="F1477" t="s">
        <v>33</v>
      </c>
      <c r="G1477" t="s">
        <v>22</v>
      </c>
      <c r="H1477" s="5">
        <v>43483.851631944446</v>
      </c>
      <c r="I1477" s="5">
        <v>43483.772916666669</v>
      </c>
      <c r="J1477" s="4">
        <f t="shared" si="118"/>
        <v>2019</v>
      </c>
      <c r="K1477" s="4">
        <f t="shared" si="119"/>
        <v>1</v>
      </c>
      <c r="L1477" s="6">
        <f t="shared" si="115"/>
        <v>6800.9999999776483</v>
      </c>
      <c r="M1477" s="8">
        <f t="shared" si="116"/>
        <v>113.34999999962747</v>
      </c>
      <c r="N1477" s="8">
        <f t="shared" si="117"/>
        <v>1700.2499999944121</v>
      </c>
      <c r="O1477" s="18">
        <v>1</v>
      </c>
      <c r="P1477" t="s">
        <v>2743</v>
      </c>
      <c r="Q1477" s="6" t="s">
        <v>24</v>
      </c>
    </row>
    <row r="1478" spans="1:17" ht="15">
      <c r="A1478" t="s">
        <v>17</v>
      </c>
      <c r="B1478" t="s">
        <v>41</v>
      </c>
      <c r="C1478" t="s">
        <v>42</v>
      </c>
      <c r="D1478" t="s">
        <v>2744</v>
      </c>
      <c r="E1478">
        <v>43</v>
      </c>
      <c r="F1478" t="s">
        <v>27</v>
      </c>
      <c r="G1478" t="s">
        <v>22</v>
      </c>
      <c r="H1478" s="5">
        <v>43484.466874999998</v>
      </c>
      <c r="I1478" s="5">
        <v>43484.419988425929</v>
      </c>
      <c r="J1478" s="4">
        <f t="shared" si="118"/>
        <v>2019</v>
      </c>
      <c r="K1478" s="4">
        <f t="shared" si="119"/>
        <v>1</v>
      </c>
      <c r="L1478" s="6">
        <f t="shared" si="115"/>
        <v>4050.9999996051192</v>
      </c>
      <c r="M1478" s="8">
        <f t="shared" si="116"/>
        <v>67.51666666008532</v>
      </c>
      <c r="N1478" s="8">
        <f t="shared" si="117"/>
        <v>2903.2166663836688</v>
      </c>
      <c r="O1478" s="18">
        <v>1</v>
      </c>
      <c r="P1478" t="s">
        <v>2745</v>
      </c>
      <c r="Q1478" s="6" t="s">
        <v>24</v>
      </c>
    </row>
    <row r="1479" spans="1:17" ht="15">
      <c r="A1479" t="s">
        <v>17</v>
      </c>
      <c r="B1479" t="s">
        <v>41</v>
      </c>
      <c r="C1479" t="s">
        <v>62</v>
      </c>
      <c r="D1479" t="s">
        <v>217</v>
      </c>
      <c r="E1479">
        <v>14</v>
      </c>
      <c r="F1479" t="s">
        <v>27</v>
      </c>
      <c r="G1479" t="s">
        <v>22</v>
      </c>
      <c r="H1479" s="5">
        <v>43484.63758101852</v>
      </c>
      <c r="I1479" s="5">
        <v>43484.515972222223</v>
      </c>
      <c r="J1479" s="4">
        <f t="shared" si="118"/>
        <v>2019</v>
      </c>
      <c r="K1479" s="4">
        <f t="shared" si="119"/>
        <v>1</v>
      </c>
      <c r="L1479" s="6">
        <f t="shared" si="115"/>
        <v>10507.000000029802</v>
      </c>
      <c r="M1479" s="8">
        <f t="shared" si="116"/>
        <v>175.11666666716337</v>
      </c>
      <c r="N1479" s="8">
        <f t="shared" si="117"/>
        <v>2451.6333333402872</v>
      </c>
      <c r="O1479" s="18">
        <v>1</v>
      </c>
      <c r="P1479" t="s">
        <v>2746</v>
      </c>
      <c r="Q1479" s="6" t="s">
        <v>24</v>
      </c>
    </row>
    <row r="1480" spans="1:17" ht="15">
      <c r="A1480" t="s">
        <v>17</v>
      </c>
      <c r="B1480" t="s">
        <v>18</v>
      </c>
      <c r="C1480" t="s">
        <v>19</v>
      </c>
      <c r="D1480" t="s">
        <v>2747</v>
      </c>
      <c r="E1480">
        <v>5</v>
      </c>
      <c r="F1480" t="s">
        <v>27</v>
      </c>
      <c r="G1480" t="s">
        <v>22</v>
      </c>
      <c r="H1480" s="5">
        <v>43484.670219907406</v>
      </c>
      <c r="I1480" s="5">
        <v>43484.536840277775</v>
      </c>
      <c r="J1480" s="4">
        <f t="shared" si="118"/>
        <v>2019</v>
      </c>
      <c r="K1480" s="4">
        <f t="shared" si="119"/>
        <v>1</v>
      </c>
      <c r="L1480" s="6">
        <f t="shared" si="115"/>
        <v>11524.000000138767</v>
      </c>
      <c r="M1480" s="8">
        <f t="shared" si="116"/>
        <v>192.06666666897945</v>
      </c>
      <c r="N1480" s="8">
        <f t="shared" si="117"/>
        <v>960.33333334489726</v>
      </c>
      <c r="O1480" s="18">
        <v>1</v>
      </c>
      <c r="P1480" t="s">
        <v>2748</v>
      </c>
      <c r="Q1480" s="6" t="s">
        <v>24</v>
      </c>
    </row>
    <row r="1481" spans="1:17" ht="15">
      <c r="A1481" t="s">
        <v>17</v>
      </c>
      <c r="B1481" t="s">
        <v>18</v>
      </c>
      <c r="C1481" t="s">
        <v>38</v>
      </c>
      <c r="D1481" t="s">
        <v>2749</v>
      </c>
      <c r="E1481">
        <v>3</v>
      </c>
      <c r="F1481" t="s">
        <v>125</v>
      </c>
      <c r="G1481" t="s">
        <v>22</v>
      </c>
      <c r="H1481" s="5">
        <v>43484.654895833337</v>
      </c>
      <c r="I1481" s="5">
        <v>43484.581608796296</v>
      </c>
      <c r="J1481" s="4">
        <f t="shared" si="118"/>
        <v>2019</v>
      </c>
      <c r="K1481" s="4">
        <f t="shared" si="119"/>
        <v>1</v>
      </c>
      <c r="L1481" s="6">
        <f t="shared" si="115"/>
        <v>6332.0000003557652</v>
      </c>
      <c r="M1481" s="8">
        <f t="shared" si="116"/>
        <v>105.53333333926275</v>
      </c>
      <c r="N1481" s="8">
        <f t="shared" si="117"/>
        <v>316.60000001778826</v>
      </c>
      <c r="O1481" s="18">
        <v>1</v>
      </c>
      <c r="P1481" t="s">
        <v>2750</v>
      </c>
      <c r="Q1481" s="6" t="s">
        <v>24</v>
      </c>
    </row>
    <row r="1482" spans="1:17" ht="15">
      <c r="A1482" t="s">
        <v>17</v>
      </c>
      <c r="B1482" t="s">
        <v>18</v>
      </c>
      <c r="C1482" t="s">
        <v>38</v>
      </c>
      <c r="D1482" t="s">
        <v>2751</v>
      </c>
      <c r="E1482">
        <v>2</v>
      </c>
      <c r="F1482" t="s">
        <v>125</v>
      </c>
      <c r="G1482" t="s">
        <v>22</v>
      </c>
      <c r="H1482" s="5">
        <v>43484.646805555552</v>
      </c>
      <c r="I1482" s="5">
        <v>43484.589583333334</v>
      </c>
      <c r="J1482" s="4">
        <f t="shared" si="118"/>
        <v>2019</v>
      </c>
      <c r="K1482" s="4">
        <f t="shared" si="119"/>
        <v>1</v>
      </c>
      <c r="L1482" s="6">
        <f t="shared" si="120" ref="L1482:L1545">(H1482-I1482)*60*24*60</f>
        <v>4943.9999996451661</v>
      </c>
      <c r="M1482" s="8">
        <f t="shared" si="116"/>
        <v>82.399999994086102</v>
      </c>
      <c r="N1482" s="8">
        <f t="shared" si="117"/>
        <v>164.7999999881722</v>
      </c>
      <c r="O1482" s="18">
        <v>1</v>
      </c>
      <c r="P1482" t="s">
        <v>2752</v>
      </c>
      <c r="Q1482" s="6" t="s">
        <v>24</v>
      </c>
    </row>
    <row r="1483" spans="1:17" ht="15">
      <c r="A1483" t="s">
        <v>17</v>
      </c>
      <c r="B1483" t="s">
        <v>41</v>
      </c>
      <c r="C1483" t="s">
        <v>42</v>
      </c>
      <c r="D1483" t="s">
        <v>2753</v>
      </c>
      <c r="E1483">
        <v>8</v>
      </c>
      <c r="F1483" t="s">
        <v>27</v>
      </c>
      <c r="G1483" t="s">
        <v>22</v>
      </c>
      <c r="H1483" s="5">
        <v>43484.723171296297</v>
      </c>
      <c r="I1483" s="5">
        <v>43484.64439814815</v>
      </c>
      <c r="J1483" s="4">
        <f t="shared" si="118"/>
        <v>2019</v>
      </c>
      <c r="K1483" s="4">
        <f t="shared" si="119"/>
        <v>1</v>
      </c>
      <c r="L1483" s="6">
        <f t="shared" si="120"/>
        <v>6805.9999998891726</v>
      </c>
      <c r="M1483" s="8">
        <f t="shared" si="116"/>
        <v>113.43333333148621</v>
      </c>
      <c r="N1483" s="8">
        <f t="shared" si="117"/>
        <v>907.46666665188968</v>
      </c>
      <c r="O1483" s="18">
        <v>1</v>
      </c>
      <c r="P1483" t="s">
        <v>2754</v>
      </c>
      <c r="Q1483" s="6" t="s">
        <v>24</v>
      </c>
    </row>
    <row r="1484" spans="1:17" ht="15">
      <c r="A1484" t="s">
        <v>17</v>
      </c>
      <c r="B1484" t="s">
        <v>18</v>
      </c>
      <c r="C1484" t="s">
        <v>35</v>
      </c>
      <c r="D1484" t="s">
        <v>2755</v>
      </c>
      <c r="E1484">
        <v>32</v>
      </c>
      <c r="F1484" t="s">
        <v>125</v>
      </c>
      <c r="G1484" t="s">
        <v>22</v>
      </c>
      <c r="H1484" s="5">
        <v>43484.717222222222</v>
      </c>
      <c r="I1484" s="5">
        <v>43484.658425925925</v>
      </c>
      <c r="J1484" s="4">
        <f t="shared" si="118"/>
        <v>2019</v>
      </c>
      <c r="K1484" s="4">
        <f t="shared" si="119"/>
        <v>1</v>
      </c>
      <c r="L1484" s="6">
        <f t="shared" si="120"/>
        <v>5080.0000000046566</v>
      </c>
      <c r="M1484" s="8">
        <f t="shared" si="116"/>
        <v>84.666666666744277</v>
      </c>
      <c r="N1484" s="8">
        <f t="shared" si="117"/>
        <v>2709.3333333358169</v>
      </c>
      <c r="O1484" s="18">
        <v>1</v>
      </c>
      <c r="P1484" t="s">
        <v>2756</v>
      </c>
      <c r="Q1484" s="6" t="s">
        <v>24</v>
      </c>
    </row>
    <row r="1485" spans="1:17" ht="15">
      <c r="A1485" t="s">
        <v>17</v>
      </c>
      <c r="B1485" t="s">
        <v>41</v>
      </c>
      <c r="C1485" t="s">
        <v>62</v>
      </c>
      <c r="D1485" t="s">
        <v>2757</v>
      </c>
      <c r="E1485">
        <v>18</v>
      </c>
      <c r="F1485" t="s">
        <v>27</v>
      </c>
      <c r="G1485" t="s">
        <v>22</v>
      </c>
      <c r="H1485" s="5">
        <v>43484.851388888892</v>
      </c>
      <c r="I1485" s="5">
        <v>43484.777546296296</v>
      </c>
      <c r="J1485" s="4">
        <f t="shared" si="118"/>
        <v>2019</v>
      </c>
      <c r="K1485" s="4">
        <f t="shared" si="119"/>
        <v>1</v>
      </c>
      <c r="L1485" s="6">
        <f t="shared" si="120"/>
        <v>6380.0000002607703</v>
      </c>
      <c r="M1485" s="8">
        <f t="shared" si="116"/>
        <v>106.33333333767951</v>
      </c>
      <c r="N1485" s="8">
        <f t="shared" si="117"/>
        <v>1914.0000000782311</v>
      </c>
      <c r="O1485" s="18">
        <v>1</v>
      </c>
      <c r="P1485" t="s">
        <v>2758</v>
      </c>
      <c r="Q1485" s="6" t="s">
        <v>24</v>
      </c>
    </row>
    <row r="1486" spans="1:17" ht="15">
      <c r="A1486" t="s">
        <v>17</v>
      </c>
      <c r="B1486" t="s">
        <v>41</v>
      </c>
      <c r="C1486" t="s">
        <v>42</v>
      </c>
      <c r="D1486" t="s">
        <v>685</v>
      </c>
      <c r="E1486">
        <v>16</v>
      </c>
      <c r="F1486" t="s">
        <v>27</v>
      </c>
      <c r="G1486" t="s">
        <v>22</v>
      </c>
      <c r="H1486" s="5">
        <v>43484.879895833335</v>
      </c>
      <c r="I1486" s="5">
        <v>43484.777777777781</v>
      </c>
      <c r="J1486" s="4">
        <f t="shared" si="118"/>
        <v>2019</v>
      </c>
      <c r="K1486" s="4">
        <f t="shared" si="119"/>
        <v>1</v>
      </c>
      <c r="L1486" s="6">
        <f t="shared" si="120"/>
        <v>8822.9999999050051</v>
      </c>
      <c r="M1486" s="8">
        <f t="shared" si="116"/>
        <v>147.04999999841675</v>
      </c>
      <c r="N1486" s="8">
        <f t="shared" si="117"/>
        <v>2352.799999974668</v>
      </c>
      <c r="O1486" s="18">
        <v>1</v>
      </c>
      <c r="P1486" t="s">
        <v>2759</v>
      </c>
      <c r="Q1486" s="6" t="s">
        <v>24</v>
      </c>
    </row>
    <row r="1487" spans="1:18" ht="15">
      <c r="A1487" t="s">
        <v>17</v>
      </c>
      <c r="B1487" t="s">
        <v>18</v>
      </c>
      <c r="C1487" t="s">
        <v>19</v>
      </c>
      <c r="D1487" t="s">
        <v>2760</v>
      </c>
      <c r="E1487">
        <v>12</v>
      </c>
      <c r="F1487" t="s">
        <v>44</v>
      </c>
      <c r="G1487" t="s">
        <v>22</v>
      </c>
      <c r="H1487" s="5">
        <v>43484.861712962964</v>
      </c>
      <c r="I1487" s="5">
        <v>43484.811666666668</v>
      </c>
      <c r="J1487" s="4">
        <f t="shared" si="118"/>
        <v>2019</v>
      </c>
      <c r="K1487" s="4">
        <f t="shared" si="119"/>
        <v>1</v>
      </c>
      <c r="L1487" s="6">
        <f t="shared" si="120"/>
        <v>4323.9999999292195</v>
      </c>
      <c r="M1487" s="8">
        <f t="shared" si="116"/>
        <v>72.066666665486991</v>
      </c>
      <c r="N1487" s="8">
        <f t="shared" si="117"/>
        <v>864.7999999858439</v>
      </c>
      <c r="O1487" s="18">
        <v>1</v>
      </c>
      <c r="P1487" t="s">
        <v>2761</v>
      </c>
      <c r="Q1487" s="6" t="s">
        <v>24</v>
      </c>
      <c r="R1487" t="s">
        <v>46</v>
      </c>
    </row>
    <row r="1488" spans="1:18" ht="15">
      <c r="A1488" t="s">
        <v>17</v>
      </c>
      <c r="B1488" t="s">
        <v>18</v>
      </c>
      <c r="C1488" t="s">
        <v>19</v>
      </c>
      <c r="D1488" t="s">
        <v>2762</v>
      </c>
      <c r="E1488">
        <v>1</v>
      </c>
      <c r="F1488" t="s">
        <v>44</v>
      </c>
      <c r="G1488" t="s">
        <v>22</v>
      </c>
      <c r="H1488" s="5">
        <v>43484.870138888888</v>
      </c>
      <c r="I1488" s="5">
        <v>43484.813888888886</v>
      </c>
      <c r="J1488" s="4">
        <f t="shared" si="118"/>
        <v>2019</v>
      </c>
      <c r="K1488" s="4">
        <f t="shared" si="119"/>
        <v>1</v>
      </c>
      <c r="L1488" s="6">
        <f t="shared" si="120"/>
        <v>4860.0000001257285</v>
      </c>
      <c r="M1488" s="8">
        <f t="shared" si="116"/>
        <v>81.000000002095476</v>
      </c>
      <c r="N1488" s="8">
        <f t="shared" si="117"/>
        <v>81.000000002095476</v>
      </c>
      <c r="O1488" s="18">
        <v>1</v>
      </c>
      <c r="P1488" t="s">
        <v>2763</v>
      </c>
      <c r="Q1488" s="6" t="s">
        <v>24</v>
      </c>
      <c r="R1488" t="s">
        <v>46</v>
      </c>
    </row>
    <row r="1489" spans="1:18" ht="15">
      <c r="A1489" t="s">
        <v>17</v>
      </c>
      <c r="B1489" t="s">
        <v>140</v>
      </c>
      <c r="C1489" t="s">
        <v>141</v>
      </c>
      <c r="D1489" t="s">
        <v>2002</v>
      </c>
      <c r="E1489">
        <v>8</v>
      </c>
      <c r="F1489" t="s">
        <v>44</v>
      </c>
      <c r="G1489" t="s">
        <v>22</v>
      </c>
      <c r="H1489" s="5">
        <v>43484.876250000001</v>
      </c>
      <c r="I1489" s="5">
        <v>43484.82708333333</v>
      </c>
      <c r="J1489" s="4">
        <f t="shared" si="118"/>
        <v>2019</v>
      </c>
      <c r="K1489" s="4">
        <f t="shared" si="119"/>
        <v>1</v>
      </c>
      <c r="L1489" s="6">
        <f t="shared" si="120"/>
        <v>4248.0000003939494</v>
      </c>
      <c r="M1489" s="8">
        <f t="shared" si="116"/>
        <v>70.800000006565824</v>
      </c>
      <c r="N1489" s="8">
        <f t="shared" si="117"/>
        <v>566.40000005252659</v>
      </c>
      <c r="O1489" s="18">
        <v>1</v>
      </c>
      <c r="P1489" t="s">
        <v>2764</v>
      </c>
      <c r="Q1489" s="6" t="s">
        <v>24</v>
      </c>
      <c r="R1489" t="s">
        <v>46</v>
      </c>
    </row>
    <row r="1490" spans="1:17" ht="15">
      <c r="A1490" t="s">
        <v>17</v>
      </c>
      <c r="B1490" t="s">
        <v>41</v>
      </c>
      <c r="C1490" t="s">
        <v>62</v>
      </c>
      <c r="D1490" t="s">
        <v>2765</v>
      </c>
      <c r="E1490">
        <v>3</v>
      </c>
      <c r="F1490" t="s">
        <v>85</v>
      </c>
      <c r="G1490" t="s">
        <v>22</v>
      </c>
      <c r="H1490" s="5">
        <v>43484.9375462963</v>
      </c>
      <c r="I1490" s="5">
        <v>43484.893055555556</v>
      </c>
      <c r="J1490" s="4">
        <f t="shared" si="118"/>
        <v>2019</v>
      </c>
      <c r="K1490" s="4">
        <f t="shared" si="119"/>
        <v>1</v>
      </c>
      <c r="L1490" s="6">
        <f t="shared" si="120"/>
        <v>3844.0000002505258</v>
      </c>
      <c r="M1490" s="8">
        <f t="shared" si="116"/>
        <v>64.066666670842096</v>
      </c>
      <c r="N1490" s="8">
        <f t="shared" si="117"/>
        <v>192.20000001252629</v>
      </c>
      <c r="O1490" s="18">
        <v>1</v>
      </c>
      <c r="P1490" t="s">
        <v>2766</v>
      </c>
      <c r="Q1490" s="6" t="s">
        <v>24</v>
      </c>
    </row>
    <row r="1491" spans="1:17" ht="15">
      <c r="A1491" t="s">
        <v>29</v>
      </c>
      <c r="B1491" t="s">
        <v>94</v>
      </c>
      <c r="C1491" t="s">
        <v>95</v>
      </c>
      <c r="D1491" t="s">
        <v>2767</v>
      </c>
      <c r="E1491">
        <v>9</v>
      </c>
      <c r="F1491" t="s">
        <v>131</v>
      </c>
      <c r="G1491" t="s">
        <v>22</v>
      </c>
      <c r="H1491" s="5">
        <v>43485.405358796299</v>
      </c>
      <c r="I1491" s="5">
        <v>43485.147615740738</v>
      </c>
      <c r="J1491" s="4">
        <f t="shared" si="118"/>
        <v>2019</v>
      </c>
      <c r="K1491" s="4">
        <f t="shared" si="119"/>
        <v>1</v>
      </c>
      <c r="L1491" s="6">
        <f t="shared" si="120"/>
        <v>22269.000000483356</v>
      </c>
      <c r="M1491" s="8">
        <f t="shared" si="116"/>
        <v>371.15000000805594</v>
      </c>
      <c r="N1491" s="8">
        <f t="shared" si="117"/>
        <v>3340.3500000725035</v>
      </c>
      <c r="O1491" s="18">
        <v>1</v>
      </c>
      <c r="P1491" t="s">
        <v>2768</v>
      </c>
      <c r="Q1491" s="6" t="s">
        <v>24</v>
      </c>
    </row>
    <row r="1492" spans="1:17" ht="15">
      <c r="A1492" t="s">
        <v>17</v>
      </c>
      <c r="B1492" t="s">
        <v>41</v>
      </c>
      <c r="C1492" t="s">
        <v>62</v>
      </c>
      <c r="D1492" t="s">
        <v>2769</v>
      </c>
      <c r="E1492">
        <v>50</v>
      </c>
      <c r="F1492" t="s">
        <v>27</v>
      </c>
      <c r="G1492" t="s">
        <v>22</v>
      </c>
      <c r="H1492" s="5">
        <v>43485.251770833333</v>
      </c>
      <c r="I1492" s="5">
        <v>43485.202777777777</v>
      </c>
      <c r="J1492" s="4">
        <f t="shared" si="118"/>
        <v>2019</v>
      </c>
      <c r="K1492" s="4">
        <f t="shared" si="119"/>
        <v>1</v>
      </c>
      <c r="L1492" s="6">
        <f t="shared" si="120"/>
        <v>4233.0000000307336</v>
      </c>
      <c r="M1492" s="8">
        <f t="shared" si="116"/>
        <v>70.550000000512227</v>
      </c>
      <c r="N1492" s="8">
        <f t="shared" si="117"/>
        <v>3527.5000000256114</v>
      </c>
      <c r="O1492" s="18">
        <v>1</v>
      </c>
      <c r="P1492" t="s">
        <v>2770</v>
      </c>
      <c r="Q1492" s="6" t="s">
        <v>24</v>
      </c>
    </row>
    <row r="1493" spans="1:17" ht="15">
      <c r="A1493" t="s">
        <v>17</v>
      </c>
      <c r="B1493" t="s">
        <v>140</v>
      </c>
      <c r="C1493" t="s">
        <v>141</v>
      </c>
      <c r="D1493" t="s">
        <v>2771</v>
      </c>
      <c r="E1493">
        <v>28</v>
      </c>
      <c r="F1493" t="s">
        <v>27</v>
      </c>
      <c r="G1493" t="s">
        <v>22</v>
      </c>
      <c r="H1493" s="5">
        <v>43485.302731481483</v>
      </c>
      <c r="I1493" s="5">
        <v>43485.22152777778</v>
      </c>
      <c r="J1493" s="4">
        <f t="shared" si="118"/>
        <v>2019</v>
      </c>
      <c r="K1493" s="4">
        <f t="shared" si="119"/>
        <v>1</v>
      </c>
      <c r="L1493" s="6">
        <f t="shared" si="120"/>
        <v>7015.999999945052</v>
      </c>
      <c r="M1493" s="8">
        <f t="shared" si="116"/>
        <v>116.93333333241753</v>
      </c>
      <c r="N1493" s="8">
        <f t="shared" si="117"/>
        <v>3274.1333333076909</v>
      </c>
      <c r="O1493" s="18">
        <v>1</v>
      </c>
      <c r="P1493" t="s">
        <v>2772</v>
      </c>
      <c r="Q1493" s="6" t="s">
        <v>24</v>
      </c>
    </row>
    <row r="1494" spans="1:17" ht="15">
      <c r="A1494" t="s">
        <v>29</v>
      </c>
      <c r="B1494" t="s">
        <v>94</v>
      </c>
      <c r="C1494" t="s">
        <v>95</v>
      </c>
      <c r="D1494" t="s">
        <v>1662</v>
      </c>
      <c r="E1494">
        <v>87</v>
      </c>
      <c r="F1494" t="s">
        <v>27</v>
      </c>
      <c r="G1494" t="s">
        <v>22</v>
      </c>
      <c r="H1494" s="5">
        <v>43485.578750000001</v>
      </c>
      <c r="I1494" s="5">
        <v>43485.533020833333</v>
      </c>
      <c r="J1494" s="4">
        <f t="shared" si="118"/>
        <v>2019</v>
      </c>
      <c r="K1494" s="4">
        <f t="shared" si="119"/>
        <v>1</v>
      </c>
      <c r="L1494" s="6">
        <f t="shared" si="120"/>
        <v>3951.0000001173466</v>
      </c>
      <c r="M1494" s="8">
        <f t="shared" si="116"/>
        <v>65.850000001955777</v>
      </c>
      <c r="N1494" s="8">
        <f t="shared" si="117"/>
        <v>5728.9500001701526</v>
      </c>
      <c r="O1494" s="18">
        <v>1</v>
      </c>
      <c r="P1494" t="s">
        <v>2773</v>
      </c>
      <c r="Q1494" s="6" t="s">
        <v>24</v>
      </c>
    </row>
    <row r="1495" spans="1:18" ht="15">
      <c r="A1495" t="s">
        <v>17</v>
      </c>
      <c r="B1495" t="s">
        <v>41</v>
      </c>
      <c r="C1495" t="s">
        <v>42</v>
      </c>
      <c r="D1495" t="s">
        <v>2774</v>
      </c>
      <c r="E1495">
        <v>1</v>
      </c>
      <c r="F1495" t="s">
        <v>44</v>
      </c>
      <c r="G1495" t="s">
        <v>22</v>
      </c>
      <c r="H1495" s="5">
        <v>43485.83625</v>
      </c>
      <c r="I1495" s="5">
        <v>43485.790972222225</v>
      </c>
      <c r="J1495" s="4">
        <f t="shared" si="118"/>
        <v>2019</v>
      </c>
      <c r="K1495" s="4">
        <f t="shared" si="119"/>
        <v>1</v>
      </c>
      <c r="L1495" s="6">
        <f t="shared" si="120"/>
        <v>3911.9999998016283</v>
      </c>
      <c r="M1495" s="8">
        <f t="shared" si="116"/>
        <v>65.199999996693805</v>
      </c>
      <c r="N1495" s="8">
        <f t="shared" si="117"/>
        <v>65.199999996693805</v>
      </c>
      <c r="O1495" s="18">
        <v>1</v>
      </c>
      <c r="P1495" t="s">
        <v>2775</v>
      </c>
      <c r="Q1495" s="6" t="s">
        <v>24</v>
      </c>
      <c r="R1495" t="s">
        <v>46</v>
      </c>
    </row>
    <row r="1496" spans="1:18" ht="15">
      <c r="A1496" t="s">
        <v>17</v>
      </c>
      <c r="B1496" t="s">
        <v>47</v>
      </c>
      <c r="C1496" t="s">
        <v>52</v>
      </c>
      <c r="D1496" t="s">
        <v>81</v>
      </c>
      <c r="E1496">
        <v>3</v>
      </c>
      <c r="F1496" t="s">
        <v>44</v>
      </c>
      <c r="G1496" t="s">
        <v>22</v>
      </c>
      <c r="H1496" s="5">
        <v>43486.379861111112</v>
      </c>
      <c r="I1496" s="5">
        <v>43486.283333333333</v>
      </c>
      <c r="J1496" s="4">
        <f t="shared" si="118"/>
        <v>2019</v>
      </c>
      <c r="K1496" s="4">
        <f t="shared" si="119"/>
        <v>1</v>
      </c>
      <c r="L1496" s="6">
        <f t="shared" si="120"/>
        <v>8340.0000001536682</v>
      </c>
      <c r="M1496" s="8">
        <f t="shared" si="116"/>
        <v>139.00000000256114</v>
      </c>
      <c r="N1496" s="8">
        <f t="shared" si="117"/>
        <v>417.00000000768341</v>
      </c>
      <c r="O1496" s="18">
        <v>1</v>
      </c>
      <c r="P1496" t="s">
        <v>2776</v>
      </c>
      <c r="Q1496" s="6" t="s">
        <v>24</v>
      </c>
      <c r="R1496" t="s">
        <v>46</v>
      </c>
    </row>
    <row r="1497" spans="1:17" ht="15">
      <c r="A1497" t="s">
        <v>17</v>
      </c>
      <c r="B1497" t="s">
        <v>140</v>
      </c>
      <c r="C1497" t="s">
        <v>141</v>
      </c>
      <c r="D1497" t="s">
        <v>142</v>
      </c>
      <c r="E1497">
        <v>223</v>
      </c>
      <c r="F1497" t="s">
        <v>125</v>
      </c>
      <c r="G1497" t="s">
        <v>22</v>
      </c>
      <c r="H1497" s="5">
        <v>43486.404131944444</v>
      </c>
      <c r="I1497" s="5">
        <v>43486.359027777777</v>
      </c>
      <c r="J1497" s="4">
        <f t="shared" si="118"/>
        <v>2019</v>
      </c>
      <c r="K1497" s="4">
        <f t="shared" si="119"/>
        <v>1</v>
      </c>
      <c r="L1497" s="6">
        <f t="shared" si="120"/>
        <v>3897.0000000670552</v>
      </c>
      <c r="M1497" s="8">
        <f t="shared" si="116"/>
        <v>64.950000001117587</v>
      </c>
      <c r="N1497" s="8">
        <f t="shared" si="117"/>
        <v>14483.850000249222</v>
      </c>
      <c r="O1497" s="18">
        <v>1</v>
      </c>
      <c r="P1497" t="s">
        <v>2777</v>
      </c>
      <c r="Q1497" s="6" t="s">
        <v>24</v>
      </c>
    </row>
    <row r="1498" spans="1:17" ht="15">
      <c r="A1498" t="s">
        <v>17</v>
      </c>
      <c r="B1498" t="s">
        <v>140</v>
      </c>
      <c r="C1498" t="s">
        <v>141</v>
      </c>
      <c r="D1498" t="s">
        <v>948</v>
      </c>
      <c r="E1498">
        <v>61</v>
      </c>
      <c r="F1498" t="s">
        <v>125</v>
      </c>
      <c r="G1498" t="s">
        <v>22</v>
      </c>
      <c r="H1498" s="5">
        <v>43486.428472222222</v>
      </c>
      <c r="I1498" s="5">
        <v>43486.406944444447</v>
      </c>
      <c r="J1498" s="4">
        <f t="shared" si="118"/>
        <v>2019</v>
      </c>
      <c r="K1498" s="4">
        <f t="shared" si="119"/>
        <v>1</v>
      </c>
      <c r="L1498" s="6">
        <f t="shared" si="120"/>
        <v>1859.9999997764826</v>
      </c>
      <c r="M1498" s="8">
        <f t="shared" si="116"/>
        <v>30.99999999627471</v>
      </c>
      <c r="N1498" s="8">
        <f t="shared" si="117"/>
        <v>1890.9999997727573</v>
      </c>
      <c r="O1498" s="18">
        <v>1</v>
      </c>
      <c r="P1498" t="s">
        <v>2778</v>
      </c>
      <c r="Q1498" s="6" t="s">
        <v>24</v>
      </c>
    </row>
    <row r="1499" spans="1:18" ht="15">
      <c r="A1499" t="s">
        <v>17</v>
      </c>
      <c r="B1499" t="s">
        <v>47</v>
      </c>
      <c r="C1499" t="s">
        <v>52</v>
      </c>
      <c r="D1499" t="s">
        <v>2779</v>
      </c>
      <c r="E1499">
        <v>1</v>
      </c>
      <c r="F1499" t="s">
        <v>44</v>
      </c>
      <c r="G1499" t="s">
        <v>22</v>
      </c>
      <c r="H1499" s="5">
        <v>43486.462071759262</v>
      </c>
      <c r="I1499" s="5">
        <v>43486.434027777781</v>
      </c>
      <c r="J1499" s="4">
        <f t="shared" si="118"/>
        <v>2019</v>
      </c>
      <c r="K1499" s="4">
        <f t="shared" si="119"/>
        <v>1</v>
      </c>
      <c r="L1499" s="6">
        <f t="shared" si="120"/>
        <v>2422.9999999981374</v>
      </c>
      <c r="M1499" s="8">
        <f t="shared" si="116"/>
        <v>40.383333333302289</v>
      </c>
      <c r="N1499" s="8">
        <f t="shared" si="117"/>
        <v>40.383333333302289</v>
      </c>
      <c r="O1499" s="18">
        <v>1</v>
      </c>
      <c r="P1499" t="s">
        <v>2780</v>
      </c>
      <c r="Q1499" s="6" t="s">
        <v>24</v>
      </c>
      <c r="R1499" t="s">
        <v>46</v>
      </c>
    </row>
    <row r="1500" spans="1:17" ht="15">
      <c r="A1500" t="s">
        <v>17</v>
      </c>
      <c r="B1500" t="s">
        <v>41</v>
      </c>
      <c r="C1500" t="s">
        <v>42</v>
      </c>
      <c r="D1500" t="s">
        <v>2781</v>
      </c>
      <c r="E1500">
        <v>1</v>
      </c>
      <c r="F1500" t="s">
        <v>21</v>
      </c>
      <c r="G1500" t="s">
        <v>22</v>
      </c>
      <c r="H1500" s="5">
        <v>43486.581944444442</v>
      </c>
      <c r="I1500" s="5">
        <v>43486.521527777775</v>
      </c>
      <c r="J1500" s="4">
        <f t="shared" si="118"/>
        <v>2019</v>
      </c>
      <c r="K1500" s="4">
        <f t="shared" si="119"/>
        <v>1</v>
      </c>
      <c r="L1500" s="6">
        <f t="shared" si="120"/>
        <v>5220.0000000419095</v>
      </c>
      <c r="M1500" s="8">
        <f t="shared" si="116"/>
        <v>87.000000000698492</v>
      </c>
      <c r="N1500" s="8">
        <f t="shared" si="117"/>
        <v>87.000000000698492</v>
      </c>
      <c r="O1500" s="18">
        <v>1</v>
      </c>
      <c r="P1500" t="s">
        <v>2782</v>
      </c>
      <c r="Q1500" s="6" t="s">
        <v>24</v>
      </c>
    </row>
    <row r="1501" spans="1:17" ht="15">
      <c r="A1501" t="s">
        <v>17</v>
      </c>
      <c r="B1501" t="s">
        <v>55</v>
      </c>
      <c r="C1501" t="s">
        <v>59</v>
      </c>
      <c r="D1501" t="s">
        <v>2783</v>
      </c>
      <c r="E1501">
        <v>9</v>
      </c>
      <c r="F1501" t="s">
        <v>131</v>
      </c>
      <c r="G1501" t="s">
        <v>22</v>
      </c>
      <c r="H1501" s="5">
        <v>43486.592106481483</v>
      </c>
      <c r="I1501" s="5">
        <v>43486.53402777778</v>
      </c>
      <c r="J1501" s="4">
        <f t="shared" si="118"/>
        <v>2019</v>
      </c>
      <c r="K1501" s="4">
        <f t="shared" si="119"/>
        <v>1</v>
      </c>
      <c r="L1501" s="6">
        <f t="shared" si="120"/>
        <v>5017.9999999701977</v>
      </c>
      <c r="M1501" s="8">
        <f t="shared" si="116"/>
        <v>83.633333332836628</v>
      </c>
      <c r="N1501" s="8">
        <f t="shared" si="117"/>
        <v>752.69999999552965</v>
      </c>
      <c r="O1501" s="18">
        <v>1</v>
      </c>
      <c r="P1501" t="s">
        <v>2784</v>
      </c>
      <c r="Q1501" s="6" t="s">
        <v>24</v>
      </c>
    </row>
    <row r="1502" spans="1:17" ht="15">
      <c r="A1502" t="s">
        <v>17</v>
      </c>
      <c r="B1502" t="s">
        <v>18</v>
      </c>
      <c r="C1502" t="s">
        <v>35</v>
      </c>
      <c r="D1502" t="s">
        <v>2785</v>
      </c>
      <c r="E1502">
        <v>2</v>
      </c>
      <c r="F1502" t="s">
        <v>125</v>
      </c>
      <c r="G1502" t="s">
        <v>22</v>
      </c>
      <c r="H1502" s="5">
        <v>43486.784618055557</v>
      </c>
      <c r="I1502" s="5">
        <v>43486.73646990741</v>
      </c>
      <c r="J1502" s="4">
        <f t="shared" si="118"/>
        <v>2019</v>
      </c>
      <c r="K1502" s="4">
        <f t="shared" si="119"/>
        <v>1</v>
      </c>
      <c r="L1502" s="6">
        <f t="shared" si="120"/>
        <v>4159.999999939464</v>
      </c>
      <c r="M1502" s="8">
        <f t="shared" si="116"/>
        <v>69.333333332324401</v>
      </c>
      <c r="N1502" s="8">
        <f t="shared" si="117"/>
        <v>138.6666666646488</v>
      </c>
      <c r="O1502" s="18">
        <v>1</v>
      </c>
      <c r="P1502" t="s">
        <v>2786</v>
      </c>
      <c r="Q1502" s="6" t="s">
        <v>24</v>
      </c>
    </row>
    <row r="1503" spans="1:17" ht="15">
      <c r="A1503" t="s">
        <v>17</v>
      </c>
      <c r="B1503" t="s">
        <v>18</v>
      </c>
      <c r="C1503" t="s">
        <v>25</v>
      </c>
      <c r="D1503" t="s">
        <v>2670</v>
      </c>
      <c r="E1503">
        <v>1</v>
      </c>
      <c r="F1503" t="s">
        <v>125</v>
      </c>
      <c r="G1503" t="s">
        <v>22</v>
      </c>
      <c r="H1503" s="5">
        <v>43487.420104166667</v>
      </c>
      <c r="I1503" s="5">
        <v>43487.390277777777</v>
      </c>
      <c r="J1503" s="4">
        <f t="shared" si="118"/>
        <v>2019</v>
      </c>
      <c r="K1503" s="4">
        <f t="shared" si="119"/>
        <v>1</v>
      </c>
      <c r="L1503" s="6">
        <f t="shared" si="120"/>
        <v>2577.0000001648441</v>
      </c>
      <c r="M1503" s="8">
        <f t="shared" si="116"/>
        <v>42.950000002747402</v>
      </c>
      <c r="N1503" s="8">
        <f t="shared" si="117"/>
        <v>42.950000002747402</v>
      </c>
      <c r="O1503" s="18">
        <v>1</v>
      </c>
      <c r="P1503" t="s">
        <v>2787</v>
      </c>
      <c r="Q1503" s="6" t="s">
        <v>24</v>
      </c>
    </row>
    <row r="1504" spans="1:17" ht="15">
      <c r="A1504" t="s">
        <v>17</v>
      </c>
      <c r="B1504" t="s">
        <v>18</v>
      </c>
      <c r="C1504" t="s">
        <v>19</v>
      </c>
      <c r="D1504" t="s">
        <v>223</v>
      </c>
      <c r="E1504">
        <v>33</v>
      </c>
      <c r="F1504" t="s">
        <v>472</v>
      </c>
      <c r="G1504" t="s">
        <v>22</v>
      </c>
      <c r="H1504" s="5">
        <v>43487.43818287037</v>
      </c>
      <c r="I1504" s="5">
        <v>43487.416712962964</v>
      </c>
      <c r="J1504" s="4">
        <f t="shared" si="118"/>
        <v>2019</v>
      </c>
      <c r="K1504" s="4">
        <f t="shared" si="119"/>
        <v>1</v>
      </c>
      <c r="L1504" s="6">
        <f t="shared" si="120"/>
        <v>1854.9999998649582</v>
      </c>
      <c r="M1504" s="8">
        <f t="shared" si="116"/>
        <v>30.91666666441597</v>
      </c>
      <c r="N1504" s="8">
        <f t="shared" si="117"/>
        <v>1020.249999925727</v>
      </c>
      <c r="O1504" s="18">
        <v>1</v>
      </c>
      <c r="P1504" t="s">
        <v>2788</v>
      </c>
      <c r="Q1504" s="6" t="s">
        <v>24</v>
      </c>
    </row>
    <row r="1505" spans="1:17" s="106" customFormat="1" ht="15">
      <c r="A1505" s="106" t="s">
        <v>29</v>
      </c>
      <c r="B1505" s="106" t="s">
        <v>94</v>
      </c>
      <c r="C1505" s="106" t="s">
        <v>95</v>
      </c>
      <c r="D1505" s="106" t="s">
        <v>2789</v>
      </c>
      <c r="E1505" s="106">
        <v>1</v>
      </c>
      <c r="F1505" s="106" t="s">
        <v>33</v>
      </c>
      <c r="G1505" s="106" t="s">
        <v>22</v>
      </c>
      <c r="H1505" s="107">
        <v>43487.626076388886</v>
      </c>
      <c r="I1505" s="107">
        <v>43487.531944444447</v>
      </c>
      <c r="J1505" s="4">
        <f t="shared" si="118"/>
        <v>2019</v>
      </c>
      <c r="K1505" s="4">
        <f t="shared" si="119"/>
        <v>1</v>
      </c>
      <c r="L1505" s="110">
        <f t="shared" si="120"/>
        <v>8132.9999995417893</v>
      </c>
      <c r="M1505" s="108">
        <f t="shared" si="116"/>
        <v>135.54999999236315</v>
      </c>
      <c r="N1505" s="108">
        <f t="shared" si="117"/>
        <v>135.54999999236315</v>
      </c>
      <c r="O1505" s="109">
        <v>1</v>
      </c>
      <c r="P1505" s="106" t="s">
        <v>2790</v>
      </c>
      <c r="Q1505" s="110" t="s">
        <v>24</v>
      </c>
    </row>
    <row r="1506" spans="1:17" ht="15">
      <c r="A1506" t="s">
        <v>17</v>
      </c>
      <c r="B1506" t="s">
        <v>140</v>
      </c>
      <c r="C1506" t="s">
        <v>141</v>
      </c>
      <c r="D1506" t="s">
        <v>2791</v>
      </c>
      <c r="E1506">
        <v>1</v>
      </c>
      <c r="F1506" t="s">
        <v>33</v>
      </c>
      <c r="G1506" t="s">
        <v>22</v>
      </c>
      <c r="H1506" s="5">
        <v>43488.513888888891</v>
      </c>
      <c r="I1506" s="5">
        <v>43488.337500000001</v>
      </c>
      <c r="J1506" s="4">
        <f t="shared" si="118"/>
        <v>2019</v>
      </c>
      <c r="K1506" s="4">
        <f t="shared" si="119"/>
        <v>1</v>
      </c>
      <c r="L1506" s="6">
        <f t="shared" si="120"/>
        <v>15240.00000001397</v>
      </c>
      <c r="M1506" s="8">
        <f t="shared" si="116"/>
        <v>254.00000000023283</v>
      </c>
      <c r="N1506" s="8">
        <f t="shared" si="117"/>
        <v>254.00000000023283</v>
      </c>
      <c r="O1506" s="18">
        <v>1</v>
      </c>
      <c r="P1506" t="s">
        <v>2792</v>
      </c>
      <c r="Q1506" s="6" t="s">
        <v>24</v>
      </c>
    </row>
    <row r="1507" spans="1:17" ht="15">
      <c r="A1507" t="s">
        <v>17</v>
      </c>
      <c r="B1507" t="s">
        <v>41</v>
      </c>
      <c r="C1507" t="s">
        <v>135</v>
      </c>
      <c r="D1507" t="s">
        <v>459</v>
      </c>
      <c r="E1507">
        <v>119</v>
      </c>
      <c r="F1507" t="s">
        <v>27</v>
      </c>
      <c r="G1507" t="s">
        <v>22</v>
      </c>
      <c r="H1507" s="5">
        <v>43488.494201388887</v>
      </c>
      <c r="I1507" s="5">
        <v>43488.462500000001</v>
      </c>
      <c r="J1507" s="4">
        <f t="shared" si="118"/>
        <v>2019</v>
      </c>
      <c r="K1507" s="4">
        <f t="shared" si="119"/>
        <v>1</v>
      </c>
      <c r="L1507" s="6">
        <f t="shared" si="120"/>
        <v>2738.9999996870756</v>
      </c>
      <c r="M1507" s="8">
        <f t="shared" si="116"/>
        <v>45.649999994784594</v>
      </c>
      <c r="N1507" s="8">
        <f t="shared" si="117"/>
        <v>5432.3499993793666</v>
      </c>
      <c r="O1507" s="18">
        <v>1</v>
      </c>
      <c r="P1507" t="s">
        <v>2793</v>
      </c>
      <c r="Q1507" s="6" t="s">
        <v>24</v>
      </c>
    </row>
    <row r="1508" spans="1:17" ht="15">
      <c r="A1508" t="s">
        <v>17</v>
      </c>
      <c r="B1508" t="s">
        <v>18</v>
      </c>
      <c r="C1508" t="s">
        <v>25</v>
      </c>
      <c r="D1508" t="s">
        <v>119</v>
      </c>
      <c r="E1508">
        <v>23</v>
      </c>
      <c r="F1508" t="s">
        <v>27</v>
      </c>
      <c r="G1508" t="s">
        <v>22</v>
      </c>
      <c r="H1508" s="5">
        <v>43488.571527777778</v>
      </c>
      <c r="I1508" s="5">
        <v>43488.502083333333</v>
      </c>
      <c r="J1508" s="4">
        <f t="shared" si="118"/>
        <v>2019</v>
      </c>
      <c r="K1508" s="4">
        <f t="shared" si="119"/>
        <v>1</v>
      </c>
      <c r="L1508" s="6">
        <f t="shared" si="120"/>
        <v>6000.0000000698492</v>
      </c>
      <c r="M1508" s="8">
        <f t="shared" si="116"/>
        <v>100.00000000116415</v>
      </c>
      <c r="N1508" s="8">
        <f t="shared" si="117"/>
        <v>2300.0000000267755</v>
      </c>
      <c r="O1508" s="18">
        <v>1</v>
      </c>
      <c r="P1508" t="s">
        <v>2794</v>
      </c>
      <c r="Q1508" s="6" t="s">
        <v>24</v>
      </c>
    </row>
    <row r="1509" spans="1:17" ht="15">
      <c r="A1509" t="s">
        <v>17</v>
      </c>
      <c r="B1509" t="s">
        <v>41</v>
      </c>
      <c r="C1509" t="s">
        <v>135</v>
      </c>
      <c r="D1509" t="s">
        <v>2795</v>
      </c>
      <c r="E1509">
        <v>1</v>
      </c>
      <c r="F1509" t="s">
        <v>21</v>
      </c>
      <c r="G1509" t="s">
        <v>22</v>
      </c>
      <c r="H1509" s="5">
        <v>43488.557638888888</v>
      </c>
      <c r="I1509" s="5">
        <v>43488.503472222219</v>
      </c>
      <c r="J1509" s="4">
        <f t="shared" si="118"/>
        <v>2019</v>
      </c>
      <c r="K1509" s="4">
        <f t="shared" si="119"/>
        <v>1</v>
      </c>
      <c r="L1509" s="6">
        <f t="shared" si="120"/>
        <v>4680.0000001676381</v>
      </c>
      <c r="M1509" s="8">
        <f t="shared" si="116"/>
        <v>78.000000002793968</v>
      </c>
      <c r="N1509" s="8">
        <f t="shared" si="117"/>
        <v>78.000000002793968</v>
      </c>
      <c r="O1509" s="18">
        <v>1</v>
      </c>
      <c r="P1509" t="s">
        <v>2796</v>
      </c>
      <c r="Q1509" s="6" t="s">
        <v>24</v>
      </c>
    </row>
    <row r="1510" spans="1:18" ht="15">
      <c r="A1510" t="s">
        <v>17</v>
      </c>
      <c r="B1510" t="s">
        <v>18</v>
      </c>
      <c r="C1510" t="s">
        <v>38</v>
      </c>
      <c r="D1510" t="s">
        <v>2797</v>
      </c>
      <c r="E1510">
        <v>2</v>
      </c>
      <c r="F1510" t="s">
        <v>44</v>
      </c>
      <c r="G1510" t="s">
        <v>22</v>
      </c>
      <c r="H1510" s="5">
        <v>43488.640277777777</v>
      </c>
      <c r="I1510" s="5">
        <v>43488.599999999999</v>
      </c>
      <c r="J1510" s="4">
        <f t="shared" si="118"/>
        <v>2019</v>
      </c>
      <c r="K1510" s="4">
        <f t="shared" si="119"/>
        <v>1</v>
      </c>
      <c r="L1510" s="6">
        <f t="shared" si="120"/>
        <v>3480.0000000279397</v>
      </c>
      <c r="M1510" s="8">
        <f t="shared" si="116"/>
        <v>58.000000000465661</v>
      </c>
      <c r="N1510" s="8">
        <f t="shared" si="117"/>
        <v>116.00000000093132</v>
      </c>
      <c r="O1510" s="18">
        <v>1</v>
      </c>
      <c r="P1510" t="s">
        <v>2798</v>
      </c>
      <c r="Q1510" s="6" t="s">
        <v>24</v>
      </c>
      <c r="R1510" t="s">
        <v>46</v>
      </c>
    </row>
    <row r="1511" spans="1:18" ht="15">
      <c r="A1511" t="s">
        <v>17</v>
      </c>
      <c r="B1511" t="s">
        <v>18</v>
      </c>
      <c r="C1511" t="s">
        <v>38</v>
      </c>
      <c r="D1511" t="s">
        <v>2799</v>
      </c>
      <c r="E1511">
        <v>213</v>
      </c>
      <c r="F1511" t="s">
        <v>44</v>
      </c>
      <c r="G1511" t="s">
        <v>22</v>
      </c>
      <c r="H1511" s="5">
        <v>43488.64199074074</v>
      </c>
      <c r="I1511" s="5">
        <v>43488.599999999999</v>
      </c>
      <c r="J1511" s="4">
        <f t="shared" si="118"/>
        <v>2019</v>
      </c>
      <c r="K1511" s="4">
        <f t="shared" si="119"/>
        <v>1</v>
      </c>
      <c r="L1511" s="6">
        <f t="shared" si="120"/>
        <v>3628.0000000493601</v>
      </c>
      <c r="M1511" s="8">
        <f t="shared" si="116"/>
        <v>60.466666667489335</v>
      </c>
      <c r="N1511" s="8">
        <f t="shared" si="117"/>
        <v>12879.400000175228</v>
      </c>
      <c r="O1511" s="18">
        <v>1</v>
      </c>
      <c r="P1511" t="s">
        <v>2800</v>
      </c>
      <c r="Q1511" s="6" t="s">
        <v>24</v>
      </c>
      <c r="R1511" t="s">
        <v>46</v>
      </c>
    </row>
    <row r="1512" spans="1:18" ht="15">
      <c r="A1512" t="s">
        <v>17</v>
      </c>
      <c r="B1512" t="s">
        <v>18</v>
      </c>
      <c r="C1512" t="s">
        <v>25</v>
      </c>
      <c r="D1512" t="s">
        <v>119</v>
      </c>
      <c r="E1512">
        <v>23</v>
      </c>
      <c r="F1512" t="s">
        <v>44</v>
      </c>
      <c r="G1512" t="s">
        <v>22</v>
      </c>
      <c r="H1512" s="5">
        <v>43488.648668981485</v>
      </c>
      <c r="I1512" s="5">
        <v>43488.609722222223</v>
      </c>
      <c r="J1512" s="4">
        <f t="shared" si="118"/>
        <v>2019</v>
      </c>
      <c r="K1512" s="4">
        <f t="shared" si="119"/>
        <v>1</v>
      </c>
      <c r="L1512" s="6">
        <f t="shared" si="120"/>
        <v>3365.0000001769513</v>
      </c>
      <c r="M1512" s="8">
        <f t="shared" si="116"/>
        <v>56.083333336282521</v>
      </c>
      <c r="N1512" s="8">
        <f t="shared" si="117"/>
        <v>1289.916666734498</v>
      </c>
      <c r="O1512" s="18">
        <v>1</v>
      </c>
      <c r="P1512" t="s">
        <v>2801</v>
      </c>
      <c r="Q1512" s="6" t="s">
        <v>24</v>
      </c>
      <c r="R1512" t="s">
        <v>46</v>
      </c>
    </row>
    <row r="1513" spans="1:17" ht="15">
      <c r="A1513" t="s">
        <v>17</v>
      </c>
      <c r="B1513" t="s">
        <v>55</v>
      </c>
      <c r="C1513" t="s">
        <v>56</v>
      </c>
      <c r="D1513" t="s">
        <v>2802</v>
      </c>
      <c r="E1513">
        <v>11</v>
      </c>
      <c r="F1513" t="s">
        <v>27</v>
      </c>
      <c r="G1513" t="s">
        <v>22</v>
      </c>
      <c r="H1513" s="5">
        <v>43488.720127314817</v>
      </c>
      <c r="I1513" s="5">
        <v>43488.668749999997</v>
      </c>
      <c r="J1513" s="4">
        <f t="shared" si="118"/>
        <v>2019</v>
      </c>
      <c r="K1513" s="4">
        <f t="shared" si="119"/>
        <v>1</v>
      </c>
      <c r="L1513" s="6">
        <f t="shared" si="120"/>
        <v>4439.0000004088506</v>
      </c>
      <c r="M1513" s="8">
        <f t="shared" si="116"/>
        <v>73.98333334014751</v>
      </c>
      <c r="N1513" s="8">
        <f t="shared" si="117"/>
        <v>813.81666674162261</v>
      </c>
      <c r="O1513" s="18">
        <v>1</v>
      </c>
      <c r="P1513" t="s">
        <v>2803</v>
      </c>
      <c r="Q1513" s="6" t="s">
        <v>24</v>
      </c>
    </row>
    <row r="1514" spans="1:17" ht="15">
      <c r="A1514" t="s">
        <v>17</v>
      </c>
      <c r="B1514" t="s">
        <v>41</v>
      </c>
      <c r="C1514" t="s">
        <v>129</v>
      </c>
      <c r="D1514" t="s">
        <v>338</v>
      </c>
      <c r="E1514">
        <v>1</v>
      </c>
      <c r="F1514" t="s">
        <v>27</v>
      </c>
      <c r="G1514" t="s">
        <v>22</v>
      </c>
      <c r="H1514" s="5">
        <v>43488.738483796296</v>
      </c>
      <c r="I1514" s="5">
        <v>43488.679861111108</v>
      </c>
      <c r="J1514" s="4">
        <f t="shared" si="118"/>
        <v>2019</v>
      </c>
      <c r="K1514" s="4">
        <f t="shared" si="119"/>
        <v>1</v>
      </c>
      <c r="L1514" s="6">
        <f t="shared" si="120"/>
        <v>5065.0000002700835</v>
      </c>
      <c r="M1514" s="8">
        <f t="shared" si="116"/>
        <v>84.416666671168059</v>
      </c>
      <c r="N1514" s="8">
        <f t="shared" si="117"/>
        <v>84.416666671168059</v>
      </c>
      <c r="O1514" s="18">
        <v>1</v>
      </c>
      <c r="P1514" t="s">
        <v>2804</v>
      </c>
      <c r="Q1514" s="6" t="s">
        <v>24</v>
      </c>
    </row>
    <row r="1515" spans="1:17" ht="15">
      <c r="A1515" t="s">
        <v>17</v>
      </c>
      <c r="B1515" t="s">
        <v>18</v>
      </c>
      <c r="C1515" t="s">
        <v>19</v>
      </c>
      <c r="D1515" t="s">
        <v>2805</v>
      </c>
      <c r="E1515">
        <v>38</v>
      </c>
      <c r="F1515" t="s">
        <v>27</v>
      </c>
      <c r="G1515" t="s">
        <v>22</v>
      </c>
      <c r="H1515" s="5">
        <v>43489.266481481478</v>
      </c>
      <c r="I1515" s="5">
        <v>43489.137233796297</v>
      </c>
      <c r="J1515" s="4">
        <f t="shared" si="118"/>
        <v>2019</v>
      </c>
      <c r="K1515" s="4">
        <f t="shared" si="119"/>
        <v>1</v>
      </c>
      <c r="L1515" s="6">
        <f t="shared" si="120"/>
        <v>11166.999999666587</v>
      </c>
      <c r="M1515" s="8">
        <f t="shared" si="116"/>
        <v>186.11666666110978</v>
      </c>
      <c r="N1515" s="8">
        <f t="shared" si="117"/>
        <v>7072.4333331221715</v>
      </c>
      <c r="O1515" s="18">
        <v>1</v>
      </c>
      <c r="P1515" t="s">
        <v>2806</v>
      </c>
      <c r="Q1515" s="6" t="s">
        <v>24</v>
      </c>
    </row>
    <row r="1516" spans="1:17" ht="15">
      <c r="A1516" t="s">
        <v>17</v>
      </c>
      <c r="B1516" t="s">
        <v>41</v>
      </c>
      <c r="C1516" t="s">
        <v>62</v>
      </c>
      <c r="D1516" t="s">
        <v>474</v>
      </c>
      <c r="E1516">
        <v>15</v>
      </c>
      <c r="F1516" t="s">
        <v>92</v>
      </c>
      <c r="G1516" t="s">
        <v>22</v>
      </c>
      <c r="H1516" s="5">
        <v>43489.409907407404</v>
      </c>
      <c r="I1516" s="5">
        <v>43489.347916666666</v>
      </c>
      <c r="J1516" s="4">
        <f t="shared" si="118"/>
        <v>2019</v>
      </c>
      <c r="K1516" s="4">
        <f t="shared" si="119"/>
        <v>1</v>
      </c>
      <c r="L1516" s="6">
        <f t="shared" si="120"/>
        <v>5355.9999997727573</v>
      </c>
      <c r="M1516" s="8">
        <f t="shared" si="116"/>
        <v>89.266666662879288</v>
      </c>
      <c r="N1516" s="8">
        <f t="shared" si="117"/>
        <v>1338.9999999431893</v>
      </c>
      <c r="O1516" s="18">
        <v>1</v>
      </c>
      <c r="P1516" t="s">
        <v>2807</v>
      </c>
      <c r="Q1516" s="6" t="s">
        <v>24</v>
      </c>
    </row>
    <row r="1517" spans="1:17" ht="15">
      <c r="A1517" t="s">
        <v>29</v>
      </c>
      <c r="B1517" t="s">
        <v>94</v>
      </c>
      <c r="C1517" t="s">
        <v>95</v>
      </c>
      <c r="D1517" t="s">
        <v>96</v>
      </c>
      <c r="E1517">
        <v>1</v>
      </c>
      <c r="F1517" t="s">
        <v>27</v>
      </c>
      <c r="G1517" t="s">
        <v>22</v>
      </c>
      <c r="H1517" s="5">
        <v>43489.570833333331</v>
      </c>
      <c r="I1517" s="5">
        <v>43489.523611111108</v>
      </c>
      <c r="J1517" s="4">
        <f t="shared" si="118"/>
        <v>2019</v>
      </c>
      <c r="K1517" s="4">
        <f t="shared" si="119"/>
        <v>1</v>
      </c>
      <c r="L1517" s="6">
        <f t="shared" si="120"/>
        <v>4080.0000000977889</v>
      </c>
      <c r="M1517" s="8">
        <f t="shared" si="116"/>
        <v>68.000000001629815</v>
      </c>
      <c r="N1517" s="8">
        <f t="shared" si="117"/>
        <v>68.000000001629815</v>
      </c>
      <c r="O1517" s="18">
        <v>1</v>
      </c>
      <c r="P1517" t="s">
        <v>2808</v>
      </c>
      <c r="Q1517" s="6" t="s">
        <v>24</v>
      </c>
    </row>
    <row r="1518" spans="1:17" ht="15">
      <c r="A1518" t="s">
        <v>17</v>
      </c>
      <c r="B1518" t="s">
        <v>55</v>
      </c>
      <c r="C1518" t="s">
        <v>56</v>
      </c>
      <c r="D1518" t="s">
        <v>57</v>
      </c>
      <c r="E1518">
        <v>11</v>
      </c>
      <c r="F1518" t="s">
        <v>125</v>
      </c>
      <c r="G1518" t="s">
        <v>22</v>
      </c>
      <c r="H1518" s="5">
        <v>43489.686493055553</v>
      </c>
      <c r="I1518" s="5">
        <v>43489.636805555558</v>
      </c>
      <c r="J1518" s="4">
        <f t="shared" si="118"/>
        <v>2019</v>
      </c>
      <c r="K1518" s="4">
        <f t="shared" si="119"/>
        <v>1</v>
      </c>
      <c r="L1518" s="6">
        <f t="shared" si="120"/>
        <v>4292.9999995976686</v>
      </c>
      <c r="M1518" s="8">
        <f t="shared" si="116"/>
        <v>71.549999993294477</v>
      </c>
      <c r="N1518" s="8">
        <f t="shared" si="117"/>
        <v>787.04999992623925</v>
      </c>
      <c r="O1518" s="18">
        <v>1</v>
      </c>
      <c r="P1518" t="s">
        <v>2809</v>
      </c>
      <c r="Q1518" s="6" t="s">
        <v>24</v>
      </c>
    </row>
    <row r="1519" spans="1:17" ht="15">
      <c r="A1519" t="s">
        <v>17</v>
      </c>
      <c r="B1519" t="s">
        <v>140</v>
      </c>
      <c r="C1519" t="s">
        <v>141</v>
      </c>
      <c r="D1519" t="s">
        <v>2810</v>
      </c>
      <c r="E1519">
        <v>1</v>
      </c>
      <c r="F1519" t="s">
        <v>33</v>
      </c>
      <c r="G1519" t="s">
        <v>22</v>
      </c>
      <c r="H1519" s="5">
        <v>43489.801388888889</v>
      </c>
      <c r="I1519" s="5">
        <v>43489.774305555555</v>
      </c>
      <c r="J1519" s="4">
        <f t="shared" si="118"/>
        <v>2019</v>
      </c>
      <c r="K1519" s="4">
        <f t="shared" si="119"/>
        <v>1</v>
      </c>
      <c r="L1519" s="6">
        <f t="shared" si="120"/>
        <v>2340.000000083819</v>
      </c>
      <c r="M1519" s="8">
        <f t="shared" si="116"/>
        <v>39.000000001396984</v>
      </c>
      <c r="N1519" s="8">
        <f t="shared" si="117"/>
        <v>39.000000001396984</v>
      </c>
      <c r="O1519" s="18">
        <v>1</v>
      </c>
      <c r="P1519" t="s">
        <v>2811</v>
      </c>
      <c r="Q1519" s="6" t="s">
        <v>24</v>
      </c>
    </row>
    <row r="1520" spans="1:17" ht="15">
      <c r="A1520" t="s">
        <v>17</v>
      </c>
      <c r="B1520" t="s">
        <v>18</v>
      </c>
      <c r="C1520" t="s">
        <v>35</v>
      </c>
      <c r="D1520" t="s">
        <v>2812</v>
      </c>
      <c r="E1520">
        <v>2</v>
      </c>
      <c r="F1520" t="s">
        <v>125</v>
      </c>
      <c r="G1520" t="s">
        <v>22</v>
      </c>
      <c r="H1520" s="5">
        <v>43490.62740740741</v>
      </c>
      <c r="I1520" s="5">
        <v>43490.499745370369</v>
      </c>
      <c r="J1520" s="4">
        <f t="shared" si="118"/>
        <v>2019</v>
      </c>
      <c r="K1520" s="4">
        <f t="shared" si="119"/>
        <v>1</v>
      </c>
      <c r="L1520" s="6">
        <f t="shared" si="120"/>
        <v>11030.00000033062</v>
      </c>
      <c r="M1520" s="8">
        <f t="shared" si="116"/>
        <v>183.83333333884366</v>
      </c>
      <c r="N1520" s="8">
        <f t="shared" si="117"/>
        <v>367.66666667768732</v>
      </c>
      <c r="O1520" s="18">
        <v>1</v>
      </c>
      <c r="P1520" t="s">
        <v>2813</v>
      </c>
      <c r="Q1520" s="6" t="s">
        <v>24</v>
      </c>
    </row>
    <row r="1521" spans="1:17" ht="15">
      <c r="A1521" t="s">
        <v>29</v>
      </c>
      <c r="B1521" t="s">
        <v>94</v>
      </c>
      <c r="C1521" t="s">
        <v>177</v>
      </c>
      <c r="D1521" t="s">
        <v>2814</v>
      </c>
      <c r="E1521">
        <v>1</v>
      </c>
      <c r="F1521" t="s">
        <v>33</v>
      </c>
      <c r="G1521" t="s">
        <v>22</v>
      </c>
      <c r="H1521" s="5">
        <v>43491.500578703701</v>
      </c>
      <c r="I1521" s="5">
        <v>43491.370138888888</v>
      </c>
      <c r="J1521" s="4">
        <f t="shared" si="118"/>
        <v>2019</v>
      </c>
      <c r="K1521" s="4">
        <f t="shared" si="119"/>
        <v>1</v>
      </c>
      <c r="L1521" s="6">
        <f t="shared" si="120"/>
        <v>11269.999999855645</v>
      </c>
      <c r="M1521" s="8">
        <f t="shared" si="116"/>
        <v>187.83333333092742</v>
      </c>
      <c r="N1521" s="8">
        <f t="shared" si="117"/>
        <v>187.83333333092742</v>
      </c>
      <c r="O1521" s="18">
        <v>1</v>
      </c>
      <c r="P1521" t="s">
        <v>2815</v>
      </c>
      <c r="Q1521" s="6" t="s">
        <v>24</v>
      </c>
    </row>
    <row r="1522" spans="1:17" ht="15">
      <c r="A1522" t="s">
        <v>17</v>
      </c>
      <c r="B1522" t="s">
        <v>18</v>
      </c>
      <c r="C1522" t="s">
        <v>35</v>
      </c>
      <c r="D1522" t="s">
        <v>2816</v>
      </c>
      <c r="E1522">
        <v>5</v>
      </c>
      <c r="F1522" t="s">
        <v>92</v>
      </c>
      <c r="G1522" t="s">
        <v>22</v>
      </c>
      <c r="H1522" s="5">
        <v>43491.478946759256</v>
      </c>
      <c r="I1522" s="5">
        <v>43491.395891203705</v>
      </c>
      <c r="J1522" s="4">
        <f t="shared" si="118"/>
        <v>2019</v>
      </c>
      <c r="K1522" s="4">
        <f t="shared" si="119"/>
        <v>1</v>
      </c>
      <c r="L1522" s="6">
        <f t="shared" si="120"/>
        <v>7175.9999996284023</v>
      </c>
      <c r="M1522" s="8">
        <f t="shared" si="116"/>
        <v>119.5999999938067</v>
      </c>
      <c r="N1522" s="8">
        <f t="shared" si="117"/>
        <v>597.99999996903352</v>
      </c>
      <c r="O1522" s="18">
        <v>1</v>
      </c>
      <c r="P1522" t="s">
        <v>2817</v>
      </c>
      <c r="Q1522" s="6" t="s">
        <v>24</v>
      </c>
    </row>
    <row r="1523" spans="1:19" s="140" customFormat="1" ht="15">
      <c r="A1523" s="140" t="s">
        <v>17</v>
      </c>
      <c r="B1523" s="140" t="s">
        <v>47</v>
      </c>
      <c r="C1523" s="140" t="s">
        <v>52</v>
      </c>
      <c r="D1523" s="140" t="s">
        <v>1254</v>
      </c>
      <c r="E1523" s="140">
        <v>856</v>
      </c>
      <c r="F1523" s="140" t="s">
        <v>472</v>
      </c>
      <c r="G1523" s="140" t="s">
        <v>22</v>
      </c>
      <c r="H1523" s="141">
        <v>43493.46597222222</v>
      </c>
      <c r="I1523" s="141">
        <v>43493.375694444447</v>
      </c>
      <c r="J1523" s="4">
        <f t="shared" si="118"/>
        <v>2019</v>
      </c>
      <c r="K1523" s="4">
        <f t="shared" si="119"/>
        <v>1</v>
      </c>
      <c r="L1523" s="142">
        <f t="shared" si="120"/>
        <v>7799.999999650754</v>
      </c>
      <c r="M1523" s="143">
        <f t="shared" si="116"/>
        <v>129.99999999417923</v>
      </c>
      <c r="N1523" s="143">
        <f t="shared" si="117"/>
        <v>111279.99999501742</v>
      </c>
      <c r="O1523" s="144">
        <v>1</v>
      </c>
      <c r="P1523" s="140" t="s">
        <v>2818</v>
      </c>
      <c r="Q1523" s="142" t="s">
        <v>24</v>
      </c>
      <c r="S1523"/>
    </row>
    <row r="1524" spans="1:17" s="106" customFormat="1" ht="15">
      <c r="A1524" s="106" t="s">
        <v>29</v>
      </c>
      <c r="B1524" s="106" t="s">
        <v>94</v>
      </c>
      <c r="C1524" s="106" t="s">
        <v>95</v>
      </c>
      <c r="D1524" s="106" t="s">
        <v>2819</v>
      </c>
      <c r="E1524" s="106">
        <v>1</v>
      </c>
      <c r="F1524" s="106" t="s">
        <v>33</v>
      </c>
      <c r="G1524" s="106" t="s">
        <v>22</v>
      </c>
      <c r="H1524" s="107">
        <v>43493.586770833332</v>
      </c>
      <c r="I1524" s="107">
        <v>43493.558854166666</v>
      </c>
      <c r="J1524" s="4">
        <f t="shared" si="118"/>
        <v>2019</v>
      </c>
      <c r="K1524" s="4">
        <f t="shared" si="119"/>
        <v>1</v>
      </c>
      <c r="L1524" s="110">
        <f t="shared" si="120"/>
        <v>2411.9999999413267</v>
      </c>
      <c r="M1524" s="108">
        <f t="shared" si="116"/>
        <v>40.199999999022111</v>
      </c>
      <c r="N1524" s="108">
        <f t="shared" si="117"/>
        <v>40.199999999022111</v>
      </c>
      <c r="O1524" s="109">
        <v>1</v>
      </c>
      <c r="P1524" s="106" t="s">
        <v>2820</v>
      </c>
      <c r="Q1524" s="110" t="s">
        <v>24</v>
      </c>
    </row>
    <row r="1525" spans="1:17" ht="15">
      <c r="A1525" t="s">
        <v>29</v>
      </c>
      <c r="B1525" t="s">
        <v>87</v>
      </c>
      <c r="C1525" t="s">
        <v>103</v>
      </c>
      <c r="D1525" t="s">
        <v>167</v>
      </c>
      <c r="E1525">
        <v>7</v>
      </c>
      <c r="F1525" t="s">
        <v>472</v>
      </c>
      <c r="G1525" t="s">
        <v>22</v>
      </c>
      <c r="H1525" s="5">
        <v>43493.628136574072</v>
      </c>
      <c r="I1525" s="5">
        <v>43493.577777777777</v>
      </c>
      <c r="J1525" s="4">
        <f t="shared" si="118"/>
        <v>2019</v>
      </c>
      <c r="K1525" s="4">
        <f t="shared" si="119"/>
        <v>1</v>
      </c>
      <c r="L1525" s="6">
        <f t="shared" si="120"/>
        <v>4350.9999999543652</v>
      </c>
      <c r="M1525" s="8">
        <f t="shared" si="116"/>
        <v>72.516666665906087</v>
      </c>
      <c r="N1525" s="8">
        <f t="shared" si="117"/>
        <v>507.61666666134261</v>
      </c>
      <c r="O1525" s="18">
        <v>1</v>
      </c>
      <c r="P1525" t="s">
        <v>2821</v>
      </c>
      <c r="Q1525" s="6" t="s">
        <v>24</v>
      </c>
    </row>
    <row r="1526" spans="1:17" ht="15">
      <c r="A1526" t="s">
        <v>17</v>
      </c>
      <c r="B1526" t="s">
        <v>41</v>
      </c>
      <c r="C1526" t="s">
        <v>42</v>
      </c>
      <c r="D1526" t="s">
        <v>2696</v>
      </c>
      <c r="E1526">
        <v>2</v>
      </c>
      <c r="F1526" t="s">
        <v>472</v>
      </c>
      <c r="G1526" t="s">
        <v>22</v>
      </c>
      <c r="H1526" s="5">
        <v>43493.699999999997</v>
      </c>
      <c r="I1526" s="5">
        <v>43493.677083333336</v>
      </c>
      <c r="J1526" s="4">
        <f t="shared" si="118"/>
        <v>2019</v>
      </c>
      <c r="K1526" s="4">
        <f t="shared" si="119"/>
        <v>1</v>
      </c>
      <c r="L1526" s="6">
        <f t="shared" si="120"/>
        <v>1979.9999995389953</v>
      </c>
      <c r="M1526" s="8">
        <f t="shared" si="116"/>
        <v>32.999999992316589</v>
      </c>
      <c r="N1526" s="8">
        <f t="shared" si="117"/>
        <v>65.999999984633178</v>
      </c>
      <c r="O1526" s="18">
        <v>1</v>
      </c>
      <c r="P1526" t="s">
        <v>2822</v>
      </c>
      <c r="Q1526" s="6" t="s">
        <v>24</v>
      </c>
    </row>
    <row r="1527" spans="1:17" ht="15">
      <c r="A1527" t="s">
        <v>17</v>
      </c>
      <c r="B1527" t="s">
        <v>41</v>
      </c>
      <c r="C1527" t="s">
        <v>42</v>
      </c>
      <c r="D1527" t="s">
        <v>1328</v>
      </c>
      <c r="E1527">
        <v>34</v>
      </c>
      <c r="F1527" t="s">
        <v>472</v>
      </c>
      <c r="G1527" t="s">
        <v>22</v>
      </c>
      <c r="H1527" s="5">
        <v>43493.747766203705</v>
      </c>
      <c r="I1527" s="5">
        <v>43493.705555555556</v>
      </c>
      <c r="J1527" s="4">
        <f t="shared" si="118"/>
        <v>2019</v>
      </c>
      <c r="K1527" s="4">
        <f t="shared" si="119"/>
        <v>1</v>
      </c>
      <c r="L1527" s="6">
        <f t="shared" si="120"/>
        <v>3647.0000000903383</v>
      </c>
      <c r="M1527" s="8">
        <f t="shared" si="116"/>
        <v>60.783333334838971</v>
      </c>
      <c r="N1527" s="8">
        <f t="shared" si="117"/>
        <v>2066.633333384525</v>
      </c>
      <c r="O1527" s="18">
        <v>1</v>
      </c>
      <c r="P1527" t="s">
        <v>2823</v>
      </c>
      <c r="Q1527" s="6" t="s">
        <v>24</v>
      </c>
    </row>
    <row r="1528" spans="1:17" ht="15">
      <c r="A1528" t="s">
        <v>17</v>
      </c>
      <c r="B1528" t="s">
        <v>55</v>
      </c>
      <c r="C1528" t="s">
        <v>56</v>
      </c>
      <c r="D1528" t="s">
        <v>2824</v>
      </c>
      <c r="E1528">
        <v>1</v>
      </c>
      <c r="F1528" t="s">
        <v>92</v>
      </c>
      <c r="G1528" t="s">
        <v>22</v>
      </c>
      <c r="H1528" s="5">
        <v>43493.796249999999</v>
      </c>
      <c r="I1528" s="5">
        <v>43493.747916666667</v>
      </c>
      <c r="J1528" s="4">
        <f t="shared" si="118"/>
        <v>2019</v>
      </c>
      <c r="K1528" s="4">
        <f t="shared" si="119"/>
        <v>1</v>
      </c>
      <c r="L1528" s="6">
        <f t="shared" si="120"/>
        <v>4175.9999999077991</v>
      </c>
      <c r="M1528" s="8">
        <f t="shared" si="116"/>
        <v>69.599999998463318</v>
      </c>
      <c r="N1528" s="8">
        <f t="shared" si="117"/>
        <v>69.599999998463318</v>
      </c>
      <c r="O1528" s="18">
        <v>1</v>
      </c>
      <c r="P1528" t="s">
        <v>2825</v>
      </c>
      <c r="Q1528" s="6" t="s">
        <v>24</v>
      </c>
    </row>
    <row r="1529" spans="1:17" ht="15">
      <c r="A1529" t="s">
        <v>17</v>
      </c>
      <c r="B1529" t="s">
        <v>41</v>
      </c>
      <c r="C1529" t="s">
        <v>42</v>
      </c>
      <c r="D1529" t="s">
        <v>1426</v>
      </c>
      <c r="E1529">
        <v>71</v>
      </c>
      <c r="F1529" t="s">
        <v>472</v>
      </c>
      <c r="G1529" t="s">
        <v>22</v>
      </c>
      <c r="H1529" s="5">
        <v>43494.417037037034</v>
      </c>
      <c r="I1529" s="5">
        <v>43494.383333333331</v>
      </c>
      <c r="J1529" s="4">
        <f t="shared" si="118"/>
        <v>2019</v>
      </c>
      <c r="K1529" s="4">
        <f t="shared" si="119"/>
        <v>1</v>
      </c>
      <c r="L1529" s="6">
        <f t="shared" si="120"/>
        <v>2911.9999998947605</v>
      </c>
      <c r="M1529" s="8">
        <f t="shared" si="116"/>
        <v>48.533333331579342</v>
      </c>
      <c r="N1529" s="8">
        <f t="shared" si="117"/>
        <v>3445.8666665421333</v>
      </c>
      <c r="O1529" s="18">
        <v>1</v>
      </c>
      <c r="P1529" t="s">
        <v>2826</v>
      </c>
      <c r="Q1529" s="6" t="s">
        <v>24</v>
      </c>
    </row>
    <row r="1530" spans="1:17" ht="15">
      <c r="A1530" t="s">
        <v>17</v>
      </c>
      <c r="B1530" t="s">
        <v>140</v>
      </c>
      <c r="C1530" t="s">
        <v>2827</v>
      </c>
      <c r="D1530" t="s">
        <v>2828</v>
      </c>
      <c r="E1530">
        <v>1015</v>
      </c>
      <c r="F1530" t="s">
        <v>1</v>
      </c>
      <c r="G1530" t="s">
        <v>22</v>
      </c>
      <c r="H1530" s="5">
        <v>43494.678460648145</v>
      </c>
      <c r="I1530" s="5">
        <v>43494.615277777775</v>
      </c>
      <c r="J1530" s="4">
        <f t="shared" si="118"/>
        <v>2019</v>
      </c>
      <c r="K1530" s="4">
        <f t="shared" si="119"/>
        <v>1</v>
      </c>
      <c r="L1530" s="6">
        <f t="shared" si="120"/>
        <v>5458.9999999618158</v>
      </c>
      <c r="M1530" s="8">
        <f t="shared" si="116"/>
        <v>90.98333333269693</v>
      </c>
      <c r="N1530" s="8">
        <f t="shared" si="117"/>
        <v>92348.083332687384</v>
      </c>
      <c r="O1530" s="18">
        <v>1</v>
      </c>
      <c r="P1530" t="s">
        <v>2829</v>
      </c>
      <c r="Q1530" s="6" t="s">
        <v>24</v>
      </c>
    </row>
    <row r="1531" spans="1:17" ht="15">
      <c r="A1531" t="s">
        <v>17</v>
      </c>
      <c r="B1531" t="s">
        <v>41</v>
      </c>
      <c r="C1531" t="s">
        <v>129</v>
      </c>
      <c r="D1531" t="s">
        <v>2830</v>
      </c>
      <c r="E1531">
        <v>1</v>
      </c>
      <c r="F1531" t="s">
        <v>33</v>
      </c>
      <c r="G1531" t="s">
        <v>22</v>
      </c>
      <c r="H1531" s="5">
        <v>43494.801828703705</v>
      </c>
      <c r="I1531" s="5">
        <v>43494.62777777778</v>
      </c>
      <c r="J1531" s="4">
        <f t="shared" si="118"/>
        <v>2019</v>
      </c>
      <c r="K1531" s="4">
        <f t="shared" si="119"/>
        <v>1</v>
      </c>
      <c r="L1531" s="6">
        <f t="shared" si="120"/>
        <v>15037.999999942258</v>
      </c>
      <c r="M1531" s="8">
        <f t="shared" si="116"/>
        <v>250.63333333237097</v>
      </c>
      <c r="N1531" s="8">
        <f t="shared" si="117"/>
        <v>250.63333333237097</v>
      </c>
      <c r="O1531" s="18">
        <v>1</v>
      </c>
      <c r="P1531" t="s">
        <v>2831</v>
      </c>
      <c r="Q1531" s="6" t="s">
        <v>24</v>
      </c>
    </row>
    <row r="1532" spans="1:19" s="123" customFormat="1" ht="15">
      <c r="A1532" s="123" t="s">
        <v>17</v>
      </c>
      <c r="B1532" s="123" t="s">
        <v>55</v>
      </c>
      <c r="C1532" s="123" t="s">
        <v>59</v>
      </c>
      <c r="D1532" s="123" t="s">
        <v>2832</v>
      </c>
      <c r="E1532" s="123">
        <v>1</v>
      </c>
      <c r="F1532" s="123" t="s">
        <v>92</v>
      </c>
      <c r="G1532" s="123" t="s">
        <v>22</v>
      </c>
      <c r="H1532" s="124">
        <v>43494.727210648147</v>
      </c>
      <c r="I1532" s="124">
        <v>43494.682511574072</v>
      </c>
      <c r="J1532" s="4">
        <f t="shared" si="118"/>
        <v>2019</v>
      </c>
      <c r="K1532" s="4">
        <f t="shared" si="119"/>
        <v>1</v>
      </c>
      <c r="L1532" s="127">
        <f t="shared" si="120"/>
        <v>3862.000000057742</v>
      </c>
      <c r="M1532" s="125">
        <f t="shared" si="116"/>
        <v>64.366666667629033</v>
      </c>
      <c r="N1532" s="125">
        <f t="shared" si="117"/>
        <v>64.366666667629033</v>
      </c>
      <c r="O1532" s="126">
        <v>1</v>
      </c>
      <c r="P1532" s="123" t="s">
        <v>2833</v>
      </c>
      <c r="Q1532" s="127" t="s">
        <v>24</v>
      </c>
      <c r="S1532"/>
    </row>
    <row r="1533" spans="1:17" ht="15">
      <c r="A1533" t="s">
        <v>17</v>
      </c>
      <c r="B1533" t="s">
        <v>55</v>
      </c>
      <c r="C1533" t="s">
        <v>59</v>
      </c>
      <c r="D1533" t="s">
        <v>908</v>
      </c>
      <c r="E1533">
        <v>5</v>
      </c>
      <c r="F1533" t="s">
        <v>472</v>
      </c>
      <c r="G1533" t="s">
        <v>22</v>
      </c>
      <c r="H1533" s="5">
        <v>43496.628611111111</v>
      </c>
      <c r="I1533" s="5">
        <v>43496.50277777778</v>
      </c>
      <c r="J1533" s="4">
        <f t="shared" si="118"/>
        <v>2019</v>
      </c>
      <c r="K1533" s="4">
        <f t="shared" si="119"/>
        <v>1</v>
      </c>
      <c r="L1533" s="6">
        <f t="shared" si="120"/>
        <v>10871.999999857508</v>
      </c>
      <c r="M1533" s="8">
        <f t="shared" si="116"/>
        <v>181.19999999762513</v>
      </c>
      <c r="N1533" s="8">
        <f t="shared" si="117"/>
        <v>905.99999998812564</v>
      </c>
      <c r="O1533" s="18">
        <v>1</v>
      </c>
      <c r="P1533" t="s">
        <v>2834</v>
      </c>
      <c r="Q1533" s="6" t="s">
        <v>24</v>
      </c>
    </row>
    <row r="1534" spans="1:17" ht="15">
      <c r="A1534" t="s">
        <v>17</v>
      </c>
      <c r="B1534" t="s">
        <v>41</v>
      </c>
      <c r="C1534" t="s">
        <v>62</v>
      </c>
      <c r="D1534" t="s">
        <v>2835</v>
      </c>
      <c r="E1534">
        <v>546</v>
      </c>
      <c r="F1534" t="s">
        <v>472</v>
      </c>
      <c r="G1534" t="s">
        <v>22</v>
      </c>
      <c r="H1534" s="5">
        <v>43496.793807870374</v>
      </c>
      <c r="I1534" s="5">
        <v>43496.716666666667</v>
      </c>
      <c r="J1534" s="4">
        <f t="shared" si="118"/>
        <v>2019</v>
      </c>
      <c r="K1534" s="4">
        <f t="shared" si="119"/>
        <v>1</v>
      </c>
      <c r="L1534" s="6">
        <f t="shared" si="120"/>
        <v>6665.0000002468005</v>
      </c>
      <c r="M1534" s="8">
        <f t="shared" si="116"/>
        <v>111.08333333744667</v>
      </c>
      <c r="N1534" s="8">
        <f t="shared" si="117"/>
        <v>60651.500002245884</v>
      </c>
      <c r="O1534" s="18">
        <v>1</v>
      </c>
      <c r="P1534" t="s">
        <v>2836</v>
      </c>
      <c r="Q1534" s="6" t="s">
        <v>24</v>
      </c>
    </row>
    <row r="1535" spans="1:17" ht="15">
      <c r="A1535" t="s">
        <v>17</v>
      </c>
      <c r="B1535" t="s">
        <v>47</v>
      </c>
      <c r="C1535" t="s">
        <v>52</v>
      </c>
      <c r="D1535" t="s">
        <v>2837</v>
      </c>
      <c r="E1535">
        <v>1</v>
      </c>
      <c r="F1535" t="s">
        <v>472</v>
      </c>
      <c r="G1535" t="s">
        <v>22</v>
      </c>
      <c r="H1535" s="5">
        <v>43497.650254629632</v>
      </c>
      <c r="I1535" s="5">
        <v>43497.593055555553</v>
      </c>
      <c r="J1535" s="4">
        <f t="shared" si="118"/>
        <v>2019</v>
      </c>
      <c r="K1535" s="4">
        <f t="shared" si="119"/>
        <v>2</v>
      </c>
      <c r="L1535" s="6">
        <f t="shared" si="120"/>
        <v>4942.0000004349276</v>
      </c>
      <c r="M1535" s="8">
        <f t="shared" si="116"/>
        <v>82.366666673915461</v>
      </c>
      <c r="N1535" s="8">
        <f t="shared" si="117"/>
        <v>82.366666673915461</v>
      </c>
      <c r="O1535" s="18">
        <v>1</v>
      </c>
      <c r="P1535" t="s">
        <v>2838</v>
      </c>
      <c r="Q1535" s="6" t="s">
        <v>24</v>
      </c>
    </row>
    <row r="1536" spans="1:17" ht="15">
      <c r="A1536" t="s">
        <v>17</v>
      </c>
      <c r="B1536" t="s">
        <v>140</v>
      </c>
      <c r="C1536" t="s">
        <v>141</v>
      </c>
      <c r="D1536" t="s">
        <v>2839</v>
      </c>
      <c r="E1536">
        <v>69</v>
      </c>
      <c r="F1536" t="s">
        <v>472</v>
      </c>
      <c r="G1536" t="s">
        <v>22</v>
      </c>
      <c r="H1536" s="5">
        <v>43497.698495370372</v>
      </c>
      <c r="I1536" s="5">
        <v>43497.629166666666</v>
      </c>
      <c r="J1536" s="4">
        <f t="shared" si="118"/>
        <v>2019</v>
      </c>
      <c r="K1536" s="4">
        <f t="shared" si="119"/>
        <v>2</v>
      </c>
      <c r="L1536" s="6">
        <f t="shared" si="120"/>
        <v>5990.0000002468005</v>
      </c>
      <c r="M1536" s="8">
        <f t="shared" si="121" ref="M1536:M1599">+L1536/60</f>
        <v>99.833333337446675</v>
      </c>
      <c r="N1536" s="8">
        <f t="shared" si="122" ref="N1536:N1599">+M1536*E1536</f>
        <v>6888.5000002838206</v>
      </c>
      <c r="O1536" s="18">
        <v>1</v>
      </c>
      <c r="P1536" t="s">
        <v>2840</v>
      </c>
      <c r="Q1536" s="6" t="s">
        <v>24</v>
      </c>
    </row>
    <row r="1537" spans="1:17" ht="15">
      <c r="A1537" t="s">
        <v>29</v>
      </c>
      <c r="B1537" t="s">
        <v>94</v>
      </c>
      <c r="C1537" t="s">
        <v>174</v>
      </c>
      <c r="D1537" t="s">
        <v>2841</v>
      </c>
      <c r="E1537">
        <v>1</v>
      </c>
      <c r="F1537" t="s">
        <v>33</v>
      </c>
      <c r="G1537" t="s">
        <v>22</v>
      </c>
      <c r="H1537" s="5">
        <v>43498.478472222225</v>
      </c>
      <c r="I1537" s="5">
        <v>43498.384722222225</v>
      </c>
      <c r="J1537" s="4">
        <f t="shared" si="118"/>
        <v>2019</v>
      </c>
      <c r="K1537" s="4">
        <f t="shared" si="119"/>
        <v>2</v>
      </c>
      <c r="L1537" s="6">
        <f t="shared" si="120"/>
        <v>8100</v>
      </c>
      <c r="M1537" s="8">
        <f t="shared" si="121"/>
        <v>135</v>
      </c>
      <c r="N1537" s="8">
        <f t="shared" si="122"/>
        <v>135</v>
      </c>
      <c r="O1537" s="18">
        <v>1</v>
      </c>
      <c r="P1537" t="s">
        <v>2842</v>
      </c>
      <c r="Q1537" s="6" t="s">
        <v>24</v>
      </c>
    </row>
    <row r="1538" spans="1:17" ht="15">
      <c r="A1538" t="s">
        <v>29</v>
      </c>
      <c r="B1538" t="s">
        <v>87</v>
      </c>
      <c r="C1538" t="s">
        <v>103</v>
      </c>
      <c r="D1538" t="s">
        <v>2040</v>
      </c>
      <c r="E1538">
        <v>1</v>
      </c>
      <c r="F1538" t="s">
        <v>27</v>
      </c>
      <c r="G1538" t="s">
        <v>22</v>
      </c>
      <c r="H1538" s="5">
        <v>43498.490682870368</v>
      </c>
      <c r="I1538" s="5">
        <v>43498.46597222222</v>
      </c>
      <c r="J1538" s="4">
        <f t="shared" si="118"/>
        <v>2019</v>
      </c>
      <c r="K1538" s="4">
        <f t="shared" si="119"/>
        <v>2</v>
      </c>
      <c r="L1538" s="6">
        <f t="shared" si="120"/>
        <v>2134.999999939464</v>
      </c>
      <c r="M1538" s="8">
        <f t="shared" si="121"/>
        <v>35.583333332324401</v>
      </c>
      <c r="N1538" s="8">
        <f t="shared" si="122"/>
        <v>35.583333332324401</v>
      </c>
      <c r="O1538" s="18">
        <v>1</v>
      </c>
      <c r="P1538" t="s">
        <v>2843</v>
      </c>
      <c r="Q1538" s="6" t="s">
        <v>24</v>
      </c>
    </row>
    <row r="1539" spans="1:17" ht="15">
      <c r="A1539" t="s">
        <v>17</v>
      </c>
      <c r="B1539" t="s">
        <v>47</v>
      </c>
      <c r="C1539" t="s">
        <v>52</v>
      </c>
      <c r="D1539" t="s">
        <v>2844</v>
      </c>
      <c r="E1539">
        <v>2</v>
      </c>
      <c r="F1539" t="s">
        <v>472</v>
      </c>
      <c r="G1539" t="s">
        <v>22</v>
      </c>
      <c r="H1539" s="5">
        <v>43499.812685185185</v>
      </c>
      <c r="I1539" s="5">
        <v>43499.750694444447</v>
      </c>
      <c r="J1539" s="4">
        <f t="shared" si="123" ref="J1539:J1602">YEAR(I1539)</f>
        <v>2019</v>
      </c>
      <c r="K1539" s="4">
        <f t="shared" si="124" ref="K1539:K1602">MONTH(I1539)</f>
        <v>2</v>
      </c>
      <c r="L1539" s="6">
        <f t="shared" si="120"/>
        <v>5355.9999997727573</v>
      </c>
      <c r="M1539" s="8">
        <f t="shared" si="121"/>
        <v>89.266666662879288</v>
      </c>
      <c r="N1539" s="8">
        <f t="shared" si="122"/>
        <v>178.53333332575858</v>
      </c>
      <c r="O1539" s="18">
        <v>1</v>
      </c>
      <c r="P1539" t="s">
        <v>2845</v>
      </c>
      <c r="Q1539" s="6" t="s">
        <v>24</v>
      </c>
    </row>
    <row r="1540" spans="1:17" ht="15">
      <c r="A1540" t="s">
        <v>17</v>
      </c>
      <c r="B1540" t="s">
        <v>47</v>
      </c>
      <c r="C1540" t="s">
        <v>52</v>
      </c>
      <c r="D1540" t="s">
        <v>2846</v>
      </c>
      <c r="E1540">
        <v>7</v>
      </c>
      <c r="F1540" t="s">
        <v>33</v>
      </c>
      <c r="G1540" t="s">
        <v>22</v>
      </c>
      <c r="H1540" s="5">
        <v>43500.526388888888</v>
      </c>
      <c r="I1540" s="5">
        <v>43500.400694444441</v>
      </c>
      <c r="J1540" s="4">
        <f t="shared" si="123"/>
        <v>2019</v>
      </c>
      <c r="K1540" s="4">
        <f t="shared" si="124"/>
        <v>2</v>
      </c>
      <c r="L1540" s="6">
        <f t="shared" si="120"/>
        <v>10860.000000195578</v>
      </c>
      <c r="M1540" s="8">
        <f t="shared" si="121"/>
        <v>181.00000000325963</v>
      </c>
      <c r="N1540" s="8">
        <f t="shared" si="122"/>
        <v>1267.0000000228174</v>
      </c>
      <c r="O1540" s="18">
        <v>1</v>
      </c>
      <c r="P1540" t="s">
        <v>2847</v>
      </c>
      <c r="Q1540" s="6" t="s">
        <v>24</v>
      </c>
    </row>
    <row r="1541" spans="1:17" ht="15">
      <c r="A1541" t="s">
        <v>17</v>
      </c>
      <c r="B1541" t="s">
        <v>18</v>
      </c>
      <c r="C1541" t="s">
        <v>19</v>
      </c>
      <c r="D1541" t="s">
        <v>2848</v>
      </c>
      <c r="E1541">
        <v>2</v>
      </c>
      <c r="F1541" t="s">
        <v>85</v>
      </c>
      <c r="G1541" t="s">
        <v>22</v>
      </c>
      <c r="H1541" s="5">
        <v>43500.482453703706</v>
      </c>
      <c r="I1541" s="5">
        <v>43500.441747685189</v>
      </c>
      <c r="J1541" s="4">
        <f t="shared" si="123"/>
        <v>2019</v>
      </c>
      <c r="K1541" s="4">
        <f t="shared" si="124"/>
        <v>2</v>
      </c>
      <c r="L1541" s="6">
        <f t="shared" si="120"/>
        <v>3516.9999998761341</v>
      </c>
      <c r="M1541" s="8">
        <f t="shared" si="121"/>
        <v>58.616666664602235</v>
      </c>
      <c r="N1541" s="8">
        <f t="shared" si="122"/>
        <v>117.23333332920447</v>
      </c>
      <c r="O1541" s="18">
        <v>1</v>
      </c>
      <c r="P1541" t="s">
        <v>2849</v>
      </c>
      <c r="Q1541" s="6" t="s">
        <v>24</v>
      </c>
    </row>
    <row r="1542" spans="1:17" ht="15">
      <c r="A1542" t="s">
        <v>17</v>
      </c>
      <c r="B1542" t="s">
        <v>47</v>
      </c>
      <c r="C1542" t="s">
        <v>52</v>
      </c>
      <c r="D1542" t="s">
        <v>2850</v>
      </c>
      <c r="E1542">
        <v>45</v>
      </c>
      <c r="F1542" t="s">
        <v>21</v>
      </c>
      <c r="G1542" t="s">
        <v>22</v>
      </c>
      <c r="H1542" s="5">
        <v>43500.477777777778</v>
      </c>
      <c r="I1542" s="5">
        <v>43500.47152777778</v>
      </c>
      <c r="J1542" s="4">
        <f t="shared" si="123"/>
        <v>2019</v>
      </c>
      <c r="K1542" s="4">
        <f t="shared" si="124"/>
        <v>2</v>
      </c>
      <c r="L1542" s="6">
        <f t="shared" si="120"/>
        <v>539.99999987427145</v>
      </c>
      <c r="M1542" s="8">
        <f t="shared" si="121"/>
        <v>8.9999999979045242</v>
      </c>
      <c r="N1542" s="8">
        <f t="shared" si="122"/>
        <v>404.99999990570359</v>
      </c>
      <c r="O1542" s="18">
        <v>1</v>
      </c>
      <c r="P1542" t="s">
        <v>2851</v>
      </c>
      <c r="Q1542" s="6" t="s">
        <v>24</v>
      </c>
    </row>
    <row r="1543" spans="1:17" ht="15">
      <c r="A1543" t="s">
        <v>17</v>
      </c>
      <c r="B1543" t="s">
        <v>18</v>
      </c>
      <c r="C1543" t="s">
        <v>25</v>
      </c>
      <c r="D1543" t="s">
        <v>2852</v>
      </c>
      <c r="E1543">
        <v>8</v>
      </c>
      <c r="F1543" t="s">
        <v>472</v>
      </c>
      <c r="G1543" t="s">
        <v>22</v>
      </c>
      <c r="H1543" s="5">
        <v>43500.742731481485</v>
      </c>
      <c r="I1543" s="5">
        <v>43500.702777777777</v>
      </c>
      <c r="J1543" s="4">
        <f t="shared" si="123"/>
        <v>2019</v>
      </c>
      <c r="K1543" s="4">
        <f t="shared" si="124"/>
        <v>2</v>
      </c>
      <c r="L1543" s="6">
        <f t="shared" si="120"/>
        <v>3452.0000003976747</v>
      </c>
      <c r="M1543" s="8">
        <f t="shared" si="121"/>
        <v>57.533333339961246</v>
      </c>
      <c r="N1543" s="8">
        <f t="shared" si="122"/>
        <v>460.26666671968997</v>
      </c>
      <c r="O1543" s="18">
        <v>1</v>
      </c>
      <c r="P1543" t="s">
        <v>2853</v>
      </c>
      <c r="Q1543" s="6" t="s">
        <v>24</v>
      </c>
    </row>
    <row r="1544" spans="1:17" ht="15">
      <c r="A1544" t="s">
        <v>17</v>
      </c>
      <c r="B1544" t="s">
        <v>47</v>
      </c>
      <c r="C1544" t="s">
        <v>52</v>
      </c>
      <c r="D1544" t="s">
        <v>2854</v>
      </c>
      <c r="E1544">
        <v>1</v>
      </c>
      <c r="F1544" t="s">
        <v>33</v>
      </c>
      <c r="G1544" t="s">
        <v>22</v>
      </c>
      <c r="H1544" s="5">
        <v>43500.900208333333</v>
      </c>
      <c r="I1544" s="5">
        <v>43500.810416666667</v>
      </c>
      <c r="J1544" s="4">
        <f t="shared" si="123"/>
        <v>2019</v>
      </c>
      <c r="K1544" s="4">
        <f t="shared" si="124"/>
        <v>2</v>
      </c>
      <c r="L1544" s="6">
        <f t="shared" si="120"/>
        <v>7757.9999998910353</v>
      </c>
      <c r="M1544" s="8">
        <f t="shared" si="121"/>
        <v>129.29999999818392</v>
      </c>
      <c r="N1544" s="8">
        <f t="shared" si="122"/>
        <v>129.29999999818392</v>
      </c>
      <c r="O1544" s="18">
        <v>1</v>
      </c>
      <c r="P1544" t="s">
        <v>2855</v>
      </c>
      <c r="Q1544" s="6" t="s">
        <v>24</v>
      </c>
    </row>
    <row r="1545" spans="1:17" ht="15">
      <c r="A1545" t="s">
        <v>17</v>
      </c>
      <c r="B1545" t="s">
        <v>47</v>
      </c>
      <c r="C1545" t="s">
        <v>52</v>
      </c>
      <c r="D1545" t="s">
        <v>1177</v>
      </c>
      <c r="E1545">
        <v>5</v>
      </c>
      <c r="F1545" t="s">
        <v>21</v>
      </c>
      <c r="G1545" t="s">
        <v>22</v>
      </c>
      <c r="H1545" s="5">
        <v>43501.53125</v>
      </c>
      <c r="I1545" s="5">
        <v>43501.526388888888</v>
      </c>
      <c r="J1545" s="4">
        <f t="shared" si="123"/>
        <v>2019</v>
      </c>
      <c r="K1545" s="4">
        <f t="shared" si="124"/>
        <v>2</v>
      </c>
      <c r="L1545" s="6">
        <f t="shared" si="120"/>
        <v>420.00000011175871</v>
      </c>
      <c r="M1545" s="8">
        <f t="shared" si="121"/>
        <v>7.0000000018626451</v>
      </c>
      <c r="N1545" s="8">
        <f t="shared" si="122"/>
        <v>35.000000009313226</v>
      </c>
      <c r="O1545" s="18">
        <v>1</v>
      </c>
      <c r="P1545" t="s">
        <v>2856</v>
      </c>
      <c r="Q1545" s="6" t="s">
        <v>24</v>
      </c>
    </row>
    <row r="1546" spans="1:17" ht="15">
      <c r="A1546" t="s">
        <v>17</v>
      </c>
      <c r="B1546" t="s">
        <v>41</v>
      </c>
      <c r="C1546" t="s">
        <v>62</v>
      </c>
      <c r="D1546" t="s">
        <v>2857</v>
      </c>
      <c r="E1546">
        <v>1</v>
      </c>
      <c r="F1546" t="s">
        <v>472</v>
      </c>
      <c r="G1546" t="s">
        <v>22</v>
      </c>
      <c r="H1546" s="5">
        <v>43501.747766203705</v>
      </c>
      <c r="I1546" s="5">
        <v>43501.717361111114</v>
      </c>
      <c r="J1546" s="4">
        <f t="shared" si="123"/>
        <v>2019</v>
      </c>
      <c r="K1546" s="4">
        <f t="shared" si="124"/>
        <v>2</v>
      </c>
      <c r="L1546" s="6">
        <f t="shared" si="125" ref="L1546:L1609">(H1546-I1546)*60*24*60</f>
        <v>2626.9999999087304</v>
      </c>
      <c r="M1546" s="8">
        <f t="shared" si="121"/>
        <v>43.783333331812173</v>
      </c>
      <c r="N1546" s="8">
        <f t="shared" si="122"/>
        <v>43.783333331812173</v>
      </c>
      <c r="O1546" s="18">
        <v>1</v>
      </c>
      <c r="P1546" t="s">
        <v>2858</v>
      </c>
      <c r="Q1546" s="6" t="s">
        <v>24</v>
      </c>
    </row>
    <row r="1547" spans="1:17" ht="15">
      <c r="A1547" t="s">
        <v>17</v>
      </c>
      <c r="B1547" t="s">
        <v>41</v>
      </c>
      <c r="C1547" t="s">
        <v>62</v>
      </c>
      <c r="D1547" t="s">
        <v>2859</v>
      </c>
      <c r="E1547">
        <v>1</v>
      </c>
      <c r="F1547" t="s">
        <v>472</v>
      </c>
      <c r="G1547" t="s">
        <v>22</v>
      </c>
      <c r="H1547" s="5">
        <v>43501.755844907406</v>
      </c>
      <c r="I1547" s="5">
        <v>43501.743750000001</v>
      </c>
      <c r="J1547" s="4">
        <f t="shared" si="123"/>
        <v>2019</v>
      </c>
      <c r="K1547" s="4">
        <f t="shared" si="124"/>
        <v>2</v>
      </c>
      <c r="L1547" s="6">
        <f t="shared" si="125"/>
        <v>1044.9999997392297</v>
      </c>
      <c r="M1547" s="8">
        <f t="shared" si="121"/>
        <v>17.416666662320495</v>
      </c>
      <c r="N1547" s="8">
        <f t="shared" si="122"/>
        <v>17.416666662320495</v>
      </c>
      <c r="O1547" s="18">
        <v>1</v>
      </c>
      <c r="P1547" t="s">
        <v>2860</v>
      </c>
      <c r="Q1547" s="6" t="s">
        <v>24</v>
      </c>
    </row>
    <row r="1548" spans="1:17" ht="15">
      <c r="A1548" t="s">
        <v>17</v>
      </c>
      <c r="B1548" t="s">
        <v>140</v>
      </c>
      <c r="C1548" t="s">
        <v>141</v>
      </c>
      <c r="D1548" t="s">
        <v>2861</v>
      </c>
      <c r="E1548">
        <v>24</v>
      </c>
      <c r="F1548" t="s">
        <v>472</v>
      </c>
      <c r="G1548" t="s">
        <v>22</v>
      </c>
      <c r="H1548" s="5">
        <v>43502.348171296297</v>
      </c>
      <c r="I1548" s="5">
        <v>43502.32916666667</v>
      </c>
      <c r="J1548" s="4">
        <f t="shared" si="123"/>
        <v>2019</v>
      </c>
      <c r="K1548" s="4">
        <f t="shared" si="124"/>
        <v>2</v>
      </c>
      <c r="L1548" s="6">
        <f t="shared" si="125"/>
        <v>1641.9999997364357</v>
      </c>
      <c r="M1548" s="8">
        <f t="shared" si="121"/>
        <v>27.366666662273929</v>
      </c>
      <c r="N1548" s="8">
        <f t="shared" si="122"/>
        <v>656.79999989457428</v>
      </c>
      <c r="O1548" s="18">
        <v>1</v>
      </c>
      <c r="P1548" t="s">
        <v>2862</v>
      </c>
      <c r="Q1548" s="6" t="s">
        <v>24</v>
      </c>
    </row>
    <row r="1549" spans="1:17" ht="15">
      <c r="A1549" t="s">
        <v>17</v>
      </c>
      <c r="B1549" t="s">
        <v>140</v>
      </c>
      <c r="C1549" t="s">
        <v>141</v>
      </c>
      <c r="D1549" t="s">
        <v>2863</v>
      </c>
      <c r="E1549">
        <v>5</v>
      </c>
      <c r="F1549" t="s">
        <v>472</v>
      </c>
      <c r="G1549" t="s">
        <v>22</v>
      </c>
      <c r="H1549" s="5">
        <v>43502.408761574072</v>
      </c>
      <c r="I1549" s="5">
        <v>43502.32916666667</v>
      </c>
      <c r="J1549" s="4">
        <f t="shared" si="123"/>
        <v>2019</v>
      </c>
      <c r="K1549" s="4">
        <f t="shared" si="124"/>
        <v>2</v>
      </c>
      <c r="L1549" s="6">
        <f t="shared" si="125"/>
        <v>6876.9999995129183</v>
      </c>
      <c r="M1549" s="8">
        <f t="shared" si="121"/>
        <v>114.61666665854864</v>
      </c>
      <c r="N1549" s="8">
        <f t="shared" si="122"/>
        <v>573.08333329274319</v>
      </c>
      <c r="O1549" s="18">
        <v>1</v>
      </c>
      <c r="P1549" t="s">
        <v>2864</v>
      </c>
      <c r="Q1549" s="6" t="s">
        <v>24</v>
      </c>
    </row>
    <row r="1550" spans="1:17" ht="15">
      <c r="A1550" t="s">
        <v>17</v>
      </c>
      <c r="B1550" t="s">
        <v>41</v>
      </c>
      <c r="C1550" t="s">
        <v>42</v>
      </c>
      <c r="D1550" t="s">
        <v>2865</v>
      </c>
      <c r="E1550">
        <v>1107</v>
      </c>
      <c r="F1550" t="s">
        <v>125</v>
      </c>
      <c r="G1550" t="s">
        <v>22</v>
      </c>
      <c r="H1550" s="5">
        <v>43502.669444444444</v>
      </c>
      <c r="I1550" s="5">
        <v>43502.635416666664</v>
      </c>
      <c r="J1550" s="4">
        <f t="shared" si="123"/>
        <v>2019</v>
      </c>
      <c r="K1550" s="4">
        <f t="shared" si="124"/>
        <v>2</v>
      </c>
      <c r="L1550" s="6">
        <f t="shared" si="125"/>
        <v>2940.0000001536682</v>
      </c>
      <c r="M1550" s="8">
        <f t="shared" si="121"/>
        <v>49.000000002561137</v>
      </c>
      <c r="N1550" s="8">
        <f t="shared" si="122"/>
        <v>54243.000002835179</v>
      </c>
      <c r="O1550" s="18">
        <v>1</v>
      </c>
      <c r="P1550" t="s">
        <v>2866</v>
      </c>
      <c r="Q1550" s="6" t="s">
        <v>24</v>
      </c>
    </row>
    <row r="1551" spans="1:17" ht="15">
      <c r="A1551" t="s">
        <v>17</v>
      </c>
      <c r="B1551" t="s">
        <v>18</v>
      </c>
      <c r="C1551" t="s">
        <v>19</v>
      </c>
      <c r="D1551" t="s">
        <v>223</v>
      </c>
      <c r="E1551">
        <v>33</v>
      </c>
      <c r="F1551" t="s">
        <v>125</v>
      </c>
      <c r="G1551" t="s">
        <v>22</v>
      </c>
      <c r="H1551" s="5">
        <v>43502.674768518518</v>
      </c>
      <c r="I1551" s="5">
        <v>43502.649236111109</v>
      </c>
      <c r="J1551" s="4">
        <f t="shared" si="123"/>
        <v>2019</v>
      </c>
      <c r="K1551" s="4">
        <f t="shared" si="124"/>
        <v>2</v>
      </c>
      <c r="L1551" s="6">
        <f t="shared" si="125"/>
        <v>2206.0000001918525</v>
      </c>
      <c r="M1551" s="8">
        <f t="shared" si="121"/>
        <v>36.766666669864208</v>
      </c>
      <c r="N1551" s="8">
        <f t="shared" si="122"/>
        <v>1213.3000001055188</v>
      </c>
      <c r="O1551" s="18">
        <v>1</v>
      </c>
      <c r="P1551" t="s">
        <v>2867</v>
      </c>
      <c r="Q1551" s="6" t="s">
        <v>24</v>
      </c>
    </row>
    <row r="1552" spans="1:17" ht="15">
      <c r="A1552" t="s">
        <v>17</v>
      </c>
      <c r="B1552" t="s">
        <v>47</v>
      </c>
      <c r="C1552" t="s">
        <v>52</v>
      </c>
      <c r="D1552" t="s">
        <v>2868</v>
      </c>
      <c r="E1552">
        <v>1</v>
      </c>
      <c r="F1552" t="s">
        <v>85</v>
      </c>
      <c r="G1552" t="s">
        <v>22</v>
      </c>
      <c r="H1552" s="5">
        <v>43502.857824074075</v>
      </c>
      <c r="I1552" s="5">
        <v>43502.793946759259</v>
      </c>
      <c r="J1552" s="4">
        <f t="shared" si="123"/>
        <v>2019</v>
      </c>
      <c r="K1552" s="4">
        <f t="shared" si="124"/>
        <v>2</v>
      </c>
      <c r="L1552" s="6">
        <f t="shared" si="125"/>
        <v>5519.0000001573935</v>
      </c>
      <c r="M1552" s="8">
        <f t="shared" si="121"/>
        <v>91.983333335956559</v>
      </c>
      <c r="N1552" s="8">
        <f t="shared" si="122"/>
        <v>91.983333335956559</v>
      </c>
      <c r="O1552" s="18">
        <v>1</v>
      </c>
      <c r="P1552" t="s">
        <v>2869</v>
      </c>
      <c r="Q1552" s="6" t="s">
        <v>24</v>
      </c>
    </row>
    <row r="1553" spans="1:17" ht="15">
      <c r="A1553" t="s">
        <v>17</v>
      </c>
      <c r="B1553" t="s">
        <v>41</v>
      </c>
      <c r="C1553" t="s">
        <v>62</v>
      </c>
      <c r="D1553" t="s">
        <v>2870</v>
      </c>
      <c r="E1553">
        <v>1</v>
      </c>
      <c r="F1553" t="s">
        <v>472</v>
      </c>
      <c r="G1553" t="s">
        <v>22</v>
      </c>
      <c r="H1553" s="5">
        <v>43503.451168981483</v>
      </c>
      <c r="I1553" s="5">
        <v>43503.409629629627</v>
      </c>
      <c r="J1553" s="4">
        <f t="shared" si="123"/>
        <v>2019</v>
      </c>
      <c r="K1553" s="4">
        <f t="shared" si="124"/>
        <v>2</v>
      </c>
      <c r="L1553" s="6">
        <f t="shared" si="125"/>
        <v>3589.0000003622845</v>
      </c>
      <c r="M1553" s="8">
        <f t="shared" si="121"/>
        <v>59.816666672704741</v>
      </c>
      <c r="N1553" s="8">
        <f t="shared" si="122"/>
        <v>59.816666672704741</v>
      </c>
      <c r="O1553" s="18">
        <v>1</v>
      </c>
      <c r="P1553" t="s">
        <v>2871</v>
      </c>
      <c r="Q1553" s="6" t="s">
        <v>24</v>
      </c>
    </row>
    <row r="1554" spans="1:17" ht="15">
      <c r="A1554" t="s">
        <v>29</v>
      </c>
      <c r="B1554" t="s">
        <v>30</v>
      </c>
      <c r="C1554" t="s">
        <v>31</v>
      </c>
      <c r="D1554" t="s">
        <v>2872</v>
      </c>
      <c r="E1554">
        <v>1314</v>
      </c>
      <c r="F1554" t="s">
        <v>33</v>
      </c>
      <c r="G1554" t="s">
        <v>97</v>
      </c>
      <c r="H1554" s="5">
        <v>43503.67633101852</v>
      </c>
      <c r="I1554" s="5">
        <v>43503.574305555558</v>
      </c>
      <c r="J1554" s="4">
        <f t="shared" si="123"/>
        <v>2019</v>
      </c>
      <c r="K1554" s="4">
        <f t="shared" si="124"/>
        <v>2</v>
      </c>
      <c r="L1554" s="6">
        <f t="shared" si="125"/>
        <v>8814.9999999208376</v>
      </c>
      <c r="M1554" s="8">
        <f t="shared" si="121"/>
        <v>146.91666666534729</v>
      </c>
      <c r="N1554" s="8">
        <f t="shared" si="122"/>
        <v>193048.49999826634</v>
      </c>
      <c r="O1554" s="18">
        <v>1</v>
      </c>
      <c r="P1554" t="s">
        <v>2873</v>
      </c>
      <c r="Q1554" s="6" t="s">
        <v>24</v>
      </c>
    </row>
    <row r="1555" spans="1:17" ht="15">
      <c r="A1555" t="s">
        <v>17</v>
      </c>
      <c r="B1555" t="s">
        <v>41</v>
      </c>
      <c r="C1555" t="s">
        <v>42</v>
      </c>
      <c r="D1555" t="s">
        <v>2874</v>
      </c>
      <c r="E1555">
        <v>2</v>
      </c>
      <c r="F1555" t="s">
        <v>472</v>
      </c>
      <c r="G1555" t="s">
        <v>22</v>
      </c>
      <c r="H1555" s="5">
        <v>43503.702465277776</v>
      </c>
      <c r="I1555" s="5">
        <v>43503.632060185184</v>
      </c>
      <c r="J1555" s="4">
        <f t="shared" si="123"/>
        <v>2019</v>
      </c>
      <c r="K1555" s="4">
        <f t="shared" si="124"/>
        <v>2</v>
      </c>
      <c r="L1555" s="6">
        <f t="shared" si="125"/>
        <v>6082.9999999841675</v>
      </c>
      <c r="M1555" s="8">
        <f t="shared" si="121"/>
        <v>101.38333333306946</v>
      </c>
      <c r="N1555" s="8">
        <f t="shared" si="122"/>
        <v>202.76666666613892</v>
      </c>
      <c r="O1555" s="18">
        <v>1</v>
      </c>
      <c r="P1555" t="s">
        <v>2875</v>
      </c>
      <c r="Q1555" s="6" t="s">
        <v>24</v>
      </c>
    </row>
    <row r="1556" spans="1:19" s="100" customFormat="1" ht="15">
      <c r="A1556" s="100" t="s">
        <v>17</v>
      </c>
      <c r="B1556" s="100" t="s">
        <v>18</v>
      </c>
      <c r="C1556" s="100" t="s">
        <v>35</v>
      </c>
      <c r="D1556" s="100" t="s">
        <v>2876</v>
      </c>
      <c r="E1556" s="100">
        <v>1</v>
      </c>
      <c r="F1556" s="100" t="s">
        <v>27</v>
      </c>
      <c r="G1556" s="100" t="s">
        <v>22</v>
      </c>
      <c r="H1556" s="101">
        <v>43503.731585648151</v>
      </c>
      <c r="I1556" s="101">
        <v>43503.671527777777</v>
      </c>
      <c r="J1556" s="4">
        <f t="shared" si="123"/>
        <v>2019</v>
      </c>
      <c r="K1556" s="4">
        <f t="shared" si="124"/>
        <v>2</v>
      </c>
      <c r="L1556" s="96">
        <f t="shared" si="125"/>
        <v>5189.0000003390014</v>
      </c>
      <c r="M1556" s="98">
        <f t="shared" si="121"/>
        <v>86.483333338983357</v>
      </c>
      <c r="N1556" s="98">
        <f t="shared" si="122"/>
        <v>86.483333338983357</v>
      </c>
      <c r="O1556" s="99">
        <v>1</v>
      </c>
      <c r="P1556" s="100" t="s">
        <v>2877</v>
      </c>
      <c r="Q1556" s="96" t="s">
        <v>24</v>
      </c>
      <c r="S1556"/>
    </row>
    <row r="1557" spans="1:17" ht="15">
      <c r="A1557" t="s">
        <v>17</v>
      </c>
      <c r="B1557" t="s">
        <v>18</v>
      </c>
      <c r="C1557" t="s">
        <v>19</v>
      </c>
      <c r="D1557" t="s">
        <v>2878</v>
      </c>
      <c r="E1557">
        <v>4</v>
      </c>
      <c r="F1557" t="s">
        <v>27</v>
      </c>
      <c r="G1557" t="s">
        <v>22</v>
      </c>
      <c r="H1557" s="5">
        <v>43503.766018518516</v>
      </c>
      <c r="I1557" s="5">
        <v>43503.71702546296</v>
      </c>
      <c r="J1557" s="4">
        <f t="shared" si="123"/>
        <v>2019</v>
      </c>
      <c r="K1557" s="4">
        <f t="shared" si="124"/>
        <v>2</v>
      </c>
      <c r="L1557" s="6">
        <f t="shared" si="125"/>
        <v>4233.0000000307336</v>
      </c>
      <c r="M1557" s="8">
        <f t="shared" si="121"/>
        <v>70.550000000512227</v>
      </c>
      <c r="N1557" s="8">
        <f t="shared" si="122"/>
        <v>282.20000000204891</v>
      </c>
      <c r="O1557" s="18">
        <v>1</v>
      </c>
      <c r="P1557" t="s">
        <v>2879</v>
      </c>
      <c r="Q1557" s="6" t="s">
        <v>24</v>
      </c>
    </row>
    <row r="1558" spans="1:17" ht="15">
      <c r="A1558" t="s">
        <v>17</v>
      </c>
      <c r="B1558" t="s">
        <v>55</v>
      </c>
      <c r="C1558" t="s">
        <v>56</v>
      </c>
      <c r="D1558" t="s">
        <v>625</v>
      </c>
      <c r="E1558">
        <v>1</v>
      </c>
      <c r="F1558" t="s">
        <v>85</v>
      </c>
      <c r="G1558" t="s">
        <v>22</v>
      </c>
      <c r="H1558" s="5">
        <v>43503.781956018516</v>
      </c>
      <c r="I1558" s="5">
        <v>43503.729861111111</v>
      </c>
      <c r="J1558" s="4">
        <f t="shared" si="123"/>
        <v>2019</v>
      </c>
      <c r="K1558" s="4">
        <f t="shared" si="124"/>
        <v>2</v>
      </c>
      <c r="L1558" s="6">
        <f t="shared" si="125"/>
        <v>4500.9999998146668</v>
      </c>
      <c r="M1558" s="8">
        <f t="shared" si="121"/>
        <v>75.01666666357778</v>
      </c>
      <c r="N1558" s="8">
        <f t="shared" si="122"/>
        <v>75.01666666357778</v>
      </c>
      <c r="O1558" s="18">
        <v>1</v>
      </c>
      <c r="P1558" t="s">
        <v>2880</v>
      </c>
      <c r="Q1558" s="6" t="s">
        <v>24</v>
      </c>
    </row>
    <row r="1559" spans="1:17" ht="15">
      <c r="A1559" t="s">
        <v>17</v>
      </c>
      <c r="B1559" t="s">
        <v>140</v>
      </c>
      <c r="C1559" t="s">
        <v>141</v>
      </c>
      <c r="D1559" t="s">
        <v>1048</v>
      </c>
      <c r="E1559">
        <v>99</v>
      </c>
      <c r="F1559" t="s">
        <v>472</v>
      </c>
      <c r="G1559" t="s">
        <v>22</v>
      </c>
      <c r="H1559" s="5">
        <v>43504.720335648148</v>
      </c>
      <c r="I1559" s="5">
        <v>43504.622916666667</v>
      </c>
      <c r="J1559" s="4">
        <f t="shared" si="123"/>
        <v>2019</v>
      </c>
      <c r="K1559" s="4">
        <f t="shared" si="124"/>
        <v>2</v>
      </c>
      <c r="L1559" s="6">
        <f t="shared" si="125"/>
        <v>8416.9999999227002</v>
      </c>
      <c r="M1559" s="8">
        <f t="shared" si="121"/>
        <v>140.283333332045</v>
      </c>
      <c r="N1559" s="8">
        <f t="shared" si="122"/>
        <v>13888.049999872455</v>
      </c>
      <c r="O1559" s="18">
        <v>1</v>
      </c>
      <c r="P1559" t="s">
        <v>2881</v>
      </c>
      <c r="Q1559" s="6" t="s">
        <v>24</v>
      </c>
    </row>
    <row r="1560" spans="1:17" ht="15">
      <c r="A1560" t="s">
        <v>29</v>
      </c>
      <c r="B1560" t="s">
        <v>94</v>
      </c>
      <c r="C1560" t="s">
        <v>209</v>
      </c>
      <c r="D1560" t="s">
        <v>2882</v>
      </c>
      <c r="E1560">
        <v>7</v>
      </c>
      <c r="F1560" t="s">
        <v>33</v>
      </c>
      <c r="G1560" t="s">
        <v>22</v>
      </c>
      <c r="H1560" s="5">
        <v>43504.669039351851</v>
      </c>
      <c r="I1560" s="5">
        <v>43504.645833333336</v>
      </c>
      <c r="J1560" s="4">
        <f t="shared" si="123"/>
        <v>2019</v>
      </c>
      <c r="K1560" s="4">
        <f t="shared" si="124"/>
        <v>2</v>
      </c>
      <c r="L1560" s="6">
        <f t="shared" si="125"/>
        <v>2004.9999997252598</v>
      </c>
      <c r="M1560" s="8">
        <f t="shared" si="121"/>
        <v>33.416666662087664</v>
      </c>
      <c r="N1560" s="8">
        <f t="shared" si="122"/>
        <v>233.91666663461365</v>
      </c>
      <c r="O1560" s="18">
        <v>1</v>
      </c>
      <c r="P1560" t="s">
        <v>2883</v>
      </c>
      <c r="Q1560" s="6" t="s">
        <v>24</v>
      </c>
    </row>
    <row r="1561" spans="1:18" ht="15">
      <c r="A1561" t="s">
        <v>29</v>
      </c>
      <c r="B1561" t="s">
        <v>94</v>
      </c>
      <c r="C1561" t="s">
        <v>209</v>
      </c>
      <c r="D1561" t="s">
        <v>2884</v>
      </c>
      <c r="E1561">
        <v>1</v>
      </c>
      <c r="F1561" t="s">
        <v>33</v>
      </c>
      <c r="G1561" t="s">
        <v>22</v>
      </c>
      <c r="H1561" s="5">
        <v>43505.072384259256</v>
      </c>
      <c r="I1561" s="5">
        <v>43504.926400462966</v>
      </c>
      <c r="J1561" s="4">
        <f t="shared" si="123"/>
        <v>2019</v>
      </c>
      <c r="K1561" s="4">
        <f t="shared" si="124"/>
        <v>2</v>
      </c>
      <c r="L1561" s="6">
        <f t="shared" si="125"/>
        <v>12612.999999476597</v>
      </c>
      <c r="M1561" s="8">
        <f t="shared" si="121"/>
        <v>210.21666665794328</v>
      </c>
      <c r="N1561" s="8">
        <f t="shared" si="122"/>
        <v>210.21666665794328</v>
      </c>
      <c r="O1561" s="18">
        <v>1</v>
      </c>
      <c r="P1561" t="s">
        <v>2885</v>
      </c>
      <c r="Q1561" s="6" t="s">
        <v>24</v>
      </c>
      <c r="R1561" t="s">
        <v>2886</v>
      </c>
    </row>
    <row r="1562" spans="1:18" ht="15">
      <c r="A1562" t="s">
        <v>29</v>
      </c>
      <c r="B1562" t="s">
        <v>94</v>
      </c>
      <c r="C1562" t="s">
        <v>209</v>
      </c>
      <c r="D1562" t="s">
        <v>2887</v>
      </c>
      <c r="E1562">
        <v>1</v>
      </c>
      <c r="F1562" t="s">
        <v>33</v>
      </c>
      <c r="G1562" t="s">
        <v>22</v>
      </c>
      <c r="H1562" s="5">
        <v>43505.072731481479</v>
      </c>
      <c r="I1562" s="5">
        <v>43504.936874999999</v>
      </c>
      <c r="J1562" s="4">
        <f t="shared" si="123"/>
        <v>2019</v>
      </c>
      <c r="K1562" s="4">
        <f t="shared" si="124"/>
        <v>2</v>
      </c>
      <c r="L1562" s="6">
        <f t="shared" si="125"/>
        <v>11737.999999872409</v>
      </c>
      <c r="M1562" s="8">
        <f t="shared" si="121"/>
        <v>195.63333333120681</v>
      </c>
      <c r="N1562" s="8">
        <f t="shared" si="122"/>
        <v>195.63333333120681</v>
      </c>
      <c r="O1562" s="18">
        <v>1</v>
      </c>
      <c r="P1562" t="s">
        <v>2888</v>
      </c>
      <c r="Q1562" s="6" t="s">
        <v>24</v>
      </c>
      <c r="R1562" t="s">
        <v>2886</v>
      </c>
    </row>
    <row r="1563" spans="1:18" ht="15">
      <c r="A1563" t="s">
        <v>29</v>
      </c>
      <c r="B1563" t="s">
        <v>94</v>
      </c>
      <c r="C1563" t="s">
        <v>209</v>
      </c>
      <c r="D1563" t="s">
        <v>2889</v>
      </c>
      <c r="E1563">
        <v>1</v>
      </c>
      <c r="F1563" t="s">
        <v>33</v>
      </c>
      <c r="G1563" t="s">
        <v>22</v>
      </c>
      <c r="H1563" s="5">
        <v>43505.071585648147</v>
      </c>
      <c r="I1563" s="5">
        <v>43504.941666666666</v>
      </c>
      <c r="J1563" s="4">
        <f t="shared" si="123"/>
        <v>2019</v>
      </c>
      <c r="K1563" s="4">
        <f t="shared" si="124"/>
        <v>2</v>
      </c>
      <c r="L1563" s="6">
        <f t="shared" si="125"/>
        <v>11225.000000023283</v>
      </c>
      <c r="M1563" s="8">
        <f t="shared" si="121"/>
        <v>187.08333333372138</v>
      </c>
      <c r="N1563" s="8">
        <f t="shared" si="122"/>
        <v>187.08333333372138</v>
      </c>
      <c r="O1563" s="18">
        <v>1</v>
      </c>
      <c r="P1563" t="s">
        <v>2890</v>
      </c>
      <c r="Q1563" s="6" t="s">
        <v>24</v>
      </c>
      <c r="R1563" t="s">
        <v>2886</v>
      </c>
    </row>
    <row r="1564" spans="1:17" ht="15">
      <c r="A1564" t="s">
        <v>29</v>
      </c>
      <c r="B1564" t="s">
        <v>94</v>
      </c>
      <c r="C1564" t="s">
        <v>209</v>
      </c>
      <c r="D1564" t="s">
        <v>2882</v>
      </c>
      <c r="E1564">
        <v>7</v>
      </c>
      <c r="F1564" t="s">
        <v>33</v>
      </c>
      <c r="G1564" t="s">
        <v>22</v>
      </c>
      <c r="H1564" s="5">
        <v>43505.423020833332</v>
      </c>
      <c r="I1564" s="5">
        <v>43505.30972222222</v>
      </c>
      <c r="J1564" s="4">
        <f t="shared" si="123"/>
        <v>2019</v>
      </c>
      <c r="K1564" s="4">
        <f t="shared" si="124"/>
        <v>2</v>
      </c>
      <c r="L1564" s="6">
        <f t="shared" si="125"/>
        <v>9789.0000000363216</v>
      </c>
      <c r="M1564" s="8">
        <f t="shared" si="121"/>
        <v>163.15000000060536</v>
      </c>
      <c r="N1564" s="8">
        <f t="shared" si="122"/>
        <v>1142.0500000042375</v>
      </c>
      <c r="O1564" s="18">
        <v>1</v>
      </c>
      <c r="P1564" t="s">
        <v>2891</v>
      </c>
      <c r="Q1564" s="6" t="s">
        <v>24</v>
      </c>
    </row>
    <row r="1565" spans="1:18" ht="15">
      <c r="A1565" t="s">
        <v>29</v>
      </c>
      <c r="B1565" t="s">
        <v>94</v>
      </c>
      <c r="C1565" t="s">
        <v>209</v>
      </c>
      <c r="D1565" t="s">
        <v>2882</v>
      </c>
      <c r="E1565">
        <v>7</v>
      </c>
      <c r="F1565" t="s">
        <v>33</v>
      </c>
      <c r="G1565" t="s">
        <v>22</v>
      </c>
      <c r="H1565" s="5">
        <v>43505.4844212963</v>
      </c>
      <c r="I1565" s="5">
        <v>43505.462500000001</v>
      </c>
      <c r="J1565" s="4">
        <f t="shared" si="123"/>
        <v>2019</v>
      </c>
      <c r="K1565" s="4">
        <f t="shared" si="124"/>
        <v>2</v>
      </c>
      <c r="L1565" s="6">
        <f t="shared" si="125"/>
        <v>1894.0000001806766</v>
      </c>
      <c r="M1565" s="8">
        <f t="shared" si="121"/>
        <v>31.566666669677943</v>
      </c>
      <c r="N1565" s="8">
        <f t="shared" si="122"/>
        <v>220.9666666877456</v>
      </c>
      <c r="O1565" s="18">
        <v>1</v>
      </c>
      <c r="P1565" t="s">
        <v>2892</v>
      </c>
      <c r="Q1565" s="6" t="s">
        <v>24</v>
      </c>
      <c r="R1565" t="s">
        <v>2886</v>
      </c>
    </row>
    <row r="1566" spans="1:18" s="106" customFormat="1" ht="15">
      <c r="A1566" s="106" t="s">
        <v>29</v>
      </c>
      <c r="B1566" s="106" t="s">
        <v>94</v>
      </c>
      <c r="C1566" s="106" t="s">
        <v>95</v>
      </c>
      <c r="D1566" s="106" t="s">
        <v>2893</v>
      </c>
      <c r="E1566" s="106">
        <v>1</v>
      </c>
      <c r="F1566" s="106" t="s">
        <v>33</v>
      </c>
      <c r="G1566" s="106" t="s">
        <v>22</v>
      </c>
      <c r="H1566" s="107">
        <v>43505.619444444441</v>
      </c>
      <c r="I1566" s="107">
        <v>43505.546527777777</v>
      </c>
      <c r="J1566" s="4">
        <f t="shared" si="123"/>
        <v>2019</v>
      </c>
      <c r="K1566" s="4">
        <f t="shared" si="124"/>
        <v>2</v>
      </c>
      <c r="L1566" s="110">
        <f t="shared" si="125"/>
        <v>6299.9999997904524</v>
      </c>
      <c r="M1566" s="108">
        <f t="shared" si="121"/>
        <v>104.99999999650754</v>
      </c>
      <c r="N1566" s="108">
        <f t="shared" si="122"/>
        <v>104.99999999650754</v>
      </c>
      <c r="O1566" s="109">
        <v>1</v>
      </c>
      <c r="P1566" s="106" t="s">
        <v>2894</v>
      </c>
      <c r="Q1566" s="110" t="s">
        <v>24</v>
      </c>
      <c r="R1566" s="106" t="s">
        <v>2644</v>
      </c>
    </row>
    <row r="1567" spans="1:17" ht="15">
      <c r="A1567" t="s">
        <v>17</v>
      </c>
      <c r="B1567" t="s">
        <v>41</v>
      </c>
      <c r="C1567" t="s">
        <v>62</v>
      </c>
      <c r="D1567" t="s">
        <v>2895</v>
      </c>
      <c r="E1567">
        <v>14</v>
      </c>
      <c r="F1567" t="s">
        <v>472</v>
      </c>
      <c r="G1567" t="s">
        <v>22</v>
      </c>
      <c r="H1567" s="5">
        <v>43506.742754629631</v>
      </c>
      <c r="I1567" s="5">
        <v>43506.720763888887</v>
      </c>
      <c r="J1567" s="4">
        <f t="shared" si="123"/>
        <v>2019</v>
      </c>
      <c r="K1567" s="4">
        <f t="shared" si="124"/>
        <v>2</v>
      </c>
      <c r="L1567" s="6">
        <f t="shared" si="125"/>
        <v>1900.0000003259629</v>
      </c>
      <c r="M1567" s="8">
        <f t="shared" si="121"/>
        <v>31.666666672099382</v>
      </c>
      <c r="N1567" s="8">
        <f t="shared" si="122"/>
        <v>443.33333340939134</v>
      </c>
      <c r="O1567" s="18">
        <v>1</v>
      </c>
      <c r="P1567" t="s">
        <v>2896</v>
      </c>
      <c r="Q1567" s="6" t="s">
        <v>24</v>
      </c>
    </row>
    <row r="1568" spans="1:17" ht="15">
      <c r="A1568" t="s">
        <v>29</v>
      </c>
      <c r="B1568" t="s">
        <v>94</v>
      </c>
      <c r="C1568" t="s">
        <v>186</v>
      </c>
      <c r="D1568" t="s">
        <v>2897</v>
      </c>
      <c r="E1568">
        <v>1</v>
      </c>
      <c r="F1568" t="s">
        <v>33</v>
      </c>
      <c r="G1568" t="s">
        <v>97</v>
      </c>
      <c r="H1568" s="5">
        <v>43507.661099537036</v>
      </c>
      <c r="I1568" s="5">
        <v>43507.550000000003</v>
      </c>
      <c r="J1568" s="4">
        <f t="shared" si="123"/>
        <v>2019</v>
      </c>
      <c r="K1568" s="4">
        <f t="shared" si="124"/>
        <v>2</v>
      </c>
      <c r="L1568" s="6">
        <f t="shared" si="125"/>
        <v>9598.9999996265396</v>
      </c>
      <c r="M1568" s="8">
        <f t="shared" si="121"/>
        <v>159.98333332710899</v>
      </c>
      <c r="N1568" s="8">
        <f t="shared" si="122"/>
        <v>159.98333332710899</v>
      </c>
      <c r="O1568" s="18">
        <v>1</v>
      </c>
      <c r="P1568" t="s">
        <v>2898</v>
      </c>
      <c r="Q1568" s="6" t="s">
        <v>24</v>
      </c>
    </row>
    <row r="1569" spans="1:17" ht="15">
      <c r="A1569" t="s">
        <v>29</v>
      </c>
      <c r="B1569" t="s">
        <v>94</v>
      </c>
      <c r="C1569" t="s">
        <v>186</v>
      </c>
      <c r="D1569" t="s">
        <v>2897</v>
      </c>
      <c r="E1569">
        <v>1</v>
      </c>
      <c r="F1569" t="s">
        <v>33</v>
      </c>
      <c r="G1569" t="s">
        <v>97</v>
      </c>
      <c r="H1569" s="5">
        <v>43508.504201388889</v>
      </c>
      <c r="I1569" s="5">
        <v>43508.414583333331</v>
      </c>
      <c r="J1569" s="4">
        <f t="shared" si="123"/>
        <v>2019</v>
      </c>
      <c r="K1569" s="4">
        <f t="shared" si="124"/>
        <v>2</v>
      </c>
      <c r="L1569" s="6">
        <f t="shared" si="125"/>
        <v>7743.0000001564622</v>
      </c>
      <c r="M1569" s="8">
        <f t="shared" si="121"/>
        <v>129.0500000026077</v>
      </c>
      <c r="N1569" s="8">
        <f t="shared" si="122"/>
        <v>129.0500000026077</v>
      </c>
      <c r="O1569" s="18">
        <v>1</v>
      </c>
      <c r="P1569" t="s">
        <v>2899</v>
      </c>
      <c r="Q1569" s="6" t="s">
        <v>24</v>
      </c>
    </row>
    <row r="1570" spans="1:17" ht="15">
      <c r="A1570" t="s">
        <v>17</v>
      </c>
      <c r="B1570" t="s">
        <v>41</v>
      </c>
      <c r="C1570" t="s">
        <v>129</v>
      </c>
      <c r="D1570" t="s">
        <v>1733</v>
      </c>
      <c r="E1570">
        <v>40</v>
      </c>
      <c r="F1570" t="s">
        <v>27</v>
      </c>
      <c r="G1570" t="s">
        <v>22</v>
      </c>
      <c r="H1570" s="5">
        <v>43508.506249999999</v>
      </c>
      <c r="I1570" s="5">
        <v>43508.472222222219</v>
      </c>
      <c r="J1570" s="4">
        <f t="shared" si="123"/>
        <v>2019</v>
      </c>
      <c r="K1570" s="4">
        <f t="shared" si="124"/>
        <v>2</v>
      </c>
      <c r="L1570" s="6">
        <f t="shared" si="125"/>
        <v>2940.0000001536682</v>
      </c>
      <c r="M1570" s="8">
        <f t="shared" si="121"/>
        <v>49.000000002561137</v>
      </c>
      <c r="N1570" s="8">
        <f t="shared" si="122"/>
        <v>1960.0000001024455</v>
      </c>
      <c r="O1570" s="18">
        <v>1</v>
      </c>
      <c r="P1570" t="s">
        <v>2900</v>
      </c>
      <c r="Q1570" s="6" t="s">
        <v>24</v>
      </c>
    </row>
    <row r="1571" spans="1:17" ht="15">
      <c r="A1571" t="s">
        <v>17</v>
      </c>
      <c r="B1571" t="s">
        <v>18</v>
      </c>
      <c r="C1571" t="s">
        <v>35</v>
      </c>
      <c r="D1571" t="s">
        <v>2206</v>
      </c>
      <c r="E1571">
        <v>15</v>
      </c>
      <c r="F1571" t="s">
        <v>27</v>
      </c>
      <c r="G1571" t="s">
        <v>22</v>
      </c>
      <c r="H1571" s="5">
        <v>43508.631249999999</v>
      </c>
      <c r="I1571" s="5">
        <v>43508.572916666664</v>
      </c>
      <c r="J1571" s="4">
        <f t="shared" si="123"/>
        <v>2019</v>
      </c>
      <c r="K1571" s="4">
        <f t="shared" si="124"/>
        <v>2</v>
      </c>
      <c r="L1571" s="6">
        <f t="shared" si="125"/>
        <v>5040.000000083819</v>
      </c>
      <c r="M1571" s="8">
        <f t="shared" si="121"/>
        <v>84.000000001396984</v>
      </c>
      <c r="N1571" s="8">
        <f t="shared" si="122"/>
        <v>1260.0000000209548</v>
      </c>
      <c r="O1571" s="18">
        <v>1</v>
      </c>
      <c r="P1571" t="s">
        <v>2901</v>
      </c>
      <c r="Q1571" s="6" t="s">
        <v>24</v>
      </c>
    </row>
    <row r="1572" spans="1:17" ht="15">
      <c r="A1572" t="s">
        <v>17</v>
      </c>
      <c r="B1572" t="s">
        <v>55</v>
      </c>
      <c r="C1572" t="s">
        <v>56</v>
      </c>
      <c r="D1572" t="s">
        <v>248</v>
      </c>
      <c r="E1572">
        <v>22</v>
      </c>
      <c r="F1572" t="s">
        <v>472</v>
      </c>
      <c r="G1572" t="s">
        <v>22</v>
      </c>
      <c r="H1572" s="5">
        <v>43508.652083333334</v>
      </c>
      <c r="I1572" s="5">
        <v>43508.599305555559</v>
      </c>
      <c r="J1572" s="4">
        <f t="shared" si="123"/>
        <v>2019</v>
      </c>
      <c r="K1572" s="4">
        <f t="shared" si="124"/>
        <v>2</v>
      </c>
      <c r="L1572" s="6">
        <f t="shared" si="125"/>
        <v>4559.9999997764826</v>
      </c>
      <c r="M1572" s="8">
        <f t="shared" si="121"/>
        <v>75.99999999627471</v>
      </c>
      <c r="N1572" s="8">
        <f t="shared" si="122"/>
        <v>1671.9999999180436</v>
      </c>
      <c r="O1572" s="18">
        <v>1</v>
      </c>
      <c r="P1572" t="s">
        <v>2902</v>
      </c>
      <c r="Q1572" s="6" t="s">
        <v>24</v>
      </c>
    </row>
    <row r="1573" spans="1:17" ht="15">
      <c r="A1573" t="s">
        <v>17</v>
      </c>
      <c r="B1573" t="s">
        <v>18</v>
      </c>
      <c r="C1573" t="s">
        <v>19</v>
      </c>
      <c r="D1573" t="s">
        <v>770</v>
      </c>
      <c r="E1573">
        <v>128</v>
      </c>
      <c r="F1573" t="s">
        <v>27</v>
      </c>
      <c r="G1573" t="s">
        <v>22</v>
      </c>
      <c r="H1573" s="5">
        <v>43508.678472222222</v>
      </c>
      <c r="I1573" s="5">
        <v>43508.631249999999</v>
      </c>
      <c r="J1573" s="4">
        <f t="shared" si="123"/>
        <v>2019</v>
      </c>
      <c r="K1573" s="4">
        <f t="shared" si="124"/>
        <v>2</v>
      </c>
      <c r="L1573" s="6">
        <f t="shared" si="125"/>
        <v>4080.0000000977889</v>
      </c>
      <c r="M1573" s="8">
        <f t="shared" si="121"/>
        <v>68.000000001629815</v>
      </c>
      <c r="N1573" s="8">
        <f t="shared" si="122"/>
        <v>8704.0000002086163</v>
      </c>
      <c r="O1573" s="18">
        <v>1</v>
      </c>
      <c r="P1573" t="s">
        <v>2903</v>
      </c>
      <c r="Q1573" s="6" t="s">
        <v>24</v>
      </c>
    </row>
    <row r="1574" spans="1:17" ht="15">
      <c r="A1574" t="s">
        <v>17</v>
      </c>
      <c r="B1574" t="s">
        <v>55</v>
      </c>
      <c r="C1574" t="s">
        <v>59</v>
      </c>
      <c r="D1574" t="s">
        <v>2783</v>
      </c>
      <c r="E1574">
        <v>5</v>
      </c>
      <c r="F1574" t="s">
        <v>131</v>
      </c>
      <c r="G1574" t="s">
        <v>22</v>
      </c>
      <c r="H1574" s="5">
        <v>43508.672222222223</v>
      </c>
      <c r="I1574" s="5">
        <v>43508.63958333333</v>
      </c>
      <c r="J1574" s="4">
        <f t="shared" si="123"/>
        <v>2019</v>
      </c>
      <c r="K1574" s="4">
        <f t="shared" si="124"/>
        <v>2</v>
      </c>
      <c r="L1574" s="6">
        <f t="shared" si="125"/>
        <v>2820.0000003911555</v>
      </c>
      <c r="M1574" s="8">
        <f t="shared" si="121"/>
        <v>47.000000006519258</v>
      </c>
      <c r="N1574" s="8">
        <f t="shared" si="122"/>
        <v>235.00000003259629</v>
      </c>
      <c r="O1574" s="18">
        <v>1</v>
      </c>
      <c r="P1574" t="s">
        <v>2904</v>
      </c>
      <c r="Q1574" s="6" t="s">
        <v>24</v>
      </c>
    </row>
    <row r="1575" spans="1:17" ht="15">
      <c r="A1575" t="s">
        <v>17</v>
      </c>
      <c r="B1575" t="s">
        <v>18</v>
      </c>
      <c r="C1575" t="s">
        <v>25</v>
      </c>
      <c r="D1575" t="s">
        <v>2905</v>
      </c>
      <c r="E1575">
        <v>5</v>
      </c>
      <c r="F1575" t="s">
        <v>21</v>
      </c>
      <c r="G1575" t="s">
        <v>22</v>
      </c>
      <c r="H1575" s="5">
        <v>43509.65902777778</v>
      </c>
      <c r="I1575" s="5">
        <v>43509.642361111109</v>
      </c>
      <c r="J1575" s="4">
        <f t="shared" si="123"/>
        <v>2019</v>
      </c>
      <c r="K1575" s="4">
        <f t="shared" si="124"/>
        <v>2</v>
      </c>
      <c r="L1575" s="6">
        <f t="shared" si="125"/>
        <v>1440.0000002933666</v>
      </c>
      <c r="M1575" s="8">
        <f t="shared" si="121"/>
        <v>24.000000004889444</v>
      </c>
      <c r="N1575" s="8">
        <f t="shared" si="122"/>
        <v>120.00000002444722</v>
      </c>
      <c r="O1575" s="18">
        <v>1</v>
      </c>
      <c r="P1575" t="s">
        <v>2906</v>
      </c>
      <c r="Q1575" s="6" t="s">
        <v>24</v>
      </c>
    </row>
    <row r="1576" spans="1:17" ht="15">
      <c r="A1576" t="s">
        <v>17</v>
      </c>
      <c r="B1576" t="s">
        <v>18</v>
      </c>
      <c r="C1576" t="s">
        <v>38</v>
      </c>
      <c r="D1576" t="s">
        <v>2907</v>
      </c>
      <c r="E1576">
        <v>22</v>
      </c>
      <c r="F1576" t="s">
        <v>27</v>
      </c>
      <c r="G1576" t="s">
        <v>22</v>
      </c>
      <c r="H1576" s="5">
        <v>43510.673611111109</v>
      </c>
      <c r="I1576" s="5">
        <v>43510.604166666664</v>
      </c>
      <c r="J1576" s="4">
        <f t="shared" si="123"/>
        <v>2019</v>
      </c>
      <c r="K1576" s="4">
        <f t="shared" si="124"/>
        <v>2</v>
      </c>
      <c r="L1576" s="6">
        <f t="shared" si="125"/>
        <v>6000.0000000698492</v>
      </c>
      <c r="M1576" s="8">
        <f t="shared" si="121"/>
        <v>100.00000000116415</v>
      </c>
      <c r="N1576" s="8">
        <f t="shared" si="122"/>
        <v>2200.0000000256114</v>
      </c>
      <c r="O1576" s="18">
        <v>1</v>
      </c>
      <c r="P1576" t="s">
        <v>2908</v>
      </c>
      <c r="Q1576" s="6" t="s">
        <v>24</v>
      </c>
    </row>
    <row r="1577" spans="1:17" ht="15">
      <c r="A1577" t="s">
        <v>17</v>
      </c>
      <c r="B1577" t="s">
        <v>55</v>
      </c>
      <c r="C1577" t="s">
        <v>59</v>
      </c>
      <c r="D1577" t="s">
        <v>908</v>
      </c>
      <c r="E1577">
        <v>13</v>
      </c>
      <c r="F1577" t="s">
        <v>21</v>
      </c>
      <c r="G1577" t="s">
        <v>22</v>
      </c>
      <c r="H1577" s="5">
        <v>43511.459722222222</v>
      </c>
      <c r="I1577" s="5">
        <v>43511.440972222219</v>
      </c>
      <c r="J1577" s="4">
        <f t="shared" si="123"/>
        <v>2019</v>
      </c>
      <c r="K1577" s="4">
        <f t="shared" si="124"/>
        <v>2</v>
      </c>
      <c r="L1577" s="6">
        <f t="shared" si="125"/>
        <v>1620.0000002514571</v>
      </c>
      <c r="M1577" s="8">
        <f t="shared" si="121"/>
        <v>27.000000004190952</v>
      </c>
      <c r="N1577" s="8">
        <f t="shared" si="122"/>
        <v>351.00000005448237</v>
      </c>
      <c r="O1577" s="18">
        <v>1</v>
      </c>
      <c r="P1577" t="s">
        <v>2909</v>
      </c>
      <c r="Q1577" s="6" t="s">
        <v>24</v>
      </c>
    </row>
    <row r="1578" spans="1:17" ht="15">
      <c r="A1578" t="s">
        <v>17</v>
      </c>
      <c r="B1578" t="s">
        <v>47</v>
      </c>
      <c r="C1578" t="s">
        <v>52</v>
      </c>
      <c r="D1578" t="s">
        <v>2910</v>
      </c>
      <c r="E1578">
        <v>1</v>
      </c>
      <c r="F1578" t="s">
        <v>472</v>
      </c>
      <c r="G1578" t="s">
        <v>22</v>
      </c>
      <c r="H1578" s="5">
        <v>43512.492824074077</v>
      </c>
      <c r="I1578" s="5">
        <v>43512.479166666664</v>
      </c>
      <c r="J1578" s="4">
        <f t="shared" si="123"/>
        <v>2019</v>
      </c>
      <c r="K1578" s="4">
        <f t="shared" si="124"/>
        <v>2</v>
      </c>
      <c r="L1578" s="6">
        <f t="shared" si="125"/>
        <v>1180.000000493601</v>
      </c>
      <c r="M1578" s="8">
        <f t="shared" si="121"/>
        <v>19.666666674893349</v>
      </c>
      <c r="N1578" s="8">
        <f t="shared" si="122"/>
        <v>19.666666674893349</v>
      </c>
      <c r="O1578" s="18">
        <v>1</v>
      </c>
      <c r="P1578" t="s">
        <v>2911</v>
      </c>
      <c r="Q1578" s="6" t="s">
        <v>24</v>
      </c>
    </row>
    <row r="1579" spans="1:17" ht="15">
      <c r="A1579" t="s">
        <v>17</v>
      </c>
      <c r="B1579" t="s">
        <v>18</v>
      </c>
      <c r="C1579" t="s">
        <v>19</v>
      </c>
      <c r="D1579" t="s">
        <v>1797</v>
      </c>
      <c r="E1579">
        <v>13</v>
      </c>
      <c r="F1579" t="s">
        <v>27</v>
      </c>
      <c r="G1579" t="s">
        <v>22</v>
      </c>
      <c r="H1579" s="5">
        <v>43514.057638888888</v>
      </c>
      <c r="I1579" s="5">
        <v>43513.980347222219</v>
      </c>
      <c r="J1579" s="4">
        <f t="shared" si="123"/>
        <v>2019</v>
      </c>
      <c r="K1579" s="4">
        <f t="shared" si="124"/>
        <v>2</v>
      </c>
      <c r="L1579" s="6">
        <f t="shared" si="125"/>
        <v>6678.0000001424924</v>
      </c>
      <c r="M1579" s="8">
        <f t="shared" si="121"/>
        <v>111.30000000237487</v>
      </c>
      <c r="N1579" s="8">
        <f t="shared" si="122"/>
        <v>1446.9000000308733</v>
      </c>
      <c r="O1579" s="18">
        <v>1</v>
      </c>
      <c r="P1579" t="s">
        <v>2912</v>
      </c>
      <c r="Q1579" s="6" t="s">
        <v>24</v>
      </c>
    </row>
    <row r="1580" spans="1:17" ht="15">
      <c r="A1580" t="s">
        <v>17</v>
      </c>
      <c r="B1580" t="s">
        <v>18</v>
      </c>
      <c r="C1580" t="s">
        <v>19</v>
      </c>
      <c r="D1580" t="s">
        <v>2913</v>
      </c>
      <c r="E1580">
        <v>6</v>
      </c>
      <c r="F1580" t="s">
        <v>27</v>
      </c>
      <c r="G1580" t="s">
        <v>22</v>
      </c>
      <c r="H1580" s="5">
        <v>43514.055300925924</v>
      </c>
      <c r="I1580" s="5">
        <v>43514.017361111109</v>
      </c>
      <c r="J1580" s="4">
        <f t="shared" si="123"/>
        <v>2019</v>
      </c>
      <c r="K1580" s="4">
        <f t="shared" si="124"/>
        <v>2</v>
      </c>
      <c r="L1580" s="6">
        <f t="shared" si="125"/>
        <v>3277.9999999562278</v>
      </c>
      <c r="M1580" s="8">
        <f t="shared" si="121"/>
        <v>54.633333332603797</v>
      </c>
      <c r="N1580" s="8">
        <f t="shared" si="122"/>
        <v>327.79999999562278</v>
      </c>
      <c r="O1580" s="18">
        <v>1</v>
      </c>
      <c r="P1580" t="s">
        <v>2914</v>
      </c>
      <c r="Q1580" s="6" t="s">
        <v>24</v>
      </c>
    </row>
    <row r="1581" spans="1:17" ht="15">
      <c r="A1581" t="s">
        <v>17</v>
      </c>
      <c r="B1581" t="s">
        <v>41</v>
      </c>
      <c r="C1581" t="s">
        <v>42</v>
      </c>
      <c r="D1581" t="s">
        <v>2915</v>
      </c>
      <c r="E1581">
        <v>2</v>
      </c>
      <c r="F1581" t="s">
        <v>27</v>
      </c>
      <c r="G1581" t="s">
        <v>22</v>
      </c>
      <c r="H1581" s="5">
        <v>43514.501736111109</v>
      </c>
      <c r="I1581" s="5">
        <v>43514.47152777778</v>
      </c>
      <c r="J1581" s="4">
        <f t="shared" si="123"/>
        <v>2019</v>
      </c>
      <c r="K1581" s="4">
        <f t="shared" si="124"/>
        <v>2</v>
      </c>
      <c r="L1581" s="6">
        <f t="shared" si="125"/>
        <v>2609.9999997066334</v>
      </c>
      <c r="M1581" s="8">
        <f t="shared" si="121"/>
        <v>43.499999995110556</v>
      </c>
      <c r="N1581" s="8">
        <f t="shared" si="122"/>
        <v>86.999999990221113</v>
      </c>
      <c r="O1581" s="18">
        <v>1</v>
      </c>
      <c r="P1581" t="s">
        <v>2916</v>
      </c>
      <c r="Q1581" s="6" t="s">
        <v>24</v>
      </c>
    </row>
    <row r="1582" spans="1:17" ht="15">
      <c r="A1582" t="s">
        <v>17</v>
      </c>
      <c r="B1582" t="s">
        <v>41</v>
      </c>
      <c r="C1582" t="s">
        <v>42</v>
      </c>
      <c r="D1582" t="s">
        <v>2917</v>
      </c>
      <c r="E1582">
        <v>5</v>
      </c>
      <c r="F1582" t="s">
        <v>472</v>
      </c>
      <c r="G1582" t="s">
        <v>22</v>
      </c>
      <c r="H1582" s="5">
        <v>43514.53125</v>
      </c>
      <c r="I1582" s="5">
        <v>43514.526388888888</v>
      </c>
      <c r="J1582" s="4">
        <f t="shared" si="123"/>
        <v>2019</v>
      </c>
      <c r="K1582" s="4">
        <f t="shared" si="124"/>
        <v>2</v>
      </c>
      <c r="L1582" s="6">
        <f t="shared" si="125"/>
        <v>420.00000011175871</v>
      </c>
      <c r="M1582" s="8">
        <f t="shared" si="121"/>
        <v>7.0000000018626451</v>
      </c>
      <c r="N1582" s="8">
        <f t="shared" si="122"/>
        <v>35.000000009313226</v>
      </c>
      <c r="O1582" s="18">
        <v>1</v>
      </c>
      <c r="P1582" t="s">
        <v>2918</v>
      </c>
      <c r="Q1582" s="6" t="s">
        <v>24</v>
      </c>
    </row>
    <row r="1583" spans="1:17" ht="15">
      <c r="A1583" t="s">
        <v>17</v>
      </c>
      <c r="B1583" t="s">
        <v>41</v>
      </c>
      <c r="C1583" t="s">
        <v>42</v>
      </c>
      <c r="D1583" t="s">
        <v>2698</v>
      </c>
      <c r="E1583">
        <v>5</v>
      </c>
      <c r="F1583" t="s">
        <v>472</v>
      </c>
      <c r="G1583" t="s">
        <v>22</v>
      </c>
      <c r="H1583" s="5">
        <v>43514.582638888889</v>
      </c>
      <c r="I1583" s="5">
        <v>43514.53125</v>
      </c>
      <c r="J1583" s="4">
        <f t="shared" si="123"/>
        <v>2019</v>
      </c>
      <c r="K1583" s="4">
        <f t="shared" si="124"/>
        <v>2</v>
      </c>
      <c r="L1583" s="6">
        <f t="shared" si="125"/>
        <v>4440.0000000139698</v>
      </c>
      <c r="M1583" s="8">
        <f t="shared" si="121"/>
        <v>74.000000000232831</v>
      </c>
      <c r="N1583" s="8">
        <f t="shared" si="122"/>
        <v>370.00000000116415</v>
      </c>
      <c r="O1583" s="18">
        <v>1</v>
      </c>
      <c r="P1583" t="s">
        <v>2919</v>
      </c>
      <c r="Q1583" s="6" t="s">
        <v>24</v>
      </c>
    </row>
    <row r="1584" spans="1:17" ht="15">
      <c r="A1584" t="s">
        <v>17</v>
      </c>
      <c r="B1584" t="s">
        <v>55</v>
      </c>
      <c r="C1584" t="s">
        <v>326</v>
      </c>
      <c r="D1584" t="s">
        <v>2920</v>
      </c>
      <c r="E1584">
        <v>1</v>
      </c>
      <c r="F1584" t="s">
        <v>125</v>
      </c>
      <c r="G1584" t="s">
        <v>22</v>
      </c>
      <c r="H1584" s="5">
        <v>43514.716932870368</v>
      </c>
      <c r="I1584" s="5">
        <v>43514.69027777778</v>
      </c>
      <c r="J1584" s="4">
        <f t="shared" si="123"/>
        <v>2019</v>
      </c>
      <c r="K1584" s="4">
        <f t="shared" si="124"/>
        <v>2</v>
      </c>
      <c r="L1584" s="6">
        <f t="shared" si="125"/>
        <v>2302.9999996069819</v>
      </c>
      <c r="M1584" s="8">
        <f t="shared" si="121"/>
        <v>38.383333326783031</v>
      </c>
      <c r="N1584" s="8">
        <f t="shared" si="122"/>
        <v>38.383333326783031</v>
      </c>
      <c r="O1584" s="18">
        <v>1</v>
      </c>
      <c r="P1584" t="s">
        <v>2921</v>
      </c>
      <c r="Q1584" s="6" t="s">
        <v>24</v>
      </c>
    </row>
    <row r="1585" spans="1:17" ht="15">
      <c r="A1585" t="s">
        <v>17</v>
      </c>
      <c r="B1585" t="s">
        <v>55</v>
      </c>
      <c r="C1585" t="s">
        <v>59</v>
      </c>
      <c r="D1585" t="s">
        <v>207</v>
      </c>
      <c r="E1585">
        <v>221</v>
      </c>
      <c r="F1585" t="s">
        <v>27</v>
      </c>
      <c r="G1585" t="s">
        <v>22</v>
      </c>
      <c r="H1585" s="5">
        <v>43515.542002314818</v>
      </c>
      <c r="I1585" s="5">
        <v>43515.452777777777</v>
      </c>
      <c r="J1585" s="4">
        <f t="shared" si="123"/>
        <v>2019</v>
      </c>
      <c r="K1585" s="4">
        <f t="shared" si="124"/>
        <v>2</v>
      </c>
      <c r="L1585" s="6">
        <f t="shared" si="125"/>
        <v>7709.0000003809109</v>
      </c>
      <c r="M1585" s="8">
        <f t="shared" si="121"/>
        <v>128.48333333968185</v>
      </c>
      <c r="N1585" s="8">
        <f t="shared" si="122"/>
        <v>28394.816668069689</v>
      </c>
      <c r="O1585" s="18">
        <v>1</v>
      </c>
      <c r="P1585" t="s">
        <v>2922</v>
      </c>
      <c r="Q1585" s="6" t="s">
        <v>24</v>
      </c>
    </row>
    <row r="1586" spans="1:17" ht="15">
      <c r="A1586" t="s">
        <v>17</v>
      </c>
      <c r="B1586" t="s">
        <v>18</v>
      </c>
      <c r="C1586" t="s">
        <v>25</v>
      </c>
      <c r="D1586" t="s">
        <v>2923</v>
      </c>
      <c r="E1586">
        <v>1</v>
      </c>
      <c r="F1586" t="s">
        <v>27</v>
      </c>
      <c r="G1586" t="s">
        <v>22</v>
      </c>
      <c r="H1586" s="5">
        <v>43515.592361111114</v>
      </c>
      <c r="I1586" s="5">
        <v>43515.515277777777</v>
      </c>
      <c r="J1586" s="4">
        <f t="shared" si="123"/>
        <v>2019</v>
      </c>
      <c r="K1586" s="4">
        <f t="shared" si="124"/>
        <v>2</v>
      </c>
      <c r="L1586" s="6">
        <f t="shared" si="125"/>
        <v>6660.0000003352761</v>
      </c>
      <c r="M1586" s="8">
        <f t="shared" si="121"/>
        <v>111.00000000558794</v>
      </c>
      <c r="N1586" s="8">
        <f t="shared" si="122"/>
        <v>111.00000000558794</v>
      </c>
      <c r="O1586" s="18">
        <v>1</v>
      </c>
      <c r="P1586" t="s">
        <v>2924</v>
      </c>
      <c r="Q1586" s="6" t="s">
        <v>24</v>
      </c>
    </row>
    <row r="1587" spans="1:17" ht="15">
      <c r="A1587" t="s">
        <v>29</v>
      </c>
      <c r="B1587" t="s">
        <v>94</v>
      </c>
      <c r="C1587" t="s">
        <v>186</v>
      </c>
      <c r="D1587" t="s">
        <v>2925</v>
      </c>
      <c r="E1587">
        <v>1</v>
      </c>
      <c r="F1587" t="s">
        <v>27</v>
      </c>
      <c r="G1587" t="s">
        <v>22</v>
      </c>
      <c r="H1587" s="5">
        <v>43515.60324074074</v>
      </c>
      <c r="I1587" s="5">
        <v>43515.563888888886</v>
      </c>
      <c r="J1587" s="4">
        <f t="shared" si="123"/>
        <v>2019</v>
      </c>
      <c r="K1587" s="4">
        <f t="shared" si="124"/>
        <v>2</v>
      </c>
      <c r="L1587" s="6">
        <f t="shared" si="125"/>
        <v>3400.0000001862645</v>
      </c>
      <c r="M1587" s="8">
        <f t="shared" si="121"/>
        <v>56.666666669771075</v>
      </c>
      <c r="N1587" s="8">
        <f t="shared" si="122"/>
        <v>56.666666669771075</v>
      </c>
      <c r="O1587" s="18">
        <v>1</v>
      </c>
      <c r="P1587" t="s">
        <v>2926</v>
      </c>
      <c r="Q1587" s="6" t="s">
        <v>24</v>
      </c>
    </row>
    <row r="1588" spans="1:17" ht="15">
      <c r="A1588" t="s">
        <v>17</v>
      </c>
      <c r="B1588" t="s">
        <v>55</v>
      </c>
      <c r="C1588" t="s">
        <v>271</v>
      </c>
      <c r="D1588" t="s">
        <v>2927</v>
      </c>
      <c r="E1588">
        <v>4</v>
      </c>
      <c r="F1588" t="s">
        <v>27</v>
      </c>
      <c r="G1588" t="s">
        <v>22</v>
      </c>
      <c r="H1588" s="5">
        <v>43515.706944444442</v>
      </c>
      <c r="I1588" s="5">
        <v>43515.670138888891</v>
      </c>
      <c r="J1588" s="4">
        <f t="shared" si="123"/>
        <v>2019</v>
      </c>
      <c r="K1588" s="4">
        <f t="shared" si="124"/>
        <v>2</v>
      </c>
      <c r="L1588" s="6">
        <f t="shared" si="125"/>
        <v>3179.9999996786937</v>
      </c>
      <c r="M1588" s="8">
        <f t="shared" si="121"/>
        <v>52.999999994644895</v>
      </c>
      <c r="N1588" s="8">
        <f t="shared" si="122"/>
        <v>211.99999997857958</v>
      </c>
      <c r="O1588" s="18">
        <v>1</v>
      </c>
      <c r="P1588" t="s">
        <v>2928</v>
      </c>
      <c r="Q1588" s="6" t="s">
        <v>24</v>
      </c>
    </row>
    <row r="1589" spans="1:17" ht="15">
      <c r="A1589" t="s">
        <v>17</v>
      </c>
      <c r="B1589" t="s">
        <v>41</v>
      </c>
      <c r="C1589" t="s">
        <v>42</v>
      </c>
      <c r="D1589" t="s">
        <v>2929</v>
      </c>
      <c r="E1589">
        <v>1</v>
      </c>
      <c r="F1589" t="s">
        <v>21</v>
      </c>
      <c r="G1589" t="s">
        <v>22</v>
      </c>
      <c r="H1589" s="5">
        <v>43516.615555555552</v>
      </c>
      <c r="I1589" s="5">
        <v>43516.57708333333</v>
      </c>
      <c r="J1589" s="4">
        <f t="shared" si="123"/>
        <v>2019</v>
      </c>
      <c r="K1589" s="4">
        <f t="shared" si="124"/>
        <v>2</v>
      </c>
      <c r="L1589" s="6">
        <f t="shared" si="125"/>
        <v>3324.0000000223517</v>
      </c>
      <c r="M1589" s="8">
        <f t="shared" si="121"/>
        <v>55.400000000372529</v>
      </c>
      <c r="N1589" s="8">
        <f t="shared" si="122"/>
        <v>55.400000000372529</v>
      </c>
      <c r="O1589" s="18">
        <v>1</v>
      </c>
      <c r="P1589" t="s">
        <v>2930</v>
      </c>
      <c r="Q1589" s="6" t="s">
        <v>24</v>
      </c>
    </row>
    <row r="1590" spans="1:17" ht="15">
      <c r="A1590" t="s">
        <v>17</v>
      </c>
      <c r="B1590" t="s">
        <v>41</v>
      </c>
      <c r="C1590" t="s">
        <v>62</v>
      </c>
      <c r="D1590" t="s">
        <v>292</v>
      </c>
      <c r="E1590">
        <v>24</v>
      </c>
      <c r="F1590" t="s">
        <v>27</v>
      </c>
      <c r="G1590" t="s">
        <v>22</v>
      </c>
      <c r="H1590" s="5">
        <v>43517.854733796295</v>
      </c>
      <c r="I1590" s="5">
        <v>43517.705555555556</v>
      </c>
      <c r="J1590" s="4">
        <f t="shared" si="123"/>
        <v>2019</v>
      </c>
      <c r="K1590" s="4">
        <f t="shared" si="124"/>
        <v>2</v>
      </c>
      <c r="L1590" s="6">
        <f t="shared" si="125"/>
        <v>12888.99999987334</v>
      </c>
      <c r="M1590" s="8">
        <f t="shared" si="121"/>
        <v>214.81666666455567</v>
      </c>
      <c r="N1590" s="8">
        <f t="shared" si="122"/>
        <v>5155.5999999493361</v>
      </c>
      <c r="O1590" s="18">
        <v>1</v>
      </c>
      <c r="P1590" t="s">
        <v>2931</v>
      </c>
      <c r="Q1590" s="6" t="s">
        <v>24</v>
      </c>
    </row>
    <row r="1591" spans="1:17" ht="15">
      <c r="A1591" t="s">
        <v>17</v>
      </c>
      <c r="B1591" t="s">
        <v>18</v>
      </c>
      <c r="C1591" t="s">
        <v>25</v>
      </c>
      <c r="D1591" t="s">
        <v>2932</v>
      </c>
      <c r="E1591">
        <v>1</v>
      </c>
      <c r="F1591" t="s">
        <v>27</v>
      </c>
      <c r="G1591" t="s">
        <v>22</v>
      </c>
      <c r="H1591" s="5">
        <v>43517.85733796296</v>
      </c>
      <c r="I1591" s="5">
        <v>43517.789583333331</v>
      </c>
      <c r="J1591" s="4">
        <f t="shared" si="123"/>
        <v>2019</v>
      </c>
      <c r="K1591" s="4">
        <f t="shared" si="124"/>
        <v>2</v>
      </c>
      <c r="L1591" s="6">
        <f t="shared" si="125"/>
        <v>5853.99999988731</v>
      </c>
      <c r="M1591" s="8">
        <f t="shared" si="121"/>
        <v>97.566666664788499</v>
      </c>
      <c r="N1591" s="8">
        <f t="shared" si="122"/>
        <v>97.566666664788499</v>
      </c>
      <c r="O1591" s="18">
        <v>1</v>
      </c>
      <c r="P1591" t="s">
        <v>2933</v>
      </c>
      <c r="Q1591" s="6" t="s">
        <v>24</v>
      </c>
    </row>
    <row r="1592" spans="1:17" ht="15">
      <c r="A1592" t="s">
        <v>17</v>
      </c>
      <c r="B1592" t="s">
        <v>41</v>
      </c>
      <c r="C1592" t="s">
        <v>42</v>
      </c>
      <c r="D1592" t="s">
        <v>2934</v>
      </c>
      <c r="E1592">
        <v>2</v>
      </c>
      <c r="F1592" t="s">
        <v>27</v>
      </c>
      <c r="G1592" t="s">
        <v>22</v>
      </c>
      <c r="H1592" s="5">
        <v>43518.481249999997</v>
      </c>
      <c r="I1592" s="5">
        <v>43518.334722222222</v>
      </c>
      <c r="J1592" s="4">
        <f t="shared" si="123"/>
        <v>2019</v>
      </c>
      <c r="K1592" s="4">
        <f t="shared" si="124"/>
        <v>2</v>
      </c>
      <c r="L1592" s="6">
        <f t="shared" si="125"/>
        <v>12659.999999776483</v>
      </c>
      <c r="M1592" s="8">
        <f t="shared" si="121"/>
        <v>210.99999999627471</v>
      </c>
      <c r="N1592" s="8">
        <f t="shared" si="122"/>
        <v>421.99999999254942</v>
      </c>
      <c r="O1592" s="18">
        <v>1</v>
      </c>
      <c r="P1592" t="s">
        <v>2935</v>
      </c>
      <c r="Q1592" s="6" t="s">
        <v>24</v>
      </c>
    </row>
    <row r="1593" spans="1:17" ht="15">
      <c r="A1593" t="s">
        <v>17</v>
      </c>
      <c r="B1593" t="s">
        <v>140</v>
      </c>
      <c r="C1593" t="s">
        <v>141</v>
      </c>
      <c r="D1593" t="s">
        <v>2936</v>
      </c>
      <c r="E1593">
        <v>1</v>
      </c>
      <c r="F1593" t="s">
        <v>92</v>
      </c>
      <c r="G1593" t="s">
        <v>22</v>
      </c>
      <c r="H1593" s="5">
        <v>43518.804456018515</v>
      </c>
      <c r="I1593" s="5">
        <v>43518.781944444447</v>
      </c>
      <c r="J1593" s="4">
        <f t="shared" si="123"/>
        <v>2019</v>
      </c>
      <c r="K1593" s="4">
        <f t="shared" si="124"/>
        <v>2</v>
      </c>
      <c r="L1593" s="6">
        <f t="shared" si="125"/>
        <v>1944.9999995296821</v>
      </c>
      <c r="M1593" s="8">
        <f t="shared" si="121"/>
        <v>32.416666658828035</v>
      </c>
      <c r="N1593" s="8">
        <f t="shared" si="122"/>
        <v>32.416666658828035</v>
      </c>
      <c r="O1593" s="18">
        <v>1</v>
      </c>
      <c r="P1593" t="s">
        <v>2937</v>
      </c>
      <c r="Q1593" s="6" t="s">
        <v>24</v>
      </c>
    </row>
    <row r="1594" spans="1:17" ht="15">
      <c r="A1594" t="s">
        <v>29</v>
      </c>
      <c r="B1594" t="s">
        <v>94</v>
      </c>
      <c r="C1594" t="s">
        <v>174</v>
      </c>
      <c r="D1594" t="s">
        <v>2938</v>
      </c>
      <c r="E1594">
        <v>2</v>
      </c>
      <c r="F1594" t="s">
        <v>33</v>
      </c>
      <c r="G1594" t="s">
        <v>22</v>
      </c>
      <c r="H1594" s="5">
        <v>43519.345069444447</v>
      </c>
      <c r="I1594" s="5">
        <v>43519.153946759259</v>
      </c>
      <c r="J1594" s="4">
        <f t="shared" si="123"/>
        <v>2019</v>
      </c>
      <c r="K1594" s="4">
        <f t="shared" si="124"/>
        <v>2</v>
      </c>
      <c r="L1594" s="6">
        <f t="shared" si="125"/>
        <v>16513.000000244938</v>
      </c>
      <c r="M1594" s="8">
        <f t="shared" si="121"/>
        <v>275.21666667074896</v>
      </c>
      <c r="N1594" s="8">
        <f t="shared" si="122"/>
        <v>550.43333334149793</v>
      </c>
      <c r="O1594" s="18">
        <v>1</v>
      </c>
      <c r="P1594" t="s">
        <v>2939</v>
      </c>
      <c r="Q1594" s="6" t="s">
        <v>24</v>
      </c>
    </row>
    <row r="1595" spans="1:17" ht="15">
      <c r="A1595" t="s">
        <v>17</v>
      </c>
      <c r="B1595" t="s">
        <v>47</v>
      </c>
      <c r="C1595" t="s">
        <v>48</v>
      </c>
      <c r="D1595" t="s">
        <v>2940</v>
      </c>
      <c r="E1595">
        <v>183</v>
      </c>
      <c r="F1595" t="s">
        <v>472</v>
      </c>
      <c r="G1595" t="s">
        <v>22</v>
      </c>
      <c r="H1595" s="5">
        <v>43519.650243055556</v>
      </c>
      <c r="I1595" s="5">
        <v>43519.609027777777</v>
      </c>
      <c r="J1595" s="4">
        <f t="shared" si="123"/>
        <v>2019</v>
      </c>
      <c r="K1595" s="4">
        <f t="shared" si="124"/>
        <v>2</v>
      </c>
      <c r="L1595" s="6">
        <f t="shared" si="125"/>
        <v>3561.0000001033768</v>
      </c>
      <c r="M1595" s="8">
        <f t="shared" si="121"/>
        <v>59.350000001722947</v>
      </c>
      <c r="N1595" s="8">
        <f t="shared" si="122"/>
        <v>10861.050000315299</v>
      </c>
      <c r="O1595" s="18">
        <v>1</v>
      </c>
      <c r="P1595" t="s">
        <v>2941</v>
      </c>
      <c r="Q1595" s="6" t="s">
        <v>24</v>
      </c>
    </row>
    <row r="1596" spans="1:19" s="100" customFormat="1" ht="15">
      <c r="A1596" s="100" t="s">
        <v>17</v>
      </c>
      <c r="B1596" s="100" t="s">
        <v>55</v>
      </c>
      <c r="C1596" s="100" t="s">
        <v>59</v>
      </c>
      <c r="D1596" s="100" t="s">
        <v>2942</v>
      </c>
      <c r="E1596" s="100">
        <v>1</v>
      </c>
      <c r="F1596" s="100" t="s">
        <v>27</v>
      </c>
      <c r="G1596" s="100" t="s">
        <v>22</v>
      </c>
      <c r="H1596" s="101">
        <v>43519.73704861111</v>
      </c>
      <c r="I1596" s="101">
        <v>43519.612881944442</v>
      </c>
      <c r="J1596" s="4">
        <f t="shared" si="123"/>
        <v>2019</v>
      </c>
      <c r="K1596" s="4">
        <f t="shared" si="124"/>
        <v>2</v>
      </c>
      <c r="L1596" s="96">
        <f t="shared" si="125"/>
        <v>10728.000000142492</v>
      </c>
      <c r="M1596" s="98">
        <f t="shared" si="121"/>
        <v>178.80000000237487</v>
      </c>
      <c r="N1596" s="98">
        <f t="shared" si="122"/>
        <v>178.80000000237487</v>
      </c>
      <c r="O1596" s="99">
        <v>1</v>
      </c>
      <c r="P1596" s="100" t="s">
        <v>2943</v>
      </c>
      <c r="Q1596" s="96" t="s">
        <v>24</v>
      </c>
      <c r="S1596"/>
    </row>
    <row r="1597" spans="1:17" ht="15">
      <c r="A1597" t="s">
        <v>17</v>
      </c>
      <c r="B1597" t="s">
        <v>140</v>
      </c>
      <c r="C1597" t="s">
        <v>141</v>
      </c>
      <c r="D1597" t="s">
        <v>948</v>
      </c>
      <c r="E1597">
        <v>86</v>
      </c>
      <c r="F1597" t="s">
        <v>27</v>
      </c>
      <c r="G1597" t="s">
        <v>22</v>
      </c>
      <c r="H1597" s="5">
        <v>43520.654513888891</v>
      </c>
      <c r="I1597" s="5">
        <v>43520.563726851855</v>
      </c>
      <c r="J1597" s="4">
        <f t="shared" si="123"/>
        <v>2019</v>
      </c>
      <c r="K1597" s="4">
        <f t="shared" si="124"/>
        <v>2</v>
      </c>
      <c r="L1597" s="6">
        <f t="shared" si="125"/>
        <v>7843.9999998779967</v>
      </c>
      <c r="M1597" s="8">
        <f t="shared" si="121"/>
        <v>130.73333333129995</v>
      </c>
      <c r="N1597" s="8">
        <f t="shared" si="122"/>
        <v>11243.066666491795</v>
      </c>
      <c r="O1597" s="18">
        <v>1</v>
      </c>
      <c r="P1597" t="s">
        <v>2944</v>
      </c>
      <c r="Q1597" s="6" t="s">
        <v>24</v>
      </c>
    </row>
    <row r="1598" spans="1:17" ht="15">
      <c r="A1598" t="s">
        <v>17</v>
      </c>
      <c r="B1598" t="s">
        <v>47</v>
      </c>
      <c r="C1598" t="s">
        <v>52</v>
      </c>
      <c r="D1598" t="s">
        <v>81</v>
      </c>
      <c r="E1598">
        <v>6</v>
      </c>
      <c r="F1598" t="s">
        <v>85</v>
      </c>
      <c r="G1598" t="s">
        <v>22</v>
      </c>
      <c r="H1598" s="5">
        <v>43521.32335648148</v>
      </c>
      <c r="I1598" s="5">
        <v>43521.279861111114</v>
      </c>
      <c r="J1598" s="4">
        <f t="shared" si="123"/>
        <v>2019</v>
      </c>
      <c r="K1598" s="4">
        <f t="shared" si="124"/>
        <v>2</v>
      </c>
      <c r="L1598" s="6">
        <f t="shared" si="125"/>
        <v>3757.9999996349216</v>
      </c>
      <c r="M1598" s="8">
        <f t="shared" si="121"/>
        <v>62.633333327248693</v>
      </c>
      <c r="N1598" s="8">
        <f t="shared" si="122"/>
        <v>375.79999996349216</v>
      </c>
      <c r="O1598" s="18">
        <v>1</v>
      </c>
      <c r="P1598" t="s">
        <v>2945</v>
      </c>
      <c r="Q1598" s="6" t="s">
        <v>24</v>
      </c>
    </row>
    <row r="1599" spans="1:17" ht="15">
      <c r="A1599" t="s">
        <v>17</v>
      </c>
      <c r="B1599" t="s">
        <v>47</v>
      </c>
      <c r="C1599" t="s">
        <v>52</v>
      </c>
      <c r="D1599" t="s">
        <v>2946</v>
      </c>
      <c r="E1599">
        <v>1</v>
      </c>
      <c r="F1599" t="s">
        <v>85</v>
      </c>
      <c r="G1599" t="s">
        <v>22</v>
      </c>
      <c r="H1599" s="5">
        <v>43521.39371527778</v>
      </c>
      <c r="I1599" s="5">
        <v>43521.301319444443</v>
      </c>
      <c r="J1599" s="4">
        <f t="shared" si="123"/>
        <v>2019</v>
      </c>
      <c r="K1599" s="4">
        <f t="shared" si="124"/>
        <v>2</v>
      </c>
      <c r="L1599" s="6">
        <f t="shared" si="125"/>
        <v>7983.0000003101304</v>
      </c>
      <c r="M1599" s="8">
        <f t="shared" si="121"/>
        <v>133.05000000516884</v>
      </c>
      <c r="N1599" s="8">
        <f t="shared" si="122"/>
        <v>133.05000000516884</v>
      </c>
      <c r="O1599" s="18">
        <v>1</v>
      </c>
      <c r="P1599" t="s">
        <v>2947</v>
      </c>
      <c r="Q1599" s="6" t="s">
        <v>24</v>
      </c>
    </row>
    <row r="1600" spans="1:19" s="135" customFormat="1" ht="15">
      <c r="A1600" s="135" t="s">
        <v>17</v>
      </c>
      <c r="B1600" s="135" t="s">
        <v>41</v>
      </c>
      <c r="C1600" s="135" t="s">
        <v>62</v>
      </c>
      <c r="D1600" s="135" t="s">
        <v>2948</v>
      </c>
      <c r="E1600" s="135">
        <v>1</v>
      </c>
      <c r="F1600" s="135" t="s">
        <v>472</v>
      </c>
      <c r="G1600" s="135" t="s">
        <v>22</v>
      </c>
      <c r="H1600" s="136">
        <v>43521.388194444444</v>
      </c>
      <c r="I1600" s="136">
        <v>43521.354166666664</v>
      </c>
      <c r="J1600" s="4">
        <f t="shared" si="123"/>
        <v>2019</v>
      </c>
      <c r="K1600" s="4">
        <f t="shared" si="124"/>
        <v>2</v>
      </c>
      <c r="L1600" s="139">
        <f t="shared" si="125"/>
        <v>2940.0000001536682</v>
      </c>
      <c r="M1600" s="137">
        <f t="shared" si="126" ref="M1600:M1663">+L1600/60</f>
        <v>49.000000002561137</v>
      </c>
      <c r="N1600" s="137">
        <f t="shared" si="127" ref="N1600:N1663">+M1600*E1600</f>
        <v>49.000000002561137</v>
      </c>
      <c r="O1600" s="138">
        <v>1</v>
      </c>
      <c r="P1600" s="135" t="s">
        <v>2949</v>
      </c>
      <c r="Q1600" s="139" t="s">
        <v>24</v>
      </c>
      <c r="S1600"/>
    </row>
    <row r="1601" spans="1:17" ht="15">
      <c r="A1601" t="s">
        <v>17</v>
      </c>
      <c r="B1601" t="s">
        <v>47</v>
      </c>
      <c r="C1601" t="s">
        <v>52</v>
      </c>
      <c r="D1601" t="s">
        <v>2850</v>
      </c>
      <c r="E1601">
        <v>45</v>
      </c>
      <c r="F1601" t="s">
        <v>472</v>
      </c>
      <c r="G1601" t="s">
        <v>22</v>
      </c>
      <c r="H1601" s="5">
        <v>43521.526597222219</v>
      </c>
      <c r="I1601" s="5">
        <v>43521.45208333333</v>
      </c>
      <c r="J1601" s="4">
        <f t="shared" si="123"/>
        <v>2019</v>
      </c>
      <c r="K1601" s="4">
        <f t="shared" si="124"/>
        <v>2</v>
      </c>
      <c r="L1601" s="6">
        <f t="shared" si="125"/>
        <v>6437.9999999888241</v>
      </c>
      <c r="M1601" s="8">
        <f t="shared" si="126"/>
        <v>107.29999999981374</v>
      </c>
      <c r="N1601" s="8">
        <f t="shared" si="127"/>
        <v>4828.4999999916181</v>
      </c>
      <c r="O1601" s="18">
        <v>1</v>
      </c>
      <c r="P1601" t="s">
        <v>2950</v>
      </c>
      <c r="Q1601" s="6" t="s">
        <v>24</v>
      </c>
    </row>
    <row r="1602" spans="1:17" ht="15">
      <c r="A1602" t="s">
        <v>29</v>
      </c>
      <c r="B1602" t="s">
        <v>94</v>
      </c>
      <c r="C1602" t="s">
        <v>186</v>
      </c>
      <c r="D1602" t="s">
        <v>2951</v>
      </c>
      <c r="E1602">
        <v>1</v>
      </c>
      <c r="F1602" t="s">
        <v>33</v>
      </c>
      <c r="G1602" t="s">
        <v>97</v>
      </c>
      <c r="H1602" s="5">
        <v>43522.579699074071</v>
      </c>
      <c r="I1602" s="5">
        <v>43522.453472222223</v>
      </c>
      <c r="J1602" s="4">
        <f t="shared" si="123"/>
        <v>2019</v>
      </c>
      <c r="K1602" s="4">
        <f t="shared" si="124"/>
        <v>2</v>
      </c>
      <c r="L1602" s="6">
        <f t="shared" si="125"/>
        <v>10905.999999633059</v>
      </c>
      <c r="M1602" s="8">
        <f t="shared" si="126"/>
        <v>181.76666666055098</v>
      </c>
      <c r="N1602" s="8">
        <f t="shared" si="127"/>
        <v>181.76666666055098</v>
      </c>
      <c r="O1602" s="18">
        <v>1</v>
      </c>
      <c r="P1602" t="s">
        <v>2952</v>
      </c>
      <c r="Q1602" s="6" t="s">
        <v>24</v>
      </c>
    </row>
    <row r="1603" spans="1:17" ht="15">
      <c r="A1603" t="s">
        <v>17</v>
      </c>
      <c r="B1603" t="s">
        <v>18</v>
      </c>
      <c r="C1603" t="s">
        <v>35</v>
      </c>
      <c r="D1603" t="s">
        <v>729</v>
      </c>
      <c r="E1603">
        <v>4</v>
      </c>
      <c r="F1603" t="s">
        <v>472</v>
      </c>
      <c r="G1603" t="s">
        <v>22</v>
      </c>
      <c r="H1603" s="5">
        <v>43522.611678240741</v>
      </c>
      <c r="I1603" s="5">
        <v>43522.520833333336</v>
      </c>
      <c r="J1603" s="4">
        <f t="shared" si="128" ref="J1603:J1666">YEAR(I1603)</f>
        <v>2019</v>
      </c>
      <c r="K1603" s="4">
        <f t="shared" si="129" ref="K1603:K1666">MONTH(I1603)</f>
        <v>2</v>
      </c>
      <c r="L1603" s="6">
        <f t="shared" si="125"/>
        <v>7848.9999997895211</v>
      </c>
      <c r="M1603" s="8">
        <f t="shared" si="126"/>
        <v>130.81666666315868</v>
      </c>
      <c r="N1603" s="8">
        <f t="shared" si="127"/>
        <v>523.26666665263474</v>
      </c>
      <c r="O1603" s="18">
        <v>1</v>
      </c>
      <c r="P1603" t="s">
        <v>2953</v>
      </c>
      <c r="Q1603" s="6" t="s">
        <v>24</v>
      </c>
    </row>
    <row r="1604" spans="1:17" ht="15">
      <c r="A1604" t="s">
        <v>17</v>
      </c>
      <c r="B1604" t="s">
        <v>41</v>
      </c>
      <c r="C1604" t="s">
        <v>42</v>
      </c>
      <c r="D1604" t="s">
        <v>2954</v>
      </c>
      <c r="E1604">
        <v>1</v>
      </c>
      <c r="F1604" t="s">
        <v>472</v>
      </c>
      <c r="G1604" t="s">
        <v>22</v>
      </c>
      <c r="H1604" s="5">
        <v>43522.708599537036</v>
      </c>
      <c r="I1604" s="5">
        <v>43522.662499999999</v>
      </c>
      <c r="J1604" s="4">
        <f t="shared" si="128"/>
        <v>2019</v>
      </c>
      <c r="K1604" s="4">
        <f t="shared" si="129"/>
        <v>2</v>
      </c>
      <c r="L1604" s="6">
        <f t="shared" si="125"/>
        <v>3983.0000000540167</v>
      </c>
      <c r="M1604" s="8">
        <f t="shared" si="126"/>
        <v>66.383333334233612</v>
      </c>
      <c r="N1604" s="8">
        <f t="shared" si="127"/>
        <v>66.383333334233612</v>
      </c>
      <c r="O1604" s="18">
        <v>1</v>
      </c>
      <c r="P1604" t="s">
        <v>2955</v>
      </c>
      <c r="Q1604" s="6" t="s">
        <v>24</v>
      </c>
    </row>
    <row r="1605" spans="1:17" ht="15">
      <c r="A1605" t="s">
        <v>17</v>
      </c>
      <c r="B1605" t="s">
        <v>55</v>
      </c>
      <c r="C1605" t="s">
        <v>271</v>
      </c>
      <c r="D1605" t="s">
        <v>2956</v>
      </c>
      <c r="E1605">
        <v>5</v>
      </c>
      <c r="F1605" t="s">
        <v>33</v>
      </c>
      <c r="G1605" t="s">
        <v>97</v>
      </c>
      <c r="H1605" s="5">
        <v>43522.838472222225</v>
      </c>
      <c r="I1605" s="5">
        <v>43522.77847222222</v>
      </c>
      <c r="J1605" s="4">
        <f t="shared" si="128"/>
        <v>2019</v>
      </c>
      <c r="K1605" s="4">
        <f t="shared" si="129"/>
        <v>2</v>
      </c>
      <c r="L1605" s="6">
        <f t="shared" si="125"/>
        <v>5184.0000004274771</v>
      </c>
      <c r="M1605" s="8">
        <f t="shared" si="126"/>
        <v>86.400000007124618</v>
      </c>
      <c r="N1605" s="8">
        <f t="shared" si="127"/>
        <v>432.00000003562309</v>
      </c>
      <c r="O1605" s="18">
        <v>1</v>
      </c>
      <c r="P1605" t="s">
        <v>2957</v>
      </c>
      <c r="Q1605" s="6" t="s">
        <v>24</v>
      </c>
    </row>
    <row r="1606" spans="1:17" ht="15">
      <c r="A1606" t="s">
        <v>17</v>
      </c>
      <c r="B1606" t="s">
        <v>47</v>
      </c>
      <c r="C1606" t="s">
        <v>52</v>
      </c>
      <c r="D1606" t="s">
        <v>712</v>
      </c>
      <c r="E1606">
        <v>22</v>
      </c>
      <c r="F1606" t="s">
        <v>125</v>
      </c>
      <c r="G1606" t="s">
        <v>22</v>
      </c>
      <c r="H1606" s="5">
        <v>43523.56013888889</v>
      </c>
      <c r="I1606" s="5">
        <v>43523.499305555553</v>
      </c>
      <c r="J1606" s="4">
        <f t="shared" si="128"/>
        <v>2019</v>
      </c>
      <c r="K1606" s="4">
        <f t="shared" si="129"/>
        <v>2</v>
      </c>
      <c r="L1606" s="6">
        <f t="shared" si="125"/>
        <v>5256.0000002849847</v>
      </c>
      <c r="M1606" s="8">
        <f t="shared" si="126"/>
        <v>87.600000004749745</v>
      </c>
      <c r="N1606" s="8">
        <f t="shared" si="127"/>
        <v>1927.2000001044944</v>
      </c>
      <c r="O1606" s="18">
        <v>1</v>
      </c>
      <c r="P1606" t="s">
        <v>2958</v>
      </c>
      <c r="Q1606" s="6" t="s">
        <v>24</v>
      </c>
    </row>
    <row r="1607" spans="1:17" ht="15">
      <c r="A1607" t="s">
        <v>17</v>
      </c>
      <c r="B1607" t="s">
        <v>41</v>
      </c>
      <c r="C1607" t="s">
        <v>42</v>
      </c>
      <c r="D1607" t="s">
        <v>2959</v>
      </c>
      <c r="E1607">
        <v>53</v>
      </c>
      <c r="F1607" t="s">
        <v>125</v>
      </c>
      <c r="G1607" t="s">
        <v>22</v>
      </c>
      <c r="H1607" s="5">
        <v>43523.682638888888</v>
      </c>
      <c r="I1607" s="5">
        <v>43523.658333333333</v>
      </c>
      <c r="J1607" s="4">
        <f t="shared" si="128"/>
        <v>2019</v>
      </c>
      <c r="K1607" s="4">
        <f t="shared" si="129"/>
        <v>2</v>
      </c>
      <c r="L1607" s="6">
        <f t="shared" si="125"/>
        <v>2099.9999999301508</v>
      </c>
      <c r="M1607" s="8">
        <f t="shared" si="126"/>
        <v>34.999999998835847</v>
      </c>
      <c r="N1607" s="8">
        <f t="shared" si="127"/>
        <v>1854.9999999382999</v>
      </c>
      <c r="O1607" s="18">
        <v>1</v>
      </c>
      <c r="P1607" t="s">
        <v>2960</v>
      </c>
      <c r="Q1607" s="6" t="s">
        <v>24</v>
      </c>
    </row>
    <row r="1608" spans="1:17" ht="15">
      <c r="A1608" t="s">
        <v>17</v>
      </c>
      <c r="B1608" t="s">
        <v>41</v>
      </c>
      <c r="C1608" t="s">
        <v>42</v>
      </c>
      <c r="D1608" t="s">
        <v>2961</v>
      </c>
      <c r="E1608">
        <v>1</v>
      </c>
      <c r="F1608" t="s">
        <v>33</v>
      </c>
      <c r="G1608" t="s">
        <v>97</v>
      </c>
      <c r="H1608" s="5">
        <v>43524.506249999999</v>
      </c>
      <c r="I1608" s="5">
        <v>43524.309027777781</v>
      </c>
      <c r="J1608" s="4">
        <f t="shared" si="128"/>
        <v>2019</v>
      </c>
      <c r="K1608" s="4">
        <f t="shared" si="129"/>
        <v>2</v>
      </c>
      <c r="L1608" s="6">
        <f t="shared" si="125"/>
        <v>17039.999999594875</v>
      </c>
      <c r="M1608" s="8">
        <f t="shared" si="126"/>
        <v>283.99999999324791</v>
      </c>
      <c r="N1608" s="8">
        <f t="shared" si="127"/>
        <v>283.99999999324791</v>
      </c>
      <c r="O1608" s="18">
        <v>1</v>
      </c>
      <c r="P1608" t="s">
        <v>2962</v>
      </c>
      <c r="Q1608" s="6" t="s">
        <v>24</v>
      </c>
    </row>
    <row r="1609" spans="1:17" ht="15">
      <c r="A1609" t="s">
        <v>17</v>
      </c>
      <c r="B1609" t="s">
        <v>47</v>
      </c>
      <c r="C1609" t="s">
        <v>52</v>
      </c>
      <c r="D1609" t="s">
        <v>712</v>
      </c>
      <c r="E1609">
        <v>22</v>
      </c>
      <c r="F1609" t="s">
        <v>33</v>
      </c>
      <c r="G1609" t="s">
        <v>22</v>
      </c>
      <c r="H1609" s="5">
        <v>43524.494444444441</v>
      </c>
      <c r="I1609" s="5">
        <v>43524.426388888889</v>
      </c>
      <c r="J1609" s="4">
        <f t="shared" si="128"/>
        <v>2019</v>
      </c>
      <c r="K1609" s="4">
        <f t="shared" si="129"/>
        <v>2</v>
      </c>
      <c r="L1609" s="6">
        <f t="shared" si="125"/>
        <v>5879.9999996786937</v>
      </c>
      <c r="M1609" s="8">
        <f t="shared" si="126"/>
        <v>97.999999994644895</v>
      </c>
      <c r="N1609" s="8">
        <f t="shared" si="127"/>
        <v>2155.9999998821877</v>
      </c>
      <c r="O1609" s="18">
        <v>1</v>
      </c>
      <c r="P1609" t="s">
        <v>2963</v>
      </c>
      <c r="Q1609" s="6" t="s">
        <v>24</v>
      </c>
    </row>
    <row r="1610" spans="1:17" ht="15">
      <c r="A1610" t="s">
        <v>17</v>
      </c>
      <c r="B1610" t="s">
        <v>47</v>
      </c>
      <c r="C1610" t="s">
        <v>52</v>
      </c>
      <c r="D1610" t="s">
        <v>2964</v>
      </c>
      <c r="E1610">
        <v>1</v>
      </c>
      <c r="F1610" t="s">
        <v>33</v>
      </c>
      <c r="G1610" t="s">
        <v>22</v>
      </c>
      <c r="H1610" s="5">
        <v>43524.574479166666</v>
      </c>
      <c r="I1610" s="5">
        <v>43524.511805555558</v>
      </c>
      <c r="J1610" s="4">
        <f t="shared" si="128"/>
        <v>2019</v>
      </c>
      <c r="K1610" s="4">
        <f t="shared" si="129"/>
        <v>2</v>
      </c>
      <c r="L1610" s="6">
        <f t="shared" si="130" ref="L1610:L1673">(H1610-I1610)*60*24*60</f>
        <v>5414.9999997345731</v>
      </c>
      <c r="M1610" s="8">
        <f t="shared" si="126"/>
        <v>90.249999995576218</v>
      </c>
      <c r="N1610" s="8">
        <f t="shared" si="127"/>
        <v>90.249999995576218</v>
      </c>
      <c r="O1610" s="18">
        <v>1</v>
      </c>
      <c r="P1610" t="s">
        <v>2965</v>
      </c>
      <c r="Q1610" s="6" t="s">
        <v>24</v>
      </c>
    </row>
    <row r="1611" spans="1:18" ht="15">
      <c r="A1611" t="s">
        <v>17</v>
      </c>
      <c r="B1611" t="s">
        <v>140</v>
      </c>
      <c r="C1611" t="s">
        <v>141</v>
      </c>
      <c r="D1611" t="s">
        <v>1048</v>
      </c>
      <c r="E1611">
        <v>100</v>
      </c>
      <c r="F1611" t="s">
        <v>44</v>
      </c>
      <c r="G1611" t="s">
        <v>22</v>
      </c>
      <c r="H1611" s="5">
        <v>43525.424305555556</v>
      </c>
      <c r="I1611" s="5">
        <v>43525.374305555553</v>
      </c>
      <c r="J1611" s="4">
        <f t="shared" si="128"/>
        <v>2019</v>
      </c>
      <c r="K1611" s="4">
        <f t="shared" si="129"/>
        <v>3</v>
      </c>
      <c r="L1611" s="6">
        <f t="shared" si="130"/>
        <v>4320.0000002514571</v>
      </c>
      <c r="M1611" s="8">
        <f t="shared" si="126"/>
        <v>72.000000004190952</v>
      </c>
      <c r="N1611" s="8">
        <f t="shared" si="127"/>
        <v>7200.0000004190952</v>
      </c>
      <c r="O1611" s="18">
        <v>1</v>
      </c>
      <c r="P1611" t="s">
        <v>2966</v>
      </c>
      <c r="Q1611" s="6" t="s">
        <v>24</v>
      </c>
      <c r="R1611" t="s">
        <v>46</v>
      </c>
    </row>
    <row r="1612" spans="1:17" ht="15">
      <c r="A1612" t="s">
        <v>17</v>
      </c>
      <c r="B1612" t="s">
        <v>41</v>
      </c>
      <c r="C1612" t="s">
        <v>135</v>
      </c>
      <c r="D1612" t="s">
        <v>2967</v>
      </c>
      <c r="E1612">
        <v>2</v>
      </c>
      <c r="F1612" t="s">
        <v>85</v>
      </c>
      <c r="G1612" t="s">
        <v>22</v>
      </c>
      <c r="H1612" s="5">
        <v>43525.574884259258</v>
      </c>
      <c r="I1612" s="5">
        <v>43525.540277777778</v>
      </c>
      <c r="J1612" s="4">
        <f t="shared" si="128"/>
        <v>2019</v>
      </c>
      <c r="K1612" s="4">
        <f t="shared" si="129"/>
        <v>3</v>
      </c>
      <c r="L1612" s="6">
        <f t="shared" si="130"/>
        <v>2989.9999998975545</v>
      </c>
      <c r="M1612" s="8">
        <f t="shared" si="126"/>
        <v>49.833333331625909</v>
      </c>
      <c r="N1612" s="8">
        <f t="shared" si="127"/>
        <v>99.666666663251817</v>
      </c>
      <c r="O1612" s="18">
        <v>1</v>
      </c>
      <c r="P1612" t="s">
        <v>2968</v>
      </c>
      <c r="Q1612" s="6" t="s">
        <v>24</v>
      </c>
    </row>
    <row r="1613" spans="1:17" ht="15">
      <c r="A1613" t="s">
        <v>29</v>
      </c>
      <c r="B1613" t="s">
        <v>30</v>
      </c>
      <c r="C1613" t="s">
        <v>171</v>
      </c>
      <c r="D1613" t="s">
        <v>2969</v>
      </c>
      <c r="E1613">
        <v>1</v>
      </c>
      <c r="F1613" t="s">
        <v>27</v>
      </c>
      <c r="G1613" t="s">
        <v>22</v>
      </c>
      <c r="H1613" s="5">
        <v>43525.781041666669</v>
      </c>
      <c r="I1613" s="5">
        <v>43525.652777777781</v>
      </c>
      <c r="J1613" s="4">
        <f t="shared" si="128"/>
        <v>2019</v>
      </c>
      <c r="K1613" s="4">
        <f t="shared" si="129"/>
        <v>3</v>
      </c>
      <c r="L1613" s="6">
        <f t="shared" si="130"/>
        <v>11081.999999913387</v>
      </c>
      <c r="M1613" s="8">
        <f t="shared" si="126"/>
        <v>184.69999999855645</v>
      </c>
      <c r="N1613" s="8">
        <f t="shared" si="127"/>
        <v>184.69999999855645</v>
      </c>
      <c r="O1613" s="18">
        <v>1</v>
      </c>
      <c r="P1613" t="s">
        <v>2970</v>
      </c>
      <c r="Q1613" s="6" t="s">
        <v>24</v>
      </c>
    </row>
    <row r="1614" spans="1:17" ht="15">
      <c r="A1614" t="s">
        <v>29</v>
      </c>
      <c r="B1614" t="s">
        <v>87</v>
      </c>
      <c r="C1614" t="s">
        <v>197</v>
      </c>
      <c r="D1614" t="s">
        <v>2971</v>
      </c>
      <c r="E1614">
        <v>24</v>
      </c>
      <c r="F1614" t="s">
        <v>27</v>
      </c>
      <c r="G1614" t="s">
        <v>22</v>
      </c>
      <c r="H1614" s="5">
        <v>43525.749120370368</v>
      </c>
      <c r="I1614" s="5">
        <v>43525.685300925928</v>
      </c>
      <c r="J1614" s="4">
        <f t="shared" si="128"/>
        <v>2019</v>
      </c>
      <c r="K1614" s="4">
        <f t="shared" si="129"/>
        <v>3</v>
      </c>
      <c r="L1614" s="6">
        <f t="shared" si="130"/>
        <v>5513.9999996172264</v>
      </c>
      <c r="M1614" s="8">
        <f t="shared" si="126"/>
        <v>91.89999999362044</v>
      </c>
      <c r="N1614" s="8">
        <f t="shared" si="127"/>
        <v>2205.5999998468906</v>
      </c>
      <c r="O1614" s="18">
        <v>1</v>
      </c>
      <c r="P1614" t="s">
        <v>2972</v>
      </c>
      <c r="Q1614" s="6" t="s">
        <v>24</v>
      </c>
    </row>
    <row r="1615" spans="1:17" ht="15">
      <c r="A1615" t="s">
        <v>29</v>
      </c>
      <c r="B1615" t="s">
        <v>87</v>
      </c>
      <c r="C1615" t="s">
        <v>197</v>
      </c>
      <c r="D1615" t="s">
        <v>2971</v>
      </c>
      <c r="E1615">
        <v>19</v>
      </c>
      <c r="F1615" t="s">
        <v>27</v>
      </c>
      <c r="G1615" t="s">
        <v>22</v>
      </c>
      <c r="H1615" s="5">
        <v>43525.780150462961</v>
      </c>
      <c r="I1615" s="5">
        <v>43525.689710648148</v>
      </c>
      <c r="J1615" s="4">
        <f t="shared" si="128"/>
        <v>2019</v>
      </c>
      <c r="K1615" s="4">
        <f t="shared" si="129"/>
        <v>3</v>
      </c>
      <c r="L1615" s="6">
        <f t="shared" si="130"/>
        <v>7813.9999997802079</v>
      </c>
      <c r="M1615" s="8">
        <f t="shared" si="126"/>
        <v>130.23333332967013</v>
      </c>
      <c r="N1615" s="8">
        <f t="shared" si="127"/>
        <v>2474.4333332637325</v>
      </c>
      <c r="O1615" s="18">
        <v>1</v>
      </c>
      <c r="P1615" t="s">
        <v>2973</v>
      </c>
      <c r="Q1615" s="6" t="s">
        <v>24</v>
      </c>
    </row>
    <row r="1616" spans="1:17" ht="15">
      <c r="A1616" t="s">
        <v>17</v>
      </c>
      <c r="B1616" t="s">
        <v>55</v>
      </c>
      <c r="C1616" t="s">
        <v>271</v>
      </c>
      <c r="D1616" t="s">
        <v>2723</v>
      </c>
      <c r="E1616">
        <v>1</v>
      </c>
      <c r="F1616" t="s">
        <v>131</v>
      </c>
      <c r="G1616" t="s">
        <v>22</v>
      </c>
      <c r="H1616" s="5">
        <v>43526.402777777781</v>
      </c>
      <c r="I1616" s="5">
        <v>43526.336516203701</v>
      </c>
      <c r="J1616" s="4">
        <f t="shared" si="128"/>
        <v>2019</v>
      </c>
      <c r="K1616" s="4">
        <f t="shared" si="129"/>
        <v>3</v>
      </c>
      <c r="L1616" s="6">
        <f t="shared" si="130"/>
        <v>5725.0000005355105</v>
      </c>
      <c r="M1616" s="8">
        <f t="shared" si="126"/>
        <v>95.416666675591841</v>
      </c>
      <c r="N1616" s="8">
        <f t="shared" si="127"/>
        <v>95.416666675591841</v>
      </c>
      <c r="O1616" s="18">
        <v>1</v>
      </c>
      <c r="P1616" t="s">
        <v>2974</v>
      </c>
      <c r="Q1616" s="6" t="s">
        <v>24</v>
      </c>
    </row>
    <row r="1617" spans="1:17" ht="15">
      <c r="A1617" t="s">
        <v>17</v>
      </c>
      <c r="B1617" t="s">
        <v>140</v>
      </c>
      <c r="C1617" t="s">
        <v>141</v>
      </c>
      <c r="D1617" t="s">
        <v>2975</v>
      </c>
      <c r="E1617">
        <v>1</v>
      </c>
      <c r="F1617" t="s">
        <v>27</v>
      </c>
      <c r="G1617" t="s">
        <v>22</v>
      </c>
      <c r="H1617" s="5">
        <v>43526.5625</v>
      </c>
      <c r="I1617" s="5">
        <v>43526.524305555555</v>
      </c>
      <c r="J1617" s="4">
        <f t="shared" si="128"/>
        <v>2019</v>
      </c>
      <c r="K1617" s="4">
        <f t="shared" si="129"/>
        <v>3</v>
      </c>
      <c r="L1617" s="6">
        <f t="shared" si="130"/>
        <v>3300.0000000698492</v>
      </c>
      <c r="M1617" s="8">
        <f t="shared" si="126"/>
        <v>55.000000001164153</v>
      </c>
      <c r="N1617" s="8">
        <f t="shared" si="127"/>
        <v>55.000000001164153</v>
      </c>
      <c r="O1617" s="18">
        <v>1</v>
      </c>
      <c r="P1617" t="s">
        <v>2976</v>
      </c>
      <c r="Q1617" s="6" t="s">
        <v>24</v>
      </c>
    </row>
    <row r="1618" spans="1:17" ht="15">
      <c r="A1618" t="s">
        <v>17</v>
      </c>
      <c r="B1618" t="s">
        <v>41</v>
      </c>
      <c r="C1618" t="s">
        <v>42</v>
      </c>
      <c r="D1618" t="s">
        <v>681</v>
      </c>
      <c r="E1618">
        <v>91</v>
      </c>
      <c r="F1618" t="s">
        <v>85</v>
      </c>
      <c r="G1618" t="s">
        <v>22</v>
      </c>
      <c r="H1618" s="5">
        <v>43526.654861111114</v>
      </c>
      <c r="I1618" s="5">
        <v>43526.613888888889</v>
      </c>
      <c r="J1618" s="4">
        <f t="shared" si="128"/>
        <v>2019</v>
      </c>
      <c r="K1618" s="4">
        <f t="shared" si="129"/>
        <v>3</v>
      </c>
      <c r="L1618" s="6">
        <f t="shared" si="130"/>
        <v>3540.0000002235174</v>
      </c>
      <c r="M1618" s="8">
        <f t="shared" si="126"/>
        <v>59.00000000372529</v>
      </c>
      <c r="N1618" s="8">
        <f t="shared" si="127"/>
        <v>5369.0000003390014</v>
      </c>
      <c r="O1618" s="18">
        <v>1</v>
      </c>
      <c r="P1618" t="s">
        <v>2977</v>
      </c>
      <c r="Q1618" s="6" t="s">
        <v>24</v>
      </c>
    </row>
    <row r="1619" spans="1:17" ht="15">
      <c r="A1619" t="s">
        <v>17</v>
      </c>
      <c r="B1619" t="s">
        <v>18</v>
      </c>
      <c r="C1619" t="s">
        <v>19</v>
      </c>
      <c r="D1619" t="s">
        <v>2878</v>
      </c>
      <c r="E1619">
        <v>4</v>
      </c>
      <c r="F1619" t="s">
        <v>27</v>
      </c>
      <c r="G1619" t="s">
        <v>22</v>
      </c>
      <c r="H1619" s="5">
        <v>43527.589502314811</v>
      </c>
      <c r="I1619" s="5">
        <v>43527.533333333333</v>
      </c>
      <c r="J1619" s="4">
        <f t="shared" si="128"/>
        <v>2019</v>
      </c>
      <c r="K1619" s="4">
        <f t="shared" si="129"/>
        <v>3</v>
      </c>
      <c r="L1619" s="6">
        <f t="shared" si="130"/>
        <v>4852.9999997466803</v>
      </c>
      <c r="M1619" s="8">
        <f t="shared" si="126"/>
        <v>80.883333329111338</v>
      </c>
      <c r="N1619" s="8">
        <f t="shared" si="127"/>
        <v>323.53333331644535</v>
      </c>
      <c r="O1619" s="18">
        <v>1</v>
      </c>
      <c r="P1619" t="s">
        <v>2978</v>
      </c>
      <c r="Q1619" s="6" t="s">
        <v>24</v>
      </c>
    </row>
    <row r="1620" spans="1:17" ht="15">
      <c r="A1620" t="s">
        <v>17</v>
      </c>
      <c r="B1620" t="s">
        <v>41</v>
      </c>
      <c r="C1620" t="s">
        <v>62</v>
      </c>
      <c r="D1620" t="s">
        <v>2103</v>
      </c>
      <c r="E1620">
        <v>14</v>
      </c>
      <c r="F1620" t="s">
        <v>27</v>
      </c>
      <c r="G1620" t="s">
        <v>22</v>
      </c>
      <c r="H1620" s="5">
        <v>43527.670636574076</v>
      </c>
      <c r="I1620" s="5">
        <v>43527.634722222225</v>
      </c>
      <c r="J1620" s="4">
        <f t="shared" si="128"/>
        <v>2019</v>
      </c>
      <c r="K1620" s="4">
        <f t="shared" si="129"/>
        <v>3</v>
      </c>
      <c r="L1620" s="6">
        <f t="shared" si="130"/>
        <v>3102.9999999096617</v>
      </c>
      <c r="M1620" s="8">
        <f t="shared" si="126"/>
        <v>51.716666665161029</v>
      </c>
      <c r="N1620" s="8">
        <f t="shared" si="127"/>
        <v>724.0333333122544</v>
      </c>
      <c r="O1620" s="18">
        <v>1</v>
      </c>
      <c r="P1620" t="s">
        <v>2979</v>
      </c>
      <c r="Q1620" s="6" t="s">
        <v>24</v>
      </c>
    </row>
    <row r="1621" spans="1:17" ht="15">
      <c r="A1621" t="s">
        <v>17</v>
      </c>
      <c r="B1621" t="s">
        <v>41</v>
      </c>
      <c r="C1621" t="s">
        <v>42</v>
      </c>
      <c r="D1621" t="s">
        <v>1426</v>
      </c>
      <c r="E1621">
        <v>71</v>
      </c>
      <c r="F1621" t="s">
        <v>921</v>
      </c>
      <c r="G1621" t="s">
        <v>22</v>
      </c>
      <c r="H1621" s="5">
        <v>43527.994537037041</v>
      </c>
      <c r="I1621" s="5">
        <v>43527.676388888889</v>
      </c>
      <c r="J1621" s="4">
        <f t="shared" si="128"/>
        <v>2019</v>
      </c>
      <c r="K1621" s="4">
        <f t="shared" si="129"/>
        <v>3</v>
      </c>
      <c r="L1621" s="6">
        <f t="shared" si="130"/>
        <v>27488.000000291504</v>
      </c>
      <c r="M1621" s="8">
        <f t="shared" si="126"/>
        <v>458.13333333819173</v>
      </c>
      <c r="N1621" s="8">
        <f t="shared" si="127"/>
        <v>32527.466667011613</v>
      </c>
      <c r="O1621" s="18">
        <v>1</v>
      </c>
      <c r="P1621" t="s">
        <v>2980</v>
      </c>
      <c r="Q1621" s="6" t="s">
        <v>24</v>
      </c>
    </row>
    <row r="1622" spans="1:17" ht="15">
      <c r="A1622" t="s">
        <v>17</v>
      </c>
      <c r="B1622" t="s">
        <v>18</v>
      </c>
      <c r="C1622" t="s">
        <v>25</v>
      </c>
      <c r="D1622" t="s">
        <v>2981</v>
      </c>
      <c r="E1622">
        <v>23</v>
      </c>
      <c r="F1622" t="s">
        <v>921</v>
      </c>
      <c r="G1622" t="s">
        <v>22</v>
      </c>
      <c r="H1622" s="5">
        <v>43527.751770833333</v>
      </c>
      <c r="I1622" s="5">
        <v>43527.681250000001</v>
      </c>
      <c r="J1622" s="4">
        <f t="shared" si="128"/>
        <v>2019</v>
      </c>
      <c r="K1622" s="4">
        <f t="shared" si="129"/>
        <v>3</v>
      </c>
      <c r="L1622" s="6">
        <f t="shared" si="130"/>
        <v>6092.9999998072162</v>
      </c>
      <c r="M1622" s="8">
        <f t="shared" si="126"/>
        <v>101.54999999678694</v>
      </c>
      <c r="N1622" s="8">
        <f t="shared" si="127"/>
        <v>2335.6499999260996</v>
      </c>
      <c r="O1622" s="18">
        <v>1</v>
      </c>
      <c r="P1622" t="s">
        <v>2982</v>
      </c>
      <c r="Q1622" s="6" t="s">
        <v>24</v>
      </c>
    </row>
    <row r="1623" spans="1:17" ht="15">
      <c r="A1623" t="s">
        <v>17</v>
      </c>
      <c r="B1623" t="s">
        <v>55</v>
      </c>
      <c r="C1623" t="s">
        <v>326</v>
      </c>
      <c r="D1623" t="s">
        <v>2983</v>
      </c>
      <c r="E1623">
        <v>1</v>
      </c>
      <c r="F1623" t="s">
        <v>921</v>
      </c>
      <c r="G1623" t="s">
        <v>22</v>
      </c>
      <c r="H1623" s="5">
        <v>43527.738888888889</v>
      </c>
      <c r="I1623" s="5">
        <v>43527.69027777778</v>
      </c>
      <c r="J1623" s="4">
        <f t="shared" si="128"/>
        <v>2019</v>
      </c>
      <c r="K1623" s="4">
        <f t="shared" si="129"/>
        <v>3</v>
      </c>
      <c r="L1623" s="6">
        <f t="shared" si="130"/>
        <v>4199.9999998603016</v>
      </c>
      <c r="M1623" s="8">
        <f t="shared" si="126"/>
        <v>69.999999997671694</v>
      </c>
      <c r="N1623" s="8">
        <f t="shared" si="127"/>
        <v>69.999999997671694</v>
      </c>
      <c r="O1623" s="18">
        <v>1</v>
      </c>
      <c r="P1623" t="s">
        <v>2984</v>
      </c>
      <c r="Q1623" s="6" t="s">
        <v>24</v>
      </c>
    </row>
    <row r="1624" spans="1:17" ht="15">
      <c r="A1624" t="s">
        <v>17</v>
      </c>
      <c r="B1624" t="s">
        <v>18</v>
      </c>
      <c r="C1624" t="s">
        <v>35</v>
      </c>
      <c r="D1624" t="s">
        <v>1536</v>
      </c>
      <c r="E1624">
        <v>145</v>
      </c>
      <c r="F1624" t="s">
        <v>921</v>
      </c>
      <c r="G1624" t="s">
        <v>22</v>
      </c>
      <c r="H1624" s="5">
        <v>43527.971759259257</v>
      </c>
      <c r="I1624" s="5">
        <v>43527.711805555555</v>
      </c>
      <c r="J1624" s="4">
        <f t="shared" si="128"/>
        <v>2019</v>
      </c>
      <c r="K1624" s="4">
        <f t="shared" si="129"/>
        <v>3</v>
      </c>
      <c r="L1624" s="6">
        <f t="shared" si="130"/>
        <v>22459.999999869615</v>
      </c>
      <c r="M1624" s="8">
        <f t="shared" si="126"/>
        <v>374.33333333116025</v>
      </c>
      <c r="N1624" s="8">
        <f t="shared" si="127"/>
        <v>54278.333333018236</v>
      </c>
      <c r="O1624" s="18">
        <v>1</v>
      </c>
      <c r="P1624" t="s">
        <v>2985</v>
      </c>
      <c r="Q1624" s="6" t="s">
        <v>24</v>
      </c>
    </row>
    <row r="1625" spans="1:17" ht="15">
      <c r="A1625" t="s">
        <v>17</v>
      </c>
      <c r="B1625" t="s">
        <v>41</v>
      </c>
      <c r="C1625" t="s">
        <v>135</v>
      </c>
      <c r="D1625" t="s">
        <v>301</v>
      </c>
      <c r="E1625">
        <v>23</v>
      </c>
      <c r="F1625" t="s">
        <v>921</v>
      </c>
      <c r="G1625" t="s">
        <v>22</v>
      </c>
      <c r="H1625" s="5">
        <v>43528.041238425925</v>
      </c>
      <c r="I1625" s="5">
        <v>43527.775694444441</v>
      </c>
      <c r="J1625" s="4">
        <f t="shared" si="128"/>
        <v>2019</v>
      </c>
      <c r="K1625" s="4">
        <f t="shared" si="129"/>
        <v>3</v>
      </c>
      <c r="L1625" s="6">
        <f t="shared" si="130"/>
        <v>22943.000000249594</v>
      </c>
      <c r="M1625" s="8">
        <f t="shared" si="126"/>
        <v>382.38333333749324</v>
      </c>
      <c r="N1625" s="8">
        <f t="shared" si="127"/>
        <v>8794.8166667623445</v>
      </c>
      <c r="O1625" s="18">
        <v>1</v>
      </c>
      <c r="P1625" t="s">
        <v>2986</v>
      </c>
      <c r="Q1625" s="6" t="s">
        <v>24</v>
      </c>
    </row>
    <row r="1626" spans="1:17" ht="15">
      <c r="A1626" t="s">
        <v>17</v>
      </c>
      <c r="B1626" t="s">
        <v>41</v>
      </c>
      <c r="C1626" t="s">
        <v>42</v>
      </c>
      <c r="D1626" t="s">
        <v>2987</v>
      </c>
      <c r="E1626">
        <v>39</v>
      </c>
      <c r="F1626" t="s">
        <v>921</v>
      </c>
      <c r="G1626" t="s">
        <v>22</v>
      </c>
      <c r="H1626" s="5">
        <v>43527.957233796296</v>
      </c>
      <c r="I1626" s="5">
        <v>43527.793055555558</v>
      </c>
      <c r="J1626" s="4">
        <f t="shared" si="128"/>
        <v>2019</v>
      </c>
      <c r="K1626" s="4">
        <f t="shared" si="129"/>
        <v>3</v>
      </c>
      <c r="L1626" s="6">
        <f t="shared" si="130"/>
        <v>14184.999999823049</v>
      </c>
      <c r="M1626" s="8">
        <f t="shared" si="126"/>
        <v>236.41666666371748</v>
      </c>
      <c r="N1626" s="8">
        <f t="shared" si="127"/>
        <v>9220.2499998849817</v>
      </c>
      <c r="O1626" s="18">
        <v>1</v>
      </c>
      <c r="P1626" t="s">
        <v>2988</v>
      </c>
      <c r="Q1626" s="6" t="s">
        <v>24</v>
      </c>
    </row>
    <row r="1627" spans="1:17" ht="15">
      <c r="A1627" t="s">
        <v>17</v>
      </c>
      <c r="B1627" t="s">
        <v>41</v>
      </c>
      <c r="C1627" t="s">
        <v>62</v>
      </c>
      <c r="D1627" t="s">
        <v>1498</v>
      </c>
      <c r="E1627">
        <v>5</v>
      </c>
      <c r="F1627" t="s">
        <v>921</v>
      </c>
      <c r="G1627" t="s">
        <v>22</v>
      </c>
      <c r="H1627" s="5">
        <v>43528.035624999997</v>
      </c>
      <c r="I1627" s="5">
        <v>43527.795138888891</v>
      </c>
      <c r="J1627" s="4">
        <f t="shared" si="128"/>
        <v>2019</v>
      </c>
      <c r="K1627" s="4">
        <f t="shared" si="129"/>
        <v>3</v>
      </c>
      <c r="L1627" s="6">
        <f t="shared" si="130"/>
        <v>20777.999999583699</v>
      </c>
      <c r="M1627" s="8">
        <f t="shared" si="126"/>
        <v>346.29999999306165</v>
      </c>
      <c r="N1627" s="8">
        <f t="shared" si="127"/>
        <v>1731.4999999653082</v>
      </c>
      <c r="O1627" s="18">
        <v>1</v>
      </c>
      <c r="P1627" t="s">
        <v>2989</v>
      </c>
      <c r="Q1627" s="6" t="s">
        <v>24</v>
      </c>
    </row>
    <row r="1628" spans="1:17" ht="15">
      <c r="A1628" t="s">
        <v>17</v>
      </c>
      <c r="B1628" t="s">
        <v>41</v>
      </c>
      <c r="C1628" t="s">
        <v>42</v>
      </c>
      <c r="D1628" t="s">
        <v>2990</v>
      </c>
      <c r="E1628">
        <v>17</v>
      </c>
      <c r="F1628" t="s">
        <v>921</v>
      </c>
      <c r="G1628" t="s">
        <v>22</v>
      </c>
      <c r="H1628" s="5">
        <v>43528.016747685186</v>
      </c>
      <c r="I1628" s="5">
        <v>43527.802083333336</v>
      </c>
      <c r="J1628" s="4">
        <f t="shared" si="128"/>
        <v>2019</v>
      </c>
      <c r="K1628" s="4">
        <f t="shared" si="129"/>
        <v>3</v>
      </c>
      <c r="L1628" s="6">
        <f t="shared" si="130"/>
        <v>18546.999999834225</v>
      </c>
      <c r="M1628" s="8">
        <f t="shared" si="126"/>
        <v>309.11666666390374</v>
      </c>
      <c r="N1628" s="8">
        <f t="shared" si="127"/>
        <v>5254.9833332863636</v>
      </c>
      <c r="O1628" s="18">
        <v>1</v>
      </c>
      <c r="P1628" t="s">
        <v>2991</v>
      </c>
      <c r="Q1628" s="6" t="s">
        <v>24</v>
      </c>
    </row>
    <row r="1629" spans="1:17" ht="15">
      <c r="A1629" t="s">
        <v>17</v>
      </c>
      <c r="B1629" t="s">
        <v>140</v>
      </c>
      <c r="C1629" t="s">
        <v>141</v>
      </c>
      <c r="D1629" t="s">
        <v>142</v>
      </c>
      <c r="E1629">
        <v>72</v>
      </c>
      <c r="F1629" t="s">
        <v>921</v>
      </c>
      <c r="G1629" t="s">
        <v>22</v>
      </c>
      <c r="H1629" s="5">
        <v>43527.820833333331</v>
      </c>
      <c r="I1629" s="5">
        <v>43527.808333333334</v>
      </c>
      <c r="J1629" s="4">
        <f t="shared" si="128"/>
        <v>2019</v>
      </c>
      <c r="K1629" s="4">
        <f t="shared" si="129"/>
        <v>3</v>
      </c>
      <c r="L1629" s="6">
        <f t="shared" si="130"/>
        <v>1079.9999997485429</v>
      </c>
      <c r="M1629" s="8">
        <f t="shared" si="126"/>
        <v>17.999999995809048</v>
      </c>
      <c r="N1629" s="8">
        <f t="shared" si="127"/>
        <v>1295.9999996982515</v>
      </c>
      <c r="O1629" s="18">
        <v>1</v>
      </c>
      <c r="P1629" t="s">
        <v>2992</v>
      </c>
      <c r="Q1629" s="6" t="s">
        <v>24</v>
      </c>
    </row>
    <row r="1630" spans="1:17" ht="15">
      <c r="A1630" t="s">
        <v>17</v>
      </c>
      <c r="B1630" t="s">
        <v>140</v>
      </c>
      <c r="C1630" t="s">
        <v>141</v>
      </c>
      <c r="D1630" t="s">
        <v>2993</v>
      </c>
      <c r="E1630">
        <v>84</v>
      </c>
      <c r="F1630" t="s">
        <v>921</v>
      </c>
      <c r="G1630" t="s">
        <v>22</v>
      </c>
      <c r="H1630" s="5">
        <v>43528.039618055554</v>
      </c>
      <c r="I1630" s="5">
        <v>43527.819444444445</v>
      </c>
      <c r="J1630" s="4">
        <f t="shared" si="128"/>
        <v>2019</v>
      </c>
      <c r="K1630" s="4">
        <f t="shared" si="129"/>
        <v>3</v>
      </c>
      <c r="L1630" s="6">
        <f t="shared" si="130"/>
        <v>19022.999999835156</v>
      </c>
      <c r="M1630" s="8">
        <f t="shared" si="126"/>
        <v>317.0499999972526</v>
      </c>
      <c r="N1630" s="8">
        <f t="shared" si="127"/>
        <v>26632.199999769218</v>
      </c>
      <c r="O1630" s="18">
        <v>1</v>
      </c>
      <c r="P1630" t="s">
        <v>2994</v>
      </c>
      <c r="Q1630" s="6" t="s">
        <v>24</v>
      </c>
    </row>
    <row r="1631" spans="1:17" ht="15">
      <c r="A1631" t="s">
        <v>17</v>
      </c>
      <c r="B1631" t="s">
        <v>140</v>
      </c>
      <c r="C1631" t="s">
        <v>141</v>
      </c>
      <c r="D1631" t="s">
        <v>142</v>
      </c>
      <c r="E1631">
        <v>220</v>
      </c>
      <c r="F1631" t="s">
        <v>921</v>
      </c>
      <c r="G1631" t="s">
        <v>22</v>
      </c>
      <c r="H1631" s="5">
        <v>43527.949803240743</v>
      </c>
      <c r="I1631" s="5">
        <v>43527.820833333331</v>
      </c>
      <c r="J1631" s="4">
        <f t="shared" si="128"/>
        <v>2019</v>
      </c>
      <c r="K1631" s="4">
        <f t="shared" si="129"/>
        <v>3</v>
      </c>
      <c r="L1631" s="6">
        <f t="shared" si="130"/>
        <v>11143.000000342727</v>
      </c>
      <c r="M1631" s="8">
        <f t="shared" si="126"/>
        <v>185.71666667237878</v>
      </c>
      <c r="N1631" s="8">
        <f t="shared" si="127"/>
        <v>40857.666667923331</v>
      </c>
      <c r="O1631" s="18">
        <v>1</v>
      </c>
      <c r="P1631" t="s">
        <v>2995</v>
      </c>
      <c r="Q1631" s="6" t="s">
        <v>24</v>
      </c>
    </row>
    <row r="1632" spans="1:17" ht="15">
      <c r="A1632" t="s">
        <v>17</v>
      </c>
      <c r="B1632" t="s">
        <v>41</v>
      </c>
      <c r="C1632" t="s">
        <v>42</v>
      </c>
      <c r="D1632" t="s">
        <v>2996</v>
      </c>
      <c r="E1632">
        <v>1043</v>
      </c>
      <c r="F1632" t="s">
        <v>921</v>
      </c>
      <c r="G1632" t="s">
        <v>22</v>
      </c>
      <c r="H1632" s="5">
        <v>43527.93546296296</v>
      </c>
      <c r="I1632" s="5">
        <v>43527.909722222219</v>
      </c>
      <c r="J1632" s="4">
        <f t="shared" si="128"/>
        <v>2019</v>
      </c>
      <c r="K1632" s="4">
        <f t="shared" si="129"/>
        <v>3</v>
      </c>
      <c r="L1632" s="6">
        <f t="shared" si="130"/>
        <v>2223.9999999990687</v>
      </c>
      <c r="M1632" s="8">
        <f t="shared" si="126"/>
        <v>37.066666666651145</v>
      </c>
      <c r="N1632" s="8">
        <f t="shared" si="127"/>
        <v>38660.533333317144</v>
      </c>
      <c r="O1632" s="18">
        <v>1</v>
      </c>
      <c r="P1632" t="s">
        <v>2997</v>
      </c>
      <c r="Q1632" s="6" t="s">
        <v>24</v>
      </c>
    </row>
    <row r="1633" spans="1:17" ht="15">
      <c r="A1633" t="s">
        <v>17</v>
      </c>
      <c r="B1633" t="s">
        <v>41</v>
      </c>
      <c r="C1633" t="s">
        <v>42</v>
      </c>
      <c r="D1633" t="s">
        <v>240</v>
      </c>
      <c r="E1633">
        <v>339</v>
      </c>
      <c r="F1633" t="s">
        <v>921</v>
      </c>
      <c r="G1633" t="s">
        <v>22</v>
      </c>
      <c r="H1633" s="5">
        <v>43527.981134259258</v>
      </c>
      <c r="I1633" s="5">
        <v>43527.93546296296</v>
      </c>
      <c r="J1633" s="4">
        <f t="shared" si="128"/>
        <v>2019</v>
      </c>
      <c r="K1633" s="4">
        <f t="shared" si="129"/>
        <v>3</v>
      </c>
      <c r="L1633" s="6">
        <f t="shared" si="130"/>
        <v>3946.0000002058223</v>
      </c>
      <c r="M1633" s="8">
        <f t="shared" si="126"/>
        <v>65.766666670097038</v>
      </c>
      <c r="N1633" s="8">
        <f t="shared" si="127"/>
        <v>22294.900001162896</v>
      </c>
      <c r="O1633" s="18">
        <v>1</v>
      </c>
      <c r="P1633" t="s">
        <v>2998</v>
      </c>
      <c r="Q1633" s="6" t="s">
        <v>24</v>
      </c>
    </row>
    <row r="1634" spans="1:18" ht="15">
      <c r="A1634" t="s">
        <v>17</v>
      </c>
      <c r="B1634" t="s">
        <v>47</v>
      </c>
      <c r="C1634" t="s">
        <v>52</v>
      </c>
      <c r="D1634" t="s">
        <v>81</v>
      </c>
      <c r="E1634">
        <v>6</v>
      </c>
      <c r="F1634" t="s">
        <v>44</v>
      </c>
      <c r="G1634" t="s">
        <v>22</v>
      </c>
      <c r="H1634" s="5">
        <v>43528.349999999999</v>
      </c>
      <c r="I1634" s="5">
        <v>43528.277083333334</v>
      </c>
      <c r="J1634" s="4">
        <f t="shared" si="128"/>
        <v>2019</v>
      </c>
      <c r="K1634" s="4">
        <f t="shared" si="129"/>
        <v>3</v>
      </c>
      <c r="L1634" s="6">
        <f t="shared" si="130"/>
        <v>6299.9999997904524</v>
      </c>
      <c r="M1634" s="8">
        <f t="shared" si="126"/>
        <v>104.99999999650754</v>
      </c>
      <c r="N1634" s="8">
        <f t="shared" si="127"/>
        <v>629.99999997904524</v>
      </c>
      <c r="O1634" s="18">
        <v>1</v>
      </c>
      <c r="P1634" t="s">
        <v>2999</v>
      </c>
      <c r="Q1634" s="6" t="s">
        <v>24</v>
      </c>
      <c r="R1634" t="s">
        <v>46</v>
      </c>
    </row>
    <row r="1635" spans="1:18" ht="15">
      <c r="A1635" t="s">
        <v>17</v>
      </c>
      <c r="B1635" t="s">
        <v>41</v>
      </c>
      <c r="C1635" t="s">
        <v>42</v>
      </c>
      <c r="D1635" t="s">
        <v>3000</v>
      </c>
      <c r="E1635">
        <v>5</v>
      </c>
      <c r="F1635" t="s">
        <v>44</v>
      </c>
      <c r="G1635" t="s">
        <v>22</v>
      </c>
      <c r="H1635" s="5">
        <v>43528.37777777778</v>
      </c>
      <c r="I1635" s="5">
        <v>43528.311111111114</v>
      </c>
      <c r="J1635" s="4">
        <f t="shared" si="128"/>
        <v>2019</v>
      </c>
      <c r="K1635" s="4">
        <f t="shared" si="129"/>
        <v>3</v>
      </c>
      <c r="L1635" s="6">
        <f t="shared" si="130"/>
        <v>5759.999999916181</v>
      </c>
      <c r="M1635" s="8">
        <f t="shared" si="126"/>
        <v>95.999999998603016</v>
      </c>
      <c r="N1635" s="8">
        <f t="shared" si="127"/>
        <v>479.99999999301508</v>
      </c>
      <c r="O1635" s="18">
        <v>1</v>
      </c>
      <c r="P1635" t="s">
        <v>3001</v>
      </c>
      <c r="Q1635" s="6" t="s">
        <v>24</v>
      </c>
      <c r="R1635" t="s">
        <v>46</v>
      </c>
    </row>
    <row r="1636" spans="1:17" ht="15">
      <c r="A1636" t="s">
        <v>17</v>
      </c>
      <c r="B1636" t="s">
        <v>140</v>
      </c>
      <c r="C1636" t="s">
        <v>141</v>
      </c>
      <c r="D1636" t="s">
        <v>3002</v>
      </c>
      <c r="E1636">
        <v>2</v>
      </c>
      <c r="F1636" t="s">
        <v>33</v>
      </c>
      <c r="G1636" t="s">
        <v>22</v>
      </c>
      <c r="H1636" s="5">
        <v>43528.525810185187</v>
      </c>
      <c r="I1636" s="5">
        <v>43528.384722222225</v>
      </c>
      <c r="J1636" s="4">
        <f t="shared" si="128"/>
        <v>2019</v>
      </c>
      <c r="K1636" s="4">
        <f t="shared" si="129"/>
        <v>3</v>
      </c>
      <c r="L1636" s="6">
        <f t="shared" si="130"/>
        <v>12189.999999920838</v>
      </c>
      <c r="M1636" s="8">
        <f t="shared" si="126"/>
        <v>203.16666666534729</v>
      </c>
      <c r="N1636" s="8">
        <f t="shared" si="127"/>
        <v>406.33333333069459</v>
      </c>
      <c r="O1636" s="18">
        <v>1</v>
      </c>
      <c r="P1636" t="s">
        <v>3003</v>
      </c>
      <c r="Q1636" s="6" t="s">
        <v>24</v>
      </c>
    </row>
    <row r="1637" spans="1:17" ht="15">
      <c r="A1637" t="s">
        <v>17</v>
      </c>
      <c r="B1637" t="s">
        <v>18</v>
      </c>
      <c r="C1637" t="s">
        <v>25</v>
      </c>
      <c r="D1637" t="s">
        <v>3004</v>
      </c>
      <c r="E1637">
        <v>1</v>
      </c>
      <c r="F1637" t="s">
        <v>33</v>
      </c>
      <c r="G1637" t="s">
        <v>22</v>
      </c>
      <c r="H1637" s="5">
        <v>43528.457268518519</v>
      </c>
      <c r="I1637" s="5">
        <v>43528.415277777778</v>
      </c>
      <c r="J1637" s="4">
        <f t="shared" si="128"/>
        <v>2019</v>
      </c>
      <c r="K1637" s="4">
        <f t="shared" si="129"/>
        <v>3</v>
      </c>
      <c r="L1637" s="6">
        <f t="shared" si="130"/>
        <v>3628.0000000493601</v>
      </c>
      <c r="M1637" s="8">
        <f t="shared" si="126"/>
        <v>60.466666667489335</v>
      </c>
      <c r="N1637" s="8">
        <f t="shared" si="127"/>
        <v>60.466666667489335</v>
      </c>
      <c r="O1637" s="18">
        <v>1</v>
      </c>
      <c r="P1637" t="s">
        <v>3005</v>
      </c>
      <c r="Q1637" s="6" t="s">
        <v>24</v>
      </c>
    </row>
    <row r="1638" spans="1:17" ht="15">
      <c r="A1638" t="s">
        <v>17</v>
      </c>
      <c r="B1638" t="s">
        <v>18</v>
      </c>
      <c r="C1638" t="s">
        <v>25</v>
      </c>
      <c r="D1638" t="s">
        <v>700</v>
      </c>
      <c r="E1638">
        <v>38</v>
      </c>
      <c r="F1638" t="s">
        <v>125</v>
      </c>
      <c r="G1638" t="s">
        <v>22</v>
      </c>
      <c r="H1638" s="5">
        <v>43528.714270833334</v>
      </c>
      <c r="I1638" s="5">
        <v>43528.69027777778</v>
      </c>
      <c r="J1638" s="4">
        <f t="shared" si="128"/>
        <v>2019</v>
      </c>
      <c r="K1638" s="4">
        <f t="shared" si="129"/>
        <v>3</v>
      </c>
      <c r="L1638" s="6">
        <f t="shared" si="130"/>
        <v>2072.9999999050051</v>
      </c>
      <c r="M1638" s="8">
        <f t="shared" si="126"/>
        <v>34.549999998416752</v>
      </c>
      <c r="N1638" s="8">
        <f t="shared" si="127"/>
        <v>1312.8999999398366</v>
      </c>
      <c r="O1638" s="18">
        <v>1</v>
      </c>
      <c r="P1638" t="s">
        <v>3006</v>
      </c>
      <c r="Q1638" s="6" t="s">
        <v>24</v>
      </c>
    </row>
    <row r="1639" spans="1:17" ht="15">
      <c r="A1639" t="s">
        <v>17</v>
      </c>
      <c r="B1639" t="s">
        <v>41</v>
      </c>
      <c r="C1639" t="s">
        <v>42</v>
      </c>
      <c r="D1639" t="s">
        <v>3007</v>
      </c>
      <c r="E1639">
        <v>1</v>
      </c>
      <c r="F1639" t="s">
        <v>131</v>
      </c>
      <c r="G1639" t="s">
        <v>22</v>
      </c>
      <c r="H1639" s="5">
        <v>43528.831469907411</v>
      </c>
      <c r="I1639" s="5">
        <v>43528.739884259259</v>
      </c>
      <c r="J1639" s="4">
        <f t="shared" si="128"/>
        <v>2019</v>
      </c>
      <c r="K1639" s="4">
        <f t="shared" si="129"/>
        <v>3</v>
      </c>
      <c r="L1639" s="6">
        <f t="shared" si="130"/>
        <v>7913.000000291504</v>
      </c>
      <c r="M1639" s="8">
        <f t="shared" si="126"/>
        <v>131.88333333819173</v>
      </c>
      <c r="N1639" s="8">
        <f t="shared" si="127"/>
        <v>131.88333333819173</v>
      </c>
      <c r="O1639" s="18">
        <v>1</v>
      </c>
      <c r="P1639" t="s">
        <v>3008</v>
      </c>
      <c r="Q1639" s="6" t="s">
        <v>24</v>
      </c>
    </row>
    <row r="1640" spans="1:17" ht="15">
      <c r="A1640" t="s">
        <v>17</v>
      </c>
      <c r="B1640" t="s">
        <v>41</v>
      </c>
      <c r="C1640" t="s">
        <v>42</v>
      </c>
      <c r="D1640" t="s">
        <v>3009</v>
      </c>
      <c r="E1640">
        <v>2</v>
      </c>
      <c r="F1640" t="s">
        <v>44</v>
      </c>
      <c r="G1640" t="s">
        <v>22</v>
      </c>
      <c r="H1640" s="5">
        <v>43528.845601851855</v>
      </c>
      <c r="I1640" s="5">
        <v>43528.804351851853</v>
      </c>
      <c r="J1640" s="4">
        <f t="shared" si="128"/>
        <v>2019</v>
      </c>
      <c r="K1640" s="4">
        <f t="shared" si="129"/>
        <v>3</v>
      </c>
      <c r="L1640" s="6">
        <f t="shared" si="130"/>
        <v>3564.00000017602</v>
      </c>
      <c r="M1640" s="8">
        <f t="shared" si="126"/>
        <v>59.400000002933666</v>
      </c>
      <c r="N1640" s="8">
        <f t="shared" si="127"/>
        <v>118.80000000586733</v>
      </c>
      <c r="O1640" s="18">
        <v>1</v>
      </c>
      <c r="P1640" t="s">
        <v>3010</v>
      </c>
      <c r="Q1640" s="6" t="s">
        <v>24</v>
      </c>
    </row>
    <row r="1641" spans="1:17" ht="15">
      <c r="A1641" t="s">
        <v>17</v>
      </c>
      <c r="B1641" t="s">
        <v>55</v>
      </c>
      <c r="C1641" t="s">
        <v>59</v>
      </c>
      <c r="D1641" t="s">
        <v>60</v>
      </c>
      <c r="E1641">
        <v>147</v>
      </c>
      <c r="F1641" t="s">
        <v>33</v>
      </c>
      <c r="G1641" t="s">
        <v>22</v>
      </c>
      <c r="H1641" s="5">
        <v>43529.199814814812</v>
      </c>
      <c r="I1641" s="5">
        <v>43529.106319444443</v>
      </c>
      <c r="J1641" s="4">
        <f t="shared" si="128"/>
        <v>2019</v>
      </c>
      <c r="K1641" s="4">
        <f t="shared" si="129"/>
        <v>3</v>
      </c>
      <c r="L1641" s="6">
        <f t="shared" si="130"/>
        <v>8077.9999998863786</v>
      </c>
      <c r="M1641" s="8">
        <f t="shared" si="126"/>
        <v>134.63333333143964</v>
      </c>
      <c r="N1641" s="8">
        <f t="shared" si="127"/>
        <v>19791.099999721628</v>
      </c>
      <c r="O1641" s="18">
        <v>1</v>
      </c>
      <c r="P1641" t="s">
        <v>3011</v>
      </c>
      <c r="Q1641" s="6" t="s">
        <v>24</v>
      </c>
    </row>
    <row r="1642" spans="1:17" ht="15">
      <c r="A1642" t="s">
        <v>17</v>
      </c>
      <c r="B1642" t="s">
        <v>41</v>
      </c>
      <c r="C1642" t="s">
        <v>62</v>
      </c>
      <c r="D1642" t="s">
        <v>741</v>
      </c>
      <c r="E1642">
        <v>31</v>
      </c>
      <c r="F1642" t="s">
        <v>85</v>
      </c>
      <c r="G1642" t="s">
        <v>22</v>
      </c>
      <c r="H1642" s="5">
        <v>43529.638437499998</v>
      </c>
      <c r="I1642" s="5">
        <v>43529.599999999999</v>
      </c>
      <c r="J1642" s="4">
        <f t="shared" si="128"/>
        <v>2019</v>
      </c>
      <c r="K1642" s="4">
        <f t="shared" si="129"/>
        <v>3</v>
      </c>
      <c r="L1642" s="6">
        <f t="shared" si="130"/>
        <v>3320.9999999497086</v>
      </c>
      <c r="M1642" s="8">
        <f t="shared" si="126"/>
        <v>55.34999999916181</v>
      </c>
      <c r="N1642" s="8">
        <f t="shared" si="127"/>
        <v>1715.8499999740161</v>
      </c>
      <c r="O1642" s="18">
        <v>1</v>
      </c>
      <c r="P1642" t="s">
        <v>3012</v>
      </c>
      <c r="Q1642" s="6" t="s">
        <v>24</v>
      </c>
    </row>
    <row r="1643" spans="1:17" ht="15">
      <c r="A1643" t="s">
        <v>17</v>
      </c>
      <c r="B1643" t="s">
        <v>41</v>
      </c>
      <c r="C1643" t="s">
        <v>62</v>
      </c>
      <c r="D1643" t="s">
        <v>3013</v>
      </c>
      <c r="E1643">
        <v>2</v>
      </c>
      <c r="F1643" t="s">
        <v>85</v>
      </c>
      <c r="G1643" t="s">
        <v>22</v>
      </c>
      <c r="H1643" s="5">
        <v>43529.652777777781</v>
      </c>
      <c r="I1643" s="5">
        <v>43529.627083333333</v>
      </c>
      <c r="J1643" s="4">
        <f t="shared" si="128"/>
        <v>2019</v>
      </c>
      <c r="K1643" s="4">
        <f t="shared" si="129"/>
        <v>3</v>
      </c>
      <c r="L1643" s="6">
        <f t="shared" si="130"/>
        <v>2220.0000003213063</v>
      </c>
      <c r="M1643" s="8">
        <f t="shared" si="126"/>
        <v>37.000000005355105</v>
      </c>
      <c r="N1643" s="8">
        <f t="shared" si="127"/>
        <v>74.00000001071021</v>
      </c>
      <c r="O1643" s="18">
        <v>1</v>
      </c>
      <c r="P1643" t="s">
        <v>3014</v>
      </c>
      <c r="Q1643" s="6" t="s">
        <v>24</v>
      </c>
    </row>
    <row r="1644" spans="1:17" ht="15">
      <c r="A1644" t="s">
        <v>17</v>
      </c>
      <c r="B1644" t="s">
        <v>41</v>
      </c>
      <c r="C1644" t="s">
        <v>42</v>
      </c>
      <c r="D1644" t="s">
        <v>3015</v>
      </c>
      <c r="E1644">
        <v>2</v>
      </c>
      <c r="F1644" t="s">
        <v>131</v>
      </c>
      <c r="G1644" t="s">
        <v>22</v>
      </c>
      <c r="H1644" s="5">
        <v>43530.084791666668</v>
      </c>
      <c r="I1644" s="5">
        <v>43529.983101851853</v>
      </c>
      <c r="J1644" s="4">
        <f t="shared" si="128"/>
        <v>2019</v>
      </c>
      <c r="K1644" s="4">
        <f t="shared" si="129"/>
        <v>3</v>
      </c>
      <c r="L1644" s="6">
        <f t="shared" si="130"/>
        <v>8786.0000000568107</v>
      </c>
      <c r="M1644" s="8">
        <f t="shared" si="126"/>
        <v>146.43333333428018</v>
      </c>
      <c r="N1644" s="8">
        <f t="shared" si="127"/>
        <v>292.86666666856036</v>
      </c>
      <c r="O1644" s="18">
        <v>1</v>
      </c>
      <c r="P1644" t="s">
        <v>3016</v>
      </c>
      <c r="Q1644" s="6" t="s">
        <v>24</v>
      </c>
    </row>
    <row r="1645" spans="1:17" ht="15">
      <c r="A1645" t="s">
        <v>17</v>
      </c>
      <c r="B1645" t="s">
        <v>55</v>
      </c>
      <c r="C1645" t="s">
        <v>326</v>
      </c>
      <c r="D1645" t="s">
        <v>3017</v>
      </c>
      <c r="E1645">
        <v>40</v>
      </c>
      <c r="F1645" t="s">
        <v>472</v>
      </c>
      <c r="G1645" t="s">
        <v>22</v>
      </c>
      <c r="H1645" s="5">
        <v>43530.205497685187</v>
      </c>
      <c r="I1645" s="5">
        <v>43530.100694444445</v>
      </c>
      <c r="J1645" s="4">
        <f t="shared" si="128"/>
        <v>2019</v>
      </c>
      <c r="K1645" s="4">
        <f t="shared" si="129"/>
        <v>3</v>
      </c>
      <c r="L1645" s="6">
        <f t="shared" si="130"/>
        <v>9055.0000000745058</v>
      </c>
      <c r="M1645" s="8">
        <f t="shared" si="126"/>
        <v>150.91666666790843</v>
      </c>
      <c r="N1645" s="8">
        <f t="shared" si="127"/>
        <v>6036.6666667163372</v>
      </c>
      <c r="O1645" s="18">
        <v>1</v>
      </c>
      <c r="P1645" t="s">
        <v>3018</v>
      </c>
      <c r="Q1645" s="6" t="s">
        <v>24</v>
      </c>
    </row>
    <row r="1646" spans="1:17" ht="15">
      <c r="A1646" t="s">
        <v>17</v>
      </c>
      <c r="B1646" t="s">
        <v>55</v>
      </c>
      <c r="C1646" t="s">
        <v>59</v>
      </c>
      <c r="D1646" t="s">
        <v>1162</v>
      </c>
      <c r="E1646">
        <v>1070</v>
      </c>
      <c r="F1646" t="s">
        <v>472</v>
      </c>
      <c r="G1646" t="s">
        <v>22</v>
      </c>
      <c r="H1646" s="5">
        <v>43530.206122685187</v>
      </c>
      <c r="I1646" s="5">
        <v>43530.100694444445</v>
      </c>
      <c r="J1646" s="4">
        <f t="shared" si="128"/>
        <v>2019</v>
      </c>
      <c r="K1646" s="4">
        <f t="shared" si="129"/>
        <v>3</v>
      </c>
      <c r="L1646" s="6">
        <f t="shared" si="130"/>
        <v>9109.0000001247972</v>
      </c>
      <c r="M1646" s="8">
        <f t="shared" si="126"/>
        <v>151.81666666874662</v>
      </c>
      <c r="N1646" s="8">
        <f t="shared" si="127"/>
        <v>162443.83333555888</v>
      </c>
      <c r="O1646" s="18">
        <v>1</v>
      </c>
      <c r="P1646" t="s">
        <v>3019</v>
      </c>
      <c r="Q1646" s="6" t="s">
        <v>24</v>
      </c>
    </row>
    <row r="1647" spans="1:17" ht="15">
      <c r="A1647" t="s">
        <v>17</v>
      </c>
      <c r="B1647" t="s">
        <v>18</v>
      </c>
      <c r="C1647" t="s">
        <v>38</v>
      </c>
      <c r="D1647" t="s">
        <v>1738</v>
      </c>
      <c r="E1647">
        <v>22</v>
      </c>
      <c r="F1647" t="s">
        <v>125</v>
      </c>
      <c r="G1647" t="s">
        <v>22</v>
      </c>
      <c r="H1647" s="5">
        <v>43530.481944444444</v>
      </c>
      <c r="I1647" s="5">
        <v>43530.43472222222</v>
      </c>
      <c r="J1647" s="4">
        <f t="shared" si="128"/>
        <v>2019</v>
      </c>
      <c r="K1647" s="4">
        <f t="shared" si="129"/>
        <v>3</v>
      </c>
      <c r="L1647" s="6">
        <f t="shared" si="130"/>
        <v>4080.0000000977889</v>
      </c>
      <c r="M1647" s="8">
        <f t="shared" si="126"/>
        <v>68.000000001629815</v>
      </c>
      <c r="N1647" s="8">
        <f t="shared" si="127"/>
        <v>1496.0000000358559</v>
      </c>
      <c r="O1647" s="18">
        <v>1</v>
      </c>
      <c r="P1647" t="s">
        <v>3020</v>
      </c>
      <c r="Q1647" s="6" t="s">
        <v>24</v>
      </c>
    </row>
    <row r="1648" spans="1:17" ht="15">
      <c r="A1648" t="s">
        <v>17</v>
      </c>
      <c r="B1648" t="s">
        <v>18</v>
      </c>
      <c r="C1648" t="s">
        <v>38</v>
      </c>
      <c r="D1648" t="s">
        <v>3021</v>
      </c>
      <c r="E1648">
        <v>2</v>
      </c>
      <c r="F1648" t="s">
        <v>125</v>
      </c>
      <c r="G1648" t="s">
        <v>22</v>
      </c>
      <c r="H1648" s="5">
        <v>43530.533333333333</v>
      </c>
      <c r="I1648" s="5">
        <v>43530.479861111111</v>
      </c>
      <c r="J1648" s="4">
        <f t="shared" si="128"/>
        <v>2019</v>
      </c>
      <c r="K1648" s="4">
        <f t="shared" si="129"/>
        <v>3</v>
      </c>
      <c r="L1648" s="6">
        <f t="shared" si="130"/>
        <v>4619.9999999720603</v>
      </c>
      <c r="M1648" s="8">
        <f t="shared" si="126"/>
        <v>76.999999999534339</v>
      </c>
      <c r="N1648" s="8">
        <f t="shared" si="127"/>
        <v>153.99999999906868</v>
      </c>
      <c r="O1648" s="18">
        <v>1</v>
      </c>
      <c r="P1648" t="s">
        <v>3022</v>
      </c>
      <c r="Q1648" s="6" t="s">
        <v>24</v>
      </c>
    </row>
    <row r="1649" spans="1:17" s="106" customFormat="1" ht="15">
      <c r="A1649" s="106" t="s">
        <v>17</v>
      </c>
      <c r="B1649" s="106" t="s">
        <v>47</v>
      </c>
      <c r="C1649" s="106" t="s">
        <v>52</v>
      </c>
      <c r="D1649" s="106" t="s">
        <v>3023</v>
      </c>
      <c r="E1649" s="106">
        <v>1</v>
      </c>
      <c r="F1649" s="106" t="s">
        <v>92</v>
      </c>
      <c r="G1649" s="106" t="s">
        <v>97</v>
      </c>
      <c r="H1649" s="107">
        <v>43530.806331018517</v>
      </c>
      <c r="I1649" s="107">
        <v>43530.669444444444</v>
      </c>
      <c r="J1649" s="4">
        <f t="shared" si="128"/>
        <v>2019</v>
      </c>
      <c r="K1649" s="4">
        <f t="shared" si="129"/>
        <v>3</v>
      </c>
      <c r="L1649" s="110">
        <f t="shared" si="130"/>
        <v>11826.999999932013</v>
      </c>
      <c r="M1649" s="108">
        <f t="shared" si="126"/>
        <v>197.11666666553356</v>
      </c>
      <c r="N1649" s="108">
        <f t="shared" si="127"/>
        <v>197.11666666553356</v>
      </c>
      <c r="O1649" s="109">
        <v>1</v>
      </c>
      <c r="P1649" s="106" t="s">
        <v>3024</v>
      </c>
      <c r="Q1649" s="110" t="s">
        <v>24</v>
      </c>
    </row>
    <row r="1650" spans="1:17" ht="15">
      <c r="A1650" t="s">
        <v>17</v>
      </c>
      <c r="B1650" t="s">
        <v>41</v>
      </c>
      <c r="C1650" t="s">
        <v>42</v>
      </c>
      <c r="D1650" t="s">
        <v>2168</v>
      </c>
      <c r="E1650">
        <v>297</v>
      </c>
      <c r="F1650" t="s">
        <v>33</v>
      </c>
      <c r="G1650" t="s">
        <v>22</v>
      </c>
      <c r="H1650" s="5">
        <v>43530.898449074077</v>
      </c>
      <c r="I1650" s="5">
        <v>43530.843055555553</v>
      </c>
      <c r="J1650" s="4">
        <f t="shared" si="128"/>
        <v>2019</v>
      </c>
      <c r="K1650" s="4">
        <f t="shared" si="129"/>
        <v>3</v>
      </c>
      <c r="L1650" s="6">
        <f t="shared" si="130"/>
        <v>4786.0000004293397</v>
      </c>
      <c r="M1650" s="8">
        <f t="shared" si="126"/>
        <v>79.766666673822328</v>
      </c>
      <c r="N1650" s="8">
        <f t="shared" si="127"/>
        <v>23690.700002125232</v>
      </c>
      <c r="O1650" s="18">
        <v>1</v>
      </c>
      <c r="P1650" t="s">
        <v>3025</v>
      </c>
      <c r="Q1650" s="6" t="s">
        <v>24</v>
      </c>
    </row>
    <row r="1651" spans="1:17" ht="15">
      <c r="A1651" t="s">
        <v>17</v>
      </c>
      <c r="B1651" t="s">
        <v>47</v>
      </c>
      <c r="C1651" t="s">
        <v>48</v>
      </c>
      <c r="D1651" t="s">
        <v>2940</v>
      </c>
      <c r="E1651">
        <v>183</v>
      </c>
      <c r="F1651" t="s">
        <v>472</v>
      </c>
      <c r="G1651" t="s">
        <v>22</v>
      </c>
      <c r="H1651" s="5">
        <v>43532.542083333334</v>
      </c>
      <c r="I1651" s="5">
        <v>43532.499305555553</v>
      </c>
      <c r="J1651" s="4">
        <f t="shared" si="128"/>
        <v>2019</v>
      </c>
      <c r="K1651" s="4">
        <f t="shared" si="129"/>
        <v>3</v>
      </c>
      <c r="L1651" s="6">
        <f t="shared" si="130"/>
        <v>3696.0000002291054</v>
      </c>
      <c r="M1651" s="8">
        <f t="shared" si="126"/>
        <v>61.600000003818423</v>
      </c>
      <c r="N1651" s="8">
        <f t="shared" si="127"/>
        <v>11272.800000698771</v>
      </c>
      <c r="O1651" s="18">
        <v>1</v>
      </c>
      <c r="P1651" t="s">
        <v>3026</v>
      </c>
      <c r="Q1651" s="6" t="s">
        <v>24</v>
      </c>
    </row>
    <row r="1652" spans="1:17" ht="15">
      <c r="A1652" t="s">
        <v>17</v>
      </c>
      <c r="B1652" t="s">
        <v>41</v>
      </c>
      <c r="C1652" t="s">
        <v>62</v>
      </c>
      <c r="D1652" t="s">
        <v>3027</v>
      </c>
      <c r="E1652">
        <v>43</v>
      </c>
      <c r="F1652" t="s">
        <v>125</v>
      </c>
      <c r="G1652" t="s">
        <v>22</v>
      </c>
      <c r="H1652" s="5">
        <v>43532.690972222219</v>
      </c>
      <c r="I1652" s="5">
        <v>43532.645138888889</v>
      </c>
      <c r="J1652" s="4">
        <f t="shared" si="128"/>
        <v>2019</v>
      </c>
      <c r="K1652" s="4">
        <f t="shared" si="129"/>
        <v>3</v>
      </c>
      <c r="L1652" s="6">
        <f t="shared" si="130"/>
        <v>3959.9999997066334</v>
      </c>
      <c r="M1652" s="8">
        <f t="shared" si="126"/>
        <v>65.999999995110556</v>
      </c>
      <c r="N1652" s="8">
        <f t="shared" si="127"/>
        <v>2837.9999997897539</v>
      </c>
      <c r="O1652" s="18">
        <v>1</v>
      </c>
      <c r="P1652" t="s">
        <v>3028</v>
      </c>
      <c r="Q1652" s="6" t="s">
        <v>24</v>
      </c>
    </row>
    <row r="1653" spans="1:17" ht="15">
      <c r="A1653" t="s">
        <v>17</v>
      </c>
      <c r="B1653" t="s">
        <v>41</v>
      </c>
      <c r="C1653" t="s">
        <v>62</v>
      </c>
      <c r="D1653" t="s">
        <v>3029</v>
      </c>
      <c r="E1653">
        <v>2</v>
      </c>
      <c r="F1653" t="s">
        <v>472</v>
      </c>
      <c r="G1653" t="s">
        <v>22</v>
      </c>
      <c r="H1653" s="5">
        <v>43533.787175925929</v>
      </c>
      <c r="I1653" s="5">
        <v>43533.746527777781</v>
      </c>
      <c r="J1653" s="4">
        <f t="shared" si="128"/>
        <v>2019</v>
      </c>
      <c r="K1653" s="4">
        <f t="shared" si="129"/>
        <v>3</v>
      </c>
      <c r="L1653" s="6">
        <f t="shared" si="130"/>
        <v>3511.9999999646097</v>
      </c>
      <c r="M1653" s="8">
        <f t="shared" si="126"/>
        <v>58.533333332743496</v>
      </c>
      <c r="N1653" s="8">
        <f t="shared" si="127"/>
        <v>117.06666666548699</v>
      </c>
      <c r="O1653" s="18">
        <v>1</v>
      </c>
      <c r="P1653" t="s">
        <v>3030</v>
      </c>
      <c r="Q1653" s="6" t="s">
        <v>24</v>
      </c>
    </row>
    <row r="1654" spans="1:17" ht="15">
      <c r="A1654" t="s">
        <v>29</v>
      </c>
      <c r="B1654" t="s">
        <v>94</v>
      </c>
      <c r="C1654" t="s">
        <v>177</v>
      </c>
      <c r="D1654" t="s">
        <v>3031</v>
      </c>
      <c r="E1654">
        <v>4</v>
      </c>
      <c r="F1654" t="s">
        <v>92</v>
      </c>
      <c r="G1654" t="s">
        <v>22</v>
      </c>
      <c r="H1654" s="5">
        <v>43534.381307870368</v>
      </c>
      <c r="I1654" s="5">
        <v>43534.347222222219</v>
      </c>
      <c r="J1654" s="4">
        <f t="shared" si="128"/>
        <v>2019</v>
      </c>
      <c r="K1654" s="4">
        <f t="shared" si="129"/>
        <v>3</v>
      </c>
      <c r="L1654" s="6">
        <f t="shared" si="130"/>
        <v>2945.0000000651926</v>
      </c>
      <c r="M1654" s="8">
        <f t="shared" si="126"/>
        <v>49.083333334419876</v>
      </c>
      <c r="N1654" s="8">
        <f t="shared" si="127"/>
        <v>196.33333333767951</v>
      </c>
      <c r="O1654" s="18">
        <v>1</v>
      </c>
      <c r="P1654" t="s">
        <v>3032</v>
      </c>
      <c r="Q1654" s="6" t="s">
        <v>24</v>
      </c>
    </row>
    <row r="1655" spans="1:17" ht="15">
      <c r="A1655" t="s">
        <v>29</v>
      </c>
      <c r="B1655" t="s">
        <v>87</v>
      </c>
      <c r="C1655" t="s">
        <v>197</v>
      </c>
      <c r="D1655" t="s">
        <v>3033</v>
      </c>
      <c r="E1655">
        <v>12</v>
      </c>
      <c r="F1655" t="s">
        <v>92</v>
      </c>
      <c r="G1655" t="s">
        <v>22</v>
      </c>
      <c r="H1655" s="5">
        <v>43534.41710648148</v>
      </c>
      <c r="I1655" s="5">
        <v>43534.395138888889</v>
      </c>
      <c r="J1655" s="4">
        <f t="shared" si="128"/>
        <v>2019</v>
      </c>
      <c r="K1655" s="4">
        <f t="shared" si="129"/>
        <v>3</v>
      </c>
      <c r="L1655" s="6">
        <f t="shared" si="130"/>
        <v>1897.999999858439</v>
      </c>
      <c r="M1655" s="8">
        <f t="shared" si="126"/>
        <v>31.633333330973983</v>
      </c>
      <c r="N1655" s="8">
        <f t="shared" si="127"/>
        <v>379.59999997168779</v>
      </c>
      <c r="O1655" s="18">
        <v>1</v>
      </c>
      <c r="P1655" t="s">
        <v>3034</v>
      </c>
      <c r="Q1655" s="6" t="s">
        <v>24</v>
      </c>
    </row>
    <row r="1656" spans="1:17" ht="15">
      <c r="A1656" t="s">
        <v>17</v>
      </c>
      <c r="B1656" t="s">
        <v>41</v>
      </c>
      <c r="C1656" t="s">
        <v>62</v>
      </c>
      <c r="D1656" t="s">
        <v>3035</v>
      </c>
      <c r="E1656">
        <v>1</v>
      </c>
      <c r="F1656" t="s">
        <v>472</v>
      </c>
      <c r="G1656" t="s">
        <v>22</v>
      </c>
      <c r="H1656" s="5">
        <v>43534.427997685183</v>
      </c>
      <c r="I1656" s="5">
        <v>43534.40388888889</v>
      </c>
      <c r="J1656" s="4">
        <f t="shared" si="128"/>
        <v>2019</v>
      </c>
      <c r="K1656" s="4">
        <f t="shared" si="129"/>
        <v>3</v>
      </c>
      <c r="L1656" s="6">
        <f t="shared" si="130"/>
        <v>2082.9999997280538</v>
      </c>
      <c r="M1656" s="8">
        <f t="shared" si="126"/>
        <v>34.71666666213423</v>
      </c>
      <c r="N1656" s="8">
        <f t="shared" si="127"/>
        <v>34.71666666213423</v>
      </c>
      <c r="O1656" s="18">
        <v>1</v>
      </c>
      <c r="P1656" t="s">
        <v>3036</v>
      </c>
      <c r="Q1656" s="6" t="s">
        <v>24</v>
      </c>
    </row>
    <row r="1657" spans="1:17" ht="15">
      <c r="A1657" t="s">
        <v>17</v>
      </c>
      <c r="B1657" t="s">
        <v>140</v>
      </c>
      <c r="C1657" t="s">
        <v>141</v>
      </c>
      <c r="D1657" t="s">
        <v>3037</v>
      </c>
      <c r="E1657">
        <v>1</v>
      </c>
      <c r="F1657" t="s">
        <v>472</v>
      </c>
      <c r="G1657" t="s">
        <v>22</v>
      </c>
      <c r="H1657" s="5">
        <v>43534.625</v>
      </c>
      <c r="I1657" s="5">
        <v>43534.54791666667</v>
      </c>
      <c r="J1657" s="4">
        <f t="shared" si="128"/>
        <v>2019</v>
      </c>
      <c r="K1657" s="4">
        <f t="shared" si="129"/>
        <v>3</v>
      </c>
      <c r="L1657" s="6">
        <f t="shared" si="130"/>
        <v>6659.9999997066334</v>
      </c>
      <c r="M1657" s="8">
        <f t="shared" si="126"/>
        <v>110.99999999511056</v>
      </c>
      <c r="N1657" s="8">
        <f t="shared" si="127"/>
        <v>110.99999999511056</v>
      </c>
      <c r="O1657" s="18">
        <v>1</v>
      </c>
      <c r="P1657" t="s">
        <v>3038</v>
      </c>
      <c r="Q1657" s="6" t="s">
        <v>24</v>
      </c>
    </row>
    <row r="1658" spans="1:17" ht="15">
      <c r="A1658" t="s">
        <v>17</v>
      </c>
      <c r="B1658" t="s">
        <v>41</v>
      </c>
      <c r="C1658" t="s">
        <v>62</v>
      </c>
      <c r="D1658" t="s">
        <v>585</v>
      </c>
      <c r="E1658">
        <v>15</v>
      </c>
      <c r="F1658" t="s">
        <v>27</v>
      </c>
      <c r="G1658" t="s">
        <v>22</v>
      </c>
      <c r="H1658" s="5">
        <v>43534.613194444442</v>
      </c>
      <c r="I1658" s="5">
        <v>43534.566666666666</v>
      </c>
      <c r="J1658" s="4">
        <f t="shared" si="128"/>
        <v>2019</v>
      </c>
      <c r="K1658" s="4">
        <f t="shared" si="129"/>
        <v>3</v>
      </c>
      <c r="L1658" s="6">
        <f t="shared" si="130"/>
        <v>4019.9999999022111</v>
      </c>
      <c r="M1658" s="8">
        <f t="shared" si="126"/>
        <v>66.999999998370185</v>
      </c>
      <c r="N1658" s="8">
        <f t="shared" si="127"/>
        <v>1004.9999999755528</v>
      </c>
      <c r="O1658" s="18">
        <v>1</v>
      </c>
      <c r="P1658" t="s">
        <v>3039</v>
      </c>
      <c r="Q1658" s="6" t="s">
        <v>24</v>
      </c>
    </row>
    <row r="1659" spans="1:17" ht="15">
      <c r="A1659" t="s">
        <v>17</v>
      </c>
      <c r="B1659" t="s">
        <v>18</v>
      </c>
      <c r="C1659" t="s">
        <v>19</v>
      </c>
      <c r="D1659" t="s">
        <v>612</v>
      </c>
      <c r="E1659">
        <v>1</v>
      </c>
      <c r="F1659" t="s">
        <v>27</v>
      </c>
      <c r="G1659" t="s">
        <v>22</v>
      </c>
      <c r="H1659" s="5">
        <v>43534.695763888885</v>
      </c>
      <c r="I1659" s="5">
        <v>43534.628865740742</v>
      </c>
      <c r="J1659" s="4">
        <f t="shared" si="128"/>
        <v>2019</v>
      </c>
      <c r="K1659" s="4">
        <f t="shared" si="129"/>
        <v>3</v>
      </c>
      <c r="L1659" s="6">
        <f t="shared" si="130"/>
        <v>5779.9999995622784</v>
      </c>
      <c r="M1659" s="8">
        <f t="shared" si="126"/>
        <v>96.333333326037973</v>
      </c>
      <c r="N1659" s="8">
        <f t="shared" si="127"/>
        <v>96.333333326037973</v>
      </c>
      <c r="O1659" s="18">
        <v>1</v>
      </c>
      <c r="P1659" t="s">
        <v>3040</v>
      </c>
      <c r="Q1659" s="6" t="s">
        <v>24</v>
      </c>
    </row>
    <row r="1660" spans="1:17" ht="15">
      <c r="A1660" t="s">
        <v>17</v>
      </c>
      <c r="B1660" t="s">
        <v>47</v>
      </c>
      <c r="C1660" t="s">
        <v>52</v>
      </c>
      <c r="D1660" t="s">
        <v>3041</v>
      </c>
      <c r="E1660">
        <v>45</v>
      </c>
      <c r="F1660" t="s">
        <v>472</v>
      </c>
      <c r="G1660" t="s">
        <v>22</v>
      </c>
      <c r="H1660" s="5">
        <v>43534.676574074074</v>
      </c>
      <c r="I1660" s="5">
        <v>43534.660439814812</v>
      </c>
      <c r="J1660" s="4">
        <f t="shared" si="128"/>
        <v>2019</v>
      </c>
      <c r="K1660" s="4">
        <f t="shared" si="129"/>
        <v>3</v>
      </c>
      <c r="L1660" s="6">
        <f t="shared" si="130"/>
        <v>1394.0000002272427</v>
      </c>
      <c r="M1660" s="8">
        <f t="shared" si="126"/>
        <v>23.233333337120712</v>
      </c>
      <c r="N1660" s="8">
        <f t="shared" si="127"/>
        <v>1045.500000170432</v>
      </c>
      <c r="O1660" s="18">
        <v>1</v>
      </c>
      <c r="P1660" t="s">
        <v>3042</v>
      </c>
      <c r="Q1660" s="6" t="s">
        <v>24</v>
      </c>
    </row>
    <row r="1661" spans="1:17" ht="15">
      <c r="A1661" t="s">
        <v>17</v>
      </c>
      <c r="B1661" t="s">
        <v>41</v>
      </c>
      <c r="C1661" t="s">
        <v>62</v>
      </c>
      <c r="D1661" t="s">
        <v>3043</v>
      </c>
      <c r="E1661">
        <v>2</v>
      </c>
      <c r="F1661" t="s">
        <v>472</v>
      </c>
      <c r="G1661" t="s">
        <v>22</v>
      </c>
      <c r="H1661" s="5">
        <v>43534.748900462961</v>
      </c>
      <c r="I1661" s="5">
        <v>43534.71329861111</v>
      </c>
      <c r="J1661" s="4">
        <f t="shared" si="128"/>
        <v>2019</v>
      </c>
      <c r="K1661" s="4">
        <f t="shared" si="129"/>
        <v>3</v>
      </c>
      <c r="L1661" s="6">
        <f t="shared" si="130"/>
        <v>3075.999999884516</v>
      </c>
      <c r="M1661" s="8">
        <f t="shared" si="126"/>
        <v>51.266666664741933</v>
      </c>
      <c r="N1661" s="8">
        <f t="shared" si="127"/>
        <v>102.53333332948387</v>
      </c>
      <c r="O1661" s="18">
        <v>1</v>
      </c>
      <c r="P1661" t="s">
        <v>3044</v>
      </c>
      <c r="Q1661" s="6" t="s">
        <v>24</v>
      </c>
    </row>
    <row r="1662" spans="1:17" ht="15">
      <c r="A1662" t="s">
        <v>17</v>
      </c>
      <c r="B1662" t="s">
        <v>18</v>
      </c>
      <c r="C1662" t="s">
        <v>35</v>
      </c>
      <c r="D1662" t="s">
        <v>3045</v>
      </c>
      <c r="E1662">
        <v>1</v>
      </c>
      <c r="F1662" t="s">
        <v>85</v>
      </c>
      <c r="G1662" t="s">
        <v>22</v>
      </c>
      <c r="H1662" s="5">
        <v>43535.511111111111</v>
      </c>
      <c r="I1662" s="5">
        <v>43535.477777777778</v>
      </c>
      <c r="J1662" s="4">
        <f t="shared" si="128"/>
        <v>2019</v>
      </c>
      <c r="K1662" s="4">
        <f t="shared" si="129"/>
        <v>3</v>
      </c>
      <c r="L1662" s="6">
        <f t="shared" si="130"/>
        <v>2879.9999999580905</v>
      </c>
      <c r="M1662" s="8">
        <f t="shared" si="126"/>
        <v>47.999999999301508</v>
      </c>
      <c r="N1662" s="8">
        <f t="shared" si="127"/>
        <v>47.999999999301508</v>
      </c>
      <c r="O1662" s="18">
        <v>1</v>
      </c>
      <c r="P1662" t="s">
        <v>3046</v>
      </c>
      <c r="Q1662" s="6" t="s">
        <v>24</v>
      </c>
    </row>
    <row r="1663" spans="1:17" ht="15">
      <c r="A1663" t="s">
        <v>17</v>
      </c>
      <c r="B1663" t="s">
        <v>41</v>
      </c>
      <c r="C1663" t="s">
        <v>62</v>
      </c>
      <c r="D1663" t="s">
        <v>3047</v>
      </c>
      <c r="E1663">
        <v>44</v>
      </c>
      <c r="F1663" t="s">
        <v>472</v>
      </c>
      <c r="G1663" t="s">
        <v>22</v>
      </c>
      <c r="H1663" s="5">
        <v>43535.779560185183</v>
      </c>
      <c r="I1663" s="5">
        <v>43535.706909722219</v>
      </c>
      <c r="J1663" s="4">
        <f t="shared" si="128"/>
        <v>2019</v>
      </c>
      <c r="K1663" s="4">
        <f t="shared" si="129"/>
        <v>3</v>
      </c>
      <c r="L1663" s="6">
        <f t="shared" si="130"/>
        <v>6277.0000000717118</v>
      </c>
      <c r="M1663" s="8">
        <f t="shared" si="126"/>
        <v>104.61666666786186</v>
      </c>
      <c r="N1663" s="8">
        <f t="shared" si="127"/>
        <v>4603.133333385922</v>
      </c>
      <c r="O1663" s="18">
        <v>1</v>
      </c>
      <c r="P1663" t="s">
        <v>3048</v>
      </c>
      <c r="Q1663" s="6" t="s">
        <v>24</v>
      </c>
    </row>
    <row r="1664" spans="1:17" ht="15">
      <c r="A1664" t="s">
        <v>17</v>
      </c>
      <c r="B1664" t="s">
        <v>41</v>
      </c>
      <c r="C1664" t="s">
        <v>135</v>
      </c>
      <c r="D1664" t="s">
        <v>3049</v>
      </c>
      <c r="E1664">
        <v>1</v>
      </c>
      <c r="F1664" t="s">
        <v>92</v>
      </c>
      <c r="G1664" t="s">
        <v>22</v>
      </c>
      <c r="H1664" s="5">
        <v>43535.814097222225</v>
      </c>
      <c r="I1664" s="5">
        <v>43535.745486111111</v>
      </c>
      <c r="J1664" s="4">
        <f t="shared" si="128"/>
        <v>2019</v>
      </c>
      <c r="K1664" s="4">
        <f t="shared" si="129"/>
        <v>3</v>
      </c>
      <c r="L1664" s="6">
        <f t="shared" si="130"/>
        <v>5928.0000002123415</v>
      </c>
      <c r="M1664" s="8">
        <f t="shared" si="131" ref="M1664:M1727">+L1664/60</f>
        <v>98.800000003539026</v>
      </c>
      <c r="N1664" s="8">
        <f t="shared" si="132" ref="N1664:N1727">+M1664*E1664</f>
        <v>98.800000003539026</v>
      </c>
      <c r="O1664" s="18">
        <v>1</v>
      </c>
      <c r="P1664" t="s">
        <v>3050</v>
      </c>
      <c r="Q1664" s="6" t="s">
        <v>24</v>
      </c>
    </row>
    <row r="1665" spans="1:19" s="123" customFormat="1" ht="15">
      <c r="A1665" s="123" t="s">
        <v>17</v>
      </c>
      <c r="B1665" s="123" t="s">
        <v>41</v>
      </c>
      <c r="C1665" s="123" t="s">
        <v>62</v>
      </c>
      <c r="D1665" s="123" t="s">
        <v>3051</v>
      </c>
      <c r="E1665" s="123">
        <v>1</v>
      </c>
      <c r="F1665" s="123" t="s">
        <v>92</v>
      </c>
      <c r="G1665" s="123" t="s">
        <v>22</v>
      </c>
      <c r="H1665" s="124">
        <v>43535.794768518521</v>
      </c>
      <c r="I1665" s="124">
        <v>43535.759375000001</v>
      </c>
      <c r="J1665" s="4">
        <f t="shared" si="128"/>
        <v>2019</v>
      </c>
      <c r="K1665" s="4">
        <f t="shared" si="129"/>
        <v>3</v>
      </c>
      <c r="L1665" s="127">
        <f t="shared" si="130"/>
        <v>3058.0000000772998</v>
      </c>
      <c r="M1665" s="125">
        <f t="shared" si="131"/>
        <v>50.966666667954996</v>
      </c>
      <c r="N1665" s="125">
        <f t="shared" si="132"/>
        <v>50.966666667954996</v>
      </c>
      <c r="O1665" s="126">
        <v>1</v>
      </c>
      <c r="P1665" s="123" t="s">
        <v>3052</v>
      </c>
      <c r="Q1665" s="127" t="s">
        <v>24</v>
      </c>
      <c r="S1665"/>
    </row>
    <row r="1666" spans="1:17" ht="15">
      <c r="A1666" t="s">
        <v>17</v>
      </c>
      <c r="B1666" t="s">
        <v>41</v>
      </c>
      <c r="C1666" t="s">
        <v>42</v>
      </c>
      <c r="D1666" t="s">
        <v>3053</v>
      </c>
      <c r="E1666">
        <v>133</v>
      </c>
      <c r="F1666" t="s">
        <v>472</v>
      </c>
      <c r="G1666" t="s">
        <v>22</v>
      </c>
      <c r="H1666" s="5">
        <v>43536.828321759262</v>
      </c>
      <c r="I1666" s="5">
        <v>43536.754247685189</v>
      </c>
      <c r="J1666" s="4">
        <f t="shared" si="128"/>
        <v>2019</v>
      </c>
      <c r="K1666" s="4">
        <f t="shared" si="129"/>
        <v>3</v>
      </c>
      <c r="L1666" s="6">
        <f t="shared" si="130"/>
        <v>6399.9999999068677</v>
      </c>
      <c r="M1666" s="8">
        <f t="shared" si="131"/>
        <v>106.66666666511446</v>
      </c>
      <c r="N1666" s="8">
        <f t="shared" si="132"/>
        <v>14186.666666460223</v>
      </c>
      <c r="O1666" s="18">
        <v>1</v>
      </c>
      <c r="P1666" t="s">
        <v>3054</v>
      </c>
      <c r="Q1666" s="6" t="s">
        <v>24</v>
      </c>
    </row>
    <row r="1667" spans="1:17" ht="15">
      <c r="A1667" t="s">
        <v>17</v>
      </c>
      <c r="B1667" t="s">
        <v>55</v>
      </c>
      <c r="C1667" t="s">
        <v>56</v>
      </c>
      <c r="D1667" t="s">
        <v>1517</v>
      </c>
      <c r="E1667">
        <v>26</v>
      </c>
      <c r="F1667" t="s">
        <v>27</v>
      </c>
      <c r="G1667" t="s">
        <v>22</v>
      </c>
      <c r="H1667" s="5">
        <v>43537.375416666669</v>
      </c>
      <c r="I1667" s="5">
        <v>43537.347222222219</v>
      </c>
      <c r="J1667" s="4">
        <f t="shared" si="133" ref="J1667:J1730">YEAR(I1667)</f>
        <v>2019</v>
      </c>
      <c r="K1667" s="4">
        <f t="shared" si="134" ref="K1667:K1730">MONTH(I1667)</f>
        <v>3</v>
      </c>
      <c r="L1667" s="6">
        <f t="shared" si="130"/>
        <v>2436.000000522472</v>
      </c>
      <c r="M1667" s="8">
        <f t="shared" si="131"/>
        <v>40.600000008707866</v>
      </c>
      <c r="N1667" s="8">
        <f t="shared" si="132"/>
        <v>1055.6000002264045</v>
      </c>
      <c r="O1667" s="18">
        <v>1</v>
      </c>
      <c r="P1667" t="s">
        <v>3055</v>
      </c>
      <c r="Q1667" s="6" t="s">
        <v>24</v>
      </c>
    </row>
    <row r="1668" spans="1:19" s="146" customFormat="1" ht="15">
      <c r="A1668" s="146" t="s">
        <v>17</v>
      </c>
      <c r="B1668" s="146" t="s">
        <v>55</v>
      </c>
      <c r="C1668" s="146" t="s">
        <v>59</v>
      </c>
      <c r="D1668" s="146" t="s">
        <v>3056</v>
      </c>
      <c r="E1668" s="146">
        <v>1</v>
      </c>
      <c r="F1668" s="146" t="s">
        <v>33</v>
      </c>
      <c r="G1668" s="146" t="s">
        <v>22</v>
      </c>
      <c r="H1668" s="147">
        <v>43537.422210648147</v>
      </c>
      <c r="I1668" s="147">
        <v>43537.359722222223</v>
      </c>
      <c r="J1668" s="4">
        <f t="shared" si="133"/>
        <v>2019</v>
      </c>
      <c r="K1668" s="4">
        <f t="shared" si="134"/>
        <v>3</v>
      </c>
      <c r="L1668" s="150">
        <f t="shared" si="130"/>
        <v>5398.999999766238</v>
      </c>
      <c r="M1668" s="148">
        <f t="shared" si="131"/>
        <v>89.983333329437301</v>
      </c>
      <c r="N1668" s="148">
        <f t="shared" si="132"/>
        <v>89.983333329437301</v>
      </c>
      <c r="O1668" s="149">
        <v>1</v>
      </c>
      <c r="P1668" s="146" t="s">
        <v>3057</v>
      </c>
      <c r="Q1668" s="150" t="s">
        <v>24</v>
      </c>
      <c r="S1668"/>
    </row>
    <row r="1669" spans="1:17" ht="15">
      <c r="A1669" t="s">
        <v>17</v>
      </c>
      <c r="B1669" t="s">
        <v>41</v>
      </c>
      <c r="C1669" t="s">
        <v>42</v>
      </c>
      <c r="D1669" t="s">
        <v>3058</v>
      </c>
      <c r="E1669">
        <v>39</v>
      </c>
      <c r="F1669" t="s">
        <v>472</v>
      </c>
      <c r="G1669" t="s">
        <v>22</v>
      </c>
      <c r="H1669" s="5">
        <v>43537.676388888889</v>
      </c>
      <c r="I1669" s="5">
        <v>43537.636111111111</v>
      </c>
      <c r="J1669" s="4">
        <f t="shared" si="133"/>
        <v>2019</v>
      </c>
      <c r="K1669" s="4">
        <f t="shared" si="134"/>
        <v>3</v>
      </c>
      <c r="L1669" s="6">
        <f t="shared" si="130"/>
        <v>3480.0000000279397</v>
      </c>
      <c r="M1669" s="8">
        <f t="shared" si="131"/>
        <v>58.000000000465661</v>
      </c>
      <c r="N1669" s="8">
        <f t="shared" si="132"/>
        <v>2262.0000000181608</v>
      </c>
      <c r="O1669" s="18">
        <v>1</v>
      </c>
      <c r="P1669" t="s">
        <v>3059</v>
      </c>
      <c r="Q1669" s="6" t="s">
        <v>24</v>
      </c>
    </row>
    <row r="1670" spans="1:17" ht="15">
      <c r="A1670" t="s">
        <v>17</v>
      </c>
      <c r="B1670" t="s">
        <v>47</v>
      </c>
      <c r="C1670" t="s">
        <v>52</v>
      </c>
      <c r="D1670" t="s">
        <v>940</v>
      </c>
      <c r="E1670">
        <v>84</v>
      </c>
      <c r="F1670" t="s">
        <v>472</v>
      </c>
      <c r="G1670" t="s">
        <v>22</v>
      </c>
      <c r="H1670" s="5">
        <v>43537.939722222225</v>
      </c>
      <c r="I1670" s="5">
        <v>43537.82476851852</v>
      </c>
      <c r="J1670" s="4">
        <f t="shared" si="133"/>
        <v>2019</v>
      </c>
      <c r="K1670" s="4">
        <f t="shared" si="134"/>
        <v>3</v>
      </c>
      <c r="L1670" s="6">
        <f t="shared" si="130"/>
        <v>9932.0000001462176</v>
      </c>
      <c r="M1670" s="8">
        <f t="shared" si="131"/>
        <v>165.53333333577029</v>
      </c>
      <c r="N1670" s="8">
        <f t="shared" si="132"/>
        <v>13904.800000204705</v>
      </c>
      <c r="O1670" s="18">
        <v>1</v>
      </c>
      <c r="P1670" t="s">
        <v>3060</v>
      </c>
      <c r="Q1670" s="6" t="s">
        <v>24</v>
      </c>
    </row>
    <row r="1671" spans="1:17" ht="15">
      <c r="A1671" t="s">
        <v>17</v>
      </c>
      <c r="B1671" t="s">
        <v>47</v>
      </c>
      <c r="C1671" t="s">
        <v>52</v>
      </c>
      <c r="D1671" t="s">
        <v>3061</v>
      </c>
      <c r="E1671">
        <v>1</v>
      </c>
      <c r="F1671" t="s">
        <v>472</v>
      </c>
      <c r="G1671" t="s">
        <v>22</v>
      </c>
      <c r="H1671" s="5">
        <v>43537.994189814817</v>
      </c>
      <c r="I1671" s="5">
        <v>43537.961805555555</v>
      </c>
      <c r="J1671" s="4">
        <f t="shared" si="133"/>
        <v>2019</v>
      </c>
      <c r="K1671" s="4">
        <f t="shared" si="134"/>
        <v>3</v>
      </c>
      <c r="L1671" s="6">
        <f t="shared" si="130"/>
        <v>2798.0000002775341</v>
      </c>
      <c r="M1671" s="8">
        <f t="shared" si="131"/>
        <v>46.633333337958902</v>
      </c>
      <c r="N1671" s="8">
        <f t="shared" si="132"/>
        <v>46.633333337958902</v>
      </c>
      <c r="O1671" s="18">
        <v>1</v>
      </c>
      <c r="P1671" t="s">
        <v>3062</v>
      </c>
      <c r="Q1671" s="6" t="s">
        <v>24</v>
      </c>
    </row>
    <row r="1672" spans="1:17" ht="15">
      <c r="A1672" t="s">
        <v>17</v>
      </c>
      <c r="B1672" t="s">
        <v>18</v>
      </c>
      <c r="C1672" t="s">
        <v>35</v>
      </c>
      <c r="D1672" t="s">
        <v>3063</v>
      </c>
      <c r="E1672">
        <v>1</v>
      </c>
      <c r="F1672" t="s">
        <v>125</v>
      </c>
      <c r="G1672" t="s">
        <v>22</v>
      </c>
      <c r="H1672" s="5">
        <v>43538.710219907407</v>
      </c>
      <c r="I1672" s="5">
        <v>43538.687511574077</v>
      </c>
      <c r="J1672" s="4">
        <f t="shared" si="133"/>
        <v>2019</v>
      </c>
      <c r="K1672" s="4">
        <f t="shared" si="134"/>
        <v>3</v>
      </c>
      <c r="L1672" s="6">
        <f t="shared" si="130"/>
        <v>1961.9999997317791</v>
      </c>
      <c r="M1672" s="8">
        <f t="shared" si="131"/>
        <v>32.699999995529652</v>
      </c>
      <c r="N1672" s="8">
        <f t="shared" si="132"/>
        <v>32.699999995529652</v>
      </c>
      <c r="O1672" s="18">
        <v>1</v>
      </c>
      <c r="P1672" t="s">
        <v>3064</v>
      </c>
      <c r="Q1672" s="6" t="s">
        <v>24</v>
      </c>
    </row>
    <row r="1673" spans="1:19" s="100" customFormat="1" ht="15">
      <c r="A1673" s="100" t="s">
        <v>17</v>
      </c>
      <c r="B1673" s="100" t="s">
        <v>55</v>
      </c>
      <c r="C1673" s="100" t="s">
        <v>59</v>
      </c>
      <c r="D1673" s="100" t="s">
        <v>3065</v>
      </c>
      <c r="E1673" s="100">
        <v>1</v>
      </c>
      <c r="F1673" s="100" t="s">
        <v>27</v>
      </c>
      <c r="G1673" s="100" t="s">
        <v>22</v>
      </c>
      <c r="H1673" s="101">
        <v>43538.735358796293</v>
      </c>
      <c r="I1673" s="101">
        <v>43538.71297453704</v>
      </c>
      <c r="J1673" s="4">
        <f t="shared" si="133"/>
        <v>2019</v>
      </c>
      <c r="K1673" s="4">
        <f t="shared" si="134"/>
        <v>3</v>
      </c>
      <c r="L1673" s="96">
        <f t="shared" si="130"/>
        <v>1933.9999994728714</v>
      </c>
      <c r="M1673" s="98">
        <f t="shared" si="131"/>
        <v>32.233333324547857</v>
      </c>
      <c r="N1673" s="98">
        <f t="shared" si="132"/>
        <v>32.233333324547857</v>
      </c>
      <c r="O1673" s="99">
        <v>1</v>
      </c>
      <c r="P1673" s="100" t="s">
        <v>3066</v>
      </c>
      <c r="Q1673" s="96" t="s">
        <v>24</v>
      </c>
      <c r="S1673"/>
    </row>
    <row r="1674" spans="1:17" ht="15">
      <c r="A1674" t="s">
        <v>17</v>
      </c>
      <c r="B1674" t="s">
        <v>47</v>
      </c>
      <c r="C1674" t="s">
        <v>52</v>
      </c>
      <c r="D1674" t="s">
        <v>940</v>
      </c>
      <c r="E1674">
        <v>84</v>
      </c>
      <c r="F1674" t="s">
        <v>33</v>
      </c>
      <c r="G1674" t="s">
        <v>22</v>
      </c>
      <c r="H1674" s="5">
        <v>43539.409722222219</v>
      </c>
      <c r="I1674" s="5">
        <v>43539.333333333336</v>
      </c>
      <c r="J1674" s="4">
        <f t="shared" si="133"/>
        <v>2019</v>
      </c>
      <c r="K1674" s="4">
        <f t="shared" si="134"/>
        <v>3</v>
      </c>
      <c r="L1674" s="6">
        <f t="shared" si="135" ref="L1674:L1737">(H1674-I1674)*60*24*60</f>
        <v>6599.9999995110556</v>
      </c>
      <c r="M1674" s="8">
        <f t="shared" si="131"/>
        <v>109.99999999185093</v>
      </c>
      <c r="N1674" s="8">
        <f t="shared" si="132"/>
        <v>9239.9999993154779</v>
      </c>
      <c r="O1674" s="18">
        <v>1</v>
      </c>
      <c r="P1674" t="s">
        <v>3067</v>
      </c>
      <c r="Q1674" s="6" t="s">
        <v>24</v>
      </c>
    </row>
    <row r="1675" spans="1:17" ht="15">
      <c r="A1675" t="s">
        <v>17</v>
      </c>
      <c r="B1675" t="s">
        <v>18</v>
      </c>
      <c r="C1675" t="s">
        <v>19</v>
      </c>
      <c r="D1675" t="s">
        <v>3068</v>
      </c>
      <c r="E1675">
        <v>5</v>
      </c>
      <c r="F1675" t="s">
        <v>125</v>
      </c>
      <c r="G1675" t="s">
        <v>97</v>
      </c>
      <c r="H1675" s="5">
        <v>43540.240277777775</v>
      </c>
      <c r="I1675" s="5">
        <v>43539.607638888891</v>
      </c>
      <c r="J1675" s="4">
        <f t="shared" si="133"/>
        <v>2019</v>
      </c>
      <c r="K1675" s="4">
        <f t="shared" si="134"/>
        <v>3</v>
      </c>
      <c r="L1675" s="6">
        <f t="shared" si="135"/>
        <v>54659.999999636784</v>
      </c>
      <c r="M1675" s="8">
        <f t="shared" si="131"/>
        <v>910.9999999939464</v>
      </c>
      <c r="N1675" s="8">
        <f t="shared" si="132"/>
        <v>4554.999999969732</v>
      </c>
      <c r="O1675" s="18">
        <v>1</v>
      </c>
      <c r="P1675" t="s">
        <v>3069</v>
      </c>
      <c r="Q1675" s="6" t="s">
        <v>24</v>
      </c>
    </row>
    <row r="1676" spans="1:17" ht="15">
      <c r="A1676" t="s">
        <v>17</v>
      </c>
      <c r="B1676" t="s">
        <v>41</v>
      </c>
      <c r="C1676" t="s">
        <v>135</v>
      </c>
      <c r="D1676" t="s">
        <v>3070</v>
      </c>
      <c r="E1676">
        <v>1</v>
      </c>
      <c r="F1676" t="s">
        <v>33</v>
      </c>
      <c r="G1676" t="s">
        <v>22</v>
      </c>
      <c r="H1676" s="5">
        <v>43539.673611111109</v>
      </c>
      <c r="I1676" s="5">
        <v>43539.62777777778</v>
      </c>
      <c r="J1676" s="4">
        <f t="shared" si="133"/>
        <v>2019</v>
      </c>
      <c r="K1676" s="4">
        <f t="shared" si="134"/>
        <v>3</v>
      </c>
      <c r="L1676" s="6">
        <f t="shared" si="135"/>
        <v>3959.9999997066334</v>
      </c>
      <c r="M1676" s="8">
        <f t="shared" si="131"/>
        <v>65.999999995110556</v>
      </c>
      <c r="N1676" s="8">
        <f t="shared" si="132"/>
        <v>65.999999995110556</v>
      </c>
      <c r="O1676" s="18">
        <v>1</v>
      </c>
      <c r="P1676" t="s">
        <v>3071</v>
      </c>
      <c r="Q1676" s="6" t="s">
        <v>24</v>
      </c>
    </row>
    <row r="1677" spans="1:18" ht="15">
      <c r="A1677" t="s">
        <v>17</v>
      </c>
      <c r="B1677" t="s">
        <v>18</v>
      </c>
      <c r="C1677" t="s">
        <v>25</v>
      </c>
      <c r="D1677" t="s">
        <v>3072</v>
      </c>
      <c r="E1677">
        <v>5</v>
      </c>
      <c r="F1677" t="s">
        <v>33</v>
      </c>
      <c r="G1677" t="s">
        <v>97</v>
      </c>
      <c r="H1677" s="5">
        <v>43540.008136574077</v>
      </c>
      <c r="I1677" s="5">
        <v>43539.805555555555</v>
      </c>
      <c r="J1677" s="4">
        <f t="shared" si="133"/>
        <v>2019</v>
      </c>
      <c r="K1677" s="4">
        <f t="shared" si="134"/>
        <v>3</v>
      </c>
      <c r="L1677" s="6">
        <f t="shared" si="135"/>
        <v>17503.000000328757</v>
      </c>
      <c r="M1677" s="8">
        <f t="shared" si="131"/>
        <v>291.71666667214595</v>
      </c>
      <c r="N1677" s="8">
        <f t="shared" si="132"/>
        <v>1458.5833333607297</v>
      </c>
      <c r="O1677" s="18">
        <v>1</v>
      </c>
      <c r="P1677" t="s">
        <v>3073</v>
      </c>
      <c r="Q1677" s="6" t="s">
        <v>24</v>
      </c>
      <c r="R1677" t="s">
        <v>2644</v>
      </c>
    </row>
    <row r="1678" spans="1:17" ht="15">
      <c r="A1678" t="s">
        <v>17</v>
      </c>
      <c r="B1678" t="s">
        <v>47</v>
      </c>
      <c r="C1678" t="s">
        <v>48</v>
      </c>
      <c r="D1678" t="s">
        <v>3074</v>
      </c>
      <c r="E1678">
        <v>1</v>
      </c>
      <c r="F1678" t="s">
        <v>85</v>
      </c>
      <c r="G1678" t="s">
        <v>22</v>
      </c>
      <c r="H1678" s="5">
        <v>43540.091585648152</v>
      </c>
      <c r="I1678" s="5">
        <v>43539.916944444441</v>
      </c>
      <c r="J1678" s="4">
        <f t="shared" si="133"/>
        <v>2019</v>
      </c>
      <c r="K1678" s="4">
        <f t="shared" si="134"/>
        <v>3</v>
      </c>
      <c r="L1678" s="6">
        <f t="shared" si="135"/>
        <v>15089.000000548549</v>
      </c>
      <c r="M1678" s="8">
        <f t="shared" si="131"/>
        <v>251.48333334247582</v>
      </c>
      <c r="N1678" s="8">
        <f t="shared" si="132"/>
        <v>251.48333334247582</v>
      </c>
      <c r="O1678" s="18">
        <v>1</v>
      </c>
      <c r="P1678" t="s">
        <v>3075</v>
      </c>
      <c r="Q1678" s="6" t="s">
        <v>24</v>
      </c>
    </row>
    <row r="1679" spans="1:17" ht="15">
      <c r="A1679" t="s">
        <v>17</v>
      </c>
      <c r="B1679" t="s">
        <v>41</v>
      </c>
      <c r="C1679" t="s">
        <v>135</v>
      </c>
      <c r="D1679" t="s">
        <v>3076</v>
      </c>
      <c r="E1679">
        <v>6</v>
      </c>
      <c r="F1679" t="s">
        <v>27</v>
      </c>
      <c r="G1679" t="s">
        <v>22</v>
      </c>
      <c r="H1679" s="5">
        <v>43540.663807870369</v>
      </c>
      <c r="I1679" s="5">
        <v>43540.577777777777</v>
      </c>
      <c r="J1679" s="4">
        <f t="shared" si="133"/>
        <v>2019</v>
      </c>
      <c r="K1679" s="4">
        <f t="shared" si="134"/>
        <v>3</v>
      </c>
      <c r="L1679" s="6">
        <f t="shared" si="135"/>
        <v>7432.9999999841675</v>
      </c>
      <c r="M1679" s="8">
        <f t="shared" si="131"/>
        <v>123.88333333306946</v>
      </c>
      <c r="N1679" s="8">
        <f t="shared" si="132"/>
        <v>743.29999999841675</v>
      </c>
      <c r="O1679" s="18">
        <v>1</v>
      </c>
      <c r="P1679" t="s">
        <v>3077</v>
      </c>
      <c r="Q1679" s="6" t="s">
        <v>24</v>
      </c>
    </row>
    <row r="1680" spans="1:17" ht="15">
      <c r="A1680" t="s">
        <v>17</v>
      </c>
      <c r="B1680" t="s">
        <v>47</v>
      </c>
      <c r="C1680" t="s">
        <v>52</v>
      </c>
      <c r="D1680" t="s">
        <v>3078</v>
      </c>
      <c r="E1680">
        <v>8</v>
      </c>
      <c r="F1680" t="s">
        <v>125</v>
      </c>
      <c r="G1680" t="s">
        <v>22</v>
      </c>
      <c r="H1680" s="5">
        <v>43540.687708333331</v>
      </c>
      <c r="I1680" s="5">
        <v>43540.613888888889</v>
      </c>
      <c r="J1680" s="4">
        <f t="shared" si="133"/>
        <v>2019</v>
      </c>
      <c r="K1680" s="4">
        <f t="shared" si="134"/>
        <v>3</v>
      </c>
      <c r="L1680" s="6">
        <f t="shared" si="135"/>
        <v>6377.9999997932464</v>
      </c>
      <c r="M1680" s="8">
        <f t="shared" si="131"/>
        <v>106.29999999655411</v>
      </c>
      <c r="N1680" s="8">
        <f t="shared" si="132"/>
        <v>850.39999997243285</v>
      </c>
      <c r="O1680" s="18">
        <v>1</v>
      </c>
      <c r="P1680" t="s">
        <v>3079</v>
      </c>
      <c r="Q1680" s="6" t="s">
        <v>24</v>
      </c>
    </row>
    <row r="1681" spans="1:17" ht="15">
      <c r="A1681" t="s">
        <v>17</v>
      </c>
      <c r="B1681" t="s">
        <v>55</v>
      </c>
      <c r="C1681" t="s">
        <v>59</v>
      </c>
      <c r="D1681" t="s">
        <v>3080</v>
      </c>
      <c r="E1681">
        <v>19</v>
      </c>
      <c r="F1681" t="s">
        <v>472</v>
      </c>
      <c r="G1681" t="s">
        <v>22</v>
      </c>
      <c r="H1681" s="5">
        <v>43540.744895833333</v>
      </c>
      <c r="I1681" s="5">
        <v>43540.636550925927</v>
      </c>
      <c r="J1681" s="4">
        <f t="shared" si="133"/>
        <v>2019</v>
      </c>
      <c r="K1681" s="4">
        <f t="shared" si="134"/>
        <v>3</v>
      </c>
      <c r="L1681" s="6">
        <f t="shared" si="135"/>
        <v>9360.9999999403954</v>
      </c>
      <c r="M1681" s="8">
        <f t="shared" si="131"/>
        <v>156.01666666567326</v>
      </c>
      <c r="N1681" s="8">
        <f t="shared" si="132"/>
        <v>2964.3166666477919</v>
      </c>
      <c r="O1681" s="18">
        <v>1</v>
      </c>
      <c r="P1681" t="s">
        <v>3081</v>
      </c>
      <c r="Q1681" s="6" t="s">
        <v>24</v>
      </c>
    </row>
    <row r="1682" spans="1:19" s="123" customFormat="1" ht="15">
      <c r="A1682" s="123" t="s">
        <v>17</v>
      </c>
      <c r="B1682" s="123" t="s">
        <v>41</v>
      </c>
      <c r="C1682" s="123" t="s">
        <v>62</v>
      </c>
      <c r="D1682" s="123" t="s">
        <v>3082</v>
      </c>
      <c r="E1682" s="123">
        <v>1</v>
      </c>
      <c r="F1682" s="123" t="s">
        <v>92</v>
      </c>
      <c r="G1682" s="123" t="s">
        <v>22</v>
      </c>
      <c r="H1682" s="124">
        <v>43540.687303240738</v>
      </c>
      <c r="I1682" s="124">
        <v>43540.636805555558</v>
      </c>
      <c r="J1682" s="4">
        <f t="shared" si="133"/>
        <v>2019</v>
      </c>
      <c r="K1682" s="4">
        <f t="shared" si="134"/>
        <v>3</v>
      </c>
      <c r="L1682" s="127">
        <f t="shared" si="135"/>
        <v>4362.9999996162951</v>
      </c>
      <c r="M1682" s="125">
        <f t="shared" si="131"/>
        <v>72.716666660271585</v>
      </c>
      <c r="N1682" s="125">
        <f t="shared" si="132"/>
        <v>72.716666660271585</v>
      </c>
      <c r="O1682" s="126">
        <v>1</v>
      </c>
      <c r="P1682" s="123" t="s">
        <v>3083</v>
      </c>
      <c r="Q1682" s="127" t="s">
        <v>24</v>
      </c>
      <c r="S1682"/>
    </row>
    <row r="1683" spans="1:17" ht="15">
      <c r="A1683" t="s">
        <v>17</v>
      </c>
      <c r="B1683" t="s">
        <v>55</v>
      </c>
      <c r="C1683" t="s">
        <v>56</v>
      </c>
      <c r="D1683" t="s">
        <v>3084</v>
      </c>
      <c r="E1683">
        <v>2</v>
      </c>
      <c r="F1683" t="s">
        <v>92</v>
      </c>
      <c r="G1683" t="s">
        <v>22</v>
      </c>
      <c r="H1683" s="5">
        <v>43541.53087962963</v>
      </c>
      <c r="I1683" s="5">
        <v>43541.488067129627</v>
      </c>
      <c r="J1683" s="4">
        <f t="shared" si="133"/>
        <v>2019</v>
      </c>
      <c r="K1683" s="4">
        <f t="shared" si="134"/>
        <v>3</v>
      </c>
      <c r="L1683" s="6">
        <f t="shared" si="135"/>
        <v>3699.0000003017485</v>
      </c>
      <c r="M1683" s="8">
        <f t="shared" si="131"/>
        <v>61.650000005029142</v>
      </c>
      <c r="N1683" s="8">
        <f t="shared" si="132"/>
        <v>123.30000001005828</v>
      </c>
      <c r="O1683" s="18">
        <v>1</v>
      </c>
      <c r="P1683" t="s">
        <v>3085</v>
      </c>
      <c r="Q1683" s="6" t="s">
        <v>24</v>
      </c>
    </row>
    <row r="1684" spans="1:17" ht="15">
      <c r="A1684" t="s">
        <v>17</v>
      </c>
      <c r="B1684" t="s">
        <v>18</v>
      </c>
      <c r="C1684" t="s">
        <v>35</v>
      </c>
      <c r="D1684" t="s">
        <v>3086</v>
      </c>
      <c r="E1684">
        <v>1</v>
      </c>
      <c r="F1684" t="s">
        <v>33</v>
      </c>
      <c r="G1684" t="s">
        <v>22</v>
      </c>
      <c r="H1684" s="5">
        <v>43542.471643518518</v>
      </c>
      <c r="I1684" s="5">
        <v>43542.366666666669</v>
      </c>
      <c r="J1684" s="4">
        <f t="shared" si="133"/>
        <v>2019</v>
      </c>
      <c r="K1684" s="4">
        <f t="shared" si="134"/>
        <v>3</v>
      </c>
      <c r="L1684" s="6">
        <f t="shared" si="135"/>
        <v>9069.9999998090789</v>
      </c>
      <c r="M1684" s="8">
        <f t="shared" si="131"/>
        <v>151.16666666348465</v>
      </c>
      <c r="N1684" s="8">
        <f t="shared" si="132"/>
        <v>151.16666666348465</v>
      </c>
      <c r="O1684" s="18">
        <v>1</v>
      </c>
      <c r="P1684" t="s">
        <v>3087</v>
      </c>
      <c r="Q1684" s="6" t="s">
        <v>24</v>
      </c>
    </row>
    <row r="1685" spans="1:17" ht="15">
      <c r="A1685" t="s">
        <v>17</v>
      </c>
      <c r="B1685" t="s">
        <v>55</v>
      </c>
      <c r="C1685" t="s">
        <v>56</v>
      </c>
      <c r="D1685" t="s">
        <v>3088</v>
      </c>
      <c r="E1685">
        <v>2</v>
      </c>
      <c r="F1685" t="s">
        <v>92</v>
      </c>
      <c r="G1685" t="s">
        <v>22</v>
      </c>
      <c r="H1685" s="5">
        <v>43542.423611111109</v>
      </c>
      <c r="I1685" s="5">
        <v>43542.40625</v>
      </c>
      <c r="J1685" s="4">
        <f t="shared" si="133"/>
        <v>2019</v>
      </c>
      <c r="K1685" s="4">
        <f t="shared" si="134"/>
        <v>3</v>
      </c>
      <c r="L1685" s="6">
        <f t="shared" si="135"/>
        <v>1499.9999998603016</v>
      </c>
      <c r="M1685" s="8">
        <f t="shared" si="131"/>
        <v>24.999999997671694</v>
      </c>
      <c r="N1685" s="8">
        <f t="shared" si="132"/>
        <v>49.999999995343387</v>
      </c>
      <c r="O1685" s="18">
        <v>1</v>
      </c>
      <c r="P1685" t="s">
        <v>3089</v>
      </c>
      <c r="Q1685" s="6" t="s">
        <v>24</v>
      </c>
    </row>
    <row r="1686" spans="1:17" ht="15">
      <c r="A1686" t="s">
        <v>17</v>
      </c>
      <c r="B1686" t="s">
        <v>18</v>
      </c>
      <c r="C1686" t="s">
        <v>35</v>
      </c>
      <c r="D1686" t="s">
        <v>3090</v>
      </c>
      <c r="E1686">
        <v>6</v>
      </c>
      <c r="F1686" t="s">
        <v>125</v>
      </c>
      <c r="G1686" t="s">
        <v>22</v>
      </c>
      <c r="H1686" s="5">
        <v>43542.609027777777</v>
      </c>
      <c r="I1686" s="5">
        <v>43542.591666666667</v>
      </c>
      <c r="J1686" s="4">
        <f t="shared" si="133"/>
        <v>2019</v>
      </c>
      <c r="K1686" s="4">
        <f t="shared" si="134"/>
        <v>3</v>
      </c>
      <c r="L1686" s="6">
        <f t="shared" si="135"/>
        <v>1499.9999998603016</v>
      </c>
      <c r="M1686" s="8">
        <f t="shared" si="131"/>
        <v>24.999999997671694</v>
      </c>
      <c r="N1686" s="8">
        <f t="shared" si="132"/>
        <v>149.99999998603016</v>
      </c>
      <c r="O1686" s="18">
        <v>1</v>
      </c>
      <c r="P1686" t="s">
        <v>3091</v>
      </c>
      <c r="Q1686" s="6" t="s">
        <v>24</v>
      </c>
    </row>
    <row r="1687" spans="1:17" ht="15">
      <c r="A1687" t="s">
        <v>17</v>
      </c>
      <c r="B1687" t="s">
        <v>47</v>
      </c>
      <c r="C1687" t="s">
        <v>48</v>
      </c>
      <c r="D1687" t="s">
        <v>3092</v>
      </c>
      <c r="E1687">
        <v>1</v>
      </c>
      <c r="F1687" t="s">
        <v>125</v>
      </c>
      <c r="G1687" t="s">
        <v>97</v>
      </c>
      <c r="H1687" s="5">
        <v>43542.821493055555</v>
      </c>
      <c r="I1687" s="5">
        <v>43542.716979166667</v>
      </c>
      <c r="J1687" s="4">
        <f t="shared" si="133"/>
        <v>2019</v>
      </c>
      <c r="K1687" s="4">
        <f t="shared" si="134"/>
        <v>3</v>
      </c>
      <c r="L1687" s="6">
        <f t="shared" si="135"/>
        <v>9029.9999998882413</v>
      </c>
      <c r="M1687" s="8">
        <f t="shared" si="131"/>
        <v>150.49999999813735</v>
      </c>
      <c r="N1687" s="8">
        <f t="shared" si="132"/>
        <v>150.49999999813735</v>
      </c>
      <c r="O1687" s="18">
        <v>1</v>
      </c>
      <c r="P1687" t="s">
        <v>3093</v>
      </c>
      <c r="Q1687" s="6" t="s">
        <v>24</v>
      </c>
    </row>
    <row r="1688" spans="1:17" ht="15">
      <c r="A1688" t="s">
        <v>17</v>
      </c>
      <c r="B1688" t="s">
        <v>18</v>
      </c>
      <c r="C1688" t="s">
        <v>35</v>
      </c>
      <c r="D1688" t="s">
        <v>3063</v>
      </c>
      <c r="E1688">
        <v>1</v>
      </c>
      <c r="F1688" t="s">
        <v>85</v>
      </c>
      <c r="G1688" t="s">
        <v>22</v>
      </c>
      <c r="H1688" s="5">
        <v>43543.371527777781</v>
      </c>
      <c r="I1688" s="5">
        <v>43543.325115740743</v>
      </c>
      <c r="J1688" s="4">
        <f t="shared" si="133"/>
        <v>2019</v>
      </c>
      <c r="K1688" s="4">
        <f t="shared" si="134"/>
        <v>3</v>
      </c>
      <c r="L1688" s="6">
        <f t="shared" si="135"/>
        <v>4010.0000000791624</v>
      </c>
      <c r="M1688" s="8">
        <f t="shared" si="131"/>
        <v>66.833333334652707</v>
      </c>
      <c r="N1688" s="8">
        <f t="shared" si="132"/>
        <v>66.833333334652707</v>
      </c>
      <c r="O1688" s="18">
        <v>1</v>
      </c>
      <c r="P1688" t="s">
        <v>3094</v>
      </c>
      <c r="Q1688" s="6" t="s">
        <v>24</v>
      </c>
    </row>
    <row r="1689" spans="1:17" ht="15">
      <c r="A1689" t="s">
        <v>17</v>
      </c>
      <c r="B1689" t="s">
        <v>41</v>
      </c>
      <c r="C1689" t="s">
        <v>135</v>
      </c>
      <c r="D1689" t="s">
        <v>3095</v>
      </c>
      <c r="E1689">
        <v>33</v>
      </c>
      <c r="F1689" t="s">
        <v>27</v>
      </c>
      <c r="G1689" t="s">
        <v>22</v>
      </c>
      <c r="H1689" s="5">
        <v>43543.467361111114</v>
      </c>
      <c r="I1689" s="5">
        <v>43543.414583333331</v>
      </c>
      <c r="J1689" s="4">
        <f t="shared" si="133"/>
        <v>2019</v>
      </c>
      <c r="K1689" s="4">
        <f t="shared" si="134"/>
        <v>3</v>
      </c>
      <c r="L1689" s="6">
        <f t="shared" si="135"/>
        <v>4560.0000004051253</v>
      </c>
      <c r="M1689" s="8">
        <f t="shared" si="131"/>
        <v>76.000000006752089</v>
      </c>
      <c r="N1689" s="8">
        <f t="shared" si="132"/>
        <v>2508.0000002228189</v>
      </c>
      <c r="O1689" s="18">
        <v>1</v>
      </c>
      <c r="P1689" t="s">
        <v>3096</v>
      </c>
      <c r="Q1689" s="6" t="s">
        <v>24</v>
      </c>
    </row>
    <row r="1690" spans="1:17" ht="15">
      <c r="A1690" t="s">
        <v>17</v>
      </c>
      <c r="B1690" t="s">
        <v>55</v>
      </c>
      <c r="C1690" t="s">
        <v>59</v>
      </c>
      <c r="D1690" t="s">
        <v>3097</v>
      </c>
      <c r="E1690">
        <v>3</v>
      </c>
      <c r="F1690" t="s">
        <v>472</v>
      </c>
      <c r="G1690" t="s">
        <v>22</v>
      </c>
      <c r="H1690" s="5">
        <v>43543.54791666667</v>
      </c>
      <c r="I1690" s="5">
        <v>43543.518750000003</v>
      </c>
      <c r="J1690" s="4">
        <f t="shared" si="133"/>
        <v>2019</v>
      </c>
      <c r="K1690" s="4">
        <f t="shared" si="134"/>
        <v>3</v>
      </c>
      <c r="L1690" s="6">
        <f t="shared" si="135"/>
        <v>2520.0000000419095</v>
      </c>
      <c r="M1690" s="8">
        <f t="shared" si="131"/>
        <v>42.000000000698492</v>
      </c>
      <c r="N1690" s="8">
        <f t="shared" si="132"/>
        <v>126.00000000209548</v>
      </c>
      <c r="O1690" s="18">
        <v>1</v>
      </c>
      <c r="P1690" t="s">
        <v>3098</v>
      </c>
      <c r="Q1690" s="6" t="s">
        <v>24</v>
      </c>
    </row>
    <row r="1691" spans="1:17" ht="15">
      <c r="A1691" t="s">
        <v>29</v>
      </c>
      <c r="B1691" t="s">
        <v>87</v>
      </c>
      <c r="C1691" t="s">
        <v>103</v>
      </c>
      <c r="D1691" t="s">
        <v>3099</v>
      </c>
      <c r="E1691">
        <v>8</v>
      </c>
      <c r="F1691" t="s">
        <v>92</v>
      </c>
      <c r="G1691" t="s">
        <v>22</v>
      </c>
      <c r="H1691" s="5">
        <v>43544.376134259262</v>
      </c>
      <c r="I1691" s="5">
        <v>43544.34652777778</v>
      </c>
      <c r="J1691" s="4">
        <f t="shared" si="133"/>
        <v>2019</v>
      </c>
      <c r="K1691" s="4">
        <f t="shared" si="134"/>
        <v>3</v>
      </c>
      <c r="L1691" s="6">
        <f t="shared" si="135"/>
        <v>2558.0000001238659</v>
      </c>
      <c r="M1691" s="8">
        <f t="shared" si="131"/>
        <v>42.633333335397765</v>
      </c>
      <c r="N1691" s="8">
        <f t="shared" si="132"/>
        <v>341.06666668318212</v>
      </c>
      <c r="O1691" s="18">
        <v>1</v>
      </c>
      <c r="P1691" t="s">
        <v>3100</v>
      </c>
      <c r="Q1691" s="6" t="s">
        <v>24</v>
      </c>
    </row>
    <row r="1692" spans="1:17" ht="15">
      <c r="A1692" t="s">
        <v>17</v>
      </c>
      <c r="B1692" t="s">
        <v>41</v>
      </c>
      <c r="C1692" t="s">
        <v>42</v>
      </c>
      <c r="D1692" t="s">
        <v>3101</v>
      </c>
      <c r="E1692">
        <v>2</v>
      </c>
      <c r="F1692" t="s">
        <v>27</v>
      </c>
      <c r="G1692" t="s">
        <v>22</v>
      </c>
      <c r="H1692" s="5">
        <v>43544.494444444441</v>
      </c>
      <c r="I1692" s="5">
        <v>43544.44027777778</v>
      </c>
      <c r="J1692" s="4">
        <f t="shared" si="133"/>
        <v>2019</v>
      </c>
      <c r="K1692" s="4">
        <f t="shared" si="134"/>
        <v>3</v>
      </c>
      <c r="L1692" s="6">
        <f t="shared" si="135"/>
        <v>4679.9999995389953</v>
      </c>
      <c r="M1692" s="8">
        <f t="shared" si="131"/>
        <v>77.999999992316589</v>
      </c>
      <c r="N1692" s="8">
        <f t="shared" si="132"/>
        <v>155.99999998463318</v>
      </c>
      <c r="O1692" s="18">
        <v>1</v>
      </c>
      <c r="P1692" t="s">
        <v>3102</v>
      </c>
      <c r="Q1692" s="6" t="s">
        <v>24</v>
      </c>
    </row>
    <row r="1693" spans="1:17" ht="15">
      <c r="A1693" t="s">
        <v>17</v>
      </c>
      <c r="B1693" t="s">
        <v>41</v>
      </c>
      <c r="C1693" t="s">
        <v>129</v>
      </c>
      <c r="D1693" t="s">
        <v>3103</v>
      </c>
      <c r="E1693">
        <v>82</v>
      </c>
      <c r="F1693" t="s">
        <v>21</v>
      </c>
      <c r="G1693" t="s">
        <v>97</v>
      </c>
      <c r="H1693" s="5">
        <v>43544.652777777781</v>
      </c>
      <c r="I1693" s="5">
        <v>43544.629861111112</v>
      </c>
      <c r="J1693" s="4">
        <f t="shared" si="133"/>
        <v>2019</v>
      </c>
      <c r="K1693" s="4">
        <f t="shared" si="134"/>
        <v>3</v>
      </c>
      <c r="L1693" s="6">
        <f t="shared" si="135"/>
        <v>1980.0000001676381</v>
      </c>
      <c r="M1693" s="8">
        <f t="shared" si="131"/>
        <v>33.000000002793968</v>
      </c>
      <c r="N1693" s="8">
        <f t="shared" si="132"/>
        <v>2706.0000002291054</v>
      </c>
      <c r="O1693" s="18">
        <v>1</v>
      </c>
      <c r="P1693" t="s">
        <v>3104</v>
      </c>
      <c r="Q1693" s="6" t="s">
        <v>24</v>
      </c>
    </row>
    <row r="1694" spans="1:17" ht="15">
      <c r="A1694" t="s">
        <v>17</v>
      </c>
      <c r="B1694" t="s">
        <v>18</v>
      </c>
      <c r="C1694" t="s">
        <v>19</v>
      </c>
      <c r="D1694" t="s">
        <v>3105</v>
      </c>
      <c r="E1694">
        <v>3</v>
      </c>
      <c r="F1694" t="s">
        <v>472</v>
      </c>
      <c r="G1694" t="s">
        <v>22</v>
      </c>
      <c r="H1694" s="5">
        <v>43544.875405092593</v>
      </c>
      <c r="I1694" s="5">
        <v>43544.768750000003</v>
      </c>
      <c r="J1694" s="4">
        <f t="shared" si="133"/>
        <v>2019</v>
      </c>
      <c r="K1694" s="4">
        <f t="shared" si="134"/>
        <v>3</v>
      </c>
      <c r="L1694" s="6">
        <f t="shared" si="135"/>
        <v>9214.9999997578561</v>
      </c>
      <c r="M1694" s="8">
        <f t="shared" si="131"/>
        <v>153.5833333292976</v>
      </c>
      <c r="N1694" s="8">
        <f t="shared" si="132"/>
        <v>460.74999998789281</v>
      </c>
      <c r="O1694" s="18">
        <v>1</v>
      </c>
      <c r="P1694" t="s">
        <v>3106</v>
      </c>
      <c r="Q1694" s="6" t="s">
        <v>24</v>
      </c>
    </row>
    <row r="1695" spans="1:17" ht="15">
      <c r="A1695" t="s">
        <v>17</v>
      </c>
      <c r="B1695" t="s">
        <v>55</v>
      </c>
      <c r="C1695" t="s">
        <v>59</v>
      </c>
      <c r="D1695" t="s">
        <v>207</v>
      </c>
      <c r="E1695">
        <v>221</v>
      </c>
      <c r="F1695" t="s">
        <v>33</v>
      </c>
      <c r="G1695" t="s">
        <v>22</v>
      </c>
      <c r="H1695" s="5">
        <v>43545.34847222222</v>
      </c>
      <c r="I1695" s="5">
        <v>43545.338194444441</v>
      </c>
      <c r="J1695" s="4">
        <f t="shared" si="133"/>
        <v>2019</v>
      </c>
      <c r="K1695" s="4">
        <f t="shared" si="134"/>
        <v>3</v>
      </c>
      <c r="L1695" s="6">
        <f t="shared" si="135"/>
        <v>888.00000012852252</v>
      </c>
      <c r="M1695" s="8">
        <f t="shared" si="131"/>
        <v>14.800000002142042</v>
      </c>
      <c r="N1695" s="8">
        <f t="shared" si="132"/>
        <v>3270.8000004733913</v>
      </c>
      <c r="O1695" s="18">
        <v>1</v>
      </c>
      <c r="P1695" t="s">
        <v>3107</v>
      </c>
      <c r="Q1695" s="6" t="s">
        <v>24</v>
      </c>
    </row>
    <row r="1696" spans="1:17" ht="15">
      <c r="A1696" t="s">
        <v>17</v>
      </c>
      <c r="B1696" t="s">
        <v>41</v>
      </c>
      <c r="C1696" t="s">
        <v>62</v>
      </c>
      <c r="D1696" t="s">
        <v>3108</v>
      </c>
      <c r="E1696">
        <v>44</v>
      </c>
      <c r="F1696" t="s">
        <v>85</v>
      </c>
      <c r="G1696" t="s">
        <v>22</v>
      </c>
      <c r="H1696" s="5">
        <v>43545.566666666666</v>
      </c>
      <c r="I1696" s="5">
        <v>43545.544444444444</v>
      </c>
      <c r="J1696" s="4">
        <f t="shared" si="133"/>
        <v>2019</v>
      </c>
      <c r="K1696" s="4">
        <f t="shared" si="134"/>
        <v>3</v>
      </c>
      <c r="L1696" s="6">
        <f t="shared" si="135"/>
        <v>1919.9999999720603</v>
      </c>
      <c r="M1696" s="8">
        <f t="shared" si="131"/>
        <v>31.999999999534339</v>
      </c>
      <c r="N1696" s="8">
        <f t="shared" si="132"/>
        <v>1407.9999999795109</v>
      </c>
      <c r="O1696" s="18">
        <v>1</v>
      </c>
      <c r="P1696" t="s">
        <v>3109</v>
      </c>
      <c r="Q1696" s="6" t="s">
        <v>24</v>
      </c>
    </row>
    <row r="1697" spans="1:17" ht="15">
      <c r="A1697" t="s">
        <v>17</v>
      </c>
      <c r="B1697" t="s">
        <v>47</v>
      </c>
      <c r="C1697" t="s">
        <v>52</v>
      </c>
      <c r="D1697" t="s">
        <v>602</v>
      </c>
      <c r="E1697">
        <v>51</v>
      </c>
      <c r="F1697" t="s">
        <v>472</v>
      </c>
      <c r="G1697" t="s">
        <v>22</v>
      </c>
      <c r="H1697" s="5">
        <v>43545.711053240739</v>
      </c>
      <c r="I1697" s="5">
        <v>43545.668055555558</v>
      </c>
      <c r="J1697" s="4">
        <f t="shared" si="133"/>
        <v>2019</v>
      </c>
      <c r="K1697" s="4">
        <f t="shared" si="134"/>
        <v>3</v>
      </c>
      <c r="L1697" s="6">
        <f t="shared" si="135"/>
        <v>3714.9999996414408</v>
      </c>
      <c r="M1697" s="8">
        <f t="shared" si="131"/>
        <v>61.91666666069068</v>
      </c>
      <c r="N1697" s="8">
        <f t="shared" si="132"/>
        <v>3157.7499996952247</v>
      </c>
      <c r="O1697" s="18">
        <v>1</v>
      </c>
      <c r="P1697" t="s">
        <v>3110</v>
      </c>
      <c r="Q1697" s="6" t="s">
        <v>24</v>
      </c>
    </row>
    <row r="1698" spans="1:17" ht="15">
      <c r="A1698" t="s">
        <v>17</v>
      </c>
      <c r="B1698" t="s">
        <v>18</v>
      </c>
      <c r="C1698" t="s">
        <v>35</v>
      </c>
      <c r="D1698" t="s">
        <v>3111</v>
      </c>
      <c r="E1698">
        <v>5</v>
      </c>
      <c r="F1698" t="s">
        <v>27</v>
      </c>
      <c r="G1698" t="s">
        <v>22</v>
      </c>
      <c r="H1698" s="5">
        <v>43546.436805555553</v>
      </c>
      <c r="I1698" s="5">
        <v>43546.392361111109</v>
      </c>
      <c r="J1698" s="4">
        <f t="shared" si="133"/>
        <v>2019</v>
      </c>
      <c r="K1698" s="4">
        <f t="shared" si="134"/>
        <v>3</v>
      </c>
      <c r="L1698" s="6">
        <f t="shared" si="135"/>
        <v>3839.9999999441206</v>
      </c>
      <c r="M1698" s="8">
        <f t="shared" si="131"/>
        <v>63.999999999068677</v>
      </c>
      <c r="N1698" s="8">
        <f t="shared" si="132"/>
        <v>319.99999999534339</v>
      </c>
      <c r="O1698" s="18">
        <v>1</v>
      </c>
      <c r="P1698" t="s">
        <v>3112</v>
      </c>
      <c r="Q1698" s="6" t="s">
        <v>24</v>
      </c>
    </row>
    <row r="1699" spans="1:17" ht="15">
      <c r="A1699" t="s">
        <v>29</v>
      </c>
      <c r="B1699" t="s">
        <v>30</v>
      </c>
      <c r="C1699" t="s">
        <v>171</v>
      </c>
      <c r="D1699" t="s">
        <v>3113</v>
      </c>
      <c r="E1699">
        <v>10</v>
      </c>
      <c r="F1699" t="s">
        <v>33</v>
      </c>
      <c r="G1699" t="s">
        <v>97</v>
      </c>
      <c r="H1699" s="5">
        <v>43546.652048611111</v>
      </c>
      <c r="I1699" s="5">
        <v>43546.59097222222</v>
      </c>
      <c r="J1699" s="4">
        <f t="shared" si="133"/>
        <v>2019</v>
      </c>
      <c r="K1699" s="4">
        <f t="shared" si="134"/>
        <v>3</v>
      </c>
      <c r="L1699" s="6">
        <f t="shared" si="135"/>
        <v>5277.0000001648441</v>
      </c>
      <c r="M1699" s="8">
        <f t="shared" si="131"/>
        <v>87.950000002747402</v>
      </c>
      <c r="N1699" s="8">
        <f t="shared" si="132"/>
        <v>879.50000002747402</v>
      </c>
      <c r="O1699" s="18">
        <v>1</v>
      </c>
      <c r="P1699" t="s">
        <v>3114</v>
      </c>
      <c r="Q1699" s="6" t="s">
        <v>24</v>
      </c>
    </row>
    <row r="1700" spans="1:18" ht="15">
      <c r="A1700" t="s">
        <v>29</v>
      </c>
      <c r="B1700" t="s">
        <v>94</v>
      </c>
      <c r="C1700" t="s">
        <v>186</v>
      </c>
      <c r="D1700" t="s">
        <v>3115</v>
      </c>
      <c r="E1700">
        <v>1</v>
      </c>
      <c r="F1700" t="s">
        <v>33</v>
      </c>
      <c r="G1700" t="s">
        <v>22</v>
      </c>
      <c r="H1700" s="5">
        <v>43546.656944444447</v>
      </c>
      <c r="I1700" s="5">
        <v>43546.640277777777</v>
      </c>
      <c r="J1700" s="4">
        <f t="shared" si="133"/>
        <v>2019</v>
      </c>
      <c r="K1700" s="4">
        <f t="shared" si="134"/>
        <v>3</v>
      </c>
      <c r="L1700" s="6">
        <f t="shared" si="135"/>
        <v>1440.0000002933666</v>
      </c>
      <c r="M1700" s="8">
        <f t="shared" si="131"/>
        <v>24.000000004889444</v>
      </c>
      <c r="N1700" s="8">
        <f t="shared" si="132"/>
        <v>24.000000004889444</v>
      </c>
      <c r="O1700" s="18">
        <v>1</v>
      </c>
      <c r="P1700" t="s">
        <v>3116</v>
      </c>
      <c r="Q1700" s="6" t="s">
        <v>24</v>
      </c>
      <c r="R1700" t="s">
        <v>2644</v>
      </c>
    </row>
    <row r="1701" spans="1:17" ht="15">
      <c r="A1701" t="s">
        <v>17</v>
      </c>
      <c r="B1701" t="s">
        <v>18</v>
      </c>
      <c r="C1701" t="s">
        <v>35</v>
      </c>
      <c r="D1701" t="s">
        <v>3117</v>
      </c>
      <c r="E1701">
        <v>1</v>
      </c>
      <c r="F1701" t="s">
        <v>85</v>
      </c>
      <c r="G1701" t="s">
        <v>22</v>
      </c>
      <c r="H1701" s="5">
        <v>43547.032557870371</v>
      </c>
      <c r="I1701" s="5">
        <v>43546.946527777778</v>
      </c>
      <c r="J1701" s="4">
        <f t="shared" si="133"/>
        <v>2019</v>
      </c>
      <c r="K1701" s="4">
        <f t="shared" si="134"/>
        <v>3</v>
      </c>
      <c r="L1701" s="6">
        <f t="shared" si="135"/>
        <v>7432.9999999841675</v>
      </c>
      <c r="M1701" s="8">
        <f t="shared" si="131"/>
        <v>123.88333333306946</v>
      </c>
      <c r="N1701" s="8">
        <f t="shared" si="132"/>
        <v>123.88333333306946</v>
      </c>
      <c r="O1701" s="18">
        <v>1</v>
      </c>
      <c r="P1701" t="s">
        <v>3118</v>
      </c>
      <c r="Q1701" s="6" t="s">
        <v>24</v>
      </c>
    </row>
    <row r="1702" spans="1:17" ht="15">
      <c r="A1702" t="s">
        <v>17</v>
      </c>
      <c r="B1702" t="s">
        <v>55</v>
      </c>
      <c r="C1702" t="s">
        <v>59</v>
      </c>
      <c r="D1702" t="s">
        <v>3119</v>
      </c>
      <c r="E1702">
        <v>1</v>
      </c>
      <c r="F1702" t="s">
        <v>85</v>
      </c>
      <c r="G1702" t="s">
        <v>22</v>
      </c>
      <c r="H1702" s="5">
        <v>43547.643055555556</v>
      </c>
      <c r="I1702" s="5">
        <v>43547.517361111109</v>
      </c>
      <c r="J1702" s="4">
        <f t="shared" si="133"/>
        <v>2019</v>
      </c>
      <c r="K1702" s="4">
        <f t="shared" si="134"/>
        <v>3</v>
      </c>
      <c r="L1702" s="6">
        <f t="shared" si="135"/>
        <v>10860.000000195578</v>
      </c>
      <c r="M1702" s="8">
        <f t="shared" si="131"/>
        <v>181.00000000325963</v>
      </c>
      <c r="N1702" s="8">
        <f t="shared" si="132"/>
        <v>181.00000000325963</v>
      </c>
      <c r="O1702" s="18">
        <v>1</v>
      </c>
      <c r="P1702" t="s">
        <v>3120</v>
      </c>
      <c r="Q1702" s="6" t="s">
        <v>24</v>
      </c>
    </row>
    <row r="1703" spans="1:17" ht="15">
      <c r="A1703" t="s">
        <v>17</v>
      </c>
      <c r="B1703" t="s">
        <v>55</v>
      </c>
      <c r="C1703" t="s">
        <v>59</v>
      </c>
      <c r="D1703" t="s">
        <v>3121</v>
      </c>
      <c r="E1703">
        <v>1</v>
      </c>
      <c r="F1703" t="s">
        <v>33</v>
      </c>
      <c r="G1703" t="s">
        <v>22</v>
      </c>
      <c r="H1703" s="5">
        <v>43547.653912037036</v>
      </c>
      <c r="I1703" s="5">
        <v>43547.525000000001</v>
      </c>
      <c r="J1703" s="4">
        <f t="shared" si="133"/>
        <v>2019</v>
      </c>
      <c r="K1703" s="4">
        <f t="shared" si="134"/>
        <v>3</v>
      </c>
      <c r="L1703" s="6">
        <f t="shared" si="135"/>
        <v>11137.99999980256</v>
      </c>
      <c r="M1703" s="8">
        <f t="shared" si="131"/>
        <v>185.63333333004266</v>
      </c>
      <c r="N1703" s="8">
        <f t="shared" si="132"/>
        <v>185.63333333004266</v>
      </c>
      <c r="O1703" s="18">
        <v>1</v>
      </c>
      <c r="P1703" t="s">
        <v>3122</v>
      </c>
      <c r="Q1703" s="6" t="s">
        <v>24</v>
      </c>
    </row>
    <row r="1704" spans="1:17" ht="15">
      <c r="A1704" t="s">
        <v>17</v>
      </c>
      <c r="B1704" t="s">
        <v>41</v>
      </c>
      <c r="C1704" t="s">
        <v>42</v>
      </c>
      <c r="D1704" t="s">
        <v>246</v>
      </c>
      <c r="E1704">
        <v>76</v>
      </c>
      <c r="F1704" t="s">
        <v>85</v>
      </c>
      <c r="G1704" t="s">
        <v>22</v>
      </c>
      <c r="H1704" s="5">
        <v>43548.448530092595</v>
      </c>
      <c r="I1704" s="5">
        <v>43548.37164351852</v>
      </c>
      <c r="J1704" s="4">
        <f t="shared" si="133"/>
        <v>2019</v>
      </c>
      <c r="K1704" s="4">
        <f t="shared" si="134"/>
        <v>3</v>
      </c>
      <c r="L1704" s="6">
        <f t="shared" si="135"/>
        <v>6643.0000001331791</v>
      </c>
      <c r="M1704" s="8">
        <f t="shared" si="131"/>
        <v>110.71666666888632</v>
      </c>
      <c r="N1704" s="8">
        <f t="shared" si="132"/>
        <v>8414.4666668353602</v>
      </c>
      <c r="O1704" s="18">
        <v>1</v>
      </c>
      <c r="P1704" t="s">
        <v>3123</v>
      </c>
      <c r="Q1704" s="6" t="s">
        <v>24</v>
      </c>
    </row>
    <row r="1705" spans="1:17" ht="15">
      <c r="A1705" t="s">
        <v>17</v>
      </c>
      <c r="B1705" t="s">
        <v>41</v>
      </c>
      <c r="C1705" t="s">
        <v>42</v>
      </c>
      <c r="D1705" t="s">
        <v>246</v>
      </c>
      <c r="E1705">
        <v>58</v>
      </c>
      <c r="F1705" t="s">
        <v>85</v>
      </c>
      <c r="G1705" t="s">
        <v>22</v>
      </c>
      <c r="H1705" s="5">
        <v>43548.449097222219</v>
      </c>
      <c r="I1705" s="5">
        <v>43548.371828703705</v>
      </c>
      <c r="J1705" s="4">
        <f t="shared" si="133"/>
        <v>2019</v>
      </c>
      <c r="K1705" s="4">
        <f t="shared" si="134"/>
        <v>3</v>
      </c>
      <c r="L1705" s="6">
        <f t="shared" si="135"/>
        <v>6675.9999996749684</v>
      </c>
      <c r="M1705" s="8">
        <f t="shared" si="131"/>
        <v>111.26666666124947</v>
      </c>
      <c r="N1705" s="8">
        <f t="shared" si="132"/>
        <v>6453.4666663524695</v>
      </c>
      <c r="O1705" s="18">
        <v>1</v>
      </c>
      <c r="P1705" t="s">
        <v>3124</v>
      </c>
      <c r="Q1705" s="6" t="s">
        <v>24</v>
      </c>
    </row>
    <row r="1706" spans="1:17" ht="15">
      <c r="A1706" t="s">
        <v>17</v>
      </c>
      <c r="B1706" t="s">
        <v>18</v>
      </c>
      <c r="C1706" t="s">
        <v>19</v>
      </c>
      <c r="D1706" t="s">
        <v>3125</v>
      </c>
      <c r="E1706">
        <v>1</v>
      </c>
      <c r="F1706" t="s">
        <v>92</v>
      </c>
      <c r="G1706" t="s">
        <v>22</v>
      </c>
      <c r="H1706" s="5">
        <v>43549.432638888888</v>
      </c>
      <c r="I1706" s="5">
        <v>43549.390277777777</v>
      </c>
      <c r="J1706" s="4">
        <f t="shared" si="133"/>
        <v>2019</v>
      </c>
      <c r="K1706" s="4">
        <f t="shared" si="134"/>
        <v>3</v>
      </c>
      <c r="L1706" s="6">
        <f t="shared" si="135"/>
        <v>3659.9999999860302</v>
      </c>
      <c r="M1706" s="8">
        <f t="shared" si="131"/>
        <v>60.999999999767169</v>
      </c>
      <c r="N1706" s="8">
        <f t="shared" si="132"/>
        <v>60.999999999767169</v>
      </c>
      <c r="O1706" s="18">
        <v>1</v>
      </c>
      <c r="P1706" t="s">
        <v>3126</v>
      </c>
      <c r="Q1706" s="6" t="s">
        <v>24</v>
      </c>
    </row>
    <row r="1707" spans="1:17" ht="15">
      <c r="A1707" t="s">
        <v>17</v>
      </c>
      <c r="B1707" t="s">
        <v>55</v>
      </c>
      <c r="C1707" t="s">
        <v>56</v>
      </c>
      <c r="D1707" t="s">
        <v>3127</v>
      </c>
      <c r="E1707">
        <v>3</v>
      </c>
      <c r="F1707" t="s">
        <v>125</v>
      </c>
      <c r="G1707" t="s">
        <v>22</v>
      </c>
      <c r="H1707" s="5">
        <v>43549.825694444444</v>
      </c>
      <c r="I1707" s="5">
        <v>43549.752083333333</v>
      </c>
      <c r="J1707" s="4">
        <f t="shared" si="133"/>
        <v>2019</v>
      </c>
      <c r="K1707" s="4">
        <f t="shared" si="134"/>
        <v>3</v>
      </c>
      <c r="L1707" s="6">
        <f t="shared" si="135"/>
        <v>6359.9999999860302</v>
      </c>
      <c r="M1707" s="8">
        <f t="shared" si="131"/>
        <v>105.99999999976717</v>
      </c>
      <c r="N1707" s="8">
        <f t="shared" si="132"/>
        <v>317.99999999930151</v>
      </c>
      <c r="O1707" s="18">
        <v>1</v>
      </c>
      <c r="P1707" t="s">
        <v>3128</v>
      </c>
      <c r="Q1707" s="6" t="s">
        <v>24</v>
      </c>
    </row>
    <row r="1708" spans="1:17" ht="15">
      <c r="A1708" t="s">
        <v>17</v>
      </c>
      <c r="B1708" t="s">
        <v>41</v>
      </c>
      <c r="C1708" t="s">
        <v>62</v>
      </c>
      <c r="D1708" t="s">
        <v>3129</v>
      </c>
      <c r="E1708">
        <v>2</v>
      </c>
      <c r="F1708" t="s">
        <v>33</v>
      </c>
      <c r="G1708" t="s">
        <v>22</v>
      </c>
      <c r="H1708" s="5">
        <v>43549.903402777774</v>
      </c>
      <c r="I1708" s="5">
        <v>43549.81621527778</v>
      </c>
      <c r="J1708" s="4">
        <f t="shared" si="133"/>
        <v>2019</v>
      </c>
      <c r="K1708" s="4">
        <f t="shared" si="134"/>
        <v>3</v>
      </c>
      <c r="L1708" s="6">
        <f t="shared" si="135"/>
        <v>7532.9999994719401</v>
      </c>
      <c r="M1708" s="8">
        <f t="shared" si="131"/>
        <v>125.549999991199</v>
      </c>
      <c r="N1708" s="8">
        <f t="shared" si="132"/>
        <v>251.099999982398</v>
      </c>
      <c r="O1708" s="18">
        <v>1</v>
      </c>
      <c r="P1708" t="s">
        <v>3130</v>
      </c>
      <c r="Q1708" s="6" t="s">
        <v>24</v>
      </c>
    </row>
    <row r="1709" spans="1:17" ht="15">
      <c r="A1709" t="s">
        <v>17</v>
      </c>
      <c r="B1709" t="s">
        <v>41</v>
      </c>
      <c r="C1709" t="s">
        <v>42</v>
      </c>
      <c r="D1709" t="s">
        <v>1328</v>
      </c>
      <c r="E1709">
        <v>22</v>
      </c>
      <c r="F1709" t="s">
        <v>27</v>
      </c>
      <c r="G1709" t="s">
        <v>22</v>
      </c>
      <c r="H1709" s="5">
        <v>43550.728472222225</v>
      </c>
      <c r="I1709" s="5">
        <v>43550.699999999997</v>
      </c>
      <c r="J1709" s="4">
        <f t="shared" si="133"/>
        <v>2019</v>
      </c>
      <c r="K1709" s="4">
        <f t="shared" si="134"/>
        <v>3</v>
      </c>
      <c r="L1709" s="6">
        <f t="shared" si="135"/>
        <v>2460.0000004749745</v>
      </c>
      <c r="M1709" s="8">
        <f t="shared" si="131"/>
        <v>41.000000007916242</v>
      </c>
      <c r="N1709" s="8">
        <f t="shared" si="132"/>
        <v>902.00000017415732</v>
      </c>
      <c r="O1709" s="18">
        <v>1</v>
      </c>
      <c r="P1709" t="s">
        <v>3131</v>
      </c>
      <c r="Q1709" s="6" t="s">
        <v>24</v>
      </c>
    </row>
    <row r="1710" spans="1:17" ht="15">
      <c r="A1710" t="s">
        <v>17</v>
      </c>
      <c r="B1710" t="s">
        <v>55</v>
      </c>
      <c r="C1710" t="s">
        <v>59</v>
      </c>
      <c r="D1710" t="s">
        <v>3132</v>
      </c>
      <c r="E1710">
        <v>1</v>
      </c>
      <c r="F1710" t="s">
        <v>33</v>
      </c>
      <c r="G1710" t="s">
        <v>22</v>
      </c>
      <c r="H1710" s="5">
        <v>43551.256249999999</v>
      </c>
      <c r="I1710" s="5">
        <v>43551.197916666664</v>
      </c>
      <c r="J1710" s="4">
        <f t="shared" si="133"/>
        <v>2019</v>
      </c>
      <c r="K1710" s="4">
        <f t="shared" si="134"/>
        <v>3</v>
      </c>
      <c r="L1710" s="6">
        <f t="shared" si="135"/>
        <v>5040.000000083819</v>
      </c>
      <c r="M1710" s="8">
        <f t="shared" si="131"/>
        <v>84.000000001396984</v>
      </c>
      <c r="N1710" s="8">
        <f t="shared" si="132"/>
        <v>84.000000001396984</v>
      </c>
      <c r="O1710" s="18">
        <v>1</v>
      </c>
      <c r="P1710" t="s">
        <v>3133</v>
      </c>
      <c r="Q1710" s="6" t="s">
        <v>24</v>
      </c>
    </row>
    <row r="1711" spans="1:17" ht="15">
      <c r="A1711" t="s">
        <v>17</v>
      </c>
      <c r="B1711" t="s">
        <v>18</v>
      </c>
      <c r="C1711" t="s">
        <v>35</v>
      </c>
      <c r="D1711" t="s">
        <v>3134</v>
      </c>
      <c r="E1711">
        <v>3</v>
      </c>
      <c r="F1711" t="s">
        <v>21</v>
      </c>
      <c r="G1711" t="s">
        <v>22</v>
      </c>
      <c r="H1711" s="5">
        <v>43551.457638888889</v>
      </c>
      <c r="I1711" s="5">
        <v>43551.446527777778</v>
      </c>
      <c r="J1711" s="4">
        <f t="shared" si="133"/>
        <v>2019</v>
      </c>
      <c r="K1711" s="4">
        <f t="shared" si="134"/>
        <v>3</v>
      </c>
      <c r="L1711" s="6">
        <f t="shared" si="135"/>
        <v>959.99999998603016</v>
      </c>
      <c r="M1711" s="8">
        <f t="shared" si="131"/>
        <v>15.999999999767169</v>
      </c>
      <c r="N1711" s="8">
        <f t="shared" si="132"/>
        <v>47.999999999301508</v>
      </c>
      <c r="O1711" s="18">
        <v>1</v>
      </c>
      <c r="P1711" t="s">
        <v>3135</v>
      </c>
      <c r="Q1711" s="6" t="s">
        <v>24</v>
      </c>
    </row>
    <row r="1712" spans="1:17" ht="15">
      <c r="A1712" t="s">
        <v>17</v>
      </c>
      <c r="B1712" t="s">
        <v>18</v>
      </c>
      <c r="C1712" t="s">
        <v>35</v>
      </c>
      <c r="D1712" t="s">
        <v>3136</v>
      </c>
      <c r="E1712">
        <v>1</v>
      </c>
      <c r="F1712" t="s">
        <v>125</v>
      </c>
      <c r="G1712" t="s">
        <v>22</v>
      </c>
      <c r="H1712" s="5">
        <v>43551.638194444444</v>
      </c>
      <c r="I1712" s="5">
        <v>43551.607106481482</v>
      </c>
      <c r="J1712" s="4">
        <f t="shared" si="133"/>
        <v>2019</v>
      </c>
      <c r="K1712" s="4">
        <f t="shared" si="134"/>
        <v>3</v>
      </c>
      <c r="L1712" s="6">
        <f t="shared" si="135"/>
        <v>2685.9999998705462</v>
      </c>
      <c r="M1712" s="8">
        <f t="shared" si="131"/>
        <v>44.766666664509103</v>
      </c>
      <c r="N1712" s="8">
        <f t="shared" si="132"/>
        <v>44.766666664509103</v>
      </c>
      <c r="O1712" s="18">
        <v>1</v>
      </c>
      <c r="P1712" t="s">
        <v>3137</v>
      </c>
      <c r="Q1712" s="6" t="s">
        <v>24</v>
      </c>
    </row>
    <row r="1713" spans="1:17" ht="15">
      <c r="A1713" t="s">
        <v>17</v>
      </c>
      <c r="B1713" t="s">
        <v>18</v>
      </c>
      <c r="C1713" t="s">
        <v>35</v>
      </c>
      <c r="D1713" t="s">
        <v>1149</v>
      </c>
      <c r="E1713">
        <v>7</v>
      </c>
      <c r="F1713" t="s">
        <v>125</v>
      </c>
      <c r="G1713" t="s">
        <v>22</v>
      </c>
      <c r="H1713" s="5">
        <v>43551.681944444441</v>
      </c>
      <c r="I1713" s="5">
        <v>43551.663888888892</v>
      </c>
      <c r="J1713" s="4">
        <f t="shared" si="133"/>
        <v>2019</v>
      </c>
      <c r="K1713" s="4">
        <f t="shared" si="134"/>
        <v>3</v>
      </c>
      <c r="L1713" s="6">
        <f t="shared" si="135"/>
        <v>1559.9999994272366</v>
      </c>
      <c r="M1713" s="8">
        <f t="shared" si="131"/>
        <v>25.999999990453944</v>
      </c>
      <c r="N1713" s="8">
        <f t="shared" si="132"/>
        <v>181.99999993317761</v>
      </c>
      <c r="O1713" s="18">
        <v>1</v>
      </c>
      <c r="P1713" t="s">
        <v>3138</v>
      </c>
      <c r="Q1713" s="6" t="s">
        <v>24</v>
      </c>
    </row>
    <row r="1714" spans="1:17" ht="15">
      <c r="A1714" t="s">
        <v>17</v>
      </c>
      <c r="B1714" t="s">
        <v>18</v>
      </c>
      <c r="C1714" t="s">
        <v>35</v>
      </c>
      <c r="D1714" t="s">
        <v>1831</v>
      </c>
      <c r="E1714">
        <v>2</v>
      </c>
      <c r="F1714" t="s">
        <v>472</v>
      </c>
      <c r="G1714" t="s">
        <v>22</v>
      </c>
      <c r="H1714" s="5">
        <v>43551.723067129627</v>
      </c>
      <c r="I1714" s="5">
        <v>43551.694444444445</v>
      </c>
      <c r="J1714" s="4">
        <f t="shared" si="133"/>
        <v>2019</v>
      </c>
      <c r="K1714" s="4">
        <f t="shared" si="134"/>
        <v>3</v>
      </c>
      <c r="L1714" s="6">
        <f t="shared" si="135"/>
        <v>2472.9999997420236</v>
      </c>
      <c r="M1714" s="8">
        <f t="shared" si="131"/>
        <v>41.216666662367061</v>
      </c>
      <c r="N1714" s="8">
        <f t="shared" si="132"/>
        <v>82.433333324734122</v>
      </c>
      <c r="O1714" s="18">
        <v>1</v>
      </c>
      <c r="P1714" t="s">
        <v>3139</v>
      </c>
      <c r="Q1714" s="6" t="s">
        <v>24</v>
      </c>
    </row>
    <row r="1715" spans="1:17" ht="15">
      <c r="A1715" t="s">
        <v>17</v>
      </c>
      <c r="B1715" t="s">
        <v>41</v>
      </c>
      <c r="C1715" t="s">
        <v>62</v>
      </c>
      <c r="D1715" t="s">
        <v>3140</v>
      </c>
      <c r="E1715">
        <v>4</v>
      </c>
      <c r="F1715" t="s">
        <v>92</v>
      </c>
      <c r="G1715" t="s">
        <v>22</v>
      </c>
      <c r="H1715" s="5">
        <v>43552.377083333333</v>
      </c>
      <c r="I1715" s="5">
        <v>43552.315972222219</v>
      </c>
      <c r="J1715" s="4">
        <f t="shared" si="133"/>
        <v>2019</v>
      </c>
      <c r="K1715" s="4">
        <f t="shared" si="134"/>
        <v>3</v>
      </c>
      <c r="L1715" s="6">
        <f t="shared" si="135"/>
        <v>5280.0000002374873</v>
      </c>
      <c r="M1715" s="8">
        <f t="shared" si="131"/>
        <v>88.000000003958121</v>
      </c>
      <c r="N1715" s="8">
        <f t="shared" si="132"/>
        <v>352.00000001583248</v>
      </c>
      <c r="O1715" s="18">
        <v>1</v>
      </c>
      <c r="P1715" t="s">
        <v>3141</v>
      </c>
      <c r="Q1715" s="6" t="s">
        <v>24</v>
      </c>
    </row>
    <row r="1716" spans="1:17" ht="15">
      <c r="A1716" t="s">
        <v>17</v>
      </c>
      <c r="B1716" t="s">
        <v>18</v>
      </c>
      <c r="C1716" t="s">
        <v>35</v>
      </c>
      <c r="D1716" t="s">
        <v>3142</v>
      </c>
      <c r="E1716">
        <v>3</v>
      </c>
      <c r="F1716" t="s">
        <v>92</v>
      </c>
      <c r="G1716" t="s">
        <v>22</v>
      </c>
      <c r="H1716" s="5">
        <v>43552.40347222222</v>
      </c>
      <c r="I1716" s="5">
        <v>43552.364583333336</v>
      </c>
      <c r="J1716" s="4">
        <f t="shared" si="133"/>
        <v>2019</v>
      </c>
      <c r="K1716" s="4">
        <f t="shared" si="134"/>
        <v>3</v>
      </c>
      <c r="L1716" s="6">
        <f t="shared" si="135"/>
        <v>3359.9999996367842</v>
      </c>
      <c r="M1716" s="8">
        <f t="shared" si="131"/>
        <v>55.999999993946403</v>
      </c>
      <c r="N1716" s="8">
        <f t="shared" si="132"/>
        <v>167.99999998183921</v>
      </c>
      <c r="O1716" s="18">
        <v>1</v>
      </c>
      <c r="P1716" t="s">
        <v>3143</v>
      </c>
      <c r="Q1716" s="6" t="s">
        <v>24</v>
      </c>
    </row>
    <row r="1717" spans="1:17" ht="15">
      <c r="A1717" t="s">
        <v>17</v>
      </c>
      <c r="B1717" t="s">
        <v>41</v>
      </c>
      <c r="C1717" t="s">
        <v>62</v>
      </c>
      <c r="D1717" t="s">
        <v>3144</v>
      </c>
      <c r="E1717">
        <v>27</v>
      </c>
      <c r="F1717" t="s">
        <v>85</v>
      </c>
      <c r="G1717" t="s">
        <v>22</v>
      </c>
      <c r="H1717" s="5">
        <v>43552.647222222222</v>
      </c>
      <c r="I1717" s="5">
        <v>43552.595983796295</v>
      </c>
      <c r="J1717" s="4">
        <f t="shared" si="133"/>
        <v>2019</v>
      </c>
      <c r="K1717" s="4">
        <f t="shared" si="134"/>
        <v>3</v>
      </c>
      <c r="L1717" s="6">
        <f t="shared" si="135"/>
        <v>4427.000000118278</v>
      </c>
      <c r="M1717" s="8">
        <f t="shared" si="131"/>
        <v>73.783333335304633</v>
      </c>
      <c r="N1717" s="8">
        <f t="shared" si="132"/>
        <v>1992.1500000532251</v>
      </c>
      <c r="O1717" s="18">
        <v>1</v>
      </c>
      <c r="P1717" t="s">
        <v>3145</v>
      </c>
      <c r="Q1717" s="6" t="s">
        <v>24</v>
      </c>
    </row>
    <row r="1718" spans="1:17" ht="15">
      <c r="A1718" t="s">
        <v>17</v>
      </c>
      <c r="B1718" t="s">
        <v>18</v>
      </c>
      <c r="C1718" t="s">
        <v>38</v>
      </c>
      <c r="D1718" t="s">
        <v>3146</v>
      </c>
      <c r="E1718">
        <v>9</v>
      </c>
      <c r="F1718" t="s">
        <v>33</v>
      </c>
      <c r="G1718" t="s">
        <v>22</v>
      </c>
      <c r="H1718" s="5">
        <v>43552.679166666669</v>
      </c>
      <c r="I1718" s="5">
        <v>43552.647222222222</v>
      </c>
      <c r="J1718" s="4">
        <f t="shared" si="133"/>
        <v>2019</v>
      </c>
      <c r="K1718" s="4">
        <f t="shared" si="134"/>
        <v>3</v>
      </c>
      <c r="L1718" s="6">
        <f t="shared" si="135"/>
        <v>2760.0000001955777</v>
      </c>
      <c r="M1718" s="8">
        <f t="shared" si="131"/>
        <v>46.000000003259629</v>
      </c>
      <c r="N1718" s="8">
        <f t="shared" si="132"/>
        <v>414.00000002933666</v>
      </c>
      <c r="O1718" s="18">
        <v>1</v>
      </c>
      <c r="P1718" t="s">
        <v>3147</v>
      </c>
      <c r="Q1718" s="6" t="s">
        <v>24</v>
      </c>
    </row>
    <row r="1719" spans="1:19" s="123" customFormat="1" ht="15">
      <c r="A1719" s="123" t="s">
        <v>17</v>
      </c>
      <c r="B1719" s="123" t="s">
        <v>41</v>
      </c>
      <c r="C1719" s="123" t="s">
        <v>62</v>
      </c>
      <c r="D1719" s="123" t="s">
        <v>3148</v>
      </c>
      <c r="E1719" s="123">
        <v>1</v>
      </c>
      <c r="F1719" s="123" t="s">
        <v>92</v>
      </c>
      <c r="G1719" s="123" t="s">
        <v>22</v>
      </c>
      <c r="H1719" s="124">
        <v>43552.802523148152</v>
      </c>
      <c r="I1719" s="124">
        <v>43552.768055555556</v>
      </c>
      <c r="J1719" s="4">
        <f t="shared" si="133"/>
        <v>2019</v>
      </c>
      <c r="K1719" s="4">
        <f t="shared" si="134"/>
        <v>3</v>
      </c>
      <c r="L1719" s="127">
        <f t="shared" si="135"/>
        <v>2978.0000002356246</v>
      </c>
      <c r="M1719" s="125">
        <f t="shared" si="131"/>
        <v>49.63333333726041</v>
      </c>
      <c r="N1719" s="125">
        <f t="shared" si="132"/>
        <v>49.63333333726041</v>
      </c>
      <c r="O1719" s="126">
        <v>1</v>
      </c>
      <c r="P1719" s="123" t="s">
        <v>3149</v>
      </c>
      <c r="Q1719" s="127" t="s">
        <v>24</v>
      </c>
      <c r="S1719"/>
    </row>
    <row r="1720" spans="1:17" ht="15">
      <c r="A1720" t="s">
        <v>17</v>
      </c>
      <c r="B1720" t="s">
        <v>18</v>
      </c>
      <c r="C1720" t="s">
        <v>25</v>
      </c>
      <c r="D1720" t="s">
        <v>1099</v>
      </c>
      <c r="E1720">
        <v>1</v>
      </c>
      <c r="F1720" t="s">
        <v>27</v>
      </c>
      <c r="G1720" t="s">
        <v>22</v>
      </c>
      <c r="H1720" s="5">
        <v>43553.47824074074</v>
      </c>
      <c r="I1720" s="5">
        <v>43553.386111111111</v>
      </c>
      <c r="J1720" s="4">
        <f t="shared" si="133"/>
        <v>2019</v>
      </c>
      <c r="K1720" s="4">
        <f t="shared" si="134"/>
        <v>3</v>
      </c>
      <c r="L1720" s="6">
        <f t="shared" si="135"/>
        <v>7959.9999999627471</v>
      </c>
      <c r="M1720" s="8">
        <f t="shared" si="131"/>
        <v>132.66666666604578</v>
      </c>
      <c r="N1720" s="8">
        <f t="shared" si="132"/>
        <v>132.66666666604578</v>
      </c>
      <c r="O1720" s="18">
        <v>1</v>
      </c>
      <c r="P1720" t="s">
        <v>3150</v>
      </c>
      <c r="Q1720" s="6" t="s">
        <v>24</v>
      </c>
    </row>
    <row r="1721" spans="1:17" ht="15">
      <c r="A1721" t="s">
        <v>17</v>
      </c>
      <c r="B1721" t="s">
        <v>18</v>
      </c>
      <c r="C1721" t="s">
        <v>38</v>
      </c>
      <c r="D1721" t="s">
        <v>3151</v>
      </c>
      <c r="E1721">
        <v>5</v>
      </c>
      <c r="F1721" t="s">
        <v>33</v>
      </c>
      <c r="G1721" t="s">
        <v>22</v>
      </c>
      <c r="H1721" s="5">
        <v>43553.489583333336</v>
      </c>
      <c r="I1721" s="5">
        <v>43553.443055555559</v>
      </c>
      <c r="J1721" s="4">
        <f t="shared" si="133"/>
        <v>2019</v>
      </c>
      <c r="K1721" s="4">
        <f t="shared" si="134"/>
        <v>3</v>
      </c>
      <c r="L1721" s="6">
        <f t="shared" si="135"/>
        <v>4019.9999999022111</v>
      </c>
      <c r="M1721" s="8">
        <f t="shared" si="131"/>
        <v>66.999999998370185</v>
      </c>
      <c r="N1721" s="8">
        <f t="shared" si="132"/>
        <v>334.99999999185093</v>
      </c>
      <c r="O1721" s="18">
        <v>1</v>
      </c>
      <c r="P1721" t="s">
        <v>3152</v>
      </c>
      <c r="Q1721" s="6" t="s">
        <v>24</v>
      </c>
    </row>
    <row r="1722" spans="1:17" ht="15">
      <c r="A1722" t="s">
        <v>17</v>
      </c>
      <c r="B1722" t="s">
        <v>41</v>
      </c>
      <c r="C1722" t="s">
        <v>42</v>
      </c>
      <c r="D1722" t="s">
        <v>3153</v>
      </c>
      <c r="E1722">
        <v>39</v>
      </c>
      <c r="F1722" t="s">
        <v>27</v>
      </c>
      <c r="G1722" t="s">
        <v>97</v>
      </c>
      <c r="H1722" s="5">
        <v>43553.894699074073</v>
      </c>
      <c r="I1722" s="5">
        <v>43553.839583333334</v>
      </c>
      <c r="J1722" s="4">
        <f t="shared" si="133"/>
        <v>2019</v>
      </c>
      <c r="K1722" s="4">
        <f t="shared" si="134"/>
        <v>3</v>
      </c>
      <c r="L1722" s="6">
        <f t="shared" si="135"/>
        <v>4761.9999998481944</v>
      </c>
      <c r="M1722" s="8">
        <f t="shared" si="131"/>
        <v>79.366666664136574</v>
      </c>
      <c r="N1722" s="8">
        <f t="shared" si="132"/>
        <v>3095.2999999013264</v>
      </c>
      <c r="O1722" s="18">
        <v>1</v>
      </c>
      <c r="P1722" t="s">
        <v>3154</v>
      </c>
      <c r="Q1722" s="6" t="s">
        <v>24</v>
      </c>
    </row>
    <row r="1723" spans="1:19" s="152" customFormat="1" ht="15">
      <c r="A1723" s="152" t="s">
        <v>29</v>
      </c>
      <c r="B1723" s="152" t="s">
        <v>94</v>
      </c>
      <c r="C1723" s="152" t="s">
        <v>95</v>
      </c>
      <c r="D1723" s="152" t="s">
        <v>3155</v>
      </c>
      <c r="E1723" s="152">
        <v>2</v>
      </c>
      <c r="F1723" s="152" t="s">
        <v>33</v>
      </c>
      <c r="G1723" s="152" t="s">
        <v>22</v>
      </c>
      <c r="H1723" s="153">
        <v>43554.415266203701</v>
      </c>
      <c r="I1723" s="153">
        <v>43554.291458333333</v>
      </c>
      <c r="J1723" s="4">
        <f t="shared" si="133"/>
        <v>2019</v>
      </c>
      <c r="K1723" s="4">
        <f t="shared" si="134"/>
        <v>3</v>
      </c>
      <c r="L1723" s="156">
        <f t="shared" si="135"/>
        <v>10696.999999810942</v>
      </c>
      <c r="M1723" s="154">
        <f t="shared" si="131"/>
        <v>178.28333333018236</v>
      </c>
      <c r="N1723" s="154">
        <f t="shared" si="132"/>
        <v>356.56666666036472</v>
      </c>
      <c r="O1723" s="155">
        <v>1</v>
      </c>
      <c r="P1723" s="152" t="s">
        <v>3156</v>
      </c>
      <c r="Q1723" s="156" t="s">
        <v>24</v>
      </c>
      <c r="S1723"/>
    </row>
    <row r="1724" spans="1:17" ht="15">
      <c r="A1724" t="s">
        <v>17</v>
      </c>
      <c r="B1724" t="s">
        <v>47</v>
      </c>
      <c r="C1724" t="s">
        <v>52</v>
      </c>
      <c r="D1724" t="s">
        <v>3157</v>
      </c>
      <c r="E1724">
        <v>5</v>
      </c>
      <c r="F1724" t="s">
        <v>85</v>
      </c>
      <c r="G1724" t="s">
        <v>22</v>
      </c>
      <c r="H1724" s="5">
        <v>43555.73233796296</v>
      </c>
      <c r="I1724" s="5">
        <v>43555.690833333334</v>
      </c>
      <c r="J1724" s="4">
        <f t="shared" si="133"/>
        <v>2019</v>
      </c>
      <c r="K1724" s="4">
        <f t="shared" si="134"/>
        <v>3</v>
      </c>
      <c r="L1724" s="6">
        <f t="shared" si="135"/>
        <v>3585.9999996609986</v>
      </c>
      <c r="M1724" s="8">
        <f t="shared" si="131"/>
        <v>59.766666661016643</v>
      </c>
      <c r="N1724" s="8">
        <f t="shared" si="132"/>
        <v>298.83333330508322</v>
      </c>
      <c r="O1724" s="18">
        <v>1</v>
      </c>
      <c r="P1724" t="s">
        <v>3158</v>
      </c>
      <c r="Q1724" s="6" t="s">
        <v>24</v>
      </c>
    </row>
    <row r="1725" spans="1:17" ht="15">
      <c r="A1725" t="s">
        <v>29</v>
      </c>
      <c r="B1725" t="s">
        <v>87</v>
      </c>
      <c r="C1725" t="s">
        <v>197</v>
      </c>
      <c r="D1725" t="s">
        <v>3159</v>
      </c>
      <c r="E1725">
        <v>1</v>
      </c>
      <c r="F1725" t="s">
        <v>44</v>
      </c>
      <c r="G1725" t="s">
        <v>22</v>
      </c>
      <c r="H1725" s="5">
        <v>43556.377881944441</v>
      </c>
      <c r="I1725" s="5">
        <v>43556.369444444441</v>
      </c>
      <c r="J1725" s="4">
        <f t="shared" si="133"/>
        <v>2019</v>
      </c>
      <c r="K1725" s="4">
        <f t="shared" si="134"/>
        <v>4</v>
      </c>
      <c r="L1725" s="6">
        <f t="shared" si="135"/>
        <v>729.00000005029142</v>
      </c>
      <c r="M1725" s="8">
        <f t="shared" si="131"/>
        <v>12.15000000083819</v>
      </c>
      <c r="N1725" s="8">
        <f t="shared" si="132"/>
        <v>12.15000000083819</v>
      </c>
      <c r="O1725" s="18">
        <v>1</v>
      </c>
      <c r="P1725" t="s">
        <v>3160</v>
      </c>
      <c r="Q1725" s="6" t="s">
        <v>24</v>
      </c>
    </row>
    <row r="1726" spans="1:17" ht="15">
      <c r="A1726" t="s">
        <v>17</v>
      </c>
      <c r="B1726" t="s">
        <v>18</v>
      </c>
      <c r="C1726" t="s">
        <v>19</v>
      </c>
      <c r="D1726" t="s">
        <v>1215</v>
      </c>
      <c r="E1726">
        <v>1</v>
      </c>
      <c r="F1726" t="s">
        <v>92</v>
      </c>
      <c r="G1726" t="s">
        <v>22</v>
      </c>
      <c r="H1726" s="5">
        <v>43556.402777777781</v>
      </c>
      <c r="I1726" s="5">
        <v>43556.370138888888</v>
      </c>
      <c r="J1726" s="4">
        <f t="shared" si="133"/>
        <v>2019</v>
      </c>
      <c r="K1726" s="4">
        <f t="shared" si="134"/>
        <v>4</v>
      </c>
      <c r="L1726" s="6">
        <f t="shared" si="135"/>
        <v>2820.0000003911555</v>
      </c>
      <c r="M1726" s="8">
        <f t="shared" si="131"/>
        <v>47.000000006519258</v>
      </c>
      <c r="N1726" s="8">
        <f t="shared" si="132"/>
        <v>47.000000006519258</v>
      </c>
      <c r="O1726" s="18">
        <v>1</v>
      </c>
      <c r="P1726" t="s">
        <v>3161</v>
      </c>
      <c r="Q1726" s="6" t="s">
        <v>24</v>
      </c>
    </row>
    <row r="1727" spans="1:17" ht="15">
      <c r="A1727" t="s">
        <v>17</v>
      </c>
      <c r="B1727" t="s">
        <v>18</v>
      </c>
      <c r="C1727" t="s">
        <v>35</v>
      </c>
      <c r="D1727" t="s">
        <v>3162</v>
      </c>
      <c r="E1727">
        <v>1</v>
      </c>
      <c r="F1727" t="s">
        <v>92</v>
      </c>
      <c r="G1727" t="s">
        <v>22</v>
      </c>
      <c r="H1727" s="5">
        <v>43556.41883101852</v>
      </c>
      <c r="I1727" s="5">
        <v>43556.386805555558</v>
      </c>
      <c r="J1727" s="4">
        <f t="shared" si="133"/>
        <v>2019</v>
      </c>
      <c r="K1727" s="4">
        <f t="shared" si="134"/>
        <v>4</v>
      </c>
      <c r="L1727" s="6">
        <f t="shared" si="135"/>
        <v>2766.9999999459833</v>
      </c>
      <c r="M1727" s="8">
        <f t="shared" si="131"/>
        <v>46.116666665766388</v>
      </c>
      <c r="N1727" s="8">
        <f t="shared" si="132"/>
        <v>46.116666665766388</v>
      </c>
      <c r="O1727" s="18">
        <v>1</v>
      </c>
      <c r="P1727" t="s">
        <v>3163</v>
      </c>
      <c r="Q1727" s="6" t="s">
        <v>24</v>
      </c>
    </row>
    <row r="1728" spans="1:17" ht="15">
      <c r="A1728" t="s">
        <v>17</v>
      </c>
      <c r="B1728" t="s">
        <v>55</v>
      </c>
      <c r="C1728" t="s">
        <v>59</v>
      </c>
      <c r="D1728" t="s">
        <v>3164</v>
      </c>
      <c r="E1728">
        <v>1</v>
      </c>
      <c r="F1728" t="s">
        <v>472</v>
      </c>
      <c r="G1728" t="s">
        <v>22</v>
      </c>
      <c r="H1728" s="5">
        <v>43556.513541666667</v>
      </c>
      <c r="I1728" s="5">
        <v>43556.484722222223</v>
      </c>
      <c r="J1728" s="4">
        <f t="shared" si="133"/>
        <v>2019</v>
      </c>
      <c r="K1728" s="4">
        <f t="shared" si="134"/>
        <v>4</v>
      </c>
      <c r="L1728" s="6">
        <f t="shared" si="135"/>
        <v>2489.9999999441206</v>
      </c>
      <c r="M1728" s="8">
        <f t="shared" si="136" ref="M1728:M1791">+L1728/60</f>
        <v>41.499999999068677</v>
      </c>
      <c r="N1728" s="8">
        <f t="shared" si="137" ref="N1728:N1791">+M1728*E1728</f>
        <v>41.499999999068677</v>
      </c>
      <c r="O1728" s="18">
        <v>1</v>
      </c>
      <c r="P1728" t="s">
        <v>3165</v>
      </c>
      <c r="Q1728" s="6" t="s">
        <v>24</v>
      </c>
    </row>
    <row r="1729" spans="1:17" ht="15">
      <c r="A1729" t="s">
        <v>29</v>
      </c>
      <c r="B1729" t="s">
        <v>87</v>
      </c>
      <c r="C1729" t="s">
        <v>103</v>
      </c>
      <c r="D1729" t="s">
        <v>3166</v>
      </c>
      <c r="E1729">
        <v>1</v>
      </c>
      <c r="F1729" t="s">
        <v>125</v>
      </c>
      <c r="G1729" t="s">
        <v>22</v>
      </c>
      <c r="H1729" s="5">
        <v>43556.54859953704</v>
      </c>
      <c r="I1729" s="5">
        <v>43556.525000000001</v>
      </c>
      <c r="J1729" s="4">
        <f t="shared" si="133"/>
        <v>2019</v>
      </c>
      <c r="K1729" s="4">
        <f t="shared" si="134"/>
        <v>4</v>
      </c>
      <c r="L1729" s="6">
        <f t="shared" si="135"/>
        <v>2039.0000001294538</v>
      </c>
      <c r="M1729" s="8">
        <f t="shared" si="136"/>
        <v>33.983333335490897</v>
      </c>
      <c r="N1729" s="8">
        <f t="shared" si="137"/>
        <v>33.983333335490897</v>
      </c>
      <c r="O1729" s="18">
        <v>1</v>
      </c>
      <c r="P1729" t="s">
        <v>3167</v>
      </c>
      <c r="Q1729" s="6" t="s">
        <v>24</v>
      </c>
    </row>
    <row r="1730" spans="1:17" s="106" customFormat="1" ht="15">
      <c r="A1730" s="106" t="s">
        <v>29</v>
      </c>
      <c r="B1730" s="106" t="s">
        <v>94</v>
      </c>
      <c r="C1730" s="106" t="s">
        <v>95</v>
      </c>
      <c r="D1730" s="106" t="s">
        <v>3168</v>
      </c>
      <c r="E1730" s="106">
        <v>1</v>
      </c>
      <c r="F1730" s="106" t="s">
        <v>33</v>
      </c>
      <c r="G1730" s="106" t="s">
        <v>22</v>
      </c>
      <c r="H1730" s="107">
        <v>43556.649918981479</v>
      </c>
      <c r="I1730" s="107">
        <v>43556.59097222222</v>
      </c>
      <c r="J1730" s="4">
        <f t="shared" si="133"/>
        <v>2019</v>
      </c>
      <c r="K1730" s="4">
        <f t="shared" si="134"/>
        <v>4</v>
      </c>
      <c r="L1730" s="110">
        <f t="shared" si="135"/>
        <v>5092.9999999003485</v>
      </c>
      <c r="M1730" s="108">
        <f t="shared" si="136"/>
        <v>84.883333331672475</v>
      </c>
      <c r="N1730" s="108">
        <f t="shared" si="137"/>
        <v>84.883333331672475</v>
      </c>
      <c r="O1730" s="109">
        <v>1</v>
      </c>
      <c r="P1730" s="106" t="s">
        <v>3169</v>
      </c>
      <c r="Q1730" s="110" t="s">
        <v>24</v>
      </c>
    </row>
    <row r="1731" spans="1:17" ht="15">
      <c r="A1731" t="s">
        <v>17</v>
      </c>
      <c r="B1731" t="s">
        <v>41</v>
      </c>
      <c r="C1731" t="s">
        <v>42</v>
      </c>
      <c r="D1731" t="s">
        <v>762</v>
      </c>
      <c r="E1731">
        <v>2</v>
      </c>
      <c r="F1731" t="s">
        <v>27</v>
      </c>
      <c r="G1731" t="s">
        <v>22</v>
      </c>
      <c r="H1731" s="5">
        <v>43556.80809027778</v>
      </c>
      <c r="I1731" s="5">
        <v>43556.775000000001</v>
      </c>
      <c r="J1731" s="4">
        <f t="shared" si="138" ref="J1731:J1794">YEAR(I1731)</f>
        <v>2019</v>
      </c>
      <c r="K1731" s="4">
        <f t="shared" si="139" ref="K1731:K1794">MONTH(I1731)</f>
        <v>4</v>
      </c>
      <c r="L1731" s="6">
        <f t="shared" si="135"/>
        <v>2859.0000000782311</v>
      </c>
      <c r="M1731" s="8">
        <f t="shared" si="136"/>
        <v>47.650000001303852</v>
      </c>
      <c r="N1731" s="8">
        <f t="shared" si="137"/>
        <v>95.300000002607703</v>
      </c>
      <c r="O1731" s="18">
        <v>1</v>
      </c>
      <c r="P1731" t="s">
        <v>3170</v>
      </c>
      <c r="Q1731" s="6" t="s">
        <v>24</v>
      </c>
    </row>
    <row r="1732" spans="1:17" ht="15">
      <c r="A1732" t="s">
        <v>29</v>
      </c>
      <c r="B1732" t="s">
        <v>30</v>
      </c>
      <c r="C1732" t="s">
        <v>83</v>
      </c>
      <c r="D1732" t="s">
        <v>491</v>
      </c>
      <c r="E1732">
        <v>109</v>
      </c>
      <c r="F1732" t="s">
        <v>27</v>
      </c>
      <c r="G1732" t="s">
        <v>22</v>
      </c>
      <c r="H1732" s="5">
        <v>43557.355069444442</v>
      </c>
      <c r="I1732" s="5">
        <v>43557.301388888889</v>
      </c>
      <c r="J1732" s="4">
        <f t="shared" si="138"/>
        <v>2019</v>
      </c>
      <c r="K1732" s="4">
        <f t="shared" si="139"/>
        <v>4</v>
      </c>
      <c r="L1732" s="6">
        <f t="shared" si="135"/>
        <v>4637.9999997792765</v>
      </c>
      <c r="M1732" s="8">
        <f t="shared" si="136"/>
        <v>77.299999996321276</v>
      </c>
      <c r="N1732" s="8">
        <f t="shared" si="137"/>
        <v>8425.6999995990191</v>
      </c>
      <c r="O1732" s="18">
        <v>1</v>
      </c>
      <c r="P1732" t="s">
        <v>3171</v>
      </c>
      <c r="Q1732" s="6" t="s">
        <v>24</v>
      </c>
    </row>
    <row r="1733" spans="1:17" ht="15">
      <c r="A1733" t="s">
        <v>17</v>
      </c>
      <c r="B1733" t="s">
        <v>41</v>
      </c>
      <c r="C1733" t="s">
        <v>42</v>
      </c>
      <c r="D1733" t="s">
        <v>651</v>
      </c>
      <c r="E1733">
        <v>2</v>
      </c>
      <c r="F1733" t="s">
        <v>92</v>
      </c>
      <c r="G1733" t="s">
        <v>22</v>
      </c>
      <c r="H1733" s="5">
        <v>43557.466666666667</v>
      </c>
      <c r="I1733" s="5">
        <v>43557.423611111109</v>
      </c>
      <c r="J1733" s="4">
        <f t="shared" si="138"/>
        <v>2019</v>
      </c>
      <c r="K1733" s="4">
        <f t="shared" si="139"/>
        <v>4</v>
      </c>
      <c r="L1733" s="6">
        <f t="shared" si="135"/>
        <v>3720.0000001816079</v>
      </c>
      <c r="M1733" s="8">
        <f t="shared" si="136"/>
        <v>62.000000003026798</v>
      </c>
      <c r="N1733" s="8">
        <f t="shared" si="137"/>
        <v>124.0000000060536</v>
      </c>
      <c r="O1733" s="18">
        <v>1</v>
      </c>
      <c r="P1733" t="s">
        <v>3172</v>
      </c>
      <c r="Q1733" s="6" t="s">
        <v>24</v>
      </c>
    </row>
    <row r="1734" spans="1:17" ht="15">
      <c r="A1734" t="s">
        <v>29</v>
      </c>
      <c r="B1734" t="s">
        <v>94</v>
      </c>
      <c r="C1734" t="s">
        <v>174</v>
      </c>
      <c r="D1734" t="s">
        <v>3173</v>
      </c>
      <c r="E1734">
        <v>1</v>
      </c>
      <c r="F1734" t="s">
        <v>33</v>
      </c>
      <c r="G1734" t="s">
        <v>22</v>
      </c>
      <c r="H1734" s="5">
        <v>43557.629745370374</v>
      </c>
      <c r="I1734" s="5">
        <v>43557.581250000003</v>
      </c>
      <c r="J1734" s="4">
        <f t="shared" si="138"/>
        <v>2019</v>
      </c>
      <c r="K1734" s="4">
        <f t="shared" si="139"/>
        <v>4</v>
      </c>
      <c r="L1734" s="6">
        <f t="shared" si="135"/>
        <v>4190.0000000372529</v>
      </c>
      <c r="M1734" s="8">
        <f t="shared" si="136"/>
        <v>69.833333333954215</v>
      </c>
      <c r="N1734" s="8">
        <f t="shared" si="137"/>
        <v>69.833333333954215</v>
      </c>
      <c r="O1734" s="18">
        <v>1</v>
      </c>
      <c r="P1734" t="s">
        <v>3174</v>
      </c>
      <c r="Q1734" s="6" t="s">
        <v>24</v>
      </c>
    </row>
    <row r="1735" spans="1:17" ht="15">
      <c r="A1735" t="s">
        <v>17</v>
      </c>
      <c r="B1735" t="s">
        <v>18</v>
      </c>
      <c r="C1735" t="s">
        <v>25</v>
      </c>
      <c r="D1735" t="s">
        <v>3175</v>
      </c>
      <c r="E1735">
        <v>7</v>
      </c>
      <c r="F1735" t="s">
        <v>21</v>
      </c>
      <c r="G1735" t="s">
        <v>22</v>
      </c>
      <c r="H1735" s="5">
        <v>43557.729166666664</v>
      </c>
      <c r="I1735" s="5">
        <v>43557.686111111114</v>
      </c>
      <c r="J1735" s="4">
        <f t="shared" si="138"/>
        <v>2019</v>
      </c>
      <c r="K1735" s="4">
        <f t="shared" si="139"/>
        <v>4</v>
      </c>
      <c r="L1735" s="6">
        <f t="shared" si="135"/>
        <v>3719.9999995529652</v>
      </c>
      <c r="M1735" s="8">
        <f t="shared" si="136"/>
        <v>61.999999992549419</v>
      </c>
      <c r="N1735" s="8">
        <f t="shared" si="137"/>
        <v>433.99999994784594</v>
      </c>
      <c r="O1735" s="18">
        <v>1</v>
      </c>
      <c r="P1735" t="s">
        <v>3176</v>
      </c>
      <c r="Q1735" s="6" t="s">
        <v>24</v>
      </c>
    </row>
    <row r="1736" spans="1:17" ht="15">
      <c r="A1736" t="s">
        <v>17</v>
      </c>
      <c r="B1736" t="s">
        <v>18</v>
      </c>
      <c r="C1736" t="s">
        <v>38</v>
      </c>
      <c r="D1736" t="s">
        <v>537</v>
      </c>
      <c r="E1736">
        <v>63</v>
      </c>
      <c r="F1736" t="s">
        <v>472</v>
      </c>
      <c r="G1736" t="s">
        <v>22</v>
      </c>
      <c r="H1736" s="5">
        <v>43557.750625000001</v>
      </c>
      <c r="I1736" s="5">
        <v>43557.714583333334</v>
      </c>
      <c r="J1736" s="4">
        <f t="shared" si="138"/>
        <v>2019</v>
      </c>
      <c r="K1736" s="4">
        <f t="shared" si="139"/>
        <v>4</v>
      </c>
      <c r="L1736" s="6">
        <f t="shared" si="135"/>
        <v>3113.9999999664724</v>
      </c>
      <c r="M1736" s="8">
        <f t="shared" si="136"/>
        <v>51.899999999441206</v>
      </c>
      <c r="N1736" s="8">
        <f t="shared" si="137"/>
        <v>3269.699999964796</v>
      </c>
      <c r="O1736" s="18">
        <v>1</v>
      </c>
      <c r="P1736" t="s">
        <v>3177</v>
      </c>
      <c r="Q1736" s="6" t="s">
        <v>24</v>
      </c>
    </row>
    <row r="1737" spans="1:17" ht="15">
      <c r="A1737" t="s">
        <v>17</v>
      </c>
      <c r="B1737" t="s">
        <v>41</v>
      </c>
      <c r="C1737" t="s">
        <v>62</v>
      </c>
      <c r="D1737" t="s">
        <v>96</v>
      </c>
      <c r="E1737">
        <v>1</v>
      </c>
      <c r="F1737" t="s">
        <v>85</v>
      </c>
      <c r="G1737" t="s">
        <v>22</v>
      </c>
      <c r="H1737" s="5">
        <v>43557.790277777778</v>
      </c>
      <c r="I1737" s="5">
        <v>43557.720833333333</v>
      </c>
      <c r="J1737" s="4">
        <f t="shared" si="138"/>
        <v>2019</v>
      </c>
      <c r="K1737" s="4">
        <f t="shared" si="139"/>
        <v>4</v>
      </c>
      <c r="L1737" s="6">
        <f t="shared" si="135"/>
        <v>6000.0000000698492</v>
      </c>
      <c r="M1737" s="8">
        <f t="shared" si="136"/>
        <v>100.00000000116415</v>
      </c>
      <c r="N1737" s="8">
        <f t="shared" si="137"/>
        <v>100.00000000116415</v>
      </c>
      <c r="O1737" s="18">
        <v>1</v>
      </c>
      <c r="P1737" t="s">
        <v>3178</v>
      </c>
      <c r="Q1737" s="6" t="s">
        <v>24</v>
      </c>
    </row>
    <row r="1738" spans="1:17" ht="15">
      <c r="A1738" t="s">
        <v>17</v>
      </c>
      <c r="B1738" t="s">
        <v>47</v>
      </c>
      <c r="C1738" t="s">
        <v>52</v>
      </c>
      <c r="D1738" t="s">
        <v>471</v>
      </c>
      <c r="E1738">
        <v>1</v>
      </c>
      <c r="F1738" t="s">
        <v>27</v>
      </c>
      <c r="G1738" t="s">
        <v>22</v>
      </c>
      <c r="H1738" s="5">
        <v>43558.806805555556</v>
      </c>
      <c r="I1738" s="5">
        <v>43558.772326388891</v>
      </c>
      <c r="J1738" s="4">
        <f t="shared" si="138"/>
        <v>2019</v>
      </c>
      <c r="K1738" s="4">
        <f t="shared" si="139"/>
        <v>4</v>
      </c>
      <c r="L1738" s="6">
        <f t="shared" si="140" ref="L1738:L1801">(H1738-I1738)*60*24*60</f>
        <v>2978.9999998407438</v>
      </c>
      <c r="M1738" s="8">
        <f t="shared" si="136"/>
        <v>49.649999997345731</v>
      </c>
      <c r="N1738" s="8">
        <f t="shared" si="137"/>
        <v>49.649999997345731</v>
      </c>
      <c r="O1738" s="18">
        <v>1</v>
      </c>
      <c r="P1738" t="s">
        <v>3179</v>
      </c>
      <c r="Q1738" s="6" t="s">
        <v>24</v>
      </c>
    </row>
    <row r="1739" spans="1:17" ht="15">
      <c r="A1739" t="s">
        <v>29</v>
      </c>
      <c r="B1739" t="s">
        <v>87</v>
      </c>
      <c r="C1739" t="s">
        <v>88</v>
      </c>
      <c r="D1739" t="s">
        <v>3180</v>
      </c>
      <c r="E1739">
        <v>1</v>
      </c>
      <c r="F1739" t="s">
        <v>85</v>
      </c>
      <c r="G1739" t="s">
        <v>22</v>
      </c>
      <c r="H1739" s="5">
        <v>43558.858124999999</v>
      </c>
      <c r="I1739" s="5">
        <v>43558.78224537037</v>
      </c>
      <c r="J1739" s="4">
        <f t="shared" si="138"/>
        <v>2019</v>
      </c>
      <c r="K1739" s="4">
        <f t="shared" si="139"/>
        <v>4</v>
      </c>
      <c r="L1739" s="6">
        <f t="shared" si="140"/>
        <v>6555.9999999124557</v>
      </c>
      <c r="M1739" s="8">
        <f t="shared" si="136"/>
        <v>109.26666666520759</v>
      </c>
      <c r="N1739" s="8">
        <f t="shared" si="137"/>
        <v>109.26666666520759</v>
      </c>
      <c r="O1739" s="18">
        <v>1</v>
      </c>
      <c r="P1739" t="s">
        <v>3181</v>
      </c>
      <c r="Q1739" s="6" t="s">
        <v>24</v>
      </c>
    </row>
    <row r="1740" spans="1:17" ht="15">
      <c r="A1740" t="s">
        <v>29</v>
      </c>
      <c r="B1740" t="s">
        <v>87</v>
      </c>
      <c r="C1740" t="s">
        <v>88</v>
      </c>
      <c r="D1740" t="s">
        <v>3182</v>
      </c>
      <c r="E1740">
        <v>87</v>
      </c>
      <c r="F1740" t="s">
        <v>33</v>
      </c>
      <c r="G1740" t="s">
        <v>22</v>
      </c>
      <c r="H1740" s="5">
        <v>43558.911770833336</v>
      </c>
      <c r="I1740" s="5">
        <v>43558.786377314813</v>
      </c>
      <c r="J1740" s="4">
        <f t="shared" si="138"/>
        <v>2019</v>
      </c>
      <c r="K1740" s="4">
        <f t="shared" si="139"/>
        <v>4</v>
      </c>
      <c r="L1740" s="6">
        <f t="shared" si="140"/>
        <v>10834.000000404194</v>
      </c>
      <c r="M1740" s="8">
        <f t="shared" si="136"/>
        <v>180.56666667340323</v>
      </c>
      <c r="N1740" s="8">
        <f t="shared" si="137"/>
        <v>15709.300000586081</v>
      </c>
      <c r="O1740" s="18">
        <v>1</v>
      </c>
      <c r="P1740" t="s">
        <v>3183</v>
      </c>
      <c r="Q1740" s="6" t="s">
        <v>24</v>
      </c>
    </row>
    <row r="1741" spans="1:19" s="140" customFormat="1" ht="15">
      <c r="A1741" s="140" t="s">
        <v>17</v>
      </c>
      <c r="B1741" s="140" t="s">
        <v>18</v>
      </c>
      <c r="C1741" s="140" t="s">
        <v>35</v>
      </c>
      <c r="D1741" s="140" t="s">
        <v>3184</v>
      </c>
      <c r="E1741" s="140">
        <v>1</v>
      </c>
      <c r="F1741" s="140" t="s">
        <v>44</v>
      </c>
      <c r="G1741" s="140" t="s">
        <v>22</v>
      </c>
      <c r="H1741" s="141">
        <v>43559.433333333334</v>
      </c>
      <c r="I1741" s="141">
        <v>43559.368055555555</v>
      </c>
      <c r="J1741" s="4">
        <f t="shared" si="138"/>
        <v>2019</v>
      </c>
      <c r="K1741" s="4">
        <f t="shared" si="139"/>
        <v>4</v>
      </c>
      <c r="L1741" s="142">
        <f t="shared" si="140"/>
        <v>5640.0000001536682</v>
      </c>
      <c r="M1741" s="143">
        <f t="shared" si="136"/>
        <v>94.000000002561137</v>
      </c>
      <c r="N1741" s="143">
        <f t="shared" si="137"/>
        <v>94.000000002561137</v>
      </c>
      <c r="O1741" s="144">
        <v>1</v>
      </c>
      <c r="P1741" s="140" t="s">
        <v>3185</v>
      </c>
      <c r="Q1741" s="142" t="s">
        <v>24</v>
      </c>
      <c r="R1741" s="140" t="s">
        <v>46</v>
      </c>
      <c r="S1741"/>
    </row>
    <row r="1742" spans="1:17" ht="15">
      <c r="A1742" t="s">
        <v>17</v>
      </c>
      <c r="B1742" t="s">
        <v>41</v>
      </c>
      <c r="C1742" t="s">
        <v>42</v>
      </c>
      <c r="D1742" t="s">
        <v>3186</v>
      </c>
      <c r="E1742">
        <v>30</v>
      </c>
      <c r="F1742" t="s">
        <v>21</v>
      </c>
      <c r="G1742" t="s">
        <v>97</v>
      </c>
      <c r="H1742" s="5">
        <v>43559.491215277776</v>
      </c>
      <c r="I1742" s="5">
        <v>43559.459027777775</v>
      </c>
      <c r="J1742" s="4">
        <f t="shared" si="138"/>
        <v>2019</v>
      </c>
      <c r="K1742" s="4">
        <f t="shared" si="139"/>
        <v>4</v>
      </c>
      <c r="L1742" s="6">
        <f t="shared" si="140"/>
        <v>2781.0000000754371</v>
      </c>
      <c r="M1742" s="8">
        <f t="shared" si="136"/>
        <v>46.350000001257285</v>
      </c>
      <c r="N1742" s="8">
        <f t="shared" si="137"/>
        <v>1390.5000000377186</v>
      </c>
      <c r="O1742" s="18">
        <v>1</v>
      </c>
      <c r="P1742" t="s">
        <v>3187</v>
      </c>
      <c r="Q1742" s="6" t="s">
        <v>24</v>
      </c>
    </row>
    <row r="1743" spans="1:17" ht="15">
      <c r="A1743" t="s">
        <v>17</v>
      </c>
      <c r="B1743" t="s">
        <v>41</v>
      </c>
      <c r="C1743" t="s">
        <v>62</v>
      </c>
      <c r="D1743" t="s">
        <v>290</v>
      </c>
      <c r="E1743">
        <v>30</v>
      </c>
      <c r="F1743" t="s">
        <v>472</v>
      </c>
      <c r="G1743" t="s">
        <v>22</v>
      </c>
      <c r="H1743" s="5">
        <v>43559.597222222219</v>
      </c>
      <c r="I1743" s="5">
        <v>43559.569444444445</v>
      </c>
      <c r="J1743" s="4">
        <f t="shared" si="138"/>
        <v>2019</v>
      </c>
      <c r="K1743" s="4">
        <f t="shared" si="139"/>
        <v>4</v>
      </c>
      <c r="L1743" s="6">
        <f t="shared" si="140"/>
        <v>2399.999999650754</v>
      </c>
      <c r="M1743" s="8">
        <f t="shared" si="136"/>
        <v>39.999999994179234</v>
      </c>
      <c r="N1743" s="8">
        <f t="shared" si="137"/>
        <v>1199.999999825377</v>
      </c>
      <c r="O1743" s="18">
        <v>1</v>
      </c>
      <c r="P1743" t="s">
        <v>3188</v>
      </c>
      <c r="Q1743" s="6" t="s">
        <v>24</v>
      </c>
    </row>
    <row r="1744" spans="1:19" s="123" customFormat="1" ht="15">
      <c r="A1744" s="123" t="s">
        <v>29</v>
      </c>
      <c r="B1744" s="123" t="s">
        <v>30</v>
      </c>
      <c r="C1744" s="123" t="s">
        <v>83</v>
      </c>
      <c r="D1744" s="123" t="s">
        <v>3189</v>
      </c>
      <c r="E1744" s="123">
        <v>1</v>
      </c>
      <c r="F1744" s="123" t="s">
        <v>92</v>
      </c>
      <c r="G1744" s="123" t="s">
        <v>22</v>
      </c>
      <c r="H1744" s="124">
        <v>43559.753969907404</v>
      </c>
      <c r="I1744" s="124">
        <v>43559.716967592591</v>
      </c>
      <c r="J1744" s="4">
        <f t="shared" si="138"/>
        <v>2019</v>
      </c>
      <c r="K1744" s="4">
        <f t="shared" si="139"/>
        <v>4</v>
      </c>
      <c r="L1744" s="127">
        <f t="shared" si="140"/>
        <v>3196.9999998807907</v>
      </c>
      <c r="M1744" s="125">
        <f t="shared" si="136"/>
        <v>53.283333331346512</v>
      </c>
      <c r="N1744" s="125">
        <f t="shared" si="137"/>
        <v>53.283333331346512</v>
      </c>
      <c r="O1744" s="126">
        <v>1</v>
      </c>
      <c r="P1744" s="123" t="s">
        <v>3190</v>
      </c>
      <c r="Q1744" s="127" t="s">
        <v>24</v>
      </c>
      <c r="S1744"/>
    </row>
    <row r="1745" spans="1:17" ht="15">
      <c r="A1745" t="s">
        <v>17</v>
      </c>
      <c r="B1745" t="s">
        <v>47</v>
      </c>
      <c r="C1745" t="s">
        <v>48</v>
      </c>
      <c r="D1745" t="s">
        <v>3191</v>
      </c>
      <c r="E1745">
        <v>1</v>
      </c>
      <c r="F1745" t="s">
        <v>472</v>
      </c>
      <c r="G1745" t="s">
        <v>22</v>
      </c>
      <c r="H1745" s="5">
        <v>43559.766145833331</v>
      </c>
      <c r="I1745" s="5">
        <v>43559.722916666666</v>
      </c>
      <c r="J1745" s="4">
        <f t="shared" si="138"/>
        <v>2019</v>
      </c>
      <c r="K1745" s="4">
        <f t="shared" si="139"/>
        <v>4</v>
      </c>
      <c r="L1745" s="6">
        <f t="shared" si="140"/>
        <v>3734.999999916181</v>
      </c>
      <c r="M1745" s="8">
        <f t="shared" si="136"/>
        <v>62.249999998603016</v>
      </c>
      <c r="N1745" s="8">
        <f t="shared" si="137"/>
        <v>62.249999998603016</v>
      </c>
      <c r="O1745" s="18">
        <v>1</v>
      </c>
      <c r="P1745" t="s">
        <v>3192</v>
      </c>
      <c r="Q1745" s="6" t="s">
        <v>24</v>
      </c>
    </row>
    <row r="1746" spans="1:17" ht="15">
      <c r="A1746" t="s">
        <v>17</v>
      </c>
      <c r="B1746" t="s">
        <v>18</v>
      </c>
      <c r="C1746" t="s">
        <v>19</v>
      </c>
      <c r="D1746" t="s">
        <v>3193</v>
      </c>
      <c r="E1746">
        <v>1</v>
      </c>
      <c r="F1746" t="s">
        <v>27</v>
      </c>
      <c r="G1746" t="s">
        <v>22</v>
      </c>
      <c r="H1746" s="5">
        <v>43560.02851851852</v>
      </c>
      <c r="I1746" s="5">
        <v>43559.988194444442</v>
      </c>
      <c r="J1746" s="4">
        <f t="shared" si="138"/>
        <v>2019</v>
      </c>
      <c r="K1746" s="4">
        <f t="shared" si="139"/>
        <v>4</v>
      </c>
      <c r="L1746" s="6">
        <f t="shared" si="140"/>
        <v>3484.0000003343448</v>
      </c>
      <c r="M1746" s="8">
        <f t="shared" si="136"/>
        <v>58.06666667223908</v>
      </c>
      <c r="N1746" s="8">
        <f t="shared" si="137"/>
        <v>58.06666667223908</v>
      </c>
      <c r="O1746" s="18">
        <v>1</v>
      </c>
      <c r="P1746" t="s">
        <v>3194</v>
      </c>
      <c r="Q1746" s="6" t="s">
        <v>24</v>
      </c>
    </row>
    <row r="1747" spans="1:17" ht="15">
      <c r="A1747" t="s">
        <v>17</v>
      </c>
      <c r="B1747" t="s">
        <v>18</v>
      </c>
      <c r="C1747" t="s">
        <v>25</v>
      </c>
      <c r="D1747" t="s">
        <v>1907</v>
      </c>
      <c r="E1747">
        <v>6</v>
      </c>
      <c r="F1747" t="s">
        <v>27</v>
      </c>
      <c r="G1747" t="s">
        <v>22</v>
      </c>
      <c r="H1747" s="5">
        <v>43560.099594907406</v>
      </c>
      <c r="I1747" s="5">
        <v>43560.015277777777</v>
      </c>
      <c r="J1747" s="4">
        <f t="shared" si="138"/>
        <v>2019</v>
      </c>
      <c r="K1747" s="4">
        <f t="shared" si="139"/>
        <v>4</v>
      </c>
      <c r="L1747" s="6">
        <f t="shared" si="140"/>
        <v>7284.9999999627471</v>
      </c>
      <c r="M1747" s="8">
        <f t="shared" si="136"/>
        <v>121.41666666604578</v>
      </c>
      <c r="N1747" s="8">
        <f t="shared" si="137"/>
        <v>728.49999999627471</v>
      </c>
      <c r="O1747" s="18">
        <v>1</v>
      </c>
      <c r="P1747" t="s">
        <v>3195</v>
      </c>
      <c r="Q1747" s="6" t="s">
        <v>24</v>
      </c>
    </row>
    <row r="1748" spans="1:17" ht="15">
      <c r="A1748" t="s">
        <v>17</v>
      </c>
      <c r="B1748" t="s">
        <v>47</v>
      </c>
      <c r="C1748" t="s">
        <v>52</v>
      </c>
      <c r="D1748" t="s">
        <v>81</v>
      </c>
      <c r="E1748">
        <v>6</v>
      </c>
      <c r="F1748" t="s">
        <v>27</v>
      </c>
      <c r="G1748" t="s">
        <v>22</v>
      </c>
      <c r="H1748" s="5">
        <v>43560.415972222225</v>
      </c>
      <c r="I1748" s="5">
        <v>43560.375694444447</v>
      </c>
      <c r="J1748" s="4">
        <f t="shared" si="138"/>
        <v>2019</v>
      </c>
      <c r="K1748" s="4">
        <f t="shared" si="139"/>
        <v>4</v>
      </c>
      <c r="L1748" s="6">
        <f t="shared" si="140"/>
        <v>3480.0000000279397</v>
      </c>
      <c r="M1748" s="8">
        <f t="shared" si="136"/>
        <v>58.000000000465661</v>
      </c>
      <c r="N1748" s="8">
        <f t="shared" si="137"/>
        <v>348.00000000279397</v>
      </c>
      <c r="O1748" s="18">
        <v>1</v>
      </c>
      <c r="P1748" t="s">
        <v>3196</v>
      </c>
      <c r="Q1748" s="6" t="s">
        <v>24</v>
      </c>
    </row>
    <row r="1749" spans="1:17" ht="15">
      <c r="A1749" t="s">
        <v>17</v>
      </c>
      <c r="B1749" t="s">
        <v>41</v>
      </c>
      <c r="C1749" t="s">
        <v>135</v>
      </c>
      <c r="D1749" t="s">
        <v>3197</v>
      </c>
      <c r="E1749">
        <v>1</v>
      </c>
      <c r="F1749" t="s">
        <v>92</v>
      </c>
      <c r="G1749" t="s">
        <v>22</v>
      </c>
      <c r="H1749" s="5">
        <v>43560.557638888888</v>
      </c>
      <c r="I1749" s="5">
        <v>43560.51666666667</v>
      </c>
      <c r="J1749" s="4">
        <f t="shared" si="138"/>
        <v>2019</v>
      </c>
      <c r="K1749" s="4">
        <f t="shared" si="139"/>
        <v>4</v>
      </c>
      <c r="L1749" s="6">
        <f t="shared" si="140"/>
        <v>3539.9999995948747</v>
      </c>
      <c r="M1749" s="8">
        <f t="shared" si="136"/>
        <v>58.999999993247911</v>
      </c>
      <c r="N1749" s="8">
        <f t="shared" si="137"/>
        <v>58.999999993247911</v>
      </c>
      <c r="O1749" s="18">
        <v>1</v>
      </c>
      <c r="P1749" t="s">
        <v>3198</v>
      </c>
      <c r="Q1749" s="6" t="s">
        <v>24</v>
      </c>
    </row>
    <row r="1750" spans="1:17" ht="15">
      <c r="A1750" t="s">
        <v>17</v>
      </c>
      <c r="B1750" t="s">
        <v>41</v>
      </c>
      <c r="C1750" t="s">
        <v>42</v>
      </c>
      <c r="D1750" t="s">
        <v>2280</v>
      </c>
      <c r="E1750">
        <v>45</v>
      </c>
      <c r="F1750" t="s">
        <v>27</v>
      </c>
      <c r="G1750" t="s">
        <v>22</v>
      </c>
      <c r="H1750" s="5">
        <v>43560.682638888888</v>
      </c>
      <c r="I1750" s="5">
        <v>43560.603472222225</v>
      </c>
      <c r="J1750" s="4">
        <f t="shared" si="138"/>
        <v>2019</v>
      </c>
      <c r="K1750" s="4">
        <f t="shared" si="139"/>
        <v>4</v>
      </c>
      <c r="L1750" s="6">
        <f t="shared" si="140"/>
        <v>6839.9999996647239</v>
      </c>
      <c r="M1750" s="8">
        <f t="shared" si="136"/>
        <v>113.99999999441206</v>
      </c>
      <c r="N1750" s="8">
        <f t="shared" si="137"/>
        <v>5129.9999997485429</v>
      </c>
      <c r="O1750" s="18">
        <v>1</v>
      </c>
      <c r="P1750" t="s">
        <v>3199</v>
      </c>
      <c r="Q1750" s="6" t="s">
        <v>24</v>
      </c>
    </row>
    <row r="1751" spans="1:17" ht="15">
      <c r="A1751" t="s">
        <v>17</v>
      </c>
      <c r="B1751" t="s">
        <v>41</v>
      </c>
      <c r="C1751" t="s">
        <v>62</v>
      </c>
      <c r="D1751" t="s">
        <v>3200</v>
      </c>
      <c r="E1751">
        <v>1</v>
      </c>
      <c r="F1751" t="s">
        <v>92</v>
      </c>
      <c r="G1751" t="s">
        <v>22</v>
      </c>
      <c r="H1751" s="5">
        <v>43560.903784722221</v>
      </c>
      <c r="I1751" s="5">
        <v>43560.812418981484</v>
      </c>
      <c r="J1751" s="4">
        <f t="shared" si="138"/>
        <v>2019</v>
      </c>
      <c r="K1751" s="4">
        <f t="shared" si="139"/>
        <v>4</v>
      </c>
      <c r="L1751" s="6">
        <f t="shared" si="140"/>
        <v>7893.999999621883</v>
      </c>
      <c r="M1751" s="8">
        <f t="shared" si="136"/>
        <v>131.56666666036472</v>
      </c>
      <c r="N1751" s="8">
        <f t="shared" si="137"/>
        <v>131.56666666036472</v>
      </c>
      <c r="O1751" s="18">
        <v>1</v>
      </c>
      <c r="P1751" t="s">
        <v>3201</v>
      </c>
      <c r="Q1751" s="6" t="s">
        <v>24</v>
      </c>
    </row>
    <row r="1752" spans="1:17" ht="15">
      <c r="A1752" t="s">
        <v>17</v>
      </c>
      <c r="B1752" t="s">
        <v>41</v>
      </c>
      <c r="C1752" t="s">
        <v>62</v>
      </c>
      <c r="D1752" t="s">
        <v>3202</v>
      </c>
      <c r="E1752">
        <v>1</v>
      </c>
      <c r="F1752" t="s">
        <v>92</v>
      </c>
      <c r="G1752" t="s">
        <v>22</v>
      </c>
      <c r="H1752" s="5">
        <v>43560.902060185188</v>
      </c>
      <c r="I1752" s="5">
        <v>43560.895138888889</v>
      </c>
      <c r="J1752" s="4">
        <f t="shared" si="138"/>
        <v>2019</v>
      </c>
      <c r="K1752" s="4">
        <f t="shared" si="139"/>
        <v>4</v>
      </c>
      <c r="L1752" s="6">
        <f t="shared" si="140"/>
        <v>598.000000230968</v>
      </c>
      <c r="M1752" s="8">
        <f t="shared" si="136"/>
        <v>9.9666666705161333</v>
      </c>
      <c r="N1752" s="8">
        <f t="shared" si="137"/>
        <v>9.9666666705161333</v>
      </c>
      <c r="O1752" s="18">
        <v>1</v>
      </c>
      <c r="P1752" t="s">
        <v>3203</v>
      </c>
      <c r="Q1752" s="6" t="s">
        <v>24</v>
      </c>
    </row>
    <row r="1753" spans="1:17" ht="15">
      <c r="A1753" t="s">
        <v>17</v>
      </c>
      <c r="B1753" t="s">
        <v>41</v>
      </c>
      <c r="C1753" t="s">
        <v>62</v>
      </c>
      <c r="D1753" t="s">
        <v>290</v>
      </c>
      <c r="E1753">
        <v>30</v>
      </c>
      <c r="F1753" t="s">
        <v>125</v>
      </c>
      <c r="G1753" t="s">
        <v>22</v>
      </c>
      <c r="H1753" s="5">
        <v>43561.505277777775</v>
      </c>
      <c r="I1753" s="5">
        <v>43561.48541666667</v>
      </c>
      <c r="J1753" s="4">
        <f t="shared" si="138"/>
        <v>2019</v>
      </c>
      <c r="K1753" s="4">
        <f t="shared" si="139"/>
        <v>4</v>
      </c>
      <c r="L1753" s="6">
        <f t="shared" si="140"/>
        <v>1715.9999994328246</v>
      </c>
      <c r="M1753" s="8">
        <f t="shared" si="136"/>
        <v>28.599999990547076</v>
      </c>
      <c r="N1753" s="8">
        <f t="shared" si="137"/>
        <v>857.99999971641228</v>
      </c>
      <c r="O1753" s="18">
        <v>1</v>
      </c>
      <c r="P1753" t="s">
        <v>3204</v>
      </c>
      <c r="Q1753" s="6" t="s">
        <v>24</v>
      </c>
    </row>
    <row r="1754" spans="1:17" ht="15">
      <c r="A1754" t="s">
        <v>17</v>
      </c>
      <c r="B1754" t="s">
        <v>18</v>
      </c>
      <c r="C1754" t="s">
        <v>35</v>
      </c>
      <c r="D1754" t="s">
        <v>3205</v>
      </c>
      <c r="E1754">
        <v>1</v>
      </c>
      <c r="F1754" t="s">
        <v>85</v>
      </c>
      <c r="G1754" t="s">
        <v>22</v>
      </c>
      <c r="H1754" s="5">
        <v>43562.413935185185</v>
      </c>
      <c r="I1754" s="5">
        <v>43562.388032407405</v>
      </c>
      <c r="J1754" s="4">
        <f t="shared" si="138"/>
        <v>2019</v>
      </c>
      <c r="K1754" s="4">
        <f t="shared" si="139"/>
        <v>4</v>
      </c>
      <c r="L1754" s="6">
        <f t="shared" si="140"/>
        <v>2238.0000001285225</v>
      </c>
      <c r="M1754" s="8">
        <f t="shared" si="136"/>
        <v>37.300000002142042</v>
      </c>
      <c r="N1754" s="8">
        <f t="shared" si="137"/>
        <v>37.300000002142042</v>
      </c>
      <c r="O1754" s="18">
        <v>1</v>
      </c>
      <c r="P1754" t="s">
        <v>3206</v>
      </c>
      <c r="Q1754" s="6" t="s">
        <v>24</v>
      </c>
    </row>
    <row r="1755" spans="1:17" ht="15">
      <c r="A1755" t="s">
        <v>29</v>
      </c>
      <c r="B1755" t="s">
        <v>94</v>
      </c>
      <c r="C1755" t="s">
        <v>174</v>
      </c>
      <c r="D1755" t="s">
        <v>2421</v>
      </c>
      <c r="E1755">
        <v>20</v>
      </c>
      <c r="F1755" t="s">
        <v>85</v>
      </c>
      <c r="G1755" t="s">
        <v>22</v>
      </c>
      <c r="H1755" s="5">
        <v>43562.466006944444</v>
      </c>
      <c r="I1755" s="5">
        <v>43562.421527777777</v>
      </c>
      <c r="J1755" s="4">
        <f t="shared" si="138"/>
        <v>2019</v>
      </c>
      <c r="K1755" s="4">
        <f t="shared" si="139"/>
        <v>4</v>
      </c>
      <c r="L1755" s="6">
        <f t="shared" si="140"/>
        <v>3843.0000000167638</v>
      </c>
      <c r="M1755" s="8">
        <f t="shared" si="136"/>
        <v>64.050000000279397</v>
      </c>
      <c r="N1755" s="8">
        <f t="shared" si="137"/>
        <v>1281.0000000055879</v>
      </c>
      <c r="O1755" s="18">
        <v>1</v>
      </c>
      <c r="P1755" t="s">
        <v>3207</v>
      </c>
      <c r="Q1755" s="6" t="s">
        <v>24</v>
      </c>
    </row>
    <row r="1756" spans="1:17" ht="15">
      <c r="A1756" t="s">
        <v>17</v>
      </c>
      <c r="B1756" t="s">
        <v>47</v>
      </c>
      <c r="C1756" t="s">
        <v>52</v>
      </c>
      <c r="D1756" t="s">
        <v>3208</v>
      </c>
      <c r="E1756">
        <v>1</v>
      </c>
      <c r="F1756" t="s">
        <v>27</v>
      </c>
      <c r="G1756" t="s">
        <v>22</v>
      </c>
      <c r="H1756" s="5">
        <v>43563.37877314815</v>
      </c>
      <c r="I1756" s="5">
        <v>43562.639988425923</v>
      </c>
      <c r="J1756" s="4">
        <f t="shared" si="138"/>
        <v>2019</v>
      </c>
      <c r="K1756" s="4">
        <f t="shared" si="139"/>
        <v>4</v>
      </c>
      <c r="L1756" s="6">
        <f t="shared" si="140"/>
        <v>63831.000000424683</v>
      </c>
      <c r="M1756" s="8">
        <f t="shared" si="136"/>
        <v>1063.8500000070781</v>
      </c>
      <c r="N1756" s="8">
        <f t="shared" si="137"/>
        <v>1063.8500000070781</v>
      </c>
      <c r="O1756" s="18">
        <v>1</v>
      </c>
      <c r="P1756" t="s">
        <v>3209</v>
      </c>
      <c r="Q1756" s="6" t="s">
        <v>24</v>
      </c>
    </row>
    <row r="1757" spans="1:17" ht="15">
      <c r="A1757" t="s">
        <v>17</v>
      </c>
      <c r="B1757" t="s">
        <v>55</v>
      </c>
      <c r="C1757" t="s">
        <v>59</v>
      </c>
      <c r="D1757" t="s">
        <v>3210</v>
      </c>
      <c r="E1757">
        <v>1</v>
      </c>
      <c r="F1757" t="s">
        <v>92</v>
      </c>
      <c r="G1757" t="s">
        <v>22</v>
      </c>
      <c r="H1757" s="5">
        <v>43563.556944444441</v>
      </c>
      <c r="I1757" s="5">
        <v>43563.519444444442</v>
      </c>
      <c r="J1757" s="4">
        <f t="shared" si="138"/>
        <v>2019</v>
      </c>
      <c r="K1757" s="4">
        <f t="shared" si="139"/>
        <v>4</v>
      </c>
      <c r="L1757" s="6">
        <f t="shared" si="140"/>
        <v>3239.9999998742715</v>
      </c>
      <c r="M1757" s="8">
        <f t="shared" si="136"/>
        <v>53.999999997904524</v>
      </c>
      <c r="N1757" s="8">
        <f t="shared" si="137"/>
        <v>53.999999997904524</v>
      </c>
      <c r="O1757" s="18">
        <v>1</v>
      </c>
      <c r="P1757" t="s">
        <v>3211</v>
      </c>
      <c r="Q1757" s="6" t="s">
        <v>24</v>
      </c>
    </row>
    <row r="1758" spans="1:17" ht="15">
      <c r="A1758" t="s">
        <v>17</v>
      </c>
      <c r="B1758" t="s">
        <v>41</v>
      </c>
      <c r="C1758" t="s">
        <v>129</v>
      </c>
      <c r="D1758" t="s">
        <v>3212</v>
      </c>
      <c r="E1758">
        <v>7</v>
      </c>
      <c r="F1758" t="s">
        <v>27</v>
      </c>
      <c r="G1758" t="s">
        <v>22</v>
      </c>
      <c r="H1758" s="5">
        <v>43563.607361111113</v>
      </c>
      <c r="I1758" s="5">
        <v>43563.556944444441</v>
      </c>
      <c r="J1758" s="4">
        <f t="shared" si="138"/>
        <v>2019</v>
      </c>
      <c r="K1758" s="4">
        <f t="shared" si="139"/>
        <v>4</v>
      </c>
      <c r="L1758" s="6">
        <f t="shared" si="140"/>
        <v>4356.0000004945323</v>
      </c>
      <c r="M1758" s="8">
        <f t="shared" si="136"/>
        <v>72.600000008242205</v>
      </c>
      <c r="N1758" s="8">
        <f t="shared" si="137"/>
        <v>508.20000005769543</v>
      </c>
      <c r="O1758" s="18">
        <v>1</v>
      </c>
      <c r="P1758" t="s">
        <v>3213</v>
      </c>
      <c r="Q1758" s="6" t="s">
        <v>24</v>
      </c>
    </row>
    <row r="1759" spans="1:17" ht="15">
      <c r="A1759" t="s">
        <v>17</v>
      </c>
      <c r="B1759" t="s">
        <v>41</v>
      </c>
      <c r="C1759" t="s">
        <v>42</v>
      </c>
      <c r="D1759" t="s">
        <v>3214</v>
      </c>
      <c r="E1759">
        <v>3</v>
      </c>
      <c r="F1759" t="s">
        <v>27</v>
      </c>
      <c r="G1759" t="s">
        <v>22</v>
      </c>
      <c r="H1759" s="5">
        <v>43563.65902777778</v>
      </c>
      <c r="I1759" s="5">
        <v>43563.598611111112</v>
      </c>
      <c r="J1759" s="4">
        <f t="shared" si="138"/>
        <v>2019</v>
      </c>
      <c r="K1759" s="4">
        <f t="shared" si="139"/>
        <v>4</v>
      </c>
      <c r="L1759" s="6">
        <f t="shared" si="140"/>
        <v>5220.0000000419095</v>
      </c>
      <c r="M1759" s="8">
        <f t="shared" si="136"/>
        <v>87.000000000698492</v>
      </c>
      <c r="N1759" s="8">
        <f t="shared" si="137"/>
        <v>261.00000000209548</v>
      </c>
      <c r="O1759" s="18">
        <v>1</v>
      </c>
      <c r="P1759" t="s">
        <v>3215</v>
      </c>
      <c r="Q1759" s="6" t="s">
        <v>24</v>
      </c>
    </row>
    <row r="1760" spans="1:17" ht="15">
      <c r="A1760" t="s">
        <v>17</v>
      </c>
      <c r="B1760" t="s">
        <v>41</v>
      </c>
      <c r="C1760" t="s">
        <v>42</v>
      </c>
      <c r="D1760" t="s">
        <v>2990</v>
      </c>
      <c r="E1760">
        <v>17</v>
      </c>
      <c r="F1760" t="s">
        <v>472</v>
      </c>
      <c r="G1760" t="s">
        <v>22</v>
      </c>
      <c r="H1760" s="5">
        <v>43563.711111111108</v>
      </c>
      <c r="I1760" s="5">
        <v>43563.659722222219</v>
      </c>
      <c r="J1760" s="4">
        <f t="shared" si="138"/>
        <v>2019</v>
      </c>
      <c r="K1760" s="4">
        <f t="shared" si="139"/>
        <v>4</v>
      </c>
      <c r="L1760" s="6">
        <f t="shared" si="140"/>
        <v>4440.0000000139698</v>
      </c>
      <c r="M1760" s="8">
        <f t="shared" si="136"/>
        <v>74.000000000232831</v>
      </c>
      <c r="N1760" s="8">
        <f t="shared" si="137"/>
        <v>1258.0000000039581</v>
      </c>
      <c r="O1760" s="18">
        <v>1</v>
      </c>
      <c r="P1760" t="s">
        <v>3216</v>
      </c>
      <c r="Q1760" s="6" t="s">
        <v>24</v>
      </c>
    </row>
    <row r="1761" spans="1:17" ht="15">
      <c r="A1761" t="s">
        <v>17</v>
      </c>
      <c r="B1761" t="s">
        <v>41</v>
      </c>
      <c r="C1761" t="s">
        <v>135</v>
      </c>
      <c r="D1761" t="s">
        <v>3217</v>
      </c>
      <c r="E1761">
        <v>1</v>
      </c>
      <c r="F1761" t="s">
        <v>92</v>
      </c>
      <c r="G1761" t="s">
        <v>22</v>
      </c>
      <c r="H1761" s="5">
        <v>43564.606944444444</v>
      </c>
      <c r="I1761" s="5">
        <v>43564.5625</v>
      </c>
      <c r="J1761" s="4">
        <f t="shared" si="138"/>
        <v>2019</v>
      </c>
      <c r="K1761" s="4">
        <f t="shared" si="139"/>
        <v>4</v>
      </c>
      <c r="L1761" s="6">
        <f t="shared" si="140"/>
        <v>3839.9999999441206</v>
      </c>
      <c r="M1761" s="8">
        <f t="shared" si="136"/>
        <v>63.999999999068677</v>
      </c>
      <c r="N1761" s="8">
        <f t="shared" si="137"/>
        <v>63.999999999068677</v>
      </c>
      <c r="O1761" s="18">
        <v>1</v>
      </c>
      <c r="P1761" t="s">
        <v>3218</v>
      </c>
      <c r="Q1761" s="6" t="s">
        <v>24</v>
      </c>
    </row>
    <row r="1762" spans="1:17" ht="15">
      <c r="A1762" t="s">
        <v>29</v>
      </c>
      <c r="B1762" t="s">
        <v>87</v>
      </c>
      <c r="C1762" t="s">
        <v>103</v>
      </c>
      <c r="D1762" t="s">
        <v>3219</v>
      </c>
      <c r="E1762">
        <v>2</v>
      </c>
      <c r="F1762" t="s">
        <v>92</v>
      </c>
      <c r="G1762" t="s">
        <v>22</v>
      </c>
      <c r="H1762" s="5">
        <v>43564.64675925926</v>
      </c>
      <c r="I1762" s="5">
        <v>43564.620833333334</v>
      </c>
      <c r="J1762" s="4">
        <f t="shared" si="138"/>
        <v>2019</v>
      </c>
      <c r="K1762" s="4">
        <f t="shared" si="139"/>
        <v>4</v>
      </c>
      <c r="L1762" s="6">
        <f t="shared" si="140"/>
        <v>2239.9999999674037</v>
      </c>
      <c r="M1762" s="8">
        <f t="shared" si="136"/>
        <v>37.333333332790062</v>
      </c>
      <c r="N1762" s="8">
        <f t="shared" si="137"/>
        <v>74.666666665580124</v>
      </c>
      <c r="O1762" s="18">
        <v>1</v>
      </c>
      <c r="P1762" t="s">
        <v>3220</v>
      </c>
      <c r="Q1762" s="6" t="s">
        <v>24</v>
      </c>
    </row>
    <row r="1763" spans="1:17" ht="15">
      <c r="A1763" t="s">
        <v>17</v>
      </c>
      <c r="B1763" t="s">
        <v>140</v>
      </c>
      <c r="C1763" t="s">
        <v>141</v>
      </c>
      <c r="D1763" t="s">
        <v>1330</v>
      </c>
      <c r="E1763">
        <v>772</v>
      </c>
      <c r="F1763" t="s">
        <v>125</v>
      </c>
      <c r="G1763" t="s">
        <v>22</v>
      </c>
      <c r="H1763" s="5">
        <v>43564.711111111108</v>
      </c>
      <c r="I1763" s="5">
        <v>43564.676388888889</v>
      </c>
      <c r="J1763" s="4">
        <f t="shared" si="138"/>
        <v>2019</v>
      </c>
      <c r="K1763" s="4">
        <f t="shared" si="139"/>
        <v>4</v>
      </c>
      <c r="L1763" s="6">
        <f t="shared" si="140"/>
        <v>2999.9999997206032</v>
      </c>
      <c r="M1763" s="8">
        <f t="shared" si="136"/>
        <v>49.999999995343387</v>
      </c>
      <c r="N1763" s="8">
        <f t="shared" si="137"/>
        <v>38599.999996405095</v>
      </c>
      <c r="O1763" s="18">
        <v>1</v>
      </c>
      <c r="P1763" t="s">
        <v>3221</v>
      </c>
      <c r="Q1763" s="6" t="s">
        <v>24</v>
      </c>
    </row>
    <row r="1764" spans="1:17" ht="15">
      <c r="A1764" t="s">
        <v>17</v>
      </c>
      <c r="B1764" t="s">
        <v>18</v>
      </c>
      <c r="C1764" t="s">
        <v>35</v>
      </c>
      <c r="D1764" t="s">
        <v>838</v>
      </c>
      <c r="E1764">
        <v>1</v>
      </c>
      <c r="F1764" t="s">
        <v>85</v>
      </c>
      <c r="G1764" t="s">
        <v>22</v>
      </c>
      <c r="H1764" s="5">
        <v>43564.734722222223</v>
      </c>
      <c r="I1764" s="5">
        <v>43564.700694444444</v>
      </c>
      <c r="J1764" s="4">
        <f t="shared" si="138"/>
        <v>2019</v>
      </c>
      <c r="K1764" s="4">
        <f t="shared" si="139"/>
        <v>4</v>
      </c>
      <c r="L1764" s="6">
        <f t="shared" si="140"/>
        <v>2940.0000001536682</v>
      </c>
      <c r="M1764" s="8">
        <f t="shared" si="136"/>
        <v>49.000000002561137</v>
      </c>
      <c r="N1764" s="8">
        <f t="shared" si="137"/>
        <v>49.000000002561137</v>
      </c>
      <c r="O1764" s="18">
        <v>1</v>
      </c>
      <c r="P1764" t="s">
        <v>3222</v>
      </c>
      <c r="Q1764" s="6" t="s">
        <v>24</v>
      </c>
    </row>
    <row r="1765" spans="1:17" ht="15">
      <c r="A1765" t="s">
        <v>29</v>
      </c>
      <c r="B1765" t="s">
        <v>87</v>
      </c>
      <c r="C1765" t="s">
        <v>197</v>
      </c>
      <c r="D1765" t="s">
        <v>2326</v>
      </c>
      <c r="E1765">
        <v>1555</v>
      </c>
      <c r="F1765" t="s">
        <v>85</v>
      </c>
      <c r="G1765" t="s">
        <v>22</v>
      </c>
      <c r="H1765" s="5">
        <v>43564.814097222225</v>
      </c>
      <c r="I1765" s="5">
        <v>43564.75277777778</v>
      </c>
      <c r="J1765" s="4">
        <f t="shared" si="138"/>
        <v>2019</v>
      </c>
      <c r="K1765" s="4">
        <f t="shared" si="139"/>
        <v>4</v>
      </c>
      <c r="L1765" s="6">
        <f t="shared" si="140"/>
        <v>5298.0000000447035</v>
      </c>
      <c r="M1765" s="8">
        <f t="shared" si="136"/>
        <v>88.300000000745058</v>
      </c>
      <c r="N1765" s="8">
        <f t="shared" si="137"/>
        <v>137306.50000115857</v>
      </c>
      <c r="O1765" s="18">
        <v>1</v>
      </c>
      <c r="P1765" t="s">
        <v>3223</v>
      </c>
      <c r="Q1765" s="6" t="s">
        <v>24</v>
      </c>
    </row>
    <row r="1766" spans="1:17" ht="15">
      <c r="A1766" t="s">
        <v>17</v>
      </c>
      <c r="B1766" t="s">
        <v>18</v>
      </c>
      <c r="C1766" t="s">
        <v>25</v>
      </c>
      <c r="D1766" t="s">
        <v>3224</v>
      </c>
      <c r="E1766">
        <v>1</v>
      </c>
      <c r="F1766" t="s">
        <v>27</v>
      </c>
      <c r="G1766" t="s">
        <v>22</v>
      </c>
      <c r="H1766" s="5">
        <v>43564.937662037039</v>
      </c>
      <c r="I1766" s="5">
        <v>43564.886574074073</v>
      </c>
      <c r="J1766" s="4">
        <f t="shared" si="138"/>
        <v>2019</v>
      </c>
      <c r="K1766" s="4">
        <f t="shared" si="139"/>
        <v>4</v>
      </c>
      <c r="L1766" s="6">
        <f t="shared" si="140"/>
        <v>4414.0000002225861</v>
      </c>
      <c r="M1766" s="8">
        <f t="shared" si="136"/>
        <v>73.566666670376435</v>
      </c>
      <c r="N1766" s="8">
        <f t="shared" si="137"/>
        <v>73.566666670376435</v>
      </c>
      <c r="O1766" s="18">
        <v>1</v>
      </c>
      <c r="P1766" t="s">
        <v>3225</v>
      </c>
      <c r="Q1766" s="6" t="s">
        <v>24</v>
      </c>
    </row>
    <row r="1767" spans="1:17" ht="15">
      <c r="A1767" t="s">
        <v>17</v>
      </c>
      <c r="B1767" t="s">
        <v>41</v>
      </c>
      <c r="C1767" t="s">
        <v>62</v>
      </c>
      <c r="D1767" t="s">
        <v>3226</v>
      </c>
      <c r="E1767">
        <v>1</v>
      </c>
      <c r="F1767" t="s">
        <v>125</v>
      </c>
      <c r="G1767" t="s">
        <v>22</v>
      </c>
      <c r="H1767" s="5">
        <v>43565.936192129629</v>
      </c>
      <c r="I1767" s="5">
        <v>43565.897766203707</v>
      </c>
      <c r="J1767" s="4">
        <f t="shared" si="138"/>
        <v>2019</v>
      </c>
      <c r="K1767" s="4">
        <f t="shared" si="139"/>
        <v>4</v>
      </c>
      <c r="L1767" s="6">
        <f t="shared" si="140"/>
        <v>3319.9999997159466</v>
      </c>
      <c r="M1767" s="8">
        <f t="shared" si="136"/>
        <v>55.33333332859911</v>
      </c>
      <c r="N1767" s="8">
        <f t="shared" si="137"/>
        <v>55.33333332859911</v>
      </c>
      <c r="O1767" s="18">
        <v>1</v>
      </c>
      <c r="P1767" t="s">
        <v>3227</v>
      </c>
      <c r="Q1767" s="6" t="s">
        <v>24</v>
      </c>
    </row>
    <row r="1768" spans="1:17" ht="15">
      <c r="A1768" t="s">
        <v>17</v>
      </c>
      <c r="B1768" t="s">
        <v>41</v>
      </c>
      <c r="C1768" t="s">
        <v>62</v>
      </c>
      <c r="D1768" t="s">
        <v>3228</v>
      </c>
      <c r="E1768">
        <v>19</v>
      </c>
      <c r="F1768" t="s">
        <v>27</v>
      </c>
      <c r="G1768" t="s">
        <v>97</v>
      </c>
      <c r="H1768" s="5">
        <v>43566.396018518521</v>
      </c>
      <c r="I1768" s="5">
        <v>43566.336111111108</v>
      </c>
      <c r="J1768" s="4">
        <f t="shared" si="138"/>
        <v>2019</v>
      </c>
      <c r="K1768" s="4">
        <f t="shared" si="139"/>
        <v>4</v>
      </c>
      <c r="L1768" s="6">
        <f t="shared" si="140"/>
        <v>5176.0000004433095</v>
      </c>
      <c r="M1768" s="8">
        <f t="shared" si="136"/>
        <v>86.266666674055159</v>
      </c>
      <c r="N1768" s="8">
        <f t="shared" si="137"/>
        <v>1639.066666807048</v>
      </c>
      <c r="O1768" s="18">
        <v>1</v>
      </c>
      <c r="P1768" t="s">
        <v>3229</v>
      </c>
      <c r="Q1768" s="6" t="s">
        <v>24</v>
      </c>
    </row>
    <row r="1769" spans="1:19" s="152" customFormat="1" ht="15">
      <c r="A1769" s="152" t="s">
        <v>29</v>
      </c>
      <c r="B1769" s="152" t="s">
        <v>87</v>
      </c>
      <c r="C1769" s="152" t="s">
        <v>197</v>
      </c>
      <c r="D1769" s="152" t="s">
        <v>3230</v>
      </c>
      <c r="E1769" s="152">
        <v>1</v>
      </c>
      <c r="F1769" s="152" t="s">
        <v>33</v>
      </c>
      <c r="G1769" s="152" t="s">
        <v>22</v>
      </c>
      <c r="H1769" s="153">
        <v>43566.640277777777</v>
      </c>
      <c r="I1769" s="153">
        <v>43566.607638888891</v>
      </c>
      <c r="J1769" s="4">
        <f t="shared" si="138"/>
        <v>2019</v>
      </c>
      <c r="K1769" s="4">
        <f t="shared" si="139"/>
        <v>4</v>
      </c>
      <c r="L1769" s="156">
        <f t="shared" si="140"/>
        <v>2819.9999997625127</v>
      </c>
      <c r="M1769" s="154">
        <f t="shared" si="136"/>
        <v>46.999999996041879</v>
      </c>
      <c r="N1769" s="154">
        <f t="shared" si="137"/>
        <v>46.999999996041879</v>
      </c>
      <c r="O1769" s="155">
        <v>1</v>
      </c>
      <c r="P1769" s="152" t="s">
        <v>3231</v>
      </c>
      <c r="Q1769" s="156" t="s">
        <v>24</v>
      </c>
      <c r="S1769"/>
    </row>
    <row r="1770" spans="1:17" ht="15">
      <c r="A1770" t="s">
        <v>17</v>
      </c>
      <c r="B1770" t="s">
        <v>18</v>
      </c>
      <c r="C1770" t="s">
        <v>35</v>
      </c>
      <c r="D1770" t="s">
        <v>3232</v>
      </c>
      <c r="E1770">
        <v>2</v>
      </c>
      <c r="F1770" t="s">
        <v>21</v>
      </c>
      <c r="G1770" t="s">
        <v>97</v>
      </c>
      <c r="H1770" s="5">
        <v>43566.635416666664</v>
      </c>
      <c r="I1770" s="5">
        <v>43566.624305555553</v>
      </c>
      <c r="J1770" s="4">
        <f t="shared" si="138"/>
        <v>2019</v>
      </c>
      <c r="K1770" s="4">
        <f t="shared" si="139"/>
        <v>4</v>
      </c>
      <c r="L1770" s="6">
        <f t="shared" si="140"/>
        <v>959.99999998603016</v>
      </c>
      <c r="M1770" s="8">
        <f t="shared" si="136"/>
        <v>15.999999999767169</v>
      </c>
      <c r="N1770" s="8">
        <f t="shared" si="137"/>
        <v>31.999999999534339</v>
      </c>
      <c r="O1770" s="18">
        <v>1</v>
      </c>
      <c r="P1770" t="s">
        <v>3233</v>
      </c>
      <c r="Q1770" s="6" t="s">
        <v>24</v>
      </c>
    </row>
    <row r="1771" spans="1:17" ht="15">
      <c r="A1771" t="s">
        <v>17</v>
      </c>
      <c r="B1771" t="s">
        <v>41</v>
      </c>
      <c r="C1771" t="s">
        <v>42</v>
      </c>
      <c r="D1771" t="s">
        <v>3234</v>
      </c>
      <c r="E1771">
        <v>2</v>
      </c>
      <c r="F1771" t="s">
        <v>472</v>
      </c>
      <c r="G1771" t="s">
        <v>22</v>
      </c>
      <c r="H1771" s="5">
        <v>43567.63417824074</v>
      </c>
      <c r="I1771" s="5">
        <v>43567.4375</v>
      </c>
      <c r="J1771" s="4">
        <f t="shared" si="138"/>
        <v>2019</v>
      </c>
      <c r="K1771" s="4">
        <f t="shared" si="139"/>
        <v>4</v>
      </c>
      <c r="L1771" s="6">
        <f t="shared" si="140"/>
        <v>16992.999999923632</v>
      </c>
      <c r="M1771" s="8">
        <f t="shared" si="136"/>
        <v>283.21666666539386</v>
      </c>
      <c r="N1771" s="8">
        <f t="shared" si="137"/>
        <v>566.43333333078772</v>
      </c>
      <c r="O1771" s="18">
        <v>1</v>
      </c>
      <c r="P1771" t="s">
        <v>3235</v>
      </c>
      <c r="Q1771" s="6" t="s">
        <v>24</v>
      </c>
    </row>
    <row r="1772" spans="1:17" ht="15">
      <c r="A1772" t="s">
        <v>17</v>
      </c>
      <c r="B1772" t="s">
        <v>41</v>
      </c>
      <c r="C1772" t="s">
        <v>62</v>
      </c>
      <c r="D1772" t="s">
        <v>3236</v>
      </c>
      <c r="E1772">
        <v>2</v>
      </c>
      <c r="F1772" t="s">
        <v>472</v>
      </c>
      <c r="G1772" t="s">
        <v>22</v>
      </c>
      <c r="H1772" s="5">
        <v>43567.633553240739</v>
      </c>
      <c r="I1772" s="5">
        <v>43567.459722222222</v>
      </c>
      <c r="J1772" s="4">
        <f t="shared" si="138"/>
        <v>2019</v>
      </c>
      <c r="K1772" s="4">
        <f t="shared" si="139"/>
        <v>4</v>
      </c>
      <c r="L1772" s="6">
        <f t="shared" si="140"/>
        <v>15018.99999990128</v>
      </c>
      <c r="M1772" s="8">
        <f t="shared" si="136"/>
        <v>250.31666666502133</v>
      </c>
      <c r="N1772" s="8">
        <f t="shared" si="137"/>
        <v>500.63333333004266</v>
      </c>
      <c r="O1772" s="18">
        <v>1</v>
      </c>
      <c r="P1772" t="s">
        <v>3237</v>
      </c>
      <c r="Q1772" s="6" t="s">
        <v>24</v>
      </c>
    </row>
    <row r="1773" spans="1:17" ht="15">
      <c r="A1773" t="s">
        <v>17</v>
      </c>
      <c r="B1773" t="s">
        <v>55</v>
      </c>
      <c r="C1773" t="s">
        <v>56</v>
      </c>
      <c r="D1773" t="s">
        <v>248</v>
      </c>
      <c r="E1773">
        <v>22</v>
      </c>
      <c r="F1773" t="s">
        <v>21</v>
      </c>
      <c r="G1773" t="s">
        <v>22</v>
      </c>
      <c r="H1773" s="5">
        <v>43568.659201388888</v>
      </c>
      <c r="I1773" s="5">
        <v>43568.619444444441</v>
      </c>
      <c r="J1773" s="4">
        <f t="shared" si="138"/>
        <v>2019</v>
      </c>
      <c r="K1773" s="4">
        <f t="shared" si="139"/>
        <v>4</v>
      </c>
      <c r="L1773" s="6">
        <f t="shared" si="140"/>
        <v>3435.0000001955777</v>
      </c>
      <c r="M1773" s="8">
        <f t="shared" si="136"/>
        <v>57.250000003259629</v>
      </c>
      <c r="N1773" s="8">
        <f t="shared" si="137"/>
        <v>1259.5000000717118</v>
      </c>
      <c r="O1773" s="18">
        <v>1</v>
      </c>
      <c r="P1773" t="s">
        <v>3238</v>
      </c>
      <c r="Q1773" s="6" t="s">
        <v>24</v>
      </c>
    </row>
    <row r="1774" spans="1:17" ht="15">
      <c r="A1774" t="s">
        <v>17</v>
      </c>
      <c r="B1774" t="s">
        <v>41</v>
      </c>
      <c r="C1774" t="s">
        <v>62</v>
      </c>
      <c r="D1774" t="s">
        <v>723</v>
      </c>
      <c r="E1774">
        <v>52</v>
      </c>
      <c r="F1774" t="s">
        <v>27</v>
      </c>
      <c r="G1774" t="s">
        <v>22</v>
      </c>
      <c r="H1774" s="5">
        <v>43568.741249999999</v>
      </c>
      <c r="I1774" s="5">
        <v>43568.655555555553</v>
      </c>
      <c r="J1774" s="4">
        <f t="shared" si="138"/>
        <v>2019</v>
      </c>
      <c r="K1774" s="4">
        <f t="shared" si="139"/>
        <v>4</v>
      </c>
      <c r="L1774" s="6">
        <f t="shared" si="140"/>
        <v>7404.0000001201406</v>
      </c>
      <c r="M1774" s="8">
        <f t="shared" si="136"/>
        <v>123.40000000200234</v>
      </c>
      <c r="N1774" s="8">
        <f t="shared" si="137"/>
        <v>6416.8000001041219</v>
      </c>
      <c r="O1774" s="18">
        <v>1</v>
      </c>
      <c r="P1774" t="s">
        <v>3239</v>
      </c>
      <c r="Q1774" s="6" t="s">
        <v>24</v>
      </c>
    </row>
    <row r="1775" spans="1:17" ht="15">
      <c r="A1775" t="s">
        <v>17</v>
      </c>
      <c r="B1775" t="s">
        <v>41</v>
      </c>
      <c r="C1775" t="s">
        <v>135</v>
      </c>
      <c r="D1775" t="s">
        <v>3240</v>
      </c>
      <c r="E1775">
        <v>2</v>
      </c>
      <c r="F1775" t="s">
        <v>27</v>
      </c>
      <c r="G1775" t="s">
        <v>22</v>
      </c>
      <c r="H1775" s="5">
        <v>43568.878055555557</v>
      </c>
      <c r="I1775" s="5">
        <v>43568.802777777775</v>
      </c>
      <c r="J1775" s="4">
        <f t="shared" si="138"/>
        <v>2019</v>
      </c>
      <c r="K1775" s="4">
        <f t="shared" si="139"/>
        <v>4</v>
      </c>
      <c r="L1775" s="6">
        <f t="shared" si="140"/>
        <v>6504.0000003296882</v>
      </c>
      <c r="M1775" s="8">
        <f t="shared" si="136"/>
        <v>108.4000000054948</v>
      </c>
      <c r="N1775" s="8">
        <f t="shared" si="137"/>
        <v>216.80000001098961</v>
      </c>
      <c r="O1775" s="18">
        <v>1</v>
      </c>
      <c r="P1775" t="s">
        <v>3241</v>
      </c>
      <c r="Q1775" s="6" t="s">
        <v>24</v>
      </c>
    </row>
    <row r="1776" spans="1:17" ht="15">
      <c r="A1776" t="s">
        <v>17</v>
      </c>
      <c r="B1776" t="s">
        <v>18</v>
      </c>
      <c r="C1776" t="s">
        <v>35</v>
      </c>
      <c r="D1776" t="s">
        <v>3111</v>
      </c>
      <c r="E1776">
        <v>5</v>
      </c>
      <c r="F1776" t="s">
        <v>27</v>
      </c>
      <c r="G1776" t="s">
        <v>22</v>
      </c>
      <c r="H1776" s="5">
        <v>43568.903900462959</v>
      </c>
      <c r="I1776" s="5">
        <v>43568.826388888891</v>
      </c>
      <c r="J1776" s="4">
        <f t="shared" si="138"/>
        <v>2019</v>
      </c>
      <c r="K1776" s="4">
        <f t="shared" si="139"/>
        <v>4</v>
      </c>
      <c r="L1776" s="6">
        <f t="shared" si="140"/>
        <v>6696.9999995548278</v>
      </c>
      <c r="M1776" s="8">
        <f t="shared" si="136"/>
        <v>111.61666665924713</v>
      </c>
      <c r="N1776" s="8">
        <f t="shared" si="137"/>
        <v>558.08333329623565</v>
      </c>
      <c r="O1776" s="18">
        <v>1</v>
      </c>
      <c r="P1776" t="s">
        <v>3242</v>
      </c>
      <c r="Q1776" s="6" t="s">
        <v>24</v>
      </c>
    </row>
    <row r="1777" spans="1:17" ht="15">
      <c r="A1777" t="s">
        <v>29</v>
      </c>
      <c r="B1777" t="s">
        <v>94</v>
      </c>
      <c r="C1777" t="s">
        <v>95</v>
      </c>
      <c r="D1777" t="s">
        <v>1588</v>
      </c>
      <c r="E1777">
        <v>77</v>
      </c>
      <c r="F1777" t="s">
        <v>33</v>
      </c>
      <c r="G1777" t="s">
        <v>22</v>
      </c>
      <c r="H1777" s="5">
        <v>43569.348483796297</v>
      </c>
      <c r="I1777" s="5">
        <v>43569.309560185182</v>
      </c>
      <c r="J1777" s="4">
        <f t="shared" si="138"/>
        <v>2019</v>
      </c>
      <c r="K1777" s="4">
        <f t="shared" si="139"/>
        <v>4</v>
      </c>
      <c r="L1777" s="6">
        <f t="shared" si="140"/>
        <v>3363.0000003380701</v>
      </c>
      <c r="M1777" s="8">
        <f t="shared" si="136"/>
        <v>56.050000005634502</v>
      </c>
      <c r="N1777" s="8">
        <f t="shared" si="137"/>
        <v>4315.8500004338566</v>
      </c>
      <c r="O1777" s="18">
        <v>1</v>
      </c>
      <c r="P1777" t="s">
        <v>3243</v>
      </c>
      <c r="Q1777" s="6" t="s">
        <v>24</v>
      </c>
    </row>
    <row r="1778" spans="1:18" ht="15">
      <c r="A1778" t="s">
        <v>17</v>
      </c>
      <c r="B1778" t="s">
        <v>18</v>
      </c>
      <c r="C1778" t="s">
        <v>35</v>
      </c>
      <c r="D1778" t="s">
        <v>739</v>
      </c>
      <c r="E1778">
        <v>13</v>
      </c>
      <c r="F1778" t="s">
        <v>44</v>
      </c>
      <c r="G1778" t="s">
        <v>22</v>
      </c>
      <c r="H1778" s="5">
        <v>43569.556157407409</v>
      </c>
      <c r="I1778" s="5">
        <v>43569.464583333334</v>
      </c>
      <c r="J1778" s="4">
        <f t="shared" si="138"/>
        <v>2019</v>
      </c>
      <c r="K1778" s="4">
        <f t="shared" si="139"/>
        <v>4</v>
      </c>
      <c r="L1778" s="6">
        <f t="shared" si="140"/>
        <v>7912.000000057742</v>
      </c>
      <c r="M1778" s="8">
        <f t="shared" si="136"/>
        <v>131.86666666762903</v>
      </c>
      <c r="N1778" s="8">
        <f t="shared" si="137"/>
        <v>1714.2666666791774</v>
      </c>
      <c r="O1778" s="18">
        <v>1</v>
      </c>
      <c r="P1778" t="s">
        <v>3244</v>
      </c>
      <c r="Q1778" s="6" t="s">
        <v>24</v>
      </c>
      <c r="R1778" t="s">
        <v>46</v>
      </c>
    </row>
    <row r="1779" spans="1:18" ht="15">
      <c r="A1779" t="s">
        <v>17</v>
      </c>
      <c r="B1779" t="s">
        <v>41</v>
      </c>
      <c r="C1779" t="s">
        <v>42</v>
      </c>
      <c r="D1779" t="s">
        <v>344</v>
      </c>
      <c r="E1779">
        <v>31</v>
      </c>
      <c r="F1779" t="s">
        <v>44</v>
      </c>
      <c r="G1779" t="s">
        <v>22</v>
      </c>
      <c r="H1779" s="5">
        <v>43569.784895833334</v>
      </c>
      <c r="I1779" s="5">
        <v>43569.464583333334</v>
      </c>
      <c r="J1779" s="4">
        <f t="shared" si="138"/>
        <v>2019</v>
      </c>
      <c r="K1779" s="4">
        <f t="shared" si="139"/>
        <v>4</v>
      </c>
      <c r="L1779" s="6">
        <f t="shared" si="140"/>
        <v>27675</v>
      </c>
      <c r="M1779" s="8">
        <f t="shared" si="136"/>
        <v>461.25</v>
      </c>
      <c r="N1779" s="8">
        <f t="shared" si="137"/>
        <v>14298.75</v>
      </c>
      <c r="O1779" s="18">
        <v>1</v>
      </c>
      <c r="P1779" t="s">
        <v>3245</v>
      </c>
      <c r="Q1779" s="6" t="s">
        <v>24</v>
      </c>
      <c r="R1779" t="s">
        <v>46</v>
      </c>
    </row>
    <row r="1780" spans="1:18" ht="15">
      <c r="A1780" t="s">
        <v>17</v>
      </c>
      <c r="B1780" t="s">
        <v>41</v>
      </c>
      <c r="C1780" t="s">
        <v>135</v>
      </c>
      <c r="D1780" t="s">
        <v>1553</v>
      </c>
      <c r="E1780">
        <v>54</v>
      </c>
      <c r="F1780" t="s">
        <v>44</v>
      </c>
      <c r="G1780" t="s">
        <v>22</v>
      </c>
      <c r="H1780" s="5">
        <v>43569.743715277778</v>
      </c>
      <c r="I1780" s="5">
        <v>43569.465277777781</v>
      </c>
      <c r="J1780" s="4">
        <f t="shared" si="138"/>
        <v>2019</v>
      </c>
      <c r="K1780" s="4">
        <f t="shared" si="139"/>
        <v>4</v>
      </c>
      <c r="L1780" s="6">
        <f t="shared" si="140"/>
        <v>24056.999999773689</v>
      </c>
      <c r="M1780" s="8">
        <f t="shared" si="136"/>
        <v>400.94999999622814</v>
      </c>
      <c r="N1780" s="8">
        <f t="shared" si="137"/>
        <v>21651.29999979632</v>
      </c>
      <c r="O1780" s="18">
        <v>1</v>
      </c>
      <c r="P1780" t="s">
        <v>3246</v>
      </c>
      <c r="Q1780" s="6" t="s">
        <v>24</v>
      </c>
      <c r="R1780" t="s">
        <v>46</v>
      </c>
    </row>
    <row r="1781" spans="1:18" ht="15">
      <c r="A1781" t="s">
        <v>17</v>
      </c>
      <c r="B1781" t="s">
        <v>18</v>
      </c>
      <c r="C1781" t="s">
        <v>19</v>
      </c>
      <c r="D1781" t="s">
        <v>591</v>
      </c>
      <c r="E1781">
        <v>17</v>
      </c>
      <c r="F1781" t="s">
        <v>44</v>
      </c>
      <c r="G1781" t="s">
        <v>22</v>
      </c>
      <c r="H1781" s="5">
        <v>43569.683530092596</v>
      </c>
      <c r="I1781" s="5">
        <v>43569.466666666667</v>
      </c>
      <c r="J1781" s="4">
        <f t="shared" si="138"/>
        <v>2019</v>
      </c>
      <c r="K1781" s="4">
        <f t="shared" si="139"/>
        <v>4</v>
      </c>
      <c r="L1781" s="6">
        <f t="shared" si="140"/>
        <v>18737.000000244007</v>
      </c>
      <c r="M1781" s="8">
        <f t="shared" si="136"/>
        <v>312.28333333740011</v>
      </c>
      <c r="N1781" s="8">
        <f t="shared" si="137"/>
        <v>5308.8166667358018</v>
      </c>
      <c r="O1781" s="18">
        <v>1</v>
      </c>
      <c r="P1781" t="s">
        <v>3247</v>
      </c>
      <c r="Q1781" s="6" t="s">
        <v>24</v>
      </c>
      <c r="R1781" t="s">
        <v>46</v>
      </c>
    </row>
    <row r="1782" spans="1:18" ht="15">
      <c r="A1782" t="s">
        <v>17</v>
      </c>
      <c r="B1782" t="s">
        <v>18</v>
      </c>
      <c r="C1782" t="s">
        <v>19</v>
      </c>
      <c r="D1782" t="s">
        <v>1345</v>
      </c>
      <c r="E1782">
        <v>84</v>
      </c>
      <c r="F1782" t="s">
        <v>44</v>
      </c>
      <c r="G1782" t="s">
        <v>22</v>
      </c>
      <c r="H1782" s="5">
        <v>43569.662824074076</v>
      </c>
      <c r="I1782" s="5">
        <v>43569.466666666667</v>
      </c>
      <c r="J1782" s="4">
        <f t="shared" si="138"/>
        <v>2019</v>
      </c>
      <c r="K1782" s="4">
        <f t="shared" si="139"/>
        <v>4</v>
      </c>
      <c r="L1782" s="6">
        <f t="shared" si="140"/>
        <v>16948.00000009127</v>
      </c>
      <c r="M1782" s="8">
        <f t="shared" si="136"/>
        <v>282.46666666818783</v>
      </c>
      <c r="N1782" s="8">
        <f t="shared" si="137"/>
        <v>23727.200000127777</v>
      </c>
      <c r="O1782" s="18">
        <v>1</v>
      </c>
      <c r="P1782" t="s">
        <v>3248</v>
      </c>
      <c r="Q1782" s="6" t="s">
        <v>24</v>
      </c>
      <c r="R1782" t="s">
        <v>46</v>
      </c>
    </row>
    <row r="1783" spans="1:18" ht="15">
      <c r="A1783" t="s">
        <v>17</v>
      </c>
      <c r="B1783" t="s">
        <v>55</v>
      </c>
      <c r="C1783" t="s">
        <v>59</v>
      </c>
      <c r="D1783" t="s">
        <v>1162</v>
      </c>
      <c r="E1783">
        <v>1081</v>
      </c>
      <c r="F1783" t="s">
        <v>44</v>
      </c>
      <c r="G1783" t="s">
        <v>22</v>
      </c>
      <c r="H1783" s="5">
        <v>43569.619409722225</v>
      </c>
      <c r="I1783" s="5">
        <v>43569.466666666667</v>
      </c>
      <c r="J1783" s="4">
        <f t="shared" si="138"/>
        <v>2019</v>
      </c>
      <c r="K1783" s="4">
        <f t="shared" si="139"/>
        <v>4</v>
      </c>
      <c r="L1783" s="6">
        <f t="shared" si="140"/>
        <v>13197.000000206754</v>
      </c>
      <c r="M1783" s="8">
        <f t="shared" si="136"/>
        <v>219.95000000344589</v>
      </c>
      <c r="N1783" s="8">
        <f t="shared" si="137"/>
        <v>237765.95000372501</v>
      </c>
      <c r="O1783" s="18">
        <v>1</v>
      </c>
      <c r="P1783" t="s">
        <v>3249</v>
      </c>
      <c r="Q1783" s="6" t="s">
        <v>24</v>
      </c>
      <c r="R1783" t="s">
        <v>46</v>
      </c>
    </row>
    <row r="1784" spans="1:18" ht="15">
      <c r="A1784" t="s">
        <v>17</v>
      </c>
      <c r="B1784" t="s">
        <v>18</v>
      </c>
      <c r="C1784" t="s">
        <v>19</v>
      </c>
      <c r="D1784" t="s">
        <v>784</v>
      </c>
      <c r="E1784">
        <v>10</v>
      </c>
      <c r="F1784" t="s">
        <v>44</v>
      </c>
      <c r="G1784" t="s">
        <v>22</v>
      </c>
      <c r="H1784" s="5">
        <v>43569.765115740738</v>
      </c>
      <c r="I1784" s="5">
        <v>43569.46875</v>
      </c>
      <c r="J1784" s="4">
        <f t="shared" si="138"/>
        <v>2019</v>
      </c>
      <c r="K1784" s="4">
        <f t="shared" si="139"/>
        <v>4</v>
      </c>
      <c r="L1784" s="6">
        <f t="shared" si="140"/>
        <v>25605.999999772757</v>
      </c>
      <c r="M1784" s="8">
        <f t="shared" si="136"/>
        <v>426.76666666287929</v>
      </c>
      <c r="N1784" s="8">
        <f t="shared" si="137"/>
        <v>4267.6666666287929</v>
      </c>
      <c r="O1784" s="18">
        <v>1</v>
      </c>
      <c r="P1784" t="s">
        <v>3250</v>
      </c>
      <c r="Q1784" s="6" t="s">
        <v>24</v>
      </c>
      <c r="R1784" t="s">
        <v>46</v>
      </c>
    </row>
    <row r="1785" spans="1:18" ht="15">
      <c r="A1785" t="s">
        <v>17</v>
      </c>
      <c r="B1785" t="s">
        <v>18</v>
      </c>
      <c r="C1785" t="s">
        <v>35</v>
      </c>
      <c r="D1785" t="s">
        <v>3251</v>
      </c>
      <c r="E1785">
        <v>9</v>
      </c>
      <c r="F1785" t="s">
        <v>44</v>
      </c>
      <c r="G1785" t="s">
        <v>22</v>
      </c>
      <c r="H1785" s="5">
        <v>43569.752106481479</v>
      </c>
      <c r="I1785" s="5">
        <v>43569.470138888886</v>
      </c>
      <c r="J1785" s="4">
        <f t="shared" si="138"/>
        <v>2019</v>
      </c>
      <c r="K1785" s="4">
        <f t="shared" si="139"/>
        <v>4</v>
      </c>
      <c r="L1785" s="6">
        <f t="shared" si="140"/>
        <v>24362.000000034459</v>
      </c>
      <c r="M1785" s="8">
        <f t="shared" si="136"/>
        <v>406.03333333390765</v>
      </c>
      <c r="N1785" s="8">
        <f t="shared" si="137"/>
        <v>3654.3000000051688</v>
      </c>
      <c r="O1785" s="18">
        <v>1</v>
      </c>
      <c r="P1785" t="s">
        <v>3252</v>
      </c>
      <c r="Q1785" s="6" t="s">
        <v>24</v>
      </c>
      <c r="R1785" t="s">
        <v>46</v>
      </c>
    </row>
    <row r="1786" spans="1:18" ht="15">
      <c r="A1786" t="s">
        <v>17</v>
      </c>
      <c r="B1786" t="s">
        <v>55</v>
      </c>
      <c r="C1786" t="s">
        <v>56</v>
      </c>
      <c r="D1786" t="s">
        <v>219</v>
      </c>
      <c r="E1786">
        <v>288</v>
      </c>
      <c r="F1786" t="s">
        <v>44</v>
      </c>
      <c r="G1786" t="s">
        <v>22</v>
      </c>
      <c r="H1786" s="5">
        <v>43569.546435185184</v>
      </c>
      <c r="I1786" s="5">
        <v>43569.472222222219</v>
      </c>
      <c r="J1786" s="4">
        <f t="shared" si="138"/>
        <v>2019</v>
      </c>
      <c r="K1786" s="4">
        <f t="shared" si="139"/>
        <v>4</v>
      </c>
      <c r="L1786" s="6">
        <f t="shared" si="140"/>
        <v>6412.0000001974404</v>
      </c>
      <c r="M1786" s="8">
        <f t="shared" si="136"/>
        <v>106.86666666995734</v>
      </c>
      <c r="N1786" s="8">
        <f t="shared" si="137"/>
        <v>30777.600000947714</v>
      </c>
      <c r="O1786" s="18">
        <v>1</v>
      </c>
      <c r="P1786" t="s">
        <v>3253</v>
      </c>
      <c r="Q1786" s="6" t="s">
        <v>24</v>
      </c>
      <c r="R1786" t="s">
        <v>46</v>
      </c>
    </row>
    <row r="1787" spans="1:18" ht="15">
      <c r="A1787" t="s">
        <v>17</v>
      </c>
      <c r="B1787" t="s">
        <v>18</v>
      </c>
      <c r="C1787" t="s">
        <v>35</v>
      </c>
      <c r="D1787" t="s">
        <v>393</v>
      </c>
      <c r="E1787">
        <v>25</v>
      </c>
      <c r="F1787" t="s">
        <v>44</v>
      </c>
      <c r="G1787" t="s">
        <v>22</v>
      </c>
      <c r="H1787" s="5">
        <v>43569.658391203702</v>
      </c>
      <c r="I1787" s="5">
        <v>43569.472222222219</v>
      </c>
      <c r="J1787" s="4">
        <f t="shared" si="138"/>
        <v>2019</v>
      </c>
      <c r="K1787" s="4">
        <f t="shared" si="139"/>
        <v>4</v>
      </c>
      <c r="L1787" s="6">
        <f t="shared" si="140"/>
        <v>16085.000000149012</v>
      </c>
      <c r="M1787" s="8">
        <f t="shared" si="136"/>
        <v>268.08333333581686</v>
      </c>
      <c r="N1787" s="8">
        <f t="shared" si="137"/>
        <v>6702.0833333954215</v>
      </c>
      <c r="O1787" s="18">
        <v>1</v>
      </c>
      <c r="P1787" t="s">
        <v>3254</v>
      </c>
      <c r="Q1787" s="6" t="s">
        <v>24</v>
      </c>
      <c r="R1787" t="s">
        <v>46</v>
      </c>
    </row>
    <row r="1788" spans="1:18" ht="15">
      <c r="A1788" t="s">
        <v>17</v>
      </c>
      <c r="B1788" t="s">
        <v>18</v>
      </c>
      <c r="C1788" t="s">
        <v>38</v>
      </c>
      <c r="D1788" t="s">
        <v>2799</v>
      </c>
      <c r="E1788">
        <v>217</v>
      </c>
      <c r="F1788" t="s">
        <v>44</v>
      </c>
      <c r="G1788" t="s">
        <v>22</v>
      </c>
      <c r="H1788" s="5">
        <v>43569.563888888886</v>
      </c>
      <c r="I1788" s="5">
        <v>43569.476388888892</v>
      </c>
      <c r="J1788" s="4">
        <f t="shared" si="138"/>
        <v>2019</v>
      </c>
      <c r="K1788" s="4">
        <f t="shared" si="139"/>
        <v>4</v>
      </c>
      <c r="L1788" s="6">
        <f t="shared" si="140"/>
        <v>7559.9999994970858</v>
      </c>
      <c r="M1788" s="8">
        <f t="shared" si="136"/>
        <v>125.9999999916181</v>
      </c>
      <c r="N1788" s="8">
        <f t="shared" si="137"/>
        <v>27341.999998181127</v>
      </c>
      <c r="O1788" s="18">
        <v>1</v>
      </c>
      <c r="P1788" t="s">
        <v>3255</v>
      </c>
      <c r="Q1788" s="6" t="s">
        <v>24</v>
      </c>
      <c r="R1788" t="s">
        <v>46</v>
      </c>
    </row>
    <row r="1789" spans="1:18" ht="15">
      <c r="A1789" t="s">
        <v>17</v>
      </c>
      <c r="B1789" t="s">
        <v>18</v>
      </c>
      <c r="C1789" t="s">
        <v>35</v>
      </c>
      <c r="D1789" t="s">
        <v>3256</v>
      </c>
      <c r="E1789">
        <v>2</v>
      </c>
      <c r="F1789" t="s">
        <v>44</v>
      </c>
      <c r="G1789" t="s">
        <v>22</v>
      </c>
      <c r="H1789" s="5">
        <v>43569.601319444446</v>
      </c>
      <c r="I1789" s="5">
        <v>43569.477777777778</v>
      </c>
      <c r="J1789" s="4">
        <f t="shared" si="138"/>
        <v>2019</v>
      </c>
      <c r="K1789" s="4">
        <f t="shared" si="139"/>
        <v>4</v>
      </c>
      <c r="L1789" s="6">
        <f t="shared" si="140"/>
        <v>10674.000000092201</v>
      </c>
      <c r="M1789" s="8">
        <f t="shared" si="136"/>
        <v>177.90000000153668</v>
      </c>
      <c r="N1789" s="8">
        <f t="shared" si="137"/>
        <v>355.80000000307336</v>
      </c>
      <c r="O1789" s="18">
        <v>1</v>
      </c>
      <c r="P1789" t="s">
        <v>3257</v>
      </c>
      <c r="Q1789" s="6" t="s">
        <v>24</v>
      </c>
      <c r="R1789" t="s">
        <v>46</v>
      </c>
    </row>
    <row r="1790" spans="1:18" ht="15">
      <c r="A1790" t="s">
        <v>17</v>
      </c>
      <c r="B1790" t="s">
        <v>41</v>
      </c>
      <c r="C1790" t="s">
        <v>42</v>
      </c>
      <c r="D1790" t="s">
        <v>776</v>
      </c>
      <c r="E1790">
        <v>35</v>
      </c>
      <c r="F1790" t="s">
        <v>44</v>
      </c>
      <c r="G1790" t="s">
        <v>22</v>
      </c>
      <c r="H1790" s="5">
        <v>43569.695023148146</v>
      </c>
      <c r="I1790" s="5">
        <v>43569.481944444444</v>
      </c>
      <c r="J1790" s="4">
        <f t="shared" si="138"/>
        <v>2019</v>
      </c>
      <c r="K1790" s="4">
        <f t="shared" si="139"/>
        <v>4</v>
      </c>
      <c r="L1790" s="6">
        <f t="shared" si="140"/>
        <v>18409.999999869615</v>
      </c>
      <c r="M1790" s="8">
        <f t="shared" si="136"/>
        <v>306.83333333116025</v>
      </c>
      <c r="N1790" s="8">
        <f t="shared" si="137"/>
        <v>10739.166666590609</v>
      </c>
      <c r="O1790" s="18">
        <v>1</v>
      </c>
      <c r="P1790" t="s">
        <v>3258</v>
      </c>
      <c r="Q1790" s="6" t="s">
        <v>24</v>
      </c>
      <c r="R1790" t="s">
        <v>46</v>
      </c>
    </row>
    <row r="1791" spans="1:18" ht="15">
      <c r="A1791" t="s">
        <v>17</v>
      </c>
      <c r="B1791" t="s">
        <v>41</v>
      </c>
      <c r="C1791" t="s">
        <v>129</v>
      </c>
      <c r="D1791" t="s">
        <v>1356</v>
      </c>
      <c r="E1791">
        <v>34</v>
      </c>
      <c r="F1791" t="s">
        <v>44</v>
      </c>
      <c r="G1791" t="s">
        <v>22</v>
      </c>
      <c r="H1791" s="5">
        <v>43569.758206018516</v>
      </c>
      <c r="I1791" s="5">
        <v>43569.484722222223</v>
      </c>
      <c r="J1791" s="4">
        <f t="shared" si="138"/>
        <v>2019</v>
      </c>
      <c r="K1791" s="4">
        <f t="shared" si="139"/>
        <v>4</v>
      </c>
      <c r="L1791" s="6">
        <f t="shared" si="140"/>
        <v>23628.999999677762</v>
      </c>
      <c r="M1791" s="8">
        <f t="shared" si="136"/>
        <v>393.81666666129604</v>
      </c>
      <c r="N1791" s="8">
        <f t="shared" si="137"/>
        <v>13389.766666484065</v>
      </c>
      <c r="O1791" s="18">
        <v>1</v>
      </c>
      <c r="P1791" t="s">
        <v>3259</v>
      </c>
      <c r="Q1791" s="6" t="s">
        <v>24</v>
      </c>
      <c r="R1791" t="s">
        <v>46</v>
      </c>
    </row>
    <row r="1792" spans="1:18" ht="15">
      <c r="A1792" t="s">
        <v>17</v>
      </c>
      <c r="B1792" t="s">
        <v>18</v>
      </c>
      <c r="C1792" t="s">
        <v>35</v>
      </c>
      <c r="D1792" t="s">
        <v>3260</v>
      </c>
      <c r="E1792">
        <v>2</v>
      </c>
      <c r="F1792" t="s">
        <v>44</v>
      </c>
      <c r="G1792" t="s">
        <v>22</v>
      </c>
      <c r="H1792" s="5">
        <v>43569.720833333333</v>
      </c>
      <c r="I1792" s="5">
        <v>43569.486111111109</v>
      </c>
      <c r="J1792" s="4">
        <f t="shared" si="138"/>
        <v>2019</v>
      </c>
      <c r="K1792" s="4">
        <f t="shared" si="139"/>
        <v>4</v>
      </c>
      <c r="L1792" s="6">
        <f t="shared" si="140"/>
        <v>20280.000000097789</v>
      </c>
      <c r="M1792" s="8">
        <f t="shared" si="141" ref="M1792:M1855">+L1792/60</f>
        <v>338.00000000162981</v>
      </c>
      <c r="N1792" s="8">
        <f t="shared" si="142" ref="N1792:N1855">+M1792*E1792</f>
        <v>676.00000000325963</v>
      </c>
      <c r="O1792" s="18">
        <v>1</v>
      </c>
      <c r="P1792" t="s">
        <v>3261</v>
      </c>
      <c r="Q1792" s="6" t="s">
        <v>24</v>
      </c>
      <c r="R1792" t="s">
        <v>46</v>
      </c>
    </row>
    <row r="1793" spans="1:18" ht="15">
      <c r="A1793" t="s">
        <v>17</v>
      </c>
      <c r="B1793" t="s">
        <v>41</v>
      </c>
      <c r="C1793" t="s">
        <v>62</v>
      </c>
      <c r="D1793" t="s">
        <v>69</v>
      </c>
      <c r="E1793">
        <v>34</v>
      </c>
      <c r="F1793" t="s">
        <v>44</v>
      </c>
      <c r="G1793" t="s">
        <v>22</v>
      </c>
      <c r="H1793" s="5">
        <v>43569.798715277779</v>
      </c>
      <c r="I1793" s="5">
        <v>43569.486111111109</v>
      </c>
      <c r="J1793" s="4">
        <f t="shared" si="138"/>
        <v>2019</v>
      </c>
      <c r="K1793" s="4">
        <f t="shared" si="139"/>
        <v>4</v>
      </c>
      <c r="L1793" s="6">
        <f t="shared" si="140"/>
        <v>27009.000000217929</v>
      </c>
      <c r="M1793" s="8">
        <f t="shared" si="141"/>
        <v>450.15000000363216</v>
      </c>
      <c r="N1793" s="8">
        <f t="shared" si="142"/>
        <v>15305.100000123493</v>
      </c>
      <c r="O1793" s="18">
        <v>1</v>
      </c>
      <c r="P1793" t="s">
        <v>3262</v>
      </c>
      <c r="Q1793" s="6" t="s">
        <v>24</v>
      </c>
      <c r="R1793" t="s">
        <v>46</v>
      </c>
    </row>
    <row r="1794" spans="1:18" ht="15">
      <c r="A1794" t="s">
        <v>17</v>
      </c>
      <c r="B1794" t="s">
        <v>18</v>
      </c>
      <c r="C1794" t="s">
        <v>38</v>
      </c>
      <c r="D1794" t="s">
        <v>698</v>
      </c>
      <c r="E1794">
        <v>72</v>
      </c>
      <c r="F1794" t="s">
        <v>44</v>
      </c>
      <c r="G1794" t="s">
        <v>22</v>
      </c>
      <c r="H1794" s="5">
        <v>43569.75677083333</v>
      </c>
      <c r="I1794" s="5">
        <v>43569.488194444442</v>
      </c>
      <c r="J1794" s="4">
        <f t="shared" si="138"/>
        <v>2019</v>
      </c>
      <c r="K1794" s="4">
        <f t="shared" si="139"/>
        <v>4</v>
      </c>
      <c r="L1794" s="6">
        <f t="shared" si="140"/>
        <v>23204.999999888241</v>
      </c>
      <c r="M1794" s="8">
        <f t="shared" si="141"/>
        <v>386.74999999813735</v>
      </c>
      <c r="N1794" s="8">
        <f t="shared" si="142"/>
        <v>27845.99999986589</v>
      </c>
      <c r="O1794" s="18">
        <v>1</v>
      </c>
      <c r="P1794" t="s">
        <v>3263</v>
      </c>
      <c r="Q1794" s="6" t="s">
        <v>24</v>
      </c>
      <c r="R1794" t="s">
        <v>46</v>
      </c>
    </row>
    <row r="1795" spans="1:18" ht="15">
      <c r="A1795" t="s">
        <v>17</v>
      </c>
      <c r="B1795" t="s">
        <v>41</v>
      </c>
      <c r="C1795" t="s">
        <v>42</v>
      </c>
      <c r="D1795" t="s">
        <v>3264</v>
      </c>
      <c r="E1795">
        <v>4</v>
      </c>
      <c r="F1795" t="s">
        <v>44</v>
      </c>
      <c r="G1795" t="s">
        <v>22</v>
      </c>
      <c r="H1795" s="5">
        <v>43569.667638888888</v>
      </c>
      <c r="I1795" s="5">
        <v>43569.498611111114</v>
      </c>
      <c r="J1795" s="4">
        <f t="shared" si="143" ref="J1795:J1858">YEAR(I1795)</f>
        <v>2019</v>
      </c>
      <c r="K1795" s="4">
        <f t="shared" si="144" ref="K1795:K1858">MONTH(I1795)</f>
        <v>4</v>
      </c>
      <c r="L1795" s="6">
        <f t="shared" si="140"/>
        <v>14603.999999701045</v>
      </c>
      <c r="M1795" s="8">
        <f t="shared" si="141"/>
        <v>243.39999999501742</v>
      </c>
      <c r="N1795" s="8">
        <f t="shared" si="142"/>
        <v>973.5999999800697</v>
      </c>
      <c r="O1795" s="18">
        <v>1</v>
      </c>
      <c r="P1795" t="s">
        <v>3265</v>
      </c>
      <c r="Q1795" s="6" t="s">
        <v>24</v>
      </c>
      <c r="R1795" t="s">
        <v>46</v>
      </c>
    </row>
    <row r="1796" spans="1:18" ht="15">
      <c r="A1796" t="s">
        <v>17</v>
      </c>
      <c r="B1796" t="s">
        <v>41</v>
      </c>
      <c r="C1796" t="s">
        <v>42</v>
      </c>
      <c r="D1796" t="s">
        <v>685</v>
      </c>
      <c r="E1796">
        <v>15</v>
      </c>
      <c r="F1796" t="s">
        <v>44</v>
      </c>
      <c r="G1796" t="s">
        <v>22</v>
      </c>
      <c r="H1796" s="5">
        <v>43569.644444444442</v>
      </c>
      <c r="I1796" s="5">
        <v>43569.502083333333</v>
      </c>
      <c r="J1796" s="4">
        <f t="shared" si="143"/>
        <v>2019</v>
      </c>
      <c r="K1796" s="4">
        <f t="shared" si="144"/>
        <v>4</v>
      </c>
      <c r="L1796" s="6">
        <f t="shared" si="140"/>
        <v>12299.999999860302</v>
      </c>
      <c r="M1796" s="8">
        <f t="shared" si="141"/>
        <v>204.99999999767169</v>
      </c>
      <c r="N1796" s="8">
        <f t="shared" si="142"/>
        <v>3074.9999999650754</v>
      </c>
      <c r="O1796" s="18">
        <v>1</v>
      </c>
      <c r="P1796" t="s">
        <v>3266</v>
      </c>
      <c r="Q1796" s="6" t="s">
        <v>24</v>
      </c>
      <c r="R1796" t="s">
        <v>46</v>
      </c>
    </row>
    <row r="1797" spans="1:18" ht="15">
      <c r="A1797" t="s">
        <v>17</v>
      </c>
      <c r="B1797" t="s">
        <v>41</v>
      </c>
      <c r="C1797" t="s">
        <v>42</v>
      </c>
      <c r="D1797" t="s">
        <v>518</v>
      </c>
      <c r="E1797">
        <v>6</v>
      </c>
      <c r="F1797" t="s">
        <v>44</v>
      </c>
      <c r="G1797" t="s">
        <v>22</v>
      </c>
      <c r="H1797" s="5">
        <v>43569.832476851851</v>
      </c>
      <c r="I1797" s="5">
        <v>43569.507638888892</v>
      </c>
      <c r="J1797" s="4">
        <f t="shared" si="143"/>
        <v>2019</v>
      </c>
      <c r="K1797" s="4">
        <f t="shared" si="144"/>
        <v>4</v>
      </c>
      <c r="L1797" s="6">
        <f t="shared" si="140"/>
        <v>28065.999999619089</v>
      </c>
      <c r="M1797" s="8">
        <f t="shared" si="141"/>
        <v>467.76666666031815</v>
      </c>
      <c r="N1797" s="8">
        <f t="shared" si="142"/>
        <v>2806.5999999619089</v>
      </c>
      <c r="O1797" s="18">
        <v>1</v>
      </c>
      <c r="P1797" t="s">
        <v>3267</v>
      </c>
      <c r="Q1797" s="6" t="s">
        <v>24</v>
      </c>
      <c r="R1797" t="s">
        <v>46</v>
      </c>
    </row>
    <row r="1798" spans="1:18" ht="15">
      <c r="A1798" t="s">
        <v>17</v>
      </c>
      <c r="B1798" t="s">
        <v>18</v>
      </c>
      <c r="C1798" t="s">
        <v>35</v>
      </c>
      <c r="D1798" t="s">
        <v>123</v>
      </c>
      <c r="E1798">
        <v>7</v>
      </c>
      <c r="F1798" t="s">
        <v>44</v>
      </c>
      <c r="G1798" t="s">
        <v>22</v>
      </c>
      <c r="H1798" s="5">
        <v>43569.636805555558</v>
      </c>
      <c r="I1798" s="5">
        <v>43569.509722222225</v>
      </c>
      <c r="J1798" s="4">
        <f t="shared" si="143"/>
        <v>2019</v>
      </c>
      <c r="K1798" s="4">
        <f t="shared" si="144"/>
        <v>4</v>
      </c>
      <c r="L1798" s="6">
        <f t="shared" si="140"/>
        <v>10979.99999995809</v>
      </c>
      <c r="M1798" s="8">
        <f t="shared" si="141"/>
        <v>182.99999999930151</v>
      </c>
      <c r="N1798" s="8">
        <f t="shared" si="142"/>
        <v>1280.9999999951106</v>
      </c>
      <c r="O1798" s="18">
        <v>1</v>
      </c>
      <c r="P1798" t="s">
        <v>3268</v>
      </c>
      <c r="Q1798" s="6" t="s">
        <v>24</v>
      </c>
      <c r="R1798" t="s">
        <v>46</v>
      </c>
    </row>
    <row r="1799" spans="1:18" ht="15">
      <c r="A1799" t="s">
        <v>17</v>
      </c>
      <c r="B1799" t="s">
        <v>41</v>
      </c>
      <c r="C1799" t="s">
        <v>42</v>
      </c>
      <c r="D1799" t="s">
        <v>3269</v>
      </c>
      <c r="E1799">
        <v>3</v>
      </c>
      <c r="F1799" t="s">
        <v>44</v>
      </c>
      <c r="G1799" t="s">
        <v>22</v>
      </c>
      <c r="H1799" s="5">
        <v>43569.802083333336</v>
      </c>
      <c r="I1799" s="5">
        <v>43569.509722222225</v>
      </c>
      <c r="J1799" s="4">
        <f t="shared" si="143"/>
        <v>2019</v>
      </c>
      <c r="K1799" s="4">
        <f t="shared" si="144"/>
        <v>4</v>
      </c>
      <c r="L1799" s="6">
        <f t="shared" si="140"/>
        <v>25259.99999998603</v>
      </c>
      <c r="M1799" s="8">
        <f t="shared" si="141"/>
        <v>420.99999999976717</v>
      </c>
      <c r="N1799" s="8">
        <f t="shared" si="142"/>
        <v>1262.9999999993015</v>
      </c>
      <c r="O1799" s="18">
        <v>1</v>
      </c>
      <c r="P1799" t="s">
        <v>3270</v>
      </c>
      <c r="Q1799" s="6" t="s">
        <v>24</v>
      </c>
      <c r="R1799" t="s">
        <v>46</v>
      </c>
    </row>
    <row r="1800" spans="1:18" ht="15">
      <c r="A1800" t="s">
        <v>17</v>
      </c>
      <c r="B1800" t="s">
        <v>18</v>
      </c>
      <c r="C1800" t="s">
        <v>35</v>
      </c>
      <c r="D1800" t="s">
        <v>3271</v>
      </c>
      <c r="E1800">
        <v>4</v>
      </c>
      <c r="F1800" t="s">
        <v>44</v>
      </c>
      <c r="G1800" t="s">
        <v>22</v>
      </c>
      <c r="H1800" s="5">
        <v>43569.608495370368</v>
      </c>
      <c r="I1800" s="5">
        <v>43569.51458333333</v>
      </c>
      <c r="J1800" s="4">
        <f t="shared" si="143"/>
        <v>2019</v>
      </c>
      <c r="K1800" s="4">
        <f t="shared" si="144"/>
        <v>4</v>
      </c>
      <c r="L1800" s="6">
        <f t="shared" si="140"/>
        <v>8114.0000001294538</v>
      </c>
      <c r="M1800" s="8">
        <f t="shared" si="141"/>
        <v>135.2333333354909</v>
      </c>
      <c r="N1800" s="8">
        <f t="shared" si="142"/>
        <v>540.93333334196359</v>
      </c>
      <c r="O1800" s="18">
        <v>1</v>
      </c>
      <c r="P1800" t="s">
        <v>3272</v>
      </c>
      <c r="Q1800" s="6" t="s">
        <v>24</v>
      </c>
      <c r="R1800" t="s">
        <v>46</v>
      </c>
    </row>
    <row r="1801" spans="1:18" ht="15">
      <c r="A1801" t="s">
        <v>17</v>
      </c>
      <c r="B1801" t="s">
        <v>41</v>
      </c>
      <c r="C1801" t="s">
        <v>42</v>
      </c>
      <c r="D1801" t="s">
        <v>3273</v>
      </c>
      <c r="E1801">
        <v>3</v>
      </c>
      <c r="F1801" t="s">
        <v>44</v>
      </c>
      <c r="G1801" t="s">
        <v>22</v>
      </c>
      <c r="H1801" s="5">
        <v>43569.807638888888</v>
      </c>
      <c r="I1801" s="5">
        <v>43569.515277777777</v>
      </c>
      <c r="J1801" s="4">
        <f t="shared" si="143"/>
        <v>2019</v>
      </c>
      <c r="K1801" s="4">
        <f t="shared" si="144"/>
        <v>4</v>
      </c>
      <c r="L1801" s="6">
        <f t="shared" si="140"/>
        <v>25259.99999998603</v>
      </c>
      <c r="M1801" s="8">
        <f t="shared" si="141"/>
        <v>420.99999999976717</v>
      </c>
      <c r="N1801" s="8">
        <f t="shared" si="142"/>
        <v>1262.9999999993015</v>
      </c>
      <c r="O1801" s="18">
        <v>1</v>
      </c>
      <c r="P1801" t="s">
        <v>3274</v>
      </c>
      <c r="Q1801" s="6" t="s">
        <v>24</v>
      </c>
      <c r="R1801" t="s">
        <v>46</v>
      </c>
    </row>
    <row r="1802" spans="1:17" ht="15">
      <c r="A1802" t="s">
        <v>17</v>
      </c>
      <c r="B1802" t="s">
        <v>140</v>
      </c>
      <c r="C1802" t="s">
        <v>141</v>
      </c>
      <c r="D1802" t="s">
        <v>3275</v>
      </c>
      <c r="E1802">
        <v>1</v>
      </c>
      <c r="F1802" t="s">
        <v>131</v>
      </c>
      <c r="G1802" t="s">
        <v>22</v>
      </c>
      <c r="H1802" s="5">
        <v>43569.56355324074</v>
      </c>
      <c r="I1802" s="5">
        <v>43569.542222222219</v>
      </c>
      <c r="J1802" s="4">
        <f t="shared" si="143"/>
        <v>2019</v>
      </c>
      <c r="K1802" s="4">
        <f t="shared" si="144"/>
        <v>4</v>
      </c>
      <c r="L1802" s="6">
        <f t="shared" si="145" ref="L1802:L1865">(H1802-I1802)*60*24*60</f>
        <v>1843.0000002030283</v>
      </c>
      <c r="M1802" s="8">
        <f t="shared" si="141"/>
        <v>30.716666670050472</v>
      </c>
      <c r="N1802" s="8">
        <f t="shared" si="142"/>
        <v>30.716666670050472</v>
      </c>
      <c r="O1802" s="18">
        <v>1</v>
      </c>
      <c r="P1802" t="s">
        <v>3276</v>
      </c>
      <c r="Q1802" s="6" t="s">
        <v>24</v>
      </c>
    </row>
    <row r="1803" spans="1:18" ht="15">
      <c r="A1803" t="s">
        <v>17</v>
      </c>
      <c r="B1803" t="s">
        <v>18</v>
      </c>
      <c r="C1803" t="s">
        <v>35</v>
      </c>
      <c r="D1803" t="s">
        <v>3277</v>
      </c>
      <c r="E1803">
        <v>1</v>
      </c>
      <c r="F1803" t="s">
        <v>44</v>
      </c>
      <c r="G1803" t="s">
        <v>22</v>
      </c>
      <c r="H1803" s="5">
        <v>43569.716666666667</v>
      </c>
      <c r="I1803" s="5">
        <v>43569.543055555558</v>
      </c>
      <c r="J1803" s="4">
        <f t="shared" si="143"/>
        <v>2019</v>
      </c>
      <c r="K1803" s="4">
        <f t="shared" si="144"/>
        <v>4</v>
      </c>
      <c r="L1803" s="6">
        <f t="shared" si="145"/>
        <v>14999.999999860302</v>
      </c>
      <c r="M1803" s="8">
        <f t="shared" si="141"/>
        <v>249.99999999767169</v>
      </c>
      <c r="N1803" s="8">
        <f t="shared" si="142"/>
        <v>249.99999999767169</v>
      </c>
      <c r="O1803" s="18">
        <v>1</v>
      </c>
      <c r="P1803" t="s">
        <v>3278</v>
      </c>
      <c r="Q1803" s="6" t="s">
        <v>24</v>
      </c>
      <c r="R1803" t="s">
        <v>46</v>
      </c>
    </row>
    <row r="1804" spans="1:18" ht="15">
      <c r="A1804" t="s">
        <v>17</v>
      </c>
      <c r="B1804" t="s">
        <v>18</v>
      </c>
      <c r="C1804" t="s">
        <v>38</v>
      </c>
      <c r="D1804" t="s">
        <v>2797</v>
      </c>
      <c r="E1804">
        <v>2</v>
      </c>
      <c r="F1804" t="s">
        <v>44</v>
      </c>
      <c r="G1804" t="s">
        <v>22</v>
      </c>
      <c r="H1804" s="5">
        <v>43569.605347222219</v>
      </c>
      <c r="I1804" s="5">
        <v>43569.568055555559</v>
      </c>
      <c r="J1804" s="4">
        <f t="shared" si="143"/>
        <v>2019</v>
      </c>
      <c r="K1804" s="4">
        <f t="shared" si="144"/>
        <v>4</v>
      </c>
      <c r="L1804" s="6">
        <f t="shared" si="145"/>
        <v>3221.9999994384125</v>
      </c>
      <c r="M1804" s="8">
        <f t="shared" si="141"/>
        <v>53.699999990640208</v>
      </c>
      <c r="N1804" s="8">
        <f t="shared" si="142"/>
        <v>107.39999998128042</v>
      </c>
      <c r="O1804" s="18">
        <v>1</v>
      </c>
      <c r="P1804" t="s">
        <v>3279</v>
      </c>
      <c r="Q1804" s="6" t="s">
        <v>24</v>
      </c>
      <c r="R1804" t="s">
        <v>46</v>
      </c>
    </row>
    <row r="1805" spans="1:18" ht="15">
      <c r="A1805" t="s">
        <v>17</v>
      </c>
      <c r="B1805" t="s">
        <v>18</v>
      </c>
      <c r="C1805" t="s">
        <v>38</v>
      </c>
      <c r="D1805" t="s">
        <v>3280</v>
      </c>
      <c r="E1805">
        <v>24</v>
      </c>
      <c r="F1805" t="s">
        <v>44</v>
      </c>
      <c r="G1805" t="s">
        <v>22</v>
      </c>
      <c r="H1805" s="5">
        <v>43569.644155092596</v>
      </c>
      <c r="I1805" s="5">
        <v>43569.57916666667</v>
      </c>
      <c r="J1805" s="4">
        <f t="shared" si="143"/>
        <v>2019</v>
      </c>
      <c r="K1805" s="4">
        <f t="shared" si="144"/>
        <v>4</v>
      </c>
      <c r="L1805" s="6">
        <f t="shared" si="145"/>
        <v>5614.9999999674037</v>
      </c>
      <c r="M1805" s="8">
        <f t="shared" si="141"/>
        <v>93.583333332790062</v>
      </c>
      <c r="N1805" s="8">
        <f t="shared" si="142"/>
        <v>2245.9999999869615</v>
      </c>
      <c r="O1805" s="18">
        <v>1</v>
      </c>
      <c r="P1805" t="s">
        <v>3281</v>
      </c>
      <c r="Q1805" s="6" t="s">
        <v>24</v>
      </c>
      <c r="R1805" t="s">
        <v>46</v>
      </c>
    </row>
    <row r="1806" spans="1:18" ht="15">
      <c r="A1806" t="s">
        <v>17</v>
      </c>
      <c r="B1806" t="s">
        <v>18</v>
      </c>
      <c r="C1806" t="s">
        <v>38</v>
      </c>
      <c r="D1806" t="s">
        <v>39</v>
      </c>
      <c r="E1806">
        <v>11</v>
      </c>
      <c r="F1806" t="s">
        <v>44</v>
      </c>
      <c r="G1806" t="s">
        <v>22</v>
      </c>
      <c r="H1806" s="5">
        <v>43569.749039351853</v>
      </c>
      <c r="I1806" s="5">
        <v>43569.579861111109</v>
      </c>
      <c r="J1806" s="4">
        <f t="shared" si="143"/>
        <v>2019</v>
      </c>
      <c r="K1806" s="4">
        <f t="shared" si="144"/>
        <v>4</v>
      </c>
      <c r="L1806" s="6">
        <f t="shared" si="145"/>
        <v>14617.00000022538</v>
      </c>
      <c r="M1806" s="8">
        <f t="shared" si="141"/>
        <v>243.616666670423</v>
      </c>
      <c r="N1806" s="8">
        <f t="shared" si="142"/>
        <v>2679.783333374653</v>
      </c>
      <c r="O1806" s="18">
        <v>1</v>
      </c>
      <c r="P1806" t="s">
        <v>3282</v>
      </c>
      <c r="Q1806" s="6" t="s">
        <v>24</v>
      </c>
      <c r="R1806" t="s">
        <v>46</v>
      </c>
    </row>
    <row r="1807" spans="1:18" ht="15">
      <c r="A1807" t="s">
        <v>17</v>
      </c>
      <c r="B1807" t="s">
        <v>41</v>
      </c>
      <c r="C1807" t="s">
        <v>135</v>
      </c>
      <c r="D1807" t="s">
        <v>708</v>
      </c>
      <c r="E1807">
        <v>22</v>
      </c>
      <c r="F1807" t="s">
        <v>44</v>
      </c>
      <c r="G1807" t="s">
        <v>22</v>
      </c>
      <c r="H1807" s="5">
        <v>43569.707349537035</v>
      </c>
      <c r="I1807" s="5">
        <v>43569.579861111109</v>
      </c>
      <c r="J1807" s="4">
        <f t="shared" si="143"/>
        <v>2019</v>
      </c>
      <c r="K1807" s="4">
        <f t="shared" si="144"/>
        <v>4</v>
      </c>
      <c r="L1807" s="6">
        <f t="shared" si="145"/>
        <v>11014.999999967404</v>
      </c>
      <c r="M1807" s="8">
        <f t="shared" si="141"/>
        <v>183.58333333279006</v>
      </c>
      <c r="N1807" s="8">
        <f t="shared" si="142"/>
        <v>4038.8333333213814</v>
      </c>
      <c r="O1807" s="18">
        <v>1</v>
      </c>
      <c r="P1807" t="s">
        <v>3283</v>
      </c>
      <c r="Q1807" s="6" t="s">
        <v>24</v>
      </c>
      <c r="R1807" t="s">
        <v>46</v>
      </c>
    </row>
    <row r="1808" spans="1:18" ht="15">
      <c r="A1808" t="s">
        <v>17</v>
      </c>
      <c r="B1808" t="s">
        <v>140</v>
      </c>
      <c r="C1808" t="s">
        <v>141</v>
      </c>
      <c r="D1808" t="s">
        <v>3284</v>
      </c>
      <c r="E1808">
        <v>1</v>
      </c>
      <c r="F1808" t="s">
        <v>44</v>
      </c>
      <c r="G1808" t="s">
        <v>22</v>
      </c>
      <c r="H1808" s="5">
        <v>43569.710578703707</v>
      </c>
      <c r="I1808" s="5">
        <v>43569.609722222223</v>
      </c>
      <c r="J1808" s="4">
        <f t="shared" si="143"/>
        <v>2019</v>
      </c>
      <c r="K1808" s="4">
        <f t="shared" si="144"/>
        <v>4</v>
      </c>
      <c r="L1808" s="6">
        <f t="shared" si="145"/>
        <v>8714.000000199303</v>
      </c>
      <c r="M1808" s="8">
        <f t="shared" si="141"/>
        <v>145.23333333665505</v>
      </c>
      <c r="N1808" s="8">
        <f t="shared" si="142"/>
        <v>145.23333333665505</v>
      </c>
      <c r="O1808" s="18">
        <v>1</v>
      </c>
      <c r="P1808" t="s">
        <v>3285</v>
      </c>
      <c r="Q1808" s="6" t="s">
        <v>24</v>
      </c>
      <c r="R1808" t="s">
        <v>46</v>
      </c>
    </row>
    <row r="1809" spans="1:17" ht="15">
      <c r="A1809" t="s">
        <v>17</v>
      </c>
      <c r="B1809" t="s">
        <v>18</v>
      </c>
      <c r="C1809" t="s">
        <v>38</v>
      </c>
      <c r="D1809" t="s">
        <v>3286</v>
      </c>
      <c r="E1809">
        <v>2</v>
      </c>
      <c r="F1809" t="s">
        <v>33</v>
      </c>
      <c r="G1809" t="s">
        <v>22</v>
      </c>
      <c r="H1809" s="5">
        <v>43570.309027777781</v>
      </c>
      <c r="I1809" s="5">
        <v>43570.265277777777</v>
      </c>
      <c r="J1809" s="4">
        <f t="shared" si="143"/>
        <v>2019</v>
      </c>
      <c r="K1809" s="4">
        <f t="shared" si="144"/>
        <v>4</v>
      </c>
      <c r="L1809" s="6">
        <f t="shared" si="145"/>
        <v>3780.0000003771856</v>
      </c>
      <c r="M1809" s="8">
        <f t="shared" si="141"/>
        <v>63.000000006286427</v>
      </c>
      <c r="N1809" s="8">
        <f t="shared" si="142"/>
        <v>126.00000001257285</v>
      </c>
      <c r="O1809" s="18">
        <v>1</v>
      </c>
      <c r="P1809" t="s">
        <v>3287</v>
      </c>
      <c r="Q1809" s="6" t="s">
        <v>24</v>
      </c>
    </row>
    <row r="1810" spans="1:18" ht="15">
      <c r="A1810" t="s">
        <v>17</v>
      </c>
      <c r="B1810" t="s">
        <v>47</v>
      </c>
      <c r="C1810" t="s">
        <v>52</v>
      </c>
      <c r="D1810" t="s">
        <v>81</v>
      </c>
      <c r="E1810">
        <v>6</v>
      </c>
      <c r="F1810" t="s">
        <v>44</v>
      </c>
      <c r="G1810" t="s">
        <v>22</v>
      </c>
      <c r="H1810" s="5">
        <v>43570.396956018521</v>
      </c>
      <c r="I1810" s="5">
        <v>43570.299305555556</v>
      </c>
      <c r="J1810" s="4">
        <f t="shared" si="143"/>
        <v>2019</v>
      </c>
      <c r="K1810" s="4">
        <f t="shared" si="144"/>
        <v>4</v>
      </c>
      <c r="L1810" s="6">
        <f t="shared" si="145"/>
        <v>8437.0000001974404</v>
      </c>
      <c r="M1810" s="8">
        <f t="shared" si="141"/>
        <v>140.61666666995734</v>
      </c>
      <c r="N1810" s="8">
        <f t="shared" si="142"/>
        <v>843.70000001974404</v>
      </c>
      <c r="O1810" s="18">
        <v>1</v>
      </c>
      <c r="P1810" t="s">
        <v>3288</v>
      </c>
      <c r="Q1810" s="6" t="s">
        <v>24</v>
      </c>
      <c r="R1810" t="s">
        <v>46</v>
      </c>
    </row>
    <row r="1811" spans="1:17" ht="15">
      <c r="A1811" t="s">
        <v>17</v>
      </c>
      <c r="B1811" t="s">
        <v>18</v>
      </c>
      <c r="C1811" t="s">
        <v>19</v>
      </c>
      <c r="D1811" t="s">
        <v>1103</v>
      </c>
      <c r="E1811">
        <v>22</v>
      </c>
      <c r="F1811" t="s">
        <v>27</v>
      </c>
      <c r="G1811" t="s">
        <v>22</v>
      </c>
      <c r="H1811" s="5">
        <v>43570.418055555558</v>
      </c>
      <c r="I1811" s="5">
        <v>43570.379166666666</v>
      </c>
      <c r="J1811" s="4">
        <f t="shared" si="143"/>
        <v>2019</v>
      </c>
      <c r="K1811" s="4">
        <f t="shared" si="144"/>
        <v>4</v>
      </c>
      <c r="L1811" s="6">
        <f t="shared" si="145"/>
        <v>3360.0000002654269</v>
      </c>
      <c r="M1811" s="8">
        <f t="shared" si="141"/>
        <v>56.000000004423782</v>
      </c>
      <c r="N1811" s="8">
        <f t="shared" si="142"/>
        <v>1232.0000000973232</v>
      </c>
      <c r="O1811" s="18">
        <v>1</v>
      </c>
      <c r="P1811" t="s">
        <v>3289</v>
      </c>
      <c r="Q1811" s="6" t="s">
        <v>24</v>
      </c>
    </row>
    <row r="1812" spans="1:17" ht="15">
      <c r="A1812" t="s">
        <v>17</v>
      </c>
      <c r="B1812" t="s">
        <v>18</v>
      </c>
      <c r="C1812" t="s">
        <v>38</v>
      </c>
      <c r="D1812" t="s">
        <v>698</v>
      </c>
      <c r="E1812">
        <v>72</v>
      </c>
      <c r="F1812" t="s">
        <v>27</v>
      </c>
      <c r="G1812" t="s">
        <v>22</v>
      </c>
      <c r="H1812" s="5">
        <v>43570.444444444445</v>
      </c>
      <c r="I1812" s="5">
        <v>43570.409722222219</v>
      </c>
      <c r="J1812" s="4">
        <f t="shared" si="143"/>
        <v>2019</v>
      </c>
      <c r="K1812" s="4">
        <f t="shared" si="144"/>
        <v>4</v>
      </c>
      <c r="L1812" s="6">
        <f t="shared" si="145"/>
        <v>3000.000000349246</v>
      </c>
      <c r="M1812" s="8">
        <f t="shared" si="141"/>
        <v>50.000000005820766</v>
      </c>
      <c r="N1812" s="8">
        <f t="shared" si="142"/>
        <v>3600.0000004190952</v>
      </c>
      <c r="O1812" s="18">
        <v>1</v>
      </c>
      <c r="P1812" t="s">
        <v>3290</v>
      </c>
      <c r="Q1812" s="6" t="s">
        <v>24</v>
      </c>
    </row>
    <row r="1813" spans="1:17" ht="15">
      <c r="A1813" t="s">
        <v>17</v>
      </c>
      <c r="B1813" t="s">
        <v>55</v>
      </c>
      <c r="C1813" t="s">
        <v>59</v>
      </c>
      <c r="D1813" t="s">
        <v>2783</v>
      </c>
      <c r="E1813">
        <v>8</v>
      </c>
      <c r="F1813" t="s">
        <v>85</v>
      </c>
      <c r="G1813" t="s">
        <v>22</v>
      </c>
      <c r="H1813" s="5">
        <v>43570.476145833331</v>
      </c>
      <c r="I1813" s="5">
        <v>43570.431250000001</v>
      </c>
      <c r="J1813" s="4">
        <f t="shared" si="143"/>
        <v>2019</v>
      </c>
      <c r="K1813" s="4">
        <f t="shared" si="144"/>
        <v>4</v>
      </c>
      <c r="L1813" s="6">
        <f t="shared" si="145"/>
        <v>3878.9999996311963</v>
      </c>
      <c r="M1813" s="8">
        <f t="shared" si="141"/>
        <v>64.649999993853271</v>
      </c>
      <c r="N1813" s="8">
        <f t="shared" si="142"/>
        <v>517.19999995082617</v>
      </c>
      <c r="O1813" s="18">
        <v>1</v>
      </c>
      <c r="P1813" t="s">
        <v>3291</v>
      </c>
      <c r="Q1813" s="6" t="s">
        <v>24</v>
      </c>
    </row>
    <row r="1814" spans="1:17" ht="15">
      <c r="A1814" t="s">
        <v>17</v>
      </c>
      <c r="B1814" t="s">
        <v>18</v>
      </c>
      <c r="C1814" t="s">
        <v>35</v>
      </c>
      <c r="D1814" t="s">
        <v>3292</v>
      </c>
      <c r="E1814">
        <v>2</v>
      </c>
      <c r="F1814" t="s">
        <v>27</v>
      </c>
      <c r="G1814" t="s">
        <v>22</v>
      </c>
      <c r="H1814" s="5">
        <v>43570.786805555559</v>
      </c>
      <c r="I1814" s="5">
        <v>43570.742361111108</v>
      </c>
      <c r="J1814" s="4">
        <f t="shared" si="143"/>
        <v>2019</v>
      </c>
      <c r="K1814" s="4">
        <f t="shared" si="144"/>
        <v>4</v>
      </c>
      <c r="L1814" s="6">
        <f t="shared" si="145"/>
        <v>3840.0000005727634</v>
      </c>
      <c r="M1814" s="8">
        <f t="shared" si="141"/>
        <v>64.000000009546056</v>
      </c>
      <c r="N1814" s="8">
        <f t="shared" si="142"/>
        <v>128.00000001909211</v>
      </c>
      <c r="O1814" s="18">
        <v>1</v>
      </c>
      <c r="P1814" t="s">
        <v>3293</v>
      </c>
      <c r="Q1814" s="6" t="s">
        <v>24</v>
      </c>
    </row>
    <row r="1815" spans="1:17" ht="15">
      <c r="A1815" t="s">
        <v>17</v>
      </c>
      <c r="B1815" t="s">
        <v>41</v>
      </c>
      <c r="C1815" t="s">
        <v>62</v>
      </c>
      <c r="D1815" t="s">
        <v>3294</v>
      </c>
      <c r="E1815">
        <v>1</v>
      </c>
      <c r="F1815" t="s">
        <v>472</v>
      </c>
      <c r="G1815" t="s">
        <v>22</v>
      </c>
      <c r="H1815" s="5">
        <v>43571.388888888891</v>
      </c>
      <c r="I1815" s="5">
        <v>43571.359722222223</v>
      </c>
      <c r="J1815" s="4">
        <f t="shared" si="143"/>
        <v>2019</v>
      </c>
      <c r="K1815" s="4">
        <f t="shared" si="144"/>
        <v>4</v>
      </c>
      <c r="L1815" s="6">
        <f t="shared" si="145"/>
        <v>2520.0000000419095</v>
      </c>
      <c r="M1815" s="8">
        <f t="shared" si="141"/>
        <v>42.000000000698492</v>
      </c>
      <c r="N1815" s="8">
        <f t="shared" si="142"/>
        <v>42.000000000698492</v>
      </c>
      <c r="O1815" s="18">
        <v>1</v>
      </c>
      <c r="P1815" t="s">
        <v>3295</v>
      </c>
      <c r="Q1815" s="6" t="s">
        <v>24</v>
      </c>
    </row>
    <row r="1816" spans="1:19" s="152" customFormat="1" ht="15">
      <c r="A1816" s="152" t="s">
        <v>29</v>
      </c>
      <c r="B1816" s="152" t="s">
        <v>87</v>
      </c>
      <c r="C1816" s="152" t="s">
        <v>103</v>
      </c>
      <c r="D1816" s="152" t="s">
        <v>3296</v>
      </c>
      <c r="E1816" s="152">
        <v>1</v>
      </c>
      <c r="F1816" s="152" t="s">
        <v>33</v>
      </c>
      <c r="G1816" s="152" t="s">
        <v>22</v>
      </c>
      <c r="H1816" s="153">
        <v>43571.432488425926</v>
      </c>
      <c r="I1816" s="153">
        <v>43571.390277777777</v>
      </c>
      <c r="J1816" s="4">
        <f t="shared" si="143"/>
        <v>2019</v>
      </c>
      <c r="K1816" s="4">
        <f t="shared" si="144"/>
        <v>4</v>
      </c>
      <c r="L1816" s="156">
        <f t="shared" si="145"/>
        <v>3647.0000000903383</v>
      </c>
      <c r="M1816" s="154">
        <f t="shared" si="141"/>
        <v>60.783333334838971</v>
      </c>
      <c r="N1816" s="154">
        <f t="shared" si="142"/>
        <v>60.783333334838971</v>
      </c>
      <c r="O1816" s="155">
        <v>1</v>
      </c>
      <c r="P1816" s="152" t="s">
        <v>3297</v>
      </c>
      <c r="Q1816" s="156" t="s">
        <v>24</v>
      </c>
      <c r="R1816" s="152" t="s">
        <v>2644</v>
      </c>
      <c r="S1816"/>
    </row>
    <row r="1817" spans="1:19" s="100" customFormat="1" ht="15">
      <c r="A1817" s="100" t="s">
        <v>17</v>
      </c>
      <c r="B1817" s="100" t="s">
        <v>47</v>
      </c>
      <c r="C1817" s="100" t="s">
        <v>52</v>
      </c>
      <c r="D1817" s="100" t="s">
        <v>3298</v>
      </c>
      <c r="E1817" s="100">
        <v>1</v>
      </c>
      <c r="F1817" s="100" t="s">
        <v>27</v>
      </c>
      <c r="G1817" s="100" t="s">
        <v>22</v>
      </c>
      <c r="H1817" s="101">
        <v>43573.429861111108</v>
      </c>
      <c r="I1817" s="101">
        <v>43573.378831018519</v>
      </c>
      <c r="J1817" s="4">
        <f t="shared" si="143"/>
        <v>2019</v>
      </c>
      <c r="K1817" s="4">
        <f t="shared" si="144"/>
        <v>4</v>
      </c>
      <c r="L1817" s="96">
        <f t="shared" si="145"/>
        <v>4408.999999682419</v>
      </c>
      <c r="M1817" s="98">
        <f t="shared" si="141"/>
        <v>73.483333328040317</v>
      </c>
      <c r="N1817" s="98">
        <f t="shared" si="142"/>
        <v>73.483333328040317</v>
      </c>
      <c r="O1817" s="99">
        <v>1</v>
      </c>
      <c r="P1817" s="100" t="s">
        <v>3299</v>
      </c>
      <c r="Q1817" s="96" t="s">
        <v>24</v>
      </c>
      <c r="S1817"/>
    </row>
    <row r="1818" spans="1:17" ht="15">
      <c r="A1818" t="s">
        <v>29</v>
      </c>
      <c r="B1818" t="s">
        <v>94</v>
      </c>
      <c r="C1818" t="s">
        <v>177</v>
      </c>
      <c r="D1818" t="s">
        <v>1405</v>
      </c>
      <c r="E1818">
        <v>18</v>
      </c>
      <c r="F1818" t="s">
        <v>92</v>
      </c>
      <c r="G1818" t="s">
        <v>22</v>
      </c>
      <c r="H1818" s="5">
        <v>43573.439641203702</v>
      </c>
      <c r="I1818" s="5">
        <v>43573.394930555558</v>
      </c>
      <c r="J1818" s="4">
        <f t="shared" si="143"/>
        <v>2019</v>
      </c>
      <c r="K1818" s="4">
        <f t="shared" si="144"/>
        <v>4</v>
      </c>
      <c r="L1818" s="6">
        <f t="shared" si="145"/>
        <v>3862.9999996628612</v>
      </c>
      <c r="M1818" s="8">
        <f t="shared" si="141"/>
        <v>64.383333327714354</v>
      </c>
      <c r="N1818" s="8">
        <f t="shared" si="142"/>
        <v>1158.8999998988584</v>
      </c>
      <c r="O1818" s="18">
        <v>1</v>
      </c>
      <c r="P1818" t="s">
        <v>3300</v>
      </c>
      <c r="Q1818" s="6" t="s">
        <v>24</v>
      </c>
    </row>
    <row r="1819" spans="1:17" ht="15">
      <c r="A1819" t="s">
        <v>29</v>
      </c>
      <c r="B1819" t="s">
        <v>94</v>
      </c>
      <c r="C1819" t="s">
        <v>174</v>
      </c>
      <c r="D1819" t="s">
        <v>3301</v>
      </c>
      <c r="E1819">
        <v>4</v>
      </c>
      <c r="F1819" t="s">
        <v>33</v>
      </c>
      <c r="G1819" t="s">
        <v>97</v>
      </c>
      <c r="H1819" s="5">
        <v>43573.849212962959</v>
      </c>
      <c r="I1819" s="5">
        <v>43573.497916666667</v>
      </c>
      <c r="J1819" s="4">
        <f t="shared" si="143"/>
        <v>2019</v>
      </c>
      <c r="K1819" s="4">
        <f t="shared" si="144"/>
        <v>4</v>
      </c>
      <c r="L1819" s="6">
        <f t="shared" si="145"/>
        <v>30351.999999652617</v>
      </c>
      <c r="M1819" s="8">
        <f t="shared" si="141"/>
        <v>505.86666666087694</v>
      </c>
      <c r="N1819" s="8">
        <f t="shared" si="142"/>
        <v>2023.4666666435078</v>
      </c>
      <c r="O1819" s="18">
        <v>1</v>
      </c>
      <c r="P1819" t="s">
        <v>3302</v>
      </c>
      <c r="Q1819" s="6" t="s">
        <v>24</v>
      </c>
    </row>
    <row r="1820" spans="1:17" ht="15">
      <c r="A1820" t="s">
        <v>29</v>
      </c>
      <c r="B1820" t="s">
        <v>94</v>
      </c>
      <c r="C1820" t="s">
        <v>174</v>
      </c>
      <c r="D1820" t="s">
        <v>3303</v>
      </c>
      <c r="E1820">
        <v>3</v>
      </c>
      <c r="F1820" t="s">
        <v>33</v>
      </c>
      <c r="G1820" t="s">
        <v>22</v>
      </c>
      <c r="H1820" s="5">
        <v>43573.555243055554</v>
      </c>
      <c r="I1820" s="5">
        <v>43573.497916666667</v>
      </c>
      <c r="J1820" s="4">
        <f t="shared" si="143"/>
        <v>2019</v>
      </c>
      <c r="K1820" s="4">
        <f t="shared" si="144"/>
        <v>4</v>
      </c>
      <c r="L1820" s="6">
        <f t="shared" si="145"/>
        <v>4952.9999998630956</v>
      </c>
      <c r="M1820" s="8">
        <f t="shared" si="141"/>
        <v>82.54999999771826</v>
      </c>
      <c r="N1820" s="8">
        <f t="shared" si="142"/>
        <v>247.64999999315478</v>
      </c>
      <c r="O1820" s="18">
        <v>1</v>
      </c>
      <c r="P1820" t="s">
        <v>3304</v>
      </c>
      <c r="Q1820" s="6" t="s">
        <v>24</v>
      </c>
    </row>
    <row r="1821" spans="1:17" ht="15">
      <c r="A1821" t="s">
        <v>17</v>
      </c>
      <c r="B1821" t="s">
        <v>41</v>
      </c>
      <c r="C1821" t="s">
        <v>135</v>
      </c>
      <c r="D1821" t="s">
        <v>3305</v>
      </c>
      <c r="E1821">
        <v>1</v>
      </c>
      <c r="F1821" t="s">
        <v>27</v>
      </c>
      <c r="G1821" t="s">
        <v>22</v>
      </c>
      <c r="H1821" s="5">
        <v>43573.679861111108</v>
      </c>
      <c r="I1821" s="5">
        <v>43573.646527777775</v>
      </c>
      <c r="J1821" s="4">
        <f t="shared" si="143"/>
        <v>2019</v>
      </c>
      <c r="K1821" s="4">
        <f t="shared" si="144"/>
        <v>4</v>
      </c>
      <c r="L1821" s="6">
        <f t="shared" si="145"/>
        <v>2879.9999999580905</v>
      </c>
      <c r="M1821" s="8">
        <f t="shared" si="141"/>
        <v>47.999999999301508</v>
      </c>
      <c r="N1821" s="8">
        <f t="shared" si="142"/>
        <v>47.999999999301508</v>
      </c>
      <c r="O1821" s="18">
        <v>1</v>
      </c>
      <c r="P1821" t="s">
        <v>3306</v>
      </c>
      <c r="Q1821" s="6" t="s">
        <v>24</v>
      </c>
    </row>
    <row r="1822" spans="1:19" s="123" customFormat="1" ht="15">
      <c r="A1822" s="123" t="s">
        <v>17</v>
      </c>
      <c r="B1822" s="123" t="s">
        <v>55</v>
      </c>
      <c r="C1822" s="123" t="s">
        <v>59</v>
      </c>
      <c r="D1822" s="123" t="s">
        <v>3307</v>
      </c>
      <c r="E1822" s="123">
        <v>1</v>
      </c>
      <c r="F1822" s="123" t="s">
        <v>92</v>
      </c>
      <c r="G1822" s="123" t="s">
        <v>22</v>
      </c>
      <c r="H1822" s="124">
        <v>43573.790972222225</v>
      </c>
      <c r="I1822" s="124">
        <v>43573.751550925925</v>
      </c>
      <c r="J1822" s="4">
        <f t="shared" si="143"/>
        <v>2019</v>
      </c>
      <c r="K1822" s="4">
        <f t="shared" si="144"/>
        <v>4</v>
      </c>
      <c r="L1822" s="127">
        <f t="shared" si="145"/>
        <v>3406.0000003315508</v>
      </c>
      <c r="M1822" s="125">
        <f t="shared" si="141"/>
        <v>56.766666672192514</v>
      </c>
      <c r="N1822" s="125">
        <f t="shared" si="142"/>
        <v>56.766666672192514</v>
      </c>
      <c r="O1822" s="126">
        <v>1</v>
      </c>
      <c r="P1822" s="123" t="s">
        <v>3308</v>
      </c>
      <c r="Q1822" s="127" t="s">
        <v>24</v>
      </c>
      <c r="S1822"/>
    </row>
    <row r="1823" spans="1:17" ht="15">
      <c r="A1823" t="s">
        <v>17</v>
      </c>
      <c r="B1823" t="s">
        <v>41</v>
      </c>
      <c r="C1823" t="s">
        <v>42</v>
      </c>
      <c r="D1823" t="s">
        <v>3309</v>
      </c>
      <c r="E1823">
        <v>8</v>
      </c>
      <c r="F1823" t="s">
        <v>33</v>
      </c>
      <c r="G1823" t="s">
        <v>22</v>
      </c>
      <c r="H1823" s="5">
        <v>43574.018055555556</v>
      </c>
      <c r="I1823" s="5">
        <v>43573.94027777778</v>
      </c>
      <c r="J1823" s="4">
        <f t="shared" si="143"/>
        <v>2019</v>
      </c>
      <c r="K1823" s="4">
        <f t="shared" si="144"/>
        <v>4</v>
      </c>
      <c r="L1823" s="6">
        <f t="shared" si="145"/>
        <v>6719.9999999022111</v>
      </c>
      <c r="M1823" s="8">
        <f t="shared" si="141"/>
        <v>111.99999999837019</v>
      </c>
      <c r="N1823" s="8">
        <f t="shared" si="142"/>
        <v>895.99999998696148</v>
      </c>
      <c r="O1823" s="18">
        <v>1</v>
      </c>
      <c r="P1823" t="s">
        <v>3310</v>
      </c>
      <c r="Q1823" s="6" t="s">
        <v>24</v>
      </c>
    </row>
    <row r="1824" spans="1:18" ht="15">
      <c r="A1824" t="s">
        <v>17</v>
      </c>
      <c r="B1824" t="s">
        <v>41</v>
      </c>
      <c r="C1824" t="s">
        <v>42</v>
      </c>
      <c r="D1824" t="s">
        <v>3000</v>
      </c>
      <c r="E1824">
        <v>5</v>
      </c>
      <c r="F1824" t="s">
        <v>44</v>
      </c>
      <c r="G1824" t="s">
        <v>22</v>
      </c>
      <c r="H1824" s="5">
        <v>43574.273611111108</v>
      </c>
      <c r="I1824" s="5">
        <v>43574.222222222219</v>
      </c>
      <c r="J1824" s="4">
        <f t="shared" si="143"/>
        <v>2019</v>
      </c>
      <c r="K1824" s="4">
        <f t="shared" si="144"/>
        <v>4</v>
      </c>
      <c r="L1824" s="6">
        <f t="shared" si="145"/>
        <v>4440.0000000139698</v>
      </c>
      <c r="M1824" s="8">
        <f t="shared" si="141"/>
        <v>74.000000000232831</v>
      </c>
      <c r="N1824" s="8">
        <f t="shared" si="142"/>
        <v>370.00000000116415</v>
      </c>
      <c r="O1824" s="18">
        <v>1</v>
      </c>
      <c r="P1824" t="s">
        <v>3311</v>
      </c>
      <c r="Q1824" s="6" t="s">
        <v>24</v>
      </c>
      <c r="R1824" t="s">
        <v>46</v>
      </c>
    </row>
    <row r="1825" spans="1:18" ht="15">
      <c r="A1825" t="s">
        <v>17</v>
      </c>
      <c r="B1825" t="s">
        <v>18</v>
      </c>
      <c r="C1825" t="s">
        <v>25</v>
      </c>
      <c r="D1825" t="s">
        <v>2981</v>
      </c>
      <c r="E1825">
        <v>22</v>
      </c>
      <c r="F1825" t="s">
        <v>44</v>
      </c>
      <c r="G1825" t="s">
        <v>22</v>
      </c>
      <c r="H1825" s="5">
        <v>43574.300694444442</v>
      </c>
      <c r="I1825" s="5">
        <v>43574.229861111111</v>
      </c>
      <c r="J1825" s="4">
        <f t="shared" si="143"/>
        <v>2019</v>
      </c>
      <c r="K1825" s="4">
        <f t="shared" si="144"/>
        <v>4</v>
      </c>
      <c r="L1825" s="6">
        <f t="shared" si="145"/>
        <v>6119.9999998323619</v>
      </c>
      <c r="M1825" s="8">
        <f t="shared" si="141"/>
        <v>101.99999999720603</v>
      </c>
      <c r="N1825" s="8">
        <f t="shared" si="142"/>
        <v>2243.9999999385327</v>
      </c>
      <c r="O1825" s="18">
        <v>1</v>
      </c>
      <c r="P1825" t="s">
        <v>3312</v>
      </c>
      <c r="Q1825" s="6" t="s">
        <v>24</v>
      </c>
      <c r="R1825" t="s">
        <v>46</v>
      </c>
    </row>
    <row r="1826" spans="1:18" ht="15">
      <c r="A1826" t="s">
        <v>17</v>
      </c>
      <c r="B1826" t="s">
        <v>41</v>
      </c>
      <c r="C1826" t="s">
        <v>62</v>
      </c>
      <c r="D1826" t="s">
        <v>753</v>
      </c>
      <c r="E1826">
        <v>13</v>
      </c>
      <c r="F1826" t="s">
        <v>44</v>
      </c>
      <c r="G1826" t="s">
        <v>22</v>
      </c>
      <c r="H1826" s="5">
        <v>43574.35255787037</v>
      </c>
      <c r="I1826" s="5">
        <v>43574.299305555556</v>
      </c>
      <c r="J1826" s="4">
        <f t="shared" si="143"/>
        <v>2019</v>
      </c>
      <c r="K1826" s="4">
        <f t="shared" si="144"/>
        <v>4</v>
      </c>
      <c r="L1826" s="6">
        <f t="shared" si="145"/>
        <v>4600.9999999310821</v>
      </c>
      <c r="M1826" s="8">
        <f t="shared" si="141"/>
        <v>76.683333332184702</v>
      </c>
      <c r="N1826" s="8">
        <f t="shared" si="142"/>
        <v>996.88333331840113</v>
      </c>
      <c r="O1826" s="18">
        <v>1</v>
      </c>
      <c r="P1826" t="s">
        <v>3313</v>
      </c>
      <c r="Q1826" s="6" t="s">
        <v>24</v>
      </c>
      <c r="R1826" t="s">
        <v>46</v>
      </c>
    </row>
    <row r="1827" spans="1:17" ht="15">
      <c r="A1827" t="s">
        <v>17</v>
      </c>
      <c r="B1827" t="s">
        <v>18</v>
      </c>
      <c r="C1827" t="s">
        <v>35</v>
      </c>
      <c r="D1827" t="s">
        <v>739</v>
      </c>
      <c r="E1827">
        <v>13</v>
      </c>
      <c r="F1827" t="s">
        <v>131</v>
      </c>
      <c r="G1827" t="s">
        <v>22</v>
      </c>
      <c r="H1827" s="5">
        <v>43574.347222222219</v>
      </c>
      <c r="I1827" s="5">
        <v>43574.304166666669</v>
      </c>
      <c r="J1827" s="4">
        <f t="shared" si="143"/>
        <v>2019</v>
      </c>
      <c r="K1827" s="4">
        <f t="shared" si="144"/>
        <v>4</v>
      </c>
      <c r="L1827" s="6">
        <f t="shared" si="145"/>
        <v>3719.9999995529652</v>
      </c>
      <c r="M1827" s="8">
        <f t="shared" si="141"/>
        <v>61.999999992549419</v>
      </c>
      <c r="N1827" s="8">
        <f t="shared" si="142"/>
        <v>805.99999990314245</v>
      </c>
      <c r="O1827" s="18">
        <v>1</v>
      </c>
      <c r="P1827" t="s">
        <v>3314</v>
      </c>
      <c r="Q1827" s="6" t="s">
        <v>24</v>
      </c>
    </row>
    <row r="1828" spans="1:18" ht="15">
      <c r="A1828" t="s">
        <v>17</v>
      </c>
      <c r="B1828" t="s">
        <v>41</v>
      </c>
      <c r="C1828" t="s">
        <v>62</v>
      </c>
      <c r="D1828" t="s">
        <v>3315</v>
      </c>
      <c r="E1828">
        <v>61</v>
      </c>
      <c r="F1828" t="s">
        <v>44</v>
      </c>
      <c r="G1828" t="s">
        <v>22</v>
      </c>
      <c r="H1828" s="5">
        <v>43574.404861111114</v>
      </c>
      <c r="I1828" s="5">
        <v>43574.305555555555</v>
      </c>
      <c r="J1828" s="4">
        <f t="shared" si="143"/>
        <v>2019</v>
      </c>
      <c r="K1828" s="4">
        <f t="shared" si="144"/>
        <v>4</v>
      </c>
      <c r="L1828" s="6">
        <f t="shared" si="145"/>
        <v>8580.0000003073364</v>
      </c>
      <c r="M1828" s="8">
        <f t="shared" si="141"/>
        <v>143.00000000512227</v>
      </c>
      <c r="N1828" s="8">
        <f t="shared" si="142"/>
        <v>8723.0000003124587</v>
      </c>
      <c r="O1828" s="18">
        <v>1</v>
      </c>
      <c r="P1828" t="s">
        <v>3316</v>
      </c>
      <c r="Q1828" s="6" t="s">
        <v>24</v>
      </c>
      <c r="R1828" t="s">
        <v>46</v>
      </c>
    </row>
    <row r="1829" spans="1:18" ht="15">
      <c r="A1829" t="s">
        <v>17</v>
      </c>
      <c r="B1829" t="s">
        <v>55</v>
      </c>
      <c r="C1829" t="s">
        <v>59</v>
      </c>
      <c r="D1829" t="s">
        <v>60</v>
      </c>
      <c r="E1829">
        <v>148</v>
      </c>
      <c r="F1829" t="s">
        <v>44</v>
      </c>
      <c r="G1829" t="s">
        <v>22</v>
      </c>
      <c r="H1829" s="5">
        <v>43574.422222222223</v>
      </c>
      <c r="I1829" s="5">
        <v>43574.311805555553</v>
      </c>
      <c r="J1829" s="4">
        <f t="shared" si="143"/>
        <v>2019</v>
      </c>
      <c r="K1829" s="4">
        <f t="shared" si="144"/>
        <v>4</v>
      </c>
      <c r="L1829" s="6">
        <f t="shared" si="145"/>
        <v>9540.0000002933666</v>
      </c>
      <c r="M1829" s="8">
        <f t="shared" si="141"/>
        <v>159.00000000488944</v>
      </c>
      <c r="N1829" s="8">
        <f t="shared" si="142"/>
        <v>23532.000000723638</v>
      </c>
      <c r="O1829" s="18">
        <v>1</v>
      </c>
      <c r="P1829" t="s">
        <v>3317</v>
      </c>
      <c r="Q1829" s="6" t="s">
        <v>24</v>
      </c>
      <c r="R1829" t="s">
        <v>46</v>
      </c>
    </row>
    <row r="1830" spans="1:18" ht="15">
      <c r="A1830" t="s">
        <v>17</v>
      </c>
      <c r="B1830" t="s">
        <v>55</v>
      </c>
      <c r="C1830" t="s">
        <v>59</v>
      </c>
      <c r="D1830" t="s">
        <v>207</v>
      </c>
      <c r="E1830">
        <v>223</v>
      </c>
      <c r="F1830" t="s">
        <v>44</v>
      </c>
      <c r="G1830" t="s">
        <v>22</v>
      </c>
      <c r="H1830" s="5">
        <v>43574.383333333331</v>
      </c>
      <c r="I1830" s="5">
        <v>43574.3125</v>
      </c>
      <c r="J1830" s="4">
        <f t="shared" si="143"/>
        <v>2019</v>
      </c>
      <c r="K1830" s="4">
        <f t="shared" si="144"/>
        <v>4</v>
      </c>
      <c r="L1830" s="6">
        <f t="shared" si="145"/>
        <v>6119.9999998323619</v>
      </c>
      <c r="M1830" s="8">
        <f t="shared" si="141"/>
        <v>101.99999999720603</v>
      </c>
      <c r="N1830" s="8">
        <f t="shared" si="142"/>
        <v>22745.999999376945</v>
      </c>
      <c r="O1830" s="18">
        <v>1</v>
      </c>
      <c r="P1830" t="s">
        <v>3318</v>
      </c>
      <c r="Q1830" s="6" t="s">
        <v>24</v>
      </c>
      <c r="R1830" t="s">
        <v>46</v>
      </c>
    </row>
    <row r="1831" spans="1:17" ht="15">
      <c r="A1831" t="s">
        <v>17</v>
      </c>
      <c r="B1831" t="s">
        <v>55</v>
      </c>
      <c r="C1831" t="s">
        <v>56</v>
      </c>
      <c r="D1831" t="s">
        <v>3319</v>
      </c>
      <c r="E1831">
        <v>9</v>
      </c>
      <c r="F1831" t="s">
        <v>131</v>
      </c>
      <c r="G1831" t="s">
        <v>22</v>
      </c>
      <c r="H1831" s="5">
        <v>43574.428472222222</v>
      </c>
      <c r="I1831" s="5">
        <v>43574.314583333333</v>
      </c>
      <c r="J1831" s="4">
        <f t="shared" si="143"/>
        <v>2019</v>
      </c>
      <c r="K1831" s="4">
        <f t="shared" si="144"/>
        <v>4</v>
      </c>
      <c r="L1831" s="6">
        <f t="shared" si="145"/>
        <v>9840.0000000139698</v>
      </c>
      <c r="M1831" s="8">
        <f t="shared" si="141"/>
        <v>164.00000000023283</v>
      </c>
      <c r="N1831" s="8">
        <f t="shared" si="142"/>
        <v>1476.0000000020955</v>
      </c>
      <c r="O1831" s="18">
        <v>1</v>
      </c>
      <c r="P1831" t="s">
        <v>3320</v>
      </c>
      <c r="Q1831" s="6" t="s">
        <v>24</v>
      </c>
    </row>
    <row r="1832" spans="1:19" s="129" customFormat="1" ht="15">
      <c r="A1832" s="129" t="s">
        <v>17</v>
      </c>
      <c r="B1832" s="129" t="s">
        <v>41</v>
      </c>
      <c r="C1832" s="129" t="s">
        <v>62</v>
      </c>
      <c r="D1832" s="129" t="s">
        <v>3321</v>
      </c>
      <c r="E1832" s="129">
        <v>1</v>
      </c>
      <c r="F1832" s="129" t="s">
        <v>131</v>
      </c>
      <c r="G1832" s="129" t="s">
        <v>22</v>
      </c>
      <c r="H1832" s="130">
        <v>43574.36041666667</v>
      </c>
      <c r="I1832" s="130">
        <v>43574.315972222219</v>
      </c>
      <c r="J1832" s="4">
        <f t="shared" si="143"/>
        <v>2019</v>
      </c>
      <c r="K1832" s="4">
        <f t="shared" si="144"/>
        <v>4</v>
      </c>
      <c r="L1832" s="133">
        <f t="shared" si="145"/>
        <v>3840.0000005727634</v>
      </c>
      <c r="M1832" s="131">
        <f t="shared" si="141"/>
        <v>64.000000009546056</v>
      </c>
      <c r="N1832" s="131">
        <f t="shared" si="142"/>
        <v>64.000000009546056</v>
      </c>
      <c r="O1832" s="132">
        <v>1</v>
      </c>
      <c r="P1832" s="129" t="s">
        <v>3322</v>
      </c>
      <c r="Q1832" s="133" t="s">
        <v>24</v>
      </c>
      <c r="S1832"/>
    </row>
    <row r="1833" spans="1:18" ht="15">
      <c r="A1833" t="s">
        <v>17</v>
      </c>
      <c r="B1833" t="s">
        <v>55</v>
      </c>
      <c r="C1833" t="s">
        <v>59</v>
      </c>
      <c r="D1833" t="s">
        <v>3323</v>
      </c>
      <c r="E1833">
        <v>2</v>
      </c>
      <c r="F1833" t="s">
        <v>44</v>
      </c>
      <c r="G1833" t="s">
        <v>22</v>
      </c>
      <c r="H1833" s="5">
        <v>43574.39166666667</v>
      </c>
      <c r="I1833" s="5">
        <v>43574.331250000003</v>
      </c>
      <c r="J1833" s="4">
        <f t="shared" si="143"/>
        <v>2019</v>
      </c>
      <c r="K1833" s="4">
        <f t="shared" si="144"/>
        <v>4</v>
      </c>
      <c r="L1833" s="6">
        <f t="shared" si="145"/>
        <v>5220.0000000419095</v>
      </c>
      <c r="M1833" s="8">
        <f t="shared" si="141"/>
        <v>87.000000000698492</v>
      </c>
      <c r="N1833" s="8">
        <f t="shared" si="142"/>
        <v>174.00000000139698</v>
      </c>
      <c r="O1833" s="18">
        <v>1</v>
      </c>
      <c r="P1833" t="s">
        <v>3324</v>
      </c>
      <c r="Q1833" s="6" t="s">
        <v>24</v>
      </c>
      <c r="R1833" t="s">
        <v>46</v>
      </c>
    </row>
    <row r="1834" spans="1:18" ht="15">
      <c r="A1834" t="s">
        <v>17</v>
      </c>
      <c r="B1834" t="s">
        <v>41</v>
      </c>
      <c r="C1834" t="s">
        <v>42</v>
      </c>
      <c r="D1834" t="s">
        <v>395</v>
      </c>
      <c r="E1834">
        <v>12</v>
      </c>
      <c r="F1834" t="s">
        <v>44</v>
      </c>
      <c r="G1834" t="s">
        <v>22</v>
      </c>
      <c r="H1834" s="5">
        <v>43574.470138888886</v>
      </c>
      <c r="I1834" s="5">
        <v>43574.400694444441</v>
      </c>
      <c r="J1834" s="4">
        <f t="shared" si="143"/>
        <v>2019</v>
      </c>
      <c r="K1834" s="4">
        <f t="shared" si="144"/>
        <v>4</v>
      </c>
      <c r="L1834" s="6">
        <f t="shared" si="145"/>
        <v>6000.0000000698492</v>
      </c>
      <c r="M1834" s="8">
        <f t="shared" si="141"/>
        <v>100.00000000116415</v>
      </c>
      <c r="N1834" s="8">
        <f t="shared" si="142"/>
        <v>1200.0000000139698</v>
      </c>
      <c r="O1834" s="18">
        <v>1</v>
      </c>
      <c r="P1834" t="s">
        <v>3325</v>
      </c>
      <c r="Q1834" s="6" t="s">
        <v>24</v>
      </c>
      <c r="R1834" t="s">
        <v>46</v>
      </c>
    </row>
    <row r="1835" spans="1:19" s="140" customFormat="1" ht="15">
      <c r="A1835" s="140" t="s">
        <v>17</v>
      </c>
      <c r="B1835" s="140" t="s">
        <v>47</v>
      </c>
      <c r="C1835" s="140" t="s">
        <v>52</v>
      </c>
      <c r="D1835" s="140" t="s">
        <v>1254</v>
      </c>
      <c r="E1835" s="140">
        <v>855</v>
      </c>
      <c r="F1835" s="140" t="s">
        <v>472</v>
      </c>
      <c r="G1835" s="140" t="s">
        <v>22</v>
      </c>
      <c r="H1835" s="141">
        <v>43574.434027777781</v>
      </c>
      <c r="I1835" s="141">
        <v>43574.423611111109</v>
      </c>
      <c r="J1835" s="4">
        <f t="shared" si="143"/>
        <v>2019</v>
      </c>
      <c r="K1835" s="4">
        <f t="shared" si="144"/>
        <v>4</v>
      </c>
      <c r="L1835" s="142">
        <f t="shared" si="145"/>
        <v>900.00000041909516</v>
      </c>
      <c r="M1835" s="143">
        <f t="shared" si="141"/>
        <v>15.000000006984919</v>
      </c>
      <c r="N1835" s="143">
        <f t="shared" si="142"/>
        <v>12825.000005972106</v>
      </c>
      <c r="O1835" s="144">
        <v>1</v>
      </c>
      <c r="P1835" s="140" t="s">
        <v>3326</v>
      </c>
      <c r="Q1835" s="142" t="s">
        <v>24</v>
      </c>
      <c r="S1835"/>
    </row>
    <row r="1836" spans="1:18" ht="15">
      <c r="A1836" t="s">
        <v>17</v>
      </c>
      <c r="B1836" t="s">
        <v>41</v>
      </c>
      <c r="C1836" t="s">
        <v>42</v>
      </c>
      <c r="D1836" t="s">
        <v>3327</v>
      </c>
      <c r="E1836">
        <v>1</v>
      </c>
      <c r="F1836" t="s">
        <v>44</v>
      </c>
      <c r="G1836" t="s">
        <v>22</v>
      </c>
      <c r="H1836" s="5">
        <v>43574.470138888886</v>
      </c>
      <c r="I1836" s="5">
        <v>43574.436111111114</v>
      </c>
      <c r="J1836" s="4">
        <f t="shared" si="143"/>
        <v>2019</v>
      </c>
      <c r="K1836" s="4">
        <f t="shared" si="144"/>
        <v>4</v>
      </c>
      <c r="L1836" s="6">
        <f t="shared" si="145"/>
        <v>2939.9999995250255</v>
      </c>
      <c r="M1836" s="8">
        <f t="shared" si="141"/>
        <v>48.999999992083758</v>
      </c>
      <c r="N1836" s="8">
        <f t="shared" si="142"/>
        <v>48.999999992083758</v>
      </c>
      <c r="O1836" s="18">
        <v>1</v>
      </c>
      <c r="P1836" t="s">
        <v>3328</v>
      </c>
      <c r="Q1836" s="6" t="s">
        <v>24</v>
      </c>
      <c r="R1836" t="s">
        <v>46</v>
      </c>
    </row>
    <row r="1837" spans="1:18" ht="15">
      <c r="A1837" t="s">
        <v>17</v>
      </c>
      <c r="B1837" t="s">
        <v>47</v>
      </c>
      <c r="C1837" t="s">
        <v>52</v>
      </c>
      <c r="D1837" t="s">
        <v>3329</v>
      </c>
      <c r="E1837">
        <v>2</v>
      </c>
      <c r="F1837" t="s">
        <v>44</v>
      </c>
      <c r="G1837" t="s">
        <v>22</v>
      </c>
      <c r="H1837" s="5">
        <v>43574.489814814813</v>
      </c>
      <c r="I1837" s="5">
        <v>43574.456250000003</v>
      </c>
      <c r="J1837" s="4">
        <f t="shared" si="143"/>
        <v>2019</v>
      </c>
      <c r="K1837" s="4">
        <f t="shared" si="144"/>
        <v>4</v>
      </c>
      <c r="L1837" s="6">
        <f t="shared" si="145"/>
        <v>2899.9999996041879</v>
      </c>
      <c r="M1837" s="8">
        <f t="shared" si="141"/>
        <v>48.333333326736465</v>
      </c>
      <c r="N1837" s="8">
        <f t="shared" si="142"/>
        <v>96.66666665347293</v>
      </c>
      <c r="O1837" s="18">
        <v>1</v>
      </c>
      <c r="P1837" t="s">
        <v>3330</v>
      </c>
      <c r="Q1837" s="6" t="s">
        <v>24</v>
      </c>
      <c r="R1837" t="s">
        <v>46</v>
      </c>
    </row>
    <row r="1838" spans="1:18" ht="15">
      <c r="A1838" t="s">
        <v>17</v>
      </c>
      <c r="B1838" t="s">
        <v>18</v>
      </c>
      <c r="C1838" t="s">
        <v>35</v>
      </c>
      <c r="D1838" t="s">
        <v>884</v>
      </c>
      <c r="E1838">
        <v>4</v>
      </c>
      <c r="F1838" t="s">
        <v>44</v>
      </c>
      <c r="G1838" t="s">
        <v>22</v>
      </c>
      <c r="H1838" s="5">
        <v>43574.614583333336</v>
      </c>
      <c r="I1838" s="5">
        <v>43574.54583333333</v>
      </c>
      <c r="J1838" s="4">
        <f t="shared" si="143"/>
        <v>2019</v>
      </c>
      <c r="K1838" s="4">
        <f t="shared" si="144"/>
        <v>4</v>
      </c>
      <c r="L1838" s="6">
        <f t="shared" si="145"/>
        <v>5940.0000005029142</v>
      </c>
      <c r="M1838" s="8">
        <f t="shared" si="141"/>
        <v>99.000000008381903</v>
      </c>
      <c r="N1838" s="8">
        <f t="shared" si="142"/>
        <v>396.00000003352761</v>
      </c>
      <c r="O1838" s="18">
        <v>1</v>
      </c>
      <c r="P1838" t="s">
        <v>3331</v>
      </c>
      <c r="Q1838" s="6" t="s">
        <v>24</v>
      </c>
      <c r="R1838" t="s">
        <v>46</v>
      </c>
    </row>
    <row r="1839" spans="1:17" ht="15">
      <c r="A1839" t="s">
        <v>17</v>
      </c>
      <c r="B1839" t="s">
        <v>41</v>
      </c>
      <c r="C1839" t="s">
        <v>42</v>
      </c>
      <c r="D1839" t="s">
        <v>240</v>
      </c>
      <c r="E1839">
        <v>340</v>
      </c>
      <c r="F1839" t="s">
        <v>27</v>
      </c>
      <c r="G1839" t="s">
        <v>22</v>
      </c>
      <c r="H1839" s="5">
        <v>43574.659722222219</v>
      </c>
      <c r="I1839" s="5">
        <v>43574.561805555553</v>
      </c>
      <c r="J1839" s="4">
        <f t="shared" si="143"/>
        <v>2019</v>
      </c>
      <c r="K1839" s="4">
        <f t="shared" si="144"/>
        <v>4</v>
      </c>
      <c r="L1839" s="6">
        <f t="shared" si="145"/>
        <v>8459.999999916181</v>
      </c>
      <c r="M1839" s="8">
        <f t="shared" si="141"/>
        <v>140.99999999860302</v>
      </c>
      <c r="N1839" s="8">
        <f t="shared" si="142"/>
        <v>47939.999999525025</v>
      </c>
      <c r="O1839" s="18">
        <v>1</v>
      </c>
      <c r="P1839" t="s">
        <v>3332</v>
      </c>
      <c r="Q1839" s="6" t="s">
        <v>24</v>
      </c>
    </row>
    <row r="1840" spans="1:17" ht="15">
      <c r="A1840" t="s">
        <v>17</v>
      </c>
      <c r="B1840" t="s">
        <v>18</v>
      </c>
      <c r="C1840" t="s">
        <v>35</v>
      </c>
      <c r="D1840" t="s">
        <v>739</v>
      </c>
      <c r="E1840">
        <v>30</v>
      </c>
      <c r="F1840" t="s">
        <v>27</v>
      </c>
      <c r="G1840" t="s">
        <v>22</v>
      </c>
      <c r="H1840" s="5">
        <v>43574.629351851851</v>
      </c>
      <c r="I1840" s="5">
        <v>43574.573611111111</v>
      </c>
      <c r="J1840" s="4">
        <f t="shared" si="143"/>
        <v>2019</v>
      </c>
      <c r="K1840" s="4">
        <f t="shared" si="144"/>
        <v>4</v>
      </c>
      <c r="L1840" s="6">
        <f t="shared" si="145"/>
        <v>4815.9999998984858</v>
      </c>
      <c r="M1840" s="8">
        <f t="shared" si="141"/>
        <v>80.266666664974764</v>
      </c>
      <c r="N1840" s="8">
        <f t="shared" si="142"/>
        <v>2407.9999999492429</v>
      </c>
      <c r="O1840" s="18">
        <v>1</v>
      </c>
      <c r="P1840" t="s">
        <v>3333</v>
      </c>
      <c r="Q1840" s="6" t="s">
        <v>24</v>
      </c>
    </row>
    <row r="1841" spans="1:17" ht="15">
      <c r="A1841" t="s">
        <v>17</v>
      </c>
      <c r="B1841" t="s">
        <v>18</v>
      </c>
      <c r="C1841" t="s">
        <v>35</v>
      </c>
      <c r="D1841" t="s">
        <v>3260</v>
      </c>
      <c r="E1841">
        <v>2</v>
      </c>
      <c r="F1841" t="s">
        <v>27</v>
      </c>
      <c r="G1841" t="s">
        <v>22</v>
      </c>
      <c r="H1841" s="5">
        <v>43574.655543981484</v>
      </c>
      <c r="I1841" s="5">
        <v>43574.587847222225</v>
      </c>
      <c r="J1841" s="4">
        <f t="shared" si="143"/>
        <v>2019</v>
      </c>
      <c r="K1841" s="4">
        <f t="shared" si="144"/>
        <v>4</v>
      </c>
      <c r="L1841" s="6">
        <f t="shared" si="145"/>
        <v>5848.9999999757856</v>
      </c>
      <c r="M1841" s="8">
        <f t="shared" si="141"/>
        <v>97.48333333292976</v>
      </c>
      <c r="N1841" s="8">
        <f t="shared" si="142"/>
        <v>194.96666666585952</v>
      </c>
      <c r="O1841" s="18">
        <v>1</v>
      </c>
      <c r="P1841" t="s">
        <v>3334</v>
      </c>
      <c r="Q1841" s="6" t="s">
        <v>24</v>
      </c>
    </row>
    <row r="1842" spans="1:18" ht="15">
      <c r="A1842" t="s">
        <v>17</v>
      </c>
      <c r="B1842" t="s">
        <v>47</v>
      </c>
      <c r="C1842" t="s">
        <v>52</v>
      </c>
      <c r="D1842" t="s">
        <v>81</v>
      </c>
      <c r="E1842">
        <v>6</v>
      </c>
      <c r="F1842" t="s">
        <v>44</v>
      </c>
      <c r="G1842" t="s">
        <v>22</v>
      </c>
      <c r="H1842" s="5">
        <v>43574.668437499997</v>
      </c>
      <c r="I1842" s="5">
        <v>43574.597037037034</v>
      </c>
      <c r="J1842" s="4">
        <f t="shared" si="143"/>
        <v>2019</v>
      </c>
      <c r="K1842" s="4">
        <f t="shared" si="144"/>
        <v>4</v>
      </c>
      <c r="L1842" s="6">
        <f t="shared" si="145"/>
        <v>6168.999999971129</v>
      </c>
      <c r="M1842" s="8">
        <f t="shared" si="141"/>
        <v>102.81666666618548</v>
      </c>
      <c r="N1842" s="8">
        <f t="shared" si="142"/>
        <v>616.8999999971129</v>
      </c>
      <c r="O1842" s="18">
        <v>1</v>
      </c>
      <c r="P1842" t="s">
        <v>3335</v>
      </c>
      <c r="Q1842" s="6" t="s">
        <v>24</v>
      </c>
      <c r="R1842" t="s">
        <v>46</v>
      </c>
    </row>
    <row r="1843" spans="1:18" ht="15">
      <c r="A1843" t="s">
        <v>17</v>
      </c>
      <c r="B1843" t="s">
        <v>140</v>
      </c>
      <c r="C1843" t="s">
        <v>141</v>
      </c>
      <c r="D1843" t="s">
        <v>3336</v>
      </c>
      <c r="E1843">
        <v>75</v>
      </c>
      <c r="F1843" t="s">
        <v>44</v>
      </c>
      <c r="G1843" t="s">
        <v>22</v>
      </c>
      <c r="H1843" s="5">
        <v>43574.763761574075</v>
      </c>
      <c r="I1843" s="5">
        <v>43574.598217592589</v>
      </c>
      <c r="J1843" s="4">
        <f t="shared" si="143"/>
        <v>2019</v>
      </c>
      <c r="K1843" s="4">
        <f t="shared" si="144"/>
        <v>4</v>
      </c>
      <c r="L1843" s="6">
        <f t="shared" si="145"/>
        <v>14303.000000375323</v>
      </c>
      <c r="M1843" s="8">
        <f t="shared" si="141"/>
        <v>238.38333333958872</v>
      </c>
      <c r="N1843" s="8">
        <f t="shared" si="142"/>
        <v>17878.750000469154</v>
      </c>
      <c r="O1843" s="18">
        <v>1</v>
      </c>
      <c r="P1843" t="s">
        <v>3337</v>
      </c>
      <c r="Q1843" s="6" t="s">
        <v>24</v>
      </c>
      <c r="R1843" t="s">
        <v>46</v>
      </c>
    </row>
    <row r="1844" spans="1:18" ht="15">
      <c r="A1844" t="s">
        <v>17</v>
      </c>
      <c r="B1844" t="s">
        <v>18</v>
      </c>
      <c r="C1844" t="s">
        <v>35</v>
      </c>
      <c r="D1844" t="s">
        <v>123</v>
      </c>
      <c r="E1844">
        <v>7</v>
      </c>
      <c r="F1844" t="s">
        <v>44</v>
      </c>
      <c r="G1844" t="s">
        <v>22</v>
      </c>
      <c r="H1844" s="5">
        <v>43574.74591435185</v>
      </c>
      <c r="I1844" s="5">
        <v>43574.60833333333</v>
      </c>
      <c r="J1844" s="4">
        <f t="shared" si="143"/>
        <v>2019</v>
      </c>
      <c r="K1844" s="4">
        <f t="shared" si="144"/>
        <v>4</v>
      </c>
      <c r="L1844" s="6">
        <f t="shared" si="145"/>
        <v>11887.000000127591</v>
      </c>
      <c r="M1844" s="8">
        <f t="shared" si="141"/>
        <v>198.11666666879319</v>
      </c>
      <c r="N1844" s="8">
        <f t="shared" si="142"/>
        <v>1386.8166666815523</v>
      </c>
      <c r="O1844" s="18">
        <v>1</v>
      </c>
      <c r="P1844" t="s">
        <v>3338</v>
      </c>
      <c r="Q1844" s="6" t="s">
        <v>24</v>
      </c>
      <c r="R1844" t="s">
        <v>46</v>
      </c>
    </row>
    <row r="1845" spans="1:17" ht="15">
      <c r="A1845" t="s">
        <v>17</v>
      </c>
      <c r="B1845" t="s">
        <v>41</v>
      </c>
      <c r="C1845" t="s">
        <v>42</v>
      </c>
      <c r="D1845" t="s">
        <v>3339</v>
      </c>
      <c r="E1845">
        <v>1</v>
      </c>
      <c r="F1845" t="s">
        <v>27</v>
      </c>
      <c r="G1845" t="s">
        <v>22</v>
      </c>
      <c r="H1845" s="5">
        <v>43574.672222222223</v>
      </c>
      <c r="I1845" s="5">
        <v>43574.621527777781</v>
      </c>
      <c r="J1845" s="4">
        <f t="shared" si="143"/>
        <v>2019</v>
      </c>
      <c r="K1845" s="4">
        <f t="shared" si="144"/>
        <v>4</v>
      </c>
      <c r="L1845" s="6">
        <f t="shared" si="145"/>
        <v>4379.9999998183921</v>
      </c>
      <c r="M1845" s="8">
        <f t="shared" si="141"/>
        <v>72.999999996973202</v>
      </c>
      <c r="N1845" s="8">
        <f t="shared" si="142"/>
        <v>72.999999996973202</v>
      </c>
      <c r="O1845" s="18">
        <v>1</v>
      </c>
      <c r="P1845" t="s">
        <v>3340</v>
      </c>
      <c r="Q1845" s="6" t="s">
        <v>24</v>
      </c>
    </row>
    <row r="1846" spans="1:18" ht="15">
      <c r="A1846" t="s">
        <v>29</v>
      </c>
      <c r="B1846" t="s">
        <v>30</v>
      </c>
      <c r="C1846" t="s">
        <v>83</v>
      </c>
      <c r="D1846" t="s">
        <v>3341</v>
      </c>
      <c r="E1846">
        <v>1</v>
      </c>
      <c r="F1846" t="s">
        <v>44</v>
      </c>
      <c r="G1846" t="s">
        <v>22</v>
      </c>
      <c r="H1846" s="5">
        <v>43574.721238425926</v>
      </c>
      <c r="I1846" s="5">
        <v>43574.679166666669</v>
      </c>
      <c r="J1846" s="4">
        <f t="shared" si="143"/>
        <v>2019</v>
      </c>
      <c r="K1846" s="4">
        <f t="shared" si="144"/>
        <v>4</v>
      </c>
      <c r="L1846" s="6">
        <f t="shared" si="145"/>
        <v>3634.9999997997656</v>
      </c>
      <c r="M1846" s="8">
        <f t="shared" si="141"/>
        <v>60.583333329996094</v>
      </c>
      <c r="N1846" s="8">
        <f t="shared" si="142"/>
        <v>60.583333329996094</v>
      </c>
      <c r="O1846" s="18">
        <v>1</v>
      </c>
      <c r="P1846" t="s">
        <v>3342</v>
      </c>
      <c r="Q1846" s="6" t="s">
        <v>24</v>
      </c>
      <c r="R1846" t="s">
        <v>46</v>
      </c>
    </row>
    <row r="1847" spans="1:17" ht="15">
      <c r="A1847" t="s">
        <v>17</v>
      </c>
      <c r="B1847" t="s">
        <v>18</v>
      </c>
      <c r="C1847" t="s">
        <v>19</v>
      </c>
      <c r="D1847" t="s">
        <v>3343</v>
      </c>
      <c r="E1847">
        <v>1</v>
      </c>
      <c r="F1847" t="s">
        <v>33</v>
      </c>
      <c r="G1847" t="s">
        <v>22</v>
      </c>
      <c r="H1847" s="5">
        <v>43574.789050925923</v>
      </c>
      <c r="I1847" s="5">
        <v>43574.683333333334</v>
      </c>
      <c r="J1847" s="4">
        <f t="shared" si="143"/>
        <v>2019</v>
      </c>
      <c r="K1847" s="4">
        <f t="shared" si="144"/>
        <v>4</v>
      </c>
      <c r="L1847" s="6">
        <f t="shared" si="145"/>
        <v>9133.999999682419</v>
      </c>
      <c r="M1847" s="8">
        <f t="shared" si="141"/>
        <v>152.23333332804032</v>
      </c>
      <c r="N1847" s="8">
        <f t="shared" si="142"/>
        <v>152.23333332804032</v>
      </c>
      <c r="O1847" s="18">
        <v>1</v>
      </c>
      <c r="P1847" t="s">
        <v>3344</v>
      </c>
      <c r="Q1847" s="6" t="s">
        <v>24</v>
      </c>
    </row>
    <row r="1848" spans="1:19" s="117" customFormat="1" ht="15">
      <c r="A1848" s="117" t="s">
        <v>17</v>
      </c>
      <c r="B1848" s="117" t="s">
        <v>41</v>
      </c>
      <c r="C1848" s="117" t="s">
        <v>42</v>
      </c>
      <c r="D1848" s="117" t="s">
        <v>3345</v>
      </c>
      <c r="E1848" s="117">
        <v>1</v>
      </c>
      <c r="F1848" s="117" t="s">
        <v>44</v>
      </c>
      <c r="G1848" s="117" t="s">
        <v>22</v>
      </c>
      <c r="H1848" s="118">
        <v>43574.770648148151</v>
      </c>
      <c r="I1848" s="118">
        <v>43574.725358796299</v>
      </c>
      <c r="J1848" s="4">
        <f t="shared" si="143"/>
        <v>2019</v>
      </c>
      <c r="K1848" s="4">
        <f t="shared" si="144"/>
        <v>4</v>
      </c>
      <c r="L1848" s="119">
        <f t="shared" si="145"/>
        <v>3913.0000000353903</v>
      </c>
      <c r="M1848" s="120">
        <f t="shared" si="141"/>
        <v>65.216666667256504</v>
      </c>
      <c r="N1848" s="120">
        <f t="shared" si="142"/>
        <v>65.216666667256504</v>
      </c>
      <c r="O1848" s="121">
        <v>1</v>
      </c>
      <c r="P1848" s="117" t="s">
        <v>3346</v>
      </c>
      <c r="Q1848" s="119" t="s">
        <v>24</v>
      </c>
      <c r="R1848" s="117" t="s">
        <v>46</v>
      </c>
      <c r="S1848"/>
    </row>
    <row r="1849" spans="1:17" ht="15">
      <c r="A1849" t="s">
        <v>17</v>
      </c>
      <c r="B1849" t="s">
        <v>140</v>
      </c>
      <c r="C1849" t="s">
        <v>141</v>
      </c>
      <c r="D1849" t="s">
        <v>2861</v>
      </c>
      <c r="E1849">
        <v>25</v>
      </c>
      <c r="F1849" t="s">
        <v>27</v>
      </c>
      <c r="G1849" t="s">
        <v>22</v>
      </c>
      <c r="H1849" s="5">
        <v>43574.767627314817</v>
      </c>
      <c r="I1849" s="5">
        <v>43574.7343287037</v>
      </c>
      <c r="J1849" s="4">
        <f t="shared" si="143"/>
        <v>2019</v>
      </c>
      <c r="K1849" s="4">
        <f t="shared" si="144"/>
        <v>4</v>
      </c>
      <c r="L1849" s="6">
        <f t="shared" si="145"/>
        <v>2877.0000005140901</v>
      </c>
      <c r="M1849" s="8">
        <f t="shared" si="141"/>
        <v>47.950000008568168</v>
      </c>
      <c r="N1849" s="8">
        <f t="shared" si="142"/>
        <v>1198.7500002142042</v>
      </c>
      <c r="O1849" s="18">
        <v>1</v>
      </c>
      <c r="P1849" t="s">
        <v>3347</v>
      </c>
      <c r="Q1849" s="6" t="s">
        <v>24</v>
      </c>
    </row>
    <row r="1850" spans="1:17" ht="15">
      <c r="A1850" t="s">
        <v>17</v>
      </c>
      <c r="B1850" t="s">
        <v>140</v>
      </c>
      <c r="C1850" t="s">
        <v>141</v>
      </c>
      <c r="D1850" t="s">
        <v>3348</v>
      </c>
      <c r="E1850">
        <v>5</v>
      </c>
      <c r="F1850" t="s">
        <v>27</v>
      </c>
      <c r="G1850" t="s">
        <v>22</v>
      </c>
      <c r="H1850" s="5">
        <v>43574.79792824074</v>
      </c>
      <c r="I1850" s="5">
        <v>43574.750694444447</v>
      </c>
      <c r="J1850" s="4">
        <f t="shared" si="143"/>
        <v>2019</v>
      </c>
      <c r="K1850" s="4">
        <f t="shared" si="144"/>
        <v>4</v>
      </c>
      <c r="L1850" s="6">
        <f t="shared" si="145"/>
        <v>4080.9999997029081</v>
      </c>
      <c r="M1850" s="8">
        <f t="shared" si="141"/>
        <v>68.016666661715135</v>
      </c>
      <c r="N1850" s="8">
        <f t="shared" si="142"/>
        <v>340.08333330857567</v>
      </c>
      <c r="O1850" s="18">
        <v>1</v>
      </c>
      <c r="P1850" t="s">
        <v>3349</v>
      </c>
      <c r="Q1850" s="6" t="s">
        <v>24</v>
      </c>
    </row>
    <row r="1851" spans="1:17" ht="15">
      <c r="A1851" t="s">
        <v>17</v>
      </c>
      <c r="B1851" t="s">
        <v>140</v>
      </c>
      <c r="C1851" t="s">
        <v>141</v>
      </c>
      <c r="D1851" t="s">
        <v>3350</v>
      </c>
      <c r="E1851">
        <v>1</v>
      </c>
      <c r="F1851" t="s">
        <v>27</v>
      </c>
      <c r="G1851" t="s">
        <v>22</v>
      </c>
      <c r="H1851" s="5">
        <v>43574.833692129629</v>
      </c>
      <c r="I1851" s="5">
        <v>43574.788194444445</v>
      </c>
      <c r="J1851" s="4">
        <f t="shared" si="143"/>
        <v>2019</v>
      </c>
      <c r="K1851" s="4">
        <f t="shared" si="144"/>
        <v>4</v>
      </c>
      <c r="L1851" s="6">
        <f t="shared" si="145"/>
        <v>3930.9999998426065</v>
      </c>
      <c r="M1851" s="8">
        <f t="shared" si="141"/>
        <v>65.516666664043441</v>
      </c>
      <c r="N1851" s="8">
        <f t="shared" si="142"/>
        <v>65.516666664043441</v>
      </c>
      <c r="O1851" s="18">
        <v>1</v>
      </c>
      <c r="P1851" t="s">
        <v>3351</v>
      </c>
      <c r="Q1851" s="6" t="s">
        <v>24</v>
      </c>
    </row>
    <row r="1852" spans="1:17" ht="15">
      <c r="A1852" t="s">
        <v>17</v>
      </c>
      <c r="B1852" t="s">
        <v>140</v>
      </c>
      <c r="C1852" t="s">
        <v>141</v>
      </c>
      <c r="D1852" t="s">
        <v>3352</v>
      </c>
      <c r="E1852">
        <v>52</v>
      </c>
      <c r="F1852" t="s">
        <v>27</v>
      </c>
      <c r="G1852" t="s">
        <v>22</v>
      </c>
      <c r="H1852" s="5">
        <v>43574.939768518518</v>
      </c>
      <c r="I1852" s="5">
        <v>43574.884722222225</v>
      </c>
      <c r="J1852" s="4">
        <f t="shared" si="143"/>
        <v>2019</v>
      </c>
      <c r="K1852" s="4">
        <f t="shared" si="144"/>
        <v>4</v>
      </c>
      <c r="L1852" s="6">
        <f t="shared" si="145"/>
        <v>4755.9999997029081</v>
      </c>
      <c r="M1852" s="8">
        <f t="shared" si="141"/>
        <v>79.266666661715135</v>
      </c>
      <c r="N1852" s="8">
        <f t="shared" si="142"/>
        <v>4121.866666409187</v>
      </c>
      <c r="O1852" s="18">
        <v>1</v>
      </c>
      <c r="P1852" t="s">
        <v>3353</v>
      </c>
      <c r="Q1852" s="6" t="s">
        <v>24</v>
      </c>
    </row>
    <row r="1853" spans="1:17" ht="15">
      <c r="A1853" t="s">
        <v>17</v>
      </c>
      <c r="B1853" t="s">
        <v>18</v>
      </c>
      <c r="C1853" t="s">
        <v>35</v>
      </c>
      <c r="D1853" t="s">
        <v>3292</v>
      </c>
      <c r="E1853">
        <v>2</v>
      </c>
      <c r="F1853" t="s">
        <v>27</v>
      </c>
      <c r="G1853" t="s">
        <v>22</v>
      </c>
      <c r="H1853" s="5">
        <v>43575.462407407409</v>
      </c>
      <c r="I1853" s="5">
        <v>43575.415277777778</v>
      </c>
      <c r="J1853" s="4">
        <f t="shared" si="143"/>
        <v>2019</v>
      </c>
      <c r="K1853" s="4">
        <f t="shared" si="144"/>
        <v>4</v>
      </c>
      <c r="L1853" s="6">
        <f t="shared" si="145"/>
        <v>4072.0000001136214</v>
      </c>
      <c r="M1853" s="8">
        <f t="shared" si="141"/>
        <v>67.866666668560356</v>
      </c>
      <c r="N1853" s="8">
        <f t="shared" si="142"/>
        <v>135.73333333712071</v>
      </c>
      <c r="O1853" s="18">
        <v>1</v>
      </c>
      <c r="P1853" t="s">
        <v>3354</v>
      </c>
      <c r="Q1853" s="6" t="s">
        <v>24</v>
      </c>
    </row>
    <row r="1854" spans="1:17" ht="15">
      <c r="A1854" t="s">
        <v>17</v>
      </c>
      <c r="B1854" t="s">
        <v>41</v>
      </c>
      <c r="C1854" t="s">
        <v>135</v>
      </c>
      <c r="D1854" t="s">
        <v>3355</v>
      </c>
      <c r="E1854">
        <v>732</v>
      </c>
      <c r="F1854" t="s">
        <v>27</v>
      </c>
      <c r="G1854" t="s">
        <v>22</v>
      </c>
      <c r="H1854" s="5">
        <v>43575.571909722225</v>
      </c>
      <c r="I1854" s="5">
        <v>43575.483541666668</v>
      </c>
      <c r="J1854" s="4">
        <f t="shared" si="143"/>
        <v>2019</v>
      </c>
      <c r="K1854" s="4">
        <f t="shared" si="144"/>
        <v>4</v>
      </c>
      <c r="L1854" s="6">
        <f t="shared" si="145"/>
        <v>7635.0000000558794</v>
      </c>
      <c r="M1854" s="8">
        <f t="shared" si="141"/>
        <v>127.25000000093132</v>
      </c>
      <c r="N1854" s="8">
        <f t="shared" si="142"/>
        <v>93147.000000681728</v>
      </c>
      <c r="O1854" s="18">
        <v>1</v>
      </c>
      <c r="P1854" t="s">
        <v>3356</v>
      </c>
      <c r="Q1854" s="6" t="s">
        <v>24</v>
      </c>
    </row>
    <row r="1855" spans="1:17" ht="15">
      <c r="A1855" t="s">
        <v>17</v>
      </c>
      <c r="B1855" t="s">
        <v>47</v>
      </c>
      <c r="C1855" t="s">
        <v>52</v>
      </c>
      <c r="D1855" t="s">
        <v>3357</v>
      </c>
      <c r="E1855">
        <v>2</v>
      </c>
      <c r="F1855" t="s">
        <v>27</v>
      </c>
      <c r="G1855" t="s">
        <v>22</v>
      </c>
      <c r="H1855" s="5">
        <v>43575.639502314814</v>
      </c>
      <c r="I1855" s="5">
        <v>43575.513958333337</v>
      </c>
      <c r="J1855" s="4">
        <f t="shared" si="143"/>
        <v>2019</v>
      </c>
      <c r="K1855" s="4">
        <f t="shared" si="144"/>
        <v>4</v>
      </c>
      <c r="L1855" s="6">
        <f t="shared" si="145"/>
        <v>10846.999999671243</v>
      </c>
      <c r="M1855" s="8">
        <f t="shared" si="141"/>
        <v>180.78333332785405</v>
      </c>
      <c r="N1855" s="8">
        <f t="shared" si="142"/>
        <v>361.5666666557081</v>
      </c>
      <c r="O1855" s="18">
        <v>1</v>
      </c>
      <c r="P1855" t="s">
        <v>3358</v>
      </c>
      <c r="Q1855" s="6" t="s">
        <v>24</v>
      </c>
    </row>
    <row r="1856" spans="1:17" ht="15">
      <c r="A1856" t="s">
        <v>17</v>
      </c>
      <c r="B1856" t="s">
        <v>41</v>
      </c>
      <c r="C1856" t="s">
        <v>42</v>
      </c>
      <c r="D1856" t="s">
        <v>1328</v>
      </c>
      <c r="E1856">
        <v>32</v>
      </c>
      <c r="F1856" t="s">
        <v>85</v>
      </c>
      <c r="G1856" t="s">
        <v>22</v>
      </c>
      <c r="H1856" s="5">
        <v>43575.542708333334</v>
      </c>
      <c r="I1856" s="5">
        <v>43575.521527777775</v>
      </c>
      <c r="J1856" s="4">
        <f t="shared" si="143"/>
        <v>2019</v>
      </c>
      <c r="K1856" s="4">
        <f t="shared" si="144"/>
        <v>4</v>
      </c>
      <c r="L1856" s="6">
        <f t="shared" si="145"/>
        <v>1830.0000003073364</v>
      </c>
      <c r="M1856" s="8">
        <f t="shared" si="146" ref="M1856:M1919">+L1856/60</f>
        <v>30.500000005122274</v>
      </c>
      <c r="N1856" s="8">
        <f t="shared" si="147" ref="N1856:N1919">+M1856*E1856</f>
        <v>976.00000016391277</v>
      </c>
      <c r="O1856" s="18">
        <v>1</v>
      </c>
      <c r="P1856" t="s">
        <v>3359</v>
      </c>
      <c r="Q1856" s="6" t="s">
        <v>24</v>
      </c>
    </row>
    <row r="1857" spans="1:17" ht="15">
      <c r="A1857" t="s">
        <v>17</v>
      </c>
      <c r="B1857" t="s">
        <v>41</v>
      </c>
      <c r="C1857" t="s">
        <v>42</v>
      </c>
      <c r="D1857" t="s">
        <v>3360</v>
      </c>
      <c r="E1857">
        <v>44</v>
      </c>
      <c r="F1857" t="s">
        <v>27</v>
      </c>
      <c r="G1857" t="s">
        <v>22</v>
      </c>
      <c r="H1857" s="5">
        <v>43575.58934027778</v>
      </c>
      <c r="I1857" s="5">
        <v>43575.525000000001</v>
      </c>
      <c r="J1857" s="4">
        <f t="shared" si="143"/>
        <v>2019</v>
      </c>
      <c r="K1857" s="4">
        <f t="shared" si="144"/>
        <v>4</v>
      </c>
      <c r="L1857" s="6">
        <f t="shared" si="145"/>
        <v>5559.0000000782311</v>
      </c>
      <c r="M1857" s="8">
        <f t="shared" si="146"/>
        <v>92.650000001303852</v>
      </c>
      <c r="N1857" s="8">
        <f t="shared" si="147"/>
        <v>4076.6000000573695</v>
      </c>
      <c r="O1857" s="18">
        <v>1</v>
      </c>
      <c r="P1857" t="s">
        <v>3361</v>
      </c>
      <c r="Q1857" s="6" t="s">
        <v>24</v>
      </c>
    </row>
    <row r="1858" spans="1:17" ht="15">
      <c r="A1858" t="s">
        <v>17</v>
      </c>
      <c r="B1858" t="s">
        <v>41</v>
      </c>
      <c r="C1858" t="s">
        <v>135</v>
      </c>
      <c r="D1858" t="s">
        <v>3362</v>
      </c>
      <c r="E1858">
        <v>1</v>
      </c>
      <c r="F1858" t="s">
        <v>27</v>
      </c>
      <c r="G1858" t="s">
        <v>22</v>
      </c>
      <c r="H1858" s="5">
        <v>43575.674317129633</v>
      </c>
      <c r="I1858" s="5">
        <v>43575.624247685184</v>
      </c>
      <c r="J1858" s="4">
        <f t="shared" si="143"/>
        <v>2019</v>
      </c>
      <c r="K1858" s="4">
        <f t="shared" si="144"/>
        <v>4</v>
      </c>
      <c r="L1858" s="6">
        <f t="shared" si="145"/>
        <v>4326.0000003967434</v>
      </c>
      <c r="M1858" s="8">
        <f t="shared" si="146"/>
        <v>72.10000000661239</v>
      </c>
      <c r="N1858" s="8">
        <f t="shared" si="147"/>
        <v>72.10000000661239</v>
      </c>
      <c r="O1858" s="18">
        <v>1</v>
      </c>
      <c r="P1858" t="s">
        <v>3363</v>
      </c>
      <c r="Q1858" s="6" t="s">
        <v>24</v>
      </c>
    </row>
    <row r="1859" spans="1:17" ht="15">
      <c r="A1859" t="s">
        <v>17</v>
      </c>
      <c r="B1859" t="s">
        <v>41</v>
      </c>
      <c r="C1859" t="s">
        <v>42</v>
      </c>
      <c r="D1859" t="s">
        <v>3364</v>
      </c>
      <c r="E1859">
        <v>1</v>
      </c>
      <c r="F1859" t="s">
        <v>92</v>
      </c>
      <c r="G1859" t="s">
        <v>22</v>
      </c>
      <c r="H1859" s="5">
        <v>43576.848912037036</v>
      </c>
      <c r="I1859" s="5">
        <v>43576.818749999999</v>
      </c>
      <c r="J1859" s="4">
        <f t="shared" si="148" ref="J1859:J1922">YEAR(I1859)</f>
        <v>2019</v>
      </c>
      <c r="K1859" s="4">
        <f t="shared" si="149" ref="K1859:K1922">MONTH(I1859)</f>
        <v>4</v>
      </c>
      <c r="L1859" s="6">
        <f t="shared" si="145"/>
        <v>2606.000000028871</v>
      </c>
      <c r="M1859" s="8">
        <f t="shared" si="146"/>
        <v>43.433333333814517</v>
      </c>
      <c r="N1859" s="8">
        <f t="shared" si="147"/>
        <v>43.433333333814517</v>
      </c>
      <c r="O1859" s="18">
        <v>1</v>
      </c>
      <c r="P1859" t="s">
        <v>3365</v>
      </c>
      <c r="Q1859" s="6" t="s">
        <v>24</v>
      </c>
    </row>
    <row r="1860" spans="1:17" ht="15">
      <c r="A1860" t="s">
        <v>17</v>
      </c>
      <c r="B1860" t="s">
        <v>55</v>
      </c>
      <c r="C1860" t="s">
        <v>59</v>
      </c>
      <c r="D1860" t="s">
        <v>3366</v>
      </c>
      <c r="E1860">
        <v>3</v>
      </c>
      <c r="F1860" t="s">
        <v>92</v>
      </c>
      <c r="G1860" t="s">
        <v>22</v>
      </c>
      <c r="H1860" s="5">
        <v>43577.395682870374</v>
      </c>
      <c r="I1860" s="5">
        <v>43577.352337962962</v>
      </c>
      <c r="J1860" s="4">
        <f t="shared" si="148"/>
        <v>2019</v>
      </c>
      <c r="K1860" s="4">
        <f t="shared" si="149"/>
        <v>4</v>
      </c>
      <c r="L1860" s="6">
        <f t="shared" si="145"/>
        <v>3745.0000003678724</v>
      </c>
      <c r="M1860" s="8">
        <f t="shared" si="146"/>
        <v>62.416666672797874</v>
      </c>
      <c r="N1860" s="8">
        <f t="shared" si="147"/>
        <v>187.25000001839362</v>
      </c>
      <c r="O1860" s="18">
        <v>1</v>
      </c>
      <c r="P1860" t="s">
        <v>3367</v>
      </c>
      <c r="Q1860" s="6" t="s">
        <v>24</v>
      </c>
    </row>
    <row r="1861" spans="1:17" ht="15">
      <c r="A1861" t="s">
        <v>17</v>
      </c>
      <c r="B1861" t="s">
        <v>18</v>
      </c>
      <c r="C1861" t="s">
        <v>38</v>
      </c>
      <c r="D1861" t="s">
        <v>3368</v>
      </c>
      <c r="E1861">
        <v>1</v>
      </c>
      <c r="F1861" t="s">
        <v>27</v>
      </c>
      <c r="G1861" t="s">
        <v>22</v>
      </c>
      <c r="H1861" s="5">
        <v>43577.526886574073</v>
      </c>
      <c r="I1861" s="5">
        <v>43577.488888888889</v>
      </c>
      <c r="J1861" s="4">
        <f t="shared" si="148"/>
        <v>2019</v>
      </c>
      <c r="K1861" s="4">
        <f t="shared" si="149"/>
        <v>4</v>
      </c>
      <c r="L1861" s="6">
        <f t="shared" si="145"/>
        <v>3282.9999998677522</v>
      </c>
      <c r="M1861" s="8">
        <f t="shared" si="146"/>
        <v>54.716666664462537</v>
      </c>
      <c r="N1861" s="8">
        <f t="shared" si="147"/>
        <v>54.716666664462537</v>
      </c>
      <c r="O1861" s="18">
        <v>1</v>
      </c>
      <c r="P1861" t="s">
        <v>3369</v>
      </c>
      <c r="Q1861" s="6" t="s">
        <v>24</v>
      </c>
    </row>
    <row r="1862" spans="1:17" ht="15">
      <c r="A1862" t="s">
        <v>17</v>
      </c>
      <c r="B1862" t="s">
        <v>47</v>
      </c>
      <c r="C1862" t="s">
        <v>52</v>
      </c>
      <c r="D1862" t="s">
        <v>1779</v>
      </c>
      <c r="E1862">
        <v>5</v>
      </c>
      <c r="F1862" t="s">
        <v>27</v>
      </c>
      <c r="G1862" t="s">
        <v>22</v>
      </c>
      <c r="H1862" s="5">
        <v>43577.525972222225</v>
      </c>
      <c r="I1862" s="5">
        <v>43577.489675925928</v>
      </c>
      <c r="J1862" s="4">
        <f t="shared" si="148"/>
        <v>2019</v>
      </c>
      <c r="K1862" s="4">
        <f t="shared" si="149"/>
        <v>4</v>
      </c>
      <c r="L1862" s="6">
        <f t="shared" si="145"/>
        <v>3136.0000000800937</v>
      </c>
      <c r="M1862" s="8">
        <f t="shared" si="146"/>
        <v>52.266666668001562</v>
      </c>
      <c r="N1862" s="8">
        <f t="shared" si="147"/>
        <v>261.33333334000781</v>
      </c>
      <c r="O1862" s="18">
        <v>1</v>
      </c>
      <c r="P1862" t="s">
        <v>3370</v>
      </c>
      <c r="Q1862" s="6" t="s">
        <v>24</v>
      </c>
    </row>
    <row r="1863" spans="1:17" ht="15">
      <c r="A1863" t="s">
        <v>17</v>
      </c>
      <c r="B1863" t="s">
        <v>18</v>
      </c>
      <c r="C1863" t="s">
        <v>35</v>
      </c>
      <c r="D1863" t="s">
        <v>1024</v>
      </c>
      <c r="E1863">
        <v>1</v>
      </c>
      <c r="F1863" t="s">
        <v>85</v>
      </c>
      <c r="G1863" t="s">
        <v>22</v>
      </c>
      <c r="H1863" s="5">
        <v>43577.622847222221</v>
      </c>
      <c r="I1863" s="5">
        <v>43577.519444444442</v>
      </c>
      <c r="J1863" s="4">
        <f t="shared" si="148"/>
        <v>2019</v>
      </c>
      <c r="K1863" s="4">
        <f t="shared" si="149"/>
        <v>4</v>
      </c>
      <c r="L1863" s="6">
        <f t="shared" si="145"/>
        <v>8934.0000000782311</v>
      </c>
      <c r="M1863" s="8">
        <f t="shared" si="146"/>
        <v>148.90000000130385</v>
      </c>
      <c r="N1863" s="8">
        <f t="shared" si="147"/>
        <v>148.90000000130385</v>
      </c>
      <c r="O1863" s="18">
        <v>1</v>
      </c>
      <c r="P1863" t="s">
        <v>3371</v>
      </c>
      <c r="Q1863" s="6" t="s">
        <v>24</v>
      </c>
    </row>
    <row r="1864" spans="1:19" s="100" customFormat="1" ht="15">
      <c r="A1864" s="100" t="s">
        <v>17</v>
      </c>
      <c r="B1864" s="100" t="s">
        <v>41</v>
      </c>
      <c r="C1864" s="100" t="s">
        <v>42</v>
      </c>
      <c r="D1864" s="100" t="s">
        <v>3372</v>
      </c>
      <c r="E1864" s="100">
        <v>1</v>
      </c>
      <c r="F1864" s="100" t="s">
        <v>27</v>
      </c>
      <c r="G1864" s="100" t="s">
        <v>22</v>
      </c>
      <c r="H1864" s="101">
        <v>43578.63108796296</v>
      </c>
      <c r="I1864" s="101">
        <v>43578.538194444445</v>
      </c>
      <c r="J1864" s="4">
        <f t="shared" si="148"/>
        <v>2019</v>
      </c>
      <c r="K1864" s="4">
        <f t="shared" si="149"/>
        <v>4</v>
      </c>
      <c r="L1864" s="96">
        <f t="shared" si="145"/>
        <v>8025.9999996749684</v>
      </c>
      <c r="M1864" s="98">
        <f t="shared" si="146"/>
        <v>133.76666666124947</v>
      </c>
      <c r="N1864" s="98">
        <f t="shared" si="147"/>
        <v>133.76666666124947</v>
      </c>
      <c r="O1864" s="99">
        <v>1</v>
      </c>
      <c r="P1864" s="100" t="s">
        <v>3373</v>
      </c>
      <c r="Q1864" s="96" t="s">
        <v>24</v>
      </c>
      <c r="S1864"/>
    </row>
    <row r="1865" spans="1:17" s="106" customFormat="1" ht="15">
      <c r="A1865" s="106" t="s">
        <v>29</v>
      </c>
      <c r="B1865" s="106" t="s">
        <v>94</v>
      </c>
      <c r="C1865" s="106" t="s">
        <v>95</v>
      </c>
      <c r="D1865" s="106" t="s">
        <v>3374</v>
      </c>
      <c r="E1865" s="106">
        <v>1</v>
      </c>
      <c r="F1865" s="106" t="s">
        <v>33</v>
      </c>
      <c r="G1865" s="106" t="s">
        <v>22</v>
      </c>
      <c r="H1865" s="107">
        <v>43579.478784722225</v>
      </c>
      <c r="I1865" s="107">
        <v>43579.431944444441</v>
      </c>
      <c r="J1865" s="4">
        <f t="shared" si="148"/>
        <v>2019</v>
      </c>
      <c r="K1865" s="4">
        <f t="shared" si="149"/>
        <v>4</v>
      </c>
      <c r="L1865" s="110">
        <f t="shared" si="145"/>
        <v>4047.0000005559996</v>
      </c>
      <c r="M1865" s="108">
        <f t="shared" si="146"/>
        <v>67.45000000926666</v>
      </c>
      <c r="N1865" s="108">
        <f t="shared" si="147"/>
        <v>67.45000000926666</v>
      </c>
      <c r="O1865" s="109">
        <v>1</v>
      </c>
      <c r="P1865" s="106" t="s">
        <v>3375</v>
      </c>
      <c r="Q1865" s="110" t="s">
        <v>24</v>
      </c>
    </row>
    <row r="1866" spans="1:17" ht="15">
      <c r="A1866" t="s">
        <v>17</v>
      </c>
      <c r="B1866" t="s">
        <v>41</v>
      </c>
      <c r="C1866" t="s">
        <v>42</v>
      </c>
      <c r="D1866" t="s">
        <v>240</v>
      </c>
      <c r="E1866">
        <v>340</v>
      </c>
      <c r="F1866" t="s">
        <v>21</v>
      </c>
      <c r="G1866" t="s">
        <v>22</v>
      </c>
      <c r="H1866" s="5">
        <v>43579.455381944441</v>
      </c>
      <c r="I1866" s="5">
        <v>43579.445833333331</v>
      </c>
      <c r="J1866" s="4">
        <f t="shared" si="148"/>
        <v>2019</v>
      </c>
      <c r="K1866" s="4">
        <f t="shared" si="149"/>
        <v>4</v>
      </c>
      <c r="L1866" s="6">
        <f t="shared" si="150" ref="L1866:L1929">(H1866-I1866)*60*24*60</f>
        <v>824.99999986030161</v>
      </c>
      <c r="M1866" s="8">
        <f t="shared" si="146"/>
        <v>13.749999997671694</v>
      </c>
      <c r="N1866" s="8">
        <f t="shared" si="147"/>
        <v>4674.9999992083758</v>
      </c>
      <c r="O1866" s="18">
        <v>1</v>
      </c>
      <c r="P1866" t="s">
        <v>3376</v>
      </c>
      <c r="Q1866" s="6" t="s">
        <v>24</v>
      </c>
    </row>
    <row r="1867" spans="1:17" ht="15">
      <c r="A1867" t="s">
        <v>17</v>
      </c>
      <c r="B1867" t="s">
        <v>41</v>
      </c>
      <c r="C1867" t="s">
        <v>135</v>
      </c>
      <c r="D1867" t="s">
        <v>3377</v>
      </c>
      <c r="E1867">
        <v>1</v>
      </c>
      <c r="F1867" t="s">
        <v>33</v>
      </c>
      <c r="G1867" t="s">
        <v>22</v>
      </c>
      <c r="H1867" s="5">
        <v>43580.470254629632</v>
      </c>
      <c r="I1867" s="5">
        <v>43580.372916666667</v>
      </c>
      <c r="J1867" s="4">
        <f t="shared" si="148"/>
        <v>2019</v>
      </c>
      <c r="K1867" s="4">
        <f t="shared" si="149"/>
        <v>4</v>
      </c>
      <c r="L1867" s="6">
        <f t="shared" si="150"/>
        <v>8410.0000001722947</v>
      </c>
      <c r="M1867" s="8">
        <f t="shared" si="146"/>
        <v>140.16666666953824</v>
      </c>
      <c r="N1867" s="8">
        <f t="shared" si="147"/>
        <v>140.16666666953824</v>
      </c>
      <c r="O1867" s="18">
        <v>1</v>
      </c>
      <c r="P1867" t="s">
        <v>3378</v>
      </c>
      <c r="Q1867" s="6" t="s">
        <v>24</v>
      </c>
    </row>
    <row r="1868" spans="1:17" ht="15">
      <c r="A1868" t="s">
        <v>29</v>
      </c>
      <c r="B1868" t="s">
        <v>30</v>
      </c>
      <c r="C1868" t="s">
        <v>171</v>
      </c>
      <c r="D1868" t="s">
        <v>96</v>
      </c>
      <c r="E1868">
        <v>1</v>
      </c>
      <c r="F1868" t="s">
        <v>472</v>
      </c>
      <c r="G1868" t="s">
        <v>97</v>
      </c>
      <c r="H1868" s="5">
        <v>43580.511111111111</v>
      </c>
      <c r="I1868" s="5">
        <v>43580.379861111112</v>
      </c>
      <c r="J1868" s="4">
        <f t="shared" si="148"/>
        <v>2019</v>
      </c>
      <c r="K1868" s="4">
        <f t="shared" si="149"/>
        <v>4</v>
      </c>
      <c r="L1868" s="6">
        <f t="shared" si="150"/>
        <v>11339.999999874271</v>
      </c>
      <c r="M1868" s="8">
        <f t="shared" si="146"/>
        <v>188.99999999790452</v>
      </c>
      <c r="N1868" s="8">
        <f t="shared" si="147"/>
        <v>188.99999999790452</v>
      </c>
      <c r="O1868" s="18">
        <v>1</v>
      </c>
      <c r="P1868" t="s">
        <v>3379</v>
      </c>
      <c r="Q1868" s="6" t="s">
        <v>24</v>
      </c>
    </row>
    <row r="1869" spans="1:17" ht="15">
      <c r="A1869" t="s">
        <v>17</v>
      </c>
      <c r="B1869" t="s">
        <v>18</v>
      </c>
      <c r="C1869" t="s">
        <v>35</v>
      </c>
      <c r="D1869" t="s">
        <v>3380</v>
      </c>
      <c r="E1869">
        <v>17</v>
      </c>
      <c r="F1869" t="s">
        <v>27</v>
      </c>
      <c r="G1869" t="s">
        <v>22</v>
      </c>
      <c r="H1869" s="5">
        <v>43580.965162037035</v>
      </c>
      <c r="I1869" s="5">
        <v>43580.908275462964</v>
      </c>
      <c r="J1869" s="4">
        <f t="shared" si="148"/>
        <v>2019</v>
      </c>
      <c r="K1869" s="4">
        <f t="shared" si="149"/>
        <v>4</v>
      </c>
      <c r="L1869" s="6">
        <f t="shared" si="150"/>
        <v>4914.9999997811392</v>
      </c>
      <c r="M1869" s="8">
        <f t="shared" si="146"/>
        <v>81.916666663018987</v>
      </c>
      <c r="N1869" s="8">
        <f t="shared" si="147"/>
        <v>1392.5833332713228</v>
      </c>
      <c r="O1869" s="18">
        <v>1</v>
      </c>
      <c r="P1869" t="s">
        <v>3381</v>
      </c>
      <c r="Q1869" s="6" t="s">
        <v>24</v>
      </c>
    </row>
    <row r="1870" spans="1:17" ht="15">
      <c r="A1870" t="s">
        <v>17</v>
      </c>
      <c r="B1870" t="s">
        <v>18</v>
      </c>
      <c r="C1870" t="s">
        <v>19</v>
      </c>
      <c r="D1870" t="s">
        <v>3382</v>
      </c>
      <c r="E1870">
        <v>13</v>
      </c>
      <c r="F1870" t="s">
        <v>131</v>
      </c>
      <c r="G1870" t="s">
        <v>22</v>
      </c>
      <c r="H1870" s="5">
        <v>43581.003888888888</v>
      </c>
      <c r="I1870" s="5">
        <v>43580.925694444442</v>
      </c>
      <c r="J1870" s="4">
        <f t="shared" si="148"/>
        <v>2019</v>
      </c>
      <c r="K1870" s="4">
        <f t="shared" si="149"/>
        <v>4</v>
      </c>
      <c r="L1870" s="6">
        <f t="shared" si="150"/>
        <v>6756.0000001452863</v>
      </c>
      <c r="M1870" s="8">
        <f t="shared" si="146"/>
        <v>112.60000000242144</v>
      </c>
      <c r="N1870" s="8">
        <f t="shared" si="147"/>
        <v>1463.8000000314787</v>
      </c>
      <c r="O1870" s="18">
        <v>1</v>
      </c>
      <c r="P1870" t="s">
        <v>3383</v>
      </c>
      <c r="Q1870" s="6" t="s">
        <v>24</v>
      </c>
    </row>
    <row r="1871" spans="1:17" ht="15">
      <c r="A1871" t="s">
        <v>17</v>
      </c>
      <c r="B1871" t="s">
        <v>140</v>
      </c>
      <c r="C1871" t="s">
        <v>141</v>
      </c>
      <c r="D1871" t="s">
        <v>3384</v>
      </c>
      <c r="E1871">
        <v>1</v>
      </c>
      <c r="F1871" t="s">
        <v>27</v>
      </c>
      <c r="G1871" t="s">
        <v>22</v>
      </c>
      <c r="H1871" s="5">
        <v>43581.030011574076</v>
      </c>
      <c r="I1871" s="5">
        <v>43580.948611111111</v>
      </c>
      <c r="J1871" s="4">
        <f t="shared" si="148"/>
        <v>2019</v>
      </c>
      <c r="K1871" s="4">
        <f t="shared" si="149"/>
        <v>4</v>
      </c>
      <c r="L1871" s="6">
        <f t="shared" si="150"/>
        <v>7033.000000147149</v>
      </c>
      <c r="M1871" s="8">
        <f t="shared" si="146"/>
        <v>117.21666666911915</v>
      </c>
      <c r="N1871" s="8">
        <f t="shared" si="147"/>
        <v>117.21666666911915</v>
      </c>
      <c r="O1871" s="18">
        <v>1</v>
      </c>
      <c r="P1871" t="s">
        <v>3385</v>
      </c>
      <c r="Q1871" s="6" t="s">
        <v>24</v>
      </c>
    </row>
    <row r="1872" spans="1:17" ht="15">
      <c r="A1872" t="s">
        <v>17</v>
      </c>
      <c r="B1872" t="s">
        <v>41</v>
      </c>
      <c r="C1872" t="s">
        <v>62</v>
      </c>
      <c r="D1872" t="s">
        <v>314</v>
      </c>
      <c r="E1872">
        <v>261</v>
      </c>
      <c r="F1872" t="s">
        <v>131</v>
      </c>
      <c r="G1872" t="s">
        <v>22</v>
      </c>
      <c r="H1872" s="5">
        <v>43581.045208333337</v>
      </c>
      <c r="I1872" s="5">
        <v>43580.972222222219</v>
      </c>
      <c r="J1872" s="4">
        <f t="shared" si="148"/>
        <v>2019</v>
      </c>
      <c r="K1872" s="4">
        <f t="shared" si="149"/>
        <v>4</v>
      </c>
      <c r="L1872" s="6">
        <f t="shared" si="150"/>
        <v>6306.0000005643815</v>
      </c>
      <c r="M1872" s="8">
        <f t="shared" si="146"/>
        <v>105.10000000940636</v>
      </c>
      <c r="N1872" s="8">
        <f t="shared" si="147"/>
        <v>27431.100002455059</v>
      </c>
      <c r="O1872" s="18">
        <v>1</v>
      </c>
      <c r="P1872" t="s">
        <v>3386</v>
      </c>
      <c r="Q1872" s="6" t="s">
        <v>24</v>
      </c>
    </row>
    <row r="1873" spans="1:17" ht="15">
      <c r="A1873" t="s">
        <v>17</v>
      </c>
      <c r="B1873" t="s">
        <v>140</v>
      </c>
      <c r="C1873" t="s">
        <v>141</v>
      </c>
      <c r="D1873" t="s">
        <v>3387</v>
      </c>
      <c r="E1873">
        <v>1</v>
      </c>
      <c r="F1873" t="s">
        <v>27</v>
      </c>
      <c r="G1873" t="s">
        <v>22</v>
      </c>
      <c r="H1873" s="5">
        <v>43581.465277777781</v>
      </c>
      <c r="I1873" s="5">
        <v>43581.407638888886</v>
      </c>
      <c r="J1873" s="4">
        <f t="shared" si="148"/>
        <v>2019</v>
      </c>
      <c r="K1873" s="4">
        <f t="shared" si="149"/>
        <v>4</v>
      </c>
      <c r="L1873" s="6">
        <f t="shared" si="150"/>
        <v>4980.000000516884</v>
      </c>
      <c r="M1873" s="8">
        <f t="shared" si="146"/>
        <v>83.000000008614734</v>
      </c>
      <c r="N1873" s="8">
        <f t="shared" si="147"/>
        <v>83.000000008614734</v>
      </c>
      <c r="O1873" s="18">
        <v>1</v>
      </c>
      <c r="P1873" t="s">
        <v>3388</v>
      </c>
      <c r="Q1873" s="6" t="s">
        <v>24</v>
      </c>
    </row>
    <row r="1874" spans="1:17" ht="15">
      <c r="A1874" t="s">
        <v>17</v>
      </c>
      <c r="B1874" t="s">
        <v>18</v>
      </c>
      <c r="C1874" t="s">
        <v>35</v>
      </c>
      <c r="D1874" t="s">
        <v>3389</v>
      </c>
      <c r="E1874">
        <v>5</v>
      </c>
      <c r="F1874" t="s">
        <v>27</v>
      </c>
      <c r="G1874" t="s">
        <v>22</v>
      </c>
      <c r="H1874" s="5">
        <v>43581.784814814811</v>
      </c>
      <c r="I1874" s="5">
        <v>43581.754166666666</v>
      </c>
      <c r="J1874" s="4">
        <f t="shared" si="148"/>
        <v>2019</v>
      </c>
      <c r="K1874" s="4">
        <f t="shared" si="149"/>
        <v>4</v>
      </c>
      <c r="L1874" s="6">
        <f t="shared" si="150"/>
        <v>2647.9999997885898</v>
      </c>
      <c r="M1874" s="8">
        <f t="shared" si="146"/>
        <v>44.13333332980983</v>
      </c>
      <c r="N1874" s="8">
        <f t="shared" si="147"/>
        <v>220.66666664904915</v>
      </c>
      <c r="O1874" s="18">
        <v>1</v>
      </c>
      <c r="P1874" t="s">
        <v>3390</v>
      </c>
      <c r="Q1874" s="6" t="s">
        <v>24</v>
      </c>
    </row>
    <row r="1875" spans="1:17" ht="15">
      <c r="A1875" t="s">
        <v>17</v>
      </c>
      <c r="B1875" t="s">
        <v>41</v>
      </c>
      <c r="C1875" t="s">
        <v>62</v>
      </c>
      <c r="D1875" t="s">
        <v>2186</v>
      </c>
      <c r="E1875">
        <v>35</v>
      </c>
      <c r="F1875" t="s">
        <v>27</v>
      </c>
      <c r="G1875" t="s">
        <v>22</v>
      </c>
      <c r="H1875" s="5">
        <v>43582.467361111114</v>
      </c>
      <c r="I1875" s="5">
        <v>43582.412407407406</v>
      </c>
      <c r="J1875" s="4">
        <f t="shared" si="148"/>
        <v>2019</v>
      </c>
      <c r="K1875" s="4">
        <f t="shared" si="149"/>
        <v>4</v>
      </c>
      <c r="L1875" s="6">
        <f t="shared" si="150"/>
        <v>4748.0000003473833</v>
      </c>
      <c r="M1875" s="8">
        <f t="shared" si="146"/>
        <v>79.133333339123055</v>
      </c>
      <c r="N1875" s="8">
        <f t="shared" si="147"/>
        <v>2769.6666668693069</v>
      </c>
      <c r="O1875" s="18">
        <v>1</v>
      </c>
      <c r="P1875" t="s">
        <v>3391</v>
      </c>
      <c r="Q1875" s="6" t="s">
        <v>24</v>
      </c>
    </row>
    <row r="1876" spans="1:17" ht="15">
      <c r="A1876" t="s">
        <v>29</v>
      </c>
      <c r="B1876" t="s">
        <v>87</v>
      </c>
      <c r="C1876" t="s">
        <v>103</v>
      </c>
      <c r="D1876" t="s">
        <v>539</v>
      </c>
      <c r="E1876">
        <v>7</v>
      </c>
      <c r="F1876" t="s">
        <v>92</v>
      </c>
      <c r="G1876" t="s">
        <v>22</v>
      </c>
      <c r="H1876" s="5">
        <v>43582.592268518521</v>
      </c>
      <c r="I1876" s="5">
        <v>43582.551099537035</v>
      </c>
      <c r="J1876" s="4">
        <f t="shared" si="148"/>
        <v>2019</v>
      </c>
      <c r="K1876" s="4">
        <f t="shared" si="149"/>
        <v>4</v>
      </c>
      <c r="L1876" s="6">
        <f t="shared" si="150"/>
        <v>3557.0000004256144</v>
      </c>
      <c r="M1876" s="8">
        <f t="shared" si="146"/>
        <v>59.283333340426907</v>
      </c>
      <c r="N1876" s="8">
        <f t="shared" si="147"/>
        <v>414.98333338298835</v>
      </c>
      <c r="O1876" s="18">
        <v>1</v>
      </c>
      <c r="P1876" t="s">
        <v>3392</v>
      </c>
      <c r="Q1876" s="6" t="s">
        <v>24</v>
      </c>
    </row>
    <row r="1877" spans="1:17" ht="15">
      <c r="A1877" t="s">
        <v>29</v>
      </c>
      <c r="B1877" t="s">
        <v>94</v>
      </c>
      <c r="C1877" t="s">
        <v>177</v>
      </c>
      <c r="D1877" t="s">
        <v>3393</v>
      </c>
      <c r="E1877">
        <v>1</v>
      </c>
      <c r="F1877" t="s">
        <v>27</v>
      </c>
      <c r="G1877" t="s">
        <v>22</v>
      </c>
      <c r="H1877" s="5">
        <v>43582.805856481478</v>
      </c>
      <c r="I1877" s="5">
        <v>43582.746527777781</v>
      </c>
      <c r="J1877" s="4">
        <f t="shared" si="148"/>
        <v>2019</v>
      </c>
      <c r="K1877" s="4">
        <f t="shared" si="149"/>
        <v>4</v>
      </c>
      <c r="L1877" s="6">
        <f t="shared" si="150"/>
        <v>5125.9999994421378</v>
      </c>
      <c r="M1877" s="8">
        <f t="shared" si="146"/>
        <v>85.43333332403563</v>
      </c>
      <c r="N1877" s="8">
        <f t="shared" si="147"/>
        <v>85.43333332403563</v>
      </c>
      <c r="O1877" s="18">
        <v>1</v>
      </c>
      <c r="P1877" t="s">
        <v>3394</v>
      </c>
      <c r="Q1877" s="6" t="s">
        <v>24</v>
      </c>
    </row>
    <row r="1878" spans="1:17" ht="15">
      <c r="A1878" t="s">
        <v>17</v>
      </c>
      <c r="B1878" t="s">
        <v>18</v>
      </c>
      <c r="C1878" t="s">
        <v>19</v>
      </c>
      <c r="D1878" t="s">
        <v>3395</v>
      </c>
      <c r="E1878">
        <v>1</v>
      </c>
      <c r="F1878" t="s">
        <v>27</v>
      </c>
      <c r="G1878" t="s">
        <v>22</v>
      </c>
      <c r="H1878" s="5">
        <v>43583.40152777778</v>
      </c>
      <c r="I1878" s="5">
        <v>43583.355497685188</v>
      </c>
      <c r="J1878" s="4">
        <f t="shared" si="148"/>
        <v>2019</v>
      </c>
      <c r="K1878" s="4">
        <f t="shared" si="149"/>
        <v>4</v>
      </c>
      <c r="L1878" s="6">
        <f t="shared" si="150"/>
        <v>3976.9999999087304</v>
      </c>
      <c r="M1878" s="8">
        <f t="shared" si="146"/>
        <v>66.283333331812173</v>
      </c>
      <c r="N1878" s="8">
        <f t="shared" si="147"/>
        <v>66.283333331812173</v>
      </c>
      <c r="O1878" s="18">
        <v>1</v>
      </c>
      <c r="P1878" t="s">
        <v>3396</v>
      </c>
      <c r="Q1878" s="6" t="s">
        <v>24</v>
      </c>
    </row>
    <row r="1879" spans="1:17" ht="15">
      <c r="A1879" t="s">
        <v>17</v>
      </c>
      <c r="B1879" t="s">
        <v>18</v>
      </c>
      <c r="C1879" t="s">
        <v>19</v>
      </c>
      <c r="D1879" t="s">
        <v>1316</v>
      </c>
      <c r="E1879">
        <v>7</v>
      </c>
      <c r="F1879" t="s">
        <v>27</v>
      </c>
      <c r="G1879" t="s">
        <v>22</v>
      </c>
      <c r="H1879" s="5">
        <v>43583.401006944441</v>
      </c>
      <c r="I1879" s="5">
        <v>43583.371087962965</v>
      </c>
      <c r="J1879" s="4">
        <f t="shared" si="148"/>
        <v>2019</v>
      </c>
      <c r="K1879" s="4">
        <f t="shared" si="149"/>
        <v>4</v>
      </c>
      <c r="L1879" s="6">
        <f t="shared" si="150"/>
        <v>2584.9999995203689</v>
      </c>
      <c r="M1879" s="8">
        <f t="shared" si="146"/>
        <v>43.083333325339481</v>
      </c>
      <c r="N1879" s="8">
        <f t="shared" si="147"/>
        <v>301.58333327737637</v>
      </c>
      <c r="O1879" s="18">
        <v>1</v>
      </c>
      <c r="P1879" t="s">
        <v>3397</v>
      </c>
      <c r="Q1879" s="6" t="s">
        <v>24</v>
      </c>
    </row>
    <row r="1880" spans="1:17" ht="15">
      <c r="A1880" t="s">
        <v>17</v>
      </c>
      <c r="B1880" t="s">
        <v>41</v>
      </c>
      <c r="C1880" t="s">
        <v>42</v>
      </c>
      <c r="D1880" t="s">
        <v>3398</v>
      </c>
      <c r="E1880">
        <v>3</v>
      </c>
      <c r="F1880" t="s">
        <v>92</v>
      </c>
      <c r="G1880" t="s">
        <v>22</v>
      </c>
      <c r="H1880" s="5">
        <v>43583.415625000001</v>
      </c>
      <c r="I1880" s="5">
        <v>43583.380914351852</v>
      </c>
      <c r="J1880" s="4">
        <f t="shared" si="148"/>
        <v>2019</v>
      </c>
      <c r="K1880" s="4">
        <f t="shared" si="149"/>
        <v>4</v>
      </c>
      <c r="L1880" s="6">
        <f t="shared" si="150"/>
        <v>2999.000000115484</v>
      </c>
      <c r="M1880" s="8">
        <f t="shared" si="146"/>
        <v>49.983333335258067</v>
      </c>
      <c r="N1880" s="8">
        <f t="shared" si="147"/>
        <v>149.9500000057742</v>
      </c>
      <c r="O1880" s="18">
        <v>1</v>
      </c>
      <c r="P1880" t="s">
        <v>3399</v>
      </c>
      <c r="Q1880" s="6" t="s">
        <v>24</v>
      </c>
    </row>
    <row r="1881" spans="1:17" ht="15">
      <c r="A1881" t="s">
        <v>17</v>
      </c>
      <c r="B1881" t="s">
        <v>47</v>
      </c>
      <c r="C1881" t="s">
        <v>52</v>
      </c>
      <c r="D1881" t="s">
        <v>3400</v>
      </c>
      <c r="E1881">
        <v>33</v>
      </c>
      <c r="F1881" t="s">
        <v>27</v>
      </c>
      <c r="G1881" t="s">
        <v>22</v>
      </c>
      <c r="H1881" s="5">
        <v>43583.647060185183</v>
      </c>
      <c r="I1881" s="5">
        <v>43583.572187500002</v>
      </c>
      <c r="J1881" s="4">
        <f t="shared" si="148"/>
        <v>2019</v>
      </c>
      <c r="K1881" s="4">
        <f t="shared" si="149"/>
        <v>4</v>
      </c>
      <c r="L1881" s="6">
        <f t="shared" si="150"/>
        <v>6468.9999996917322</v>
      </c>
      <c r="M1881" s="8">
        <f t="shared" si="146"/>
        <v>107.81666666152887</v>
      </c>
      <c r="N1881" s="8">
        <f t="shared" si="147"/>
        <v>3557.9499998304527</v>
      </c>
      <c r="O1881" s="18">
        <v>1</v>
      </c>
      <c r="P1881" t="s">
        <v>3401</v>
      </c>
      <c r="Q1881" s="6" t="s">
        <v>24</v>
      </c>
    </row>
    <row r="1882" spans="1:19" s="140" customFormat="1" ht="15">
      <c r="A1882" s="140" t="s">
        <v>17</v>
      </c>
      <c r="B1882" s="140" t="s">
        <v>47</v>
      </c>
      <c r="C1882" s="140" t="s">
        <v>52</v>
      </c>
      <c r="D1882" s="140" t="s">
        <v>3402</v>
      </c>
      <c r="E1882" s="140">
        <v>1</v>
      </c>
      <c r="F1882" s="140" t="s">
        <v>472</v>
      </c>
      <c r="G1882" s="140" t="s">
        <v>22</v>
      </c>
      <c r="H1882" s="141">
        <v>43583.686226851853</v>
      </c>
      <c r="I1882" s="141">
        <v>43583.598611111112</v>
      </c>
      <c r="J1882" s="4">
        <f t="shared" si="148"/>
        <v>2019</v>
      </c>
      <c r="K1882" s="4">
        <f t="shared" si="149"/>
        <v>4</v>
      </c>
      <c r="L1882" s="142">
        <f t="shared" si="150"/>
        <v>7569.9999999487773</v>
      </c>
      <c r="M1882" s="143">
        <f t="shared" si="146"/>
        <v>126.16666666581295</v>
      </c>
      <c r="N1882" s="143">
        <f t="shared" si="147"/>
        <v>126.16666666581295</v>
      </c>
      <c r="O1882" s="144">
        <v>1</v>
      </c>
      <c r="P1882" s="140" t="s">
        <v>3403</v>
      </c>
      <c r="Q1882" s="142" t="s">
        <v>24</v>
      </c>
      <c r="S1882"/>
    </row>
    <row r="1883" spans="1:17" ht="15">
      <c r="A1883" t="s">
        <v>17</v>
      </c>
      <c r="B1883" t="s">
        <v>41</v>
      </c>
      <c r="C1883" t="s">
        <v>42</v>
      </c>
      <c r="D1883" t="s">
        <v>3404</v>
      </c>
      <c r="E1883">
        <v>1</v>
      </c>
      <c r="F1883" t="s">
        <v>472</v>
      </c>
      <c r="G1883" t="s">
        <v>22</v>
      </c>
      <c r="H1883" s="5">
        <v>43583.727361111109</v>
      </c>
      <c r="I1883" s="5">
        <v>43583.668749999997</v>
      </c>
      <c r="J1883" s="4">
        <f t="shared" si="148"/>
        <v>2019</v>
      </c>
      <c r="K1883" s="4">
        <f t="shared" si="149"/>
        <v>4</v>
      </c>
      <c r="L1883" s="6">
        <f t="shared" si="150"/>
        <v>5064.0000000363216</v>
      </c>
      <c r="M1883" s="8">
        <f t="shared" si="146"/>
        <v>84.40000000060536</v>
      </c>
      <c r="N1883" s="8">
        <f t="shared" si="147"/>
        <v>84.40000000060536</v>
      </c>
      <c r="O1883" s="18">
        <v>1</v>
      </c>
      <c r="P1883" t="s">
        <v>3405</v>
      </c>
      <c r="Q1883" s="6" t="s">
        <v>24</v>
      </c>
    </row>
    <row r="1884" spans="1:17" ht="15">
      <c r="A1884" t="s">
        <v>17</v>
      </c>
      <c r="B1884" t="s">
        <v>41</v>
      </c>
      <c r="C1884" t="s">
        <v>42</v>
      </c>
      <c r="D1884" t="s">
        <v>3406</v>
      </c>
      <c r="E1884">
        <v>1</v>
      </c>
      <c r="F1884" t="s">
        <v>131</v>
      </c>
      <c r="G1884" t="s">
        <v>22</v>
      </c>
      <c r="H1884" s="5">
        <v>43583.931956018518</v>
      </c>
      <c r="I1884" s="5">
        <v>43583.880555555559</v>
      </c>
      <c r="J1884" s="4">
        <f t="shared" si="148"/>
        <v>2019</v>
      </c>
      <c r="K1884" s="4">
        <f t="shared" si="149"/>
        <v>4</v>
      </c>
      <c r="L1884" s="6">
        <f t="shared" si="150"/>
        <v>4440.9999996190891</v>
      </c>
      <c r="M1884" s="8">
        <f t="shared" si="146"/>
        <v>74.016666660318151</v>
      </c>
      <c r="N1884" s="8">
        <f t="shared" si="147"/>
        <v>74.016666660318151</v>
      </c>
      <c r="O1884" s="18">
        <v>1</v>
      </c>
      <c r="P1884" t="s">
        <v>3407</v>
      </c>
      <c r="Q1884" s="6" t="s">
        <v>24</v>
      </c>
    </row>
    <row r="1885" spans="1:19" s="106" customFormat="1" ht="15">
      <c r="A1885" s="106" t="s">
        <v>17</v>
      </c>
      <c r="B1885" s="106" t="s">
        <v>41</v>
      </c>
      <c r="C1885" s="106" t="s">
        <v>42</v>
      </c>
      <c r="D1885" s="106" t="s">
        <v>3408</v>
      </c>
      <c r="E1885" s="106">
        <v>1</v>
      </c>
      <c r="F1885" s="106" t="s">
        <v>131</v>
      </c>
      <c r="G1885" s="106" t="s">
        <v>22</v>
      </c>
      <c r="H1885" s="107">
        <v>43583.931342592594</v>
      </c>
      <c r="I1885" s="107">
        <v>43583.886099537034</v>
      </c>
      <c r="J1885" s="4">
        <f t="shared" si="148"/>
        <v>2019</v>
      </c>
      <c r="K1885" s="4">
        <f t="shared" si="149"/>
        <v>4</v>
      </c>
      <c r="L1885" s="110">
        <f t="shared" si="150"/>
        <v>3909.0000003576279</v>
      </c>
      <c r="M1885" s="108">
        <f t="shared" si="146"/>
        <v>65.150000005960464</v>
      </c>
      <c r="N1885" s="108">
        <f t="shared" si="147"/>
        <v>65.150000005960464</v>
      </c>
      <c r="O1885" s="109">
        <v>1</v>
      </c>
      <c r="P1885" s="106" t="s">
        <v>3409</v>
      </c>
      <c r="Q1885" s="110" t="s">
        <v>24</v>
      </c>
      <c r="S1885"/>
    </row>
    <row r="1886" spans="1:17" ht="15">
      <c r="A1886" t="s">
        <v>17</v>
      </c>
      <c r="B1886" t="s">
        <v>41</v>
      </c>
      <c r="C1886" t="s">
        <v>62</v>
      </c>
      <c r="D1886" t="s">
        <v>3410</v>
      </c>
      <c r="E1886">
        <v>2</v>
      </c>
      <c r="F1886" t="s">
        <v>92</v>
      </c>
      <c r="G1886" t="s">
        <v>22</v>
      </c>
      <c r="H1886" s="5">
        <v>43584.386805555558</v>
      </c>
      <c r="I1886" s="5">
        <v>43584.36010416667</v>
      </c>
      <c r="J1886" s="4">
        <f t="shared" si="148"/>
        <v>2019</v>
      </c>
      <c r="K1886" s="4">
        <f t="shared" si="149"/>
        <v>4</v>
      </c>
      <c r="L1886" s="6">
        <f t="shared" si="150"/>
        <v>2306.999999913387</v>
      </c>
      <c r="M1886" s="8">
        <f t="shared" si="146"/>
        <v>38.44999999855645</v>
      </c>
      <c r="N1886" s="8">
        <f t="shared" si="147"/>
        <v>76.8999999971129</v>
      </c>
      <c r="O1886" s="18">
        <v>1</v>
      </c>
      <c r="P1886" t="s">
        <v>3411</v>
      </c>
      <c r="Q1886" s="6" t="s">
        <v>24</v>
      </c>
    </row>
    <row r="1887" spans="1:17" ht="15">
      <c r="A1887" t="s">
        <v>17</v>
      </c>
      <c r="B1887" t="s">
        <v>41</v>
      </c>
      <c r="C1887" t="s">
        <v>62</v>
      </c>
      <c r="D1887" t="s">
        <v>3412</v>
      </c>
      <c r="E1887">
        <v>48</v>
      </c>
      <c r="F1887" t="s">
        <v>472</v>
      </c>
      <c r="G1887" t="s">
        <v>22</v>
      </c>
      <c r="H1887" s="5">
        <v>43584.404861111114</v>
      </c>
      <c r="I1887" s="5">
        <v>43584.364583333336</v>
      </c>
      <c r="J1887" s="4">
        <f t="shared" si="148"/>
        <v>2019</v>
      </c>
      <c r="K1887" s="4">
        <f t="shared" si="149"/>
        <v>4</v>
      </c>
      <c r="L1887" s="6">
        <f t="shared" si="150"/>
        <v>3480.0000000279397</v>
      </c>
      <c r="M1887" s="8">
        <f t="shared" si="146"/>
        <v>58.000000000465661</v>
      </c>
      <c r="N1887" s="8">
        <f t="shared" si="147"/>
        <v>2784.0000000223517</v>
      </c>
      <c r="O1887" s="18">
        <v>1</v>
      </c>
      <c r="P1887" t="s">
        <v>3413</v>
      </c>
      <c r="Q1887" s="6" t="s">
        <v>24</v>
      </c>
    </row>
    <row r="1888" spans="1:17" ht="15">
      <c r="A1888" t="s">
        <v>17</v>
      </c>
      <c r="B1888" t="s">
        <v>18</v>
      </c>
      <c r="C1888" t="s">
        <v>25</v>
      </c>
      <c r="D1888" t="s">
        <v>3414</v>
      </c>
      <c r="E1888">
        <v>2</v>
      </c>
      <c r="F1888" t="s">
        <v>92</v>
      </c>
      <c r="G1888" t="s">
        <v>22</v>
      </c>
      <c r="H1888" s="5">
        <v>43584.429166666669</v>
      </c>
      <c r="I1888" s="5">
        <v>43584.368055555555</v>
      </c>
      <c r="J1888" s="4">
        <f t="shared" si="148"/>
        <v>2019</v>
      </c>
      <c r="K1888" s="4">
        <f t="shared" si="149"/>
        <v>4</v>
      </c>
      <c r="L1888" s="6">
        <f t="shared" si="150"/>
        <v>5280.0000002374873</v>
      </c>
      <c r="M1888" s="8">
        <f t="shared" si="146"/>
        <v>88.000000003958121</v>
      </c>
      <c r="N1888" s="8">
        <f t="shared" si="147"/>
        <v>176.00000000791624</v>
      </c>
      <c r="O1888" s="18">
        <v>1</v>
      </c>
      <c r="P1888" t="s">
        <v>3415</v>
      </c>
      <c r="Q1888" s="6" t="s">
        <v>24</v>
      </c>
    </row>
    <row r="1889" spans="1:17" ht="15">
      <c r="A1889" t="s">
        <v>17</v>
      </c>
      <c r="B1889" t="s">
        <v>41</v>
      </c>
      <c r="C1889" t="s">
        <v>62</v>
      </c>
      <c r="D1889" t="s">
        <v>282</v>
      </c>
      <c r="E1889">
        <v>14</v>
      </c>
      <c r="F1889" t="s">
        <v>85</v>
      </c>
      <c r="G1889" t="s">
        <v>22</v>
      </c>
      <c r="H1889" s="5">
        <v>43584.455555555556</v>
      </c>
      <c r="I1889" s="5">
        <v>43584.415277777778</v>
      </c>
      <c r="J1889" s="4">
        <f t="shared" si="148"/>
        <v>2019</v>
      </c>
      <c r="K1889" s="4">
        <f t="shared" si="149"/>
        <v>4</v>
      </c>
      <c r="L1889" s="6">
        <f t="shared" si="150"/>
        <v>3480.0000000279397</v>
      </c>
      <c r="M1889" s="8">
        <f t="shared" si="146"/>
        <v>58.000000000465661</v>
      </c>
      <c r="N1889" s="8">
        <f t="shared" si="147"/>
        <v>812.00000000651926</v>
      </c>
      <c r="O1889" s="18">
        <v>1</v>
      </c>
      <c r="P1889" t="s">
        <v>3416</v>
      </c>
      <c r="Q1889" s="6" t="s">
        <v>24</v>
      </c>
    </row>
    <row r="1890" spans="1:17" ht="15">
      <c r="A1890" t="s">
        <v>17</v>
      </c>
      <c r="B1890" t="s">
        <v>55</v>
      </c>
      <c r="C1890" t="s">
        <v>59</v>
      </c>
      <c r="D1890" t="s">
        <v>3417</v>
      </c>
      <c r="E1890">
        <v>1</v>
      </c>
      <c r="F1890" t="s">
        <v>27</v>
      </c>
      <c r="G1890" t="s">
        <v>22</v>
      </c>
      <c r="H1890" s="5">
        <v>43584.484722222223</v>
      </c>
      <c r="I1890" s="5">
        <v>43584.438888888886</v>
      </c>
      <c r="J1890" s="4">
        <f t="shared" si="148"/>
        <v>2019</v>
      </c>
      <c r="K1890" s="4">
        <f t="shared" si="149"/>
        <v>4</v>
      </c>
      <c r="L1890" s="6">
        <f t="shared" si="150"/>
        <v>3960.0000003352761</v>
      </c>
      <c r="M1890" s="8">
        <f t="shared" si="146"/>
        <v>66.000000005587935</v>
      </c>
      <c r="N1890" s="8">
        <f t="shared" si="147"/>
        <v>66.000000005587935</v>
      </c>
      <c r="O1890" s="18">
        <v>1</v>
      </c>
      <c r="P1890" t="s">
        <v>3418</v>
      </c>
      <c r="Q1890" s="6" t="s">
        <v>24</v>
      </c>
    </row>
    <row r="1891" spans="1:17" ht="15">
      <c r="A1891" t="s">
        <v>17</v>
      </c>
      <c r="B1891" t="s">
        <v>18</v>
      </c>
      <c r="C1891" t="s">
        <v>35</v>
      </c>
      <c r="D1891" t="s">
        <v>818</v>
      </c>
      <c r="E1891">
        <v>7</v>
      </c>
      <c r="F1891" t="s">
        <v>472</v>
      </c>
      <c r="G1891" t="s">
        <v>22</v>
      </c>
      <c r="H1891" s="5">
        <v>43584.511805555558</v>
      </c>
      <c r="I1891" s="5">
        <v>43584.456944444442</v>
      </c>
      <c r="J1891" s="4">
        <f t="shared" si="148"/>
        <v>2019</v>
      </c>
      <c r="K1891" s="4">
        <f t="shared" si="149"/>
        <v>4</v>
      </c>
      <c r="L1891" s="6">
        <f t="shared" si="150"/>
        <v>4740.0000003632158</v>
      </c>
      <c r="M1891" s="8">
        <f t="shared" si="146"/>
        <v>79.000000006053597</v>
      </c>
      <c r="N1891" s="8">
        <f t="shared" si="147"/>
        <v>553.00000004237518</v>
      </c>
      <c r="O1891" s="18">
        <v>1</v>
      </c>
      <c r="P1891" t="s">
        <v>3419</v>
      </c>
      <c r="Q1891" s="6" t="s">
        <v>24</v>
      </c>
    </row>
    <row r="1892" spans="1:17" ht="15">
      <c r="A1892" t="s">
        <v>17</v>
      </c>
      <c r="B1892" t="s">
        <v>18</v>
      </c>
      <c r="C1892" t="s">
        <v>35</v>
      </c>
      <c r="D1892" t="s">
        <v>729</v>
      </c>
      <c r="E1892">
        <v>4</v>
      </c>
      <c r="F1892" t="s">
        <v>33</v>
      </c>
      <c r="G1892" t="s">
        <v>22</v>
      </c>
      <c r="H1892" s="5">
        <v>43584.546342592592</v>
      </c>
      <c r="I1892" s="5">
        <v>43584.512789351851</v>
      </c>
      <c r="J1892" s="4">
        <f t="shared" si="148"/>
        <v>2019</v>
      </c>
      <c r="K1892" s="4">
        <f t="shared" si="149"/>
        <v>4</v>
      </c>
      <c r="L1892" s="6">
        <f t="shared" si="150"/>
        <v>2898.9999999990687</v>
      </c>
      <c r="M1892" s="8">
        <f t="shared" si="146"/>
        <v>48.316666666651145</v>
      </c>
      <c r="N1892" s="8">
        <f t="shared" si="147"/>
        <v>193.26666666660458</v>
      </c>
      <c r="O1892" s="18">
        <v>1</v>
      </c>
      <c r="P1892" t="s">
        <v>3420</v>
      </c>
      <c r="Q1892" s="6" t="s">
        <v>24</v>
      </c>
    </row>
    <row r="1893" spans="1:17" ht="15">
      <c r="A1893" t="s">
        <v>29</v>
      </c>
      <c r="B1893" t="s">
        <v>30</v>
      </c>
      <c r="C1893" t="s">
        <v>83</v>
      </c>
      <c r="D1893" t="s">
        <v>110</v>
      </c>
      <c r="E1893">
        <v>40</v>
      </c>
      <c r="F1893" t="s">
        <v>85</v>
      </c>
      <c r="G1893" t="s">
        <v>22</v>
      </c>
      <c r="H1893" s="5">
        <v>43585.215474537035</v>
      </c>
      <c r="I1893" s="5">
        <v>43585.148611111108</v>
      </c>
      <c r="J1893" s="4">
        <f t="shared" si="148"/>
        <v>2019</v>
      </c>
      <c r="K1893" s="4">
        <f t="shared" si="149"/>
        <v>4</v>
      </c>
      <c r="L1893" s="6">
        <f t="shared" si="150"/>
        <v>5777.000000118278</v>
      </c>
      <c r="M1893" s="8">
        <f t="shared" si="146"/>
        <v>96.283333335304633</v>
      </c>
      <c r="N1893" s="8">
        <f t="shared" si="147"/>
        <v>3851.3333334121853</v>
      </c>
      <c r="O1893" s="18">
        <v>1</v>
      </c>
      <c r="P1893" t="s">
        <v>3421</v>
      </c>
      <c r="Q1893" s="6" t="s">
        <v>24</v>
      </c>
    </row>
    <row r="1894" spans="1:17" ht="15">
      <c r="A1894" t="s">
        <v>29</v>
      </c>
      <c r="B1894" t="s">
        <v>30</v>
      </c>
      <c r="C1894" t="s">
        <v>83</v>
      </c>
      <c r="D1894" t="s">
        <v>3422</v>
      </c>
      <c r="E1894">
        <v>1</v>
      </c>
      <c r="F1894" t="s">
        <v>85</v>
      </c>
      <c r="G1894" t="s">
        <v>22</v>
      </c>
      <c r="H1894" s="5">
        <v>43585.335752314815</v>
      </c>
      <c r="I1894" s="5">
        <v>43585.324305555558</v>
      </c>
      <c r="J1894" s="4">
        <f t="shared" si="148"/>
        <v>2019</v>
      </c>
      <c r="K1894" s="4">
        <f t="shared" si="149"/>
        <v>4</v>
      </c>
      <c r="L1894" s="6">
        <f t="shared" si="150"/>
        <v>988.99999985005707</v>
      </c>
      <c r="M1894" s="8">
        <f t="shared" si="146"/>
        <v>16.483333330834284</v>
      </c>
      <c r="N1894" s="8">
        <f t="shared" si="147"/>
        <v>16.483333330834284</v>
      </c>
      <c r="O1894" s="18">
        <v>1</v>
      </c>
      <c r="P1894" t="s">
        <v>3423</v>
      </c>
      <c r="Q1894" s="6" t="s">
        <v>24</v>
      </c>
    </row>
    <row r="1895" spans="1:17" s="190" customFormat="1" ht="15">
      <c r="A1895" s="190" t="s">
        <v>29</v>
      </c>
      <c r="B1895" s="190" t="s">
        <v>30</v>
      </c>
      <c r="C1895" s="190" t="s">
        <v>83</v>
      </c>
      <c r="D1895" s="190" t="s">
        <v>3424</v>
      </c>
      <c r="E1895" s="190">
        <v>1</v>
      </c>
      <c r="F1895" s="190" t="s">
        <v>33</v>
      </c>
      <c r="G1895" s="190" t="s">
        <v>97</v>
      </c>
      <c r="H1895" s="191">
        <v>43585.428356481483</v>
      </c>
      <c r="I1895" s="191">
        <v>43585.348611111112</v>
      </c>
      <c r="J1895" s="4">
        <f t="shared" si="148"/>
        <v>2019</v>
      </c>
      <c r="K1895" s="4">
        <f t="shared" si="149"/>
        <v>4</v>
      </c>
      <c r="L1895" s="193">
        <f t="shared" si="150"/>
        <v>6890.0000000372529</v>
      </c>
      <c r="M1895" s="196">
        <f t="shared" si="146"/>
        <v>114.83333333395422</v>
      </c>
      <c r="N1895" s="196">
        <f t="shared" si="147"/>
        <v>114.83333333395422</v>
      </c>
      <c r="O1895" s="197">
        <v>1</v>
      </c>
      <c r="P1895" s="190" t="s">
        <v>3425</v>
      </c>
      <c r="Q1895" s="193" t="s">
        <v>24</v>
      </c>
    </row>
    <row r="1896" spans="1:17" ht="15">
      <c r="A1896" t="s">
        <v>17</v>
      </c>
      <c r="B1896" t="s">
        <v>140</v>
      </c>
      <c r="C1896" t="s">
        <v>141</v>
      </c>
      <c r="D1896" t="s">
        <v>3336</v>
      </c>
      <c r="E1896">
        <v>75</v>
      </c>
      <c r="F1896" t="s">
        <v>125</v>
      </c>
      <c r="G1896" t="s">
        <v>22</v>
      </c>
      <c r="H1896" s="5">
        <v>43585.655555555553</v>
      </c>
      <c r="I1896" s="5">
        <v>43585.446527777778</v>
      </c>
      <c r="J1896" s="4">
        <f t="shared" si="148"/>
        <v>2019</v>
      </c>
      <c r="K1896" s="4">
        <f t="shared" si="149"/>
        <v>4</v>
      </c>
      <c r="L1896" s="6">
        <f t="shared" si="150"/>
        <v>18059.999999776483</v>
      </c>
      <c r="M1896" s="8">
        <f t="shared" si="146"/>
        <v>300.99999999627471</v>
      </c>
      <c r="N1896" s="8">
        <f t="shared" si="147"/>
        <v>22574.999999720603</v>
      </c>
      <c r="O1896" s="18">
        <v>1</v>
      </c>
      <c r="P1896" t="s">
        <v>3426</v>
      </c>
      <c r="Q1896" s="6" t="s">
        <v>24</v>
      </c>
    </row>
    <row r="1897" spans="1:17" ht="15">
      <c r="A1897" t="s">
        <v>17</v>
      </c>
      <c r="B1897" t="s">
        <v>55</v>
      </c>
      <c r="C1897" t="s">
        <v>59</v>
      </c>
      <c r="D1897" t="s">
        <v>3427</v>
      </c>
      <c r="E1897">
        <v>4</v>
      </c>
      <c r="F1897" t="s">
        <v>472</v>
      </c>
      <c r="G1897" t="s">
        <v>22</v>
      </c>
      <c r="H1897" s="5">
        <v>43585.503472222219</v>
      </c>
      <c r="I1897" s="5">
        <v>43585.479166666664</v>
      </c>
      <c r="J1897" s="4">
        <f t="shared" si="148"/>
        <v>2019</v>
      </c>
      <c r="K1897" s="4">
        <f t="shared" si="149"/>
        <v>4</v>
      </c>
      <c r="L1897" s="6">
        <f t="shared" si="150"/>
        <v>2099.9999999301508</v>
      </c>
      <c r="M1897" s="8">
        <f t="shared" si="146"/>
        <v>34.999999998835847</v>
      </c>
      <c r="N1897" s="8">
        <f t="shared" si="147"/>
        <v>139.99999999534339</v>
      </c>
      <c r="O1897" s="18">
        <v>1</v>
      </c>
      <c r="P1897" t="s">
        <v>3428</v>
      </c>
      <c r="Q1897" s="6" t="s">
        <v>24</v>
      </c>
    </row>
    <row r="1898" spans="1:17" ht="15">
      <c r="A1898" t="s">
        <v>17</v>
      </c>
      <c r="B1898" t="s">
        <v>41</v>
      </c>
      <c r="C1898" t="s">
        <v>129</v>
      </c>
      <c r="D1898" t="s">
        <v>834</v>
      </c>
      <c r="E1898">
        <v>5</v>
      </c>
      <c r="F1898" t="s">
        <v>27</v>
      </c>
      <c r="G1898" t="s">
        <v>22</v>
      </c>
      <c r="H1898" s="5">
        <v>43585.910393518519</v>
      </c>
      <c r="I1898" s="5">
        <v>43585.75277777778</v>
      </c>
      <c r="J1898" s="4">
        <f t="shared" si="148"/>
        <v>2019</v>
      </c>
      <c r="K1898" s="4">
        <f t="shared" si="149"/>
        <v>4</v>
      </c>
      <c r="L1898" s="6">
        <f t="shared" si="150"/>
        <v>13617.999999923632</v>
      </c>
      <c r="M1898" s="8">
        <f t="shared" si="146"/>
        <v>226.96666666539386</v>
      </c>
      <c r="N1898" s="8">
        <f t="shared" si="147"/>
        <v>1134.8333333269693</v>
      </c>
      <c r="O1898" s="18">
        <v>1</v>
      </c>
      <c r="P1898" t="s">
        <v>3429</v>
      </c>
      <c r="Q1898" s="6" t="s">
        <v>24</v>
      </c>
    </row>
    <row r="1899" spans="1:17" ht="15">
      <c r="A1899" t="s">
        <v>17</v>
      </c>
      <c r="B1899" t="s">
        <v>140</v>
      </c>
      <c r="C1899" t="s">
        <v>141</v>
      </c>
      <c r="D1899" t="s">
        <v>3430</v>
      </c>
      <c r="E1899">
        <v>23</v>
      </c>
      <c r="F1899" t="s">
        <v>92</v>
      </c>
      <c r="G1899" t="s">
        <v>22</v>
      </c>
      <c r="H1899" s="5">
        <v>43586.360925925925</v>
      </c>
      <c r="I1899" s="5">
        <v>43586.336805555555</v>
      </c>
      <c r="J1899" s="4">
        <f t="shared" si="148"/>
        <v>2019</v>
      </c>
      <c r="K1899" s="4">
        <f t="shared" si="149"/>
        <v>5</v>
      </c>
      <c r="L1899" s="6">
        <f t="shared" si="150"/>
        <v>2083.9999999618158</v>
      </c>
      <c r="M1899" s="8">
        <f t="shared" si="146"/>
        <v>34.73333333269693</v>
      </c>
      <c r="N1899" s="8">
        <f t="shared" si="147"/>
        <v>798.86666665202938</v>
      </c>
      <c r="O1899" s="18">
        <v>1</v>
      </c>
      <c r="P1899" t="s">
        <v>3431</v>
      </c>
      <c r="Q1899" s="6" t="s">
        <v>24</v>
      </c>
    </row>
    <row r="1900" spans="1:19" s="140" customFormat="1" ht="15">
      <c r="A1900" s="140" t="s">
        <v>17</v>
      </c>
      <c r="B1900" s="140" t="s">
        <v>47</v>
      </c>
      <c r="C1900" s="140" t="s">
        <v>52</v>
      </c>
      <c r="D1900" s="140" t="s">
        <v>3432</v>
      </c>
      <c r="E1900" s="140">
        <v>1</v>
      </c>
      <c r="F1900" s="140" t="s">
        <v>472</v>
      </c>
      <c r="G1900" s="140" t="s">
        <v>22</v>
      </c>
      <c r="H1900" s="141">
        <v>43586.381493055553</v>
      </c>
      <c r="I1900" s="141">
        <v>43586.336944444447</v>
      </c>
      <c r="J1900" s="4">
        <f t="shared" si="148"/>
        <v>2019</v>
      </c>
      <c r="K1900" s="4">
        <f t="shared" si="149"/>
        <v>5</v>
      </c>
      <c r="L1900" s="142">
        <f t="shared" si="150"/>
        <v>3848.9999995334074</v>
      </c>
      <c r="M1900" s="143">
        <f t="shared" si="146"/>
        <v>64.149999992223457</v>
      </c>
      <c r="N1900" s="143">
        <f t="shared" si="147"/>
        <v>64.149999992223457</v>
      </c>
      <c r="O1900" s="144">
        <v>1</v>
      </c>
      <c r="P1900" s="140" t="s">
        <v>3433</v>
      </c>
      <c r="Q1900" s="142" t="s">
        <v>24</v>
      </c>
      <c r="S1900"/>
    </row>
    <row r="1901" spans="1:17" ht="15">
      <c r="A1901" t="s">
        <v>17</v>
      </c>
      <c r="B1901" t="s">
        <v>41</v>
      </c>
      <c r="C1901" t="s">
        <v>42</v>
      </c>
      <c r="D1901" t="s">
        <v>1716</v>
      </c>
      <c r="E1901">
        <v>11</v>
      </c>
      <c r="F1901" t="s">
        <v>472</v>
      </c>
      <c r="G1901" t="s">
        <v>22</v>
      </c>
      <c r="H1901" s="5">
        <v>43586.555752314816</v>
      </c>
      <c r="I1901" s="5">
        <v>43586.513194444444</v>
      </c>
      <c r="J1901" s="4">
        <f t="shared" si="148"/>
        <v>2019</v>
      </c>
      <c r="K1901" s="4">
        <f t="shared" si="149"/>
        <v>5</v>
      </c>
      <c r="L1901" s="6">
        <f t="shared" si="150"/>
        <v>3677.0000001881272</v>
      </c>
      <c r="M1901" s="8">
        <f t="shared" si="146"/>
        <v>61.283333336468786</v>
      </c>
      <c r="N1901" s="8">
        <f t="shared" si="147"/>
        <v>674.11666670115665</v>
      </c>
      <c r="O1901" s="18">
        <v>1</v>
      </c>
      <c r="P1901" t="s">
        <v>3434</v>
      </c>
      <c r="Q1901" s="6" t="s">
        <v>24</v>
      </c>
    </row>
    <row r="1902" spans="1:17" ht="15">
      <c r="A1902" t="s">
        <v>17</v>
      </c>
      <c r="B1902" t="s">
        <v>55</v>
      </c>
      <c r="C1902" t="s">
        <v>59</v>
      </c>
      <c r="D1902" t="s">
        <v>2456</v>
      </c>
      <c r="E1902">
        <v>94</v>
      </c>
      <c r="F1902" t="s">
        <v>472</v>
      </c>
      <c r="G1902" t="s">
        <v>22</v>
      </c>
      <c r="H1902" s="5">
        <v>43586.901782407411</v>
      </c>
      <c r="I1902" s="5">
        <v>43586.804861111108</v>
      </c>
      <c r="J1902" s="4">
        <f t="shared" si="148"/>
        <v>2019</v>
      </c>
      <c r="K1902" s="4">
        <f t="shared" si="149"/>
        <v>5</v>
      </c>
      <c r="L1902" s="6">
        <f t="shared" si="150"/>
        <v>8374.0000005578622</v>
      </c>
      <c r="M1902" s="8">
        <f t="shared" si="146"/>
        <v>139.56666667596437</v>
      </c>
      <c r="N1902" s="8">
        <f t="shared" si="147"/>
        <v>13119.266667540651</v>
      </c>
      <c r="O1902" s="18">
        <v>1</v>
      </c>
      <c r="P1902" t="s">
        <v>3435</v>
      </c>
      <c r="Q1902" s="6" t="s">
        <v>24</v>
      </c>
    </row>
    <row r="1903" spans="1:17" ht="15">
      <c r="A1903" t="s">
        <v>17</v>
      </c>
      <c r="B1903" t="s">
        <v>55</v>
      </c>
      <c r="C1903" t="s">
        <v>59</v>
      </c>
      <c r="D1903" t="s">
        <v>3436</v>
      </c>
      <c r="E1903">
        <v>1</v>
      </c>
      <c r="F1903" t="s">
        <v>92</v>
      </c>
      <c r="G1903" t="s">
        <v>22</v>
      </c>
      <c r="H1903" s="5">
        <v>43587.444444444445</v>
      </c>
      <c r="I1903" s="5">
        <v>43587.415972222225</v>
      </c>
      <c r="J1903" s="4">
        <f t="shared" si="148"/>
        <v>2019</v>
      </c>
      <c r="K1903" s="4">
        <f t="shared" si="149"/>
        <v>5</v>
      </c>
      <c r="L1903" s="6">
        <f t="shared" si="150"/>
        <v>2459.9999998463318</v>
      </c>
      <c r="M1903" s="8">
        <f t="shared" si="146"/>
        <v>40.999999997438863</v>
      </c>
      <c r="N1903" s="8">
        <f t="shared" si="147"/>
        <v>40.999999997438863</v>
      </c>
      <c r="O1903" s="18">
        <v>1</v>
      </c>
      <c r="P1903" t="s">
        <v>3437</v>
      </c>
      <c r="Q1903" s="6" t="s">
        <v>24</v>
      </c>
    </row>
    <row r="1904" spans="1:17" ht="15">
      <c r="A1904" t="s">
        <v>17</v>
      </c>
      <c r="B1904" t="s">
        <v>18</v>
      </c>
      <c r="C1904" t="s">
        <v>35</v>
      </c>
      <c r="D1904" t="s">
        <v>818</v>
      </c>
      <c r="E1904">
        <v>7</v>
      </c>
      <c r="F1904" t="s">
        <v>125</v>
      </c>
      <c r="G1904" t="s">
        <v>22</v>
      </c>
      <c r="H1904" s="5">
        <v>43587.525000000001</v>
      </c>
      <c r="I1904" s="5">
        <v>43587.496527777781</v>
      </c>
      <c r="J1904" s="4">
        <f t="shared" si="148"/>
        <v>2019</v>
      </c>
      <c r="K1904" s="4">
        <f t="shared" si="149"/>
        <v>5</v>
      </c>
      <c r="L1904" s="6">
        <f t="shared" si="150"/>
        <v>2459.9999998463318</v>
      </c>
      <c r="M1904" s="8">
        <f t="shared" si="146"/>
        <v>40.999999997438863</v>
      </c>
      <c r="N1904" s="8">
        <f t="shared" si="147"/>
        <v>286.99999998207204</v>
      </c>
      <c r="O1904" s="18">
        <v>1</v>
      </c>
      <c r="P1904" t="s">
        <v>3438</v>
      </c>
      <c r="Q1904" s="6" t="s">
        <v>24</v>
      </c>
    </row>
    <row r="1905" spans="1:17" ht="15">
      <c r="A1905" t="s">
        <v>17</v>
      </c>
      <c r="B1905" t="s">
        <v>41</v>
      </c>
      <c r="C1905" t="s">
        <v>42</v>
      </c>
      <c r="D1905" t="s">
        <v>3439</v>
      </c>
      <c r="E1905">
        <v>2</v>
      </c>
      <c r="F1905" t="s">
        <v>33</v>
      </c>
      <c r="G1905" t="s">
        <v>22</v>
      </c>
      <c r="H1905" s="5">
        <v>43587.806481481479</v>
      </c>
      <c r="I1905" s="5">
        <v>43587.708333333336</v>
      </c>
      <c r="J1905" s="4">
        <f t="shared" si="148"/>
        <v>2019</v>
      </c>
      <c r="K1905" s="4">
        <f t="shared" si="149"/>
        <v>5</v>
      </c>
      <c r="L1905" s="6">
        <f t="shared" si="150"/>
        <v>8479.9999995622784</v>
      </c>
      <c r="M1905" s="8">
        <f t="shared" si="146"/>
        <v>141.33333332603797</v>
      </c>
      <c r="N1905" s="8">
        <f t="shared" si="147"/>
        <v>282.66666665207595</v>
      </c>
      <c r="O1905" s="18">
        <v>1</v>
      </c>
      <c r="P1905" t="s">
        <v>3440</v>
      </c>
      <c r="Q1905" s="6" t="s">
        <v>24</v>
      </c>
    </row>
    <row r="1906" spans="1:19" s="152" customFormat="1" ht="15">
      <c r="A1906" s="152" t="s">
        <v>29</v>
      </c>
      <c r="B1906" s="152" t="s">
        <v>87</v>
      </c>
      <c r="C1906" s="152" t="s">
        <v>103</v>
      </c>
      <c r="D1906" s="152" t="s">
        <v>3441</v>
      </c>
      <c r="E1906" s="152">
        <v>2</v>
      </c>
      <c r="F1906" s="152" t="s">
        <v>33</v>
      </c>
      <c r="G1906" s="152" t="s">
        <v>97</v>
      </c>
      <c r="H1906" s="153">
        <v>43588.391145833331</v>
      </c>
      <c r="I1906" s="153">
        <v>43588.336805555555</v>
      </c>
      <c r="J1906" s="4">
        <f t="shared" si="148"/>
        <v>2019</v>
      </c>
      <c r="K1906" s="4">
        <f t="shared" si="149"/>
        <v>5</v>
      </c>
      <c r="L1906" s="156">
        <f t="shared" si="150"/>
        <v>4694.9999999022111</v>
      </c>
      <c r="M1906" s="154">
        <f t="shared" si="146"/>
        <v>78.249999998370185</v>
      </c>
      <c r="N1906" s="154">
        <f t="shared" si="147"/>
        <v>156.49999999674037</v>
      </c>
      <c r="O1906" s="155">
        <v>1</v>
      </c>
      <c r="P1906" s="152" t="s">
        <v>3442</v>
      </c>
      <c r="Q1906" s="156" t="s">
        <v>24</v>
      </c>
      <c r="S1906"/>
    </row>
    <row r="1907" spans="1:17" ht="15">
      <c r="A1907" t="s">
        <v>17</v>
      </c>
      <c r="B1907" t="s">
        <v>18</v>
      </c>
      <c r="C1907" t="s">
        <v>19</v>
      </c>
      <c r="D1907" t="s">
        <v>3443</v>
      </c>
      <c r="E1907">
        <v>2</v>
      </c>
      <c r="F1907" t="s">
        <v>92</v>
      </c>
      <c r="G1907" t="s">
        <v>22</v>
      </c>
      <c r="H1907" s="5">
        <v>43588.377083333333</v>
      </c>
      <c r="I1907" s="5">
        <v>43588.343055555553</v>
      </c>
      <c r="J1907" s="4">
        <f t="shared" si="148"/>
        <v>2019</v>
      </c>
      <c r="K1907" s="4">
        <f t="shared" si="149"/>
        <v>5</v>
      </c>
      <c r="L1907" s="6">
        <f t="shared" si="150"/>
        <v>2940.0000001536682</v>
      </c>
      <c r="M1907" s="8">
        <f t="shared" si="146"/>
        <v>49.000000002561137</v>
      </c>
      <c r="N1907" s="8">
        <f t="shared" si="147"/>
        <v>98.000000005122274</v>
      </c>
      <c r="O1907" s="18">
        <v>1</v>
      </c>
      <c r="P1907" t="s">
        <v>3444</v>
      </c>
      <c r="Q1907" s="6" t="s">
        <v>24</v>
      </c>
    </row>
    <row r="1908" spans="1:17" ht="15">
      <c r="A1908" t="s">
        <v>17</v>
      </c>
      <c r="B1908" t="s">
        <v>47</v>
      </c>
      <c r="C1908" t="s">
        <v>52</v>
      </c>
      <c r="D1908" t="s">
        <v>3445</v>
      </c>
      <c r="E1908">
        <v>27</v>
      </c>
      <c r="F1908" t="s">
        <v>472</v>
      </c>
      <c r="G1908" t="s">
        <v>22</v>
      </c>
      <c r="H1908" s="5">
        <v>43588.629861111112</v>
      </c>
      <c r="I1908" s="5">
        <v>43588.461111111108</v>
      </c>
      <c r="J1908" s="4">
        <f t="shared" si="148"/>
        <v>2019</v>
      </c>
      <c r="K1908" s="4">
        <f t="shared" si="149"/>
        <v>5</v>
      </c>
      <c r="L1908" s="6">
        <f t="shared" si="150"/>
        <v>14580.000000377186</v>
      </c>
      <c r="M1908" s="8">
        <f t="shared" si="146"/>
        <v>243.00000000628643</v>
      </c>
      <c r="N1908" s="8">
        <f t="shared" si="147"/>
        <v>6561.0000001697335</v>
      </c>
      <c r="O1908" s="18">
        <v>1</v>
      </c>
      <c r="P1908" t="s">
        <v>3446</v>
      </c>
      <c r="Q1908" s="6" t="s">
        <v>24</v>
      </c>
    </row>
    <row r="1909" spans="1:17" ht="15">
      <c r="A1909" t="s">
        <v>17</v>
      </c>
      <c r="B1909" t="s">
        <v>47</v>
      </c>
      <c r="C1909" t="s">
        <v>52</v>
      </c>
      <c r="D1909" t="s">
        <v>3400</v>
      </c>
      <c r="E1909">
        <v>33</v>
      </c>
      <c r="F1909" t="s">
        <v>472</v>
      </c>
      <c r="G1909" t="s">
        <v>22</v>
      </c>
      <c r="H1909" s="5">
        <v>43588.5625</v>
      </c>
      <c r="I1909" s="5">
        <v>43588.461111111108</v>
      </c>
      <c r="J1909" s="4">
        <f t="shared" si="148"/>
        <v>2019</v>
      </c>
      <c r="K1909" s="4">
        <f t="shared" si="149"/>
        <v>5</v>
      </c>
      <c r="L1909" s="6">
        <f t="shared" si="150"/>
        <v>8760.0000002654269</v>
      </c>
      <c r="M1909" s="8">
        <f t="shared" si="146"/>
        <v>146.00000000442378</v>
      </c>
      <c r="N1909" s="8">
        <f t="shared" si="147"/>
        <v>4818.0000001459848</v>
      </c>
      <c r="O1909" s="18">
        <v>1</v>
      </c>
      <c r="P1909" t="s">
        <v>3447</v>
      </c>
      <c r="Q1909" s="6" t="s">
        <v>24</v>
      </c>
    </row>
    <row r="1910" spans="1:17" ht="15">
      <c r="A1910" t="s">
        <v>17</v>
      </c>
      <c r="B1910" t="s">
        <v>41</v>
      </c>
      <c r="C1910" t="s">
        <v>135</v>
      </c>
      <c r="D1910" t="s">
        <v>301</v>
      </c>
      <c r="E1910">
        <v>23</v>
      </c>
      <c r="F1910" t="s">
        <v>472</v>
      </c>
      <c r="G1910" t="s">
        <v>22</v>
      </c>
      <c r="H1910" s="5">
        <v>43588.638194444444</v>
      </c>
      <c r="I1910" s="5">
        <v>43588.603472222225</v>
      </c>
      <c r="J1910" s="4">
        <f t="shared" si="148"/>
        <v>2019</v>
      </c>
      <c r="K1910" s="4">
        <f t="shared" si="149"/>
        <v>5</v>
      </c>
      <c r="L1910" s="6">
        <f t="shared" si="150"/>
        <v>2999.9999997206032</v>
      </c>
      <c r="M1910" s="8">
        <f t="shared" si="146"/>
        <v>49.999999995343387</v>
      </c>
      <c r="N1910" s="8">
        <f t="shared" si="147"/>
        <v>1149.9999998928979</v>
      </c>
      <c r="O1910" s="18">
        <v>1</v>
      </c>
      <c r="P1910" t="s">
        <v>3448</v>
      </c>
      <c r="Q1910" s="6" t="s">
        <v>24</v>
      </c>
    </row>
    <row r="1911" spans="1:17" ht="15">
      <c r="A1911" t="s">
        <v>17</v>
      </c>
      <c r="B1911" t="s">
        <v>41</v>
      </c>
      <c r="C1911" t="s">
        <v>135</v>
      </c>
      <c r="D1911" t="s">
        <v>3449</v>
      </c>
      <c r="E1911">
        <v>1</v>
      </c>
      <c r="F1911" t="s">
        <v>472</v>
      </c>
      <c r="G1911" t="s">
        <v>22</v>
      </c>
      <c r="H1911" s="5">
        <v>43588.734722222223</v>
      </c>
      <c r="I1911" s="5">
        <v>43588.628078703703</v>
      </c>
      <c r="J1911" s="4">
        <f t="shared" si="148"/>
        <v>2019</v>
      </c>
      <c r="K1911" s="4">
        <f t="shared" si="149"/>
        <v>5</v>
      </c>
      <c r="L1911" s="6">
        <f t="shared" si="150"/>
        <v>9214.0000001527369</v>
      </c>
      <c r="M1911" s="8">
        <f t="shared" si="146"/>
        <v>153.56666666921228</v>
      </c>
      <c r="N1911" s="8">
        <f t="shared" si="147"/>
        <v>153.56666666921228</v>
      </c>
      <c r="O1911" s="18">
        <v>1</v>
      </c>
      <c r="P1911" t="s">
        <v>3450</v>
      </c>
      <c r="Q1911" s="6" t="s">
        <v>24</v>
      </c>
    </row>
    <row r="1912" spans="1:17" ht="15">
      <c r="A1912" t="s">
        <v>17</v>
      </c>
      <c r="B1912" t="s">
        <v>18</v>
      </c>
      <c r="C1912" t="s">
        <v>35</v>
      </c>
      <c r="D1912" t="s">
        <v>3451</v>
      </c>
      <c r="E1912">
        <v>6</v>
      </c>
      <c r="F1912" t="s">
        <v>472</v>
      </c>
      <c r="G1912" t="s">
        <v>22</v>
      </c>
      <c r="H1912" s="5">
        <v>43588.841666666667</v>
      </c>
      <c r="I1912" s="5">
        <v>43588.779293981483</v>
      </c>
      <c r="J1912" s="4">
        <f t="shared" si="148"/>
        <v>2019</v>
      </c>
      <c r="K1912" s="4">
        <f t="shared" si="149"/>
        <v>5</v>
      </c>
      <c r="L1912" s="6">
        <f t="shared" si="150"/>
        <v>5388.9999999431893</v>
      </c>
      <c r="M1912" s="8">
        <f t="shared" si="146"/>
        <v>89.816666665719822</v>
      </c>
      <c r="N1912" s="8">
        <f t="shared" si="147"/>
        <v>538.89999999431893</v>
      </c>
      <c r="O1912" s="18">
        <v>1</v>
      </c>
      <c r="P1912" t="s">
        <v>3452</v>
      </c>
      <c r="Q1912" s="6" t="s">
        <v>24</v>
      </c>
    </row>
    <row r="1913" spans="1:17" ht="15">
      <c r="A1913" t="s">
        <v>17</v>
      </c>
      <c r="B1913" t="s">
        <v>55</v>
      </c>
      <c r="C1913" t="s">
        <v>56</v>
      </c>
      <c r="D1913" t="s">
        <v>2824</v>
      </c>
      <c r="E1913">
        <v>1</v>
      </c>
      <c r="F1913" t="s">
        <v>92</v>
      </c>
      <c r="G1913" t="s">
        <v>22</v>
      </c>
      <c r="H1913" s="5">
        <v>43589.390370370369</v>
      </c>
      <c r="I1913" s="5">
        <v>43589.345578703702</v>
      </c>
      <c r="J1913" s="4">
        <f t="shared" si="148"/>
        <v>2019</v>
      </c>
      <c r="K1913" s="4">
        <f t="shared" si="149"/>
        <v>5</v>
      </c>
      <c r="L1913" s="6">
        <f t="shared" si="150"/>
        <v>3870.0000000419095</v>
      </c>
      <c r="M1913" s="8">
        <f t="shared" si="146"/>
        <v>64.500000000698492</v>
      </c>
      <c r="N1913" s="8">
        <f t="shared" si="147"/>
        <v>64.500000000698492</v>
      </c>
      <c r="O1913" s="18">
        <v>1</v>
      </c>
      <c r="P1913" t="s">
        <v>3453</v>
      </c>
      <c r="Q1913" s="6" t="s">
        <v>24</v>
      </c>
    </row>
    <row r="1914" spans="1:17" ht="15">
      <c r="A1914" t="s">
        <v>17</v>
      </c>
      <c r="B1914" t="s">
        <v>41</v>
      </c>
      <c r="C1914" t="s">
        <v>42</v>
      </c>
      <c r="D1914" t="s">
        <v>3454</v>
      </c>
      <c r="E1914">
        <v>18</v>
      </c>
      <c r="F1914" t="s">
        <v>125</v>
      </c>
      <c r="G1914" t="s">
        <v>22</v>
      </c>
      <c r="H1914" s="5">
        <v>43589.557789351849</v>
      </c>
      <c r="I1914" s="5">
        <v>43589.468148148146</v>
      </c>
      <c r="J1914" s="4">
        <f t="shared" si="148"/>
        <v>2019</v>
      </c>
      <c r="K1914" s="4">
        <f t="shared" si="149"/>
        <v>5</v>
      </c>
      <c r="L1914" s="6">
        <f t="shared" si="150"/>
        <v>7744.9999999953434</v>
      </c>
      <c r="M1914" s="8">
        <f t="shared" si="146"/>
        <v>129.08333333325572</v>
      </c>
      <c r="N1914" s="8">
        <f t="shared" si="147"/>
        <v>2323.499999998603</v>
      </c>
      <c r="O1914" s="18">
        <v>1</v>
      </c>
      <c r="P1914" t="s">
        <v>3455</v>
      </c>
      <c r="Q1914" s="6" t="s">
        <v>24</v>
      </c>
    </row>
    <row r="1915" spans="1:17" ht="15">
      <c r="A1915" t="s">
        <v>17</v>
      </c>
      <c r="B1915" t="s">
        <v>140</v>
      </c>
      <c r="C1915" t="s">
        <v>141</v>
      </c>
      <c r="D1915" t="s">
        <v>3456</v>
      </c>
      <c r="E1915">
        <v>1</v>
      </c>
      <c r="F1915" t="s">
        <v>85</v>
      </c>
      <c r="G1915" t="s">
        <v>22</v>
      </c>
      <c r="H1915" s="5">
        <v>43589.544756944444</v>
      </c>
      <c r="I1915" s="5">
        <v>43589.511655092596</v>
      </c>
      <c r="J1915" s="4">
        <f t="shared" si="148"/>
        <v>2019</v>
      </c>
      <c r="K1915" s="4">
        <f t="shared" si="149"/>
        <v>5</v>
      </c>
      <c r="L1915" s="6">
        <f t="shared" si="150"/>
        <v>2859.9999996833503</v>
      </c>
      <c r="M1915" s="8">
        <f t="shared" si="146"/>
        <v>47.666666661389172</v>
      </c>
      <c r="N1915" s="8">
        <f t="shared" si="147"/>
        <v>47.666666661389172</v>
      </c>
      <c r="O1915" s="18">
        <v>1</v>
      </c>
      <c r="P1915" t="s">
        <v>3457</v>
      </c>
      <c r="Q1915" s="6" t="s">
        <v>24</v>
      </c>
    </row>
    <row r="1916" spans="1:17" ht="15">
      <c r="A1916" t="s">
        <v>29</v>
      </c>
      <c r="B1916" t="s">
        <v>94</v>
      </c>
      <c r="C1916" t="s">
        <v>95</v>
      </c>
      <c r="D1916" t="s">
        <v>3458</v>
      </c>
      <c r="E1916">
        <v>31</v>
      </c>
      <c r="F1916" t="s">
        <v>125</v>
      </c>
      <c r="G1916" t="s">
        <v>22</v>
      </c>
      <c r="H1916" s="5">
        <v>43589.801817129628</v>
      </c>
      <c r="I1916" s="5">
        <v>43589.764826388891</v>
      </c>
      <c r="J1916" s="4">
        <f t="shared" si="148"/>
        <v>2019</v>
      </c>
      <c r="K1916" s="4">
        <f t="shared" si="149"/>
        <v>5</v>
      </c>
      <c r="L1916" s="6">
        <f t="shared" si="150"/>
        <v>3195.9999996470287</v>
      </c>
      <c r="M1916" s="8">
        <f t="shared" si="146"/>
        <v>53.266666660783812</v>
      </c>
      <c r="N1916" s="8">
        <f t="shared" si="147"/>
        <v>1651.2666664842982</v>
      </c>
      <c r="O1916" s="18">
        <v>1</v>
      </c>
      <c r="P1916" t="s">
        <v>3459</v>
      </c>
      <c r="Q1916" s="6" t="s">
        <v>24</v>
      </c>
    </row>
    <row r="1917" spans="1:18" ht="15">
      <c r="A1917" t="s">
        <v>17</v>
      </c>
      <c r="B1917" t="s">
        <v>41</v>
      </c>
      <c r="C1917" t="s">
        <v>62</v>
      </c>
      <c r="D1917" t="s">
        <v>3460</v>
      </c>
      <c r="E1917">
        <v>62</v>
      </c>
      <c r="F1917" t="s">
        <v>44</v>
      </c>
      <c r="G1917" t="s">
        <v>22</v>
      </c>
      <c r="H1917" s="5">
        <v>43589.971354166664</v>
      </c>
      <c r="I1917" s="5">
        <v>43589.810416666667</v>
      </c>
      <c r="J1917" s="4">
        <f t="shared" si="148"/>
        <v>2019</v>
      </c>
      <c r="K1917" s="4">
        <f t="shared" si="149"/>
        <v>5</v>
      </c>
      <c r="L1917" s="6">
        <f t="shared" si="150"/>
        <v>13904.999999748543</v>
      </c>
      <c r="M1917" s="8">
        <f t="shared" si="146"/>
        <v>231.74999999580905</v>
      </c>
      <c r="N1917" s="8">
        <f t="shared" si="147"/>
        <v>14368.499999740161</v>
      </c>
      <c r="O1917" s="18">
        <v>1</v>
      </c>
      <c r="P1917" t="s">
        <v>3461</v>
      </c>
      <c r="Q1917" s="6" t="s">
        <v>24</v>
      </c>
      <c r="R1917" t="s">
        <v>46</v>
      </c>
    </row>
    <row r="1918" spans="1:18" ht="15">
      <c r="A1918" t="s">
        <v>17</v>
      </c>
      <c r="B1918" t="s">
        <v>41</v>
      </c>
      <c r="C1918" t="s">
        <v>62</v>
      </c>
      <c r="D1918" t="s">
        <v>288</v>
      </c>
      <c r="E1918">
        <v>13</v>
      </c>
      <c r="F1918" t="s">
        <v>44</v>
      </c>
      <c r="G1918" t="s">
        <v>22</v>
      </c>
      <c r="H1918" s="5">
        <v>43590.016273148147</v>
      </c>
      <c r="I1918" s="5">
        <v>43589.813194444447</v>
      </c>
      <c r="J1918" s="4">
        <f t="shared" si="148"/>
        <v>2019</v>
      </c>
      <c r="K1918" s="4">
        <f t="shared" si="149"/>
        <v>5</v>
      </c>
      <c r="L1918" s="6">
        <f t="shared" si="150"/>
        <v>17545.999999693595</v>
      </c>
      <c r="M1918" s="8">
        <f t="shared" si="146"/>
        <v>292.43333332822658</v>
      </c>
      <c r="N1918" s="8">
        <f t="shared" si="147"/>
        <v>3801.6333332669456</v>
      </c>
      <c r="O1918" s="18">
        <v>1</v>
      </c>
      <c r="P1918" t="s">
        <v>3462</v>
      </c>
      <c r="Q1918" s="6" t="s">
        <v>24</v>
      </c>
      <c r="R1918" t="s">
        <v>46</v>
      </c>
    </row>
    <row r="1919" spans="1:17" ht="15">
      <c r="A1919" t="s">
        <v>17</v>
      </c>
      <c r="B1919" t="s">
        <v>41</v>
      </c>
      <c r="C1919" t="s">
        <v>135</v>
      </c>
      <c r="D1919" t="s">
        <v>979</v>
      </c>
      <c r="E1919">
        <v>31</v>
      </c>
      <c r="F1919" t="s">
        <v>27</v>
      </c>
      <c r="G1919" t="s">
        <v>22</v>
      </c>
      <c r="H1919" s="5">
        <v>43589.92596064815</v>
      </c>
      <c r="I1919" s="5">
        <v>43589.813622685186</v>
      </c>
      <c r="J1919" s="4">
        <f t="shared" si="148"/>
        <v>2019</v>
      </c>
      <c r="K1919" s="4">
        <f t="shared" si="149"/>
        <v>5</v>
      </c>
      <c r="L1919" s="6">
        <f t="shared" si="150"/>
        <v>9706.0000001220033</v>
      </c>
      <c r="M1919" s="8">
        <f t="shared" si="146"/>
        <v>161.76666666870005</v>
      </c>
      <c r="N1919" s="8">
        <f t="shared" si="147"/>
        <v>5014.7666667297017</v>
      </c>
      <c r="O1919" s="18">
        <v>1</v>
      </c>
      <c r="P1919" t="s">
        <v>3463</v>
      </c>
      <c r="Q1919" s="6" t="s">
        <v>24</v>
      </c>
    </row>
    <row r="1920" spans="1:18" ht="15">
      <c r="A1920" t="s">
        <v>17</v>
      </c>
      <c r="B1920" t="s">
        <v>41</v>
      </c>
      <c r="C1920" t="s">
        <v>129</v>
      </c>
      <c r="D1920" t="s">
        <v>768</v>
      </c>
      <c r="E1920">
        <v>4</v>
      </c>
      <c r="F1920" t="s">
        <v>44</v>
      </c>
      <c r="G1920" t="s">
        <v>22</v>
      </c>
      <c r="H1920" s="5">
        <v>43590.033645833333</v>
      </c>
      <c r="I1920" s="5">
        <v>43589.816666666666</v>
      </c>
      <c r="J1920" s="4">
        <f t="shared" si="148"/>
        <v>2019</v>
      </c>
      <c r="K1920" s="4">
        <f t="shared" si="149"/>
        <v>5</v>
      </c>
      <c r="L1920" s="6">
        <f t="shared" si="150"/>
        <v>18747.000000067055</v>
      </c>
      <c r="M1920" s="8">
        <f t="shared" si="151" ref="M1920:M1983">+L1920/60</f>
        <v>312.45000000111759</v>
      </c>
      <c r="N1920" s="8">
        <f t="shared" si="152" ref="N1920:N1983">+M1920*E1920</f>
        <v>1249.8000000044703</v>
      </c>
      <c r="O1920" s="18">
        <v>1</v>
      </c>
      <c r="P1920" t="s">
        <v>3464</v>
      </c>
      <c r="Q1920" s="6" t="s">
        <v>24</v>
      </c>
      <c r="R1920" t="s">
        <v>46</v>
      </c>
    </row>
    <row r="1921" spans="1:18" ht="15">
      <c r="A1921" t="s">
        <v>17</v>
      </c>
      <c r="B1921" t="s">
        <v>41</v>
      </c>
      <c r="C1921" t="s">
        <v>135</v>
      </c>
      <c r="D1921" t="s">
        <v>316</v>
      </c>
      <c r="E1921">
        <v>13</v>
      </c>
      <c r="F1921" t="s">
        <v>44</v>
      </c>
      <c r="G1921" t="s">
        <v>22</v>
      </c>
      <c r="H1921" s="5">
        <v>43589.910277777781</v>
      </c>
      <c r="I1921" s="5">
        <v>43589.816932870373</v>
      </c>
      <c r="J1921" s="4">
        <f t="shared" si="148"/>
        <v>2019</v>
      </c>
      <c r="K1921" s="4">
        <f t="shared" si="149"/>
        <v>5</v>
      </c>
      <c r="L1921" s="6">
        <f t="shared" si="150"/>
        <v>8064.9999999906868</v>
      </c>
      <c r="M1921" s="8">
        <f t="shared" si="151"/>
        <v>134.41666666651145</v>
      </c>
      <c r="N1921" s="8">
        <f t="shared" si="152"/>
        <v>1747.4166666646488</v>
      </c>
      <c r="O1921" s="18">
        <v>1</v>
      </c>
      <c r="P1921" t="s">
        <v>3465</v>
      </c>
      <c r="Q1921" s="6" t="s">
        <v>24</v>
      </c>
      <c r="R1921" t="s">
        <v>46</v>
      </c>
    </row>
    <row r="1922" spans="1:19" s="129" customFormat="1" ht="15">
      <c r="A1922" s="129" t="s">
        <v>17</v>
      </c>
      <c r="B1922" s="129" t="s">
        <v>41</v>
      </c>
      <c r="C1922" s="129" t="s">
        <v>62</v>
      </c>
      <c r="D1922" s="129" t="s">
        <v>3321</v>
      </c>
      <c r="E1922" s="129">
        <v>1</v>
      </c>
      <c r="F1922" s="129" t="s">
        <v>131</v>
      </c>
      <c r="G1922" s="129" t="s">
        <v>22</v>
      </c>
      <c r="H1922" s="130">
        <v>43589.897488425922</v>
      </c>
      <c r="I1922" s="130">
        <v>43589.818055555559</v>
      </c>
      <c r="J1922" s="4">
        <f t="shared" si="148"/>
        <v>2019</v>
      </c>
      <c r="K1922" s="4">
        <f t="shared" si="149"/>
        <v>5</v>
      </c>
      <c r="L1922" s="133">
        <f t="shared" si="150"/>
        <v>6862.9999993834645</v>
      </c>
      <c r="M1922" s="131">
        <f t="shared" si="151"/>
        <v>114.38333332305774</v>
      </c>
      <c r="N1922" s="131">
        <f t="shared" si="152"/>
        <v>114.38333332305774</v>
      </c>
      <c r="O1922" s="132">
        <v>1</v>
      </c>
      <c r="P1922" s="129" t="s">
        <v>3466</v>
      </c>
      <c r="Q1922" s="133" t="s">
        <v>24</v>
      </c>
      <c r="S1922"/>
    </row>
    <row r="1923" spans="1:17" ht="15">
      <c r="A1923" t="s">
        <v>17</v>
      </c>
      <c r="B1923" t="s">
        <v>41</v>
      </c>
      <c r="C1923" t="s">
        <v>129</v>
      </c>
      <c r="D1923" t="s">
        <v>757</v>
      </c>
      <c r="E1923">
        <v>3</v>
      </c>
      <c r="F1923" t="s">
        <v>131</v>
      </c>
      <c r="G1923" t="s">
        <v>22</v>
      </c>
      <c r="H1923" s="5">
        <v>43590.019212962965</v>
      </c>
      <c r="I1923" s="5">
        <v>43589.822916666664</v>
      </c>
      <c r="J1923" s="4">
        <f t="shared" si="153" ref="J1923:J1986">YEAR(I1923)</f>
        <v>2019</v>
      </c>
      <c r="K1923" s="4">
        <f t="shared" si="154" ref="K1923:K1986">MONTH(I1923)</f>
        <v>5</v>
      </c>
      <c r="L1923" s="6">
        <f t="shared" si="150"/>
        <v>16960.000000381842</v>
      </c>
      <c r="M1923" s="8">
        <f t="shared" si="151"/>
        <v>282.6666666730307</v>
      </c>
      <c r="N1923" s="8">
        <f t="shared" si="152"/>
        <v>848.00000001909211</v>
      </c>
      <c r="O1923" s="18">
        <v>1</v>
      </c>
      <c r="P1923" t="s">
        <v>3467</v>
      </c>
      <c r="Q1923" s="6" t="s">
        <v>24</v>
      </c>
    </row>
    <row r="1924" spans="1:17" ht="15">
      <c r="A1924" t="s">
        <v>17</v>
      </c>
      <c r="B1924" t="s">
        <v>18</v>
      </c>
      <c r="C1924" t="s">
        <v>38</v>
      </c>
      <c r="D1924" t="s">
        <v>39</v>
      </c>
      <c r="E1924">
        <v>11</v>
      </c>
      <c r="F1924" t="s">
        <v>131</v>
      </c>
      <c r="G1924" t="s">
        <v>22</v>
      </c>
      <c r="H1924" s="5">
        <v>43590.040243055555</v>
      </c>
      <c r="I1924" s="5">
        <v>43589.823101851849</v>
      </c>
      <c r="J1924" s="4">
        <f t="shared" si="153"/>
        <v>2019</v>
      </c>
      <c r="K1924" s="4">
        <f t="shared" si="154"/>
        <v>5</v>
      </c>
      <c r="L1924" s="6">
        <f t="shared" si="150"/>
        <v>18761.000000196509</v>
      </c>
      <c r="M1924" s="8">
        <f t="shared" si="151"/>
        <v>312.68333333660848</v>
      </c>
      <c r="N1924" s="8">
        <f t="shared" si="152"/>
        <v>3439.5166667026933</v>
      </c>
      <c r="O1924" s="18">
        <v>1</v>
      </c>
      <c r="P1924" t="s">
        <v>3468</v>
      </c>
      <c r="Q1924" s="6" t="s">
        <v>24</v>
      </c>
    </row>
    <row r="1925" spans="1:18" ht="15">
      <c r="A1925" t="s">
        <v>17</v>
      </c>
      <c r="B1925" t="s">
        <v>41</v>
      </c>
      <c r="C1925" t="s">
        <v>62</v>
      </c>
      <c r="D1925" t="s">
        <v>3469</v>
      </c>
      <c r="E1925">
        <v>17</v>
      </c>
      <c r="F1925" t="s">
        <v>44</v>
      </c>
      <c r="G1925" t="s">
        <v>22</v>
      </c>
      <c r="H1925" s="5">
        <v>43589.981874999998</v>
      </c>
      <c r="I1925" s="5">
        <v>43589.830555555556</v>
      </c>
      <c r="J1925" s="4">
        <f t="shared" si="153"/>
        <v>2019</v>
      </c>
      <c r="K1925" s="4">
        <f t="shared" si="154"/>
        <v>5</v>
      </c>
      <c r="L1925" s="6">
        <f t="shared" si="150"/>
        <v>13073.999999742955</v>
      </c>
      <c r="M1925" s="8">
        <f t="shared" si="151"/>
        <v>217.89999999571592</v>
      </c>
      <c r="N1925" s="8">
        <f t="shared" si="152"/>
        <v>3704.2999999271706</v>
      </c>
      <c r="O1925" s="18">
        <v>1</v>
      </c>
      <c r="P1925" t="s">
        <v>3470</v>
      </c>
      <c r="Q1925" s="6" t="s">
        <v>24</v>
      </c>
      <c r="R1925" t="s">
        <v>46</v>
      </c>
    </row>
    <row r="1926" spans="1:17" ht="15">
      <c r="A1926" t="s">
        <v>17</v>
      </c>
      <c r="B1926" t="s">
        <v>55</v>
      </c>
      <c r="C1926" t="s">
        <v>59</v>
      </c>
      <c r="D1926" t="s">
        <v>1718</v>
      </c>
      <c r="E1926">
        <v>72</v>
      </c>
      <c r="F1926" t="s">
        <v>27</v>
      </c>
      <c r="G1926" t="s">
        <v>22</v>
      </c>
      <c r="H1926" s="5">
        <v>43590.097453703704</v>
      </c>
      <c r="I1926" s="5">
        <v>43589.838750000003</v>
      </c>
      <c r="J1926" s="4">
        <f t="shared" si="153"/>
        <v>2019</v>
      </c>
      <c r="K1926" s="4">
        <f t="shared" si="154"/>
        <v>5</v>
      </c>
      <c r="L1926" s="6">
        <f t="shared" si="150"/>
        <v>22351.999999769032</v>
      </c>
      <c r="M1926" s="8">
        <f t="shared" si="151"/>
        <v>372.53333332948387</v>
      </c>
      <c r="N1926" s="8">
        <f t="shared" si="152"/>
        <v>26822.399999722838</v>
      </c>
      <c r="O1926" s="18">
        <v>1</v>
      </c>
      <c r="P1926" t="s">
        <v>3471</v>
      </c>
      <c r="Q1926" s="6" t="s">
        <v>24</v>
      </c>
    </row>
    <row r="1927" spans="1:17" s="106" customFormat="1" ht="15">
      <c r="A1927" s="106" t="s">
        <v>17</v>
      </c>
      <c r="B1927" s="106" t="s">
        <v>47</v>
      </c>
      <c r="C1927" s="106" t="s">
        <v>52</v>
      </c>
      <c r="D1927" s="106" t="s">
        <v>940</v>
      </c>
      <c r="E1927" s="106">
        <v>89</v>
      </c>
      <c r="F1927" s="106" t="s">
        <v>131</v>
      </c>
      <c r="G1927" s="106" t="s">
        <v>22</v>
      </c>
      <c r="H1927" s="107">
        <v>43590.097986111112</v>
      </c>
      <c r="I1927" s="107">
        <v>43589.842361111114</v>
      </c>
      <c r="J1927" s="4">
        <f t="shared" si="153"/>
        <v>2019</v>
      </c>
      <c r="K1927" s="4">
        <f t="shared" si="154"/>
        <v>5</v>
      </c>
      <c r="L1927" s="110">
        <f t="shared" si="150"/>
        <v>22085.99999982398</v>
      </c>
      <c r="M1927" s="108">
        <f t="shared" si="151"/>
        <v>368.09999999706633</v>
      </c>
      <c r="N1927" s="108">
        <f t="shared" si="152"/>
        <v>32760.899999738904</v>
      </c>
      <c r="O1927" s="109">
        <v>1</v>
      </c>
      <c r="P1927" s="106" t="s">
        <v>3472</v>
      </c>
      <c r="Q1927" s="110" t="s">
        <v>24</v>
      </c>
    </row>
    <row r="1928" spans="1:19" s="140" customFormat="1" ht="15">
      <c r="A1928" s="140" t="s">
        <v>17</v>
      </c>
      <c r="B1928" s="140" t="s">
        <v>18</v>
      </c>
      <c r="C1928" s="140" t="s">
        <v>35</v>
      </c>
      <c r="D1928" s="140" t="s">
        <v>3473</v>
      </c>
      <c r="E1928" s="140">
        <v>1</v>
      </c>
      <c r="F1928" s="140" t="s">
        <v>44</v>
      </c>
      <c r="G1928" s="140" t="s">
        <v>22</v>
      </c>
      <c r="H1928" s="141">
        <v>43589.985185185185</v>
      </c>
      <c r="I1928" s="141">
        <v>43589.849305555559</v>
      </c>
      <c r="J1928" s="4">
        <f t="shared" si="153"/>
        <v>2019</v>
      </c>
      <c r="K1928" s="4">
        <f t="shared" si="154"/>
        <v>5</v>
      </c>
      <c r="L1928" s="142">
        <f t="shared" si="150"/>
        <v>11739.99999971129</v>
      </c>
      <c r="M1928" s="143">
        <f t="shared" si="151"/>
        <v>195.66666666185483</v>
      </c>
      <c r="N1928" s="143">
        <f t="shared" si="152"/>
        <v>195.66666666185483</v>
      </c>
      <c r="O1928" s="144">
        <v>1</v>
      </c>
      <c r="P1928" s="140" t="s">
        <v>3474</v>
      </c>
      <c r="Q1928" s="142" t="s">
        <v>24</v>
      </c>
      <c r="R1928" s="140" t="s">
        <v>46</v>
      </c>
      <c r="S1928"/>
    </row>
    <row r="1929" spans="1:18" ht="15">
      <c r="A1929" t="s">
        <v>17</v>
      </c>
      <c r="B1929" t="s">
        <v>41</v>
      </c>
      <c r="C1929" t="s">
        <v>62</v>
      </c>
      <c r="D1929" t="s">
        <v>217</v>
      </c>
      <c r="E1929">
        <v>15</v>
      </c>
      <c r="F1929" t="s">
        <v>44</v>
      </c>
      <c r="G1929" t="s">
        <v>22</v>
      </c>
      <c r="H1929" s="5">
        <v>43590.010370370372</v>
      </c>
      <c r="I1929" s="5">
        <v>43589.865231481483</v>
      </c>
      <c r="J1929" s="4">
        <f t="shared" si="153"/>
        <v>2019</v>
      </c>
      <c r="K1929" s="4">
        <f t="shared" si="154"/>
        <v>5</v>
      </c>
      <c r="L1929" s="6">
        <f t="shared" si="150"/>
        <v>12540.00000001397</v>
      </c>
      <c r="M1929" s="8">
        <f t="shared" si="151"/>
        <v>209.00000000023283</v>
      </c>
      <c r="N1929" s="8">
        <f t="shared" si="152"/>
        <v>3135.0000000034925</v>
      </c>
      <c r="O1929" s="18">
        <v>1</v>
      </c>
      <c r="P1929" t="s">
        <v>3475</v>
      </c>
      <c r="Q1929" s="6" t="s">
        <v>24</v>
      </c>
      <c r="R1929" t="s">
        <v>46</v>
      </c>
    </row>
    <row r="1930" spans="1:17" ht="15">
      <c r="A1930" t="s">
        <v>17</v>
      </c>
      <c r="B1930" t="s">
        <v>55</v>
      </c>
      <c r="C1930" t="s">
        <v>56</v>
      </c>
      <c r="D1930" t="s">
        <v>3476</v>
      </c>
      <c r="E1930">
        <v>4</v>
      </c>
      <c r="F1930" t="s">
        <v>131</v>
      </c>
      <c r="G1930" t="s">
        <v>22</v>
      </c>
      <c r="H1930" s="5">
        <v>43590.003888888888</v>
      </c>
      <c r="I1930" s="5">
        <v>43589.901134259257</v>
      </c>
      <c r="J1930" s="4">
        <f t="shared" si="153"/>
        <v>2019</v>
      </c>
      <c r="K1930" s="4">
        <f t="shared" si="154"/>
        <v>5</v>
      </c>
      <c r="L1930" s="6">
        <f t="shared" si="155" ref="L1930:L1993">(H1930-I1930)*60*24*60</f>
        <v>8878.0000001890585</v>
      </c>
      <c r="M1930" s="8">
        <f t="shared" si="151"/>
        <v>147.96666666981764</v>
      </c>
      <c r="N1930" s="8">
        <f t="shared" si="152"/>
        <v>591.86666667927057</v>
      </c>
      <c r="O1930" s="18">
        <v>1</v>
      </c>
      <c r="P1930" t="s">
        <v>3477</v>
      </c>
      <c r="Q1930" s="6" t="s">
        <v>24</v>
      </c>
    </row>
    <row r="1931" spans="1:17" ht="15">
      <c r="A1931" t="s">
        <v>17</v>
      </c>
      <c r="B1931" t="s">
        <v>140</v>
      </c>
      <c r="C1931" t="s">
        <v>141</v>
      </c>
      <c r="D1931" t="s">
        <v>3478</v>
      </c>
      <c r="E1931">
        <v>1</v>
      </c>
      <c r="F1931" t="s">
        <v>27</v>
      </c>
      <c r="G1931" t="s">
        <v>22</v>
      </c>
      <c r="H1931" s="5">
        <v>43589.991643518515</v>
      </c>
      <c r="I1931" s="5">
        <v>43589.927187499998</v>
      </c>
      <c r="J1931" s="4">
        <f t="shared" si="153"/>
        <v>2019</v>
      </c>
      <c r="K1931" s="4">
        <f t="shared" si="154"/>
        <v>5</v>
      </c>
      <c r="L1931" s="6">
        <f t="shared" si="155"/>
        <v>5568.9999999012798</v>
      </c>
      <c r="M1931" s="8">
        <f t="shared" si="151"/>
        <v>92.81666666502133</v>
      </c>
      <c r="N1931" s="8">
        <f t="shared" si="152"/>
        <v>92.81666666502133</v>
      </c>
      <c r="O1931" s="18">
        <v>1</v>
      </c>
      <c r="P1931" t="s">
        <v>3479</v>
      </c>
      <c r="Q1931" s="6" t="s">
        <v>24</v>
      </c>
    </row>
    <row r="1932" spans="1:18" ht="15">
      <c r="A1932" t="s">
        <v>17</v>
      </c>
      <c r="B1932" t="s">
        <v>41</v>
      </c>
      <c r="C1932" t="s">
        <v>62</v>
      </c>
      <c r="D1932" t="s">
        <v>3480</v>
      </c>
      <c r="E1932">
        <v>1</v>
      </c>
      <c r="F1932" t="s">
        <v>44</v>
      </c>
      <c r="G1932" t="s">
        <v>22</v>
      </c>
      <c r="H1932" s="5">
        <v>43590.011145833334</v>
      </c>
      <c r="I1932" s="5">
        <v>43589.948379629626</v>
      </c>
      <c r="J1932" s="4">
        <f t="shared" si="153"/>
        <v>2019</v>
      </c>
      <c r="K1932" s="4">
        <f t="shared" si="154"/>
        <v>5</v>
      </c>
      <c r="L1932" s="6">
        <f t="shared" si="155"/>
        <v>5423.0000003473833</v>
      </c>
      <c r="M1932" s="8">
        <f t="shared" si="151"/>
        <v>90.383333339123055</v>
      </c>
      <c r="N1932" s="8">
        <f t="shared" si="152"/>
        <v>90.383333339123055</v>
      </c>
      <c r="O1932" s="18">
        <v>1</v>
      </c>
      <c r="P1932" t="s">
        <v>3481</v>
      </c>
      <c r="Q1932" s="6" t="s">
        <v>24</v>
      </c>
      <c r="R1932" t="s">
        <v>46</v>
      </c>
    </row>
    <row r="1933" spans="1:17" ht="15">
      <c r="A1933" t="s">
        <v>17</v>
      </c>
      <c r="B1933" t="s">
        <v>41</v>
      </c>
      <c r="C1933" t="s">
        <v>42</v>
      </c>
      <c r="D1933" t="s">
        <v>395</v>
      </c>
      <c r="E1933">
        <v>12</v>
      </c>
      <c r="F1933" t="s">
        <v>27</v>
      </c>
      <c r="G1933" t="s">
        <v>22</v>
      </c>
      <c r="H1933" s="5">
        <v>43590.268750000003</v>
      </c>
      <c r="I1933" s="5">
        <v>43590.143055555556</v>
      </c>
      <c r="J1933" s="4">
        <f t="shared" si="153"/>
        <v>2019</v>
      </c>
      <c r="K1933" s="4">
        <f t="shared" si="154"/>
        <v>5</v>
      </c>
      <c r="L1933" s="6">
        <f t="shared" si="155"/>
        <v>10860.000000195578</v>
      </c>
      <c r="M1933" s="8">
        <f t="shared" si="151"/>
        <v>181.00000000325963</v>
      </c>
      <c r="N1933" s="8">
        <f t="shared" si="152"/>
        <v>2172.0000000391155</v>
      </c>
      <c r="O1933" s="18">
        <v>1</v>
      </c>
      <c r="P1933" t="s">
        <v>3482</v>
      </c>
      <c r="Q1933" s="6" t="s">
        <v>24</v>
      </c>
    </row>
    <row r="1934" spans="1:17" s="106" customFormat="1" ht="15">
      <c r="A1934" s="106" t="s">
        <v>17</v>
      </c>
      <c r="B1934" s="106" t="s">
        <v>47</v>
      </c>
      <c r="C1934" s="106" t="s">
        <v>52</v>
      </c>
      <c r="D1934" s="106" t="s">
        <v>3483</v>
      </c>
      <c r="E1934" s="106">
        <v>1</v>
      </c>
      <c r="F1934" s="106" t="s">
        <v>131</v>
      </c>
      <c r="G1934" s="106" t="s">
        <v>22</v>
      </c>
      <c r="H1934" s="107">
        <v>43590.407638888886</v>
      </c>
      <c r="I1934" s="107">
        <v>43590.364583333336</v>
      </c>
      <c r="J1934" s="4">
        <f t="shared" si="153"/>
        <v>2019</v>
      </c>
      <c r="K1934" s="4">
        <f t="shared" si="154"/>
        <v>5</v>
      </c>
      <c r="L1934" s="110">
        <f t="shared" si="155"/>
        <v>3719.9999995529652</v>
      </c>
      <c r="M1934" s="108">
        <f t="shared" si="151"/>
        <v>61.999999992549419</v>
      </c>
      <c r="N1934" s="108">
        <f t="shared" si="152"/>
        <v>61.999999992549419</v>
      </c>
      <c r="O1934" s="109">
        <v>1</v>
      </c>
      <c r="P1934" s="106" t="s">
        <v>3484</v>
      </c>
      <c r="Q1934" s="110" t="s">
        <v>24</v>
      </c>
    </row>
    <row r="1935" spans="1:17" ht="15">
      <c r="A1935" t="s">
        <v>17</v>
      </c>
      <c r="B1935" t="s">
        <v>140</v>
      </c>
      <c r="C1935" t="s">
        <v>141</v>
      </c>
      <c r="D1935" t="s">
        <v>3485</v>
      </c>
      <c r="E1935">
        <v>1</v>
      </c>
      <c r="F1935" t="s">
        <v>92</v>
      </c>
      <c r="G1935" t="s">
        <v>22</v>
      </c>
      <c r="H1935" s="5">
        <v>43590.425358796296</v>
      </c>
      <c r="I1935" s="5">
        <v>43590.396527777775</v>
      </c>
      <c r="J1935" s="4">
        <f t="shared" si="153"/>
        <v>2019</v>
      </c>
      <c r="K1935" s="4">
        <f t="shared" si="154"/>
        <v>5</v>
      </c>
      <c r="L1935" s="6">
        <f t="shared" si="155"/>
        <v>2491.0000001778826</v>
      </c>
      <c r="M1935" s="8">
        <f t="shared" si="151"/>
        <v>41.516666669631377</v>
      </c>
      <c r="N1935" s="8">
        <f t="shared" si="152"/>
        <v>41.516666669631377</v>
      </c>
      <c r="O1935" s="18">
        <v>1</v>
      </c>
      <c r="P1935" t="s">
        <v>3486</v>
      </c>
      <c r="Q1935" s="6" t="s">
        <v>24</v>
      </c>
    </row>
    <row r="1936" spans="1:17" ht="15">
      <c r="A1936" t="s">
        <v>17</v>
      </c>
      <c r="B1936" t="s">
        <v>41</v>
      </c>
      <c r="C1936" t="s">
        <v>62</v>
      </c>
      <c r="D1936" t="s">
        <v>1125</v>
      </c>
      <c r="E1936">
        <v>2</v>
      </c>
      <c r="F1936" t="s">
        <v>92</v>
      </c>
      <c r="G1936" t="s">
        <v>22</v>
      </c>
      <c r="H1936" s="5">
        <v>43590.506990740738</v>
      </c>
      <c r="I1936" s="5">
        <v>43590.420138888891</v>
      </c>
      <c r="J1936" s="4">
        <f t="shared" si="153"/>
        <v>2019</v>
      </c>
      <c r="K1936" s="4">
        <f t="shared" si="154"/>
        <v>5</v>
      </c>
      <c r="L1936" s="6">
        <f t="shared" si="155"/>
        <v>7503.9999996079132</v>
      </c>
      <c r="M1936" s="8">
        <f t="shared" si="151"/>
        <v>125.06666666013189</v>
      </c>
      <c r="N1936" s="8">
        <f t="shared" si="152"/>
        <v>250.13333332026377</v>
      </c>
      <c r="O1936" s="18">
        <v>1</v>
      </c>
      <c r="P1936" t="s">
        <v>3487</v>
      </c>
      <c r="Q1936" s="6" t="s">
        <v>24</v>
      </c>
    </row>
    <row r="1937" spans="1:17" ht="15">
      <c r="A1937" t="s">
        <v>17</v>
      </c>
      <c r="B1937" t="s">
        <v>55</v>
      </c>
      <c r="C1937" t="s">
        <v>59</v>
      </c>
      <c r="D1937" t="s">
        <v>908</v>
      </c>
      <c r="E1937">
        <v>14</v>
      </c>
      <c r="F1937" t="s">
        <v>21</v>
      </c>
      <c r="G1937" t="s">
        <v>22</v>
      </c>
      <c r="H1937" s="5">
        <v>43590.538668981484</v>
      </c>
      <c r="I1937" s="5">
        <v>43590.449953703705</v>
      </c>
      <c r="J1937" s="4">
        <f t="shared" si="153"/>
        <v>2019</v>
      </c>
      <c r="K1937" s="4">
        <f t="shared" si="154"/>
        <v>5</v>
      </c>
      <c r="L1937" s="6">
        <f t="shared" si="155"/>
        <v>7665.0000001536682</v>
      </c>
      <c r="M1937" s="8">
        <f t="shared" si="151"/>
        <v>127.75000000256114</v>
      </c>
      <c r="N1937" s="8">
        <f t="shared" si="152"/>
        <v>1788.5000000358559</v>
      </c>
      <c r="O1937" s="18">
        <v>1</v>
      </c>
      <c r="P1937" t="s">
        <v>3488</v>
      </c>
      <c r="Q1937" s="6" t="s">
        <v>24</v>
      </c>
    </row>
    <row r="1938" spans="1:17" ht="15">
      <c r="A1938" t="s">
        <v>29</v>
      </c>
      <c r="B1938" t="s">
        <v>94</v>
      </c>
      <c r="C1938" t="s">
        <v>174</v>
      </c>
      <c r="D1938" t="s">
        <v>3489</v>
      </c>
      <c r="E1938">
        <v>1</v>
      </c>
      <c r="F1938" t="s">
        <v>131</v>
      </c>
      <c r="G1938" t="s">
        <v>22</v>
      </c>
      <c r="H1938" s="5">
        <v>43590.551435185182</v>
      </c>
      <c r="I1938" s="5">
        <v>43590.470833333333</v>
      </c>
      <c r="J1938" s="4">
        <f t="shared" si="153"/>
        <v>2019</v>
      </c>
      <c r="K1938" s="4">
        <f t="shared" si="154"/>
        <v>5</v>
      </c>
      <c r="L1938" s="6">
        <f t="shared" si="155"/>
        <v>6963.9999997336417</v>
      </c>
      <c r="M1938" s="8">
        <f t="shared" si="151"/>
        <v>116.06666666222736</v>
      </c>
      <c r="N1938" s="8">
        <f t="shared" si="152"/>
        <v>116.06666666222736</v>
      </c>
      <c r="O1938" s="18">
        <v>1</v>
      </c>
      <c r="P1938" t="s">
        <v>3490</v>
      </c>
      <c r="Q1938" s="6" t="s">
        <v>24</v>
      </c>
    </row>
    <row r="1939" spans="1:17" ht="15">
      <c r="A1939" t="s">
        <v>17</v>
      </c>
      <c r="B1939" t="s">
        <v>41</v>
      </c>
      <c r="C1939" t="s">
        <v>42</v>
      </c>
      <c r="D1939" t="s">
        <v>1328</v>
      </c>
      <c r="E1939">
        <v>32</v>
      </c>
      <c r="F1939" t="s">
        <v>27</v>
      </c>
      <c r="G1939" t="s">
        <v>22</v>
      </c>
      <c r="H1939" s="5">
        <v>43590.643506944441</v>
      </c>
      <c r="I1939" s="5">
        <v>43590.545787037037</v>
      </c>
      <c r="J1939" s="4">
        <f t="shared" si="153"/>
        <v>2019</v>
      </c>
      <c r="K1939" s="4">
        <f t="shared" si="154"/>
        <v>5</v>
      </c>
      <c r="L1939" s="6">
        <f t="shared" si="155"/>
        <v>8442.999999714084</v>
      </c>
      <c r="M1939" s="8">
        <f t="shared" si="151"/>
        <v>140.7166666619014</v>
      </c>
      <c r="N1939" s="8">
        <f t="shared" si="152"/>
        <v>4502.9333331808448</v>
      </c>
      <c r="O1939" s="18">
        <v>1</v>
      </c>
      <c r="P1939" t="s">
        <v>3491</v>
      </c>
      <c r="Q1939" s="6" t="s">
        <v>24</v>
      </c>
    </row>
    <row r="1940" spans="1:17" ht="15">
      <c r="A1940" t="s">
        <v>17</v>
      </c>
      <c r="B1940" t="s">
        <v>18</v>
      </c>
      <c r="C1940" t="s">
        <v>19</v>
      </c>
      <c r="D1940" t="s">
        <v>3492</v>
      </c>
      <c r="E1940">
        <v>1</v>
      </c>
      <c r="F1940" t="s">
        <v>472</v>
      </c>
      <c r="G1940" t="s">
        <v>22</v>
      </c>
      <c r="H1940" s="5">
        <v>43590.706250000003</v>
      </c>
      <c r="I1940" s="5">
        <v>43590.675694444442</v>
      </c>
      <c r="J1940" s="4">
        <f t="shared" si="153"/>
        <v>2019</v>
      </c>
      <c r="K1940" s="4">
        <f t="shared" si="154"/>
        <v>5</v>
      </c>
      <c r="L1940" s="6">
        <f t="shared" si="155"/>
        <v>2640.000000433065</v>
      </c>
      <c r="M1940" s="8">
        <f t="shared" si="151"/>
        <v>44.00000000721775</v>
      </c>
      <c r="N1940" s="8">
        <f t="shared" si="152"/>
        <v>44.00000000721775</v>
      </c>
      <c r="O1940" s="18">
        <v>1</v>
      </c>
      <c r="P1940" t="s">
        <v>3493</v>
      </c>
      <c r="Q1940" s="6" t="s">
        <v>24</v>
      </c>
    </row>
    <row r="1941" spans="1:17" ht="15">
      <c r="A1941" t="s">
        <v>17</v>
      </c>
      <c r="B1941" t="s">
        <v>18</v>
      </c>
      <c r="C1941" t="s">
        <v>19</v>
      </c>
      <c r="D1941" t="s">
        <v>2747</v>
      </c>
      <c r="E1941">
        <v>5</v>
      </c>
      <c r="F1941" t="s">
        <v>472</v>
      </c>
      <c r="G1941" t="s">
        <v>22</v>
      </c>
      <c r="H1941" s="5">
        <v>43590.729363425926</v>
      </c>
      <c r="I1941" s="5">
        <v>43590.702777777777</v>
      </c>
      <c r="J1941" s="4">
        <f t="shared" si="153"/>
        <v>2019</v>
      </c>
      <c r="K1941" s="4">
        <f t="shared" si="154"/>
        <v>5</v>
      </c>
      <c r="L1941" s="6">
        <f t="shared" si="155"/>
        <v>2297.0000000903383</v>
      </c>
      <c r="M1941" s="8">
        <f t="shared" si="151"/>
        <v>38.283333334838971</v>
      </c>
      <c r="N1941" s="8">
        <f t="shared" si="152"/>
        <v>191.41666667419486</v>
      </c>
      <c r="O1941" s="18">
        <v>1</v>
      </c>
      <c r="P1941" t="s">
        <v>3494</v>
      </c>
      <c r="Q1941" s="6" t="s">
        <v>24</v>
      </c>
    </row>
    <row r="1942" spans="1:17" ht="15">
      <c r="A1942" t="s">
        <v>17</v>
      </c>
      <c r="B1942" t="s">
        <v>18</v>
      </c>
      <c r="C1942" t="s">
        <v>38</v>
      </c>
      <c r="D1942" t="s">
        <v>3495</v>
      </c>
      <c r="E1942">
        <v>2</v>
      </c>
      <c r="F1942" t="s">
        <v>92</v>
      </c>
      <c r="G1942" t="s">
        <v>22</v>
      </c>
      <c r="H1942" s="5">
        <v>43590.737175925926</v>
      </c>
      <c r="I1942" s="5">
        <v>43590.713888888888</v>
      </c>
      <c r="J1942" s="4">
        <f t="shared" si="153"/>
        <v>2019</v>
      </c>
      <c r="K1942" s="4">
        <f t="shared" si="154"/>
        <v>5</v>
      </c>
      <c r="L1942" s="6">
        <f t="shared" si="155"/>
        <v>2012.0000001043081</v>
      </c>
      <c r="M1942" s="8">
        <f t="shared" si="151"/>
        <v>33.533333335071802</v>
      </c>
      <c r="N1942" s="8">
        <f t="shared" si="152"/>
        <v>67.066666670143604</v>
      </c>
      <c r="O1942" s="18">
        <v>1</v>
      </c>
      <c r="P1942" t="s">
        <v>3496</v>
      </c>
      <c r="Q1942" s="6" t="s">
        <v>24</v>
      </c>
    </row>
    <row r="1943" spans="1:17" ht="15">
      <c r="A1943" t="s">
        <v>17</v>
      </c>
      <c r="B1943" t="s">
        <v>41</v>
      </c>
      <c r="C1943" t="s">
        <v>62</v>
      </c>
      <c r="D1943" t="s">
        <v>3497</v>
      </c>
      <c r="E1943">
        <v>1</v>
      </c>
      <c r="F1943" t="s">
        <v>131</v>
      </c>
      <c r="G1943" t="s">
        <v>22</v>
      </c>
      <c r="H1943" s="5">
        <v>43590.825543981482</v>
      </c>
      <c r="I1943" s="5">
        <v>43590.74722222222</v>
      </c>
      <c r="J1943" s="4">
        <f t="shared" si="153"/>
        <v>2019</v>
      </c>
      <c r="K1943" s="4">
        <f t="shared" si="154"/>
        <v>5</v>
      </c>
      <c r="L1943" s="6">
        <f t="shared" si="155"/>
        <v>6767.000000202097</v>
      </c>
      <c r="M1943" s="8">
        <f t="shared" si="151"/>
        <v>112.78333333670162</v>
      </c>
      <c r="N1943" s="8">
        <f t="shared" si="152"/>
        <v>112.78333333670162</v>
      </c>
      <c r="O1943" s="18">
        <v>1</v>
      </c>
      <c r="P1943" t="s">
        <v>3498</v>
      </c>
      <c r="Q1943" s="6" t="s">
        <v>24</v>
      </c>
    </row>
    <row r="1944" spans="1:17" ht="15">
      <c r="A1944" t="s">
        <v>17</v>
      </c>
      <c r="B1944" t="s">
        <v>41</v>
      </c>
      <c r="C1944" t="s">
        <v>129</v>
      </c>
      <c r="D1944" t="s">
        <v>3499</v>
      </c>
      <c r="E1944">
        <v>3</v>
      </c>
      <c r="F1944" t="s">
        <v>92</v>
      </c>
      <c r="G1944" t="s">
        <v>22</v>
      </c>
      <c r="H1944" s="5">
        <v>43591.365277777775</v>
      </c>
      <c r="I1944" s="5">
        <v>43591.325694444444</v>
      </c>
      <c r="J1944" s="4">
        <f t="shared" si="153"/>
        <v>2019</v>
      </c>
      <c r="K1944" s="4">
        <f t="shared" si="154"/>
        <v>5</v>
      </c>
      <c r="L1944" s="6">
        <f t="shared" si="155"/>
        <v>3419.9999998323619</v>
      </c>
      <c r="M1944" s="8">
        <f t="shared" si="151"/>
        <v>56.999999997206032</v>
      </c>
      <c r="N1944" s="8">
        <f t="shared" si="152"/>
        <v>170.9999999916181</v>
      </c>
      <c r="O1944" s="18">
        <v>1</v>
      </c>
      <c r="P1944" t="s">
        <v>3500</v>
      </c>
      <c r="Q1944" s="6" t="s">
        <v>24</v>
      </c>
    </row>
    <row r="1945" spans="1:17" ht="15">
      <c r="A1945" t="s">
        <v>17</v>
      </c>
      <c r="B1945" t="s">
        <v>41</v>
      </c>
      <c r="C1945" t="s">
        <v>62</v>
      </c>
      <c r="D1945" t="s">
        <v>3501</v>
      </c>
      <c r="E1945">
        <v>1</v>
      </c>
      <c r="F1945" t="s">
        <v>27</v>
      </c>
      <c r="G1945" t="s">
        <v>22</v>
      </c>
      <c r="H1945" s="5">
        <v>43591.418749999997</v>
      </c>
      <c r="I1945" s="5">
        <v>43591.34375</v>
      </c>
      <c r="J1945" s="4">
        <f t="shared" si="153"/>
        <v>2019</v>
      </c>
      <c r="K1945" s="4">
        <f t="shared" si="154"/>
        <v>5</v>
      </c>
      <c r="L1945" s="6">
        <f t="shared" si="155"/>
        <v>6479.9999997485429</v>
      </c>
      <c r="M1945" s="8">
        <f t="shared" si="151"/>
        <v>107.99999999580905</v>
      </c>
      <c r="N1945" s="8">
        <f t="shared" si="152"/>
        <v>107.99999999580905</v>
      </c>
      <c r="O1945" s="18">
        <v>1</v>
      </c>
      <c r="P1945" t="s">
        <v>3502</v>
      </c>
      <c r="Q1945" s="6" t="s">
        <v>24</v>
      </c>
    </row>
    <row r="1946" spans="1:17" ht="15">
      <c r="A1946" t="s">
        <v>17</v>
      </c>
      <c r="B1946" t="s">
        <v>18</v>
      </c>
      <c r="C1946" t="s">
        <v>35</v>
      </c>
      <c r="D1946" t="s">
        <v>3503</v>
      </c>
      <c r="E1946">
        <v>2</v>
      </c>
      <c r="F1946" t="s">
        <v>92</v>
      </c>
      <c r="G1946" t="s">
        <v>22</v>
      </c>
      <c r="H1946" s="5">
        <v>43591.460416666669</v>
      </c>
      <c r="I1946" s="5">
        <v>43591.427083333336</v>
      </c>
      <c r="J1946" s="4">
        <f t="shared" si="153"/>
        <v>2019</v>
      </c>
      <c r="K1946" s="4">
        <f t="shared" si="154"/>
        <v>5</v>
      </c>
      <c r="L1946" s="6">
        <f t="shared" si="155"/>
        <v>2879.9999999580905</v>
      </c>
      <c r="M1946" s="8">
        <f t="shared" si="151"/>
        <v>47.999999999301508</v>
      </c>
      <c r="N1946" s="8">
        <f t="shared" si="152"/>
        <v>95.999999998603016</v>
      </c>
      <c r="O1946" s="18">
        <v>1</v>
      </c>
      <c r="P1946" t="s">
        <v>3504</v>
      </c>
      <c r="Q1946" s="6" t="s">
        <v>24</v>
      </c>
    </row>
    <row r="1947" spans="1:17" ht="15">
      <c r="A1947" t="s">
        <v>29</v>
      </c>
      <c r="B1947" t="s">
        <v>87</v>
      </c>
      <c r="C1947" t="s">
        <v>103</v>
      </c>
      <c r="D1947" t="s">
        <v>3505</v>
      </c>
      <c r="E1947">
        <v>5</v>
      </c>
      <c r="F1947" t="s">
        <v>27</v>
      </c>
      <c r="G1947" t="s">
        <v>22</v>
      </c>
      <c r="H1947" s="5">
        <v>43591.534675925926</v>
      </c>
      <c r="I1947" s="5">
        <v>43591.513715277775</v>
      </c>
      <c r="J1947" s="4">
        <f t="shared" si="153"/>
        <v>2019</v>
      </c>
      <c r="K1947" s="4">
        <f t="shared" si="154"/>
        <v>5</v>
      </c>
      <c r="L1947" s="6">
        <f t="shared" si="155"/>
        <v>1811.0000002663583</v>
      </c>
      <c r="M1947" s="8">
        <f t="shared" si="151"/>
        <v>30.183333337772638</v>
      </c>
      <c r="N1947" s="8">
        <f t="shared" si="152"/>
        <v>150.91666668886319</v>
      </c>
      <c r="O1947" s="18">
        <v>1</v>
      </c>
      <c r="P1947" t="s">
        <v>3506</v>
      </c>
      <c r="Q1947" s="6" t="s">
        <v>24</v>
      </c>
    </row>
    <row r="1948" spans="1:17" ht="15">
      <c r="A1948" t="s">
        <v>17</v>
      </c>
      <c r="B1948" t="s">
        <v>41</v>
      </c>
      <c r="C1948" t="s">
        <v>62</v>
      </c>
      <c r="D1948" t="s">
        <v>3507</v>
      </c>
      <c r="E1948">
        <v>3</v>
      </c>
      <c r="F1948" t="s">
        <v>27</v>
      </c>
      <c r="G1948" t="s">
        <v>22</v>
      </c>
      <c r="H1948" s="5">
        <v>43591.644444444442</v>
      </c>
      <c r="I1948" s="5">
        <v>43591.603472222225</v>
      </c>
      <c r="J1948" s="4">
        <f t="shared" si="153"/>
        <v>2019</v>
      </c>
      <c r="K1948" s="4">
        <f t="shared" si="154"/>
        <v>5</v>
      </c>
      <c r="L1948" s="6">
        <f t="shared" si="155"/>
        <v>3539.9999995948747</v>
      </c>
      <c r="M1948" s="8">
        <f t="shared" si="151"/>
        <v>58.999999993247911</v>
      </c>
      <c r="N1948" s="8">
        <f t="shared" si="152"/>
        <v>176.99999997974373</v>
      </c>
      <c r="O1948" s="18">
        <v>1</v>
      </c>
      <c r="P1948" t="s">
        <v>3508</v>
      </c>
      <c r="Q1948" s="6" t="s">
        <v>24</v>
      </c>
    </row>
    <row r="1949" spans="1:17" ht="15">
      <c r="A1949" t="s">
        <v>17</v>
      </c>
      <c r="B1949" t="s">
        <v>18</v>
      </c>
      <c r="C1949" t="s">
        <v>25</v>
      </c>
      <c r="D1949" t="s">
        <v>3509</v>
      </c>
      <c r="E1949">
        <v>1</v>
      </c>
      <c r="F1949" t="s">
        <v>472</v>
      </c>
      <c r="G1949" t="s">
        <v>22</v>
      </c>
      <c r="H1949" s="5">
        <v>43591.714212962965</v>
      </c>
      <c r="I1949" s="5">
        <v>43591.681250000001</v>
      </c>
      <c r="J1949" s="4">
        <f t="shared" si="153"/>
        <v>2019</v>
      </c>
      <c r="K1949" s="4">
        <f t="shared" si="154"/>
        <v>5</v>
      </c>
      <c r="L1949" s="6">
        <f t="shared" si="155"/>
        <v>2848.0000000214204</v>
      </c>
      <c r="M1949" s="8">
        <f t="shared" si="151"/>
        <v>47.466666667023674</v>
      </c>
      <c r="N1949" s="8">
        <f t="shared" si="152"/>
        <v>47.466666667023674</v>
      </c>
      <c r="O1949" s="18">
        <v>1</v>
      </c>
      <c r="P1949" t="s">
        <v>3510</v>
      </c>
      <c r="Q1949" s="6" t="s">
        <v>24</v>
      </c>
    </row>
    <row r="1950" spans="1:17" ht="15">
      <c r="A1950" t="s">
        <v>17</v>
      </c>
      <c r="B1950" t="s">
        <v>18</v>
      </c>
      <c r="C1950" t="s">
        <v>25</v>
      </c>
      <c r="D1950" t="s">
        <v>3511</v>
      </c>
      <c r="E1950">
        <v>2</v>
      </c>
      <c r="F1950" t="s">
        <v>472</v>
      </c>
      <c r="G1950" t="s">
        <v>22</v>
      </c>
      <c r="H1950" s="5">
        <v>43591.866793981484</v>
      </c>
      <c r="I1950" s="5">
        <v>43591.778715277775</v>
      </c>
      <c r="J1950" s="4">
        <f t="shared" si="153"/>
        <v>2019</v>
      </c>
      <c r="K1950" s="4">
        <f t="shared" si="154"/>
        <v>5</v>
      </c>
      <c r="L1950" s="6">
        <f t="shared" si="155"/>
        <v>7610.0000004982576</v>
      </c>
      <c r="M1950" s="8">
        <f t="shared" si="151"/>
        <v>126.83333334163763</v>
      </c>
      <c r="N1950" s="8">
        <f t="shared" si="152"/>
        <v>253.66666668327525</v>
      </c>
      <c r="O1950" s="18">
        <v>1</v>
      </c>
      <c r="P1950" t="s">
        <v>3512</v>
      </c>
      <c r="Q1950" s="6" t="s">
        <v>24</v>
      </c>
    </row>
    <row r="1951" spans="1:17" ht="15">
      <c r="A1951" t="s">
        <v>17</v>
      </c>
      <c r="B1951" t="s">
        <v>41</v>
      </c>
      <c r="C1951" t="s">
        <v>135</v>
      </c>
      <c r="D1951" t="s">
        <v>3513</v>
      </c>
      <c r="E1951">
        <v>7</v>
      </c>
      <c r="F1951" t="s">
        <v>92</v>
      </c>
      <c r="G1951" t="s">
        <v>22</v>
      </c>
      <c r="H1951" s="5">
        <v>43592.399305555555</v>
      </c>
      <c r="I1951" s="5">
        <v>43592.363194444442</v>
      </c>
      <c r="J1951" s="4">
        <f t="shared" si="153"/>
        <v>2019</v>
      </c>
      <c r="K1951" s="4">
        <f t="shared" si="154"/>
        <v>5</v>
      </c>
      <c r="L1951" s="6">
        <f t="shared" si="155"/>
        <v>3120.0000001117587</v>
      </c>
      <c r="M1951" s="8">
        <f t="shared" si="151"/>
        <v>52.000000001862645</v>
      </c>
      <c r="N1951" s="8">
        <f t="shared" si="152"/>
        <v>364.00000001303852</v>
      </c>
      <c r="O1951" s="18">
        <v>1</v>
      </c>
      <c r="P1951" t="s">
        <v>3514</v>
      </c>
      <c r="Q1951" s="6" t="s">
        <v>24</v>
      </c>
    </row>
    <row r="1952" spans="1:17" ht="15">
      <c r="A1952" t="s">
        <v>17</v>
      </c>
      <c r="B1952" t="s">
        <v>41</v>
      </c>
      <c r="C1952" t="s">
        <v>135</v>
      </c>
      <c r="D1952" t="s">
        <v>3515</v>
      </c>
      <c r="E1952">
        <v>1</v>
      </c>
      <c r="F1952" t="s">
        <v>92</v>
      </c>
      <c r="G1952" t="s">
        <v>22</v>
      </c>
      <c r="H1952" s="5">
        <v>43592.486111111109</v>
      </c>
      <c r="I1952" s="5">
        <v>43592.447222222225</v>
      </c>
      <c r="J1952" s="4">
        <f t="shared" si="153"/>
        <v>2019</v>
      </c>
      <c r="K1952" s="4">
        <f t="shared" si="154"/>
        <v>5</v>
      </c>
      <c r="L1952" s="6">
        <f t="shared" si="155"/>
        <v>3359.9999996367842</v>
      </c>
      <c r="M1952" s="8">
        <f t="shared" si="151"/>
        <v>55.999999993946403</v>
      </c>
      <c r="N1952" s="8">
        <f t="shared" si="152"/>
        <v>55.999999993946403</v>
      </c>
      <c r="O1952" s="18">
        <v>1</v>
      </c>
      <c r="P1952" t="s">
        <v>3516</v>
      </c>
      <c r="Q1952" s="6" t="s">
        <v>24</v>
      </c>
    </row>
    <row r="1953" spans="1:17" ht="15">
      <c r="A1953" t="s">
        <v>17</v>
      </c>
      <c r="B1953" t="s">
        <v>41</v>
      </c>
      <c r="C1953" t="s">
        <v>62</v>
      </c>
      <c r="D1953" t="s">
        <v>585</v>
      </c>
      <c r="E1953">
        <v>15</v>
      </c>
      <c r="F1953" t="s">
        <v>472</v>
      </c>
      <c r="G1953" t="s">
        <v>22</v>
      </c>
      <c r="H1953" s="5">
        <v>43592.68472222222</v>
      </c>
      <c r="I1953" s="5">
        <v>43592.604861111111</v>
      </c>
      <c r="J1953" s="4">
        <f t="shared" si="153"/>
        <v>2019</v>
      </c>
      <c r="K1953" s="4">
        <f t="shared" si="154"/>
        <v>5</v>
      </c>
      <c r="L1953" s="6">
        <f t="shared" si="155"/>
        <v>6899.9999998603016</v>
      </c>
      <c r="M1953" s="8">
        <f t="shared" si="151"/>
        <v>114.99999999767169</v>
      </c>
      <c r="N1953" s="8">
        <f t="shared" si="152"/>
        <v>1724.9999999650754</v>
      </c>
      <c r="O1953" s="18">
        <v>1</v>
      </c>
      <c r="P1953" t="s">
        <v>3517</v>
      </c>
      <c r="Q1953" s="6" t="s">
        <v>24</v>
      </c>
    </row>
    <row r="1954" spans="1:19" s="123" customFormat="1" ht="15">
      <c r="A1954" s="123" t="s">
        <v>17</v>
      </c>
      <c r="B1954" s="123" t="s">
        <v>41</v>
      </c>
      <c r="C1954" s="123" t="s">
        <v>62</v>
      </c>
      <c r="D1954" s="123" t="s">
        <v>3518</v>
      </c>
      <c r="E1954" s="123">
        <v>1</v>
      </c>
      <c r="F1954" s="123" t="s">
        <v>92</v>
      </c>
      <c r="G1954" s="123" t="s">
        <v>22</v>
      </c>
      <c r="H1954" s="124">
        <v>43592.705555555556</v>
      </c>
      <c r="I1954" s="124">
        <v>43592.695138888892</v>
      </c>
      <c r="J1954" s="4">
        <f t="shared" si="153"/>
        <v>2019</v>
      </c>
      <c r="K1954" s="4">
        <f t="shared" si="154"/>
        <v>5</v>
      </c>
      <c r="L1954" s="127">
        <f t="shared" si="155"/>
        <v>899.99999979045242</v>
      </c>
      <c r="M1954" s="125">
        <f t="shared" si="151"/>
        <v>14.99999999650754</v>
      </c>
      <c r="N1954" s="125">
        <f t="shared" si="152"/>
        <v>14.99999999650754</v>
      </c>
      <c r="O1954" s="126">
        <v>1</v>
      </c>
      <c r="P1954" s="123" t="s">
        <v>3519</v>
      </c>
      <c r="Q1954" s="127" t="s">
        <v>24</v>
      </c>
      <c r="S1954"/>
    </row>
    <row r="1955" spans="1:17" ht="15">
      <c r="A1955" t="s">
        <v>17</v>
      </c>
      <c r="B1955" t="s">
        <v>41</v>
      </c>
      <c r="C1955" t="s">
        <v>62</v>
      </c>
      <c r="D1955" t="s">
        <v>731</v>
      </c>
      <c r="E1955">
        <v>2</v>
      </c>
      <c r="F1955" t="s">
        <v>472</v>
      </c>
      <c r="G1955" t="s">
        <v>22</v>
      </c>
      <c r="H1955" s="5">
        <v>43593.596979166665</v>
      </c>
      <c r="I1955" s="5">
        <v>43593.573611111111</v>
      </c>
      <c r="J1955" s="4">
        <f t="shared" si="153"/>
        <v>2019</v>
      </c>
      <c r="K1955" s="4">
        <f t="shared" si="154"/>
        <v>5</v>
      </c>
      <c r="L1955" s="6">
        <f t="shared" si="155"/>
        <v>2018.9999998547137</v>
      </c>
      <c r="M1955" s="8">
        <f t="shared" si="151"/>
        <v>33.649999997578561</v>
      </c>
      <c r="N1955" s="8">
        <f t="shared" si="152"/>
        <v>67.299999995157123</v>
      </c>
      <c r="O1955" s="18">
        <v>1</v>
      </c>
      <c r="P1955" t="s">
        <v>3520</v>
      </c>
      <c r="Q1955" s="6" t="s">
        <v>24</v>
      </c>
    </row>
    <row r="1956" spans="1:17" ht="15">
      <c r="A1956" t="s">
        <v>17</v>
      </c>
      <c r="B1956" t="s">
        <v>18</v>
      </c>
      <c r="C1956" t="s">
        <v>19</v>
      </c>
      <c r="D1956" t="s">
        <v>3521</v>
      </c>
      <c r="E1956">
        <v>1</v>
      </c>
      <c r="F1956" t="s">
        <v>92</v>
      </c>
      <c r="G1956" t="s">
        <v>22</v>
      </c>
      <c r="H1956" s="5">
        <v>43594.399305555555</v>
      </c>
      <c r="I1956" s="5">
        <v>43594.331250000003</v>
      </c>
      <c r="J1956" s="4">
        <f t="shared" si="153"/>
        <v>2019</v>
      </c>
      <c r="K1956" s="4">
        <f t="shared" si="154"/>
        <v>5</v>
      </c>
      <c r="L1956" s="6">
        <f t="shared" si="155"/>
        <v>5879.9999996786937</v>
      </c>
      <c r="M1956" s="8">
        <f t="shared" si="151"/>
        <v>97.999999994644895</v>
      </c>
      <c r="N1956" s="8">
        <f t="shared" si="152"/>
        <v>97.999999994644895</v>
      </c>
      <c r="O1956" s="18">
        <v>1</v>
      </c>
      <c r="P1956" t="s">
        <v>3522</v>
      </c>
      <c r="Q1956" s="6" t="s">
        <v>24</v>
      </c>
    </row>
    <row r="1957" spans="1:18" ht="15">
      <c r="A1957" t="s">
        <v>17</v>
      </c>
      <c r="B1957" t="s">
        <v>18</v>
      </c>
      <c r="C1957" t="s">
        <v>35</v>
      </c>
      <c r="D1957" t="s">
        <v>3380</v>
      </c>
      <c r="E1957">
        <v>11</v>
      </c>
      <c r="F1957" t="s">
        <v>44</v>
      </c>
      <c r="G1957" t="s">
        <v>22</v>
      </c>
      <c r="H1957" s="5">
        <v>43594.882638888892</v>
      </c>
      <c r="I1957" s="5">
        <v>43594.84652777778</v>
      </c>
      <c r="J1957" s="4">
        <f t="shared" si="153"/>
        <v>2019</v>
      </c>
      <c r="K1957" s="4">
        <f t="shared" si="154"/>
        <v>5</v>
      </c>
      <c r="L1957" s="6">
        <f t="shared" si="155"/>
        <v>3120.0000001117587</v>
      </c>
      <c r="M1957" s="8">
        <f t="shared" si="151"/>
        <v>52.000000001862645</v>
      </c>
      <c r="N1957" s="8">
        <f t="shared" si="152"/>
        <v>572.0000000204891</v>
      </c>
      <c r="O1957" s="18">
        <v>1</v>
      </c>
      <c r="P1957" t="s">
        <v>3523</v>
      </c>
      <c r="Q1957" s="6" t="s">
        <v>24</v>
      </c>
      <c r="R1957" t="s">
        <v>46</v>
      </c>
    </row>
    <row r="1958" spans="1:17" ht="15">
      <c r="A1958" t="s">
        <v>17</v>
      </c>
      <c r="B1958" t="s">
        <v>55</v>
      </c>
      <c r="C1958" t="s">
        <v>59</v>
      </c>
      <c r="D1958" t="s">
        <v>3524</v>
      </c>
      <c r="E1958">
        <v>5</v>
      </c>
      <c r="F1958" t="s">
        <v>27</v>
      </c>
      <c r="G1958" t="s">
        <v>22</v>
      </c>
      <c r="H1958" s="5">
        <v>43595.154120370367</v>
      </c>
      <c r="I1958" s="5">
        <v>43595.063888888886</v>
      </c>
      <c r="J1958" s="4">
        <f t="shared" si="153"/>
        <v>2019</v>
      </c>
      <c r="K1958" s="4">
        <f t="shared" si="154"/>
        <v>5</v>
      </c>
      <c r="L1958" s="6">
        <f t="shared" si="155"/>
        <v>7795.9999999729916</v>
      </c>
      <c r="M1958" s="8">
        <f t="shared" si="151"/>
        <v>129.93333333288319</v>
      </c>
      <c r="N1958" s="8">
        <f t="shared" si="152"/>
        <v>649.66666666441597</v>
      </c>
      <c r="O1958" s="18">
        <v>1</v>
      </c>
      <c r="P1958" t="s">
        <v>3525</v>
      </c>
      <c r="Q1958" s="6" t="s">
        <v>24</v>
      </c>
    </row>
    <row r="1959" spans="1:17" ht="15">
      <c r="A1959" t="s">
        <v>17</v>
      </c>
      <c r="B1959" t="s">
        <v>140</v>
      </c>
      <c r="C1959" t="s">
        <v>141</v>
      </c>
      <c r="D1959" t="s">
        <v>3526</v>
      </c>
      <c r="E1959">
        <v>19</v>
      </c>
      <c r="F1959" t="s">
        <v>92</v>
      </c>
      <c r="G1959" t="s">
        <v>22</v>
      </c>
      <c r="H1959" s="5">
        <v>43595.350694444445</v>
      </c>
      <c r="I1959" s="5">
        <v>43595.302083333336</v>
      </c>
      <c r="J1959" s="4">
        <f t="shared" si="153"/>
        <v>2019</v>
      </c>
      <c r="K1959" s="4">
        <f t="shared" si="154"/>
        <v>5</v>
      </c>
      <c r="L1959" s="6">
        <f t="shared" si="155"/>
        <v>4199.9999998603016</v>
      </c>
      <c r="M1959" s="8">
        <f t="shared" si="151"/>
        <v>69.999999997671694</v>
      </c>
      <c r="N1959" s="8">
        <f t="shared" si="152"/>
        <v>1329.9999999557622</v>
      </c>
      <c r="O1959" s="18">
        <v>1</v>
      </c>
      <c r="P1959" t="s">
        <v>3527</v>
      </c>
      <c r="Q1959" s="6" t="s">
        <v>24</v>
      </c>
    </row>
    <row r="1960" spans="1:17" ht="15">
      <c r="A1960" t="s">
        <v>17</v>
      </c>
      <c r="B1960" t="s">
        <v>18</v>
      </c>
      <c r="C1960" t="s">
        <v>19</v>
      </c>
      <c r="D1960" t="s">
        <v>3528</v>
      </c>
      <c r="E1960">
        <v>1</v>
      </c>
      <c r="F1960" t="s">
        <v>33</v>
      </c>
      <c r="G1960" t="s">
        <v>22</v>
      </c>
      <c r="H1960" s="5">
        <v>43595.499594907407</v>
      </c>
      <c r="I1960" s="5">
        <v>43595.44027777778</v>
      </c>
      <c r="J1960" s="4">
        <f t="shared" si="153"/>
        <v>2019</v>
      </c>
      <c r="K1960" s="4">
        <f t="shared" si="154"/>
        <v>5</v>
      </c>
      <c r="L1960" s="6">
        <f t="shared" si="155"/>
        <v>5124.9999998370185</v>
      </c>
      <c r="M1960" s="8">
        <f t="shared" si="151"/>
        <v>85.416666663950309</v>
      </c>
      <c r="N1960" s="8">
        <f t="shared" si="152"/>
        <v>85.416666663950309</v>
      </c>
      <c r="O1960" s="18">
        <v>1</v>
      </c>
      <c r="P1960" t="s">
        <v>3529</v>
      </c>
      <c r="Q1960" s="6" t="s">
        <v>24</v>
      </c>
    </row>
    <row r="1961" spans="1:17" ht="15">
      <c r="A1961" t="s">
        <v>17</v>
      </c>
      <c r="B1961" t="s">
        <v>140</v>
      </c>
      <c r="C1961" t="s">
        <v>141</v>
      </c>
      <c r="D1961" t="s">
        <v>3530</v>
      </c>
      <c r="E1961">
        <v>2</v>
      </c>
      <c r="F1961" t="s">
        <v>92</v>
      </c>
      <c r="G1961" t="s">
        <v>22</v>
      </c>
      <c r="H1961" s="5">
        <v>43595.64166666667</v>
      </c>
      <c r="I1961" s="5">
        <v>43595.631944444445</v>
      </c>
      <c r="J1961" s="4">
        <f t="shared" si="153"/>
        <v>2019</v>
      </c>
      <c r="K1961" s="4">
        <f t="shared" si="154"/>
        <v>5</v>
      </c>
      <c r="L1961" s="6">
        <f t="shared" si="155"/>
        <v>840.00000022351742</v>
      </c>
      <c r="M1961" s="8">
        <f t="shared" si="151"/>
        <v>14.00000000372529</v>
      </c>
      <c r="N1961" s="8">
        <f t="shared" si="152"/>
        <v>28.000000007450581</v>
      </c>
      <c r="O1961" s="18">
        <v>1</v>
      </c>
      <c r="P1961" t="s">
        <v>3531</v>
      </c>
      <c r="Q1961" s="6" t="s">
        <v>24</v>
      </c>
    </row>
    <row r="1962" spans="1:17" ht="15">
      <c r="A1962" t="s">
        <v>17</v>
      </c>
      <c r="B1962" t="s">
        <v>18</v>
      </c>
      <c r="C1962" t="s">
        <v>19</v>
      </c>
      <c r="D1962" t="s">
        <v>1797</v>
      </c>
      <c r="E1962">
        <v>13</v>
      </c>
      <c r="F1962" t="s">
        <v>27</v>
      </c>
      <c r="G1962" t="s">
        <v>22</v>
      </c>
      <c r="H1962" s="5">
        <v>43595.703541666669</v>
      </c>
      <c r="I1962" s="5">
        <v>43595.686805555553</v>
      </c>
      <c r="J1962" s="4">
        <f t="shared" si="153"/>
        <v>2019</v>
      </c>
      <c r="K1962" s="4">
        <f t="shared" si="154"/>
        <v>5</v>
      </c>
      <c r="L1962" s="6">
        <f t="shared" si="155"/>
        <v>1446.0000004386529</v>
      </c>
      <c r="M1962" s="8">
        <f t="shared" si="151"/>
        <v>24.100000007310882</v>
      </c>
      <c r="N1962" s="8">
        <f t="shared" si="152"/>
        <v>313.30000009504147</v>
      </c>
      <c r="O1962" s="18">
        <v>1</v>
      </c>
      <c r="P1962" t="s">
        <v>3532</v>
      </c>
      <c r="Q1962" s="6" t="s">
        <v>24</v>
      </c>
    </row>
    <row r="1963" spans="1:17" ht="15">
      <c r="A1963" t="s">
        <v>17</v>
      </c>
      <c r="B1963" t="s">
        <v>41</v>
      </c>
      <c r="C1963" t="s">
        <v>62</v>
      </c>
      <c r="D1963" t="s">
        <v>3533</v>
      </c>
      <c r="E1963">
        <v>2</v>
      </c>
      <c r="F1963" t="s">
        <v>472</v>
      </c>
      <c r="G1963" t="s">
        <v>22</v>
      </c>
      <c r="H1963" s="5">
        <v>43595.795694444445</v>
      </c>
      <c r="I1963" s="5">
        <v>43595.722916666666</v>
      </c>
      <c r="J1963" s="4">
        <f t="shared" si="153"/>
        <v>2019</v>
      </c>
      <c r="K1963" s="4">
        <f t="shared" si="154"/>
        <v>5</v>
      </c>
      <c r="L1963" s="6">
        <f t="shared" si="155"/>
        <v>6288.0000001285225</v>
      </c>
      <c r="M1963" s="8">
        <f t="shared" si="151"/>
        <v>104.80000000214204</v>
      </c>
      <c r="N1963" s="8">
        <f t="shared" si="152"/>
        <v>209.60000000428408</v>
      </c>
      <c r="O1963" s="18">
        <v>1</v>
      </c>
      <c r="P1963" t="s">
        <v>3534</v>
      </c>
      <c r="Q1963" s="6" t="s">
        <v>24</v>
      </c>
    </row>
    <row r="1964" spans="1:19" s="106" customFormat="1" ht="15">
      <c r="A1964" s="106" t="s">
        <v>17</v>
      </c>
      <c r="B1964" s="106" t="s">
        <v>41</v>
      </c>
      <c r="C1964" s="106" t="s">
        <v>42</v>
      </c>
      <c r="D1964" s="106" t="s">
        <v>3535</v>
      </c>
      <c r="E1964" s="106">
        <v>1</v>
      </c>
      <c r="F1964" s="106" t="s">
        <v>92</v>
      </c>
      <c r="G1964" s="106" t="s">
        <v>22</v>
      </c>
      <c r="H1964" s="107">
        <v>43595.877083333333</v>
      </c>
      <c r="I1964" s="107">
        <v>43595.82708333333</v>
      </c>
      <c r="J1964" s="4">
        <f t="shared" si="153"/>
        <v>2019</v>
      </c>
      <c r="K1964" s="4">
        <f t="shared" si="154"/>
        <v>5</v>
      </c>
      <c r="L1964" s="110">
        <f t="shared" si="155"/>
        <v>4320.0000002514571</v>
      </c>
      <c r="M1964" s="108">
        <f t="shared" si="151"/>
        <v>72.000000004190952</v>
      </c>
      <c r="N1964" s="108">
        <f t="shared" si="152"/>
        <v>72.000000004190952</v>
      </c>
      <c r="O1964" s="109">
        <v>1</v>
      </c>
      <c r="P1964" s="106" t="s">
        <v>3536</v>
      </c>
      <c r="Q1964" s="110" t="s">
        <v>24</v>
      </c>
      <c r="S1964"/>
    </row>
    <row r="1965" spans="1:17" ht="15">
      <c r="A1965" t="s">
        <v>17</v>
      </c>
      <c r="B1965" t="s">
        <v>41</v>
      </c>
      <c r="C1965" t="s">
        <v>42</v>
      </c>
      <c r="D1965" t="s">
        <v>1523</v>
      </c>
      <c r="E1965">
        <v>1</v>
      </c>
      <c r="F1965" t="s">
        <v>92</v>
      </c>
      <c r="G1965" t="s">
        <v>22</v>
      </c>
      <c r="H1965" s="5">
        <v>43596.365706018521</v>
      </c>
      <c r="I1965" s="5">
        <v>43596.317511574074</v>
      </c>
      <c r="J1965" s="4">
        <f t="shared" si="153"/>
        <v>2019</v>
      </c>
      <c r="K1965" s="4">
        <f t="shared" si="154"/>
        <v>5</v>
      </c>
      <c r="L1965" s="6">
        <f t="shared" si="155"/>
        <v>4164.0000002458692</v>
      </c>
      <c r="M1965" s="8">
        <f t="shared" si="151"/>
        <v>69.400000004097819</v>
      </c>
      <c r="N1965" s="8">
        <f t="shared" si="152"/>
        <v>69.400000004097819</v>
      </c>
      <c r="O1965" s="18">
        <v>1</v>
      </c>
      <c r="P1965" t="s">
        <v>3537</v>
      </c>
      <c r="Q1965" s="6" t="s">
        <v>24</v>
      </c>
    </row>
    <row r="1966" spans="1:17" ht="15">
      <c r="A1966" t="s">
        <v>17</v>
      </c>
      <c r="B1966" t="s">
        <v>55</v>
      </c>
      <c r="C1966" t="s">
        <v>59</v>
      </c>
      <c r="D1966" t="s">
        <v>3538</v>
      </c>
      <c r="E1966">
        <v>2</v>
      </c>
      <c r="F1966" t="s">
        <v>131</v>
      </c>
      <c r="G1966" t="s">
        <v>22</v>
      </c>
      <c r="H1966" s="5">
        <v>43596.793587962966</v>
      </c>
      <c r="I1966" s="5">
        <v>43596.659375000003</v>
      </c>
      <c r="J1966" s="4">
        <f t="shared" si="153"/>
        <v>2019</v>
      </c>
      <c r="K1966" s="4">
        <f t="shared" si="154"/>
        <v>5</v>
      </c>
      <c r="L1966" s="6">
        <f t="shared" si="155"/>
        <v>11595.999999996275</v>
      </c>
      <c r="M1966" s="8">
        <f t="shared" si="151"/>
        <v>193.26666666660458</v>
      </c>
      <c r="N1966" s="8">
        <f t="shared" si="152"/>
        <v>386.53333333320916</v>
      </c>
      <c r="O1966" s="18">
        <v>1</v>
      </c>
      <c r="P1966" t="s">
        <v>3539</v>
      </c>
      <c r="Q1966" s="6" t="s">
        <v>24</v>
      </c>
    </row>
    <row r="1967" spans="1:17" ht="15">
      <c r="A1967" t="s">
        <v>17</v>
      </c>
      <c r="B1967" t="s">
        <v>18</v>
      </c>
      <c r="C1967" t="s">
        <v>19</v>
      </c>
      <c r="D1967" t="s">
        <v>3540</v>
      </c>
      <c r="E1967">
        <v>2</v>
      </c>
      <c r="F1967" t="s">
        <v>27</v>
      </c>
      <c r="G1967" t="s">
        <v>22</v>
      </c>
      <c r="H1967" s="5">
        <v>43596.91196759259</v>
      </c>
      <c r="I1967" s="5">
        <v>43596.731944444444</v>
      </c>
      <c r="J1967" s="4">
        <f t="shared" si="153"/>
        <v>2019</v>
      </c>
      <c r="K1967" s="4">
        <f t="shared" si="154"/>
        <v>5</v>
      </c>
      <c r="L1967" s="6">
        <f t="shared" si="155"/>
        <v>15553.999999864027</v>
      </c>
      <c r="M1967" s="8">
        <f t="shared" si="151"/>
        <v>259.23333333106712</v>
      </c>
      <c r="N1967" s="8">
        <f t="shared" si="152"/>
        <v>518.46666666213423</v>
      </c>
      <c r="O1967" s="18">
        <v>1</v>
      </c>
      <c r="P1967" t="s">
        <v>3541</v>
      </c>
      <c r="Q1967" s="6" t="s">
        <v>24</v>
      </c>
    </row>
    <row r="1968" spans="1:17" ht="15">
      <c r="A1968" t="s">
        <v>17</v>
      </c>
      <c r="B1968" t="s">
        <v>41</v>
      </c>
      <c r="C1968" t="s">
        <v>42</v>
      </c>
      <c r="D1968" t="s">
        <v>3542</v>
      </c>
      <c r="E1968">
        <v>1</v>
      </c>
      <c r="F1968" t="s">
        <v>92</v>
      </c>
      <c r="G1968" t="s">
        <v>22</v>
      </c>
      <c r="H1968" s="5">
        <v>43597.504166666666</v>
      </c>
      <c r="I1968" s="5">
        <v>43597.458414351851</v>
      </c>
      <c r="J1968" s="4">
        <f t="shared" si="153"/>
        <v>2019</v>
      </c>
      <c r="K1968" s="4">
        <f t="shared" si="154"/>
        <v>5</v>
      </c>
      <c r="L1968" s="6">
        <f t="shared" si="155"/>
        <v>3952.9999999562278</v>
      </c>
      <c r="M1968" s="8">
        <f t="shared" si="151"/>
        <v>65.883333332603797</v>
      </c>
      <c r="N1968" s="8">
        <f t="shared" si="152"/>
        <v>65.883333332603797</v>
      </c>
      <c r="O1968" s="18">
        <v>1</v>
      </c>
      <c r="P1968" t="s">
        <v>3543</v>
      </c>
      <c r="Q1968" s="6" t="s">
        <v>24</v>
      </c>
    </row>
    <row r="1969" spans="1:17" ht="15">
      <c r="A1969" t="s">
        <v>17</v>
      </c>
      <c r="B1969" t="s">
        <v>18</v>
      </c>
      <c r="C1969" t="s">
        <v>35</v>
      </c>
      <c r="D1969" t="s">
        <v>3544</v>
      </c>
      <c r="E1969">
        <v>2</v>
      </c>
      <c r="F1969" t="s">
        <v>92</v>
      </c>
      <c r="G1969" t="s">
        <v>22</v>
      </c>
      <c r="H1969" s="5">
        <v>43597.526504629626</v>
      </c>
      <c r="I1969" s="5">
        <v>43597.496655092589</v>
      </c>
      <c r="J1969" s="4">
        <f t="shared" si="153"/>
        <v>2019</v>
      </c>
      <c r="K1969" s="4">
        <f t="shared" si="154"/>
        <v>5</v>
      </c>
      <c r="L1969" s="6">
        <f t="shared" si="155"/>
        <v>2579.0000000037253</v>
      </c>
      <c r="M1969" s="8">
        <f t="shared" si="151"/>
        <v>42.983333333395422</v>
      </c>
      <c r="N1969" s="8">
        <f t="shared" si="152"/>
        <v>85.966666666790843</v>
      </c>
      <c r="O1969" s="18">
        <v>1</v>
      </c>
      <c r="P1969" t="s">
        <v>3545</v>
      </c>
      <c r="Q1969" s="6" t="s">
        <v>24</v>
      </c>
    </row>
    <row r="1970" spans="1:18" ht="15">
      <c r="A1970" t="s">
        <v>17</v>
      </c>
      <c r="B1970" t="s">
        <v>41</v>
      </c>
      <c r="C1970" t="s">
        <v>42</v>
      </c>
      <c r="D1970" t="s">
        <v>2959</v>
      </c>
      <c r="E1970">
        <v>56</v>
      </c>
      <c r="F1970" t="s">
        <v>44</v>
      </c>
      <c r="G1970" t="s">
        <v>22</v>
      </c>
      <c r="H1970" s="5">
        <v>43597.509027777778</v>
      </c>
      <c r="I1970" s="5">
        <v>43597.506249999999</v>
      </c>
      <c r="J1970" s="4">
        <f t="shared" si="153"/>
        <v>2019</v>
      </c>
      <c r="K1970" s="4">
        <f t="shared" si="154"/>
        <v>5</v>
      </c>
      <c r="L1970" s="6">
        <f t="shared" si="155"/>
        <v>240.00000015366822</v>
      </c>
      <c r="M1970" s="8">
        <f t="shared" si="151"/>
        <v>4.0000000025611371</v>
      </c>
      <c r="N1970" s="8">
        <f t="shared" si="152"/>
        <v>224.00000014342368</v>
      </c>
      <c r="O1970" s="18">
        <v>1</v>
      </c>
      <c r="P1970" t="s">
        <v>3546</v>
      </c>
      <c r="Q1970" s="6" t="s">
        <v>24</v>
      </c>
      <c r="R1970" t="s">
        <v>46</v>
      </c>
    </row>
    <row r="1971" spans="1:17" ht="15">
      <c r="A1971" t="s">
        <v>17</v>
      </c>
      <c r="B1971" t="s">
        <v>41</v>
      </c>
      <c r="C1971" t="s">
        <v>62</v>
      </c>
      <c r="D1971" t="s">
        <v>292</v>
      </c>
      <c r="E1971">
        <v>24</v>
      </c>
      <c r="F1971" t="s">
        <v>27</v>
      </c>
      <c r="G1971" t="s">
        <v>22</v>
      </c>
      <c r="H1971" s="5">
        <v>43597.565972222219</v>
      </c>
      <c r="I1971" s="5">
        <v>43597.508333333331</v>
      </c>
      <c r="J1971" s="4">
        <f t="shared" si="153"/>
        <v>2019</v>
      </c>
      <c r="K1971" s="4">
        <f t="shared" si="154"/>
        <v>5</v>
      </c>
      <c r="L1971" s="6">
        <f t="shared" si="155"/>
        <v>4979.9999998882413</v>
      </c>
      <c r="M1971" s="8">
        <f t="shared" si="151"/>
        <v>82.999999998137355</v>
      </c>
      <c r="N1971" s="8">
        <f t="shared" si="152"/>
        <v>1991.9999999552965</v>
      </c>
      <c r="O1971" s="18">
        <v>1</v>
      </c>
      <c r="P1971" t="s">
        <v>3547</v>
      </c>
      <c r="Q1971" s="6" t="s">
        <v>24</v>
      </c>
    </row>
    <row r="1972" spans="1:17" ht="15">
      <c r="A1972" t="s">
        <v>17</v>
      </c>
      <c r="B1972" t="s">
        <v>41</v>
      </c>
      <c r="C1972" t="s">
        <v>42</v>
      </c>
      <c r="D1972" t="s">
        <v>376</v>
      </c>
      <c r="E1972">
        <v>88</v>
      </c>
      <c r="F1972" t="s">
        <v>27</v>
      </c>
      <c r="G1972" t="s">
        <v>22</v>
      </c>
      <c r="H1972" s="5">
        <v>43597.552199074074</v>
      </c>
      <c r="I1972" s="5">
        <v>43597.509317129632</v>
      </c>
      <c r="J1972" s="4">
        <f t="shared" si="153"/>
        <v>2019</v>
      </c>
      <c r="K1972" s="4">
        <f t="shared" si="154"/>
        <v>5</v>
      </c>
      <c r="L1972" s="6">
        <f t="shared" si="155"/>
        <v>3704.9999998183921</v>
      </c>
      <c r="M1972" s="8">
        <f t="shared" si="151"/>
        <v>61.749999996973202</v>
      </c>
      <c r="N1972" s="8">
        <f t="shared" si="152"/>
        <v>5433.9999997336417</v>
      </c>
      <c r="O1972" s="18">
        <v>1</v>
      </c>
      <c r="P1972" t="s">
        <v>3548</v>
      </c>
      <c r="Q1972" s="6" t="s">
        <v>24</v>
      </c>
    </row>
    <row r="1973" spans="1:17" ht="15">
      <c r="A1973" t="s">
        <v>17</v>
      </c>
      <c r="B1973" t="s">
        <v>47</v>
      </c>
      <c r="C1973" t="s">
        <v>52</v>
      </c>
      <c r="D1973" t="s">
        <v>3549</v>
      </c>
      <c r="E1973">
        <v>8</v>
      </c>
      <c r="F1973" t="s">
        <v>27</v>
      </c>
      <c r="G1973" t="s">
        <v>22</v>
      </c>
      <c r="H1973" s="5">
        <v>43597.644074074073</v>
      </c>
      <c r="I1973" s="5">
        <v>43597.555347222224</v>
      </c>
      <c r="J1973" s="4">
        <f t="shared" si="153"/>
        <v>2019</v>
      </c>
      <c r="K1973" s="4">
        <f t="shared" si="154"/>
        <v>5</v>
      </c>
      <c r="L1973" s="6">
        <f t="shared" si="155"/>
        <v>7665.9999997587875</v>
      </c>
      <c r="M1973" s="8">
        <f t="shared" si="151"/>
        <v>127.76666666264646</v>
      </c>
      <c r="N1973" s="8">
        <f t="shared" si="152"/>
        <v>1022.1333333011717</v>
      </c>
      <c r="O1973" s="18">
        <v>1</v>
      </c>
      <c r="P1973" t="s">
        <v>3550</v>
      </c>
      <c r="Q1973" s="6" t="s">
        <v>24</v>
      </c>
    </row>
    <row r="1974" spans="1:17" ht="15">
      <c r="A1974" t="s">
        <v>17</v>
      </c>
      <c r="B1974" t="s">
        <v>55</v>
      </c>
      <c r="C1974" t="s">
        <v>56</v>
      </c>
      <c r="D1974" t="s">
        <v>600</v>
      </c>
      <c r="E1974">
        <v>17</v>
      </c>
      <c r="F1974" t="s">
        <v>27</v>
      </c>
      <c r="G1974" t="s">
        <v>22</v>
      </c>
      <c r="H1974" s="5">
        <v>43597.616412037038</v>
      </c>
      <c r="I1974" s="5">
        <v>43597.567361111112</v>
      </c>
      <c r="J1974" s="4">
        <f t="shared" si="153"/>
        <v>2019</v>
      </c>
      <c r="K1974" s="4">
        <f t="shared" si="154"/>
        <v>5</v>
      </c>
      <c r="L1974" s="6">
        <f t="shared" si="155"/>
        <v>4237.999999942258</v>
      </c>
      <c r="M1974" s="8">
        <f t="shared" si="151"/>
        <v>70.633333332370967</v>
      </c>
      <c r="N1974" s="8">
        <f t="shared" si="152"/>
        <v>1200.7666666503064</v>
      </c>
      <c r="O1974" s="18">
        <v>1</v>
      </c>
      <c r="P1974" t="s">
        <v>3551</v>
      </c>
      <c r="Q1974" s="6" t="s">
        <v>24</v>
      </c>
    </row>
    <row r="1975" spans="1:17" ht="15">
      <c r="A1975" t="s">
        <v>17</v>
      </c>
      <c r="B1975" t="s">
        <v>55</v>
      </c>
      <c r="C1975" t="s">
        <v>59</v>
      </c>
      <c r="D1975" t="s">
        <v>3323</v>
      </c>
      <c r="E1975">
        <v>2</v>
      </c>
      <c r="F1975" t="s">
        <v>131</v>
      </c>
      <c r="G1975" t="s">
        <v>22</v>
      </c>
      <c r="H1975" s="5">
        <v>43597.608865740738</v>
      </c>
      <c r="I1975" s="5">
        <v>43597.582511574074</v>
      </c>
      <c r="J1975" s="4">
        <f t="shared" si="153"/>
        <v>2019</v>
      </c>
      <c r="K1975" s="4">
        <f t="shared" si="154"/>
        <v>5</v>
      </c>
      <c r="L1975" s="6">
        <f t="shared" si="155"/>
        <v>2276.9999998155981</v>
      </c>
      <c r="M1975" s="8">
        <f t="shared" si="151"/>
        <v>37.949999996926636</v>
      </c>
      <c r="N1975" s="8">
        <f t="shared" si="152"/>
        <v>75.899999993853271</v>
      </c>
      <c r="O1975" s="18">
        <v>1</v>
      </c>
      <c r="P1975" t="s">
        <v>3552</v>
      </c>
      <c r="Q1975" s="6" t="s">
        <v>24</v>
      </c>
    </row>
    <row r="1976" spans="1:17" ht="15">
      <c r="A1976" t="s">
        <v>17</v>
      </c>
      <c r="B1976" t="s">
        <v>18</v>
      </c>
      <c r="C1976" t="s">
        <v>19</v>
      </c>
      <c r="D1976" t="s">
        <v>369</v>
      </c>
      <c r="E1976">
        <v>55</v>
      </c>
      <c r="F1976" t="s">
        <v>27</v>
      </c>
      <c r="G1976" t="s">
        <v>22</v>
      </c>
      <c r="H1976" s="5">
        <v>43597.636666666665</v>
      </c>
      <c r="I1976" s="5">
        <v>43597.598611111112</v>
      </c>
      <c r="J1976" s="4">
        <f t="shared" si="153"/>
        <v>2019</v>
      </c>
      <c r="K1976" s="4">
        <f t="shared" si="154"/>
        <v>5</v>
      </c>
      <c r="L1976" s="6">
        <f t="shared" si="155"/>
        <v>3287.9999997792765</v>
      </c>
      <c r="M1976" s="8">
        <f t="shared" si="151"/>
        <v>54.799999996321276</v>
      </c>
      <c r="N1976" s="8">
        <f t="shared" si="152"/>
        <v>3013.9999997976702</v>
      </c>
      <c r="O1976" s="18">
        <v>1</v>
      </c>
      <c r="P1976" t="s">
        <v>3553</v>
      </c>
      <c r="Q1976" s="6" t="s">
        <v>24</v>
      </c>
    </row>
    <row r="1977" spans="1:17" ht="15">
      <c r="A1977" t="s">
        <v>17</v>
      </c>
      <c r="B1977" t="s">
        <v>41</v>
      </c>
      <c r="C1977" t="s">
        <v>42</v>
      </c>
      <c r="D1977" t="s">
        <v>1825</v>
      </c>
      <c r="E1977">
        <v>4</v>
      </c>
      <c r="F1977" t="s">
        <v>27</v>
      </c>
      <c r="G1977" t="s">
        <v>22</v>
      </c>
      <c r="H1977" s="5">
        <v>43597.637928240743</v>
      </c>
      <c r="I1977" s="5">
        <v>43597.600694444445</v>
      </c>
      <c r="J1977" s="4">
        <f t="shared" si="153"/>
        <v>2019</v>
      </c>
      <c r="K1977" s="4">
        <f t="shared" si="154"/>
        <v>5</v>
      </c>
      <c r="L1977" s="6">
        <f t="shared" si="155"/>
        <v>3217.0000001555309</v>
      </c>
      <c r="M1977" s="8">
        <f t="shared" si="151"/>
        <v>53.616666669258848</v>
      </c>
      <c r="N1977" s="8">
        <f t="shared" si="152"/>
        <v>214.46666667703539</v>
      </c>
      <c r="O1977" s="18">
        <v>1</v>
      </c>
      <c r="P1977" t="s">
        <v>3554</v>
      </c>
      <c r="Q1977" s="6" t="s">
        <v>24</v>
      </c>
    </row>
    <row r="1978" spans="1:17" s="106" customFormat="1" ht="15">
      <c r="A1978" s="106" t="s">
        <v>17</v>
      </c>
      <c r="B1978" s="106" t="s">
        <v>47</v>
      </c>
      <c r="C1978" s="106" t="s">
        <v>52</v>
      </c>
      <c r="D1978" s="106" t="s">
        <v>3555</v>
      </c>
      <c r="E1978" s="106">
        <v>1</v>
      </c>
      <c r="F1978" s="106" t="s">
        <v>131</v>
      </c>
      <c r="G1978" s="106" t="s">
        <v>22</v>
      </c>
      <c r="H1978" s="107">
        <v>43597.644548611112</v>
      </c>
      <c r="I1978" s="107">
        <v>43597.604861111111</v>
      </c>
      <c r="J1978" s="4">
        <f t="shared" si="153"/>
        <v>2019</v>
      </c>
      <c r="K1978" s="4">
        <f t="shared" si="154"/>
        <v>5</v>
      </c>
      <c r="L1978" s="110">
        <f t="shared" si="155"/>
        <v>3429.0000000502914</v>
      </c>
      <c r="M1978" s="108">
        <f t="shared" si="151"/>
        <v>57.15000000083819</v>
      </c>
      <c r="N1978" s="108">
        <f t="shared" si="152"/>
        <v>57.15000000083819</v>
      </c>
      <c r="O1978" s="109">
        <v>1</v>
      </c>
      <c r="P1978" s="106" t="s">
        <v>3556</v>
      </c>
      <c r="Q1978" s="110" t="s">
        <v>24</v>
      </c>
    </row>
    <row r="1979" spans="1:17" ht="15">
      <c r="A1979" t="s">
        <v>17</v>
      </c>
      <c r="B1979" t="s">
        <v>18</v>
      </c>
      <c r="C1979" t="s">
        <v>35</v>
      </c>
      <c r="D1979" t="s">
        <v>393</v>
      </c>
      <c r="E1979">
        <v>24</v>
      </c>
      <c r="F1979" t="s">
        <v>27</v>
      </c>
      <c r="G1979" t="s">
        <v>22</v>
      </c>
      <c r="H1979" s="5">
        <v>43597.673298611109</v>
      </c>
      <c r="I1979" s="5">
        <v>43597.613194444442</v>
      </c>
      <c r="J1979" s="4">
        <f t="shared" si="153"/>
        <v>2019</v>
      </c>
      <c r="K1979" s="4">
        <f t="shared" si="154"/>
        <v>5</v>
      </c>
      <c r="L1979" s="6">
        <f t="shared" si="155"/>
        <v>5193.0000000167638</v>
      </c>
      <c r="M1979" s="8">
        <f t="shared" si="151"/>
        <v>86.550000000279397</v>
      </c>
      <c r="N1979" s="8">
        <f t="shared" si="152"/>
        <v>2077.2000000067055</v>
      </c>
      <c r="O1979" s="18">
        <v>1</v>
      </c>
      <c r="P1979" t="s">
        <v>3557</v>
      </c>
      <c r="Q1979" s="6" t="s">
        <v>24</v>
      </c>
    </row>
    <row r="1980" spans="1:17" ht="15">
      <c r="A1980" t="s">
        <v>17</v>
      </c>
      <c r="B1980" t="s">
        <v>18</v>
      </c>
      <c r="C1980" t="s">
        <v>25</v>
      </c>
      <c r="D1980" t="s">
        <v>3558</v>
      </c>
      <c r="E1980">
        <v>12</v>
      </c>
      <c r="F1980" t="s">
        <v>27</v>
      </c>
      <c r="G1980" t="s">
        <v>22</v>
      </c>
      <c r="H1980" s="5">
        <v>43597.662685185183</v>
      </c>
      <c r="I1980" s="5">
        <v>43597.634722222225</v>
      </c>
      <c r="J1980" s="4">
        <f t="shared" si="153"/>
        <v>2019</v>
      </c>
      <c r="K1980" s="4">
        <f t="shared" si="154"/>
        <v>5</v>
      </c>
      <c r="L1980" s="6">
        <f t="shared" si="155"/>
        <v>2415.9999996190891</v>
      </c>
      <c r="M1980" s="8">
        <f t="shared" si="151"/>
        <v>40.266666660318151</v>
      </c>
      <c r="N1980" s="8">
        <f t="shared" si="152"/>
        <v>483.19999992381781</v>
      </c>
      <c r="O1980" s="18">
        <v>1</v>
      </c>
      <c r="P1980" t="s">
        <v>3559</v>
      </c>
      <c r="Q1980" s="6" t="s">
        <v>24</v>
      </c>
    </row>
    <row r="1981" spans="1:17" ht="15">
      <c r="A1981" t="s">
        <v>17</v>
      </c>
      <c r="B1981" t="s">
        <v>140</v>
      </c>
      <c r="C1981" t="s">
        <v>141</v>
      </c>
      <c r="D1981" t="s">
        <v>3560</v>
      </c>
      <c r="E1981">
        <v>1</v>
      </c>
      <c r="F1981" t="s">
        <v>85</v>
      </c>
      <c r="G1981" t="s">
        <v>22</v>
      </c>
      <c r="H1981" s="5">
        <v>43598.379861111112</v>
      </c>
      <c r="I1981" s="5">
        <v>43598.356944444444</v>
      </c>
      <c r="J1981" s="4">
        <f t="shared" si="153"/>
        <v>2019</v>
      </c>
      <c r="K1981" s="4">
        <f t="shared" si="154"/>
        <v>5</v>
      </c>
      <c r="L1981" s="6">
        <f t="shared" si="155"/>
        <v>1980.0000001676381</v>
      </c>
      <c r="M1981" s="8">
        <f t="shared" si="151"/>
        <v>33.000000002793968</v>
      </c>
      <c r="N1981" s="8">
        <f t="shared" si="152"/>
        <v>33.000000002793968</v>
      </c>
      <c r="O1981" s="18">
        <v>1</v>
      </c>
      <c r="P1981" t="s">
        <v>3561</v>
      </c>
      <c r="Q1981" s="6" t="s">
        <v>24</v>
      </c>
    </row>
    <row r="1982" spans="1:17" ht="15">
      <c r="A1982" t="s">
        <v>17</v>
      </c>
      <c r="B1982" t="s">
        <v>41</v>
      </c>
      <c r="C1982" t="s">
        <v>42</v>
      </c>
      <c r="D1982" t="s">
        <v>3562</v>
      </c>
      <c r="E1982">
        <v>4</v>
      </c>
      <c r="F1982" t="s">
        <v>92</v>
      </c>
      <c r="G1982" t="s">
        <v>22</v>
      </c>
      <c r="H1982" s="5">
        <v>43598.414583333331</v>
      </c>
      <c r="I1982" s="5">
        <v>43598.390277777777</v>
      </c>
      <c r="J1982" s="4">
        <f t="shared" si="153"/>
        <v>2019</v>
      </c>
      <c r="K1982" s="4">
        <f t="shared" si="154"/>
        <v>5</v>
      </c>
      <c r="L1982" s="6">
        <f t="shared" si="155"/>
        <v>2099.9999999301508</v>
      </c>
      <c r="M1982" s="8">
        <f t="shared" si="151"/>
        <v>34.999999998835847</v>
      </c>
      <c r="N1982" s="8">
        <f t="shared" si="152"/>
        <v>139.99999999534339</v>
      </c>
      <c r="O1982" s="18">
        <v>1</v>
      </c>
      <c r="P1982" t="s">
        <v>3563</v>
      </c>
      <c r="Q1982" s="6" t="s">
        <v>24</v>
      </c>
    </row>
    <row r="1983" spans="1:17" ht="15">
      <c r="A1983" t="s">
        <v>17</v>
      </c>
      <c r="B1983" t="s">
        <v>18</v>
      </c>
      <c r="C1983" t="s">
        <v>19</v>
      </c>
      <c r="D1983" t="s">
        <v>3564</v>
      </c>
      <c r="E1983">
        <v>1</v>
      </c>
      <c r="F1983" t="s">
        <v>27</v>
      </c>
      <c r="G1983" t="s">
        <v>22</v>
      </c>
      <c r="H1983" s="5">
        <v>43598.458333333336</v>
      </c>
      <c r="I1983" s="5">
        <v>43598.400694444441</v>
      </c>
      <c r="J1983" s="4">
        <f t="shared" si="153"/>
        <v>2019</v>
      </c>
      <c r="K1983" s="4">
        <f t="shared" si="154"/>
        <v>5</v>
      </c>
      <c r="L1983" s="6">
        <f t="shared" si="155"/>
        <v>4980.000000516884</v>
      </c>
      <c r="M1983" s="8">
        <f t="shared" si="151"/>
        <v>83.000000008614734</v>
      </c>
      <c r="N1983" s="8">
        <f t="shared" si="152"/>
        <v>83.000000008614734</v>
      </c>
      <c r="O1983" s="18">
        <v>1</v>
      </c>
      <c r="P1983" t="s">
        <v>3565</v>
      </c>
      <c r="Q1983" s="6" t="s">
        <v>24</v>
      </c>
    </row>
    <row r="1984" spans="1:17" ht="15">
      <c r="A1984" t="s">
        <v>17</v>
      </c>
      <c r="B1984" t="s">
        <v>140</v>
      </c>
      <c r="C1984" t="s">
        <v>141</v>
      </c>
      <c r="D1984" t="s">
        <v>3566</v>
      </c>
      <c r="E1984">
        <v>2</v>
      </c>
      <c r="F1984" t="s">
        <v>92</v>
      </c>
      <c r="G1984" t="s">
        <v>22</v>
      </c>
      <c r="H1984" s="5">
        <v>43598.425694444442</v>
      </c>
      <c r="I1984" s="5">
        <v>43598.40347222222</v>
      </c>
      <c r="J1984" s="4">
        <f t="shared" si="153"/>
        <v>2019</v>
      </c>
      <c r="K1984" s="4">
        <f t="shared" si="154"/>
        <v>5</v>
      </c>
      <c r="L1984" s="6">
        <f t="shared" si="155"/>
        <v>1919.9999999720603</v>
      </c>
      <c r="M1984" s="8">
        <f t="shared" si="156" ref="M1984:M2047">+L1984/60</f>
        <v>31.999999999534339</v>
      </c>
      <c r="N1984" s="8">
        <f t="shared" si="157" ref="N1984:N2047">+M1984*E1984</f>
        <v>63.999999999068677</v>
      </c>
      <c r="O1984" s="18">
        <v>1</v>
      </c>
      <c r="P1984" t="s">
        <v>3567</v>
      </c>
      <c r="Q1984" s="6" t="s">
        <v>24</v>
      </c>
    </row>
    <row r="1985" spans="1:17" ht="15">
      <c r="A1985" t="s">
        <v>17</v>
      </c>
      <c r="B1985" t="s">
        <v>41</v>
      </c>
      <c r="C1985" t="s">
        <v>42</v>
      </c>
      <c r="D1985" t="s">
        <v>3568</v>
      </c>
      <c r="E1985">
        <v>18</v>
      </c>
      <c r="F1985" t="s">
        <v>85</v>
      </c>
      <c r="G1985" t="s">
        <v>22</v>
      </c>
      <c r="H1985" s="5">
        <v>43598.676145833335</v>
      </c>
      <c r="I1985" s="5">
        <v>43598.661111111112</v>
      </c>
      <c r="J1985" s="4">
        <f t="shared" si="153"/>
        <v>2019</v>
      </c>
      <c r="K1985" s="4">
        <f t="shared" si="154"/>
        <v>5</v>
      </c>
      <c r="L1985" s="6">
        <f t="shared" si="155"/>
        <v>1299.0000000223517</v>
      </c>
      <c r="M1985" s="8">
        <f t="shared" si="156"/>
        <v>21.650000000372529</v>
      </c>
      <c r="N1985" s="8">
        <f t="shared" si="157"/>
        <v>389.70000000670552</v>
      </c>
      <c r="O1985" s="18">
        <v>1</v>
      </c>
      <c r="P1985" t="s">
        <v>3569</v>
      </c>
      <c r="Q1985" s="6" t="s">
        <v>24</v>
      </c>
    </row>
    <row r="1986" spans="1:17" ht="15">
      <c r="A1986" t="s">
        <v>17</v>
      </c>
      <c r="B1986" t="s">
        <v>41</v>
      </c>
      <c r="C1986" t="s">
        <v>62</v>
      </c>
      <c r="D1986" t="s">
        <v>3570</v>
      </c>
      <c r="E1986">
        <v>3</v>
      </c>
      <c r="F1986" t="s">
        <v>33</v>
      </c>
      <c r="G1986" t="s">
        <v>22</v>
      </c>
      <c r="H1986" s="5">
        <v>43598.831655092596</v>
      </c>
      <c r="I1986" s="5">
        <v>43598.784722222219</v>
      </c>
      <c r="J1986" s="4">
        <f t="shared" si="153"/>
        <v>2019</v>
      </c>
      <c r="K1986" s="4">
        <f t="shared" si="154"/>
        <v>5</v>
      </c>
      <c r="L1986" s="6">
        <f t="shared" si="155"/>
        <v>4055.0000005401671</v>
      </c>
      <c r="M1986" s="8">
        <f t="shared" si="156"/>
        <v>67.583333342336118</v>
      </c>
      <c r="N1986" s="8">
        <f t="shared" si="157"/>
        <v>202.75000002700835</v>
      </c>
      <c r="O1986" s="18">
        <v>1</v>
      </c>
      <c r="P1986" t="s">
        <v>3571</v>
      </c>
      <c r="Q1986" s="6" t="s">
        <v>24</v>
      </c>
    </row>
    <row r="1987" spans="1:17" s="106" customFormat="1" ht="15">
      <c r="A1987" s="106" t="s">
        <v>29</v>
      </c>
      <c r="B1987" s="106" t="s">
        <v>94</v>
      </c>
      <c r="C1987" s="106" t="s">
        <v>95</v>
      </c>
      <c r="D1987" s="106" t="s">
        <v>3572</v>
      </c>
      <c r="E1987" s="106">
        <v>1</v>
      </c>
      <c r="F1987" s="106" t="s">
        <v>33</v>
      </c>
      <c r="G1987" s="106" t="s">
        <v>22</v>
      </c>
      <c r="H1987" s="107">
        <v>43599.478738425925</v>
      </c>
      <c r="I1987" s="107">
        <v>43599.350694444445</v>
      </c>
      <c r="J1987" s="4">
        <f t="shared" si="158" ref="J1987:J2050">YEAR(I1987)</f>
        <v>2019</v>
      </c>
      <c r="K1987" s="4">
        <f t="shared" si="159" ref="K1987:K2050">MONTH(I1987)</f>
        <v>5</v>
      </c>
      <c r="L1987" s="110">
        <f t="shared" si="155"/>
        <v>11062.999999872409</v>
      </c>
      <c r="M1987" s="108">
        <f t="shared" si="156"/>
        <v>184.38333333120681</v>
      </c>
      <c r="N1987" s="108">
        <f t="shared" si="157"/>
        <v>184.38333333120681</v>
      </c>
      <c r="O1987" s="109">
        <v>1</v>
      </c>
      <c r="P1987" s="106" t="s">
        <v>3573</v>
      </c>
      <c r="Q1987" s="110" t="s">
        <v>24</v>
      </c>
    </row>
    <row r="1988" spans="1:17" ht="15">
      <c r="A1988" t="s">
        <v>17</v>
      </c>
      <c r="B1988" t="s">
        <v>41</v>
      </c>
      <c r="C1988" t="s">
        <v>42</v>
      </c>
      <c r="D1988" t="s">
        <v>3574</v>
      </c>
      <c r="E1988">
        <v>22</v>
      </c>
      <c r="F1988" t="s">
        <v>92</v>
      </c>
      <c r="G1988" t="s">
        <v>22</v>
      </c>
      <c r="H1988" s="5">
        <v>43599.40902777778</v>
      </c>
      <c r="I1988" s="5">
        <v>43599.375694444447</v>
      </c>
      <c r="J1988" s="4">
        <f t="shared" si="158"/>
        <v>2019</v>
      </c>
      <c r="K1988" s="4">
        <f t="shared" si="159"/>
        <v>5</v>
      </c>
      <c r="L1988" s="6">
        <f t="shared" si="155"/>
        <v>2879.9999999580905</v>
      </c>
      <c r="M1988" s="8">
        <f t="shared" si="156"/>
        <v>47.999999999301508</v>
      </c>
      <c r="N1988" s="8">
        <f t="shared" si="157"/>
        <v>1055.9999999846332</v>
      </c>
      <c r="O1988" s="18">
        <v>1</v>
      </c>
      <c r="P1988" t="s">
        <v>3575</v>
      </c>
      <c r="Q1988" s="6" t="s">
        <v>24</v>
      </c>
    </row>
    <row r="1989" spans="1:17" ht="15">
      <c r="A1989" t="s">
        <v>17</v>
      </c>
      <c r="B1989" t="s">
        <v>41</v>
      </c>
      <c r="C1989" t="s">
        <v>129</v>
      </c>
      <c r="D1989" t="s">
        <v>3576</v>
      </c>
      <c r="E1989">
        <v>4</v>
      </c>
      <c r="F1989" t="s">
        <v>92</v>
      </c>
      <c r="G1989" t="s">
        <v>22</v>
      </c>
      <c r="H1989" s="5">
        <v>43599.416666666664</v>
      </c>
      <c r="I1989" s="5">
        <v>43599.383333333331</v>
      </c>
      <c r="J1989" s="4">
        <f t="shared" si="158"/>
        <v>2019</v>
      </c>
      <c r="K1989" s="4">
        <f t="shared" si="159"/>
        <v>5</v>
      </c>
      <c r="L1989" s="6">
        <f t="shared" si="155"/>
        <v>2879.9999999580905</v>
      </c>
      <c r="M1989" s="8">
        <f t="shared" si="156"/>
        <v>47.999999999301508</v>
      </c>
      <c r="N1989" s="8">
        <f t="shared" si="157"/>
        <v>191.99999999720603</v>
      </c>
      <c r="O1989" s="18">
        <v>1</v>
      </c>
      <c r="P1989" t="s">
        <v>3577</v>
      </c>
      <c r="Q1989" s="6" t="s">
        <v>24</v>
      </c>
    </row>
    <row r="1990" spans="1:17" ht="15">
      <c r="A1990" t="s">
        <v>17</v>
      </c>
      <c r="B1990" t="s">
        <v>41</v>
      </c>
      <c r="C1990" t="s">
        <v>135</v>
      </c>
      <c r="D1990" t="s">
        <v>3578</v>
      </c>
      <c r="E1990">
        <v>1</v>
      </c>
      <c r="F1990" t="s">
        <v>21</v>
      </c>
      <c r="G1990" t="s">
        <v>22</v>
      </c>
      <c r="H1990" s="5">
        <v>43599.597222222219</v>
      </c>
      <c r="I1990" s="5">
        <v>43599.566666666666</v>
      </c>
      <c r="J1990" s="4">
        <f t="shared" si="158"/>
        <v>2019</v>
      </c>
      <c r="K1990" s="4">
        <f t="shared" si="159"/>
        <v>5</v>
      </c>
      <c r="L1990" s="6">
        <f t="shared" si="155"/>
        <v>2639.9999998044223</v>
      </c>
      <c r="M1990" s="8">
        <f t="shared" si="156"/>
        <v>43.999999996740371</v>
      </c>
      <c r="N1990" s="8">
        <f t="shared" si="157"/>
        <v>43.999999996740371</v>
      </c>
      <c r="O1990" s="18">
        <v>1</v>
      </c>
      <c r="P1990" t="s">
        <v>3579</v>
      </c>
      <c r="Q1990" s="6" t="s">
        <v>24</v>
      </c>
    </row>
    <row r="1991" spans="1:17" ht="15">
      <c r="A1991" t="s">
        <v>17</v>
      </c>
      <c r="B1991" t="s">
        <v>41</v>
      </c>
      <c r="C1991" t="s">
        <v>42</v>
      </c>
      <c r="D1991" t="s">
        <v>2700</v>
      </c>
      <c r="E1991">
        <v>5</v>
      </c>
      <c r="F1991" t="s">
        <v>27</v>
      </c>
      <c r="G1991" t="s">
        <v>22</v>
      </c>
      <c r="H1991" s="5">
        <v>43600.28665509259</v>
      </c>
      <c r="I1991" s="5">
        <v>43600.234942129631</v>
      </c>
      <c r="J1991" s="4">
        <f t="shared" si="158"/>
        <v>2019</v>
      </c>
      <c r="K1991" s="4">
        <f t="shared" si="159"/>
        <v>5</v>
      </c>
      <c r="L1991" s="6">
        <f t="shared" si="155"/>
        <v>4467.9999996442348</v>
      </c>
      <c r="M1991" s="8">
        <f t="shared" si="156"/>
        <v>74.466666660737246</v>
      </c>
      <c r="N1991" s="8">
        <f t="shared" si="157"/>
        <v>372.33333330368623</v>
      </c>
      <c r="O1991" s="18">
        <v>1</v>
      </c>
      <c r="P1991" t="s">
        <v>3580</v>
      </c>
      <c r="Q1991" s="6" t="s">
        <v>24</v>
      </c>
    </row>
    <row r="1992" spans="1:17" ht="15">
      <c r="A1992" t="s">
        <v>17</v>
      </c>
      <c r="B1992" t="s">
        <v>18</v>
      </c>
      <c r="C1992" t="s">
        <v>35</v>
      </c>
      <c r="D1992" t="s">
        <v>838</v>
      </c>
      <c r="E1992">
        <v>1</v>
      </c>
      <c r="F1992" t="s">
        <v>85</v>
      </c>
      <c r="G1992" t="s">
        <v>22</v>
      </c>
      <c r="H1992" s="5">
        <v>43600.52847222222</v>
      </c>
      <c r="I1992" s="5">
        <v>43600.476388888892</v>
      </c>
      <c r="J1992" s="4">
        <f t="shared" si="158"/>
        <v>2019</v>
      </c>
      <c r="K1992" s="4">
        <f t="shared" si="159"/>
        <v>5</v>
      </c>
      <c r="L1992" s="6">
        <f t="shared" si="155"/>
        <v>4499.9999995809048</v>
      </c>
      <c r="M1992" s="8">
        <f t="shared" si="156"/>
        <v>74.999999993015081</v>
      </c>
      <c r="N1992" s="8">
        <f t="shared" si="157"/>
        <v>74.999999993015081</v>
      </c>
      <c r="O1992" s="18">
        <v>1</v>
      </c>
      <c r="P1992" t="s">
        <v>3581</v>
      </c>
      <c r="Q1992" s="6" t="s">
        <v>24</v>
      </c>
    </row>
    <row r="1993" spans="1:17" ht="15">
      <c r="A1993" t="s">
        <v>17</v>
      </c>
      <c r="B1993" t="s">
        <v>55</v>
      </c>
      <c r="C1993" t="s">
        <v>59</v>
      </c>
      <c r="D1993" t="s">
        <v>346</v>
      </c>
      <c r="E1993">
        <v>27</v>
      </c>
      <c r="F1993" t="s">
        <v>85</v>
      </c>
      <c r="G1993" t="s">
        <v>22</v>
      </c>
      <c r="H1993" s="5">
        <v>43600.646550925929</v>
      </c>
      <c r="I1993" s="5">
        <v>43600.600694444445</v>
      </c>
      <c r="J1993" s="4">
        <f t="shared" si="158"/>
        <v>2019</v>
      </c>
      <c r="K1993" s="4">
        <f t="shared" si="159"/>
        <v>5</v>
      </c>
      <c r="L1993" s="6">
        <f t="shared" si="155"/>
        <v>3962.0000001741573</v>
      </c>
      <c r="M1993" s="8">
        <f t="shared" si="156"/>
        <v>66.033333336235955</v>
      </c>
      <c r="N1993" s="8">
        <f t="shared" si="157"/>
        <v>1782.9000000783708</v>
      </c>
      <c r="O1993" s="18">
        <v>1</v>
      </c>
      <c r="P1993" t="s">
        <v>3582</v>
      </c>
      <c r="Q1993" s="6" t="s">
        <v>24</v>
      </c>
    </row>
    <row r="1994" spans="1:17" ht="15">
      <c r="A1994" t="s">
        <v>17</v>
      </c>
      <c r="B1994" t="s">
        <v>41</v>
      </c>
      <c r="C1994" t="s">
        <v>62</v>
      </c>
      <c r="D1994" t="s">
        <v>3029</v>
      </c>
      <c r="E1994">
        <v>2</v>
      </c>
      <c r="F1994" t="s">
        <v>472</v>
      </c>
      <c r="G1994" t="s">
        <v>22</v>
      </c>
      <c r="H1994" s="5">
        <v>43600.697916666664</v>
      </c>
      <c r="I1994" s="5">
        <v>43600.662499999999</v>
      </c>
      <c r="J1994" s="4">
        <f t="shared" si="158"/>
        <v>2019</v>
      </c>
      <c r="K1994" s="4">
        <f t="shared" si="159"/>
        <v>5</v>
      </c>
      <c r="L1994" s="6">
        <f t="shared" si="160" ref="L1994:L2057">(H1994-I1994)*60*24*60</f>
        <v>3059.999999916181</v>
      </c>
      <c r="M1994" s="8">
        <f t="shared" si="156"/>
        <v>50.999999998603016</v>
      </c>
      <c r="N1994" s="8">
        <f t="shared" si="157"/>
        <v>101.99999999720603</v>
      </c>
      <c r="O1994" s="18">
        <v>1</v>
      </c>
      <c r="P1994" t="s">
        <v>3583</v>
      </c>
      <c r="Q1994" s="6" t="s">
        <v>24</v>
      </c>
    </row>
    <row r="1995" spans="1:17" ht="15">
      <c r="A1995" t="s">
        <v>17</v>
      </c>
      <c r="B1995" t="s">
        <v>41</v>
      </c>
      <c r="C1995" t="s">
        <v>62</v>
      </c>
      <c r="D1995" t="s">
        <v>3584</v>
      </c>
      <c r="E1995">
        <v>1</v>
      </c>
      <c r="F1995" t="s">
        <v>472</v>
      </c>
      <c r="G1995" t="s">
        <v>22</v>
      </c>
      <c r="H1995" s="5">
        <v>43600.739733796298</v>
      </c>
      <c r="I1995" s="5">
        <v>43600.720138888886</v>
      </c>
      <c r="J1995" s="4">
        <f t="shared" si="158"/>
        <v>2019</v>
      </c>
      <c r="K1995" s="4">
        <f t="shared" si="159"/>
        <v>5</v>
      </c>
      <c r="L1995" s="6">
        <f t="shared" si="160"/>
        <v>1693.0000003427267</v>
      </c>
      <c r="M1995" s="8">
        <f t="shared" si="156"/>
        <v>28.216666672378778</v>
      </c>
      <c r="N1995" s="8">
        <f t="shared" si="157"/>
        <v>28.216666672378778</v>
      </c>
      <c r="O1995" s="18">
        <v>1</v>
      </c>
      <c r="P1995" t="s">
        <v>3585</v>
      </c>
      <c r="Q1995" s="6" t="s">
        <v>24</v>
      </c>
    </row>
    <row r="1996" spans="1:18" s="106" customFormat="1" ht="15">
      <c r="A1996" s="106" t="s">
        <v>29</v>
      </c>
      <c r="B1996" s="106" t="s">
        <v>94</v>
      </c>
      <c r="C1996" s="106" t="s">
        <v>95</v>
      </c>
      <c r="D1996" s="106" t="s">
        <v>3586</v>
      </c>
      <c r="E1996" s="106">
        <v>1</v>
      </c>
      <c r="F1996" s="106" t="s">
        <v>33</v>
      </c>
      <c r="G1996" s="106" t="s">
        <v>97</v>
      </c>
      <c r="H1996" s="107">
        <v>43600.882430555554</v>
      </c>
      <c r="I1996" s="107">
        <v>43600.767361111109</v>
      </c>
      <c r="J1996" s="4">
        <f t="shared" si="158"/>
        <v>2019</v>
      </c>
      <c r="K1996" s="4">
        <f t="shared" si="159"/>
        <v>5</v>
      </c>
      <c r="L1996" s="110">
        <f t="shared" si="160"/>
        <v>9941.9999999692664</v>
      </c>
      <c r="M1996" s="108">
        <f t="shared" si="156"/>
        <v>165.69999999948777</v>
      </c>
      <c r="N1996" s="108">
        <f t="shared" si="157"/>
        <v>165.69999999948777</v>
      </c>
      <c r="O1996" s="109">
        <v>1</v>
      </c>
      <c r="P1996" s="106" t="s">
        <v>3587</v>
      </c>
      <c r="Q1996" s="110" t="s">
        <v>24</v>
      </c>
      <c r="R1996" s="106" t="s">
        <v>2644</v>
      </c>
    </row>
    <row r="1997" spans="1:17" ht="15">
      <c r="A1997" t="s">
        <v>17</v>
      </c>
      <c r="B1997" t="s">
        <v>41</v>
      </c>
      <c r="C1997" t="s">
        <v>42</v>
      </c>
      <c r="D1997" t="s">
        <v>3588</v>
      </c>
      <c r="E1997">
        <v>1</v>
      </c>
      <c r="F1997" t="s">
        <v>92</v>
      </c>
      <c r="G1997" t="s">
        <v>22</v>
      </c>
      <c r="H1997" s="5">
        <v>43601.474340277775</v>
      </c>
      <c r="I1997" s="5">
        <v>43601.435416666667</v>
      </c>
      <c r="J1997" s="4">
        <f t="shared" si="158"/>
        <v>2019</v>
      </c>
      <c r="K1997" s="4">
        <f t="shared" si="159"/>
        <v>5</v>
      </c>
      <c r="L1997" s="6">
        <f t="shared" si="160"/>
        <v>3362.9999997094274</v>
      </c>
      <c r="M1997" s="8">
        <f t="shared" si="156"/>
        <v>56.049999995157123</v>
      </c>
      <c r="N1997" s="8">
        <f t="shared" si="157"/>
        <v>56.049999995157123</v>
      </c>
      <c r="O1997" s="18">
        <v>1</v>
      </c>
      <c r="P1997" t="s">
        <v>3589</v>
      </c>
      <c r="Q1997" s="6" t="s">
        <v>24</v>
      </c>
    </row>
    <row r="1998" spans="1:17" ht="15">
      <c r="A1998" t="s">
        <v>17</v>
      </c>
      <c r="B1998" t="s">
        <v>41</v>
      </c>
      <c r="C1998" t="s">
        <v>135</v>
      </c>
      <c r="D1998" t="s">
        <v>3590</v>
      </c>
      <c r="E1998">
        <v>1</v>
      </c>
      <c r="F1998" t="s">
        <v>472</v>
      </c>
      <c r="G1998" t="s">
        <v>22</v>
      </c>
      <c r="H1998" s="5">
        <v>43601.574652777781</v>
      </c>
      <c r="I1998" s="5">
        <v>43601.490972222222</v>
      </c>
      <c r="J1998" s="4">
        <f t="shared" si="158"/>
        <v>2019</v>
      </c>
      <c r="K1998" s="4">
        <f t="shared" si="159"/>
        <v>5</v>
      </c>
      <c r="L1998" s="6">
        <f t="shared" si="160"/>
        <v>7230.0000003073364</v>
      </c>
      <c r="M1998" s="8">
        <f t="shared" si="156"/>
        <v>120.50000000512227</v>
      </c>
      <c r="N1998" s="8">
        <f t="shared" si="157"/>
        <v>120.50000000512227</v>
      </c>
      <c r="O1998" s="18">
        <v>1</v>
      </c>
      <c r="P1998" t="s">
        <v>3591</v>
      </c>
      <c r="Q1998" s="6" t="s">
        <v>24</v>
      </c>
    </row>
    <row r="1999" spans="1:17" ht="15">
      <c r="A1999" t="s">
        <v>17</v>
      </c>
      <c r="B1999" t="s">
        <v>41</v>
      </c>
      <c r="C1999" t="s">
        <v>129</v>
      </c>
      <c r="D1999" t="s">
        <v>3592</v>
      </c>
      <c r="E1999">
        <v>1</v>
      </c>
      <c r="F1999" t="s">
        <v>33</v>
      </c>
      <c r="G1999" t="s">
        <v>97</v>
      </c>
      <c r="H1999" s="5">
        <v>43601.78261574074</v>
      </c>
      <c r="I1999" s="5">
        <v>43601.530555555553</v>
      </c>
      <c r="J1999" s="4">
        <f t="shared" si="158"/>
        <v>2019</v>
      </c>
      <c r="K1999" s="4">
        <f t="shared" si="159"/>
        <v>5</v>
      </c>
      <c r="L1999" s="6">
        <f t="shared" si="160"/>
        <v>21778.000000119209</v>
      </c>
      <c r="M1999" s="8">
        <f t="shared" si="156"/>
        <v>362.96666666865349</v>
      </c>
      <c r="N1999" s="8">
        <f t="shared" si="157"/>
        <v>362.96666666865349</v>
      </c>
      <c r="O1999" s="18">
        <v>1</v>
      </c>
      <c r="P1999" t="s">
        <v>3593</v>
      </c>
      <c r="Q1999" s="6" t="s">
        <v>24</v>
      </c>
    </row>
    <row r="2000" spans="1:17" ht="15">
      <c r="A2000" t="s">
        <v>17</v>
      </c>
      <c r="B2000" t="s">
        <v>41</v>
      </c>
      <c r="C2000" t="s">
        <v>42</v>
      </c>
      <c r="D2000" t="s">
        <v>2445</v>
      </c>
      <c r="E2000">
        <v>34</v>
      </c>
      <c r="F2000" t="s">
        <v>92</v>
      </c>
      <c r="G2000" t="s">
        <v>22</v>
      </c>
      <c r="H2000" s="5">
        <v>43602.374745370369</v>
      </c>
      <c r="I2000" s="5">
        <v>43602.350694444445</v>
      </c>
      <c r="J2000" s="4">
        <f t="shared" si="158"/>
        <v>2019</v>
      </c>
      <c r="K2000" s="4">
        <f t="shared" si="159"/>
        <v>5</v>
      </c>
      <c r="L2000" s="6">
        <f t="shared" si="160"/>
        <v>2077.9999998165295</v>
      </c>
      <c r="M2000" s="8">
        <f t="shared" si="156"/>
        <v>34.633333330275491</v>
      </c>
      <c r="N2000" s="8">
        <f t="shared" si="157"/>
        <v>1177.5333332293667</v>
      </c>
      <c r="O2000" s="18">
        <v>1</v>
      </c>
      <c r="P2000" t="s">
        <v>3594</v>
      </c>
      <c r="Q2000" s="6" t="s">
        <v>24</v>
      </c>
    </row>
    <row r="2001" spans="1:17" ht="15">
      <c r="A2001" t="s">
        <v>17</v>
      </c>
      <c r="B2001" t="s">
        <v>55</v>
      </c>
      <c r="C2001" t="s">
        <v>56</v>
      </c>
      <c r="D2001" t="s">
        <v>2824</v>
      </c>
      <c r="E2001">
        <v>1</v>
      </c>
      <c r="F2001" t="s">
        <v>92</v>
      </c>
      <c r="G2001" t="s">
        <v>22</v>
      </c>
      <c r="H2001" s="5">
        <v>43602.388113425928</v>
      </c>
      <c r="I2001" s="5">
        <v>43602.371527777781</v>
      </c>
      <c r="J2001" s="4">
        <f t="shared" si="158"/>
        <v>2019</v>
      </c>
      <c r="K2001" s="4">
        <f t="shared" si="159"/>
        <v>5</v>
      </c>
      <c r="L2001" s="6">
        <f t="shared" si="160"/>
        <v>1432.9999999143183</v>
      </c>
      <c r="M2001" s="8">
        <f t="shared" si="156"/>
        <v>23.883333331905305</v>
      </c>
      <c r="N2001" s="8">
        <f t="shared" si="157"/>
        <v>23.883333331905305</v>
      </c>
      <c r="O2001" s="18">
        <v>1</v>
      </c>
      <c r="P2001" t="s">
        <v>3595</v>
      </c>
      <c r="Q2001" s="6" t="s">
        <v>24</v>
      </c>
    </row>
    <row r="2002" spans="1:19" s="106" customFormat="1" ht="15">
      <c r="A2002" s="106" t="s">
        <v>17</v>
      </c>
      <c r="B2002" s="106" t="s">
        <v>41</v>
      </c>
      <c r="C2002" s="106" t="s">
        <v>42</v>
      </c>
      <c r="D2002" s="106" t="s">
        <v>3596</v>
      </c>
      <c r="E2002" s="106">
        <v>1</v>
      </c>
      <c r="F2002" s="106" t="s">
        <v>92</v>
      </c>
      <c r="G2002" s="106" t="s">
        <v>22</v>
      </c>
      <c r="H2002" s="107">
        <v>43602.475740740738</v>
      </c>
      <c r="I2002" s="107">
        <v>43602.453865740739</v>
      </c>
      <c r="J2002" s="4">
        <f t="shared" si="158"/>
        <v>2019</v>
      </c>
      <c r="K2002" s="4">
        <f t="shared" si="159"/>
        <v>5</v>
      </c>
      <c r="L2002" s="110">
        <f t="shared" si="160"/>
        <v>1889.9999998742715</v>
      </c>
      <c r="M2002" s="108">
        <f t="shared" si="156"/>
        <v>31.499999997904524</v>
      </c>
      <c r="N2002" s="108">
        <f t="shared" si="157"/>
        <v>31.499999997904524</v>
      </c>
      <c r="O2002" s="109">
        <v>1</v>
      </c>
      <c r="P2002" s="106" t="s">
        <v>3597</v>
      </c>
      <c r="Q2002" s="110" t="s">
        <v>24</v>
      </c>
      <c r="S2002"/>
    </row>
    <row r="2003" spans="1:19" s="106" customFormat="1" ht="15">
      <c r="A2003" s="106" t="s">
        <v>17</v>
      </c>
      <c r="B2003" s="106" t="s">
        <v>41</v>
      </c>
      <c r="C2003" s="106" t="s">
        <v>42</v>
      </c>
      <c r="D2003" s="106" t="s">
        <v>3598</v>
      </c>
      <c r="E2003" s="106">
        <v>1</v>
      </c>
      <c r="F2003" s="106" t="s">
        <v>92</v>
      </c>
      <c r="G2003" s="106" t="s">
        <v>22</v>
      </c>
      <c r="H2003" s="107">
        <v>43602.579236111109</v>
      </c>
      <c r="I2003" s="107">
        <v>43602.513726851852</v>
      </c>
      <c r="J2003" s="4">
        <f t="shared" si="158"/>
        <v>2019</v>
      </c>
      <c r="K2003" s="4">
        <f t="shared" si="159"/>
        <v>5</v>
      </c>
      <c r="L2003" s="110">
        <f t="shared" si="160"/>
        <v>5659.9999997997656</v>
      </c>
      <c r="M2003" s="108">
        <f t="shared" si="156"/>
        <v>94.333333329996094</v>
      </c>
      <c r="N2003" s="108">
        <f t="shared" si="157"/>
        <v>94.333333329996094</v>
      </c>
      <c r="O2003" s="109">
        <v>1</v>
      </c>
      <c r="P2003" s="106" t="s">
        <v>3599</v>
      </c>
      <c r="Q2003" s="110" t="s">
        <v>24</v>
      </c>
      <c r="S2003"/>
    </row>
    <row r="2004" spans="1:17" ht="15">
      <c r="A2004" t="s">
        <v>17</v>
      </c>
      <c r="B2004" t="s">
        <v>18</v>
      </c>
      <c r="C2004" t="s">
        <v>19</v>
      </c>
      <c r="D2004" t="s">
        <v>3600</v>
      </c>
      <c r="E2004">
        <v>2</v>
      </c>
      <c r="F2004" t="s">
        <v>33</v>
      </c>
      <c r="G2004" t="s">
        <v>97</v>
      </c>
      <c r="H2004" s="5">
        <v>43602.715960648151</v>
      </c>
      <c r="I2004" s="5">
        <v>43602.649861111109</v>
      </c>
      <c r="J2004" s="4">
        <f t="shared" si="158"/>
        <v>2019</v>
      </c>
      <c r="K2004" s="4">
        <f t="shared" si="159"/>
        <v>5</v>
      </c>
      <c r="L2004" s="6">
        <f t="shared" si="160"/>
        <v>5711.0000004060566</v>
      </c>
      <c r="M2004" s="8">
        <f t="shared" si="156"/>
        <v>95.183333340100944</v>
      </c>
      <c r="N2004" s="8">
        <f t="shared" si="157"/>
        <v>190.36666668020189</v>
      </c>
      <c r="O2004" s="18">
        <v>1</v>
      </c>
      <c r="P2004" t="s">
        <v>3601</v>
      </c>
      <c r="Q2004" s="6" t="s">
        <v>24</v>
      </c>
    </row>
    <row r="2005" spans="1:17" ht="15">
      <c r="A2005" t="s">
        <v>29</v>
      </c>
      <c r="B2005" t="s">
        <v>94</v>
      </c>
      <c r="C2005" t="s">
        <v>95</v>
      </c>
      <c r="D2005" t="s">
        <v>3602</v>
      </c>
      <c r="E2005">
        <v>1</v>
      </c>
      <c r="F2005" t="s">
        <v>27</v>
      </c>
      <c r="G2005" t="s">
        <v>22</v>
      </c>
      <c r="H2005" s="5">
        <v>43604.018750000003</v>
      </c>
      <c r="I2005" s="5">
        <v>43603.883333333331</v>
      </c>
      <c r="J2005" s="4">
        <f t="shared" si="158"/>
        <v>2019</v>
      </c>
      <c r="K2005" s="4">
        <f t="shared" si="159"/>
        <v>5</v>
      </c>
      <c r="L2005" s="6">
        <f t="shared" si="160"/>
        <v>11700.000000419095</v>
      </c>
      <c r="M2005" s="8">
        <f t="shared" si="156"/>
        <v>195.00000000698492</v>
      </c>
      <c r="N2005" s="8">
        <f t="shared" si="157"/>
        <v>195.00000000698492</v>
      </c>
      <c r="O2005" s="18">
        <v>1</v>
      </c>
      <c r="P2005" t="s">
        <v>3603</v>
      </c>
      <c r="Q2005" s="6" t="s">
        <v>24</v>
      </c>
    </row>
    <row r="2006" spans="1:17" ht="15">
      <c r="A2006" t="s">
        <v>29</v>
      </c>
      <c r="B2006" t="s">
        <v>94</v>
      </c>
      <c r="C2006" t="s">
        <v>95</v>
      </c>
      <c r="D2006" t="s">
        <v>3604</v>
      </c>
      <c r="E2006">
        <v>1</v>
      </c>
      <c r="F2006" t="s">
        <v>27</v>
      </c>
      <c r="G2006" t="s">
        <v>22</v>
      </c>
      <c r="H2006" s="5">
        <v>43604.019791666666</v>
      </c>
      <c r="I2006" s="5">
        <v>43603.895138888889</v>
      </c>
      <c r="J2006" s="4">
        <f t="shared" si="158"/>
        <v>2019</v>
      </c>
      <c r="K2006" s="4">
        <f t="shared" si="159"/>
        <v>5</v>
      </c>
      <c r="L2006" s="6">
        <f t="shared" si="160"/>
        <v>10769.999999902211</v>
      </c>
      <c r="M2006" s="8">
        <f t="shared" si="156"/>
        <v>179.49999999837019</v>
      </c>
      <c r="N2006" s="8">
        <f t="shared" si="157"/>
        <v>179.49999999837019</v>
      </c>
      <c r="O2006" s="18">
        <v>1</v>
      </c>
      <c r="P2006" t="s">
        <v>3605</v>
      </c>
      <c r="Q2006" s="6" t="s">
        <v>24</v>
      </c>
    </row>
    <row r="2007" spans="1:17" ht="15">
      <c r="A2007" t="s">
        <v>29</v>
      </c>
      <c r="B2007" t="s">
        <v>94</v>
      </c>
      <c r="C2007" t="s">
        <v>95</v>
      </c>
      <c r="D2007" t="s">
        <v>96</v>
      </c>
      <c r="E2007">
        <v>1</v>
      </c>
      <c r="F2007" t="s">
        <v>27</v>
      </c>
      <c r="G2007" t="s">
        <v>22</v>
      </c>
      <c r="H2007" s="5">
        <v>43604.020833333336</v>
      </c>
      <c r="I2007" s="5">
        <v>43603.895138888889</v>
      </c>
      <c r="J2007" s="4">
        <f t="shared" si="158"/>
        <v>2019</v>
      </c>
      <c r="K2007" s="4">
        <f t="shared" si="159"/>
        <v>5</v>
      </c>
      <c r="L2007" s="6">
        <f t="shared" si="160"/>
        <v>10860.000000195578</v>
      </c>
      <c r="M2007" s="8">
        <f t="shared" si="156"/>
        <v>181.00000000325963</v>
      </c>
      <c r="N2007" s="8">
        <f t="shared" si="157"/>
        <v>181.00000000325963</v>
      </c>
      <c r="O2007" s="18">
        <v>1</v>
      </c>
      <c r="P2007" t="s">
        <v>3606</v>
      </c>
      <c r="Q2007" s="6" t="s">
        <v>24</v>
      </c>
    </row>
    <row r="2008" spans="1:17" ht="15">
      <c r="A2008" t="s">
        <v>17</v>
      </c>
      <c r="B2008" t="s">
        <v>41</v>
      </c>
      <c r="C2008" t="s">
        <v>42</v>
      </c>
      <c r="D2008" t="s">
        <v>3607</v>
      </c>
      <c r="E2008">
        <v>22</v>
      </c>
      <c r="F2008" t="s">
        <v>92</v>
      </c>
      <c r="G2008" t="s">
        <v>22</v>
      </c>
      <c r="H2008" s="5">
        <v>43604.376261574071</v>
      </c>
      <c r="I2008" s="5">
        <v>43604.33734953704</v>
      </c>
      <c r="J2008" s="4">
        <f t="shared" si="158"/>
        <v>2019</v>
      </c>
      <c r="K2008" s="4">
        <f t="shared" si="159"/>
        <v>5</v>
      </c>
      <c r="L2008" s="6">
        <f t="shared" si="160"/>
        <v>3361.9999994756654</v>
      </c>
      <c r="M2008" s="8">
        <f t="shared" si="156"/>
        <v>56.033333324594423</v>
      </c>
      <c r="N2008" s="8">
        <f t="shared" si="157"/>
        <v>1232.7333331410773</v>
      </c>
      <c r="O2008" s="18">
        <v>1</v>
      </c>
      <c r="P2008" t="s">
        <v>3608</v>
      </c>
      <c r="Q2008" s="6" t="s">
        <v>24</v>
      </c>
    </row>
    <row r="2009" spans="1:17" ht="15">
      <c r="A2009" t="s">
        <v>17</v>
      </c>
      <c r="B2009" t="s">
        <v>140</v>
      </c>
      <c r="C2009" t="s">
        <v>2827</v>
      </c>
      <c r="D2009" t="s">
        <v>2828</v>
      </c>
      <c r="E2009">
        <v>1005</v>
      </c>
      <c r="F2009" t="s">
        <v>1</v>
      </c>
      <c r="G2009" t="s">
        <v>22</v>
      </c>
      <c r="H2009" s="5">
        <v>43605.488194444442</v>
      </c>
      <c r="I2009" s="5">
        <v>43605.439583333333</v>
      </c>
      <c r="J2009" s="4">
        <f t="shared" si="158"/>
        <v>2019</v>
      </c>
      <c r="K2009" s="4">
        <f t="shared" si="159"/>
        <v>5</v>
      </c>
      <c r="L2009" s="6">
        <f t="shared" si="160"/>
        <v>4199.9999998603016</v>
      </c>
      <c r="M2009" s="8">
        <f t="shared" si="156"/>
        <v>69.999999997671694</v>
      </c>
      <c r="N2009" s="8">
        <f t="shared" si="157"/>
        <v>70349.999997660052</v>
      </c>
      <c r="O2009" s="18">
        <v>1</v>
      </c>
      <c r="P2009" t="s">
        <v>3609</v>
      </c>
      <c r="Q2009" s="6" t="s">
        <v>24</v>
      </c>
    </row>
    <row r="2010" spans="1:17" ht="15">
      <c r="A2010" t="s">
        <v>17</v>
      </c>
      <c r="B2010" t="s">
        <v>140</v>
      </c>
      <c r="C2010" t="s">
        <v>141</v>
      </c>
      <c r="D2010" t="s">
        <v>3610</v>
      </c>
      <c r="E2010">
        <v>1</v>
      </c>
      <c r="F2010" t="s">
        <v>21</v>
      </c>
      <c r="G2010" t="s">
        <v>22</v>
      </c>
      <c r="H2010" s="5">
        <v>43605.666666666664</v>
      </c>
      <c r="I2010" s="5">
        <v>43605.602083333331</v>
      </c>
      <c r="J2010" s="4">
        <f t="shared" si="158"/>
        <v>2019</v>
      </c>
      <c r="K2010" s="4">
        <f t="shared" si="159"/>
        <v>5</v>
      </c>
      <c r="L2010" s="6">
        <f t="shared" si="160"/>
        <v>5579.9999999580905</v>
      </c>
      <c r="M2010" s="8">
        <f t="shared" si="156"/>
        <v>92.999999999301508</v>
      </c>
      <c r="N2010" s="8">
        <f t="shared" si="157"/>
        <v>92.999999999301508</v>
      </c>
      <c r="O2010" s="18">
        <v>1</v>
      </c>
      <c r="P2010" t="s">
        <v>3611</v>
      </c>
      <c r="Q2010" s="6" t="s">
        <v>24</v>
      </c>
    </row>
    <row r="2011" spans="1:17" ht="15">
      <c r="A2011" t="s">
        <v>17</v>
      </c>
      <c r="B2011" t="s">
        <v>140</v>
      </c>
      <c r="C2011" t="s">
        <v>141</v>
      </c>
      <c r="D2011" t="s">
        <v>3352</v>
      </c>
      <c r="E2011">
        <v>52</v>
      </c>
      <c r="F2011" t="s">
        <v>21</v>
      </c>
      <c r="G2011" t="s">
        <v>22</v>
      </c>
      <c r="H2011" s="5">
        <v>43605.767835648148</v>
      </c>
      <c r="I2011" s="5">
        <v>43605.736805555556</v>
      </c>
      <c r="J2011" s="4">
        <f t="shared" si="158"/>
        <v>2019</v>
      </c>
      <c r="K2011" s="4">
        <f t="shared" si="159"/>
        <v>5</v>
      </c>
      <c r="L2011" s="6">
        <f t="shared" si="160"/>
        <v>2680.9999999590218</v>
      </c>
      <c r="M2011" s="8">
        <f t="shared" si="156"/>
        <v>44.683333332650363</v>
      </c>
      <c r="N2011" s="8">
        <f t="shared" si="157"/>
        <v>2323.5333332978189</v>
      </c>
      <c r="O2011" s="18">
        <v>1</v>
      </c>
      <c r="P2011" t="s">
        <v>3612</v>
      </c>
      <c r="Q2011" s="6" t="s">
        <v>24</v>
      </c>
    </row>
    <row r="2012" spans="1:19" s="123" customFormat="1" ht="15">
      <c r="A2012" s="123" t="s">
        <v>29</v>
      </c>
      <c r="B2012" s="123" t="s">
        <v>30</v>
      </c>
      <c r="C2012" s="123" t="s">
        <v>83</v>
      </c>
      <c r="D2012" s="123" t="s">
        <v>3613</v>
      </c>
      <c r="E2012" s="123">
        <v>1</v>
      </c>
      <c r="F2012" s="123" t="s">
        <v>92</v>
      </c>
      <c r="G2012" s="123" t="s">
        <v>22</v>
      </c>
      <c r="H2012" s="124">
        <v>43606.357453703706</v>
      </c>
      <c r="I2012" s="124">
        <v>43606.336805555555</v>
      </c>
      <c r="J2012" s="4">
        <f t="shared" si="158"/>
        <v>2019</v>
      </c>
      <c r="K2012" s="4">
        <f t="shared" si="159"/>
        <v>5</v>
      </c>
      <c r="L2012" s="127">
        <f t="shared" si="160"/>
        <v>1784.0000002412125</v>
      </c>
      <c r="M2012" s="125">
        <f t="shared" si="156"/>
        <v>29.733333337353542</v>
      </c>
      <c r="N2012" s="125">
        <f t="shared" si="157"/>
        <v>29.733333337353542</v>
      </c>
      <c r="O2012" s="126">
        <v>1</v>
      </c>
      <c r="P2012" s="123" t="s">
        <v>3614</v>
      </c>
      <c r="Q2012" s="127" t="s">
        <v>24</v>
      </c>
      <c r="S2012"/>
    </row>
    <row r="2013" spans="1:17" ht="15">
      <c r="A2013" t="s">
        <v>17</v>
      </c>
      <c r="B2013" t="s">
        <v>47</v>
      </c>
      <c r="C2013" t="s">
        <v>52</v>
      </c>
      <c r="D2013" t="s">
        <v>2850</v>
      </c>
      <c r="E2013">
        <v>45</v>
      </c>
      <c r="F2013" t="s">
        <v>21</v>
      </c>
      <c r="G2013" t="s">
        <v>22</v>
      </c>
      <c r="H2013" s="5">
        <v>43606.400995370372</v>
      </c>
      <c r="I2013" s="5">
        <v>43606.365972222222</v>
      </c>
      <c r="J2013" s="4">
        <f t="shared" si="158"/>
        <v>2019</v>
      </c>
      <c r="K2013" s="4">
        <f t="shared" si="159"/>
        <v>5</v>
      </c>
      <c r="L2013" s="6">
        <f t="shared" si="160"/>
        <v>3026.0000001406297</v>
      </c>
      <c r="M2013" s="8">
        <f t="shared" si="156"/>
        <v>50.433333335677162</v>
      </c>
      <c r="N2013" s="8">
        <f t="shared" si="157"/>
        <v>2269.5000001054723</v>
      </c>
      <c r="O2013" s="18">
        <v>1</v>
      </c>
      <c r="P2013" t="s">
        <v>3615</v>
      </c>
      <c r="Q2013" s="6" t="s">
        <v>24</v>
      </c>
    </row>
    <row r="2014" spans="1:17" ht="15">
      <c r="A2014" t="s">
        <v>17</v>
      </c>
      <c r="B2014" t="s">
        <v>47</v>
      </c>
      <c r="C2014" t="s">
        <v>52</v>
      </c>
      <c r="D2014" t="s">
        <v>1986</v>
      </c>
      <c r="E2014">
        <v>27</v>
      </c>
      <c r="F2014" t="s">
        <v>21</v>
      </c>
      <c r="G2014" t="s">
        <v>22</v>
      </c>
      <c r="H2014" s="5">
        <v>43606.49590277778</v>
      </c>
      <c r="I2014" s="5">
        <v>43606.469444444447</v>
      </c>
      <c r="J2014" s="4">
        <f t="shared" si="158"/>
        <v>2019</v>
      </c>
      <c r="K2014" s="4">
        <f t="shared" si="159"/>
        <v>5</v>
      </c>
      <c r="L2014" s="6">
        <f t="shared" si="160"/>
        <v>2286.0000000335276</v>
      </c>
      <c r="M2014" s="8">
        <f t="shared" si="156"/>
        <v>38.100000000558794</v>
      </c>
      <c r="N2014" s="8">
        <f t="shared" si="157"/>
        <v>1028.7000000150874</v>
      </c>
      <c r="O2014" s="18">
        <v>1</v>
      </c>
      <c r="P2014" t="s">
        <v>3616</v>
      </c>
      <c r="Q2014" s="6" t="s">
        <v>24</v>
      </c>
    </row>
    <row r="2015" spans="1:17" ht="15">
      <c r="A2015" t="s">
        <v>17</v>
      </c>
      <c r="B2015" t="s">
        <v>18</v>
      </c>
      <c r="C2015" t="s">
        <v>25</v>
      </c>
      <c r="D2015" t="s">
        <v>3617</v>
      </c>
      <c r="E2015">
        <v>41</v>
      </c>
      <c r="F2015" t="s">
        <v>33</v>
      </c>
      <c r="G2015" t="s">
        <v>22</v>
      </c>
      <c r="H2015" s="5">
        <v>43606.568055555559</v>
      </c>
      <c r="I2015" s="5">
        <v>43606.53125</v>
      </c>
      <c r="J2015" s="4">
        <f t="shared" si="158"/>
        <v>2019</v>
      </c>
      <c r="K2015" s="4">
        <f t="shared" si="159"/>
        <v>5</v>
      </c>
      <c r="L2015" s="6">
        <f t="shared" si="160"/>
        <v>3180.0000003073364</v>
      </c>
      <c r="M2015" s="8">
        <f t="shared" si="156"/>
        <v>53.000000005122274</v>
      </c>
      <c r="N2015" s="8">
        <f t="shared" si="157"/>
        <v>2173.0000002100132</v>
      </c>
      <c r="O2015" s="18">
        <v>1</v>
      </c>
      <c r="P2015" t="s">
        <v>3618</v>
      </c>
      <c r="Q2015" s="6" t="s">
        <v>24</v>
      </c>
    </row>
    <row r="2016" spans="1:17" ht="15">
      <c r="A2016" t="s">
        <v>17</v>
      </c>
      <c r="B2016" t="s">
        <v>41</v>
      </c>
      <c r="C2016" t="s">
        <v>135</v>
      </c>
      <c r="D2016" t="s">
        <v>3619</v>
      </c>
      <c r="E2016">
        <v>2</v>
      </c>
      <c r="F2016" t="s">
        <v>27</v>
      </c>
      <c r="G2016" t="s">
        <v>22</v>
      </c>
      <c r="H2016" s="5">
        <v>43606.680358796293</v>
      </c>
      <c r="I2016" s="5">
        <v>43606.570138888892</v>
      </c>
      <c r="J2016" s="4">
        <f t="shared" si="158"/>
        <v>2019</v>
      </c>
      <c r="K2016" s="4">
        <f t="shared" si="159"/>
        <v>5</v>
      </c>
      <c r="L2016" s="6">
        <f t="shared" si="160"/>
        <v>9522.9999994626269</v>
      </c>
      <c r="M2016" s="8">
        <f t="shared" si="156"/>
        <v>158.71666665771045</v>
      </c>
      <c r="N2016" s="8">
        <f t="shared" si="157"/>
        <v>317.4333333154209</v>
      </c>
      <c r="O2016" s="18">
        <v>1</v>
      </c>
      <c r="P2016" t="s">
        <v>3620</v>
      </c>
      <c r="Q2016" s="6" t="s">
        <v>24</v>
      </c>
    </row>
    <row r="2017" spans="1:17" ht="15">
      <c r="A2017" t="s">
        <v>17</v>
      </c>
      <c r="B2017" t="s">
        <v>41</v>
      </c>
      <c r="C2017" t="s">
        <v>42</v>
      </c>
      <c r="D2017" t="s">
        <v>1594</v>
      </c>
      <c r="E2017">
        <v>8</v>
      </c>
      <c r="F2017" t="s">
        <v>472</v>
      </c>
      <c r="G2017" t="s">
        <v>22</v>
      </c>
      <c r="H2017" s="5">
        <v>43607.517465277779</v>
      </c>
      <c r="I2017" s="5">
        <v>43607.459722222222</v>
      </c>
      <c r="J2017" s="4">
        <f t="shared" si="158"/>
        <v>2019</v>
      </c>
      <c r="K2017" s="4">
        <f t="shared" si="159"/>
        <v>5</v>
      </c>
      <c r="L2017" s="6">
        <f t="shared" si="160"/>
        <v>4989.0000001061708</v>
      </c>
      <c r="M2017" s="8">
        <f t="shared" si="156"/>
        <v>83.150000001769513</v>
      </c>
      <c r="N2017" s="8">
        <f t="shared" si="157"/>
        <v>665.2000000141561</v>
      </c>
      <c r="O2017" s="18">
        <v>1</v>
      </c>
      <c r="P2017" t="s">
        <v>3621</v>
      </c>
      <c r="Q2017" s="6" t="s">
        <v>24</v>
      </c>
    </row>
    <row r="2018" spans="1:17" ht="15">
      <c r="A2018" t="s">
        <v>17</v>
      </c>
      <c r="B2018" t="s">
        <v>55</v>
      </c>
      <c r="C2018" t="s">
        <v>59</v>
      </c>
      <c r="D2018" t="s">
        <v>3622</v>
      </c>
      <c r="E2018">
        <v>1</v>
      </c>
      <c r="F2018" t="s">
        <v>85</v>
      </c>
      <c r="G2018" t="s">
        <v>22</v>
      </c>
      <c r="H2018" s="5">
        <v>43607.542812500003</v>
      </c>
      <c r="I2018" s="5">
        <v>43607.493055555555</v>
      </c>
      <c r="J2018" s="4">
        <f t="shared" si="158"/>
        <v>2019</v>
      </c>
      <c r="K2018" s="4">
        <f t="shared" si="159"/>
        <v>5</v>
      </c>
      <c r="L2018" s="6">
        <f t="shared" si="160"/>
        <v>4299.0000003715977</v>
      </c>
      <c r="M2018" s="8">
        <f t="shared" si="156"/>
        <v>71.650000006193295</v>
      </c>
      <c r="N2018" s="8">
        <f t="shared" si="157"/>
        <v>71.650000006193295</v>
      </c>
      <c r="O2018" s="18">
        <v>1</v>
      </c>
      <c r="P2018" t="s">
        <v>3623</v>
      </c>
      <c r="Q2018" s="6" t="s">
        <v>24</v>
      </c>
    </row>
    <row r="2019" spans="1:17" ht="15">
      <c r="A2019" t="s">
        <v>17</v>
      </c>
      <c r="B2019" t="s">
        <v>140</v>
      </c>
      <c r="C2019" t="s">
        <v>141</v>
      </c>
      <c r="D2019" t="s">
        <v>3624</v>
      </c>
      <c r="E2019">
        <v>1</v>
      </c>
      <c r="F2019" t="s">
        <v>92</v>
      </c>
      <c r="G2019" t="s">
        <v>22</v>
      </c>
      <c r="H2019" s="5">
        <v>43608.360405092593</v>
      </c>
      <c r="I2019" s="5">
        <v>43608.31459490741</v>
      </c>
      <c r="J2019" s="4">
        <f t="shared" si="158"/>
        <v>2019</v>
      </c>
      <c r="K2019" s="4">
        <f t="shared" si="159"/>
        <v>5</v>
      </c>
      <c r="L2019" s="6">
        <f t="shared" si="160"/>
        <v>3957.9999998677522</v>
      </c>
      <c r="M2019" s="8">
        <f t="shared" si="156"/>
        <v>65.966666664462537</v>
      </c>
      <c r="N2019" s="8">
        <f t="shared" si="157"/>
        <v>65.966666664462537</v>
      </c>
      <c r="O2019" s="18">
        <v>1</v>
      </c>
      <c r="P2019" t="s">
        <v>3625</v>
      </c>
      <c r="Q2019" s="6" t="s">
        <v>24</v>
      </c>
    </row>
    <row r="2020" spans="1:17" ht="15">
      <c r="A2020" t="s">
        <v>17</v>
      </c>
      <c r="B2020" t="s">
        <v>47</v>
      </c>
      <c r="C2020" t="s">
        <v>52</v>
      </c>
      <c r="D2020" t="s">
        <v>3626</v>
      </c>
      <c r="E2020">
        <v>11</v>
      </c>
      <c r="F2020" t="s">
        <v>21</v>
      </c>
      <c r="G2020" t="s">
        <v>22</v>
      </c>
      <c r="H2020" s="5">
        <v>43608.429166666669</v>
      </c>
      <c r="I2020" s="5">
        <v>43608.415277777778</v>
      </c>
      <c r="J2020" s="4">
        <f t="shared" si="158"/>
        <v>2019</v>
      </c>
      <c r="K2020" s="4">
        <f t="shared" si="159"/>
        <v>5</v>
      </c>
      <c r="L2020" s="6">
        <f t="shared" si="160"/>
        <v>1200.0000001396984</v>
      </c>
      <c r="M2020" s="8">
        <f t="shared" si="156"/>
        <v>20.000000002328306</v>
      </c>
      <c r="N2020" s="8">
        <f t="shared" si="157"/>
        <v>220.00000002561137</v>
      </c>
      <c r="O2020" s="18">
        <v>1</v>
      </c>
      <c r="P2020" t="s">
        <v>3627</v>
      </c>
      <c r="Q2020" s="6" t="s">
        <v>24</v>
      </c>
    </row>
    <row r="2021" spans="1:17" ht="15">
      <c r="A2021" t="s">
        <v>17</v>
      </c>
      <c r="B2021" t="s">
        <v>47</v>
      </c>
      <c r="C2021" t="s">
        <v>52</v>
      </c>
      <c r="D2021" t="s">
        <v>3628</v>
      </c>
      <c r="E2021">
        <v>1</v>
      </c>
      <c r="F2021" t="s">
        <v>92</v>
      </c>
      <c r="G2021" t="s">
        <v>22</v>
      </c>
      <c r="H2021" s="5">
        <v>43608.484722222223</v>
      </c>
      <c r="I2021" s="5">
        <v>43608.459722222222</v>
      </c>
      <c r="J2021" s="4">
        <f t="shared" si="158"/>
        <v>2019</v>
      </c>
      <c r="K2021" s="4">
        <f t="shared" si="159"/>
        <v>5</v>
      </c>
      <c r="L2021" s="6">
        <f t="shared" si="160"/>
        <v>2160.0000001257285</v>
      </c>
      <c r="M2021" s="8">
        <f t="shared" si="156"/>
        <v>36.000000002095476</v>
      </c>
      <c r="N2021" s="8">
        <f t="shared" si="157"/>
        <v>36.000000002095476</v>
      </c>
      <c r="O2021" s="18">
        <v>1</v>
      </c>
      <c r="P2021" t="s">
        <v>3629</v>
      </c>
      <c r="Q2021" s="6" t="s">
        <v>24</v>
      </c>
    </row>
    <row r="2022" spans="1:17" ht="15">
      <c r="A2022" t="s">
        <v>17</v>
      </c>
      <c r="B2022" t="s">
        <v>55</v>
      </c>
      <c r="C2022" t="s">
        <v>56</v>
      </c>
      <c r="D2022" t="s">
        <v>3630</v>
      </c>
      <c r="E2022">
        <v>2</v>
      </c>
      <c r="F2022" t="s">
        <v>92</v>
      </c>
      <c r="G2022" t="s">
        <v>22</v>
      </c>
      <c r="H2022" s="5">
        <v>43608.498773148145</v>
      </c>
      <c r="I2022" s="5">
        <v>43608.480555555558</v>
      </c>
      <c r="J2022" s="4">
        <f t="shared" si="158"/>
        <v>2019</v>
      </c>
      <c r="K2022" s="4">
        <f t="shared" si="159"/>
        <v>5</v>
      </c>
      <c r="L2022" s="6">
        <f t="shared" si="160"/>
        <v>1573.9999995566905</v>
      </c>
      <c r="M2022" s="8">
        <f t="shared" si="156"/>
        <v>26.233333325944841</v>
      </c>
      <c r="N2022" s="8">
        <f t="shared" si="157"/>
        <v>52.466666651889682</v>
      </c>
      <c r="O2022" s="18">
        <v>1</v>
      </c>
      <c r="P2022" t="s">
        <v>3631</v>
      </c>
      <c r="Q2022" s="6" t="s">
        <v>24</v>
      </c>
    </row>
    <row r="2023" spans="1:17" ht="15">
      <c r="A2023" t="s">
        <v>17</v>
      </c>
      <c r="B2023" t="s">
        <v>18</v>
      </c>
      <c r="C2023" t="s">
        <v>35</v>
      </c>
      <c r="D2023" t="s">
        <v>3632</v>
      </c>
      <c r="E2023">
        <v>4</v>
      </c>
      <c r="F2023" t="s">
        <v>92</v>
      </c>
      <c r="G2023" t="s">
        <v>22</v>
      </c>
      <c r="H2023" s="5">
        <v>43609.363194444442</v>
      </c>
      <c r="I2023" s="5">
        <v>43609.322222222225</v>
      </c>
      <c r="J2023" s="4">
        <f t="shared" si="158"/>
        <v>2019</v>
      </c>
      <c r="K2023" s="4">
        <f t="shared" si="159"/>
        <v>5</v>
      </c>
      <c r="L2023" s="6">
        <f t="shared" si="160"/>
        <v>3539.9999995948747</v>
      </c>
      <c r="M2023" s="8">
        <f t="shared" si="156"/>
        <v>58.999999993247911</v>
      </c>
      <c r="N2023" s="8">
        <f t="shared" si="157"/>
        <v>235.99999997299165</v>
      </c>
      <c r="O2023" s="18">
        <v>1</v>
      </c>
      <c r="P2023" t="s">
        <v>3633</v>
      </c>
      <c r="Q2023" s="6" t="s">
        <v>24</v>
      </c>
    </row>
    <row r="2024" spans="1:17" ht="15">
      <c r="A2024" t="s">
        <v>17</v>
      </c>
      <c r="B2024" t="s">
        <v>18</v>
      </c>
      <c r="C2024" t="s">
        <v>35</v>
      </c>
      <c r="D2024" t="s">
        <v>3634</v>
      </c>
      <c r="E2024">
        <v>3</v>
      </c>
      <c r="F2024" t="s">
        <v>472</v>
      </c>
      <c r="G2024" t="s">
        <v>22</v>
      </c>
      <c r="H2024" s="5">
        <v>43609.581562500003</v>
      </c>
      <c r="I2024" s="5">
        <v>43609.525000000001</v>
      </c>
      <c r="J2024" s="4">
        <f t="shared" si="158"/>
        <v>2019</v>
      </c>
      <c r="K2024" s="4">
        <f t="shared" si="159"/>
        <v>5</v>
      </c>
      <c r="L2024" s="6">
        <f t="shared" si="160"/>
        <v>4887.0000001508743</v>
      </c>
      <c r="M2024" s="8">
        <f t="shared" si="156"/>
        <v>81.450000002514571</v>
      </c>
      <c r="N2024" s="8">
        <f t="shared" si="157"/>
        <v>244.35000000754371</v>
      </c>
      <c r="O2024" s="18">
        <v>1</v>
      </c>
      <c r="P2024" t="s">
        <v>3635</v>
      </c>
      <c r="Q2024" s="6" t="s">
        <v>24</v>
      </c>
    </row>
    <row r="2025" spans="1:17" ht="15">
      <c r="A2025" t="s">
        <v>17</v>
      </c>
      <c r="B2025" t="s">
        <v>18</v>
      </c>
      <c r="C2025" t="s">
        <v>19</v>
      </c>
      <c r="D2025" t="s">
        <v>3636</v>
      </c>
      <c r="E2025">
        <v>3</v>
      </c>
      <c r="F2025" t="s">
        <v>33</v>
      </c>
      <c r="G2025" t="s">
        <v>22</v>
      </c>
      <c r="H2025" s="5">
        <v>43609.829699074071</v>
      </c>
      <c r="I2025" s="5">
        <v>43609.725937499999</v>
      </c>
      <c r="J2025" s="4">
        <f t="shared" si="158"/>
        <v>2019</v>
      </c>
      <c r="K2025" s="4">
        <f t="shared" si="159"/>
        <v>5</v>
      </c>
      <c r="L2025" s="6">
        <f t="shared" si="160"/>
        <v>8964.9999997811392</v>
      </c>
      <c r="M2025" s="8">
        <f t="shared" si="156"/>
        <v>149.41666666301899</v>
      </c>
      <c r="N2025" s="8">
        <f t="shared" si="157"/>
        <v>448.24999998905696</v>
      </c>
      <c r="O2025" s="18">
        <v>1</v>
      </c>
      <c r="P2025" t="s">
        <v>3637</v>
      </c>
      <c r="Q2025" s="6" t="s">
        <v>24</v>
      </c>
    </row>
    <row r="2026" spans="1:17" ht="15">
      <c r="A2026" t="s">
        <v>17</v>
      </c>
      <c r="B2026" t="s">
        <v>41</v>
      </c>
      <c r="C2026" t="s">
        <v>62</v>
      </c>
      <c r="D2026" t="s">
        <v>3469</v>
      </c>
      <c r="E2026">
        <v>17</v>
      </c>
      <c r="F2026" t="s">
        <v>27</v>
      </c>
      <c r="G2026" t="s">
        <v>22</v>
      </c>
      <c r="H2026" s="5">
        <v>43609.921736111108</v>
      </c>
      <c r="I2026" s="5">
        <v>43609.844513888886</v>
      </c>
      <c r="J2026" s="4">
        <f t="shared" si="158"/>
        <v>2019</v>
      </c>
      <c r="K2026" s="4">
        <f t="shared" si="159"/>
        <v>5</v>
      </c>
      <c r="L2026" s="6">
        <f t="shared" si="160"/>
        <v>6671.999999997206</v>
      </c>
      <c r="M2026" s="8">
        <f t="shared" si="156"/>
        <v>111.19999999995343</v>
      </c>
      <c r="N2026" s="8">
        <f t="shared" si="157"/>
        <v>1890.3999999992084</v>
      </c>
      <c r="O2026" s="18">
        <v>1</v>
      </c>
      <c r="P2026" t="s">
        <v>3638</v>
      </c>
      <c r="Q2026" s="6" t="s">
        <v>24</v>
      </c>
    </row>
    <row r="2027" spans="1:17" ht="15">
      <c r="A2027" t="s">
        <v>17</v>
      </c>
      <c r="B2027" t="s">
        <v>41</v>
      </c>
      <c r="C2027" t="s">
        <v>42</v>
      </c>
      <c r="D2027" t="s">
        <v>3639</v>
      </c>
      <c r="E2027">
        <v>3</v>
      </c>
      <c r="F2027" t="s">
        <v>27</v>
      </c>
      <c r="G2027" t="s">
        <v>22</v>
      </c>
      <c r="H2027" s="5">
        <v>43610.40353009259</v>
      </c>
      <c r="I2027" s="5">
        <v>43610.357743055552</v>
      </c>
      <c r="J2027" s="4">
        <f t="shared" si="158"/>
        <v>2019</v>
      </c>
      <c r="K2027" s="4">
        <f t="shared" si="159"/>
        <v>5</v>
      </c>
      <c r="L2027" s="6">
        <f t="shared" si="160"/>
        <v>3956.000000028871</v>
      </c>
      <c r="M2027" s="8">
        <f t="shared" si="156"/>
        <v>65.933333333814517</v>
      </c>
      <c r="N2027" s="8">
        <f t="shared" si="157"/>
        <v>197.80000000144355</v>
      </c>
      <c r="O2027" s="18">
        <v>1</v>
      </c>
      <c r="P2027" t="s">
        <v>3640</v>
      </c>
      <c r="Q2027" s="6" t="s">
        <v>24</v>
      </c>
    </row>
    <row r="2028" spans="1:17" ht="15">
      <c r="A2028" t="s">
        <v>29</v>
      </c>
      <c r="B2028" t="s">
        <v>94</v>
      </c>
      <c r="C2028" t="s">
        <v>156</v>
      </c>
      <c r="D2028" t="s">
        <v>3641</v>
      </c>
      <c r="E2028">
        <v>2</v>
      </c>
      <c r="F2028" t="s">
        <v>85</v>
      </c>
      <c r="G2028" t="s">
        <v>22</v>
      </c>
      <c r="H2028" s="5">
        <v>43610.837696759256</v>
      </c>
      <c r="I2028" s="5">
        <v>43610.738622685189</v>
      </c>
      <c r="J2028" s="4">
        <f t="shared" si="158"/>
        <v>2019</v>
      </c>
      <c r="K2028" s="4">
        <f t="shared" si="159"/>
        <v>5</v>
      </c>
      <c r="L2028" s="6">
        <f t="shared" si="160"/>
        <v>8559.9999994039536</v>
      </c>
      <c r="M2028" s="8">
        <f t="shared" si="156"/>
        <v>142.66666665673256</v>
      </c>
      <c r="N2028" s="8">
        <f t="shared" si="157"/>
        <v>285.33333331346512</v>
      </c>
      <c r="O2028" s="18">
        <v>1</v>
      </c>
      <c r="P2028" t="s">
        <v>3642</v>
      </c>
      <c r="Q2028" s="6" t="s">
        <v>24</v>
      </c>
    </row>
    <row r="2029" spans="1:19" s="100" customFormat="1" ht="15">
      <c r="A2029" s="100" t="s">
        <v>17</v>
      </c>
      <c r="B2029" s="100" t="s">
        <v>47</v>
      </c>
      <c r="C2029" s="100" t="s">
        <v>52</v>
      </c>
      <c r="D2029" s="100" t="s">
        <v>3643</v>
      </c>
      <c r="E2029" s="100">
        <v>1</v>
      </c>
      <c r="F2029" s="100" t="s">
        <v>27</v>
      </c>
      <c r="G2029" s="100" t="s">
        <v>22</v>
      </c>
      <c r="H2029" s="101">
        <v>43610.807592592595</v>
      </c>
      <c r="I2029" s="101">
        <v>43610.747916666667</v>
      </c>
      <c r="J2029" s="4">
        <f t="shared" si="158"/>
        <v>2019</v>
      </c>
      <c r="K2029" s="4">
        <f t="shared" si="159"/>
        <v>5</v>
      </c>
      <c r="L2029" s="96">
        <f t="shared" si="160"/>
        <v>5156.0000001685694</v>
      </c>
      <c r="M2029" s="98">
        <f t="shared" si="156"/>
        <v>85.933333336142823</v>
      </c>
      <c r="N2029" s="98">
        <f t="shared" si="157"/>
        <v>85.933333336142823</v>
      </c>
      <c r="O2029" s="99">
        <v>1</v>
      </c>
      <c r="P2029" s="100" t="s">
        <v>3644</v>
      </c>
      <c r="Q2029" s="96" t="s">
        <v>24</v>
      </c>
      <c r="S2029"/>
    </row>
    <row r="2030" spans="1:17" ht="15">
      <c r="A2030" t="s">
        <v>17</v>
      </c>
      <c r="B2030" t="s">
        <v>55</v>
      </c>
      <c r="C2030" t="s">
        <v>59</v>
      </c>
      <c r="D2030" t="s">
        <v>3645</v>
      </c>
      <c r="E2030">
        <v>3</v>
      </c>
      <c r="F2030" t="s">
        <v>33</v>
      </c>
      <c r="G2030" t="s">
        <v>22</v>
      </c>
      <c r="H2030" s="5">
        <v>43611.006956018522</v>
      </c>
      <c r="I2030" s="5">
        <v>43610.866157407407</v>
      </c>
      <c r="J2030" s="4">
        <f t="shared" si="158"/>
        <v>2019</v>
      </c>
      <c r="K2030" s="4">
        <f t="shared" si="159"/>
        <v>5</v>
      </c>
      <c r="L2030" s="6">
        <f t="shared" si="160"/>
        <v>12165.000000363216</v>
      </c>
      <c r="M2030" s="8">
        <f t="shared" si="156"/>
        <v>202.7500000060536</v>
      </c>
      <c r="N2030" s="8">
        <f t="shared" si="157"/>
        <v>608.25000001816079</v>
      </c>
      <c r="O2030" s="18">
        <v>1</v>
      </c>
      <c r="P2030" t="s">
        <v>3646</v>
      </c>
      <c r="Q2030" s="6" t="s">
        <v>24</v>
      </c>
    </row>
    <row r="2031" spans="1:17" ht="15">
      <c r="A2031" t="s">
        <v>17</v>
      </c>
      <c r="B2031" t="s">
        <v>18</v>
      </c>
      <c r="C2031" t="s">
        <v>35</v>
      </c>
      <c r="D2031" t="s">
        <v>3647</v>
      </c>
      <c r="E2031">
        <v>15</v>
      </c>
      <c r="F2031" t="s">
        <v>92</v>
      </c>
      <c r="G2031" t="s">
        <v>22</v>
      </c>
      <c r="H2031" s="5">
        <v>43611.382962962962</v>
      </c>
      <c r="I2031" s="5">
        <v>43611.329664351855</v>
      </c>
      <c r="J2031" s="4">
        <f t="shared" si="158"/>
        <v>2019</v>
      </c>
      <c r="K2031" s="4">
        <f t="shared" si="159"/>
        <v>5</v>
      </c>
      <c r="L2031" s="6">
        <f t="shared" si="160"/>
        <v>4604.9999996088445</v>
      </c>
      <c r="M2031" s="8">
        <f t="shared" si="156"/>
        <v>76.749999993480742</v>
      </c>
      <c r="N2031" s="8">
        <f t="shared" si="157"/>
        <v>1151.2499999022111</v>
      </c>
      <c r="O2031" s="18">
        <v>1</v>
      </c>
      <c r="P2031" t="s">
        <v>3648</v>
      </c>
      <c r="Q2031" s="6" t="s">
        <v>24</v>
      </c>
    </row>
    <row r="2032" spans="1:19" s="152" customFormat="1" ht="15">
      <c r="A2032" s="152" t="s">
        <v>29</v>
      </c>
      <c r="B2032" s="152" t="s">
        <v>87</v>
      </c>
      <c r="C2032" s="152" t="s">
        <v>103</v>
      </c>
      <c r="D2032" s="152" t="s">
        <v>3649</v>
      </c>
      <c r="E2032" s="152">
        <v>1</v>
      </c>
      <c r="F2032" s="152" t="s">
        <v>33</v>
      </c>
      <c r="G2032" s="152" t="s">
        <v>22</v>
      </c>
      <c r="H2032" s="153">
        <v>43611.550509259258</v>
      </c>
      <c r="I2032" s="153">
        <v>43611.462500000001</v>
      </c>
      <c r="J2032" s="4">
        <f t="shared" si="158"/>
        <v>2019</v>
      </c>
      <c r="K2032" s="4">
        <f t="shared" si="159"/>
        <v>5</v>
      </c>
      <c r="L2032" s="156">
        <f t="shared" si="160"/>
        <v>7603.9999997243285</v>
      </c>
      <c r="M2032" s="154">
        <f t="shared" si="156"/>
        <v>126.73333332873881</v>
      </c>
      <c r="N2032" s="154">
        <f t="shared" si="157"/>
        <v>126.73333332873881</v>
      </c>
      <c r="O2032" s="155">
        <v>1</v>
      </c>
      <c r="P2032" s="152" t="s">
        <v>3650</v>
      </c>
      <c r="Q2032" s="156" t="s">
        <v>24</v>
      </c>
      <c r="R2032" s="152" t="s">
        <v>2644</v>
      </c>
      <c r="S2032"/>
    </row>
    <row r="2033" spans="1:17" ht="15">
      <c r="A2033" t="s">
        <v>29</v>
      </c>
      <c r="B2033" t="s">
        <v>30</v>
      </c>
      <c r="C2033" t="s">
        <v>31</v>
      </c>
      <c r="D2033" t="s">
        <v>3651</v>
      </c>
      <c r="E2033">
        <v>1</v>
      </c>
      <c r="F2033" t="s">
        <v>33</v>
      </c>
      <c r="G2033" t="s">
        <v>97</v>
      </c>
      <c r="H2033" s="5">
        <v>43611.642361111109</v>
      </c>
      <c r="I2033" s="5">
        <v>43611.506944444445</v>
      </c>
      <c r="J2033" s="4">
        <f t="shared" si="158"/>
        <v>2019</v>
      </c>
      <c r="K2033" s="4">
        <f t="shared" si="159"/>
        <v>5</v>
      </c>
      <c r="L2033" s="6">
        <f t="shared" si="160"/>
        <v>11699.999999790452</v>
      </c>
      <c r="M2033" s="8">
        <f t="shared" si="156"/>
        <v>194.99999999650754</v>
      </c>
      <c r="N2033" s="8">
        <f t="shared" si="157"/>
        <v>194.99999999650754</v>
      </c>
      <c r="O2033" s="18">
        <v>1</v>
      </c>
      <c r="P2033" t="s">
        <v>3652</v>
      </c>
      <c r="Q2033" s="6" t="s">
        <v>24</v>
      </c>
    </row>
    <row r="2034" spans="1:17" ht="15">
      <c r="A2034" t="s">
        <v>17</v>
      </c>
      <c r="B2034" t="s">
        <v>18</v>
      </c>
      <c r="C2034" t="s">
        <v>35</v>
      </c>
      <c r="D2034" t="s">
        <v>3653</v>
      </c>
      <c r="E2034">
        <v>1</v>
      </c>
      <c r="F2034" t="s">
        <v>33</v>
      </c>
      <c r="G2034" t="s">
        <v>97</v>
      </c>
      <c r="H2034" s="5">
        <v>43612.831006944441</v>
      </c>
      <c r="I2034" s="5">
        <v>43612.402604166666</v>
      </c>
      <c r="J2034" s="4">
        <f t="shared" si="158"/>
        <v>2019</v>
      </c>
      <c r="K2034" s="4">
        <f t="shared" si="159"/>
        <v>5</v>
      </c>
      <c r="L2034" s="6">
        <f t="shared" si="160"/>
        <v>37013.999999826774</v>
      </c>
      <c r="M2034" s="8">
        <f t="shared" si="156"/>
        <v>616.8999999971129</v>
      </c>
      <c r="N2034" s="8">
        <f t="shared" si="157"/>
        <v>616.8999999971129</v>
      </c>
      <c r="O2034" s="18">
        <v>1</v>
      </c>
      <c r="P2034" t="s">
        <v>3654</v>
      </c>
      <c r="Q2034" s="6" t="s">
        <v>24</v>
      </c>
    </row>
    <row r="2035" spans="1:17" ht="15">
      <c r="A2035" t="s">
        <v>17</v>
      </c>
      <c r="B2035" t="s">
        <v>55</v>
      </c>
      <c r="C2035" t="s">
        <v>59</v>
      </c>
      <c r="D2035" t="s">
        <v>3655</v>
      </c>
      <c r="E2035">
        <v>1</v>
      </c>
      <c r="F2035" t="s">
        <v>33</v>
      </c>
      <c r="G2035" t="s">
        <v>22</v>
      </c>
      <c r="H2035" s="5">
        <v>43612.860173611109</v>
      </c>
      <c r="I2035" s="5">
        <v>43612.416493055556</v>
      </c>
      <c r="J2035" s="4">
        <f t="shared" si="158"/>
        <v>2019</v>
      </c>
      <c r="K2035" s="4">
        <f t="shared" si="159"/>
        <v>5</v>
      </c>
      <c r="L2035" s="6">
        <f t="shared" si="160"/>
        <v>38333.999999728985</v>
      </c>
      <c r="M2035" s="8">
        <f t="shared" si="156"/>
        <v>638.89999999548309</v>
      </c>
      <c r="N2035" s="8">
        <f t="shared" si="157"/>
        <v>638.89999999548309</v>
      </c>
      <c r="O2035" s="18">
        <v>1</v>
      </c>
      <c r="P2035" t="s">
        <v>3656</v>
      </c>
      <c r="Q2035" s="6" t="s">
        <v>24</v>
      </c>
    </row>
    <row r="2036" spans="1:17" ht="15">
      <c r="A2036" t="s">
        <v>17</v>
      </c>
      <c r="B2036" t="s">
        <v>18</v>
      </c>
      <c r="C2036" t="s">
        <v>38</v>
      </c>
      <c r="D2036" t="s">
        <v>3657</v>
      </c>
      <c r="E2036">
        <v>1</v>
      </c>
      <c r="F2036" t="s">
        <v>92</v>
      </c>
      <c r="G2036" t="s">
        <v>22</v>
      </c>
      <c r="H2036" s="5">
        <v>43612.903252314813</v>
      </c>
      <c r="I2036" s="5">
        <v>43612.678773148145</v>
      </c>
      <c r="J2036" s="4">
        <f t="shared" si="158"/>
        <v>2019</v>
      </c>
      <c r="K2036" s="4">
        <f t="shared" si="159"/>
        <v>5</v>
      </c>
      <c r="L2036" s="6">
        <f t="shared" si="160"/>
        <v>19395.00000004191</v>
      </c>
      <c r="M2036" s="8">
        <f t="shared" si="156"/>
        <v>323.25000000069849</v>
      </c>
      <c r="N2036" s="8">
        <f t="shared" si="157"/>
        <v>323.25000000069849</v>
      </c>
      <c r="O2036" s="18">
        <v>1</v>
      </c>
      <c r="P2036" t="s">
        <v>3658</v>
      </c>
      <c r="Q2036" s="6" t="s">
        <v>24</v>
      </c>
    </row>
    <row r="2037" spans="1:19" s="123" customFormat="1" ht="15">
      <c r="A2037" s="123" t="s">
        <v>29</v>
      </c>
      <c r="B2037" s="123" t="s">
        <v>94</v>
      </c>
      <c r="C2037" s="123" t="s">
        <v>95</v>
      </c>
      <c r="D2037" s="123" t="s">
        <v>3659</v>
      </c>
      <c r="E2037" s="123">
        <v>5</v>
      </c>
      <c r="F2037" s="123" t="s">
        <v>92</v>
      </c>
      <c r="G2037" s="123" t="s">
        <v>22</v>
      </c>
      <c r="H2037" s="124">
        <v>43612.769652777781</v>
      </c>
      <c r="I2037" s="124">
        <v>43612.731458333335</v>
      </c>
      <c r="J2037" s="4">
        <f t="shared" si="158"/>
        <v>2019</v>
      </c>
      <c r="K2037" s="4">
        <f t="shared" si="159"/>
        <v>5</v>
      </c>
      <c r="L2037" s="127">
        <f t="shared" si="160"/>
        <v>3300.0000000698492</v>
      </c>
      <c r="M2037" s="125">
        <f t="shared" si="156"/>
        <v>55.000000001164153</v>
      </c>
      <c r="N2037" s="125">
        <f t="shared" si="157"/>
        <v>275.00000000582077</v>
      </c>
      <c r="O2037" s="126">
        <v>1</v>
      </c>
      <c r="P2037" s="123" t="s">
        <v>3660</v>
      </c>
      <c r="Q2037" s="127" t="s">
        <v>24</v>
      </c>
      <c r="S2037"/>
    </row>
    <row r="2038" spans="1:17" ht="15">
      <c r="A2038" t="s">
        <v>29</v>
      </c>
      <c r="B2038" t="s">
        <v>94</v>
      </c>
      <c r="C2038" t="s">
        <v>95</v>
      </c>
      <c r="D2038" t="s">
        <v>3661</v>
      </c>
      <c r="E2038">
        <v>188</v>
      </c>
      <c r="F2038" t="s">
        <v>125</v>
      </c>
      <c r="G2038" t="s">
        <v>22</v>
      </c>
      <c r="H2038" s="5">
        <v>43612.839074074072</v>
      </c>
      <c r="I2038" s="5">
        <v>43612.777083333334</v>
      </c>
      <c r="J2038" s="4">
        <f t="shared" si="158"/>
        <v>2019</v>
      </c>
      <c r="K2038" s="4">
        <f t="shared" si="159"/>
        <v>5</v>
      </c>
      <c r="L2038" s="6">
        <f t="shared" si="160"/>
        <v>5355.9999997727573</v>
      </c>
      <c r="M2038" s="8">
        <f t="shared" si="156"/>
        <v>89.266666662879288</v>
      </c>
      <c r="N2038" s="8">
        <f t="shared" si="157"/>
        <v>16782.133332621306</v>
      </c>
      <c r="O2038" s="18">
        <v>1</v>
      </c>
      <c r="P2038" t="s">
        <v>3662</v>
      </c>
      <c r="Q2038" s="6" t="s">
        <v>24</v>
      </c>
    </row>
    <row r="2039" spans="1:18" ht="15">
      <c r="A2039" t="s">
        <v>29</v>
      </c>
      <c r="B2039" t="s">
        <v>94</v>
      </c>
      <c r="C2039" t="s">
        <v>177</v>
      </c>
      <c r="D2039" t="s">
        <v>3663</v>
      </c>
      <c r="E2039">
        <v>32</v>
      </c>
      <c r="F2039" t="s">
        <v>44</v>
      </c>
      <c r="G2039" t="s">
        <v>22</v>
      </c>
      <c r="H2039" s="5">
        <v>43612.885138888887</v>
      </c>
      <c r="I2039" s="5">
        <v>43612.829189814816</v>
      </c>
      <c r="J2039" s="4">
        <f t="shared" si="158"/>
        <v>2019</v>
      </c>
      <c r="K2039" s="4">
        <f t="shared" si="159"/>
        <v>5</v>
      </c>
      <c r="L2039" s="6">
        <f t="shared" si="160"/>
        <v>4833.9999997057021</v>
      </c>
      <c r="M2039" s="8">
        <f t="shared" si="156"/>
        <v>80.566666661761701</v>
      </c>
      <c r="N2039" s="8">
        <f t="shared" si="157"/>
        <v>2578.1333331763744</v>
      </c>
      <c r="O2039" s="18">
        <v>1</v>
      </c>
      <c r="P2039" t="s">
        <v>3664</v>
      </c>
      <c r="Q2039" s="6" t="s">
        <v>24</v>
      </c>
      <c r="R2039" t="s">
        <v>46</v>
      </c>
    </row>
    <row r="2040" spans="1:17" ht="15">
      <c r="A2040" t="s">
        <v>17</v>
      </c>
      <c r="B2040" t="s">
        <v>41</v>
      </c>
      <c r="C2040" t="s">
        <v>62</v>
      </c>
      <c r="D2040" t="s">
        <v>2019</v>
      </c>
      <c r="E2040">
        <v>4</v>
      </c>
      <c r="F2040" t="s">
        <v>92</v>
      </c>
      <c r="G2040" t="s">
        <v>22</v>
      </c>
      <c r="H2040" s="5">
        <v>43613.344513888886</v>
      </c>
      <c r="I2040" s="5">
        <v>43613.304282407407</v>
      </c>
      <c r="J2040" s="4">
        <f t="shared" si="158"/>
        <v>2019</v>
      </c>
      <c r="K2040" s="4">
        <f t="shared" si="159"/>
        <v>5</v>
      </c>
      <c r="L2040" s="6">
        <f t="shared" si="160"/>
        <v>3475.9999997215346</v>
      </c>
      <c r="M2040" s="8">
        <f t="shared" si="156"/>
        <v>57.933333328692243</v>
      </c>
      <c r="N2040" s="8">
        <f t="shared" si="157"/>
        <v>231.73333331476897</v>
      </c>
      <c r="O2040" s="18">
        <v>1</v>
      </c>
      <c r="P2040" t="s">
        <v>3665</v>
      </c>
      <c r="Q2040" s="6" t="s">
        <v>24</v>
      </c>
    </row>
    <row r="2041" spans="1:17" s="106" customFormat="1" ht="15">
      <c r="A2041" s="106" t="s">
        <v>17</v>
      </c>
      <c r="B2041" s="106" t="s">
        <v>47</v>
      </c>
      <c r="C2041" s="106" t="s">
        <v>52</v>
      </c>
      <c r="D2041" s="106" t="s">
        <v>3666</v>
      </c>
      <c r="E2041" s="106">
        <v>7</v>
      </c>
      <c r="F2041" s="106" t="s">
        <v>131</v>
      </c>
      <c r="G2041" s="106" t="s">
        <v>22</v>
      </c>
      <c r="H2041" s="107">
        <v>43613.388738425929</v>
      </c>
      <c r="I2041" s="107">
        <v>43613.334027777775</v>
      </c>
      <c r="J2041" s="4">
        <f t="shared" si="158"/>
        <v>2019</v>
      </c>
      <c r="K2041" s="4">
        <f t="shared" si="159"/>
        <v>5</v>
      </c>
      <c r="L2041" s="110">
        <f t="shared" si="160"/>
        <v>4727.0000004675239</v>
      </c>
      <c r="M2041" s="108">
        <f t="shared" si="156"/>
        <v>78.783333341125399</v>
      </c>
      <c r="N2041" s="108">
        <f t="shared" si="157"/>
        <v>551.48333338787779</v>
      </c>
      <c r="O2041" s="109">
        <v>1</v>
      </c>
      <c r="P2041" s="106" t="s">
        <v>3667</v>
      </c>
      <c r="Q2041" s="110" t="s">
        <v>24</v>
      </c>
    </row>
    <row r="2042" spans="1:17" ht="15">
      <c r="A2042" t="s">
        <v>17</v>
      </c>
      <c r="B2042" t="s">
        <v>18</v>
      </c>
      <c r="C2042" t="s">
        <v>35</v>
      </c>
      <c r="D2042" t="s">
        <v>3668</v>
      </c>
      <c r="E2042">
        <v>1</v>
      </c>
      <c r="F2042" t="s">
        <v>92</v>
      </c>
      <c r="G2042" t="s">
        <v>22</v>
      </c>
      <c r="H2042" s="5">
        <v>43613.485173611109</v>
      </c>
      <c r="I2042" s="5">
        <v>43613.435856481483</v>
      </c>
      <c r="J2042" s="4">
        <f t="shared" si="158"/>
        <v>2019</v>
      </c>
      <c r="K2042" s="4">
        <f t="shared" si="159"/>
        <v>5</v>
      </c>
      <c r="L2042" s="6">
        <f t="shared" si="160"/>
        <v>4260.9999996609986</v>
      </c>
      <c r="M2042" s="8">
        <f t="shared" si="156"/>
        <v>71.016666661016643</v>
      </c>
      <c r="N2042" s="8">
        <f t="shared" si="157"/>
        <v>71.016666661016643</v>
      </c>
      <c r="O2042" s="18">
        <v>1</v>
      </c>
      <c r="P2042" t="s">
        <v>3669</v>
      </c>
      <c r="Q2042" s="6" t="s">
        <v>24</v>
      </c>
    </row>
    <row r="2043" spans="1:17" ht="15">
      <c r="A2043" t="s">
        <v>17</v>
      </c>
      <c r="B2043" t="s">
        <v>55</v>
      </c>
      <c r="C2043" t="s">
        <v>59</v>
      </c>
      <c r="D2043" t="s">
        <v>3670</v>
      </c>
      <c r="E2043">
        <v>2</v>
      </c>
      <c r="F2043" t="s">
        <v>92</v>
      </c>
      <c r="G2043" t="s">
        <v>22</v>
      </c>
      <c r="H2043" s="5">
        <v>43613.614849537036</v>
      </c>
      <c r="I2043" s="5">
        <v>43613.556250000001</v>
      </c>
      <c r="J2043" s="4">
        <f t="shared" si="158"/>
        <v>2019</v>
      </c>
      <c r="K2043" s="4">
        <f t="shared" si="159"/>
        <v>5</v>
      </c>
      <c r="L2043" s="6">
        <f t="shared" si="160"/>
        <v>5062.9999998025596</v>
      </c>
      <c r="M2043" s="8">
        <f t="shared" si="156"/>
        <v>84.38333333004266</v>
      </c>
      <c r="N2043" s="8">
        <f t="shared" si="157"/>
        <v>168.76666666008532</v>
      </c>
      <c r="O2043" s="18">
        <v>1</v>
      </c>
      <c r="P2043" t="s">
        <v>3671</v>
      </c>
      <c r="Q2043" s="6" t="s">
        <v>24</v>
      </c>
    </row>
    <row r="2044" spans="1:19" s="106" customFormat="1" ht="15">
      <c r="A2044" s="106" t="s">
        <v>17</v>
      </c>
      <c r="B2044" s="106" t="s">
        <v>41</v>
      </c>
      <c r="C2044" s="106" t="s">
        <v>42</v>
      </c>
      <c r="D2044" s="106" t="s">
        <v>3672</v>
      </c>
      <c r="E2044" s="106">
        <v>1</v>
      </c>
      <c r="F2044" s="106" t="s">
        <v>92</v>
      </c>
      <c r="G2044" s="106" t="s">
        <v>97</v>
      </c>
      <c r="H2044" s="107">
        <v>43613.900000000001</v>
      </c>
      <c r="I2044" s="107">
        <v>43613.716666666667</v>
      </c>
      <c r="J2044" s="4">
        <f t="shared" si="158"/>
        <v>2019</v>
      </c>
      <c r="K2044" s="4">
        <f t="shared" si="159"/>
        <v>5</v>
      </c>
      <c r="L2044" s="110">
        <f t="shared" si="160"/>
        <v>15840.000000083819</v>
      </c>
      <c r="M2044" s="108">
        <f t="shared" si="156"/>
        <v>264.00000000139698</v>
      </c>
      <c r="N2044" s="108">
        <f t="shared" si="157"/>
        <v>264.00000000139698</v>
      </c>
      <c r="O2044" s="109">
        <v>1</v>
      </c>
      <c r="P2044" s="106" t="s">
        <v>3673</v>
      </c>
      <c r="Q2044" s="110" t="s">
        <v>24</v>
      </c>
      <c r="S2044"/>
    </row>
    <row r="2045" spans="1:17" ht="15">
      <c r="A2045" t="s">
        <v>29</v>
      </c>
      <c r="B2045" t="s">
        <v>87</v>
      </c>
      <c r="C2045" t="s">
        <v>103</v>
      </c>
      <c r="D2045" t="s">
        <v>200</v>
      </c>
      <c r="E2045">
        <v>2490</v>
      </c>
      <c r="F2045" t="s">
        <v>1</v>
      </c>
      <c r="G2045" t="s">
        <v>22</v>
      </c>
      <c r="H2045" s="5">
        <v>43613.958356481482</v>
      </c>
      <c r="I2045" s="5">
        <v>43613.881203703706</v>
      </c>
      <c r="J2045" s="4">
        <f t="shared" si="158"/>
        <v>2019</v>
      </c>
      <c r="K2045" s="4">
        <f t="shared" si="159"/>
        <v>5</v>
      </c>
      <c r="L2045" s="6">
        <f t="shared" si="160"/>
        <v>6665.9999998519197</v>
      </c>
      <c r="M2045" s="8">
        <f t="shared" si="156"/>
        <v>111.099999997532</v>
      </c>
      <c r="N2045" s="8">
        <f t="shared" si="157"/>
        <v>276638.99999385467</v>
      </c>
      <c r="O2045" s="18">
        <v>1</v>
      </c>
      <c r="P2045" t="s">
        <v>3674</v>
      </c>
      <c r="Q2045" s="6" t="s">
        <v>24</v>
      </c>
    </row>
    <row r="2046" spans="1:17" ht="15">
      <c r="A2046" t="s">
        <v>29</v>
      </c>
      <c r="B2046" t="s">
        <v>87</v>
      </c>
      <c r="C2046" t="s">
        <v>88</v>
      </c>
      <c r="D2046" t="s">
        <v>1897</v>
      </c>
      <c r="E2046">
        <v>422</v>
      </c>
      <c r="F2046" t="s">
        <v>1</v>
      </c>
      <c r="G2046" t="s">
        <v>22</v>
      </c>
      <c r="H2046" s="5">
        <v>43613.972268518519</v>
      </c>
      <c r="I2046" s="5">
        <v>43613.881608796299</v>
      </c>
      <c r="J2046" s="4">
        <f t="shared" si="158"/>
        <v>2019</v>
      </c>
      <c r="K2046" s="4">
        <f t="shared" si="159"/>
        <v>5</v>
      </c>
      <c r="L2046" s="6">
        <f t="shared" si="160"/>
        <v>7832.9999998211861</v>
      </c>
      <c r="M2046" s="8">
        <f t="shared" si="156"/>
        <v>130.54999999701977</v>
      </c>
      <c r="N2046" s="8">
        <f t="shared" si="157"/>
        <v>55092.099998742342</v>
      </c>
      <c r="O2046" s="18">
        <v>1</v>
      </c>
      <c r="P2046" t="s">
        <v>3675</v>
      </c>
      <c r="Q2046" s="6" t="s">
        <v>24</v>
      </c>
    </row>
    <row r="2047" spans="1:17" ht="15">
      <c r="A2047" t="s">
        <v>17</v>
      </c>
      <c r="B2047" t="s">
        <v>47</v>
      </c>
      <c r="C2047" t="s">
        <v>52</v>
      </c>
      <c r="D2047" t="s">
        <v>3676</v>
      </c>
      <c r="E2047">
        <v>2</v>
      </c>
      <c r="F2047" t="s">
        <v>85</v>
      </c>
      <c r="G2047" t="s">
        <v>22</v>
      </c>
      <c r="H2047" s="5">
        <v>43613.946979166663</v>
      </c>
      <c r="I2047" s="5">
        <v>43613.915277777778</v>
      </c>
      <c r="J2047" s="4">
        <f t="shared" si="158"/>
        <v>2019</v>
      </c>
      <c r="K2047" s="4">
        <f t="shared" si="159"/>
        <v>5</v>
      </c>
      <c r="L2047" s="6">
        <f t="shared" si="160"/>
        <v>2738.9999996870756</v>
      </c>
      <c r="M2047" s="8">
        <f t="shared" si="156"/>
        <v>45.649999994784594</v>
      </c>
      <c r="N2047" s="8">
        <f t="shared" si="157"/>
        <v>91.299999989569187</v>
      </c>
      <c r="O2047" s="18">
        <v>1</v>
      </c>
      <c r="P2047" t="s">
        <v>3677</v>
      </c>
      <c r="Q2047" s="6" t="s">
        <v>24</v>
      </c>
    </row>
    <row r="2048" spans="1:17" ht="15">
      <c r="A2048" t="s">
        <v>29</v>
      </c>
      <c r="B2048" t="s">
        <v>30</v>
      </c>
      <c r="C2048" t="s">
        <v>83</v>
      </c>
      <c r="D2048" t="s">
        <v>3678</v>
      </c>
      <c r="E2048">
        <v>9</v>
      </c>
      <c r="F2048" t="s">
        <v>85</v>
      </c>
      <c r="G2048" t="s">
        <v>22</v>
      </c>
      <c r="H2048" s="5">
        <v>43614.26363425926</v>
      </c>
      <c r="I2048" s="5">
        <v>43614.18472222222</v>
      </c>
      <c r="J2048" s="4">
        <f t="shared" si="158"/>
        <v>2019</v>
      </c>
      <c r="K2048" s="4">
        <f t="shared" si="159"/>
        <v>5</v>
      </c>
      <c r="L2048" s="6">
        <f t="shared" si="160"/>
        <v>6818.0000001797453</v>
      </c>
      <c r="M2048" s="8">
        <f t="shared" si="161" ref="M2048:M2111">+L2048/60</f>
        <v>113.63333333632909</v>
      </c>
      <c r="N2048" s="8">
        <f t="shared" si="162" ref="N2048:N2111">+M2048*E2048</f>
        <v>1022.7000000269618</v>
      </c>
      <c r="O2048" s="18">
        <v>1</v>
      </c>
      <c r="P2048" t="s">
        <v>3679</v>
      </c>
      <c r="Q2048" s="6" t="s">
        <v>24</v>
      </c>
    </row>
    <row r="2049" spans="1:17" ht="15">
      <c r="A2049" t="s">
        <v>29</v>
      </c>
      <c r="B2049" t="s">
        <v>94</v>
      </c>
      <c r="C2049" t="s">
        <v>156</v>
      </c>
      <c r="D2049" t="s">
        <v>3680</v>
      </c>
      <c r="E2049">
        <v>4</v>
      </c>
      <c r="F2049" t="s">
        <v>27</v>
      </c>
      <c r="G2049" t="s">
        <v>22</v>
      </c>
      <c r="H2049" s="5">
        <v>43614.421435185184</v>
      </c>
      <c r="I2049" s="5">
        <v>43614.393055555556</v>
      </c>
      <c r="J2049" s="4">
        <f t="shared" si="158"/>
        <v>2019</v>
      </c>
      <c r="K2049" s="4">
        <f t="shared" si="159"/>
        <v>5</v>
      </c>
      <c r="L2049" s="6">
        <f t="shared" si="160"/>
        <v>2451.9999998621643</v>
      </c>
      <c r="M2049" s="8">
        <f t="shared" si="161"/>
        <v>40.866666664369404</v>
      </c>
      <c r="N2049" s="8">
        <f t="shared" si="162"/>
        <v>163.46666665747762</v>
      </c>
      <c r="O2049" s="18">
        <v>1</v>
      </c>
      <c r="P2049" t="s">
        <v>3681</v>
      </c>
      <c r="Q2049" s="6" t="s">
        <v>24</v>
      </c>
    </row>
    <row r="2050" spans="1:17" ht="15">
      <c r="A2050" t="s">
        <v>17</v>
      </c>
      <c r="B2050" t="s">
        <v>41</v>
      </c>
      <c r="C2050" t="s">
        <v>62</v>
      </c>
      <c r="D2050" t="s">
        <v>3682</v>
      </c>
      <c r="E2050">
        <v>1</v>
      </c>
      <c r="F2050" t="s">
        <v>27</v>
      </c>
      <c r="G2050" t="s">
        <v>22</v>
      </c>
      <c r="H2050" s="5">
        <v>43614.763749999998</v>
      </c>
      <c r="I2050" s="5">
        <v>43614.737500000003</v>
      </c>
      <c r="J2050" s="4">
        <f t="shared" si="158"/>
        <v>2019</v>
      </c>
      <c r="K2050" s="4">
        <f t="shared" si="159"/>
        <v>5</v>
      </c>
      <c r="L2050" s="6">
        <f t="shared" si="160"/>
        <v>2267.9999995976686</v>
      </c>
      <c r="M2050" s="8">
        <f t="shared" si="161"/>
        <v>37.799999993294477</v>
      </c>
      <c r="N2050" s="8">
        <f t="shared" si="162"/>
        <v>37.799999993294477</v>
      </c>
      <c r="O2050" s="18">
        <v>1</v>
      </c>
      <c r="P2050" t="s">
        <v>3683</v>
      </c>
      <c r="Q2050" s="6" t="s">
        <v>24</v>
      </c>
    </row>
    <row r="2051" spans="1:17" ht="15">
      <c r="A2051" t="s">
        <v>17</v>
      </c>
      <c r="B2051" t="s">
        <v>140</v>
      </c>
      <c r="C2051" t="s">
        <v>141</v>
      </c>
      <c r="D2051" t="s">
        <v>2993</v>
      </c>
      <c r="E2051">
        <v>47</v>
      </c>
      <c r="F2051" t="s">
        <v>472</v>
      </c>
      <c r="G2051" t="s">
        <v>22</v>
      </c>
      <c r="H2051" s="5">
        <v>43615.50408564815</v>
      </c>
      <c r="I2051" s="5">
        <v>43615.489583333336</v>
      </c>
      <c r="J2051" s="4">
        <f t="shared" si="163" ref="J2051:J2114">YEAR(I2051)</f>
        <v>2019</v>
      </c>
      <c r="K2051" s="4">
        <f t="shared" si="164" ref="K2051:K2114">MONTH(I2051)</f>
        <v>5</v>
      </c>
      <c r="L2051" s="6">
        <f t="shared" si="160"/>
        <v>1252.9999999562278</v>
      </c>
      <c r="M2051" s="8">
        <f t="shared" si="161"/>
        <v>20.883333332603797</v>
      </c>
      <c r="N2051" s="8">
        <f t="shared" si="162"/>
        <v>981.51666663237847</v>
      </c>
      <c r="O2051" s="18">
        <v>1</v>
      </c>
      <c r="P2051" t="s">
        <v>3684</v>
      </c>
      <c r="Q2051" s="6" t="s">
        <v>24</v>
      </c>
    </row>
    <row r="2052" spans="1:17" ht="15">
      <c r="A2052" t="s">
        <v>17</v>
      </c>
      <c r="B2052" t="s">
        <v>47</v>
      </c>
      <c r="C2052" t="s">
        <v>52</v>
      </c>
      <c r="D2052" t="s">
        <v>3685</v>
      </c>
      <c r="E2052">
        <v>2</v>
      </c>
      <c r="F2052" t="s">
        <v>92</v>
      </c>
      <c r="G2052" t="s">
        <v>22</v>
      </c>
      <c r="H2052" s="5">
        <v>43616.374305555553</v>
      </c>
      <c r="I2052" s="5">
        <v>43616.328472222223</v>
      </c>
      <c r="J2052" s="4">
        <f t="shared" si="163"/>
        <v>2019</v>
      </c>
      <c r="K2052" s="4">
        <f t="shared" si="164"/>
        <v>5</v>
      </c>
      <c r="L2052" s="6">
        <f t="shared" si="160"/>
        <v>3959.9999997066334</v>
      </c>
      <c r="M2052" s="8">
        <f t="shared" si="161"/>
        <v>65.999999995110556</v>
      </c>
      <c r="N2052" s="8">
        <f t="shared" si="162"/>
        <v>131.99999999022111</v>
      </c>
      <c r="O2052" s="18">
        <v>1</v>
      </c>
      <c r="P2052" t="s">
        <v>3686</v>
      </c>
      <c r="Q2052" s="6" t="s">
        <v>24</v>
      </c>
    </row>
    <row r="2053" spans="1:17" ht="15">
      <c r="A2053" t="s">
        <v>17</v>
      </c>
      <c r="B2053" t="s">
        <v>47</v>
      </c>
      <c r="C2053" t="s">
        <v>52</v>
      </c>
      <c r="D2053" t="s">
        <v>3687</v>
      </c>
      <c r="E2053">
        <v>1</v>
      </c>
      <c r="F2053" t="s">
        <v>92</v>
      </c>
      <c r="G2053" t="s">
        <v>22</v>
      </c>
      <c r="H2053" s="5">
        <v>43616.38958333333</v>
      </c>
      <c r="I2053" s="5">
        <v>43616.351388888892</v>
      </c>
      <c r="J2053" s="4">
        <f t="shared" si="163"/>
        <v>2019</v>
      </c>
      <c r="K2053" s="4">
        <f t="shared" si="164"/>
        <v>5</v>
      </c>
      <c r="L2053" s="6">
        <f t="shared" si="160"/>
        <v>3299.9999994412065</v>
      </c>
      <c r="M2053" s="8">
        <f t="shared" si="161"/>
        <v>54.999999990686774</v>
      </c>
      <c r="N2053" s="8">
        <f t="shared" si="162"/>
        <v>54.999999990686774</v>
      </c>
      <c r="O2053" s="18">
        <v>1</v>
      </c>
      <c r="P2053" t="s">
        <v>3688</v>
      </c>
      <c r="Q2053" s="6" t="s">
        <v>24</v>
      </c>
    </row>
    <row r="2054" spans="1:17" ht="15">
      <c r="A2054" t="s">
        <v>17</v>
      </c>
      <c r="B2054" t="s">
        <v>41</v>
      </c>
      <c r="C2054" t="s">
        <v>62</v>
      </c>
      <c r="D2054" t="s">
        <v>282</v>
      </c>
      <c r="E2054">
        <v>14</v>
      </c>
      <c r="F2054" t="s">
        <v>472</v>
      </c>
      <c r="G2054" t="s">
        <v>22</v>
      </c>
      <c r="H2054" s="5">
        <v>43616.617835648147</v>
      </c>
      <c r="I2054" s="5">
        <v>43616.572222222225</v>
      </c>
      <c r="J2054" s="4">
        <f t="shared" si="163"/>
        <v>2019</v>
      </c>
      <c r="K2054" s="4">
        <f t="shared" si="164"/>
        <v>5</v>
      </c>
      <c r="L2054" s="6">
        <f t="shared" si="160"/>
        <v>3940.9999996656552</v>
      </c>
      <c r="M2054" s="8">
        <f t="shared" si="161"/>
        <v>65.68333332776092</v>
      </c>
      <c r="N2054" s="8">
        <f t="shared" si="162"/>
        <v>919.56666658865288</v>
      </c>
      <c r="O2054" s="18">
        <v>1</v>
      </c>
      <c r="P2054" t="s">
        <v>3689</v>
      </c>
      <c r="Q2054" s="6" t="s">
        <v>24</v>
      </c>
    </row>
    <row r="2055" spans="1:17" ht="15">
      <c r="A2055" t="s">
        <v>17</v>
      </c>
      <c r="B2055" t="s">
        <v>18</v>
      </c>
      <c r="C2055" t="s">
        <v>38</v>
      </c>
      <c r="D2055" t="s">
        <v>975</v>
      </c>
      <c r="E2055">
        <v>12</v>
      </c>
      <c r="F2055" t="s">
        <v>27</v>
      </c>
      <c r="G2055" t="s">
        <v>22</v>
      </c>
      <c r="H2055" s="5">
        <v>43616.759097222224</v>
      </c>
      <c r="I2055" s="5">
        <v>43616.735011574077</v>
      </c>
      <c r="J2055" s="4">
        <f t="shared" si="163"/>
        <v>2019</v>
      </c>
      <c r="K2055" s="4">
        <f t="shared" si="164"/>
        <v>5</v>
      </c>
      <c r="L2055" s="6">
        <f t="shared" si="160"/>
        <v>2080.9999998891726</v>
      </c>
      <c r="M2055" s="8">
        <f t="shared" si="161"/>
        <v>34.68333333148621</v>
      </c>
      <c r="N2055" s="8">
        <f t="shared" si="162"/>
        <v>416.19999997783452</v>
      </c>
      <c r="O2055" s="18">
        <v>1</v>
      </c>
      <c r="P2055" t="s">
        <v>3690</v>
      </c>
      <c r="Q2055" s="6" t="s">
        <v>24</v>
      </c>
    </row>
    <row r="2056" spans="1:17" ht="15">
      <c r="A2056" t="s">
        <v>29</v>
      </c>
      <c r="B2056" t="s">
        <v>94</v>
      </c>
      <c r="C2056" t="s">
        <v>177</v>
      </c>
      <c r="D2056" t="s">
        <v>2814</v>
      </c>
      <c r="E2056">
        <v>1</v>
      </c>
      <c r="F2056" t="s">
        <v>27</v>
      </c>
      <c r="G2056" t="s">
        <v>22</v>
      </c>
      <c r="H2056" s="5">
        <v>43616.837569444448</v>
      </c>
      <c r="I2056" s="5">
        <v>43616.765092592592</v>
      </c>
      <c r="J2056" s="4">
        <f t="shared" si="163"/>
        <v>2019</v>
      </c>
      <c r="K2056" s="4">
        <f t="shared" si="164"/>
        <v>5</v>
      </c>
      <c r="L2056" s="6">
        <f t="shared" si="160"/>
        <v>6262.0000003371388</v>
      </c>
      <c r="M2056" s="8">
        <f t="shared" si="161"/>
        <v>104.36666667228565</v>
      </c>
      <c r="N2056" s="8">
        <f t="shared" si="162"/>
        <v>104.36666667228565</v>
      </c>
      <c r="O2056" s="18">
        <v>1</v>
      </c>
      <c r="P2056" t="s">
        <v>3691</v>
      </c>
      <c r="Q2056" s="6" t="s">
        <v>24</v>
      </c>
    </row>
    <row r="2057" spans="1:17" ht="15">
      <c r="A2057" t="s">
        <v>17</v>
      </c>
      <c r="B2057" t="s">
        <v>18</v>
      </c>
      <c r="C2057" t="s">
        <v>19</v>
      </c>
      <c r="D2057" t="s">
        <v>3692</v>
      </c>
      <c r="E2057">
        <v>1</v>
      </c>
      <c r="F2057" t="s">
        <v>92</v>
      </c>
      <c r="G2057" t="s">
        <v>22</v>
      </c>
      <c r="H2057" s="5">
        <v>43617.651608796295</v>
      </c>
      <c r="I2057" s="5">
        <v>43617.631342592591</v>
      </c>
      <c r="J2057" s="4">
        <f t="shared" si="163"/>
        <v>2019</v>
      </c>
      <c r="K2057" s="4">
        <f t="shared" si="164"/>
        <v>6</v>
      </c>
      <c r="L2057" s="6">
        <f t="shared" si="160"/>
        <v>1751.0000000707805</v>
      </c>
      <c r="M2057" s="8">
        <f t="shared" si="161"/>
        <v>29.183333334513009</v>
      </c>
      <c r="N2057" s="8">
        <f t="shared" si="162"/>
        <v>29.183333334513009</v>
      </c>
      <c r="O2057" s="18">
        <v>1</v>
      </c>
      <c r="P2057" t="s">
        <v>3693</v>
      </c>
      <c r="Q2057" s="6" t="s">
        <v>24</v>
      </c>
    </row>
    <row r="2058" spans="1:17" ht="15">
      <c r="A2058" t="s">
        <v>17</v>
      </c>
      <c r="B2058" t="s">
        <v>47</v>
      </c>
      <c r="C2058" t="s">
        <v>48</v>
      </c>
      <c r="D2058" t="s">
        <v>236</v>
      </c>
      <c r="E2058">
        <v>18</v>
      </c>
      <c r="F2058" t="s">
        <v>131</v>
      </c>
      <c r="G2058" t="s">
        <v>22</v>
      </c>
      <c r="H2058" s="5">
        <v>43617.70171296296</v>
      </c>
      <c r="I2058" s="5">
        <v>43617.667407407411</v>
      </c>
      <c r="J2058" s="4">
        <f t="shared" si="163"/>
        <v>2019</v>
      </c>
      <c r="K2058" s="4">
        <f t="shared" si="164"/>
        <v>6</v>
      </c>
      <c r="L2058" s="6">
        <f t="shared" si="165" ref="L2058:L2121">(H2058-I2058)*60*24*60</f>
        <v>2963.999999477528</v>
      </c>
      <c r="M2058" s="8">
        <f t="shared" si="161"/>
        <v>49.399999991292134</v>
      </c>
      <c r="N2058" s="8">
        <f t="shared" si="162"/>
        <v>889.19999984325841</v>
      </c>
      <c r="O2058" s="18">
        <v>1</v>
      </c>
      <c r="P2058" t="s">
        <v>3694</v>
      </c>
      <c r="Q2058" s="6" t="s">
        <v>24</v>
      </c>
    </row>
    <row r="2059" spans="1:17" ht="15">
      <c r="A2059" t="s">
        <v>17</v>
      </c>
      <c r="B2059" t="s">
        <v>41</v>
      </c>
      <c r="C2059" t="s">
        <v>62</v>
      </c>
      <c r="D2059" t="s">
        <v>3412</v>
      </c>
      <c r="E2059">
        <v>48</v>
      </c>
      <c r="F2059" t="s">
        <v>27</v>
      </c>
      <c r="G2059" t="s">
        <v>22</v>
      </c>
      <c r="H2059" s="5">
        <v>43617.722870370373</v>
      </c>
      <c r="I2059" s="5">
        <v>43617.68953703704</v>
      </c>
      <c r="J2059" s="4">
        <f t="shared" si="163"/>
        <v>2019</v>
      </c>
      <c r="K2059" s="4">
        <f t="shared" si="164"/>
        <v>6</v>
      </c>
      <c r="L2059" s="6">
        <f t="shared" si="165"/>
        <v>2879.9999999580905</v>
      </c>
      <c r="M2059" s="8">
        <f t="shared" si="161"/>
        <v>47.999999999301508</v>
      </c>
      <c r="N2059" s="8">
        <f t="shared" si="162"/>
        <v>2303.9999999664724</v>
      </c>
      <c r="O2059" s="18">
        <v>1</v>
      </c>
      <c r="P2059" t="s">
        <v>3695</v>
      </c>
      <c r="Q2059" s="6" t="s">
        <v>24</v>
      </c>
    </row>
    <row r="2060" spans="1:17" ht="15">
      <c r="A2060" t="s">
        <v>17</v>
      </c>
      <c r="B2060" t="s">
        <v>47</v>
      </c>
      <c r="C2060" t="s">
        <v>48</v>
      </c>
      <c r="D2060" t="s">
        <v>3696</v>
      </c>
      <c r="E2060">
        <v>21</v>
      </c>
      <c r="F2060" t="s">
        <v>27</v>
      </c>
      <c r="G2060" t="s">
        <v>22</v>
      </c>
      <c r="H2060" s="5">
        <v>43617.724629629629</v>
      </c>
      <c r="I2060" s="5">
        <v>43617.699062500003</v>
      </c>
      <c r="J2060" s="4">
        <f t="shared" si="163"/>
        <v>2019</v>
      </c>
      <c r="K2060" s="4">
        <f t="shared" si="164"/>
        <v>6</v>
      </c>
      <c r="L2060" s="6">
        <f t="shared" si="165"/>
        <v>2208.9999996358529</v>
      </c>
      <c r="M2060" s="8">
        <f t="shared" si="161"/>
        <v>36.816666660597548</v>
      </c>
      <c r="N2060" s="8">
        <f t="shared" si="162"/>
        <v>773.14999987254851</v>
      </c>
      <c r="O2060" s="18">
        <v>1</v>
      </c>
      <c r="P2060" t="s">
        <v>3697</v>
      </c>
      <c r="Q2060" s="6" t="s">
        <v>24</v>
      </c>
    </row>
    <row r="2061" spans="1:19" s="100" customFormat="1" ht="15">
      <c r="A2061" s="100" t="s">
        <v>17</v>
      </c>
      <c r="B2061" s="100" t="s">
        <v>55</v>
      </c>
      <c r="C2061" s="100" t="s">
        <v>59</v>
      </c>
      <c r="D2061" s="100" t="s">
        <v>3698</v>
      </c>
      <c r="E2061" s="100">
        <v>1</v>
      </c>
      <c r="F2061" s="100" t="s">
        <v>27</v>
      </c>
      <c r="G2061" s="100" t="s">
        <v>22</v>
      </c>
      <c r="H2061" s="101">
        <v>43617.848425925928</v>
      </c>
      <c r="I2061" s="101">
        <v>43617.815150462964</v>
      </c>
      <c r="J2061" s="4">
        <f t="shared" si="163"/>
        <v>2019</v>
      </c>
      <c r="K2061" s="4">
        <f t="shared" si="164"/>
        <v>6</v>
      </c>
      <c r="L2061" s="96">
        <f t="shared" si="165"/>
        <v>2875.0000000465661</v>
      </c>
      <c r="M2061" s="98">
        <f t="shared" si="161"/>
        <v>47.916666667442769</v>
      </c>
      <c r="N2061" s="98">
        <f t="shared" si="162"/>
        <v>47.916666667442769</v>
      </c>
      <c r="O2061" s="99">
        <v>1</v>
      </c>
      <c r="P2061" s="100" t="s">
        <v>3699</v>
      </c>
      <c r="Q2061" s="96" t="s">
        <v>24</v>
      </c>
      <c r="S2061"/>
    </row>
    <row r="2062" spans="1:17" ht="15">
      <c r="A2062" t="s">
        <v>17</v>
      </c>
      <c r="B2062" t="s">
        <v>18</v>
      </c>
      <c r="C2062" t="s">
        <v>19</v>
      </c>
      <c r="D2062" t="s">
        <v>3700</v>
      </c>
      <c r="E2062">
        <v>25</v>
      </c>
      <c r="F2062" t="s">
        <v>27</v>
      </c>
      <c r="G2062" t="s">
        <v>22</v>
      </c>
      <c r="H2062" s="5">
        <v>43617.870810185188</v>
      </c>
      <c r="I2062" s="5">
        <v>43617.852407407408</v>
      </c>
      <c r="J2062" s="4">
        <f t="shared" si="163"/>
        <v>2019</v>
      </c>
      <c r="K2062" s="4">
        <f t="shared" si="164"/>
        <v>6</v>
      </c>
      <c r="L2062" s="6">
        <f t="shared" si="165"/>
        <v>1590.0000001536682</v>
      </c>
      <c r="M2062" s="8">
        <f t="shared" si="161"/>
        <v>26.500000002561137</v>
      </c>
      <c r="N2062" s="8">
        <f t="shared" si="162"/>
        <v>662.50000006402843</v>
      </c>
      <c r="O2062" s="18">
        <v>1</v>
      </c>
      <c r="P2062" t="s">
        <v>3701</v>
      </c>
      <c r="Q2062" s="6" t="s">
        <v>24</v>
      </c>
    </row>
    <row r="2063" spans="1:17" ht="15">
      <c r="A2063" t="s">
        <v>17</v>
      </c>
      <c r="B2063" t="s">
        <v>41</v>
      </c>
      <c r="C2063" t="s">
        <v>62</v>
      </c>
      <c r="D2063" t="s">
        <v>3702</v>
      </c>
      <c r="E2063">
        <v>1</v>
      </c>
      <c r="F2063" t="s">
        <v>27</v>
      </c>
      <c r="G2063" t="s">
        <v>22</v>
      </c>
      <c r="H2063" s="5">
        <v>43618.911111111112</v>
      </c>
      <c r="I2063" s="5">
        <v>43618.836805555555</v>
      </c>
      <c r="J2063" s="4">
        <f t="shared" si="163"/>
        <v>2019</v>
      </c>
      <c r="K2063" s="4">
        <f t="shared" si="164"/>
        <v>6</v>
      </c>
      <c r="L2063" s="6">
        <f t="shared" si="165"/>
        <v>6420.0000001816079</v>
      </c>
      <c r="M2063" s="8">
        <f t="shared" si="161"/>
        <v>107.0000000030268</v>
      </c>
      <c r="N2063" s="8">
        <f t="shared" si="162"/>
        <v>107.0000000030268</v>
      </c>
      <c r="O2063" s="18">
        <v>1</v>
      </c>
      <c r="P2063" t="s">
        <v>3703</v>
      </c>
      <c r="Q2063" s="6" t="s">
        <v>24</v>
      </c>
    </row>
    <row r="2064" spans="1:17" ht="15">
      <c r="A2064" t="s">
        <v>17</v>
      </c>
      <c r="B2064" t="s">
        <v>41</v>
      </c>
      <c r="C2064" t="s">
        <v>135</v>
      </c>
      <c r="D2064" t="s">
        <v>238</v>
      </c>
      <c r="E2064">
        <v>194</v>
      </c>
      <c r="F2064" t="s">
        <v>472</v>
      </c>
      <c r="G2064" t="s">
        <v>22</v>
      </c>
      <c r="H2064" s="5">
        <v>43619.388171296298</v>
      </c>
      <c r="I2064" s="5">
        <v>43619.356249999997</v>
      </c>
      <c r="J2064" s="4">
        <f t="shared" si="163"/>
        <v>2019</v>
      </c>
      <c r="K2064" s="4">
        <f t="shared" si="164"/>
        <v>6</v>
      </c>
      <c r="L2064" s="6">
        <f t="shared" si="165"/>
        <v>2758.0000003566965</v>
      </c>
      <c r="M2064" s="8">
        <f t="shared" si="161"/>
        <v>45.966666672611609</v>
      </c>
      <c r="N2064" s="8">
        <f t="shared" si="162"/>
        <v>8917.5333344866522</v>
      </c>
      <c r="O2064" s="18">
        <v>1</v>
      </c>
      <c r="P2064" t="s">
        <v>3704</v>
      </c>
      <c r="Q2064" s="6" t="s">
        <v>24</v>
      </c>
    </row>
    <row r="2065" spans="1:17" ht="15">
      <c r="A2065" t="s">
        <v>29</v>
      </c>
      <c r="B2065" t="s">
        <v>87</v>
      </c>
      <c r="C2065" t="s">
        <v>197</v>
      </c>
      <c r="D2065" t="s">
        <v>2971</v>
      </c>
      <c r="E2065">
        <v>19</v>
      </c>
      <c r="F2065" t="s">
        <v>33</v>
      </c>
      <c r="G2065" t="s">
        <v>22</v>
      </c>
      <c r="H2065" s="5">
        <v>43620.374722222223</v>
      </c>
      <c r="I2065" s="5">
        <v>43620.320381944446</v>
      </c>
      <c r="J2065" s="4">
        <f t="shared" si="163"/>
        <v>2019</v>
      </c>
      <c r="K2065" s="4">
        <f t="shared" si="164"/>
        <v>6</v>
      </c>
      <c r="L2065" s="6">
        <f t="shared" si="165"/>
        <v>4694.9999999022111</v>
      </c>
      <c r="M2065" s="8">
        <f t="shared" si="161"/>
        <v>78.249999998370185</v>
      </c>
      <c r="N2065" s="8">
        <f t="shared" si="162"/>
        <v>1486.7499999690335</v>
      </c>
      <c r="O2065" s="18">
        <v>1</v>
      </c>
      <c r="P2065" t="s">
        <v>3705</v>
      </c>
      <c r="Q2065" s="6" t="s">
        <v>24</v>
      </c>
    </row>
    <row r="2066" spans="1:17" ht="15">
      <c r="A2066" t="s">
        <v>17</v>
      </c>
      <c r="B2066" t="s">
        <v>47</v>
      </c>
      <c r="C2066" t="s">
        <v>52</v>
      </c>
      <c r="D2066" t="s">
        <v>3706</v>
      </c>
      <c r="E2066">
        <v>4</v>
      </c>
      <c r="F2066" t="s">
        <v>85</v>
      </c>
      <c r="G2066" t="s">
        <v>22</v>
      </c>
      <c r="H2066" s="5">
        <v>43620.491412037038</v>
      </c>
      <c r="I2066" s="5">
        <v>43620.474999999999</v>
      </c>
      <c r="J2066" s="4">
        <f t="shared" si="163"/>
        <v>2019</v>
      </c>
      <c r="K2066" s="4">
        <f t="shared" si="164"/>
        <v>6</v>
      </c>
      <c r="L2066" s="6">
        <f t="shared" si="165"/>
        <v>1418.0000001797453</v>
      </c>
      <c r="M2066" s="8">
        <f t="shared" si="161"/>
        <v>23.633333336329088</v>
      </c>
      <c r="N2066" s="8">
        <f t="shared" si="162"/>
        <v>94.53333334531635</v>
      </c>
      <c r="O2066" s="18">
        <v>1</v>
      </c>
      <c r="P2066" t="s">
        <v>3707</v>
      </c>
      <c r="Q2066" s="6" t="s">
        <v>24</v>
      </c>
    </row>
    <row r="2067" spans="1:17" ht="15">
      <c r="A2067" t="s">
        <v>17</v>
      </c>
      <c r="B2067" t="s">
        <v>47</v>
      </c>
      <c r="C2067" t="s">
        <v>52</v>
      </c>
      <c r="D2067" t="s">
        <v>3708</v>
      </c>
      <c r="E2067">
        <v>3</v>
      </c>
      <c r="F2067" t="s">
        <v>472</v>
      </c>
      <c r="G2067" t="s">
        <v>22</v>
      </c>
      <c r="H2067" s="5">
        <v>43620.608715277776</v>
      </c>
      <c r="I2067" s="5">
        <v>43620.476388888892</v>
      </c>
      <c r="J2067" s="4">
        <f t="shared" si="163"/>
        <v>2019</v>
      </c>
      <c r="K2067" s="4">
        <f t="shared" si="164"/>
        <v>6</v>
      </c>
      <c r="L2067" s="6">
        <f t="shared" si="165"/>
        <v>11432.999999611638</v>
      </c>
      <c r="M2067" s="8">
        <f t="shared" si="161"/>
        <v>190.54999999352731</v>
      </c>
      <c r="N2067" s="8">
        <f t="shared" si="162"/>
        <v>571.64999998058192</v>
      </c>
      <c r="O2067" s="18">
        <v>1</v>
      </c>
      <c r="P2067" t="s">
        <v>3709</v>
      </c>
      <c r="Q2067" s="6" t="s">
        <v>24</v>
      </c>
    </row>
    <row r="2068" spans="1:17" ht="15">
      <c r="A2068" t="s">
        <v>17</v>
      </c>
      <c r="B2068" t="s">
        <v>41</v>
      </c>
      <c r="C2068" t="s">
        <v>62</v>
      </c>
      <c r="D2068" t="s">
        <v>3710</v>
      </c>
      <c r="E2068">
        <v>2</v>
      </c>
      <c r="F2068" t="s">
        <v>92</v>
      </c>
      <c r="G2068" t="s">
        <v>22</v>
      </c>
      <c r="H2068" s="5">
        <v>43620.542361111111</v>
      </c>
      <c r="I2068" s="5">
        <v>43620.513888888891</v>
      </c>
      <c r="J2068" s="4">
        <f t="shared" si="163"/>
        <v>2019</v>
      </c>
      <c r="K2068" s="4">
        <f t="shared" si="164"/>
        <v>6</v>
      </c>
      <c r="L2068" s="6">
        <f t="shared" si="165"/>
        <v>2459.9999998463318</v>
      </c>
      <c r="M2068" s="8">
        <f t="shared" si="161"/>
        <v>40.999999997438863</v>
      </c>
      <c r="N2068" s="8">
        <f t="shared" si="162"/>
        <v>81.999999994877726</v>
      </c>
      <c r="O2068" s="18">
        <v>1</v>
      </c>
      <c r="P2068" t="s">
        <v>3711</v>
      </c>
      <c r="Q2068" s="6" t="s">
        <v>24</v>
      </c>
    </row>
    <row r="2069" spans="1:19" s="152" customFormat="1" ht="15">
      <c r="A2069" s="152" t="s">
        <v>29</v>
      </c>
      <c r="B2069" s="152" t="s">
        <v>87</v>
      </c>
      <c r="C2069" s="152" t="s">
        <v>103</v>
      </c>
      <c r="D2069" s="152" t="s">
        <v>3712</v>
      </c>
      <c r="E2069" s="152">
        <v>8</v>
      </c>
      <c r="F2069" s="152" t="s">
        <v>33</v>
      </c>
      <c r="G2069" s="152" t="s">
        <v>22</v>
      </c>
      <c r="H2069" s="153">
        <v>43620.658541666664</v>
      </c>
      <c r="I2069" s="153">
        <v>43620.549270833333</v>
      </c>
      <c r="J2069" s="4">
        <f t="shared" si="163"/>
        <v>2019</v>
      </c>
      <c r="K2069" s="4">
        <f t="shared" si="164"/>
        <v>6</v>
      </c>
      <c r="L2069" s="156">
        <f t="shared" si="165"/>
        <v>9440.9999997820705</v>
      </c>
      <c r="M2069" s="154">
        <f t="shared" si="161"/>
        <v>157.34999999636784</v>
      </c>
      <c r="N2069" s="154">
        <f t="shared" si="162"/>
        <v>1258.7999999709427</v>
      </c>
      <c r="O2069" s="155">
        <v>1</v>
      </c>
      <c r="P2069" s="152" t="s">
        <v>3713</v>
      </c>
      <c r="Q2069" s="156" t="s">
        <v>24</v>
      </c>
      <c r="S2069"/>
    </row>
    <row r="2070" spans="1:17" ht="15">
      <c r="A2070" t="s">
        <v>29</v>
      </c>
      <c r="B2070" t="s">
        <v>94</v>
      </c>
      <c r="C2070" t="s">
        <v>156</v>
      </c>
      <c r="D2070" t="s">
        <v>3714</v>
      </c>
      <c r="E2070">
        <v>1</v>
      </c>
      <c r="F2070" t="s">
        <v>472</v>
      </c>
      <c r="G2070" t="s">
        <v>22</v>
      </c>
      <c r="H2070" s="5">
        <v>43621.098680555559</v>
      </c>
      <c r="I2070" s="5">
        <v>43620.972222222219</v>
      </c>
      <c r="J2070" s="4">
        <f t="shared" si="163"/>
        <v>2019</v>
      </c>
      <c r="K2070" s="4">
        <f t="shared" si="164"/>
        <v>6</v>
      </c>
      <c r="L2070" s="6">
        <f t="shared" si="165"/>
        <v>10926.000000536442</v>
      </c>
      <c r="M2070" s="8">
        <f t="shared" si="161"/>
        <v>182.1000000089407</v>
      </c>
      <c r="N2070" s="8">
        <f t="shared" si="162"/>
        <v>182.1000000089407</v>
      </c>
      <c r="O2070" s="18">
        <v>1</v>
      </c>
      <c r="P2070" t="s">
        <v>3715</v>
      </c>
      <c r="Q2070" s="6" t="s">
        <v>24</v>
      </c>
    </row>
    <row r="2071" spans="1:19" s="123" customFormat="1" ht="15">
      <c r="A2071" s="123" t="s">
        <v>17</v>
      </c>
      <c r="B2071" s="123" t="s">
        <v>41</v>
      </c>
      <c r="C2071" s="123" t="s">
        <v>62</v>
      </c>
      <c r="D2071" s="123" t="s">
        <v>3716</v>
      </c>
      <c r="E2071" s="123">
        <v>1</v>
      </c>
      <c r="F2071" s="123" t="s">
        <v>92</v>
      </c>
      <c r="G2071" s="123" t="s">
        <v>22</v>
      </c>
      <c r="H2071" s="124">
        <v>43621.347384259258</v>
      </c>
      <c r="I2071" s="124">
        <v>43621.311111111114</v>
      </c>
      <c r="J2071" s="4">
        <f t="shared" si="163"/>
        <v>2019</v>
      </c>
      <c r="K2071" s="4">
        <f t="shared" si="164"/>
        <v>6</v>
      </c>
      <c r="L2071" s="127">
        <f t="shared" si="165"/>
        <v>3133.9999996125698</v>
      </c>
      <c r="M2071" s="125">
        <f t="shared" si="161"/>
        <v>52.233333326876163</v>
      </c>
      <c r="N2071" s="125">
        <f t="shared" si="162"/>
        <v>52.233333326876163</v>
      </c>
      <c r="O2071" s="126">
        <v>1</v>
      </c>
      <c r="P2071" s="123" t="s">
        <v>3717</v>
      </c>
      <c r="Q2071" s="127" t="s">
        <v>24</v>
      </c>
      <c r="S2071"/>
    </row>
    <row r="2072" spans="1:17" ht="15">
      <c r="A2072" t="s">
        <v>17</v>
      </c>
      <c r="B2072" t="s">
        <v>18</v>
      </c>
      <c r="C2072" t="s">
        <v>38</v>
      </c>
      <c r="D2072" t="s">
        <v>3718</v>
      </c>
      <c r="E2072">
        <v>1</v>
      </c>
      <c r="F2072" t="s">
        <v>92</v>
      </c>
      <c r="G2072" t="s">
        <v>22</v>
      </c>
      <c r="H2072" s="5">
        <v>43622.052407407406</v>
      </c>
      <c r="I2072" s="5">
        <v>43622.018055555556</v>
      </c>
      <c r="J2072" s="4">
        <f t="shared" si="163"/>
        <v>2019</v>
      </c>
      <c r="K2072" s="4">
        <f t="shared" si="164"/>
        <v>6</v>
      </c>
      <c r="L2072" s="6">
        <f t="shared" si="165"/>
        <v>2967.9999997839332</v>
      </c>
      <c r="M2072" s="8">
        <f t="shared" si="161"/>
        <v>49.466666663065553</v>
      </c>
      <c r="N2072" s="8">
        <f t="shared" si="162"/>
        <v>49.466666663065553</v>
      </c>
      <c r="O2072" s="18">
        <v>1</v>
      </c>
      <c r="P2072" t="s">
        <v>3719</v>
      </c>
      <c r="Q2072" s="6" t="s">
        <v>24</v>
      </c>
    </row>
    <row r="2073" spans="1:17" ht="15">
      <c r="A2073" t="s">
        <v>17</v>
      </c>
      <c r="B2073" t="s">
        <v>18</v>
      </c>
      <c r="C2073" t="s">
        <v>19</v>
      </c>
      <c r="D2073" t="s">
        <v>2878</v>
      </c>
      <c r="E2073">
        <v>4</v>
      </c>
      <c r="F2073" t="s">
        <v>27</v>
      </c>
      <c r="G2073" t="s">
        <v>22</v>
      </c>
      <c r="H2073" s="5">
        <v>43622.714247685188</v>
      </c>
      <c r="I2073" s="5">
        <v>43622.639444444445</v>
      </c>
      <c r="J2073" s="4">
        <f t="shared" si="163"/>
        <v>2019</v>
      </c>
      <c r="K2073" s="4">
        <f t="shared" si="164"/>
        <v>6</v>
      </c>
      <c r="L2073" s="6">
        <f t="shared" si="165"/>
        <v>6463.0000001750886</v>
      </c>
      <c r="M2073" s="8">
        <f t="shared" si="161"/>
        <v>107.71666666958481</v>
      </c>
      <c r="N2073" s="8">
        <f t="shared" si="162"/>
        <v>430.86666667833924</v>
      </c>
      <c r="O2073" s="18">
        <v>1</v>
      </c>
      <c r="P2073" t="s">
        <v>3720</v>
      </c>
      <c r="Q2073" s="6" t="s">
        <v>24</v>
      </c>
    </row>
    <row r="2074" spans="1:19" s="100" customFormat="1" ht="15">
      <c r="A2074" s="100" t="s">
        <v>17</v>
      </c>
      <c r="B2074" s="100" t="s">
        <v>55</v>
      </c>
      <c r="C2074" s="100" t="s">
        <v>59</v>
      </c>
      <c r="D2074" s="100" t="s">
        <v>3721</v>
      </c>
      <c r="E2074" s="100">
        <v>1</v>
      </c>
      <c r="F2074" s="100" t="s">
        <v>27</v>
      </c>
      <c r="G2074" s="100" t="s">
        <v>22</v>
      </c>
      <c r="H2074" s="101">
        <v>43622.728020833332</v>
      </c>
      <c r="I2074" s="101">
        <v>43622.690972222219</v>
      </c>
      <c r="J2074" s="4">
        <f t="shared" si="163"/>
        <v>2019</v>
      </c>
      <c r="K2074" s="4">
        <f t="shared" si="164"/>
        <v>6</v>
      </c>
      <c r="L2074" s="96">
        <f t="shared" si="165"/>
        <v>3201.0000001871958</v>
      </c>
      <c r="M2074" s="98">
        <f t="shared" si="161"/>
        <v>53.350000003119931</v>
      </c>
      <c r="N2074" s="98">
        <f t="shared" si="162"/>
        <v>53.350000003119931</v>
      </c>
      <c r="O2074" s="99">
        <v>1</v>
      </c>
      <c r="P2074" s="100" t="s">
        <v>3722</v>
      </c>
      <c r="Q2074" s="96" t="s">
        <v>24</v>
      </c>
      <c r="S2074"/>
    </row>
    <row r="2075" spans="1:17" ht="15">
      <c r="A2075" t="s">
        <v>17</v>
      </c>
      <c r="B2075" t="s">
        <v>47</v>
      </c>
      <c r="C2075" t="s">
        <v>48</v>
      </c>
      <c r="D2075" t="s">
        <v>49</v>
      </c>
      <c r="E2075">
        <v>59</v>
      </c>
      <c r="F2075" t="s">
        <v>27</v>
      </c>
      <c r="G2075" t="s">
        <v>22</v>
      </c>
      <c r="H2075" s="5">
        <v>43623.299050925925</v>
      </c>
      <c r="I2075" s="5">
        <v>43623.248622685183</v>
      </c>
      <c r="J2075" s="4">
        <f t="shared" si="163"/>
        <v>2019</v>
      </c>
      <c r="K2075" s="4">
        <f t="shared" si="164"/>
        <v>6</v>
      </c>
      <c r="L2075" s="6">
        <f t="shared" si="165"/>
        <v>4357.0000000996515</v>
      </c>
      <c r="M2075" s="8">
        <f t="shared" si="161"/>
        <v>72.616666668327525</v>
      </c>
      <c r="N2075" s="8">
        <f t="shared" si="162"/>
        <v>4284.383333431324</v>
      </c>
      <c r="O2075" s="18">
        <v>1</v>
      </c>
      <c r="P2075" t="s">
        <v>3723</v>
      </c>
      <c r="Q2075" s="6" t="s">
        <v>24</v>
      </c>
    </row>
    <row r="2076" spans="1:17" ht="15">
      <c r="A2076" t="s">
        <v>17</v>
      </c>
      <c r="B2076" t="s">
        <v>18</v>
      </c>
      <c r="C2076" t="s">
        <v>38</v>
      </c>
      <c r="D2076" t="s">
        <v>915</v>
      </c>
      <c r="E2076">
        <v>1</v>
      </c>
      <c r="F2076" t="s">
        <v>92</v>
      </c>
      <c r="G2076" t="s">
        <v>22</v>
      </c>
      <c r="H2076" s="5">
        <v>43623.49726851852</v>
      </c>
      <c r="I2076" s="5">
        <v>43623.46875</v>
      </c>
      <c r="J2076" s="4">
        <f t="shared" si="163"/>
        <v>2019</v>
      </c>
      <c r="K2076" s="4">
        <f t="shared" si="164"/>
        <v>6</v>
      </c>
      <c r="L2076" s="6">
        <f t="shared" si="165"/>
        <v>2464.0000001527369</v>
      </c>
      <c r="M2076" s="8">
        <f t="shared" si="161"/>
        <v>41.066666669212282</v>
      </c>
      <c r="N2076" s="8">
        <f t="shared" si="162"/>
        <v>41.066666669212282</v>
      </c>
      <c r="O2076" s="18">
        <v>1</v>
      </c>
      <c r="P2076" t="s">
        <v>3724</v>
      </c>
      <c r="Q2076" s="6" t="s">
        <v>24</v>
      </c>
    </row>
    <row r="2077" spans="1:17" ht="15">
      <c r="A2077" t="s">
        <v>29</v>
      </c>
      <c r="B2077" t="s">
        <v>94</v>
      </c>
      <c r="C2077" t="s">
        <v>95</v>
      </c>
      <c r="D2077" t="s">
        <v>2322</v>
      </c>
      <c r="E2077">
        <v>21</v>
      </c>
      <c r="F2077" t="s">
        <v>27</v>
      </c>
      <c r="G2077" t="s">
        <v>22</v>
      </c>
      <c r="H2077" s="5">
        <v>43623.566689814812</v>
      </c>
      <c r="I2077" s="5">
        <v>43623.499305555553</v>
      </c>
      <c r="J2077" s="4">
        <f t="shared" si="163"/>
        <v>2019</v>
      </c>
      <c r="K2077" s="4">
        <f t="shared" si="164"/>
        <v>6</v>
      </c>
      <c r="L2077" s="6">
        <f t="shared" si="165"/>
        <v>5821.9999999506399</v>
      </c>
      <c r="M2077" s="8">
        <f t="shared" si="161"/>
        <v>97.033333332510665</v>
      </c>
      <c r="N2077" s="8">
        <f t="shared" si="162"/>
        <v>2037.699999982724</v>
      </c>
      <c r="O2077" s="18">
        <v>1</v>
      </c>
      <c r="P2077" t="s">
        <v>3725</v>
      </c>
      <c r="Q2077" s="6" t="s">
        <v>24</v>
      </c>
    </row>
    <row r="2078" spans="1:17" ht="15">
      <c r="A2078" t="s">
        <v>17</v>
      </c>
      <c r="B2078" t="s">
        <v>41</v>
      </c>
      <c r="C2078" t="s">
        <v>42</v>
      </c>
      <c r="D2078" t="s">
        <v>3726</v>
      </c>
      <c r="E2078">
        <v>5</v>
      </c>
      <c r="F2078" t="s">
        <v>27</v>
      </c>
      <c r="G2078" t="s">
        <v>22</v>
      </c>
      <c r="H2078" s="5">
        <v>43623.851840277777</v>
      </c>
      <c r="I2078" s="5">
        <v>43623.776388888888</v>
      </c>
      <c r="J2078" s="4">
        <f t="shared" si="163"/>
        <v>2019</v>
      </c>
      <c r="K2078" s="4">
        <f t="shared" si="164"/>
        <v>6</v>
      </c>
      <c r="L2078" s="6">
        <f t="shared" si="165"/>
        <v>6519.0000000642613</v>
      </c>
      <c r="M2078" s="8">
        <f t="shared" si="161"/>
        <v>108.65000000107102</v>
      </c>
      <c r="N2078" s="8">
        <f t="shared" si="162"/>
        <v>543.2500000053551</v>
      </c>
      <c r="O2078" s="18">
        <v>1</v>
      </c>
      <c r="P2078" t="s">
        <v>3727</v>
      </c>
      <c r="Q2078" s="6" t="s">
        <v>24</v>
      </c>
    </row>
    <row r="2079" spans="1:17" ht="15">
      <c r="A2079" t="s">
        <v>17</v>
      </c>
      <c r="B2079" t="s">
        <v>41</v>
      </c>
      <c r="C2079" t="s">
        <v>135</v>
      </c>
      <c r="D2079" t="s">
        <v>461</v>
      </c>
      <c r="E2079">
        <v>102</v>
      </c>
      <c r="F2079" t="s">
        <v>27</v>
      </c>
      <c r="G2079" t="s">
        <v>22</v>
      </c>
      <c r="H2079" s="5">
        <v>43623.907777777778</v>
      </c>
      <c r="I2079" s="5">
        <v>43623.859027777777</v>
      </c>
      <c r="J2079" s="4">
        <f t="shared" si="163"/>
        <v>2019</v>
      </c>
      <c r="K2079" s="4">
        <f t="shared" si="164"/>
        <v>6</v>
      </c>
      <c r="L2079" s="6">
        <f t="shared" si="165"/>
        <v>4212.0000001508743</v>
      </c>
      <c r="M2079" s="8">
        <f t="shared" si="161"/>
        <v>70.200000002514571</v>
      </c>
      <c r="N2079" s="8">
        <f t="shared" si="162"/>
        <v>7160.4000002564862</v>
      </c>
      <c r="O2079" s="18">
        <v>1</v>
      </c>
      <c r="P2079" t="s">
        <v>3728</v>
      </c>
      <c r="Q2079" s="6" t="s">
        <v>24</v>
      </c>
    </row>
    <row r="2080" spans="1:19" s="100" customFormat="1" ht="15">
      <c r="A2080" s="100" t="s">
        <v>17</v>
      </c>
      <c r="B2080" s="100" t="s">
        <v>41</v>
      </c>
      <c r="C2080" s="100" t="s">
        <v>42</v>
      </c>
      <c r="D2080" s="100" t="s">
        <v>3729</v>
      </c>
      <c r="E2080" s="100">
        <v>1</v>
      </c>
      <c r="F2080" s="100" t="s">
        <v>27</v>
      </c>
      <c r="G2080" s="100" t="s">
        <v>22</v>
      </c>
      <c r="H2080" s="101">
        <v>43624.330729166664</v>
      </c>
      <c r="I2080" s="101">
        <v>43624.294444444444</v>
      </c>
      <c r="J2080" s="4">
        <f t="shared" si="163"/>
        <v>2019</v>
      </c>
      <c r="K2080" s="4">
        <f t="shared" si="164"/>
        <v>6</v>
      </c>
      <c r="L2080" s="96">
        <f t="shared" si="165"/>
        <v>3134.9999998463318</v>
      </c>
      <c r="M2080" s="98">
        <f t="shared" si="161"/>
        <v>52.249999997438863</v>
      </c>
      <c r="N2080" s="98">
        <f t="shared" si="162"/>
        <v>52.249999997438863</v>
      </c>
      <c r="O2080" s="99">
        <v>1</v>
      </c>
      <c r="P2080" s="100" t="s">
        <v>3730</v>
      </c>
      <c r="Q2080" s="96" t="s">
        <v>24</v>
      </c>
      <c r="S2080"/>
    </row>
    <row r="2081" spans="1:17" ht="15">
      <c r="A2081" t="s">
        <v>17</v>
      </c>
      <c r="B2081" t="s">
        <v>41</v>
      </c>
      <c r="C2081" t="s">
        <v>62</v>
      </c>
      <c r="D2081" t="s">
        <v>217</v>
      </c>
      <c r="E2081">
        <v>15</v>
      </c>
      <c r="F2081" t="s">
        <v>27</v>
      </c>
      <c r="G2081" t="s">
        <v>22</v>
      </c>
      <c r="H2081" s="5">
        <v>43624.354166666664</v>
      </c>
      <c r="I2081" s="5">
        <v>43624.317361111112</v>
      </c>
      <c r="J2081" s="4">
        <f t="shared" si="163"/>
        <v>2019</v>
      </c>
      <c r="K2081" s="4">
        <f t="shared" si="164"/>
        <v>6</v>
      </c>
      <c r="L2081" s="6">
        <f t="shared" si="165"/>
        <v>3179.9999996786937</v>
      </c>
      <c r="M2081" s="8">
        <f t="shared" si="161"/>
        <v>52.999999994644895</v>
      </c>
      <c r="N2081" s="8">
        <f t="shared" si="162"/>
        <v>794.99999991967343</v>
      </c>
      <c r="O2081" s="18">
        <v>1</v>
      </c>
      <c r="P2081" t="s">
        <v>3731</v>
      </c>
      <c r="Q2081" s="6" t="s">
        <v>24</v>
      </c>
    </row>
    <row r="2082" spans="1:17" ht="15">
      <c r="A2082" t="s">
        <v>17</v>
      </c>
      <c r="B2082" t="s">
        <v>55</v>
      </c>
      <c r="C2082" t="s">
        <v>59</v>
      </c>
      <c r="D2082" t="s">
        <v>3732</v>
      </c>
      <c r="E2082">
        <v>26</v>
      </c>
      <c r="F2082" t="s">
        <v>27</v>
      </c>
      <c r="G2082" t="s">
        <v>22</v>
      </c>
      <c r="H2082" s="5">
        <v>43624.579224537039</v>
      </c>
      <c r="I2082" s="5">
        <v>43624.526388888888</v>
      </c>
      <c r="J2082" s="4">
        <f t="shared" si="163"/>
        <v>2019</v>
      </c>
      <c r="K2082" s="4">
        <f t="shared" si="164"/>
        <v>6</v>
      </c>
      <c r="L2082" s="6">
        <f t="shared" si="165"/>
        <v>4565.0000003166497</v>
      </c>
      <c r="M2082" s="8">
        <f t="shared" si="161"/>
        <v>76.083333338610828</v>
      </c>
      <c r="N2082" s="8">
        <f t="shared" si="162"/>
        <v>1978.1666668038815</v>
      </c>
      <c r="O2082" s="18">
        <v>1</v>
      </c>
      <c r="P2082" t="s">
        <v>3733</v>
      </c>
      <c r="Q2082" s="6" t="s">
        <v>24</v>
      </c>
    </row>
    <row r="2083" spans="1:17" ht="15">
      <c r="A2083" t="s">
        <v>17</v>
      </c>
      <c r="B2083" t="s">
        <v>41</v>
      </c>
      <c r="C2083" t="s">
        <v>62</v>
      </c>
      <c r="D2083" t="s">
        <v>292</v>
      </c>
      <c r="E2083">
        <v>15</v>
      </c>
      <c r="F2083" t="s">
        <v>27</v>
      </c>
      <c r="G2083" t="s">
        <v>22</v>
      </c>
      <c r="H2083" s="5">
        <v>43624.664270833331</v>
      </c>
      <c r="I2083" s="5">
        <v>43624.614374999997</v>
      </c>
      <c r="J2083" s="4">
        <f t="shared" si="163"/>
        <v>2019</v>
      </c>
      <c r="K2083" s="4">
        <f t="shared" si="164"/>
        <v>6</v>
      </c>
      <c r="L2083" s="6">
        <f t="shared" si="165"/>
        <v>4311.0000000335276</v>
      </c>
      <c r="M2083" s="8">
        <f t="shared" si="161"/>
        <v>71.850000000558794</v>
      </c>
      <c r="N2083" s="8">
        <f t="shared" si="162"/>
        <v>1077.7500000083819</v>
      </c>
      <c r="O2083" s="18">
        <v>1</v>
      </c>
      <c r="P2083" t="s">
        <v>3734</v>
      </c>
      <c r="Q2083" s="6" t="s">
        <v>24</v>
      </c>
    </row>
    <row r="2084" spans="1:17" ht="15">
      <c r="A2084" t="s">
        <v>17</v>
      </c>
      <c r="B2084" t="s">
        <v>18</v>
      </c>
      <c r="C2084" t="s">
        <v>19</v>
      </c>
      <c r="D2084" t="s">
        <v>1508</v>
      </c>
      <c r="E2084">
        <v>13</v>
      </c>
      <c r="F2084" t="s">
        <v>27</v>
      </c>
      <c r="G2084" t="s">
        <v>22</v>
      </c>
      <c r="H2084" s="5">
        <v>43624.796979166669</v>
      </c>
      <c r="I2084" s="5">
        <v>43624.735729166663</v>
      </c>
      <c r="J2084" s="4">
        <f t="shared" si="163"/>
        <v>2019</v>
      </c>
      <c r="K2084" s="4">
        <f t="shared" si="164"/>
        <v>6</v>
      </c>
      <c r="L2084" s="6">
        <f t="shared" si="165"/>
        <v>5292.0000005280599</v>
      </c>
      <c r="M2084" s="8">
        <f t="shared" si="161"/>
        <v>88.200000008800998</v>
      </c>
      <c r="N2084" s="8">
        <f t="shared" si="162"/>
        <v>1146.600000114413</v>
      </c>
      <c r="O2084" s="18">
        <v>1</v>
      </c>
      <c r="P2084" t="s">
        <v>3735</v>
      </c>
      <c r="Q2084" s="6" t="s">
        <v>24</v>
      </c>
    </row>
    <row r="2085" spans="1:17" ht="15">
      <c r="A2085" t="s">
        <v>29</v>
      </c>
      <c r="B2085" t="s">
        <v>87</v>
      </c>
      <c r="C2085" t="s">
        <v>103</v>
      </c>
      <c r="D2085" t="s">
        <v>3736</v>
      </c>
      <c r="E2085">
        <v>56</v>
      </c>
      <c r="F2085" t="s">
        <v>33</v>
      </c>
      <c r="G2085" t="s">
        <v>22</v>
      </c>
      <c r="H2085" s="5">
        <v>43624.896284722221</v>
      </c>
      <c r="I2085" s="5">
        <v>43624.84134259259</v>
      </c>
      <c r="J2085" s="4">
        <f t="shared" si="163"/>
        <v>2019</v>
      </c>
      <c r="K2085" s="4">
        <f t="shared" si="164"/>
        <v>6</v>
      </c>
      <c r="L2085" s="6">
        <f t="shared" si="165"/>
        <v>4747.0000001136214</v>
      </c>
      <c r="M2085" s="8">
        <f t="shared" si="161"/>
        <v>79.116666668560356</v>
      </c>
      <c r="N2085" s="8">
        <f t="shared" si="162"/>
        <v>4430.5333334393799</v>
      </c>
      <c r="O2085" s="18">
        <v>1</v>
      </c>
      <c r="P2085" t="s">
        <v>3737</v>
      </c>
      <c r="Q2085" s="6" t="s">
        <v>24</v>
      </c>
    </row>
    <row r="2086" spans="1:17" ht="15">
      <c r="A2086" t="s">
        <v>29</v>
      </c>
      <c r="B2086" t="s">
        <v>94</v>
      </c>
      <c r="C2086" t="s">
        <v>95</v>
      </c>
      <c r="D2086" t="s">
        <v>1105</v>
      </c>
      <c r="E2086">
        <v>18</v>
      </c>
      <c r="F2086" t="s">
        <v>131</v>
      </c>
      <c r="G2086" t="s">
        <v>22</v>
      </c>
      <c r="H2086" s="5">
        <v>43624.945798611108</v>
      </c>
      <c r="I2086" s="5">
        <v>43624.913553240738</v>
      </c>
      <c r="J2086" s="4">
        <f t="shared" si="163"/>
        <v>2019</v>
      </c>
      <c r="K2086" s="4">
        <f t="shared" si="164"/>
        <v>6</v>
      </c>
      <c r="L2086" s="6">
        <f t="shared" si="165"/>
        <v>2785.9999999869615</v>
      </c>
      <c r="M2086" s="8">
        <f t="shared" si="161"/>
        <v>46.433333333116025</v>
      </c>
      <c r="N2086" s="8">
        <f t="shared" si="162"/>
        <v>835.79999999608845</v>
      </c>
      <c r="O2086" s="18">
        <v>1</v>
      </c>
      <c r="P2086" t="s">
        <v>3738</v>
      </c>
      <c r="Q2086" s="6" t="s">
        <v>24</v>
      </c>
    </row>
    <row r="2087" spans="1:19" s="129" customFormat="1" ht="15">
      <c r="A2087" s="129" t="s">
        <v>17</v>
      </c>
      <c r="B2087" s="129" t="s">
        <v>41</v>
      </c>
      <c r="C2087" s="129" t="s">
        <v>62</v>
      </c>
      <c r="D2087" s="129" t="s">
        <v>3739</v>
      </c>
      <c r="E2087" s="129">
        <v>1</v>
      </c>
      <c r="F2087" s="129" t="s">
        <v>131</v>
      </c>
      <c r="G2087" s="129" t="s">
        <v>22</v>
      </c>
      <c r="H2087" s="130">
        <v>43625.287268518521</v>
      </c>
      <c r="I2087" s="130">
        <v>43625.244444444441</v>
      </c>
      <c r="J2087" s="4">
        <f t="shared" si="163"/>
        <v>2019</v>
      </c>
      <c r="K2087" s="4">
        <f t="shared" si="164"/>
        <v>6</v>
      </c>
      <c r="L2087" s="133">
        <f t="shared" si="165"/>
        <v>3700.0000005355105</v>
      </c>
      <c r="M2087" s="131">
        <f t="shared" si="161"/>
        <v>61.666666675591841</v>
      </c>
      <c r="N2087" s="131">
        <f t="shared" si="162"/>
        <v>61.666666675591841</v>
      </c>
      <c r="O2087" s="132">
        <v>1</v>
      </c>
      <c r="P2087" s="129" t="s">
        <v>3740</v>
      </c>
      <c r="Q2087" s="133" t="s">
        <v>24</v>
      </c>
      <c r="S2087"/>
    </row>
    <row r="2088" spans="1:17" ht="15">
      <c r="A2088" t="s">
        <v>17</v>
      </c>
      <c r="B2088" t="s">
        <v>55</v>
      </c>
      <c r="C2088" t="s">
        <v>56</v>
      </c>
      <c r="D2088" t="s">
        <v>3741</v>
      </c>
      <c r="E2088">
        <v>1</v>
      </c>
      <c r="F2088" t="s">
        <v>131</v>
      </c>
      <c r="G2088" t="s">
        <v>22</v>
      </c>
      <c r="H2088" s="5">
        <v>43625.317997685182</v>
      </c>
      <c r="I2088" s="5">
        <v>43625.271493055552</v>
      </c>
      <c r="J2088" s="4">
        <f t="shared" si="163"/>
        <v>2019</v>
      </c>
      <c r="K2088" s="4">
        <f t="shared" si="164"/>
        <v>6</v>
      </c>
      <c r="L2088" s="6">
        <f t="shared" si="165"/>
        <v>4018.0000000633299</v>
      </c>
      <c r="M2088" s="8">
        <f t="shared" si="161"/>
        <v>66.966666667722166</v>
      </c>
      <c r="N2088" s="8">
        <f t="shared" si="162"/>
        <v>66.966666667722166</v>
      </c>
      <c r="O2088" s="18">
        <v>1</v>
      </c>
      <c r="P2088" t="s">
        <v>3742</v>
      </c>
      <c r="Q2088" s="6" t="s">
        <v>24</v>
      </c>
    </row>
    <row r="2089" spans="1:17" s="106" customFormat="1" ht="15">
      <c r="A2089" s="106" t="s">
        <v>17</v>
      </c>
      <c r="B2089" s="106" t="s">
        <v>47</v>
      </c>
      <c r="C2089" s="106" t="s">
        <v>52</v>
      </c>
      <c r="D2089" s="106" t="s">
        <v>2260</v>
      </c>
      <c r="E2089" s="106">
        <v>1</v>
      </c>
      <c r="F2089" s="106" t="s">
        <v>131</v>
      </c>
      <c r="G2089" s="106" t="s">
        <v>22</v>
      </c>
      <c r="H2089" s="107">
        <v>43625.409884259258</v>
      </c>
      <c r="I2089" s="107">
        <v>43625.286990740744</v>
      </c>
      <c r="J2089" s="4">
        <f t="shared" si="163"/>
        <v>2019</v>
      </c>
      <c r="K2089" s="4">
        <f t="shared" si="164"/>
        <v>6</v>
      </c>
      <c r="L2089" s="110">
        <f t="shared" si="165"/>
        <v>10617.999999574386</v>
      </c>
      <c r="M2089" s="108">
        <f t="shared" si="161"/>
        <v>176.96666665957309</v>
      </c>
      <c r="N2089" s="108">
        <f t="shared" si="162"/>
        <v>176.96666665957309</v>
      </c>
      <c r="O2089" s="109">
        <v>1</v>
      </c>
      <c r="P2089" s="106" t="s">
        <v>3743</v>
      </c>
      <c r="Q2089" s="110" t="s">
        <v>24</v>
      </c>
    </row>
    <row r="2090" spans="1:17" ht="15">
      <c r="A2090" t="s">
        <v>17</v>
      </c>
      <c r="B2090" t="s">
        <v>41</v>
      </c>
      <c r="C2090" t="s">
        <v>42</v>
      </c>
      <c r="D2090" t="s">
        <v>2202</v>
      </c>
      <c r="E2090">
        <v>8</v>
      </c>
      <c r="F2090" t="s">
        <v>27</v>
      </c>
      <c r="G2090" t="s">
        <v>22</v>
      </c>
      <c r="H2090" s="5">
        <v>43625.340069444443</v>
      </c>
      <c r="I2090" s="5">
        <v>43625.313831018517</v>
      </c>
      <c r="J2090" s="4">
        <f t="shared" si="163"/>
        <v>2019</v>
      </c>
      <c r="K2090" s="4">
        <f t="shared" si="164"/>
        <v>6</v>
      </c>
      <c r="L2090" s="6">
        <f t="shared" si="165"/>
        <v>2266.9999999925494</v>
      </c>
      <c r="M2090" s="8">
        <f t="shared" si="161"/>
        <v>37.783333333209157</v>
      </c>
      <c r="N2090" s="8">
        <f t="shared" si="162"/>
        <v>302.26666666567326</v>
      </c>
      <c r="O2090" s="18">
        <v>1</v>
      </c>
      <c r="P2090" t="s">
        <v>3744</v>
      </c>
      <c r="Q2090" s="6" t="s">
        <v>24</v>
      </c>
    </row>
    <row r="2091" spans="1:17" ht="15">
      <c r="A2091" t="s">
        <v>17</v>
      </c>
      <c r="B2091" t="s">
        <v>41</v>
      </c>
      <c r="C2091" t="s">
        <v>42</v>
      </c>
      <c r="D2091" t="s">
        <v>776</v>
      </c>
      <c r="E2091">
        <v>34</v>
      </c>
      <c r="F2091" t="s">
        <v>27</v>
      </c>
      <c r="G2091" t="s">
        <v>22</v>
      </c>
      <c r="H2091" s="5">
        <v>43625.444085648145</v>
      </c>
      <c r="I2091" s="5">
        <v>43625.34097222222</v>
      </c>
      <c r="J2091" s="4">
        <f t="shared" si="163"/>
        <v>2019</v>
      </c>
      <c r="K2091" s="4">
        <f t="shared" si="164"/>
        <v>6</v>
      </c>
      <c r="L2091" s="6">
        <f t="shared" si="165"/>
        <v>8908.9999998919666</v>
      </c>
      <c r="M2091" s="8">
        <f t="shared" si="161"/>
        <v>148.48333333153278</v>
      </c>
      <c r="N2091" s="8">
        <f t="shared" si="162"/>
        <v>5048.4333332721144</v>
      </c>
      <c r="O2091" s="18">
        <v>1</v>
      </c>
      <c r="P2091" t="s">
        <v>3745</v>
      </c>
      <c r="Q2091" s="6" t="s">
        <v>24</v>
      </c>
    </row>
    <row r="2092" spans="1:17" ht="15">
      <c r="A2092" t="s">
        <v>17</v>
      </c>
      <c r="B2092" t="s">
        <v>41</v>
      </c>
      <c r="C2092" t="s">
        <v>42</v>
      </c>
      <c r="D2092" t="s">
        <v>2280</v>
      </c>
      <c r="E2092">
        <v>47</v>
      </c>
      <c r="F2092" t="s">
        <v>131</v>
      </c>
      <c r="G2092" t="s">
        <v>22</v>
      </c>
      <c r="H2092" s="5">
        <v>43625.447222222225</v>
      </c>
      <c r="I2092" s="5">
        <v>43625.355555555558</v>
      </c>
      <c r="J2092" s="4">
        <f t="shared" si="163"/>
        <v>2019</v>
      </c>
      <c r="K2092" s="4">
        <f t="shared" si="164"/>
        <v>6</v>
      </c>
      <c r="L2092" s="6">
        <f t="shared" si="165"/>
        <v>7920.0000000419095</v>
      </c>
      <c r="M2092" s="8">
        <f t="shared" si="161"/>
        <v>132.00000000069849</v>
      </c>
      <c r="N2092" s="8">
        <f t="shared" si="162"/>
        <v>6204.0000000328291</v>
      </c>
      <c r="O2092" s="18">
        <v>1</v>
      </c>
      <c r="P2092" t="s">
        <v>3746</v>
      </c>
      <c r="Q2092" s="6" t="s">
        <v>24</v>
      </c>
    </row>
    <row r="2093" spans="1:17" ht="15">
      <c r="A2093" t="s">
        <v>17</v>
      </c>
      <c r="B2093" t="s">
        <v>18</v>
      </c>
      <c r="C2093" t="s">
        <v>25</v>
      </c>
      <c r="D2093" t="s">
        <v>3747</v>
      </c>
      <c r="E2093">
        <v>1</v>
      </c>
      <c r="F2093" t="s">
        <v>92</v>
      </c>
      <c r="G2093" t="s">
        <v>22</v>
      </c>
      <c r="H2093" s="5">
        <v>43625.484652777777</v>
      </c>
      <c r="I2093" s="5">
        <v>43625.381805555553</v>
      </c>
      <c r="J2093" s="4">
        <f t="shared" si="163"/>
        <v>2019</v>
      </c>
      <c r="K2093" s="4">
        <f t="shared" si="164"/>
        <v>6</v>
      </c>
      <c r="L2093" s="6">
        <f t="shared" si="165"/>
        <v>8886.000000173226</v>
      </c>
      <c r="M2093" s="8">
        <f t="shared" si="161"/>
        <v>148.1000000028871</v>
      </c>
      <c r="N2093" s="8">
        <f t="shared" si="162"/>
        <v>148.1000000028871</v>
      </c>
      <c r="O2093" s="18">
        <v>1</v>
      </c>
      <c r="P2093" t="s">
        <v>3748</v>
      </c>
      <c r="Q2093" s="6" t="s">
        <v>24</v>
      </c>
    </row>
    <row r="2094" spans="1:19" s="106" customFormat="1" ht="15">
      <c r="A2094" s="106" t="s">
        <v>17</v>
      </c>
      <c r="B2094" s="106" t="s">
        <v>41</v>
      </c>
      <c r="C2094" s="106" t="s">
        <v>42</v>
      </c>
      <c r="D2094" s="106" t="s">
        <v>3749</v>
      </c>
      <c r="E2094" s="106">
        <v>1</v>
      </c>
      <c r="F2094" s="106" t="s">
        <v>131</v>
      </c>
      <c r="G2094" s="106" t="s">
        <v>22</v>
      </c>
      <c r="H2094" s="107">
        <v>43625.519444444442</v>
      </c>
      <c r="I2094" s="107">
        <v>43625.425000000003</v>
      </c>
      <c r="J2094" s="4">
        <f t="shared" si="163"/>
        <v>2019</v>
      </c>
      <c r="K2094" s="4">
        <f t="shared" si="164"/>
        <v>6</v>
      </c>
      <c r="L2094" s="110">
        <f t="shared" si="165"/>
        <v>8159.999999566935</v>
      </c>
      <c r="M2094" s="108">
        <f t="shared" si="161"/>
        <v>135.99999999278225</v>
      </c>
      <c r="N2094" s="108">
        <f t="shared" si="162"/>
        <v>135.99999999278225</v>
      </c>
      <c r="O2094" s="109">
        <v>1</v>
      </c>
      <c r="P2094" s="106" t="s">
        <v>3750</v>
      </c>
      <c r="Q2094" s="110" t="s">
        <v>24</v>
      </c>
      <c r="S2094"/>
    </row>
    <row r="2095" spans="1:19" s="106" customFormat="1" ht="15">
      <c r="A2095" s="106" t="s">
        <v>17</v>
      </c>
      <c r="B2095" s="106" t="s">
        <v>41</v>
      </c>
      <c r="C2095" s="106" t="s">
        <v>42</v>
      </c>
      <c r="D2095" s="106" t="s">
        <v>3751</v>
      </c>
      <c r="E2095" s="106">
        <v>1</v>
      </c>
      <c r="F2095" s="106" t="s">
        <v>131</v>
      </c>
      <c r="G2095" s="106" t="s">
        <v>22</v>
      </c>
      <c r="H2095" s="107">
        <v>43625.497662037036</v>
      </c>
      <c r="I2095" s="107">
        <v>43625.429166666669</v>
      </c>
      <c r="J2095" s="4">
        <f t="shared" si="163"/>
        <v>2019</v>
      </c>
      <c r="K2095" s="4">
        <f t="shared" si="164"/>
        <v>6</v>
      </c>
      <c r="L2095" s="110">
        <f t="shared" si="165"/>
        <v>5917.9999997606501</v>
      </c>
      <c r="M2095" s="108">
        <f t="shared" si="161"/>
        <v>98.633333329344168</v>
      </c>
      <c r="N2095" s="108">
        <f t="shared" si="162"/>
        <v>98.633333329344168</v>
      </c>
      <c r="O2095" s="109">
        <v>1</v>
      </c>
      <c r="P2095" s="106" t="s">
        <v>3752</v>
      </c>
      <c r="Q2095" s="110" t="s">
        <v>24</v>
      </c>
      <c r="S2095"/>
    </row>
    <row r="2096" spans="1:17" ht="15">
      <c r="A2096" t="s">
        <v>17</v>
      </c>
      <c r="B2096" t="s">
        <v>41</v>
      </c>
      <c r="C2096" t="s">
        <v>135</v>
      </c>
      <c r="D2096" t="s">
        <v>3753</v>
      </c>
      <c r="E2096">
        <v>1</v>
      </c>
      <c r="F2096" t="s">
        <v>92</v>
      </c>
      <c r="G2096" t="s">
        <v>22</v>
      </c>
      <c r="H2096" s="5">
        <v>43625.501018518517</v>
      </c>
      <c r="I2096" s="5">
        <v>43625.431909722225</v>
      </c>
      <c r="J2096" s="4">
        <f t="shared" si="163"/>
        <v>2019</v>
      </c>
      <c r="K2096" s="4">
        <f t="shared" si="164"/>
        <v>6</v>
      </c>
      <c r="L2096" s="6">
        <f t="shared" si="165"/>
        <v>5970.9999995771796</v>
      </c>
      <c r="M2096" s="8">
        <f t="shared" si="161"/>
        <v>99.516666659619659</v>
      </c>
      <c r="N2096" s="8">
        <f t="shared" si="162"/>
        <v>99.516666659619659</v>
      </c>
      <c r="O2096" s="18">
        <v>1</v>
      </c>
      <c r="P2096" t="s">
        <v>3754</v>
      </c>
      <c r="Q2096" s="6" t="s">
        <v>24</v>
      </c>
    </row>
    <row r="2097" spans="1:19" s="100" customFormat="1" ht="15">
      <c r="A2097" s="100" t="s">
        <v>17</v>
      </c>
      <c r="B2097" s="100" t="s">
        <v>41</v>
      </c>
      <c r="C2097" s="100" t="s">
        <v>42</v>
      </c>
      <c r="D2097" s="100" t="s">
        <v>3755</v>
      </c>
      <c r="E2097" s="100">
        <v>1</v>
      </c>
      <c r="F2097" s="100" t="s">
        <v>27</v>
      </c>
      <c r="G2097" s="100" t="s">
        <v>22</v>
      </c>
      <c r="H2097" s="101">
        <v>43625.486666666664</v>
      </c>
      <c r="I2097" s="101">
        <v>43625.4375</v>
      </c>
      <c r="J2097" s="4">
        <f t="shared" si="163"/>
        <v>2019</v>
      </c>
      <c r="K2097" s="4">
        <f t="shared" si="164"/>
        <v>6</v>
      </c>
      <c r="L2097" s="96">
        <f t="shared" si="165"/>
        <v>4247.9999997653067</v>
      </c>
      <c r="M2097" s="98">
        <f t="shared" si="161"/>
        <v>70.799999996088445</v>
      </c>
      <c r="N2097" s="98">
        <f t="shared" si="162"/>
        <v>70.799999996088445</v>
      </c>
      <c r="O2097" s="99">
        <v>1</v>
      </c>
      <c r="P2097" s="100" t="s">
        <v>3756</v>
      </c>
      <c r="Q2097" s="96" t="s">
        <v>24</v>
      </c>
      <c r="S2097"/>
    </row>
    <row r="2098" spans="1:17" ht="15">
      <c r="A2098" t="s">
        <v>17</v>
      </c>
      <c r="B2098" t="s">
        <v>41</v>
      </c>
      <c r="C2098" t="s">
        <v>42</v>
      </c>
      <c r="D2098" t="s">
        <v>3757</v>
      </c>
      <c r="E2098">
        <v>2</v>
      </c>
      <c r="F2098" t="s">
        <v>131</v>
      </c>
      <c r="G2098" t="s">
        <v>22</v>
      </c>
      <c r="H2098" s="5">
        <v>43625.479837962965</v>
      </c>
      <c r="I2098" s="5">
        <v>43625.447222222225</v>
      </c>
      <c r="J2098" s="4">
        <f t="shared" si="163"/>
        <v>2019</v>
      </c>
      <c r="K2098" s="4">
        <f t="shared" si="164"/>
        <v>6</v>
      </c>
      <c r="L2098" s="6">
        <f t="shared" si="165"/>
        <v>2817.9999999236315</v>
      </c>
      <c r="M2098" s="8">
        <f t="shared" si="161"/>
        <v>46.966666665393859</v>
      </c>
      <c r="N2098" s="8">
        <f t="shared" si="162"/>
        <v>93.933333330787718</v>
      </c>
      <c r="O2098" s="18">
        <v>1</v>
      </c>
      <c r="P2098" t="s">
        <v>3758</v>
      </c>
      <c r="Q2098" s="6" t="s">
        <v>24</v>
      </c>
    </row>
    <row r="2099" spans="1:17" s="106" customFormat="1" ht="15">
      <c r="A2099" s="106" t="s">
        <v>17</v>
      </c>
      <c r="B2099" s="106" t="s">
        <v>47</v>
      </c>
      <c r="C2099" s="106" t="s">
        <v>52</v>
      </c>
      <c r="D2099" s="106" t="s">
        <v>3759</v>
      </c>
      <c r="E2099" s="106">
        <v>1</v>
      </c>
      <c r="F2099" s="106" t="s">
        <v>131</v>
      </c>
      <c r="G2099" s="106" t="s">
        <v>22</v>
      </c>
      <c r="H2099" s="107">
        <v>43625.629548611112</v>
      </c>
      <c r="I2099" s="107">
        <v>43625.572222222225</v>
      </c>
      <c r="J2099" s="4">
        <f t="shared" si="163"/>
        <v>2019</v>
      </c>
      <c r="K2099" s="4">
        <f t="shared" si="164"/>
        <v>6</v>
      </c>
      <c r="L2099" s="110">
        <f t="shared" si="165"/>
        <v>4952.9999998630956</v>
      </c>
      <c r="M2099" s="108">
        <f t="shared" si="161"/>
        <v>82.54999999771826</v>
      </c>
      <c r="N2099" s="108">
        <f t="shared" si="162"/>
        <v>82.54999999771826</v>
      </c>
      <c r="O2099" s="109">
        <v>1</v>
      </c>
      <c r="P2099" s="106" t="s">
        <v>3760</v>
      </c>
      <c r="Q2099" s="110" t="s">
        <v>24</v>
      </c>
    </row>
    <row r="2100" spans="1:19" s="100" customFormat="1" ht="15">
      <c r="A2100" s="100" t="s">
        <v>17</v>
      </c>
      <c r="B2100" s="100" t="s">
        <v>47</v>
      </c>
      <c r="C2100" s="100" t="s">
        <v>52</v>
      </c>
      <c r="D2100" s="100" t="s">
        <v>3759</v>
      </c>
      <c r="E2100" s="100">
        <v>1</v>
      </c>
      <c r="F2100" s="100" t="s">
        <v>27</v>
      </c>
      <c r="G2100" s="100" t="s">
        <v>22</v>
      </c>
      <c r="H2100" s="101">
        <v>43625.907384259262</v>
      </c>
      <c r="I2100" s="101">
        <v>43625.851712962962</v>
      </c>
      <c r="J2100" s="4">
        <f t="shared" si="163"/>
        <v>2019</v>
      </c>
      <c r="K2100" s="4">
        <f t="shared" si="164"/>
        <v>6</v>
      </c>
      <c r="L2100" s="96">
        <f t="shared" si="165"/>
        <v>4810.0000003818423</v>
      </c>
      <c r="M2100" s="98">
        <f t="shared" si="161"/>
        <v>80.166666673030704</v>
      </c>
      <c r="N2100" s="98">
        <f t="shared" si="162"/>
        <v>80.166666673030704</v>
      </c>
      <c r="O2100" s="99">
        <v>1</v>
      </c>
      <c r="P2100" s="100" t="s">
        <v>3761</v>
      </c>
      <c r="Q2100" s="96" t="s">
        <v>24</v>
      </c>
      <c r="S2100"/>
    </row>
    <row r="2101" spans="1:17" s="106" customFormat="1" ht="15">
      <c r="A2101" s="106" t="s">
        <v>17</v>
      </c>
      <c r="B2101" s="106" t="s">
        <v>47</v>
      </c>
      <c r="C2101" s="106" t="s">
        <v>52</v>
      </c>
      <c r="D2101" s="106" t="s">
        <v>81</v>
      </c>
      <c r="E2101" s="106">
        <v>6</v>
      </c>
      <c r="F2101" s="106" t="s">
        <v>131</v>
      </c>
      <c r="G2101" s="106" t="s">
        <v>22</v>
      </c>
      <c r="H2101" s="107">
        <v>43626.445543981485</v>
      </c>
      <c r="I2101" s="107">
        <v>43626.340277777781</v>
      </c>
      <c r="J2101" s="4">
        <f t="shared" si="163"/>
        <v>2019</v>
      </c>
      <c r="K2101" s="4">
        <f t="shared" si="164"/>
        <v>6</v>
      </c>
      <c r="L2101" s="110">
        <f t="shared" si="165"/>
        <v>9094.9999999953434</v>
      </c>
      <c r="M2101" s="108">
        <f t="shared" si="161"/>
        <v>151.58333333325572</v>
      </c>
      <c r="N2101" s="108">
        <f t="shared" si="162"/>
        <v>909.49999999953434</v>
      </c>
      <c r="O2101" s="109">
        <v>1</v>
      </c>
      <c r="P2101" s="106" t="s">
        <v>3762</v>
      </c>
      <c r="Q2101" s="110" t="s">
        <v>24</v>
      </c>
    </row>
    <row r="2102" spans="1:17" ht="15">
      <c r="A2102" t="s">
        <v>17</v>
      </c>
      <c r="B2102" t="s">
        <v>18</v>
      </c>
      <c r="C2102" t="s">
        <v>19</v>
      </c>
      <c r="D2102" t="s">
        <v>3763</v>
      </c>
      <c r="E2102">
        <v>1</v>
      </c>
      <c r="F2102" t="s">
        <v>131</v>
      </c>
      <c r="G2102" t="s">
        <v>22</v>
      </c>
      <c r="H2102" s="5">
        <v>43626.404780092591</v>
      </c>
      <c r="I2102" s="5">
        <v>43626.378472222219</v>
      </c>
      <c r="J2102" s="4">
        <f t="shared" si="163"/>
        <v>2019</v>
      </c>
      <c r="K2102" s="4">
        <f t="shared" si="164"/>
        <v>6</v>
      </c>
      <c r="L2102" s="6">
        <f t="shared" si="165"/>
        <v>2273.0000001378357</v>
      </c>
      <c r="M2102" s="8">
        <f t="shared" si="161"/>
        <v>37.883333335630596</v>
      </c>
      <c r="N2102" s="8">
        <f t="shared" si="162"/>
        <v>37.883333335630596</v>
      </c>
      <c r="O2102" s="18">
        <v>1</v>
      </c>
      <c r="P2102" t="s">
        <v>3764</v>
      </c>
      <c r="Q2102" s="6" t="s">
        <v>24</v>
      </c>
    </row>
    <row r="2103" spans="1:17" ht="15">
      <c r="A2103" t="s">
        <v>17</v>
      </c>
      <c r="B2103" t="s">
        <v>18</v>
      </c>
      <c r="C2103" t="s">
        <v>38</v>
      </c>
      <c r="D2103" t="s">
        <v>3765</v>
      </c>
      <c r="E2103">
        <v>1</v>
      </c>
      <c r="F2103" t="s">
        <v>472</v>
      </c>
      <c r="G2103" t="s">
        <v>22</v>
      </c>
      <c r="H2103" s="5">
        <v>43626.501932870371</v>
      </c>
      <c r="I2103" s="5">
        <v>43626.413194444445</v>
      </c>
      <c r="J2103" s="4">
        <f t="shared" si="163"/>
        <v>2019</v>
      </c>
      <c r="K2103" s="4">
        <f t="shared" si="164"/>
        <v>6</v>
      </c>
      <c r="L2103" s="6">
        <f t="shared" si="165"/>
        <v>7666.9999999925494</v>
      </c>
      <c r="M2103" s="8">
        <f t="shared" si="161"/>
        <v>127.78333333320916</v>
      </c>
      <c r="N2103" s="8">
        <f t="shared" si="162"/>
        <v>127.78333333320916</v>
      </c>
      <c r="O2103" s="18">
        <v>1</v>
      </c>
      <c r="P2103" t="s">
        <v>3766</v>
      </c>
      <c r="Q2103" s="6" t="s">
        <v>24</v>
      </c>
    </row>
    <row r="2104" spans="1:17" ht="15">
      <c r="A2104" t="s">
        <v>17</v>
      </c>
      <c r="B2104" t="s">
        <v>18</v>
      </c>
      <c r="C2104" t="s">
        <v>35</v>
      </c>
      <c r="D2104" t="s">
        <v>739</v>
      </c>
      <c r="E2104">
        <v>30</v>
      </c>
      <c r="F2104" t="s">
        <v>27</v>
      </c>
      <c r="G2104" t="s">
        <v>22</v>
      </c>
      <c r="H2104" s="5">
        <v>43626.601041666669</v>
      </c>
      <c r="I2104" s="5">
        <v>43626.560416666667</v>
      </c>
      <c r="J2104" s="4">
        <f t="shared" si="163"/>
        <v>2019</v>
      </c>
      <c r="K2104" s="4">
        <f t="shared" si="164"/>
        <v>6</v>
      </c>
      <c r="L2104" s="6">
        <f t="shared" si="165"/>
        <v>3510.0000001257285</v>
      </c>
      <c r="M2104" s="8">
        <f t="shared" si="161"/>
        <v>58.500000002095476</v>
      </c>
      <c r="N2104" s="8">
        <f t="shared" si="162"/>
        <v>1755.0000000628643</v>
      </c>
      <c r="O2104" s="18">
        <v>1</v>
      </c>
      <c r="P2104" t="s">
        <v>3767</v>
      </c>
      <c r="Q2104" s="6" t="s">
        <v>24</v>
      </c>
    </row>
    <row r="2105" spans="1:17" ht="15">
      <c r="A2105" t="s">
        <v>17</v>
      </c>
      <c r="B2105" t="s">
        <v>18</v>
      </c>
      <c r="C2105" t="s">
        <v>35</v>
      </c>
      <c r="D2105" t="s">
        <v>3090</v>
      </c>
      <c r="E2105">
        <v>6</v>
      </c>
      <c r="F2105" t="s">
        <v>27</v>
      </c>
      <c r="G2105" t="s">
        <v>22</v>
      </c>
      <c r="H2105" s="5">
        <v>43626.646666666667</v>
      </c>
      <c r="I2105" s="5">
        <v>43626.611111111109</v>
      </c>
      <c r="J2105" s="4">
        <f t="shared" si="163"/>
        <v>2019</v>
      </c>
      <c r="K2105" s="4">
        <f t="shared" si="164"/>
        <v>6</v>
      </c>
      <c r="L2105" s="6">
        <f t="shared" si="165"/>
        <v>3072.0000002067536</v>
      </c>
      <c r="M2105" s="8">
        <f t="shared" si="161"/>
        <v>51.200000003445894</v>
      </c>
      <c r="N2105" s="8">
        <f t="shared" si="162"/>
        <v>307.20000002067536</v>
      </c>
      <c r="O2105" s="18">
        <v>1</v>
      </c>
      <c r="P2105" t="s">
        <v>3768</v>
      </c>
      <c r="Q2105" s="6" t="s">
        <v>24</v>
      </c>
    </row>
    <row r="2106" spans="1:17" ht="15">
      <c r="A2106" t="s">
        <v>29</v>
      </c>
      <c r="B2106" t="s">
        <v>30</v>
      </c>
      <c r="C2106" t="s">
        <v>83</v>
      </c>
      <c r="D2106" t="s">
        <v>1153</v>
      </c>
      <c r="E2106">
        <v>6</v>
      </c>
      <c r="F2106" t="s">
        <v>131</v>
      </c>
      <c r="G2106" t="s">
        <v>22</v>
      </c>
      <c r="H2106" s="5">
        <v>43626.647256944445</v>
      </c>
      <c r="I2106" s="5">
        <v>43626.617361111108</v>
      </c>
      <c r="J2106" s="4">
        <f t="shared" si="163"/>
        <v>2019</v>
      </c>
      <c r="K2106" s="4">
        <f t="shared" si="164"/>
        <v>6</v>
      </c>
      <c r="L2106" s="6">
        <f t="shared" si="165"/>
        <v>2583.0000003101304</v>
      </c>
      <c r="M2106" s="8">
        <f t="shared" si="161"/>
        <v>43.05000000516884</v>
      </c>
      <c r="N2106" s="8">
        <f t="shared" si="162"/>
        <v>258.30000003101304</v>
      </c>
      <c r="O2106" s="18">
        <v>1</v>
      </c>
      <c r="P2106" t="s">
        <v>3769</v>
      </c>
      <c r="Q2106" s="6" t="s">
        <v>24</v>
      </c>
    </row>
    <row r="2107" spans="1:18" ht="15">
      <c r="A2107" t="s">
        <v>17</v>
      </c>
      <c r="B2107" t="s">
        <v>18</v>
      </c>
      <c r="C2107" t="s">
        <v>25</v>
      </c>
      <c r="D2107" t="s">
        <v>3770</v>
      </c>
      <c r="E2107">
        <v>1</v>
      </c>
      <c r="F2107" t="s">
        <v>44</v>
      </c>
      <c r="G2107" t="s">
        <v>97</v>
      </c>
      <c r="H2107" s="5">
        <v>43626.639097222222</v>
      </c>
      <c r="I2107" s="5">
        <v>43626.618055555555</v>
      </c>
      <c r="J2107" s="4">
        <f t="shared" si="163"/>
        <v>2019</v>
      </c>
      <c r="K2107" s="4">
        <f t="shared" si="164"/>
        <v>6</v>
      </c>
      <c r="L2107" s="6">
        <f t="shared" si="165"/>
        <v>1818.0000000167638</v>
      </c>
      <c r="M2107" s="8">
        <f t="shared" si="161"/>
        <v>30.300000000279397</v>
      </c>
      <c r="N2107" s="8">
        <f t="shared" si="162"/>
        <v>30.300000000279397</v>
      </c>
      <c r="O2107" s="18">
        <v>1</v>
      </c>
      <c r="P2107" t="s">
        <v>3771</v>
      </c>
      <c r="Q2107" s="6" t="s">
        <v>24</v>
      </c>
      <c r="R2107" t="s">
        <v>46</v>
      </c>
    </row>
    <row r="2108" spans="1:17" ht="15">
      <c r="A2108" t="s">
        <v>29</v>
      </c>
      <c r="B2108" t="s">
        <v>94</v>
      </c>
      <c r="C2108" t="s">
        <v>177</v>
      </c>
      <c r="D2108" t="s">
        <v>3772</v>
      </c>
      <c r="E2108">
        <v>16</v>
      </c>
      <c r="F2108" t="s">
        <v>131</v>
      </c>
      <c r="G2108" t="s">
        <v>22</v>
      </c>
      <c r="H2108" s="5">
        <v>43626.679108796299</v>
      </c>
      <c r="I2108" s="5">
        <v>43626.648611111108</v>
      </c>
      <c r="J2108" s="4">
        <f t="shared" si="163"/>
        <v>2019</v>
      </c>
      <c r="K2108" s="4">
        <f t="shared" si="164"/>
        <v>6</v>
      </c>
      <c r="L2108" s="6">
        <f t="shared" si="165"/>
        <v>2635.0000005215406</v>
      </c>
      <c r="M2108" s="8">
        <f t="shared" si="161"/>
        <v>43.916666675359011</v>
      </c>
      <c r="N2108" s="8">
        <f t="shared" si="162"/>
        <v>702.66666680574417</v>
      </c>
      <c r="O2108" s="18">
        <v>1</v>
      </c>
      <c r="P2108" t="s">
        <v>3773</v>
      </c>
      <c r="Q2108" s="6" t="s">
        <v>24</v>
      </c>
    </row>
    <row r="2109" spans="1:17" ht="15">
      <c r="A2109" t="s">
        <v>17</v>
      </c>
      <c r="B2109" t="s">
        <v>41</v>
      </c>
      <c r="C2109" t="s">
        <v>42</v>
      </c>
      <c r="D2109" t="s">
        <v>2698</v>
      </c>
      <c r="E2109">
        <v>5</v>
      </c>
      <c r="F2109" t="s">
        <v>27</v>
      </c>
      <c r="G2109" t="s">
        <v>22</v>
      </c>
      <c r="H2109" s="5">
        <v>43626.851041666669</v>
      </c>
      <c r="I2109" s="5">
        <v>43626.740972222222</v>
      </c>
      <c r="J2109" s="4">
        <f t="shared" si="163"/>
        <v>2019</v>
      </c>
      <c r="K2109" s="4">
        <f t="shared" si="164"/>
        <v>6</v>
      </c>
      <c r="L2109" s="6">
        <f t="shared" si="165"/>
        <v>9510.0000001955777</v>
      </c>
      <c r="M2109" s="8">
        <f t="shared" si="161"/>
        <v>158.50000000325963</v>
      </c>
      <c r="N2109" s="8">
        <f t="shared" si="162"/>
        <v>792.50000001629815</v>
      </c>
      <c r="O2109" s="18">
        <v>1</v>
      </c>
      <c r="P2109" t="s">
        <v>3774</v>
      </c>
      <c r="Q2109" s="6" t="s">
        <v>24</v>
      </c>
    </row>
    <row r="2110" spans="1:17" s="190" customFormat="1" ht="15">
      <c r="A2110" s="190" t="s">
        <v>29</v>
      </c>
      <c r="B2110" s="190" t="s">
        <v>30</v>
      </c>
      <c r="C2110" s="190" t="s">
        <v>83</v>
      </c>
      <c r="D2110" s="190" t="s">
        <v>3775</v>
      </c>
      <c r="E2110" s="190">
        <v>2</v>
      </c>
      <c r="F2110" s="190" t="s">
        <v>33</v>
      </c>
      <c r="G2110" s="190" t="s">
        <v>22</v>
      </c>
      <c r="H2110" s="191">
        <v>43627.374756944446</v>
      </c>
      <c r="I2110" s="191">
        <v>43627.299305555556</v>
      </c>
      <c r="J2110" s="4">
        <f t="shared" si="163"/>
        <v>2019</v>
      </c>
      <c r="K2110" s="4">
        <f t="shared" si="164"/>
        <v>6</v>
      </c>
      <c r="L2110" s="193">
        <f t="shared" si="165"/>
        <v>6519.0000000642613</v>
      </c>
      <c r="M2110" s="196">
        <f t="shared" si="161"/>
        <v>108.65000000107102</v>
      </c>
      <c r="N2110" s="196">
        <f t="shared" si="162"/>
        <v>217.30000000214204</v>
      </c>
      <c r="O2110" s="197">
        <v>1</v>
      </c>
      <c r="P2110" s="190" t="s">
        <v>3776</v>
      </c>
      <c r="Q2110" s="193" t="s">
        <v>24</v>
      </c>
    </row>
    <row r="2111" spans="1:17" ht="15">
      <c r="A2111" t="s">
        <v>29</v>
      </c>
      <c r="B2111" t="s">
        <v>94</v>
      </c>
      <c r="C2111" t="s">
        <v>174</v>
      </c>
      <c r="D2111" t="s">
        <v>1095</v>
      </c>
      <c r="E2111">
        <v>30</v>
      </c>
      <c r="F2111" t="s">
        <v>92</v>
      </c>
      <c r="G2111" t="s">
        <v>22</v>
      </c>
      <c r="H2111" s="5">
        <v>43627.424178240741</v>
      </c>
      <c r="I2111" s="5">
        <v>43627.388888888891</v>
      </c>
      <c r="J2111" s="4">
        <f t="shared" si="163"/>
        <v>2019</v>
      </c>
      <c r="K2111" s="4">
        <f t="shared" si="164"/>
        <v>6</v>
      </c>
      <c r="L2111" s="6">
        <f t="shared" si="165"/>
        <v>3048.9999998593703</v>
      </c>
      <c r="M2111" s="8">
        <f t="shared" si="161"/>
        <v>50.816666664322838</v>
      </c>
      <c r="N2111" s="8">
        <f t="shared" si="162"/>
        <v>1524.4999999296851</v>
      </c>
      <c r="O2111" s="18">
        <v>1</v>
      </c>
      <c r="P2111" t="s">
        <v>3777</v>
      </c>
      <c r="Q2111" s="6" t="s">
        <v>24</v>
      </c>
    </row>
    <row r="2112" spans="1:17" ht="15">
      <c r="A2112" t="s">
        <v>17</v>
      </c>
      <c r="B2112" t="s">
        <v>18</v>
      </c>
      <c r="C2112" t="s">
        <v>19</v>
      </c>
      <c r="D2112" t="s">
        <v>3778</v>
      </c>
      <c r="E2112">
        <v>1</v>
      </c>
      <c r="F2112" t="s">
        <v>131</v>
      </c>
      <c r="G2112" t="s">
        <v>22</v>
      </c>
      <c r="H2112" s="5">
        <v>43627.574293981481</v>
      </c>
      <c r="I2112" s="5">
        <v>43627.493055555555</v>
      </c>
      <c r="J2112" s="4">
        <f t="shared" si="163"/>
        <v>2019</v>
      </c>
      <c r="K2112" s="4">
        <f t="shared" si="164"/>
        <v>6</v>
      </c>
      <c r="L2112" s="6">
        <f t="shared" si="165"/>
        <v>7019.0000000176951</v>
      </c>
      <c r="M2112" s="8">
        <f t="shared" si="166" ref="M2112:M2175">+L2112/60</f>
        <v>116.98333333362825</v>
      </c>
      <c r="N2112" s="8">
        <f t="shared" si="167" ref="N2112:N2175">+M2112*E2112</f>
        <v>116.98333333362825</v>
      </c>
      <c r="O2112" s="18">
        <v>1</v>
      </c>
      <c r="P2112" t="s">
        <v>3779</v>
      </c>
      <c r="Q2112" s="6" t="s">
        <v>24</v>
      </c>
    </row>
    <row r="2113" spans="1:17" ht="15">
      <c r="A2113" t="s">
        <v>17</v>
      </c>
      <c r="B2113" t="s">
        <v>18</v>
      </c>
      <c r="C2113" t="s">
        <v>19</v>
      </c>
      <c r="D2113" t="s">
        <v>770</v>
      </c>
      <c r="E2113">
        <v>90</v>
      </c>
      <c r="F2113" t="s">
        <v>27</v>
      </c>
      <c r="G2113" t="s">
        <v>22</v>
      </c>
      <c r="H2113" s="5">
        <v>43627.80060185185</v>
      </c>
      <c r="I2113" s="5">
        <v>43627.746562499997</v>
      </c>
      <c r="J2113" s="4">
        <f t="shared" si="163"/>
        <v>2019</v>
      </c>
      <c r="K2113" s="4">
        <f t="shared" si="164"/>
        <v>6</v>
      </c>
      <c r="L2113" s="6">
        <f t="shared" si="165"/>
        <v>4669.0000001108274</v>
      </c>
      <c r="M2113" s="8">
        <f t="shared" si="166"/>
        <v>77.81666666851379</v>
      </c>
      <c r="N2113" s="8">
        <f t="shared" si="167"/>
        <v>7003.5000001662411</v>
      </c>
      <c r="O2113" s="18">
        <v>1</v>
      </c>
      <c r="P2113" t="s">
        <v>3780</v>
      </c>
      <c r="Q2113" s="6" t="s">
        <v>24</v>
      </c>
    </row>
    <row r="2114" spans="1:17" ht="15">
      <c r="A2114" t="s">
        <v>17</v>
      </c>
      <c r="B2114" t="s">
        <v>41</v>
      </c>
      <c r="C2114" t="s">
        <v>129</v>
      </c>
      <c r="D2114" t="s">
        <v>3781</v>
      </c>
      <c r="E2114">
        <v>4</v>
      </c>
      <c r="F2114" t="s">
        <v>27</v>
      </c>
      <c r="G2114" t="s">
        <v>22</v>
      </c>
      <c r="H2114" s="5">
        <v>43627.906400462962</v>
      </c>
      <c r="I2114" s="5">
        <v>43627.759814814817</v>
      </c>
      <c r="J2114" s="4">
        <f t="shared" si="163"/>
        <v>2019</v>
      </c>
      <c r="K2114" s="4">
        <f t="shared" si="164"/>
        <v>6</v>
      </c>
      <c r="L2114" s="6">
        <f t="shared" si="165"/>
        <v>12664.999999688007</v>
      </c>
      <c r="M2114" s="8">
        <f t="shared" si="166"/>
        <v>211.08333332813345</v>
      </c>
      <c r="N2114" s="8">
        <f t="shared" si="167"/>
        <v>844.3333333125338</v>
      </c>
      <c r="O2114" s="18">
        <v>1</v>
      </c>
      <c r="P2114" t="s">
        <v>3782</v>
      </c>
      <c r="Q2114" s="6" t="s">
        <v>24</v>
      </c>
    </row>
    <row r="2115" spans="1:17" ht="15">
      <c r="A2115" t="s">
        <v>17</v>
      </c>
      <c r="B2115" t="s">
        <v>41</v>
      </c>
      <c r="C2115" t="s">
        <v>62</v>
      </c>
      <c r="D2115" t="s">
        <v>3315</v>
      </c>
      <c r="E2115">
        <v>63</v>
      </c>
      <c r="F2115" t="s">
        <v>27</v>
      </c>
      <c r="G2115" t="s">
        <v>22</v>
      </c>
      <c r="H2115" s="5">
        <v>43627.843784722223</v>
      </c>
      <c r="I2115" s="5">
        <v>43627.771585648145</v>
      </c>
      <c r="J2115" s="4">
        <f t="shared" si="168" ref="J2115:J2178">YEAR(I2115)</f>
        <v>2019</v>
      </c>
      <c r="K2115" s="4">
        <f t="shared" si="169" ref="K2115:K2178">MONTH(I2115)</f>
        <v>6</v>
      </c>
      <c r="L2115" s="6">
        <f t="shared" si="165"/>
        <v>6238.0000003846362</v>
      </c>
      <c r="M2115" s="8">
        <f t="shared" si="166"/>
        <v>103.96666667307727</v>
      </c>
      <c r="N2115" s="8">
        <f t="shared" si="167"/>
        <v>6549.900000403868</v>
      </c>
      <c r="O2115" s="18">
        <v>1</v>
      </c>
      <c r="P2115" t="s">
        <v>3783</v>
      </c>
      <c r="Q2115" s="6" t="s">
        <v>24</v>
      </c>
    </row>
    <row r="2116" spans="1:17" ht="15">
      <c r="A2116" t="s">
        <v>17</v>
      </c>
      <c r="B2116" t="s">
        <v>140</v>
      </c>
      <c r="C2116" t="s">
        <v>141</v>
      </c>
      <c r="D2116" t="s">
        <v>3336</v>
      </c>
      <c r="E2116">
        <v>75</v>
      </c>
      <c r="F2116" t="s">
        <v>21</v>
      </c>
      <c r="G2116" t="s">
        <v>22</v>
      </c>
      <c r="H2116" s="5">
        <v>43628.47457175926</v>
      </c>
      <c r="I2116" s="5">
        <v>43628.404166666667</v>
      </c>
      <c r="J2116" s="4">
        <f t="shared" si="168"/>
        <v>2019</v>
      </c>
      <c r="K2116" s="4">
        <f t="shared" si="169"/>
        <v>6</v>
      </c>
      <c r="L2116" s="6">
        <f t="shared" si="165"/>
        <v>6082.9999999841675</v>
      </c>
      <c r="M2116" s="8">
        <f t="shared" si="166"/>
        <v>101.38333333306946</v>
      </c>
      <c r="N2116" s="8">
        <f t="shared" si="167"/>
        <v>7603.7499999802094</v>
      </c>
      <c r="O2116" s="18">
        <v>1</v>
      </c>
      <c r="P2116" t="s">
        <v>3784</v>
      </c>
      <c r="Q2116" s="6" t="s">
        <v>24</v>
      </c>
    </row>
    <row r="2117" spans="1:17" ht="15">
      <c r="A2117" t="s">
        <v>29</v>
      </c>
      <c r="B2117" t="s">
        <v>94</v>
      </c>
      <c r="C2117" t="s">
        <v>177</v>
      </c>
      <c r="D2117" t="s">
        <v>3785</v>
      </c>
      <c r="E2117">
        <v>6</v>
      </c>
      <c r="F2117" t="s">
        <v>27</v>
      </c>
      <c r="G2117" t="s">
        <v>22</v>
      </c>
      <c r="H2117" s="5">
        <v>43628.518750000003</v>
      </c>
      <c r="I2117" s="5">
        <v>43628.488888888889</v>
      </c>
      <c r="J2117" s="4">
        <f t="shared" si="168"/>
        <v>2019</v>
      </c>
      <c r="K2117" s="4">
        <f t="shared" si="169"/>
        <v>6</v>
      </c>
      <c r="L2117" s="6">
        <f t="shared" si="165"/>
        <v>2580.0000002374873</v>
      </c>
      <c r="M2117" s="8">
        <f t="shared" si="166"/>
        <v>43.000000003958121</v>
      </c>
      <c r="N2117" s="8">
        <f t="shared" si="167"/>
        <v>258.00000002374873</v>
      </c>
      <c r="O2117" s="18">
        <v>1</v>
      </c>
      <c r="P2117" t="s">
        <v>3786</v>
      </c>
      <c r="Q2117" s="6" t="s">
        <v>24</v>
      </c>
    </row>
    <row r="2118" spans="1:19" s="123" customFormat="1" ht="15">
      <c r="A2118" s="123" t="s">
        <v>17</v>
      </c>
      <c r="B2118" s="123" t="s">
        <v>41</v>
      </c>
      <c r="C2118" s="123" t="s">
        <v>62</v>
      </c>
      <c r="D2118" s="123" t="s">
        <v>3787</v>
      </c>
      <c r="E2118" s="123">
        <v>1</v>
      </c>
      <c r="F2118" s="123" t="s">
        <v>92</v>
      </c>
      <c r="G2118" s="123" t="s">
        <v>22</v>
      </c>
      <c r="H2118" s="124">
        <v>43628.513657407406</v>
      </c>
      <c r="I2118" s="124">
        <v>43628.493750000001</v>
      </c>
      <c r="J2118" s="4">
        <f t="shared" si="168"/>
        <v>2019</v>
      </c>
      <c r="K2118" s="4">
        <f t="shared" si="169"/>
        <v>6</v>
      </c>
      <c r="L2118" s="127">
        <f t="shared" si="165"/>
        <v>1719.9999997392297</v>
      </c>
      <c r="M2118" s="125">
        <f t="shared" si="166"/>
        <v>28.666666662320495</v>
      </c>
      <c r="N2118" s="125">
        <f t="shared" si="167"/>
        <v>28.666666662320495</v>
      </c>
      <c r="O2118" s="126">
        <v>1</v>
      </c>
      <c r="P2118" s="123" t="s">
        <v>3788</v>
      </c>
      <c r="Q2118" s="127" t="s">
        <v>24</v>
      </c>
      <c r="S2118"/>
    </row>
    <row r="2119" spans="1:17" ht="15">
      <c r="A2119" t="s">
        <v>17</v>
      </c>
      <c r="B2119" t="s">
        <v>140</v>
      </c>
      <c r="C2119" t="s">
        <v>141</v>
      </c>
      <c r="D2119" t="s">
        <v>3789</v>
      </c>
      <c r="E2119">
        <v>1</v>
      </c>
      <c r="F2119" t="s">
        <v>125</v>
      </c>
      <c r="G2119" t="s">
        <v>97</v>
      </c>
      <c r="H2119" s="5">
        <v>43628.689722222225</v>
      </c>
      <c r="I2119" s="5">
        <v>43628.635416666664</v>
      </c>
      <c r="J2119" s="4">
        <f t="shared" si="168"/>
        <v>2019</v>
      </c>
      <c r="K2119" s="4">
        <f t="shared" si="169"/>
        <v>6</v>
      </c>
      <c r="L2119" s="6">
        <f t="shared" si="165"/>
        <v>4692.0000004582107</v>
      </c>
      <c r="M2119" s="8">
        <f t="shared" si="166"/>
        <v>78.200000007636845</v>
      </c>
      <c r="N2119" s="8">
        <f t="shared" si="167"/>
        <v>78.200000007636845</v>
      </c>
      <c r="O2119" s="18">
        <v>1</v>
      </c>
      <c r="P2119" t="s">
        <v>3790</v>
      </c>
      <c r="Q2119" s="6" t="s">
        <v>24</v>
      </c>
    </row>
    <row r="2120" spans="1:17" ht="15">
      <c r="A2120" t="s">
        <v>29</v>
      </c>
      <c r="B2120" t="s">
        <v>94</v>
      </c>
      <c r="C2120" t="s">
        <v>156</v>
      </c>
      <c r="D2120" t="s">
        <v>3791</v>
      </c>
      <c r="E2120">
        <v>4</v>
      </c>
      <c r="F2120" t="s">
        <v>131</v>
      </c>
      <c r="G2120" t="s">
        <v>22</v>
      </c>
      <c r="H2120" s="5">
        <v>43628.906111111108</v>
      </c>
      <c r="I2120" s="5">
        <v>43628.807337962964</v>
      </c>
      <c r="J2120" s="4">
        <f t="shared" si="168"/>
        <v>2019</v>
      </c>
      <c r="K2120" s="4">
        <f t="shared" si="169"/>
        <v>6</v>
      </c>
      <c r="L2120" s="6">
        <f t="shared" si="165"/>
        <v>8533.9999996125698</v>
      </c>
      <c r="M2120" s="8">
        <f t="shared" si="166"/>
        <v>142.23333332687616</v>
      </c>
      <c r="N2120" s="8">
        <f t="shared" si="167"/>
        <v>568.93333330750465</v>
      </c>
      <c r="O2120" s="18">
        <v>1</v>
      </c>
      <c r="P2120" t="s">
        <v>3792</v>
      </c>
      <c r="Q2120" s="6" t="s">
        <v>24</v>
      </c>
    </row>
    <row r="2121" spans="1:17" ht="15">
      <c r="A2121" t="s">
        <v>29</v>
      </c>
      <c r="B2121" t="s">
        <v>87</v>
      </c>
      <c r="C2121" t="s">
        <v>103</v>
      </c>
      <c r="D2121" t="s">
        <v>3736</v>
      </c>
      <c r="E2121">
        <v>56</v>
      </c>
      <c r="F2121" t="s">
        <v>27</v>
      </c>
      <c r="G2121" t="s">
        <v>22</v>
      </c>
      <c r="H2121" s="5">
        <v>43628.875590277778</v>
      </c>
      <c r="I2121" s="5">
        <v>43628.818206018521</v>
      </c>
      <c r="J2121" s="4">
        <f t="shared" si="168"/>
        <v>2019</v>
      </c>
      <c r="K2121" s="4">
        <f t="shared" si="169"/>
        <v>6</v>
      </c>
      <c r="L2121" s="6">
        <f t="shared" si="165"/>
        <v>4957.9999997746199</v>
      </c>
      <c r="M2121" s="8">
        <f t="shared" si="166"/>
        <v>82.633333329576999</v>
      </c>
      <c r="N2121" s="8">
        <f t="shared" si="167"/>
        <v>4627.4666664563119</v>
      </c>
      <c r="O2121" s="18">
        <v>1</v>
      </c>
      <c r="P2121" t="s">
        <v>3793</v>
      </c>
      <c r="Q2121" s="6" t="s">
        <v>24</v>
      </c>
    </row>
    <row r="2122" spans="1:17" ht="15">
      <c r="A2122" t="s">
        <v>17</v>
      </c>
      <c r="B2122" t="s">
        <v>18</v>
      </c>
      <c r="C2122" t="s">
        <v>38</v>
      </c>
      <c r="D2122" t="s">
        <v>3794</v>
      </c>
      <c r="E2122">
        <v>1</v>
      </c>
      <c r="F2122" t="s">
        <v>131</v>
      </c>
      <c r="G2122" t="s">
        <v>22</v>
      </c>
      <c r="H2122" s="5">
        <v>43629.438750000001</v>
      </c>
      <c r="I2122" s="5">
        <v>43629.401388888888</v>
      </c>
      <c r="J2122" s="4">
        <f t="shared" si="168"/>
        <v>2019</v>
      </c>
      <c r="K2122" s="4">
        <f t="shared" si="169"/>
        <v>6</v>
      </c>
      <c r="L2122" s="6">
        <f t="shared" si="170" ref="L2122:L2185">(H2122-I2122)*60*24*60</f>
        <v>3228.0000002123415</v>
      </c>
      <c r="M2122" s="8">
        <f t="shared" si="166"/>
        <v>53.800000003539026</v>
      </c>
      <c r="N2122" s="8">
        <f t="shared" si="167"/>
        <v>53.800000003539026</v>
      </c>
      <c r="O2122" s="18">
        <v>1</v>
      </c>
      <c r="P2122" t="s">
        <v>3795</v>
      </c>
      <c r="Q2122" s="6" t="s">
        <v>24</v>
      </c>
    </row>
    <row r="2123" spans="1:17" ht="15">
      <c r="A2123" t="s">
        <v>17</v>
      </c>
      <c r="B2123" t="s">
        <v>47</v>
      </c>
      <c r="C2123" t="s">
        <v>52</v>
      </c>
      <c r="D2123" t="s">
        <v>3796</v>
      </c>
      <c r="E2123">
        <v>25</v>
      </c>
      <c r="F2123" t="s">
        <v>21</v>
      </c>
      <c r="G2123" t="s">
        <v>22</v>
      </c>
      <c r="H2123" s="5">
        <v>43629.544849537036</v>
      </c>
      <c r="I2123" s="5">
        <v>43629.467361111114</v>
      </c>
      <c r="J2123" s="4">
        <f t="shared" si="168"/>
        <v>2019</v>
      </c>
      <c r="K2123" s="4">
        <f t="shared" si="169"/>
        <v>6</v>
      </c>
      <c r="L2123" s="6">
        <f t="shared" si="170"/>
        <v>6694.9999997159466</v>
      </c>
      <c r="M2123" s="8">
        <f t="shared" si="166"/>
        <v>111.58333332859911</v>
      </c>
      <c r="N2123" s="8">
        <f t="shared" si="167"/>
        <v>2789.5833332149778</v>
      </c>
      <c r="O2123" s="18">
        <v>1</v>
      </c>
      <c r="P2123" t="s">
        <v>3797</v>
      </c>
      <c r="Q2123" s="6" t="s">
        <v>24</v>
      </c>
    </row>
    <row r="2124" spans="1:17" ht="15">
      <c r="A2124" t="s">
        <v>17</v>
      </c>
      <c r="B2124" t="s">
        <v>41</v>
      </c>
      <c r="C2124" t="s">
        <v>42</v>
      </c>
      <c r="D2124" t="s">
        <v>1523</v>
      </c>
      <c r="E2124">
        <v>1</v>
      </c>
      <c r="F2124" t="s">
        <v>92</v>
      </c>
      <c r="G2124" t="s">
        <v>22</v>
      </c>
      <c r="H2124" s="5">
        <v>43629.586631944447</v>
      </c>
      <c r="I2124" s="5">
        <v>43629.543773148151</v>
      </c>
      <c r="J2124" s="4">
        <f t="shared" si="168"/>
        <v>2019</v>
      </c>
      <c r="K2124" s="4">
        <f t="shared" si="169"/>
        <v>6</v>
      </c>
      <c r="L2124" s="6">
        <f t="shared" si="170"/>
        <v>3702.9999999795109</v>
      </c>
      <c r="M2124" s="8">
        <f t="shared" si="166"/>
        <v>61.716666666325182</v>
      </c>
      <c r="N2124" s="8">
        <f t="shared" si="167"/>
        <v>61.716666666325182</v>
      </c>
      <c r="O2124" s="18">
        <v>1</v>
      </c>
      <c r="P2124" t="s">
        <v>3798</v>
      </c>
      <c r="Q2124" s="6" t="s">
        <v>24</v>
      </c>
    </row>
    <row r="2125" spans="1:17" ht="15">
      <c r="A2125" t="s">
        <v>29</v>
      </c>
      <c r="B2125" t="s">
        <v>30</v>
      </c>
      <c r="C2125" t="s">
        <v>1912</v>
      </c>
      <c r="D2125" t="s">
        <v>3799</v>
      </c>
      <c r="E2125">
        <v>1</v>
      </c>
      <c r="F2125" t="s">
        <v>27</v>
      </c>
      <c r="G2125" t="s">
        <v>22</v>
      </c>
      <c r="H2125" s="5">
        <v>43629.630069444444</v>
      </c>
      <c r="I2125" s="5">
        <v>43629.606249999997</v>
      </c>
      <c r="J2125" s="4">
        <f t="shared" si="168"/>
        <v>2019</v>
      </c>
      <c r="K2125" s="4">
        <f t="shared" si="169"/>
        <v>6</v>
      </c>
      <c r="L2125" s="6">
        <f t="shared" si="170"/>
        <v>2058.000000170432</v>
      </c>
      <c r="M2125" s="8">
        <f t="shared" si="166"/>
        <v>34.300000002840534</v>
      </c>
      <c r="N2125" s="8">
        <f t="shared" si="167"/>
        <v>34.300000002840534</v>
      </c>
      <c r="O2125" s="18">
        <v>1</v>
      </c>
      <c r="P2125" t="s">
        <v>3800</v>
      </c>
      <c r="Q2125" s="6" t="s">
        <v>24</v>
      </c>
    </row>
    <row r="2126" spans="1:17" ht="15">
      <c r="A2126" t="s">
        <v>17</v>
      </c>
      <c r="B2126" t="s">
        <v>41</v>
      </c>
      <c r="C2126" t="s">
        <v>135</v>
      </c>
      <c r="D2126" t="s">
        <v>3801</v>
      </c>
      <c r="E2126">
        <v>5</v>
      </c>
      <c r="F2126" t="s">
        <v>27</v>
      </c>
      <c r="G2126" t="s">
        <v>22</v>
      </c>
      <c r="H2126" s="5">
        <v>43629.803483796299</v>
      </c>
      <c r="I2126" s="5">
        <v>43629.754861111112</v>
      </c>
      <c r="J2126" s="4">
        <f t="shared" si="168"/>
        <v>2019</v>
      </c>
      <c r="K2126" s="4">
        <f t="shared" si="169"/>
        <v>6</v>
      </c>
      <c r="L2126" s="6">
        <f t="shared" si="170"/>
        <v>4201.0000000940636</v>
      </c>
      <c r="M2126" s="8">
        <f t="shared" si="166"/>
        <v>70.016666668234393</v>
      </c>
      <c r="N2126" s="8">
        <f t="shared" si="167"/>
        <v>350.08333334117197</v>
      </c>
      <c r="O2126" s="18">
        <v>1</v>
      </c>
      <c r="P2126" t="s">
        <v>3802</v>
      </c>
      <c r="Q2126" s="6" t="s">
        <v>24</v>
      </c>
    </row>
    <row r="2127" spans="1:17" ht="15">
      <c r="A2127" t="s">
        <v>29</v>
      </c>
      <c r="B2127" t="s">
        <v>94</v>
      </c>
      <c r="C2127" t="s">
        <v>209</v>
      </c>
      <c r="D2127" t="s">
        <v>3803</v>
      </c>
      <c r="E2127">
        <v>1</v>
      </c>
      <c r="F2127" t="s">
        <v>85</v>
      </c>
      <c r="G2127" t="s">
        <v>22</v>
      </c>
      <c r="H2127" s="5">
        <v>43630.39166666667</v>
      </c>
      <c r="I2127" s="5">
        <v>43630.368055555555</v>
      </c>
      <c r="J2127" s="4">
        <f t="shared" si="168"/>
        <v>2019</v>
      </c>
      <c r="K2127" s="4">
        <f t="shared" si="169"/>
        <v>6</v>
      </c>
      <c r="L2127" s="6">
        <f t="shared" si="170"/>
        <v>2040.0000003632158</v>
      </c>
      <c r="M2127" s="8">
        <f t="shared" si="166"/>
        <v>34.000000006053597</v>
      </c>
      <c r="N2127" s="8">
        <f t="shared" si="167"/>
        <v>34.000000006053597</v>
      </c>
      <c r="O2127" s="18">
        <v>1</v>
      </c>
      <c r="P2127" t="s">
        <v>3804</v>
      </c>
      <c r="Q2127" s="6" t="s">
        <v>24</v>
      </c>
    </row>
    <row r="2128" spans="1:17" ht="15">
      <c r="A2128" t="s">
        <v>17</v>
      </c>
      <c r="B2128" t="s">
        <v>41</v>
      </c>
      <c r="C2128" t="s">
        <v>62</v>
      </c>
      <c r="D2128" t="s">
        <v>3108</v>
      </c>
      <c r="E2128">
        <v>44</v>
      </c>
      <c r="F2128" t="s">
        <v>92</v>
      </c>
      <c r="G2128" t="s">
        <v>22</v>
      </c>
      <c r="H2128" s="5">
        <v>43631.290706018517</v>
      </c>
      <c r="I2128" s="5">
        <v>43631.253935185188</v>
      </c>
      <c r="J2128" s="4">
        <f t="shared" si="168"/>
        <v>2019</v>
      </c>
      <c r="K2128" s="4">
        <f t="shared" si="169"/>
        <v>6</v>
      </c>
      <c r="L2128" s="6">
        <f t="shared" si="170"/>
        <v>3176.9999996060506</v>
      </c>
      <c r="M2128" s="8">
        <f t="shared" si="166"/>
        <v>52.949999993434176</v>
      </c>
      <c r="N2128" s="8">
        <f t="shared" si="167"/>
        <v>2329.7999997111037</v>
      </c>
      <c r="O2128" s="18">
        <v>1</v>
      </c>
      <c r="P2128" t="s">
        <v>3805</v>
      </c>
      <c r="Q2128" s="6" t="s">
        <v>24</v>
      </c>
    </row>
    <row r="2129" spans="1:17" ht="15">
      <c r="A2129" t="s">
        <v>17</v>
      </c>
      <c r="B2129" t="s">
        <v>18</v>
      </c>
      <c r="C2129" t="s">
        <v>25</v>
      </c>
      <c r="D2129" t="s">
        <v>3806</v>
      </c>
      <c r="E2129">
        <v>1</v>
      </c>
      <c r="F2129" t="s">
        <v>92</v>
      </c>
      <c r="G2129" t="s">
        <v>22</v>
      </c>
      <c r="H2129" s="5">
        <v>43632.392997685187</v>
      </c>
      <c r="I2129" s="5">
        <v>43632.354409722226</v>
      </c>
      <c r="J2129" s="4">
        <f t="shared" si="168"/>
        <v>2019</v>
      </c>
      <c r="K2129" s="4">
        <f t="shared" si="169"/>
        <v>6</v>
      </c>
      <c r="L2129" s="6">
        <f t="shared" si="170"/>
        <v>3333.9999998454005</v>
      </c>
      <c r="M2129" s="8">
        <f t="shared" si="166"/>
        <v>55.566666664090008</v>
      </c>
      <c r="N2129" s="8">
        <f t="shared" si="167"/>
        <v>55.566666664090008</v>
      </c>
      <c r="O2129" s="18">
        <v>1</v>
      </c>
      <c r="P2129" t="s">
        <v>3807</v>
      </c>
      <c r="Q2129" s="6" t="s">
        <v>24</v>
      </c>
    </row>
    <row r="2130" spans="1:17" ht="15">
      <c r="A2130" t="s">
        <v>17</v>
      </c>
      <c r="B2130" t="s">
        <v>41</v>
      </c>
      <c r="C2130" t="s">
        <v>62</v>
      </c>
      <c r="D2130" t="s">
        <v>292</v>
      </c>
      <c r="E2130">
        <v>15</v>
      </c>
      <c r="F2130" t="s">
        <v>131</v>
      </c>
      <c r="G2130" t="s">
        <v>22</v>
      </c>
      <c r="H2130" s="5">
        <v>43633.679236111115</v>
      </c>
      <c r="I2130" s="5">
        <v>43633.618055555555</v>
      </c>
      <c r="J2130" s="4">
        <f t="shared" si="168"/>
        <v>2019</v>
      </c>
      <c r="K2130" s="4">
        <f t="shared" si="169"/>
        <v>6</v>
      </c>
      <c r="L2130" s="6">
        <f t="shared" si="170"/>
        <v>5286.0000003827736</v>
      </c>
      <c r="M2130" s="8">
        <f t="shared" si="166"/>
        <v>88.10000000637956</v>
      </c>
      <c r="N2130" s="8">
        <f t="shared" si="167"/>
        <v>1321.5000000956934</v>
      </c>
      <c r="O2130" s="18">
        <v>1</v>
      </c>
      <c r="P2130" t="s">
        <v>3808</v>
      </c>
      <c r="Q2130" s="6" t="s">
        <v>24</v>
      </c>
    </row>
    <row r="2131" spans="1:17" ht="15">
      <c r="A2131" t="s">
        <v>17</v>
      </c>
      <c r="B2131" t="s">
        <v>41</v>
      </c>
      <c r="C2131" t="s">
        <v>62</v>
      </c>
      <c r="D2131" t="s">
        <v>585</v>
      </c>
      <c r="E2131">
        <v>15</v>
      </c>
      <c r="F2131" t="s">
        <v>131</v>
      </c>
      <c r="G2131" t="s">
        <v>22</v>
      </c>
      <c r="H2131" s="5">
        <v>43633.665138888886</v>
      </c>
      <c r="I2131" s="5">
        <v>43633.625173611108</v>
      </c>
      <c r="J2131" s="4">
        <f t="shared" si="168"/>
        <v>2019</v>
      </c>
      <c r="K2131" s="4">
        <f t="shared" si="169"/>
        <v>6</v>
      </c>
      <c r="L2131" s="6">
        <f t="shared" si="170"/>
        <v>3453.000000002794</v>
      </c>
      <c r="M2131" s="8">
        <f t="shared" si="166"/>
        <v>57.550000000046566</v>
      </c>
      <c r="N2131" s="8">
        <f t="shared" si="167"/>
        <v>863.25000000069849</v>
      </c>
      <c r="O2131" s="18">
        <v>1</v>
      </c>
      <c r="P2131" t="s">
        <v>3809</v>
      </c>
      <c r="Q2131" s="6" t="s">
        <v>24</v>
      </c>
    </row>
    <row r="2132" spans="1:17" ht="15">
      <c r="A2132" t="s">
        <v>17</v>
      </c>
      <c r="B2132" t="s">
        <v>41</v>
      </c>
      <c r="C2132" t="s">
        <v>62</v>
      </c>
      <c r="D2132" t="s">
        <v>3810</v>
      </c>
      <c r="E2132">
        <v>13</v>
      </c>
      <c r="F2132" t="s">
        <v>131</v>
      </c>
      <c r="G2132" t="s">
        <v>22</v>
      </c>
      <c r="H2132" s="5">
        <v>43633.692187499997</v>
      </c>
      <c r="I2132" s="5">
        <v>43633.636967592596</v>
      </c>
      <c r="J2132" s="4">
        <f t="shared" si="168"/>
        <v>2019</v>
      </c>
      <c r="K2132" s="4">
        <f t="shared" si="169"/>
        <v>6</v>
      </c>
      <c r="L2132" s="6">
        <f t="shared" si="170"/>
        <v>4770.9999994374812</v>
      </c>
      <c r="M2132" s="8">
        <f t="shared" si="166"/>
        <v>79.516666657291353</v>
      </c>
      <c r="N2132" s="8">
        <f t="shared" si="167"/>
        <v>1033.7166665447876</v>
      </c>
      <c r="O2132" s="18">
        <v>1</v>
      </c>
      <c r="P2132" t="s">
        <v>3811</v>
      </c>
      <c r="Q2132" s="6" t="s">
        <v>24</v>
      </c>
    </row>
    <row r="2133" spans="1:17" s="106" customFormat="1" ht="15">
      <c r="A2133" s="106" t="s">
        <v>17</v>
      </c>
      <c r="B2133" s="106" t="s">
        <v>47</v>
      </c>
      <c r="C2133" s="106" t="s">
        <v>52</v>
      </c>
      <c r="D2133" s="106" t="s">
        <v>3812</v>
      </c>
      <c r="E2133" s="106">
        <v>1</v>
      </c>
      <c r="F2133" s="106" t="s">
        <v>131</v>
      </c>
      <c r="G2133" s="106" t="s">
        <v>22</v>
      </c>
      <c r="H2133" s="107">
        <v>43633.701886574076</v>
      </c>
      <c r="I2133" s="107">
        <v>43633.652083333334</v>
      </c>
      <c r="J2133" s="4">
        <f t="shared" si="168"/>
        <v>2019</v>
      </c>
      <c r="K2133" s="4">
        <f t="shared" si="169"/>
        <v>6</v>
      </c>
      <c r="L2133" s="110">
        <f t="shared" si="170"/>
        <v>4303.0000000493601</v>
      </c>
      <c r="M2133" s="108">
        <f t="shared" si="166"/>
        <v>71.716666667489335</v>
      </c>
      <c r="N2133" s="108">
        <f t="shared" si="167"/>
        <v>71.716666667489335</v>
      </c>
      <c r="O2133" s="109">
        <v>1</v>
      </c>
      <c r="P2133" s="106" t="s">
        <v>3813</v>
      </c>
      <c r="Q2133" s="110" t="s">
        <v>24</v>
      </c>
    </row>
    <row r="2134" spans="1:17" ht="15">
      <c r="A2134" t="s">
        <v>17</v>
      </c>
      <c r="B2134" t="s">
        <v>18</v>
      </c>
      <c r="C2134" t="s">
        <v>35</v>
      </c>
      <c r="D2134" t="s">
        <v>3814</v>
      </c>
      <c r="E2134">
        <v>1</v>
      </c>
      <c r="F2134" t="s">
        <v>85</v>
      </c>
      <c r="G2134" t="s">
        <v>22</v>
      </c>
      <c r="H2134" s="5">
        <v>43633.679166666669</v>
      </c>
      <c r="I2134" s="5">
        <v>43633.655555555553</v>
      </c>
      <c r="J2134" s="4">
        <f t="shared" si="168"/>
        <v>2019</v>
      </c>
      <c r="K2134" s="4">
        <f t="shared" si="169"/>
        <v>6</v>
      </c>
      <c r="L2134" s="6">
        <f t="shared" si="170"/>
        <v>2040.0000003632158</v>
      </c>
      <c r="M2134" s="8">
        <f t="shared" si="166"/>
        <v>34.000000006053597</v>
      </c>
      <c r="N2134" s="8">
        <f t="shared" si="167"/>
        <v>34.000000006053597</v>
      </c>
      <c r="O2134" s="18">
        <v>1</v>
      </c>
      <c r="P2134" t="s">
        <v>3815</v>
      </c>
      <c r="Q2134" s="6" t="s">
        <v>24</v>
      </c>
    </row>
    <row r="2135" spans="1:19" s="152" customFormat="1" ht="15">
      <c r="A2135" s="152" t="s">
        <v>29</v>
      </c>
      <c r="B2135" s="152" t="s">
        <v>94</v>
      </c>
      <c r="C2135" s="152" t="s">
        <v>95</v>
      </c>
      <c r="D2135" s="152" t="s">
        <v>3816</v>
      </c>
      <c r="E2135" s="152">
        <v>2</v>
      </c>
      <c r="F2135" s="152" t="s">
        <v>33</v>
      </c>
      <c r="G2135" s="152" t="s">
        <v>22</v>
      </c>
      <c r="H2135" s="153">
        <v>43634.447048611109</v>
      </c>
      <c r="I2135" s="153">
        <v>43634.344444444447</v>
      </c>
      <c r="J2135" s="4">
        <f t="shared" si="168"/>
        <v>2019</v>
      </c>
      <c r="K2135" s="4">
        <f t="shared" si="169"/>
        <v>6</v>
      </c>
      <c r="L2135" s="156">
        <f t="shared" si="170"/>
        <v>8864.9999996647239</v>
      </c>
      <c r="M2135" s="154">
        <f t="shared" si="166"/>
        <v>147.74999999441206</v>
      </c>
      <c r="N2135" s="154">
        <f t="shared" si="167"/>
        <v>295.49999998882413</v>
      </c>
      <c r="O2135" s="155">
        <v>1</v>
      </c>
      <c r="P2135" s="152" t="s">
        <v>3817</v>
      </c>
      <c r="Q2135" s="156" t="s">
        <v>24</v>
      </c>
      <c r="S2135"/>
    </row>
    <row r="2136" spans="1:17" ht="15">
      <c r="A2136" t="s">
        <v>17</v>
      </c>
      <c r="B2136" t="s">
        <v>18</v>
      </c>
      <c r="C2136" t="s">
        <v>19</v>
      </c>
      <c r="D2136" t="s">
        <v>3818</v>
      </c>
      <c r="E2136">
        <v>1</v>
      </c>
      <c r="F2136" t="s">
        <v>131</v>
      </c>
      <c r="G2136" t="s">
        <v>22</v>
      </c>
      <c r="H2136" s="5">
        <v>43635.41033564815</v>
      </c>
      <c r="I2136" s="5">
        <v>43635.375902777778</v>
      </c>
      <c r="J2136" s="4">
        <f t="shared" si="168"/>
        <v>2019</v>
      </c>
      <c r="K2136" s="4">
        <f t="shared" si="169"/>
        <v>6</v>
      </c>
      <c r="L2136" s="6">
        <f t="shared" si="170"/>
        <v>2975.0000001629815</v>
      </c>
      <c r="M2136" s="8">
        <f t="shared" si="166"/>
        <v>49.583333336049691</v>
      </c>
      <c r="N2136" s="8">
        <f t="shared" si="167"/>
        <v>49.583333336049691</v>
      </c>
      <c r="O2136" s="18">
        <v>1</v>
      </c>
      <c r="P2136" t="s">
        <v>3819</v>
      </c>
      <c r="Q2136" s="6" t="s">
        <v>24</v>
      </c>
    </row>
    <row r="2137" spans="1:17" ht="15">
      <c r="A2137" t="s">
        <v>29</v>
      </c>
      <c r="B2137" t="s">
        <v>94</v>
      </c>
      <c r="C2137" t="s">
        <v>95</v>
      </c>
      <c r="D2137" t="s">
        <v>3820</v>
      </c>
      <c r="E2137">
        <v>7</v>
      </c>
      <c r="F2137" t="s">
        <v>27</v>
      </c>
      <c r="G2137" t="s">
        <v>22</v>
      </c>
      <c r="H2137" s="5">
        <v>43635.549155092594</v>
      </c>
      <c r="I2137" s="5">
        <v>43635.48333333333</v>
      </c>
      <c r="J2137" s="4">
        <f t="shared" si="168"/>
        <v>2019</v>
      </c>
      <c r="K2137" s="4">
        <f t="shared" si="169"/>
        <v>6</v>
      </c>
      <c r="L2137" s="6">
        <f t="shared" si="170"/>
        <v>5687.0000004535541</v>
      </c>
      <c r="M2137" s="8">
        <f t="shared" si="166"/>
        <v>94.783333340892568</v>
      </c>
      <c r="N2137" s="8">
        <f t="shared" si="167"/>
        <v>663.48333338624798</v>
      </c>
      <c r="O2137" s="18">
        <v>1</v>
      </c>
      <c r="P2137" t="s">
        <v>3821</v>
      </c>
      <c r="Q2137" s="6" t="s">
        <v>24</v>
      </c>
    </row>
    <row r="2138" spans="1:17" ht="15">
      <c r="A2138" t="s">
        <v>29</v>
      </c>
      <c r="B2138" t="s">
        <v>94</v>
      </c>
      <c r="C2138" t="s">
        <v>156</v>
      </c>
      <c r="D2138" t="s">
        <v>3822</v>
      </c>
      <c r="E2138">
        <v>1</v>
      </c>
      <c r="F2138" t="s">
        <v>472</v>
      </c>
      <c r="G2138" t="s">
        <v>22</v>
      </c>
      <c r="H2138" s="5">
        <v>43635.531585648147</v>
      </c>
      <c r="I2138" s="5">
        <v>43635.486111111109</v>
      </c>
      <c r="J2138" s="4">
        <f t="shared" si="168"/>
        <v>2019</v>
      </c>
      <c r="K2138" s="4">
        <f t="shared" si="169"/>
        <v>6</v>
      </c>
      <c r="L2138" s="6">
        <f t="shared" si="170"/>
        <v>3929.0000000037253</v>
      </c>
      <c r="M2138" s="8">
        <f t="shared" si="166"/>
        <v>65.483333333395422</v>
      </c>
      <c r="N2138" s="8">
        <f t="shared" si="167"/>
        <v>65.483333333395422</v>
      </c>
      <c r="O2138" s="18">
        <v>1</v>
      </c>
      <c r="P2138" t="s">
        <v>3823</v>
      </c>
      <c r="Q2138" s="6" t="s">
        <v>24</v>
      </c>
    </row>
    <row r="2139" spans="1:18" ht="15">
      <c r="A2139" t="s">
        <v>17</v>
      </c>
      <c r="B2139" t="s">
        <v>18</v>
      </c>
      <c r="C2139" t="s">
        <v>25</v>
      </c>
      <c r="D2139" t="s">
        <v>3824</v>
      </c>
      <c r="E2139">
        <v>1</v>
      </c>
      <c r="F2139" t="s">
        <v>44</v>
      </c>
      <c r="G2139" t="s">
        <v>22</v>
      </c>
      <c r="H2139" s="5">
        <v>43635.635995370372</v>
      </c>
      <c r="I2139" s="5">
        <v>43635.558333333334</v>
      </c>
      <c r="J2139" s="4">
        <f t="shared" si="168"/>
        <v>2019</v>
      </c>
      <c r="K2139" s="4">
        <f t="shared" si="169"/>
        <v>6</v>
      </c>
      <c r="L2139" s="6">
        <f t="shared" si="170"/>
        <v>6710.0000000791624</v>
      </c>
      <c r="M2139" s="8">
        <f t="shared" si="166"/>
        <v>111.83333333465271</v>
      </c>
      <c r="N2139" s="8">
        <f t="shared" si="167"/>
        <v>111.83333333465271</v>
      </c>
      <c r="O2139" s="18">
        <v>1</v>
      </c>
      <c r="P2139" t="s">
        <v>3825</v>
      </c>
      <c r="Q2139" s="6" t="s">
        <v>24</v>
      </c>
      <c r="R2139" t="s">
        <v>46</v>
      </c>
    </row>
    <row r="2140" spans="1:17" ht="15">
      <c r="A2140" t="s">
        <v>17</v>
      </c>
      <c r="B2140" t="s">
        <v>18</v>
      </c>
      <c r="C2140" t="s">
        <v>25</v>
      </c>
      <c r="D2140" t="s">
        <v>3826</v>
      </c>
      <c r="E2140">
        <v>13</v>
      </c>
      <c r="F2140" t="s">
        <v>27</v>
      </c>
      <c r="G2140" t="s">
        <v>22</v>
      </c>
      <c r="H2140" s="5">
        <v>43635.618437500001</v>
      </c>
      <c r="I2140" s="5">
        <v>43635.570833333331</v>
      </c>
      <c r="J2140" s="4">
        <f t="shared" si="168"/>
        <v>2019</v>
      </c>
      <c r="K2140" s="4">
        <f t="shared" si="169"/>
        <v>6</v>
      </c>
      <c r="L2140" s="6">
        <f t="shared" si="170"/>
        <v>4113.0000002682209</v>
      </c>
      <c r="M2140" s="8">
        <f t="shared" si="166"/>
        <v>68.550000004470348</v>
      </c>
      <c r="N2140" s="8">
        <f t="shared" si="167"/>
        <v>891.15000005811453</v>
      </c>
      <c r="O2140" s="18">
        <v>1</v>
      </c>
      <c r="P2140" t="s">
        <v>3827</v>
      </c>
      <c r="Q2140" s="6" t="s">
        <v>24</v>
      </c>
    </row>
    <row r="2141" spans="1:17" ht="15">
      <c r="A2141" t="s">
        <v>17</v>
      </c>
      <c r="B2141" t="s">
        <v>55</v>
      </c>
      <c r="C2141" t="s">
        <v>59</v>
      </c>
      <c r="D2141" t="s">
        <v>3828</v>
      </c>
      <c r="E2141">
        <v>9</v>
      </c>
      <c r="F2141" t="s">
        <v>131</v>
      </c>
      <c r="G2141" t="s">
        <v>22</v>
      </c>
      <c r="H2141" s="5">
        <v>43635.680821759262</v>
      </c>
      <c r="I2141" s="5">
        <v>43635.652777777781</v>
      </c>
      <c r="J2141" s="4">
        <f t="shared" si="168"/>
        <v>2019</v>
      </c>
      <c r="K2141" s="4">
        <f t="shared" si="169"/>
        <v>6</v>
      </c>
      <c r="L2141" s="6">
        <f t="shared" si="170"/>
        <v>2422.9999999981374</v>
      </c>
      <c r="M2141" s="8">
        <f t="shared" si="166"/>
        <v>40.383333333302289</v>
      </c>
      <c r="N2141" s="8">
        <f t="shared" si="167"/>
        <v>363.4499999997206</v>
      </c>
      <c r="O2141" s="18">
        <v>1</v>
      </c>
      <c r="P2141" t="s">
        <v>3829</v>
      </c>
      <c r="Q2141" s="6" t="s">
        <v>24</v>
      </c>
    </row>
    <row r="2142" spans="1:17" ht="15">
      <c r="A2142" t="s">
        <v>17</v>
      </c>
      <c r="B2142" t="s">
        <v>18</v>
      </c>
      <c r="C2142" t="s">
        <v>35</v>
      </c>
      <c r="D2142" t="s">
        <v>3251</v>
      </c>
      <c r="E2142">
        <v>9</v>
      </c>
      <c r="F2142" t="s">
        <v>27</v>
      </c>
      <c r="G2142" t="s">
        <v>22</v>
      </c>
      <c r="H2142" s="5">
        <v>43635.703761574077</v>
      </c>
      <c r="I2142" s="5">
        <v>43635.663194444445</v>
      </c>
      <c r="J2142" s="4">
        <f t="shared" si="168"/>
        <v>2019</v>
      </c>
      <c r="K2142" s="4">
        <f t="shared" si="169"/>
        <v>6</v>
      </c>
      <c r="L2142" s="6">
        <f t="shared" si="170"/>
        <v>3505.0000002142042</v>
      </c>
      <c r="M2142" s="8">
        <f t="shared" si="166"/>
        <v>58.416666670236737</v>
      </c>
      <c r="N2142" s="8">
        <f t="shared" si="167"/>
        <v>525.75000003213063</v>
      </c>
      <c r="O2142" s="18">
        <v>1</v>
      </c>
      <c r="P2142" t="s">
        <v>3830</v>
      </c>
      <c r="Q2142" s="6" t="s">
        <v>24</v>
      </c>
    </row>
    <row r="2143" spans="1:19" s="152" customFormat="1" ht="15">
      <c r="A2143" s="152" t="s">
        <v>29</v>
      </c>
      <c r="B2143" s="152" t="s">
        <v>87</v>
      </c>
      <c r="C2143" s="152" t="s">
        <v>103</v>
      </c>
      <c r="D2143" s="152" t="s">
        <v>3831</v>
      </c>
      <c r="E2143" s="152">
        <v>1</v>
      </c>
      <c r="F2143" s="152" t="s">
        <v>33</v>
      </c>
      <c r="G2143" s="152" t="s">
        <v>97</v>
      </c>
      <c r="H2143" s="153">
        <v>43635.855555555558</v>
      </c>
      <c r="I2143" s="153">
        <v>43635.800000000003</v>
      </c>
      <c r="J2143" s="4">
        <f t="shared" si="168"/>
        <v>2019</v>
      </c>
      <c r="K2143" s="4">
        <f t="shared" si="169"/>
        <v>6</v>
      </c>
      <c r="L2143" s="156">
        <f t="shared" si="170"/>
        <v>4799.9999999301508</v>
      </c>
      <c r="M2143" s="154">
        <f t="shared" si="166"/>
        <v>79.999999998835847</v>
      </c>
      <c r="N2143" s="154">
        <f t="shared" si="167"/>
        <v>79.999999998835847</v>
      </c>
      <c r="O2143" s="155">
        <v>1</v>
      </c>
      <c r="P2143" s="152" t="s">
        <v>3832</v>
      </c>
      <c r="Q2143" s="156" t="s">
        <v>24</v>
      </c>
      <c r="S2143"/>
    </row>
    <row r="2144" spans="1:17" ht="15">
      <c r="A2144" t="s">
        <v>17</v>
      </c>
      <c r="B2144" t="s">
        <v>47</v>
      </c>
      <c r="C2144" t="s">
        <v>52</v>
      </c>
      <c r="D2144" t="s">
        <v>595</v>
      </c>
      <c r="E2144">
        <v>4</v>
      </c>
      <c r="F2144" t="s">
        <v>27</v>
      </c>
      <c r="G2144" t="s">
        <v>22</v>
      </c>
      <c r="H2144" s="5">
        <v>43636.479432870372</v>
      </c>
      <c r="I2144" s="5">
        <v>43636.43472222222</v>
      </c>
      <c r="J2144" s="4">
        <f t="shared" si="168"/>
        <v>2019</v>
      </c>
      <c r="K2144" s="4">
        <f t="shared" si="169"/>
        <v>6</v>
      </c>
      <c r="L2144" s="6">
        <f t="shared" si="170"/>
        <v>3863.000000291504</v>
      </c>
      <c r="M2144" s="8">
        <f t="shared" si="166"/>
        <v>64.383333338191733</v>
      </c>
      <c r="N2144" s="8">
        <f t="shared" si="167"/>
        <v>257.53333335276693</v>
      </c>
      <c r="O2144" s="18">
        <v>1</v>
      </c>
      <c r="P2144" t="s">
        <v>3833</v>
      </c>
      <c r="Q2144" s="6" t="s">
        <v>24</v>
      </c>
    </row>
    <row r="2145" spans="1:17" ht="15">
      <c r="A2145" t="s">
        <v>17</v>
      </c>
      <c r="B2145" t="s">
        <v>47</v>
      </c>
      <c r="C2145" t="s">
        <v>52</v>
      </c>
      <c r="D2145" t="s">
        <v>3834</v>
      </c>
      <c r="E2145">
        <v>6</v>
      </c>
      <c r="F2145" t="s">
        <v>27</v>
      </c>
      <c r="G2145" t="s">
        <v>22</v>
      </c>
      <c r="H2145" s="5">
        <v>43636.527395833335</v>
      </c>
      <c r="I2145" s="5">
        <v>43636.437430555554</v>
      </c>
      <c r="J2145" s="4">
        <f t="shared" si="168"/>
        <v>2019</v>
      </c>
      <c r="K2145" s="4">
        <f t="shared" si="169"/>
        <v>6</v>
      </c>
      <c r="L2145" s="6">
        <f t="shared" si="170"/>
        <v>7773.0000002542511</v>
      </c>
      <c r="M2145" s="8">
        <f t="shared" si="166"/>
        <v>129.55000000423752</v>
      </c>
      <c r="N2145" s="8">
        <f t="shared" si="167"/>
        <v>777.30000002542511</v>
      </c>
      <c r="O2145" s="18">
        <v>1</v>
      </c>
      <c r="P2145" t="s">
        <v>3835</v>
      </c>
      <c r="Q2145" s="6" t="s">
        <v>24</v>
      </c>
    </row>
    <row r="2146" spans="1:19" s="100" customFormat="1" ht="15">
      <c r="A2146" s="100" t="s">
        <v>17</v>
      </c>
      <c r="B2146" s="100" t="s">
        <v>18</v>
      </c>
      <c r="C2146" s="100" t="s">
        <v>35</v>
      </c>
      <c r="D2146" s="100" t="s">
        <v>3836</v>
      </c>
      <c r="E2146" s="100">
        <v>1</v>
      </c>
      <c r="F2146" s="100" t="s">
        <v>27</v>
      </c>
      <c r="G2146" s="100" t="s">
        <v>22</v>
      </c>
      <c r="H2146" s="101">
        <v>43636.560277777775</v>
      </c>
      <c r="I2146" s="101">
        <v>43636.541666666664</v>
      </c>
      <c r="J2146" s="4">
        <f t="shared" si="168"/>
        <v>2019</v>
      </c>
      <c r="K2146" s="4">
        <f t="shared" si="169"/>
        <v>6</v>
      </c>
      <c r="L2146" s="96">
        <f t="shared" si="170"/>
        <v>1607.9999999608845</v>
      </c>
      <c r="M2146" s="98">
        <f t="shared" si="166"/>
        <v>26.799999999348074</v>
      </c>
      <c r="N2146" s="98">
        <f t="shared" si="167"/>
        <v>26.799999999348074</v>
      </c>
      <c r="O2146" s="99">
        <v>1</v>
      </c>
      <c r="P2146" s="100" t="s">
        <v>3837</v>
      </c>
      <c r="Q2146" s="96" t="s">
        <v>24</v>
      </c>
      <c r="S2146"/>
    </row>
    <row r="2147" spans="1:17" ht="15">
      <c r="A2147" t="s">
        <v>17</v>
      </c>
      <c r="B2147" t="s">
        <v>47</v>
      </c>
      <c r="C2147" t="s">
        <v>52</v>
      </c>
      <c r="D2147" t="s">
        <v>3838</v>
      </c>
      <c r="E2147">
        <v>2</v>
      </c>
      <c r="F2147" t="s">
        <v>27</v>
      </c>
      <c r="G2147" t="s">
        <v>22</v>
      </c>
      <c r="H2147" s="5">
        <v>43636.725173611114</v>
      </c>
      <c r="I2147" s="5">
        <v>43636.634722222225</v>
      </c>
      <c r="J2147" s="4">
        <f t="shared" si="168"/>
        <v>2019</v>
      </c>
      <c r="K2147" s="4">
        <f t="shared" si="169"/>
        <v>6</v>
      </c>
      <c r="L2147" s="6">
        <f t="shared" si="170"/>
        <v>7815.0000000139698</v>
      </c>
      <c r="M2147" s="8">
        <f t="shared" si="166"/>
        <v>130.25000000023283</v>
      </c>
      <c r="N2147" s="8">
        <f t="shared" si="167"/>
        <v>260.50000000046566</v>
      </c>
      <c r="O2147" s="18">
        <v>1</v>
      </c>
      <c r="P2147" t="s">
        <v>3839</v>
      </c>
      <c r="Q2147" s="6" t="s">
        <v>24</v>
      </c>
    </row>
    <row r="2148" spans="1:17" ht="15">
      <c r="A2148" t="s">
        <v>17</v>
      </c>
      <c r="B2148" t="s">
        <v>18</v>
      </c>
      <c r="C2148" t="s">
        <v>19</v>
      </c>
      <c r="D2148" t="s">
        <v>3840</v>
      </c>
      <c r="E2148">
        <v>1</v>
      </c>
      <c r="F2148" t="s">
        <v>21</v>
      </c>
      <c r="G2148" t="s">
        <v>22</v>
      </c>
      <c r="H2148" s="5">
        <v>43636.681250000001</v>
      </c>
      <c r="I2148" s="5">
        <v>43636.667696759258</v>
      </c>
      <c r="J2148" s="4">
        <f t="shared" si="168"/>
        <v>2019</v>
      </c>
      <c r="K2148" s="4">
        <f t="shared" si="169"/>
        <v>6</v>
      </c>
      <c r="L2148" s="6">
        <f t="shared" si="170"/>
        <v>1171.0000002756715</v>
      </c>
      <c r="M2148" s="8">
        <f t="shared" si="166"/>
        <v>19.516666671261191</v>
      </c>
      <c r="N2148" s="8">
        <f t="shared" si="167"/>
        <v>19.516666671261191</v>
      </c>
      <c r="O2148" s="18">
        <v>1</v>
      </c>
      <c r="P2148" t="s">
        <v>3841</v>
      </c>
      <c r="Q2148" s="6" t="s">
        <v>24</v>
      </c>
    </row>
    <row r="2149" spans="1:17" ht="15">
      <c r="A2149" t="s">
        <v>17</v>
      </c>
      <c r="B2149" t="s">
        <v>18</v>
      </c>
      <c r="C2149" t="s">
        <v>19</v>
      </c>
      <c r="D2149" t="s">
        <v>3840</v>
      </c>
      <c r="E2149">
        <v>1</v>
      </c>
      <c r="F2149" t="s">
        <v>33</v>
      </c>
      <c r="G2149" t="s">
        <v>22</v>
      </c>
      <c r="H2149" s="5">
        <v>43636.730405092596</v>
      </c>
      <c r="I2149" s="5">
        <v>43636.699305555558</v>
      </c>
      <c r="J2149" s="4">
        <f t="shared" si="168"/>
        <v>2019</v>
      </c>
      <c r="K2149" s="4">
        <f t="shared" si="169"/>
        <v>6</v>
      </c>
      <c r="L2149" s="6">
        <f t="shared" si="170"/>
        <v>2687.0000001043081</v>
      </c>
      <c r="M2149" s="8">
        <f t="shared" si="166"/>
        <v>44.783333335071802</v>
      </c>
      <c r="N2149" s="8">
        <f t="shared" si="167"/>
        <v>44.783333335071802</v>
      </c>
      <c r="O2149" s="18">
        <v>1</v>
      </c>
      <c r="P2149" t="s">
        <v>3842</v>
      </c>
      <c r="Q2149" s="6" t="s">
        <v>24</v>
      </c>
    </row>
    <row r="2150" spans="1:17" ht="15">
      <c r="A2150" t="s">
        <v>17</v>
      </c>
      <c r="B2150" t="s">
        <v>18</v>
      </c>
      <c r="C2150" t="s">
        <v>19</v>
      </c>
      <c r="D2150" t="s">
        <v>3843</v>
      </c>
      <c r="E2150">
        <v>1</v>
      </c>
      <c r="F2150" t="s">
        <v>33</v>
      </c>
      <c r="G2150" t="s">
        <v>22</v>
      </c>
      <c r="H2150" s="5">
        <v>43636.886111111111</v>
      </c>
      <c r="I2150" s="5">
        <v>43636.765972222223</v>
      </c>
      <c r="J2150" s="4">
        <f t="shared" si="168"/>
        <v>2019</v>
      </c>
      <c r="K2150" s="4">
        <f t="shared" si="169"/>
        <v>6</v>
      </c>
      <c r="L2150" s="6">
        <f t="shared" si="170"/>
        <v>10379.999999888241</v>
      </c>
      <c r="M2150" s="8">
        <f t="shared" si="166"/>
        <v>172.99999999813735</v>
      </c>
      <c r="N2150" s="8">
        <f t="shared" si="167"/>
        <v>172.99999999813735</v>
      </c>
      <c r="O2150" s="18">
        <v>1</v>
      </c>
      <c r="P2150" t="s">
        <v>3844</v>
      </c>
      <c r="Q2150" s="6" t="s">
        <v>24</v>
      </c>
    </row>
    <row r="2151" spans="1:17" ht="15">
      <c r="A2151" t="s">
        <v>29</v>
      </c>
      <c r="B2151" t="s">
        <v>94</v>
      </c>
      <c r="C2151" t="s">
        <v>186</v>
      </c>
      <c r="D2151" t="s">
        <v>476</v>
      </c>
      <c r="E2151">
        <v>1</v>
      </c>
      <c r="F2151" t="s">
        <v>92</v>
      </c>
      <c r="G2151" t="s">
        <v>22</v>
      </c>
      <c r="H2151" s="5">
        <v>43637.603402777779</v>
      </c>
      <c r="I2151" s="5">
        <v>43637.58394675926</v>
      </c>
      <c r="J2151" s="4">
        <f t="shared" si="168"/>
        <v>2019</v>
      </c>
      <c r="K2151" s="4">
        <f t="shared" si="169"/>
        <v>6</v>
      </c>
      <c r="L2151" s="6">
        <f t="shared" si="170"/>
        <v>1681.0000000521541</v>
      </c>
      <c r="M2151" s="8">
        <f t="shared" si="166"/>
        <v>28.016666667535901</v>
      </c>
      <c r="N2151" s="8">
        <f t="shared" si="167"/>
        <v>28.016666667535901</v>
      </c>
      <c r="O2151" s="18">
        <v>1</v>
      </c>
      <c r="P2151" t="s">
        <v>3845</v>
      </c>
      <c r="Q2151" s="6" t="s">
        <v>24</v>
      </c>
    </row>
    <row r="2152" spans="1:19" s="100" customFormat="1" ht="15">
      <c r="A2152" s="100" t="s">
        <v>17</v>
      </c>
      <c r="B2152" s="100" t="s">
        <v>47</v>
      </c>
      <c r="C2152" s="100" t="s">
        <v>52</v>
      </c>
      <c r="D2152" s="100" t="s">
        <v>3846</v>
      </c>
      <c r="E2152" s="100">
        <v>1</v>
      </c>
      <c r="F2152" s="100" t="s">
        <v>27</v>
      </c>
      <c r="G2152" s="100" t="s">
        <v>22</v>
      </c>
      <c r="H2152" s="101">
        <v>43638.979548611111</v>
      </c>
      <c r="I2152" s="101">
        <v>43638.899305555555</v>
      </c>
      <c r="J2152" s="4">
        <f t="shared" si="168"/>
        <v>2019</v>
      </c>
      <c r="K2152" s="4">
        <f t="shared" si="169"/>
        <v>6</v>
      </c>
      <c r="L2152" s="96">
        <f t="shared" si="170"/>
        <v>6933.0000000307336</v>
      </c>
      <c r="M2152" s="98">
        <f t="shared" si="166"/>
        <v>115.55000000051223</v>
      </c>
      <c r="N2152" s="98">
        <f t="shared" si="167"/>
        <v>115.55000000051223</v>
      </c>
      <c r="O2152" s="99">
        <v>1</v>
      </c>
      <c r="P2152" s="100" t="s">
        <v>3847</v>
      </c>
      <c r="Q2152" s="96" t="s">
        <v>24</v>
      </c>
      <c r="S2152"/>
    </row>
    <row r="2153" spans="1:17" ht="15">
      <c r="A2153" t="s">
        <v>29</v>
      </c>
      <c r="B2153" t="s">
        <v>87</v>
      </c>
      <c r="C2153" t="s">
        <v>88</v>
      </c>
      <c r="D2153" t="s">
        <v>3848</v>
      </c>
      <c r="E2153">
        <v>45</v>
      </c>
      <c r="F2153" t="s">
        <v>92</v>
      </c>
      <c r="G2153" t="s">
        <v>22</v>
      </c>
      <c r="H2153" s="5">
        <v>43639.275497685187</v>
      </c>
      <c r="I2153" s="5">
        <v>43639.186111111114</v>
      </c>
      <c r="J2153" s="4">
        <f t="shared" si="168"/>
        <v>2019</v>
      </c>
      <c r="K2153" s="4">
        <f t="shared" si="169"/>
        <v>6</v>
      </c>
      <c r="L2153" s="6">
        <f t="shared" si="170"/>
        <v>7722.999999881722</v>
      </c>
      <c r="M2153" s="8">
        <f t="shared" si="166"/>
        <v>128.71666666469537</v>
      </c>
      <c r="N2153" s="8">
        <f t="shared" si="167"/>
        <v>5792.2499999112915</v>
      </c>
      <c r="O2153" s="18">
        <v>1</v>
      </c>
      <c r="P2153" t="s">
        <v>3849</v>
      </c>
      <c r="Q2153" s="6" t="s">
        <v>24</v>
      </c>
    </row>
    <row r="2154" spans="1:17" ht="15">
      <c r="A2154" t="s">
        <v>17</v>
      </c>
      <c r="B2154" t="s">
        <v>41</v>
      </c>
      <c r="C2154" t="s">
        <v>62</v>
      </c>
      <c r="D2154" t="s">
        <v>3412</v>
      </c>
      <c r="E2154">
        <v>48</v>
      </c>
      <c r="F2154" t="s">
        <v>27</v>
      </c>
      <c r="G2154" t="s">
        <v>22</v>
      </c>
      <c r="H2154" s="5">
        <v>43639.354432870372</v>
      </c>
      <c r="I2154" s="5">
        <v>43639.219444444447</v>
      </c>
      <c r="J2154" s="4">
        <f t="shared" si="168"/>
        <v>2019</v>
      </c>
      <c r="K2154" s="4">
        <f t="shared" si="169"/>
        <v>6</v>
      </c>
      <c r="L2154" s="6">
        <f t="shared" si="170"/>
        <v>11662.999999942258</v>
      </c>
      <c r="M2154" s="8">
        <f t="shared" si="166"/>
        <v>194.38333333237097</v>
      </c>
      <c r="N2154" s="8">
        <f t="shared" si="167"/>
        <v>9330.3999999538064</v>
      </c>
      <c r="O2154" s="18">
        <v>1</v>
      </c>
      <c r="P2154" t="s">
        <v>3850</v>
      </c>
      <c r="Q2154" s="6" t="s">
        <v>24</v>
      </c>
    </row>
    <row r="2155" spans="1:19" s="123" customFormat="1" ht="15">
      <c r="A2155" s="123" t="s">
        <v>29</v>
      </c>
      <c r="B2155" s="123" t="s">
        <v>87</v>
      </c>
      <c r="C2155" s="123" t="s">
        <v>103</v>
      </c>
      <c r="D2155" s="123" t="s">
        <v>96</v>
      </c>
      <c r="E2155" s="123">
        <v>1</v>
      </c>
      <c r="F2155" s="123" t="s">
        <v>92</v>
      </c>
      <c r="G2155" s="123" t="s">
        <v>22</v>
      </c>
      <c r="H2155" s="124">
        <v>43639.275694444441</v>
      </c>
      <c r="I2155" s="124">
        <v>43639.237500000003</v>
      </c>
      <c r="J2155" s="4">
        <f t="shared" si="168"/>
        <v>2019</v>
      </c>
      <c r="K2155" s="4">
        <f t="shared" si="169"/>
        <v>6</v>
      </c>
      <c r="L2155" s="127">
        <f t="shared" si="170"/>
        <v>3299.9999994412065</v>
      </c>
      <c r="M2155" s="125">
        <f t="shared" si="166"/>
        <v>54.999999990686774</v>
      </c>
      <c r="N2155" s="125">
        <f t="shared" si="167"/>
        <v>54.999999990686774</v>
      </c>
      <c r="O2155" s="126">
        <v>1</v>
      </c>
      <c r="P2155" s="123" t="s">
        <v>3851</v>
      </c>
      <c r="Q2155" s="127" t="s">
        <v>24</v>
      </c>
      <c r="S2155"/>
    </row>
    <row r="2156" spans="1:17" ht="15">
      <c r="A2156" t="s">
        <v>17</v>
      </c>
      <c r="B2156" t="s">
        <v>140</v>
      </c>
      <c r="C2156" t="s">
        <v>141</v>
      </c>
      <c r="D2156" t="s">
        <v>142</v>
      </c>
      <c r="E2156">
        <v>223</v>
      </c>
      <c r="F2156" t="s">
        <v>125</v>
      </c>
      <c r="G2156" t="s">
        <v>22</v>
      </c>
      <c r="H2156" s="5">
        <v>43639.65421296296</v>
      </c>
      <c r="I2156" s="5">
        <v>43639.586111111108</v>
      </c>
      <c r="J2156" s="4">
        <f t="shared" si="168"/>
        <v>2019</v>
      </c>
      <c r="K2156" s="4">
        <f t="shared" si="169"/>
        <v>6</v>
      </c>
      <c r="L2156" s="6">
        <f t="shared" si="170"/>
        <v>5883.9999999850988</v>
      </c>
      <c r="M2156" s="8">
        <f t="shared" si="166"/>
        <v>98.066666666418314</v>
      </c>
      <c r="N2156" s="8">
        <f t="shared" si="167"/>
        <v>21868.866666611284</v>
      </c>
      <c r="O2156" s="18">
        <v>1</v>
      </c>
      <c r="P2156" t="s">
        <v>3852</v>
      </c>
      <c r="Q2156" s="6" t="s">
        <v>24</v>
      </c>
    </row>
    <row r="2157" spans="1:17" ht="15">
      <c r="A2157" t="s">
        <v>17</v>
      </c>
      <c r="B2157" t="s">
        <v>41</v>
      </c>
      <c r="C2157" t="s">
        <v>42</v>
      </c>
      <c r="D2157" t="s">
        <v>2202</v>
      </c>
      <c r="E2157">
        <v>8</v>
      </c>
      <c r="F2157" t="s">
        <v>27</v>
      </c>
      <c r="G2157" t="s">
        <v>22</v>
      </c>
      <c r="H2157" s="5">
        <v>43639.694571759261</v>
      </c>
      <c r="I2157" s="5">
        <v>43639.684293981481</v>
      </c>
      <c r="J2157" s="4">
        <f t="shared" si="168"/>
        <v>2019</v>
      </c>
      <c r="K2157" s="4">
        <f t="shared" si="169"/>
        <v>6</v>
      </c>
      <c r="L2157" s="6">
        <f t="shared" si="170"/>
        <v>888.00000012852252</v>
      </c>
      <c r="M2157" s="8">
        <f t="shared" si="166"/>
        <v>14.800000002142042</v>
      </c>
      <c r="N2157" s="8">
        <f t="shared" si="167"/>
        <v>118.40000001713634</v>
      </c>
      <c r="O2157" s="18">
        <v>1</v>
      </c>
      <c r="P2157" t="s">
        <v>3853</v>
      </c>
      <c r="Q2157" s="6" t="s">
        <v>24</v>
      </c>
    </row>
    <row r="2158" spans="1:17" ht="15">
      <c r="A2158" t="s">
        <v>17</v>
      </c>
      <c r="B2158" t="s">
        <v>18</v>
      </c>
      <c r="C2158" t="s">
        <v>38</v>
      </c>
      <c r="D2158" t="s">
        <v>39</v>
      </c>
      <c r="E2158">
        <v>11</v>
      </c>
      <c r="F2158" t="s">
        <v>27</v>
      </c>
      <c r="G2158" t="s">
        <v>22</v>
      </c>
      <c r="H2158" s="5">
        <v>43639.743113425924</v>
      </c>
      <c r="I2158" s="5">
        <v>43639.710115740738</v>
      </c>
      <c r="J2158" s="4">
        <f t="shared" si="168"/>
        <v>2019</v>
      </c>
      <c r="K2158" s="4">
        <f t="shared" si="169"/>
        <v>6</v>
      </c>
      <c r="L2158" s="6">
        <f t="shared" si="170"/>
        <v>2851.0000000940636</v>
      </c>
      <c r="M2158" s="8">
        <f t="shared" si="166"/>
        <v>47.516666668234393</v>
      </c>
      <c r="N2158" s="8">
        <f t="shared" si="167"/>
        <v>522.68333335057832</v>
      </c>
      <c r="O2158" s="18">
        <v>1</v>
      </c>
      <c r="P2158" t="s">
        <v>3854</v>
      </c>
      <c r="Q2158" s="6" t="s">
        <v>24</v>
      </c>
    </row>
    <row r="2159" spans="1:18" ht="15">
      <c r="A2159" t="s">
        <v>17</v>
      </c>
      <c r="B2159" t="s">
        <v>47</v>
      </c>
      <c r="C2159" t="s">
        <v>52</v>
      </c>
      <c r="D2159" t="s">
        <v>3685</v>
      </c>
      <c r="E2159">
        <v>2</v>
      </c>
      <c r="F2159" t="s">
        <v>33</v>
      </c>
      <c r="G2159" t="s">
        <v>22</v>
      </c>
      <c r="H2159" s="5">
        <v>43639.845555555556</v>
      </c>
      <c r="I2159" s="5">
        <v>43639.723032407404</v>
      </c>
      <c r="J2159" s="4">
        <f t="shared" si="168"/>
        <v>2019</v>
      </c>
      <c r="K2159" s="4">
        <f t="shared" si="169"/>
        <v>6</v>
      </c>
      <c r="L2159" s="6">
        <f t="shared" si="170"/>
        <v>10586.000000266358</v>
      </c>
      <c r="M2159" s="8">
        <f t="shared" si="166"/>
        <v>176.43333333777264</v>
      </c>
      <c r="N2159" s="8">
        <f t="shared" si="167"/>
        <v>352.86666667554528</v>
      </c>
      <c r="O2159" s="18">
        <v>1</v>
      </c>
      <c r="P2159" t="s">
        <v>3855</v>
      </c>
      <c r="Q2159" s="6" t="s">
        <v>24</v>
      </c>
      <c r="R2159" t="s">
        <v>2886</v>
      </c>
    </row>
    <row r="2160" spans="1:17" ht="15">
      <c r="A2160" t="s">
        <v>29</v>
      </c>
      <c r="B2160" t="s">
        <v>30</v>
      </c>
      <c r="C2160" t="s">
        <v>83</v>
      </c>
      <c r="D2160" t="s">
        <v>3856</v>
      </c>
      <c r="E2160">
        <v>1</v>
      </c>
      <c r="F2160" t="s">
        <v>27</v>
      </c>
      <c r="G2160" t="s">
        <v>22</v>
      </c>
      <c r="H2160" s="5">
        <v>43639.898611111108</v>
      </c>
      <c r="I2160" s="5">
        <v>43639.849305555559</v>
      </c>
      <c r="J2160" s="4">
        <f t="shared" si="168"/>
        <v>2019</v>
      </c>
      <c r="K2160" s="4">
        <f t="shared" si="169"/>
        <v>6</v>
      </c>
      <c r="L2160" s="6">
        <f t="shared" si="170"/>
        <v>4259.9999994272366</v>
      </c>
      <c r="M2160" s="8">
        <f t="shared" si="166"/>
        <v>70.999999990453944</v>
      </c>
      <c r="N2160" s="8">
        <f t="shared" si="167"/>
        <v>70.999999990453944</v>
      </c>
      <c r="O2160" s="18">
        <v>1</v>
      </c>
      <c r="P2160" t="s">
        <v>3857</v>
      </c>
      <c r="Q2160" s="6" t="s">
        <v>24</v>
      </c>
    </row>
    <row r="2161" spans="1:17" ht="15">
      <c r="A2161" t="s">
        <v>17</v>
      </c>
      <c r="B2161" t="s">
        <v>55</v>
      </c>
      <c r="C2161" t="s">
        <v>59</v>
      </c>
      <c r="D2161" t="s">
        <v>3858</v>
      </c>
      <c r="E2161">
        <v>16</v>
      </c>
      <c r="F2161" t="s">
        <v>85</v>
      </c>
      <c r="G2161" t="s">
        <v>22</v>
      </c>
      <c r="H2161" s="5">
        <v>43639.911192129628</v>
      </c>
      <c r="I2161" s="5">
        <v>43639.859722222223</v>
      </c>
      <c r="J2161" s="4">
        <f t="shared" si="168"/>
        <v>2019</v>
      </c>
      <c r="K2161" s="4">
        <f t="shared" si="169"/>
        <v>6</v>
      </c>
      <c r="L2161" s="6">
        <f t="shared" si="170"/>
        <v>4446.9999997643754</v>
      </c>
      <c r="M2161" s="8">
        <f t="shared" si="166"/>
        <v>74.11666666273959</v>
      </c>
      <c r="N2161" s="8">
        <f t="shared" si="167"/>
        <v>1185.8666666038334</v>
      </c>
      <c r="O2161" s="18">
        <v>1</v>
      </c>
      <c r="P2161" t="s">
        <v>3859</v>
      </c>
      <c r="Q2161" s="6" t="s">
        <v>24</v>
      </c>
    </row>
    <row r="2162" spans="1:18" ht="15">
      <c r="A2162" t="s">
        <v>17</v>
      </c>
      <c r="B2162" t="s">
        <v>41</v>
      </c>
      <c r="C2162" t="s">
        <v>135</v>
      </c>
      <c r="D2162" t="s">
        <v>523</v>
      </c>
      <c r="E2162">
        <v>187</v>
      </c>
      <c r="F2162" t="s">
        <v>44</v>
      </c>
      <c r="G2162" t="s">
        <v>22</v>
      </c>
      <c r="H2162" s="5">
        <v>43640.711805555555</v>
      </c>
      <c r="I2162" s="5">
        <v>43640.693749999999</v>
      </c>
      <c r="J2162" s="4">
        <f t="shared" si="168"/>
        <v>2019</v>
      </c>
      <c r="K2162" s="4">
        <f t="shared" si="169"/>
        <v>6</v>
      </c>
      <c r="L2162" s="6">
        <f t="shared" si="170"/>
        <v>1560.0000000558794</v>
      </c>
      <c r="M2162" s="8">
        <f t="shared" si="166"/>
        <v>26.000000000931323</v>
      </c>
      <c r="N2162" s="8">
        <f t="shared" si="167"/>
        <v>4862.0000001741573</v>
      </c>
      <c r="O2162" s="18">
        <v>1</v>
      </c>
      <c r="P2162" t="s">
        <v>3860</v>
      </c>
      <c r="Q2162" s="6" t="s">
        <v>24</v>
      </c>
      <c r="R2162" t="s">
        <v>46</v>
      </c>
    </row>
    <row r="2163" spans="1:17" ht="15">
      <c r="A2163" t="s">
        <v>17</v>
      </c>
      <c r="B2163" t="s">
        <v>41</v>
      </c>
      <c r="C2163" t="s">
        <v>62</v>
      </c>
      <c r="D2163" t="s">
        <v>3507</v>
      </c>
      <c r="E2163">
        <v>3</v>
      </c>
      <c r="F2163" t="s">
        <v>131</v>
      </c>
      <c r="G2163" t="s">
        <v>22</v>
      </c>
      <c r="H2163" s="5">
        <v>43640.781261574077</v>
      </c>
      <c r="I2163" s="5">
        <v>43640.697222222225</v>
      </c>
      <c r="J2163" s="4">
        <f t="shared" si="168"/>
        <v>2019</v>
      </c>
      <c r="K2163" s="4">
        <f t="shared" si="169"/>
        <v>6</v>
      </c>
      <c r="L2163" s="6">
        <f t="shared" si="170"/>
        <v>7261.0000000102445</v>
      </c>
      <c r="M2163" s="8">
        <f t="shared" si="166"/>
        <v>121.01666666683741</v>
      </c>
      <c r="N2163" s="8">
        <f t="shared" si="167"/>
        <v>363.05000000051223</v>
      </c>
      <c r="O2163" s="18">
        <v>1</v>
      </c>
      <c r="P2163" t="s">
        <v>3861</v>
      </c>
      <c r="Q2163" s="6" t="s">
        <v>24</v>
      </c>
    </row>
    <row r="2164" spans="1:18" ht="15">
      <c r="A2164" t="s">
        <v>17</v>
      </c>
      <c r="B2164" t="s">
        <v>18</v>
      </c>
      <c r="C2164" t="s">
        <v>35</v>
      </c>
      <c r="D2164" t="s">
        <v>1743</v>
      </c>
      <c r="E2164">
        <v>15</v>
      </c>
      <c r="F2164" t="s">
        <v>44</v>
      </c>
      <c r="G2164" t="s">
        <v>22</v>
      </c>
      <c r="H2164" s="5">
        <v>43640.797037037039</v>
      </c>
      <c r="I2164" s="5">
        <v>43640.699999999997</v>
      </c>
      <c r="J2164" s="4">
        <f t="shared" si="168"/>
        <v>2019</v>
      </c>
      <c r="K2164" s="4">
        <f t="shared" si="169"/>
        <v>6</v>
      </c>
      <c r="L2164" s="6">
        <f t="shared" si="170"/>
        <v>8384.0000003809109</v>
      </c>
      <c r="M2164" s="8">
        <f t="shared" si="166"/>
        <v>139.73333333968185</v>
      </c>
      <c r="N2164" s="8">
        <f t="shared" si="167"/>
        <v>2096.0000000952277</v>
      </c>
      <c r="O2164" s="18">
        <v>1</v>
      </c>
      <c r="P2164" t="s">
        <v>3862</v>
      </c>
      <c r="Q2164" s="6" t="s">
        <v>24</v>
      </c>
      <c r="R2164" t="s">
        <v>46</v>
      </c>
    </row>
    <row r="2165" spans="1:17" ht="15">
      <c r="A2165" t="s">
        <v>17</v>
      </c>
      <c r="B2165" t="s">
        <v>41</v>
      </c>
      <c r="C2165" t="s">
        <v>129</v>
      </c>
      <c r="D2165" t="s">
        <v>930</v>
      </c>
      <c r="E2165">
        <v>3</v>
      </c>
      <c r="F2165" t="s">
        <v>131</v>
      </c>
      <c r="G2165" t="s">
        <v>22</v>
      </c>
      <c r="H2165" s="5">
        <v>43640.852083333331</v>
      </c>
      <c r="I2165" s="5">
        <v>43640.699999999997</v>
      </c>
      <c r="J2165" s="4">
        <f t="shared" si="168"/>
        <v>2019</v>
      </c>
      <c r="K2165" s="4">
        <f t="shared" si="169"/>
        <v>6</v>
      </c>
      <c r="L2165" s="6">
        <f t="shared" si="170"/>
        <v>13140.000000083819</v>
      </c>
      <c r="M2165" s="8">
        <f t="shared" si="166"/>
        <v>219.00000000139698</v>
      </c>
      <c r="N2165" s="8">
        <f t="shared" si="167"/>
        <v>657.00000000419095</v>
      </c>
      <c r="O2165" s="18">
        <v>1</v>
      </c>
      <c r="P2165" t="s">
        <v>3863</v>
      </c>
      <c r="Q2165" s="6" t="s">
        <v>24</v>
      </c>
    </row>
    <row r="2166" spans="1:18" ht="15">
      <c r="A2166" t="s">
        <v>17</v>
      </c>
      <c r="B2166" t="s">
        <v>41</v>
      </c>
      <c r="C2166" t="s">
        <v>62</v>
      </c>
      <c r="D2166" t="s">
        <v>2103</v>
      </c>
      <c r="E2166">
        <v>26</v>
      </c>
      <c r="F2166" t="s">
        <v>44</v>
      </c>
      <c r="G2166" t="s">
        <v>22</v>
      </c>
      <c r="H2166" s="5">
        <v>43640.788541666669</v>
      </c>
      <c r="I2166" s="5">
        <v>43640.700694444444</v>
      </c>
      <c r="J2166" s="4">
        <f t="shared" si="168"/>
        <v>2019</v>
      </c>
      <c r="K2166" s="4">
        <f t="shared" si="169"/>
        <v>6</v>
      </c>
      <c r="L2166" s="6">
        <f t="shared" si="170"/>
        <v>7590.0000002235174</v>
      </c>
      <c r="M2166" s="8">
        <f t="shared" si="166"/>
        <v>126.50000000372529</v>
      </c>
      <c r="N2166" s="8">
        <f t="shared" si="167"/>
        <v>3289.0000000968575</v>
      </c>
      <c r="O2166" s="18">
        <v>1</v>
      </c>
      <c r="P2166" t="s">
        <v>3864</v>
      </c>
      <c r="Q2166" s="6" t="s">
        <v>24</v>
      </c>
      <c r="R2166" t="s">
        <v>46</v>
      </c>
    </row>
    <row r="2167" spans="1:17" ht="15">
      <c r="A2167" t="s">
        <v>17</v>
      </c>
      <c r="B2167" t="s">
        <v>18</v>
      </c>
      <c r="C2167" t="s">
        <v>35</v>
      </c>
      <c r="D2167" t="s">
        <v>739</v>
      </c>
      <c r="E2167">
        <v>13</v>
      </c>
      <c r="F2167" t="s">
        <v>131</v>
      </c>
      <c r="G2167" t="s">
        <v>22</v>
      </c>
      <c r="H2167" s="5">
        <v>43640.824571759258</v>
      </c>
      <c r="I2167" s="5">
        <v>43640.700740740744</v>
      </c>
      <c r="J2167" s="4">
        <f t="shared" si="168"/>
        <v>2019</v>
      </c>
      <c r="K2167" s="4">
        <f t="shared" si="169"/>
        <v>6</v>
      </c>
      <c r="L2167" s="6">
        <f t="shared" si="170"/>
        <v>10698.999999649823</v>
      </c>
      <c r="M2167" s="8">
        <f t="shared" si="166"/>
        <v>178.31666666083038</v>
      </c>
      <c r="N2167" s="8">
        <f t="shared" si="167"/>
        <v>2318.1166665907949</v>
      </c>
      <c r="O2167" s="18">
        <v>1</v>
      </c>
      <c r="P2167" t="s">
        <v>3865</v>
      </c>
      <c r="Q2167" s="6" t="s">
        <v>24</v>
      </c>
    </row>
    <row r="2168" spans="1:18" ht="15">
      <c r="A2168" t="s">
        <v>17</v>
      </c>
      <c r="B2168" t="s">
        <v>41</v>
      </c>
      <c r="C2168" t="s">
        <v>62</v>
      </c>
      <c r="D2168" t="s">
        <v>229</v>
      </c>
      <c r="E2168">
        <v>12</v>
      </c>
      <c r="F2168" t="s">
        <v>44</v>
      </c>
      <c r="G2168" t="s">
        <v>22</v>
      </c>
      <c r="H2168" s="5">
        <v>43640.769745370373</v>
      </c>
      <c r="I2168" s="5">
        <v>43640.701388888891</v>
      </c>
      <c r="J2168" s="4">
        <f t="shared" si="168"/>
        <v>2019</v>
      </c>
      <c r="K2168" s="4">
        <f t="shared" si="169"/>
        <v>6</v>
      </c>
      <c r="L2168" s="6">
        <f t="shared" si="170"/>
        <v>5906.0000000987202</v>
      </c>
      <c r="M2168" s="8">
        <f t="shared" si="166"/>
        <v>98.43333333497867</v>
      </c>
      <c r="N2168" s="8">
        <f t="shared" si="167"/>
        <v>1181.200000019744</v>
      </c>
      <c r="O2168" s="18">
        <v>1</v>
      </c>
      <c r="P2168" t="s">
        <v>3866</v>
      </c>
      <c r="Q2168" s="6" t="s">
        <v>24</v>
      </c>
      <c r="R2168" t="s">
        <v>46</v>
      </c>
    </row>
    <row r="2169" spans="1:18" ht="15">
      <c r="A2169" t="s">
        <v>17</v>
      </c>
      <c r="B2169" t="s">
        <v>18</v>
      </c>
      <c r="C2169" t="s">
        <v>38</v>
      </c>
      <c r="D2169" t="s">
        <v>2907</v>
      </c>
      <c r="E2169">
        <v>24</v>
      </c>
      <c r="F2169" t="s">
        <v>44</v>
      </c>
      <c r="G2169" t="s">
        <v>22</v>
      </c>
      <c r="H2169" s="5">
        <v>43640.805694444447</v>
      </c>
      <c r="I2169" s="5">
        <v>43640.70208333333</v>
      </c>
      <c r="J2169" s="4">
        <f t="shared" si="168"/>
        <v>2019</v>
      </c>
      <c r="K2169" s="4">
        <f t="shared" si="169"/>
        <v>6</v>
      </c>
      <c r="L2169" s="6">
        <f t="shared" si="170"/>
        <v>8952.0000005140901</v>
      </c>
      <c r="M2169" s="8">
        <f t="shared" si="166"/>
        <v>149.20000000856817</v>
      </c>
      <c r="N2169" s="8">
        <f t="shared" si="167"/>
        <v>3580.800000205636</v>
      </c>
      <c r="O2169" s="18">
        <v>1</v>
      </c>
      <c r="P2169" t="s">
        <v>3867</v>
      </c>
      <c r="Q2169" s="6" t="s">
        <v>24</v>
      </c>
      <c r="R2169" t="s">
        <v>46</v>
      </c>
    </row>
    <row r="2170" spans="1:18" ht="15">
      <c r="A2170" t="s">
        <v>17</v>
      </c>
      <c r="B2170" t="s">
        <v>41</v>
      </c>
      <c r="C2170" t="s">
        <v>42</v>
      </c>
      <c r="D2170" t="s">
        <v>376</v>
      </c>
      <c r="E2170">
        <v>47</v>
      </c>
      <c r="F2170" t="s">
        <v>44</v>
      </c>
      <c r="G2170" t="s">
        <v>22</v>
      </c>
      <c r="H2170" s="5">
        <v>43640.77920138889</v>
      </c>
      <c r="I2170" s="5">
        <v>43640.70416666667</v>
      </c>
      <c r="J2170" s="4">
        <f t="shared" si="168"/>
        <v>2019</v>
      </c>
      <c r="K2170" s="4">
        <f t="shared" si="169"/>
        <v>6</v>
      </c>
      <c r="L2170" s="6">
        <f t="shared" si="170"/>
        <v>6482.9999998211861</v>
      </c>
      <c r="M2170" s="8">
        <f t="shared" si="166"/>
        <v>108.04999999701977</v>
      </c>
      <c r="N2170" s="8">
        <f t="shared" si="167"/>
        <v>5078.3499998599291</v>
      </c>
      <c r="O2170" s="18">
        <v>1</v>
      </c>
      <c r="P2170" t="s">
        <v>3868</v>
      </c>
      <c r="Q2170" s="6" t="s">
        <v>24</v>
      </c>
      <c r="R2170" t="s">
        <v>46</v>
      </c>
    </row>
    <row r="2171" spans="1:17" ht="15">
      <c r="A2171" t="s">
        <v>17</v>
      </c>
      <c r="B2171" t="s">
        <v>18</v>
      </c>
      <c r="C2171" t="s">
        <v>19</v>
      </c>
      <c r="D2171" t="s">
        <v>2499</v>
      </c>
      <c r="E2171">
        <v>25</v>
      </c>
      <c r="F2171" t="s">
        <v>131</v>
      </c>
      <c r="G2171" t="s">
        <v>22</v>
      </c>
      <c r="H2171" s="5">
        <v>43640.80064814815</v>
      </c>
      <c r="I2171" s="5">
        <v>43640.704861111109</v>
      </c>
      <c r="J2171" s="4">
        <f t="shared" si="168"/>
        <v>2019</v>
      </c>
      <c r="K2171" s="4">
        <f t="shared" si="169"/>
        <v>6</v>
      </c>
      <c r="L2171" s="6">
        <f t="shared" si="170"/>
        <v>8276.0000002803281</v>
      </c>
      <c r="M2171" s="8">
        <f t="shared" si="166"/>
        <v>137.93333333800547</v>
      </c>
      <c r="N2171" s="8">
        <f t="shared" si="167"/>
        <v>3448.3333334501367</v>
      </c>
      <c r="O2171" s="18">
        <v>1</v>
      </c>
      <c r="P2171" t="s">
        <v>3869</v>
      </c>
      <c r="Q2171" s="6" t="s">
        <v>24</v>
      </c>
    </row>
    <row r="2172" spans="1:17" ht="15">
      <c r="A2172" t="s">
        <v>17</v>
      </c>
      <c r="B2172" t="s">
        <v>18</v>
      </c>
      <c r="C2172" t="s">
        <v>19</v>
      </c>
      <c r="D2172" t="s">
        <v>3870</v>
      </c>
      <c r="E2172">
        <v>1</v>
      </c>
      <c r="F2172" t="s">
        <v>27</v>
      </c>
      <c r="G2172" t="s">
        <v>22</v>
      </c>
      <c r="H2172" s="5">
        <v>43640.816666666666</v>
      </c>
      <c r="I2172" s="5">
        <v>43640.704861111109</v>
      </c>
      <c r="J2172" s="4">
        <f t="shared" si="168"/>
        <v>2019</v>
      </c>
      <c r="K2172" s="4">
        <f t="shared" si="169"/>
        <v>6</v>
      </c>
      <c r="L2172" s="6">
        <f t="shared" si="170"/>
        <v>9660.0000000558794</v>
      </c>
      <c r="M2172" s="8">
        <f t="shared" si="166"/>
        <v>161.00000000093132</v>
      </c>
      <c r="N2172" s="8">
        <f t="shared" si="167"/>
        <v>161.00000000093132</v>
      </c>
      <c r="O2172" s="18">
        <v>1</v>
      </c>
      <c r="P2172" t="s">
        <v>3871</v>
      </c>
      <c r="Q2172" s="6" t="s">
        <v>24</v>
      </c>
    </row>
    <row r="2173" spans="1:17" ht="15">
      <c r="A2173" t="s">
        <v>17</v>
      </c>
      <c r="B2173" t="s">
        <v>18</v>
      </c>
      <c r="C2173" t="s">
        <v>25</v>
      </c>
      <c r="D2173" t="s">
        <v>3872</v>
      </c>
      <c r="E2173">
        <v>4</v>
      </c>
      <c r="F2173" t="s">
        <v>131</v>
      </c>
      <c r="G2173" t="s">
        <v>22</v>
      </c>
      <c r="H2173" s="5">
        <v>43640.831493055557</v>
      </c>
      <c r="I2173" s="5">
        <v>43640.707638888889</v>
      </c>
      <c r="J2173" s="4">
        <f t="shared" si="168"/>
        <v>2019</v>
      </c>
      <c r="K2173" s="4">
        <f t="shared" si="169"/>
        <v>6</v>
      </c>
      <c r="L2173" s="6">
        <f t="shared" si="170"/>
        <v>10701.000000117347</v>
      </c>
      <c r="M2173" s="8">
        <f t="shared" si="166"/>
        <v>178.35000000195578</v>
      </c>
      <c r="N2173" s="8">
        <f t="shared" si="167"/>
        <v>713.40000000782311</v>
      </c>
      <c r="O2173" s="18">
        <v>1</v>
      </c>
      <c r="P2173" t="s">
        <v>3873</v>
      </c>
      <c r="Q2173" s="6" t="s">
        <v>24</v>
      </c>
    </row>
    <row r="2174" spans="1:17" ht="15">
      <c r="A2174" t="s">
        <v>17</v>
      </c>
      <c r="B2174" t="s">
        <v>41</v>
      </c>
      <c r="C2174" t="s">
        <v>135</v>
      </c>
      <c r="D2174" t="s">
        <v>238</v>
      </c>
      <c r="E2174">
        <v>194</v>
      </c>
      <c r="F2174" t="s">
        <v>131</v>
      </c>
      <c r="G2174" t="s">
        <v>22</v>
      </c>
      <c r="H2174" s="5">
        <v>43640.741064814814</v>
      </c>
      <c r="I2174" s="5">
        <v>43640.711805555555</v>
      </c>
      <c r="J2174" s="4">
        <f t="shared" si="168"/>
        <v>2019</v>
      </c>
      <c r="K2174" s="4">
        <f t="shared" si="169"/>
        <v>6</v>
      </c>
      <c r="L2174" s="6">
        <f t="shared" si="170"/>
        <v>2528.000000026077</v>
      </c>
      <c r="M2174" s="8">
        <f t="shared" si="166"/>
        <v>42.133333333767951</v>
      </c>
      <c r="N2174" s="8">
        <f t="shared" si="167"/>
        <v>8173.8666667509824</v>
      </c>
      <c r="O2174" s="18">
        <v>1</v>
      </c>
      <c r="P2174" t="s">
        <v>3874</v>
      </c>
      <c r="Q2174" s="6" t="s">
        <v>24</v>
      </c>
    </row>
    <row r="2175" spans="1:17" ht="15">
      <c r="A2175" t="s">
        <v>17</v>
      </c>
      <c r="B2175" t="s">
        <v>18</v>
      </c>
      <c r="C2175" t="s">
        <v>35</v>
      </c>
      <c r="D2175" t="s">
        <v>3875</v>
      </c>
      <c r="E2175">
        <v>1</v>
      </c>
      <c r="F2175" t="s">
        <v>131</v>
      </c>
      <c r="G2175" t="s">
        <v>22</v>
      </c>
      <c r="H2175" s="5">
        <v>43640.812789351854</v>
      </c>
      <c r="I2175" s="5">
        <v>43640.712129629632</v>
      </c>
      <c r="J2175" s="4">
        <f t="shared" si="168"/>
        <v>2019</v>
      </c>
      <c r="K2175" s="4">
        <f t="shared" si="169"/>
        <v>6</v>
      </c>
      <c r="L2175" s="6">
        <f t="shared" si="170"/>
        <v>8696.999999997206</v>
      </c>
      <c r="M2175" s="8">
        <f t="shared" si="166"/>
        <v>144.94999999995343</v>
      </c>
      <c r="N2175" s="8">
        <f t="shared" si="167"/>
        <v>144.94999999995343</v>
      </c>
      <c r="O2175" s="18">
        <v>1</v>
      </c>
      <c r="P2175" t="s">
        <v>3876</v>
      </c>
      <c r="Q2175" s="6" t="s">
        <v>24</v>
      </c>
    </row>
    <row r="2176" spans="1:17" ht="15">
      <c r="A2176" t="s">
        <v>17</v>
      </c>
      <c r="B2176" t="s">
        <v>55</v>
      </c>
      <c r="C2176" t="s">
        <v>271</v>
      </c>
      <c r="D2176" t="s">
        <v>1858</v>
      </c>
      <c r="E2176">
        <v>3</v>
      </c>
      <c r="F2176" t="s">
        <v>131</v>
      </c>
      <c r="G2176" t="s">
        <v>22</v>
      </c>
      <c r="H2176" s="5">
        <v>43640.886990740742</v>
      </c>
      <c r="I2176" s="5">
        <v>43640.732986111114</v>
      </c>
      <c r="J2176" s="4">
        <f t="shared" si="168"/>
        <v>2019</v>
      </c>
      <c r="K2176" s="4">
        <f t="shared" si="169"/>
        <v>6</v>
      </c>
      <c r="L2176" s="6">
        <f t="shared" si="170"/>
        <v>13305.999999912456</v>
      </c>
      <c r="M2176" s="8">
        <f t="shared" si="171" ref="M2176:M2239">+L2176/60</f>
        <v>221.76666666520759</v>
      </c>
      <c r="N2176" s="8">
        <f t="shared" si="172" ref="N2176:N2239">+M2176*E2176</f>
        <v>665.29999999562278</v>
      </c>
      <c r="O2176" s="18">
        <v>1</v>
      </c>
      <c r="P2176" t="s">
        <v>3877</v>
      </c>
      <c r="Q2176" s="6" t="s">
        <v>24</v>
      </c>
    </row>
    <row r="2177" spans="1:18" ht="15">
      <c r="A2177" t="s">
        <v>17</v>
      </c>
      <c r="B2177" t="s">
        <v>41</v>
      </c>
      <c r="C2177" t="s">
        <v>62</v>
      </c>
      <c r="D2177" t="s">
        <v>3878</v>
      </c>
      <c r="E2177">
        <v>1</v>
      </c>
      <c r="F2177" t="s">
        <v>44</v>
      </c>
      <c r="G2177" t="s">
        <v>22</v>
      </c>
      <c r="H2177" s="5">
        <v>43640.821053240739</v>
      </c>
      <c r="I2177" s="5">
        <v>43640.783935185187</v>
      </c>
      <c r="J2177" s="4">
        <f t="shared" si="168"/>
        <v>2019</v>
      </c>
      <c r="K2177" s="4">
        <f t="shared" si="169"/>
        <v>6</v>
      </c>
      <c r="L2177" s="6">
        <f t="shared" si="170"/>
        <v>3206.9999997038394</v>
      </c>
      <c r="M2177" s="8">
        <f t="shared" si="171"/>
        <v>53.44999999506399</v>
      </c>
      <c r="N2177" s="8">
        <f t="shared" si="172"/>
        <v>53.44999999506399</v>
      </c>
      <c r="O2177" s="18">
        <v>1</v>
      </c>
      <c r="P2177" t="s">
        <v>3879</v>
      </c>
      <c r="Q2177" s="6" t="s">
        <v>24</v>
      </c>
      <c r="R2177" t="s">
        <v>46</v>
      </c>
    </row>
    <row r="2178" spans="1:18" ht="15">
      <c r="A2178" t="s">
        <v>17</v>
      </c>
      <c r="B2178" t="s">
        <v>55</v>
      </c>
      <c r="C2178" t="s">
        <v>326</v>
      </c>
      <c r="D2178" t="s">
        <v>3880</v>
      </c>
      <c r="E2178">
        <v>1</v>
      </c>
      <c r="F2178" t="s">
        <v>44</v>
      </c>
      <c r="G2178" t="s">
        <v>22</v>
      </c>
      <c r="H2178" s="5">
        <v>43640.870532407411</v>
      </c>
      <c r="I2178" s="5">
        <v>43640.799305555556</v>
      </c>
      <c r="J2178" s="4">
        <f t="shared" si="168"/>
        <v>2019</v>
      </c>
      <c r="K2178" s="4">
        <f t="shared" si="169"/>
        <v>6</v>
      </c>
      <c r="L2178" s="6">
        <f t="shared" si="170"/>
        <v>6154.0000002365559</v>
      </c>
      <c r="M2178" s="8">
        <f t="shared" si="171"/>
        <v>102.56666667060927</v>
      </c>
      <c r="N2178" s="8">
        <f t="shared" si="172"/>
        <v>102.56666667060927</v>
      </c>
      <c r="O2178" s="18">
        <v>1</v>
      </c>
      <c r="P2178" t="s">
        <v>3881</v>
      </c>
      <c r="Q2178" s="6" t="s">
        <v>24</v>
      </c>
      <c r="R2178" t="s">
        <v>46</v>
      </c>
    </row>
    <row r="2179" spans="1:17" ht="15">
      <c r="A2179" t="s">
        <v>17</v>
      </c>
      <c r="B2179" t="s">
        <v>41</v>
      </c>
      <c r="C2179" t="s">
        <v>62</v>
      </c>
      <c r="D2179" t="s">
        <v>148</v>
      </c>
      <c r="E2179">
        <v>1</v>
      </c>
      <c r="F2179" t="s">
        <v>131</v>
      </c>
      <c r="G2179" t="s">
        <v>22</v>
      </c>
      <c r="H2179" s="5">
        <v>43640.838969907411</v>
      </c>
      <c r="I2179" s="5">
        <v>43640.804861111108</v>
      </c>
      <c r="J2179" s="4">
        <f t="shared" si="173" ref="J2179:J2242">YEAR(I2179)</f>
        <v>2019</v>
      </c>
      <c r="K2179" s="4">
        <f t="shared" si="174" ref="K2179:K2242">MONTH(I2179)</f>
        <v>6</v>
      </c>
      <c r="L2179" s="6">
        <f t="shared" si="170"/>
        <v>2947.0000005327165</v>
      </c>
      <c r="M2179" s="8">
        <f t="shared" si="171"/>
        <v>49.116666675545275</v>
      </c>
      <c r="N2179" s="8">
        <f t="shared" si="172"/>
        <v>49.116666675545275</v>
      </c>
      <c r="O2179" s="18">
        <v>1</v>
      </c>
      <c r="P2179" t="s">
        <v>3882</v>
      </c>
      <c r="Q2179" s="6" t="s">
        <v>24</v>
      </c>
    </row>
    <row r="2180" spans="1:18" ht="15">
      <c r="A2180" t="s">
        <v>17</v>
      </c>
      <c r="B2180" t="s">
        <v>18</v>
      </c>
      <c r="C2180" t="s">
        <v>35</v>
      </c>
      <c r="D2180" t="s">
        <v>3883</v>
      </c>
      <c r="E2180">
        <v>1</v>
      </c>
      <c r="F2180" t="s">
        <v>44</v>
      </c>
      <c r="G2180" t="s">
        <v>22</v>
      </c>
      <c r="H2180" s="5">
        <v>43640.861307870371</v>
      </c>
      <c r="I2180" s="5">
        <v>43640.804861111108</v>
      </c>
      <c r="J2180" s="4">
        <f t="shared" si="173"/>
        <v>2019</v>
      </c>
      <c r="K2180" s="4">
        <f t="shared" si="174"/>
        <v>6</v>
      </c>
      <c r="L2180" s="6">
        <f t="shared" si="170"/>
        <v>4877.0000003278255</v>
      </c>
      <c r="M2180" s="8">
        <f t="shared" si="171"/>
        <v>81.283333338797092</v>
      </c>
      <c r="N2180" s="8">
        <f t="shared" si="172"/>
        <v>81.283333338797092</v>
      </c>
      <c r="O2180" s="18">
        <v>1</v>
      </c>
      <c r="P2180" t="s">
        <v>3884</v>
      </c>
      <c r="Q2180" s="6" t="s">
        <v>24</v>
      </c>
      <c r="R2180" t="s">
        <v>46</v>
      </c>
    </row>
    <row r="2181" spans="1:17" ht="15">
      <c r="A2181" t="s">
        <v>17</v>
      </c>
      <c r="B2181" t="s">
        <v>55</v>
      </c>
      <c r="C2181" t="s">
        <v>271</v>
      </c>
      <c r="D2181" t="s">
        <v>3885</v>
      </c>
      <c r="E2181">
        <v>3</v>
      </c>
      <c r="F2181" t="s">
        <v>131</v>
      </c>
      <c r="G2181" t="s">
        <v>22</v>
      </c>
      <c r="H2181" s="5">
        <v>43640.942164351851</v>
      </c>
      <c r="I2181" s="5">
        <v>43640.871527777781</v>
      </c>
      <c r="J2181" s="4">
        <f t="shared" si="173"/>
        <v>2019</v>
      </c>
      <c r="K2181" s="4">
        <f t="shared" si="174"/>
        <v>6</v>
      </c>
      <c r="L2181" s="6">
        <f t="shared" si="170"/>
        <v>6102.9999996302649</v>
      </c>
      <c r="M2181" s="8">
        <f t="shared" si="171"/>
        <v>101.71666666050442</v>
      </c>
      <c r="N2181" s="8">
        <f t="shared" si="172"/>
        <v>305.14999998151325</v>
      </c>
      <c r="O2181" s="18">
        <v>1</v>
      </c>
      <c r="P2181" t="s">
        <v>3886</v>
      </c>
      <c r="Q2181" s="6" t="s">
        <v>24</v>
      </c>
    </row>
    <row r="2182" spans="1:17" ht="15">
      <c r="A2182" t="s">
        <v>17</v>
      </c>
      <c r="B2182" t="s">
        <v>18</v>
      </c>
      <c r="C2182" t="s">
        <v>35</v>
      </c>
      <c r="D2182" t="s">
        <v>1061</v>
      </c>
      <c r="E2182">
        <v>2</v>
      </c>
      <c r="F2182" t="s">
        <v>27</v>
      </c>
      <c r="G2182" t="s">
        <v>22</v>
      </c>
      <c r="H2182" s="5">
        <v>43641.107210648152</v>
      </c>
      <c r="I2182" s="5">
        <v>43641.087361111109</v>
      </c>
      <c r="J2182" s="4">
        <f t="shared" si="173"/>
        <v>2019</v>
      </c>
      <c r="K2182" s="4">
        <f t="shared" si="174"/>
        <v>6</v>
      </c>
      <c r="L2182" s="6">
        <f t="shared" si="170"/>
        <v>1715.0000004563481</v>
      </c>
      <c r="M2182" s="8">
        <f t="shared" si="171"/>
        <v>28.583333340939134</v>
      </c>
      <c r="N2182" s="8">
        <f t="shared" si="172"/>
        <v>57.166666681878269</v>
      </c>
      <c r="O2182" s="18">
        <v>1</v>
      </c>
      <c r="P2182" t="s">
        <v>3887</v>
      </c>
      <c r="Q2182" s="6" t="s">
        <v>24</v>
      </c>
    </row>
    <row r="2183" spans="1:18" ht="15">
      <c r="A2183" t="s">
        <v>17</v>
      </c>
      <c r="B2183" t="s">
        <v>41</v>
      </c>
      <c r="C2183" t="s">
        <v>135</v>
      </c>
      <c r="D2183" t="s">
        <v>3888</v>
      </c>
      <c r="E2183">
        <v>1</v>
      </c>
      <c r="F2183" t="s">
        <v>33</v>
      </c>
      <c r="G2183" t="s">
        <v>22</v>
      </c>
      <c r="H2183" s="5">
        <v>43641.263888888891</v>
      </c>
      <c r="I2183" s="5">
        <v>43641.164988425924</v>
      </c>
      <c r="J2183" s="4">
        <f t="shared" si="173"/>
        <v>2019</v>
      </c>
      <c r="K2183" s="4">
        <f t="shared" si="174"/>
        <v>6</v>
      </c>
      <c r="L2183" s="6">
        <f t="shared" si="170"/>
        <v>8545.0000002980232</v>
      </c>
      <c r="M2183" s="8">
        <f t="shared" si="171"/>
        <v>142.41666667163372</v>
      </c>
      <c r="N2183" s="8">
        <f t="shared" si="172"/>
        <v>142.41666667163372</v>
      </c>
      <c r="O2183" s="18">
        <v>1</v>
      </c>
      <c r="P2183" t="s">
        <v>3889</v>
      </c>
      <c r="Q2183" s="6" t="s">
        <v>24</v>
      </c>
      <c r="R2183" t="s">
        <v>2886</v>
      </c>
    </row>
    <row r="2184" spans="1:17" ht="15">
      <c r="A2184" t="s">
        <v>17</v>
      </c>
      <c r="B2184" t="s">
        <v>18</v>
      </c>
      <c r="C2184" t="s">
        <v>35</v>
      </c>
      <c r="D2184" t="s">
        <v>1020</v>
      </c>
      <c r="E2184">
        <v>3</v>
      </c>
      <c r="F2184" t="s">
        <v>27</v>
      </c>
      <c r="G2184" t="s">
        <v>22</v>
      </c>
      <c r="H2184" s="5">
        <v>43641.352465277778</v>
      </c>
      <c r="I2184" s="5">
        <v>43641.288888888892</v>
      </c>
      <c r="J2184" s="4">
        <f t="shared" si="173"/>
        <v>2019</v>
      </c>
      <c r="K2184" s="4">
        <f t="shared" si="174"/>
        <v>6</v>
      </c>
      <c r="L2184" s="6">
        <f t="shared" si="170"/>
        <v>5492.999999737367</v>
      </c>
      <c r="M2184" s="8">
        <f t="shared" si="171"/>
        <v>91.549999995622784</v>
      </c>
      <c r="N2184" s="8">
        <f t="shared" si="172"/>
        <v>274.64999998686835</v>
      </c>
      <c r="O2184" s="18">
        <v>1</v>
      </c>
      <c r="P2184" t="s">
        <v>3890</v>
      </c>
      <c r="Q2184" s="6" t="s">
        <v>24</v>
      </c>
    </row>
    <row r="2185" spans="1:19" s="100" customFormat="1" ht="15">
      <c r="A2185" s="100" t="s">
        <v>17</v>
      </c>
      <c r="B2185" s="100" t="s">
        <v>41</v>
      </c>
      <c r="C2185" s="100" t="s">
        <v>42</v>
      </c>
      <c r="D2185" s="100" t="s">
        <v>3891</v>
      </c>
      <c r="E2185" s="100">
        <v>1</v>
      </c>
      <c r="F2185" s="100" t="s">
        <v>27</v>
      </c>
      <c r="G2185" s="100" t="s">
        <v>22</v>
      </c>
      <c r="H2185" s="101">
        <v>43641.464861111112</v>
      </c>
      <c r="I2185" s="101">
        <v>43641.395138888889</v>
      </c>
      <c r="J2185" s="4">
        <f t="shared" si="173"/>
        <v>2019</v>
      </c>
      <c r="K2185" s="4">
        <f t="shared" si="174"/>
        <v>6</v>
      </c>
      <c r="L2185" s="96">
        <f t="shared" si="170"/>
        <v>6024.0000000223517</v>
      </c>
      <c r="M2185" s="98">
        <f t="shared" si="171"/>
        <v>100.40000000037253</v>
      </c>
      <c r="N2185" s="98">
        <f t="shared" si="172"/>
        <v>100.40000000037253</v>
      </c>
      <c r="O2185" s="99">
        <v>1</v>
      </c>
      <c r="P2185" s="100" t="s">
        <v>3892</v>
      </c>
      <c r="Q2185" s="96" t="s">
        <v>24</v>
      </c>
      <c r="S2185"/>
    </row>
    <row r="2186" spans="1:19" s="100" customFormat="1" ht="15">
      <c r="A2186" s="100" t="s">
        <v>17</v>
      </c>
      <c r="B2186" s="100" t="s">
        <v>41</v>
      </c>
      <c r="C2186" s="100" t="s">
        <v>62</v>
      </c>
      <c r="D2186" s="100" t="s">
        <v>3893</v>
      </c>
      <c r="E2186" s="100">
        <v>1</v>
      </c>
      <c r="F2186" s="100" t="s">
        <v>27</v>
      </c>
      <c r="G2186" s="100" t="s">
        <v>22</v>
      </c>
      <c r="H2186" s="101">
        <v>43641.424201388887</v>
      </c>
      <c r="I2186" s="101">
        <v>43641.406944444447</v>
      </c>
      <c r="J2186" s="4">
        <f t="shared" si="173"/>
        <v>2019</v>
      </c>
      <c r="K2186" s="4">
        <f t="shared" si="174"/>
        <v>6</v>
      </c>
      <c r="L2186" s="96">
        <f t="shared" si="175" ref="L2186:L2249">(H2186-I2186)*60*24*60</f>
        <v>1490.9999996423721</v>
      </c>
      <c r="M2186" s="98">
        <f t="shared" si="171"/>
        <v>24.849999994039536</v>
      </c>
      <c r="N2186" s="98">
        <f t="shared" si="172"/>
        <v>24.849999994039536</v>
      </c>
      <c r="O2186" s="99">
        <v>1</v>
      </c>
      <c r="P2186" s="100" t="s">
        <v>3894</v>
      </c>
      <c r="Q2186" s="96" t="s">
        <v>24</v>
      </c>
      <c r="S2186"/>
    </row>
    <row r="2187" spans="1:17" ht="15">
      <c r="A2187" t="s">
        <v>17</v>
      </c>
      <c r="B2187" t="s">
        <v>18</v>
      </c>
      <c r="C2187" t="s">
        <v>35</v>
      </c>
      <c r="D2187" t="s">
        <v>3895</v>
      </c>
      <c r="E2187">
        <v>4</v>
      </c>
      <c r="F2187" t="s">
        <v>472</v>
      </c>
      <c r="G2187" t="s">
        <v>22</v>
      </c>
      <c r="H2187" s="5">
        <v>43641.659328703703</v>
      </c>
      <c r="I2187" s="5">
        <v>43641.530555555553</v>
      </c>
      <c r="J2187" s="4">
        <f t="shared" si="173"/>
        <v>2019</v>
      </c>
      <c r="K2187" s="4">
        <f t="shared" si="174"/>
        <v>6</v>
      </c>
      <c r="L2187" s="6">
        <f t="shared" si="175"/>
        <v>11126.00000014063</v>
      </c>
      <c r="M2187" s="8">
        <f t="shared" si="171"/>
        <v>185.43333333567716</v>
      </c>
      <c r="N2187" s="8">
        <f t="shared" si="172"/>
        <v>741.73333334270865</v>
      </c>
      <c r="O2187" s="18">
        <v>1</v>
      </c>
      <c r="P2187" t="s">
        <v>3896</v>
      </c>
      <c r="Q2187" s="6" t="s">
        <v>24</v>
      </c>
    </row>
    <row r="2188" spans="1:19" s="135" customFormat="1" ht="15">
      <c r="A2188" s="135" t="s">
        <v>17</v>
      </c>
      <c r="B2188" s="135" t="s">
        <v>41</v>
      </c>
      <c r="C2188" s="135" t="s">
        <v>62</v>
      </c>
      <c r="D2188" s="135" t="s">
        <v>3897</v>
      </c>
      <c r="E2188" s="135">
        <v>1</v>
      </c>
      <c r="F2188" s="135" t="s">
        <v>472</v>
      </c>
      <c r="G2188" s="135" t="s">
        <v>22</v>
      </c>
      <c r="H2188" s="136">
        <v>43641.707638888889</v>
      </c>
      <c r="I2188" s="136">
        <v>43641.654166666667</v>
      </c>
      <c r="J2188" s="4">
        <f t="shared" si="173"/>
        <v>2019</v>
      </c>
      <c r="K2188" s="4">
        <f t="shared" si="174"/>
        <v>6</v>
      </c>
      <c r="L2188" s="139">
        <f t="shared" si="175"/>
        <v>4619.9999999720603</v>
      </c>
      <c r="M2188" s="137">
        <f t="shared" si="171"/>
        <v>76.999999999534339</v>
      </c>
      <c r="N2188" s="137">
        <f t="shared" si="172"/>
        <v>76.999999999534339</v>
      </c>
      <c r="O2188" s="138">
        <v>1</v>
      </c>
      <c r="P2188" s="135" t="s">
        <v>3898</v>
      </c>
      <c r="Q2188" s="139" t="s">
        <v>24</v>
      </c>
      <c r="S2188"/>
    </row>
    <row r="2189" spans="1:17" ht="15">
      <c r="A2189" t="s">
        <v>17</v>
      </c>
      <c r="B2189" t="s">
        <v>47</v>
      </c>
      <c r="C2189" t="s">
        <v>52</v>
      </c>
      <c r="D2189" t="s">
        <v>602</v>
      </c>
      <c r="E2189">
        <v>50</v>
      </c>
      <c r="F2189" t="s">
        <v>27</v>
      </c>
      <c r="G2189" t="s">
        <v>22</v>
      </c>
      <c r="H2189" s="5">
        <v>43641.858807870369</v>
      </c>
      <c r="I2189" s="5">
        <v>43641.793124999997</v>
      </c>
      <c r="J2189" s="4">
        <f t="shared" si="173"/>
        <v>2019</v>
      </c>
      <c r="K2189" s="4">
        <f t="shared" si="174"/>
        <v>6</v>
      </c>
      <c r="L2189" s="6">
        <f t="shared" si="175"/>
        <v>5675.0000001629815</v>
      </c>
      <c r="M2189" s="8">
        <f t="shared" si="171"/>
        <v>94.583333336049691</v>
      </c>
      <c r="N2189" s="8">
        <f t="shared" si="172"/>
        <v>4729.1666668024845</v>
      </c>
      <c r="O2189" s="18">
        <v>1</v>
      </c>
      <c r="P2189" t="s">
        <v>3899</v>
      </c>
      <c r="Q2189" s="6" t="s">
        <v>24</v>
      </c>
    </row>
    <row r="2190" spans="1:17" ht="15">
      <c r="A2190" t="s">
        <v>17</v>
      </c>
      <c r="B2190" t="s">
        <v>47</v>
      </c>
      <c r="C2190" t="s">
        <v>52</v>
      </c>
      <c r="D2190" t="s">
        <v>1036</v>
      </c>
      <c r="E2190">
        <v>25</v>
      </c>
      <c r="F2190" t="s">
        <v>27</v>
      </c>
      <c r="G2190" t="s">
        <v>22</v>
      </c>
      <c r="H2190" s="5">
        <v>43642.004421296297</v>
      </c>
      <c r="I2190" s="5">
        <v>43641.805752314816</v>
      </c>
      <c r="J2190" s="4">
        <f t="shared" si="173"/>
        <v>2019</v>
      </c>
      <c r="K2190" s="4">
        <f t="shared" si="174"/>
        <v>6</v>
      </c>
      <c r="L2190" s="6">
        <f t="shared" si="175"/>
        <v>17164.999999897555</v>
      </c>
      <c r="M2190" s="8">
        <f t="shared" si="171"/>
        <v>286.08333333162591</v>
      </c>
      <c r="N2190" s="8">
        <f t="shared" si="172"/>
        <v>7152.0833332906477</v>
      </c>
      <c r="O2190" s="18">
        <v>1</v>
      </c>
      <c r="P2190" t="s">
        <v>3900</v>
      </c>
      <c r="Q2190" s="6" t="s">
        <v>24</v>
      </c>
    </row>
    <row r="2191" spans="1:17" ht="15">
      <c r="A2191" t="s">
        <v>17</v>
      </c>
      <c r="B2191" t="s">
        <v>47</v>
      </c>
      <c r="C2191" t="s">
        <v>52</v>
      </c>
      <c r="D2191" t="s">
        <v>3901</v>
      </c>
      <c r="E2191">
        <v>1</v>
      </c>
      <c r="F2191" t="s">
        <v>27</v>
      </c>
      <c r="G2191" t="s">
        <v>22</v>
      </c>
      <c r="H2191" s="5">
        <v>43642.529652777775</v>
      </c>
      <c r="I2191" s="5">
        <v>43642.502083333333</v>
      </c>
      <c r="J2191" s="4">
        <f t="shared" si="173"/>
        <v>2019</v>
      </c>
      <c r="K2191" s="4">
        <f t="shared" si="174"/>
        <v>6</v>
      </c>
      <c r="L2191" s="6">
        <f t="shared" si="175"/>
        <v>2381.9999998435378</v>
      </c>
      <c r="M2191" s="8">
        <f t="shared" si="171"/>
        <v>39.699999997392297</v>
      </c>
      <c r="N2191" s="8">
        <f t="shared" si="172"/>
        <v>39.699999997392297</v>
      </c>
      <c r="O2191" s="18">
        <v>1</v>
      </c>
      <c r="P2191" t="s">
        <v>3902</v>
      </c>
      <c r="Q2191" s="6" t="s">
        <v>24</v>
      </c>
    </row>
    <row r="2192" spans="1:17" ht="15">
      <c r="A2192" t="s">
        <v>17</v>
      </c>
      <c r="B2192" t="s">
        <v>140</v>
      </c>
      <c r="C2192" t="s">
        <v>141</v>
      </c>
      <c r="D2192" t="s">
        <v>3336</v>
      </c>
      <c r="E2192">
        <v>75</v>
      </c>
      <c r="F2192" t="s">
        <v>27</v>
      </c>
      <c r="G2192" t="s">
        <v>22</v>
      </c>
      <c r="H2192" s="5">
        <v>43642.613877314812</v>
      </c>
      <c r="I2192" s="5">
        <v>43642.553472222222</v>
      </c>
      <c r="J2192" s="4">
        <f t="shared" si="173"/>
        <v>2019</v>
      </c>
      <c r="K2192" s="4">
        <f t="shared" si="174"/>
        <v>6</v>
      </c>
      <c r="L2192" s="6">
        <f t="shared" si="175"/>
        <v>5218.9999998081475</v>
      </c>
      <c r="M2192" s="8">
        <f t="shared" si="171"/>
        <v>86.983333330135792</v>
      </c>
      <c r="N2192" s="8">
        <f t="shared" si="172"/>
        <v>6523.7499997601844</v>
      </c>
      <c r="O2192" s="18">
        <v>1</v>
      </c>
      <c r="P2192" t="s">
        <v>3903</v>
      </c>
      <c r="Q2192" s="6" t="s">
        <v>24</v>
      </c>
    </row>
    <row r="2193" spans="1:17" ht="15">
      <c r="A2193" t="s">
        <v>29</v>
      </c>
      <c r="B2193" t="s">
        <v>30</v>
      </c>
      <c r="C2193" t="s">
        <v>83</v>
      </c>
      <c r="D2193" t="s">
        <v>3904</v>
      </c>
      <c r="E2193">
        <v>14</v>
      </c>
      <c r="F2193" t="s">
        <v>125</v>
      </c>
      <c r="G2193" t="s">
        <v>22</v>
      </c>
      <c r="H2193" s="5">
        <v>43642.965451388889</v>
      </c>
      <c r="I2193" s="5">
        <v>43642.838888888888</v>
      </c>
      <c r="J2193" s="4">
        <f t="shared" si="173"/>
        <v>2019</v>
      </c>
      <c r="K2193" s="4">
        <f t="shared" si="174"/>
        <v>6</v>
      </c>
      <c r="L2193" s="6">
        <f t="shared" si="175"/>
        <v>10935.000000125729</v>
      </c>
      <c r="M2193" s="8">
        <f t="shared" si="171"/>
        <v>182.25000000209548</v>
      </c>
      <c r="N2193" s="8">
        <f t="shared" si="172"/>
        <v>2551.5000000293367</v>
      </c>
      <c r="O2193" s="18">
        <v>1</v>
      </c>
      <c r="P2193" t="s">
        <v>3905</v>
      </c>
      <c r="Q2193" s="6" t="s">
        <v>24</v>
      </c>
    </row>
    <row r="2194" spans="1:17" ht="15">
      <c r="A2194" t="s">
        <v>17</v>
      </c>
      <c r="B2194" t="s">
        <v>41</v>
      </c>
      <c r="C2194" t="s">
        <v>129</v>
      </c>
      <c r="D2194" t="s">
        <v>3906</v>
      </c>
      <c r="E2194">
        <v>4</v>
      </c>
      <c r="F2194" t="s">
        <v>92</v>
      </c>
      <c r="G2194" t="s">
        <v>22</v>
      </c>
      <c r="H2194" s="5">
        <v>43643.354166666664</v>
      </c>
      <c r="I2194" s="5">
        <v>43643.344444444447</v>
      </c>
      <c r="J2194" s="4">
        <f t="shared" si="173"/>
        <v>2019</v>
      </c>
      <c r="K2194" s="4">
        <f t="shared" si="174"/>
        <v>6</v>
      </c>
      <c r="L2194" s="6">
        <f t="shared" si="175"/>
        <v>839.99999959487468</v>
      </c>
      <c r="M2194" s="8">
        <f t="shared" si="171"/>
        <v>13.999999993247911</v>
      </c>
      <c r="N2194" s="8">
        <f t="shared" si="172"/>
        <v>55.999999972991645</v>
      </c>
      <c r="O2194" s="18">
        <v>1</v>
      </c>
      <c r="P2194" t="s">
        <v>3907</v>
      </c>
      <c r="Q2194" s="6" t="s">
        <v>24</v>
      </c>
    </row>
    <row r="2195" spans="1:19" s="123" customFormat="1" ht="15">
      <c r="A2195" s="123" t="s">
        <v>17</v>
      </c>
      <c r="B2195" s="123" t="s">
        <v>55</v>
      </c>
      <c r="C2195" s="123" t="s">
        <v>59</v>
      </c>
      <c r="D2195" s="123" t="s">
        <v>3908</v>
      </c>
      <c r="E2195" s="123">
        <v>1</v>
      </c>
      <c r="F2195" s="123" t="s">
        <v>92</v>
      </c>
      <c r="G2195" s="123" t="s">
        <v>22</v>
      </c>
      <c r="H2195" s="124">
        <v>43643.470833333333</v>
      </c>
      <c r="I2195" s="124">
        <v>43643.447222222225</v>
      </c>
      <c r="J2195" s="4">
        <f t="shared" si="173"/>
        <v>2019</v>
      </c>
      <c r="K2195" s="4">
        <f t="shared" si="174"/>
        <v>6</v>
      </c>
      <c r="L2195" s="127">
        <f t="shared" si="175"/>
        <v>2039.9999997345731</v>
      </c>
      <c r="M2195" s="125">
        <f t="shared" si="171"/>
        <v>33.999999995576218</v>
      </c>
      <c r="N2195" s="125">
        <f t="shared" si="172"/>
        <v>33.999999995576218</v>
      </c>
      <c r="O2195" s="126">
        <v>1</v>
      </c>
      <c r="P2195" s="123" t="s">
        <v>3909</v>
      </c>
      <c r="Q2195" s="127" t="s">
        <v>24</v>
      </c>
      <c r="S2195"/>
    </row>
    <row r="2196" spans="1:18" ht="15">
      <c r="A2196" t="s">
        <v>17</v>
      </c>
      <c r="B2196" t="s">
        <v>41</v>
      </c>
      <c r="C2196" t="s">
        <v>62</v>
      </c>
      <c r="D2196" t="s">
        <v>3910</v>
      </c>
      <c r="E2196">
        <v>9</v>
      </c>
      <c r="F2196" t="s">
        <v>33</v>
      </c>
      <c r="G2196" t="s">
        <v>22</v>
      </c>
      <c r="H2196" s="5">
        <v>43643.839513888888</v>
      </c>
      <c r="I2196" s="5">
        <v>43643.729166666664</v>
      </c>
      <c r="J2196" s="4">
        <f t="shared" si="173"/>
        <v>2019</v>
      </c>
      <c r="K2196" s="4">
        <f t="shared" si="174"/>
        <v>6</v>
      </c>
      <c r="L2196" s="6">
        <f t="shared" si="175"/>
        <v>9534.0000001480803</v>
      </c>
      <c r="M2196" s="8">
        <f t="shared" si="171"/>
        <v>158.900000002468</v>
      </c>
      <c r="N2196" s="8">
        <f t="shared" si="172"/>
        <v>1430.100000022212</v>
      </c>
      <c r="O2196" s="18">
        <v>1</v>
      </c>
      <c r="P2196" t="s">
        <v>3911</v>
      </c>
      <c r="Q2196" s="6" t="s">
        <v>24</v>
      </c>
      <c r="R2196" t="s">
        <v>2886</v>
      </c>
    </row>
    <row r="2197" spans="1:17" ht="15">
      <c r="A2197" t="s">
        <v>17</v>
      </c>
      <c r="B2197" t="s">
        <v>41</v>
      </c>
      <c r="C2197" t="s">
        <v>42</v>
      </c>
      <c r="D2197" t="s">
        <v>3912</v>
      </c>
      <c r="E2197">
        <v>34</v>
      </c>
      <c r="F2197" t="s">
        <v>27</v>
      </c>
      <c r="G2197" t="s">
        <v>22</v>
      </c>
      <c r="H2197" s="5">
        <v>43644.442881944444</v>
      </c>
      <c r="I2197" s="5">
        <v>43644.424687500003</v>
      </c>
      <c r="J2197" s="4">
        <f t="shared" si="173"/>
        <v>2019</v>
      </c>
      <c r="K2197" s="4">
        <f t="shared" si="174"/>
        <v>6</v>
      </c>
      <c r="L2197" s="6">
        <f t="shared" si="175"/>
        <v>1571.9999997178093</v>
      </c>
      <c r="M2197" s="8">
        <f t="shared" si="171"/>
        <v>26.199999995296821</v>
      </c>
      <c r="N2197" s="8">
        <f t="shared" si="172"/>
        <v>890.79999984009191</v>
      </c>
      <c r="O2197" s="18">
        <v>1</v>
      </c>
      <c r="P2197" t="s">
        <v>3913</v>
      </c>
      <c r="Q2197" s="6" t="s">
        <v>24</v>
      </c>
    </row>
    <row r="2198" spans="1:17" ht="15">
      <c r="A2198" t="s">
        <v>29</v>
      </c>
      <c r="B2198" t="s">
        <v>94</v>
      </c>
      <c r="C2198" t="s">
        <v>186</v>
      </c>
      <c r="D2198" t="s">
        <v>3914</v>
      </c>
      <c r="E2198">
        <v>44</v>
      </c>
      <c r="F2198" t="s">
        <v>85</v>
      </c>
      <c r="G2198" t="s">
        <v>22</v>
      </c>
      <c r="H2198" s="5">
        <v>43644.690289351849</v>
      </c>
      <c r="I2198" s="5">
        <v>43644.525000000001</v>
      </c>
      <c r="J2198" s="4">
        <f t="shared" si="173"/>
        <v>2019</v>
      </c>
      <c r="K2198" s="4">
        <f t="shared" si="174"/>
        <v>6</v>
      </c>
      <c r="L2198" s="6">
        <f t="shared" si="175"/>
        <v>14280.999999633059</v>
      </c>
      <c r="M2198" s="8">
        <f t="shared" si="171"/>
        <v>238.01666666055098</v>
      </c>
      <c r="N2198" s="8">
        <f t="shared" si="172"/>
        <v>10472.733333064243</v>
      </c>
      <c r="O2198" s="18">
        <v>1</v>
      </c>
      <c r="P2198" t="s">
        <v>3915</v>
      </c>
      <c r="Q2198" s="6" t="s">
        <v>24</v>
      </c>
    </row>
    <row r="2199" spans="1:18" ht="15">
      <c r="A2199" t="s">
        <v>17</v>
      </c>
      <c r="B2199" t="s">
        <v>55</v>
      </c>
      <c r="C2199" t="s">
        <v>326</v>
      </c>
      <c r="D2199" t="s">
        <v>2248</v>
      </c>
      <c r="E2199">
        <v>1</v>
      </c>
      <c r="F2199" t="s">
        <v>33</v>
      </c>
      <c r="G2199" t="s">
        <v>22</v>
      </c>
      <c r="H2199" s="5">
        <v>43644.656944444447</v>
      </c>
      <c r="I2199" s="5">
        <v>43644.630555555559</v>
      </c>
      <c r="J2199" s="4">
        <f t="shared" si="173"/>
        <v>2019</v>
      </c>
      <c r="K2199" s="4">
        <f t="shared" si="174"/>
        <v>6</v>
      </c>
      <c r="L2199" s="6">
        <f t="shared" si="175"/>
        <v>2279.9999998882413</v>
      </c>
      <c r="M2199" s="8">
        <f t="shared" si="171"/>
        <v>37.999999998137355</v>
      </c>
      <c r="N2199" s="8">
        <f t="shared" si="172"/>
        <v>37.999999998137355</v>
      </c>
      <c r="O2199" s="18">
        <v>1</v>
      </c>
      <c r="P2199" t="s">
        <v>3916</v>
      </c>
      <c r="Q2199" s="6" t="s">
        <v>24</v>
      </c>
      <c r="R2199" t="s">
        <v>2644</v>
      </c>
    </row>
    <row r="2200" spans="1:17" ht="15">
      <c r="A2200" t="s">
        <v>17</v>
      </c>
      <c r="B2200" t="s">
        <v>18</v>
      </c>
      <c r="C2200" t="s">
        <v>25</v>
      </c>
      <c r="D2200" t="s">
        <v>3917</v>
      </c>
      <c r="E2200">
        <v>2</v>
      </c>
      <c r="F2200" t="s">
        <v>27</v>
      </c>
      <c r="G2200" t="s">
        <v>22</v>
      </c>
      <c r="H2200" s="5">
        <v>43645.154374999998</v>
      </c>
      <c r="I2200" s="5">
        <v>43645.131782407407</v>
      </c>
      <c r="J2200" s="4">
        <f t="shared" si="173"/>
        <v>2019</v>
      </c>
      <c r="K2200" s="4">
        <f t="shared" si="174"/>
        <v>6</v>
      </c>
      <c r="L2200" s="6">
        <f t="shared" si="175"/>
        <v>1951.9999999087304</v>
      </c>
      <c r="M2200" s="8">
        <f t="shared" si="171"/>
        <v>32.533333331812173</v>
      </c>
      <c r="N2200" s="8">
        <f t="shared" si="172"/>
        <v>65.066666663624346</v>
      </c>
      <c r="O2200" s="18">
        <v>1</v>
      </c>
      <c r="P2200" t="s">
        <v>3918</v>
      </c>
      <c r="Q2200" s="6" t="s">
        <v>24</v>
      </c>
    </row>
    <row r="2201" spans="1:17" ht="15">
      <c r="A2201" t="s">
        <v>17</v>
      </c>
      <c r="B2201" t="s">
        <v>55</v>
      </c>
      <c r="C2201" t="s">
        <v>59</v>
      </c>
      <c r="D2201" t="s">
        <v>3919</v>
      </c>
      <c r="E2201">
        <v>3</v>
      </c>
      <c r="F2201" t="s">
        <v>27</v>
      </c>
      <c r="G2201" t="s">
        <v>22</v>
      </c>
      <c r="H2201" s="5">
        <v>43645.200694444444</v>
      </c>
      <c r="I2201" s="5">
        <v>43645.161111111112</v>
      </c>
      <c r="J2201" s="4">
        <f t="shared" si="173"/>
        <v>2019</v>
      </c>
      <c r="K2201" s="4">
        <f t="shared" si="174"/>
        <v>6</v>
      </c>
      <c r="L2201" s="6">
        <f t="shared" si="175"/>
        <v>3419.9999998323619</v>
      </c>
      <c r="M2201" s="8">
        <f t="shared" si="171"/>
        <v>56.999999997206032</v>
      </c>
      <c r="N2201" s="8">
        <f t="shared" si="172"/>
        <v>170.9999999916181</v>
      </c>
      <c r="O2201" s="18">
        <v>1</v>
      </c>
      <c r="P2201" t="s">
        <v>3920</v>
      </c>
      <c r="Q2201" s="6" t="s">
        <v>24</v>
      </c>
    </row>
    <row r="2202" spans="1:19" s="123" customFormat="1" ht="15">
      <c r="A2202" s="123" t="s">
        <v>29</v>
      </c>
      <c r="B2202" s="123" t="s">
        <v>87</v>
      </c>
      <c r="C2202" s="123" t="s">
        <v>103</v>
      </c>
      <c r="D2202" s="123" t="s">
        <v>3921</v>
      </c>
      <c r="E2202" s="123">
        <v>1</v>
      </c>
      <c r="F2202" s="123" t="s">
        <v>92</v>
      </c>
      <c r="G2202" s="123" t="s">
        <v>22</v>
      </c>
      <c r="H2202" s="124">
        <v>43645.359467592592</v>
      </c>
      <c r="I2202" s="124">
        <v>43645.325624999998</v>
      </c>
      <c r="J2202" s="4">
        <f t="shared" si="173"/>
        <v>2019</v>
      </c>
      <c r="K2202" s="4">
        <f t="shared" si="174"/>
        <v>6</v>
      </c>
      <c r="L2202" s="127">
        <f t="shared" si="175"/>
        <v>2924.0000001853332</v>
      </c>
      <c r="M2202" s="125">
        <f t="shared" si="171"/>
        <v>48.73333333642222</v>
      </c>
      <c r="N2202" s="125">
        <f t="shared" si="172"/>
        <v>48.73333333642222</v>
      </c>
      <c r="O2202" s="126">
        <v>1</v>
      </c>
      <c r="P2202" s="123" t="s">
        <v>3922</v>
      </c>
      <c r="Q2202" s="127" t="s">
        <v>24</v>
      </c>
      <c r="S2202"/>
    </row>
    <row r="2203" spans="1:19" s="123" customFormat="1" ht="15">
      <c r="A2203" s="123" t="s">
        <v>29</v>
      </c>
      <c r="B2203" s="123" t="s">
        <v>87</v>
      </c>
      <c r="C2203" s="123" t="s">
        <v>103</v>
      </c>
      <c r="D2203" s="123" t="s">
        <v>3923</v>
      </c>
      <c r="E2203" s="123">
        <v>1</v>
      </c>
      <c r="F2203" s="123" t="s">
        <v>92</v>
      </c>
      <c r="G2203" s="123" t="s">
        <v>22</v>
      </c>
      <c r="H2203" s="124">
        <v>43645.360092592593</v>
      </c>
      <c r="I2203" s="124">
        <v>43645.341689814813</v>
      </c>
      <c r="J2203" s="4">
        <f t="shared" si="173"/>
        <v>2019</v>
      </c>
      <c r="K2203" s="4">
        <f t="shared" si="174"/>
        <v>6</v>
      </c>
      <c r="L2203" s="127">
        <f t="shared" si="175"/>
        <v>1590.0000001536682</v>
      </c>
      <c r="M2203" s="125">
        <f t="shared" si="171"/>
        <v>26.500000002561137</v>
      </c>
      <c r="N2203" s="125">
        <f t="shared" si="172"/>
        <v>26.500000002561137</v>
      </c>
      <c r="O2203" s="126">
        <v>1</v>
      </c>
      <c r="P2203" s="123" t="s">
        <v>3924</v>
      </c>
      <c r="Q2203" s="127" t="s">
        <v>24</v>
      </c>
      <c r="S2203"/>
    </row>
    <row r="2204" spans="1:17" ht="15">
      <c r="A2204" t="s">
        <v>17</v>
      </c>
      <c r="B2204" t="s">
        <v>18</v>
      </c>
      <c r="C2204" t="s">
        <v>38</v>
      </c>
      <c r="D2204" t="s">
        <v>665</v>
      </c>
      <c r="E2204">
        <v>1</v>
      </c>
      <c r="F2204" t="s">
        <v>27</v>
      </c>
      <c r="G2204" t="s">
        <v>22</v>
      </c>
      <c r="H2204" s="5">
        <v>43645.470925925925</v>
      </c>
      <c r="I2204" s="5">
        <v>43645.346134259256</v>
      </c>
      <c r="J2204" s="4">
        <f t="shared" si="173"/>
        <v>2019</v>
      </c>
      <c r="K2204" s="4">
        <f t="shared" si="174"/>
        <v>6</v>
      </c>
      <c r="L2204" s="6">
        <f t="shared" si="175"/>
        <v>10782.000000192784</v>
      </c>
      <c r="M2204" s="8">
        <f t="shared" si="171"/>
        <v>179.70000000321306</v>
      </c>
      <c r="N2204" s="8">
        <f t="shared" si="172"/>
        <v>179.70000000321306</v>
      </c>
      <c r="O2204" s="18">
        <v>1</v>
      </c>
      <c r="P2204" t="s">
        <v>3925</v>
      </c>
      <c r="Q2204" s="6" t="s">
        <v>24</v>
      </c>
    </row>
    <row r="2205" spans="1:19" s="123" customFormat="1" ht="15">
      <c r="A2205" s="123" t="s">
        <v>29</v>
      </c>
      <c r="B2205" s="123" t="s">
        <v>94</v>
      </c>
      <c r="C2205" s="123" t="s">
        <v>156</v>
      </c>
      <c r="D2205" s="123" t="s">
        <v>3926</v>
      </c>
      <c r="E2205" s="123">
        <v>1</v>
      </c>
      <c r="F2205" s="123" t="s">
        <v>92</v>
      </c>
      <c r="G2205" s="123" t="s">
        <v>22</v>
      </c>
      <c r="H2205" s="124">
        <v>43645.372986111113</v>
      </c>
      <c r="I2205" s="124">
        <v>43645.349548611113</v>
      </c>
      <c r="J2205" s="4">
        <f t="shared" si="173"/>
        <v>2019</v>
      </c>
      <c r="K2205" s="4">
        <f t="shared" si="174"/>
        <v>6</v>
      </c>
      <c r="L2205" s="127">
        <f t="shared" si="175"/>
        <v>2025</v>
      </c>
      <c r="M2205" s="125">
        <f t="shared" si="171"/>
        <v>33.75</v>
      </c>
      <c r="N2205" s="125">
        <f t="shared" si="172"/>
        <v>33.75</v>
      </c>
      <c r="O2205" s="126">
        <v>1</v>
      </c>
      <c r="P2205" s="123" t="s">
        <v>3927</v>
      </c>
      <c r="Q2205" s="127" t="s">
        <v>24</v>
      </c>
      <c r="S2205"/>
    </row>
    <row r="2206" spans="1:19" s="123" customFormat="1" ht="15">
      <c r="A2206" s="123" t="s">
        <v>29</v>
      </c>
      <c r="B2206" s="123" t="s">
        <v>94</v>
      </c>
      <c r="C2206" s="123" t="s">
        <v>156</v>
      </c>
      <c r="D2206" s="123" t="s">
        <v>3928</v>
      </c>
      <c r="E2206" s="123">
        <v>1</v>
      </c>
      <c r="F2206" s="123" t="s">
        <v>92</v>
      </c>
      <c r="G2206" s="123" t="s">
        <v>22</v>
      </c>
      <c r="H2206" s="124">
        <v>43645.373888888891</v>
      </c>
      <c r="I2206" s="124">
        <v>43645.349733796298</v>
      </c>
      <c r="J2206" s="4">
        <f t="shared" si="173"/>
        <v>2019</v>
      </c>
      <c r="K2206" s="4">
        <f t="shared" si="174"/>
        <v>6</v>
      </c>
      <c r="L2206" s="127">
        <f t="shared" si="175"/>
        <v>2087.0000000344589</v>
      </c>
      <c r="M2206" s="125">
        <f t="shared" si="171"/>
        <v>34.783333333907649</v>
      </c>
      <c r="N2206" s="125">
        <f t="shared" si="172"/>
        <v>34.783333333907649</v>
      </c>
      <c r="O2206" s="126">
        <v>1</v>
      </c>
      <c r="P2206" s="123" t="s">
        <v>3929</v>
      </c>
      <c r="Q2206" s="127" t="s">
        <v>24</v>
      </c>
      <c r="S2206"/>
    </row>
    <row r="2207" spans="1:17" ht="15">
      <c r="A2207" t="s">
        <v>29</v>
      </c>
      <c r="B2207" t="s">
        <v>94</v>
      </c>
      <c r="C2207" t="s">
        <v>177</v>
      </c>
      <c r="D2207" t="s">
        <v>3930</v>
      </c>
      <c r="E2207">
        <v>1</v>
      </c>
      <c r="F2207" t="s">
        <v>131</v>
      </c>
      <c r="G2207" t="s">
        <v>22</v>
      </c>
      <c r="H2207" s="5">
        <v>43645.490104166667</v>
      </c>
      <c r="I2207" s="5">
        <v>43645.351365740738</v>
      </c>
      <c r="J2207" s="4">
        <f t="shared" si="173"/>
        <v>2019</v>
      </c>
      <c r="K2207" s="4">
        <f t="shared" si="174"/>
        <v>6</v>
      </c>
      <c r="L2207" s="6">
        <f t="shared" si="175"/>
        <v>11987.000000244007</v>
      </c>
      <c r="M2207" s="8">
        <f t="shared" si="171"/>
        <v>199.78333333740011</v>
      </c>
      <c r="N2207" s="8">
        <f t="shared" si="172"/>
        <v>199.78333333740011</v>
      </c>
      <c r="O2207" s="18">
        <v>1</v>
      </c>
      <c r="P2207" t="s">
        <v>3931</v>
      </c>
      <c r="Q2207" s="6" t="s">
        <v>24</v>
      </c>
    </row>
    <row r="2208" spans="1:19" s="123" customFormat="1" ht="15">
      <c r="A2208" s="123" t="s">
        <v>29</v>
      </c>
      <c r="B2208" s="123" t="s">
        <v>87</v>
      </c>
      <c r="C2208" s="123" t="s">
        <v>103</v>
      </c>
      <c r="D2208" s="123" t="s">
        <v>3932</v>
      </c>
      <c r="E2208" s="123">
        <v>1</v>
      </c>
      <c r="F2208" s="123" t="s">
        <v>92</v>
      </c>
      <c r="G2208" s="123" t="s">
        <v>22</v>
      </c>
      <c r="H2208" s="124">
        <v>43645.361203703702</v>
      </c>
      <c r="I2208" s="124">
        <v>43645.353020833332</v>
      </c>
      <c r="J2208" s="4">
        <f t="shared" si="173"/>
        <v>2019</v>
      </c>
      <c r="K2208" s="4">
        <f t="shared" si="174"/>
        <v>6</v>
      </c>
      <c r="L2208" s="127">
        <f t="shared" si="175"/>
        <v>706.99999993667006</v>
      </c>
      <c r="M2208" s="125">
        <f t="shared" si="171"/>
        <v>11.783333332277834</v>
      </c>
      <c r="N2208" s="125">
        <f t="shared" si="172"/>
        <v>11.783333332277834</v>
      </c>
      <c r="O2208" s="126">
        <v>1</v>
      </c>
      <c r="P2208" s="123" t="s">
        <v>3933</v>
      </c>
      <c r="Q2208" s="127" t="s">
        <v>24</v>
      </c>
      <c r="S2208"/>
    </row>
    <row r="2209" spans="1:19" s="123" customFormat="1" ht="15">
      <c r="A2209" s="123" t="s">
        <v>29</v>
      </c>
      <c r="B2209" s="123" t="s">
        <v>94</v>
      </c>
      <c r="C2209" s="123" t="s">
        <v>156</v>
      </c>
      <c r="D2209" s="123" t="s">
        <v>3934</v>
      </c>
      <c r="E2209" s="123">
        <v>1</v>
      </c>
      <c r="F2209" s="123" t="s">
        <v>92</v>
      </c>
      <c r="G2209" s="123" t="s">
        <v>22</v>
      </c>
      <c r="H2209" s="124">
        <v>43645.374212962961</v>
      </c>
      <c r="I2209" s="124">
        <v>43645.358541666668</v>
      </c>
      <c r="J2209" s="4">
        <f t="shared" si="173"/>
        <v>2019</v>
      </c>
      <c r="K2209" s="4">
        <f t="shared" si="174"/>
        <v>6</v>
      </c>
      <c r="L2209" s="127">
        <f t="shared" si="175"/>
        <v>1353.9999996777624</v>
      </c>
      <c r="M2209" s="125">
        <f t="shared" si="171"/>
        <v>22.56666666129604</v>
      </c>
      <c r="N2209" s="125">
        <f t="shared" si="172"/>
        <v>22.56666666129604</v>
      </c>
      <c r="O2209" s="126">
        <v>1</v>
      </c>
      <c r="P2209" s="123" t="s">
        <v>3935</v>
      </c>
      <c r="Q2209" s="127" t="s">
        <v>24</v>
      </c>
      <c r="S2209"/>
    </row>
    <row r="2210" spans="1:17" ht="15">
      <c r="A2210" t="s">
        <v>17</v>
      </c>
      <c r="B2210" t="s">
        <v>18</v>
      </c>
      <c r="C2210" t="s">
        <v>25</v>
      </c>
      <c r="D2210" t="s">
        <v>1296</v>
      </c>
      <c r="E2210">
        <v>44</v>
      </c>
      <c r="F2210" t="s">
        <v>85</v>
      </c>
      <c r="G2210" t="s">
        <v>22</v>
      </c>
      <c r="H2210" s="5">
        <v>43646.384375000001</v>
      </c>
      <c r="I2210" s="5">
        <v>43646.355567129627</v>
      </c>
      <c r="J2210" s="4">
        <f t="shared" si="173"/>
        <v>2019</v>
      </c>
      <c r="K2210" s="4">
        <f t="shared" si="174"/>
        <v>6</v>
      </c>
      <c r="L2210" s="6">
        <f t="shared" si="175"/>
        <v>2489.0000003390014</v>
      </c>
      <c r="M2210" s="8">
        <f t="shared" si="171"/>
        <v>41.483333338983357</v>
      </c>
      <c r="N2210" s="8">
        <f t="shared" si="172"/>
        <v>1825.2666669152677</v>
      </c>
      <c r="O2210" s="18">
        <v>1</v>
      </c>
      <c r="P2210" t="s">
        <v>3936</v>
      </c>
      <c r="Q2210" s="6" t="s">
        <v>24</v>
      </c>
    </row>
    <row r="2211" spans="1:17" ht="15">
      <c r="A2211" t="s">
        <v>17</v>
      </c>
      <c r="B2211" t="s">
        <v>18</v>
      </c>
      <c r="C2211" t="s">
        <v>38</v>
      </c>
      <c r="D2211" t="s">
        <v>71</v>
      </c>
      <c r="E2211">
        <v>1</v>
      </c>
      <c r="F2211" t="s">
        <v>27</v>
      </c>
      <c r="G2211" t="s">
        <v>22</v>
      </c>
      <c r="H2211" s="5">
        <v>43646.40902777778</v>
      </c>
      <c r="I2211" s="5">
        <v>43646.366666666669</v>
      </c>
      <c r="J2211" s="4">
        <f t="shared" si="173"/>
        <v>2019</v>
      </c>
      <c r="K2211" s="4">
        <f t="shared" si="174"/>
        <v>6</v>
      </c>
      <c r="L2211" s="6">
        <f t="shared" si="175"/>
        <v>3659.9999999860302</v>
      </c>
      <c r="M2211" s="8">
        <f t="shared" si="171"/>
        <v>60.999999999767169</v>
      </c>
      <c r="N2211" s="8">
        <f t="shared" si="172"/>
        <v>60.999999999767169</v>
      </c>
      <c r="O2211" s="18">
        <v>1</v>
      </c>
      <c r="P2211" t="s">
        <v>3937</v>
      </c>
      <c r="Q2211" s="6" t="s">
        <v>24</v>
      </c>
    </row>
    <row r="2212" spans="1:17" ht="15">
      <c r="A2212" t="s">
        <v>17</v>
      </c>
      <c r="B2212" t="s">
        <v>55</v>
      </c>
      <c r="C2212" t="s">
        <v>59</v>
      </c>
      <c r="D2212" t="s">
        <v>3938</v>
      </c>
      <c r="E2212">
        <v>1</v>
      </c>
      <c r="F2212" t="s">
        <v>131</v>
      </c>
      <c r="G2212" t="s">
        <v>22</v>
      </c>
      <c r="H2212" s="5">
        <v>43646.4843287037</v>
      </c>
      <c r="I2212" s="5">
        <v>43646.461817129632</v>
      </c>
      <c r="J2212" s="4">
        <f t="shared" si="173"/>
        <v>2019</v>
      </c>
      <c r="K2212" s="4">
        <f t="shared" si="174"/>
        <v>6</v>
      </c>
      <c r="L2212" s="6">
        <f t="shared" si="175"/>
        <v>1944.9999995296821</v>
      </c>
      <c r="M2212" s="8">
        <f t="shared" si="171"/>
        <v>32.416666658828035</v>
      </c>
      <c r="N2212" s="8">
        <f t="shared" si="172"/>
        <v>32.416666658828035</v>
      </c>
      <c r="O2212" s="18">
        <v>1</v>
      </c>
      <c r="P2212" t="s">
        <v>3939</v>
      </c>
      <c r="Q2212" s="6" t="s">
        <v>24</v>
      </c>
    </row>
    <row r="2213" spans="1:17" ht="15">
      <c r="A2213" t="s">
        <v>17</v>
      </c>
      <c r="B2213" t="s">
        <v>18</v>
      </c>
      <c r="C2213" t="s">
        <v>35</v>
      </c>
      <c r="D2213" t="s">
        <v>739</v>
      </c>
      <c r="E2213">
        <v>30</v>
      </c>
      <c r="F2213" t="s">
        <v>131</v>
      </c>
      <c r="G2213" t="s">
        <v>22</v>
      </c>
      <c r="H2213" s="5">
        <v>43646.807083333333</v>
      </c>
      <c r="I2213" s="5">
        <v>43646.773981481485</v>
      </c>
      <c r="J2213" s="4">
        <f t="shared" si="173"/>
        <v>2019</v>
      </c>
      <c r="K2213" s="4">
        <f t="shared" si="174"/>
        <v>6</v>
      </c>
      <c r="L2213" s="6">
        <f t="shared" si="175"/>
        <v>2859.9999996833503</v>
      </c>
      <c r="M2213" s="8">
        <f t="shared" si="171"/>
        <v>47.666666661389172</v>
      </c>
      <c r="N2213" s="8">
        <f t="shared" si="172"/>
        <v>1429.9999998416752</v>
      </c>
      <c r="O2213" s="18">
        <v>1</v>
      </c>
      <c r="P2213" t="s">
        <v>3940</v>
      </c>
      <c r="Q2213" s="6" t="s">
        <v>24</v>
      </c>
    </row>
    <row r="2214" spans="1:19" s="112" customFormat="1" ht="15">
      <c r="A2214" s="112" t="s">
        <v>29</v>
      </c>
      <c r="B2214" s="112" t="s">
        <v>87</v>
      </c>
      <c r="C2214" s="112" t="s">
        <v>197</v>
      </c>
      <c r="D2214" s="112" t="s">
        <v>3941</v>
      </c>
      <c r="E2214" s="112">
        <v>1</v>
      </c>
      <c r="F2214" s="112" t="s">
        <v>131</v>
      </c>
      <c r="G2214" s="112" t="s">
        <v>22</v>
      </c>
      <c r="H2214" s="113">
        <v>43646.871701388889</v>
      </c>
      <c r="I2214" s="113">
        <v>43646.810439814813</v>
      </c>
      <c r="J2214" s="4">
        <f t="shared" si="173"/>
        <v>2019</v>
      </c>
      <c r="K2214" s="4">
        <f t="shared" si="174"/>
        <v>6</v>
      </c>
      <c r="L2214" s="116">
        <f t="shared" si="175"/>
        <v>5293.0000001331791</v>
      </c>
      <c r="M2214" s="114">
        <f t="shared" si="171"/>
        <v>88.216666668886319</v>
      </c>
      <c r="N2214" s="114">
        <f t="shared" si="172"/>
        <v>88.216666668886319</v>
      </c>
      <c r="O2214" s="115">
        <v>1</v>
      </c>
      <c r="P2214" s="112" t="s">
        <v>3942</v>
      </c>
      <c r="Q2214" s="116" t="s">
        <v>24</v>
      </c>
      <c r="S2214"/>
    </row>
    <row r="2215" spans="1:19" s="112" customFormat="1" ht="15">
      <c r="A2215" s="112" t="s">
        <v>29</v>
      </c>
      <c r="B2215" s="112" t="s">
        <v>87</v>
      </c>
      <c r="C2215" s="112" t="s">
        <v>197</v>
      </c>
      <c r="D2215" s="112" t="s">
        <v>3943</v>
      </c>
      <c r="E2215" s="112">
        <v>1</v>
      </c>
      <c r="F2215" s="112" t="s">
        <v>131</v>
      </c>
      <c r="G2215" s="112" t="s">
        <v>22</v>
      </c>
      <c r="H2215" s="113">
        <v>43646.872118055559</v>
      </c>
      <c r="I2215" s="113">
        <v>43646.812465277777</v>
      </c>
      <c r="J2215" s="4">
        <f t="shared" si="173"/>
        <v>2019</v>
      </c>
      <c r="K2215" s="4">
        <f t="shared" si="174"/>
        <v>6</v>
      </c>
      <c r="L2215" s="116">
        <f t="shared" si="175"/>
        <v>5154.0000003296882</v>
      </c>
      <c r="M2215" s="114">
        <f t="shared" si="171"/>
        <v>85.900000005494803</v>
      </c>
      <c r="N2215" s="114">
        <f t="shared" si="172"/>
        <v>85.900000005494803</v>
      </c>
      <c r="O2215" s="115">
        <v>1</v>
      </c>
      <c r="P2215" s="112" t="s">
        <v>3944</v>
      </c>
      <c r="Q2215" s="116" t="s">
        <v>24</v>
      </c>
      <c r="S2215"/>
    </row>
    <row r="2216" spans="1:19" s="112" customFormat="1" ht="15">
      <c r="A2216" s="112" t="s">
        <v>29</v>
      </c>
      <c r="B2216" s="112" t="s">
        <v>87</v>
      </c>
      <c r="C2216" s="112" t="s">
        <v>197</v>
      </c>
      <c r="D2216" s="112" t="s">
        <v>3945</v>
      </c>
      <c r="E2216" s="112">
        <v>1</v>
      </c>
      <c r="F2216" s="112" t="s">
        <v>131</v>
      </c>
      <c r="G2216" s="112" t="s">
        <v>22</v>
      </c>
      <c r="H2216" s="113">
        <v>43646.872835648152</v>
      </c>
      <c r="I2216" s="113">
        <v>43646.823888888888</v>
      </c>
      <c r="J2216" s="4">
        <f t="shared" si="173"/>
        <v>2019</v>
      </c>
      <c r="K2216" s="4">
        <f t="shared" si="174"/>
        <v>6</v>
      </c>
      <c r="L2216" s="116">
        <f t="shared" si="175"/>
        <v>4229.0000003529713</v>
      </c>
      <c r="M2216" s="114">
        <f t="shared" si="171"/>
        <v>70.483333339216188</v>
      </c>
      <c r="N2216" s="114">
        <f t="shared" si="172"/>
        <v>70.483333339216188</v>
      </c>
      <c r="O2216" s="115">
        <v>1</v>
      </c>
      <c r="P2216" s="112" t="s">
        <v>3946</v>
      </c>
      <c r="Q2216" s="116" t="s">
        <v>24</v>
      </c>
      <c r="S2216"/>
    </row>
    <row r="2217" spans="1:19" s="112" customFormat="1" ht="15">
      <c r="A2217" s="112" t="s">
        <v>29</v>
      </c>
      <c r="B2217" s="112" t="s">
        <v>87</v>
      </c>
      <c r="C2217" s="112" t="s">
        <v>197</v>
      </c>
      <c r="D2217" s="112" t="s">
        <v>3947</v>
      </c>
      <c r="E2217" s="112">
        <v>1</v>
      </c>
      <c r="F2217" s="112" t="s">
        <v>131</v>
      </c>
      <c r="G2217" s="112" t="s">
        <v>22</v>
      </c>
      <c r="H2217" s="113">
        <v>43646.873715277776</v>
      </c>
      <c r="I2217" s="113">
        <v>43646.835787037038</v>
      </c>
      <c r="J2217" s="4">
        <f t="shared" si="173"/>
        <v>2019</v>
      </c>
      <c r="K2217" s="4">
        <f t="shared" si="174"/>
        <v>6</v>
      </c>
      <c r="L2217" s="116">
        <f t="shared" si="175"/>
        <v>3276.9999997224659</v>
      </c>
      <c r="M2217" s="114">
        <f t="shared" si="171"/>
        <v>54.616666662041098</v>
      </c>
      <c r="N2217" s="114">
        <f t="shared" si="172"/>
        <v>54.616666662041098</v>
      </c>
      <c r="O2217" s="115">
        <v>1</v>
      </c>
      <c r="P2217" s="112" t="s">
        <v>3948</v>
      </c>
      <c r="Q2217" s="116" t="s">
        <v>24</v>
      </c>
      <c r="S2217"/>
    </row>
    <row r="2218" spans="1:19" s="112" customFormat="1" ht="15">
      <c r="A2218" s="112" t="s">
        <v>29</v>
      </c>
      <c r="B2218" s="112" t="s">
        <v>87</v>
      </c>
      <c r="C2218" s="112" t="s">
        <v>197</v>
      </c>
      <c r="D2218" s="112" t="s">
        <v>3949</v>
      </c>
      <c r="E2218" s="112">
        <v>1</v>
      </c>
      <c r="F2218" s="112" t="s">
        <v>131</v>
      </c>
      <c r="G2218" s="112" t="s">
        <v>22</v>
      </c>
      <c r="H2218" s="113">
        <v>43646.874155092592</v>
      </c>
      <c r="I2218" s="113">
        <v>43646.836018518516</v>
      </c>
      <c r="J2218" s="4">
        <f t="shared" si="173"/>
        <v>2019</v>
      </c>
      <c r="K2218" s="4">
        <f t="shared" si="174"/>
        <v>6</v>
      </c>
      <c r="L2218" s="116">
        <f t="shared" si="175"/>
        <v>3295.0000001583248</v>
      </c>
      <c r="M2218" s="114">
        <f t="shared" si="171"/>
        <v>54.916666669305414</v>
      </c>
      <c r="N2218" s="114">
        <f t="shared" si="172"/>
        <v>54.916666669305414</v>
      </c>
      <c r="O2218" s="115">
        <v>1</v>
      </c>
      <c r="P2218" s="112" t="s">
        <v>3950</v>
      </c>
      <c r="Q2218" s="116" t="s">
        <v>24</v>
      </c>
      <c r="S2218"/>
    </row>
    <row r="2219" spans="1:19" s="112" customFormat="1" ht="15">
      <c r="A2219" s="112" t="s">
        <v>29</v>
      </c>
      <c r="B2219" s="112" t="s">
        <v>87</v>
      </c>
      <c r="C2219" s="112" t="s">
        <v>197</v>
      </c>
      <c r="D2219" s="112" t="s">
        <v>3951</v>
      </c>
      <c r="E2219" s="112">
        <v>1</v>
      </c>
      <c r="F2219" s="112" t="s">
        <v>131</v>
      </c>
      <c r="G2219" s="112" t="s">
        <v>22</v>
      </c>
      <c r="H2219" s="113">
        <v>43646.874525462961</v>
      </c>
      <c r="I2219" s="113">
        <v>43646.843969907408</v>
      </c>
      <c r="J2219" s="4">
        <f t="shared" si="173"/>
        <v>2019</v>
      </c>
      <c r="K2219" s="4">
        <f t="shared" si="174"/>
        <v>6</v>
      </c>
      <c r="L2219" s="116">
        <f t="shared" si="175"/>
        <v>2639.9999998044223</v>
      </c>
      <c r="M2219" s="114">
        <f t="shared" si="171"/>
        <v>43.999999996740371</v>
      </c>
      <c r="N2219" s="114">
        <f t="shared" si="172"/>
        <v>43.999999996740371</v>
      </c>
      <c r="O2219" s="115">
        <v>1</v>
      </c>
      <c r="P2219" s="112" t="s">
        <v>3952</v>
      </c>
      <c r="Q2219" s="116" t="s">
        <v>24</v>
      </c>
      <c r="S2219"/>
    </row>
    <row r="2220" spans="1:19" s="112" customFormat="1" ht="15">
      <c r="A2220" s="112" t="s">
        <v>29</v>
      </c>
      <c r="B2220" s="112" t="s">
        <v>87</v>
      </c>
      <c r="C2220" s="112" t="s">
        <v>197</v>
      </c>
      <c r="D2220" s="112" t="s">
        <v>3953</v>
      </c>
      <c r="E2220" s="112">
        <v>1</v>
      </c>
      <c r="F2220" s="112" t="s">
        <v>131</v>
      </c>
      <c r="G2220" s="112" t="s">
        <v>22</v>
      </c>
      <c r="H2220" s="113">
        <v>43646.874988425923</v>
      </c>
      <c r="I2220" s="113">
        <v>43646.858761574076</v>
      </c>
      <c r="J2220" s="4">
        <f t="shared" si="173"/>
        <v>2019</v>
      </c>
      <c r="K2220" s="4">
        <f t="shared" si="174"/>
        <v>6</v>
      </c>
      <c r="L2220" s="116">
        <f t="shared" si="175"/>
        <v>1401.9999995827675</v>
      </c>
      <c r="M2220" s="114">
        <f t="shared" si="171"/>
        <v>23.366666659712791</v>
      </c>
      <c r="N2220" s="114">
        <f t="shared" si="172"/>
        <v>23.366666659712791</v>
      </c>
      <c r="O2220" s="115">
        <v>1</v>
      </c>
      <c r="P2220" s="112" t="s">
        <v>3954</v>
      </c>
      <c r="Q2220" s="116" t="s">
        <v>24</v>
      </c>
      <c r="S2220"/>
    </row>
    <row r="2221" spans="1:17" ht="15">
      <c r="A2221" t="s">
        <v>17</v>
      </c>
      <c r="B2221" t="s">
        <v>18</v>
      </c>
      <c r="C2221" t="s">
        <v>38</v>
      </c>
      <c r="D2221" t="s">
        <v>3955</v>
      </c>
      <c r="E2221">
        <v>2</v>
      </c>
      <c r="F2221" t="s">
        <v>33</v>
      </c>
      <c r="G2221" t="s">
        <v>22</v>
      </c>
      <c r="H2221" s="5">
        <v>43647.163877314815</v>
      </c>
      <c r="I2221" s="5">
        <v>43647.113298611112</v>
      </c>
      <c r="J2221" s="4">
        <f t="shared" si="173"/>
        <v>2019</v>
      </c>
      <c r="K2221" s="4">
        <f t="shared" si="174"/>
        <v>7</v>
      </c>
      <c r="L2221" s="6">
        <f t="shared" si="175"/>
        <v>4369.9999999953434</v>
      </c>
      <c r="M2221" s="8">
        <f t="shared" si="171"/>
        <v>72.833333333255723</v>
      </c>
      <c r="N2221" s="8">
        <f t="shared" si="172"/>
        <v>145.66666666651145</v>
      </c>
      <c r="O2221" s="18">
        <v>1</v>
      </c>
      <c r="P2221" t="s">
        <v>3956</v>
      </c>
      <c r="Q2221" s="6" t="s">
        <v>24</v>
      </c>
    </row>
    <row r="2222" spans="1:19" s="152" customFormat="1" ht="15">
      <c r="A2222" s="152" t="s">
        <v>29</v>
      </c>
      <c r="B2222" s="152" t="s">
        <v>87</v>
      </c>
      <c r="C2222" s="152" t="s">
        <v>103</v>
      </c>
      <c r="D2222" s="152" t="s">
        <v>3957</v>
      </c>
      <c r="E2222" s="152">
        <v>1</v>
      </c>
      <c r="F2222" s="152" t="s">
        <v>33</v>
      </c>
      <c r="G2222" s="152" t="s">
        <v>22</v>
      </c>
      <c r="H2222" s="153">
        <v>43647.527569444443</v>
      </c>
      <c r="I2222" s="153">
        <v>43647.481249999997</v>
      </c>
      <c r="J2222" s="4">
        <f t="shared" si="173"/>
        <v>2019</v>
      </c>
      <c r="K2222" s="4">
        <f t="shared" si="174"/>
        <v>7</v>
      </c>
      <c r="L2222" s="156">
        <f t="shared" si="175"/>
        <v>4002.0000000949949</v>
      </c>
      <c r="M2222" s="154">
        <f t="shared" si="171"/>
        <v>66.700000001583248</v>
      </c>
      <c r="N2222" s="154">
        <f t="shared" si="172"/>
        <v>66.700000001583248</v>
      </c>
      <c r="O2222" s="155">
        <v>1</v>
      </c>
      <c r="P2222" s="152" t="s">
        <v>3958</v>
      </c>
      <c r="Q2222" s="156" t="s">
        <v>24</v>
      </c>
      <c r="S2222"/>
    </row>
    <row r="2223" spans="1:19" s="100" customFormat="1" ht="15">
      <c r="A2223" s="100" t="s">
        <v>17</v>
      </c>
      <c r="B2223" s="100" t="s">
        <v>41</v>
      </c>
      <c r="C2223" s="100" t="s">
        <v>42</v>
      </c>
      <c r="D2223" s="100" t="s">
        <v>3959</v>
      </c>
      <c r="E2223" s="100">
        <v>1</v>
      </c>
      <c r="F2223" s="100" t="s">
        <v>27</v>
      </c>
      <c r="G2223" s="100" t="s">
        <v>22</v>
      </c>
      <c r="H2223" s="101">
        <v>43647.641006944446</v>
      </c>
      <c r="I2223" s="101">
        <v>43647.606249999997</v>
      </c>
      <c r="J2223" s="4">
        <f t="shared" si="173"/>
        <v>2019</v>
      </c>
      <c r="K2223" s="4">
        <f t="shared" si="174"/>
        <v>7</v>
      </c>
      <c r="L2223" s="96">
        <f t="shared" si="175"/>
        <v>3003.0000004218891</v>
      </c>
      <c r="M2223" s="98">
        <f t="shared" si="171"/>
        <v>50.050000007031485</v>
      </c>
      <c r="N2223" s="98">
        <f t="shared" si="172"/>
        <v>50.050000007031485</v>
      </c>
      <c r="O2223" s="99">
        <v>1</v>
      </c>
      <c r="P2223" s="100" t="s">
        <v>3960</v>
      </c>
      <c r="Q2223" s="96" t="s">
        <v>24</v>
      </c>
      <c r="S2223"/>
    </row>
    <row r="2224" spans="1:17" ht="15">
      <c r="A2224" t="s">
        <v>29</v>
      </c>
      <c r="B2224" t="s">
        <v>94</v>
      </c>
      <c r="C2224" t="s">
        <v>209</v>
      </c>
      <c r="D2224" t="s">
        <v>3961</v>
      </c>
      <c r="E2224">
        <v>7</v>
      </c>
      <c r="F2224" t="s">
        <v>125</v>
      </c>
      <c r="G2224" t="s">
        <v>22</v>
      </c>
      <c r="H2224" s="5">
        <v>43647.839699074073</v>
      </c>
      <c r="I2224" s="5">
        <v>43647.806944444441</v>
      </c>
      <c r="J2224" s="4">
        <f t="shared" si="173"/>
        <v>2019</v>
      </c>
      <c r="K2224" s="4">
        <f t="shared" si="174"/>
        <v>7</v>
      </c>
      <c r="L2224" s="6">
        <f t="shared" si="175"/>
        <v>2830.0000002142042</v>
      </c>
      <c r="M2224" s="8">
        <f t="shared" si="171"/>
        <v>47.166666670236737</v>
      </c>
      <c r="N2224" s="8">
        <f t="shared" si="172"/>
        <v>330.16666669165716</v>
      </c>
      <c r="O2224" s="18">
        <v>1</v>
      </c>
      <c r="P2224" t="s">
        <v>3962</v>
      </c>
      <c r="Q2224" s="6" t="s">
        <v>24</v>
      </c>
    </row>
    <row r="2225" spans="1:17" s="106" customFormat="1" ht="15">
      <c r="A2225" s="106" t="s">
        <v>29</v>
      </c>
      <c r="B2225" s="106" t="s">
        <v>94</v>
      </c>
      <c r="C2225" s="106" t="s">
        <v>95</v>
      </c>
      <c r="D2225" s="106" t="s">
        <v>3963</v>
      </c>
      <c r="E2225" s="106">
        <v>1</v>
      </c>
      <c r="F2225" s="106" t="s">
        <v>33</v>
      </c>
      <c r="G2225" s="106" t="s">
        <v>22</v>
      </c>
      <c r="H2225" s="107">
        <v>43648.387395833335</v>
      </c>
      <c r="I2225" s="107">
        <v>43648.356249999997</v>
      </c>
      <c r="J2225" s="4">
        <f t="shared" si="173"/>
        <v>2019</v>
      </c>
      <c r="K2225" s="4">
        <f t="shared" si="174"/>
        <v>7</v>
      </c>
      <c r="L2225" s="110">
        <f t="shared" si="175"/>
        <v>2691.0000004107133</v>
      </c>
      <c r="M2225" s="108">
        <f t="shared" si="171"/>
        <v>44.850000006845221</v>
      </c>
      <c r="N2225" s="108">
        <f t="shared" si="172"/>
        <v>44.850000006845221</v>
      </c>
      <c r="O2225" s="109">
        <v>1</v>
      </c>
      <c r="P2225" s="106" t="s">
        <v>3964</v>
      </c>
      <c r="Q2225" s="110" t="s">
        <v>24</v>
      </c>
    </row>
    <row r="2226" spans="1:17" ht="15">
      <c r="A2226" t="s">
        <v>17</v>
      </c>
      <c r="B2226" t="s">
        <v>18</v>
      </c>
      <c r="C2226" t="s">
        <v>35</v>
      </c>
      <c r="D2226" t="s">
        <v>3965</v>
      </c>
      <c r="E2226">
        <v>3</v>
      </c>
      <c r="F2226" t="s">
        <v>21</v>
      </c>
      <c r="G2226" t="s">
        <v>22</v>
      </c>
      <c r="H2226" s="5">
        <v>43648.61824074074</v>
      </c>
      <c r="I2226" s="5">
        <v>43648.561805555553</v>
      </c>
      <c r="J2226" s="4">
        <f t="shared" si="173"/>
        <v>2019</v>
      </c>
      <c r="K2226" s="4">
        <f t="shared" si="174"/>
        <v>7</v>
      </c>
      <c r="L2226" s="6">
        <f t="shared" si="175"/>
        <v>4876.0000000940636</v>
      </c>
      <c r="M2226" s="8">
        <f t="shared" si="171"/>
        <v>81.266666668234393</v>
      </c>
      <c r="N2226" s="8">
        <f t="shared" si="172"/>
        <v>243.80000000470318</v>
      </c>
      <c r="O2226" s="18">
        <v>1</v>
      </c>
      <c r="P2226" t="s">
        <v>3966</v>
      </c>
      <c r="Q2226" s="6" t="s">
        <v>24</v>
      </c>
    </row>
    <row r="2227" spans="1:17" ht="15">
      <c r="A2227" t="s">
        <v>17</v>
      </c>
      <c r="B2227" t="s">
        <v>18</v>
      </c>
      <c r="C2227" t="s">
        <v>19</v>
      </c>
      <c r="D2227" t="s">
        <v>369</v>
      </c>
      <c r="E2227">
        <v>55</v>
      </c>
      <c r="F2227" t="s">
        <v>27</v>
      </c>
      <c r="G2227" t="s">
        <v>22</v>
      </c>
      <c r="H2227" s="5">
        <v>43648.720081018517</v>
      </c>
      <c r="I2227" s="5">
        <v>43648.654166666667</v>
      </c>
      <c r="J2227" s="4">
        <f t="shared" si="173"/>
        <v>2019</v>
      </c>
      <c r="K2227" s="4">
        <f t="shared" si="174"/>
        <v>7</v>
      </c>
      <c r="L2227" s="6">
        <f t="shared" si="175"/>
        <v>5694.9999998090789</v>
      </c>
      <c r="M2227" s="8">
        <f t="shared" si="171"/>
        <v>94.916666663484648</v>
      </c>
      <c r="N2227" s="8">
        <f t="shared" si="172"/>
        <v>5220.4166664916556</v>
      </c>
      <c r="O2227" s="18">
        <v>1</v>
      </c>
      <c r="P2227" t="s">
        <v>3967</v>
      </c>
      <c r="Q2227" s="6" t="s">
        <v>24</v>
      </c>
    </row>
    <row r="2228" spans="1:17" ht="15">
      <c r="A2228" t="s">
        <v>17</v>
      </c>
      <c r="B2228" t="s">
        <v>47</v>
      </c>
      <c r="C2228" t="s">
        <v>52</v>
      </c>
      <c r="D2228" t="s">
        <v>1813</v>
      </c>
      <c r="E2228">
        <v>7</v>
      </c>
      <c r="F2228" t="s">
        <v>27</v>
      </c>
      <c r="G2228" t="s">
        <v>22</v>
      </c>
      <c r="H2228" s="5">
        <v>43648.736666666664</v>
      </c>
      <c r="I2228" s="5">
        <v>43648.686111111114</v>
      </c>
      <c r="J2228" s="4">
        <f t="shared" si="173"/>
        <v>2019</v>
      </c>
      <c r="K2228" s="4">
        <f t="shared" si="174"/>
        <v>7</v>
      </c>
      <c r="L2228" s="6">
        <f t="shared" si="175"/>
        <v>4367.9999995278195</v>
      </c>
      <c r="M2228" s="8">
        <f t="shared" si="171"/>
        <v>72.799999992130324</v>
      </c>
      <c r="N2228" s="8">
        <f t="shared" si="172"/>
        <v>509.59999994491227</v>
      </c>
      <c r="O2228" s="18">
        <v>1</v>
      </c>
      <c r="P2228" t="s">
        <v>3968</v>
      </c>
      <c r="Q2228" s="6" t="s">
        <v>24</v>
      </c>
    </row>
    <row r="2229" spans="1:17" ht="15">
      <c r="A2229" t="s">
        <v>17</v>
      </c>
      <c r="B2229" t="s">
        <v>55</v>
      </c>
      <c r="C2229" t="s">
        <v>59</v>
      </c>
      <c r="D2229" t="s">
        <v>3969</v>
      </c>
      <c r="E2229">
        <v>3</v>
      </c>
      <c r="F2229" t="s">
        <v>21</v>
      </c>
      <c r="G2229" t="s">
        <v>22</v>
      </c>
      <c r="H2229" s="5">
        <v>43648.743055555555</v>
      </c>
      <c r="I2229" s="5">
        <v>43648.71597222222</v>
      </c>
      <c r="J2229" s="4">
        <f t="shared" si="173"/>
        <v>2019</v>
      </c>
      <c r="K2229" s="4">
        <f t="shared" si="174"/>
        <v>7</v>
      </c>
      <c r="L2229" s="6">
        <f t="shared" si="175"/>
        <v>2340.000000083819</v>
      </c>
      <c r="M2229" s="8">
        <f t="shared" si="171"/>
        <v>39.000000001396984</v>
      </c>
      <c r="N2229" s="8">
        <f t="shared" si="172"/>
        <v>117.00000000419095</v>
      </c>
      <c r="O2229" s="18">
        <v>1</v>
      </c>
      <c r="P2229" t="s">
        <v>3970</v>
      </c>
      <c r="Q2229" s="6" t="s">
        <v>24</v>
      </c>
    </row>
    <row r="2230" spans="1:17" ht="15">
      <c r="A2230" t="s">
        <v>17</v>
      </c>
      <c r="B2230" t="s">
        <v>41</v>
      </c>
      <c r="C2230" t="s">
        <v>42</v>
      </c>
      <c r="D2230" t="s">
        <v>3971</v>
      </c>
      <c r="E2230">
        <v>6</v>
      </c>
      <c r="F2230" t="s">
        <v>131</v>
      </c>
      <c r="G2230" t="s">
        <v>22</v>
      </c>
      <c r="H2230" s="5">
        <v>43648.796782407408</v>
      </c>
      <c r="I2230" s="5">
        <v>43648.716666666667</v>
      </c>
      <c r="J2230" s="4">
        <f t="shared" si="173"/>
        <v>2019</v>
      </c>
      <c r="K2230" s="4">
        <f t="shared" si="174"/>
        <v>7</v>
      </c>
      <c r="L2230" s="6">
        <f t="shared" si="175"/>
        <v>6921.999999973923</v>
      </c>
      <c r="M2230" s="8">
        <f t="shared" si="171"/>
        <v>115.36666666623205</v>
      </c>
      <c r="N2230" s="8">
        <f t="shared" si="172"/>
        <v>692.1999999973923</v>
      </c>
      <c r="O2230" s="18">
        <v>1</v>
      </c>
      <c r="P2230" t="s">
        <v>3972</v>
      </c>
      <c r="Q2230" s="6" t="s">
        <v>24</v>
      </c>
    </row>
    <row r="2231" spans="1:17" ht="15">
      <c r="A2231" t="s">
        <v>17</v>
      </c>
      <c r="B2231" t="s">
        <v>47</v>
      </c>
      <c r="C2231" t="s">
        <v>52</v>
      </c>
      <c r="D2231" t="s">
        <v>471</v>
      </c>
      <c r="E2231">
        <v>1</v>
      </c>
      <c r="F2231" t="s">
        <v>131</v>
      </c>
      <c r="G2231" t="s">
        <v>22</v>
      </c>
      <c r="H2231" s="5">
        <v>43648.811261574076</v>
      </c>
      <c r="I2231" s="5">
        <v>43648.740949074076</v>
      </c>
      <c r="J2231" s="4">
        <f t="shared" si="173"/>
        <v>2019</v>
      </c>
      <c r="K2231" s="4">
        <f t="shared" si="174"/>
        <v>7</v>
      </c>
      <c r="L2231" s="6">
        <f t="shared" si="175"/>
        <v>6075</v>
      </c>
      <c r="M2231" s="8">
        <f t="shared" si="171"/>
        <v>101.25</v>
      </c>
      <c r="N2231" s="8">
        <f t="shared" si="172"/>
        <v>101.25</v>
      </c>
      <c r="O2231" s="18">
        <v>1</v>
      </c>
      <c r="P2231" t="s">
        <v>3973</v>
      </c>
      <c r="Q2231" s="6" t="s">
        <v>24</v>
      </c>
    </row>
    <row r="2232" spans="1:19" s="100" customFormat="1" ht="15">
      <c r="A2232" s="100" t="s">
        <v>17</v>
      </c>
      <c r="B2232" s="100" t="s">
        <v>41</v>
      </c>
      <c r="C2232" s="100" t="s">
        <v>42</v>
      </c>
      <c r="D2232" s="100" t="s">
        <v>3974</v>
      </c>
      <c r="E2232" s="100">
        <v>1</v>
      </c>
      <c r="F2232" s="100" t="s">
        <v>27</v>
      </c>
      <c r="G2232" s="100" t="s">
        <v>22</v>
      </c>
      <c r="H2232" s="101">
        <v>43649.441666666666</v>
      </c>
      <c r="I2232" s="101">
        <v>43649.404861111114</v>
      </c>
      <c r="J2232" s="4">
        <f t="shared" si="173"/>
        <v>2019</v>
      </c>
      <c r="K2232" s="4">
        <f t="shared" si="174"/>
        <v>7</v>
      </c>
      <c r="L2232" s="96">
        <f t="shared" si="175"/>
        <v>3179.9999996786937</v>
      </c>
      <c r="M2232" s="98">
        <f t="shared" si="171"/>
        <v>52.999999994644895</v>
      </c>
      <c r="N2232" s="98">
        <f t="shared" si="172"/>
        <v>52.999999994644895</v>
      </c>
      <c r="O2232" s="99">
        <v>1</v>
      </c>
      <c r="P2232" s="100" t="s">
        <v>3975</v>
      </c>
      <c r="Q2232" s="96" t="s">
        <v>24</v>
      </c>
      <c r="S2232"/>
    </row>
    <row r="2233" spans="1:17" ht="15">
      <c r="A2233" t="s">
        <v>29</v>
      </c>
      <c r="B2233" t="s">
        <v>94</v>
      </c>
      <c r="C2233" t="s">
        <v>209</v>
      </c>
      <c r="D2233" t="s">
        <v>3976</v>
      </c>
      <c r="E2233">
        <v>1</v>
      </c>
      <c r="F2233" t="s">
        <v>125</v>
      </c>
      <c r="G2233" t="s">
        <v>22</v>
      </c>
      <c r="H2233" s="5">
        <v>43649.633333333331</v>
      </c>
      <c r="I2233" s="5">
        <v>43649.581250000003</v>
      </c>
      <c r="J2233" s="4">
        <f t="shared" si="173"/>
        <v>2019</v>
      </c>
      <c r="K2233" s="4">
        <f t="shared" si="174"/>
        <v>7</v>
      </c>
      <c r="L2233" s="6">
        <f t="shared" si="175"/>
        <v>4499.9999995809048</v>
      </c>
      <c r="M2233" s="8">
        <f t="shared" si="171"/>
        <v>74.999999993015081</v>
      </c>
      <c r="N2233" s="8">
        <f t="shared" si="172"/>
        <v>74.999999993015081</v>
      </c>
      <c r="O2233" s="18">
        <v>1</v>
      </c>
      <c r="P2233" t="s">
        <v>3977</v>
      </c>
      <c r="Q2233" s="6" t="s">
        <v>24</v>
      </c>
    </row>
    <row r="2234" spans="1:18" ht="15">
      <c r="A2234" t="s">
        <v>17</v>
      </c>
      <c r="B2234" t="s">
        <v>55</v>
      </c>
      <c r="C2234" t="s">
        <v>59</v>
      </c>
      <c r="D2234" t="s">
        <v>1624</v>
      </c>
      <c r="E2234">
        <v>635</v>
      </c>
      <c r="F2234" t="s">
        <v>44</v>
      </c>
      <c r="G2234" t="s">
        <v>22</v>
      </c>
      <c r="H2234" s="5">
        <v>43649.650960648149</v>
      </c>
      <c r="I2234" s="5">
        <v>43649.620694444442</v>
      </c>
      <c r="J2234" s="4">
        <f t="shared" si="173"/>
        <v>2019</v>
      </c>
      <c r="K2234" s="4">
        <f t="shared" si="174"/>
        <v>7</v>
      </c>
      <c r="L2234" s="6">
        <f t="shared" si="175"/>
        <v>2615.0000002468005</v>
      </c>
      <c r="M2234" s="8">
        <f t="shared" si="171"/>
        <v>43.583333337446675</v>
      </c>
      <c r="N2234" s="8">
        <f t="shared" si="172"/>
        <v>27675.416669278638</v>
      </c>
      <c r="O2234" s="18">
        <v>1</v>
      </c>
      <c r="P2234" t="s">
        <v>3978</v>
      </c>
      <c r="Q2234" s="6" t="s">
        <v>24</v>
      </c>
      <c r="R2234" t="s">
        <v>46</v>
      </c>
    </row>
    <row r="2235" spans="1:17" ht="15">
      <c r="A2235" t="s">
        <v>17</v>
      </c>
      <c r="B2235" t="s">
        <v>55</v>
      </c>
      <c r="C2235" t="s">
        <v>59</v>
      </c>
      <c r="D2235" t="s">
        <v>3979</v>
      </c>
      <c r="E2235">
        <v>17</v>
      </c>
      <c r="F2235" t="s">
        <v>27</v>
      </c>
      <c r="G2235" t="s">
        <v>22</v>
      </c>
      <c r="H2235" s="5">
        <v>43649.798414351855</v>
      </c>
      <c r="I2235" s="5">
        <v>43649.682638888888</v>
      </c>
      <c r="J2235" s="4">
        <f t="shared" si="173"/>
        <v>2019</v>
      </c>
      <c r="K2235" s="4">
        <f t="shared" si="174"/>
        <v>7</v>
      </c>
      <c r="L2235" s="6">
        <f t="shared" si="175"/>
        <v>10003.000000398606</v>
      </c>
      <c r="M2235" s="8">
        <f t="shared" si="171"/>
        <v>166.7166666733101</v>
      </c>
      <c r="N2235" s="8">
        <f t="shared" si="172"/>
        <v>2834.1833334462717</v>
      </c>
      <c r="O2235" s="18">
        <v>1</v>
      </c>
      <c r="P2235" t="s">
        <v>3980</v>
      </c>
      <c r="Q2235" s="6" t="s">
        <v>24</v>
      </c>
    </row>
    <row r="2236" spans="1:17" ht="15">
      <c r="A2236" t="s">
        <v>17</v>
      </c>
      <c r="B2236" t="s">
        <v>18</v>
      </c>
      <c r="C2236" t="s">
        <v>35</v>
      </c>
      <c r="D2236" t="s">
        <v>3981</v>
      </c>
      <c r="E2236">
        <v>5</v>
      </c>
      <c r="F2236" t="s">
        <v>27</v>
      </c>
      <c r="G2236" t="s">
        <v>22</v>
      </c>
      <c r="H2236" s="5">
        <v>43650.373148148145</v>
      </c>
      <c r="I2236" s="5">
        <v>43650.343668981484</v>
      </c>
      <c r="J2236" s="4">
        <f t="shared" si="173"/>
        <v>2019</v>
      </c>
      <c r="K2236" s="4">
        <f t="shared" si="174"/>
        <v>7</v>
      </c>
      <c r="L2236" s="6">
        <f t="shared" si="175"/>
        <v>2546.9999994384125</v>
      </c>
      <c r="M2236" s="8">
        <f t="shared" si="171"/>
        <v>42.449999990640208</v>
      </c>
      <c r="N2236" s="8">
        <f t="shared" si="172"/>
        <v>212.24999995320104</v>
      </c>
      <c r="O2236" s="18">
        <v>1</v>
      </c>
      <c r="P2236" t="s">
        <v>3982</v>
      </c>
      <c r="Q2236" s="6" t="s">
        <v>24</v>
      </c>
    </row>
    <row r="2237" spans="1:17" ht="15">
      <c r="A2237" t="s">
        <v>17</v>
      </c>
      <c r="B2237" t="s">
        <v>41</v>
      </c>
      <c r="C2237" t="s">
        <v>42</v>
      </c>
      <c r="D2237" t="s">
        <v>685</v>
      </c>
      <c r="E2237">
        <v>13</v>
      </c>
      <c r="F2237" t="s">
        <v>27</v>
      </c>
      <c r="G2237" t="s">
        <v>22</v>
      </c>
      <c r="H2237" s="5">
        <v>43650.67392361111</v>
      </c>
      <c r="I2237" s="5">
        <v>43650.63113425926</v>
      </c>
      <c r="J2237" s="4">
        <f t="shared" si="173"/>
        <v>2019</v>
      </c>
      <c r="K2237" s="4">
        <f t="shared" si="174"/>
        <v>7</v>
      </c>
      <c r="L2237" s="6">
        <f t="shared" si="175"/>
        <v>3696.9999998342246</v>
      </c>
      <c r="M2237" s="8">
        <f t="shared" si="171"/>
        <v>61.616666663903743</v>
      </c>
      <c r="N2237" s="8">
        <f t="shared" si="172"/>
        <v>801.01666663074866</v>
      </c>
      <c r="O2237" s="18">
        <v>1</v>
      </c>
      <c r="P2237" t="s">
        <v>3983</v>
      </c>
      <c r="Q2237" s="6" t="s">
        <v>24</v>
      </c>
    </row>
    <row r="2238" spans="1:17" ht="15">
      <c r="A2238" t="s">
        <v>17</v>
      </c>
      <c r="B2238" t="s">
        <v>18</v>
      </c>
      <c r="C2238" t="s">
        <v>25</v>
      </c>
      <c r="D2238" t="s">
        <v>928</v>
      </c>
      <c r="E2238">
        <v>904</v>
      </c>
      <c r="F2238" s="6" t="s">
        <v>21</v>
      </c>
      <c r="G2238" t="s">
        <v>22</v>
      </c>
      <c r="H2238" s="5">
        <v>43650.784421296295</v>
      </c>
      <c r="I2238" s="5">
        <v>43650.77847222222</v>
      </c>
      <c r="J2238" s="4">
        <f t="shared" si="173"/>
        <v>2019</v>
      </c>
      <c r="K2238" s="4">
        <f t="shared" si="174"/>
        <v>7</v>
      </c>
      <c r="L2238" s="6">
        <f t="shared" si="175"/>
        <v>514.00000008288771</v>
      </c>
      <c r="M2238" s="8">
        <f t="shared" si="171"/>
        <v>8.5666666680481285</v>
      </c>
      <c r="N2238" s="8">
        <f t="shared" si="172"/>
        <v>7744.2666679155082</v>
      </c>
      <c r="O2238" s="18">
        <v>1</v>
      </c>
      <c r="P2238" t="s">
        <v>3984</v>
      </c>
      <c r="Q2238" s="6" t="s">
        <v>24</v>
      </c>
    </row>
    <row r="2239" spans="1:19" s="152" customFormat="1" ht="15">
      <c r="A2239" s="152" t="s">
        <v>29</v>
      </c>
      <c r="B2239" s="152" t="s">
        <v>87</v>
      </c>
      <c r="C2239" s="152" t="s">
        <v>103</v>
      </c>
      <c r="D2239" s="152" t="s">
        <v>3985</v>
      </c>
      <c r="E2239" s="152">
        <v>1</v>
      </c>
      <c r="F2239" s="152" t="s">
        <v>85</v>
      </c>
      <c r="G2239" s="152" t="s">
        <v>22</v>
      </c>
      <c r="H2239" s="153">
        <v>43650.978472222225</v>
      </c>
      <c r="I2239" s="153">
        <v>43650.936805555553</v>
      </c>
      <c r="J2239" s="4">
        <f t="shared" si="173"/>
        <v>2019</v>
      </c>
      <c r="K2239" s="4">
        <f t="shared" si="174"/>
        <v>7</v>
      </c>
      <c r="L2239" s="156">
        <f t="shared" si="175"/>
        <v>3600.0000004190952</v>
      </c>
      <c r="M2239" s="154">
        <f t="shared" si="171"/>
        <v>60.000000006984919</v>
      </c>
      <c r="N2239" s="154">
        <f t="shared" si="172"/>
        <v>60.000000006984919</v>
      </c>
      <c r="O2239" s="155">
        <v>1</v>
      </c>
      <c r="P2239" s="152" t="s">
        <v>3986</v>
      </c>
      <c r="Q2239" s="156" t="s">
        <v>24</v>
      </c>
      <c r="S2239"/>
    </row>
    <row r="2240" spans="1:19" s="152" customFormat="1" ht="15">
      <c r="A2240" s="152" t="s">
        <v>29</v>
      </c>
      <c r="B2240" s="152" t="s">
        <v>87</v>
      </c>
      <c r="C2240" s="152" t="s">
        <v>103</v>
      </c>
      <c r="D2240" s="152" t="s">
        <v>3987</v>
      </c>
      <c r="E2240" s="152">
        <v>1</v>
      </c>
      <c r="F2240" s="152" t="s">
        <v>85</v>
      </c>
      <c r="G2240" s="152" t="s">
        <v>22</v>
      </c>
      <c r="H2240" s="153">
        <v>43650.979583333334</v>
      </c>
      <c r="I2240" s="153">
        <v>43650.960416666669</v>
      </c>
      <c r="J2240" s="4">
        <f t="shared" si="173"/>
        <v>2019</v>
      </c>
      <c r="K2240" s="4">
        <f t="shared" si="174"/>
        <v>7</v>
      </c>
      <c r="L2240" s="156">
        <f t="shared" si="175"/>
        <v>1655.9999998658895</v>
      </c>
      <c r="M2240" s="154">
        <f t="shared" si="176" ref="M2240:M2303">+L2240/60</f>
        <v>27.599999997764826</v>
      </c>
      <c r="N2240" s="154">
        <f t="shared" si="177" ref="N2240:N2303">+M2240*E2240</f>
        <v>27.599999997764826</v>
      </c>
      <c r="O2240" s="155">
        <v>1</v>
      </c>
      <c r="P2240" s="152" t="s">
        <v>3988</v>
      </c>
      <c r="Q2240" s="156" t="s">
        <v>24</v>
      </c>
      <c r="S2240"/>
    </row>
    <row r="2241" spans="1:17" ht="15">
      <c r="A2241" t="s">
        <v>17</v>
      </c>
      <c r="B2241" t="s">
        <v>18</v>
      </c>
      <c r="C2241" t="s">
        <v>19</v>
      </c>
      <c r="D2241" t="s">
        <v>1316</v>
      </c>
      <c r="E2241">
        <v>7</v>
      </c>
      <c r="F2241" t="s">
        <v>131</v>
      </c>
      <c r="G2241" t="s">
        <v>22</v>
      </c>
      <c r="H2241" s="5">
        <v>43651.001273148147</v>
      </c>
      <c r="I2241" s="5">
        <v>43650.965370370373</v>
      </c>
      <c r="J2241" s="4">
        <f t="shared" si="173"/>
        <v>2019</v>
      </c>
      <c r="K2241" s="4">
        <f t="shared" si="174"/>
        <v>7</v>
      </c>
      <c r="L2241" s="6">
        <f t="shared" si="175"/>
        <v>3101.9999996758997</v>
      </c>
      <c r="M2241" s="8">
        <f t="shared" si="176"/>
        <v>51.699999994598329</v>
      </c>
      <c r="N2241" s="8">
        <f t="shared" si="177"/>
        <v>361.8999999621883</v>
      </c>
      <c r="O2241" s="18">
        <v>1</v>
      </c>
      <c r="P2241" t="s">
        <v>3989</v>
      </c>
      <c r="Q2241" s="6" t="s">
        <v>24</v>
      </c>
    </row>
    <row r="2242" spans="1:17" ht="15">
      <c r="A2242" t="s">
        <v>17</v>
      </c>
      <c r="B2242" t="s">
        <v>18</v>
      </c>
      <c r="C2242" t="s">
        <v>19</v>
      </c>
      <c r="D2242" t="s">
        <v>369</v>
      </c>
      <c r="E2242">
        <v>55</v>
      </c>
      <c r="F2242" t="s">
        <v>27</v>
      </c>
      <c r="G2242" t="s">
        <v>22</v>
      </c>
      <c r="H2242" s="5">
        <v>43651.022407407407</v>
      </c>
      <c r="I2242" s="5">
        <v>43650.984467592592</v>
      </c>
      <c r="J2242" s="4">
        <f t="shared" si="173"/>
        <v>2019</v>
      </c>
      <c r="K2242" s="4">
        <f t="shared" si="174"/>
        <v>7</v>
      </c>
      <c r="L2242" s="6">
        <f t="shared" si="175"/>
        <v>3277.9999999562278</v>
      </c>
      <c r="M2242" s="8">
        <f t="shared" si="176"/>
        <v>54.633333332603797</v>
      </c>
      <c r="N2242" s="8">
        <f t="shared" si="177"/>
        <v>3004.8333332932089</v>
      </c>
      <c r="O2242" s="18">
        <v>1</v>
      </c>
      <c r="P2242" t="s">
        <v>3990</v>
      </c>
      <c r="Q2242" s="6" t="s">
        <v>24</v>
      </c>
    </row>
    <row r="2243" spans="1:17" ht="15">
      <c r="A2243" t="s">
        <v>17</v>
      </c>
      <c r="B2243" t="s">
        <v>140</v>
      </c>
      <c r="C2243" t="s">
        <v>141</v>
      </c>
      <c r="D2243" t="s">
        <v>3991</v>
      </c>
      <c r="E2243">
        <v>3</v>
      </c>
      <c r="F2243" t="s">
        <v>92</v>
      </c>
      <c r="G2243" t="s">
        <v>22</v>
      </c>
      <c r="H2243" s="5">
        <v>43651.444444444445</v>
      </c>
      <c r="I2243" s="5">
        <v>43651.381249999999</v>
      </c>
      <c r="J2243" s="4">
        <f t="shared" si="178" ref="J2243:J2306">YEAR(I2243)</f>
        <v>2019</v>
      </c>
      <c r="K2243" s="4">
        <f t="shared" si="179" ref="K2243:K2306">MONTH(I2243)</f>
        <v>7</v>
      </c>
      <c r="L2243" s="6">
        <f t="shared" si="175"/>
        <v>5460.0000001955777</v>
      </c>
      <c r="M2243" s="8">
        <f t="shared" si="176"/>
        <v>91.000000003259629</v>
      </c>
      <c r="N2243" s="8">
        <f t="shared" si="177"/>
        <v>273.00000000977889</v>
      </c>
      <c r="O2243" s="18">
        <v>1</v>
      </c>
      <c r="P2243" t="s">
        <v>3992</v>
      </c>
      <c r="Q2243" s="6" t="s">
        <v>24</v>
      </c>
    </row>
    <row r="2244" spans="1:17" ht="15">
      <c r="A2244" t="s">
        <v>17</v>
      </c>
      <c r="B2244" t="s">
        <v>41</v>
      </c>
      <c r="C2244" t="s">
        <v>135</v>
      </c>
      <c r="D2244" t="s">
        <v>1504</v>
      </c>
      <c r="E2244">
        <v>4</v>
      </c>
      <c r="F2244" t="s">
        <v>131</v>
      </c>
      <c r="G2244" t="s">
        <v>22</v>
      </c>
      <c r="H2244" s="5">
        <v>43651.469722222224</v>
      </c>
      <c r="I2244" s="5">
        <v>43651.439826388887</v>
      </c>
      <c r="J2244" s="4">
        <f t="shared" si="178"/>
        <v>2019</v>
      </c>
      <c r="K2244" s="4">
        <f t="shared" si="179"/>
        <v>7</v>
      </c>
      <c r="L2244" s="6">
        <f t="shared" si="175"/>
        <v>2583.0000003101304</v>
      </c>
      <c r="M2244" s="8">
        <f t="shared" si="176"/>
        <v>43.05000000516884</v>
      </c>
      <c r="N2244" s="8">
        <f t="shared" si="177"/>
        <v>172.20000002067536</v>
      </c>
      <c r="O2244" s="18">
        <v>1</v>
      </c>
      <c r="P2244" t="s">
        <v>3993</v>
      </c>
      <c r="Q2244" s="6" t="s">
        <v>24</v>
      </c>
    </row>
    <row r="2245" spans="1:17" ht="15">
      <c r="A2245" t="s">
        <v>17</v>
      </c>
      <c r="B2245" t="s">
        <v>18</v>
      </c>
      <c r="C2245" t="s">
        <v>35</v>
      </c>
      <c r="D2245" t="s">
        <v>3994</v>
      </c>
      <c r="E2245">
        <v>1</v>
      </c>
      <c r="F2245" t="s">
        <v>131</v>
      </c>
      <c r="G2245" t="s">
        <v>22</v>
      </c>
      <c r="H2245" s="5">
        <v>43651.807372685187</v>
      </c>
      <c r="I2245" s="5">
        <v>43651.765381944446</v>
      </c>
      <c r="J2245" s="4">
        <f t="shared" si="178"/>
        <v>2019</v>
      </c>
      <c r="K2245" s="4">
        <f t="shared" si="179"/>
        <v>7</v>
      </c>
      <c r="L2245" s="6">
        <f t="shared" si="175"/>
        <v>3628.0000000493601</v>
      </c>
      <c r="M2245" s="8">
        <f t="shared" si="176"/>
        <v>60.466666667489335</v>
      </c>
      <c r="N2245" s="8">
        <f t="shared" si="177"/>
        <v>60.466666667489335</v>
      </c>
      <c r="O2245" s="18">
        <v>1</v>
      </c>
      <c r="P2245" t="s">
        <v>3995</v>
      </c>
      <c r="Q2245" s="6" t="s">
        <v>24</v>
      </c>
    </row>
    <row r="2246" spans="1:17" ht="15">
      <c r="A2246" t="s">
        <v>17</v>
      </c>
      <c r="B2246" t="s">
        <v>47</v>
      </c>
      <c r="C2246" t="s">
        <v>52</v>
      </c>
      <c r="D2246" t="s">
        <v>3549</v>
      </c>
      <c r="E2246">
        <v>8</v>
      </c>
      <c r="F2246" t="s">
        <v>131</v>
      </c>
      <c r="G2246" t="s">
        <v>22</v>
      </c>
      <c r="H2246" s="5">
        <v>43651.860358796293</v>
      </c>
      <c r="I2246" s="5">
        <v>43651.787499999999</v>
      </c>
      <c r="J2246" s="4">
        <f t="shared" si="178"/>
        <v>2019</v>
      </c>
      <c r="K2246" s="4">
        <f t="shared" si="179"/>
        <v>7</v>
      </c>
      <c r="L2246" s="6">
        <f t="shared" si="175"/>
        <v>6294.9999998789281</v>
      </c>
      <c r="M2246" s="8">
        <f t="shared" si="176"/>
        <v>104.9166666646488</v>
      </c>
      <c r="N2246" s="8">
        <f t="shared" si="177"/>
        <v>839.33333331719041</v>
      </c>
      <c r="O2246" s="18">
        <v>1</v>
      </c>
      <c r="P2246" t="s">
        <v>3996</v>
      </c>
      <c r="Q2246" s="6" t="s">
        <v>24</v>
      </c>
    </row>
    <row r="2247" spans="1:17" ht="15">
      <c r="A2247" t="s">
        <v>17</v>
      </c>
      <c r="B2247" t="s">
        <v>47</v>
      </c>
      <c r="C2247" t="s">
        <v>52</v>
      </c>
      <c r="D2247" t="s">
        <v>3997</v>
      </c>
      <c r="E2247">
        <v>2</v>
      </c>
      <c r="F2247" t="s">
        <v>131</v>
      </c>
      <c r="G2247" t="s">
        <v>22</v>
      </c>
      <c r="H2247" s="5">
        <v>43651.863749999997</v>
      </c>
      <c r="I2247" s="5">
        <v>43651.796527777777</v>
      </c>
      <c r="J2247" s="4">
        <f t="shared" si="178"/>
        <v>2019</v>
      </c>
      <c r="K2247" s="4">
        <f t="shared" si="179"/>
        <v>7</v>
      </c>
      <c r="L2247" s="6">
        <f t="shared" si="175"/>
        <v>5807.9999998211861</v>
      </c>
      <c r="M2247" s="8">
        <f t="shared" si="176"/>
        <v>96.799999997019768</v>
      </c>
      <c r="N2247" s="8">
        <f t="shared" si="177"/>
        <v>193.59999999403954</v>
      </c>
      <c r="O2247" s="18">
        <v>1</v>
      </c>
      <c r="P2247" t="s">
        <v>3998</v>
      </c>
      <c r="Q2247" s="6" t="s">
        <v>24</v>
      </c>
    </row>
    <row r="2248" spans="1:18" ht="15">
      <c r="A2248" t="s">
        <v>17</v>
      </c>
      <c r="B2248" t="s">
        <v>18</v>
      </c>
      <c r="C2248" t="s">
        <v>35</v>
      </c>
      <c r="D2248" t="s">
        <v>3277</v>
      </c>
      <c r="E2248">
        <v>1</v>
      </c>
      <c r="F2248" t="s">
        <v>44</v>
      </c>
      <c r="G2248" t="s">
        <v>22</v>
      </c>
      <c r="H2248" s="5">
        <v>43651.865069444444</v>
      </c>
      <c r="I2248" s="5">
        <v>43651.801388888889</v>
      </c>
      <c r="J2248" s="4">
        <f t="shared" si="178"/>
        <v>2019</v>
      </c>
      <c r="K2248" s="4">
        <f t="shared" si="179"/>
        <v>7</v>
      </c>
      <c r="L2248" s="6">
        <f t="shared" si="175"/>
        <v>5501.9999999552965</v>
      </c>
      <c r="M2248" s="8">
        <f t="shared" si="176"/>
        <v>91.699999999254942</v>
      </c>
      <c r="N2248" s="8">
        <f t="shared" si="177"/>
        <v>91.699999999254942</v>
      </c>
      <c r="O2248" s="18">
        <v>1</v>
      </c>
      <c r="P2248" t="s">
        <v>3999</v>
      </c>
      <c r="Q2248" s="6" t="s">
        <v>24</v>
      </c>
      <c r="R2248" t="s">
        <v>46</v>
      </c>
    </row>
    <row r="2249" spans="1:17" ht="15">
      <c r="A2249" t="s">
        <v>29</v>
      </c>
      <c r="B2249" t="s">
        <v>30</v>
      </c>
      <c r="C2249" t="s">
        <v>171</v>
      </c>
      <c r="D2249" t="s">
        <v>4000</v>
      </c>
      <c r="E2249">
        <v>21</v>
      </c>
      <c r="F2249" t="s">
        <v>92</v>
      </c>
      <c r="G2249" t="s">
        <v>22</v>
      </c>
      <c r="H2249" s="5">
        <v>43652.105694444443</v>
      </c>
      <c r="I2249" s="5">
        <v>43652.038159722222</v>
      </c>
      <c r="J2249" s="4">
        <f t="shared" si="178"/>
        <v>2019</v>
      </c>
      <c r="K2249" s="4">
        <f t="shared" si="179"/>
        <v>7</v>
      </c>
      <c r="L2249" s="6">
        <f t="shared" si="175"/>
        <v>5834.9999998463318</v>
      </c>
      <c r="M2249" s="8">
        <f t="shared" si="176"/>
        <v>97.249999997438863</v>
      </c>
      <c r="N2249" s="8">
        <f t="shared" si="177"/>
        <v>2042.2499999462161</v>
      </c>
      <c r="O2249" s="18">
        <v>1</v>
      </c>
      <c r="P2249" t="s">
        <v>4001</v>
      </c>
      <c r="Q2249" s="6" t="s">
        <v>24</v>
      </c>
    </row>
    <row r="2250" spans="1:17" ht="15">
      <c r="A2250" t="s">
        <v>29</v>
      </c>
      <c r="B2250" t="s">
        <v>30</v>
      </c>
      <c r="C2250" t="s">
        <v>83</v>
      </c>
      <c r="D2250" t="s">
        <v>4002</v>
      </c>
      <c r="E2250">
        <v>1</v>
      </c>
      <c r="F2250" t="s">
        <v>27</v>
      </c>
      <c r="G2250" t="s">
        <v>22</v>
      </c>
      <c r="H2250" s="5">
        <v>43652.61986111111</v>
      </c>
      <c r="I2250" s="5">
        <v>43652.571527777778</v>
      </c>
      <c r="J2250" s="4">
        <f t="shared" si="178"/>
        <v>2019</v>
      </c>
      <c r="K2250" s="4">
        <f t="shared" si="179"/>
        <v>7</v>
      </c>
      <c r="L2250" s="6">
        <f t="shared" si="180" ref="L2250:L2313">(H2250-I2250)*60*24*60</f>
        <v>4175.9999999077991</v>
      </c>
      <c r="M2250" s="8">
        <f t="shared" si="176"/>
        <v>69.599999998463318</v>
      </c>
      <c r="N2250" s="8">
        <f t="shared" si="177"/>
        <v>69.599999998463318</v>
      </c>
      <c r="O2250" s="18">
        <v>1</v>
      </c>
      <c r="P2250" t="s">
        <v>4003</v>
      </c>
      <c r="Q2250" s="6" t="s">
        <v>24</v>
      </c>
    </row>
    <row r="2251" spans="1:17" ht="15">
      <c r="A2251" t="s">
        <v>17</v>
      </c>
      <c r="B2251" t="s">
        <v>41</v>
      </c>
      <c r="C2251" t="s">
        <v>135</v>
      </c>
      <c r="D2251" t="s">
        <v>461</v>
      </c>
      <c r="E2251">
        <v>7</v>
      </c>
      <c r="F2251" t="s">
        <v>27</v>
      </c>
      <c r="G2251" t="s">
        <v>22</v>
      </c>
      <c r="H2251" s="5">
        <v>43652.685312499998</v>
      </c>
      <c r="I2251" s="5">
        <v>43652.654097222221</v>
      </c>
      <c r="J2251" s="4">
        <f t="shared" si="178"/>
        <v>2019</v>
      </c>
      <c r="K2251" s="4">
        <f t="shared" si="179"/>
        <v>7</v>
      </c>
      <c r="L2251" s="6">
        <f t="shared" si="180"/>
        <v>2696.9999999273568</v>
      </c>
      <c r="M2251" s="8">
        <f t="shared" si="176"/>
        <v>44.949999998789281</v>
      </c>
      <c r="N2251" s="8">
        <f t="shared" si="177"/>
        <v>314.64999999152496</v>
      </c>
      <c r="O2251" s="18">
        <v>1</v>
      </c>
      <c r="P2251" t="s">
        <v>4004</v>
      </c>
      <c r="Q2251" s="6" t="s">
        <v>24</v>
      </c>
    </row>
    <row r="2252" spans="1:17" ht="15">
      <c r="A2252" t="s">
        <v>17</v>
      </c>
      <c r="B2252" t="s">
        <v>41</v>
      </c>
      <c r="C2252" t="s">
        <v>135</v>
      </c>
      <c r="D2252" t="s">
        <v>461</v>
      </c>
      <c r="E2252">
        <v>98</v>
      </c>
      <c r="F2252" t="s">
        <v>27</v>
      </c>
      <c r="G2252" t="s">
        <v>22</v>
      </c>
      <c r="H2252" s="5">
        <v>43652.663194444445</v>
      </c>
      <c r="I2252" s="5">
        <v>43652.654097222221</v>
      </c>
      <c r="J2252" s="4">
        <f t="shared" si="178"/>
        <v>2019</v>
      </c>
      <c r="K2252" s="4">
        <f t="shared" si="179"/>
        <v>7</v>
      </c>
      <c r="L2252" s="6">
        <f t="shared" si="180"/>
        <v>786.000000173226</v>
      </c>
      <c r="M2252" s="8">
        <f t="shared" si="176"/>
        <v>13.1000000028871</v>
      </c>
      <c r="N2252" s="8">
        <f t="shared" si="177"/>
        <v>1283.8000002829358</v>
      </c>
      <c r="O2252" s="18">
        <v>1</v>
      </c>
      <c r="P2252" t="s">
        <v>4005</v>
      </c>
      <c r="Q2252" s="6" t="s">
        <v>24</v>
      </c>
    </row>
    <row r="2253" spans="1:18" ht="15">
      <c r="A2253" t="s">
        <v>17</v>
      </c>
      <c r="B2253" t="s">
        <v>18</v>
      </c>
      <c r="C2253" t="s">
        <v>35</v>
      </c>
      <c r="D2253" t="s">
        <v>1536</v>
      </c>
      <c r="E2253">
        <v>148</v>
      </c>
      <c r="F2253" t="s">
        <v>44</v>
      </c>
      <c r="G2253" t="s">
        <v>22</v>
      </c>
      <c r="H2253" s="5">
        <v>43652.718321759261</v>
      </c>
      <c r="I2253" s="5">
        <v>43652.654861111114</v>
      </c>
      <c r="J2253" s="4">
        <f t="shared" si="178"/>
        <v>2019</v>
      </c>
      <c r="K2253" s="4">
        <f t="shared" si="179"/>
        <v>7</v>
      </c>
      <c r="L2253" s="6">
        <f t="shared" si="180"/>
        <v>5482.9999999143183</v>
      </c>
      <c r="M2253" s="8">
        <f t="shared" si="176"/>
        <v>91.383333331905305</v>
      </c>
      <c r="N2253" s="8">
        <f t="shared" si="177"/>
        <v>13524.733333121985</v>
      </c>
      <c r="O2253" s="18">
        <v>1</v>
      </c>
      <c r="P2253" t="s">
        <v>4006</v>
      </c>
      <c r="Q2253" s="6" t="s">
        <v>24</v>
      </c>
      <c r="R2253" t="s">
        <v>46</v>
      </c>
    </row>
    <row r="2254" spans="1:19" s="100" customFormat="1" ht="15">
      <c r="A2254" s="100" t="s">
        <v>17</v>
      </c>
      <c r="B2254" s="100" t="s">
        <v>18</v>
      </c>
      <c r="C2254" s="100" t="s">
        <v>35</v>
      </c>
      <c r="D2254" s="100" t="s">
        <v>4007</v>
      </c>
      <c r="E2254" s="100">
        <v>1</v>
      </c>
      <c r="F2254" s="100" t="s">
        <v>27</v>
      </c>
      <c r="G2254" s="100" t="s">
        <v>22</v>
      </c>
      <c r="H2254" s="101">
        <v>43652.780729166669</v>
      </c>
      <c r="I2254" s="101">
        <v>43652.659722222219</v>
      </c>
      <c r="J2254" s="4">
        <f t="shared" si="178"/>
        <v>2019</v>
      </c>
      <c r="K2254" s="4">
        <f t="shared" si="179"/>
        <v>7</v>
      </c>
      <c r="L2254" s="96">
        <f t="shared" si="180"/>
        <v>10455.000000447035</v>
      </c>
      <c r="M2254" s="98">
        <f t="shared" si="176"/>
        <v>174.25000000745058</v>
      </c>
      <c r="N2254" s="98">
        <f t="shared" si="177"/>
        <v>174.25000000745058</v>
      </c>
      <c r="O2254" s="99">
        <v>1</v>
      </c>
      <c r="P2254" s="100" t="s">
        <v>4008</v>
      </c>
      <c r="Q2254" s="96" t="s">
        <v>24</v>
      </c>
      <c r="S2254"/>
    </row>
    <row r="2255" spans="1:18" ht="15">
      <c r="A2255" t="s">
        <v>17</v>
      </c>
      <c r="B2255" t="s">
        <v>41</v>
      </c>
      <c r="C2255" t="s">
        <v>135</v>
      </c>
      <c r="D2255" t="s">
        <v>459</v>
      </c>
      <c r="E2255">
        <v>117</v>
      </c>
      <c r="F2255" t="s">
        <v>44</v>
      </c>
      <c r="G2255" t="s">
        <v>22</v>
      </c>
      <c r="H2255" s="5">
        <v>43652.690474537034</v>
      </c>
      <c r="I2255" s="5">
        <v>43652.663194444445</v>
      </c>
      <c r="J2255" s="4">
        <f t="shared" si="178"/>
        <v>2019</v>
      </c>
      <c r="K2255" s="4">
        <f t="shared" si="179"/>
        <v>7</v>
      </c>
      <c r="L2255" s="6">
        <f t="shared" si="180"/>
        <v>2356.9999996572733</v>
      </c>
      <c r="M2255" s="8">
        <f t="shared" si="176"/>
        <v>39.283333327621222</v>
      </c>
      <c r="N2255" s="8">
        <f t="shared" si="177"/>
        <v>4596.1499993316829</v>
      </c>
      <c r="O2255" s="18">
        <v>1</v>
      </c>
      <c r="P2255" t="s">
        <v>4009</v>
      </c>
      <c r="Q2255" s="6" t="s">
        <v>24</v>
      </c>
      <c r="R2255" t="s">
        <v>46</v>
      </c>
    </row>
    <row r="2256" spans="1:18" ht="15">
      <c r="A2256" t="s">
        <v>17</v>
      </c>
      <c r="B2256" t="s">
        <v>55</v>
      </c>
      <c r="C2256" t="s">
        <v>271</v>
      </c>
      <c r="D2256" t="s">
        <v>2927</v>
      </c>
      <c r="E2256">
        <v>4</v>
      </c>
      <c r="F2256" t="s">
        <v>44</v>
      </c>
      <c r="G2256" t="s">
        <v>22</v>
      </c>
      <c r="H2256" s="5">
        <v>43652.746249999997</v>
      </c>
      <c r="I2256" s="5">
        <v>43652.685416666667</v>
      </c>
      <c r="J2256" s="4">
        <f t="shared" si="178"/>
        <v>2019</v>
      </c>
      <c r="K2256" s="4">
        <f t="shared" si="179"/>
        <v>7</v>
      </c>
      <c r="L2256" s="6">
        <f t="shared" si="180"/>
        <v>5255.999999656342</v>
      </c>
      <c r="M2256" s="8">
        <f t="shared" si="176"/>
        <v>87.599999994272366</v>
      </c>
      <c r="N2256" s="8">
        <f t="shared" si="177"/>
        <v>350.39999997708946</v>
      </c>
      <c r="O2256" s="18">
        <v>1</v>
      </c>
      <c r="P2256" t="s">
        <v>4010</v>
      </c>
      <c r="Q2256" s="6" t="s">
        <v>24</v>
      </c>
      <c r="R2256" t="s">
        <v>46</v>
      </c>
    </row>
    <row r="2257" spans="1:17" ht="15">
      <c r="A2257" t="s">
        <v>17</v>
      </c>
      <c r="B2257" t="s">
        <v>55</v>
      </c>
      <c r="C2257" t="s">
        <v>56</v>
      </c>
      <c r="D2257" t="s">
        <v>600</v>
      </c>
      <c r="E2257">
        <v>17</v>
      </c>
      <c r="F2257" t="s">
        <v>27</v>
      </c>
      <c r="G2257" t="s">
        <v>22</v>
      </c>
      <c r="H2257" s="5">
        <v>43652.731979166667</v>
      </c>
      <c r="I2257" s="5">
        <v>43652.687094907407</v>
      </c>
      <c r="J2257" s="4">
        <f t="shared" si="178"/>
        <v>2019</v>
      </c>
      <c r="K2257" s="4">
        <f t="shared" si="179"/>
        <v>7</v>
      </c>
      <c r="L2257" s="6">
        <f t="shared" si="180"/>
        <v>3878.000000026077</v>
      </c>
      <c r="M2257" s="8">
        <f t="shared" si="176"/>
        <v>64.633333333767951</v>
      </c>
      <c r="N2257" s="8">
        <f t="shared" si="177"/>
        <v>1098.7666666740552</v>
      </c>
      <c r="O2257" s="18">
        <v>1</v>
      </c>
      <c r="P2257" t="s">
        <v>4011</v>
      </c>
      <c r="Q2257" s="6" t="s">
        <v>24</v>
      </c>
    </row>
    <row r="2258" spans="1:17" ht="15">
      <c r="A2258" t="s">
        <v>17</v>
      </c>
      <c r="B2258" t="s">
        <v>41</v>
      </c>
      <c r="C2258" t="s">
        <v>135</v>
      </c>
      <c r="D2258" t="s">
        <v>459</v>
      </c>
      <c r="E2258">
        <v>14</v>
      </c>
      <c r="F2258" t="s">
        <v>131</v>
      </c>
      <c r="G2258" t="s">
        <v>22</v>
      </c>
      <c r="H2258" s="5">
        <v>43652.744444444441</v>
      </c>
      <c r="I2258" s="5">
        <v>43652.693749999999</v>
      </c>
      <c r="J2258" s="4">
        <f t="shared" si="178"/>
        <v>2019</v>
      </c>
      <c r="K2258" s="4">
        <f t="shared" si="179"/>
        <v>7</v>
      </c>
      <c r="L2258" s="6">
        <f t="shared" si="180"/>
        <v>4379.9999998183921</v>
      </c>
      <c r="M2258" s="8">
        <f t="shared" si="176"/>
        <v>72.999999996973202</v>
      </c>
      <c r="N2258" s="8">
        <f t="shared" si="177"/>
        <v>1021.9999999576248</v>
      </c>
      <c r="O2258" s="18">
        <v>1</v>
      </c>
      <c r="P2258" t="s">
        <v>4012</v>
      </c>
      <c r="Q2258" s="6" t="s">
        <v>24</v>
      </c>
    </row>
    <row r="2259" spans="1:17" ht="15">
      <c r="A2259" t="s">
        <v>17</v>
      </c>
      <c r="B2259" t="s">
        <v>18</v>
      </c>
      <c r="C2259" t="s">
        <v>35</v>
      </c>
      <c r="D2259" t="s">
        <v>121</v>
      </c>
      <c r="E2259">
        <v>22</v>
      </c>
      <c r="F2259" t="s">
        <v>27</v>
      </c>
      <c r="G2259" t="s">
        <v>22</v>
      </c>
      <c r="H2259" s="5">
        <v>43652.751759259256</v>
      </c>
      <c r="I2259" s="5">
        <v>43652.729548611111</v>
      </c>
      <c r="J2259" s="4">
        <f t="shared" si="178"/>
        <v>2019</v>
      </c>
      <c r="K2259" s="4">
        <f t="shared" si="179"/>
        <v>7</v>
      </c>
      <c r="L2259" s="6">
        <f t="shared" si="180"/>
        <v>1918.9999997382984</v>
      </c>
      <c r="M2259" s="8">
        <f t="shared" si="176"/>
        <v>31.983333328971639</v>
      </c>
      <c r="N2259" s="8">
        <f t="shared" si="177"/>
        <v>703.63333323737606</v>
      </c>
      <c r="O2259" s="18">
        <v>1</v>
      </c>
      <c r="P2259" t="s">
        <v>4013</v>
      </c>
      <c r="Q2259" s="6" t="s">
        <v>24</v>
      </c>
    </row>
    <row r="2260" spans="1:17" ht="15">
      <c r="A2260" t="s">
        <v>17</v>
      </c>
      <c r="B2260" t="s">
        <v>18</v>
      </c>
      <c r="C2260" t="s">
        <v>35</v>
      </c>
      <c r="D2260" t="s">
        <v>4014</v>
      </c>
      <c r="E2260">
        <v>1</v>
      </c>
      <c r="F2260" t="s">
        <v>131</v>
      </c>
      <c r="G2260" t="s">
        <v>22</v>
      </c>
      <c r="H2260" s="5">
        <v>43652.780636574076</v>
      </c>
      <c r="I2260" s="5">
        <v>43652.738194444442</v>
      </c>
      <c r="J2260" s="4">
        <f t="shared" si="178"/>
        <v>2019</v>
      </c>
      <c r="K2260" s="4">
        <f t="shared" si="179"/>
        <v>7</v>
      </c>
      <c r="L2260" s="6">
        <f t="shared" si="180"/>
        <v>3667.0000003650784</v>
      </c>
      <c r="M2260" s="8">
        <f t="shared" si="176"/>
        <v>61.116666672751307</v>
      </c>
      <c r="N2260" s="8">
        <f t="shared" si="177"/>
        <v>61.116666672751307</v>
      </c>
      <c r="O2260" s="18">
        <v>1</v>
      </c>
      <c r="P2260" t="s">
        <v>4015</v>
      </c>
      <c r="Q2260" s="6" t="s">
        <v>24</v>
      </c>
    </row>
    <row r="2261" spans="1:17" ht="15">
      <c r="A2261" t="s">
        <v>29</v>
      </c>
      <c r="B2261" t="s">
        <v>30</v>
      </c>
      <c r="C2261" t="s">
        <v>83</v>
      </c>
      <c r="D2261" t="s">
        <v>4016</v>
      </c>
      <c r="E2261">
        <v>2</v>
      </c>
      <c r="F2261" t="s">
        <v>27</v>
      </c>
      <c r="G2261" t="s">
        <v>22</v>
      </c>
      <c r="H2261" s="5">
        <v>43653.214085648149</v>
      </c>
      <c r="I2261" s="5">
        <v>43653.021365740744</v>
      </c>
      <c r="J2261" s="4">
        <f t="shared" si="178"/>
        <v>2019</v>
      </c>
      <c r="K2261" s="4">
        <f t="shared" si="179"/>
        <v>7</v>
      </c>
      <c r="L2261" s="6">
        <f t="shared" si="180"/>
        <v>16650.999999814667</v>
      </c>
      <c r="M2261" s="8">
        <f t="shared" si="176"/>
        <v>277.51666666357778</v>
      </c>
      <c r="N2261" s="8">
        <f t="shared" si="177"/>
        <v>555.03333332715556</v>
      </c>
      <c r="O2261" s="18">
        <v>1</v>
      </c>
      <c r="P2261" t="s">
        <v>4017</v>
      </c>
      <c r="Q2261" s="6" t="s">
        <v>24</v>
      </c>
    </row>
    <row r="2262" spans="1:17" ht="15">
      <c r="A2262" t="s">
        <v>29</v>
      </c>
      <c r="B2262" t="s">
        <v>30</v>
      </c>
      <c r="C2262" t="s">
        <v>83</v>
      </c>
      <c r="D2262" t="s">
        <v>4018</v>
      </c>
      <c r="E2262">
        <v>2</v>
      </c>
      <c r="F2262" t="s">
        <v>125</v>
      </c>
      <c r="G2262" t="s">
        <v>22</v>
      </c>
      <c r="H2262" s="5">
        <v>43653.262361111112</v>
      </c>
      <c r="I2262" s="5">
        <v>43653.213958333334</v>
      </c>
      <c r="J2262" s="4">
        <f t="shared" si="178"/>
        <v>2019</v>
      </c>
      <c r="K2262" s="4">
        <f t="shared" si="179"/>
        <v>7</v>
      </c>
      <c r="L2262" s="6">
        <f t="shared" si="180"/>
        <v>4182.0000000530854</v>
      </c>
      <c r="M2262" s="8">
        <f t="shared" si="176"/>
        <v>69.700000000884756</v>
      </c>
      <c r="N2262" s="8">
        <f t="shared" si="177"/>
        <v>139.40000000176951</v>
      </c>
      <c r="O2262" s="18">
        <v>1</v>
      </c>
      <c r="P2262" t="s">
        <v>4019</v>
      </c>
      <c r="Q2262" s="6" t="s">
        <v>24</v>
      </c>
    </row>
    <row r="2263" spans="1:17" ht="15">
      <c r="A2263" t="s">
        <v>17</v>
      </c>
      <c r="B2263" t="s">
        <v>47</v>
      </c>
      <c r="C2263" t="s">
        <v>52</v>
      </c>
      <c r="D2263" t="s">
        <v>4020</v>
      </c>
      <c r="E2263">
        <v>3</v>
      </c>
      <c r="F2263" t="s">
        <v>131</v>
      </c>
      <c r="G2263" t="s">
        <v>22</v>
      </c>
      <c r="H2263" s="5">
        <v>43653.566458333335</v>
      </c>
      <c r="I2263" s="5">
        <v>43653.519699074073</v>
      </c>
      <c r="J2263" s="4">
        <f t="shared" si="178"/>
        <v>2019</v>
      </c>
      <c r="K2263" s="4">
        <f t="shared" si="179"/>
        <v>7</v>
      </c>
      <c r="L2263" s="6">
        <f t="shared" si="180"/>
        <v>4040.0000001769513</v>
      </c>
      <c r="M2263" s="8">
        <f t="shared" si="176"/>
        <v>67.333333336282521</v>
      </c>
      <c r="N2263" s="8">
        <f t="shared" si="177"/>
        <v>202.00000000884756</v>
      </c>
      <c r="O2263" s="18">
        <v>1</v>
      </c>
      <c r="P2263" t="s">
        <v>4021</v>
      </c>
      <c r="Q2263" s="6" t="s">
        <v>24</v>
      </c>
    </row>
    <row r="2264" spans="1:17" ht="15">
      <c r="A2264" t="s">
        <v>17</v>
      </c>
      <c r="B2264" t="s">
        <v>140</v>
      </c>
      <c r="C2264" t="s">
        <v>141</v>
      </c>
      <c r="D2264" t="s">
        <v>2839</v>
      </c>
      <c r="E2264">
        <v>70</v>
      </c>
      <c r="F2264" t="s">
        <v>27</v>
      </c>
      <c r="G2264" t="s">
        <v>22</v>
      </c>
      <c r="H2264" s="5">
        <v>43653.60297453704</v>
      </c>
      <c r="I2264" s="5">
        <v>43653.545138888891</v>
      </c>
      <c r="J2264" s="4">
        <f t="shared" si="178"/>
        <v>2019</v>
      </c>
      <c r="K2264" s="4">
        <f t="shared" si="179"/>
        <v>7</v>
      </c>
      <c r="L2264" s="6">
        <f t="shared" si="180"/>
        <v>4997.0000000903383</v>
      </c>
      <c r="M2264" s="8">
        <f t="shared" si="176"/>
        <v>83.283333334838971</v>
      </c>
      <c r="N2264" s="8">
        <f t="shared" si="177"/>
        <v>5829.833333438728</v>
      </c>
      <c r="O2264" s="18">
        <v>1</v>
      </c>
      <c r="P2264" t="s">
        <v>4022</v>
      </c>
      <c r="Q2264" s="6" t="s">
        <v>24</v>
      </c>
    </row>
    <row r="2265" spans="1:18" ht="15">
      <c r="A2265" t="s">
        <v>17</v>
      </c>
      <c r="B2265" t="s">
        <v>18</v>
      </c>
      <c r="C2265" t="s">
        <v>35</v>
      </c>
      <c r="D2265" t="s">
        <v>4023</v>
      </c>
      <c r="E2265">
        <v>4</v>
      </c>
      <c r="F2265" t="s">
        <v>44</v>
      </c>
      <c r="G2265" t="s">
        <v>22</v>
      </c>
      <c r="H2265" s="5">
        <v>43653.641944444447</v>
      </c>
      <c r="I2265" s="5">
        <v>43653.611712962964</v>
      </c>
      <c r="J2265" s="4">
        <f t="shared" si="178"/>
        <v>2019</v>
      </c>
      <c r="K2265" s="4">
        <f t="shared" si="179"/>
        <v>7</v>
      </c>
      <c r="L2265" s="6">
        <f t="shared" si="180"/>
        <v>2612.0000001741573</v>
      </c>
      <c r="M2265" s="8">
        <f t="shared" si="176"/>
        <v>43.533333336235955</v>
      </c>
      <c r="N2265" s="8">
        <f t="shared" si="177"/>
        <v>174.13333334494382</v>
      </c>
      <c r="O2265" s="18">
        <v>1</v>
      </c>
      <c r="P2265" t="s">
        <v>4024</v>
      </c>
      <c r="Q2265" s="6" t="s">
        <v>24</v>
      </c>
      <c r="R2265" t="s">
        <v>46</v>
      </c>
    </row>
    <row r="2266" spans="1:17" ht="15">
      <c r="A2266" t="s">
        <v>17</v>
      </c>
      <c r="B2266" t="s">
        <v>41</v>
      </c>
      <c r="C2266" t="s">
        <v>42</v>
      </c>
      <c r="D2266" t="s">
        <v>376</v>
      </c>
      <c r="E2266">
        <v>86</v>
      </c>
      <c r="F2266" t="s">
        <v>44</v>
      </c>
      <c r="G2266" t="s">
        <v>22</v>
      </c>
      <c r="H2266" s="5">
        <v>43653.948437500003</v>
      </c>
      <c r="I2266" s="5">
        <v>43653.82708333333</v>
      </c>
      <c r="J2266" s="4">
        <f t="shared" si="178"/>
        <v>2019</v>
      </c>
      <c r="K2266" s="4">
        <f t="shared" si="179"/>
        <v>7</v>
      </c>
      <c r="L2266" s="6">
        <f t="shared" si="180"/>
        <v>10485.000000544824</v>
      </c>
      <c r="M2266" s="8">
        <f t="shared" si="176"/>
        <v>174.7500000090804</v>
      </c>
      <c r="N2266" s="8">
        <f t="shared" si="177"/>
        <v>15028.500000780914</v>
      </c>
      <c r="O2266" s="18">
        <v>1</v>
      </c>
      <c r="P2266" t="s">
        <v>4025</v>
      </c>
      <c r="Q2266" s="6" t="s">
        <v>24</v>
      </c>
    </row>
    <row r="2267" spans="1:18" ht="15">
      <c r="A2267" t="s">
        <v>17</v>
      </c>
      <c r="B2267" t="s">
        <v>41</v>
      </c>
      <c r="C2267" t="s">
        <v>42</v>
      </c>
      <c r="D2267" t="s">
        <v>4026</v>
      </c>
      <c r="E2267">
        <v>3</v>
      </c>
      <c r="F2267" t="s">
        <v>44</v>
      </c>
      <c r="G2267" t="s">
        <v>22</v>
      </c>
      <c r="H2267" s="5">
        <v>43653.953993055555</v>
      </c>
      <c r="I2267" s="5">
        <v>43653.830671296295</v>
      </c>
      <c r="J2267" s="4">
        <f t="shared" si="178"/>
        <v>2019</v>
      </c>
      <c r="K2267" s="4">
        <f t="shared" si="179"/>
        <v>7</v>
      </c>
      <c r="L2267" s="6">
        <f t="shared" si="180"/>
        <v>10655.000000051223</v>
      </c>
      <c r="M2267" s="8">
        <f t="shared" si="176"/>
        <v>177.58333333418705</v>
      </c>
      <c r="N2267" s="8">
        <f t="shared" si="177"/>
        <v>532.75000000256114</v>
      </c>
      <c r="O2267" s="18">
        <v>1</v>
      </c>
      <c r="P2267" t="s">
        <v>4027</v>
      </c>
      <c r="Q2267" s="6" t="s">
        <v>24</v>
      </c>
      <c r="R2267" t="s">
        <v>46</v>
      </c>
    </row>
    <row r="2268" spans="1:17" ht="15">
      <c r="A2268" t="s">
        <v>17</v>
      </c>
      <c r="B2268" t="s">
        <v>41</v>
      </c>
      <c r="C2268" t="s">
        <v>42</v>
      </c>
      <c r="D2268" t="s">
        <v>685</v>
      </c>
      <c r="E2268">
        <v>13</v>
      </c>
      <c r="F2268" t="s">
        <v>27</v>
      </c>
      <c r="G2268" t="s">
        <v>22</v>
      </c>
      <c r="H2268" s="5">
        <v>43653.986145833333</v>
      </c>
      <c r="I2268" s="5">
        <v>43653.838194444441</v>
      </c>
      <c r="J2268" s="4">
        <f t="shared" si="178"/>
        <v>2019</v>
      </c>
      <c r="K2268" s="4">
        <f t="shared" si="179"/>
        <v>7</v>
      </c>
      <c r="L2268" s="6">
        <f t="shared" si="180"/>
        <v>12783.000000240281</v>
      </c>
      <c r="M2268" s="8">
        <f t="shared" si="176"/>
        <v>213.05000000400469</v>
      </c>
      <c r="N2268" s="8">
        <f t="shared" si="177"/>
        <v>2769.6500000520609</v>
      </c>
      <c r="O2268" s="18">
        <v>1</v>
      </c>
      <c r="P2268" t="s">
        <v>4028</v>
      </c>
      <c r="Q2268" s="6" t="s">
        <v>24</v>
      </c>
    </row>
    <row r="2269" spans="1:18" ht="15">
      <c r="A2269" t="s">
        <v>17</v>
      </c>
      <c r="B2269" t="s">
        <v>55</v>
      </c>
      <c r="C2269" t="s">
        <v>56</v>
      </c>
      <c r="D2269" t="s">
        <v>600</v>
      </c>
      <c r="E2269">
        <v>17</v>
      </c>
      <c r="F2269" t="s">
        <v>44</v>
      </c>
      <c r="G2269" t="s">
        <v>22</v>
      </c>
      <c r="H2269" s="5">
        <v>43653.941087962965</v>
      </c>
      <c r="I2269" s="5">
        <v>43653.84097222222</v>
      </c>
      <c r="J2269" s="4">
        <f t="shared" si="178"/>
        <v>2019</v>
      </c>
      <c r="K2269" s="4">
        <f t="shared" si="179"/>
        <v>7</v>
      </c>
      <c r="L2269" s="6">
        <f t="shared" si="180"/>
        <v>8650.0000003259629</v>
      </c>
      <c r="M2269" s="8">
        <f t="shared" si="176"/>
        <v>144.16666667209938</v>
      </c>
      <c r="N2269" s="8">
        <f t="shared" si="177"/>
        <v>2450.8333334256895</v>
      </c>
      <c r="O2269" s="18">
        <v>1</v>
      </c>
      <c r="P2269" t="s">
        <v>4029</v>
      </c>
      <c r="Q2269" s="6" t="s">
        <v>24</v>
      </c>
      <c r="R2269" t="s">
        <v>46</v>
      </c>
    </row>
    <row r="2270" spans="1:17" ht="15">
      <c r="A2270" t="s">
        <v>17</v>
      </c>
      <c r="B2270" t="s">
        <v>47</v>
      </c>
      <c r="C2270" t="s">
        <v>52</v>
      </c>
      <c r="D2270" t="s">
        <v>4030</v>
      </c>
      <c r="E2270">
        <v>20</v>
      </c>
      <c r="F2270" t="s">
        <v>131</v>
      </c>
      <c r="G2270" t="s">
        <v>22</v>
      </c>
      <c r="H2270" s="5">
        <v>43653.915937500002</v>
      </c>
      <c r="I2270" s="5">
        <v>43653.847222222219</v>
      </c>
      <c r="J2270" s="4">
        <f t="shared" si="178"/>
        <v>2019</v>
      </c>
      <c r="K2270" s="4">
        <f t="shared" si="179"/>
        <v>7</v>
      </c>
      <c r="L2270" s="6">
        <f t="shared" si="180"/>
        <v>5937.000000430271</v>
      </c>
      <c r="M2270" s="8">
        <f t="shared" si="176"/>
        <v>98.950000007171184</v>
      </c>
      <c r="N2270" s="8">
        <f t="shared" si="177"/>
        <v>1979.0000001434237</v>
      </c>
      <c r="O2270" s="18">
        <v>1</v>
      </c>
      <c r="P2270" t="s">
        <v>4031</v>
      </c>
      <c r="Q2270" s="6" t="s">
        <v>24</v>
      </c>
    </row>
    <row r="2271" spans="1:17" s="106" customFormat="1" ht="15">
      <c r="A2271" s="106" t="s">
        <v>17</v>
      </c>
      <c r="B2271" s="106" t="s">
        <v>47</v>
      </c>
      <c r="C2271" s="106" t="s">
        <v>52</v>
      </c>
      <c r="D2271" s="106" t="s">
        <v>4032</v>
      </c>
      <c r="E2271" s="106">
        <v>1</v>
      </c>
      <c r="F2271" s="106" t="s">
        <v>131</v>
      </c>
      <c r="G2271" s="106" t="s">
        <v>22</v>
      </c>
      <c r="H2271" s="107">
        <v>43653.969965277778</v>
      </c>
      <c r="I2271" s="107">
        <v>43653.856249999997</v>
      </c>
      <c r="J2271" s="4">
        <f t="shared" si="178"/>
        <v>2019</v>
      </c>
      <c r="K2271" s="4">
        <f t="shared" si="179"/>
        <v>7</v>
      </c>
      <c r="L2271" s="110">
        <f t="shared" si="180"/>
        <v>9825.0000002793968</v>
      </c>
      <c r="M2271" s="108">
        <f t="shared" si="176"/>
        <v>163.75000000465661</v>
      </c>
      <c r="N2271" s="108">
        <f t="shared" si="177"/>
        <v>163.75000000465661</v>
      </c>
      <c r="O2271" s="109">
        <v>1</v>
      </c>
      <c r="P2271" s="106" t="s">
        <v>4033</v>
      </c>
      <c r="Q2271" s="110" t="s">
        <v>24</v>
      </c>
    </row>
    <row r="2272" spans="1:17" ht="15">
      <c r="A2272" t="s">
        <v>17</v>
      </c>
      <c r="B2272" t="s">
        <v>41</v>
      </c>
      <c r="C2272" t="s">
        <v>42</v>
      </c>
      <c r="D2272" t="s">
        <v>395</v>
      </c>
      <c r="E2272">
        <v>12</v>
      </c>
      <c r="F2272" t="s">
        <v>27</v>
      </c>
      <c r="G2272" t="s">
        <v>22</v>
      </c>
      <c r="H2272" s="5">
        <v>43654.057233796295</v>
      </c>
      <c r="I2272" s="5">
        <v>43653.858784722222</v>
      </c>
      <c r="J2272" s="4">
        <f t="shared" si="178"/>
        <v>2019</v>
      </c>
      <c r="K2272" s="4">
        <f t="shared" si="179"/>
        <v>7</v>
      </c>
      <c r="L2272" s="6">
        <f t="shared" si="180"/>
        <v>17145.999999856576</v>
      </c>
      <c r="M2272" s="8">
        <f t="shared" si="176"/>
        <v>285.76666666427627</v>
      </c>
      <c r="N2272" s="8">
        <f t="shared" si="177"/>
        <v>3429.1999999713153</v>
      </c>
      <c r="O2272" s="18">
        <v>1</v>
      </c>
      <c r="P2272" t="s">
        <v>4034</v>
      </c>
      <c r="Q2272" s="6" t="s">
        <v>24</v>
      </c>
    </row>
    <row r="2273" spans="1:17" s="106" customFormat="1" ht="15">
      <c r="A2273" s="106" t="s">
        <v>17</v>
      </c>
      <c r="B2273" s="106" t="s">
        <v>47</v>
      </c>
      <c r="C2273" s="106" t="s">
        <v>52</v>
      </c>
      <c r="D2273" s="106" t="s">
        <v>4035</v>
      </c>
      <c r="E2273" s="106">
        <v>1</v>
      </c>
      <c r="F2273" s="106" t="s">
        <v>131</v>
      </c>
      <c r="G2273" s="106" t="s">
        <v>22</v>
      </c>
      <c r="H2273" s="107">
        <v>43654.148692129631</v>
      </c>
      <c r="I2273" s="107">
        <v>43653.859074074076</v>
      </c>
      <c r="J2273" s="4">
        <f t="shared" si="178"/>
        <v>2019</v>
      </c>
      <c r="K2273" s="4">
        <f t="shared" si="179"/>
        <v>7</v>
      </c>
      <c r="L2273" s="110">
        <f t="shared" si="180"/>
        <v>25022.999999905005</v>
      </c>
      <c r="M2273" s="108">
        <f t="shared" si="176"/>
        <v>417.04999999841675</v>
      </c>
      <c r="N2273" s="108">
        <f t="shared" si="177"/>
        <v>417.04999999841675</v>
      </c>
      <c r="O2273" s="109">
        <v>1</v>
      </c>
      <c r="P2273" s="106" t="s">
        <v>4036</v>
      </c>
      <c r="Q2273" s="110" t="s">
        <v>24</v>
      </c>
    </row>
    <row r="2274" spans="1:17" s="106" customFormat="1" ht="15">
      <c r="A2274" s="106" t="s">
        <v>17</v>
      </c>
      <c r="B2274" s="106" t="s">
        <v>47</v>
      </c>
      <c r="C2274" s="106" t="s">
        <v>52</v>
      </c>
      <c r="D2274" s="106" t="s">
        <v>4037</v>
      </c>
      <c r="E2274" s="106">
        <v>1</v>
      </c>
      <c r="F2274" s="106" t="s">
        <v>131</v>
      </c>
      <c r="G2274" s="106" t="s">
        <v>22</v>
      </c>
      <c r="H2274" s="107">
        <v>43654.167280092595</v>
      </c>
      <c r="I2274" s="107">
        <v>43653.863194444442</v>
      </c>
      <c r="J2274" s="4">
        <f t="shared" si="178"/>
        <v>2019</v>
      </c>
      <c r="K2274" s="4">
        <f t="shared" si="179"/>
        <v>7</v>
      </c>
      <c r="L2274" s="110">
        <f t="shared" si="180"/>
        <v>26273.000000417233</v>
      </c>
      <c r="M2274" s="108">
        <f t="shared" si="176"/>
        <v>437.88333334028721</v>
      </c>
      <c r="N2274" s="108">
        <f t="shared" si="177"/>
        <v>437.88333334028721</v>
      </c>
      <c r="O2274" s="109">
        <v>1</v>
      </c>
      <c r="P2274" s="106" t="s">
        <v>4038</v>
      </c>
      <c r="Q2274" s="110" t="s">
        <v>24</v>
      </c>
    </row>
    <row r="2275" spans="1:17" ht="15">
      <c r="A2275" t="s">
        <v>17</v>
      </c>
      <c r="B2275" t="s">
        <v>47</v>
      </c>
      <c r="C2275" t="s">
        <v>52</v>
      </c>
      <c r="D2275" t="s">
        <v>4039</v>
      </c>
      <c r="E2275">
        <v>2</v>
      </c>
      <c r="F2275" t="s">
        <v>131</v>
      </c>
      <c r="G2275" t="s">
        <v>22</v>
      </c>
      <c r="H2275" s="5">
        <v>43653.966840277775</v>
      </c>
      <c r="I2275" s="5">
        <v>43653.865277777775</v>
      </c>
      <c r="J2275" s="4">
        <f t="shared" si="178"/>
        <v>2019</v>
      </c>
      <c r="K2275" s="4">
        <f t="shared" si="179"/>
        <v>7</v>
      </c>
      <c r="L2275" s="6">
        <f t="shared" si="180"/>
        <v>8775</v>
      </c>
      <c r="M2275" s="8">
        <f t="shared" si="176"/>
        <v>146.25</v>
      </c>
      <c r="N2275" s="8">
        <f t="shared" si="177"/>
        <v>292.5</v>
      </c>
      <c r="O2275" s="18">
        <v>1</v>
      </c>
      <c r="P2275" t="s">
        <v>4040</v>
      </c>
      <c r="Q2275" s="6" t="s">
        <v>24</v>
      </c>
    </row>
    <row r="2276" spans="1:17" ht="15">
      <c r="A2276" t="s">
        <v>17</v>
      </c>
      <c r="B2276" t="s">
        <v>41</v>
      </c>
      <c r="C2276" t="s">
        <v>42</v>
      </c>
      <c r="D2276" t="s">
        <v>4041</v>
      </c>
      <c r="E2276">
        <v>2</v>
      </c>
      <c r="F2276" t="s">
        <v>131</v>
      </c>
      <c r="G2276" t="s">
        <v>22</v>
      </c>
      <c r="H2276" s="5">
        <v>43654.051412037035</v>
      </c>
      <c r="I2276" s="5">
        <v>43653.865671296298</v>
      </c>
      <c r="J2276" s="4">
        <f t="shared" si="178"/>
        <v>2019</v>
      </c>
      <c r="K2276" s="4">
        <f t="shared" si="179"/>
        <v>7</v>
      </c>
      <c r="L2276" s="6">
        <f t="shared" si="180"/>
        <v>16047.999999672174</v>
      </c>
      <c r="M2276" s="8">
        <f t="shared" si="176"/>
        <v>267.46666666120291</v>
      </c>
      <c r="N2276" s="8">
        <f t="shared" si="177"/>
        <v>534.93333332240582</v>
      </c>
      <c r="O2276" s="18">
        <v>1</v>
      </c>
      <c r="P2276" t="s">
        <v>4042</v>
      </c>
      <c r="Q2276" s="6" t="s">
        <v>24</v>
      </c>
    </row>
    <row r="2277" spans="1:17" ht="15">
      <c r="A2277" t="s">
        <v>17</v>
      </c>
      <c r="B2277" t="s">
        <v>47</v>
      </c>
      <c r="C2277" t="s">
        <v>48</v>
      </c>
      <c r="D2277" t="s">
        <v>4043</v>
      </c>
      <c r="E2277">
        <v>1</v>
      </c>
      <c r="F2277" t="s">
        <v>131</v>
      </c>
      <c r="G2277" t="s">
        <v>22</v>
      </c>
      <c r="H2277" s="5">
        <v>43654.012789351851</v>
      </c>
      <c r="I2277" s="5">
        <v>43653.871168981481</v>
      </c>
      <c r="J2277" s="4">
        <f t="shared" si="178"/>
        <v>2019</v>
      </c>
      <c r="K2277" s="4">
        <f t="shared" si="179"/>
        <v>7</v>
      </c>
      <c r="L2277" s="6">
        <f t="shared" si="180"/>
        <v>12235.999999986961</v>
      </c>
      <c r="M2277" s="8">
        <f t="shared" si="176"/>
        <v>203.93333333311602</v>
      </c>
      <c r="N2277" s="8">
        <f t="shared" si="177"/>
        <v>203.93333333311602</v>
      </c>
      <c r="O2277" s="18">
        <v>1</v>
      </c>
      <c r="P2277" t="s">
        <v>4044</v>
      </c>
      <c r="Q2277" s="6" t="s">
        <v>24</v>
      </c>
    </row>
    <row r="2278" spans="1:17" ht="15">
      <c r="A2278" t="s">
        <v>17</v>
      </c>
      <c r="B2278" t="s">
        <v>41</v>
      </c>
      <c r="C2278" t="s">
        <v>42</v>
      </c>
      <c r="D2278" t="s">
        <v>4045</v>
      </c>
      <c r="E2278">
        <v>2</v>
      </c>
      <c r="F2278" t="s">
        <v>131</v>
      </c>
      <c r="G2278" t="s">
        <v>22</v>
      </c>
      <c r="H2278" s="5">
        <v>43654.050717592596</v>
      </c>
      <c r="I2278" s="5">
        <v>43653.886770833335</v>
      </c>
      <c r="J2278" s="4">
        <f t="shared" si="178"/>
        <v>2019</v>
      </c>
      <c r="K2278" s="4">
        <f t="shared" si="179"/>
        <v>7</v>
      </c>
      <c r="L2278" s="6">
        <f t="shared" si="180"/>
        <v>14165.000000176951</v>
      </c>
      <c r="M2278" s="8">
        <f t="shared" si="176"/>
        <v>236.08333333628252</v>
      </c>
      <c r="N2278" s="8">
        <f t="shared" si="177"/>
        <v>472.16666667256504</v>
      </c>
      <c r="O2278" s="18">
        <v>1</v>
      </c>
      <c r="P2278" t="s">
        <v>4046</v>
      </c>
      <c r="Q2278" s="6" t="s">
        <v>24</v>
      </c>
    </row>
    <row r="2279" spans="1:17" s="106" customFormat="1" ht="15">
      <c r="A2279" s="106" t="s">
        <v>17</v>
      </c>
      <c r="B2279" s="106" t="s">
        <v>47</v>
      </c>
      <c r="C2279" s="106" t="s">
        <v>52</v>
      </c>
      <c r="D2279" s="106" t="s">
        <v>4047</v>
      </c>
      <c r="E2279" s="106">
        <v>1</v>
      </c>
      <c r="F2279" s="106" t="s">
        <v>131</v>
      </c>
      <c r="G2279" s="106" t="s">
        <v>22</v>
      </c>
      <c r="H2279" s="107">
        <v>43654.141087962962</v>
      </c>
      <c r="I2279" s="107">
        <v>43653.88790509259</v>
      </c>
      <c r="J2279" s="4">
        <f t="shared" si="178"/>
        <v>2019</v>
      </c>
      <c r="K2279" s="4">
        <f t="shared" si="179"/>
        <v>7</v>
      </c>
      <c r="L2279" s="110">
        <f t="shared" si="180"/>
        <v>21875.000000162981</v>
      </c>
      <c r="M2279" s="108">
        <f t="shared" si="176"/>
        <v>364.58333333604969</v>
      </c>
      <c r="N2279" s="108">
        <f t="shared" si="177"/>
        <v>364.58333333604969</v>
      </c>
      <c r="O2279" s="109">
        <v>1</v>
      </c>
      <c r="P2279" s="106" t="s">
        <v>4048</v>
      </c>
      <c r="Q2279" s="110" t="s">
        <v>24</v>
      </c>
    </row>
    <row r="2280" spans="1:17" ht="15">
      <c r="A2280" t="s">
        <v>17</v>
      </c>
      <c r="B2280" t="s">
        <v>18</v>
      </c>
      <c r="C2280" t="s">
        <v>25</v>
      </c>
      <c r="D2280" t="s">
        <v>1296</v>
      </c>
      <c r="E2280">
        <v>48</v>
      </c>
      <c r="F2280" t="s">
        <v>125</v>
      </c>
      <c r="G2280" t="s">
        <v>22</v>
      </c>
      <c r="H2280" s="5">
        <v>43654.394432870373</v>
      </c>
      <c r="I2280" s="5">
        <v>43654.354166666664</v>
      </c>
      <c r="J2280" s="4">
        <f t="shared" si="178"/>
        <v>2019</v>
      </c>
      <c r="K2280" s="4">
        <f t="shared" si="179"/>
        <v>7</v>
      </c>
      <c r="L2280" s="6">
        <f t="shared" si="180"/>
        <v>3479.0000004228204</v>
      </c>
      <c r="M2280" s="8">
        <f t="shared" si="176"/>
        <v>57.983333340380341</v>
      </c>
      <c r="N2280" s="8">
        <f t="shared" si="177"/>
        <v>2783.2000003382564</v>
      </c>
      <c r="O2280" s="18">
        <v>1</v>
      </c>
      <c r="P2280" t="s">
        <v>4049</v>
      </c>
      <c r="Q2280" s="6" t="s">
        <v>24</v>
      </c>
    </row>
    <row r="2281" spans="1:17" s="106" customFormat="1" ht="15">
      <c r="A2281" s="106" t="s">
        <v>17</v>
      </c>
      <c r="B2281" s="106" t="s">
        <v>18</v>
      </c>
      <c r="C2281" s="106" t="s">
        <v>35</v>
      </c>
      <c r="D2281" s="106" t="s">
        <v>4050</v>
      </c>
      <c r="E2281" s="106">
        <v>1</v>
      </c>
      <c r="F2281" s="106" t="s">
        <v>131</v>
      </c>
      <c r="G2281" s="106" t="s">
        <v>22</v>
      </c>
      <c r="H2281" s="107">
        <v>43654.655636574076</v>
      </c>
      <c r="I2281" s="107">
        <v>43654.436805555553</v>
      </c>
      <c r="J2281" s="4">
        <f t="shared" si="178"/>
        <v>2019</v>
      </c>
      <c r="K2281" s="4">
        <f t="shared" si="179"/>
        <v>7</v>
      </c>
      <c r="L2281" s="110">
        <f t="shared" si="180"/>
        <v>18907.000000379048</v>
      </c>
      <c r="M2281" s="108">
        <f t="shared" si="176"/>
        <v>315.11666667298414</v>
      </c>
      <c r="N2281" s="108">
        <f t="shared" si="177"/>
        <v>315.11666667298414</v>
      </c>
      <c r="O2281" s="109">
        <v>1</v>
      </c>
      <c r="P2281" s="106" t="s">
        <v>4051</v>
      </c>
      <c r="Q2281" s="110" t="s">
        <v>24</v>
      </c>
    </row>
    <row r="2282" spans="1:19" s="106" customFormat="1" ht="15">
      <c r="A2282" s="106" t="s">
        <v>17</v>
      </c>
      <c r="B2282" s="106" t="s">
        <v>41</v>
      </c>
      <c r="C2282" s="106" t="s">
        <v>42</v>
      </c>
      <c r="D2282" s="106" t="s">
        <v>4052</v>
      </c>
      <c r="E2282" s="106">
        <v>1</v>
      </c>
      <c r="F2282" s="106" t="s">
        <v>92</v>
      </c>
      <c r="G2282" s="106" t="s">
        <v>22</v>
      </c>
      <c r="H2282" s="107">
        <v>43654.624675925923</v>
      </c>
      <c r="I2282" s="107">
        <v>43654.44121527778</v>
      </c>
      <c r="J2282" s="4">
        <f t="shared" si="178"/>
        <v>2019</v>
      </c>
      <c r="K2282" s="4">
        <f t="shared" si="179"/>
        <v>7</v>
      </c>
      <c r="L2282" s="110">
        <f t="shared" si="180"/>
        <v>15850.999999511987</v>
      </c>
      <c r="M2282" s="108">
        <f t="shared" si="176"/>
        <v>264.18333332519978</v>
      </c>
      <c r="N2282" s="108">
        <f t="shared" si="177"/>
        <v>264.18333332519978</v>
      </c>
      <c r="O2282" s="109">
        <v>1</v>
      </c>
      <c r="P2282" s="106" t="s">
        <v>4053</v>
      </c>
      <c r="Q2282" s="110" t="s">
        <v>24</v>
      </c>
      <c r="S2282"/>
    </row>
    <row r="2283" spans="1:17" s="106" customFormat="1" ht="15">
      <c r="A2283" s="106" t="s">
        <v>17</v>
      </c>
      <c r="B2283" s="106" t="s">
        <v>47</v>
      </c>
      <c r="C2283" s="106" t="s">
        <v>52</v>
      </c>
      <c r="D2283" s="106" t="s">
        <v>234</v>
      </c>
      <c r="E2283" s="106">
        <v>1</v>
      </c>
      <c r="F2283" s="106" t="s">
        <v>131</v>
      </c>
      <c r="G2283" s="106" t="s">
        <v>22</v>
      </c>
      <c r="H2283" s="107">
        <v>43654.578182870369</v>
      </c>
      <c r="I2283" s="107">
        <v>43654.48541666667</v>
      </c>
      <c r="J2283" s="4">
        <f t="shared" si="178"/>
        <v>2019</v>
      </c>
      <c r="K2283" s="4">
        <f t="shared" si="179"/>
        <v>7</v>
      </c>
      <c r="L2283" s="110">
        <f t="shared" si="180"/>
        <v>8014.9999996181577</v>
      </c>
      <c r="M2283" s="108">
        <f t="shared" si="176"/>
        <v>133.5833333269693</v>
      </c>
      <c r="N2283" s="108">
        <f t="shared" si="177"/>
        <v>133.5833333269693</v>
      </c>
      <c r="O2283" s="109">
        <v>1</v>
      </c>
      <c r="P2283" s="106" t="s">
        <v>4054</v>
      </c>
      <c r="Q2283" s="110" t="s">
        <v>24</v>
      </c>
    </row>
    <row r="2284" spans="1:17" ht="15">
      <c r="A2284" t="s">
        <v>17</v>
      </c>
      <c r="B2284" t="s">
        <v>41</v>
      </c>
      <c r="C2284" t="s">
        <v>129</v>
      </c>
      <c r="D2284" t="s">
        <v>4055</v>
      </c>
      <c r="E2284">
        <v>1</v>
      </c>
      <c r="F2284" t="s">
        <v>27</v>
      </c>
      <c r="G2284" t="s">
        <v>22</v>
      </c>
      <c r="H2284" s="5">
        <v>43654.681944444441</v>
      </c>
      <c r="I2284" s="5">
        <v>43654.636111111111</v>
      </c>
      <c r="J2284" s="4">
        <f t="shared" si="178"/>
        <v>2019</v>
      </c>
      <c r="K2284" s="4">
        <f t="shared" si="179"/>
        <v>7</v>
      </c>
      <c r="L2284" s="6">
        <f t="shared" si="180"/>
        <v>3959.9999997066334</v>
      </c>
      <c r="M2284" s="8">
        <f t="shared" si="176"/>
        <v>65.999999995110556</v>
      </c>
      <c r="N2284" s="8">
        <f t="shared" si="177"/>
        <v>65.999999995110556</v>
      </c>
      <c r="O2284" s="18">
        <v>1</v>
      </c>
      <c r="P2284" t="s">
        <v>4056</v>
      </c>
      <c r="Q2284" s="6" t="s">
        <v>24</v>
      </c>
    </row>
    <row r="2285" spans="1:17" s="190" customFormat="1" ht="15">
      <c r="A2285" s="190" t="s">
        <v>29</v>
      </c>
      <c r="B2285" s="190" t="s">
        <v>30</v>
      </c>
      <c r="C2285" s="190" t="s">
        <v>83</v>
      </c>
      <c r="D2285" s="190" t="s">
        <v>4057</v>
      </c>
      <c r="E2285" s="190">
        <v>1</v>
      </c>
      <c r="F2285" s="190" t="s">
        <v>33</v>
      </c>
      <c r="G2285" s="190" t="s">
        <v>97</v>
      </c>
      <c r="H2285" s="191">
        <v>43654.702777777777</v>
      </c>
      <c r="I2285" s="191">
        <v>43654.667361111111</v>
      </c>
      <c r="J2285" s="4">
        <f t="shared" si="178"/>
        <v>2019</v>
      </c>
      <c r="K2285" s="4">
        <f t="shared" si="179"/>
        <v>7</v>
      </c>
      <c r="L2285" s="193">
        <f t="shared" si="180"/>
        <v>3059.999999916181</v>
      </c>
      <c r="M2285" s="196">
        <f t="shared" si="176"/>
        <v>50.999999998603016</v>
      </c>
      <c r="N2285" s="196">
        <f t="shared" si="177"/>
        <v>50.999999998603016</v>
      </c>
      <c r="O2285" s="197">
        <v>1</v>
      </c>
      <c r="P2285" s="190" t="s">
        <v>4058</v>
      </c>
      <c r="Q2285" s="193" t="s">
        <v>24</v>
      </c>
    </row>
    <row r="2286" spans="1:17" ht="15">
      <c r="A2286" t="s">
        <v>17</v>
      </c>
      <c r="B2286" t="s">
        <v>41</v>
      </c>
      <c r="C2286" t="s">
        <v>135</v>
      </c>
      <c r="D2286" t="s">
        <v>4059</v>
      </c>
      <c r="E2286">
        <v>1</v>
      </c>
      <c r="F2286" t="s">
        <v>92</v>
      </c>
      <c r="G2286" t="s">
        <v>22</v>
      </c>
      <c r="H2286" s="5">
        <v>43654.904444444444</v>
      </c>
      <c r="I2286" s="5">
        <v>43654.779351851852</v>
      </c>
      <c r="J2286" s="4">
        <f t="shared" si="178"/>
        <v>2019</v>
      </c>
      <c r="K2286" s="4">
        <f t="shared" si="179"/>
        <v>7</v>
      </c>
      <c r="L2286" s="6">
        <f t="shared" si="180"/>
        <v>10807.999999984168</v>
      </c>
      <c r="M2286" s="8">
        <f t="shared" si="176"/>
        <v>180.13333333306946</v>
      </c>
      <c r="N2286" s="8">
        <f t="shared" si="177"/>
        <v>180.13333333306946</v>
      </c>
      <c r="O2286" s="18">
        <v>1</v>
      </c>
      <c r="P2286" t="s">
        <v>4060</v>
      </c>
      <c r="Q2286" s="6" t="s">
        <v>24</v>
      </c>
    </row>
    <row r="2287" spans="1:17" ht="15">
      <c r="A2287" t="s">
        <v>17</v>
      </c>
      <c r="B2287" t="s">
        <v>55</v>
      </c>
      <c r="C2287" t="s">
        <v>59</v>
      </c>
      <c r="D2287" t="s">
        <v>207</v>
      </c>
      <c r="E2287">
        <v>65</v>
      </c>
      <c r="F2287" t="s">
        <v>131</v>
      </c>
      <c r="G2287" t="s">
        <v>22</v>
      </c>
      <c r="H2287" s="5">
        <v>43655.640393518515</v>
      </c>
      <c r="I2287" s="5">
        <v>43655.561469907407</v>
      </c>
      <c r="J2287" s="4">
        <f t="shared" si="178"/>
        <v>2019</v>
      </c>
      <c r="K2287" s="4">
        <f t="shared" si="179"/>
        <v>7</v>
      </c>
      <c r="L2287" s="6">
        <f t="shared" si="180"/>
        <v>6818.9999997848645</v>
      </c>
      <c r="M2287" s="8">
        <f t="shared" si="176"/>
        <v>113.64999999641441</v>
      </c>
      <c r="N2287" s="8">
        <f t="shared" si="177"/>
        <v>7387.2499997669365</v>
      </c>
      <c r="O2287" s="18">
        <v>1</v>
      </c>
      <c r="P2287" t="s">
        <v>4061</v>
      </c>
      <c r="Q2287" s="6" t="s">
        <v>24</v>
      </c>
    </row>
    <row r="2288" spans="1:17" ht="15">
      <c r="A2288" t="s">
        <v>17</v>
      </c>
      <c r="B2288" t="s">
        <v>18</v>
      </c>
      <c r="C2288" t="s">
        <v>35</v>
      </c>
      <c r="D2288" t="s">
        <v>4062</v>
      </c>
      <c r="E2288">
        <v>12</v>
      </c>
      <c r="F2288" t="s">
        <v>27</v>
      </c>
      <c r="G2288" t="s">
        <v>22</v>
      </c>
      <c r="H2288" s="5">
        <v>43655.638622685183</v>
      </c>
      <c r="I2288" s="5">
        <v>43655.599999999999</v>
      </c>
      <c r="J2288" s="4">
        <f t="shared" si="178"/>
        <v>2019</v>
      </c>
      <c r="K2288" s="4">
        <f t="shared" si="179"/>
        <v>7</v>
      </c>
      <c r="L2288" s="6">
        <f t="shared" si="180"/>
        <v>3336.9999999180436</v>
      </c>
      <c r="M2288" s="8">
        <f t="shared" si="176"/>
        <v>55.616666665300727</v>
      </c>
      <c r="N2288" s="8">
        <f t="shared" si="177"/>
        <v>667.39999998360872</v>
      </c>
      <c r="O2288" s="18">
        <v>1</v>
      </c>
      <c r="P2288" t="s">
        <v>4063</v>
      </c>
      <c r="Q2288" s="6" t="s">
        <v>24</v>
      </c>
    </row>
    <row r="2289" spans="1:17" ht="15">
      <c r="A2289" t="s">
        <v>17</v>
      </c>
      <c r="B2289" t="s">
        <v>140</v>
      </c>
      <c r="C2289" t="s">
        <v>141</v>
      </c>
      <c r="D2289" t="s">
        <v>4064</v>
      </c>
      <c r="E2289">
        <v>1</v>
      </c>
      <c r="F2289" t="s">
        <v>27</v>
      </c>
      <c r="G2289" t="s">
        <v>22</v>
      </c>
      <c r="H2289" s="5">
        <v>43655.623252314814</v>
      </c>
      <c r="I2289" s="5">
        <v>43655.602881944447</v>
      </c>
      <c r="J2289" s="4">
        <f t="shared" si="178"/>
        <v>2019</v>
      </c>
      <c r="K2289" s="4">
        <f t="shared" si="179"/>
        <v>7</v>
      </c>
      <c r="L2289" s="6">
        <f t="shared" si="180"/>
        <v>1759.9999996600673</v>
      </c>
      <c r="M2289" s="8">
        <f t="shared" si="176"/>
        <v>29.333333327667788</v>
      </c>
      <c r="N2289" s="8">
        <f t="shared" si="177"/>
        <v>29.333333327667788</v>
      </c>
      <c r="O2289" s="18">
        <v>1</v>
      </c>
      <c r="P2289" t="s">
        <v>4065</v>
      </c>
      <c r="Q2289" s="6" t="s">
        <v>24</v>
      </c>
    </row>
    <row r="2290" spans="1:18" ht="15">
      <c r="A2290" t="s">
        <v>17</v>
      </c>
      <c r="B2290" t="s">
        <v>55</v>
      </c>
      <c r="C2290" t="s">
        <v>59</v>
      </c>
      <c r="D2290" t="s">
        <v>207</v>
      </c>
      <c r="E2290">
        <v>96</v>
      </c>
      <c r="F2290" t="s">
        <v>44</v>
      </c>
      <c r="G2290" t="s">
        <v>22</v>
      </c>
      <c r="H2290" s="5">
        <v>43655.738912037035</v>
      </c>
      <c r="I2290" s="5">
        <v>43655.625</v>
      </c>
      <c r="J2290" s="4">
        <f t="shared" si="178"/>
        <v>2019</v>
      </c>
      <c r="K2290" s="4">
        <f t="shared" si="179"/>
        <v>7</v>
      </c>
      <c r="L2290" s="6">
        <f t="shared" si="180"/>
        <v>9841.999999852851</v>
      </c>
      <c r="M2290" s="8">
        <f t="shared" si="176"/>
        <v>164.03333333088085</v>
      </c>
      <c r="N2290" s="8">
        <f t="shared" si="177"/>
        <v>15747.199999764562</v>
      </c>
      <c r="O2290" s="18">
        <v>1</v>
      </c>
      <c r="P2290" t="s">
        <v>4066</v>
      </c>
      <c r="Q2290" s="6" t="s">
        <v>24</v>
      </c>
      <c r="R2290" t="s">
        <v>46</v>
      </c>
    </row>
    <row r="2291" spans="1:17" ht="15">
      <c r="A2291" t="s">
        <v>17</v>
      </c>
      <c r="B2291" t="s">
        <v>41</v>
      </c>
      <c r="C2291" t="s">
        <v>135</v>
      </c>
      <c r="D2291" t="s">
        <v>459</v>
      </c>
      <c r="E2291">
        <v>117</v>
      </c>
      <c r="F2291" t="s">
        <v>85</v>
      </c>
      <c r="G2291" t="s">
        <v>22</v>
      </c>
      <c r="H2291" s="5">
        <v>43655.68440972222</v>
      </c>
      <c r="I2291" s="5">
        <v>43655.664097222223</v>
      </c>
      <c r="J2291" s="4">
        <f t="shared" si="178"/>
        <v>2019</v>
      </c>
      <c r="K2291" s="4">
        <f t="shared" si="179"/>
        <v>7</v>
      </c>
      <c r="L2291" s="6">
        <f t="shared" si="180"/>
        <v>1754.9999997485429</v>
      </c>
      <c r="M2291" s="8">
        <f t="shared" si="176"/>
        <v>29.249999995809048</v>
      </c>
      <c r="N2291" s="8">
        <f t="shared" si="177"/>
        <v>3422.2499995096587</v>
      </c>
      <c r="O2291" s="18">
        <v>1</v>
      </c>
      <c r="P2291" t="s">
        <v>4067</v>
      </c>
      <c r="Q2291" s="6" t="s">
        <v>24</v>
      </c>
    </row>
    <row r="2292" spans="1:17" ht="15">
      <c r="A2292" t="s">
        <v>17</v>
      </c>
      <c r="B2292" t="s">
        <v>140</v>
      </c>
      <c r="C2292" t="s">
        <v>141</v>
      </c>
      <c r="D2292" t="s">
        <v>4068</v>
      </c>
      <c r="E2292">
        <v>1</v>
      </c>
      <c r="F2292" t="s">
        <v>27</v>
      </c>
      <c r="G2292" t="s">
        <v>22</v>
      </c>
      <c r="H2292" s="5">
        <v>43655.842175925929</v>
      </c>
      <c r="I2292" s="5">
        <v>43655.691782407404</v>
      </c>
      <c r="J2292" s="4">
        <f t="shared" si="178"/>
        <v>2019</v>
      </c>
      <c r="K2292" s="4">
        <f t="shared" si="179"/>
        <v>7</v>
      </c>
      <c r="L2292" s="6">
        <f t="shared" si="180"/>
        <v>12994.000000529923</v>
      </c>
      <c r="M2292" s="8">
        <f t="shared" si="176"/>
        <v>216.56666667549871</v>
      </c>
      <c r="N2292" s="8">
        <f t="shared" si="177"/>
        <v>216.56666667549871</v>
      </c>
      <c r="O2292" s="18">
        <v>1</v>
      </c>
      <c r="P2292" t="s">
        <v>4069</v>
      </c>
      <c r="Q2292" s="6" t="s">
        <v>24</v>
      </c>
    </row>
    <row r="2293" spans="1:18" ht="15">
      <c r="A2293" t="s">
        <v>17</v>
      </c>
      <c r="B2293" t="s">
        <v>41</v>
      </c>
      <c r="C2293" t="s">
        <v>62</v>
      </c>
      <c r="D2293" t="s">
        <v>4070</v>
      </c>
      <c r="E2293">
        <v>2</v>
      </c>
      <c r="F2293" t="s">
        <v>44</v>
      </c>
      <c r="G2293" t="s">
        <v>22</v>
      </c>
      <c r="H2293" s="5">
        <v>43655.796875</v>
      </c>
      <c r="I2293" s="5">
        <v>43655.695138888892</v>
      </c>
      <c r="J2293" s="4">
        <f t="shared" si="178"/>
        <v>2019</v>
      </c>
      <c r="K2293" s="4">
        <f t="shared" si="179"/>
        <v>7</v>
      </c>
      <c r="L2293" s="6">
        <f t="shared" si="180"/>
        <v>8789.9999997345731</v>
      </c>
      <c r="M2293" s="8">
        <f t="shared" si="176"/>
        <v>146.49999999557622</v>
      </c>
      <c r="N2293" s="8">
        <f t="shared" si="177"/>
        <v>292.99999999115244</v>
      </c>
      <c r="O2293" s="18">
        <v>1</v>
      </c>
      <c r="P2293" t="s">
        <v>4071</v>
      </c>
      <c r="Q2293" s="6" t="s">
        <v>24</v>
      </c>
      <c r="R2293" t="s">
        <v>46</v>
      </c>
    </row>
    <row r="2294" spans="1:18" ht="15">
      <c r="A2294" t="s">
        <v>17</v>
      </c>
      <c r="B2294" t="s">
        <v>55</v>
      </c>
      <c r="C2294" t="s">
        <v>59</v>
      </c>
      <c r="D2294" t="s">
        <v>4072</v>
      </c>
      <c r="E2294">
        <v>1</v>
      </c>
      <c r="F2294" t="s">
        <v>44</v>
      </c>
      <c r="G2294" t="s">
        <v>22</v>
      </c>
      <c r="H2294" s="5">
        <v>43655.838194444441</v>
      </c>
      <c r="I2294" s="5">
        <v>43655.724999999999</v>
      </c>
      <c r="J2294" s="4">
        <f t="shared" si="178"/>
        <v>2019</v>
      </c>
      <c r="K2294" s="4">
        <f t="shared" si="179"/>
        <v>7</v>
      </c>
      <c r="L2294" s="6">
        <f t="shared" si="180"/>
        <v>9779.9999998183921</v>
      </c>
      <c r="M2294" s="8">
        <f t="shared" si="176"/>
        <v>162.9999999969732</v>
      </c>
      <c r="N2294" s="8">
        <f t="shared" si="177"/>
        <v>162.9999999969732</v>
      </c>
      <c r="O2294" s="18">
        <v>1</v>
      </c>
      <c r="P2294" t="s">
        <v>4073</v>
      </c>
      <c r="Q2294" s="6" t="s">
        <v>24</v>
      </c>
      <c r="R2294" t="s">
        <v>46</v>
      </c>
    </row>
    <row r="2295" spans="1:17" ht="15">
      <c r="A2295" t="s">
        <v>17</v>
      </c>
      <c r="B2295" t="s">
        <v>55</v>
      </c>
      <c r="C2295" t="s">
        <v>59</v>
      </c>
      <c r="D2295" t="s">
        <v>334</v>
      </c>
      <c r="E2295">
        <v>5</v>
      </c>
      <c r="F2295" t="s">
        <v>27</v>
      </c>
      <c r="G2295" t="s">
        <v>22</v>
      </c>
      <c r="H2295" s="5">
        <v>43655.835509259261</v>
      </c>
      <c r="I2295" s="5">
        <v>43655.730266203704</v>
      </c>
      <c r="J2295" s="4">
        <f t="shared" si="178"/>
        <v>2019</v>
      </c>
      <c r="K2295" s="4">
        <f t="shared" si="179"/>
        <v>7</v>
      </c>
      <c r="L2295" s="6">
        <f t="shared" si="180"/>
        <v>9093.0000001564622</v>
      </c>
      <c r="M2295" s="8">
        <f t="shared" si="176"/>
        <v>151.5500000026077</v>
      </c>
      <c r="N2295" s="8">
        <f t="shared" si="177"/>
        <v>757.75000001303852</v>
      </c>
      <c r="O2295" s="18">
        <v>1</v>
      </c>
      <c r="P2295" t="s">
        <v>4074</v>
      </c>
      <c r="Q2295" s="6" t="s">
        <v>24</v>
      </c>
    </row>
    <row r="2296" spans="1:17" ht="15">
      <c r="A2296" t="s">
        <v>17</v>
      </c>
      <c r="B2296" t="s">
        <v>55</v>
      </c>
      <c r="C2296" t="s">
        <v>59</v>
      </c>
      <c r="D2296" t="s">
        <v>4075</v>
      </c>
      <c r="E2296">
        <v>3</v>
      </c>
      <c r="F2296" t="s">
        <v>131</v>
      </c>
      <c r="G2296" t="s">
        <v>22</v>
      </c>
      <c r="H2296" s="5">
        <v>43655.831493055557</v>
      </c>
      <c r="I2296" s="5">
        <v>43655.758333333331</v>
      </c>
      <c r="J2296" s="4">
        <f t="shared" si="178"/>
        <v>2019</v>
      </c>
      <c r="K2296" s="4">
        <f t="shared" si="179"/>
        <v>7</v>
      </c>
      <c r="L2296" s="6">
        <f t="shared" si="180"/>
        <v>6321.0000002989545</v>
      </c>
      <c r="M2296" s="8">
        <f t="shared" si="176"/>
        <v>105.35000000498258</v>
      </c>
      <c r="N2296" s="8">
        <f t="shared" si="177"/>
        <v>316.05000001494773</v>
      </c>
      <c r="O2296" s="18">
        <v>1</v>
      </c>
      <c r="P2296" t="s">
        <v>4076</v>
      </c>
      <c r="Q2296" s="6" t="s">
        <v>24</v>
      </c>
    </row>
    <row r="2297" spans="1:17" ht="15">
      <c r="A2297" t="s">
        <v>17</v>
      </c>
      <c r="B2297" t="s">
        <v>55</v>
      </c>
      <c r="C2297" t="s">
        <v>59</v>
      </c>
      <c r="D2297" t="s">
        <v>4077</v>
      </c>
      <c r="E2297">
        <v>1</v>
      </c>
      <c r="F2297" t="s">
        <v>131</v>
      </c>
      <c r="G2297" t="s">
        <v>22</v>
      </c>
      <c r="H2297" s="5">
        <v>43655.836435185185</v>
      </c>
      <c r="I2297" s="5">
        <v>43655.7734837963</v>
      </c>
      <c r="J2297" s="4">
        <f t="shared" si="178"/>
        <v>2019</v>
      </c>
      <c r="K2297" s="4">
        <f t="shared" si="179"/>
        <v>7</v>
      </c>
      <c r="L2297" s="6">
        <f t="shared" si="180"/>
        <v>5438.9999996870756</v>
      </c>
      <c r="M2297" s="8">
        <f t="shared" si="176"/>
        <v>90.649999994784594</v>
      </c>
      <c r="N2297" s="8">
        <f t="shared" si="177"/>
        <v>90.649999994784594</v>
      </c>
      <c r="O2297" s="18">
        <v>1</v>
      </c>
      <c r="P2297" t="s">
        <v>4078</v>
      </c>
      <c r="Q2297" s="6" t="s">
        <v>24</v>
      </c>
    </row>
    <row r="2298" spans="1:17" ht="15">
      <c r="A2298" t="s">
        <v>17</v>
      </c>
      <c r="B2298" t="s">
        <v>55</v>
      </c>
      <c r="C2298" t="s">
        <v>59</v>
      </c>
      <c r="D2298" t="s">
        <v>4079</v>
      </c>
      <c r="E2298">
        <v>1</v>
      </c>
      <c r="F2298" t="s">
        <v>131</v>
      </c>
      <c r="G2298" t="s">
        <v>22</v>
      </c>
      <c r="H2298" s="5">
        <v>43655.888194444444</v>
      </c>
      <c r="I2298" s="5">
        <v>43655.837500000001</v>
      </c>
      <c r="J2298" s="4">
        <f t="shared" si="178"/>
        <v>2019</v>
      </c>
      <c r="K2298" s="4">
        <f t="shared" si="179"/>
        <v>7</v>
      </c>
      <c r="L2298" s="6">
        <f t="shared" si="180"/>
        <v>4379.9999998183921</v>
      </c>
      <c r="M2298" s="8">
        <f t="shared" si="176"/>
        <v>72.999999996973202</v>
      </c>
      <c r="N2298" s="8">
        <f t="shared" si="177"/>
        <v>72.999999996973202</v>
      </c>
      <c r="O2298" s="18">
        <v>1</v>
      </c>
      <c r="P2298" t="s">
        <v>4080</v>
      </c>
      <c r="Q2298" s="6" t="s">
        <v>24</v>
      </c>
    </row>
    <row r="2299" spans="1:17" ht="15">
      <c r="A2299" t="s">
        <v>17</v>
      </c>
      <c r="B2299" t="s">
        <v>41</v>
      </c>
      <c r="C2299" t="s">
        <v>62</v>
      </c>
      <c r="D2299" t="s">
        <v>2144</v>
      </c>
      <c r="E2299">
        <v>16</v>
      </c>
      <c r="F2299" t="s">
        <v>125</v>
      </c>
      <c r="G2299" t="s">
        <v>22</v>
      </c>
      <c r="H2299" s="5">
        <v>43656.729548611111</v>
      </c>
      <c r="I2299" s="5">
        <v>43656.636990740742</v>
      </c>
      <c r="J2299" s="4">
        <f t="shared" si="178"/>
        <v>2019</v>
      </c>
      <c r="K2299" s="4">
        <f t="shared" si="179"/>
        <v>7</v>
      </c>
      <c r="L2299" s="6">
        <f t="shared" si="180"/>
        <v>7996.9999998109415</v>
      </c>
      <c r="M2299" s="8">
        <f t="shared" si="176"/>
        <v>133.28333333018236</v>
      </c>
      <c r="N2299" s="8">
        <f t="shared" si="177"/>
        <v>2132.5333332829177</v>
      </c>
      <c r="O2299" s="18">
        <v>1</v>
      </c>
      <c r="P2299" t="s">
        <v>4081</v>
      </c>
      <c r="Q2299" s="6" t="s">
        <v>24</v>
      </c>
    </row>
    <row r="2300" spans="1:17" ht="15">
      <c r="A2300" t="s">
        <v>17</v>
      </c>
      <c r="B2300" t="s">
        <v>41</v>
      </c>
      <c r="C2300" t="s">
        <v>62</v>
      </c>
      <c r="D2300" t="s">
        <v>4082</v>
      </c>
      <c r="E2300">
        <v>1</v>
      </c>
      <c r="F2300" t="s">
        <v>33</v>
      </c>
      <c r="G2300" t="s">
        <v>22</v>
      </c>
      <c r="H2300" s="5">
        <v>43656.790243055555</v>
      </c>
      <c r="I2300" s="5">
        <v>43656.670208333337</v>
      </c>
      <c r="J2300" s="4">
        <f t="shared" si="178"/>
        <v>2019</v>
      </c>
      <c r="K2300" s="4">
        <f t="shared" si="179"/>
        <v>7</v>
      </c>
      <c r="L2300" s="6">
        <f t="shared" si="180"/>
        <v>10370.999999670312</v>
      </c>
      <c r="M2300" s="8">
        <f t="shared" si="176"/>
        <v>172.8499999945052</v>
      </c>
      <c r="N2300" s="8">
        <f t="shared" si="177"/>
        <v>172.8499999945052</v>
      </c>
      <c r="O2300" s="18">
        <v>1</v>
      </c>
      <c r="P2300" t="s">
        <v>4083</v>
      </c>
      <c r="Q2300" s="6" t="s">
        <v>24</v>
      </c>
    </row>
    <row r="2301" spans="1:17" ht="15">
      <c r="A2301" t="s">
        <v>17</v>
      </c>
      <c r="B2301" t="s">
        <v>18</v>
      </c>
      <c r="C2301" t="s">
        <v>25</v>
      </c>
      <c r="D2301" t="s">
        <v>4084</v>
      </c>
      <c r="E2301">
        <v>1</v>
      </c>
      <c r="F2301" t="s">
        <v>85</v>
      </c>
      <c r="G2301" t="s">
        <v>22</v>
      </c>
      <c r="H2301" s="5">
        <v>43657.423576388886</v>
      </c>
      <c r="I2301" s="5">
        <v>43657.395138888889</v>
      </c>
      <c r="J2301" s="4">
        <f t="shared" si="178"/>
        <v>2019</v>
      </c>
      <c r="K2301" s="4">
        <f t="shared" si="179"/>
        <v>7</v>
      </c>
      <c r="L2301" s="6">
        <f t="shared" si="180"/>
        <v>2456.9999997736886</v>
      </c>
      <c r="M2301" s="8">
        <f t="shared" si="176"/>
        <v>40.949999996228144</v>
      </c>
      <c r="N2301" s="8">
        <f t="shared" si="177"/>
        <v>40.949999996228144</v>
      </c>
      <c r="O2301" s="18">
        <v>1</v>
      </c>
      <c r="P2301" t="s">
        <v>4085</v>
      </c>
      <c r="Q2301" s="6" t="s">
        <v>24</v>
      </c>
    </row>
    <row r="2302" spans="1:17" ht="15">
      <c r="A2302" t="s">
        <v>17</v>
      </c>
      <c r="B2302" t="s">
        <v>47</v>
      </c>
      <c r="C2302" t="s">
        <v>52</v>
      </c>
      <c r="D2302" t="s">
        <v>4086</v>
      </c>
      <c r="E2302">
        <v>1</v>
      </c>
      <c r="F2302" t="s">
        <v>85</v>
      </c>
      <c r="G2302" t="s">
        <v>22</v>
      </c>
      <c r="H2302" s="5">
        <v>43657.576793981483</v>
      </c>
      <c r="I2302" s="5">
        <v>43657.518819444442</v>
      </c>
      <c r="J2302" s="4">
        <f t="shared" si="178"/>
        <v>2019</v>
      </c>
      <c r="K2302" s="4">
        <f t="shared" si="179"/>
        <v>7</v>
      </c>
      <c r="L2302" s="6">
        <f t="shared" si="180"/>
        <v>5009.0000003809109</v>
      </c>
      <c r="M2302" s="8">
        <f t="shared" si="176"/>
        <v>83.483333339681849</v>
      </c>
      <c r="N2302" s="8">
        <f t="shared" si="177"/>
        <v>83.483333339681849</v>
      </c>
      <c r="O2302" s="18">
        <v>1</v>
      </c>
      <c r="P2302" t="s">
        <v>4087</v>
      </c>
      <c r="Q2302" s="6" t="s">
        <v>24</v>
      </c>
    </row>
    <row r="2303" spans="1:17" ht="15">
      <c r="A2303" t="s">
        <v>17</v>
      </c>
      <c r="B2303" t="s">
        <v>41</v>
      </c>
      <c r="C2303" t="s">
        <v>42</v>
      </c>
      <c r="D2303" t="s">
        <v>4088</v>
      </c>
      <c r="E2303">
        <v>26</v>
      </c>
      <c r="F2303" t="s">
        <v>27</v>
      </c>
      <c r="G2303" t="s">
        <v>22</v>
      </c>
      <c r="H2303" s="5">
        <v>43657.65929398148</v>
      </c>
      <c r="I2303" s="5">
        <v>43657.603472222225</v>
      </c>
      <c r="J2303" s="4">
        <f t="shared" si="178"/>
        <v>2019</v>
      </c>
      <c r="K2303" s="4">
        <f t="shared" si="179"/>
        <v>7</v>
      </c>
      <c r="L2303" s="6">
        <f t="shared" si="180"/>
        <v>4822.9999996488914</v>
      </c>
      <c r="M2303" s="8">
        <f t="shared" si="176"/>
        <v>80.383333327481523</v>
      </c>
      <c r="N2303" s="8">
        <f t="shared" si="177"/>
        <v>2089.9666665145196</v>
      </c>
      <c r="O2303" s="18">
        <v>1</v>
      </c>
      <c r="P2303" t="s">
        <v>4089</v>
      </c>
      <c r="Q2303" s="6" t="s">
        <v>24</v>
      </c>
    </row>
    <row r="2304" spans="1:17" ht="15">
      <c r="A2304" t="s">
        <v>29</v>
      </c>
      <c r="B2304" t="s">
        <v>94</v>
      </c>
      <c r="C2304" t="s">
        <v>209</v>
      </c>
      <c r="D2304" t="s">
        <v>2396</v>
      </c>
      <c r="E2304">
        <v>1</v>
      </c>
      <c r="F2304" t="s">
        <v>27</v>
      </c>
      <c r="G2304" t="s">
        <v>22</v>
      </c>
      <c r="H2304" s="5">
        <v>43657.826388888891</v>
      </c>
      <c r="I2304" s="5">
        <v>43657.739583333336</v>
      </c>
      <c r="J2304" s="4">
        <f t="shared" si="178"/>
        <v>2019</v>
      </c>
      <c r="K2304" s="4">
        <f t="shared" si="179"/>
        <v>7</v>
      </c>
      <c r="L2304" s="6">
        <f t="shared" si="180"/>
        <v>7499.9999999301508</v>
      </c>
      <c r="M2304" s="8">
        <f t="shared" si="181" ref="M2304:M2367">+L2304/60</f>
        <v>124.99999999883585</v>
      </c>
      <c r="N2304" s="8">
        <f t="shared" si="182" ref="N2304:N2367">+M2304*E2304</f>
        <v>124.99999999883585</v>
      </c>
      <c r="O2304" s="18">
        <v>1</v>
      </c>
      <c r="P2304" t="s">
        <v>4090</v>
      </c>
      <c r="Q2304" s="6" t="s">
        <v>24</v>
      </c>
    </row>
    <row r="2305" spans="1:17" ht="15">
      <c r="A2305" t="s">
        <v>17</v>
      </c>
      <c r="B2305" t="s">
        <v>41</v>
      </c>
      <c r="C2305" t="s">
        <v>135</v>
      </c>
      <c r="D2305" t="s">
        <v>3049</v>
      </c>
      <c r="E2305">
        <v>1</v>
      </c>
      <c r="F2305" t="s">
        <v>92</v>
      </c>
      <c r="G2305" t="s">
        <v>22</v>
      </c>
      <c r="H2305" s="5">
        <v>43658.390983796293</v>
      </c>
      <c r="I2305" s="5">
        <v>43658.313888888886</v>
      </c>
      <c r="J2305" s="4">
        <f t="shared" si="178"/>
        <v>2019</v>
      </c>
      <c r="K2305" s="4">
        <f t="shared" si="179"/>
        <v>7</v>
      </c>
      <c r="L2305" s="6">
        <f t="shared" si="180"/>
        <v>6660.9999999403954</v>
      </c>
      <c r="M2305" s="8">
        <f t="shared" si="181"/>
        <v>111.01666666567326</v>
      </c>
      <c r="N2305" s="8">
        <f t="shared" si="182"/>
        <v>111.01666666567326</v>
      </c>
      <c r="O2305" s="18">
        <v>1</v>
      </c>
      <c r="P2305" t="s">
        <v>4091</v>
      </c>
      <c r="Q2305" s="6" t="s">
        <v>24</v>
      </c>
    </row>
    <row r="2306" spans="1:17" ht="15">
      <c r="A2306" t="s">
        <v>29</v>
      </c>
      <c r="B2306" t="s">
        <v>94</v>
      </c>
      <c r="C2306" t="s">
        <v>156</v>
      </c>
      <c r="D2306" t="s">
        <v>4092</v>
      </c>
      <c r="E2306">
        <v>1</v>
      </c>
      <c r="F2306" t="s">
        <v>131</v>
      </c>
      <c r="G2306" t="s">
        <v>22</v>
      </c>
      <c r="H2306" s="5">
        <v>43658.82199074074</v>
      </c>
      <c r="I2306" s="5">
        <v>43658.725127314814</v>
      </c>
      <c r="J2306" s="4">
        <f t="shared" si="178"/>
        <v>2019</v>
      </c>
      <c r="K2306" s="4">
        <f t="shared" si="179"/>
        <v>7</v>
      </c>
      <c r="L2306" s="6">
        <f t="shared" si="180"/>
        <v>8369.0000000176951</v>
      </c>
      <c r="M2306" s="8">
        <f t="shared" si="181"/>
        <v>139.48333333362825</v>
      </c>
      <c r="N2306" s="8">
        <f t="shared" si="182"/>
        <v>139.48333333362825</v>
      </c>
      <c r="O2306" s="18">
        <v>1</v>
      </c>
      <c r="P2306" t="s">
        <v>4093</v>
      </c>
      <c r="Q2306" s="6" t="s">
        <v>24</v>
      </c>
    </row>
    <row r="2307" spans="1:17" ht="15">
      <c r="A2307" t="s">
        <v>17</v>
      </c>
      <c r="B2307" t="s">
        <v>18</v>
      </c>
      <c r="C2307" t="s">
        <v>19</v>
      </c>
      <c r="D2307" t="s">
        <v>4094</v>
      </c>
      <c r="E2307">
        <v>1</v>
      </c>
      <c r="F2307" t="s">
        <v>125</v>
      </c>
      <c r="G2307" t="s">
        <v>22</v>
      </c>
      <c r="H2307" s="5">
        <v>43658.982222222221</v>
      </c>
      <c r="I2307" s="5">
        <v>43658.884942129633</v>
      </c>
      <c r="J2307" s="4">
        <f t="shared" si="183" ref="J2307:J2370">YEAR(I2307)</f>
        <v>2019</v>
      </c>
      <c r="K2307" s="4">
        <f t="shared" si="184" ref="K2307:K2370">MONTH(I2307)</f>
        <v>7</v>
      </c>
      <c r="L2307" s="6">
        <f t="shared" si="180"/>
        <v>8404.9999996321276</v>
      </c>
      <c r="M2307" s="8">
        <f t="shared" si="181"/>
        <v>140.08333332720213</v>
      </c>
      <c r="N2307" s="8">
        <f t="shared" si="182"/>
        <v>140.08333332720213</v>
      </c>
      <c r="O2307" s="18">
        <v>1</v>
      </c>
      <c r="P2307" t="s">
        <v>4095</v>
      </c>
      <c r="Q2307" s="6" t="s">
        <v>24</v>
      </c>
    </row>
    <row r="2308" spans="1:17" ht="15">
      <c r="A2308" t="s">
        <v>17</v>
      </c>
      <c r="B2308" t="s">
        <v>55</v>
      </c>
      <c r="C2308" t="s">
        <v>56</v>
      </c>
      <c r="D2308" t="s">
        <v>1517</v>
      </c>
      <c r="E2308">
        <v>25</v>
      </c>
      <c r="F2308" t="s">
        <v>472</v>
      </c>
      <c r="G2308" t="s">
        <v>22</v>
      </c>
      <c r="H2308" s="5">
        <v>43659.765289351853</v>
      </c>
      <c r="I2308" s="5">
        <v>43659.550115740742</v>
      </c>
      <c r="J2308" s="4">
        <f t="shared" si="183"/>
        <v>2019</v>
      </c>
      <c r="K2308" s="4">
        <f t="shared" si="184"/>
        <v>7</v>
      </c>
      <c r="L2308" s="6">
        <f t="shared" si="180"/>
        <v>18591.000000061467</v>
      </c>
      <c r="M2308" s="8">
        <f t="shared" si="181"/>
        <v>309.85000000102445</v>
      </c>
      <c r="N2308" s="8">
        <f t="shared" si="182"/>
        <v>7746.2500000256114</v>
      </c>
      <c r="O2308" s="18">
        <v>1</v>
      </c>
      <c r="P2308" t="s">
        <v>4096</v>
      </c>
      <c r="Q2308" s="6" t="s">
        <v>24</v>
      </c>
    </row>
    <row r="2309" spans="1:17" ht="15">
      <c r="A2309" t="s">
        <v>17</v>
      </c>
      <c r="B2309" t="s">
        <v>41</v>
      </c>
      <c r="C2309" t="s">
        <v>62</v>
      </c>
      <c r="D2309" t="s">
        <v>741</v>
      </c>
      <c r="E2309">
        <v>30</v>
      </c>
      <c r="F2309" t="s">
        <v>27</v>
      </c>
      <c r="G2309" t="s">
        <v>22</v>
      </c>
      <c r="H2309" s="5">
        <v>43659.812708333331</v>
      </c>
      <c r="I2309" s="5">
        <v>43659.771724537037</v>
      </c>
      <c r="J2309" s="4">
        <f t="shared" si="183"/>
        <v>2019</v>
      </c>
      <c r="K2309" s="4">
        <f t="shared" si="184"/>
        <v>7</v>
      </c>
      <c r="L2309" s="6">
        <f t="shared" si="180"/>
        <v>3540.9999998286366</v>
      </c>
      <c r="M2309" s="8">
        <f t="shared" si="181"/>
        <v>59.016666663810611</v>
      </c>
      <c r="N2309" s="8">
        <f t="shared" si="182"/>
        <v>1770.4999999143183</v>
      </c>
      <c r="O2309" s="18">
        <v>1</v>
      </c>
      <c r="P2309" t="s">
        <v>4097</v>
      </c>
      <c r="Q2309" s="6" t="s">
        <v>24</v>
      </c>
    </row>
    <row r="2310" spans="1:17" ht="15">
      <c r="A2310" t="s">
        <v>17</v>
      </c>
      <c r="B2310" t="s">
        <v>41</v>
      </c>
      <c r="C2310" t="s">
        <v>42</v>
      </c>
      <c r="D2310" t="s">
        <v>1523</v>
      </c>
      <c r="E2310">
        <v>1</v>
      </c>
      <c r="F2310" t="s">
        <v>92</v>
      </c>
      <c r="G2310" t="s">
        <v>22</v>
      </c>
      <c r="H2310" s="5">
        <v>43660.370254629626</v>
      </c>
      <c r="I2310" s="5">
        <v>43660.32603009259</v>
      </c>
      <c r="J2310" s="4">
        <f t="shared" si="183"/>
        <v>2019</v>
      </c>
      <c r="K2310" s="4">
        <f t="shared" si="184"/>
        <v>7</v>
      </c>
      <c r="L2310" s="6">
        <f t="shared" si="180"/>
        <v>3820.9999999031425</v>
      </c>
      <c r="M2310" s="8">
        <f t="shared" si="181"/>
        <v>63.683333331719041</v>
      </c>
      <c r="N2310" s="8">
        <f t="shared" si="182"/>
        <v>63.683333331719041</v>
      </c>
      <c r="O2310" s="18">
        <v>1</v>
      </c>
      <c r="P2310" t="s">
        <v>4098</v>
      </c>
      <c r="Q2310" s="6" t="s">
        <v>24</v>
      </c>
    </row>
    <row r="2311" spans="1:18" ht="15">
      <c r="A2311" t="s">
        <v>17</v>
      </c>
      <c r="B2311" t="s">
        <v>18</v>
      </c>
      <c r="C2311" t="s">
        <v>25</v>
      </c>
      <c r="D2311" t="s">
        <v>1296</v>
      </c>
      <c r="E2311">
        <v>47</v>
      </c>
      <c r="F2311" t="s">
        <v>33</v>
      </c>
      <c r="G2311" t="s">
        <v>22</v>
      </c>
      <c r="H2311" s="5">
        <v>43660.526990740742</v>
      </c>
      <c r="I2311" s="5">
        <v>43660.433298611111</v>
      </c>
      <c r="J2311" s="4">
        <f t="shared" si="183"/>
        <v>2019</v>
      </c>
      <c r="K2311" s="4">
        <f t="shared" si="184"/>
        <v>7</v>
      </c>
      <c r="L2311" s="6">
        <f t="shared" si="180"/>
        <v>8095.0000000884756</v>
      </c>
      <c r="M2311" s="8">
        <f t="shared" si="181"/>
        <v>134.91666666814126</v>
      </c>
      <c r="N2311" s="8">
        <f t="shared" si="182"/>
        <v>6341.0833334026393</v>
      </c>
      <c r="O2311" s="18">
        <v>1</v>
      </c>
      <c r="P2311" t="s">
        <v>4099</v>
      </c>
      <c r="Q2311" s="6" t="s">
        <v>24</v>
      </c>
      <c r="R2311" t="s">
        <v>2886</v>
      </c>
    </row>
    <row r="2312" spans="1:19" s="123" customFormat="1" ht="29.25" customHeight="1">
      <c r="A2312" s="123" t="s">
        <v>29</v>
      </c>
      <c r="B2312" s="123" t="s">
        <v>94</v>
      </c>
      <c r="C2312" s="123" t="s">
        <v>95</v>
      </c>
      <c r="D2312" s="123" t="s">
        <v>96</v>
      </c>
      <c r="E2312" s="123">
        <v>1</v>
      </c>
      <c r="F2312" s="123" t="s">
        <v>92</v>
      </c>
      <c r="G2312" s="123" t="s">
        <v>22</v>
      </c>
      <c r="H2312" s="124">
        <v>43660.525000000001</v>
      </c>
      <c r="I2312" s="124">
        <v>43660.438888888886</v>
      </c>
      <c r="J2312" s="4">
        <f t="shared" si="183"/>
        <v>2019</v>
      </c>
      <c r="K2312" s="4">
        <f t="shared" si="184"/>
        <v>7</v>
      </c>
      <c r="L2312" s="127">
        <f t="shared" si="180"/>
        <v>7440.0000003632158</v>
      </c>
      <c r="M2312" s="125">
        <f t="shared" si="181"/>
        <v>124.0000000060536</v>
      </c>
      <c r="N2312" s="125">
        <f t="shared" si="182"/>
        <v>124.0000000060536</v>
      </c>
      <c r="O2312" s="126">
        <v>1</v>
      </c>
      <c r="P2312" s="123" t="s">
        <v>4100</v>
      </c>
      <c r="Q2312" s="127" t="s">
        <v>24</v>
      </c>
      <c r="S2312"/>
    </row>
    <row r="2313" spans="1:19" s="123" customFormat="1" ht="15">
      <c r="A2313" s="123" t="s">
        <v>29</v>
      </c>
      <c r="B2313" s="123" t="s">
        <v>94</v>
      </c>
      <c r="C2313" s="123" t="s">
        <v>95</v>
      </c>
      <c r="D2313" s="123" t="s">
        <v>4101</v>
      </c>
      <c r="E2313" s="123">
        <v>3</v>
      </c>
      <c r="F2313" s="123" t="s">
        <v>92</v>
      </c>
      <c r="G2313" s="123" t="s">
        <v>22</v>
      </c>
      <c r="H2313" s="124">
        <v>43660.524930555555</v>
      </c>
      <c r="I2313" s="124">
        <v>43660.459027777775</v>
      </c>
      <c r="J2313" s="4">
        <f t="shared" si="183"/>
        <v>2019</v>
      </c>
      <c r="K2313" s="4">
        <f t="shared" si="184"/>
        <v>7</v>
      </c>
      <c r="L2313" s="127">
        <f t="shared" si="180"/>
        <v>5694.0000002039596</v>
      </c>
      <c r="M2313" s="125">
        <f t="shared" si="181"/>
        <v>94.900000003399327</v>
      </c>
      <c r="N2313" s="125">
        <f t="shared" si="182"/>
        <v>284.70000001019798</v>
      </c>
      <c r="O2313" s="126">
        <v>1</v>
      </c>
      <c r="P2313" s="123" t="s">
        <v>4102</v>
      </c>
      <c r="Q2313" s="127" t="s">
        <v>24</v>
      </c>
      <c r="S2313"/>
    </row>
    <row r="2314" spans="1:17" ht="15">
      <c r="A2314" t="s">
        <v>17</v>
      </c>
      <c r="B2314" t="s">
        <v>18</v>
      </c>
      <c r="C2314" t="s">
        <v>25</v>
      </c>
      <c r="D2314" t="s">
        <v>1296</v>
      </c>
      <c r="E2314">
        <v>44</v>
      </c>
      <c r="F2314" t="s">
        <v>85</v>
      </c>
      <c r="G2314" t="s">
        <v>22</v>
      </c>
      <c r="H2314" s="5">
        <v>43660.569444444445</v>
      </c>
      <c r="I2314" s="5">
        <v>43660.526990740742</v>
      </c>
      <c r="J2314" s="4">
        <f t="shared" si="183"/>
        <v>2019</v>
      </c>
      <c r="K2314" s="4">
        <f t="shared" si="184"/>
        <v>7</v>
      </c>
      <c r="L2314" s="6">
        <f t="shared" si="185" ref="L2314:L2377">(H2314-I2314)*60*24*60</f>
        <v>3667.9999999701977</v>
      </c>
      <c r="M2314" s="8">
        <f t="shared" si="181"/>
        <v>61.133333332836628</v>
      </c>
      <c r="N2314" s="8">
        <f t="shared" si="182"/>
        <v>2689.8666666448116</v>
      </c>
      <c r="O2314" s="18">
        <v>1</v>
      </c>
      <c r="P2314" t="s">
        <v>4103</v>
      </c>
      <c r="Q2314" s="6" t="s">
        <v>24</v>
      </c>
    </row>
    <row r="2315" spans="1:17" ht="15">
      <c r="A2315" t="s">
        <v>29</v>
      </c>
      <c r="B2315" t="s">
        <v>94</v>
      </c>
      <c r="C2315" t="s">
        <v>95</v>
      </c>
      <c r="D2315" t="s">
        <v>4104</v>
      </c>
      <c r="E2315">
        <v>9</v>
      </c>
      <c r="F2315" t="s">
        <v>27</v>
      </c>
      <c r="G2315" t="s">
        <v>22</v>
      </c>
      <c r="H2315" s="5">
        <v>43660.579861111109</v>
      </c>
      <c r="I2315" s="5">
        <v>43660.558333333334</v>
      </c>
      <c r="J2315" s="4">
        <f t="shared" si="183"/>
        <v>2019</v>
      </c>
      <c r="K2315" s="4">
        <f t="shared" si="184"/>
        <v>7</v>
      </c>
      <c r="L2315" s="6">
        <f t="shared" si="185"/>
        <v>1859.9999997764826</v>
      </c>
      <c r="M2315" s="8">
        <f t="shared" si="181"/>
        <v>30.99999999627471</v>
      </c>
      <c r="N2315" s="8">
        <f t="shared" si="182"/>
        <v>278.99999996647239</v>
      </c>
      <c r="O2315" s="18">
        <v>1</v>
      </c>
      <c r="P2315" t="s">
        <v>4105</v>
      </c>
      <c r="Q2315" s="6" t="s">
        <v>24</v>
      </c>
    </row>
    <row r="2316" spans="1:19" s="135" customFormat="1" ht="15">
      <c r="A2316" s="135" t="s">
        <v>29</v>
      </c>
      <c r="B2316" s="135" t="s">
        <v>94</v>
      </c>
      <c r="C2316" s="135" t="s">
        <v>95</v>
      </c>
      <c r="D2316" s="135" t="s">
        <v>96</v>
      </c>
      <c r="E2316" s="135">
        <v>1</v>
      </c>
      <c r="F2316" s="135" t="s">
        <v>85</v>
      </c>
      <c r="G2316" s="135" t="s">
        <v>22</v>
      </c>
      <c r="H2316" s="136">
        <v>43660.661805555559</v>
      </c>
      <c r="I2316" s="136">
        <v>43660.589583333334</v>
      </c>
      <c r="J2316" s="4">
        <f t="shared" si="183"/>
        <v>2019</v>
      </c>
      <c r="K2316" s="4">
        <f t="shared" si="184"/>
        <v>7</v>
      </c>
      <c r="L2316" s="139">
        <f t="shared" si="185"/>
        <v>6240.0000002235174</v>
      </c>
      <c r="M2316" s="137">
        <f t="shared" si="181"/>
        <v>104.00000000372529</v>
      </c>
      <c r="N2316" s="137">
        <f t="shared" si="182"/>
        <v>104.00000000372529</v>
      </c>
      <c r="O2316" s="138">
        <v>1</v>
      </c>
      <c r="P2316" s="135" t="s">
        <v>4106</v>
      </c>
      <c r="Q2316" s="139" t="s">
        <v>24</v>
      </c>
      <c r="S2316"/>
    </row>
    <row r="2317" spans="1:17" ht="15">
      <c r="A2317" t="s">
        <v>17</v>
      </c>
      <c r="B2317" t="s">
        <v>41</v>
      </c>
      <c r="C2317" t="s">
        <v>42</v>
      </c>
      <c r="D2317" t="s">
        <v>776</v>
      </c>
      <c r="E2317">
        <v>34</v>
      </c>
      <c r="F2317" t="s">
        <v>27</v>
      </c>
      <c r="G2317" t="s">
        <v>22</v>
      </c>
      <c r="H2317" s="5">
        <v>43660.671944444446</v>
      </c>
      <c r="I2317" s="5">
        <v>43660.601273148146</v>
      </c>
      <c r="J2317" s="4">
        <f t="shared" si="183"/>
        <v>2019</v>
      </c>
      <c r="K2317" s="4">
        <f t="shared" si="184"/>
        <v>7</v>
      </c>
      <c r="L2317" s="6">
        <f t="shared" si="185"/>
        <v>6106.0000003315508</v>
      </c>
      <c r="M2317" s="8">
        <f t="shared" si="181"/>
        <v>101.76666667219251</v>
      </c>
      <c r="N2317" s="8">
        <f t="shared" si="182"/>
        <v>3460.0666668545455</v>
      </c>
      <c r="O2317" s="18">
        <v>1</v>
      </c>
      <c r="P2317" t="s">
        <v>4107</v>
      </c>
      <c r="Q2317" s="6" t="s">
        <v>24</v>
      </c>
    </row>
    <row r="2318" spans="1:18" ht="15">
      <c r="A2318" t="s">
        <v>17</v>
      </c>
      <c r="B2318" t="s">
        <v>41</v>
      </c>
      <c r="C2318" t="s">
        <v>42</v>
      </c>
      <c r="D2318" t="s">
        <v>4108</v>
      </c>
      <c r="E2318">
        <v>1</v>
      </c>
      <c r="F2318" t="s">
        <v>33</v>
      </c>
      <c r="G2318" t="s">
        <v>22</v>
      </c>
      <c r="H2318" s="5">
        <v>43660.844421296293</v>
      </c>
      <c r="I2318" s="5">
        <v>43660.742395833331</v>
      </c>
      <c r="J2318" s="4">
        <f t="shared" si="183"/>
        <v>2019</v>
      </c>
      <c r="K2318" s="4">
        <f t="shared" si="184"/>
        <v>7</v>
      </c>
      <c r="L2318" s="6">
        <f t="shared" si="185"/>
        <v>8814.9999999208376</v>
      </c>
      <c r="M2318" s="8">
        <f t="shared" si="181"/>
        <v>146.91666666534729</v>
      </c>
      <c r="N2318" s="8">
        <f t="shared" si="182"/>
        <v>146.91666666534729</v>
      </c>
      <c r="O2318" s="18">
        <v>1</v>
      </c>
      <c r="P2318" t="s">
        <v>4109</v>
      </c>
      <c r="Q2318" s="6" t="s">
        <v>24</v>
      </c>
      <c r="R2318" t="s">
        <v>2886</v>
      </c>
    </row>
    <row r="2319" spans="1:17" ht="15">
      <c r="A2319" t="s">
        <v>17</v>
      </c>
      <c r="B2319" t="s">
        <v>140</v>
      </c>
      <c r="C2319" t="s">
        <v>141</v>
      </c>
      <c r="D2319" t="s">
        <v>4110</v>
      </c>
      <c r="E2319">
        <v>8</v>
      </c>
      <c r="F2319" t="s">
        <v>21</v>
      </c>
      <c r="G2319" t="s">
        <v>22</v>
      </c>
      <c r="H2319" s="5">
        <v>43661.488171296296</v>
      </c>
      <c r="I2319" s="5">
        <v>43661.46875</v>
      </c>
      <c r="J2319" s="4">
        <f t="shared" si="183"/>
        <v>2019</v>
      </c>
      <c r="K2319" s="4">
        <f t="shared" si="184"/>
        <v>7</v>
      </c>
      <c r="L2319" s="6">
        <f t="shared" si="185"/>
        <v>1677.9999999795109</v>
      </c>
      <c r="M2319" s="8">
        <f t="shared" si="181"/>
        <v>27.966666666325182</v>
      </c>
      <c r="N2319" s="8">
        <f t="shared" si="182"/>
        <v>223.73333333060145</v>
      </c>
      <c r="O2319" s="18">
        <v>1</v>
      </c>
      <c r="P2319" t="s">
        <v>4111</v>
      </c>
      <c r="Q2319" s="6" t="s">
        <v>24</v>
      </c>
    </row>
    <row r="2320" spans="1:17" ht="15">
      <c r="A2320" t="s">
        <v>17</v>
      </c>
      <c r="B2320" t="s">
        <v>41</v>
      </c>
      <c r="C2320" t="s">
        <v>42</v>
      </c>
      <c r="D2320" t="s">
        <v>4112</v>
      </c>
      <c r="E2320">
        <v>1</v>
      </c>
      <c r="F2320" t="s">
        <v>33</v>
      </c>
      <c r="G2320" t="s">
        <v>22</v>
      </c>
      <c r="H2320" s="5">
        <v>43661.531944444447</v>
      </c>
      <c r="I2320" s="5">
        <v>43661.488888888889</v>
      </c>
      <c r="J2320" s="4">
        <f t="shared" si="183"/>
        <v>2019</v>
      </c>
      <c r="K2320" s="4">
        <f t="shared" si="184"/>
        <v>7</v>
      </c>
      <c r="L2320" s="6">
        <f t="shared" si="185"/>
        <v>3720.0000001816079</v>
      </c>
      <c r="M2320" s="8">
        <f t="shared" si="181"/>
        <v>62.000000003026798</v>
      </c>
      <c r="N2320" s="8">
        <f t="shared" si="182"/>
        <v>62.000000003026798</v>
      </c>
      <c r="O2320" s="18">
        <v>1</v>
      </c>
      <c r="P2320" t="s">
        <v>4113</v>
      </c>
      <c r="Q2320" s="6" t="s">
        <v>24</v>
      </c>
    </row>
    <row r="2321" spans="1:17" ht="15">
      <c r="A2321" t="s">
        <v>17</v>
      </c>
      <c r="B2321" t="s">
        <v>55</v>
      </c>
      <c r="C2321" t="s">
        <v>59</v>
      </c>
      <c r="D2321" t="s">
        <v>1624</v>
      </c>
      <c r="E2321">
        <v>636</v>
      </c>
      <c r="F2321" t="s">
        <v>21</v>
      </c>
      <c r="G2321" t="s">
        <v>22</v>
      </c>
      <c r="H2321" s="5">
        <v>43661.578067129631</v>
      </c>
      <c r="I2321" s="5">
        <v>43661.572222222225</v>
      </c>
      <c r="J2321" s="4">
        <f t="shared" si="183"/>
        <v>2019</v>
      </c>
      <c r="K2321" s="4">
        <f t="shared" si="184"/>
        <v>7</v>
      </c>
      <c r="L2321" s="6">
        <f t="shared" si="185"/>
        <v>504.99999986495823</v>
      </c>
      <c r="M2321" s="8">
        <f t="shared" si="181"/>
        <v>8.4166666644159704</v>
      </c>
      <c r="N2321" s="8">
        <f t="shared" si="182"/>
        <v>5352.9999985685572</v>
      </c>
      <c r="O2321" s="18">
        <v>1</v>
      </c>
      <c r="P2321" t="s">
        <v>4114</v>
      </c>
      <c r="Q2321" s="6" t="s">
        <v>24</v>
      </c>
    </row>
    <row r="2322" spans="1:17" ht="15">
      <c r="A2322" t="s">
        <v>29</v>
      </c>
      <c r="B2322" t="s">
        <v>87</v>
      </c>
      <c r="C2322" t="s">
        <v>197</v>
      </c>
      <c r="D2322" t="s">
        <v>4115</v>
      </c>
      <c r="E2322">
        <v>1</v>
      </c>
      <c r="F2322" t="s">
        <v>472</v>
      </c>
      <c r="G2322" t="s">
        <v>97</v>
      </c>
      <c r="H2322" s="5">
        <v>43661.701562499999</v>
      </c>
      <c r="I2322" s="5">
        <v>43661.671527777777</v>
      </c>
      <c r="J2322" s="4">
        <f t="shared" si="183"/>
        <v>2019</v>
      </c>
      <c r="K2322" s="4">
        <f t="shared" si="184"/>
        <v>7</v>
      </c>
      <c r="L2322" s="6">
        <f t="shared" si="185"/>
        <v>2594.9999999720603</v>
      </c>
      <c r="M2322" s="8">
        <f t="shared" si="181"/>
        <v>43.249999999534339</v>
      </c>
      <c r="N2322" s="8">
        <f t="shared" si="182"/>
        <v>43.249999999534339</v>
      </c>
      <c r="O2322" s="18">
        <v>1</v>
      </c>
      <c r="P2322" t="s">
        <v>4116</v>
      </c>
      <c r="Q2322" s="6" t="s">
        <v>24</v>
      </c>
    </row>
    <row r="2323" spans="1:18" ht="15">
      <c r="A2323" t="s">
        <v>17</v>
      </c>
      <c r="B2323" t="s">
        <v>41</v>
      </c>
      <c r="C2323" t="s">
        <v>135</v>
      </c>
      <c r="D2323" t="s">
        <v>1077</v>
      </c>
      <c r="E2323">
        <v>34</v>
      </c>
      <c r="F2323" t="s">
        <v>44</v>
      </c>
      <c r="G2323" t="s">
        <v>22</v>
      </c>
      <c r="H2323" s="5">
        <v>43661.742152777777</v>
      </c>
      <c r="I2323" s="5">
        <v>43661.682638888888</v>
      </c>
      <c r="J2323" s="4">
        <f t="shared" si="183"/>
        <v>2019</v>
      </c>
      <c r="K2323" s="4">
        <f t="shared" si="184"/>
        <v>7</v>
      </c>
      <c r="L2323" s="6">
        <f t="shared" si="185"/>
        <v>5142.0000000391155</v>
      </c>
      <c r="M2323" s="8">
        <f t="shared" si="181"/>
        <v>85.700000000651926</v>
      </c>
      <c r="N2323" s="8">
        <f t="shared" si="182"/>
        <v>2913.8000000221655</v>
      </c>
      <c r="O2323" s="18">
        <v>1</v>
      </c>
      <c r="P2323" t="s">
        <v>4117</v>
      </c>
      <c r="Q2323" s="6" t="s">
        <v>24</v>
      </c>
      <c r="R2323" t="s">
        <v>46</v>
      </c>
    </row>
    <row r="2324" spans="1:18" ht="15">
      <c r="A2324" t="s">
        <v>17</v>
      </c>
      <c r="B2324" t="s">
        <v>41</v>
      </c>
      <c r="C2324" t="s">
        <v>42</v>
      </c>
      <c r="D2324" t="s">
        <v>2996</v>
      </c>
      <c r="E2324">
        <v>1061</v>
      </c>
      <c r="F2324" t="s">
        <v>44</v>
      </c>
      <c r="G2324" t="s">
        <v>22</v>
      </c>
      <c r="H2324" s="5">
        <v>43661.731064814812</v>
      </c>
      <c r="I2324" s="5">
        <v>43661.695138888892</v>
      </c>
      <c r="J2324" s="4">
        <f t="shared" si="183"/>
        <v>2019</v>
      </c>
      <c r="K2324" s="4">
        <f t="shared" si="184"/>
        <v>7</v>
      </c>
      <c r="L2324" s="6">
        <f t="shared" si="185"/>
        <v>3103.9999995147809</v>
      </c>
      <c r="M2324" s="8">
        <f t="shared" si="181"/>
        <v>51.733333325246349</v>
      </c>
      <c r="N2324" s="8">
        <f t="shared" si="182"/>
        <v>54889.066658086376</v>
      </c>
      <c r="O2324" s="18">
        <v>1</v>
      </c>
      <c r="P2324" t="s">
        <v>4118</v>
      </c>
      <c r="Q2324" s="6" t="s">
        <v>24</v>
      </c>
      <c r="R2324" t="s">
        <v>46</v>
      </c>
    </row>
    <row r="2325" spans="1:17" ht="15">
      <c r="A2325" t="s">
        <v>17</v>
      </c>
      <c r="B2325" t="s">
        <v>18</v>
      </c>
      <c r="C2325" t="s">
        <v>38</v>
      </c>
      <c r="D2325" t="s">
        <v>4119</v>
      </c>
      <c r="E2325">
        <v>1</v>
      </c>
      <c r="F2325" t="s">
        <v>27</v>
      </c>
      <c r="G2325" t="s">
        <v>22</v>
      </c>
      <c r="H2325" s="5">
        <v>43661.944537037038</v>
      </c>
      <c r="I2325" s="5">
        <v>43661.697916666664</v>
      </c>
      <c r="J2325" s="4">
        <f t="shared" si="183"/>
        <v>2019</v>
      </c>
      <c r="K2325" s="4">
        <f t="shared" si="184"/>
        <v>7</v>
      </c>
      <c r="L2325" s="6">
        <f t="shared" si="185"/>
        <v>21308.000000263564</v>
      </c>
      <c r="M2325" s="8">
        <f t="shared" si="181"/>
        <v>355.13333333772607</v>
      </c>
      <c r="N2325" s="8">
        <f t="shared" si="182"/>
        <v>355.13333333772607</v>
      </c>
      <c r="O2325" s="18">
        <v>1</v>
      </c>
      <c r="P2325" t="s">
        <v>4120</v>
      </c>
      <c r="Q2325" s="6" t="s">
        <v>24</v>
      </c>
    </row>
    <row r="2326" spans="1:17" ht="15">
      <c r="A2326" t="s">
        <v>17</v>
      </c>
      <c r="B2326" t="s">
        <v>18</v>
      </c>
      <c r="C2326" t="s">
        <v>25</v>
      </c>
      <c r="D2326" t="s">
        <v>119</v>
      </c>
      <c r="E2326">
        <v>25</v>
      </c>
      <c r="F2326" t="s">
        <v>131</v>
      </c>
      <c r="G2326" t="s">
        <v>22</v>
      </c>
      <c r="H2326" s="5">
        <v>43661.886400462965</v>
      </c>
      <c r="I2326" s="5">
        <v>43661.699305555558</v>
      </c>
      <c r="J2326" s="4">
        <f t="shared" si="183"/>
        <v>2019</v>
      </c>
      <c r="K2326" s="4">
        <f t="shared" si="184"/>
        <v>7</v>
      </c>
      <c r="L2326" s="6">
        <f t="shared" si="185"/>
        <v>16164.999999990687</v>
      </c>
      <c r="M2326" s="8">
        <f t="shared" si="181"/>
        <v>269.41666666651145</v>
      </c>
      <c r="N2326" s="8">
        <f t="shared" si="182"/>
        <v>6735.4166666627862</v>
      </c>
      <c r="O2326" s="18">
        <v>1</v>
      </c>
      <c r="P2326" t="s">
        <v>4121</v>
      </c>
      <c r="Q2326" s="6" t="s">
        <v>24</v>
      </c>
    </row>
    <row r="2327" spans="1:17" ht="15">
      <c r="A2327" t="s">
        <v>17</v>
      </c>
      <c r="B2327" t="s">
        <v>41</v>
      </c>
      <c r="C2327" t="s">
        <v>135</v>
      </c>
      <c r="D2327" t="s">
        <v>1553</v>
      </c>
      <c r="E2327">
        <v>55</v>
      </c>
      <c r="F2327" t="s">
        <v>27</v>
      </c>
      <c r="G2327" t="s">
        <v>22</v>
      </c>
      <c r="H2327" s="5">
        <v>43661.877210648148</v>
      </c>
      <c r="I2327" s="5">
        <v>43661.699999999997</v>
      </c>
      <c r="J2327" s="4">
        <f t="shared" si="183"/>
        <v>2019</v>
      </c>
      <c r="K2327" s="4">
        <f t="shared" si="184"/>
        <v>7</v>
      </c>
      <c r="L2327" s="6">
        <f t="shared" si="185"/>
        <v>15311.000000266358</v>
      </c>
      <c r="M2327" s="8">
        <f t="shared" si="181"/>
        <v>255.18333333777264</v>
      </c>
      <c r="N2327" s="8">
        <f t="shared" si="182"/>
        <v>14035.083333577495</v>
      </c>
      <c r="O2327" s="18">
        <v>1</v>
      </c>
      <c r="P2327" t="s">
        <v>4122</v>
      </c>
      <c r="Q2327" s="6" t="s">
        <v>24</v>
      </c>
    </row>
    <row r="2328" spans="1:17" ht="15">
      <c r="A2328" t="s">
        <v>17</v>
      </c>
      <c r="B2328" t="s">
        <v>41</v>
      </c>
      <c r="C2328" t="s">
        <v>42</v>
      </c>
      <c r="D2328" t="s">
        <v>681</v>
      </c>
      <c r="E2328">
        <v>95</v>
      </c>
      <c r="F2328" t="s">
        <v>27</v>
      </c>
      <c r="G2328" t="s">
        <v>22</v>
      </c>
      <c r="H2328" s="5">
        <v>43661.829432870371</v>
      </c>
      <c r="I2328" s="5">
        <v>43661.700694444444</v>
      </c>
      <c r="J2328" s="4">
        <f t="shared" si="183"/>
        <v>2019</v>
      </c>
      <c r="K2328" s="4">
        <f t="shared" si="184"/>
        <v>7</v>
      </c>
      <c r="L2328" s="6">
        <f t="shared" si="185"/>
        <v>11123.000000067987</v>
      </c>
      <c r="M2328" s="8">
        <f t="shared" si="181"/>
        <v>185.38333333446644</v>
      </c>
      <c r="N2328" s="8">
        <f t="shared" si="182"/>
        <v>17611.416666774312</v>
      </c>
      <c r="O2328" s="18">
        <v>1</v>
      </c>
      <c r="P2328" t="s">
        <v>4123</v>
      </c>
      <c r="Q2328" s="6" t="s">
        <v>24</v>
      </c>
    </row>
    <row r="2329" spans="1:18" ht="15">
      <c r="A2329" t="s">
        <v>17</v>
      </c>
      <c r="B2329" t="s">
        <v>18</v>
      </c>
      <c r="C2329" t="s">
        <v>25</v>
      </c>
      <c r="D2329" t="s">
        <v>4124</v>
      </c>
      <c r="E2329">
        <v>263</v>
      </c>
      <c r="F2329" t="s">
        <v>44</v>
      </c>
      <c r="G2329" t="s">
        <v>22</v>
      </c>
      <c r="H2329" s="5">
        <v>43661.795451388891</v>
      </c>
      <c r="I2329" s="5">
        <v>43661.700694444444</v>
      </c>
      <c r="J2329" s="4">
        <f t="shared" si="183"/>
        <v>2019</v>
      </c>
      <c r="K2329" s="4">
        <f t="shared" si="184"/>
        <v>7</v>
      </c>
      <c r="L2329" s="6">
        <f t="shared" si="185"/>
        <v>8187.0000002207235</v>
      </c>
      <c r="M2329" s="8">
        <f t="shared" si="181"/>
        <v>136.45000000367872</v>
      </c>
      <c r="N2329" s="8">
        <f t="shared" si="182"/>
        <v>35886.350000967504</v>
      </c>
      <c r="O2329" s="18">
        <v>1</v>
      </c>
      <c r="P2329" t="s">
        <v>4125</v>
      </c>
      <c r="Q2329" s="6" t="s">
        <v>24</v>
      </c>
      <c r="R2329" t="s">
        <v>46</v>
      </c>
    </row>
    <row r="2330" spans="1:18" ht="15">
      <c r="A2330" t="s">
        <v>17</v>
      </c>
      <c r="B2330" t="s">
        <v>18</v>
      </c>
      <c r="C2330" t="s">
        <v>35</v>
      </c>
      <c r="D2330" t="s">
        <v>436</v>
      </c>
      <c r="E2330">
        <v>68</v>
      </c>
      <c r="F2330" t="s">
        <v>44</v>
      </c>
      <c r="G2330" t="s">
        <v>22</v>
      </c>
      <c r="H2330" s="5">
        <v>43661.824976851851</v>
      </c>
      <c r="I2330" s="5">
        <v>43661.701412037037</v>
      </c>
      <c r="J2330" s="4">
        <f t="shared" si="183"/>
        <v>2019</v>
      </c>
      <c r="K2330" s="4">
        <f t="shared" si="184"/>
        <v>7</v>
      </c>
      <c r="L2330" s="6">
        <f t="shared" si="185"/>
        <v>10675.999999931082</v>
      </c>
      <c r="M2330" s="8">
        <f t="shared" si="181"/>
        <v>177.9333333321847</v>
      </c>
      <c r="N2330" s="8">
        <f t="shared" si="182"/>
        <v>12099.46666658856</v>
      </c>
      <c r="O2330" s="18">
        <v>1</v>
      </c>
      <c r="P2330" t="s">
        <v>4126</v>
      </c>
      <c r="Q2330" s="6" t="s">
        <v>24</v>
      </c>
      <c r="R2330" t="s">
        <v>46</v>
      </c>
    </row>
    <row r="2331" spans="1:18" ht="15">
      <c r="A2331" t="s">
        <v>17</v>
      </c>
      <c r="B2331" t="s">
        <v>18</v>
      </c>
      <c r="C2331" t="s">
        <v>35</v>
      </c>
      <c r="D2331" t="s">
        <v>4127</v>
      </c>
      <c r="E2331">
        <v>62</v>
      </c>
      <c r="F2331" t="s">
        <v>44</v>
      </c>
      <c r="G2331" t="s">
        <v>22</v>
      </c>
      <c r="H2331" s="5">
        <v>43661.799340277779</v>
      </c>
      <c r="I2331" s="5">
        <v>43661.70208333333</v>
      </c>
      <c r="J2331" s="4">
        <f t="shared" si="183"/>
        <v>2019</v>
      </c>
      <c r="K2331" s="4">
        <f t="shared" si="184"/>
        <v>7</v>
      </c>
      <c r="L2331" s="6">
        <f t="shared" si="185"/>
        <v>8403.0000004218891</v>
      </c>
      <c r="M2331" s="8">
        <f t="shared" si="181"/>
        <v>140.05000000703149</v>
      </c>
      <c r="N2331" s="8">
        <f t="shared" si="182"/>
        <v>8683.1000004359521</v>
      </c>
      <c r="O2331" s="18">
        <v>1</v>
      </c>
      <c r="P2331" t="s">
        <v>4128</v>
      </c>
      <c r="Q2331" s="6" t="s">
        <v>24</v>
      </c>
      <c r="R2331" t="s">
        <v>46</v>
      </c>
    </row>
    <row r="2332" spans="1:17" ht="15">
      <c r="A2332" t="s">
        <v>17</v>
      </c>
      <c r="B2332" t="s">
        <v>18</v>
      </c>
      <c r="C2332" t="s">
        <v>19</v>
      </c>
      <c r="D2332" t="s">
        <v>2499</v>
      </c>
      <c r="E2332">
        <v>25</v>
      </c>
      <c r="F2332" t="s">
        <v>131</v>
      </c>
      <c r="G2332" t="s">
        <v>22</v>
      </c>
      <c r="H2332" s="5">
        <v>43661.887673611112</v>
      </c>
      <c r="I2332" s="5">
        <v>43661.706250000003</v>
      </c>
      <c r="J2332" s="4">
        <f t="shared" si="183"/>
        <v>2019</v>
      </c>
      <c r="K2332" s="4">
        <f t="shared" si="184"/>
        <v>7</v>
      </c>
      <c r="L2332" s="6">
        <f t="shared" si="185"/>
        <v>15674.999999860302</v>
      </c>
      <c r="M2332" s="8">
        <f t="shared" si="181"/>
        <v>261.24999999767169</v>
      </c>
      <c r="N2332" s="8">
        <f t="shared" si="182"/>
        <v>6531.2499999417923</v>
      </c>
      <c r="O2332" s="18">
        <v>1</v>
      </c>
      <c r="P2332" t="s">
        <v>4129</v>
      </c>
      <c r="Q2332" s="6" t="s">
        <v>24</v>
      </c>
    </row>
    <row r="2333" spans="1:18" ht="15">
      <c r="A2333" t="s">
        <v>17</v>
      </c>
      <c r="B2333" t="s">
        <v>18</v>
      </c>
      <c r="C2333" t="s">
        <v>25</v>
      </c>
      <c r="D2333" t="s">
        <v>4130</v>
      </c>
      <c r="E2333">
        <v>33</v>
      </c>
      <c r="F2333" t="s">
        <v>44</v>
      </c>
      <c r="G2333" t="s">
        <v>22</v>
      </c>
      <c r="H2333" s="5">
        <v>43661.828993055555</v>
      </c>
      <c r="I2333" s="5">
        <v>43661.708333333336</v>
      </c>
      <c r="J2333" s="4">
        <f t="shared" si="183"/>
        <v>2019</v>
      </c>
      <c r="K2333" s="4">
        <f t="shared" si="184"/>
        <v>7</v>
      </c>
      <c r="L2333" s="6">
        <f t="shared" si="185"/>
        <v>10424.999999720603</v>
      </c>
      <c r="M2333" s="8">
        <f t="shared" si="181"/>
        <v>173.74999999534339</v>
      </c>
      <c r="N2333" s="8">
        <f t="shared" si="182"/>
        <v>5733.7499998463318</v>
      </c>
      <c r="O2333" s="18">
        <v>1</v>
      </c>
      <c r="P2333" t="s">
        <v>4131</v>
      </c>
      <c r="Q2333" s="6" t="s">
        <v>24</v>
      </c>
      <c r="R2333" t="s">
        <v>46</v>
      </c>
    </row>
    <row r="2334" spans="1:18" ht="15">
      <c r="A2334" t="s">
        <v>17</v>
      </c>
      <c r="B2334" t="s">
        <v>18</v>
      </c>
      <c r="C2334" t="s">
        <v>25</v>
      </c>
      <c r="D2334" t="s">
        <v>956</v>
      </c>
      <c r="E2334">
        <v>37</v>
      </c>
      <c r="F2334" t="s">
        <v>44</v>
      </c>
      <c r="G2334" t="s">
        <v>22</v>
      </c>
      <c r="H2334" s="5">
        <v>43661.777754629627</v>
      </c>
      <c r="I2334" s="5">
        <v>43661.71597222222</v>
      </c>
      <c r="J2334" s="4">
        <f t="shared" si="183"/>
        <v>2019</v>
      </c>
      <c r="K2334" s="4">
        <f t="shared" si="184"/>
        <v>7</v>
      </c>
      <c r="L2334" s="6">
        <f t="shared" si="185"/>
        <v>5337.9999999655411</v>
      </c>
      <c r="M2334" s="8">
        <f t="shared" si="181"/>
        <v>88.966666666092351</v>
      </c>
      <c r="N2334" s="8">
        <f t="shared" si="182"/>
        <v>3291.766666645417</v>
      </c>
      <c r="O2334" s="18">
        <v>1</v>
      </c>
      <c r="P2334" t="s">
        <v>4132</v>
      </c>
      <c r="Q2334" s="6" t="s">
        <v>24</v>
      </c>
      <c r="R2334" t="s">
        <v>46</v>
      </c>
    </row>
    <row r="2335" spans="1:18" ht="15">
      <c r="A2335" t="s">
        <v>17</v>
      </c>
      <c r="B2335" t="s">
        <v>18</v>
      </c>
      <c r="C2335" t="s">
        <v>35</v>
      </c>
      <c r="D2335" t="s">
        <v>4133</v>
      </c>
      <c r="E2335">
        <v>7</v>
      </c>
      <c r="F2335" t="s">
        <v>44</v>
      </c>
      <c r="G2335" t="s">
        <v>22</v>
      </c>
      <c r="H2335" s="5">
        <v>43661.804502314815</v>
      </c>
      <c r="I2335" s="5">
        <v>43661.719444444447</v>
      </c>
      <c r="J2335" s="4">
        <f t="shared" si="183"/>
        <v>2019</v>
      </c>
      <c r="K2335" s="4">
        <f t="shared" si="184"/>
        <v>7</v>
      </c>
      <c r="L2335" s="6">
        <f t="shared" si="185"/>
        <v>7348.9999998360872</v>
      </c>
      <c r="M2335" s="8">
        <f t="shared" si="181"/>
        <v>122.48333333060145</v>
      </c>
      <c r="N2335" s="8">
        <f t="shared" si="182"/>
        <v>857.38333331421018</v>
      </c>
      <c r="O2335" s="18">
        <v>1</v>
      </c>
      <c r="P2335" t="s">
        <v>4134</v>
      </c>
      <c r="Q2335" s="6" t="s">
        <v>24</v>
      </c>
      <c r="R2335" t="s">
        <v>46</v>
      </c>
    </row>
    <row r="2336" spans="1:18" ht="15">
      <c r="A2336" t="s">
        <v>17</v>
      </c>
      <c r="B2336" t="s">
        <v>18</v>
      </c>
      <c r="C2336" t="s">
        <v>35</v>
      </c>
      <c r="D2336" t="s">
        <v>3380</v>
      </c>
      <c r="E2336">
        <v>14</v>
      </c>
      <c r="F2336" t="s">
        <v>44</v>
      </c>
      <c r="G2336" t="s">
        <v>22</v>
      </c>
      <c r="H2336" s="5">
        <v>43661.792696759258</v>
      </c>
      <c r="I2336" s="5">
        <v>43661.724999999999</v>
      </c>
      <c r="J2336" s="4">
        <f t="shared" si="183"/>
        <v>2019</v>
      </c>
      <c r="K2336" s="4">
        <f t="shared" si="184"/>
        <v>7</v>
      </c>
      <c r="L2336" s="6">
        <f t="shared" si="185"/>
        <v>5848.9999999757856</v>
      </c>
      <c r="M2336" s="8">
        <f t="shared" si="181"/>
        <v>97.48333333292976</v>
      </c>
      <c r="N2336" s="8">
        <f t="shared" si="182"/>
        <v>1364.7666666610166</v>
      </c>
      <c r="O2336" s="18">
        <v>1</v>
      </c>
      <c r="P2336" t="s">
        <v>4135</v>
      </c>
      <c r="Q2336" s="6" t="s">
        <v>24</v>
      </c>
      <c r="R2336" t="s">
        <v>46</v>
      </c>
    </row>
    <row r="2337" spans="1:18" ht="15">
      <c r="A2337" t="s">
        <v>17</v>
      </c>
      <c r="B2337" t="s">
        <v>41</v>
      </c>
      <c r="C2337" t="s">
        <v>42</v>
      </c>
      <c r="D2337" t="s">
        <v>246</v>
      </c>
      <c r="E2337">
        <v>144</v>
      </c>
      <c r="F2337" t="s">
        <v>44</v>
      </c>
      <c r="G2337" t="s">
        <v>22</v>
      </c>
      <c r="H2337" s="5">
        <v>43661.863518518519</v>
      </c>
      <c r="I2337" s="5">
        <v>43661.742361111108</v>
      </c>
      <c r="J2337" s="4">
        <f t="shared" si="183"/>
        <v>2019</v>
      </c>
      <c r="K2337" s="4">
        <f t="shared" si="184"/>
        <v>7</v>
      </c>
      <c r="L2337" s="6">
        <f t="shared" si="185"/>
        <v>10468.000000342727</v>
      </c>
      <c r="M2337" s="8">
        <f t="shared" si="181"/>
        <v>174.46666667237878</v>
      </c>
      <c r="N2337" s="8">
        <f t="shared" si="182"/>
        <v>25123.200000822544</v>
      </c>
      <c r="O2337" s="18">
        <v>1</v>
      </c>
      <c r="P2337" t="s">
        <v>4136</v>
      </c>
      <c r="Q2337" s="6" t="s">
        <v>24</v>
      </c>
      <c r="R2337" t="s">
        <v>46</v>
      </c>
    </row>
    <row r="2338" spans="1:19" s="106" customFormat="1" ht="15">
      <c r="A2338" s="106" t="s">
        <v>17</v>
      </c>
      <c r="B2338" s="106" t="s">
        <v>41</v>
      </c>
      <c r="C2338" s="106" t="s">
        <v>42</v>
      </c>
      <c r="D2338" s="106" t="s">
        <v>4137</v>
      </c>
      <c r="E2338" s="106">
        <v>1</v>
      </c>
      <c r="F2338" s="106" t="s">
        <v>131</v>
      </c>
      <c r="G2338" s="106" t="s">
        <v>22</v>
      </c>
      <c r="H2338" s="107">
        <v>43661.876238425924</v>
      </c>
      <c r="I2338" s="107">
        <v>43661.769537037035</v>
      </c>
      <c r="J2338" s="4">
        <f t="shared" si="183"/>
        <v>2019</v>
      </c>
      <c r="K2338" s="4">
        <f t="shared" si="184"/>
        <v>7</v>
      </c>
      <c r="L2338" s="110">
        <f t="shared" si="185"/>
        <v>9219.0000000642613</v>
      </c>
      <c r="M2338" s="108">
        <f t="shared" si="181"/>
        <v>153.65000000107102</v>
      </c>
      <c r="N2338" s="108">
        <f t="shared" si="182"/>
        <v>153.65000000107102</v>
      </c>
      <c r="O2338" s="109">
        <v>1</v>
      </c>
      <c r="P2338" s="106" t="s">
        <v>4138</v>
      </c>
      <c r="Q2338" s="110" t="s">
        <v>24</v>
      </c>
      <c r="S2338"/>
    </row>
    <row r="2339" spans="1:17" ht="15">
      <c r="A2339" t="s">
        <v>17</v>
      </c>
      <c r="B2339" t="s">
        <v>41</v>
      </c>
      <c r="C2339" t="s">
        <v>129</v>
      </c>
      <c r="D2339" t="s">
        <v>4139</v>
      </c>
      <c r="E2339">
        <v>1</v>
      </c>
      <c r="F2339" t="s">
        <v>131</v>
      </c>
      <c r="G2339" t="s">
        <v>22</v>
      </c>
      <c r="H2339" s="5">
        <v>43661.862002314818</v>
      </c>
      <c r="I2339" s="5">
        <v>43661.769907407404</v>
      </c>
      <c r="J2339" s="4">
        <f t="shared" si="183"/>
        <v>2019</v>
      </c>
      <c r="K2339" s="4">
        <f t="shared" si="184"/>
        <v>7</v>
      </c>
      <c r="L2339" s="6">
        <f t="shared" si="185"/>
        <v>7957.0000005187467</v>
      </c>
      <c r="M2339" s="8">
        <f t="shared" si="181"/>
        <v>132.61666667531244</v>
      </c>
      <c r="N2339" s="8">
        <f t="shared" si="182"/>
        <v>132.61666667531244</v>
      </c>
      <c r="O2339" s="18">
        <v>1</v>
      </c>
      <c r="P2339" t="s">
        <v>4140</v>
      </c>
      <c r="Q2339" s="6" t="s">
        <v>24</v>
      </c>
    </row>
    <row r="2340" spans="1:17" ht="15">
      <c r="A2340" t="s">
        <v>17</v>
      </c>
      <c r="B2340" t="s">
        <v>18</v>
      </c>
      <c r="C2340" t="s">
        <v>19</v>
      </c>
      <c r="D2340" t="s">
        <v>4141</v>
      </c>
      <c r="E2340">
        <v>1</v>
      </c>
      <c r="F2340" t="s">
        <v>27</v>
      </c>
      <c r="G2340" t="s">
        <v>22</v>
      </c>
      <c r="H2340" s="5">
        <v>43661.904374999998</v>
      </c>
      <c r="I2340" s="5">
        <v>43661.780219907407</v>
      </c>
      <c r="J2340" s="4">
        <f t="shared" si="183"/>
        <v>2019</v>
      </c>
      <c r="K2340" s="4">
        <f t="shared" si="184"/>
        <v>7</v>
      </c>
      <c r="L2340" s="6">
        <f t="shared" si="185"/>
        <v>10726.99999990873</v>
      </c>
      <c r="M2340" s="8">
        <f t="shared" si="181"/>
        <v>178.78333333181217</v>
      </c>
      <c r="N2340" s="8">
        <f t="shared" si="182"/>
        <v>178.78333333181217</v>
      </c>
      <c r="O2340" s="18">
        <v>1</v>
      </c>
      <c r="P2340" t="s">
        <v>4142</v>
      </c>
      <c r="Q2340" s="6" t="s">
        <v>24</v>
      </c>
    </row>
    <row r="2341" spans="1:19" s="100" customFormat="1" ht="15">
      <c r="A2341" s="100" t="s">
        <v>17</v>
      </c>
      <c r="B2341" s="100" t="s">
        <v>41</v>
      </c>
      <c r="C2341" s="100" t="s">
        <v>42</v>
      </c>
      <c r="D2341" s="100" t="s">
        <v>4143</v>
      </c>
      <c r="E2341" s="100">
        <v>1</v>
      </c>
      <c r="F2341" s="100" t="s">
        <v>27</v>
      </c>
      <c r="G2341" s="100" t="s">
        <v>22</v>
      </c>
      <c r="H2341" s="101">
        <v>43661.98128472222</v>
      </c>
      <c r="I2341" s="101">
        <v>43661.786805555559</v>
      </c>
      <c r="J2341" s="4">
        <f t="shared" si="183"/>
        <v>2019</v>
      </c>
      <c r="K2341" s="4">
        <f t="shared" si="184"/>
        <v>7</v>
      </c>
      <c r="L2341" s="96">
        <f t="shared" si="185"/>
        <v>16802.99999951385</v>
      </c>
      <c r="M2341" s="98">
        <f t="shared" si="181"/>
        <v>280.04999999189749</v>
      </c>
      <c r="N2341" s="98">
        <f t="shared" si="182"/>
        <v>280.04999999189749</v>
      </c>
      <c r="O2341" s="99">
        <v>1</v>
      </c>
      <c r="P2341" s="100" t="s">
        <v>4144</v>
      </c>
      <c r="Q2341" s="96" t="s">
        <v>24</v>
      </c>
      <c r="S2341"/>
    </row>
    <row r="2342" spans="1:17" ht="15">
      <c r="A2342" t="s">
        <v>17</v>
      </c>
      <c r="B2342" t="s">
        <v>18</v>
      </c>
      <c r="C2342" t="s">
        <v>25</v>
      </c>
      <c r="D2342" t="s">
        <v>3558</v>
      </c>
      <c r="E2342">
        <v>12</v>
      </c>
      <c r="F2342" t="s">
        <v>27</v>
      </c>
      <c r="G2342" t="s">
        <v>22</v>
      </c>
      <c r="H2342" s="5">
        <v>43661.857916666668</v>
      </c>
      <c r="I2342" s="5">
        <v>43661.796527777777</v>
      </c>
      <c r="J2342" s="4">
        <f t="shared" si="183"/>
        <v>2019</v>
      </c>
      <c r="K2342" s="4">
        <f t="shared" si="184"/>
        <v>7</v>
      </c>
      <c r="L2342" s="6">
        <f t="shared" si="185"/>
        <v>5304.0000001899898</v>
      </c>
      <c r="M2342" s="8">
        <f t="shared" si="181"/>
        <v>88.400000003166497</v>
      </c>
      <c r="N2342" s="8">
        <f t="shared" si="182"/>
        <v>1060.800000037998</v>
      </c>
      <c r="O2342" s="18">
        <v>1</v>
      </c>
      <c r="P2342" t="s">
        <v>4145</v>
      </c>
      <c r="Q2342" s="6" t="s">
        <v>24</v>
      </c>
    </row>
    <row r="2343" spans="1:17" ht="15">
      <c r="A2343" t="s">
        <v>17</v>
      </c>
      <c r="B2343" t="s">
        <v>18</v>
      </c>
      <c r="C2343" t="s">
        <v>25</v>
      </c>
      <c r="D2343" t="s">
        <v>4146</v>
      </c>
      <c r="E2343">
        <v>1</v>
      </c>
      <c r="F2343" t="s">
        <v>131</v>
      </c>
      <c r="G2343" t="s">
        <v>22</v>
      </c>
      <c r="H2343" s="5">
        <v>43661.860324074078</v>
      </c>
      <c r="I2343" s="5">
        <v>43661.79965277778</v>
      </c>
      <c r="J2343" s="4">
        <f t="shared" si="183"/>
        <v>2019</v>
      </c>
      <c r="K2343" s="4">
        <f t="shared" si="184"/>
        <v>7</v>
      </c>
      <c r="L2343" s="6">
        <f t="shared" si="185"/>
        <v>5242.0000001555309</v>
      </c>
      <c r="M2343" s="8">
        <f t="shared" si="181"/>
        <v>87.366666669258848</v>
      </c>
      <c r="N2343" s="8">
        <f t="shared" si="182"/>
        <v>87.366666669258848</v>
      </c>
      <c r="O2343" s="18">
        <v>1</v>
      </c>
      <c r="P2343" t="s">
        <v>4147</v>
      </c>
      <c r="Q2343" s="6" t="s">
        <v>24</v>
      </c>
    </row>
    <row r="2344" spans="1:17" ht="15">
      <c r="A2344" t="s">
        <v>17</v>
      </c>
      <c r="B2344" t="s">
        <v>41</v>
      </c>
      <c r="C2344" t="s">
        <v>129</v>
      </c>
      <c r="D2344" t="s">
        <v>4148</v>
      </c>
      <c r="E2344">
        <v>1</v>
      </c>
      <c r="F2344" t="s">
        <v>131</v>
      </c>
      <c r="G2344" t="s">
        <v>22</v>
      </c>
      <c r="H2344" s="5">
        <v>43661.964201388888</v>
      </c>
      <c r="I2344" s="5">
        <v>43661.81490740741</v>
      </c>
      <c r="J2344" s="4">
        <f t="shared" si="183"/>
        <v>2019</v>
      </c>
      <c r="K2344" s="4">
        <f t="shared" si="184"/>
        <v>7</v>
      </c>
      <c r="L2344" s="6">
        <f t="shared" si="185"/>
        <v>12898.999999696389</v>
      </c>
      <c r="M2344" s="8">
        <f t="shared" si="181"/>
        <v>214.98333332827315</v>
      </c>
      <c r="N2344" s="8">
        <f t="shared" si="182"/>
        <v>214.98333332827315</v>
      </c>
      <c r="O2344" s="18">
        <v>1</v>
      </c>
      <c r="P2344" t="s">
        <v>4149</v>
      </c>
      <c r="Q2344" s="6" t="s">
        <v>24</v>
      </c>
    </row>
    <row r="2345" spans="1:17" ht="15">
      <c r="A2345" t="s">
        <v>17</v>
      </c>
      <c r="B2345" t="s">
        <v>41</v>
      </c>
      <c r="C2345" t="s">
        <v>42</v>
      </c>
      <c r="D2345" t="s">
        <v>4150</v>
      </c>
      <c r="E2345">
        <v>1</v>
      </c>
      <c r="F2345" t="s">
        <v>85</v>
      </c>
      <c r="G2345" t="s">
        <v>22</v>
      </c>
      <c r="H2345" s="5">
        <v>43661.884513888886</v>
      </c>
      <c r="I2345" s="5">
        <v>43661.817361111112</v>
      </c>
      <c r="J2345" s="4">
        <f t="shared" si="183"/>
        <v>2019</v>
      </c>
      <c r="K2345" s="4">
        <f t="shared" si="184"/>
        <v>7</v>
      </c>
      <c r="L2345" s="6">
        <f t="shared" si="185"/>
        <v>5801.9999996758997</v>
      </c>
      <c r="M2345" s="8">
        <f t="shared" si="181"/>
        <v>96.699999994598329</v>
      </c>
      <c r="N2345" s="8">
        <f t="shared" si="182"/>
        <v>96.699999994598329</v>
      </c>
      <c r="O2345" s="18">
        <v>1</v>
      </c>
      <c r="P2345" t="s">
        <v>4151</v>
      </c>
      <c r="Q2345" s="6" t="s">
        <v>24</v>
      </c>
    </row>
    <row r="2346" spans="1:17" ht="15">
      <c r="A2346" t="s">
        <v>17</v>
      </c>
      <c r="B2346" t="s">
        <v>41</v>
      </c>
      <c r="C2346" t="s">
        <v>42</v>
      </c>
      <c r="D2346" t="s">
        <v>4152</v>
      </c>
      <c r="E2346">
        <v>26</v>
      </c>
      <c r="F2346" t="s">
        <v>131</v>
      </c>
      <c r="G2346" t="s">
        <v>22</v>
      </c>
      <c r="H2346" s="5">
        <v>43661.883900462963</v>
      </c>
      <c r="I2346" s="5">
        <v>43661.865972222222</v>
      </c>
      <c r="J2346" s="4">
        <f t="shared" si="183"/>
        <v>2019</v>
      </c>
      <c r="K2346" s="4">
        <f t="shared" si="184"/>
        <v>7</v>
      </c>
      <c r="L2346" s="6">
        <f t="shared" si="185"/>
        <v>1548.9999999990687</v>
      </c>
      <c r="M2346" s="8">
        <f t="shared" si="181"/>
        <v>25.816666666651145</v>
      </c>
      <c r="N2346" s="8">
        <f t="shared" si="182"/>
        <v>671.23333333292976</v>
      </c>
      <c r="O2346" s="18">
        <v>1</v>
      </c>
      <c r="P2346" t="s">
        <v>4153</v>
      </c>
      <c r="Q2346" s="6" t="s">
        <v>24</v>
      </c>
    </row>
    <row r="2347" spans="1:17" ht="15">
      <c r="A2347" t="s">
        <v>17</v>
      </c>
      <c r="B2347" t="s">
        <v>41</v>
      </c>
      <c r="C2347" t="s">
        <v>42</v>
      </c>
      <c r="D2347" t="s">
        <v>4154</v>
      </c>
      <c r="E2347">
        <v>1</v>
      </c>
      <c r="F2347" t="s">
        <v>85</v>
      </c>
      <c r="G2347" t="s">
        <v>22</v>
      </c>
      <c r="H2347" s="5">
        <v>43661.930555555555</v>
      </c>
      <c r="I2347" s="5">
        <v>43661.879166666666</v>
      </c>
      <c r="J2347" s="4">
        <f t="shared" si="183"/>
        <v>2019</v>
      </c>
      <c r="K2347" s="4">
        <f t="shared" si="184"/>
        <v>7</v>
      </c>
      <c r="L2347" s="6">
        <f t="shared" si="185"/>
        <v>4440.0000000139698</v>
      </c>
      <c r="M2347" s="8">
        <f t="shared" si="181"/>
        <v>74.000000000232831</v>
      </c>
      <c r="N2347" s="8">
        <f t="shared" si="182"/>
        <v>74.000000000232831</v>
      </c>
      <c r="O2347" s="18">
        <v>1</v>
      </c>
      <c r="P2347" t="s">
        <v>4155</v>
      </c>
      <c r="Q2347" s="6" t="s">
        <v>24</v>
      </c>
    </row>
    <row r="2348" spans="1:17" ht="15">
      <c r="A2348" t="s">
        <v>29</v>
      </c>
      <c r="B2348" t="s">
        <v>94</v>
      </c>
      <c r="C2348" t="s">
        <v>186</v>
      </c>
      <c r="D2348" t="s">
        <v>1951</v>
      </c>
      <c r="E2348">
        <v>12</v>
      </c>
      <c r="F2348" t="s">
        <v>92</v>
      </c>
      <c r="G2348" t="s">
        <v>22</v>
      </c>
      <c r="H2348" s="5">
        <v>43662.363055555557</v>
      </c>
      <c r="I2348" s="5">
        <v>43662.336111111108</v>
      </c>
      <c r="J2348" s="4">
        <f t="shared" si="183"/>
        <v>2019</v>
      </c>
      <c r="K2348" s="4">
        <f t="shared" si="184"/>
        <v>7</v>
      </c>
      <c r="L2348" s="6">
        <f t="shared" si="185"/>
        <v>2328.0000004218891</v>
      </c>
      <c r="M2348" s="8">
        <f t="shared" si="181"/>
        <v>38.800000007031485</v>
      </c>
      <c r="N2348" s="8">
        <f t="shared" si="182"/>
        <v>465.60000008437783</v>
      </c>
      <c r="O2348" s="18">
        <v>1</v>
      </c>
      <c r="P2348" t="s">
        <v>4156</v>
      </c>
      <c r="Q2348" s="6" t="s">
        <v>24</v>
      </c>
    </row>
    <row r="2349" spans="1:17" ht="15">
      <c r="A2349" t="s">
        <v>17</v>
      </c>
      <c r="B2349" t="s">
        <v>41</v>
      </c>
      <c r="C2349" t="s">
        <v>42</v>
      </c>
      <c r="D2349" t="s">
        <v>4157</v>
      </c>
      <c r="E2349">
        <v>2</v>
      </c>
      <c r="F2349" t="s">
        <v>131</v>
      </c>
      <c r="G2349" t="s">
        <v>22</v>
      </c>
      <c r="H2349" s="5">
        <v>43662.418865740743</v>
      </c>
      <c r="I2349" s="5">
        <v>43662.369444444441</v>
      </c>
      <c r="J2349" s="4">
        <f t="shared" si="183"/>
        <v>2019</v>
      </c>
      <c r="K2349" s="4">
        <f t="shared" si="184"/>
        <v>7</v>
      </c>
      <c r="L2349" s="6">
        <f t="shared" si="185"/>
        <v>4270.0000005075708</v>
      </c>
      <c r="M2349" s="8">
        <f t="shared" si="181"/>
        <v>71.16666667512618</v>
      </c>
      <c r="N2349" s="8">
        <f t="shared" si="182"/>
        <v>142.33333335025236</v>
      </c>
      <c r="O2349" s="18">
        <v>1</v>
      </c>
      <c r="P2349" t="s">
        <v>4158</v>
      </c>
      <c r="Q2349" s="6" t="s">
        <v>24</v>
      </c>
    </row>
    <row r="2350" spans="1:17" ht="15">
      <c r="A2350" t="s">
        <v>17</v>
      </c>
      <c r="B2350" t="s">
        <v>140</v>
      </c>
      <c r="C2350" t="s">
        <v>141</v>
      </c>
      <c r="D2350" t="s">
        <v>1048</v>
      </c>
      <c r="E2350">
        <v>94</v>
      </c>
      <c r="F2350" t="s">
        <v>92</v>
      </c>
      <c r="G2350" t="s">
        <v>22</v>
      </c>
      <c r="H2350" s="5">
        <v>43662.390960648147</v>
      </c>
      <c r="I2350" s="5">
        <v>43662.37222222222</v>
      </c>
      <c r="J2350" s="4">
        <f t="shared" si="183"/>
        <v>2019</v>
      </c>
      <c r="K2350" s="4">
        <f t="shared" si="184"/>
        <v>7</v>
      </c>
      <c r="L2350" s="6">
        <f t="shared" si="185"/>
        <v>1619.0000000176951</v>
      </c>
      <c r="M2350" s="8">
        <f t="shared" si="181"/>
        <v>26.983333333628252</v>
      </c>
      <c r="N2350" s="8">
        <f t="shared" si="182"/>
        <v>2536.4333333610557</v>
      </c>
      <c r="O2350" s="18">
        <v>1</v>
      </c>
      <c r="P2350" t="s">
        <v>4159</v>
      </c>
      <c r="Q2350" s="6" t="s">
        <v>24</v>
      </c>
    </row>
    <row r="2351" spans="1:19" s="140" customFormat="1" ht="15">
      <c r="A2351" s="140" t="s">
        <v>17</v>
      </c>
      <c r="B2351" s="140" t="s">
        <v>18</v>
      </c>
      <c r="C2351" s="140" t="s">
        <v>35</v>
      </c>
      <c r="D2351" s="140" t="s">
        <v>4160</v>
      </c>
      <c r="E2351" s="140">
        <v>1</v>
      </c>
      <c r="F2351" s="140" t="s">
        <v>44</v>
      </c>
      <c r="G2351" s="140" t="s">
        <v>22</v>
      </c>
      <c r="H2351" s="141">
        <v>43662.443483796298</v>
      </c>
      <c r="I2351" s="141">
        <v>43662.378472222219</v>
      </c>
      <c r="J2351" s="4">
        <f t="shared" si="183"/>
        <v>2019</v>
      </c>
      <c r="K2351" s="4">
        <f t="shared" si="184"/>
        <v>7</v>
      </c>
      <c r="L2351" s="142">
        <f t="shared" si="185"/>
        <v>5617.0000004349276</v>
      </c>
      <c r="M2351" s="143">
        <f t="shared" si="181"/>
        <v>93.616666673915461</v>
      </c>
      <c r="N2351" s="143">
        <f t="shared" si="182"/>
        <v>93.616666673915461</v>
      </c>
      <c r="O2351" s="144">
        <v>1</v>
      </c>
      <c r="P2351" s="140" t="s">
        <v>4161</v>
      </c>
      <c r="Q2351" s="142" t="s">
        <v>24</v>
      </c>
      <c r="R2351" s="140" t="s">
        <v>46</v>
      </c>
      <c r="S2351"/>
    </row>
    <row r="2352" spans="1:17" ht="15">
      <c r="A2352" t="s">
        <v>17</v>
      </c>
      <c r="B2352" t="s">
        <v>41</v>
      </c>
      <c r="C2352" t="s">
        <v>42</v>
      </c>
      <c r="D2352" t="s">
        <v>4157</v>
      </c>
      <c r="E2352">
        <v>2</v>
      </c>
      <c r="F2352" t="s">
        <v>131</v>
      </c>
      <c r="G2352" t="s">
        <v>22</v>
      </c>
      <c r="H2352" s="5">
        <v>43662.486111111109</v>
      </c>
      <c r="I2352" s="5">
        <v>43662.422222222223</v>
      </c>
      <c r="J2352" s="4">
        <f t="shared" si="183"/>
        <v>2019</v>
      </c>
      <c r="K2352" s="4">
        <f t="shared" si="184"/>
        <v>7</v>
      </c>
      <c r="L2352" s="6">
        <f t="shared" si="185"/>
        <v>5519.9999997625127</v>
      </c>
      <c r="M2352" s="8">
        <f t="shared" si="181"/>
        <v>91.999999996041879</v>
      </c>
      <c r="N2352" s="8">
        <f t="shared" si="182"/>
        <v>183.99999999208376</v>
      </c>
      <c r="O2352" s="18">
        <v>1</v>
      </c>
      <c r="P2352" t="s">
        <v>4162</v>
      </c>
      <c r="Q2352" s="6" t="s">
        <v>24</v>
      </c>
    </row>
    <row r="2353" spans="1:17" ht="15">
      <c r="A2353" t="s">
        <v>17</v>
      </c>
      <c r="B2353" t="s">
        <v>41</v>
      </c>
      <c r="C2353" t="s">
        <v>42</v>
      </c>
      <c r="D2353" t="s">
        <v>4163</v>
      </c>
      <c r="E2353">
        <v>2</v>
      </c>
      <c r="F2353" t="s">
        <v>131</v>
      </c>
      <c r="G2353" t="s">
        <v>22</v>
      </c>
      <c r="H2353" s="5">
        <v>43662.565011574072</v>
      </c>
      <c r="I2353" s="5">
        <v>43662.486111111109</v>
      </c>
      <c r="J2353" s="4">
        <f t="shared" si="183"/>
        <v>2019</v>
      </c>
      <c r="K2353" s="4">
        <f t="shared" si="184"/>
        <v>7</v>
      </c>
      <c r="L2353" s="6">
        <f t="shared" si="185"/>
        <v>6816.9999999459833</v>
      </c>
      <c r="M2353" s="8">
        <f t="shared" si="181"/>
        <v>113.61666666576639</v>
      </c>
      <c r="N2353" s="8">
        <f t="shared" si="182"/>
        <v>227.23333333153278</v>
      </c>
      <c r="O2353" s="18">
        <v>1</v>
      </c>
      <c r="P2353" t="s">
        <v>4164</v>
      </c>
      <c r="Q2353" s="6" t="s">
        <v>24</v>
      </c>
    </row>
    <row r="2354" spans="1:17" ht="15">
      <c r="A2354" t="s">
        <v>17</v>
      </c>
      <c r="B2354" t="s">
        <v>47</v>
      </c>
      <c r="C2354" t="s">
        <v>52</v>
      </c>
      <c r="D2354" t="s">
        <v>4165</v>
      </c>
      <c r="E2354">
        <v>9</v>
      </c>
      <c r="F2354" t="s">
        <v>131</v>
      </c>
      <c r="G2354" t="s">
        <v>22</v>
      </c>
      <c r="H2354" s="5">
        <v>43662.673611111109</v>
      </c>
      <c r="I2354" s="5">
        <v>43662.630555555559</v>
      </c>
      <c r="J2354" s="4">
        <f t="shared" si="183"/>
        <v>2019</v>
      </c>
      <c r="K2354" s="4">
        <f t="shared" si="184"/>
        <v>7</v>
      </c>
      <c r="L2354" s="6">
        <f t="shared" si="185"/>
        <v>3719.9999995529652</v>
      </c>
      <c r="M2354" s="8">
        <f t="shared" si="181"/>
        <v>61.999999992549419</v>
      </c>
      <c r="N2354" s="8">
        <f t="shared" si="182"/>
        <v>557.99999993294477</v>
      </c>
      <c r="O2354" s="18">
        <v>1</v>
      </c>
      <c r="P2354" t="s">
        <v>4166</v>
      </c>
      <c r="Q2354" s="6" t="s">
        <v>24</v>
      </c>
    </row>
    <row r="2355" spans="1:18" ht="15">
      <c r="A2355" t="s">
        <v>17</v>
      </c>
      <c r="B2355" t="s">
        <v>47</v>
      </c>
      <c r="C2355" t="s">
        <v>52</v>
      </c>
      <c r="D2355" t="s">
        <v>4167</v>
      </c>
      <c r="E2355">
        <v>15</v>
      </c>
      <c r="F2355" t="s">
        <v>44</v>
      </c>
      <c r="G2355" t="s">
        <v>22</v>
      </c>
      <c r="H2355" s="5">
        <v>43662.693969907406</v>
      </c>
      <c r="I2355" s="5">
        <v>43662.654166666667</v>
      </c>
      <c r="J2355" s="4">
        <f t="shared" si="183"/>
        <v>2019</v>
      </c>
      <c r="K2355" s="4">
        <f t="shared" si="184"/>
        <v>7</v>
      </c>
      <c r="L2355" s="6">
        <f t="shared" si="185"/>
        <v>3438.9999998733401</v>
      </c>
      <c r="M2355" s="8">
        <f t="shared" si="181"/>
        <v>57.316666664555669</v>
      </c>
      <c r="N2355" s="8">
        <f t="shared" si="182"/>
        <v>859.74999996833503</v>
      </c>
      <c r="O2355" s="18">
        <v>1</v>
      </c>
      <c r="P2355" t="s">
        <v>4168</v>
      </c>
      <c r="Q2355" s="6" t="s">
        <v>24</v>
      </c>
      <c r="R2355" t="s">
        <v>46</v>
      </c>
    </row>
    <row r="2356" spans="1:17" ht="15">
      <c r="A2356" t="s">
        <v>17</v>
      </c>
      <c r="B2356" t="s">
        <v>41</v>
      </c>
      <c r="C2356" t="s">
        <v>62</v>
      </c>
      <c r="D2356" t="s">
        <v>69</v>
      </c>
      <c r="E2356">
        <v>38</v>
      </c>
      <c r="F2356" t="s">
        <v>125</v>
      </c>
      <c r="G2356" t="s">
        <v>22</v>
      </c>
      <c r="H2356" s="5">
        <v>43662.694201388891</v>
      </c>
      <c r="I2356" s="5">
        <v>43662.657638888886</v>
      </c>
      <c r="J2356" s="4">
        <f t="shared" si="183"/>
        <v>2019</v>
      </c>
      <c r="K2356" s="4">
        <f t="shared" si="184"/>
        <v>7</v>
      </c>
      <c r="L2356" s="6">
        <f t="shared" si="185"/>
        <v>3159.0000004274771</v>
      </c>
      <c r="M2356" s="8">
        <f t="shared" si="181"/>
        <v>52.650000007124618</v>
      </c>
      <c r="N2356" s="8">
        <f t="shared" si="182"/>
        <v>2000.7000002707355</v>
      </c>
      <c r="O2356" s="18">
        <v>1</v>
      </c>
      <c r="P2356" t="s">
        <v>4169</v>
      </c>
      <c r="Q2356" s="6" t="s">
        <v>24</v>
      </c>
    </row>
    <row r="2357" spans="1:17" ht="15">
      <c r="A2357" t="s">
        <v>17</v>
      </c>
      <c r="B2357" t="s">
        <v>47</v>
      </c>
      <c r="C2357" t="s">
        <v>52</v>
      </c>
      <c r="D2357" t="s">
        <v>3997</v>
      </c>
      <c r="E2357">
        <v>2</v>
      </c>
      <c r="F2357" t="s">
        <v>131</v>
      </c>
      <c r="G2357" t="s">
        <v>22</v>
      </c>
      <c r="H2357" s="5">
        <v>43662.739583333336</v>
      </c>
      <c r="I2357" s="5">
        <v>43662.680555555555</v>
      </c>
      <c r="J2357" s="4">
        <f t="shared" si="183"/>
        <v>2019</v>
      </c>
      <c r="K2357" s="4">
        <f t="shared" si="184"/>
        <v>7</v>
      </c>
      <c r="L2357" s="6">
        <f t="shared" si="185"/>
        <v>5100.0000002793968</v>
      </c>
      <c r="M2357" s="8">
        <f t="shared" si="181"/>
        <v>85.000000004656613</v>
      </c>
      <c r="N2357" s="8">
        <f t="shared" si="182"/>
        <v>170.00000000931323</v>
      </c>
      <c r="O2357" s="18">
        <v>1</v>
      </c>
      <c r="P2357" t="s">
        <v>4170</v>
      </c>
      <c r="Q2357" s="6" t="s">
        <v>24</v>
      </c>
    </row>
    <row r="2358" spans="1:17" s="100" customFormat="1" ht="14.25" customHeight="1">
      <c r="A2358" s="100" t="s">
        <v>17</v>
      </c>
      <c r="B2358" s="100" t="s">
        <v>47</v>
      </c>
      <c r="C2358" s="100" t="s">
        <v>52</v>
      </c>
      <c r="D2358" s="100" t="s">
        <v>4171</v>
      </c>
      <c r="E2358" s="100">
        <v>2</v>
      </c>
      <c r="F2358" s="100" t="s">
        <v>131</v>
      </c>
      <c r="G2358" s="100" t="s">
        <v>22</v>
      </c>
      <c r="H2358" s="101">
        <v>43662.728425925925</v>
      </c>
      <c r="I2358" s="101">
        <v>43662.695833333331</v>
      </c>
      <c r="J2358" s="4">
        <f t="shared" si="183"/>
        <v>2019</v>
      </c>
      <c r="K2358" s="4">
        <f t="shared" si="184"/>
        <v>7</v>
      </c>
      <c r="L2358" s="96">
        <f t="shared" si="185"/>
        <v>2816.0000000847504</v>
      </c>
      <c r="M2358" s="98">
        <f t="shared" si="181"/>
        <v>46.933333334745839</v>
      </c>
      <c r="N2358" s="98">
        <f t="shared" si="182"/>
        <v>93.866666669491678</v>
      </c>
      <c r="O2358" s="99">
        <v>1</v>
      </c>
      <c r="P2358" s="100" t="s">
        <v>4172</v>
      </c>
      <c r="Q2358" s="96" t="s">
        <v>24</v>
      </c>
    </row>
    <row r="2359" spans="1:17" s="106" customFormat="1" ht="15">
      <c r="A2359" s="106" t="s">
        <v>17</v>
      </c>
      <c r="B2359" s="106" t="s">
        <v>47</v>
      </c>
      <c r="C2359" s="106" t="s">
        <v>52</v>
      </c>
      <c r="D2359" s="106" t="s">
        <v>4173</v>
      </c>
      <c r="E2359" s="106">
        <v>1</v>
      </c>
      <c r="F2359" s="106" t="s">
        <v>131</v>
      </c>
      <c r="G2359" s="106" t="s">
        <v>22</v>
      </c>
      <c r="H2359" s="107">
        <v>43662.72152777778</v>
      </c>
      <c r="I2359" s="107">
        <v>43662.701388888891</v>
      </c>
      <c r="J2359" s="4">
        <f t="shared" si="183"/>
        <v>2019</v>
      </c>
      <c r="K2359" s="4">
        <f t="shared" si="184"/>
        <v>7</v>
      </c>
      <c r="L2359" s="110">
        <f t="shared" si="185"/>
        <v>1740.0000000139698</v>
      </c>
      <c r="M2359" s="108">
        <f t="shared" si="181"/>
        <v>29.000000000232831</v>
      </c>
      <c r="N2359" s="108">
        <f t="shared" si="182"/>
        <v>29.000000000232831</v>
      </c>
      <c r="O2359" s="109">
        <v>1</v>
      </c>
      <c r="P2359" s="106" t="s">
        <v>4174</v>
      </c>
      <c r="Q2359" s="110" t="s">
        <v>24</v>
      </c>
    </row>
    <row r="2360" spans="1:17" ht="15">
      <c r="A2360" t="s">
        <v>17</v>
      </c>
      <c r="B2360" t="s">
        <v>18</v>
      </c>
      <c r="C2360" t="s">
        <v>19</v>
      </c>
      <c r="D2360" t="s">
        <v>244</v>
      </c>
      <c r="E2360">
        <v>9</v>
      </c>
      <c r="F2360" t="s">
        <v>85</v>
      </c>
      <c r="G2360" t="s">
        <v>22</v>
      </c>
      <c r="H2360" s="5">
        <v>43663.25818287037</v>
      </c>
      <c r="I2360" s="5">
        <v>43663.226886574077</v>
      </c>
      <c r="J2360" s="4">
        <f t="shared" si="183"/>
        <v>2019</v>
      </c>
      <c r="K2360" s="4">
        <f t="shared" si="184"/>
        <v>7</v>
      </c>
      <c r="L2360" s="6">
        <f t="shared" si="185"/>
        <v>2703.9999996777624</v>
      </c>
      <c r="M2360" s="8">
        <f t="shared" si="181"/>
        <v>45.06666666129604</v>
      </c>
      <c r="N2360" s="8">
        <f t="shared" si="182"/>
        <v>405.59999995166436</v>
      </c>
      <c r="O2360" s="18">
        <v>1</v>
      </c>
      <c r="P2360" t="s">
        <v>4175</v>
      </c>
      <c r="Q2360" s="6" t="s">
        <v>24</v>
      </c>
    </row>
    <row r="2361" spans="1:17" ht="15">
      <c r="A2361" t="s">
        <v>17</v>
      </c>
      <c r="B2361" t="s">
        <v>55</v>
      </c>
      <c r="C2361" t="s">
        <v>59</v>
      </c>
      <c r="D2361" t="s">
        <v>4176</v>
      </c>
      <c r="E2361">
        <v>1</v>
      </c>
      <c r="F2361" t="s">
        <v>131</v>
      </c>
      <c r="G2361" t="s">
        <v>22</v>
      </c>
      <c r="H2361" s="5">
        <v>43663.503263888888</v>
      </c>
      <c r="I2361" s="5">
        <v>43663.400034722225</v>
      </c>
      <c r="J2361" s="4">
        <f t="shared" si="183"/>
        <v>2019</v>
      </c>
      <c r="K2361" s="4">
        <f t="shared" si="184"/>
        <v>7</v>
      </c>
      <c r="L2361" s="6">
        <f t="shared" si="185"/>
        <v>8918.9999997150153</v>
      </c>
      <c r="M2361" s="8">
        <f t="shared" si="181"/>
        <v>148.64999999525025</v>
      </c>
      <c r="N2361" s="8">
        <f t="shared" si="182"/>
        <v>148.64999999525025</v>
      </c>
      <c r="O2361" s="18">
        <v>1</v>
      </c>
      <c r="P2361" t="s">
        <v>4177</v>
      </c>
      <c r="Q2361" s="6" t="s">
        <v>24</v>
      </c>
    </row>
    <row r="2362" spans="1:17" ht="15">
      <c r="A2362" t="s">
        <v>17</v>
      </c>
      <c r="B2362" t="s">
        <v>18</v>
      </c>
      <c r="C2362" t="s">
        <v>19</v>
      </c>
      <c r="D2362" t="s">
        <v>4178</v>
      </c>
      <c r="E2362">
        <v>1</v>
      </c>
      <c r="F2362" t="s">
        <v>131</v>
      </c>
      <c r="G2362" t="s">
        <v>22</v>
      </c>
      <c r="H2362" s="5">
        <v>43663.42260416667</v>
      </c>
      <c r="I2362" s="5">
        <v>43663.400416666664</v>
      </c>
      <c r="J2362" s="4">
        <f t="shared" si="183"/>
        <v>2019</v>
      </c>
      <c r="K2362" s="4">
        <f t="shared" si="184"/>
        <v>7</v>
      </c>
      <c r="L2362" s="6">
        <f t="shared" si="185"/>
        <v>1917.0000005280599</v>
      </c>
      <c r="M2362" s="8">
        <f t="shared" si="181"/>
        <v>31.950000008800998</v>
      </c>
      <c r="N2362" s="8">
        <f t="shared" si="182"/>
        <v>31.950000008800998</v>
      </c>
      <c r="O2362" s="18">
        <v>1</v>
      </c>
      <c r="P2362" t="s">
        <v>4179</v>
      </c>
      <c r="Q2362" s="6" t="s">
        <v>24</v>
      </c>
    </row>
    <row r="2363" spans="1:19" s="106" customFormat="1" ht="15">
      <c r="A2363" s="106" t="s">
        <v>17</v>
      </c>
      <c r="B2363" s="106" t="s">
        <v>41</v>
      </c>
      <c r="C2363" s="106" t="s">
        <v>42</v>
      </c>
      <c r="D2363" s="106" t="s">
        <v>4180</v>
      </c>
      <c r="E2363" s="106">
        <v>1</v>
      </c>
      <c r="F2363" s="106" t="s">
        <v>131</v>
      </c>
      <c r="G2363" s="106" t="s">
        <v>22</v>
      </c>
      <c r="H2363" s="107">
        <v>43663.475960648146</v>
      </c>
      <c r="I2363" s="107">
        <v>43663.42291666667</v>
      </c>
      <c r="J2363" s="4">
        <f t="shared" si="183"/>
        <v>2019</v>
      </c>
      <c r="K2363" s="4">
        <f t="shared" si="184"/>
        <v>7</v>
      </c>
      <c r="L2363" s="110">
        <f t="shared" si="185"/>
        <v>4582.9999994952232</v>
      </c>
      <c r="M2363" s="108">
        <f t="shared" si="181"/>
        <v>76.383333324920386</v>
      </c>
      <c r="N2363" s="108">
        <f t="shared" si="182"/>
        <v>76.383333324920386</v>
      </c>
      <c r="O2363" s="109">
        <v>1</v>
      </c>
      <c r="P2363" s="106" t="s">
        <v>4181</v>
      </c>
      <c r="Q2363" s="110" t="s">
        <v>24</v>
      </c>
      <c r="S2363"/>
    </row>
    <row r="2364" spans="1:19" s="106" customFormat="1" ht="15">
      <c r="A2364" s="106" t="s">
        <v>17</v>
      </c>
      <c r="B2364" s="106" t="s">
        <v>41</v>
      </c>
      <c r="C2364" s="106" t="s">
        <v>42</v>
      </c>
      <c r="D2364" s="106" t="s">
        <v>4182</v>
      </c>
      <c r="E2364" s="106">
        <v>1</v>
      </c>
      <c r="F2364" s="106" t="s">
        <v>131</v>
      </c>
      <c r="G2364" s="106" t="s">
        <v>22</v>
      </c>
      <c r="H2364" s="107">
        <v>43663.615624999999</v>
      </c>
      <c r="I2364" s="107">
        <v>43663.511111111111</v>
      </c>
      <c r="J2364" s="4">
        <f t="shared" si="183"/>
        <v>2019</v>
      </c>
      <c r="K2364" s="4">
        <f t="shared" si="184"/>
        <v>7</v>
      </c>
      <c r="L2364" s="110">
        <f t="shared" si="185"/>
        <v>9029.9999998882413</v>
      </c>
      <c r="M2364" s="108">
        <f t="shared" si="181"/>
        <v>150.49999999813735</v>
      </c>
      <c r="N2364" s="108">
        <f t="shared" si="182"/>
        <v>150.49999999813735</v>
      </c>
      <c r="O2364" s="109">
        <v>1</v>
      </c>
      <c r="P2364" s="106" t="s">
        <v>4183</v>
      </c>
      <c r="Q2364" s="110" t="s">
        <v>24</v>
      </c>
      <c r="S2364"/>
    </row>
    <row r="2365" spans="1:19" s="100" customFormat="1" ht="15">
      <c r="A2365" s="100" t="s">
        <v>17</v>
      </c>
      <c r="B2365" s="100" t="s">
        <v>47</v>
      </c>
      <c r="C2365" s="100" t="s">
        <v>52</v>
      </c>
      <c r="D2365" s="100" t="s">
        <v>4184</v>
      </c>
      <c r="E2365" s="100">
        <v>1</v>
      </c>
      <c r="F2365" s="100" t="s">
        <v>27</v>
      </c>
      <c r="G2365" s="100" t="s">
        <v>22</v>
      </c>
      <c r="H2365" s="101">
        <v>43663.691168981481</v>
      </c>
      <c r="I2365" s="101">
        <v>43663.645833333336</v>
      </c>
      <c r="J2365" s="4">
        <f t="shared" si="183"/>
        <v>2019</v>
      </c>
      <c r="K2365" s="4">
        <f t="shared" si="184"/>
        <v>7</v>
      </c>
      <c r="L2365" s="96">
        <f t="shared" si="185"/>
        <v>3916.9999997131526</v>
      </c>
      <c r="M2365" s="98">
        <f t="shared" si="181"/>
        <v>65.283333328552544</v>
      </c>
      <c r="N2365" s="98">
        <f t="shared" si="182"/>
        <v>65.283333328552544</v>
      </c>
      <c r="O2365" s="99">
        <v>1</v>
      </c>
      <c r="P2365" s="100" t="s">
        <v>4185</v>
      </c>
      <c r="Q2365" s="96" t="s">
        <v>24</v>
      </c>
      <c r="S2365"/>
    </row>
    <row r="2366" spans="1:17" ht="15">
      <c r="A2366" t="s">
        <v>17</v>
      </c>
      <c r="B2366" t="s">
        <v>55</v>
      </c>
      <c r="C2366" t="s">
        <v>56</v>
      </c>
      <c r="D2366" t="s">
        <v>4186</v>
      </c>
      <c r="E2366">
        <v>4</v>
      </c>
      <c r="F2366" t="s">
        <v>85</v>
      </c>
      <c r="G2366" t="s">
        <v>22</v>
      </c>
      <c r="H2366" s="5">
        <v>43663.784710648149</v>
      </c>
      <c r="I2366" s="5">
        <v>43663.730555555558</v>
      </c>
      <c r="J2366" s="4">
        <f t="shared" si="183"/>
        <v>2019</v>
      </c>
      <c r="K2366" s="4">
        <f t="shared" si="184"/>
        <v>7</v>
      </c>
      <c r="L2366" s="6">
        <f t="shared" si="185"/>
        <v>4678.9999999338761</v>
      </c>
      <c r="M2366" s="8">
        <f t="shared" si="181"/>
        <v>77.983333332231268</v>
      </c>
      <c r="N2366" s="8">
        <f t="shared" si="182"/>
        <v>311.93333332892507</v>
      </c>
      <c r="O2366" s="18">
        <v>1</v>
      </c>
      <c r="P2366" t="s">
        <v>4187</v>
      </c>
      <c r="Q2366" s="6" t="s">
        <v>24</v>
      </c>
    </row>
    <row r="2367" spans="1:17" ht="15">
      <c r="A2367" t="s">
        <v>17</v>
      </c>
      <c r="B2367" t="s">
        <v>55</v>
      </c>
      <c r="C2367" t="s">
        <v>326</v>
      </c>
      <c r="D2367" t="s">
        <v>4188</v>
      </c>
      <c r="E2367">
        <v>1</v>
      </c>
      <c r="F2367" t="s">
        <v>131</v>
      </c>
      <c r="G2367" t="s">
        <v>22</v>
      </c>
      <c r="H2367" s="5">
        <v>43663.802777777775</v>
      </c>
      <c r="I2367" s="5">
        <v>43663.774305555555</v>
      </c>
      <c r="J2367" s="4">
        <f t="shared" si="183"/>
        <v>2019</v>
      </c>
      <c r="K2367" s="4">
        <f t="shared" si="184"/>
        <v>7</v>
      </c>
      <c r="L2367" s="6">
        <f t="shared" si="185"/>
        <v>2459.9999998463318</v>
      </c>
      <c r="M2367" s="8">
        <f t="shared" si="181"/>
        <v>40.999999997438863</v>
      </c>
      <c r="N2367" s="8">
        <f t="shared" si="182"/>
        <v>40.999999997438863</v>
      </c>
      <c r="O2367" s="18">
        <v>1</v>
      </c>
      <c r="P2367" t="s">
        <v>4189</v>
      </c>
      <c r="Q2367" s="6" t="s">
        <v>24</v>
      </c>
    </row>
    <row r="2368" spans="1:19" s="123" customFormat="1" ht="15">
      <c r="A2368" s="123" t="s">
        <v>29</v>
      </c>
      <c r="B2368" s="123" t="s">
        <v>30</v>
      </c>
      <c r="C2368" s="123" t="s">
        <v>83</v>
      </c>
      <c r="D2368" s="123" t="s">
        <v>4190</v>
      </c>
      <c r="E2368" s="123">
        <v>1</v>
      </c>
      <c r="F2368" s="123" t="s">
        <v>92</v>
      </c>
      <c r="G2368" s="123" t="s">
        <v>22</v>
      </c>
      <c r="H2368" s="124">
        <v>43663.836111111108</v>
      </c>
      <c r="I2368" s="124">
        <v>43663.783333333333</v>
      </c>
      <c r="J2368" s="4">
        <f t="shared" si="183"/>
        <v>2019</v>
      </c>
      <c r="K2368" s="4">
        <f t="shared" si="184"/>
        <v>7</v>
      </c>
      <c r="L2368" s="127">
        <f t="shared" si="185"/>
        <v>4559.9999997764826</v>
      </c>
      <c r="M2368" s="125">
        <f t="shared" si="186" ref="M2368:M2431">+L2368/60</f>
        <v>75.99999999627471</v>
      </c>
      <c r="N2368" s="125">
        <f t="shared" si="187" ref="N2368:N2431">+M2368*E2368</f>
        <v>75.99999999627471</v>
      </c>
      <c r="O2368" s="126">
        <v>1</v>
      </c>
      <c r="P2368" s="123" t="s">
        <v>4191</v>
      </c>
      <c r="Q2368" s="127" t="s">
        <v>24</v>
      </c>
      <c r="S2368"/>
    </row>
    <row r="2369" spans="1:17" ht="15">
      <c r="A2369" t="s">
        <v>17</v>
      </c>
      <c r="B2369" t="s">
        <v>41</v>
      </c>
      <c r="C2369" t="s">
        <v>42</v>
      </c>
      <c r="D2369" t="s">
        <v>4192</v>
      </c>
      <c r="E2369">
        <v>3</v>
      </c>
      <c r="F2369" t="s">
        <v>131</v>
      </c>
      <c r="G2369" t="s">
        <v>22</v>
      </c>
      <c r="H2369" s="5">
        <v>43664.480393518519</v>
      </c>
      <c r="I2369" s="5">
        <v>43664.43472222222</v>
      </c>
      <c r="J2369" s="4">
        <f t="shared" si="183"/>
        <v>2019</v>
      </c>
      <c r="K2369" s="4">
        <f t="shared" si="184"/>
        <v>7</v>
      </c>
      <c r="L2369" s="6">
        <f t="shared" si="185"/>
        <v>3946.0000002058223</v>
      </c>
      <c r="M2369" s="8">
        <f t="shared" si="186"/>
        <v>65.766666670097038</v>
      </c>
      <c r="N2369" s="8">
        <f t="shared" si="187"/>
        <v>197.30000001029111</v>
      </c>
      <c r="O2369" s="18">
        <v>1</v>
      </c>
      <c r="P2369" t="s">
        <v>4193</v>
      </c>
      <c r="Q2369" s="6" t="s">
        <v>24</v>
      </c>
    </row>
    <row r="2370" spans="1:17" ht="15">
      <c r="A2370" t="s">
        <v>17</v>
      </c>
      <c r="B2370" t="s">
        <v>55</v>
      </c>
      <c r="C2370" t="s">
        <v>59</v>
      </c>
      <c r="D2370" t="s">
        <v>133</v>
      </c>
      <c r="E2370">
        <v>14</v>
      </c>
      <c r="F2370" t="s">
        <v>85</v>
      </c>
      <c r="G2370" t="s">
        <v>22</v>
      </c>
      <c r="H2370" s="5">
        <v>43664.639618055553</v>
      </c>
      <c r="I2370" s="5">
        <v>43664.594502314816</v>
      </c>
      <c r="J2370" s="4">
        <f t="shared" si="183"/>
        <v>2019</v>
      </c>
      <c r="K2370" s="4">
        <f t="shared" si="184"/>
        <v>7</v>
      </c>
      <c r="L2370" s="6">
        <f t="shared" si="185"/>
        <v>3897.9999996721745</v>
      </c>
      <c r="M2370" s="8">
        <f t="shared" si="186"/>
        <v>64.966666661202908</v>
      </c>
      <c r="N2370" s="8">
        <f t="shared" si="187"/>
        <v>909.53333325684071</v>
      </c>
      <c r="O2370" s="18">
        <v>1</v>
      </c>
      <c r="P2370" t="s">
        <v>4194</v>
      </c>
      <c r="Q2370" s="6" t="s">
        <v>24</v>
      </c>
    </row>
    <row r="2371" spans="1:17" s="106" customFormat="1" ht="15">
      <c r="A2371" s="106" t="s">
        <v>17</v>
      </c>
      <c r="B2371" s="106" t="s">
        <v>47</v>
      </c>
      <c r="C2371" s="106" t="s">
        <v>52</v>
      </c>
      <c r="D2371" s="106" t="s">
        <v>4195</v>
      </c>
      <c r="E2371" s="106">
        <v>1</v>
      </c>
      <c r="F2371" s="106" t="s">
        <v>131</v>
      </c>
      <c r="G2371" s="106" t="s">
        <v>22</v>
      </c>
      <c r="H2371" s="107">
        <v>43664.753460648149</v>
      </c>
      <c r="I2371" s="107">
        <v>43664.720138888886</v>
      </c>
      <c r="J2371" s="4">
        <f t="shared" si="188" ref="J2371:J2434">YEAR(I2371)</f>
        <v>2019</v>
      </c>
      <c r="K2371" s="4">
        <f t="shared" si="189" ref="K2371:K2434">MONTH(I2371)</f>
        <v>7</v>
      </c>
      <c r="L2371" s="110">
        <f t="shared" si="185"/>
        <v>2879.0000003529713</v>
      </c>
      <c r="M2371" s="108">
        <f t="shared" si="186"/>
        <v>47.983333339216188</v>
      </c>
      <c r="N2371" s="108">
        <f t="shared" si="187"/>
        <v>47.983333339216188</v>
      </c>
      <c r="O2371" s="109">
        <v>1</v>
      </c>
      <c r="P2371" s="106" t="s">
        <v>4196</v>
      </c>
      <c r="Q2371" s="110" t="s">
        <v>24</v>
      </c>
    </row>
    <row r="2372" spans="1:17" ht="15">
      <c r="A2372" t="s">
        <v>17</v>
      </c>
      <c r="B2372" t="s">
        <v>41</v>
      </c>
      <c r="C2372" t="s">
        <v>42</v>
      </c>
      <c r="D2372" t="s">
        <v>376</v>
      </c>
      <c r="E2372">
        <v>86</v>
      </c>
      <c r="F2372" t="s">
        <v>27</v>
      </c>
      <c r="G2372" t="s">
        <v>22</v>
      </c>
      <c r="H2372" s="5">
        <v>43664.788738425923</v>
      </c>
      <c r="I2372" s="5">
        <v>43664.722916666666</v>
      </c>
      <c r="J2372" s="4">
        <f t="shared" si="188"/>
        <v>2019</v>
      </c>
      <c r="K2372" s="4">
        <f t="shared" si="189"/>
        <v>7</v>
      </c>
      <c r="L2372" s="6">
        <f t="shared" si="185"/>
        <v>5686.9999998249114</v>
      </c>
      <c r="M2372" s="8">
        <f t="shared" si="186"/>
        <v>94.783333330415189</v>
      </c>
      <c r="N2372" s="8">
        <f t="shared" si="187"/>
        <v>8151.3666664157063</v>
      </c>
      <c r="O2372" s="18">
        <v>1</v>
      </c>
      <c r="P2372" t="s">
        <v>4197</v>
      </c>
      <c r="Q2372" s="6" t="s">
        <v>24</v>
      </c>
    </row>
    <row r="2373" spans="1:17" s="106" customFormat="1" ht="15">
      <c r="A2373" s="106" t="s">
        <v>17</v>
      </c>
      <c r="B2373" s="106" t="s">
        <v>47</v>
      </c>
      <c r="C2373" s="106" t="s">
        <v>52</v>
      </c>
      <c r="D2373" s="106" t="s">
        <v>4198</v>
      </c>
      <c r="E2373" s="106">
        <v>1</v>
      </c>
      <c r="F2373" s="106" t="s">
        <v>131</v>
      </c>
      <c r="G2373" s="106" t="s">
        <v>22</v>
      </c>
      <c r="H2373" s="107">
        <v>43664.753819444442</v>
      </c>
      <c r="I2373" s="107">
        <v>43664.723958333336</v>
      </c>
      <c r="J2373" s="4">
        <f t="shared" si="188"/>
        <v>2019</v>
      </c>
      <c r="K2373" s="4">
        <f t="shared" si="189"/>
        <v>7</v>
      </c>
      <c r="L2373" s="110">
        <f t="shared" si="185"/>
        <v>2579.9999996088445</v>
      </c>
      <c r="M2373" s="108">
        <f t="shared" si="186"/>
        <v>42.999999993480742</v>
      </c>
      <c r="N2373" s="108">
        <f t="shared" si="187"/>
        <v>42.999999993480742</v>
      </c>
      <c r="O2373" s="109">
        <v>1</v>
      </c>
      <c r="P2373" s="106" t="s">
        <v>4199</v>
      </c>
      <c r="Q2373" s="110" t="s">
        <v>24</v>
      </c>
    </row>
    <row r="2374" spans="1:17" s="106" customFormat="1" ht="15">
      <c r="A2374" s="106" t="s">
        <v>17</v>
      </c>
      <c r="B2374" s="106" t="s">
        <v>47</v>
      </c>
      <c r="C2374" s="106" t="s">
        <v>52</v>
      </c>
      <c r="D2374" s="106" t="s">
        <v>4200</v>
      </c>
      <c r="E2374" s="106">
        <v>1</v>
      </c>
      <c r="F2374" s="106" t="s">
        <v>131</v>
      </c>
      <c r="G2374" s="106" t="s">
        <v>22</v>
      </c>
      <c r="H2374" s="107">
        <v>43664.754444444443</v>
      </c>
      <c r="I2374" s="107">
        <v>43664.740347222221</v>
      </c>
      <c r="J2374" s="4">
        <f t="shared" si="188"/>
        <v>2019</v>
      </c>
      <c r="K2374" s="4">
        <f t="shared" si="189"/>
        <v>7</v>
      </c>
      <c r="L2374" s="110">
        <f t="shared" si="185"/>
        <v>1217.9999999469146</v>
      </c>
      <c r="M2374" s="108">
        <f t="shared" si="186"/>
        <v>20.299999999115244</v>
      </c>
      <c r="N2374" s="108">
        <f t="shared" si="187"/>
        <v>20.299999999115244</v>
      </c>
      <c r="O2374" s="109">
        <v>1</v>
      </c>
      <c r="P2374" s="106" t="s">
        <v>4201</v>
      </c>
      <c r="Q2374" s="110" t="s">
        <v>24</v>
      </c>
    </row>
    <row r="2375" spans="1:17" ht="15">
      <c r="A2375" t="s">
        <v>17</v>
      </c>
      <c r="B2375" t="s">
        <v>41</v>
      </c>
      <c r="C2375" t="s">
        <v>62</v>
      </c>
      <c r="D2375" t="s">
        <v>726</v>
      </c>
      <c r="E2375">
        <v>46</v>
      </c>
      <c r="F2375" t="s">
        <v>27</v>
      </c>
      <c r="G2375" t="s">
        <v>22</v>
      </c>
      <c r="H2375" s="5">
        <v>43665.357986111114</v>
      </c>
      <c r="I2375" s="5">
        <v>43665.321527777778</v>
      </c>
      <c r="J2375" s="4">
        <f t="shared" si="188"/>
        <v>2019</v>
      </c>
      <c r="K2375" s="4">
        <f t="shared" si="189"/>
        <v>7</v>
      </c>
      <c r="L2375" s="6">
        <f t="shared" si="185"/>
        <v>3150.0000002095476</v>
      </c>
      <c r="M2375" s="8">
        <f t="shared" si="186"/>
        <v>52.50000000349246</v>
      </c>
      <c r="N2375" s="8">
        <f t="shared" si="187"/>
        <v>2415.0000001606531</v>
      </c>
      <c r="O2375" s="18">
        <v>1</v>
      </c>
      <c r="P2375" t="s">
        <v>4202</v>
      </c>
      <c r="Q2375" s="6" t="s">
        <v>24</v>
      </c>
    </row>
    <row r="2376" spans="1:19" s="106" customFormat="1" ht="15">
      <c r="A2376" s="106" t="s">
        <v>17</v>
      </c>
      <c r="B2376" s="106" t="s">
        <v>41</v>
      </c>
      <c r="C2376" s="106" t="s">
        <v>42</v>
      </c>
      <c r="D2376" s="106" t="s">
        <v>1810</v>
      </c>
      <c r="E2376" s="106">
        <v>1</v>
      </c>
      <c r="F2376" s="106" t="s">
        <v>92</v>
      </c>
      <c r="G2376" s="106" t="s">
        <v>22</v>
      </c>
      <c r="H2376" s="107">
        <v>43665.80263888889</v>
      </c>
      <c r="I2376" s="107">
        <v>43665.778900462959</v>
      </c>
      <c r="J2376" s="4">
        <f t="shared" si="188"/>
        <v>2019</v>
      </c>
      <c r="K2376" s="4">
        <f t="shared" si="189"/>
        <v>7</v>
      </c>
      <c r="L2376" s="110">
        <f t="shared" si="185"/>
        <v>2051.0000004200265</v>
      </c>
      <c r="M2376" s="108">
        <f t="shared" si="186"/>
        <v>34.183333340333775</v>
      </c>
      <c r="N2376" s="108">
        <f t="shared" si="187"/>
        <v>34.183333340333775</v>
      </c>
      <c r="O2376" s="109">
        <v>1</v>
      </c>
      <c r="P2376" s="106" t="s">
        <v>4203</v>
      </c>
      <c r="Q2376" s="110" t="s">
        <v>24</v>
      </c>
      <c r="S2376"/>
    </row>
    <row r="2377" spans="1:18" ht="15">
      <c r="A2377" t="s">
        <v>29</v>
      </c>
      <c r="B2377" t="s">
        <v>30</v>
      </c>
      <c r="C2377" t="s">
        <v>171</v>
      </c>
      <c r="D2377" t="s">
        <v>96</v>
      </c>
      <c r="E2377">
        <v>1</v>
      </c>
      <c r="F2377" t="s">
        <v>33</v>
      </c>
      <c r="G2377" t="s">
        <v>22</v>
      </c>
      <c r="H2377" s="5">
        <v>43666.535416666666</v>
      </c>
      <c r="I2377" s="5">
        <v>43666.361111111109</v>
      </c>
      <c r="J2377" s="4">
        <f t="shared" si="188"/>
        <v>2019</v>
      </c>
      <c r="K2377" s="4">
        <f t="shared" si="189"/>
        <v>7</v>
      </c>
      <c r="L2377" s="6">
        <f t="shared" si="185"/>
        <v>15060.000000055879</v>
      </c>
      <c r="M2377" s="8">
        <f t="shared" si="186"/>
        <v>251.00000000093132</v>
      </c>
      <c r="N2377" s="8">
        <f t="shared" si="187"/>
        <v>251.00000000093132</v>
      </c>
      <c r="O2377" s="18">
        <v>1</v>
      </c>
      <c r="P2377" t="s">
        <v>4204</v>
      </c>
      <c r="Q2377" s="6" t="s">
        <v>24</v>
      </c>
      <c r="R2377" t="s">
        <v>2886</v>
      </c>
    </row>
    <row r="2378" spans="1:17" ht="15">
      <c r="A2378" t="s">
        <v>29</v>
      </c>
      <c r="B2378" t="s">
        <v>87</v>
      </c>
      <c r="C2378" t="s">
        <v>88</v>
      </c>
      <c r="D2378" t="s">
        <v>4205</v>
      </c>
      <c r="E2378">
        <v>114</v>
      </c>
      <c r="F2378" t="s">
        <v>131</v>
      </c>
      <c r="G2378" t="s">
        <v>22</v>
      </c>
      <c r="H2378" s="5">
        <v>43667.054942129631</v>
      </c>
      <c r="I2378" s="5">
        <v>43666.979166666664</v>
      </c>
      <c r="J2378" s="4">
        <f t="shared" si="188"/>
        <v>2019</v>
      </c>
      <c r="K2378" s="4">
        <f t="shared" si="189"/>
        <v>7</v>
      </c>
      <c r="L2378" s="6">
        <f t="shared" si="190" ref="L2378:L2441">(H2378-I2378)*60*24*60</f>
        <v>6547.0000003231689</v>
      </c>
      <c r="M2378" s="8">
        <f t="shared" si="186"/>
        <v>109.11666667205282</v>
      </c>
      <c r="N2378" s="8">
        <f t="shared" si="187"/>
        <v>12439.300000614021</v>
      </c>
      <c r="O2378" s="18">
        <v>1</v>
      </c>
      <c r="P2378" t="s">
        <v>4206</v>
      </c>
      <c r="Q2378" s="6" t="s">
        <v>24</v>
      </c>
    </row>
    <row r="2379" spans="1:17" ht="15">
      <c r="A2379" t="s">
        <v>29</v>
      </c>
      <c r="B2379" t="s">
        <v>87</v>
      </c>
      <c r="C2379" t="s">
        <v>88</v>
      </c>
      <c r="D2379" t="s">
        <v>4207</v>
      </c>
      <c r="E2379">
        <v>115</v>
      </c>
      <c r="F2379" t="s">
        <v>131</v>
      </c>
      <c r="G2379" t="s">
        <v>22</v>
      </c>
      <c r="H2379" s="5">
        <v>43667.052442129629</v>
      </c>
      <c r="I2379" s="5">
        <v>43666.979166666664</v>
      </c>
      <c r="J2379" s="4">
        <f t="shared" si="188"/>
        <v>2019</v>
      </c>
      <c r="K2379" s="4">
        <f t="shared" si="189"/>
        <v>7</v>
      </c>
      <c r="L2379" s="6">
        <f t="shared" si="190"/>
        <v>6331.0000001220033</v>
      </c>
      <c r="M2379" s="8">
        <f t="shared" si="186"/>
        <v>105.51666666870005</v>
      </c>
      <c r="N2379" s="8">
        <f t="shared" si="187"/>
        <v>12134.416666900506</v>
      </c>
      <c r="O2379" s="18">
        <v>1</v>
      </c>
      <c r="P2379" t="s">
        <v>4208</v>
      </c>
      <c r="Q2379" s="6" t="s">
        <v>24</v>
      </c>
    </row>
    <row r="2380" spans="1:17" ht="15">
      <c r="A2380" t="s">
        <v>17</v>
      </c>
      <c r="B2380" t="s">
        <v>47</v>
      </c>
      <c r="C2380" t="s">
        <v>52</v>
      </c>
      <c r="D2380" t="s">
        <v>2850</v>
      </c>
      <c r="E2380">
        <v>47</v>
      </c>
      <c r="F2380" t="s">
        <v>27</v>
      </c>
      <c r="G2380" t="s">
        <v>22</v>
      </c>
      <c r="H2380" s="5">
        <v>43667.520775462966</v>
      </c>
      <c r="I2380" s="5">
        <v>43667.486111111109</v>
      </c>
      <c r="J2380" s="4">
        <f t="shared" si="188"/>
        <v>2019</v>
      </c>
      <c r="K2380" s="4">
        <f t="shared" si="189"/>
        <v>7</v>
      </c>
      <c r="L2380" s="6">
        <f t="shared" si="190"/>
        <v>2995.0000004377216</v>
      </c>
      <c r="M2380" s="8">
        <f t="shared" si="186"/>
        <v>49.916666673962027</v>
      </c>
      <c r="N2380" s="8">
        <f t="shared" si="187"/>
        <v>2346.0833336762153</v>
      </c>
      <c r="O2380" s="18">
        <v>1</v>
      </c>
      <c r="P2380" t="s">
        <v>4209</v>
      </c>
      <c r="Q2380" s="6" t="s">
        <v>24</v>
      </c>
    </row>
    <row r="2381" spans="1:17" ht="15">
      <c r="A2381" t="s">
        <v>17</v>
      </c>
      <c r="B2381" t="s">
        <v>41</v>
      </c>
      <c r="C2381" t="s">
        <v>62</v>
      </c>
      <c r="D2381" t="s">
        <v>3108</v>
      </c>
      <c r="E2381">
        <v>43</v>
      </c>
      <c r="F2381" t="s">
        <v>472</v>
      </c>
      <c r="G2381" t="s">
        <v>22</v>
      </c>
      <c r="H2381" s="5">
        <v>43667.57545138889</v>
      </c>
      <c r="I2381" s="5">
        <v>43667.547650462962</v>
      </c>
      <c r="J2381" s="4">
        <f t="shared" si="188"/>
        <v>2019</v>
      </c>
      <c r="K2381" s="4">
        <f t="shared" si="189"/>
        <v>7</v>
      </c>
      <c r="L2381" s="6">
        <f t="shared" si="190"/>
        <v>2402.000000118278</v>
      </c>
      <c r="M2381" s="8">
        <f t="shared" si="186"/>
        <v>40.033333335304633</v>
      </c>
      <c r="N2381" s="8">
        <f t="shared" si="187"/>
        <v>1721.4333334180992</v>
      </c>
      <c r="O2381" s="18">
        <v>1</v>
      </c>
      <c r="P2381" t="s">
        <v>4210</v>
      </c>
      <c r="Q2381" s="6" t="s">
        <v>24</v>
      </c>
    </row>
    <row r="2382" spans="1:17" ht="15">
      <c r="A2382" t="s">
        <v>17</v>
      </c>
      <c r="B2382" t="s">
        <v>41</v>
      </c>
      <c r="C2382" t="s">
        <v>135</v>
      </c>
      <c r="D2382" t="s">
        <v>4211</v>
      </c>
      <c r="E2382">
        <v>1</v>
      </c>
      <c r="F2382" t="s">
        <v>27</v>
      </c>
      <c r="G2382" t="s">
        <v>22</v>
      </c>
      <c r="H2382" s="5">
        <v>43667.836134259262</v>
      </c>
      <c r="I2382" s="5">
        <v>43667.681006944447</v>
      </c>
      <c r="J2382" s="4">
        <f t="shared" si="188"/>
        <v>2019</v>
      </c>
      <c r="K2382" s="4">
        <f t="shared" si="189"/>
        <v>7</v>
      </c>
      <c r="L2382" s="6">
        <f t="shared" si="190"/>
        <v>13402.999999956228</v>
      </c>
      <c r="M2382" s="8">
        <f t="shared" si="186"/>
        <v>223.3833333326038</v>
      </c>
      <c r="N2382" s="8">
        <f t="shared" si="187"/>
        <v>223.3833333326038</v>
      </c>
      <c r="O2382" s="18">
        <v>1</v>
      </c>
      <c r="P2382" t="s">
        <v>4212</v>
      </c>
      <c r="Q2382" s="6" t="s">
        <v>24</v>
      </c>
    </row>
    <row r="2383" spans="1:19" s="100" customFormat="1" ht="15">
      <c r="A2383" s="100" t="s">
        <v>17</v>
      </c>
      <c r="B2383" s="100" t="s">
        <v>55</v>
      </c>
      <c r="C2383" s="100" t="s">
        <v>59</v>
      </c>
      <c r="D2383" s="100" t="s">
        <v>4213</v>
      </c>
      <c r="E2383" s="100">
        <v>1</v>
      </c>
      <c r="F2383" s="100" t="s">
        <v>27</v>
      </c>
      <c r="G2383" s="100" t="s">
        <v>22</v>
      </c>
      <c r="H2383" s="101">
        <v>43668.308449074073</v>
      </c>
      <c r="I2383" s="101">
        <v>43668.243750000001</v>
      </c>
      <c r="J2383" s="4">
        <f t="shared" si="188"/>
        <v>2019</v>
      </c>
      <c r="K2383" s="4">
        <f t="shared" si="189"/>
        <v>7</v>
      </c>
      <c r="L2383" s="96">
        <f t="shared" si="190"/>
        <v>5589.9999997811392</v>
      </c>
      <c r="M2383" s="98">
        <f t="shared" si="186"/>
        <v>93.166666663018987</v>
      </c>
      <c r="N2383" s="98">
        <f t="shared" si="187"/>
        <v>93.166666663018987</v>
      </c>
      <c r="O2383" s="99">
        <v>1</v>
      </c>
      <c r="P2383" s="100" t="s">
        <v>4214</v>
      </c>
      <c r="Q2383" s="96" t="s">
        <v>24</v>
      </c>
      <c r="S2383"/>
    </row>
    <row r="2384" spans="1:17" s="106" customFormat="1" ht="15">
      <c r="A2384" s="106" t="s">
        <v>17</v>
      </c>
      <c r="B2384" s="106" t="s">
        <v>47</v>
      </c>
      <c r="C2384" s="106" t="s">
        <v>52</v>
      </c>
      <c r="D2384" s="106" t="s">
        <v>4215</v>
      </c>
      <c r="E2384" s="106">
        <v>1</v>
      </c>
      <c r="F2384" s="106" t="s">
        <v>131</v>
      </c>
      <c r="G2384" s="106" t="s">
        <v>22</v>
      </c>
      <c r="H2384" s="107">
        <v>43668.383958333332</v>
      </c>
      <c r="I2384" s="107">
        <v>43668.314583333333</v>
      </c>
      <c r="J2384" s="4">
        <f t="shared" si="188"/>
        <v>2019</v>
      </c>
      <c r="K2384" s="4">
        <f t="shared" si="189"/>
        <v>7</v>
      </c>
      <c r="L2384" s="110">
        <f t="shared" si="190"/>
        <v>5993.9999999245629</v>
      </c>
      <c r="M2384" s="108">
        <f t="shared" si="186"/>
        <v>99.899999998742715</v>
      </c>
      <c r="N2384" s="108">
        <f t="shared" si="187"/>
        <v>99.899999998742715</v>
      </c>
      <c r="O2384" s="109">
        <v>1</v>
      </c>
      <c r="P2384" s="106" t="s">
        <v>4216</v>
      </c>
      <c r="Q2384" s="110" t="s">
        <v>24</v>
      </c>
    </row>
    <row r="2385" spans="1:17" ht="15">
      <c r="A2385" t="s">
        <v>17</v>
      </c>
      <c r="B2385" t="s">
        <v>47</v>
      </c>
      <c r="C2385" t="s">
        <v>52</v>
      </c>
      <c r="D2385" t="s">
        <v>4217</v>
      </c>
      <c r="E2385">
        <v>1</v>
      </c>
      <c r="F2385" t="s">
        <v>92</v>
      </c>
      <c r="G2385" t="s">
        <v>22</v>
      </c>
      <c r="H2385" s="5">
        <v>43668.518055555556</v>
      </c>
      <c r="I2385" s="5">
        <v>43668.501388888886</v>
      </c>
      <c r="J2385" s="4">
        <f t="shared" si="188"/>
        <v>2019</v>
      </c>
      <c r="K2385" s="4">
        <f t="shared" si="189"/>
        <v>7</v>
      </c>
      <c r="L2385" s="6">
        <f t="shared" si="190"/>
        <v>1440.0000002933666</v>
      </c>
      <c r="M2385" s="8">
        <f t="shared" si="186"/>
        <v>24.000000004889444</v>
      </c>
      <c r="N2385" s="8">
        <f t="shared" si="187"/>
        <v>24.000000004889444</v>
      </c>
      <c r="O2385" s="18">
        <v>1</v>
      </c>
      <c r="P2385" t="s">
        <v>4218</v>
      </c>
      <c r="Q2385" s="6" t="s">
        <v>24</v>
      </c>
    </row>
    <row r="2386" spans="1:17" ht="15">
      <c r="A2386" t="s">
        <v>29</v>
      </c>
      <c r="B2386" t="s">
        <v>30</v>
      </c>
      <c r="C2386" t="s">
        <v>83</v>
      </c>
      <c r="D2386" t="s">
        <v>4219</v>
      </c>
      <c r="E2386">
        <v>1</v>
      </c>
      <c r="F2386" t="s">
        <v>92</v>
      </c>
      <c r="G2386" t="s">
        <v>22</v>
      </c>
      <c r="H2386" s="5">
        <v>43668.632395833331</v>
      </c>
      <c r="I2386" s="5">
        <v>43668.599999999999</v>
      </c>
      <c r="J2386" s="4">
        <f t="shared" si="188"/>
        <v>2019</v>
      </c>
      <c r="K2386" s="4">
        <f t="shared" si="189"/>
        <v>7</v>
      </c>
      <c r="L2386" s="6">
        <f t="shared" si="190"/>
        <v>2798.9999998826534</v>
      </c>
      <c r="M2386" s="8">
        <f t="shared" si="186"/>
        <v>46.649999998044223</v>
      </c>
      <c r="N2386" s="8">
        <f t="shared" si="187"/>
        <v>46.649999998044223</v>
      </c>
      <c r="O2386" s="18">
        <v>1</v>
      </c>
      <c r="P2386" t="s">
        <v>4220</v>
      </c>
      <c r="Q2386" s="6" t="s">
        <v>24</v>
      </c>
    </row>
    <row r="2387" spans="1:17" s="106" customFormat="1" ht="15">
      <c r="A2387" s="106" t="s">
        <v>17</v>
      </c>
      <c r="B2387" s="106" t="s">
        <v>18</v>
      </c>
      <c r="C2387" s="106" t="s">
        <v>35</v>
      </c>
      <c r="D2387" s="106" t="s">
        <v>1024</v>
      </c>
      <c r="E2387" s="106">
        <v>1</v>
      </c>
      <c r="F2387" s="106" t="s">
        <v>131</v>
      </c>
      <c r="G2387" s="106" t="s">
        <v>22</v>
      </c>
      <c r="H2387" s="107">
        <v>43668.77548611111</v>
      </c>
      <c r="I2387" s="107">
        <v>43668.660416666666</v>
      </c>
      <c r="J2387" s="4">
        <f t="shared" si="188"/>
        <v>2019</v>
      </c>
      <c r="K2387" s="4">
        <f t="shared" si="189"/>
        <v>7</v>
      </c>
      <c r="L2387" s="110">
        <f t="shared" si="190"/>
        <v>9941.9999999692664</v>
      </c>
      <c r="M2387" s="108">
        <f t="shared" si="186"/>
        <v>165.69999999948777</v>
      </c>
      <c r="N2387" s="108">
        <f t="shared" si="187"/>
        <v>165.69999999948777</v>
      </c>
      <c r="O2387" s="109">
        <v>1</v>
      </c>
      <c r="P2387" s="106" t="s">
        <v>4221</v>
      </c>
      <c r="Q2387" s="110" t="s">
        <v>24</v>
      </c>
    </row>
    <row r="2388" spans="1:18" ht="15">
      <c r="A2388" t="s">
        <v>17</v>
      </c>
      <c r="B2388" t="s">
        <v>41</v>
      </c>
      <c r="C2388" t="s">
        <v>135</v>
      </c>
      <c r="D2388" t="s">
        <v>4222</v>
      </c>
      <c r="E2388">
        <v>4</v>
      </c>
      <c r="F2388" t="s">
        <v>44</v>
      </c>
      <c r="G2388" t="s">
        <v>22</v>
      </c>
      <c r="H2388" s="5">
        <v>43668.762164351851</v>
      </c>
      <c r="I2388" s="5">
        <v>43668.669444444444</v>
      </c>
      <c r="J2388" s="4">
        <f t="shared" si="188"/>
        <v>2019</v>
      </c>
      <c r="K2388" s="4">
        <f t="shared" si="189"/>
        <v>7</v>
      </c>
      <c r="L2388" s="6">
        <f t="shared" si="190"/>
        <v>8010.9999999403954</v>
      </c>
      <c r="M2388" s="8">
        <f t="shared" si="186"/>
        <v>133.51666666567326</v>
      </c>
      <c r="N2388" s="8">
        <f t="shared" si="187"/>
        <v>534.06666666269302</v>
      </c>
      <c r="O2388" s="18">
        <v>1</v>
      </c>
      <c r="P2388" t="s">
        <v>4223</v>
      </c>
      <c r="Q2388" s="6" t="s">
        <v>24</v>
      </c>
      <c r="R2388" t="s">
        <v>46</v>
      </c>
    </row>
    <row r="2389" spans="1:18" ht="15">
      <c r="A2389" t="s">
        <v>17</v>
      </c>
      <c r="B2389" t="s">
        <v>140</v>
      </c>
      <c r="C2389" t="s">
        <v>141</v>
      </c>
      <c r="D2389" t="s">
        <v>142</v>
      </c>
      <c r="E2389">
        <v>126</v>
      </c>
      <c r="F2389" t="s">
        <v>44</v>
      </c>
      <c r="G2389" t="s">
        <v>22</v>
      </c>
      <c r="H2389" s="5">
        <v>43668.767268518517</v>
      </c>
      <c r="I2389" s="5">
        <v>43668.693749999999</v>
      </c>
      <c r="J2389" s="4">
        <f t="shared" si="188"/>
        <v>2019</v>
      </c>
      <c r="K2389" s="4">
        <f t="shared" si="189"/>
        <v>7</v>
      </c>
      <c r="L2389" s="6">
        <f t="shared" si="190"/>
        <v>6352.0000000018626</v>
      </c>
      <c r="M2389" s="8">
        <f t="shared" si="186"/>
        <v>105.86666666669771</v>
      </c>
      <c r="N2389" s="8">
        <f t="shared" si="187"/>
        <v>13339.200000003912</v>
      </c>
      <c r="O2389" s="18">
        <v>1</v>
      </c>
      <c r="P2389" t="s">
        <v>4224</v>
      </c>
      <c r="Q2389" s="6" t="s">
        <v>24</v>
      </c>
      <c r="R2389" t="s">
        <v>46</v>
      </c>
    </row>
    <row r="2390" spans="1:17" ht="15">
      <c r="A2390" t="s">
        <v>17</v>
      </c>
      <c r="B2390" t="s">
        <v>18</v>
      </c>
      <c r="C2390" t="s">
        <v>19</v>
      </c>
      <c r="D2390" t="s">
        <v>4225</v>
      </c>
      <c r="E2390">
        <v>3</v>
      </c>
      <c r="F2390" t="s">
        <v>27</v>
      </c>
      <c r="G2390" t="s">
        <v>22</v>
      </c>
      <c r="H2390" s="5">
        <v>43668.757291666669</v>
      </c>
      <c r="I2390" s="5">
        <v>43668.706238425926</v>
      </c>
      <c r="J2390" s="4">
        <f t="shared" si="188"/>
        <v>2019</v>
      </c>
      <c r="K2390" s="4">
        <f t="shared" si="189"/>
        <v>7</v>
      </c>
      <c r="L2390" s="6">
        <f t="shared" si="190"/>
        <v>4411.0000001499429</v>
      </c>
      <c r="M2390" s="8">
        <f t="shared" si="186"/>
        <v>73.516666669165716</v>
      </c>
      <c r="N2390" s="8">
        <f t="shared" si="187"/>
        <v>220.55000000749715</v>
      </c>
      <c r="O2390" s="18">
        <v>1</v>
      </c>
      <c r="P2390" t="s">
        <v>4226</v>
      </c>
      <c r="Q2390" s="6" t="s">
        <v>24</v>
      </c>
    </row>
    <row r="2391" spans="1:19" s="135" customFormat="1" ht="15">
      <c r="A2391" s="135" t="s">
        <v>29</v>
      </c>
      <c r="B2391" s="135" t="s">
        <v>94</v>
      </c>
      <c r="C2391" s="135" t="s">
        <v>95</v>
      </c>
      <c r="D2391" s="135" t="s">
        <v>1132</v>
      </c>
      <c r="E2391" s="135">
        <v>767</v>
      </c>
      <c r="F2391" s="135" t="s">
        <v>85</v>
      </c>
      <c r="G2391" s="135" t="s">
        <v>22</v>
      </c>
      <c r="H2391" s="136">
        <v>43669.623124999998</v>
      </c>
      <c r="I2391" s="136">
        <v>43669.589583333334</v>
      </c>
      <c r="J2391" s="4">
        <f t="shared" si="188"/>
        <v>2019</v>
      </c>
      <c r="K2391" s="4">
        <f t="shared" si="189"/>
        <v>7</v>
      </c>
      <c r="L2391" s="139">
        <f t="shared" si="190"/>
        <v>2897.9999997653067</v>
      </c>
      <c r="M2391" s="137">
        <f t="shared" si="186"/>
        <v>48.299999996088445</v>
      </c>
      <c r="N2391" s="137">
        <f t="shared" si="187"/>
        <v>37046.099996999837</v>
      </c>
      <c r="O2391" s="138">
        <v>1</v>
      </c>
      <c r="P2391" s="135" t="s">
        <v>4227</v>
      </c>
      <c r="Q2391" s="139" t="s">
        <v>24</v>
      </c>
      <c r="S2391"/>
    </row>
    <row r="2392" spans="1:17" ht="15">
      <c r="A2392" t="s">
        <v>29</v>
      </c>
      <c r="B2392" t="s">
        <v>30</v>
      </c>
      <c r="C2392" t="s">
        <v>83</v>
      </c>
      <c r="D2392" t="s">
        <v>4228</v>
      </c>
      <c r="E2392">
        <v>5</v>
      </c>
      <c r="F2392" t="s">
        <v>131</v>
      </c>
      <c r="G2392" t="s">
        <v>22</v>
      </c>
      <c r="H2392" s="5">
        <v>43669.730000000003</v>
      </c>
      <c r="I2392" s="5">
        <v>43669.683333333334</v>
      </c>
      <c r="J2392" s="4">
        <f t="shared" si="188"/>
        <v>2019</v>
      </c>
      <c r="K2392" s="4">
        <f t="shared" si="189"/>
        <v>7</v>
      </c>
      <c r="L2392" s="6">
        <f t="shared" si="190"/>
        <v>4032.0000001927838</v>
      </c>
      <c r="M2392" s="8">
        <f t="shared" si="186"/>
        <v>67.200000003213063</v>
      </c>
      <c r="N2392" s="8">
        <f t="shared" si="187"/>
        <v>336.00000001606531</v>
      </c>
      <c r="O2392" s="18">
        <v>1</v>
      </c>
      <c r="P2392" t="s">
        <v>4229</v>
      </c>
      <c r="Q2392" s="6" t="s">
        <v>24</v>
      </c>
    </row>
    <row r="2393" spans="1:17" ht="15">
      <c r="A2393" t="s">
        <v>17</v>
      </c>
      <c r="B2393" t="s">
        <v>140</v>
      </c>
      <c r="C2393" t="s">
        <v>141</v>
      </c>
      <c r="D2393" t="s">
        <v>4230</v>
      </c>
      <c r="E2393">
        <v>11</v>
      </c>
      <c r="F2393" t="s">
        <v>131</v>
      </c>
      <c r="G2393" t="s">
        <v>22</v>
      </c>
      <c r="H2393" s="5">
        <v>43669.800219907411</v>
      </c>
      <c r="I2393" s="5">
        <v>43669.758333333331</v>
      </c>
      <c r="J2393" s="4">
        <f t="shared" si="188"/>
        <v>2019</v>
      </c>
      <c r="K2393" s="4">
        <f t="shared" si="189"/>
        <v>7</v>
      </c>
      <c r="L2393" s="6">
        <f t="shared" si="190"/>
        <v>3619.0000004600734</v>
      </c>
      <c r="M2393" s="8">
        <f t="shared" si="186"/>
        <v>60.316666674334556</v>
      </c>
      <c r="N2393" s="8">
        <f t="shared" si="187"/>
        <v>663.48333341768011</v>
      </c>
      <c r="O2393" s="18">
        <v>1</v>
      </c>
      <c r="P2393" t="s">
        <v>4231</v>
      </c>
      <c r="Q2393" s="6" t="s">
        <v>24</v>
      </c>
    </row>
    <row r="2394" spans="1:17" ht="15">
      <c r="A2394" t="s">
        <v>17</v>
      </c>
      <c r="B2394" t="s">
        <v>18</v>
      </c>
      <c r="C2394" t="s">
        <v>19</v>
      </c>
      <c r="D2394" t="s">
        <v>4232</v>
      </c>
      <c r="E2394">
        <v>1</v>
      </c>
      <c r="F2394" t="s">
        <v>27</v>
      </c>
      <c r="G2394" t="s">
        <v>22</v>
      </c>
      <c r="H2394" s="5">
        <v>43669.821840277778</v>
      </c>
      <c r="I2394" s="5">
        <v>43669.79583333333</v>
      </c>
      <c r="J2394" s="4">
        <f t="shared" si="188"/>
        <v>2019</v>
      </c>
      <c r="K2394" s="4">
        <f t="shared" si="189"/>
        <v>7</v>
      </c>
      <c r="L2394" s="6">
        <f t="shared" si="190"/>
        <v>2247.000000346452</v>
      </c>
      <c r="M2394" s="8">
        <f t="shared" si="186"/>
        <v>37.4500000057742</v>
      </c>
      <c r="N2394" s="8">
        <f t="shared" si="187"/>
        <v>37.4500000057742</v>
      </c>
      <c r="O2394" s="18">
        <v>1</v>
      </c>
      <c r="P2394" t="s">
        <v>4233</v>
      </c>
      <c r="Q2394" s="6" t="s">
        <v>24</v>
      </c>
    </row>
    <row r="2395" spans="1:17" ht="15">
      <c r="A2395" t="s">
        <v>17</v>
      </c>
      <c r="B2395" t="s">
        <v>18</v>
      </c>
      <c r="C2395" t="s">
        <v>25</v>
      </c>
      <c r="D2395" t="s">
        <v>4234</v>
      </c>
      <c r="E2395">
        <v>8</v>
      </c>
      <c r="F2395" t="s">
        <v>21</v>
      </c>
      <c r="G2395" t="s">
        <v>97</v>
      </c>
      <c r="H2395" s="5">
        <v>43670.629166666666</v>
      </c>
      <c r="I2395" s="5">
        <v>43670.599305555559</v>
      </c>
      <c r="J2395" s="4">
        <f t="shared" si="188"/>
        <v>2019</v>
      </c>
      <c r="K2395" s="4">
        <f t="shared" si="189"/>
        <v>7</v>
      </c>
      <c r="L2395" s="6">
        <f t="shared" si="190"/>
        <v>2579.9999996088445</v>
      </c>
      <c r="M2395" s="8">
        <f t="shared" si="186"/>
        <v>42.999999993480742</v>
      </c>
      <c r="N2395" s="8">
        <f t="shared" si="187"/>
        <v>343.99999994784594</v>
      </c>
      <c r="O2395" s="18">
        <v>1</v>
      </c>
      <c r="P2395" t="s">
        <v>4235</v>
      </c>
      <c r="Q2395" s="6" t="s">
        <v>24</v>
      </c>
    </row>
    <row r="2396" spans="1:17" ht="15">
      <c r="A2396" t="s">
        <v>17</v>
      </c>
      <c r="B2396" t="s">
        <v>47</v>
      </c>
      <c r="C2396" t="s">
        <v>52</v>
      </c>
      <c r="D2396" t="s">
        <v>4236</v>
      </c>
      <c r="E2396">
        <v>1</v>
      </c>
      <c r="F2396" t="s">
        <v>85</v>
      </c>
      <c r="G2396" t="s">
        <v>22</v>
      </c>
      <c r="H2396" s="5">
        <v>43670.702777777777</v>
      </c>
      <c r="I2396" s="5">
        <v>43670.65902777778</v>
      </c>
      <c r="J2396" s="4">
        <f t="shared" si="188"/>
        <v>2019</v>
      </c>
      <c r="K2396" s="4">
        <f t="shared" si="189"/>
        <v>7</v>
      </c>
      <c r="L2396" s="6">
        <f t="shared" si="190"/>
        <v>3779.9999997485429</v>
      </c>
      <c r="M2396" s="8">
        <f t="shared" si="186"/>
        <v>62.999999995809048</v>
      </c>
      <c r="N2396" s="8">
        <f t="shared" si="187"/>
        <v>62.999999995809048</v>
      </c>
      <c r="O2396" s="18">
        <v>1</v>
      </c>
      <c r="P2396" t="s">
        <v>4237</v>
      </c>
      <c r="Q2396" s="6" t="s">
        <v>24</v>
      </c>
    </row>
    <row r="2397" spans="1:19" s="106" customFormat="1" ht="15">
      <c r="A2397" s="106" t="s">
        <v>17</v>
      </c>
      <c r="B2397" s="106" t="s">
        <v>41</v>
      </c>
      <c r="C2397" s="106" t="s">
        <v>42</v>
      </c>
      <c r="D2397" s="106" t="s">
        <v>894</v>
      </c>
      <c r="E2397" s="106">
        <v>1</v>
      </c>
      <c r="F2397" s="106" t="s">
        <v>92</v>
      </c>
      <c r="G2397" s="106" t="s">
        <v>22</v>
      </c>
      <c r="H2397" s="107">
        <v>43670.764699074076</v>
      </c>
      <c r="I2397" s="107">
        <v>43670.690972222219</v>
      </c>
      <c r="J2397" s="4">
        <f t="shared" si="188"/>
        <v>2019</v>
      </c>
      <c r="K2397" s="4">
        <f t="shared" si="189"/>
        <v>7</v>
      </c>
      <c r="L2397" s="110">
        <f t="shared" si="190"/>
        <v>6370.0000004377216</v>
      </c>
      <c r="M2397" s="108">
        <f t="shared" si="186"/>
        <v>106.16666667396203</v>
      </c>
      <c r="N2397" s="108">
        <f t="shared" si="187"/>
        <v>106.16666667396203</v>
      </c>
      <c r="O2397" s="109">
        <v>1</v>
      </c>
      <c r="P2397" s="106" t="s">
        <v>4238</v>
      </c>
      <c r="Q2397" s="110" t="s">
        <v>24</v>
      </c>
      <c r="S2397"/>
    </row>
    <row r="2398" spans="1:17" ht="15">
      <c r="A2398" t="s">
        <v>17</v>
      </c>
      <c r="B2398" t="s">
        <v>55</v>
      </c>
      <c r="C2398" t="s">
        <v>59</v>
      </c>
      <c r="D2398" t="s">
        <v>3828</v>
      </c>
      <c r="E2398">
        <v>9</v>
      </c>
      <c r="F2398" t="s">
        <v>125</v>
      </c>
      <c r="G2398" t="s">
        <v>22</v>
      </c>
      <c r="H2398" s="5">
        <v>43670.73710648148</v>
      </c>
      <c r="I2398" s="5">
        <v>43670.699999999997</v>
      </c>
      <c r="J2398" s="4">
        <f t="shared" si="188"/>
        <v>2019</v>
      </c>
      <c r="K2398" s="4">
        <f t="shared" si="189"/>
        <v>7</v>
      </c>
      <c r="L2398" s="6">
        <f t="shared" si="190"/>
        <v>3206.0000000987202</v>
      </c>
      <c r="M2398" s="8">
        <f t="shared" si="186"/>
        <v>53.43333333497867</v>
      </c>
      <c r="N2398" s="8">
        <f t="shared" si="187"/>
        <v>480.90000001480803</v>
      </c>
      <c r="O2398" s="18">
        <v>1</v>
      </c>
      <c r="P2398" t="s">
        <v>4239</v>
      </c>
      <c r="Q2398" s="6" t="s">
        <v>24</v>
      </c>
    </row>
    <row r="2399" spans="1:18" ht="15">
      <c r="A2399" t="s">
        <v>17</v>
      </c>
      <c r="B2399" t="s">
        <v>41</v>
      </c>
      <c r="C2399" t="s">
        <v>135</v>
      </c>
      <c r="D2399" t="s">
        <v>4240</v>
      </c>
      <c r="E2399">
        <v>1</v>
      </c>
      <c r="F2399" t="s">
        <v>33</v>
      </c>
      <c r="G2399" t="s">
        <v>22</v>
      </c>
      <c r="H2399" s="5">
        <v>43670.882303240738</v>
      </c>
      <c r="I2399" s="5">
        <v>43670.802777777775</v>
      </c>
      <c r="J2399" s="4">
        <f t="shared" si="188"/>
        <v>2019</v>
      </c>
      <c r="K2399" s="4">
        <f t="shared" si="189"/>
        <v>7</v>
      </c>
      <c r="L2399" s="6">
        <f t="shared" si="190"/>
        <v>6870.9999999962747</v>
      </c>
      <c r="M2399" s="8">
        <f t="shared" si="186"/>
        <v>114.51666666660458</v>
      </c>
      <c r="N2399" s="8">
        <f t="shared" si="187"/>
        <v>114.51666666660458</v>
      </c>
      <c r="O2399" s="18">
        <v>1</v>
      </c>
      <c r="P2399" t="s">
        <v>4241</v>
      </c>
      <c r="Q2399" s="6" t="s">
        <v>24</v>
      </c>
      <c r="R2399" t="s">
        <v>2886</v>
      </c>
    </row>
    <row r="2400" spans="1:17" ht="15">
      <c r="A2400" t="s">
        <v>29</v>
      </c>
      <c r="B2400" t="s">
        <v>87</v>
      </c>
      <c r="C2400" t="s">
        <v>103</v>
      </c>
      <c r="D2400" t="s">
        <v>497</v>
      </c>
      <c r="E2400">
        <v>9</v>
      </c>
      <c r="F2400" t="s">
        <v>92</v>
      </c>
      <c r="G2400" t="s">
        <v>22</v>
      </c>
      <c r="H2400" s="5">
        <v>43671.299189814818</v>
      </c>
      <c r="I2400" s="5">
        <v>43671.279166666667</v>
      </c>
      <c r="J2400" s="4">
        <f t="shared" si="188"/>
        <v>2019</v>
      </c>
      <c r="K2400" s="4">
        <f t="shared" si="189"/>
        <v>7</v>
      </c>
      <c r="L2400" s="6">
        <f t="shared" si="190"/>
        <v>1730.0000001909211</v>
      </c>
      <c r="M2400" s="8">
        <f t="shared" si="186"/>
        <v>28.833333336515352</v>
      </c>
      <c r="N2400" s="8">
        <f t="shared" si="187"/>
        <v>259.50000002863817</v>
      </c>
      <c r="O2400" s="18">
        <v>1</v>
      </c>
      <c r="P2400" t="s">
        <v>4242</v>
      </c>
      <c r="Q2400" s="6" t="s">
        <v>24</v>
      </c>
    </row>
    <row r="2401" spans="1:17" ht="15">
      <c r="A2401" t="s">
        <v>29</v>
      </c>
      <c r="B2401" t="s">
        <v>30</v>
      </c>
      <c r="C2401" t="s">
        <v>163</v>
      </c>
      <c r="D2401" t="s">
        <v>4243</v>
      </c>
      <c r="E2401">
        <v>2752</v>
      </c>
      <c r="F2401" t="s">
        <v>1</v>
      </c>
      <c r="G2401" t="s">
        <v>22</v>
      </c>
      <c r="H2401" s="5">
        <v>43673.185972222222</v>
      </c>
      <c r="I2401" s="5">
        <v>43672.998611111114</v>
      </c>
      <c r="J2401" s="4">
        <f t="shared" si="188"/>
        <v>2019</v>
      </c>
      <c r="K2401" s="4">
        <f t="shared" si="189"/>
        <v>7</v>
      </c>
      <c r="L2401" s="6">
        <f t="shared" si="190"/>
        <v>16187.999999709427</v>
      </c>
      <c r="M2401" s="8">
        <f t="shared" si="186"/>
        <v>269.79999999515712</v>
      </c>
      <c r="N2401" s="8">
        <f t="shared" si="187"/>
        <v>742489.5999866724</v>
      </c>
      <c r="O2401" s="18">
        <v>1</v>
      </c>
      <c r="P2401" t="s">
        <v>4244</v>
      </c>
      <c r="Q2401" s="6" t="s">
        <v>24</v>
      </c>
    </row>
    <row r="2402" spans="1:19" s="152" customFormat="1" ht="15">
      <c r="A2402" s="152" t="s">
        <v>29</v>
      </c>
      <c r="B2402" s="152" t="s">
        <v>87</v>
      </c>
      <c r="C2402" s="152" t="s">
        <v>103</v>
      </c>
      <c r="D2402" s="152" t="s">
        <v>1294</v>
      </c>
      <c r="E2402" s="152">
        <v>1</v>
      </c>
      <c r="F2402" s="152" t="s">
        <v>85</v>
      </c>
      <c r="G2402" s="152" t="s">
        <v>22</v>
      </c>
      <c r="H2402" s="153">
        <v>43673.119166666664</v>
      </c>
      <c r="I2402" s="153">
        <v>43673.012800925928</v>
      </c>
      <c r="J2402" s="4">
        <f t="shared" si="188"/>
        <v>2019</v>
      </c>
      <c r="K2402" s="4">
        <f t="shared" si="189"/>
        <v>7</v>
      </c>
      <c r="L2402" s="156">
        <f t="shared" si="190"/>
        <v>9189.9999995715916</v>
      </c>
      <c r="M2402" s="154">
        <f t="shared" si="186"/>
        <v>153.16666665952653</v>
      </c>
      <c r="N2402" s="154">
        <f t="shared" si="187"/>
        <v>153.16666665952653</v>
      </c>
      <c r="O2402" s="155">
        <v>1</v>
      </c>
      <c r="P2402" s="152" t="s">
        <v>4245</v>
      </c>
      <c r="Q2402" s="156" t="s">
        <v>24</v>
      </c>
      <c r="S2402"/>
    </row>
    <row r="2403" spans="1:17" ht="15">
      <c r="A2403" t="s">
        <v>29</v>
      </c>
      <c r="B2403" t="s">
        <v>94</v>
      </c>
      <c r="C2403" t="s">
        <v>186</v>
      </c>
      <c r="D2403" t="s">
        <v>2951</v>
      </c>
      <c r="E2403">
        <v>1</v>
      </c>
      <c r="F2403" t="s">
        <v>33</v>
      </c>
      <c r="G2403" t="s">
        <v>97</v>
      </c>
      <c r="H2403" s="5">
        <v>43673.650497685187</v>
      </c>
      <c r="I2403" s="5">
        <v>43673.470138888886</v>
      </c>
      <c r="J2403" s="4">
        <f t="shared" si="188"/>
        <v>2019</v>
      </c>
      <c r="K2403" s="4">
        <f t="shared" si="189"/>
        <v>7</v>
      </c>
      <c r="L2403" s="6">
        <f t="shared" si="190"/>
        <v>15583.000000356697</v>
      </c>
      <c r="M2403" s="8">
        <f t="shared" si="186"/>
        <v>259.71666667261161</v>
      </c>
      <c r="N2403" s="8">
        <f t="shared" si="187"/>
        <v>259.71666667261161</v>
      </c>
      <c r="O2403" s="18">
        <v>1</v>
      </c>
      <c r="P2403" t="s">
        <v>4246</v>
      </c>
      <c r="Q2403" s="6" t="s">
        <v>24</v>
      </c>
    </row>
    <row r="2404" spans="1:17" ht="15">
      <c r="A2404" t="s">
        <v>17</v>
      </c>
      <c r="B2404" t="s">
        <v>18</v>
      </c>
      <c r="C2404" t="s">
        <v>38</v>
      </c>
      <c r="D2404" t="s">
        <v>537</v>
      </c>
      <c r="E2404">
        <v>133</v>
      </c>
      <c r="F2404" t="s">
        <v>472</v>
      </c>
      <c r="G2404" t="s">
        <v>22</v>
      </c>
      <c r="H2404" s="5">
        <v>43673.669386574074</v>
      </c>
      <c r="I2404" s="5">
        <v>43673.633576388886</v>
      </c>
      <c r="J2404" s="4">
        <f t="shared" si="188"/>
        <v>2019</v>
      </c>
      <c r="K2404" s="4">
        <f t="shared" si="189"/>
        <v>7</v>
      </c>
      <c r="L2404" s="6">
        <f t="shared" si="190"/>
        <v>3094.000000320375</v>
      </c>
      <c r="M2404" s="8">
        <f t="shared" si="186"/>
        <v>51.566666672006249</v>
      </c>
      <c r="N2404" s="8">
        <f t="shared" si="187"/>
        <v>6858.3666673768312</v>
      </c>
      <c r="O2404" s="18">
        <v>1</v>
      </c>
      <c r="P2404" t="s">
        <v>4247</v>
      </c>
      <c r="Q2404" s="6" t="s">
        <v>24</v>
      </c>
    </row>
    <row r="2405" spans="1:17" ht="15">
      <c r="A2405" t="s">
        <v>29</v>
      </c>
      <c r="B2405" t="s">
        <v>94</v>
      </c>
      <c r="C2405" t="s">
        <v>177</v>
      </c>
      <c r="D2405" t="s">
        <v>4248</v>
      </c>
      <c r="E2405">
        <v>1</v>
      </c>
      <c r="F2405" t="s">
        <v>27</v>
      </c>
      <c r="G2405" t="s">
        <v>22</v>
      </c>
      <c r="H2405" s="5">
        <v>43673.709814814814</v>
      </c>
      <c r="I2405" s="5">
        <v>43673.645833333336</v>
      </c>
      <c r="J2405" s="4">
        <f t="shared" si="188"/>
        <v>2019</v>
      </c>
      <c r="K2405" s="4">
        <f t="shared" si="189"/>
        <v>7</v>
      </c>
      <c r="L2405" s="6">
        <f t="shared" si="190"/>
        <v>5527.9999997466803</v>
      </c>
      <c r="M2405" s="8">
        <f t="shared" si="186"/>
        <v>92.133333329111338</v>
      </c>
      <c r="N2405" s="8">
        <f t="shared" si="187"/>
        <v>92.133333329111338</v>
      </c>
      <c r="O2405" s="18">
        <v>1</v>
      </c>
      <c r="P2405" t="s">
        <v>4249</v>
      </c>
      <c r="Q2405" s="6" t="s">
        <v>24</v>
      </c>
    </row>
    <row r="2406" spans="1:17" ht="15">
      <c r="A2406" t="s">
        <v>17</v>
      </c>
      <c r="B2406" t="s">
        <v>47</v>
      </c>
      <c r="C2406" t="s">
        <v>52</v>
      </c>
      <c r="D2406" t="s">
        <v>1208</v>
      </c>
      <c r="E2406">
        <v>12</v>
      </c>
      <c r="F2406" t="s">
        <v>85</v>
      </c>
      <c r="G2406" t="s">
        <v>22</v>
      </c>
      <c r="H2406" s="5">
        <v>43674.409583333334</v>
      </c>
      <c r="I2406" s="5">
        <v>43674.354155092595</v>
      </c>
      <c r="J2406" s="4">
        <f t="shared" si="188"/>
        <v>2019</v>
      </c>
      <c r="K2406" s="4">
        <f t="shared" si="189"/>
        <v>7</v>
      </c>
      <c r="L2406" s="6">
        <f t="shared" si="190"/>
        <v>4788.9999998733401</v>
      </c>
      <c r="M2406" s="8">
        <f t="shared" si="186"/>
        <v>79.816666664555669</v>
      </c>
      <c r="N2406" s="8">
        <f t="shared" si="187"/>
        <v>957.79999997466803</v>
      </c>
      <c r="O2406" s="18">
        <v>1</v>
      </c>
      <c r="P2406" t="s">
        <v>4250</v>
      </c>
      <c r="Q2406" s="6" t="s">
        <v>24</v>
      </c>
    </row>
    <row r="2407" spans="1:17" ht="15">
      <c r="A2407" t="s">
        <v>17</v>
      </c>
      <c r="B2407" t="s">
        <v>18</v>
      </c>
      <c r="C2407" t="s">
        <v>19</v>
      </c>
      <c r="D2407" t="s">
        <v>784</v>
      </c>
      <c r="E2407">
        <v>10</v>
      </c>
      <c r="F2407" t="s">
        <v>27</v>
      </c>
      <c r="G2407" t="s">
        <v>22</v>
      </c>
      <c r="H2407" s="5">
        <v>43674.656909722224</v>
      </c>
      <c r="I2407" s="5">
        <v>43674.56527777778</v>
      </c>
      <c r="J2407" s="4">
        <f t="shared" si="188"/>
        <v>2019</v>
      </c>
      <c r="K2407" s="4">
        <f t="shared" si="189"/>
        <v>7</v>
      </c>
      <c r="L2407" s="6">
        <f t="shared" si="190"/>
        <v>7916.9999999692664</v>
      </c>
      <c r="M2407" s="8">
        <f t="shared" si="186"/>
        <v>131.94999999948777</v>
      </c>
      <c r="N2407" s="8">
        <f t="shared" si="187"/>
        <v>1319.4999999948777</v>
      </c>
      <c r="O2407" s="18">
        <v>1</v>
      </c>
      <c r="P2407" t="s">
        <v>4251</v>
      </c>
      <c r="Q2407" s="6" t="s">
        <v>24</v>
      </c>
    </row>
    <row r="2408" spans="1:17" ht="15">
      <c r="A2408" t="s">
        <v>29</v>
      </c>
      <c r="B2408" t="s">
        <v>30</v>
      </c>
      <c r="C2408" t="s">
        <v>31</v>
      </c>
      <c r="D2408" t="s">
        <v>4252</v>
      </c>
      <c r="E2408">
        <v>27</v>
      </c>
      <c r="F2408" t="s">
        <v>125</v>
      </c>
      <c r="G2408" t="s">
        <v>97</v>
      </c>
      <c r="H2408" s="5">
        <v>43676.343923611108</v>
      </c>
      <c r="I2408" s="5">
        <v>43676.296527777777</v>
      </c>
      <c r="J2408" s="4">
        <f t="shared" si="188"/>
        <v>2019</v>
      </c>
      <c r="K2408" s="4">
        <f t="shared" si="189"/>
        <v>7</v>
      </c>
      <c r="L2408" s="6">
        <f t="shared" si="190"/>
        <v>4094.9999998323619</v>
      </c>
      <c r="M2408" s="8">
        <f t="shared" si="186"/>
        <v>68.249999997206032</v>
      </c>
      <c r="N2408" s="8">
        <f t="shared" si="187"/>
        <v>1842.7499999245629</v>
      </c>
      <c r="O2408" s="18">
        <v>1</v>
      </c>
      <c r="P2408" t="s">
        <v>4253</v>
      </c>
      <c r="Q2408" s="6" t="s">
        <v>24</v>
      </c>
    </row>
    <row r="2409" spans="1:17" ht="15">
      <c r="A2409" t="s">
        <v>17</v>
      </c>
      <c r="B2409" t="s">
        <v>47</v>
      </c>
      <c r="C2409" t="s">
        <v>52</v>
      </c>
      <c r="D2409" t="s">
        <v>1036</v>
      </c>
      <c r="E2409">
        <v>26</v>
      </c>
      <c r="F2409" t="s">
        <v>21</v>
      </c>
      <c r="G2409" t="s">
        <v>22</v>
      </c>
      <c r="H2409" s="5">
        <v>43677.423055555555</v>
      </c>
      <c r="I2409" s="5">
        <v>43677.405555555553</v>
      </c>
      <c r="J2409" s="4">
        <f t="shared" si="188"/>
        <v>2019</v>
      </c>
      <c r="K2409" s="4">
        <f t="shared" si="189"/>
        <v>7</v>
      </c>
      <c r="L2409" s="6">
        <f t="shared" si="190"/>
        <v>1512.0000001508743</v>
      </c>
      <c r="M2409" s="8">
        <f t="shared" si="186"/>
        <v>25.200000002514571</v>
      </c>
      <c r="N2409" s="8">
        <f t="shared" si="187"/>
        <v>655.20000006537884</v>
      </c>
      <c r="O2409" s="18">
        <v>1</v>
      </c>
      <c r="P2409" t="s">
        <v>4254</v>
      </c>
      <c r="Q2409" s="6" t="s">
        <v>24</v>
      </c>
    </row>
    <row r="2410" spans="1:17" ht="15">
      <c r="A2410" t="s">
        <v>17</v>
      </c>
      <c r="B2410" t="s">
        <v>41</v>
      </c>
      <c r="C2410" t="s">
        <v>62</v>
      </c>
      <c r="D2410" t="s">
        <v>4255</v>
      </c>
      <c r="E2410">
        <v>1</v>
      </c>
      <c r="F2410" t="s">
        <v>85</v>
      </c>
      <c r="G2410" t="s">
        <v>22</v>
      </c>
      <c r="H2410" s="5">
        <v>43677.901805555557</v>
      </c>
      <c r="I2410" s="5">
        <v>43677.867361111108</v>
      </c>
      <c r="J2410" s="4">
        <f t="shared" si="188"/>
        <v>2019</v>
      </c>
      <c r="K2410" s="4">
        <f t="shared" si="189"/>
        <v>7</v>
      </c>
      <c r="L2410" s="6">
        <f t="shared" si="190"/>
        <v>2976.0000003967434</v>
      </c>
      <c r="M2410" s="8">
        <f t="shared" si="186"/>
        <v>49.60000000661239</v>
      </c>
      <c r="N2410" s="8">
        <f t="shared" si="187"/>
        <v>49.60000000661239</v>
      </c>
      <c r="O2410" s="18">
        <v>1</v>
      </c>
      <c r="P2410" t="s">
        <v>4256</v>
      </c>
      <c r="Q2410" s="6" t="s">
        <v>24</v>
      </c>
    </row>
    <row r="2411" spans="1:17" ht="15">
      <c r="A2411" t="s">
        <v>17</v>
      </c>
      <c r="B2411" t="s">
        <v>47</v>
      </c>
      <c r="C2411" t="s">
        <v>52</v>
      </c>
      <c r="D2411" t="s">
        <v>4257</v>
      </c>
      <c r="E2411">
        <v>1</v>
      </c>
      <c r="F2411" t="s">
        <v>85</v>
      </c>
      <c r="G2411" t="s">
        <v>22</v>
      </c>
      <c r="H2411" s="5">
        <v>43678.39167824074</v>
      </c>
      <c r="I2411" s="5">
        <v>43678.337500000001</v>
      </c>
      <c r="J2411" s="4">
        <f t="shared" si="188"/>
        <v>2019</v>
      </c>
      <c r="K2411" s="4">
        <f t="shared" si="189"/>
        <v>8</v>
      </c>
      <c r="L2411" s="6">
        <f t="shared" si="190"/>
        <v>4680.9999997727573</v>
      </c>
      <c r="M2411" s="8">
        <f t="shared" si="186"/>
        <v>78.016666662879288</v>
      </c>
      <c r="N2411" s="8">
        <f t="shared" si="187"/>
        <v>78.016666662879288</v>
      </c>
      <c r="O2411" s="18">
        <v>1</v>
      </c>
      <c r="P2411" t="s">
        <v>4258</v>
      </c>
      <c r="Q2411" s="6" t="s">
        <v>24</v>
      </c>
    </row>
    <row r="2412" spans="1:17" ht="15">
      <c r="A2412" t="s">
        <v>17</v>
      </c>
      <c r="B2412" t="s">
        <v>55</v>
      </c>
      <c r="C2412" t="s">
        <v>59</v>
      </c>
      <c r="D2412" t="s">
        <v>4259</v>
      </c>
      <c r="E2412">
        <v>59</v>
      </c>
      <c r="F2412" t="s">
        <v>131</v>
      </c>
      <c r="G2412" t="s">
        <v>22</v>
      </c>
      <c r="H2412" s="5">
        <v>43678.857673611114</v>
      </c>
      <c r="I2412" s="5">
        <v>43678.807164351849</v>
      </c>
      <c r="J2412" s="4">
        <f t="shared" si="188"/>
        <v>2019</v>
      </c>
      <c r="K2412" s="4">
        <f t="shared" si="189"/>
        <v>8</v>
      </c>
      <c r="L2412" s="6">
        <f t="shared" si="190"/>
        <v>4364.0000004786998</v>
      </c>
      <c r="M2412" s="8">
        <f t="shared" si="186"/>
        <v>72.733333341311663</v>
      </c>
      <c r="N2412" s="8">
        <f t="shared" si="187"/>
        <v>4291.2666671373881</v>
      </c>
      <c r="O2412" s="18">
        <v>1</v>
      </c>
      <c r="P2412" t="s">
        <v>4260</v>
      </c>
      <c r="Q2412" s="6" t="s">
        <v>24</v>
      </c>
    </row>
    <row r="2413" spans="1:17" ht="15">
      <c r="A2413" t="s">
        <v>17</v>
      </c>
      <c r="B2413" t="s">
        <v>41</v>
      </c>
      <c r="C2413" t="s">
        <v>1788</v>
      </c>
      <c r="D2413" t="s">
        <v>2128</v>
      </c>
      <c r="E2413">
        <v>21</v>
      </c>
      <c r="F2413" t="s">
        <v>131</v>
      </c>
      <c r="G2413" t="s">
        <v>22</v>
      </c>
      <c r="H2413" s="5">
        <v>43679.087094907409</v>
      </c>
      <c r="I2413" s="5">
        <v>43678.983055555553</v>
      </c>
      <c r="J2413" s="4">
        <f t="shared" si="188"/>
        <v>2019</v>
      </c>
      <c r="K2413" s="4">
        <f t="shared" si="189"/>
        <v>8</v>
      </c>
      <c r="L2413" s="6">
        <f t="shared" si="190"/>
        <v>8989.0000003622845</v>
      </c>
      <c r="M2413" s="8">
        <f t="shared" si="186"/>
        <v>149.81666667270474</v>
      </c>
      <c r="N2413" s="8">
        <f t="shared" si="187"/>
        <v>3146.1500001267996</v>
      </c>
      <c r="O2413" s="18">
        <v>1</v>
      </c>
      <c r="P2413" t="s">
        <v>4261</v>
      </c>
      <c r="Q2413" s="6" t="s">
        <v>24</v>
      </c>
    </row>
    <row r="2414" spans="1:17" ht="15">
      <c r="A2414" t="s">
        <v>29</v>
      </c>
      <c r="B2414" t="s">
        <v>94</v>
      </c>
      <c r="C2414" t="s">
        <v>174</v>
      </c>
      <c r="D2414" t="s">
        <v>96</v>
      </c>
      <c r="E2414">
        <v>1</v>
      </c>
      <c r="F2414" t="s">
        <v>33</v>
      </c>
      <c r="G2414" t="s">
        <v>22</v>
      </c>
      <c r="H2414" s="5">
        <v>43679.043055555558</v>
      </c>
      <c r="I2414" s="5">
        <v>43679.005555555559</v>
      </c>
      <c r="J2414" s="4">
        <f t="shared" si="188"/>
        <v>2019</v>
      </c>
      <c r="K2414" s="4">
        <f t="shared" si="189"/>
        <v>8</v>
      </c>
      <c r="L2414" s="6">
        <f t="shared" si="190"/>
        <v>3239.9999998742715</v>
      </c>
      <c r="M2414" s="8">
        <f t="shared" si="186"/>
        <v>53.999999997904524</v>
      </c>
      <c r="N2414" s="8">
        <f t="shared" si="187"/>
        <v>53.999999997904524</v>
      </c>
      <c r="O2414" s="18">
        <v>1</v>
      </c>
      <c r="P2414" t="s">
        <v>4262</v>
      </c>
      <c r="Q2414" s="6" t="s">
        <v>24</v>
      </c>
    </row>
    <row r="2415" spans="1:17" ht="15">
      <c r="A2415" t="s">
        <v>17</v>
      </c>
      <c r="B2415" t="s">
        <v>41</v>
      </c>
      <c r="C2415" t="s">
        <v>1788</v>
      </c>
      <c r="D2415" t="s">
        <v>4263</v>
      </c>
      <c r="E2415">
        <v>1</v>
      </c>
      <c r="F2415" t="s">
        <v>131</v>
      </c>
      <c r="G2415" t="s">
        <v>22</v>
      </c>
      <c r="H2415" s="5">
        <v>43679.088356481479</v>
      </c>
      <c r="I2415" s="5">
        <v>43679.022337962961</v>
      </c>
      <c r="J2415" s="4">
        <f t="shared" si="188"/>
        <v>2019</v>
      </c>
      <c r="K2415" s="4">
        <f t="shared" si="189"/>
        <v>8</v>
      </c>
      <c r="L2415" s="6">
        <f t="shared" si="190"/>
        <v>5704.0000000270084</v>
      </c>
      <c r="M2415" s="8">
        <f t="shared" si="186"/>
        <v>95.066666667116806</v>
      </c>
      <c r="N2415" s="8">
        <f t="shared" si="187"/>
        <v>95.066666667116806</v>
      </c>
      <c r="O2415" s="18">
        <v>1</v>
      </c>
      <c r="P2415" t="s">
        <v>4264</v>
      </c>
      <c r="Q2415" s="6" t="s">
        <v>24</v>
      </c>
    </row>
    <row r="2416" spans="1:17" ht="15">
      <c r="A2416" t="s">
        <v>17</v>
      </c>
      <c r="B2416" t="s">
        <v>18</v>
      </c>
      <c r="C2416" t="s">
        <v>25</v>
      </c>
      <c r="D2416" t="s">
        <v>4265</v>
      </c>
      <c r="E2416">
        <v>1</v>
      </c>
      <c r="F2416" t="s">
        <v>131</v>
      </c>
      <c r="G2416" t="s">
        <v>22</v>
      </c>
      <c r="H2416" s="5">
        <v>43679.842094907406</v>
      </c>
      <c r="I2416" s="5">
        <v>43679.773611111108</v>
      </c>
      <c r="J2416" s="4">
        <f t="shared" si="188"/>
        <v>2019</v>
      </c>
      <c r="K2416" s="4">
        <f t="shared" si="189"/>
        <v>8</v>
      </c>
      <c r="L2416" s="6">
        <f t="shared" si="190"/>
        <v>5917.0000001555309</v>
      </c>
      <c r="M2416" s="8">
        <f t="shared" si="186"/>
        <v>98.616666669258848</v>
      </c>
      <c r="N2416" s="8">
        <f t="shared" si="187"/>
        <v>98.616666669258848</v>
      </c>
      <c r="O2416" s="18">
        <v>1</v>
      </c>
      <c r="P2416" t="s">
        <v>4266</v>
      </c>
      <c r="Q2416" s="6" t="s">
        <v>24</v>
      </c>
    </row>
    <row r="2417" spans="1:17" ht="15">
      <c r="A2417" t="s">
        <v>17</v>
      </c>
      <c r="B2417" t="s">
        <v>41</v>
      </c>
      <c r="C2417" t="s">
        <v>42</v>
      </c>
      <c r="D2417" t="s">
        <v>4267</v>
      </c>
      <c r="E2417">
        <v>3</v>
      </c>
      <c r="F2417" t="s">
        <v>27</v>
      </c>
      <c r="G2417" t="s">
        <v>22</v>
      </c>
      <c r="H2417" s="5">
        <v>43680.646192129629</v>
      </c>
      <c r="I2417" s="5">
        <v>43680.59375</v>
      </c>
      <c r="J2417" s="4">
        <f t="shared" si="188"/>
        <v>2019</v>
      </c>
      <c r="K2417" s="4">
        <f t="shared" si="189"/>
        <v>8</v>
      </c>
      <c r="L2417" s="6">
        <f t="shared" si="190"/>
        <v>4530.9999999124557</v>
      </c>
      <c r="M2417" s="8">
        <f t="shared" si="186"/>
        <v>75.516666665207595</v>
      </c>
      <c r="N2417" s="8">
        <f t="shared" si="187"/>
        <v>226.54999999562278</v>
      </c>
      <c r="O2417" s="18">
        <v>1</v>
      </c>
      <c r="P2417" t="s">
        <v>4268</v>
      </c>
      <c r="Q2417" s="6" t="s">
        <v>24</v>
      </c>
    </row>
    <row r="2418" spans="1:17" ht="15">
      <c r="A2418" t="s">
        <v>17</v>
      </c>
      <c r="B2418" t="s">
        <v>41</v>
      </c>
      <c r="C2418" t="s">
        <v>62</v>
      </c>
      <c r="D2418" t="s">
        <v>741</v>
      </c>
      <c r="E2418">
        <v>30</v>
      </c>
      <c r="F2418" t="s">
        <v>131</v>
      </c>
      <c r="G2418" t="s">
        <v>22</v>
      </c>
      <c r="H2418" s="5">
        <v>43680.799537037034</v>
      </c>
      <c r="I2418" s="5">
        <v>43680.721342592595</v>
      </c>
      <c r="J2418" s="4">
        <f t="shared" si="188"/>
        <v>2019</v>
      </c>
      <c r="K2418" s="4">
        <f t="shared" si="189"/>
        <v>8</v>
      </c>
      <c r="L2418" s="6">
        <f t="shared" si="190"/>
        <v>6755.9999995166436</v>
      </c>
      <c r="M2418" s="8">
        <f t="shared" si="186"/>
        <v>112.59999999194406</v>
      </c>
      <c r="N2418" s="8">
        <f t="shared" si="187"/>
        <v>3377.9999997583218</v>
      </c>
      <c r="O2418" s="18">
        <v>1</v>
      </c>
      <c r="P2418" t="s">
        <v>4269</v>
      </c>
      <c r="Q2418" s="6" t="s">
        <v>24</v>
      </c>
    </row>
    <row r="2419" spans="1:17" ht="15">
      <c r="A2419" t="s">
        <v>17</v>
      </c>
      <c r="B2419" t="s">
        <v>18</v>
      </c>
      <c r="C2419" t="s">
        <v>25</v>
      </c>
      <c r="D2419" t="s">
        <v>956</v>
      </c>
      <c r="E2419">
        <v>64</v>
      </c>
      <c r="F2419" t="s">
        <v>27</v>
      </c>
      <c r="G2419" t="s">
        <v>22</v>
      </c>
      <c r="H2419" s="5">
        <v>43680.873101851852</v>
      </c>
      <c r="I2419" s="5">
        <v>43680.724004629628</v>
      </c>
      <c r="J2419" s="4">
        <f t="shared" si="188"/>
        <v>2019</v>
      </c>
      <c r="K2419" s="4">
        <f t="shared" si="189"/>
        <v>8</v>
      </c>
      <c r="L2419" s="6">
        <f t="shared" si="190"/>
        <v>12882.000000122935</v>
      </c>
      <c r="M2419" s="8">
        <f t="shared" si="186"/>
        <v>214.70000000204891</v>
      </c>
      <c r="N2419" s="8">
        <f t="shared" si="187"/>
        <v>13740.80000013113</v>
      </c>
      <c r="O2419" s="18">
        <v>1</v>
      </c>
      <c r="P2419" t="s">
        <v>4270</v>
      </c>
      <c r="Q2419" s="6" t="s">
        <v>24</v>
      </c>
    </row>
    <row r="2420" spans="1:17" ht="15">
      <c r="A2420" t="s">
        <v>17</v>
      </c>
      <c r="B2420" t="s">
        <v>41</v>
      </c>
      <c r="C2420" t="s">
        <v>42</v>
      </c>
      <c r="D2420" t="s">
        <v>4271</v>
      </c>
      <c r="E2420">
        <v>34</v>
      </c>
      <c r="F2420" t="s">
        <v>27</v>
      </c>
      <c r="G2420" t="s">
        <v>22</v>
      </c>
      <c r="H2420" s="5">
        <v>43680.769305555557</v>
      </c>
      <c r="I2420" s="5">
        <v>43680.725856481484</v>
      </c>
      <c r="J2420" s="4">
        <f t="shared" si="188"/>
        <v>2019</v>
      </c>
      <c r="K2420" s="4">
        <f t="shared" si="189"/>
        <v>8</v>
      </c>
      <c r="L2420" s="6">
        <f t="shared" si="190"/>
        <v>3753.9999999571592</v>
      </c>
      <c r="M2420" s="8">
        <f t="shared" si="186"/>
        <v>62.566666665952653</v>
      </c>
      <c r="N2420" s="8">
        <f t="shared" si="187"/>
        <v>2127.2666666423902</v>
      </c>
      <c r="O2420" s="18">
        <v>1</v>
      </c>
      <c r="P2420" t="s">
        <v>4272</v>
      </c>
      <c r="Q2420" s="6" t="s">
        <v>24</v>
      </c>
    </row>
    <row r="2421" spans="1:17" ht="15">
      <c r="A2421" t="s">
        <v>17</v>
      </c>
      <c r="B2421" t="s">
        <v>18</v>
      </c>
      <c r="C2421" t="s">
        <v>35</v>
      </c>
      <c r="D2421" t="s">
        <v>2206</v>
      </c>
      <c r="E2421">
        <v>17</v>
      </c>
      <c r="F2421" t="s">
        <v>27</v>
      </c>
      <c r="G2421" t="s">
        <v>22</v>
      </c>
      <c r="H2421" s="5">
        <v>43680.81763888889</v>
      </c>
      <c r="I2421" s="5">
        <v>43680.727638888886</v>
      </c>
      <c r="J2421" s="4">
        <f t="shared" si="188"/>
        <v>2019</v>
      </c>
      <c r="K2421" s="4">
        <f t="shared" si="189"/>
        <v>8</v>
      </c>
      <c r="L2421" s="6">
        <f t="shared" si="190"/>
        <v>7776.0000003268942</v>
      </c>
      <c r="M2421" s="8">
        <f t="shared" si="186"/>
        <v>129.60000000544824</v>
      </c>
      <c r="N2421" s="8">
        <f t="shared" si="187"/>
        <v>2203.20000009262</v>
      </c>
      <c r="O2421" s="18">
        <v>1</v>
      </c>
      <c r="P2421" t="s">
        <v>4273</v>
      </c>
      <c r="Q2421" s="6" t="s">
        <v>24</v>
      </c>
    </row>
    <row r="2422" spans="1:17" ht="15">
      <c r="A2422" t="s">
        <v>17</v>
      </c>
      <c r="B2422" t="s">
        <v>41</v>
      </c>
      <c r="C2422" t="s">
        <v>42</v>
      </c>
      <c r="D2422" t="s">
        <v>4088</v>
      </c>
      <c r="E2422">
        <v>26</v>
      </c>
      <c r="F2422" t="s">
        <v>27</v>
      </c>
      <c r="G2422" t="s">
        <v>22</v>
      </c>
      <c r="H2422" s="5">
        <v>43680.893263888887</v>
      </c>
      <c r="I2422" s="5">
        <v>43680.73033564815</v>
      </c>
      <c r="J2422" s="4">
        <f t="shared" si="188"/>
        <v>2019</v>
      </c>
      <c r="K2422" s="4">
        <f t="shared" si="189"/>
        <v>8</v>
      </c>
      <c r="L2422" s="6">
        <f t="shared" si="190"/>
        <v>14076.999999722466</v>
      </c>
      <c r="M2422" s="8">
        <f t="shared" si="186"/>
        <v>234.6166666620411</v>
      </c>
      <c r="N2422" s="8">
        <f t="shared" si="187"/>
        <v>6100.0333332130685</v>
      </c>
      <c r="O2422" s="18">
        <v>1</v>
      </c>
      <c r="P2422" t="s">
        <v>4274</v>
      </c>
      <c r="Q2422" s="6" t="s">
        <v>24</v>
      </c>
    </row>
    <row r="2423" spans="1:17" ht="15">
      <c r="A2423" t="s">
        <v>17</v>
      </c>
      <c r="B2423" t="s">
        <v>18</v>
      </c>
      <c r="C2423" t="s">
        <v>35</v>
      </c>
      <c r="D2423" t="s">
        <v>3260</v>
      </c>
      <c r="E2423">
        <v>2</v>
      </c>
      <c r="F2423" t="s">
        <v>131</v>
      </c>
      <c r="G2423" t="s">
        <v>22</v>
      </c>
      <c r="H2423" s="5">
        <v>43681.003252314818</v>
      </c>
      <c r="I2423" s="5">
        <v>43680.743750000001</v>
      </c>
      <c r="J2423" s="4">
        <f t="shared" si="188"/>
        <v>2019</v>
      </c>
      <c r="K2423" s="4">
        <f t="shared" si="189"/>
        <v>8</v>
      </c>
      <c r="L2423" s="6">
        <f t="shared" si="190"/>
        <v>22421.000000182539</v>
      </c>
      <c r="M2423" s="8">
        <f t="shared" si="186"/>
        <v>373.68333333637565</v>
      </c>
      <c r="N2423" s="8">
        <f t="shared" si="187"/>
        <v>747.36666667275131</v>
      </c>
      <c r="O2423" s="18">
        <v>1</v>
      </c>
      <c r="P2423" t="s">
        <v>4275</v>
      </c>
      <c r="Q2423" s="6" t="s">
        <v>24</v>
      </c>
    </row>
    <row r="2424" spans="1:19" s="100" customFormat="1" ht="15">
      <c r="A2424" s="100" t="s">
        <v>17</v>
      </c>
      <c r="B2424" s="100" t="s">
        <v>41</v>
      </c>
      <c r="C2424" s="100" t="s">
        <v>42</v>
      </c>
      <c r="D2424" s="100" t="s">
        <v>4276</v>
      </c>
      <c r="E2424" s="100">
        <v>1</v>
      </c>
      <c r="F2424" s="100" t="s">
        <v>27</v>
      </c>
      <c r="G2424" s="100" t="s">
        <v>22</v>
      </c>
      <c r="H2424" s="101">
        <v>43680.98096064815</v>
      </c>
      <c r="I2424" s="101">
        <v>43680.744444444441</v>
      </c>
      <c r="J2424" s="4">
        <f t="shared" si="188"/>
        <v>2019</v>
      </c>
      <c r="K2424" s="4">
        <f t="shared" si="189"/>
        <v>8</v>
      </c>
      <c r="L2424" s="96">
        <f t="shared" si="190"/>
        <v>20435.000000498258</v>
      </c>
      <c r="M2424" s="98">
        <f t="shared" si="186"/>
        <v>340.58333334163763</v>
      </c>
      <c r="N2424" s="98">
        <f t="shared" si="187"/>
        <v>340.58333334163763</v>
      </c>
      <c r="O2424" s="99">
        <v>1</v>
      </c>
      <c r="P2424" s="100" t="s">
        <v>4277</v>
      </c>
      <c r="Q2424" s="96" t="s">
        <v>24</v>
      </c>
      <c r="S2424"/>
    </row>
    <row r="2425" spans="1:17" ht="15">
      <c r="A2425" t="s">
        <v>17</v>
      </c>
      <c r="B2425" t="s">
        <v>47</v>
      </c>
      <c r="C2425" t="s">
        <v>52</v>
      </c>
      <c r="D2425" t="s">
        <v>4167</v>
      </c>
      <c r="E2425">
        <v>14</v>
      </c>
      <c r="F2425" t="s">
        <v>27</v>
      </c>
      <c r="G2425" t="s">
        <v>22</v>
      </c>
      <c r="H2425" s="5">
        <v>43680.932546296295</v>
      </c>
      <c r="I2425" s="5">
        <v>43680.744444444441</v>
      </c>
      <c r="J2425" s="4">
        <f t="shared" si="188"/>
        <v>2019</v>
      </c>
      <c r="K2425" s="4">
        <f t="shared" si="189"/>
        <v>8</v>
      </c>
      <c r="L2425" s="6">
        <f t="shared" si="190"/>
        <v>16252.00000021141</v>
      </c>
      <c r="M2425" s="8">
        <f t="shared" si="186"/>
        <v>270.86666667019017</v>
      </c>
      <c r="N2425" s="8">
        <f t="shared" si="187"/>
        <v>3792.1333333826624</v>
      </c>
      <c r="O2425" s="18">
        <v>1</v>
      </c>
      <c r="P2425" t="s">
        <v>4278</v>
      </c>
      <c r="Q2425" s="6" t="s">
        <v>24</v>
      </c>
    </row>
    <row r="2426" spans="1:19" s="100" customFormat="1" ht="15">
      <c r="A2426" s="100" t="s">
        <v>17</v>
      </c>
      <c r="B2426" s="100" t="s">
        <v>41</v>
      </c>
      <c r="C2426" s="100" t="s">
        <v>62</v>
      </c>
      <c r="D2426" s="100" t="s">
        <v>4279</v>
      </c>
      <c r="E2426" s="100">
        <v>1</v>
      </c>
      <c r="F2426" s="100" t="s">
        <v>27</v>
      </c>
      <c r="G2426" s="100" t="s">
        <v>22</v>
      </c>
      <c r="H2426" s="101">
        <v>43681.061388888891</v>
      </c>
      <c r="I2426" s="101">
        <v>43680.750694444447</v>
      </c>
      <c r="J2426" s="4">
        <f t="shared" si="188"/>
        <v>2019</v>
      </c>
      <c r="K2426" s="4">
        <f t="shared" si="189"/>
        <v>8</v>
      </c>
      <c r="L2426" s="96">
        <f t="shared" si="190"/>
        <v>26843.999999994412</v>
      </c>
      <c r="M2426" s="98">
        <f t="shared" si="186"/>
        <v>447.39999999990687</v>
      </c>
      <c r="N2426" s="98">
        <f t="shared" si="187"/>
        <v>447.39999999990687</v>
      </c>
      <c r="O2426" s="99">
        <v>1</v>
      </c>
      <c r="P2426" s="100" t="s">
        <v>4280</v>
      </c>
      <c r="Q2426" s="96" t="s">
        <v>24</v>
      </c>
      <c r="S2426"/>
    </row>
    <row r="2427" spans="1:17" ht="15">
      <c r="A2427" t="s">
        <v>17</v>
      </c>
      <c r="B2427" t="s">
        <v>47</v>
      </c>
      <c r="C2427" t="s">
        <v>52</v>
      </c>
      <c r="D2427" t="s">
        <v>378</v>
      </c>
      <c r="E2427">
        <v>3</v>
      </c>
      <c r="F2427" t="s">
        <v>131</v>
      </c>
      <c r="G2427" t="s">
        <v>22</v>
      </c>
      <c r="H2427" s="5">
        <v>43680.952962962961</v>
      </c>
      <c r="I2427" s="5">
        <v>43680.756249999999</v>
      </c>
      <c r="J2427" s="4">
        <f t="shared" si="188"/>
        <v>2019</v>
      </c>
      <c r="K2427" s="4">
        <f t="shared" si="189"/>
        <v>8</v>
      </c>
      <c r="L2427" s="6">
        <f t="shared" si="190"/>
        <v>16995.999999996275</v>
      </c>
      <c r="M2427" s="8">
        <f t="shared" si="186"/>
        <v>283.26666666660458</v>
      </c>
      <c r="N2427" s="8">
        <f t="shared" si="187"/>
        <v>849.79999999981374</v>
      </c>
      <c r="O2427" s="18">
        <v>1</v>
      </c>
      <c r="P2427" t="s">
        <v>4281</v>
      </c>
      <c r="Q2427" s="6" t="s">
        <v>24</v>
      </c>
    </row>
    <row r="2428" spans="1:17" ht="15">
      <c r="A2428" t="s">
        <v>17</v>
      </c>
      <c r="B2428" t="s">
        <v>18</v>
      </c>
      <c r="C2428" t="s">
        <v>38</v>
      </c>
      <c r="D2428" t="s">
        <v>3955</v>
      </c>
      <c r="E2428">
        <v>2</v>
      </c>
      <c r="F2428" t="s">
        <v>131</v>
      </c>
      <c r="G2428" t="s">
        <v>22</v>
      </c>
      <c r="H2428" s="5">
        <v>43680.967662037037</v>
      </c>
      <c r="I2428" s="5">
        <v>43680.777777777781</v>
      </c>
      <c r="J2428" s="4">
        <f t="shared" si="188"/>
        <v>2019</v>
      </c>
      <c r="K2428" s="4">
        <f t="shared" si="189"/>
        <v>8</v>
      </c>
      <c r="L2428" s="6">
        <f t="shared" si="190"/>
        <v>16405.999999749474</v>
      </c>
      <c r="M2428" s="8">
        <f t="shared" si="186"/>
        <v>273.4333333291579</v>
      </c>
      <c r="N2428" s="8">
        <f t="shared" si="187"/>
        <v>546.86666665831581</v>
      </c>
      <c r="O2428" s="18">
        <v>1</v>
      </c>
      <c r="P2428" t="s">
        <v>4282</v>
      </c>
      <c r="Q2428" s="6" t="s">
        <v>24</v>
      </c>
    </row>
    <row r="2429" spans="1:18" ht="15">
      <c r="A2429" t="s">
        <v>17</v>
      </c>
      <c r="B2429" t="s">
        <v>18</v>
      </c>
      <c r="C2429" t="s">
        <v>38</v>
      </c>
      <c r="D2429" t="s">
        <v>4283</v>
      </c>
      <c r="E2429">
        <v>1</v>
      </c>
      <c r="F2429" t="s">
        <v>33</v>
      </c>
      <c r="G2429" t="s">
        <v>22</v>
      </c>
      <c r="H2429" s="5">
        <v>43680.933333333334</v>
      </c>
      <c r="I2429" s="5">
        <v>43680.790277777778</v>
      </c>
      <c r="J2429" s="4">
        <f t="shared" si="188"/>
        <v>2019</v>
      </c>
      <c r="K2429" s="4">
        <f t="shared" si="189"/>
        <v>8</v>
      </c>
      <c r="L2429" s="6">
        <f t="shared" si="190"/>
        <v>12360.000000055879</v>
      </c>
      <c r="M2429" s="8">
        <f t="shared" si="186"/>
        <v>206.00000000093132</v>
      </c>
      <c r="N2429" s="8">
        <f t="shared" si="187"/>
        <v>206.00000000093132</v>
      </c>
      <c r="O2429" s="18">
        <v>1</v>
      </c>
      <c r="P2429" t="s">
        <v>4284</v>
      </c>
      <c r="Q2429" s="6" t="s">
        <v>24</v>
      </c>
      <c r="R2429" t="s">
        <v>2886</v>
      </c>
    </row>
    <row r="2430" spans="1:19" s="106" customFormat="1" ht="15">
      <c r="A2430" s="106" t="s">
        <v>17</v>
      </c>
      <c r="B2430" s="106" t="s">
        <v>41</v>
      </c>
      <c r="C2430" s="106" t="s">
        <v>42</v>
      </c>
      <c r="D2430" s="106" t="s">
        <v>4285</v>
      </c>
      <c r="E2430" s="106">
        <v>1</v>
      </c>
      <c r="F2430" s="106" t="s">
        <v>131</v>
      </c>
      <c r="G2430" s="106" t="s">
        <v>22</v>
      </c>
      <c r="H2430" s="107">
        <v>43680.993784722225</v>
      </c>
      <c r="I2430" s="107">
        <v>43680.799803240741</v>
      </c>
      <c r="J2430" s="4">
        <f t="shared" si="188"/>
        <v>2019</v>
      </c>
      <c r="K2430" s="4">
        <f t="shared" si="189"/>
        <v>8</v>
      </c>
      <c r="L2430" s="110">
        <f t="shared" si="190"/>
        <v>16760.000000149012</v>
      </c>
      <c r="M2430" s="108">
        <f t="shared" si="186"/>
        <v>279.33333333581686</v>
      </c>
      <c r="N2430" s="108">
        <f t="shared" si="187"/>
        <v>279.33333333581686</v>
      </c>
      <c r="O2430" s="109">
        <v>1</v>
      </c>
      <c r="P2430" s="106" t="s">
        <v>4286</v>
      </c>
      <c r="Q2430" s="110" t="s">
        <v>24</v>
      </c>
      <c r="S2430"/>
    </row>
    <row r="2431" spans="1:17" ht="15">
      <c r="A2431" t="s">
        <v>17</v>
      </c>
      <c r="B2431" t="s">
        <v>18</v>
      </c>
      <c r="C2431" t="s">
        <v>25</v>
      </c>
      <c r="D2431" t="s">
        <v>4130</v>
      </c>
      <c r="E2431">
        <v>3</v>
      </c>
      <c r="F2431" t="s">
        <v>131</v>
      </c>
      <c r="G2431" t="s">
        <v>22</v>
      </c>
      <c r="H2431" s="5">
        <v>43680.986111111109</v>
      </c>
      <c r="I2431" s="5">
        <v>43680.801388888889</v>
      </c>
      <c r="J2431" s="4">
        <f t="shared" si="188"/>
        <v>2019</v>
      </c>
      <c r="K2431" s="4">
        <f t="shared" si="189"/>
        <v>8</v>
      </c>
      <c r="L2431" s="6">
        <f t="shared" si="190"/>
        <v>15959.999999846332</v>
      </c>
      <c r="M2431" s="8">
        <f t="shared" si="186"/>
        <v>265.99999999743886</v>
      </c>
      <c r="N2431" s="8">
        <f t="shared" si="187"/>
        <v>797.99999999231659</v>
      </c>
      <c r="O2431" s="18">
        <v>1</v>
      </c>
      <c r="P2431" t="s">
        <v>4287</v>
      </c>
      <c r="Q2431" s="6" t="s">
        <v>24</v>
      </c>
    </row>
    <row r="2432" spans="1:17" ht="15">
      <c r="A2432" t="s">
        <v>17</v>
      </c>
      <c r="B2432" t="s">
        <v>18</v>
      </c>
      <c r="C2432" t="s">
        <v>35</v>
      </c>
      <c r="D2432" t="s">
        <v>4288</v>
      </c>
      <c r="E2432">
        <v>1</v>
      </c>
      <c r="F2432" t="s">
        <v>27</v>
      </c>
      <c r="G2432" t="s">
        <v>22</v>
      </c>
      <c r="H2432" s="5">
        <v>43681.018159722225</v>
      </c>
      <c r="I2432" s="5">
        <v>43680.837685185186</v>
      </c>
      <c r="J2432" s="4">
        <f t="shared" si="188"/>
        <v>2019</v>
      </c>
      <c r="K2432" s="4">
        <f t="shared" si="189"/>
        <v>8</v>
      </c>
      <c r="L2432" s="6">
        <f t="shared" si="190"/>
        <v>15593.000000179745</v>
      </c>
      <c r="M2432" s="8">
        <f t="shared" si="191" ref="M2432:M2495">+L2432/60</f>
        <v>259.88333333632909</v>
      </c>
      <c r="N2432" s="8">
        <f t="shared" si="192" ref="N2432:N2495">+M2432*E2432</f>
        <v>259.88333333632909</v>
      </c>
      <c r="O2432" s="18">
        <v>1</v>
      </c>
      <c r="P2432" t="s">
        <v>4289</v>
      </c>
      <c r="Q2432" s="6" t="s">
        <v>24</v>
      </c>
    </row>
    <row r="2433" spans="1:17" ht="15">
      <c r="A2433" t="s">
        <v>17</v>
      </c>
      <c r="B2433" t="s">
        <v>18</v>
      </c>
      <c r="C2433" t="s">
        <v>38</v>
      </c>
      <c r="D2433" t="s">
        <v>4290</v>
      </c>
      <c r="E2433">
        <v>9</v>
      </c>
      <c r="F2433" t="s">
        <v>131</v>
      </c>
      <c r="G2433" t="s">
        <v>22</v>
      </c>
      <c r="H2433" s="5">
        <v>43680.944537037038</v>
      </c>
      <c r="I2433" s="5">
        <v>43680.838194444441</v>
      </c>
      <c r="J2433" s="4">
        <f t="shared" si="188"/>
        <v>2019</v>
      </c>
      <c r="K2433" s="4">
        <f t="shared" si="189"/>
        <v>8</v>
      </c>
      <c r="L2433" s="6">
        <f t="shared" si="190"/>
        <v>9188.0000003613532</v>
      </c>
      <c r="M2433" s="8">
        <f t="shared" si="191"/>
        <v>153.13333333935589</v>
      </c>
      <c r="N2433" s="8">
        <f t="shared" si="192"/>
        <v>1378.200000054203</v>
      </c>
      <c r="O2433" s="18">
        <v>1</v>
      </c>
      <c r="P2433" t="s">
        <v>4291</v>
      </c>
      <c r="Q2433" s="6" t="s">
        <v>24</v>
      </c>
    </row>
    <row r="2434" spans="1:17" ht="15">
      <c r="A2434" t="s">
        <v>17</v>
      </c>
      <c r="B2434" t="s">
        <v>41</v>
      </c>
      <c r="C2434" t="s">
        <v>42</v>
      </c>
      <c r="D2434" t="s">
        <v>4292</v>
      </c>
      <c r="E2434">
        <v>2</v>
      </c>
      <c r="F2434" t="s">
        <v>27</v>
      </c>
      <c r="G2434" t="s">
        <v>22</v>
      </c>
      <c r="H2434" s="5">
        <v>43680.936747685184</v>
      </c>
      <c r="I2434" s="5">
        <v>43680.894444444442</v>
      </c>
      <c r="J2434" s="4">
        <f t="shared" si="188"/>
        <v>2019</v>
      </c>
      <c r="K2434" s="4">
        <f t="shared" si="189"/>
        <v>8</v>
      </c>
      <c r="L2434" s="6">
        <f t="shared" si="190"/>
        <v>3655.0000000745058</v>
      </c>
      <c r="M2434" s="8">
        <f t="shared" si="191"/>
        <v>60.91666666790843</v>
      </c>
      <c r="N2434" s="8">
        <f t="shared" si="192"/>
        <v>121.83333333581686</v>
      </c>
      <c r="O2434" s="18">
        <v>1</v>
      </c>
      <c r="P2434" t="s">
        <v>4293</v>
      </c>
      <c r="Q2434" s="6" t="s">
        <v>24</v>
      </c>
    </row>
    <row r="2435" spans="1:17" ht="15">
      <c r="A2435" t="s">
        <v>17</v>
      </c>
      <c r="B2435" t="s">
        <v>47</v>
      </c>
      <c r="C2435" t="s">
        <v>52</v>
      </c>
      <c r="D2435" t="s">
        <v>2514</v>
      </c>
      <c r="E2435">
        <v>13</v>
      </c>
      <c r="F2435" t="s">
        <v>27</v>
      </c>
      <c r="G2435" t="s">
        <v>22</v>
      </c>
      <c r="H2435" s="5">
        <v>43681.438587962963</v>
      </c>
      <c r="I2435" s="5">
        <v>43681.385416666664</v>
      </c>
      <c r="J2435" s="4">
        <f t="shared" si="193" ref="J2435:J2498">YEAR(I2435)</f>
        <v>2019</v>
      </c>
      <c r="K2435" s="4">
        <f t="shared" si="194" ref="K2435:K2498">MONTH(I2435)</f>
        <v>8</v>
      </c>
      <c r="L2435" s="6">
        <f t="shared" si="190"/>
        <v>4594.0000001806766</v>
      </c>
      <c r="M2435" s="8">
        <f t="shared" si="191"/>
        <v>76.566666669677943</v>
      </c>
      <c r="N2435" s="8">
        <f t="shared" si="192"/>
        <v>995.36666670581326</v>
      </c>
      <c r="O2435" s="18">
        <v>1</v>
      </c>
      <c r="P2435" t="s">
        <v>4294</v>
      </c>
      <c r="Q2435" s="6" t="s">
        <v>24</v>
      </c>
    </row>
    <row r="2436" spans="1:18" ht="15">
      <c r="A2436" t="s">
        <v>17</v>
      </c>
      <c r="B2436" t="s">
        <v>18</v>
      </c>
      <c r="C2436" t="s">
        <v>25</v>
      </c>
      <c r="D2436" t="s">
        <v>3872</v>
      </c>
      <c r="E2436">
        <v>4</v>
      </c>
      <c r="F2436" t="s">
        <v>44</v>
      </c>
      <c r="G2436" t="s">
        <v>22</v>
      </c>
      <c r="H2436" s="5">
        <v>43682.434027777781</v>
      </c>
      <c r="I2436" s="5">
        <v>43682.40902777778</v>
      </c>
      <c r="J2436" s="4">
        <f t="shared" si="193"/>
        <v>2019</v>
      </c>
      <c r="K2436" s="4">
        <f t="shared" si="194"/>
        <v>8</v>
      </c>
      <c r="L2436" s="6">
        <f t="shared" si="190"/>
        <v>2160.0000001257285</v>
      </c>
      <c r="M2436" s="8">
        <f t="shared" si="191"/>
        <v>36.000000002095476</v>
      </c>
      <c r="N2436" s="8">
        <f t="shared" si="192"/>
        <v>144.0000000083819</v>
      </c>
      <c r="O2436" s="18">
        <v>1</v>
      </c>
      <c r="P2436" t="s">
        <v>4295</v>
      </c>
      <c r="Q2436" s="6" t="s">
        <v>24</v>
      </c>
      <c r="R2436" t="s">
        <v>46</v>
      </c>
    </row>
    <row r="2437" spans="1:17" ht="15">
      <c r="A2437" t="s">
        <v>17</v>
      </c>
      <c r="B2437" t="s">
        <v>18</v>
      </c>
      <c r="C2437" t="s">
        <v>35</v>
      </c>
      <c r="D2437" t="s">
        <v>3380</v>
      </c>
      <c r="E2437">
        <v>18</v>
      </c>
      <c r="F2437" t="s">
        <v>21</v>
      </c>
      <c r="G2437" t="s">
        <v>22</v>
      </c>
      <c r="H2437" s="5">
        <v>43683.407997685186</v>
      </c>
      <c r="I2437" s="5">
        <v>43683.402777777781</v>
      </c>
      <c r="J2437" s="4">
        <f t="shared" si="193"/>
        <v>2019</v>
      </c>
      <c r="K2437" s="4">
        <f t="shared" si="194"/>
        <v>8</v>
      </c>
      <c r="L2437" s="6">
        <f t="shared" si="190"/>
        <v>450.99999981466681</v>
      </c>
      <c r="M2437" s="8">
        <f t="shared" si="191"/>
        <v>7.5166666635777801</v>
      </c>
      <c r="N2437" s="8">
        <f t="shared" si="192"/>
        <v>135.29999994440004</v>
      </c>
      <c r="O2437" s="18">
        <v>1</v>
      </c>
      <c r="P2437" t="s">
        <v>4296</v>
      </c>
      <c r="Q2437" s="6" t="s">
        <v>24</v>
      </c>
    </row>
    <row r="2438" spans="1:17" ht="15">
      <c r="A2438" t="s">
        <v>17</v>
      </c>
      <c r="B2438" t="s">
        <v>18</v>
      </c>
      <c r="C2438" t="s">
        <v>35</v>
      </c>
      <c r="D2438" t="s">
        <v>4297</v>
      </c>
      <c r="E2438">
        <v>1</v>
      </c>
      <c r="F2438" t="s">
        <v>21</v>
      </c>
      <c r="G2438" t="s">
        <v>22</v>
      </c>
      <c r="H2438" s="5">
        <v>43683.410520833335</v>
      </c>
      <c r="I2438" s="5">
        <v>43683.406238425923</v>
      </c>
      <c r="J2438" s="4">
        <f t="shared" si="193"/>
        <v>2019</v>
      </c>
      <c r="K2438" s="4">
        <f t="shared" si="194"/>
        <v>8</v>
      </c>
      <c r="L2438" s="6">
        <f t="shared" si="190"/>
        <v>370.00000036787242</v>
      </c>
      <c r="M2438" s="8">
        <f t="shared" si="191"/>
        <v>6.1666666727978736</v>
      </c>
      <c r="N2438" s="8">
        <f t="shared" si="192"/>
        <v>6.1666666727978736</v>
      </c>
      <c r="O2438" s="18">
        <v>1</v>
      </c>
      <c r="P2438" t="s">
        <v>4298</v>
      </c>
      <c r="Q2438" s="6" t="s">
        <v>24</v>
      </c>
    </row>
    <row r="2439" spans="1:17" ht="15">
      <c r="A2439" t="s">
        <v>17</v>
      </c>
      <c r="B2439" t="s">
        <v>41</v>
      </c>
      <c r="C2439" t="s">
        <v>135</v>
      </c>
      <c r="D2439" t="s">
        <v>316</v>
      </c>
      <c r="E2439">
        <v>13</v>
      </c>
      <c r="F2439" t="s">
        <v>472</v>
      </c>
      <c r="G2439" t="s">
        <v>22</v>
      </c>
      <c r="H2439" s="5">
        <v>43684.580937500003</v>
      </c>
      <c r="I2439" s="5">
        <v>43684.543055555558</v>
      </c>
      <c r="J2439" s="4">
        <f t="shared" si="193"/>
        <v>2019</v>
      </c>
      <c r="K2439" s="4">
        <f t="shared" si="194"/>
        <v>8</v>
      </c>
      <c r="L2439" s="6">
        <f t="shared" si="190"/>
        <v>3273.0000000447035</v>
      </c>
      <c r="M2439" s="8">
        <f t="shared" si="191"/>
        <v>54.550000000745058</v>
      </c>
      <c r="N2439" s="8">
        <f t="shared" si="192"/>
        <v>709.15000000968575</v>
      </c>
      <c r="O2439" s="18">
        <v>1</v>
      </c>
      <c r="P2439" t="s">
        <v>4299</v>
      </c>
      <c r="Q2439" s="6" t="s">
        <v>24</v>
      </c>
    </row>
    <row r="2440" spans="1:17" ht="15">
      <c r="A2440" t="s">
        <v>17</v>
      </c>
      <c r="B2440" t="s">
        <v>41</v>
      </c>
      <c r="C2440" t="s">
        <v>42</v>
      </c>
      <c r="D2440" t="s">
        <v>4300</v>
      </c>
      <c r="E2440">
        <v>1</v>
      </c>
      <c r="F2440" t="s">
        <v>92</v>
      </c>
      <c r="G2440" t="s">
        <v>22</v>
      </c>
      <c r="H2440" s="5">
        <v>43684.876099537039</v>
      </c>
      <c r="I2440" s="5">
        <v>43684.77847222222</v>
      </c>
      <c r="J2440" s="4">
        <f t="shared" si="193"/>
        <v>2019</v>
      </c>
      <c r="K2440" s="4">
        <f t="shared" si="194"/>
        <v>8</v>
      </c>
      <c r="L2440" s="6">
        <f t="shared" si="190"/>
        <v>8435.0000003585592</v>
      </c>
      <c r="M2440" s="8">
        <f t="shared" si="191"/>
        <v>140.58333333930932</v>
      </c>
      <c r="N2440" s="8">
        <f t="shared" si="192"/>
        <v>140.58333333930932</v>
      </c>
      <c r="O2440" s="18">
        <v>1</v>
      </c>
      <c r="P2440" t="s">
        <v>4301</v>
      </c>
      <c r="Q2440" s="6" t="s">
        <v>24</v>
      </c>
    </row>
    <row r="2441" spans="1:17" ht="15">
      <c r="A2441" t="s">
        <v>29</v>
      </c>
      <c r="B2441" t="s">
        <v>30</v>
      </c>
      <c r="C2441" t="s">
        <v>83</v>
      </c>
      <c r="D2441" t="s">
        <v>4302</v>
      </c>
      <c r="E2441">
        <v>1</v>
      </c>
      <c r="F2441" t="s">
        <v>27</v>
      </c>
      <c r="G2441" t="s">
        <v>22</v>
      </c>
      <c r="H2441" s="5">
        <v>43684.800451388888</v>
      </c>
      <c r="I2441" s="5">
        <v>43684.785358796296</v>
      </c>
      <c r="J2441" s="4">
        <f t="shared" si="193"/>
        <v>2019</v>
      </c>
      <c r="K2441" s="4">
        <f t="shared" si="194"/>
        <v>8</v>
      </c>
      <c r="L2441" s="6">
        <f t="shared" si="190"/>
        <v>1303.9999999338761</v>
      </c>
      <c r="M2441" s="8">
        <f t="shared" si="191"/>
        <v>21.733333332231268</v>
      </c>
      <c r="N2441" s="8">
        <f t="shared" si="192"/>
        <v>21.733333332231268</v>
      </c>
      <c r="O2441" s="18">
        <v>1</v>
      </c>
      <c r="P2441" t="s">
        <v>4303</v>
      </c>
      <c r="Q2441" s="6" t="s">
        <v>24</v>
      </c>
    </row>
    <row r="2442" spans="1:17" ht="15">
      <c r="A2442" t="s">
        <v>17</v>
      </c>
      <c r="B2442" t="s">
        <v>140</v>
      </c>
      <c r="C2442" t="s">
        <v>141</v>
      </c>
      <c r="D2442" t="s">
        <v>4304</v>
      </c>
      <c r="E2442">
        <v>1</v>
      </c>
      <c r="F2442" t="s">
        <v>92</v>
      </c>
      <c r="G2442" t="s">
        <v>22</v>
      </c>
      <c r="H2442" s="5">
        <v>43685.362500000003</v>
      </c>
      <c r="I2442" s="5">
        <v>43685.349999999999</v>
      </c>
      <c r="J2442" s="4">
        <f t="shared" si="193"/>
        <v>2019</v>
      </c>
      <c r="K2442" s="4">
        <f t="shared" si="194"/>
        <v>8</v>
      </c>
      <c r="L2442" s="6">
        <f t="shared" si="195" ref="L2442:L2505">(H2442-I2442)*60*24*60</f>
        <v>1080.0000003771856</v>
      </c>
      <c r="M2442" s="8">
        <f t="shared" si="191"/>
        <v>18.000000006286427</v>
      </c>
      <c r="N2442" s="8">
        <f t="shared" si="192"/>
        <v>18.000000006286427</v>
      </c>
      <c r="O2442" s="18">
        <v>1</v>
      </c>
      <c r="P2442" t="s">
        <v>4305</v>
      </c>
      <c r="Q2442" s="6" t="s">
        <v>24</v>
      </c>
    </row>
    <row r="2443" spans="1:19" s="106" customFormat="1" ht="15">
      <c r="A2443" s="106" t="s">
        <v>17</v>
      </c>
      <c r="B2443" s="106" t="s">
        <v>41</v>
      </c>
      <c r="C2443" s="106" t="s">
        <v>42</v>
      </c>
      <c r="D2443" s="106" t="s">
        <v>4306</v>
      </c>
      <c r="E2443" s="106">
        <v>1</v>
      </c>
      <c r="F2443" s="106" t="s">
        <v>92</v>
      </c>
      <c r="G2443" s="106" t="s">
        <v>97</v>
      </c>
      <c r="H2443" s="107">
        <v>43685.591365740744</v>
      </c>
      <c r="I2443" s="107">
        <v>43685.494444444441</v>
      </c>
      <c r="J2443" s="4">
        <f t="shared" si="193"/>
        <v>2019</v>
      </c>
      <c r="K2443" s="4">
        <f t="shared" si="194"/>
        <v>8</v>
      </c>
      <c r="L2443" s="110">
        <f t="shared" si="195"/>
        <v>8374.0000005578622</v>
      </c>
      <c r="M2443" s="108">
        <f t="shared" si="191"/>
        <v>139.56666667596437</v>
      </c>
      <c r="N2443" s="108">
        <f t="shared" si="192"/>
        <v>139.56666667596437</v>
      </c>
      <c r="O2443" s="109">
        <v>1</v>
      </c>
      <c r="P2443" s="106" t="s">
        <v>4307</v>
      </c>
      <c r="Q2443" s="110" t="s">
        <v>24</v>
      </c>
      <c r="S2443"/>
    </row>
    <row r="2444" spans="1:17" ht="15">
      <c r="A2444" t="s">
        <v>17</v>
      </c>
      <c r="B2444" t="s">
        <v>18</v>
      </c>
      <c r="C2444" t="s">
        <v>35</v>
      </c>
      <c r="D2444" t="s">
        <v>4308</v>
      </c>
      <c r="E2444">
        <v>3</v>
      </c>
      <c r="F2444" t="s">
        <v>472</v>
      </c>
      <c r="G2444" t="s">
        <v>22</v>
      </c>
      <c r="H2444" s="5">
        <v>43685.748749999999</v>
      </c>
      <c r="I2444" s="5">
        <v>43685.662499999999</v>
      </c>
      <c r="J2444" s="4">
        <f t="shared" si="193"/>
        <v>2019</v>
      </c>
      <c r="K2444" s="4">
        <f t="shared" si="194"/>
        <v>8</v>
      </c>
      <c r="L2444" s="6">
        <f t="shared" si="195"/>
        <v>7452.0000000251457</v>
      </c>
      <c r="M2444" s="8">
        <f t="shared" si="191"/>
        <v>124.2000000004191</v>
      </c>
      <c r="N2444" s="8">
        <f t="shared" si="192"/>
        <v>372.60000000125729</v>
      </c>
      <c r="O2444" s="18">
        <v>1</v>
      </c>
      <c r="P2444" t="s">
        <v>4309</v>
      </c>
      <c r="Q2444" s="6" t="s">
        <v>24</v>
      </c>
    </row>
    <row r="2445" spans="1:17" ht="15">
      <c r="A2445" t="s">
        <v>17</v>
      </c>
      <c r="B2445" t="s">
        <v>140</v>
      </c>
      <c r="C2445" t="s">
        <v>141</v>
      </c>
      <c r="D2445" t="s">
        <v>619</v>
      </c>
      <c r="E2445">
        <v>4</v>
      </c>
      <c r="F2445" t="s">
        <v>27</v>
      </c>
      <c r="G2445" t="s">
        <v>22</v>
      </c>
      <c r="H2445" s="5">
        <v>43685.7497337963</v>
      </c>
      <c r="I2445" s="5">
        <v>43685.667361111111</v>
      </c>
      <c r="J2445" s="4">
        <f t="shared" si="193"/>
        <v>2019</v>
      </c>
      <c r="K2445" s="4">
        <f t="shared" si="194"/>
        <v>8</v>
      </c>
      <c r="L2445" s="6">
        <f t="shared" si="195"/>
        <v>7117.0000002952293</v>
      </c>
      <c r="M2445" s="8">
        <f t="shared" si="191"/>
        <v>118.61666667158715</v>
      </c>
      <c r="N2445" s="8">
        <f t="shared" si="192"/>
        <v>474.46666668634862</v>
      </c>
      <c r="O2445" s="18">
        <v>1</v>
      </c>
      <c r="P2445" t="s">
        <v>4310</v>
      </c>
      <c r="Q2445" s="6" t="s">
        <v>24</v>
      </c>
    </row>
    <row r="2446" spans="1:17" ht="15">
      <c r="A2446" t="s">
        <v>17</v>
      </c>
      <c r="B2446" t="s">
        <v>47</v>
      </c>
      <c r="C2446" t="s">
        <v>48</v>
      </c>
      <c r="D2446" t="s">
        <v>4311</v>
      </c>
      <c r="E2446">
        <v>4</v>
      </c>
      <c r="F2446" t="s">
        <v>472</v>
      </c>
      <c r="G2446" t="s">
        <v>22</v>
      </c>
      <c r="H2446" s="5">
        <v>43685.77747685185</v>
      </c>
      <c r="I2446" s="5">
        <v>43685.748611111114</v>
      </c>
      <c r="J2446" s="4">
        <f t="shared" si="193"/>
        <v>2019</v>
      </c>
      <c r="K2446" s="4">
        <f t="shared" si="194"/>
        <v>8</v>
      </c>
      <c r="L2446" s="6">
        <f t="shared" si="195"/>
        <v>2493.999999621883</v>
      </c>
      <c r="M2446" s="8">
        <f t="shared" si="191"/>
        <v>41.566666660364717</v>
      </c>
      <c r="N2446" s="8">
        <f t="shared" si="192"/>
        <v>166.26666664145887</v>
      </c>
      <c r="O2446" s="18">
        <v>1</v>
      </c>
      <c r="P2446" t="s">
        <v>4312</v>
      </c>
      <c r="Q2446" s="6" t="s">
        <v>24</v>
      </c>
    </row>
    <row r="2447" spans="1:17" ht="15">
      <c r="A2447" t="s">
        <v>29</v>
      </c>
      <c r="B2447" t="s">
        <v>94</v>
      </c>
      <c r="C2447" t="s">
        <v>186</v>
      </c>
      <c r="D2447" t="s">
        <v>4313</v>
      </c>
      <c r="E2447">
        <v>66</v>
      </c>
      <c r="F2447" t="s">
        <v>92</v>
      </c>
      <c r="G2447" t="s">
        <v>22</v>
      </c>
      <c r="H2447" s="5">
        <v>43685.844108796293</v>
      </c>
      <c r="I2447" s="5">
        <v>43685.797650462962</v>
      </c>
      <c r="J2447" s="4">
        <f t="shared" si="193"/>
        <v>2019</v>
      </c>
      <c r="K2447" s="4">
        <f t="shared" si="194"/>
        <v>8</v>
      </c>
      <c r="L2447" s="6">
        <f t="shared" si="195"/>
        <v>4013.9999997569248</v>
      </c>
      <c r="M2447" s="8">
        <f t="shared" si="191"/>
        <v>66.899999995948747</v>
      </c>
      <c r="N2447" s="8">
        <f t="shared" si="192"/>
        <v>4415.3999997326173</v>
      </c>
      <c r="O2447" s="18">
        <v>1</v>
      </c>
      <c r="P2447" t="s">
        <v>4314</v>
      </c>
      <c r="Q2447" s="6" t="s">
        <v>24</v>
      </c>
    </row>
    <row r="2448" spans="1:17" ht="15">
      <c r="A2448" t="s">
        <v>17</v>
      </c>
      <c r="B2448" t="s">
        <v>41</v>
      </c>
      <c r="C2448" t="s">
        <v>135</v>
      </c>
      <c r="D2448" t="s">
        <v>459</v>
      </c>
      <c r="E2448">
        <v>123</v>
      </c>
      <c r="F2448" t="s">
        <v>27</v>
      </c>
      <c r="G2448" t="s">
        <v>22</v>
      </c>
      <c r="H2448" s="5">
        <v>43686.385416666664</v>
      </c>
      <c r="I2448" s="5">
        <v>43686.243750000001</v>
      </c>
      <c r="J2448" s="4">
        <f t="shared" si="193"/>
        <v>2019</v>
      </c>
      <c r="K2448" s="4">
        <f t="shared" si="194"/>
        <v>8</v>
      </c>
      <c r="L2448" s="6">
        <f t="shared" si="195"/>
        <v>12239.999999664724</v>
      </c>
      <c r="M2448" s="8">
        <f t="shared" si="191"/>
        <v>203.99999999441206</v>
      </c>
      <c r="N2448" s="8">
        <f t="shared" si="192"/>
        <v>25091.999999312684</v>
      </c>
      <c r="O2448" s="18">
        <v>1</v>
      </c>
      <c r="P2448" t="s">
        <v>4315</v>
      </c>
      <c r="Q2448" s="6" t="s">
        <v>24</v>
      </c>
    </row>
    <row r="2449" spans="1:19" s="100" customFormat="1" ht="15">
      <c r="A2449" s="100" t="s">
        <v>17</v>
      </c>
      <c r="B2449" s="100" t="s">
        <v>41</v>
      </c>
      <c r="C2449" s="100" t="s">
        <v>42</v>
      </c>
      <c r="D2449" s="100" t="s">
        <v>4316</v>
      </c>
      <c r="E2449" s="100">
        <v>1</v>
      </c>
      <c r="F2449" s="100" t="s">
        <v>27</v>
      </c>
      <c r="G2449" s="100" t="s">
        <v>22</v>
      </c>
      <c r="H2449" s="101">
        <v>43686.535729166666</v>
      </c>
      <c r="I2449" s="101">
        <v>43686.49827546296</v>
      </c>
      <c r="J2449" s="4">
        <f t="shared" si="193"/>
        <v>2019</v>
      </c>
      <c r="K2449" s="4">
        <f t="shared" si="194"/>
        <v>8</v>
      </c>
      <c r="L2449" s="96">
        <f t="shared" si="195"/>
        <v>3236.0000001965091</v>
      </c>
      <c r="M2449" s="98">
        <f t="shared" si="191"/>
        <v>53.933333336608484</v>
      </c>
      <c r="N2449" s="98">
        <f t="shared" si="192"/>
        <v>53.933333336608484</v>
      </c>
      <c r="O2449" s="99">
        <v>1</v>
      </c>
      <c r="P2449" s="100" t="s">
        <v>4317</v>
      </c>
      <c r="Q2449" s="96" t="s">
        <v>24</v>
      </c>
      <c r="S2449"/>
    </row>
    <row r="2450" spans="1:17" ht="15">
      <c r="A2450" t="s">
        <v>17</v>
      </c>
      <c r="B2450" t="s">
        <v>18</v>
      </c>
      <c r="C2450" t="s">
        <v>19</v>
      </c>
      <c r="D2450" t="s">
        <v>3521</v>
      </c>
      <c r="E2450">
        <v>1</v>
      </c>
      <c r="F2450" t="s">
        <v>92</v>
      </c>
      <c r="G2450" t="s">
        <v>22</v>
      </c>
      <c r="H2450" s="5">
        <v>43687.450104166666</v>
      </c>
      <c r="I2450" s="5">
        <v>43687.403726851851</v>
      </c>
      <c r="J2450" s="4">
        <f t="shared" si="193"/>
        <v>2019</v>
      </c>
      <c r="K2450" s="4">
        <f t="shared" si="194"/>
        <v>8</v>
      </c>
      <c r="L2450" s="6">
        <f t="shared" si="195"/>
        <v>4007.0000000065193</v>
      </c>
      <c r="M2450" s="8">
        <f t="shared" si="191"/>
        <v>66.783333333441988</v>
      </c>
      <c r="N2450" s="8">
        <f t="shared" si="192"/>
        <v>66.783333333441988</v>
      </c>
      <c r="O2450" s="18">
        <v>1</v>
      </c>
      <c r="P2450" t="s">
        <v>4318</v>
      </c>
      <c r="Q2450" s="6" t="s">
        <v>24</v>
      </c>
    </row>
    <row r="2451" spans="1:17" ht="15">
      <c r="A2451" t="s">
        <v>29</v>
      </c>
      <c r="B2451" t="s">
        <v>94</v>
      </c>
      <c r="C2451" t="s">
        <v>174</v>
      </c>
      <c r="D2451" t="s">
        <v>4319</v>
      </c>
      <c r="E2451">
        <v>36</v>
      </c>
      <c r="F2451" t="s">
        <v>92</v>
      </c>
      <c r="G2451" t="s">
        <v>22</v>
      </c>
      <c r="H2451" s="5">
        <v>43688.424456018518</v>
      </c>
      <c r="I2451" s="5">
        <v>43688.388067129628</v>
      </c>
      <c r="J2451" s="4">
        <f t="shared" si="193"/>
        <v>2019</v>
      </c>
      <c r="K2451" s="4">
        <f t="shared" si="194"/>
        <v>8</v>
      </c>
      <c r="L2451" s="6">
        <f t="shared" si="195"/>
        <v>3144.0000000642613</v>
      </c>
      <c r="M2451" s="8">
        <f t="shared" si="191"/>
        <v>52.400000001071021</v>
      </c>
      <c r="N2451" s="8">
        <f t="shared" si="192"/>
        <v>1886.4000000385568</v>
      </c>
      <c r="O2451" s="18">
        <v>1</v>
      </c>
      <c r="P2451" t="s">
        <v>4320</v>
      </c>
      <c r="Q2451" s="6" t="s">
        <v>24</v>
      </c>
    </row>
    <row r="2452" spans="1:17" ht="15">
      <c r="A2452" t="s">
        <v>29</v>
      </c>
      <c r="B2452" t="s">
        <v>87</v>
      </c>
      <c r="C2452" t="s">
        <v>103</v>
      </c>
      <c r="D2452" t="s">
        <v>3736</v>
      </c>
      <c r="E2452">
        <v>149</v>
      </c>
      <c r="F2452" t="s">
        <v>27</v>
      </c>
      <c r="G2452" t="s">
        <v>22</v>
      </c>
      <c r="H2452" s="5">
        <v>43688.969375000001</v>
      </c>
      <c r="I2452" s="5">
        <v>43688.891064814816</v>
      </c>
      <c r="J2452" s="4">
        <f t="shared" si="193"/>
        <v>2019</v>
      </c>
      <c r="K2452" s="4">
        <f t="shared" si="194"/>
        <v>8</v>
      </c>
      <c r="L2452" s="6">
        <f t="shared" si="195"/>
        <v>6765.999999968335</v>
      </c>
      <c r="M2452" s="8">
        <f t="shared" si="191"/>
        <v>112.76666666613892</v>
      </c>
      <c r="N2452" s="8">
        <f t="shared" si="192"/>
        <v>16802.233333254699</v>
      </c>
      <c r="O2452" s="18">
        <v>1</v>
      </c>
      <c r="P2452" t="s">
        <v>4321</v>
      </c>
      <c r="Q2452" s="6" t="s">
        <v>24</v>
      </c>
    </row>
    <row r="2453" spans="1:17" ht="15">
      <c r="A2453" t="s">
        <v>17</v>
      </c>
      <c r="B2453" t="s">
        <v>55</v>
      </c>
      <c r="C2453" t="s">
        <v>271</v>
      </c>
      <c r="D2453" t="s">
        <v>4322</v>
      </c>
      <c r="E2453">
        <v>1</v>
      </c>
      <c r="F2453" t="s">
        <v>85</v>
      </c>
      <c r="G2453" t="s">
        <v>97</v>
      </c>
      <c r="H2453" s="5">
        <v>43689.50236111111</v>
      </c>
      <c r="I2453" s="5">
        <v>43689.432638888888</v>
      </c>
      <c r="J2453" s="4">
        <f t="shared" si="193"/>
        <v>2019</v>
      </c>
      <c r="K2453" s="4">
        <f t="shared" si="194"/>
        <v>8</v>
      </c>
      <c r="L2453" s="6">
        <f t="shared" si="195"/>
        <v>6024.0000000223517</v>
      </c>
      <c r="M2453" s="8">
        <f t="shared" si="191"/>
        <v>100.40000000037253</v>
      </c>
      <c r="N2453" s="8">
        <f t="shared" si="192"/>
        <v>100.40000000037253</v>
      </c>
      <c r="O2453" s="18">
        <v>1</v>
      </c>
      <c r="P2453" t="s">
        <v>4323</v>
      </c>
      <c r="Q2453" s="6" t="s">
        <v>24</v>
      </c>
    </row>
    <row r="2454" spans="1:17" ht="15">
      <c r="A2454" t="s">
        <v>17</v>
      </c>
      <c r="B2454" t="s">
        <v>41</v>
      </c>
      <c r="C2454" t="s">
        <v>62</v>
      </c>
      <c r="D2454" t="s">
        <v>753</v>
      </c>
      <c r="E2454">
        <v>14</v>
      </c>
      <c r="F2454" t="s">
        <v>85</v>
      </c>
      <c r="G2454" t="s">
        <v>22</v>
      </c>
      <c r="H2454" s="5">
        <v>43689.559340277781</v>
      </c>
      <c r="I2454" s="5">
        <v>43689.475694444445</v>
      </c>
      <c r="J2454" s="4">
        <f t="shared" si="193"/>
        <v>2019</v>
      </c>
      <c r="K2454" s="4">
        <f t="shared" si="194"/>
        <v>8</v>
      </c>
      <c r="L2454" s="6">
        <f t="shared" si="195"/>
        <v>7227.0000002346933</v>
      </c>
      <c r="M2454" s="8">
        <f t="shared" si="191"/>
        <v>120.45000000391155</v>
      </c>
      <c r="N2454" s="8">
        <f t="shared" si="192"/>
        <v>1686.3000000547618</v>
      </c>
      <c r="O2454" s="18">
        <v>1</v>
      </c>
      <c r="P2454" t="s">
        <v>4324</v>
      </c>
      <c r="Q2454" s="6" t="s">
        <v>24</v>
      </c>
    </row>
    <row r="2455" spans="1:17" ht="15">
      <c r="A2455" t="s">
        <v>17</v>
      </c>
      <c r="B2455" t="s">
        <v>41</v>
      </c>
      <c r="C2455" t="s">
        <v>62</v>
      </c>
      <c r="D2455" t="s">
        <v>4325</v>
      </c>
      <c r="E2455">
        <v>8</v>
      </c>
      <c r="F2455" t="s">
        <v>85</v>
      </c>
      <c r="G2455" t="s">
        <v>22</v>
      </c>
      <c r="H2455" s="5">
        <v>43689.567071759258</v>
      </c>
      <c r="I2455" s="5">
        <v>43689.55972222222</v>
      </c>
      <c r="J2455" s="4">
        <f t="shared" si="193"/>
        <v>2019</v>
      </c>
      <c r="K2455" s="4">
        <f t="shared" si="194"/>
        <v>8</v>
      </c>
      <c r="L2455" s="6">
        <f t="shared" si="195"/>
        <v>635.00000007916242</v>
      </c>
      <c r="M2455" s="8">
        <f t="shared" si="191"/>
        <v>10.583333334652707</v>
      </c>
      <c r="N2455" s="8">
        <f t="shared" si="192"/>
        <v>84.666666677221656</v>
      </c>
      <c r="O2455" s="18">
        <v>1</v>
      </c>
      <c r="P2455" t="s">
        <v>4326</v>
      </c>
      <c r="Q2455" s="6" t="s">
        <v>24</v>
      </c>
    </row>
    <row r="2456" spans="1:19" s="146" customFormat="1" ht="15">
      <c r="A2456" s="146" t="s">
        <v>17</v>
      </c>
      <c r="B2456" s="146" t="s">
        <v>55</v>
      </c>
      <c r="C2456" s="146" t="s">
        <v>59</v>
      </c>
      <c r="D2456" s="146" t="s">
        <v>4327</v>
      </c>
      <c r="E2456" s="146">
        <v>1</v>
      </c>
      <c r="F2456" s="146" t="s">
        <v>33</v>
      </c>
      <c r="G2456" s="146" t="s">
        <v>22</v>
      </c>
      <c r="H2456" s="147">
        <v>43690.102766203701</v>
      </c>
      <c r="I2456" s="147">
        <v>43690.03125</v>
      </c>
      <c r="J2456" s="4">
        <f t="shared" si="193"/>
        <v>2019</v>
      </c>
      <c r="K2456" s="4">
        <f t="shared" si="194"/>
        <v>8</v>
      </c>
      <c r="L2456" s="150">
        <f t="shared" si="195"/>
        <v>6178.9999997941777</v>
      </c>
      <c r="M2456" s="148">
        <f t="shared" si="191"/>
        <v>102.98333332990296</v>
      </c>
      <c r="N2456" s="148">
        <f t="shared" si="192"/>
        <v>102.98333332990296</v>
      </c>
      <c r="O2456" s="149">
        <v>1</v>
      </c>
      <c r="P2456" s="146" t="s">
        <v>4328</v>
      </c>
      <c r="Q2456" s="150" t="s">
        <v>24</v>
      </c>
      <c r="R2456" s="146" t="s">
        <v>2644</v>
      </c>
      <c r="S2456"/>
    </row>
    <row r="2457" spans="1:19" s="123" customFormat="1" ht="15">
      <c r="A2457" s="123" t="s">
        <v>29</v>
      </c>
      <c r="B2457" s="123" t="s">
        <v>30</v>
      </c>
      <c r="C2457" s="123" t="s">
        <v>83</v>
      </c>
      <c r="D2457" s="123" t="s">
        <v>4329</v>
      </c>
      <c r="E2457" s="123">
        <v>1</v>
      </c>
      <c r="F2457" s="123" t="s">
        <v>92</v>
      </c>
      <c r="G2457" s="123" t="s">
        <v>22</v>
      </c>
      <c r="H2457" s="124">
        <v>43691.575428240743</v>
      </c>
      <c r="I2457" s="124">
        <v>43691.552777777775</v>
      </c>
      <c r="J2457" s="4">
        <f t="shared" si="193"/>
        <v>2019</v>
      </c>
      <c r="K2457" s="4">
        <f t="shared" si="194"/>
        <v>8</v>
      </c>
      <c r="L2457" s="127">
        <f t="shared" si="195"/>
        <v>1957.0000004488975</v>
      </c>
      <c r="M2457" s="125">
        <f t="shared" si="191"/>
        <v>32.616666674148291</v>
      </c>
      <c r="N2457" s="125">
        <f t="shared" si="192"/>
        <v>32.616666674148291</v>
      </c>
      <c r="O2457" s="126">
        <v>1</v>
      </c>
      <c r="P2457" s="123" t="s">
        <v>4330</v>
      </c>
      <c r="Q2457" s="127" t="s">
        <v>24</v>
      </c>
      <c r="S2457"/>
    </row>
    <row r="2458" spans="1:19" s="100" customFormat="1" ht="15">
      <c r="A2458" s="100" t="s">
        <v>17</v>
      </c>
      <c r="B2458" s="100" t="s">
        <v>47</v>
      </c>
      <c r="C2458" s="100" t="s">
        <v>52</v>
      </c>
      <c r="D2458" s="100" t="s">
        <v>4331</v>
      </c>
      <c r="E2458" s="100">
        <v>1</v>
      </c>
      <c r="F2458" s="100" t="s">
        <v>27</v>
      </c>
      <c r="G2458" s="100" t="s">
        <v>22</v>
      </c>
      <c r="H2458" s="101">
        <v>43691.752546296295</v>
      </c>
      <c r="I2458" s="101">
        <v>43691.699305555558</v>
      </c>
      <c r="J2458" s="4">
        <f t="shared" si="193"/>
        <v>2019</v>
      </c>
      <c r="K2458" s="4">
        <f t="shared" si="194"/>
        <v>8</v>
      </c>
      <c r="L2458" s="96">
        <f t="shared" si="195"/>
        <v>4599.9999996973202</v>
      </c>
      <c r="M2458" s="98">
        <f t="shared" si="191"/>
        <v>76.666666661622003</v>
      </c>
      <c r="N2458" s="98">
        <f t="shared" si="192"/>
        <v>76.666666661622003</v>
      </c>
      <c r="O2458" s="99">
        <v>1</v>
      </c>
      <c r="P2458" s="100" t="s">
        <v>4332</v>
      </c>
      <c r="Q2458" s="96" t="s">
        <v>24</v>
      </c>
      <c r="S2458"/>
    </row>
    <row r="2459" spans="1:17" ht="15">
      <c r="A2459" t="s">
        <v>17</v>
      </c>
      <c r="B2459" t="s">
        <v>41</v>
      </c>
      <c r="C2459" t="s">
        <v>62</v>
      </c>
      <c r="D2459" t="s">
        <v>292</v>
      </c>
      <c r="E2459">
        <v>15</v>
      </c>
      <c r="F2459" t="s">
        <v>131</v>
      </c>
      <c r="G2459" t="s">
        <v>22</v>
      </c>
      <c r="H2459" s="5">
        <v>43691.871180555558</v>
      </c>
      <c r="I2459" s="5">
        <v>43691.716631944444</v>
      </c>
      <c r="J2459" s="4">
        <f t="shared" si="193"/>
        <v>2019</v>
      </c>
      <c r="K2459" s="4">
        <f t="shared" si="194"/>
        <v>8</v>
      </c>
      <c r="L2459" s="6">
        <f t="shared" si="195"/>
        <v>13353.000000212342</v>
      </c>
      <c r="M2459" s="8">
        <f t="shared" si="191"/>
        <v>222.55000000353903</v>
      </c>
      <c r="N2459" s="8">
        <f t="shared" si="192"/>
        <v>3338.2500000530854</v>
      </c>
      <c r="O2459" s="18">
        <v>1</v>
      </c>
      <c r="P2459" t="s">
        <v>4333</v>
      </c>
      <c r="Q2459" s="6" t="s">
        <v>24</v>
      </c>
    </row>
    <row r="2460" spans="1:19" s="129" customFormat="1" ht="15">
      <c r="A2460" s="129" t="s">
        <v>17</v>
      </c>
      <c r="B2460" s="129" t="s">
        <v>41</v>
      </c>
      <c r="C2460" s="129" t="s">
        <v>62</v>
      </c>
      <c r="D2460" s="129" t="s">
        <v>4334</v>
      </c>
      <c r="E2460" s="129">
        <v>1</v>
      </c>
      <c r="F2460" s="129" t="s">
        <v>131</v>
      </c>
      <c r="G2460" s="129" t="s">
        <v>22</v>
      </c>
      <c r="H2460" s="130">
        <v>43691.885451388887</v>
      </c>
      <c r="I2460" s="130">
        <v>43691.716631944444</v>
      </c>
      <c r="J2460" s="4">
        <f t="shared" si="193"/>
        <v>2019</v>
      </c>
      <c r="K2460" s="4">
        <f t="shared" si="194"/>
        <v>8</v>
      </c>
      <c r="L2460" s="133">
        <f t="shared" si="195"/>
        <v>14585.999999893829</v>
      </c>
      <c r="M2460" s="131">
        <f t="shared" si="191"/>
        <v>243.09999999823049</v>
      </c>
      <c r="N2460" s="131">
        <f t="shared" si="192"/>
        <v>243.09999999823049</v>
      </c>
      <c r="O2460" s="132">
        <v>1</v>
      </c>
      <c r="P2460" s="129" t="s">
        <v>4335</v>
      </c>
      <c r="Q2460" s="133" t="s">
        <v>24</v>
      </c>
      <c r="S2460"/>
    </row>
    <row r="2461" spans="1:17" ht="15">
      <c r="A2461" t="s">
        <v>17</v>
      </c>
      <c r="B2461" t="s">
        <v>41</v>
      </c>
      <c r="C2461" t="s">
        <v>135</v>
      </c>
      <c r="D2461" t="s">
        <v>459</v>
      </c>
      <c r="E2461">
        <v>132</v>
      </c>
      <c r="F2461" t="s">
        <v>131</v>
      </c>
      <c r="G2461" t="s">
        <v>22</v>
      </c>
      <c r="H2461" s="5">
        <v>43691.799490740741</v>
      </c>
      <c r="I2461" s="5">
        <v>43691.744444444441</v>
      </c>
      <c r="J2461" s="4">
        <f t="shared" si="193"/>
        <v>2019</v>
      </c>
      <c r="K2461" s="4">
        <f t="shared" si="194"/>
        <v>8</v>
      </c>
      <c r="L2461" s="6">
        <f t="shared" si="195"/>
        <v>4756.0000003315508</v>
      </c>
      <c r="M2461" s="8">
        <f t="shared" si="191"/>
        <v>79.266666672192514</v>
      </c>
      <c r="N2461" s="8">
        <f t="shared" si="192"/>
        <v>10463.200000729412</v>
      </c>
      <c r="O2461" s="18">
        <v>1</v>
      </c>
      <c r="P2461" t="s">
        <v>4336</v>
      </c>
      <c r="Q2461" s="6" t="s">
        <v>24</v>
      </c>
    </row>
    <row r="2462" spans="1:17" ht="15">
      <c r="A2462" t="s">
        <v>17</v>
      </c>
      <c r="B2462" t="s">
        <v>41</v>
      </c>
      <c r="C2462" t="s">
        <v>62</v>
      </c>
      <c r="D2462" t="s">
        <v>314</v>
      </c>
      <c r="E2462">
        <v>404</v>
      </c>
      <c r="F2462" t="s">
        <v>131</v>
      </c>
      <c r="G2462" t="s">
        <v>22</v>
      </c>
      <c r="H2462" s="5">
        <v>43691.822662037041</v>
      </c>
      <c r="I2462" s="5">
        <v>43691.746527777781</v>
      </c>
      <c r="J2462" s="4">
        <f t="shared" si="193"/>
        <v>2019</v>
      </c>
      <c r="K2462" s="4">
        <f t="shared" si="194"/>
        <v>8</v>
      </c>
      <c r="L2462" s="6">
        <f t="shared" si="195"/>
        <v>6578.000000026077</v>
      </c>
      <c r="M2462" s="8">
        <f t="shared" si="191"/>
        <v>109.63333333376795</v>
      </c>
      <c r="N2462" s="8">
        <f t="shared" si="192"/>
        <v>44291.866666842252</v>
      </c>
      <c r="O2462" s="18">
        <v>1</v>
      </c>
      <c r="P2462" t="s">
        <v>4337</v>
      </c>
      <c r="Q2462" s="6" t="s">
        <v>24</v>
      </c>
    </row>
    <row r="2463" spans="1:17" ht="15">
      <c r="A2463" t="s">
        <v>17</v>
      </c>
      <c r="B2463" t="s">
        <v>47</v>
      </c>
      <c r="C2463" t="s">
        <v>52</v>
      </c>
      <c r="D2463" t="s">
        <v>1036</v>
      </c>
      <c r="E2463">
        <v>26</v>
      </c>
      <c r="F2463" t="s">
        <v>27</v>
      </c>
      <c r="G2463" t="s">
        <v>22</v>
      </c>
      <c r="H2463" s="5">
        <v>43691.972986111112</v>
      </c>
      <c r="I2463" s="5">
        <v>43691.763888888891</v>
      </c>
      <c r="J2463" s="4">
        <f t="shared" si="193"/>
        <v>2019</v>
      </c>
      <c r="K2463" s="4">
        <f t="shared" si="194"/>
        <v>8</v>
      </c>
      <c r="L2463" s="6">
        <f t="shared" si="195"/>
        <v>18065.999999921769</v>
      </c>
      <c r="M2463" s="8">
        <f t="shared" si="191"/>
        <v>301.09999999869615</v>
      </c>
      <c r="N2463" s="8">
        <f t="shared" si="192"/>
        <v>7828.5999999660999</v>
      </c>
      <c r="O2463" s="18">
        <v>1</v>
      </c>
      <c r="P2463" t="s">
        <v>4338</v>
      </c>
      <c r="Q2463" s="6" t="s">
        <v>24</v>
      </c>
    </row>
    <row r="2464" spans="1:17" ht="15">
      <c r="A2464" t="s">
        <v>17</v>
      </c>
      <c r="B2464" t="s">
        <v>140</v>
      </c>
      <c r="C2464" t="s">
        <v>141</v>
      </c>
      <c r="D2464" t="s">
        <v>142</v>
      </c>
      <c r="E2464">
        <v>215</v>
      </c>
      <c r="F2464" t="s">
        <v>131</v>
      </c>
      <c r="G2464" t="s">
        <v>22</v>
      </c>
      <c r="H2464" s="5">
        <v>43691.848900462966</v>
      </c>
      <c r="I2464" s="5">
        <v>43691.770833333336</v>
      </c>
      <c r="J2464" s="4">
        <f t="shared" si="193"/>
        <v>2019</v>
      </c>
      <c r="K2464" s="4">
        <f t="shared" si="194"/>
        <v>8</v>
      </c>
      <c r="L2464" s="6">
        <f t="shared" si="195"/>
        <v>6745.0000000884756</v>
      </c>
      <c r="M2464" s="8">
        <f t="shared" si="191"/>
        <v>112.41666666814126</v>
      </c>
      <c r="N2464" s="8">
        <f t="shared" si="192"/>
        <v>24169.583333650371</v>
      </c>
      <c r="O2464" s="18">
        <v>1</v>
      </c>
      <c r="P2464" t="s">
        <v>4339</v>
      </c>
      <c r="Q2464" s="6" t="s">
        <v>24</v>
      </c>
    </row>
    <row r="2465" spans="1:17" ht="15">
      <c r="A2465" t="s">
        <v>17</v>
      </c>
      <c r="B2465" t="s">
        <v>41</v>
      </c>
      <c r="C2465" t="s">
        <v>129</v>
      </c>
      <c r="D2465" t="s">
        <v>2341</v>
      </c>
      <c r="E2465">
        <v>74</v>
      </c>
      <c r="F2465" t="s">
        <v>131</v>
      </c>
      <c r="G2465" t="s">
        <v>22</v>
      </c>
      <c r="H2465" s="5">
        <v>43691.902291666665</v>
      </c>
      <c r="I2465" s="5">
        <v>43691.774270833332</v>
      </c>
      <c r="J2465" s="4">
        <f t="shared" si="193"/>
        <v>2019</v>
      </c>
      <c r="K2465" s="4">
        <f t="shared" si="194"/>
        <v>8</v>
      </c>
      <c r="L2465" s="6">
        <f t="shared" si="195"/>
        <v>11061.000000033528</v>
      </c>
      <c r="M2465" s="8">
        <f t="shared" si="191"/>
        <v>184.35000000055879</v>
      </c>
      <c r="N2465" s="8">
        <f t="shared" si="192"/>
        <v>13641.900000041351</v>
      </c>
      <c r="O2465" s="18">
        <v>1</v>
      </c>
      <c r="P2465" t="s">
        <v>4340</v>
      </c>
      <c r="Q2465" s="6" t="s">
        <v>24</v>
      </c>
    </row>
    <row r="2466" spans="1:17" ht="15">
      <c r="A2466" t="s">
        <v>17</v>
      </c>
      <c r="B2466" t="s">
        <v>41</v>
      </c>
      <c r="C2466" t="s">
        <v>62</v>
      </c>
      <c r="D2466" t="s">
        <v>4341</v>
      </c>
      <c r="E2466">
        <v>2</v>
      </c>
      <c r="F2466" t="s">
        <v>131</v>
      </c>
      <c r="G2466" t="s">
        <v>22</v>
      </c>
      <c r="H2466" s="5">
        <v>43691.872071759259</v>
      </c>
      <c r="I2466" s="5">
        <v>43691.812800925924</v>
      </c>
      <c r="J2466" s="4">
        <f t="shared" si="193"/>
        <v>2019</v>
      </c>
      <c r="K2466" s="4">
        <f t="shared" si="194"/>
        <v>8</v>
      </c>
      <c r="L2466" s="6">
        <f t="shared" si="195"/>
        <v>5121.0000001592562</v>
      </c>
      <c r="M2466" s="8">
        <f t="shared" si="191"/>
        <v>85.350000002654269</v>
      </c>
      <c r="N2466" s="8">
        <f t="shared" si="192"/>
        <v>170.70000000530854</v>
      </c>
      <c r="O2466" s="18">
        <v>1</v>
      </c>
      <c r="P2466" t="s">
        <v>4342</v>
      </c>
      <c r="Q2466" s="6" t="s">
        <v>24</v>
      </c>
    </row>
    <row r="2467" spans="1:17" ht="15">
      <c r="A2467" t="s">
        <v>17</v>
      </c>
      <c r="B2467" t="s">
        <v>41</v>
      </c>
      <c r="C2467" t="s">
        <v>129</v>
      </c>
      <c r="D2467" t="s">
        <v>4343</v>
      </c>
      <c r="E2467">
        <v>1</v>
      </c>
      <c r="F2467" t="s">
        <v>131</v>
      </c>
      <c r="G2467" t="s">
        <v>22</v>
      </c>
      <c r="H2467" s="5">
        <v>43691.917071759257</v>
      </c>
      <c r="I2467" s="5">
        <v>43691.881620370368</v>
      </c>
      <c r="J2467" s="4">
        <f t="shared" si="193"/>
        <v>2019</v>
      </c>
      <c r="K2467" s="4">
        <f t="shared" si="194"/>
        <v>8</v>
      </c>
      <c r="L2467" s="6">
        <f t="shared" si="195"/>
        <v>3062.9999999888241</v>
      </c>
      <c r="M2467" s="8">
        <f t="shared" si="191"/>
        <v>51.049999999813735</v>
      </c>
      <c r="N2467" s="8">
        <f t="shared" si="192"/>
        <v>51.049999999813735</v>
      </c>
      <c r="O2467" s="18">
        <v>1</v>
      </c>
      <c r="P2467" t="s">
        <v>4344</v>
      </c>
      <c r="Q2467" s="6" t="s">
        <v>24</v>
      </c>
    </row>
    <row r="2468" spans="1:19" s="152" customFormat="1" ht="15">
      <c r="A2468" s="152" t="s">
        <v>29</v>
      </c>
      <c r="B2468" s="152" t="s">
        <v>87</v>
      </c>
      <c r="C2468" s="152" t="s">
        <v>103</v>
      </c>
      <c r="D2468" s="152" t="s">
        <v>4345</v>
      </c>
      <c r="E2468" s="152">
        <v>1</v>
      </c>
      <c r="F2468" s="152" t="s">
        <v>33</v>
      </c>
      <c r="G2468" s="152" t="s">
        <v>22</v>
      </c>
      <c r="H2468" s="153">
        <v>43692.379861111112</v>
      </c>
      <c r="I2468" s="153">
        <v>43692.353472222225</v>
      </c>
      <c r="J2468" s="4">
        <f t="shared" si="193"/>
        <v>2019</v>
      </c>
      <c r="K2468" s="4">
        <f t="shared" si="194"/>
        <v>8</v>
      </c>
      <c r="L2468" s="156">
        <f t="shared" si="195"/>
        <v>2279.9999998882413</v>
      </c>
      <c r="M2468" s="154">
        <f t="shared" si="191"/>
        <v>37.999999998137355</v>
      </c>
      <c r="N2468" s="154">
        <f t="shared" si="192"/>
        <v>37.999999998137355</v>
      </c>
      <c r="O2468" s="155">
        <v>1</v>
      </c>
      <c r="P2468" s="152" t="s">
        <v>4346</v>
      </c>
      <c r="Q2468" s="156" t="s">
        <v>24</v>
      </c>
      <c r="S2468"/>
    </row>
    <row r="2469" spans="1:17" ht="15">
      <c r="A2469" t="s">
        <v>29</v>
      </c>
      <c r="B2469" t="s">
        <v>94</v>
      </c>
      <c r="C2469" t="s">
        <v>174</v>
      </c>
      <c r="D2469" t="s">
        <v>4347</v>
      </c>
      <c r="E2469">
        <v>1</v>
      </c>
      <c r="F2469" t="s">
        <v>33</v>
      </c>
      <c r="G2469" t="s">
        <v>22</v>
      </c>
      <c r="H2469" s="5">
        <v>43692.437997685185</v>
      </c>
      <c r="I2469" s="5">
        <v>43692.384027777778</v>
      </c>
      <c r="J2469" s="4">
        <f t="shared" si="193"/>
        <v>2019</v>
      </c>
      <c r="K2469" s="4">
        <f t="shared" si="194"/>
        <v>8</v>
      </c>
      <c r="L2469" s="6">
        <f t="shared" si="195"/>
        <v>4662.9999999655411</v>
      </c>
      <c r="M2469" s="8">
        <f t="shared" si="191"/>
        <v>77.716666666092351</v>
      </c>
      <c r="N2469" s="8">
        <f t="shared" si="192"/>
        <v>77.716666666092351</v>
      </c>
      <c r="O2469" s="18">
        <v>1</v>
      </c>
      <c r="P2469" t="s">
        <v>4348</v>
      </c>
      <c r="Q2469" s="6" t="s">
        <v>24</v>
      </c>
    </row>
    <row r="2470" spans="1:17" ht="15">
      <c r="A2470" t="s">
        <v>17</v>
      </c>
      <c r="B2470" t="s">
        <v>18</v>
      </c>
      <c r="C2470" t="s">
        <v>35</v>
      </c>
      <c r="D2470" t="s">
        <v>818</v>
      </c>
      <c r="E2470">
        <v>10</v>
      </c>
      <c r="F2470" t="s">
        <v>27</v>
      </c>
      <c r="G2470" t="s">
        <v>22</v>
      </c>
      <c r="H2470" s="5">
        <v>43692.471446759257</v>
      </c>
      <c r="I2470" s="5">
        <v>43692.391747685186</v>
      </c>
      <c r="J2470" s="4">
        <f t="shared" si="193"/>
        <v>2019</v>
      </c>
      <c r="K2470" s="4">
        <f t="shared" si="194"/>
        <v>8</v>
      </c>
      <c r="L2470" s="6">
        <f t="shared" si="195"/>
        <v>6885.9999997308478</v>
      </c>
      <c r="M2470" s="8">
        <f t="shared" si="191"/>
        <v>114.7666666621808</v>
      </c>
      <c r="N2470" s="8">
        <f t="shared" si="192"/>
        <v>1147.666666621808</v>
      </c>
      <c r="O2470" s="18">
        <v>1</v>
      </c>
      <c r="P2470" t="s">
        <v>4349</v>
      </c>
      <c r="Q2470" s="6" t="s">
        <v>24</v>
      </c>
    </row>
    <row r="2471" spans="1:17" ht="15">
      <c r="A2471" t="s">
        <v>17</v>
      </c>
      <c r="B2471" t="s">
        <v>55</v>
      </c>
      <c r="C2471" t="s">
        <v>56</v>
      </c>
      <c r="D2471" t="s">
        <v>1961</v>
      </c>
      <c r="E2471">
        <v>8</v>
      </c>
      <c r="F2471" t="s">
        <v>27</v>
      </c>
      <c r="G2471" t="s">
        <v>22</v>
      </c>
      <c r="H2471" s="5">
        <v>43692.717986111114</v>
      </c>
      <c r="I2471" s="5">
        <v>43692.699733796297</v>
      </c>
      <c r="J2471" s="4">
        <f t="shared" si="193"/>
        <v>2019</v>
      </c>
      <c r="K2471" s="4">
        <f t="shared" si="194"/>
        <v>8</v>
      </c>
      <c r="L2471" s="6">
        <f t="shared" si="195"/>
        <v>1577.0000002579764</v>
      </c>
      <c r="M2471" s="8">
        <f t="shared" si="191"/>
        <v>26.283333337632939</v>
      </c>
      <c r="N2471" s="8">
        <f t="shared" si="192"/>
        <v>210.26666670106351</v>
      </c>
      <c r="O2471" s="18">
        <v>1</v>
      </c>
      <c r="P2471" t="s">
        <v>4350</v>
      </c>
      <c r="Q2471" s="6" t="s">
        <v>24</v>
      </c>
    </row>
    <row r="2472" spans="1:18" ht="15">
      <c r="A2472" t="s">
        <v>17</v>
      </c>
      <c r="B2472" t="s">
        <v>18</v>
      </c>
      <c r="C2472" t="s">
        <v>38</v>
      </c>
      <c r="D2472" t="s">
        <v>96</v>
      </c>
      <c r="E2472">
        <v>1</v>
      </c>
      <c r="F2472" t="s">
        <v>44</v>
      </c>
      <c r="G2472" t="s">
        <v>22</v>
      </c>
      <c r="H2472" s="5">
        <v>43692.75</v>
      </c>
      <c r="I2472" s="5">
        <v>43692.716666666667</v>
      </c>
      <c r="J2472" s="4">
        <f t="shared" si="193"/>
        <v>2019</v>
      </c>
      <c r="K2472" s="4">
        <f t="shared" si="194"/>
        <v>8</v>
      </c>
      <c r="L2472" s="6">
        <f t="shared" si="195"/>
        <v>2879.9999999580905</v>
      </c>
      <c r="M2472" s="8">
        <f t="shared" si="191"/>
        <v>47.999999999301508</v>
      </c>
      <c r="N2472" s="8">
        <f t="shared" si="192"/>
        <v>47.999999999301508</v>
      </c>
      <c r="O2472" s="18">
        <v>1</v>
      </c>
      <c r="P2472" t="s">
        <v>4351</v>
      </c>
      <c r="Q2472" s="6" t="s">
        <v>24</v>
      </c>
      <c r="R2472" t="s">
        <v>46</v>
      </c>
    </row>
    <row r="2473" spans="1:17" ht="15">
      <c r="A2473" t="s">
        <v>17</v>
      </c>
      <c r="B2473" t="s">
        <v>47</v>
      </c>
      <c r="C2473" t="s">
        <v>52</v>
      </c>
      <c r="D2473" t="s">
        <v>4167</v>
      </c>
      <c r="E2473">
        <v>14</v>
      </c>
      <c r="F2473" t="s">
        <v>27</v>
      </c>
      <c r="G2473" t="s">
        <v>22</v>
      </c>
      <c r="H2473" s="5">
        <v>43692.757268518515</v>
      </c>
      <c r="I2473" s="5">
        <v>43692.717187499999</v>
      </c>
      <c r="J2473" s="4">
        <f t="shared" si="193"/>
        <v>2019</v>
      </c>
      <c r="K2473" s="4">
        <f t="shared" si="194"/>
        <v>8</v>
      </c>
      <c r="L2473" s="6">
        <f t="shared" si="195"/>
        <v>3462.9999998258427</v>
      </c>
      <c r="M2473" s="8">
        <f t="shared" si="191"/>
        <v>57.716666663764045</v>
      </c>
      <c r="N2473" s="8">
        <f t="shared" si="192"/>
        <v>808.03333329269662</v>
      </c>
      <c r="O2473" s="18">
        <v>1</v>
      </c>
      <c r="P2473" t="s">
        <v>4352</v>
      </c>
      <c r="Q2473" s="6" t="s">
        <v>24</v>
      </c>
    </row>
    <row r="2474" spans="1:17" ht="15">
      <c r="A2474" t="s">
        <v>17</v>
      </c>
      <c r="B2474" t="s">
        <v>47</v>
      </c>
      <c r="C2474" t="s">
        <v>52</v>
      </c>
      <c r="D2474" t="s">
        <v>4257</v>
      </c>
      <c r="E2474">
        <v>1</v>
      </c>
      <c r="F2474" t="s">
        <v>92</v>
      </c>
      <c r="G2474" t="s">
        <v>22</v>
      </c>
      <c r="H2474" s="5">
        <v>43693.55972222222</v>
      </c>
      <c r="I2474" s="5">
        <v>43693.53125</v>
      </c>
      <c r="J2474" s="4">
        <f t="shared" si="193"/>
        <v>2019</v>
      </c>
      <c r="K2474" s="4">
        <f t="shared" si="194"/>
        <v>8</v>
      </c>
      <c r="L2474" s="6">
        <f t="shared" si="195"/>
        <v>2459.9999998463318</v>
      </c>
      <c r="M2474" s="8">
        <f t="shared" si="191"/>
        <v>40.999999997438863</v>
      </c>
      <c r="N2474" s="8">
        <f t="shared" si="192"/>
        <v>40.999999997438863</v>
      </c>
      <c r="O2474" s="18">
        <v>1</v>
      </c>
      <c r="P2474" t="s">
        <v>4353</v>
      </c>
      <c r="Q2474" s="6" t="s">
        <v>24</v>
      </c>
    </row>
    <row r="2475" spans="1:17" ht="15">
      <c r="A2475" t="s">
        <v>17</v>
      </c>
      <c r="B2475" t="s">
        <v>55</v>
      </c>
      <c r="C2475" t="s">
        <v>59</v>
      </c>
      <c r="D2475" t="s">
        <v>4354</v>
      </c>
      <c r="E2475">
        <v>2</v>
      </c>
      <c r="F2475" t="s">
        <v>85</v>
      </c>
      <c r="G2475" t="s">
        <v>22</v>
      </c>
      <c r="H2475" s="5">
        <v>43693.730613425927</v>
      </c>
      <c r="I2475" s="5">
        <v>43693.711111111108</v>
      </c>
      <c r="J2475" s="4">
        <f t="shared" si="193"/>
        <v>2019</v>
      </c>
      <c r="K2475" s="4">
        <f t="shared" si="194"/>
        <v>8</v>
      </c>
      <c r="L2475" s="6">
        <f t="shared" si="195"/>
        <v>1685.0000003585592</v>
      </c>
      <c r="M2475" s="8">
        <f t="shared" si="191"/>
        <v>28.08333333930932</v>
      </c>
      <c r="N2475" s="8">
        <f t="shared" si="192"/>
        <v>56.16666667861864</v>
      </c>
      <c r="O2475" s="18">
        <v>1</v>
      </c>
      <c r="P2475" t="s">
        <v>4355</v>
      </c>
      <c r="Q2475" s="6" t="s">
        <v>24</v>
      </c>
    </row>
    <row r="2476" spans="1:17" ht="15">
      <c r="A2476" t="s">
        <v>29</v>
      </c>
      <c r="B2476" t="s">
        <v>87</v>
      </c>
      <c r="C2476" t="s">
        <v>103</v>
      </c>
      <c r="D2476" t="s">
        <v>3736</v>
      </c>
      <c r="E2476">
        <v>149</v>
      </c>
      <c r="F2476" t="s">
        <v>27</v>
      </c>
      <c r="G2476" t="s">
        <v>22</v>
      </c>
      <c r="H2476" s="5">
        <v>43693.797847222224</v>
      </c>
      <c r="I2476" s="5">
        <v>43693.722916666666</v>
      </c>
      <c r="J2476" s="4">
        <f t="shared" si="193"/>
        <v>2019</v>
      </c>
      <c r="K2476" s="4">
        <f t="shared" si="194"/>
        <v>8</v>
      </c>
      <c r="L2476" s="6">
        <f t="shared" si="195"/>
        <v>6474.0000002318993</v>
      </c>
      <c r="M2476" s="8">
        <f t="shared" si="191"/>
        <v>107.90000000386499</v>
      </c>
      <c r="N2476" s="8">
        <f t="shared" si="192"/>
        <v>16077.100000575883</v>
      </c>
      <c r="O2476" s="18">
        <v>1</v>
      </c>
      <c r="P2476" t="s">
        <v>4356</v>
      </c>
      <c r="Q2476" s="6" t="s">
        <v>24</v>
      </c>
    </row>
    <row r="2477" spans="1:17" ht="15">
      <c r="A2477" t="s">
        <v>17</v>
      </c>
      <c r="B2477" t="s">
        <v>18</v>
      </c>
      <c r="C2477" t="s">
        <v>38</v>
      </c>
      <c r="D2477" t="s">
        <v>4357</v>
      </c>
      <c r="E2477">
        <v>2</v>
      </c>
      <c r="F2477" t="s">
        <v>125</v>
      </c>
      <c r="G2477" t="s">
        <v>22</v>
      </c>
      <c r="H2477" s="5">
        <v>43693.887939814813</v>
      </c>
      <c r="I2477" s="5">
        <v>43693.849305555559</v>
      </c>
      <c r="J2477" s="4">
        <f t="shared" si="193"/>
        <v>2019</v>
      </c>
      <c r="K2477" s="4">
        <f t="shared" si="194"/>
        <v>8</v>
      </c>
      <c r="L2477" s="6">
        <f t="shared" si="195"/>
        <v>3337.9999995231628</v>
      </c>
      <c r="M2477" s="8">
        <f t="shared" si="191"/>
        <v>55.633333325386047</v>
      </c>
      <c r="N2477" s="8">
        <f t="shared" si="192"/>
        <v>111.26666665077209</v>
      </c>
      <c r="O2477" s="18">
        <v>1</v>
      </c>
      <c r="P2477" t="s">
        <v>4358</v>
      </c>
      <c r="Q2477" s="6" t="s">
        <v>24</v>
      </c>
    </row>
    <row r="2478" spans="1:17" ht="15">
      <c r="A2478" t="s">
        <v>17</v>
      </c>
      <c r="B2478" t="s">
        <v>18</v>
      </c>
      <c r="C2478" t="s">
        <v>19</v>
      </c>
      <c r="D2478" t="s">
        <v>770</v>
      </c>
      <c r="E2478">
        <v>90</v>
      </c>
      <c r="F2478" t="s">
        <v>27</v>
      </c>
      <c r="G2478" t="s">
        <v>22</v>
      </c>
      <c r="H2478" s="5">
        <v>43694.144212962965</v>
      </c>
      <c r="I2478" s="5">
        <v>43694.04582175926</v>
      </c>
      <c r="J2478" s="4">
        <f t="shared" si="193"/>
        <v>2019</v>
      </c>
      <c r="K2478" s="4">
        <f t="shared" si="194"/>
        <v>8</v>
      </c>
      <c r="L2478" s="6">
        <f t="shared" si="195"/>
        <v>8501.0000000707805</v>
      </c>
      <c r="M2478" s="8">
        <f t="shared" si="191"/>
        <v>141.68333333451301</v>
      </c>
      <c r="N2478" s="8">
        <f t="shared" si="192"/>
        <v>12751.500000106171</v>
      </c>
      <c r="O2478" s="18">
        <v>1</v>
      </c>
      <c r="P2478" t="s">
        <v>4359</v>
      </c>
      <c r="Q2478" s="6" t="s">
        <v>24</v>
      </c>
    </row>
    <row r="2479" spans="1:17" ht="15">
      <c r="A2479" t="s">
        <v>29</v>
      </c>
      <c r="B2479" t="s">
        <v>94</v>
      </c>
      <c r="C2479" t="s">
        <v>177</v>
      </c>
      <c r="D2479" t="s">
        <v>4360</v>
      </c>
      <c r="E2479">
        <v>1</v>
      </c>
      <c r="F2479" t="s">
        <v>27</v>
      </c>
      <c r="G2479" t="s">
        <v>22</v>
      </c>
      <c r="H2479" s="5">
        <v>43694.373599537037</v>
      </c>
      <c r="I2479" s="5">
        <v>43694.366666666669</v>
      </c>
      <c r="J2479" s="4">
        <f t="shared" si="193"/>
        <v>2019</v>
      </c>
      <c r="K2479" s="4">
        <f t="shared" si="194"/>
        <v>8</v>
      </c>
      <c r="L2479" s="6">
        <f t="shared" si="195"/>
        <v>598.99999983608723</v>
      </c>
      <c r="M2479" s="8">
        <f t="shared" si="191"/>
        <v>9.9833333306014538</v>
      </c>
      <c r="N2479" s="8">
        <f t="shared" si="192"/>
        <v>9.9833333306014538</v>
      </c>
      <c r="O2479" s="18">
        <v>1</v>
      </c>
      <c r="P2479" t="s">
        <v>4361</v>
      </c>
      <c r="Q2479" s="6" t="s">
        <v>24</v>
      </c>
    </row>
    <row r="2480" spans="1:17" ht="15">
      <c r="A2480" t="s">
        <v>29</v>
      </c>
      <c r="B2480" t="s">
        <v>94</v>
      </c>
      <c r="C2480" t="s">
        <v>177</v>
      </c>
      <c r="D2480" t="s">
        <v>4362</v>
      </c>
      <c r="E2480">
        <v>1</v>
      </c>
      <c r="F2480" t="s">
        <v>27</v>
      </c>
      <c r="G2480" t="s">
        <v>22</v>
      </c>
      <c r="H2480" s="5">
        <v>43694.622939814813</v>
      </c>
      <c r="I2480" s="5">
        <v>43694.607638888891</v>
      </c>
      <c r="J2480" s="4">
        <f t="shared" si="193"/>
        <v>2019</v>
      </c>
      <c r="K2480" s="4">
        <f t="shared" si="194"/>
        <v>8</v>
      </c>
      <c r="L2480" s="6">
        <f t="shared" si="195"/>
        <v>1321.9999997410923</v>
      </c>
      <c r="M2480" s="8">
        <f t="shared" si="191"/>
        <v>22.033333329018205</v>
      </c>
      <c r="N2480" s="8">
        <f t="shared" si="192"/>
        <v>22.033333329018205</v>
      </c>
      <c r="O2480" s="18">
        <v>1</v>
      </c>
      <c r="P2480" t="s">
        <v>4363</v>
      </c>
      <c r="Q2480" s="6" t="s">
        <v>24</v>
      </c>
    </row>
    <row r="2481" spans="1:17" ht="15">
      <c r="A2481" t="s">
        <v>17</v>
      </c>
      <c r="B2481" t="s">
        <v>41</v>
      </c>
      <c r="C2481" t="s">
        <v>42</v>
      </c>
      <c r="D2481" t="s">
        <v>3214</v>
      </c>
      <c r="E2481">
        <v>3</v>
      </c>
      <c r="F2481" t="s">
        <v>27</v>
      </c>
      <c r="G2481" t="s">
        <v>22</v>
      </c>
      <c r="H2481" s="5">
        <v>43694.834641203706</v>
      </c>
      <c r="I2481" s="5">
        <v>43694.771527777775</v>
      </c>
      <c r="J2481" s="4">
        <f t="shared" si="193"/>
        <v>2019</v>
      </c>
      <c r="K2481" s="4">
        <f t="shared" si="194"/>
        <v>8</v>
      </c>
      <c r="L2481" s="6">
        <f t="shared" si="195"/>
        <v>5453.0000004451722</v>
      </c>
      <c r="M2481" s="8">
        <f t="shared" si="191"/>
        <v>90.88333334075287</v>
      </c>
      <c r="N2481" s="8">
        <f t="shared" si="192"/>
        <v>272.65000002225861</v>
      </c>
      <c r="O2481" s="18">
        <v>1</v>
      </c>
      <c r="P2481" t="s">
        <v>4364</v>
      </c>
      <c r="Q2481" s="6" t="s">
        <v>24</v>
      </c>
    </row>
    <row r="2482" spans="1:17" ht="15">
      <c r="A2482" t="s">
        <v>17</v>
      </c>
      <c r="B2482" t="s">
        <v>47</v>
      </c>
      <c r="C2482" t="s">
        <v>52</v>
      </c>
      <c r="D2482" t="s">
        <v>602</v>
      </c>
      <c r="E2482">
        <v>50</v>
      </c>
      <c r="F2482" t="s">
        <v>27</v>
      </c>
      <c r="G2482" t="s">
        <v>22</v>
      </c>
      <c r="H2482" s="5">
        <v>43694.99962962963</v>
      </c>
      <c r="I2482" s="5">
        <v>43694.930011574077</v>
      </c>
      <c r="J2482" s="4">
        <f t="shared" si="193"/>
        <v>2019</v>
      </c>
      <c r="K2482" s="4">
        <f t="shared" si="194"/>
        <v>8</v>
      </c>
      <c r="L2482" s="6">
        <f t="shared" si="195"/>
        <v>6014.9999998044223</v>
      </c>
      <c r="M2482" s="8">
        <f t="shared" si="191"/>
        <v>100.24999999674037</v>
      </c>
      <c r="N2482" s="8">
        <f t="shared" si="192"/>
        <v>5012.4999998370185</v>
      </c>
      <c r="O2482" s="18">
        <v>1</v>
      </c>
      <c r="P2482" t="s">
        <v>4365</v>
      </c>
      <c r="Q2482" s="6" t="s">
        <v>24</v>
      </c>
    </row>
    <row r="2483" spans="1:17" ht="15">
      <c r="A2483" t="s">
        <v>17</v>
      </c>
      <c r="B2483" t="s">
        <v>47</v>
      </c>
      <c r="C2483" t="s">
        <v>52</v>
      </c>
      <c r="D2483" t="s">
        <v>1378</v>
      </c>
      <c r="E2483">
        <v>2</v>
      </c>
      <c r="F2483" t="s">
        <v>92</v>
      </c>
      <c r="G2483" t="s">
        <v>22</v>
      </c>
      <c r="H2483" s="5">
        <v>43695.491249999999</v>
      </c>
      <c r="I2483" s="5">
        <v>43695.446481481478</v>
      </c>
      <c r="J2483" s="4">
        <f t="shared" si="193"/>
        <v>2019</v>
      </c>
      <c r="K2483" s="4">
        <f t="shared" si="194"/>
        <v>8</v>
      </c>
      <c r="L2483" s="6">
        <f t="shared" si="195"/>
        <v>3868.0000002030283</v>
      </c>
      <c r="M2483" s="8">
        <f t="shared" si="191"/>
        <v>64.466666670050472</v>
      </c>
      <c r="N2483" s="8">
        <f t="shared" si="192"/>
        <v>128.93333334010094</v>
      </c>
      <c r="O2483" s="18">
        <v>1</v>
      </c>
      <c r="P2483" t="s">
        <v>4366</v>
      </c>
      <c r="Q2483" s="6" t="s">
        <v>24</v>
      </c>
    </row>
    <row r="2484" spans="1:17" ht="15">
      <c r="A2484" t="s">
        <v>17</v>
      </c>
      <c r="B2484" t="s">
        <v>41</v>
      </c>
      <c r="C2484" t="s">
        <v>62</v>
      </c>
      <c r="D2484" t="s">
        <v>290</v>
      </c>
      <c r="E2484">
        <v>31</v>
      </c>
      <c r="F2484" t="s">
        <v>131</v>
      </c>
      <c r="G2484" t="s">
        <v>22</v>
      </c>
      <c r="H2484" s="5">
        <v>43695.568726851852</v>
      </c>
      <c r="I2484" s="5">
        <v>43695.52983796296</v>
      </c>
      <c r="J2484" s="4">
        <f t="shared" si="193"/>
        <v>2019</v>
      </c>
      <c r="K2484" s="4">
        <f t="shared" si="194"/>
        <v>8</v>
      </c>
      <c r="L2484" s="6">
        <f t="shared" si="195"/>
        <v>3360.0000002654269</v>
      </c>
      <c r="M2484" s="8">
        <f t="shared" si="191"/>
        <v>56.000000004423782</v>
      </c>
      <c r="N2484" s="8">
        <f t="shared" si="192"/>
        <v>1736.0000001371372</v>
      </c>
      <c r="O2484" s="18">
        <v>1</v>
      </c>
      <c r="P2484" t="s">
        <v>4367</v>
      </c>
      <c r="Q2484" s="6" t="s">
        <v>24</v>
      </c>
    </row>
    <row r="2485" spans="1:17" ht="15">
      <c r="A2485" t="s">
        <v>29</v>
      </c>
      <c r="B2485" t="s">
        <v>87</v>
      </c>
      <c r="C2485" t="s">
        <v>197</v>
      </c>
      <c r="D2485" t="s">
        <v>4368</v>
      </c>
      <c r="E2485">
        <v>1</v>
      </c>
      <c r="F2485" t="s">
        <v>27</v>
      </c>
      <c r="G2485" t="s">
        <v>22</v>
      </c>
      <c r="H2485" s="5">
        <v>43695.604432870372</v>
      </c>
      <c r="I2485" s="5">
        <v>43695.539583333331</v>
      </c>
      <c r="J2485" s="4">
        <f t="shared" si="193"/>
        <v>2019</v>
      </c>
      <c r="K2485" s="4">
        <f t="shared" si="194"/>
        <v>8</v>
      </c>
      <c r="L2485" s="6">
        <f t="shared" si="195"/>
        <v>5603.0000003054738</v>
      </c>
      <c r="M2485" s="8">
        <f t="shared" si="191"/>
        <v>93.383333338424563</v>
      </c>
      <c r="N2485" s="8">
        <f t="shared" si="192"/>
        <v>93.383333338424563</v>
      </c>
      <c r="O2485" s="18">
        <v>1</v>
      </c>
      <c r="P2485" t="s">
        <v>4369</v>
      </c>
      <c r="Q2485" s="6" t="s">
        <v>24</v>
      </c>
    </row>
    <row r="2486" spans="1:17" ht="15">
      <c r="A2486" t="s">
        <v>17</v>
      </c>
      <c r="B2486" t="s">
        <v>41</v>
      </c>
      <c r="C2486" t="s">
        <v>42</v>
      </c>
      <c r="D2486" t="s">
        <v>4370</v>
      </c>
      <c r="E2486">
        <v>48</v>
      </c>
      <c r="F2486" t="s">
        <v>131</v>
      </c>
      <c r="G2486" t="s">
        <v>22</v>
      </c>
      <c r="H2486" s="5">
        <v>43696.546979166669</v>
      </c>
      <c r="I2486" s="5">
        <v>43696.515972222223</v>
      </c>
      <c r="J2486" s="4">
        <f t="shared" si="193"/>
        <v>2019</v>
      </c>
      <c r="K2486" s="4">
        <f t="shared" si="194"/>
        <v>8</v>
      </c>
      <c r="L2486" s="6">
        <f t="shared" si="195"/>
        <v>2679.0000001201406</v>
      </c>
      <c r="M2486" s="8">
        <f t="shared" si="191"/>
        <v>44.650000002002344</v>
      </c>
      <c r="N2486" s="8">
        <f t="shared" si="192"/>
        <v>2143.2000000961125</v>
      </c>
      <c r="O2486" s="18">
        <v>1</v>
      </c>
      <c r="P2486" t="s">
        <v>4371</v>
      </c>
      <c r="Q2486" s="6" t="s">
        <v>24</v>
      </c>
    </row>
    <row r="2487" spans="1:17" ht="15">
      <c r="A2487" t="s">
        <v>17</v>
      </c>
      <c r="B2487" t="s">
        <v>47</v>
      </c>
      <c r="C2487" t="s">
        <v>52</v>
      </c>
      <c r="D2487" t="s">
        <v>1036</v>
      </c>
      <c r="E2487">
        <v>26</v>
      </c>
      <c r="F2487" t="s">
        <v>27</v>
      </c>
      <c r="G2487" t="s">
        <v>22</v>
      </c>
      <c r="H2487" s="5">
        <v>43696.571898148148</v>
      </c>
      <c r="I2487" s="5">
        <v>43696.53402777778</v>
      </c>
      <c r="J2487" s="4">
        <f t="shared" si="193"/>
        <v>2019</v>
      </c>
      <c r="K2487" s="4">
        <f t="shared" si="194"/>
        <v>8</v>
      </c>
      <c r="L2487" s="6">
        <f t="shared" si="195"/>
        <v>3271.9999998109415</v>
      </c>
      <c r="M2487" s="8">
        <f t="shared" si="191"/>
        <v>54.533333330182359</v>
      </c>
      <c r="N2487" s="8">
        <f t="shared" si="192"/>
        <v>1417.8666665847413</v>
      </c>
      <c r="O2487" s="18">
        <v>1</v>
      </c>
      <c r="P2487" t="s">
        <v>4372</v>
      </c>
      <c r="Q2487" s="6" t="s">
        <v>24</v>
      </c>
    </row>
    <row r="2488" spans="1:18" ht="15">
      <c r="A2488" t="s">
        <v>29</v>
      </c>
      <c r="B2488" t="s">
        <v>94</v>
      </c>
      <c r="C2488" t="s">
        <v>174</v>
      </c>
      <c r="D2488" t="s">
        <v>4373</v>
      </c>
      <c r="E2488">
        <v>1</v>
      </c>
      <c r="F2488" t="s">
        <v>33</v>
      </c>
      <c r="G2488" t="s">
        <v>22</v>
      </c>
      <c r="H2488" s="5">
        <v>43696.687777777777</v>
      </c>
      <c r="I2488" s="5">
        <v>43696.634722222225</v>
      </c>
      <c r="J2488" s="4">
        <f t="shared" si="193"/>
        <v>2019</v>
      </c>
      <c r="K2488" s="4">
        <f t="shared" si="194"/>
        <v>8</v>
      </c>
      <c r="L2488" s="6">
        <f t="shared" si="195"/>
        <v>4583.9999997289851</v>
      </c>
      <c r="M2488" s="8">
        <f t="shared" si="191"/>
        <v>76.399999995483086</v>
      </c>
      <c r="N2488" s="8">
        <f t="shared" si="192"/>
        <v>76.399999995483086</v>
      </c>
      <c r="O2488" s="18">
        <v>1</v>
      </c>
      <c r="P2488" t="s">
        <v>4374</v>
      </c>
      <c r="Q2488" s="6" t="s">
        <v>24</v>
      </c>
      <c r="R2488" t="s">
        <v>2644</v>
      </c>
    </row>
    <row r="2489" spans="1:17" ht="15">
      <c r="A2489" t="s">
        <v>29</v>
      </c>
      <c r="B2489" t="s">
        <v>30</v>
      </c>
      <c r="C2489" t="s">
        <v>83</v>
      </c>
      <c r="D2489" t="s">
        <v>4375</v>
      </c>
      <c r="E2489">
        <v>1</v>
      </c>
      <c r="F2489" t="s">
        <v>27</v>
      </c>
      <c r="G2489" t="s">
        <v>22</v>
      </c>
      <c r="H2489" s="5">
        <v>43696.709583333337</v>
      </c>
      <c r="I2489" s="5">
        <v>43696.668749999997</v>
      </c>
      <c r="J2489" s="4">
        <f t="shared" si="193"/>
        <v>2019</v>
      </c>
      <c r="K2489" s="4">
        <f t="shared" si="194"/>
        <v>8</v>
      </c>
      <c r="L2489" s="6">
        <f t="shared" si="195"/>
        <v>3528.0000005615875</v>
      </c>
      <c r="M2489" s="8">
        <f t="shared" si="191"/>
        <v>58.800000009359792</v>
      </c>
      <c r="N2489" s="8">
        <f t="shared" si="192"/>
        <v>58.800000009359792</v>
      </c>
      <c r="O2489" s="18">
        <v>1</v>
      </c>
      <c r="P2489" t="s">
        <v>4376</v>
      </c>
      <c r="Q2489" s="6" t="s">
        <v>24</v>
      </c>
    </row>
    <row r="2490" spans="1:17" ht="15">
      <c r="A2490" t="s">
        <v>17</v>
      </c>
      <c r="B2490" t="s">
        <v>18</v>
      </c>
      <c r="C2490" t="s">
        <v>35</v>
      </c>
      <c r="D2490" t="s">
        <v>3260</v>
      </c>
      <c r="E2490">
        <v>2</v>
      </c>
      <c r="F2490" t="s">
        <v>131</v>
      </c>
      <c r="G2490" t="s">
        <v>22</v>
      </c>
      <c r="H2490" s="5">
        <v>43696.713090277779</v>
      </c>
      <c r="I2490" s="5">
        <v>43696.682638888888</v>
      </c>
      <c r="J2490" s="4">
        <f t="shared" si="193"/>
        <v>2019</v>
      </c>
      <c r="K2490" s="4">
        <f t="shared" si="194"/>
        <v>8</v>
      </c>
      <c r="L2490" s="6">
        <f t="shared" si="195"/>
        <v>2631.0000002151355</v>
      </c>
      <c r="M2490" s="8">
        <f t="shared" si="191"/>
        <v>43.850000003585592</v>
      </c>
      <c r="N2490" s="8">
        <f t="shared" si="192"/>
        <v>87.700000007171184</v>
      </c>
      <c r="O2490" s="18">
        <v>1</v>
      </c>
      <c r="P2490" t="s">
        <v>4377</v>
      </c>
      <c r="Q2490" s="6" t="s">
        <v>24</v>
      </c>
    </row>
    <row r="2491" spans="1:17" ht="15">
      <c r="A2491" t="s">
        <v>17</v>
      </c>
      <c r="B2491" t="s">
        <v>41</v>
      </c>
      <c r="C2491" t="s">
        <v>62</v>
      </c>
      <c r="D2491" t="s">
        <v>2657</v>
      </c>
      <c r="E2491">
        <v>1</v>
      </c>
      <c r="F2491" t="s">
        <v>85</v>
      </c>
      <c r="G2491" t="s">
        <v>22</v>
      </c>
      <c r="H2491" s="5">
        <v>43696.75980324074</v>
      </c>
      <c r="I2491" s="5">
        <v>43696.696643518517</v>
      </c>
      <c r="J2491" s="4">
        <f t="shared" si="193"/>
        <v>2019</v>
      </c>
      <c r="K2491" s="4">
        <f t="shared" si="194"/>
        <v>8</v>
      </c>
      <c r="L2491" s="6">
        <f t="shared" si="195"/>
        <v>5457.0000001229346</v>
      </c>
      <c r="M2491" s="8">
        <f t="shared" si="191"/>
        <v>90.95000000204891</v>
      </c>
      <c r="N2491" s="8">
        <f t="shared" si="192"/>
        <v>90.95000000204891</v>
      </c>
      <c r="O2491" s="18">
        <v>1</v>
      </c>
      <c r="P2491" t="s">
        <v>4378</v>
      </c>
      <c r="Q2491" s="6" t="s">
        <v>24</v>
      </c>
    </row>
    <row r="2492" spans="1:17" ht="15">
      <c r="A2492" t="s">
        <v>17</v>
      </c>
      <c r="B2492" t="s">
        <v>41</v>
      </c>
      <c r="C2492" t="s">
        <v>129</v>
      </c>
      <c r="D2492" t="s">
        <v>4379</v>
      </c>
      <c r="E2492">
        <v>1</v>
      </c>
      <c r="F2492" t="s">
        <v>92</v>
      </c>
      <c r="G2492" t="s">
        <v>22</v>
      </c>
      <c r="H2492" s="5">
        <v>43696.740405092591</v>
      </c>
      <c r="I2492" s="5">
        <v>43696.719201388885</v>
      </c>
      <c r="J2492" s="4">
        <f t="shared" si="193"/>
        <v>2019</v>
      </c>
      <c r="K2492" s="4">
        <f t="shared" si="194"/>
        <v>8</v>
      </c>
      <c r="L2492" s="6">
        <f t="shared" si="195"/>
        <v>1832.0000001462176</v>
      </c>
      <c r="M2492" s="8">
        <f t="shared" si="191"/>
        <v>30.533333335770294</v>
      </c>
      <c r="N2492" s="8">
        <f t="shared" si="192"/>
        <v>30.533333335770294</v>
      </c>
      <c r="O2492" s="18">
        <v>1</v>
      </c>
      <c r="P2492" t="s">
        <v>4380</v>
      </c>
      <c r="Q2492" s="6" t="s">
        <v>24</v>
      </c>
    </row>
    <row r="2493" spans="1:17" ht="15">
      <c r="A2493" t="s">
        <v>29</v>
      </c>
      <c r="B2493" t="s">
        <v>94</v>
      </c>
      <c r="C2493" t="s">
        <v>174</v>
      </c>
      <c r="D2493" t="s">
        <v>4381</v>
      </c>
      <c r="E2493">
        <v>1</v>
      </c>
      <c r="F2493" t="s">
        <v>27</v>
      </c>
      <c r="G2493" t="s">
        <v>22</v>
      </c>
      <c r="H2493" s="5">
        <v>43696.990231481483</v>
      </c>
      <c r="I2493" s="5">
        <v>43696.925868055558</v>
      </c>
      <c r="J2493" s="4">
        <f t="shared" si="193"/>
        <v>2019</v>
      </c>
      <c r="K2493" s="4">
        <f t="shared" si="194"/>
        <v>8</v>
      </c>
      <c r="L2493" s="6">
        <f t="shared" si="195"/>
        <v>5560.9999999171123</v>
      </c>
      <c r="M2493" s="8">
        <f t="shared" si="191"/>
        <v>92.683333331951872</v>
      </c>
      <c r="N2493" s="8">
        <f t="shared" si="192"/>
        <v>92.683333331951872</v>
      </c>
      <c r="O2493" s="18">
        <v>1</v>
      </c>
      <c r="P2493" t="s">
        <v>4382</v>
      </c>
      <c r="Q2493" s="6" t="s">
        <v>24</v>
      </c>
    </row>
    <row r="2494" spans="1:17" ht="15">
      <c r="A2494" t="s">
        <v>29</v>
      </c>
      <c r="B2494" t="s">
        <v>87</v>
      </c>
      <c r="C2494" t="s">
        <v>103</v>
      </c>
      <c r="D2494" t="s">
        <v>4383</v>
      </c>
      <c r="E2494">
        <v>4</v>
      </c>
      <c r="F2494" t="s">
        <v>131</v>
      </c>
      <c r="G2494" t="s">
        <v>22</v>
      </c>
      <c r="H2494" s="5">
        <v>43697.279131944444</v>
      </c>
      <c r="I2494" s="5">
        <v>43697.204745370371</v>
      </c>
      <c r="J2494" s="4">
        <f t="shared" si="193"/>
        <v>2019</v>
      </c>
      <c r="K2494" s="4">
        <f t="shared" si="194"/>
        <v>8</v>
      </c>
      <c r="L2494" s="6">
        <f t="shared" si="195"/>
        <v>6426.9999999320135</v>
      </c>
      <c r="M2494" s="8">
        <f t="shared" si="191"/>
        <v>107.11666666553356</v>
      </c>
      <c r="N2494" s="8">
        <f t="shared" si="192"/>
        <v>428.46666666213423</v>
      </c>
      <c r="O2494" s="18">
        <v>1</v>
      </c>
      <c r="P2494" t="s">
        <v>4384</v>
      </c>
      <c r="Q2494" s="6" t="s">
        <v>24</v>
      </c>
    </row>
    <row r="2495" spans="1:19" s="100" customFormat="1" ht="15">
      <c r="A2495" s="100" t="s">
        <v>17</v>
      </c>
      <c r="B2495" s="100" t="s">
        <v>47</v>
      </c>
      <c r="C2495" s="100" t="s">
        <v>52</v>
      </c>
      <c r="D2495" s="100" t="s">
        <v>4385</v>
      </c>
      <c r="E2495" s="100">
        <v>1</v>
      </c>
      <c r="F2495" s="100" t="s">
        <v>27</v>
      </c>
      <c r="G2495" s="100" t="s">
        <v>22</v>
      </c>
      <c r="H2495" s="101">
        <v>43697.668113425927</v>
      </c>
      <c r="I2495" s="101">
        <v>43697.51458333333</v>
      </c>
      <c r="J2495" s="4">
        <f t="shared" si="193"/>
        <v>2019</v>
      </c>
      <c r="K2495" s="4">
        <f t="shared" si="194"/>
        <v>8</v>
      </c>
      <c r="L2495" s="96">
        <f t="shared" si="195"/>
        <v>13265.000000386499</v>
      </c>
      <c r="M2495" s="98">
        <f t="shared" si="191"/>
        <v>221.08333333977498</v>
      </c>
      <c r="N2495" s="98">
        <f t="shared" si="192"/>
        <v>221.08333333977498</v>
      </c>
      <c r="O2495" s="99">
        <v>1</v>
      </c>
      <c r="P2495" s="100" t="s">
        <v>4386</v>
      </c>
      <c r="Q2495" s="96" t="s">
        <v>24</v>
      </c>
      <c r="S2495"/>
    </row>
    <row r="2496" spans="1:17" s="106" customFormat="1" ht="15">
      <c r="A2496" s="106" t="s">
        <v>17</v>
      </c>
      <c r="B2496" s="106" t="s">
        <v>47</v>
      </c>
      <c r="C2496" s="106" t="s">
        <v>52</v>
      </c>
      <c r="D2496" s="106" t="s">
        <v>4387</v>
      </c>
      <c r="E2496" s="106">
        <v>1</v>
      </c>
      <c r="F2496" s="106" t="s">
        <v>131</v>
      </c>
      <c r="G2496" s="106" t="s">
        <v>22</v>
      </c>
      <c r="H2496" s="107">
        <v>43697.666168981479</v>
      </c>
      <c r="I2496" s="107">
        <v>43697.603472222225</v>
      </c>
      <c r="J2496" s="4">
        <f t="shared" si="193"/>
        <v>2019</v>
      </c>
      <c r="K2496" s="4">
        <f t="shared" si="194"/>
        <v>8</v>
      </c>
      <c r="L2496" s="110">
        <f t="shared" si="195"/>
        <v>5416.9999995734543</v>
      </c>
      <c r="M2496" s="108">
        <f t="shared" si="196" ref="M2496:M2559">+L2496/60</f>
        <v>90.283333326224238</v>
      </c>
      <c r="N2496" s="108">
        <f t="shared" si="197" ref="N2496:N2559">+M2496*E2496</f>
        <v>90.283333326224238</v>
      </c>
      <c r="O2496" s="109">
        <v>1</v>
      </c>
      <c r="P2496" s="106" t="s">
        <v>4388</v>
      </c>
      <c r="Q2496" s="110" t="s">
        <v>24</v>
      </c>
    </row>
    <row r="2497" spans="1:17" ht="15">
      <c r="A2497" t="s">
        <v>17</v>
      </c>
      <c r="B2497" t="s">
        <v>18</v>
      </c>
      <c r="C2497" t="s">
        <v>38</v>
      </c>
      <c r="D2497" t="s">
        <v>4389</v>
      </c>
      <c r="E2497">
        <v>11</v>
      </c>
      <c r="F2497" t="s">
        <v>131</v>
      </c>
      <c r="G2497" t="s">
        <v>22</v>
      </c>
      <c r="H2497" s="5">
        <v>43697.802812499998</v>
      </c>
      <c r="I2497" s="5">
        <v>43697.749305555553</v>
      </c>
      <c r="J2497" s="4">
        <f t="shared" si="193"/>
        <v>2019</v>
      </c>
      <c r="K2497" s="4">
        <f t="shared" si="194"/>
        <v>8</v>
      </c>
      <c r="L2497" s="6">
        <f t="shared" si="195"/>
        <v>4623.0000000447035</v>
      </c>
      <c r="M2497" s="8">
        <f t="shared" si="196"/>
        <v>77.050000000745058</v>
      </c>
      <c r="N2497" s="8">
        <f t="shared" si="197"/>
        <v>847.55000000819564</v>
      </c>
      <c r="O2497" s="18">
        <v>1</v>
      </c>
      <c r="P2497" t="s">
        <v>4390</v>
      </c>
      <c r="Q2497" s="6" t="s">
        <v>24</v>
      </c>
    </row>
    <row r="2498" spans="1:17" ht="15">
      <c r="A2498" t="s">
        <v>17</v>
      </c>
      <c r="B2498" t="s">
        <v>41</v>
      </c>
      <c r="C2498" t="s">
        <v>62</v>
      </c>
      <c r="D2498" t="s">
        <v>1506</v>
      </c>
      <c r="E2498">
        <v>2</v>
      </c>
      <c r="F2498" t="s">
        <v>131</v>
      </c>
      <c r="G2498" t="s">
        <v>22</v>
      </c>
      <c r="H2498" s="5">
        <v>43697.877708333333</v>
      </c>
      <c r="I2498" s="5">
        <v>43697.832638888889</v>
      </c>
      <c r="J2498" s="4">
        <f t="shared" si="193"/>
        <v>2019</v>
      </c>
      <c r="K2498" s="4">
        <f t="shared" si="194"/>
        <v>8</v>
      </c>
      <c r="L2498" s="6">
        <f t="shared" si="195"/>
        <v>3893.9999999944121</v>
      </c>
      <c r="M2498" s="8">
        <f t="shared" si="196"/>
        <v>64.899999999906868</v>
      </c>
      <c r="N2498" s="8">
        <f t="shared" si="197"/>
        <v>129.79999999981374</v>
      </c>
      <c r="O2498" s="18">
        <v>1</v>
      </c>
      <c r="P2498" t="s">
        <v>4391</v>
      </c>
      <c r="Q2498" s="6" t="s">
        <v>24</v>
      </c>
    </row>
    <row r="2499" spans="1:17" ht="15">
      <c r="A2499" t="s">
        <v>29</v>
      </c>
      <c r="B2499" t="s">
        <v>30</v>
      </c>
      <c r="C2499" t="s">
        <v>83</v>
      </c>
      <c r="D2499" t="s">
        <v>2086</v>
      </c>
      <c r="E2499">
        <v>1</v>
      </c>
      <c r="F2499" t="s">
        <v>85</v>
      </c>
      <c r="G2499" t="s">
        <v>22</v>
      </c>
      <c r="H2499" s="5">
        <v>43698.426724537036</v>
      </c>
      <c r="I2499" s="5">
        <v>43698.397974537038</v>
      </c>
      <c r="J2499" s="4">
        <f t="shared" si="198" ref="J2499:J2562">YEAR(I2499)</f>
        <v>2019</v>
      </c>
      <c r="K2499" s="4">
        <f t="shared" si="199" ref="K2499:K2562">MONTH(I2499)</f>
        <v>8</v>
      </c>
      <c r="L2499" s="6">
        <f t="shared" si="195"/>
        <v>2483.9999997988343</v>
      </c>
      <c r="M2499" s="8">
        <f t="shared" si="196"/>
        <v>41.399999996647239</v>
      </c>
      <c r="N2499" s="8">
        <f t="shared" si="197"/>
        <v>41.399999996647239</v>
      </c>
      <c r="O2499" s="18">
        <v>1</v>
      </c>
      <c r="P2499" t="s">
        <v>4392</v>
      </c>
      <c r="Q2499" s="6" t="s">
        <v>24</v>
      </c>
    </row>
    <row r="2500" spans="1:17" ht="15">
      <c r="A2500" t="s">
        <v>17</v>
      </c>
      <c r="B2500" t="s">
        <v>41</v>
      </c>
      <c r="C2500" t="s">
        <v>62</v>
      </c>
      <c r="D2500" t="s">
        <v>3144</v>
      </c>
      <c r="E2500">
        <v>22</v>
      </c>
      <c r="F2500" t="s">
        <v>125</v>
      </c>
      <c r="G2500" t="s">
        <v>22</v>
      </c>
      <c r="H2500" s="5">
        <v>43698.453472222223</v>
      </c>
      <c r="I2500" s="5">
        <v>43698.421527777777</v>
      </c>
      <c r="J2500" s="4">
        <f t="shared" si="198"/>
        <v>2019</v>
      </c>
      <c r="K2500" s="4">
        <f t="shared" si="199"/>
        <v>8</v>
      </c>
      <c r="L2500" s="6">
        <f t="shared" si="195"/>
        <v>2760.0000001955777</v>
      </c>
      <c r="M2500" s="8">
        <f t="shared" si="196"/>
        <v>46.000000003259629</v>
      </c>
      <c r="N2500" s="8">
        <f t="shared" si="197"/>
        <v>1012.0000000717118</v>
      </c>
      <c r="O2500" s="18">
        <v>1</v>
      </c>
      <c r="P2500" t="s">
        <v>4393</v>
      </c>
      <c r="Q2500" s="6" t="s">
        <v>24</v>
      </c>
    </row>
    <row r="2501" spans="1:17" ht="15">
      <c r="A2501" t="s">
        <v>29</v>
      </c>
      <c r="B2501" t="s">
        <v>30</v>
      </c>
      <c r="C2501" t="s">
        <v>163</v>
      </c>
      <c r="D2501" t="s">
        <v>164</v>
      </c>
      <c r="E2501">
        <v>5525</v>
      </c>
      <c r="F2501" t="s">
        <v>165</v>
      </c>
      <c r="G2501" t="s">
        <v>22</v>
      </c>
      <c r="H2501" s="5">
        <v>43699.371145833335</v>
      </c>
      <c r="I2501" s="5">
        <v>43699.334722222222</v>
      </c>
      <c r="J2501" s="4">
        <f t="shared" si="198"/>
        <v>2019</v>
      </c>
      <c r="K2501" s="4">
        <f t="shared" si="199"/>
        <v>8</v>
      </c>
      <c r="L2501" s="6">
        <f t="shared" si="195"/>
        <v>3147.0000001369044</v>
      </c>
      <c r="M2501" s="8">
        <f t="shared" si="196"/>
        <v>52.45000000228174</v>
      </c>
      <c r="N2501" s="8">
        <f t="shared" si="197"/>
        <v>289786.25001260662</v>
      </c>
      <c r="O2501" s="18">
        <v>1</v>
      </c>
      <c r="P2501" t="s">
        <v>4394</v>
      </c>
      <c r="Q2501" s="6" t="s">
        <v>24</v>
      </c>
    </row>
    <row r="2502" spans="1:17" ht="15">
      <c r="A2502" t="s">
        <v>29</v>
      </c>
      <c r="B2502" t="s">
        <v>87</v>
      </c>
      <c r="C2502" t="s">
        <v>103</v>
      </c>
      <c r="D2502" t="s">
        <v>200</v>
      </c>
      <c r="E2502">
        <v>2500</v>
      </c>
      <c r="F2502" t="s">
        <v>165</v>
      </c>
      <c r="G2502" t="s">
        <v>22</v>
      </c>
      <c r="H2502" s="5">
        <v>43699.371435185189</v>
      </c>
      <c r="I2502" s="5">
        <v>43699.342361111114</v>
      </c>
      <c r="J2502" s="4">
        <f t="shared" si="198"/>
        <v>2019</v>
      </c>
      <c r="K2502" s="4">
        <f t="shared" si="199"/>
        <v>8</v>
      </c>
      <c r="L2502" s="6">
        <f t="shared" si="195"/>
        <v>2512.000000057742</v>
      </c>
      <c r="M2502" s="8">
        <f t="shared" si="196"/>
        <v>41.866666667629033</v>
      </c>
      <c r="N2502" s="8">
        <f t="shared" si="197"/>
        <v>104666.66666907258</v>
      </c>
      <c r="O2502" s="18">
        <v>1</v>
      </c>
      <c r="P2502" t="s">
        <v>4395</v>
      </c>
      <c r="Q2502" s="6" t="s">
        <v>24</v>
      </c>
    </row>
    <row r="2503" spans="1:17" ht="15">
      <c r="A2503" t="s">
        <v>29</v>
      </c>
      <c r="B2503" t="s">
        <v>87</v>
      </c>
      <c r="C2503" t="s">
        <v>103</v>
      </c>
      <c r="D2503" t="s">
        <v>4396</v>
      </c>
      <c r="E2503">
        <v>21</v>
      </c>
      <c r="F2503" t="s">
        <v>27</v>
      </c>
      <c r="G2503" t="s">
        <v>22</v>
      </c>
      <c r="H2503" s="5">
        <v>43699.450775462959</v>
      </c>
      <c r="I2503" s="5">
        <v>43699.406944444447</v>
      </c>
      <c r="J2503" s="4">
        <f t="shared" si="198"/>
        <v>2019</v>
      </c>
      <c r="K2503" s="4">
        <f t="shared" si="199"/>
        <v>8</v>
      </c>
      <c r="L2503" s="6">
        <f t="shared" si="195"/>
        <v>3786.9999994989485</v>
      </c>
      <c r="M2503" s="8">
        <f t="shared" si="196"/>
        <v>63.116666658315808</v>
      </c>
      <c r="N2503" s="8">
        <f t="shared" si="197"/>
        <v>1325.449999824632</v>
      </c>
      <c r="O2503" s="18">
        <v>1</v>
      </c>
      <c r="P2503" t="s">
        <v>4397</v>
      </c>
      <c r="Q2503" s="6" t="s">
        <v>24</v>
      </c>
    </row>
    <row r="2504" spans="1:17" ht="15">
      <c r="A2504" t="s">
        <v>29</v>
      </c>
      <c r="B2504" t="s">
        <v>87</v>
      </c>
      <c r="C2504" t="s">
        <v>103</v>
      </c>
      <c r="D2504" t="s">
        <v>4398</v>
      </c>
      <c r="E2504">
        <v>2</v>
      </c>
      <c r="F2504" t="s">
        <v>27</v>
      </c>
      <c r="G2504" t="s">
        <v>22</v>
      </c>
      <c r="H2504" s="5">
        <v>43699.475370370368</v>
      </c>
      <c r="I2504" s="5">
        <v>43699.450775462959</v>
      </c>
      <c r="J2504" s="4">
        <f t="shared" si="198"/>
        <v>2019</v>
      </c>
      <c r="K2504" s="4">
        <f t="shared" si="199"/>
        <v>8</v>
      </c>
      <c r="L2504" s="6">
        <f t="shared" si="195"/>
        <v>2125.0000001164153</v>
      </c>
      <c r="M2504" s="8">
        <f t="shared" si="196"/>
        <v>35.416666668606922</v>
      </c>
      <c r="N2504" s="8">
        <f t="shared" si="197"/>
        <v>70.833333337213844</v>
      </c>
      <c r="O2504" s="18">
        <v>1</v>
      </c>
      <c r="P2504" t="s">
        <v>4399</v>
      </c>
      <c r="Q2504" s="6" t="s">
        <v>24</v>
      </c>
    </row>
    <row r="2505" spans="1:17" ht="15">
      <c r="A2505" t="s">
        <v>29</v>
      </c>
      <c r="B2505" t="s">
        <v>30</v>
      </c>
      <c r="C2505" t="s">
        <v>171</v>
      </c>
      <c r="D2505" t="s">
        <v>4400</v>
      </c>
      <c r="E2505">
        <v>1</v>
      </c>
      <c r="F2505" t="s">
        <v>125</v>
      </c>
      <c r="G2505" t="s">
        <v>97</v>
      </c>
      <c r="H2505" s="5">
        <v>43699.62226851852</v>
      </c>
      <c r="I2505" s="5">
        <v>43699.505555555559</v>
      </c>
      <c r="J2505" s="4">
        <f t="shared" si="198"/>
        <v>2019</v>
      </c>
      <c r="K2505" s="4">
        <f t="shared" si="199"/>
        <v>8</v>
      </c>
      <c r="L2505" s="6">
        <f t="shared" si="195"/>
        <v>10083.9999998454</v>
      </c>
      <c r="M2505" s="8">
        <f t="shared" si="196"/>
        <v>168.06666666409001</v>
      </c>
      <c r="N2505" s="8">
        <f t="shared" si="197"/>
        <v>168.06666666409001</v>
      </c>
      <c r="O2505" s="18">
        <v>1</v>
      </c>
      <c r="P2505" t="s">
        <v>4401</v>
      </c>
      <c r="Q2505" s="6" t="s">
        <v>24</v>
      </c>
    </row>
    <row r="2506" spans="1:17" ht="15">
      <c r="A2506" t="s">
        <v>17</v>
      </c>
      <c r="B2506" t="s">
        <v>18</v>
      </c>
      <c r="C2506" t="s">
        <v>19</v>
      </c>
      <c r="D2506" t="s">
        <v>4402</v>
      </c>
      <c r="E2506">
        <v>1</v>
      </c>
      <c r="F2506" t="s">
        <v>472</v>
      </c>
      <c r="G2506" t="s">
        <v>22</v>
      </c>
      <c r="H2506" s="5">
        <v>43699.739317129628</v>
      </c>
      <c r="I2506" s="5">
        <v>43699.671678240738</v>
      </c>
      <c r="J2506" s="4">
        <f t="shared" si="198"/>
        <v>2019</v>
      </c>
      <c r="K2506" s="4">
        <f t="shared" si="199"/>
        <v>8</v>
      </c>
      <c r="L2506" s="6">
        <f t="shared" si="200" ref="L2506:L2569">(H2506-I2506)*60*24*60</f>
        <v>5844.0000000642613</v>
      </c>
      <c r="M2506" s="8">
        <f t="shared" si="196"/>
        <v>97.400000001071021</v>
      </c>
      <c r="N2506" s="8">
        <f t="shared" si="197"/>
        <v>97.400000001071021</v>
      </c>
      <c r="O2506" s="18">
        <v>1</v>
      </c>
      <c r="P2506" t="s">
        <v>4403</v>
      </c>
      <c r="Q2506" s="6" t="s">
        <v>24</v>
      </c>
    </row>
    <row r="2507" spans="1:17" ht="15">
      <c r="A2507" t="s">
        <v>17</v>
      </c>
      <c r="B2507" t="s">
        <v>18</v>
      </c>
      <c r="C2507" t="s">
        <v>19</v>
      </c>
      <c r="D2507" t="s">
        <v>4404</v>
      </c>
      <c r="E2507">
        <v>1</v>
      </c>
      <c r="F2507" t="s">
        <v>472</v>
      </c>
      <c r="G2507" t="s">
        <v>22</v>
      </c>
      <c r="H2507" s="5">
        <v>43699.750891203701</v>
      </c>
      <c r="I2507" s="5">
        <v>43699.699305555558</v>
      </c>
      <c r="J2507" s="4">
        <f t="shared" si="198"/>
        <v>2019</v>
      </c>
      <c r="K2507" s="4">
        <f t="shared" si="199"/>
        <v>8</v>
      </c>
      <c r="L2507" s="6">
        <f t="shared" si="200"/>
        <v>4456.9999995874241</v>
      </c>
      <c r="M2507" s="8">
        <f t="shared" si="196"/>
        <v>74.283333326457068</v>
      </c>
      <c r="N2507" s="8">
        <f t="shared" si="197"/>
        <v>74.283333326457068</v>
      </c>
      <c r="O2507" s="18">
        <v>1</v>
      </c>
      <c r="P2507" t="s">
        <v>4405</v>
      </c>
      <c r="Q2507" s="6" t="s">
        <v>24</v>
      </c>
    </row>
    <row r="2508" spans="1:17" ht="15">
      <c r="A2508" t="s">
        <v>17</v>
      </c>
      <c r="B2508" t="s">
        <v>55</v>
      </c>
      <c r="C2508" t="s">
        <v>59</v>
      </c>
      <c r="D2508" t="s">
        <v>4406</v>
      </c>
      <c r="E2508">
        <v>1</v>
      </c>
      <c r="F2508" t="s">
        <v>85</v>
      </c>
      <c r="G2508" t="s">
        <v>22</v>
      </c>
      <c r="H2508" s="5">
        <v>43699.840613425928</v>
      </c>
      <c r="I2508" s="5">
        <v>43699.765277777777</v>
      </c>
      <c r="J2508" s="4">
        <f t="shared" si="198"/>
        <v>2019</v>
      </c>
      <c r="K2508" s="4">
        <f t="shared" si="199"/>
        <v>8</v>
      </c>
      <c r="L2508" s="6">
        <f t="shared" si="200"/>
        <v>6509.0000002412125</v>
      </c>
      <c r="M2508" s="8">
        <f t="shared" si="196"/>
        <v>108.48333333735354</v>
      </c>
      <c r="N2508" s="8">
        <f t="shared" si="197"/>
        <v>108.48333333735354</v>
      </c>
      <c r="O2508" s="18">
        <v>1</v>
      </c>
      <c r="P2508" t="s">
        <v>4407</v>
      </c>
      <c r="Q2508" s="6" t="s">
        <v>24</v>
      </c>
    </row>
    <row r="2509" spans="1:19" s="100" customFormat="1" ht="15">
      <c r="A2509" s="100" t="s">
        <v>17</v>
      </c>
      <c r="B2509" s="100" t="s">
        <v>41</v>
      </c>
      <c r="C2509" s="100" t="s">
        <v>62</v>
      </c>
      <c r="D2509" s="100" t="s">
        <v>96</v>
      </c>
      <c r="E2509" s="100">
        <v>1</v>
      </c>
      <c r="F2509" s="100" t="s">
        <v>33</v>
      </c>
      <c r="G2509" s="100" t="s">
        <v>22</v>
      </c>
      <c r="H2509" s="101">
        <v>43699.786805555559</v>
      </c>
      <c r="I2509" s="101">
        <v>43699.770833333336</v>
      </c>
      <c r="J2509" s="4">
        <f t="shared" si="198"/>
        <v>2019</v>
      </c>
      <c r="K2509" s="4">
        <f t="shared" si="199"/>
        <v>8</v>
      </c>
      <c r="L2509" s="96">
        <f t="shared" si="200"/>
        <v>1380.0000000977889</v>
      </c>
      <c r="M2509" s="98">
        <f t="shared" si="196"/>
        <v>23.000000001629815</v>
      </c>
      <c r="N2509" s="98">
        <f t="shared" si="197"/>
        <v>23.000000001629815</v>
      </c>
      <c r="O2509" s="99">
        <v>1</v>
      </c>
      <c r="P2509" s="100" t="s">
        <v>4408</v>
      </c>
      <c r="Q2509" s="96" t="s">
        <v>24</v>
      </c>
      <c r="S2509"/>
    </row>
    <row r="2510" spans="1:17" ht="15">
      <c r="A2510" t="s">
        <v>29</v>
      </c>
      <c r="B2510" t="s">
        <v>87</v>
      </c>
      <c r="C2510" t="s">
        <v>103</v>
      </c>
      <c r="D2510" t="s">
        <v>4409</v>
      </c>
      <c r="E2510">
        <v>2</v>
      </c>
      <c r="F2510" t="s">
        <v>27</v>
      </c>
      <c r="G2510" t="s">
        <v>22</v>
      </c>
      <c r="H2510" s="5">
        <v>43700.023009259261</v>
      </c>
      <c r="I2510" s="5">
        <v>43699.922222222223</v>
      </c>
      <c r="J2510" s="4">
        <f t="shared" si="198"/>
        <v>2019</v>
      </c>
      <c r="K2510" s="4">
        <f t="shared" si="199"/>
        <v>8</v>
      </c>
      <c r="L2510" s="6">
        <f t="shared" si="200"/>
        <v>8708.0000000540167</v>
      </c>
      <c r="M2510" s="8">
        <f t="shared" si="196"/>
        <v>145.13333333423361</v>
      </c>
      <c r="N2510" s="8">
        <f t="shared" si="197"/>
        <v>290.26666666846722</v>
      </c>
      <c r="O2510" s="18">
        <v>1</v>
      </c>
      <c r="P2510" t="s">
        <v>4410</v>
      </c>
      <c r="Q2510" s="6" t="s">
        <v>24</v>
      </c>
    </row>
    <row r="2511" spans="1:17" ht="15">
      <c r="A2511" t="s">
        <v>29</v>
      </c>
      <c r="B2511" t="s">
        <v>94</v>
      </c>
      <c r="C2511" t="s">
        <v>177</v>
      </c>
      <c r="D2511" t="s">
        <v>4411</v>
      </c>
      <c r="E2511">
        <v>7</v>
      </c>
      <c r="F2511" t="s">
        <v>85</v>
      </c>
      <c r="G2511" t="s">
        <v>22</v>
      </c>
      <c r="H2511" s="5">
        <v>43700.340497685182</v>
      </c>
      <c r="I2511" s="5">
        <v>43700.29583333333</v>
      </c>
      <c r="J2511" s="4">
        <f t="shared" si="198"/>
        <v>2019</v>
      </c>
      <c r="K2511" s="4">
        <f t="shared" si="199"/>
        <v>8</v>
      </c>
      <c r="L2511" s="6">
        <f t="shared" si="200"/>
        <v>3858.9999999850988</v>
      </c>
      <c r="M2511" s="8">
        <f t="shared" si="196"/>
        <v>64.316666666418314</v>
      </c>
      <c r="N2511" s="8">
        <f t="shared" si="197"/>
        <v>450.2166666649282</v>
      </c>
      <c r="O2511" s="18">
        <v>1</v>
      </c>
      <c r="P2511" t="s">
        <v>4412</v>
      </c>
      <c r="Q2511" s="6" t="s">
        <v>24</v>
      </c>
    </row>
    <row r="2512" spans="1:17" ht="15">
      <c r="A2512" t="s">
        <v>17</v>
      </c>
      <c r="B2512" t="s">
        <v>55</v>
      </c>
      <c r="C2512" t="s">
        <v>59</v>
      </c>
      <c r="D2512" t="s">
        <v>3858</v>
      </c>
      <c r="E2512">
        <v>15</v>
      </c>
      <c r="F2512" t="s">
        <v>27</v>
      </c>
      <c r="G2512" t="s">
        <v>22</v>
      </c>
      <c r="H2512" s="5">
        <v>43701.262499999997</v>
      </c>
      <c r="I2512" s="5">
        <v>43701.21503472222</v>
      </c>
      <c r="J2512" s="4">
        <f t="shared" si="198"/>
        <v>2019</v>
      </c>
      <c r="K2512" s="4">
        <f t="shared" si="199"/>
        <v>8</v>
      </c>
      <c r="L2512" s="6">
        <f t="shared" si="200"/>
        <v>4100.9999999776483</v>
      </c>
      <c r="M2512" s="8">
        <f t="shared" si="196"/>
        <v>68.349999999627471</v>
      </c>
      <c r="N2512" s="8">
        <f t="shared" si="197"/>
        <v>1025.2499999944121</v>
      </c>
      <c r="O2512" s="18">
        <v>1</v>
      </c>
      <c r="P2512" t="s">
        <v>4413</v>
      </c>
      <c r="Q2512" s="6" t="s">
        <v>24</v>
      </c>
    </row>
    <row r="2513" spans="1:17" ht="15">
      <c r="A2513" t="s">
        <v>17</v>
      </c>
      <c r="B2513" t="s">
        <v>55</v>
      </c>
      <c r="C2513" t="s">
        <v>326</v>
      </c>
      <c r="D2513" t="s">
        <v>4414</v>
      </c>
      <c r="E2513">
        <v>1</v>
      </c>
      <c r="F2513" t="s">
        <v>131</v>
      </c>
      <c r="G2513" t="s">
        <v>22</v>
      </c>
      <c r="H2513" s="5">
        <v>43702.118055555555</v>
      </c>
      <c r="I2513" s="5">
        <v>43702.074305555558</v>
      </c>
      <c r="J2513" s="4">
        <f t="shared" si="198"/>
        <v>2019</v>
      </c>
      <c r="K2513" s="4">
        <f t="shared" si="199"/>
        <v>8</v>
      </c>
      <c r="L2513" s="6">
        <f t="shared" si="200"/>
        <v>3779.9999997485429</v>
      </c>
      <c r="M2513" s="8">
        <f t="shared" si="196"/>
        <v>62.999999995809048</v>
      </c>
      <c r="N2513" s="8">
        <f t="shared" si="197"/>
        <v>62.999999995809048</v>
      </c>
      <c r="O2513" s="18">
        <v>1</v>
      </c>
      <c r="P2513" t="s">
        <v>4415</v>
      </c>
      <c r="Q2513" s="6" t="s">
        <v>24</v>
      </c>
    </row>
    <row r="2514" spans="1:19" s="152" customFormat="1" ht="15">
      <c r="A2514" s="152" t="s">
        <v>29</v>
      </c>
      <c r="B2514" s="152" t="s">
        <v>87</v>
      </c>
      <c r="C2514" s="152" t="s">
        <v>103</v>
      </c>
      <c r="D2514" s="152" t="s">
        <v>4416</v>
      </c>
      <c r="E2514" s="152">
        <v>1</v>
      </c>
      <c r="F2514" s="152" t="s">
        <v>85</v>
      </c>
      <c r="G2514" s="152" t="s">
        <v>22</v>
      </c>
      <c r="H2514" s="153">
        <v>43702.381377314814</v>
      </c>
      <c r="I2514" s="153">
        <v>43702.318749999999</v>
      </c>
      <c r="J2514" s="4">
        <f t="shared" si="198"/>
        <v>2019</v>
      </c>
      <c r="K2514" s="4">
        <f t="shared" si="199"/>
        <v>8</v>
      </c>
      <c r="L2514" s="156">
        <f t="shared" si="200"/>
        <v>5411.0000000568107</v>
      </c>
      <c r="M2514" s="154">
        <f t="shared" si="196"/>
        <v>90.183333334280178</v>
      </c>
      <c r="N2514" s="154">
        <f t="shared" si="197"/>
        <v>90.183333334280178</v>
      </c>
      <c r="O2514" s="155">
        <v>1</v>
      </c>
      <c r="P2514" s="152" t="s">
        <v>4417</v>
      </c>
      <c r="Q2514" s="156" t="s">
        <v>24</v>
      </c>
      <c r="S2514"/>
    </row>
    <row r="2515" spans="1:17" ht="15">
      <c r="A2515" t="s">
        <v>17</v>
      </c>
      <c r="B2515" t="s">
        <v>41</v>
      </c>
      <c r="C2515" t="s">
        <v>62</v>
      </c>
      <c r="D2515" t="s">
        <v>2103</v>
      </c>
      <c r="E2515">
        <v>14</v>
      </c>
      <c r="F2515" t="s">
        <v>131</v>
      </c>
      <c r="G2515" t="s">
        <v>22</v>
      </c>
      <c r="H2515" s="5">
        <v>43702.736307870371</v>
      </c>
      <c r="I2515" s="5">
        <v>43702.711805555555</v>
      </c>
      <c r="J2515" s="4">
        <f t="shared" si="198"/>
        <v>2019</v>
      </c>
      <c r="K2515" s="4">
        <f t="shared" si="199"/>
        <v>8</v>
      </c>
      <c r="L2515" s="6">
        <f t="shared" si="200"/>
        <v>2117.0000001322478</v>
      </c>
      <c r="M2515" s="8">
        <f t="shared" si="196"/>
        <v>35.283333335537463</v>
      </c>
      <c r="N2515" s="8">
        <f t="shared" si="197"/>
        <v>493.96666669752449</v>
      </c>
      <c r="O2515" s="18">
        <v>1</v>
      </c>
      <c r="P2515" t="s">
        <v>4418</v>
      </c>
      <c r="Q2515" s="6" t="s">
        <v>24</v>
      </c>
    </row>
    <row r="2516" spans="1:17" ht="15">
      <c r="A2516" t="s">
        <v>17</v>
      </c>
      <c r="B2516" t="s">
        <v>47</v>
      </c>
      <c r="C2516" t="s">
        <v>52</v>
      </c>
      <c r="D2516" t="s">
        <v>4419</v>
      </c>
      <c r="E2516">
        <v>259</v>
      </c>
      <c r="F2516" t="s">
        <v>472</v>
      </c>
      <c r="G2516" t="s">
        <v>22</v>
      </c>
      <c r="H2516" s="5">
        <v>43703.639733796299</v>
      </c>
      <c r="I2516" s="5">
        <v>43703.523611111108</v>
      </c>
      <c r="J2516" s="4">
        <f t="shared" si="198"/>
        <v>2019</v>
      </c>
      <c r="K2516" s="4">
        <f t="shared" si="199"/>
        <v>8</v>
      </c>
      <c r="L2516" s="6">
        <f t="shared" si="200"/>
        <v>10033.000000496395</v>
      </c>
      <c r="M2516" s="8">
        <f t="shared" si="196"/>
        <v>167.21666667493992</v>
      </c>
      <c r="N2516" s="8">
        <f t="shared" si="197"/>
        <v>43309.116668809438</v>
      </c>
      <c r="O2516" s="18">
        <v>1</v>
      </c>
      <c r="P2516" t="s">
        <v>4420</v>
      </c>
      <c r="Q2516" s="6" t="s">
        <v>24</v>
      </c>
    </row>
    <row r="2517" spans="1:17" ht="15">
      <c r="A2517" t="s">
        <v>29</v>
      </c>
      <c r="B2517" t="s">
        <v>87</v>
      </c>
      <c r="C2517" t="s">
        <v>103</v>
      </c>
      <c r="D2517" t="s">
        <v>4421</v>
      </c>
      <c r="E2517">
        <v>11</v>
      </c>
      <c r="F2517" t="s">
        <v>125</v>
      </c>
      <c r="G2517" t="s">
        <v>97</v>
      </c>
      <c r="H2517" s="5">
        <v>43703.631493055553</v>
      </c>
      <c r="I2517" s="5">
        <v>43703.590277777781</v>
      </c>
      <c r="J2517" s="4">
        <f t="shared" si="198"/>
        <v>2019</v>
      </c>
      <c r="K2517" s="4">
        <f t="shared" si="199"/>
        <v>8</v>
      </c>
      <c r="L2517" s="6">
        <f t="shared" si="200"/>
        <v>3560.9999994747341</v>
      </c>
      <c r="M2517" s="8">
        <f t="shared" si="196"/>
        <v>59.349999991245568</v>
      </c>
      <c r="N2517" s="8">
        <f t="shared" si="197"/>
        <v>652.84999990370125</v>
      </c>
      <c r="O2517" s="18">
        <v>1</v>
      </c>
      <c r="P2517" t="s">
        <v>4422</v>
      </c>
      <c r="Q2517" s="6" t="s">
        <v>24</v>
      </c>
    </row>
    <row r="2518" spans="1:19" s="100" customFormat="1" ht="15">
      <c r="A2518" s="100" t="s">
        <v>17</v>
      </c>
      <c r="B2518" s="100" t="s">
        <v>41</v>
      </c>
      <c r="C2518" s="100" t="s">
        <v>62</v>
      </c>
      <c r="D2518" s="100" t="s">
        <v>4423</v>
      </c>
      <c r="E2518" s="100">
        <v>1</v>
      </c>
      <c r="F2518" s="100" t="s">
        <v>27</v>
      </c>
      <c r="G2518" s="100" t="s">
        <v>22</v>
      </c>
      <c r="H2518" s="101">
        <v>43703.69259259259</v>
      </c>
      <c r="I2518" s="101">
        <v>43703.65625</v>
      </c>
      <c r="J2518" s="4">
        <f t="shared" si="198"/>
        <v>2019</v>
      </c>
      <c r="K2518" s="4">
        <f t="shared" si="199"/>
        <v>8</v>
      </c>
      <c r="L2518" s="96">
        <f t="shared" si="200"/>
        <v>3139.9999997578561</v>
      </c>
      <c r="M2518" s="98">
        <f t="shared" si="196"/>
        <v>52.333333329297602</v>
      </c>
      <c r="N2518" s="98">
        <f t="shared" si="197"/>
        <v>52.333333329297602</v>
      </c>
      <c r="O2518" s="99">
        <v>1</v>
      </c>
      <c r="P2518" s="100" t="s">
        <v>4424</v>
      </c>
      <c r="Q2518" s="96" t="s">
        <v>24</v>
      </c>
      <c r="S2518"/>
    </row>
    <row r="2519" spans="1:17" ht="15">
      <c r="A2519" t="s">
        <v>17</v>
      </c>
      <c r="B2519" t="s">
        <v>41</v>
      </c>
      <c r="C2519" t="s">
        <v>62</v>
      </c>
      <c r="D2519" t="s">
        <v>2103</v>
      </c>
      <c r="E2519">
        <v>26</v>
      </c>
      <c r="F2519" t="s">
        <v>131</v>
      </c>
      <c r="G2519" t="s">
        <v>22</v>
      </c>
      <c r="H2519" s="5">
        <v>43703.706793981481</v>
      </c>
      <c r="I2519" s="5">
        <v>43703.66914351852</v>
      </c>
      <c r="J2519" s="4">
        <f t="shared" si="198"/>
        <v>2019</v>
      </c>
      <c r="K2519" s="4">
        <f t="shared" si="199"/>
        <v>8</v>
      </c>
      <c r="L2519" s="6">
        <f t="shared" si="200"/>
        <v>3252.9999997699633</v>
      </c>
      <c r="M2519" s="8">
        <f t="shared" si="196"/>
        <v>54.216666662832722</v>
      </c>
      <c r="N2519" s="8">
        <f t="shared" si="197"/>
        <v>1409.6333332336508</v>
      </c>
      <c r="O2519" s="18">
        <v>1</v>
      </c>
      <c r="P2519" t="s">
        <v>4425</v>
      </c>
      <c r="Q2519" s="6" t="s">
        <v>24</v>
      </c>
    </row>
    <row r="2520" spans="1:17" ht="15">
      <c r="A2520" t="s">
        <v>17</v>
      </c>
      <c r="B2520" t="s">
        <v>18</v>
      </c>
      <c r="C2520" t="s">
        <v>35</v>
      </c>
      <c r="D2520" t="s">
        <v>2061</v>
      </c>
      <c r="E2520">
        <v>1</v>
      </c>
      <c r="F2520" t="s">
        <v>131</v>
      </c>
      <c r="G2520" t="s">
        <v>97</v>
      </c>
      <c r="H2520" s="5">
        <v>43703.842800925922</v>
      </c>
      <c r="I2520" s="5">
        <v>43703.716493055559</v>
      </c>
      <c r="J2520" s="4">
        <f t="shared" si="198"/>
        <v>2019</v>
      </c>
      <c r="K2520" s="4">
        <f t="shared" si="199"/>
        <v>8</v>
      </c>
      <c r="L2520" s="6">
        <f t="shared" si="200"/>
        <v>10912.999999383464</v>
      </c>
      <c r="M2520" s="8">
        <f t="shared" si="196"/>
        <v>181.88333332305774</v>
      </c>
      <c r="N2520" s="8">
        <f t="shared" si="197"/>
        <v>181.88333332305774</v>
      </c>
      <c r="O2520" s="18">
        <v>1</v>
      </c>
      <c r="P2520" t="s">
        <v>4426</v>
      </c>
      <c r="Q2520" s="6" t="s">
        <v>24</v>
      </c>
    </row>
    <row r="2521" spans="1:17" ht="15">
      <c r="A2521" t="s">
        <v>17</v>
      </c>
      <c r="B2521" t="s">
        <v>41</v>
      </c>
      <c r="C2521" t="s">
        <v>42</v>
      </c>
      <c r="D2521" t="s">
        <v>2280</v>
      </c>
      <c r="E2521">
        <v>48</v>
      </c>
      <c r="F2521" t="s">
        <v>33</v>
      </c>
      <c r="G2521" t="s">
        <v>22</v>
      </c>
      <c r="H2521" s="5">
        <v>43703.800000000003</v>
      </c>
      <c r="I2521" s="5">
        <v>43703.718738425923</v>
      </c>
      <c r="J2521" s="4">
        <f t="shared" si="198"/>
        <v>2019</v>
      </c>
      <c r="K2521" s="4">
        <f t="shared" si="199"/>
        <v>8</v>
      </c>
      <c r="L2521" s="6">
        <f t="shared" si="200"/>
        <v>7021.0000004852191</v>
      </c>
      <c r="M2521" s="8">
        <f t="shared" si="196"/>
        <v>117.01666667475365</v>
      </c>
      <c r="N2521" s="8">
        <f t="shared" si="197"/>
        <v>5616.8000003881752</v>
      </c>
      <c r="O2521" s="18">
        <v>1</v>
      </c>
      <c r="P2521" t="s">
        <v>4427</v>
      </c>
      <c r="Q2521" s="6" t="s">
        <v>24</v>
      </c>
    </row>
    <row r="2522" spans="1:17" ht="15">
      <c r="A2522" t="s">
        <v>17</v>
      </c>
      <c r="B2522" t="s">
        <v>18</v>
      </c>
      <c r="C2522" t="s">
        <v>35</v>
      </c>
      <c r="D2522" t="s">
        <v>4428</v>
      </c>
      <c r="E2522">
        <v>2</v>
      </c>
      <c r="F2522" t="s">
        <v>131</v>
      </c>
      <c r="G2522" t="s">
        <v>22</v>
      </c>
      <c r="H2522" s="5">
        <v>43703.902777777781</v>
      </c>
      <c r="I2522" s="5">
        <v>43703.839583333334</v>
      </c>
      <c r="J2522" s="4">
        <f t="shared" si="198"/>
        <v>2019</v>
      </c>
      <c r="K2522" s="4">
        <f t="shared" si="199"/>
        <v>8</v>
      </c>
      <c r="L2522" s="6">
        <f t="shared" si="200"/>
        <v>5460.0000001955777</v>
      </c>
      <c r="M2522" s="8">
        <f t="shared" si="196"/>
        <v>91.000000003259629</v>
      </c>
      <c r="N2522" s="8">
        <f t="shared" si="197"/>
        <v>182.00000000651926</v>
      </c>
      <c r="O2522" s="18">
        <v>1</v>
      </c>
      <c r="P2522" t="s">
        <v>4429</v>
      </c>
      <c r="Q2522" s="6" t="s">
        <v>24</v>
      </c>
    </row>
    <row r="2523" spans="1:17" ht="15">
      <c r="A2523" t="s">
        <v>17</v>
      </c>
      <c r="B2523" t="s">
        <v>47</v>
      </c>
      <c r="C2523" t="s">
        <v>52</v>
      </c>
      <c r="D2523" t="s">
        <v>4430</v>
      </c>
      <c r="E2523">
        <v>1</v>
      </c>
      <c r="F2523" t="s">
        <v>131</v>
      </c>
      <c r="G2523" t="s">
        <v>22</v>
      </c>
      <c r="H2523" s="5">
        <v>43703.957546296297</v>
      </c>
      <c r="I2523" s="5">
        <v>43703.880983796298</v>
      </c>
      <c r="J2523" s="4">
        <f t="shared" si="198"/>
        <v>2019</v>
      </c>
      <c r="K2523" s="4">
        <f t="shared" si="199"/>
        <v>8</v>
      </c>
      <c r="L2523" s="6">
        <f t="shared" si="200"/>
        <v>6614.9999998742715</v>
      </c>
      <c r="M2523" s="8">
        <f t="shared" si="196"/>
        <v>110.24999999790452</v>
      </c>
      <c r="N2523" s="8">
        <f t="shared" si="197"/>
        <v>110.24999999790452</v>
      </c>
      <c r="O2523" s="18">
        <v>1</v>
      </c>
      <c r="P2523" t="s">
        <v>4431</v>
      </c>
      <c r="Q2523" s="6" t="s">
        <v>24</v>
      </c>
    </row>
    <row r="2524" spans="1:19" s="123" customFormat="1" ht="15">
      <c r="A2524" s="123" t="s">
        <v>17</v>
      </c>
      <c r="B2524" s="123" t="s">
        <v>55</v>
      </c>
      <c r="C2524" s="123" t="s">
        <v>59</v>
      </c>
      <c r="D2524" s="123" t="s">
        <v>4432</v>
      </c>
      <c r="E2524" s="123">
        <v>1</v>
      </c>
      <c r="F2524" s="123" t="s">
        <v>92</v>
      </c>
      <c r="G2524" s="123" t="s">
        <v>22</v>
      </c>
      <c r="H2524" s="124">
        <v>43703.942997685182</v>
      </c>
      <c r="I2524" s="124">
        <v>43703.897789351853</v>
      </c>
      <c r="J2524" s="4">
        <f t="shared" si="198"/>
        <v>2019</v>
      </c>
      <c r="K2524" s="4">
        <f t="shared" si="199"/>
        <v>8</v>
      </c>
      <c r="L2524" s="127">
        <f t="shared" si="200"/>
        <v>3905.999999656342</v>
      </c>
      <c r="M2524" s="125">
        <f t="shared" si="196"/>
        <v>65.099999994272366</v>
      </c>
      <c r="N2524" s="125">
        <f t="shared" si="197"/>
        <v>65.099999994272366</v>
      </c>
      <c r="O2524" s="126">
        <v>1</v>
      </c>
      <c r="P2524" s="123" t="s">
        <v>4433</v>
      </c>
      <c r="Q2524" s="127" t="s">
        <v>24</v>
      </c>
      <c r="S2524"/>
    </row>
    <row r="2525" spans="1:17" ht="15">
      <c r="A2525" t="s">
        <v>17</v>
      </c>
      <c r="B2525" t="s">
        <v>18</v>
      </c>
      <c r="C2525" t="s">
        <v>38</v>
      </c>
      <c r="D2525" t="s">
        <v>4434</v>
      </c>
      <c r="E2525">
        <v>24</v>
      </c>
      <c r="F2525" t="s">
        <v>131</v>
      </c>
      <c r="G2525" t="s">
        <v>22</v>
      </c>
      <c r="H2525" s="5">
        <v>43704.651597222219</v>
      </c>
      <c r="I2525" s="5">
        <v>43704.620243055557</v>
      </c>
      <c r="J2525" s="4">
        <f t="shared" si="198"/>
        <v>2019</v>
      </c>
      <c r="K2525" s="4">
        <f t="shared" si="199"/>
        <v>8</v>
      </c>
      <c r="L2525" s="6">
        <f t="shared" si="200"/>
        <v>2708.9999995892867</v>
      </c>
      <c r="M2525" s="8">
        <f t="shared" si="196"/>
        <v>45.149999993154779</v>
      </c>
      <c r="N2525" s="8">
        <f t="shared" si="197"/>
        <v>1083.5999998357147</v>
      </c>
      <c r="O2525" s="18">
        <v>1</v>
      </c>
      <c r="P2525" t="s">
        <v>4435</v>
      </c>
      <c r="Q2525" s="6" t="s">
        <v>24</v>
      </c>
    </row>
    <row r="2526" spans="1:18" ht="15">
      <c r="A2526" t="s">
        <v>17</v>
      </c>
      <c r="B2526" t="s">
        <v>41</v>
      </c>
      <c r="C2526" t="s">
        <v>42</v>
      </c>
      <c r="D2526" t="s">
        <v>246</v>
      </c>
      <c r="E2526">
        <v>145</v>
      </c>
      <c r="F2526" t="s">
        <v>44</v>
      </c>
      <c r="G2526" t="s">
        <v>22</v>
      </c>
      <c r="H2526" s="5">
        <v>43704.689583333333</v>
      </c>
      <c r="I2526" s="5">
        <v>43704.625</v>
      </c>
      <c r="J2526" s="4">
        <f t="shared" si="198"/>
        <v>2019</v>
      </c>
      <c r="K2526" s="4">
        <f t="shared" si="199"/>
        <v>8</v>
      </c>
      <c r="L2526" s="6">
        <f t="shared" si="200"/>
        <v>5579.9999999580905</v>
      </c>
      <c r="M2526" s="8">
        <f t="shared" si="196"/>
        <v>92.999999999301508</v>
      </c>
      <c r="N2526" s="8">
        <f t="shared" si="197"/>
        <v>13484.999999898719</v>
      </c>
      <c r="O2526" s="18">
        <v>1</v>
      </c>
      <c r="P2526" t="s">
        <v>4436</v>
      </c>
      <c r="Q2526" s="6" t="s">
        <v>24</v>
      </c>
      <c r="R2526" t="s">
        <v>46</v>
      </c>
    </row>
    <row r="2527" spans="1:18" ht="15">
      <c r="A2527" t="s">
        <v>17</v>
      </c>
      <c r="B2527" t="s">
        <v>41</v>
      </c>
      <c r="C2527" t="s">
        <v>62</v>
      </c>
      <c r="D2527" t="s">
        <v>3810</v>
      </c>
      <c r="E2527">
        <v>13</v>
      </c>
      <c r="F2527" t="s">
        <v>44</v>
      </c>
      <c r="G2527" t="s">
        <v>22</v>
      </c>
      <c r="H2527" s="5">
        <v>43704.682638888888</v>
      </c>
      <c r="I2527" s="5">
        <v>43704.631944444445</v>
      </c>
      <c r="J2527" s="4">
        <f t="shared" si="198"/>
        <v>2019</v>
      </c>
      <c r="K2527" s="4">
        <f t="shared" si="199"/>
        <v>8</v>
      </c>
      <c r="L2527" s="6">
        <f t="shared" si="200"/>
        <v>4379.9999998183921</v>
      </c>
      <c r="M2527" s="8">
        <f t="shared" si="196"/>
        <v>72.999999996973202</v>
      </c>
      <c r="N2527" s="8">
        <f t="shared" si="197"/>
        <v>948.99999996065162</v>
      </c>
      <c r="O2527" s="18">
        <v>1</v>
      </c>
      <c r="P2527" t="s">
        <v>4437</v>
      </c>
      <c r="Q2527" s="6" t="s">
        <v>24</v>
      </c>
      <c r="R2527" t="s">
        <v>46</v>
      </c>
    </row>
    <row r="2528" spans="1:18" ht="15">
      <c r="A2528" t="s">
        <v>17</v>
      </c>
      <c r="B2528" t="s">
        <v>55</v>
      </c>
      <c r="C2528" t="s">
        <v>59</v>
      </c>
      <c r="D2528" t="s">
        <v>3979</v>
      </c>
      <c r="E2528">
        <v>17</v>
      </c>
      <c r="F2528" t="s">
        <v>44</v>
      </c>
      <c r="G2528" t="s">
        <v>22</v>
      </c>
      <c r="H2528" s="5">
        <v>43704.666388888887</v>
      </c>
      <c r="I2528" s="5">
        <v>43704.646527777775</v>
      </c>
      <c r="J2528" s="4">
        <f t="shared" si="198"/>
        <v>2019</v>
      </c>
      <c r="K2528" s="4">
        <f t="shared" si="199"/>
        <v>8</v>
      </c>
      <c r="L2528" s="6">
        <f t="shared" si="200"/>
        <v>1716.0000000614673</v>
      </c>
      <c r="M2528" s="8">
        <f t="shared" si="196"/>
        <v>28.600000001024455</v>
      </c>
      <c r="N2528" s="8">
        <f t="shared" si="197"/>
        <v>486.20000001741573</v>
      </c>
      <c r="O2528" s="18">
        <v>1</v>
      </c>
      <c r="P2528" t="s">
        <v>4438</v>
      </c>
      <c r="Q2528" s="6" t="s">
        <v>24</v>
      </c>
      <c r="R2528" t="s">
        <v>46</v>
      </c>
    </row>
    <row r="2529" spans="1:17" ht="15">
      <c r="A2529" t="s">
        <v>29</v>
      </c>
      <c r="B2529" t="s">
        <v>94</v>
      </c>
      <c r="C2529" t="s">
        <v>95</v>
      </c>
      <c r="D2529" t="s">
        <v>4439</v>
      </c>
      <c r="E2529">
        <v>1</v>
      </c>
      <c r="F2529" t="s">
        <v>131</v>
      </c>
      <c r="G2529" t="s">
        <v>22</v>
      </c>
      <c r="H2529" s="5">
        <v>43705.303553240738</v>
      </c>
      <c r="I2529" s="5">
        <v>43705.2734837963</v>
      </c>
      <c r="J2529" s="4">
        <f t="shared" si="198"/>
        <v>2019</v>
      </c>
      <c r="K2529" s="4">
        <f t="shared" si="199"/>
        <v>8</v>
      </c>
      <c r="L2529" s="6">
        <f t="shared" si="200"/>
        <v>2597.9999994160607</v>
      </c>
      <c r="M2529" s="8">
        <f t="shared" si="196"/>
        <v>43.299999990267679</v>
      </c>
      <c r="N2529" s="8">
        <f t="shared" si="197"/>
        <v>43.299999990267679</v>
      </c>
      <c r="O2529" s="18">
        <v>1</v>
      </c>
      <c r="P2529" t="s">
        <v>4440</v>
      </c>
      <c r="Q2529" s="6" t="s">
        <v>24</v>
      </c>
    </row>
    <row r="2530" spans="1:17" ht="15">
      <c r="A2530" t="s">
        <v>29</v>
      </c>
      <c r="B2530" t="s">
        <v>30</v>
      </c>
      <c r="C2530" t="s">
        <v>83</v>
      </c>
      <c r="D2530" t="s">
        <v>2080</v>
      </c>
      <c r="E2530">
        <v>1</v>
      </c>
      <c r="F2530" t="s">
        <v>27</v>
      </c>
      <c r="G2530" t="s">
        <v>22</v>
      </c>
      <c r="H2530" s="5">
        <v>43705.439155092594</v>
      </c>
      <c r="I2530" s="5">
        <v>43705.405868055554</v>
      </c>
      <c r="J2530" s="4">
        <f t="shared" si="198"/>
        <v>2019</v>
      </c>
      <c r="K2530" s="4">
        <f t="shared" si="199"/>
        <v>8</v>
      </c>
      <c r="L2530" s="6">
        <f t="shared" si="200"/>
        <v>2876.0000002803281</v>
      </c>
      <c r="M2530" s="8">
        <f t="shared" si="196"/>
        <v>47.933333338005468</v>
      </c>
      <c r="N2530" s="8">
        <f t="shared" si="197"/>
        <v>47.933333338005468</v>
      </c>
      <c r="O2530" s="18">
        <v>1</v>
      </c>
      <c r="P2530" t="s">
        <v>4441</v>
      </c>
      <c r="Q2530" s="6" t="s">
        <v>24</v>
      </c>
    </row>
    <row r="2531" spans="1:17" ht="15">
      <c r="A2531" t="s">
        <v>17</v>
      </c>
      <c r="B2531" t="s">
        <v>55</v>
      </c>
      <c r="C2531" t="s">
        <v>59</v>
      </c>
      <c r="D2531" t="s">
        <v>260</v>
      </c>
      <c r="E2531">
        <v>1</v>
      </c>
      <c r="F2531" t="s">
        <v>85</v>
      </c>
      <c r="G2531" t="s">
        <v>22</v>
      </c>
      <c r="H2531" s="5">
        <v>43706.409131944441</v>
      </c>
      <c r="I2531" s="5">
        <v>43706.378472222219</v>
      </c>
      <c r="J2531" s="4">
        <f t="shared" si="198"/>
        <v>2019</v>
      </c>
      <c r="K2531" s="4">
        <f t="shared" si="199"/>
        <v>8</v>
      </c>
      <c r="L2531" s="6">
        <f t="shared" si="200"/>
        <v>2649.0000000223517</v>
      </c>
      <c r="M2531" s="8">
        <f t="shared" si="196"/>
        <v>44.150000000372529</v>
      </c>
      <c r="N2531" s="8">
        <f t="shared" si="197"/>
        <v>44.150000000372529</v>
      </c>
      <c r="O2531" s="18">
        <v>1</v>
      </c>
      <c r="P2531" t="s">
        <v>4442</v>
      </c>
      <c r="Q2531" s="6" t="s">
        <v>24</v>
      </c>
    </row>
    <row r="2532" spans="1:17" ht="15">
      <c r="A2532" t="s">
        <v>17</v>
      </c>
      <c r="B2532" t="s">
        <v>140</v>
      </c>
      <c r="C2532" t="s">
        <v>141</v>
      </c>
      <c r="D2532" t="s">
        <v>4443</v>
      </c>
      <c r="E2532">
        <v>1</v>
      </c>
      <c r="F2532" t="s">
        <v>85</v>
      </c>
      <c r="G2532" t="s">
        <v>22</v>
      </c>
      <c r="H2532" s="5">
        <v>43707.396516203706</v>
      </c>
      <c r="I2532" s="5">
        <v>43707.361805555556</v>
      </c>
      <c r="J2532" s="4">
        <f t="shared" si="198"/>
        <v>2019</v>
      </c>
      <c r="K2532" s="4">
        <f t="shared" si="199"/>
        <v>8</v>
      </c>
      <c r="L2532" s="6">
        <f t="shared" si="200"/>
        <v>2999.000000115484</v>
      </c>
      <c r="M2532" s="8">
        <f t="shared" si="196"/>
        <v>49.983333335258067</v>
      </c>
      <c r="N2532" s="8">
        <f t="shared" si="197"/>
        <v>49.983333335258067</v>
      </c>
      <c r="O2532" s="18">
        <v>1</v>
      </c>
      <c r="P2532" t="s">
        <v>4444</v>
      </c>
      <c r="Q2532" s="6" t="s">
        <v>24</v>
      </c>
    </row>
    <row r="2533" spans="1:17" ht="15">
      <c r="A2533" t="s">
        <v>17</v>
      </c>
      <c r="B2533" t="s">
        <v>47</v>
      </c>
      <c r="C2533" t="s">
        <v>52</v>
      </c>
      <c r="D2533" t="s">
        <v>3445</v>
      </c>
      <c r="E2533">
        <v>24</v>
      </c>
      <c r="F2533" t="s">
        <v>27</v>
      </c>
      <c r="G2533" t="s">
        <v>22</v>
      </c>
      <c r="H2533" s="5">
        <v>43707.633125</v>
      </c>
      <c r="I2533" s="5">
        <v>43707.551388888889</v>
      </c>
      <c r="J2533" s="4">
        <f t="shared" si="198"/>
        <v>2019</v>
      </c>
      <c r="K2533" s="4">
        <f t="shared" si="199"/>
        <v>8</v>
      </c>
      <c r="L2533" s="6">
        <f t="shared" si="200"/>
        <v>7062.0000000111759</v>
      </c>
      <c r="M2533" s="8">
        <f t="shared" si="196"/>
        <v>117.70000000018626</v>
      </c>
      <c r="N2533" s="8">
        <f t="shared" si="197"/>
        <v>2824.8000000044703</v>
      </c>
      <c r="O2533" s="18">
        <v>1</v>
      </c>
      <c r="P2533" t="s">
        <v>4445</v>
      </c>
      <c r="Q2533" s="6" t="s">
        <v>24</v>
      </c>
    </row>
    <row r="2534" spans="1:17" ht="15">
      <c r="A2534" t="s">
        <v>17</v>
      </c>
      <c r="B2534" t="s">
        <v>41</v>
      </c>
      <c r="C2534" t="s">
        <v>42</v>
      </c>
      <c r="D2534" t="s">
        <v>4446</v>
      </c>
      <c r="E2534">
        <v>1</v>
      </c>
      <c r="F2534" t="s">
        <v>125</v>
      </c>
      <c r="G2534" t="s">
        <v>22</v>
      </c>
      <c r="H2534" s="5">
        <v>43707.981238425928</v>
      </c>
      <c r="I2534" s="5">
        <v>43707.868055555555</v>
      </c>
      <c r="J2534" s="4">
        <f t="shared" si="198"/>
        <v>2019</v>
      </c>
      <c r="K2534" s="4">
        <f t="shared" si="199"/>
        <v>8</v>
      </c>
      <c r="L2534" s="6">
        <f t="shared" si="200"/>
        <v>9779.0000002132729</v>
      </c>
      <c r="M2534" s="8">
        <f t="shared" si="196"/>
        <v>162.98333333688788</v>
      </c>
      <c r="N2534" s="8">
        <f t="shared" si="197"/>
        <v>162.98333333688788</v>
      </c>
      <c r="O2534" s="18">
        <v>1</v>
      </c>
      <c r="P2534" t="s">
        <v>4447</v>
      </c>
      <c r="Q2534" s="6" t="s">
        <v>24</v>
      </c>
    </row>
    <row r="2535" spans="1:17" ht="15">
      <c r="A2535" t="s">
        <v>17</v>
      </c>
      <c r="B2535" t="s">
        <v>41</v>
      </c>
      <c r="C2535" t="s">
        <v>62</v>
      </c>
      <c r="D2535" t="s">
        <v>4448</v>
      </c>
      <c r="E2535">
        <v>11</v>
      </c>
      <c r="F2535" t="s">
        <v>85</v>
      </c>
      <c r="G2535" t="s">
        <v>22</v>
      </c>
      <c r="H2535" s="5">
        <v>43708.381342592591</v>
      </c>
      <c r="I2535" s="5">
        <v>43708.338888888888</v>
      </c>
      <c r="J2535" s="4">
        <f t="shared" si="198"/>
        <v>2019</v>
      </c>
      <c r="K2535" s="4">
        <f t="shared" si="199"/>
        <v>8</v>
      </c>
      <c r="L2535" s="6">
        <f t="shared" si="200"/>
        <v>3667.9999999701977</v>
      </c>
      <c r="M2535" s="8">
        <f t="shared" si="196"/>
        <v>61.133333332836628</v>
      </c>
      <c r="N2535" s="8">
        <f t="shared" si="197"/>
        <v>672.46666666120291</v>
      </c>
      <c r="O2535" s="18">
        <v>1</v>
      </c>
      <c r="P2535" t="s">
        <v>4449</v>
      </c>
      <c r="Q2535" s="6" t="s">
        <v>24</v>
      </c>
    </row>
    <row r="2536" spans="1:17" ht="15">
      <c r="A2536" t="s">
        <v>17</v>
      </c>
      <c r="B2536" t="s">
        <v>55</v>
      </c>
      <c r="C2536" t="s">
        <v>59</v>
      </c>
      <c r="D2536" t="s">
        <v>3858</v>
      </c>
      <c r="E2536">
        <v>15</v>
      </c>
      <c r="F2536" t="s">
        <v>27</v>
      </c>
      <c r="G2536" t="s">
        <v>22</v>
      </c>
      <c r="H2536" s="5">
        <v>43708.510092592594</v>
      </c>
      <c r="I2536" s="5">
        <v>43708.440972222219</v>
      </c>
      <c r="J2536" s="4">
        <f t="shared" si="198"/>
        <v>2019</v>
      </c>
      <c r="K2536" s="4">
        <f t="shared" si="199"/>
        <v>8</v>
      </c>
      <c r="L2536" s="6">
        <f t="shared" si="200"/>
        <v>5972.0000004395843</v>
      </c>
      <c r="M2536" s="8">
        <f t="shared" si="196"/>
        <v>99.533333340659738</v>
      </c>
      <c r="N2536" s="8">
        <f t="shared" si="197"/>
        <v>1493.0000001098961</v>
      </c>
      <c r="O2536" s="18">
        <v>1</v>
      </c>
      <c r="P2536" t="s">
        <v>4450</v>
      </c>
      <c r="Q2536" s="6" t="s">
        <v>24</v>
      </c>
    </row>
    <row r="2537" spans="1:17" ht="15">
      <c r="A2537" t="s">
        <v>17</v>
      </c>
      <c r="B2537" t="s">
        <v>55</v>
      </c>
      <c r="C2537" t="s">
        <v>59</v>
      </c>
      <c r="D2537" t="s">
        <v>1624</v>
      </c>
      <c r="E2537">
        <v>641</v>
      </c>
      <c r="F2537" t="s">
        <v>27</v>
      </c>
      <c r="G2537" t="s">
        <v>22</v>
      </c>
      <c r="H2537" s="5">
        <v>43709.933831018519</v>
      </c>
      <c r="I2537" s="5">
        <v>43709.786805555559</v>
      </c>
      <c r="J2537" s="4">
        <f t="shared" si="198"/>
        <v>2019</v>
      </c>
      <c r="K2537" s="4">
        <f t="shared" si="199"/>
        <v>9</v>
      </c>
      <c r="L2537" s="6">
        <f t="shared" si="200"/>
        <v>12702.999999769963</v>
      </c>
      <c r="M2537" s="8">
        <f t="shared" si="196"/>
        <v>211.71666666283272</v>
      </c>
      <c r="N2537" s="8">
        <f t="shared" si="197"/>
        <v>135710.38333087577</v>
      </c>
      <c r="O2537" s="18">
        <v>1</v>
      </c>
      <c r="P2537" t="s">
        <v>4451</v>
      </c>
      <c r="Q2537" s="6" t="s">
        <v>24</v>
      </c>
    </row>
    <row r="2538" spans="1:17" s="106" customFormat="1" ht="15">
      <c r="A2538" s="106" t="s">
        <v>17</v>
      </c>
      <c r="B2538" s="106" t="s">
        <v>47</v>
      </c>
      <c r="C2538" s="106" t="s">
        <v>52</v>
      </c>
      <c r="D2538" s="106" t="s">
        <v>4452</v>
      </c>
      <c r="E2538" s="106">
        <v>1</v>
      </c>
      <c r="F2538" s="106" t="s">
        <v>92</v>
      </c>
      <c r="G2538" s="106" t="s">
        <v>22</v>
      </c>
      <c r="H2538" s="107">
        <v>43710.443541666667</v>
      </c>
      <c r="I2538" s="107">
        <v>43710.386099537034</v>
      </c>
      <c r="J2538" s="4">
        <f t="shared" si="198"/>
        <v>2019</v>
      </c>
      <c r="K2538" s="4">
        <f t="shared" si="199"/>
        <v>9</v>
      </c>
      <c r="L2538" s="110">
        <f t="shared" si="200"/>
        <v>4963.000000314787</v>
      </c>
      <c r="M2538" s="108">
        <f t="shared" si="196"/>
        <v>82.716666671913117</v>
      </c>
      <c r="N2538" s="108">
        <f t="shared" si="197"/>
        <v>82.716666671913117</v>
      </c>
      <c r="O2538" s="109">
        <v>1</v>
      </c>
      <c r="P2538" s="106" t="s">
        <v>4453</v>
      </c>
      <c r="Q2538" s="110" t="s">
        <v>24</v>
      </c>
    </row>
    <row r="2539" spans="1:17" ht="15">
      <c r="A2539" t="s">
        <v>29</v>
      </c>
      <c r="B2539" t="s">
        <v>94</v>
      </c>
      <c r="C2539" t="s">
        <v>95</v>
      </c>
      <c r="D2539" t="s">
        <v>388</v>
      </c>
      <c r="E2539">
        <v>56</v>
      </c>
      <c r="F2539" t="s">
        <v>27</v>
      </c>
      <c r="G2539" t="s">
        <v>22</v>
      </c>
      <c r="H2539" s="5">
        <v>43710.860358796293</v>
      </c>
      <c r="I2539" s="5">
        <v>43710.777083333334</v>
      </c>
      <c r="J2539" s="4">
        <f t="shared" si="198"/>
        <v>2019</v>
      </c>
      <c r="K2539" s="4">
        <f t="shared" si="199"/>
        <v>9</v>
      </c>
      <c r="L2539" s="6">
        <f t="shared" si="200"/>
        <v>7194.9999996693805</v>
      </c>
      <c r="M2539" s="8">
        <f t="shared" si="196"/>
        <v>119.91666666115634</v>
      </c>
      <c r="N2539" s="8">
        <f t="shared" si="197"/>
        <v>6715.3333330247551</v>
      </c>
      <c r="O2539" s="18">
        <v>1</v>
      </c>
      <c r="P2539" t="s">
        <v>4454</v>
      </c>
      <c r="Q2539" s="6" t="s">
        <v>24</v>
      </c>
    </row>
    <row r="2540" spans="1:17" ht="15">
      <c r="A2540" t="s">
        <v>29</v>
      </c>
      <c r="B2540" t="s">
        <v>94</v>
      </c>
      <c r="C2540" t="s">
        <v>209</v>
      </c>
      <c r="D2540" t="s">
        <v>4455</v>
      </c>
      <c r="E2540">
        <v>17</v>
      </c>
      <c r="F2540" t="s">
        <v>472</v>
      </c>
      <c r="G2540" t="s">
        <v>22</v>
      </c>
      <c r="H2540" s="5">
        <v>43711.260682870372</v>
      </c>
      <c r="I2540" s="5">
        <v>43711.044444444444</v>
      </c>
      <c r="J2540" s="4">
        <f t="shared" si="198"/>
        <v>2019</v>
      </c>
      <c r="K2540" s="4">
        <f t="shared" si="199"/>
        <v>9</v>
      </c>
      <c r="L2540" s="6">
        <f t="shared" si="200"/>
        <v>18683.000000193715</v>
      </c>
      <c r="M2540" s="8">
        <f t="shared" si="196"/>
        <v>311.38333333656192</v>
      </c>
      <c r="N2540" s="8">
        <f t="shared" si="197"/>
        <v>5293.5166667215526</v>
      </c>
      <c r="O2540" s="18">
        <v>1</v>
      </c>
      <c r="P2540" t="s">
        <v>4456</v>
      </c>
      <c r="Q2540" s="6" t="s">
        <v>24</v>
      </c>
    </row>
    <row r="2541" spans="1:17" ht="15">
      <c r="A2541" t="s">
        <v>29</v>
      </c>
      <c r="B2541" t="s">
        <v>94</v>
      </c>
      <c r="C2541" t="s">
        <v>209</v>
      </c>
      <c r="D2541" t="s">
        <v>4457</v>
      </c>
      <c r="E2541">
        <v>123</v>
      </c>
      <c r="F2541" t="s">
        <v>472</v>
      </c>
      <c r="G2541" t="s">
        <v>22</v>
      </c>
      <c r="H2541" s="5">
        <v>43711.260717592595</v>
      </c>
      <c r="I2541" s="5">
        <v>43711.044444444444</v>
      </c>
      <c r="J2541" s="4">
        <f t="shared" si="198"/>
        <v>2019</v>
      </c>
      <c r="K2541" s="4">
        <f t="shared" si="199"/>
        <v>9</v>
      </c>
      <c r="L2541" s="6">
        <f t="shared" si="200"/>
        <v>18686.000000266358</v>
      </c>
      <c r="M2541" s="8">
        <f t="shared" si="196"/>
        <v>311.43333333777264</v>
      </c>
      <c r="N2541" s="8">
        <f t="shared" si="197"/>
        <v>38306.300000546034</v>
      </c>
      <c r="O2541" s="18">
        <v>1</v>
      </c>
      <c r="P2541" t="s">
        <v>4458</v>
      </c>
      <c r="Q2541" s="6" t="s">
        <v>24</v>
      </c>
    </row>
    <row r="2542" spans="1:17" ht="15">
      <c r="A2542" t="s">
        <v>17</v>
      </c>
      <c r="B2542" t="s">
        <v>55</v>
      </c>
      <c r="C2542" t="s">
        <v>59</v>
      </c>
      <c r="D2542" t="s">
        <v>4459</v>
      </c>
      <c r="E2542">
        <v>2</v>
      </c>
      <c r="F2542" t="s">
        <v>92</v>
      </c>
      <c r="G2542" t="s">
        <v>22</v>
      </c>
      <c r="H2542" s="5">
        <v>43711.522939814815</v>
      </c>
      <c r="I2542" s="5">
        <v>43711.435416666667</v>
      </c>
      <c r="J2542" s="4">
        <f t="shared" si="198"/>
        <v>2019</v>
      </c>
      <c r="K2542" s="4">
        <f t="shared" si="199"/>
        <v>9</v>
      </c>
      <c r="L2542" s="6">
        <f t="shared" si="200"/>
        <v>7561.9999999646097</v>
      </c>
      <c r="M2542" s="8">
        <f t="shared" si="196"/>
        <v>126.0333333327435</v>
      </c>
      <c r="N2542" s="8">
        <f t="shared" si="197"/>
        <v>252.06666666548699</v>
      </c>
      <c r="O2542" s="18">
        <v>1</v>
      </c>
      <c r="P2542" t="s">
        <v>4460</v>
      </c>
      <c r="Q2542" s="6" t="s">
        <v>24</v>
      </c>
    </row>
    <row r="2543" spans="1:17" ht="15">
      <c r="A2543" t="s">
        <v>29</v>
      </c>
      <c r="B2543" t="s">
        <v>94</v>
      </c>
      <c r="C2543" t="s">
        <v>95</v>
      </c>
      <c r="D2543" t="s">
        <v>1105</v>
      </c>
      <c r="E2543">
        <v>14</v>
      </c>
      <c r="F2543" t="s">
        <v>4461</v>
      </c>
      <c r="G2543" t="s">
        <v>22</v>
      </c>
      <c r="H2543" s="5">
        <v>43712.418506944443</v>
      </c>
      <c r="I2543" s="5">
        <v>43712.268263888887</v>
      </c>
      <c r="J2543" s="4">
        <f t="shared" si="198"/>
        <v>2019</v>
      </c>
      <c r="K2543" s="4">
        <f t="shared" si="199"/>
        <v>9</v>
      </c>
      <c r="L2543" s="6">
        <f t="shared" si="200"/>
        <v>12981.000000005588</v>
      </c>
      <c r="M2543" s="8">
        <f t="shared" si="196"/>
        <v>216.35000000009313</v>
      </c>
      <c r="N2543" s="8">
        <f t="shared" si="197"/>
        <v>3028.9000000013039</v>
      </c>
      <c r="O2543" s="18">
        <v>1</v>
      </c>
      <c r="P2543" t="s">
        <v>4462</v>
      </c>
      <c r="Q2543" s="6" t="s">
        <v>24</v>
      </c>
    </row>
    <row r="2544" spans="1:17" ht="15">
      <c r="A2544" t="s">
        <v>29</v>
      </c>
      <c r="B2544" t="s">
        <v>94</v>
      </c>
      <c r="C2544" t="s">
        <v>95</v>
      </c>
      <c r="D2544" t="s">
        <v>4463</v>
      </c>
      <c r="E2544">
        <v>6</v>
      </c>
      <c r="F2544" t="s">
        <v>4461</v>
      </c>
      <c r="G2544" t="s">
        <v>22</v>
      </c>
      <c r="H2544" s="5">
        <v>43712.438101851854</v>
      </c>
      <c r="I2544" s="5">
        <v>43712.356574074074</v>
      </c>
      <c r="J2544" s="4">
        <f t="shared" si="198"/>
        <v>2019</v>
      </c>
      <c r="K2544" s="4">
        <f t="shared" si="199"/>
        <v>9</v>
      </c>
      <c r="L2544" s="6">
        <f t="shared" si="200"/>
        <v>7044.0000002039596</v>
      </c>
      <c r="M2544" s="8">
        <f t="shared" si="196"/>
        <v>117.40000000339933</v>
      </c>
      <c r="N2544" s="8">
        <f t="shared" si="197"/>
        <v>704.40000002039596</v>
      </c>
      <c r="O2544" s="18">
        <v>1</v>
      </c>
      <c r="P2544" t="s">
        <v>4464</v>
      </c>
      <c r="Q2544" s="6" t="s">
        <v>24</v>
      </c>
    </row>
    <row r="2545" spans="1:17" ht="15">
      <c r="A2545" t="s">
        <v>29</v>
      </c>
      <c r="B2545" t="s">
        <v>94</v>
      </c>
      <c r="C2545" t="s">
        <v>95</v>
      </c>
      <c r="D2545" t="s">
        <v>4465</v>
      </c>
      <c r="E2545">
        <v>1</v>
      </c>
      <c r="F2545" t="s">
        <v>4461</v>
      </c>
      <c r="G2545" t="s">
        <v>22</v>
      </c>
      <c r="H2545" s="5">
        <v>43712.422511574077</v>
      </c>
      <c r="I2545" s="5">
        <v>43712.383333333331</v>
      </c>
      <c r="J2545" s="4">
        <f t="shared" si="198"/>
        <v>2019</v>
      </c>
      <c r="K2545" s="4">
        <f t="shared" si="199"/>
        <v>9</v>
      </c>
      <c r="L2545" s="6">
        <f t="shared" si="200"/>
        <v>3385.0000004516914</v>
      </c>
      <c r="M2545" s="8">
        <f t="shared" si="196"/>
        <v>56.416666674194857</v>
      </c>
      <c r="N2545" s="8">
        <f t="shared" si="197"/>
        <v>56.416666674194857</v>
      </c>
      <c r="O2545" s="18">
        <v>1</v>
      </c>
      <c r="P2545" t="s">
        <v>4466</v>
      </c>
      <c r="Q2545" s="6" t="s">
        <v>24</v>
      </c>
    </row>
    <row r="2546" spans="1:17" ht="15">
      <c r="A2546" t="s">
        <v>29</v>
      </c>
      <c r="B2546" t="s">
        <v>87</v>
      </c>
      <c r="C2546" t="s">
        <v>197</v>
      </c>
      <c r="D2546" t="s">
        <v>4467</v>
      </c>
      <c r="E2546">
        <v>1</v>
      </c>
      <c r="F2546" t="s">
        <v>4461</v>
      </c>
      <c r="G2546" t="s">
        <v>22</v>
      </c>
      <c r="H2546" s="5">
        <v>43712.451423611114</v>
      </c>
      <c r="I2546" s="5">
        <v>43712.385416666664</v>
      </c>
      <c r="J2546" s="4">
        <f t="shared" si="198"/>
        <v>2019</v>
      </c>
      <c r="K2546" s="4">
        <f t="shared" si="199"/>
        <v>9</v>
      </c>
      <c r="L2546" s="6">
        <f t="shared" si="200"/>
        <v>5703.0000004218891</v>
      </c>
      <c r="M2546" s="8">
        <f t="shared" si="196"/>
        <v>95.050000007031485</v>
      </c>
      <c r="N2546" s="8">
        <f t="shared" si="197"/>
        <v>95.050000007031485</v>
      </c>
      <c r="O2546" s="18">
        <v>1</v>
      </c>
      <c r="P2546" t="s">
        <v>4468</v>
      </c>
      <c r="Q2546" s="6" t="s">
        <v>24</v>
      </c>
    </row>
    <row r="2547" spans="1:17" ht="15">
      <c r="A2547" t="s">
        <v>29</v>
      </c>
      <c r="B2547" t="s">
        <v>30</v>
      </c>
      <c r="C2547" t="s">
        <v>83</v>
      </c>
      <c r="D2547" t="s">
        <v>4469</v>
      </c>
      <c r="E2547">
        <v>3</v>
      </c>
      <c r="F2547" t="s">
        <v>4461</v>
      </c>
      <c r="G2547" t="s">
        <v>22</v>
      </c>
      <c r="H2547" s="5">
        <v>43712.447881944441</v>
      </c>
      <c r="I2547" s="5">
        <v>43712.406944444447</v>
      </c>
      <c r="J2547" s="4">
        <f t="shared" si="198"/>
        <v>2019</v>
      </c>
      <c r="K2547" s="4">
        <f t="shared" si="199"/>
        <v>9</v>
      </c>
      <c r="L2547" s="6">
        <f t="shared" si="200"/>
        <v>3536.9999995222315</v>
      </c>
      <c r="M2547" s="8">
        <f t="shared" si="196"/>
        <v>58.949999992037192</v>
      </c>
      <c r="N2547" s="8">
        <f t="shared" si="197"/>
        <v>176.84999997611158</v>
      </c>
      <c r="O2547" s="18">
        <v>1</v>
      </c>
      <c r="P2547" t="s">
        <v>4470</v>
      </c>
      <c r="Q2547" s="6" t="s">
        <v>24</v>
      </c>
    </row>
    <row r="2548" spans="1:17" ht="15">
      <c r="A2548" t="s">
        <v>29</v>
      </c>
      <c r="B2548" t="s">
        <v>94</v>
      </c>
      <c r="C2548" t="s">
        <v>156</v>
      </c>
      <c r="D2548" t="s">
        <v>390</v>
      </c>
      <c r="E2548">
        <v>11</v>
      </c>
      <c r="F2548" t="s">
        <v>4461</v>
      </c>
      <c r="G2548" t="s">
        <v>22</v>
      </c>
      <c r="H2548" s="5">
        <v>43712.469861111109</v>
      </c>
      <c r="I2548" s="5">
        <v>43712.463888888888</v>
      </c>
      <c r="J2548" s="4">
        <f t="shared" si="198"/>
        <v>2019</v>
      </c>
      <c r="K2548" s="4">
        <f t="shared" si="199"/>
        <v>9</v>
      </c>
      <c r="L2548" s="6">
        <f t="shared" si="200"/>
        <v>515.9999999217689</v>
      </c>
      <c r="M2548" s="8">
        <f t="shared" si="196"/>
        <v>8.5999999986961484</v>
      </c>
      <c r="N2548" s="8">
        <f t="shared" si="197"/>
        <v>94.599999985657632</v>
      </c>
      <c r="O2548" s="18">
        <v>1</v>
      </c>
      <c r="P2548" t="s">
        <v>4471</v>
      </c>
      <c r="Q2548" s="6" t="s">
        <v>24</v>
      </c>
    </row>
    <row r="2549" spans="1:17" ht="15">
      <c r="A2549" t="s">
        <v>29</v>
      </c>
      <c r="B2549" t="s">
        <v>94</v>
      </c>
      <c r="C2549" t="s">
        <v>177</v>
      </c>
      <c r="D2549" t="s">
        <v>4472</v>
      </c>
      <c r="E2549">
        <v>1</v>
      </c>
      <c r="F2549" t="s">
        <v>4461</v>
      </c>
      <c r="G2549" t="s">
        <v>22</v>
      </c>
      <c r="H2549" s="5">
        <v>43712.519444444442</v>
      </c>
      <c r="I2549" s="5">
        <v>43712.474999999999</v>
      </c>
      <c r="J2549" s="4">
        <f t="shared" si="198"/>
        <v>2019</v>
      </c>
      <c r="K2549" s="4">
        <f t="shared" si="199"/>
        <v>9</v>
      </c>
      <c r="L2549" s="6">
        <f t="shared" si="200"/>
        <v>3839.9999999441206</v>
      </c>
      <c r="M2549" s="8">
        <f t="shared" si="196"/>
        <v>63.999999999068677</v>
      </c>
      <c r="N2549" s="8">
        <f t="shared" si="197"/>
        <v>63.999999999068677</v>
      </c>
      <c r="O2549" s="18">
        <v>1</v>
      </c>
      <c r="P2549" t="s">
        <v>4473</v>
      </c>
      <c r="Q2549" s="6" t="s">
        <v>24</v>
      </c>
    </row>
    <row r="2550" spans="1:17" ht="15">
      <c r="A2550" t="s">
        <v>29</v>
      </c>
      <c r="B2550" t="s">
        <v>87</v>
      </c>
      <c r="C2550" t="s">
        <v>197</v>
      </c>
      <c r="D2550" t="s">
        <v>4474</v>
      </c>
      <c r="E2550">
        <v>525</v>
      </c>
      <c r="F2550" t="s">
        <v>4461</v>
      </c>
      <c r="G2550" t="s">
        <v>22</v>
      </c>
      <c r="H2550" s="5">
        <v>43712.573923611111</v>
      </c>
      <c r="I2550" s="5">
        <v>43712.508333333331</v>
      </c>
      <c r="J2550" s="4">
        <f t="shared" si="198"/>
        <v>2019</v>
      </c>
      <c r="K2550" s="4">
        <f t="shared" si="199"/>
        <v>9</v>
      </c>
      <c r="L2550" s="6">
        <f t="shared" si="200"/>
        <v>5667.0000001788139</v>
      </c>
      <c r="M2550" s="8">
        <f t="shared" si="196"/>
        <v>94.450000002980232</v>
      </c>
      <c r="N2550" s="8">
        <f t="shared" si="197"/>
        <v>49586.250001564622</v>
      </c>
      <c r="O2550" s="18">
        <v>1</v>
      </c>
      <c r="P2550" t="s">
        <v>4475</v>
      </c>
      <c r="Q2550" s="6" t="s">
        <v>24</v>
      </c>
    </row>
    <row r="2551" spans="1:17" ht="15">
      <c r="A2551" t="s">
        <v>29</v>
      </c>
      <c r="B2551" t="s">
        <v>30</v>
      </c>
      <c r="C2551" t="s">
        <v>83</v>
      </c>
      <c r="D2551" t="s">
        <v>4476</v>
      </c>
      <c r="E2551">
        <v>1</v>
      </c>
      <c r="F2551" t="s">
        <v>4461</v>
      </c>
      <c r="G2551" t="s">
        <v>22</v>
      </c>
      <c r="H2551" s="5">
        <v>43712.62222222222</v>
      </c>
      <c r="I2551" s="5">
        <v>43712.599305555559</v>
      </c>
      <c r="J2551" s="4">
        <f t="shared" si="198"/>
        <v>2019</v>
      </c>
      <c r="K2551" s="4">
        <f t="shared" si="199"/>
        <v>9</v>
      </c>
      <c r="L2551" s="6">
        <f t="shared" si="200"/>
        <v>1979.9999995389953</v>
      </c>
      <c r="M2551" s="8">
        <f t="shared" si="196"/>
        <v>32.999999992316589</v>
      </c>
      <c r="N2551" s="8">
        <f t="shared" si="197"/>
        <v>32.999999992316589</v>
      </c>
      <c r="O2551" s="18">
        <v>1</v>
      </c>
      <c r="P2551" t="s">
        <v>4477</v>
      </c>
      <c r="Q2551" s="6" t="s">
        <v>24</v>
      </c>
    </row>
    <row r="2552" spans="1:17" ht="15">
      <c r="A2552" t="s">
        <v>29</v>
      </c>
      <c r="B2552" t="s">
        <v>94</v>
      </c>
      <c r="C2552" t="s">
        <v>209</v>
      </c>
      <c r="D2552" t="s">
        <v>4478</v>
      </c>
      <c r="E2552">
        <v>11</v>
      </c>
      <c r="F2552" t="s">
        <v>4461</v>
      </c>
      <c r="G2552" t="s">
        <v>22</v>
      </c>
      <c r="H2552" s="5">
        <v>43712.807569444441</v>
      </c>
      <c r="I2552" s="5">
        <v>43712.612500000003</v>
      </c>
      <c r="J2552" s="4">
        <f t="shared" si="198"/>
        <v>2019</v>
      </c>
      <c r="K2552" s="4">
        <f t="shared" si="199"/>
        <v>9</v>
      </c>
      <c r="L2552" s="6">
        <f t="shared" si="200"/>
        <v>16853.999999491498</v>
      </c>
      <c r="M2552" s="8">
        <f t="shared" si="196"/>
        <v>280.89999999152496</v>
      </c>
      <c r="N2552" s="8">
        <f t="shared" si="197"/>
        <v>3089.8999999067746</v>
      </c>
      <c r="O2552" s="18">
        <v>1</v>
      </c>
      <c r="P2552" t="s">
        <v>4479</v>
      </c>
      <c r="Q2552" s="6" t="s">
        <v>24</v>
      </c>
    </row>
    <row r="2553" spans="1:17" ht="15">
      <c r="A2553" t="s">
        <v>29</v>
      </c>
      <c r="B2553" t="s">
        <v>87</v>
      </c>
      <c r="C2553" t="s">
        <v>197</v>
      </c>
      <c r="D2553" t="s">
        <v>4480</v>
      </c>
      <c r="E2553">
        <v>5</v>
      </c>
      <c r="F2553" t="s">
        <v>4461</v>
      </c>
      <c r="G2553" t="s">
        <v>22</v>
      </c>
      <c r="H2553" s="5">
        <v>43712.775219907409</v>
      </c>
      <c r="I2553" s="5">
        <v>43712.728113425925</v>
      </c>
      <c r="J2553" s="4">
        <f t="shared" si="198"/>
        <v>2019</v>
      </c>
      <c r="K2553" s="4">
        <f t="shared" si="199"/>
        <v>9</v>
      </c>
      <c r="L2553" s="6">
        <f t="shared" si="200"/>
        <v>4070.0000002747402</v>
      </c>
      <c r="M2553" s="8">
        <f t="shared" si="196"/>
        <v>67.833333337912336</v>
      </c>
      <c r="N2553" s="8">
        <f t="shared" si="197"/>
        <v>339.16666668956168</v>
      </c>
      <c r="O2553" s="18">
        <v>1</v>
      </c>
      <c r="P2553" t="s">
        <v>4481</v>
      </c>
      <c r="Q2553" s="6" t="s">
        <v>24</v>
      </c>
    </row>
    <row r="2554" spans="1:17" ht="15">
      <c r="A2554" t="s">
        <v>29</v>
      </c>
      <c r="B2554" t="s">
        <v>94</v>
      </c>
      <c r="C2554" t="s">
        <v>174</v>
      </c>
      <c r="D2554" t="s">
        <v>4482</v>
      </c>
      <c r="E2554">
        <v>1</v>
      </c>
      <c r="F2554" t="s">
        <v>4461</v>
      </c>
      <c r="G2554" t="s">
        <v>22</v>
      </c>
      <c r="H2554" s="5">
        <v>43712.947916666664</v>
      </c>
      <c r="I2554" s="5">
        <v>43712.799305555556</v>
      </c>
      <c r="J2554" s="4">
        <f t="shared" si="198"/>
        <v>2019</v>
      </c>
      <c r="K2554" s="4">
        <f t="shared" si="199"/>
        <v>9</v>
      </c>
      <c r="L2554" s="6">
        <f t="shared" si="200"/>
        <v>12839.999999734573</v>
      </c>
      <c r="M2554" s="8">
        <f t="shared" si="196"/>
        <v>213.99999999557622</v>
      </c>
      <c r="N2554" s="8">
        <f t="shared" si="197"/>
        <v>213.99999999557622</v>
      </c>
      <c r="O2554" s="18">
        <v>1</v>
      </c>
      <c r="P2554" t="s">
        <v>4483</v>
      </c>
      <c r="Q2554" s="6" t="s">
        <v>24</v>
      </c>
    </row>
    <row r="2555" spans="1:17" ht="15">
      <c r="A2555" t="s">
        <v>17</v>
      </c>
      <c r="B2555" t="s">
        <v>55</v>
      </c>
      <c r="C2555" t="s">
        <v>59</v>
      </c>
      <c r="D2555" t="s">
        <v>4484</v>
      </c>
      <c r="E2555">
        <v>1</v>
      </c>
      <c r="F2555" t="s">
        <v>85</v>
      </c>
      <c r="G2555" t="s">
        <v>22</v>
      </c>
      <c r="H2555" s="5">
        <v>43712.832719907405</v>
      </c>
      <c r="I2555" s="5">
        <v>43712.799699074072</v>
      </c>
      <c r="J2555" s="4">
        <f t="shared" si="198"/>
        <v>2019</v>
      </c>
      <c r="K2555" s="4">
        <f t="shared" si="199"/>
        <v>9</v>
      </c>
      <c r="L2555" s="6">
        <f t="shared" si="200"/>
        <v>2852.9999999329448</v>
      </c>
      <c r="M2555" s="8">
        <f t="shared" si="196"/>
        <v>47.549999998882413</v>
      </c>
      <c r="N2555" s="8">
        <f t="shared" si="197"/>
        <v>47.549999998882413</v>
      </c>
      <c r="O2555" s="18">
        <v>1</v>
      </c>
      <c r="P2555" t="s">
        <v>4485</v>
      </c>
      <c r="Q2555" s="6" t="s">
        <v>24</v>
      </c>
    </row>
    <row r="2556" spans="1:17" ht="15">
      <c r="A2556" t="s">
        <v>29</v>
      </c>
      <c r="B2556" t="s">
        <v>94</v>
      </c>
      <c r="C2556" t="s">
        <v>156</v>
      </c>
      <c r="D2556" t="s">
        <v>4486</v>
      </c>
      <c r="E2556">
        <v>157</v>
      </c>
      <c r="F2556" t="s">
        <v>4461</v>
      </c>
      <c r="G2556" t="s">
        <v>22</v>
      </c>
      <c r="H2556" s="5">
        <v>43712.900370370371</v>
      </c>
      <c r="I2556" s="5">
        <v>43712.800000000003</v>
      </c>
      <c r="J2556" s="4">
        <f t="shared" si="198"/>
        <v>2019</v>
      </c>
      <c r="K2556" s="4">
        <f t="shared" si="199"/>
        <v>9</v>
      </c>
      <c r="L2556" s="6">
        <f t="shared" si="200"/>
        <v>8671.9999998109415</v>
      </c>
      <c r="M2556" s="8">
        <f t="shared" si="196"/>
        <v>144.53333333018236</v>
      </c>
      <c r="N2556" s="8">
        <f t="shared" si="197"/>
        <v>22691.73333283863</v>
      </c>
      <c r="O2556" s="18">
        <v>1</v>
      </c>
      <c r="P2556" t="s">
        <v>4487</v>
      </c>
      <c r="Q2556" s="6" t="s">
        <v>24</v>
      </c>
    </row>
    <row r="2557" spans="1:17" ht="15">
      <c r="A2557" t="s">
        <v>29</v>
      </c>
      <c r="B2557" t="s">
        <v>94</v>
      </c>
      <c r="C2557" t="s">
        <v>95</v>
      </c>
      <c r="D2557" t="s">
        <v>388</v>
      </c>
      <c r="E2557">
        <v>56</v>
      </c>
      <c r="F2557" t="s">
        <v>4461</v>
      </c>
      <c r="G2557" t="s">
        <v>22</v>
      </c>
      <c r="H2557" s="5">
        <v>43712.923738425925</v>
      </c>
      <c r="I2557" s="5">
        <v>43712.894756944443</v>
      </c>
      <c r="J2557" s="4">
        <f t="shared" si="198"/>
        <v>2019</v>
      </c>
      <c r="K2557" s="4">
        <f t="shared" si="199"/>
        <v>9</v>
      </c>
      <c r="L2557" s="6">
        <f t="shared" si="200"/>
        <v>2504.0000000735745</v>
      </c>
      <c r="M2557" s="8">
        <f t="shared" si="196"/>
        <v>41.733333334559575</v>
      </c>
      <c r="N2557" s="8">
        <f t="shared" si="197"/>
        <v>2337.0666667353362</v>
      </c>
      <c r="O2557" s="18">
        <v>1</v>
      </c>
      <c r="P2557" t="s">
        <v>4488</v>
      </c>
      <c r="Q2557" s="6" t="s">
        <v>24</v>
      </c>
    </row>
    <row r="2558" spans="1:17" ht="15">
      <c r="A2558" t="s">
        <v>17</v>
      </c>
      <c r="B2558" t="s">
        <v>18</v>
      </c>
      <c r="C2558" t="s">
        <v>25</v>
      </c>
      <c r="D2558" t="s">
        <v>4489</v>
      </c>
      <c r="E2558">
        <v>1</v>
      </c>
      <c r="F2558" t="s">
        <v>125</v>
      </c>
      <c r="G2558" t="s">
        <v>22</v>
      </c>
      <c r="H2558" s="5">
        <v>43713.191562499997</v>
      </c>
      <c r="I2558" s="5">
        <v>43713.172222222223</v>
      </c>
      <c r="J2558" s="4">
        <f t="shared" si="198"/>
        <v>2019</v>
      </c>
      <c r="K2558" s="4">
        <f t="shared" si="199"/>
        <v>9</v>
      </c>
      <c r="L2558" s="6">
        <f t="shared" si="200"/>
        <v>1670.9999996004626</v>
      </c>
      <c r="M2558" s="8">
        <f t="shared" si="196"/>
        <v>27.849999993341044</v>
      </c>
      <c r="N2558" s="8">
        <f t="shared" si="197"/>
        <v>27.849999993341044</v>
      </c>
      <c r="O2558" s="18">
        <v>1</v>
      </c>
      <c r="P2558" t="s">
        <v>4490</v>
      </c>
      <c r="Q2558" s="6" t="s">
        <v>24</v>
      </c>
    </row>
    <row r="2559" spans="1:17" ht="15">
      <c r="A2559" t="s">
        <v>29</v>
      </c>
      <c r="B2559" t="s">
        <v>94</v>
      </c>
      <c r="C2559" t="s">
        <v>177</v>
      </c>
      <c r="D2559" t="s">
        <v>96</v>
      </c>
      <c r="E2559">
        <v>1</v>
      </c>
      <c r="F2559" t="s">
        <v>4461</v>
      </c>
      <c r="G2559" t="s">
        <v>22</v>
      </c>
      <c r="H2559" s="5">
        <v>43713.456250000003</v>
      </c>
      <c r="I2559" s="5">
        <v>43713.361805555556</v>
      </c>
      <c r="J2559" s="4">
        <f t="shared" si="198"/>
        <v>2019</v>
      </c>
      <c r="K2559" s="4">
        <f t="shared" si="199"/>
        <v>9</v>
      </c>
      <c r="L2559" s="6">
        <f t="shared" si="200"/>
        <v>8160.0000001955777</v>
      </c>
      <c r="M2559" s="8">
        <f t="shared" si="196"/>
        <v>136.00000000325963</v>
      </c>
      <c r="N2559" s="8">
        <f t="shared" si="197"/>
        <v>136.00000000325963</v>
      </c>
      <c r="O2559" s="18">
        <v>1</v>
      </c>
      <c r="P2559" t="s">
        <v>4491</v>
      </c>
      <c r="Q2559" s="6" t="s">
        <v>24</v>
      </c>
    </row>
    <row r="2560" spans="1:17" ht="15">
      <c r="A2560" t="s">
        <v>29</v>
      </c>
      <c r="B2560" t="s">
        <v>30</v>
      </c>
      <c r="C2560" t="s">
        <v>171</v>
      </c>
      <c r="D2560" t="s">
        <v>4492</v>
      </c>
      <c r="E2560">
        <v>1</v>
      </c>
      <c r="F2560" t="s">
        <v>4461</v>
      </c>
      <c r="G2560" t="s">
        <v>22</v>
      </c>
      <c r="H2560" s="5">
        <v>43713.456122685187</v>
      </c>
      <c r="I2560" s="5">
        <v>43713.396527777775</v>
      </c>
      <c r="J2560" s="4">
        <f t="shared" si="198"/>
        <v>2019</v>
      </c>
      <c r="K2560" s="4">
        <f t="shared" si="199"/>
        <v>9</v>
      </c>
      <c r="L2560" s="6">
        <f t="shared" si="200"/>
        <v>5149.0000004181638</v>
      </c>
      <c r="M2560" s="8">
        <f t="shared" si="201" ref="M2560:M2623">+L2560/60</f>
        <v>85.816666673636064</v>
      </c>
      <c r="N2560" s="8">
        <f t="shared" si="202" ref="N2560:N2623">+M2560*E2560</f>
        <v>85.816666673636064</v>
      </c>
      <c r="O2560" s="18">
        <v>1</v>
      </c>
      <c r="P2560" t="s">
        <v>4493</v>
      </c>
      <c r="Q2560" s="6" t="s">
        <v>24</v>
      </c>
    </row>
    <row r="2561" spans="1:17" ht="15">
      <c r="A2561" t="s">
        <v>17</v>
      </c>
      <c r="B2561" t="s">
        <v>41</v>
      </c>
      <c r="C2561" t="s">
        <v>42</v>
      </c>
      <c r="D2561" t="s">
        <v>4494</v>
      </c>
      <c r="E2561">
        <v>2</v>
      </c>
      <c r="F2561" t="s">
        <v>92</v>
      </c>
      <c r="G2561" t="s">
        <v>22</v>
      </c>
      <c r="H2561" s="5">
        <v>43713.451412037037</v>
      </c>
      <c r="I2561" s="5">
        <v>43713.431944444441</v>
      </c>
      <c r="J2561" s="4">
        <f t="shared" si="198"/>
        <v>2019</v>
      </c>
      <c r="K2561" s="4">
        <f t="shared" si="199"/>
        <v>9</v>
      </c>
      <c r="L2561" s="6">
        <f t="shared" si="200"/>
        <v>1682.000000285916</v>
      </c>
      <c r="M2561" s="8">
        <f t="shared" si="201"/>
        <v>28.033333338098601</v>
      </c>
      <c r="N2561" s="8">
        <f t="shared" si="202"/>
        <v>56.066666676197201</v>
      </c>
      <c r="O2561" s="18">
        <v>1</v>
      </c>
      <c r="P2561" t="s">
        <v>4495</v>
      </c>
      <c r="Q2561" s="6" t="s">
        <v>24</v>
      </c>
    </row>
    <row r="2562" spans="1:17" ht="15">
      <c r="A2562" t="s">
        <v>29</v>
      </c>
      <c r="B2562" t="s">
        <v>94</v>
      </c>
      <c r="C2562" t="s">
        <v>95</v>
      </c>
      <c r="D2562" t="s">
        <v>4496</v>
      </c>
      <c r="E2562">
        <v>1</v>
      </c>
      <c r="F2562" t="s">
        <v>4461</v>
      </c>
      <c r="G2562" t="s">
        <v>22</v>
      </c>
      <c r="H2562" s="5">
        <v>43713.511805555558</v>
      </c>
      <c r="I2562" s="5">
        <v>43713.433333333334</v>
      </c>
      <c r="J2562" s="4">
        <f t="shared" si="198"/>
        <v>2019</v>
      </c>
      <c r="K2562" s="4">
        <f t="shared" si="199"/>
        <v>9</v>
      </c>
      <c r="L2562" s="6">
        <f t="shared" si="200"/>
        <v>6780.0000000977889</v>
      </c>
      <c r="M2562" s="8">
        <f t="shared" si="201"/>
        <v>113.00000000162981</v>
      </c>
      <c r="N2562" s="8">
        <f t="shared" si="202"/>
        <v>113.00000000162981</v>
      </c>
      <c r="O2562" s="18">
        <v>1</v>
      </c>
      <c r="P2562" t="s">
        <v>4497</v>
      </c>
      <c r="Q2562" s="6" t="s">
        <v>24</v>
      </c>
    </row>
    <row r="2563" spans="1:17" ht="15">
      <c r="A2563" t="s">
        <v>29</v>
      </c>
      <c r="B2563" t="s">
        <v>30</v>
      </c>
      <c r="C2563" t="s">
        <v>83</v>
      </c>
      <c r="D2563" t="s">
        <v>4498</v>
      </c>
      <c r="E2563">
        <v>1</v>
      </c>
      <c r="F2563" t="s">
        <v>4461</v>
      </c>
      <c r="G2563" t="s">
        <v>22</v>
      </c>
      <c r="H2563" s="5">
        <v>43713.547222222223</v>
      </c>
      <c r="I2563" s="5">
        <v>43713.47152777778</v>
      </c>
      <c r="J2563" s="4">
        <f t="shared" si="203" ref="J2563:J2626">YEAR(I2563)</f>
        <v>2019</v>
      </c>
      <c r="K2563" s="4">
        <f t="shared" si="204" ref="K2563:K2626">MONTH(I2563)</f>
        <v>9</v>
      </c>
      <c r="L2563" s="6">
        <f t="shared" si="200"/>
        <v>6539.9999999441206</v>
      </c>
      <c r="M2563" s="8">
        <f t="shared" si="201"/>
        <v>108.99999999906868</v>
      </c>
      <c r="N2563" s="8">
        <f t="shared" si="202"/>
        <v>108.99999999906868</v>
      </c>
      <c r="O2563" s="18">
        <v>1</v>
      </c>
      <c r="P2563" t="s">
        <v>4499</v>
      </c>
      <c r="Q2563" s="6" t="s">
        <v>24</v>
      </c>
    </row>
    <row r="2564" spans="1:17" ht="15">
      <c r="A2564" t="s">
        <v>29</v>
      </c>
      <c r="B2564" t="s">
        <v>94</v>
      </c>
      <c r="C2564" t="s">
        <v>174</v>
      </c>
      <c r="D2564" t="s">
        <v>4500</v>
      </c>
      <c r="E2564">
        <v>1</v>
      </c>
      <c r="F2564" t="s">
        <v>4461</v>
      </c>
      <c r="G2564" t="s">
        <v>22</v>
      </c>
      <c r="H2564" s="5">
        <v>43713.564583333333</v>
      </c>
      <c r="I2564" s="5">
        <v>43713.481249999997</v>
      </c>
      <c r="J2564" s="4">
        <f t="shared" si="203"/>
        <v>2019</v>
      </c>
      <c r="K2564" s="4">
        <f t="shared" si="204"/>
        <v>9</v>
      </c>
      <c r="L2564" s="6">
        <f t="shared" si="200"/>
        <v>7200.0000002095476</v>
      </c>
      <c r="M2564" s="8">
        <f t="shared" si="201"/>
        <v>120.00000000349246</v>
      </c>
      <c r="N2564" s="8">
        <f t="shared" si="202"/>
        <v>120.00000000349246</v>
      </c>
      <c r="O2564" s="18">
        <v>1</v>
      </c>
      <c r="P2564" t="s">
        <v>4501</v>
      </c>
      <c r="Q2564" s="6" t="s">
        <v>24</v>
      </c>
    </row>
    <row r="2565" spans="1:17" ht="15">
      <c r="A2565" t="s">
        <v>17</v>
      </c>
      <c r="B2565" t="s">
        <v>41</v>
      </c>
      <c r="C2565" t="s">
        <v>42</v>
      </c>
      <c r="D2565" t="s">
        <v>4502</v>
      </c>
      <c r="E2565">
        <v>1</v>
      </c>
      <c r="F2565" t="s">
        <v>92</v>
      </c>
      <c r="G2565" t="s">
        <v>22</v>
      </c>
      <c r="H2565" s="5">
        <v>43713.849282407406</v>
      </c>
      <c r="I2565" s="5">
        <v>43713.821550925924</v>
      </c>
      <c r="J2565" s="4">
        <f t="shared" si="203"/>
        <v>2019</v>
      </c>
      <c r="K2565" s="4">
        <f t="shared" si="204"/>
        <v>9</v>
      </c>
      <c r="L2565" s="6">
        <f t="shared" si="200"/>
        <v>2395.9999999729916</v>
      </c>
      <c r="M2565" s="8">
        <f t="shared" si="201"/>
        <v>39.933333332883194</v>
      </c>
      <c r="N2565" s="8">
        <f t="shared" si="202"/>
        <v>39.933333332883194</v>
      </c>
      <c r="O2565" s="18">
        <v>1</v>
      </c>
      <c r="P2565" t="s">
        <v>4503</v>
      </c>
      <c r="Q2565" s="6" t="s">
        <v>24</v>
      </c>
    </row>
    <row r="2566" spans="1:18" s="106" customFormat="1" ht="15">
      <c r="A2566" s="106" t="s">
        <v>29</v>
      </c>
      <c r="B2566" s="106" t="s">
        <v>94</v>
      </c>
      <c r="C2566" s="106" t="s">
        <v>95</v>
      </c>
      <c r="D2566" s="106" t="s">
        <v>4496</v>
      </c>
      <c r="E2566" s="106">
        <v>1</v>
      </c>
      <c r="F2566" s="106" t="s">
        <v>33</v>
      </c>
      <c r="G2566" s="106" t="s">
        <v>22</v>
      </c>
      <c r="H2566" s="107">
        <v>43714.712395833332</v>
      </c>
      <c r="I2566" s="107">
        <v>43714.65347222222</v>
      </c>
      <c r="J2566" s="4">
        <f t="shared" si="203"/>
        <v>2019</v>
      </c>
      <c r="K2566" s="4">
        <f t="shared" si="204"/>
        <v>9</v>
      </c>
      <c r="L2566" s="110">
        <f t="shared" si="200"/>
        <v>5091.0000000614673</v>
      </c>
      <c r="M2566" s="108">
        <f t="shared" si="201"/>
        <v>84.850000001024455</v>
      </c>
      <c r="N2566" s="108">
        <f t="shared" si="202"/>
        <v>84.850000001024455</v>
      </c>
      <c r="O2566" s="109">
        <v>1</v>
      </c>
      <c r="P2566" s="106" t="s">
        <v>4504</v>
      </c>
      <c r="Q2566" s="110" t="s">
        <v>24</v>
      </c>
      <c r="R2566" s="106" t="s">
        <v>2644</v>
      </c>
    </row>
    <row r="2567" spans="1:17" ht="15">
      <c r="A2567" t="s">
        <v>17</v>
      </c>
      <c r="B2567" t="s">
        <v>18</v>
      </c>
      <c r="C2567" t="s">
        <v>38</v>
      </c>
      <c r="D2567" t="s">
        <v>4357</v>
      </c>
      <c r="E2567">
        <v>6</v>
      </c>
      <c r="F2567" t="s">
        <v>85</v>
      </c>
      <c r="G2567" t="s">
        <v>22</v>
      </c>
      <c r="H2567" s="5">
        <v>43714.978194444448</v>
      </c>
      <c r="I2567" s="5">
        <v>43714.936805555553</v>
      </c>
      <c r="J2567" s="4">
        <f t="shared" si="203"/>
        <v>2019</v>
      </c>
      <c r="K2567" s="4">
        <f t="shared" si="204"/>
        <v>9</v>
      </c>
      <c r="L2567" s="6">
        <f t="shared" si="200"/>
        <v>3576.0000004665926</v>
      </c>
      <c r="M2567" s="8">
        <f t="shared" si="201"/>
        <v>59.600000007776543</v>
      </c>
      <c r="N2567" s="8">
        <f t="shared" si="202"/>
        <v>357.60000004665926</v>
      </c>
      <c r="O2567" s="18">
        <v>1</v>
      </c>
      <c r="P2567" t="s">
        <v>4505</v>
      </c>
      <c r="Q2567" s="6" t="s">
        <v>24</v>
      </c>
    </row>
    <row r="2568" spans="1:17" ht="15">
      <c r="A2568" t="s">
        <v>17</v>
      </c>
      <c r="B2568" t="s">
        <v>18</v>
      </c>
      <c r="C2568" t="s">
        <v>19</v>
      </c>
      <c r="D2568" t="s">
        <v>1957</v>
      </c>
      <c r="E2568">
        <v>2</v>
      </c>
      <c r="F2568" t="s">
        <v>27</v>
      </c>
      <c r="G2568" t="s">
        <v>22</v>
      </c>
      <c r="H2568" s="5">
        <v>43715.567488425928</v>
      </c>
      <c r="I2568" s="5">
        <v>43715.539236111108</v>
      </c>
      <c r="J2568" s="4">
        <f t="shared" si="203"/>
        <v>2019</v>
      </c>
      <c r="K2568" s="4">
        <f t="shared" si="204"/>
        <v>9</v>
      </c>
      <c r="L2568" s="6">
        <f t="shared" si="200"/>
        <v>2441.0000004339963</v>
      </c>
      <c r="M2568" s="8">
        <f t="shared" si="201"/>
        <v>40.683333340566605</v>
      </c>
      <c r="N2568" s="8">
        <f t="shared" si="202"/>
        <v>81.366666681133211</v>
      </c>
      <c r="O2568" s="18">
        <v>1</v>
      </c>
      <c r="P2568" t="s">
        <v>4506</v>
      </c>
      <c r="Q2568" s="6" t="s">
        <v>24</v>
      </c>
    </row>
    <row r="2569" spans="1:18" ht="15">
      <c r="A2569" t="s">
        <v>29</v>
      </c>
      <c r="B2569" t="s">
        <v>87</v>
      </c>
      <c r="C2569" t="s">
        <v>103</v>
      </c>
      <c r="D2569" t="s">
        <v>4507</v>
      </c>
      <c r="E2569">
        <v>3</v>
      </c>
      <c r="F2569" t="s">
        <v>33</v>
      </c>
      <c r="G2569" t="s">
        <v>22</v>
      </c>
      <c r="H2569" s="5">
        <v>43716.20380787037</v>
      </c>
      <c r="I2569" s="5">
        <v>43716.107638888891</v>
      </c>
      <c r="J2569" s="4">
        <f t="shared" si="203"/>
        <v>2019</v>
      </c>
      <c r="K2569" s="4">
        <f t="shared" si="204"/>
        <v>9</v>
      </c>
      <c r="L2569" s="6">
        <f t="shared" si="200"/>
        <v>8308.9999998221174</v>
      </c>
      <c r="M2569" s="8">
        <f t="shared" si="201"/>
        <v>138.48333333036862</v>
      </c>
      <c r="N2569" s="8">
        <f t="shared" si="202"/>
        <v>415.44999999110587</v>
      </c>
      <c r="O2569" s="18">
        <v>1</v>
      </c>
      <c r="P2569" t="s">
        <v>4508</v>
      </c>
      <c r="Q2569" s="6" t="s">
        <v>24</v>
      </c>
      <c r="R2569" t="s">
        <v>2886</v>
      </c>
    </row>
    <row r="2570" spans="1:17" ht="15">
      <c r="A2570" t="s">
        <v>17</v>
      </c>
      <c r="B2570" t="s">
        <v>41</v>
      </c>
      <c r="C2570" t="s">
        <v>42</v>
      </c>
      <c r="D2570" t="s">
        <v>2168</v>
      </c>
      <c r="E2570">
        <v>297</v>
      </c>
      <c r="F2570" t="s">
        <v>27</v>
      </c>
      <c r="G2570" t="s">
        <v>22</v>
      </c>
      <c r="H2570" s="5">
        <v>43716.411423611113</v>
      </c>
      <c r="I2570" s="5">
        <v>43716.363888888889</v>
      </c>
      <c r="J2570" s="4">
        <f t="shared" si="203"/>
        <v>2019</v>
      </c>
      <c r="K2570" s="4">
        <f t="shared" si="204"/>
        <v>9</v>
      </c>
      <c r="L2570" s="6">
        <f t="shared" si="205" ref="L2570:L2633">(H2570-I2570)*60*24*60</f>
        <v>4107.0000001229346</v>
      </c>
      <c r="M2570" s="8">
        <f t="shared" si="201"/>
        <v>68.45000000204891</v>
      </c>
      <c r="N2570" s="8">
        <f t="shared" si="202"/>
        <v>20329.650000608526</v>
      </c>
      <c r="O2570" s="18">
        <v>1</v>
      </c>
      <c r="P2570" t="s">
        <v>4509</v>
      </c>
      <c r="Q2570" s="6" t="s">
        <v>24</v>
      </c>
    </row>
    <row r="2571" spans="1:17" ht="15">
      <c r="A2571" t="s">
        <v>17</v>
      </c>
      <c r="B2571" t="s">
        <v>41</v>
      </c>
      <c r="C2571" t="s">
        <v>42</v>
      </c>
      <c r="D2571" t="s">
        <v>4510</v>
      </c>
      <c r="E2571">
        <v>4</v>
      </c>
      <c r="F2571" t="s">
        <v>92</v>
      </c>
      <c r="G2571" t="s">
        <v>22</v>
      </c>
      <c r="H2571" s="5">
        <v>43716.463194444441</v>
      </c>
      <c r="I2571" s="5">
        <v>43716.445138888892</v>
      </c>
      <c r="J2571" s="4">
        <f t="shared" si="203"/>
        <v>2019</v>
      </c>
      <c r="K2571" s="4">
        <f t="shared" si="204"/>
        <v>9</v>
      </c>
      <c r="L2571" s="6">
        <f t="shared" si="205"/>
        <v>1559.9999994272366</v>
      </c>
      <c r="M2571" s="8">
        <f t="shared" si="201"/>
        <v>25.999999990453944</v>
      </c>
      <c r="N2571" s="8">
        <f t="shared" si="202"/>
        <v>103.99999996181577</v>
      </c>
      <c r="O2571" s="18">
        <v>1</v>
      </c>
      <c r="P2571" t="s">
        <v>4511</v>
      </c>
      <c r="Q2571" s="6" t="s">
        <v>24</v>
      </c>
    </row>
    <row r="2572" spans="1:17" ht="15">
      <c r="A2572" t="s">
        <v>17</v>
      </c>
      <c r="B2572" t="s">
        <v>41</v>
      </c>
      <c r="C2572" t="s">
        <v>135</v>
      </c>
      <c r="D2572" t="s">
        <v>4512</v>
      </c>
      <c r="E2572">
        <v>105</v>
      </c>
      <c r="F2572" t="s">
        <v>27</v>
      </c>
      <c r="G2572" t="s">
        <v>22</v>
      </c>
      <c r="H2572" s="5">
        <v>43717.587731481479</v>
      </c>
      <c r="I2572" s="5">
        <v>43717.550486111111</v>
      </c>
      <c r="J2572" s="4">
        <f t="shared" si="203"/>
        <v>2019</v>
      </c>
      <c r="K2572" s="4">
        <f t="shared" si="204"/>
        <v>9</v>
      </c>
      <c r="L2572" s="6">
        <f t="shared" si="205"/>
        <v>3217.9999997606501</v>
      </c>
      <c r="M2572" s="8">
        <f t="shared" si="201"/>
        <v>53.633333329344168</v>
      </c>
      <c r="N2572" s="8">
        <f t="shared" si="202"/>
        <v>5631.4999995811377</v>
      </c>
      <c r="O2572" s="18">
        <v>1</v>
      </c>
      <c r="P2572" t="s">
        <v>4513</v>
      </c>
      <c r="Q2572" s="6" t="s">
        <v>24</v>
      </c>
    </row>
    <row r="2573" spans="1:17" ht="15">
      <c r="A2573" t="s">
        <v>17</v>
      </c>
      <c r="B2573" t="s">
        <v>140</v>
      </c>
      <c r="C2573" t="s">
        <v>141</v>
      </c>
      <c r="D2573" t="s">
        <v>4514</v>
      </c>
      <c r="E2573">
        <v>149</v>
      </c>
      <c r="F2573" t="s">
        <v>131</v>
      </c>
      <c r="G2573" t="s">
        <v>22</v>
      </c>
      <c r="H2573" s="5">
        <v>43718.75608796296</v>
      </c>
      <c r="I2573" s="5">
        <v>43718.717465277776</v>
      </c>
      <c r="J2573" s="4">
        <f t="shared" si="203"/>
        <v>2019</v>
      </c>
      <c r="K2573" s="4">
        <f t="shared" si="204"/>
        <v>9</v>
      </c>
      <c r="L2573" s="6">
        <f t="shared" si="205"/>
        <v>3336.9999999180436</v>
      </c>
      <c r="M2573" s="8">
        <f t="shared" si="201"/>
        <v>55.616666665300727</v>
      </c>
      <c r="N2573" s="8">
        <f t="shared" si="202"/>
        <v>8286.8833331298083</v>
      </c>
      <c r="O2573" s="18">
        <v>1</v>
      </c>
      <c r="P2573" t="s">
        <v>4515</v>
      </c>
      <c r="Q2573" s="6" t="s">
        <v>24</v>
      </c>
    </row>
    <row r="2574" spans="1:17" ht="15">
      <c r="A2574" t="s">
        <v>17</v>
      </c>
      <c r="B2574" t="s">
        <v>47</v>
      </c>
      <c r="C2574" t="s">
        <v>48</v>
      </c>
      <c r="D2574" t="s">
        <v>236</v>
      </c>
      <c r="E2574">
        <v>16</v>
      </c>
      <c r="F2574" t="s">
        <v>131</v>
      </c>
      <c r="G2574" t="s">
        <v>22</v>
      </c>
      <c r="H2574" s="5">
        <v>43718.755289351851</v>
      </c>
      <c r="I2574" s="5">
        <v>43718.725694444445</v>
      </c>
      <c r="J2574" s="4">
        <f t="shared" si="203"/>
        <v>2019</v>
      </c>
      <c r="K2574" s="4">
        <f t="shared" si="204"/>
        <v>9</v>
      </c>
      <c r="L2574" s="6">
        <f t="shared" si="205"/>
        <v>2556.9999998901039</v>
      </c>
      <c r="M2574" s="8">
        <f t="shared" si="201"/>
        <v>42.616666664835066</v>
      </c>
      <c r="N2574" s="8">
        <f t="shared" si="202"/>
        <v>681.86666663736105</v>
      </c>
      <c r="O2574" s="18">
        <v>1</v>
      </c>
      <c r="P2574" t="s">
        <v>4516</v>
      </c>
      <c r="Q2574" s="6" t="s">
        <v>24</v>
      </c>
    </row>
    <row r="2575" spans="1:18" ht="15">
      <c r="A2575" t="s">
        <v>17</v>
      </c>
      <c r="B2575" t="s">
        <v>47</v>
      </c>
      <c r="C2575" t="s">
        <v>48</v>
      </c>
      <c r="D2575" t="s">
        <v>4517</v>
      </c>
      <c r="E2575">
        <v>1</v>
      </c>
      <c r="F2575" t="s">
        <v>33</v>
      </c>
      <c r="G2575" t="s">
        <v>22</v>
      </c>
      <c r="H2575" s="5">
        <v>43718.913576388892</v>
      </c>
      <c r="I2575" s="5">
        <v>43718.775439814817</v>
      </c>
      <c r="J2575" s="4">
        <f t="shared" si="203"/>
        <v>2019</v>
      </c>
      <c r="K2575" s="4">
        <f t="shared" si="204"/>
        <v>9</v>
      </c>
      <c r="L2575" s="6">
        <f t="shared" si="205"/>
        <v>11935.000000032596</v>
      </c>
      <c r="M2575" s="8">
        <f t="shared" si="201"/>
        <v>198.91666666720994</v>
      </c>
      <c r="N2575" s="8">
        <f t="shared" si="202"/>
        <v>198.91666666720994</v>
      </c>
      <c r="O2575" s="18">
        <v>1</v>
      </c>
      <c r="P2575" t="s">
        <v>4518</v>
      </c>
      <c r="Q2575" s="6" t="s">
        <v>24</v>
      </c>
      <c r="R2575" t="s">
        <v>2886</v>
      </c>
    </row>
    <row r="2576" spans="1:18" ht="15">
      <c r="A2576" t="s">
        <v>17</v>
      </c>
      <c r="B2576" t="s">
        <v>47</v>
      </c>
      <c r="C2576" t="s">
        <v>48</v>
      </c>
      <c r="D2576" t="s">
        <v>4519</v>
      </c>
      <c r="E2576">
        <v>1</v>
      </c>
      <c r="F2576" t="s">
        <v>33</v>
      </c>
      <c r="G2576" t="s">
        <v>22</v>
      </c>
      <c r="H2576" s="5">
        <v>43718.912048611113</v>
      </c>
      <c r="I2576" s="5">
        <v>43718.77685185185</v>
      </c>
      <c r="J2576" s="4">
        <f t="shared" si="203"/>
        <v>2019</v>
      </c>
      <c r="K2576" s="4">
        <f t="shared" si="204"/>
        <v>9</v>
      </c>
      <c r="L2576" s="6">
        <f t="shared" si="205"/>
        <v>11681.000000378117</v>
      </c>
      <c r="M2576" s="8">
        <f t="shared" si="201"/>
        <v>194.68333333963528</v>
      </c>
      <c r="N2576" s="8">
        <f t="shared" si="202"/>
        <v>194.68333333963528</v>
      </c>
      <c r="O2576" s="18">
        <v>1</v>
      </c>
      <c r="P2576" t="s">
        <v>4520</v>
      </c>
      <c r="Q2576" s="6" t="s">
        <v>24</v>
      </c>
      <c r="R2576" t="s">
        <v>2886</v>
      </c>
    </row>
    <row r="2577" spans="1:17" ht="15">
      <c r="A2577" t="s">
        <v>17</v>
      </c>
      <c r="B2577" t="s">
        <v>140</v>
      </c>
      <c r="C2577" t="s">
        <v>141</v>
      </c>
      <c r="D2577" t="s">
        <v>4521</v>
      </c>
      <c r="E2577">
        <v>1</v>
      </c>
      <c r="F2577" t="s">
        <v>27</v>
      </c>
      <c r="G2577" t="s">
        <v>22</v>
      </c>
      <c r="H2577" s="5">
        <v>43718.912581018521</v>
      </c>
      <c r="I2577" s="5">
        <v>43718.779166666667</v>
      </c>
      <c r="J2577" s="4">
        <f t="shared" si="203"/>
        <v>2019</v>
      </c>
      <c r="K2577" s="4">
        <f t="shared" si="204"/>
        <v>9</v>
      </c>
      <c r="L2577" s="6">
        <f t="shared" si="205"/>
        <v>11527.00000021141</v>
      </c>
      <c r="M2577" s="8">
        <f t="shared" si="201"/>
        <v>192.11666667019017</v>
      </c>
      <c r="N2577" s="8">
        <f t="shared" si="202"/>
        <v>192.11666667019017</v>
      </c>
      <c r="O2577" s="18">
        <v>1</v>
      </c>
      <c r="P2577" t="s">
        <v>4522</v>
      </c>
      <c r="Q2577" s="6" t="s">
        <v>24</v>
      </c>
    </row>
    <row r="2578" spans="1:17" ht="15">
      <c r="A2578" t="s">
        <v>17</v>
      </c>
      <c r="B2578" t="s">
        <v>47</v>
      </c>
      <c r="C2578" t="s">
        <v>48</v>
      </c>
      <c r="D2578" t="s">
        <v>4523</v>
      </c>
      <c r="E2578">
        <v>1</v>
      </c>
      <c r="F2578" t="s">
        <v>33</v>
      </c>
      <c r="G2578" t="s">
        <v>22</v>
      </c>
      <c r="H2578" s="5">
        <v>43720.59306712963</v>
      </c>
      <c r="I2578" s="5">
        <v>43720.551388888889</v>
      </c>
      <c r="J2578" s="4">
        <f t="shared" si="203"/>
        <v>2019</v>
      </c>
      <c r="K2578" s="4">
        <f t="shared" si="204"/>
        <v>9</v>
      </c>
      <c r="L2578" s="6">
        <f t="shared" si="205"/>
        <v>3601.0000000242144</v>
      </c>
      <c r="M2578" s="8">
        <f t="shared" si="201"/>
        <v>60.01666666707024</v>
      </c>
      <c r="N2578" s="8">
        <f t="shared" si="202"/>
        <v>60.01666666707024</v>
      </c>
      <c r="O2578" s="18">
        <v>1</v>
      </c>
      <c r="P2578" t="s">
        <v>4524</v>
      </c>
      <c r="Q2578" s="6" t="s">
        <v>24</v>
      </c>
    </row>
    <row r="2579" spans="1:17" ht="15">
      <c r="A2579" t="s">
        <v>17</v>
      </c>
      <c r="B2579" t="s">
        <v>18</v>
      </c>
      <c r="C2579" t="s">
        <v>19</v>
      </c>
      <c r="D2579" t="s">
        <v>3700</v>
      </c>
      <c r="E2579">
        <v>70</v>
      </c>
      <c r="F2579" t="s">
        <v>27</v>
      </c>
      <c r="G2579" t="s">
        <v>22</v>
      </c>
      <c r="H2579" s="5">
        <v>43720.624398148146</v>
      </c>
      <c r="I2579" s="5">
        <v>43720.577581018515</v>
      </c>
      <c r="J2579" s="4">
        <f t="shared" si="203"/>
        <v>2019</v>
      </c>
      <c r="K2579" s="4">
        <f t="shared" si="204"/>
        <v>9</v>
      </c>
      <c r="L2579" s="6">
        <f t="shared" si="205"/>
        <v>4045.0000000884756</v>
      </c>
      <c r="M2579" s="8">
        <f t="shared" si="201"/>
        <v>67.416666668141261</v>
      </c>
      <c r="N2579" s="8">
        <f t="shared" si="202"/>
        <v>4719.1666667698883</v>
      </c>
      <c r="O2579" s="18">
        <v>1</v>
      </c>
      <c r="P2579" t="s">
        <v>4525</v>
      </c>
      <c r="Q2579" s="6" t="s">
        <v>24</v>
      </c>
    </row>
    <row r="2580" spans="1:17" ht="15">
      <c r="A2580" t="s">
        <v>17</v>
      </c>
      <c r="B2580" t="s">
        <v>55</v>
      </c>
      <c r="C2580" t="s">
        <v>59</v>
      </c>
      <c r="D2580" t="s">
        <v>4526</v>
      </c>
      <c r="E2580">
        <v>1</v>
      </c>
      <c r="F2580" t="s">
        <v>27</v>
      </c>
      <c r="G2580" t="s">
        <v>22</v>
      </c>
      <c r="H2580" s="5">
        <v>43720.800995370373</v>
      </c>
      <c r="I2580" s="5">
        <v>43720.753449074073</v>
      </c>
      <c r="J2580" s="4">
        <f t="shared" si="203"/>
        <v>2019</v>
      </c>
      <c r="K2580" s="4">
        <f t="shared" si="204"/>
        <v>9</v>
      </c>
      <c r="L2580" s="6">
        <f t="shared" si="205"/>
        <v>4108.0000003566965</v>
      </c>
      <c r="M2580" s="8">
        <f t="shared" si="201"/>
        <v>68.466666672611609</v>
      </c>
      <c r="N2580" s="8">
        <f t="shared" si="202"/>
        <v>68.466666672611609</v>
      </c>
      <c r="O2580" s="18">
        <v>1</v>
      </c>
      <c r="P2580" t="s">
        <v>4527</v>
      </c>
      <c r="Q2580" s="6" t="s">
        <v>24</v>
      </c>
    </row>
    <row r="2581" spans="1:17" ht="15">
      <c r="A2581" t="s">
        <v>17</v>
      </c>
      <c r="B2581" t="s">
        <v>18</v>
      </c>
      <c r="C2581" t="s">
        <v>35</v>
      </c>
      <c r="D2581" t="s">
        <v>354</v>
      </c>
      <c r="E2581">
        <v>16</v>
      </c>
      <c r="F2581" t="s">
        <v>27</v>
      </c>
      <c r="G2581" t="s">
        <v>22</v>
      </c>
      <c r="H2581" s="5">
        <v>43721.579398148147</v>
      </c>
      <c r="I2581" s="5">
        <v>43721.517546296294</v>
      </c>
      <c r="J2581" s="4">
        <f t="shared" si="203"/>
        <v>2019</v>
      </c>
      <c r="K2581" s="4">
        <f t="shared" si="204"/>
        <v>9</v>
      </c>
      <c r="L2581" s="6">
        <f t="shared" si="205"/>
        <v>5344.0000001108274</v>
      </c>
      <c r="M2581" s="8">
        <f t="shared" si="201"/>
        <v>89.06666666851379</v>
      </c>
      <c r="N2581" s="8">
        <f t="shared" si="202"/>
        <v>1425.0666666962206</v>
      </c>
      <c r="O2581" s="18">
        <v>1</v>
      </c>
      <c r="P2581" t="s">
        <v>4528</v>
      </c>
      <c r="Q2581" s="6" t="s">
        <v>24</v>
      </c>
    </row>
    <row r="2582" spans="1:18" ht="15">
      <c r="A2582" t="s">
        <v>17</v>
      </c>
      <c r="B2582" t="s">
        <v>47</v>
      </c>
      <c r="C2582" t="s">
        <v>48</v>
      </c>
      <c r="D2582" t="s">
        <v>4529</v>
      </c>
      <c r="E2582">
        <v>1</v>
      </c>
      <c r="F2582" t="s">
        <v>33</v>
      </c>
      <c r="G2582" t="s">
        <v>22</v>
      </c>
      <c r="H2582" s="5">
        <v>43721.730057870373</v>
      </c>
      <c r="I2582" s="5">
        <v>43721.65347222222</v>
      </c>
      <c r="J2582" s="4">
        <f t="shared" si="203"/>
        <v>2019</v>
      </c>
      <c r="K2582" s="4">
        <f t="shared" si="204"/>
        <v>9</v>
      </c>
      <c r="L2582" s="6">
        <f t="shared" si="205"/>
        <v>6617.0000003417954</v>
      </c>
      <c r="M2582" s="8">
        <f t="shared" si="201"/>
        <v>110.28333333902992</v>
      </c>
      <c r="N2582" s="8">
        <f t="shared" si="202"/>
        <v>110.28333333902992</v>
      </c>
      <c r="O2582" s="18">
        <v>1</v>
      </c>
      <c r="P2582" t="s">
        <v>4530</v>
      </c>
      <c r="Q2582" s="6" t="s">
        <v>24</v>
      </c>
      <c r="R2582" t="s">
        <v>2886</v>
      </c>
    </row>
    <row r="2583" spans="1:17" ht="15">
      <c r="A2583" t="s">
        <v>17</v>
      </c>
      <c r="B2583" t="s">
        <v>140</v>
      </c>
      <c r="C2583" t="s">
        <v>141</v>
      </c>
      <c r="D2583" t="s">
        <v>1330</v>
      </c>
      <c r="E2583">
        <v>778</v>
      </c>
      <c r="F2583" t="s">
        <v>85</v>
      </c>
      <c r="G2583" t="s">
        <v>22</v>
      </c>
      <c r="H2583" s="5">
        <v>43722.482604166667</v>
      </c>
      <c r="I2583" s="5">
        <v>43722.42291666667</v>
      </c>
      <c r="J2583" s="4">
        <f t="shared" si="203"/>
        <v>2019</v>
      </c>
      <c r="K2583" s="4">
        <f t="shared" si="204"/>
        <v>9</v>
      </c>
      <c r="L2583" s="6">
        <f t="shared" si="205"/>
        <v>5156.9999997736886</v>
      </c>
      <c r="M2583" s="8">
        <f t="shared" si="201"/>
        <v>85.949999996228144</v>
      </c>
      <c r="N2583" s="8">
        <f t="shared" si="202"/>
        <v>66869.099997065496</v>
      </c>
      <c r="O2583" s="18">
        <v>1</v>
      </c>
      <c r="P2583" t="s">
        <v>4531</v>
      </c>
      <c r="Q2583" s="6" t="s">
        <v>24</v>
      </c>
    </row>
    <row r="2584" spans="1:18" ht="15">
      <c r="A2584" t="s">
        <v>17</v>
      </c>
      <c r="B2584" t="s">
        <v>55</v>
      </c>
      <c r="C2584" t="s">
        <v>326</v>
      </c>
      <c r="D2584" t="s">
        <v>4532</v>
      </c>
      <c r="E2584">
        <v>1</v>
      </c>
      <c r="F2584" t="s">
        <v>44</v>
      </c>
      <c r="G2584" t="s">
        <v>22</v>
      </c>
      <c r="H2584" s="5">
        <v>43722.696666666663</v>
      </c>
      <c r="I2584" s="5">
        <v>43722.636805555558</v>
      </c>
      <c r="J2584" s="4">
        <f t="shared" si="203"/>
        <v>2019</v>
      </c>
      <c r="K2584" s="4">
        <f t="shared" si="204"/>
        <v>9</v>
      </c>
      <c r="L2584" s="6">
        <f t="shared" si="205"/>
        <v>5171.9999995082617</v>
      </c>
      <c r="M2584" s="8">
        <f t="shared" si="201"/>
        <v>86.199999991804361</v>
      </c>
      <c r="N2584" s="8">
        <f t="shared" si="202"/>
        <v>86.199999991804361</v>
      </c>
      <c r="O2584" s="18">
        <v>1</v>
      </c>
      <c r="P2584" t="s">
        <v>4533</v>
      </c>
      <c r="Q2584" s="6" t="s">
        <v>24</v>
      </c>
      <c r="R2584" t="s">
        <v>46</v>
      </c>
    </row>
    <row r="2585" spans="1:17" ht="15">
      <c r="A2585" t="s">
        <v>17</v>
      </c>
      <c r="B2585" t="s">
        <v>41</v>
      </c>
      <c r="C2585" t="s">
        <v>62</v>
      </c>
      <c r="D2585" t="s">
        <v>2491</v>
      </c>
      <c r="E2585">
        <v>4</v>
      </c>
      <c r="F2585" t="s">
        <v>27</v>
      </c>
      <c r="G2585" t="s">
        <v>22</v>
      </c>
      <c r="H2585" s="5">
        <v>43722.807905092595</v>
      </c>
      <c r="I2585" s="5">
        <v>43722.752743055556</v>
      </c>
      <c r="J2585" s="4">
        <f t="shared" si="203"/>
        <v>2019</v>
      </c>
      <c r="K2585" s="4">
        <f t="shared" si="204"/>
        <v>9</v>
      </c>
      <c r="L2585" s="6">
        <f t="shared" si="205"/>
        <v>4766.0000001545995</v>
      </c>
      <c r="M2585" s="8">
        <f t="shared" si="201"/>
        <v>79.433333335909992</v>
      </c>
      <c r="N2585" s="8">
        <f t="shared" si="202"/>
        <v>317.73333334363997</v>
      </c>
      <c r="O2585" s="18">
        <v>1</v>
      </c>
      <c r="P2585" t="s">
        <v>4534</v>
      </c>
      <c r="Q2585" s="6" t="s">
        <v>24</v>
      </c>
    </row>
    <row r="2586" spans="1:17" ht="15">
      <c r="A2586" t="s">
        <v>17</v>
      </c>
      <c r="B2586" t="s">
        <v>140</v>
      </c>
      <c r="C2586" t="s">
        <v>141</v>
      </c>
      <c r="D2586" t="s">
        <v>1806</v>
      </c>
      <c r="E2586">
        <v>1</v>
      </c>
      <c r="F2586" t="s">
        <v>92</v>
      </c>
      <c r="G2586" t="s">
        <v>22</v>
      </c>
      <c r="H2586" s="5">
        <v>43723.58016203704</v>
      </c>
      <c r="I2586" s="5">
        <v>43723.537499999999</v>
      </c>
      <c r="J2586" s="4">
        <f t="shared" si="203"/>
        <v>2019</v>
      </c>
      <c r="K2586" s="4">
        <f t="shared" si="204"/>
        <v>9</v>
      </c>
      <c r="L2586" s="6">
        <f t="shared" si="205"/>
        <v>3686.0000004060566</v>
      </c>
      <c r="M2586" s="8">
        <f t="shared" si="201"/>
        <v>61.433333340100944</v>
      </c>
      <c r="N2586" s="8">
        <f t="shared" si="202"/>
        <v>61.433333340100944</v>
      </c>
      <c r="O2586" s="18">
        <v>1</v>
      </c>
      <c r="P2586" t="s">
        <v>4535</v>
      </c>
      <c r="Q2586" s="6" t="s">
        <v>24</v>
      </c>
    </row>
    <row r="2587" spans="1:19" s="168" customFormat="1" ht="15">
      <c r="A2587" s="168" t="s">
        <v>29</v>
      </c>
      <c r="B2587" s="168" t="s">
        <v>30</v>
      </c>
      <c r="C2587" s="168" t="s">
        <v>83</v>
      </c>
      <c r="D2587" s="168" t="s">
        <v>4002</v>
      </c>
      <c r="E2587" s="168">
        <v>1</v>
      </c>
      <c r="F2587" s="168" t="s">
        <v>85</v>
      </c>
      <c r="G2587" s="168" t="s">
        <v>22</v>
      </c>
      <c r="H2587" s="169">
        <v>43723.753796296296</v>
      </c>
      <c r="I2587" s="169">
        <v>43723.644791666666</v>
      </c>
      <c r="J2587" s="4">
        <f t="shared" si="203"/>
        <v>2019</v>
      </c>
      <c r="K2587" s="4">
        <f t="shared" si="204"/>
        <v>9</v>
      </c>
      <c r="L2587" s="172">
        <f t="shared" si="205"/>
        <v>9418.0000000633299</v>
      </c>
      <c r="M2587" s="170">
        <f t="shared" si="201"/>
        <v>156.96666666772217</v>
      </c>
      <c r="N2587" s="170">
        <f t="shared" si="202"/>
        <v>156.96666666772217</v>
      </c>
      <c r="O2587" s="171">
        <v>1</v>
      </c>
      <c r="P2587" s="168" t="s">
        <v>4536</v>
      </c>
      <c r="Q2587" s="172" t="s">
        <v>24</v>
      </c>
      <c r="S2587"/>
    </row>
    <row r="2588" spans="1:19" s="168" customFormat="1" ht="15">
      <c r="A2588" s="168" t="s">
        <v>29</v>
      </c>
      <c r="B2588" s="168" t="s">
        <v>30</v>
      </c>
      <c r="C2588" s="168" t="s">
        <v>83</v>
      </c>
      <c r="D2588" s="168" t="s">
        <v>4537</v>
      </c>
      <c r="E2588" s="168">
        <v>1</v>
      </c>
      <c r="F2588" s="168" t="s">
        <v>85</v>
      </c>
      <c r="G2588" s="168" t="s">
        <v>22</v>
      </c>
      <c r="H2588" s="169">
        <v>43723.757974537039</v>
      </c>
      <c r="I2588" s="169">
        <v>43723.645972222221</v>
      </c>
      <c r="J2588" s="4">
        <f t="shared" si="203"/>
        <v>2019</v>
      </c>
      <c r="K2588" s="4">
        <f t="shared" si="204"/>
        <v>9</v>
      </c>
      <c r="L2588" s="172">
        <f t="shared" si="205"/>
        <v>9677.0000002579764</v>
      </c>
      <c r="M2588" s="170">
        <f t="shared" si="201"/>
        <v>161.28333333763294</v>
      </c>
      <c r="N2588" s="170">
        <f t="shared" si="202"/>
        <v>161.28333333763294</v>
      </c>
      <c r="O2588" s="171">
        <v>1</v>
      </c>
      <c r="P2588" s="168" t="s">
        <v>4538</v>
      </c>
      <c r="Q2588" s="172" t="s">
        <v>24</v>
      </c>
      <c r="S2588"/>
    </row>
    <row r="2589" spans="1:19" s="168" customFormat="1" ht="15">
      <c r="A2589" s="168" t="s">
        <v>29</v>
      </c>
      <c r="B2589" s="168" t="s">
        <v>30</v>
      </c>
      <c r="C2589" s="168" t="s">
        <v>83</v>
      </c>
      <c r="D2589" s="168" t="s">
        <v>4539</v>
      </c>
      <c r="E2589" s="168">
        <v>1</v>
      </c>
      <c r="F2589" s="168" t="s">
        <v>85</v>
      </c>
      <c r="G2589" s="168" t="s">
        <v>22</v>
      </c>
      <c r="H2589" s="169">
        <v>43723.757523148146</v>
      </c>
      <c r="I2589" s="169">
        <v>43723.661122685182</v>
      </c>
      <c r="J2589" s="4">
        <f t="shared" si="203"/>
        <v>2019</v>
      </c>
      <c r="K2589" s="4">
        <f t="shared" si="204"/>
        <v>9</v>
      </c>
      <c r="L2589" s="172">
        <f t="shared" si="205"/>
        <v>8329.0000000968575</v>
      </c>
      <c r="M2589" s="170">
        <f t="shared" si="201"/>
        <v>138.81666666828096</v>
      </c>
      <c r="N2589" s="170">
        <f t="shared" si="202"/>
        <v>138.81666666828096</v>
      </c>
      <c r="O2589" s="171">
        <v>1</v>
      </c>
      <c r="P2589" s="168" t="s">
        <v>4540</v>
      </c>
      <c r="Q2589" s="172" t="s">
        <v>24</v>
      </c>
      <c r="S2589"/>
    </row>
    <row r="2590" spans="1:19" s="168" customFormat="1" ht="15">
      <c r="A2590" s="168" t="s">
        <v>29</v>
      </c>
      <c r="B2590" s="168" t="s">
        <v>30</v>
      </c>
      <c r="C2590" s="168" t="s">
        <v>83</v>
      </c>
      <c r="D2590" s="168" t="s">
        <v>1439</v>
      </c>
      <c r="E2590" s="168">
        <v>1</v>
      </c>
      <c r="F2590" s="168" t="s">
        <v>85</v>
      </c>
      <c r="G2590" s="168" t="s">
        <v>22</v>
      </c>
      <c r="H2590" s="169">
        <v>43723.757048611114</v>
      </c>
      <c r="I2590" s="169">
        <v>43723.681944444441</v>
      </c>
      <c r="J2590" s="4">
        <f t="shared" si="203"/>
        <v>2019</v>
      </c>
      <c r="K2590" s="4">
        <f t="shared" si="204"/>
        <v>9</v>
      </c>
      <c r="L2590" s="172">
        <f t="shared" si="205"/>
        <v>6489.0000005951151</v>
      </c>
      <c r="M2590" s="170">
        <f t="shared" si="201"/>
        <v>108.15000000991859</v>
      </c>
      <c r="N2590" s="170">
        <f t="shared" si="202"/>
        <v>108.15000000991859</v>
      </c>
      <c r="O2590" s="171">
        <v>1</v>
      </c>
      <c r="P2590" s="168" t="s">
        <v>4541</v>
      </c>
      <c r="Q2590" s="172" t="s">
        <v>24</v>
      </c>
      <c r="S2590"/>
    </row>
    <row r="2591" spans="1:17" s="106" customFormat="1" ht="15">
      <c r="A2591" s="106" t="s">
        <v>17</v>
      </c>
      <c r="B2591" s="106" t="s">
        <v>47</v>
      </c>
      <c r="C2591" s="106" t="s">
        <v>52</v>
      </c>
      <c r="D2591" s="106" t="s">
        <v>4542</v>
      </c>
      <c r="E2591" s="106">
        <v>1</v>
      </c>
      <c r="F2591" s="106" t="s">
        <v>92</v>
      </c>
      <c r="G2591" s="106" t="s">
        <v>22</v>
      </c>
      <c r="H2591" s="107">
        <v>43723.824212962965</v>
      </c>
      <c r="I2591" s="107">
        <v>43723.790972222225</v>
      </c>
      <c r="J2591" s="4">
        <f t="shared" si="203"/>
        <v>2019</v>
      </c>
      <c r="K2591" s="4">
        <f t="shared" si="204"/>
        <v>9</v>
      </c>
      <c r="L2591" s="110">
        <f t="shared" si="205"/>
        <v>2871.999999973923</v>
      </c>
      <c r="M2591" s="108">
        <f t="shared" si="201"/>
        <v>47.866666666232049</v>
      </c>
      <c r="N2591" s="108">
        <f t="shared" si="202"/>
        <v>47.866666666232049</v>
      </c>
      <c r="O2591" s="109">
        <v>1</v>
      </c>
      <c r="P2591" s="106" t="s">
        <v>4543</v>
      </c>
      <c r="Q2591" s="110" t="s">
        <v>24</v>
      </c>
    </row>
    <row r="2592" spans="1:17" ht="15">
      <c r="A2592" t="s">
        <v>17</v>
      </c>
      <c r="B2592" t="s">
        <v>55</v>
      </c>
      <c r="C2592" t="s">
        <v>56</v>
      </c>
      <c r="D2592" t="s">
        <v>4544</v>
      </c>
      <c r="E2592">
        <v>1</v>
      </c>
      <c r="F2592" t="s">
        <v>92</v>
      </c>
      <c r="G2592" t="s">
        <v>22</v>
      </c>
      <c r="H2592" s="5">
        <v>43724.449675925927</v>
      </c>
      <c r="I2592" s="5">
        <v>43724.439918981479</v>
      </c>
      <c r="J2592" s="4">
        <f t="shared" si="203"/>
        <v>2019</v>
      </c>
      <c r="K2592" s="4">
        <f t="shared" si="204"/>
        <v>9</v>
      </c>
      <c r="L2592" s="6">
        <f t="shared" si="205"/>
        <v>843.00000029616058</v>
      </c>
      <c r="M2592" s="8">
        <f t="shared" si="201"/>
        <v>14.05000000493601</v>
      </c>
      <c r="N2592" s="8">
        <f t="shared" si="202"/>
        <v>14.05000000493601</v>
      </c>
      <c r="O2592" s="18">
        <v>1</v>
      </c>
      <c r="P2592" t="s">
        <v>4545</v>
      </c>
      <c r="Q2592" s="6" t="s">
        <v>24</v>
      </c>
    </row>
    <row r="2593" spans="1:17" ht="15">
      <c r="A2593" t="s">
        <v>17</v>
      </c>
      <c r="B2593" t="s">
        <v>18</v>
      </c>
      <c r="C2593" t="s">
        <v>25</v>
      </c>
      <c r="D2593" t="s">
        <v>582</v>
      </c>
      <c r="E2593">
        <v>9</v>
      </c>
      <c r="F2593" t="s">
        <v>21</v>
      </c>
      <c r="G2593" t="s">
        <v>22</v>
      </c>
      <c r="H2593" s="5">
        <v>43724.532685185186</v>
      </c>
      <c r="I2593" s="5">
        <v>43724.529166666667</v>
      </c>
      <c r="J2593" s="4">
        <f t="shared" si="203"/>
        <v>2019</v>
      </c>
      <c r="K2593" s="4">
        <f t="shared" si="204"/>
        <v>9</v>
      </c>
      <c r="L2593" s="6">
        <f t="shared" si="205"/>
        <v>304.00000002700835</v>
      </c>
      <c r="M2593" s="8">
        <f t="shared" si="201"/>
        <v>5.0666666671168059</v>
      </c>
      <c r="N2593" s="8">
        <f t="shared" si="202"/>
        <v>45.600000004051253</v>
      </c>
      <c r="O2593" s="18">
        <v>1</v>
      </c>
      <c r="P2593" t="s">
        <v>4546</v>
      </c>
      <c r="Q2593" s="6" t="s">
        <v>24</v>
      </c>
    </row>
    <row r="2594" spans="1:17" ht="15">
      <c r="A2594" t="s">
        <v>29</v>
      </c>
      <c r="B2594" t="s">
        <v>94</v>
      </c>
      <c r="C2594" t="s">
        <v>209</v>
      </c>
      <c r="D2594" t="s">
        <v>4547</v>
      </c>
      <c r="E2594">
        <v>1</v>
      </c>
      <c r="F2594" t="s">
        <v>85</v>
      </c>
      <c r="G2594" t="s">
        <v>22</v>
      </c>
      <c r="H2594" s="5">
        <v>43724.774305555555</v>
      </c>
      <c r="I2594" s="5">
        <v>43724.716666666667</v>
      </c>
      <c r="J2594" s="4">
        <f t="shared" si="203"/>
        <v>2019</v>
      </c>
      <c r="K2594" s="4">
        <f t="shared" si="204"/>
        <v>9</v>
      </c>
      <c r="L2594" s="6">
        <f t="shared" si="205"/>
        <v>4979.9999998882413</v>
      </c>
      <c r="M2594" s="8">
        <f t="shared" si="201"/>
        <v>82.999999998137355</v>
      </c>
      <c r="N2594" s="8">
        <f t="shared" si="202"/>
        <v>82.999999998137355</v>
      </c>
      <c r="O2594" s="18">
        <v>1</v>
      </c>
      <c r="P2594" t="s">
        <v>4548</v>
      </c>
      <c r="Q2594" s="6" t="s">
        <v>24</v>
      </c>
    </row>
    <row r="2595" spans="1:19" s="140" customFormat="1" ht="15">
      <c r="A2595" s="140" t="s">
        <v>17</v>
      </c>
      <c r="B2595" s="140" t="s">
        <v>47</v>
      </c>
      <c r="C2595" s="140" t="s">
        <v>52</v>
      </c>
      <c r="D2595" s="140" t="s">
        <v>4549</v>
      </c>
      <c r="E2595" s="140">
        <v>1</v>
      </c>
      <c r="F2595" s="140" t="s">
        <v>472</v>
      </c>
      <c r="G2595" s="140" t="s">
        <v>97</v>
      </c>
      <c r="H2595" s="141">
        <v>43724.866620370369</v>
      </c>
      <c r="I2595" s="141">
        <v>43724.831250000003</v>
      </c>
      <c r="J2595" s="4">
        <f t="shared" si="203"/>
        <v>2019</v>
      </c>
      <c r="K2595" s="4">
        <f t="shared" si="204"/>
        <v>9</v>
      </c>
      <c r="L2595" s="142">
        <f t="shared" si="205"/>
        <v>3055.9999996097758</v>
      </c>
      <c r="M2595" s="143">
        <f t="shared" si="201"/>
        <v>50.933333326829597</v>
      </c>
      <c r="N2595" s="143">
        <f t="shared" si="202"/>
        <v>50.933333326829597</v>
      </c>
      <c r="O2595" s="144">
        <v>1</v>
      </c>
      <c r="P2595" s="140" t="s">
        <v>4550</v>
      </c>
      <c r="Q2595" s="142" t="s">
        <v>24</v>
      </c>
      <c r="S2595"/>
    </row>
    <row r="2596" spans="1:17" ht="15">
      <c r="A2596" t="s">
        <v>17</v>
      </c>
      <c r="B2596" t="s">
        <v>140</v>
      </c>
      <c r="C2596" t="s">
        <v>141</v>
      </c>
      <c r="D2596" t="s">
        <v>2002</v>
      </c>
      <c r="E2596">
        <v>7</v>
      </c>
      <c r="F2596" t="s">
        <v>27</v>
      </c>
      <c r="G2596" t="s">
        <v>22</v>
      </c>
      <c r="H2596" s="5">
        <v>43725.325914351852</v>
      </c>
      <c r="I2596" s="5">
        <v>43725.303472222222</v>
      </c>
      <c r="J2596" s="4">
        <f t="shared" si="203"/>
        <v>2019</v>
      </c>
      <c r="K2596" s="4">
        <f t="shared" si="204"/>
        <v>9</v>
      </c>
      <c r="L2596" s="6">
        <f t="shared" si="205"/>
        <v>1939.0000000130385</v>
      </c>
      <c r="M2596" s="8">
        <f t="shared" si="201"/>
        <v>32.316666666883975</v>
      </c>
      <c r="N2596" s="8">
        <f t="shared" si="202"/>
        <v>226.21666666818783</v>
      </c>
      <c r="O2596" s="18">
        <v>1</v>
      </c>
      <c r="P2596" t="s">
        <v>4551</v>
      </c>
      <c r="Q2596" s="6" t="s">
        <v>24</v>
      </c>
    </row>
    <row r="2597" spans="1:17" ht="15">
      <c r="A2597" t="s">
        <v>17</v>
      </c>
      <c r="B2597" t="s">
        <v>41</v>
      </c>
      <c r="C2597" t="s">
        <v>42</v>
      </c>
      <c r="D2597" t="s">
        <v>2168</v>
      </c>
      <c r="E2597">
        <v>300</v>
      </c>
      <c r="F2597" t="s">
        <v>92</v>
      </c>
      <c r="G2597" t="s">
        <v>22</v>
      </c>
      <c r="H2597" s="5">
        <v>43725.499525462961</v>
      </c>
      <c r="I2597" s="5">
        <v>43725.462500000001</v>
      </c>
      <c r="J2597" s="4">
        <f t="shared" si="203"/>
        <v>2019</v>
      </c>
      <c r="K2597" s="4">
        <f t="shared" si="204"/>
        <v>9</v>
      </c>
      <c r="L2597" s="6">
        <f t="shared" si="205"/>
        <v>3198.9999997196719</v>
      </c>
      <c r="M2597" s="8">
        <f t="shared" si="201"/>
        <v>53.316666661994532</v>
      </c>
      <c r="N2597" s="8">
        <f t="shared" si="202"/>
        <v>15994.99999859836</v>
      </c>
      <c r="O2597" s="18">
        <v>1</v>
      </c>
      <c r="P2597" t="s">
        <v>4552</v>
      </c>
      <c r="Q2597" s="6" t="s">
        <v>24</v>
      </c>
    </row>
    <row r="2598" spans="1:17" ht="15">
      <c r="A2598" t="s">
        <v>17</v>
      </c>
      <c r="B2598" t="s">
        <v>41</v>
      </c>
      <c r="C2598" t="s">
        <v>62</v>
      </c>
      <c r="D2598" t="s">
        <v>1720</v>
      </c>
      <c r="E2598">
        <v>5</v>
      </c>
      <c r="F2598" t="s">
        <v>85</v>
      </c>
      <c r="G2598" t="s">
        <v>22</v>
      </c>
      <c r="H2598" s="5">
        <v>43725.677835648145</v>
      </c>
      <c r="I2598" s="5">
        <v>43725.65625</v>
      </c>
      <c r="J2598" s="4">
        <f t="shared" si="203"/>
        <v>2019</v>
      </c>
      <c r="K2598" s="4">
        <f t="shared" si="204"/>
        <v>9</v>
      </c>
      <c r="L2598" s="6">
        <f t="shared" si="205"/>
        <v>1864.9999996880069</v>
      </c>
      <c r="M2598" s="8">
        <f t="shared" si="201"/>
        <v>31.083333328133449</v>
      </c>
      <c r="N2598" s="8">
        <f t="shared" si="202"/>
        <v>155.41666664066724</v>
      </c>
      <c r="O2598" s="18">
        <v>1</v>
      </c>
      <c r="P2598" t="s">
        <v>4553</v>
      </c>
      <c r="Q2598" s="6" t="s">
        <v>24</v>
      </c>
    </row>
    <row r="2599" spans="1:17" ht="15">
      <c r="A2599" t="s">
        <v>17</v>
      </c>
      <c r="B2599" t="s">
        <v>55</v>
      </c>
      <c r="C2599" t="s">
        <v>59</v>
      </c>
      <c r="D2599" t="s">
        <v>4554</v>
      </c>
      <c r="E2599">
        <v>1</v>
      </c>
      <c r="F2599" t="s">
        <v>92</v>
      </c>
      <c r="G2599" t="s">
        <v>22</v>
      </c>
      <c r="H2599" s="5">
        <v>43726.407083333332</v>
      </c>
      <c r="I2599" s="5">
        <v>43726.339583333334</v>
      </c>
      <c r="J2599" s="4">
        <f t="shared" si="203"/>
        <v>2019</v>
      </c>
      <c r="K2599" s="4">
        <f t="shared" si="204"/>
        <v>9</v>
      </c>
      <c r="L2599" s="6">
        <f t="shared" si="205"/>
        <v>5831.9999997736886</v>
      </c>
      <c r="M2599" s="8">
        <f t="shared" si="201"/>
        <v>97.199999996228144</v>
      </c>
      <c r="N2599" s="8">
        <f t="shared" si="202"/>
        <v>97.199999996228144</v>
      </c>
      <c r="O2599" s="18">
        <v>1</v>
      </c>
      <c r="P2599" t="s">
        <v>4555</v>
      </c>
      <c r="Q2599" s="6" t="s">
        <v>24</v>
      </c>
    </row>
    <row r="2600" spans="1:17" ht="15">
      <c r="A2600" t="s">
        <v>29</v>
      </c>
      <c r="B2600" t="s">
        <v>94</v>
      </c>
      <c r="C2600" t="s">
        <v>95</v>
      </c>
      <c r="D2600" t="s">
        <v>4556</v>
      </c>
      <c r="E2600">
        <v>5</v>
      </c>
      <c r="F2600" t="s">
        <v>27</v>
      </c>
      <c r="G2600" t="s">
        <v>22</v>
      </c>
      <c r="H2600" s="5">
        <v>43726.765960648147</v>
      </c>
      <c r="I2600" s="5">
        <v>43726.580555555556</v>
      </c>
      <c r="J2600" s="4">
        <f t="shared" si="203"/>
        <v>2019</v>
      </c>
      <c r="K2600" s="4">
        <f t="shared" si="204"/>
        <v>9</v>
      </c>
      <c r="L2600" s="6">
        <f t="shared" si="205"/>
        <v>16018.999999808148</v>
      </c>
      <c r="M2600" s="8">
        <f t="shared" si="201"/>
        <v>266.98333333013579</v>
      </c>
      <c r="N2600" s="8">
        <f t="shared" si="202"/>
        <v>1334.916666650679</v>
      </c>
      <c r="O2600" s="18">
        <v>1</v>
      </c>
      <c r="P2600" t="s">
        <v>4557</v>
      </c>
      <c r="Q2600" s="6" t="s">
        <v>24</v>
      </c>
    </row>
    <row r="2601" spans="1:17" ht="15">
      <c r="A2601" t="s">
        <v>17</v>
      </c>
      <c r="B2601" t="s">
        <v>41</v>
      </c>
      <c r="C2601" t="s">
        <v>62</v>
      </c>
      <c r="D2601" t="s">
        <v>4558</v>
      </c>
      <c r="E2601">
        <v>1</v>
      </c>
      <c r="F2601" t="s">
        <v>85</v>
      </c>
      <c r="G2601" t="s">
        <v>22</v>
      </c>
      <c r="H2601" s="5">
        <v>43726.642650462964</v>
      </c>
      <c r="I2601" s="5">
        <v>43726.634027777778</v>
      </c>
      <c r="J2601" s="4">
        <f t="shared" si="203"/>
        <v>2019</v>
      </c>
      <c r="K2601" s="4">
        <f t="shared" si="204"/>
        <v>9</v>
      </c>
      <c r="L2601" s="6">
        <f t="shared" si="205"/>
        <v>745.00000001862645</v>
      </c>
      <c r="M2601" s="8">
        <f t="shared" si="201"/>
        <v>12.416666666977108</v>
      </c>
      <c r="N2601" s="8">
        <f t="shared" si="202"/>
        <v>12.416666666977108</v>
      </c>
      <c r="O2601" s="18">
        <v>1</v>
      </c>
      <c r="P2601" t="s">
        <v>4559</v>
      </c>
      <c r="Q2601" s="6" t="s">
        <v>24</v>
      </c>
    </row>
    <row r="2602" spans="1:17" ht="15">
      <c r="A2602" t="s">
        <v>29</v>
      </c>
      <c r="B2602" t="s">
        <v>94</v>
      </c>
      <c r="C2602" t="s">
        <v>209</v>
      </c>
      <c r="D2602" t="s">
        <v>4547</v>
      </c>
      <c r="E2602">
        <v>1</v>
      </c>
      <c r="F2602" t="s">
        <v>27</v>
      </c>
      <c r="G2602" t="s">
        <v>22</v>
      </c>
      <c r="H2602" s="5">
        <v>43726.675532407404</v>
      </c>
      <c r="I2602" s="5">
        <v>43726.651388888888</v>
      </c>
      <c r="J2602" s="4">
        <f t="shared" si="203"/>
        <v>2019</v>
      </c>
      <c r="K2602" s="4">
        <f t="shared" si="204"/>
        <v>9</v>
      </c>
      <c r="L2602" s="6">
        <f t="shared" si="205"/>
        <v>2085.999999800697</v>
      </c>
      <c r="M2602" s="8">
        <f t="shared" si="201"/>
        <v>34.766666663344949</v>
      </c>
      <c r="N2602" s="8">
        <f t="shared" si="202"/>
        <v>34.766666663344949</v>
      </c>
      <c r="O2602" s="18">
        <v>1</v>
      </c>
      <c r="P2602" t="s">
        <v>4560</v>
      </c>
      <c r="Q2602" s="6" t="s">
        <v>24</v>
      </c>
    </row>
    <row r="2603" spans="1:17" ht="15">
      <c r="A2603" t="s">
        <v>17</v>
      </c>
      <c r="B2603" t="s">
        <v>41</v>
      </c>
      <c r="C2603" t="s">
        <v>42</v>
      </c>
      <c r="D2603" t="s">
        <v>737</v>
      </c>
      <c r="E2603">
        <v>6</v>
      </c>
      <c r="F2603" t="s">
        <v>472</v>
      </c>
      <c r="G2603" t="s">
        <v>22</v>
      </c>
      <c r="H2603" s="5">
        <v>43727.542129629626</v>
      </c>
      <c r="I2603" s="5">
        <v>43727.511805555558</v>
      </c>
      <c r="J2603" s="4">
        <f t="shared" si="203"/>
        <v>2019</v>
      </c>
      <c r="K2603" s="4">
        <f t="shared" si="204"/>
        <v>9</v>
      </c>
      <c r="L2603" s="6">
        <f t="shared" si="205"/>
        <v>2619.9999995296821</v>
      </c>
      <c r="M2603" s="8">
        <f t="shared" si="201"/>
        <v>43.666666658828035</v>
      </c>
      <c r="N2603" s="8">
        <f t="shared" si="202"/>
        <v>261.99999995296821</v>
      </c>
      <c r="O2603" s="18">
        <v>1</v>
      </c>
      <c r="P2603" t="s">
        <v>4561</v>
      </c>
      <c r="Q2603" s="6" t="s">
        <v>24</v>
      </c>
    </row>
    <row r="2604" spans="1:17" ht="15">
      <c r="A2604" t="s">
        <v>17</v>
      </c>
      <c r="B2604" t="s">
        <v>41</v>
      </c>
      <c r="C2604" t="s">
        <v>42</v>
      </c>
      <c r="D2604" t="s">
        <v>4562</v>
      </c>
      <c r="E2604">
        <v>1</v>
      </c>
      <c r="F2604" t="s">
        <v>92</v>
      </c>
      <c r="G2604" t="s">
        <v>22</v>
      </c>
      <c r="H2604" s="5">
        <v>43727.830208333333</v>
      </c>
      <c r="I2604" s="5">
        <v>43727.803287037037</v>
      </c>
      <c r="J2604" s="4">
        <f t="shared" si="203"/>
        <v>2019</v>
      </c>
      <c r="K2604" s="4">
        <f t="shared" si="204"/>
        <v>9</v>
      </c>
      <c r="L2604" s="6">
        <f t="shared" si="205"/>
        <v>2325.9999999543652</v>
      </c>
      <c r="M2604" s="8">
        <f t="shared" si="201"/>
        <v>38.766666665906087</v>
      </c>
      <c r="N2604" s="8">
        <f t="shared" si="202"/>
        <v>38.766666665906087</v>
      </c>
      <c r="O2604" s="18">
        <v>1</v>
      </c>
      <c r="P2604" t="s">
        <v>4563</v>
      </c>
      <c r="Q2604" s="6" t="s">
        <v>24</v>
      </c>
    </row>
    <row r="2605" spans="1:17" ht="15">
      <c r="A2605" t="s">
        <v>17</v>
      </c>
      <c r="B2605" t="s">
        <v>18</v>
      </c>
      <c r="C2605" t="s">
        <v>35</v>
      </c>
      <c r="D2605" t="s">
        <v>4564</v>
      </c>
      <c r="E2605">
        <v>1</v>
      </c>
      <c r="F2605" t="s">
        <v>131</v>
      </c>
      <c r="G2605" t="s">
        <v>22</v>
      </c>
      <c r="H2605" s="5">
        <v>43728.032812500001</v>
      </c>
      <c r="I2605" s="5">
        <v>43727.974004629628</v>
      </c>
      <c r="J2605" s="4">
        <f t="shared" si="203"/>
        <v>2019</v>
      </c>
      <c r="K2605" s="4">
        <f t="shared" si="204"/>
        <v>9</v>
      </c>
      <c r="L2605" s="6">
        <f t="shared" si="205"/>
        <v>5081.0000002384186</v>
      </c>
      <c r="M2605" s="8">
        <f t="shared" si="201"/>
        <v>84.683333337306976</v>
      </c>
      <c r="N2605" s="8">
        <f t="shared" si="202"/>
        <v>84.683333337306976</v>
      </c>
      <c r="O2605" s="18">
        <v>1</v>
      </c>
      <c r="P2605" t="s">
        <v>4565</v>
      </c>
      <c r="Q2605" s="6" t="s">
        <v>24</v>
      </c>
    </row>
    <row r="2606" spans="1:17" ht="15">
      <c r="A2606" t="s">
        <v>17</v>
      </c>
      <c r="B2606" t="s">
        <v>41</v>
      </c>
      <c r="C2606" t="s">
        <v>129</v>
      </c>
      <c r="D2606" t="s">
        <v>3906</v>
      </c>
      <c r="E2606">
        <v>4</v>
      </c>
      <c r="F2606" t="s">
        <v>92</v>
      </c>
      <c r="G2606" t="s">
        <v>22</v>
      </c>
      <c r="H2606" s="5">
        <v>43728.547083333331</v>
      </c>
      <c r="I2606" s="5">
        <v>43728.519444444442</v>
      </c>
      <c r="J2606" s="4">
        <f t="shared" si="203"/>
        <v>2019</v>
      </c>
      <c r="K2606" s="4">
        <f t="shared" si="204"/>
        <v>9</v>
      </c>
      <c r="L2606" s="6">
        <f t="shared" si="205"/>
        <v>2387.9999999888241</v>
      </c>
      <c r="M2606" s="8">
        <f t="shared" si="201"/>
        <v>39.799999999813735</v>
      </c>
      <c r="N2606" s="8">
        <f t="shared" si="202"/>
        <v>159.19999999925494</v>
      </c>
      <c r="O2606" s="18">
        <v>1</v>
      </c>
      <c r="P2606" t="s">
        <v>4566</v>
      </c>
      <c r="Q2606" s="6" t="s">
        <v>24</v>
      </c>
    </row>
    <row r="2607" spans="1:17" ht="15">
      <c r="A2607" t="s">
        <v>29</v>
      </c>
      <c r="B2607" t="s">
        <v>94</v>
      </c>
      <c r="C2607" t="s">
        <v>177</v>
      </c>
      <c r="D2607" t="s">
        <v>4567</v>
      </c>
      <c r="E2607">
        <v>3</v>
      </c>
      <c r="F2607" t="s">
        <v>85</v>
      </c>
      <c r="G2607" t="s">
        <v>22</v>
      </c>
      <c r="H2607" s="5">
        <v>43728.799837962964</v>
      </c>
      <c r="I2607" s="5">
        <v>43728.750694444447</v>
      </c>
      <c r="J2607" s="4">
        <f t="shared" si="203"/>
        <v>2019</v>
      </c>
      <c r="K2607" s="4">
        <f t="shared" si="204"/>
        <v>9</v>
      </c>
      <c r="L2607" s="6">
        <f t="shared" si="205"/>
        <v>4245.9999999264255</v>
      </c>
      <c r="M2607" s="8">
        <f t="shared" si="201"/>
        <v>70.766666665440425</v>
      </c>
      <c r="N2607" s="8">
        <f t="shared" si="202"/>
        <v>212.29999999632128</v>
      </c>
      <c r="O2607" s="18">
        <v>1</v>
      </c>
      <c r="P2607" t="s">
        <v>4568</v>
      </c>
      <c r="Q2607" s="6" t="s">
        <v>24</v>
      </c>
    </row>
    <row r="2608" spans="1:17" ht="15">
      <c r="A2608" t="s">
        <v>17</v>
      </c>
      <c r="B2608" t="s">
        <v>55</v>
      </c>
      <c r="C2608" t="s">
        <v>59</v>
      </c>
      <c r="D2608" t="s">
        <v>4569</v>
      </c>
      <c r="E2608">
        <v>1</v>
      </c>
      <c r="F2608" t="s">
        <v>92</v>
      </c>
      <c r="G2608" t="s">
        <v>22</v>
      </c>
      <c r="H2608" s="5">
        <v>43728.864178240743</v>
      </c>
      <c r="I2608" s="5">
        <v>43728.825694444444</v>
      </c>
      <c r="J2608" s="4">
        <f t="shared" si="203"/>
        <v>2019</v>
      </c>
      <c r="K2608" s="4">
        <f t="shared" si="204"/>
        <v>9</v>
      </c>
      <c r="L2608" s="6">
        <f t="shared" si="205"/>
        <v>3325.0000002561137</v>
      </c>
      <c r="M2608" s="8">
        <f t="shared" si="201"/>
        <v>55.416666670935228</v>
      </c>
      <c r="N2608" s="8">
        <f t="shared" si="202"/>
        <v>55.416666670935228</v>
      </c>
      <c r="O2608" s="18">
        <v>1</v>
      </c>
      <c r="P2608" t="s">
        <v>4570</v>
      </c>
      <c r="Q2608" s="6" t="s">
        <v>24</v>
      </c>
    </row>
    <row r="2609" spans="1:19" s="123" customFormat="1" ht="15">
      <c r="A2609" s="123" t="s">
        <v>17</v>
      </c>
      <c r="B2609" s="123" t="s">
        <v>41</v>
      </c>
      <c r="C2609" s="123" t="s">
        <v>62</v>
      </c>
      <c r="D2609" s="123" t="s">
        <v>3518</v>
      </c>
      <c r="E2609" s="123">
        <v>1</v>
      </c>
      <c r="F2609" s="123" t="s">
        <v>92</v>
      </c>
      <c r="G2609" s="123" t="s">
        <v>22</v>
      </c>
      <c r="H2609" s="124">
        <v>43728.893518518518</v>
      </c>
      <c r="I2609" s="124">
        <v>43728.836805555555</v>
      </c>
      <c r="J2609" s="4">
        <f t="shared" si="203"/>
        <v>2019</v>
      </c>
      <c r="K2609" s="4">
        <f t="shared" si="204"/>
        <v>9</v>
      </c>
      <c r="L2609" s="127">
        <f t="shared" si="205"/>
        <v>4900.0000000465661</v>
      </c>
      <c r="M2609" s="125">
        <f t="shared" si="201"/>
        <v>81.666666667442769</v>
      </c>
      <c r="N2609" s="125">
        <f t="shared" si="202"/>
        <v>81.666666667442769</v>
      </c>
      <c r="O2609" s="126">
        <v>1</v>
      </c>
      <c r="P2609" s="123" t="s">
        <v>4571</v>
      </c>
      <c r="Q2609" s="127" t="s">
        <v>24</v>
      </c>
      <c r="S2609"/>
    </row>
    <row r="2610" spans="1:17" ht="15">
      <c r="A2610" t="s">
        <v>17</v>
      </c>
      <c r="B2610" t="s">
        <v>18</v>
      </c>
      <c r="C2610" t="s">
        <v>35</v>
      </c>
      <c r="D2610" t="s">
        <v>3251</v>
      </c>
      <c r="E2610">
        <v>9</v>
      </c>
      <c r="F2610" t="s">
        <v>27</v>
      </c>
      <c r="G2610" t="s">
        <v>22</v>
      </c>
      <c r="H2610" s="5">
        <v>43729.570613425924</v>
      </c>
      <c r="I2610" s="5">
        <v>43729.515277777777</v>
      </c>
      <c r="J2610" s="4">
        <f t="shared" si="203"/>
        <v>2019</v>
      </c>
      <c r="K2610" s="4">
        <f t="shared" si="204"/>
        <v>9</v>
      </c>
      <c r="L2610" s="6">
        <f t="shared" si="205"/>
        <v>4780.9999998891726</v>
      </c>
      <c r="M2610" s="8">
        <f t="shared" si="201"/>
        <v>79.68333333148621</v>
      </c>
      <c r="N2610" s="8">
        <f t="shared" si="202"/>
        <v>717.14999998337589</v>
      </c>
      <c r="O2610" s="18">
        <v>1</v>
      </c>
      <c r="P2610" t="s">
        <v>4572</v>
      </c>
      <c r="Q2610" s="6" t="s">
        <v>24</v>
      </c>
    </row>
    <row r="2611" spans="1:17" ht="15">
      <c r="A2611" t="s">
        <v>17</v>
      </c>
      <c r="B2611" t="s">
        <v>41</v>
      </c>
      <c r="C2611" t="s">
        <v>62</v>
      </c>
      <c r="D2611" t="s">
        <v>1945</v>
      </c>
      <c r="E2611">
        <v>38</v>
      </c>
      <c r="F2611" t="s">
        <v>92</v>
      </c>
      <c r="G2611" t="s">
        <v>22</v>
      </c>
      <c r="H2611" s="5">
        <v>43729.726412037038</v>
      </c>
      <c r="I2611" s="5">
        <v>43729.690312500003</v>
      </c>
      <c r="J2611" s="4">
        <f t="shared" si="203"/>
        <v>2019</v>
      </c>
      <c r="K2611" s="4">
        <f t="shared" si="204"/>
        <v>9</v>
      </c>
      <c r="L2611" s="6">
        <f t="shared" si="205"/>
        <v>3118.9999998779967</v>
      </c>
      <c r="M2611" s="8">
        <f t="shared" si="201"/>
        <v>51.983333331299946</v>
      </c>
      <c r="N2611" s="8">
        <f t="shared" si="202"/>
        <v>1975.3666665893979</v>
      </c>
      <c r="O2611" s="18">
        <v>1</v>
      </c>
      <c r="P2611" t="s">
        <v>4573</v>
      </c>
      <c r="Q2611" s="6" t="s">
        <v>24</v>
      </c>
    </row>
    <row r="2612" spans="1:17" ht="15">
      <c r="A2612" t="s">
        <v>17</v>
      </c>
      <c r="B2612" t="s">
        <v>41</v>
      </c>
      <c r="C2612" t="s">
        <v>62</v>
      </c>
      <c r="D2612" t="s">
        <v>3469</v>
      </c>
      <c r="E2612">
        <v>17</v>
      </c>
      <c r="F2612" t="s">
        <v>125</v>
      </c>
      <c r="G2612" t="s">
        <v>22</v>
      </c>
      <c r="H2612" s="5">
        <v>43729.774722222224</v>
      </c>
      <c r="I2612" s="5">
        <v>43729.691319444442</v>
      </c>
      <c r="J2612" s="4">
        <f t="shared" si="203"/>
        <v>2019</v>
      </c>
      <c r="K2612" s="4">
        <f t="shared" si="204"/>
        <v>9</v>
      </c>
      <c r="L2612" s="6">
        <f t="shared" si="205"/>
        <v>7206.0000003548339</v>
      </c>
      <c r="M2612" s="8">
        <f t="shared" si="201"/>
        <v>120.1000000059139</v>
      </c>
      <c r="N2612" s="8">
        <f t="shared" si="202"/>
        <v>2041.7000001005363</v>
      </c>
      <c r="O2612" s="18">
        <v>1</v>
      </c>
      <c r="P2612" t="s">
        <v>4574</v>
      </c>
      <c r="Q2612" s="6" t="s">
        <v>24</v>
      </c>
    </row>
    <row r="2613" spans="1:17" ht="15">
      <c r="A2613" t="s">
        <v>17</v>
      </c>
      <c r="B2613" t="s">
        <v>41</v>
      </c>
      <c r="C2613" t="s">
        <v>62</v>
      </c>
      <c r="D2613" t="s">
        <v>4575</v>
      </c>
      <c r="E2613">
        <v>1</v>
      </c>
      <c r="F2613" t="s">
        <v>27</v>
      </c>
      <c r="G2613" t="s">
        <v>22</v>
      </c>
      <c r="H2613" s="5">
        <v>43730.084652777776</v>
      </c>
      <c r="I2613" s="5">
        <v>43730.024305555555</v>
      </c>
      <c r="J2613" s="4">
        <f t="shared" si="203"/>
        <v>2019</v>
      </c>
      <c r="K2613" s="4">
        <f t="shared" si="204"/>
        <v>9</v>
      </c>
      <c r="L2613" s="6">
        <f t="shared" si="205"/>
        <v>5213.9999998966232</v>
      </c>
      <c r="M2613" s="8">
        <f t="shared" si="201"/>
        <v>86.899999998277053</v>
      </c>
      <c r="N2613" s="8">
        <f t="shared" si="202"/>
        <v>86.899999998277053</v>
      </c>
      <c r="O2613" s="18">
        <v>1</v>
      </c>
      <c r="P2613" t="s">
        <v>4576</v>
      </c>
      <c r="Q2613" s="6" t="s">
        <v>24</v>
      </c>
    </row>
    <row r="2614" spans="1:17" ht="15">
      <c r="A2614" t="s">
        <v>17</v>
      </c>
      <c r="B2614" t="s">
        <v>55</v>
      </c>
      <c r="C2614" t="s">
        <v>326</v>
      </c>
      <c r="D2614" t="s">
        <v>2248</v>
      </c>
      <c r="E2614">
        <v>1</v>
      </c>
      <c r="F2614" t="s">
        <v>92</v>
      </c>
      <c r="G2614" t="s">
        <v>22</v>
      </c>
      <c r="H2614" s="5">
        <v>43730.40084490741</v>
      </c>
      <c r="I2614" s="5">
        <v>43730.354861111111</v>
      </c>
      <c r="J2614" s="4">
        <f t="shared" si="203"/>
        <v>2019</v>
      </c>
      <c r="K2614" s="4">
        <f t="shared" si="204"/>
        <v>9</v>
      </c>
      <c r="L2614" s="6">
        <f t="shared" si="205"/>
        <v>3973.000000230968</v>
      </c>
      <c r="M2614" s="8">
        <f t="shared" si="201"/>
        <v>66.216666670516133</v>
      </c>
      <c r="N2614" s="8">
        <f t="shared" si="202"/>
        <v>66.216666670516133</v>
      </c>
      <c r="O2614" s="18">
        <v>1</v>
      </c>
      <c r="P2614" t="s">
        <v>4577</v>
      </c>
      <c r="Q2614" s="6" t="s">
        <v>24</v>
      </c>
    </row>
    <row r="2615" spans="1:17" ht="15">
      <c r="A2615" t="s">
        <v>17</v>
      </c>
      <c r="B2615" t="s">
        <v>41</v>
      </c>
      <c r="C2615" t="s">
        <v>129</v>
      </c>
      <c r="D2615" t="s">
        <v>3499</v>
      </c>
      <c r="E2615">
        <v>3</v>
      </c>
      <c r="F2615" t="s">
        <v>92</v>
      </c>
      <c r="G2615" t="s">
        <v>22</v>
      </c>
      <c r="H2615" s="5">
        <v>43730.44394675926</v>
      </c>
      <c r="I2615" s="5">
        <v>43730.395937499998</v>
      </c>
      <c r="J2615" s="4">
        <f t="shared" si="203"/>
        <v>2019</v>
      </c>
      <c r="K2615" s="4">
        <f t="shared" si="204"/>
        <v>9</v>
      </c>
      <c r="L2615" s="6">
        <f t="shared" si="205"/>
        <v>4148.0000002775341</v>
      </c>
      <c r="M2615" s="8">
        <f t="shared" si="201"/>
        <v>69.133333337958902</v>
      </c>
      <c r="N2615" s="8">
        <f t="shared" si="202"/>
        <v>207.40000001387671</v>
      </c>
      <c r="O2615" s="18">
        <v>1</v>
      </c>
      <c r="P2615" t="s">
        <v>4578</v>
      </c>
      <c r="Q2615" s="6" t="s">
        <v>24</v>
      </c>
    </row>
    <row r="2616" spans="1:17" ht="15">
      <c r="A2616" t="s">
        <v>17</v>
      </c>
      <c r="B2616" t="s">
        <v>47</v>
      </c>
      <c r="C2616" t="s">
        <v>52</v>
      </c>
      <c r="D2616" t="s">
        <v>4579</v>
      </c>
      <c r="E2616">
        <v>7</v>
      </c>
      <c r="F2616" t="s">
        <v>125</v>
      </c>
      <c r="G2616" t="s">
        <v>22</v>
      </c>
      <c r="H2616" s="5">
        <v>43730.673981481479</v>
      </c>
      <c r="I2616" s="5">
        <v>43730.65347222222</v>
      </c>
      <c r="J2616" s="4">
        <f t="shared" si="203"/>
        <v>2019</v>
      </c>
      <c r="K2616" s="4">
        <f t="shared" si="204"/>
        <v>9</v>
      </c>
      <c r="L2616" s="6">
        <f t="shared" si="205"/>
        <v>1771.9999999506399</v>
      </c>
      <c r="M2616" s="8">
        <f t="shared" si="201"/>
        <v>29.533333332510665</v>
      </c>
      <c r="N2616" s="8">
        <f t="shared" si="202"/>
        <v>206.73333332757466</v>
      </c>
      <c r="O2616" s="18">
        <v>1</v>
      </c>
      <c r="P2616" t="s">
        <v>4580</v>
      </c>
      <c r="Q2616" s="6" t="s">
        <v>24</v>
      </c>
    </row>
    <row r="2617" spans="1:17" ht="15">
      <c r="A2617" t="s">
        <v>17</v>
      </c>
      <c r="B2617" t="s">
        <v>140</v>
      </c>
      <c r="C2617" t="s">
        <v>141</v>
      </c>
      <c r="D2617" t="s">
        <v>4581</v>
      </c>
      <c r="E2617">
        <v>1</v>
      </c>
      <c r="F2617" t="s">
        <v>92</v>
      </c>
      <c r="G2617" t="s">
        <v>22</v>
      </c>
      <c r="H2617" s="5">
        <v>43730.816944444443</v>
      </c>
      <c r="I2617" s="5">
        <v>43730.791365740741</v>
      </c>
      <c r="J2617" s="4">
        <f t="shared" si="203"/>
        <v>2019</v>
      </c>
      <c r="K2617" s="4">
        <f t="shared" si="204"/>
        <v>9</v>
      </c>
      <c r="L2617" s="6">
        <f t="shared" si="205"/>
        <v>2209.9999998696148</v>
      </c>
      <c r="M2617" s="8">
        <f t="shared" si="201"/>
        <v>36.833333331160247</v>
      </c>
      <c r="N2617" s="8">
        <f t="shared" si="202"/>
        <v>36.833333331160247</v>
      </c>
      <c r="O2617" s="18">
        <v>1</v>
      </c>
      <c r="P2617" t="s">
        <v>4582</v>
      </c>
      <c r="Q2617" s="6" t="s">
        <v>24</v>
      </c>
    </row>
    <row r="2618" spans="1:17" ht="15">
      <c r="A2618" t="s">
        <v>29</v>
      </c>
      <c r="B2618" t="s">
        <v>94</v>
      </c>
      <c r="C2618" t="s">
        <v>177</v>
      </c>
      <c r="D2618" t="s">
        <v>4583</v>
      </c>
      <c r="E2618">
        <v>1</v>
      </c>
      <c r="F2618" t="s">
        <v>33</v>
      </c>
      <c r="G2618" t="s">
        <v>22</v>
      </c>
      <c r="H2618" s="5">
        <v>43731.63380787037</v>
      </c>
      <c r="I2618" s="5">
        <v>43731.604166666664</v>
      </c>
      <c r="J2618" s="4">
        <f t="shared" si="203"/>
        <v>2019</v>
      </c>
      <c r="K2618" s="4">
        <f t="shared" si="204"/>
        <v>9</v>
      </c>
      <c r="L2618" s="6">
        <f t="shared" si="205"/>
        <v>2561.0000001965091</v>
      </c>
      <c r="M2618" s="8">
        <f t="shared" si="201"/>
        <v>42.683333336608484</v>
      </c>
      <c r="N2618" s="8">
        <f t="shared" si="202"/>
        <v>42.683333336608484</v>
      </c>
      <c r="O2618" s="18">
        <v>1</v>
      </c>
      <c r="P2618" t="s">
        <v>4584</v>
      </c>
      <c r="Q2618" s="6" t="s">
        <v>24</v>
      </c>
    </row>
    <row r="2619" spans="1:17" ht="15">
      <c r="A2619" t="s">
        <v>17</v>
      </c>
      <c r="B2619" t="s">
        <v>41</v>
      </c>
      <c r="C2619" t="s">
        <v>135</v>
      </c>
      <c r="D2619" t="s">
        <v>422</v>
      </c>
      <c r="E2619">
        <v>15</v>
      </c>
      <c r="F2619" t="s">
        <v>27</v>
      </c>
      <c r="G2619" t="s">
        <v>22</v>
      </c>
      <c r="H2619" s="5">
        <v>43733.318738425929</v>
      </c>
      <c r="I2619" s="5">
        <v>43733.107233796298</v>
      </c>
      <c r="J2619" s="4">
        <f t="shared" si="203"/>
        <v>2019</v>
      </c>
      <c r="K2619" s="4">
        <f t="shared" si="204"/>
        <v>9</v>
      </c>
      <c r="L2619" s="6">
        <f t="shared" si="205"/>
        <v>18274.000000138767</v>
      </c>
      <c r="M2619" s="8">
        <f t="shared" si="201"/>
        <v>304.56666666897945</v>
      </c>
      <c r="N2619" s="8">
        <f t="shared" si="202"/>
        <v>4568.5000000346918</v>
      </c>
      <c r="O2619" s="18">
        <v>1</v>
      </c>
      <c r="P2619" t="s">
        <v>4585</v>
      </c>
      <c r="Q2619" s="6" t="s">
        <v>24</v>
      </c>
    </row>
    <row r="2620" spans="1:17" ht="15">
      <c r="A2620" t="s">
        <v>29</v>
      </c>
      <c r="B2620" t="s">
        <v>94</v>
      </c>
      <c r="C2620" t="s">
        <v>209</v>
      </c>
      <c r="D2620" t="s">
        <v>96</v>
      </c>
      <c r="E2620">
        <v>1</v>
      </c>
      <c r="F2620" t="s">
        <v>33</v>
      </c>
      <c r="G2620" t="s">
        <v>97</v>
      </c>
      <c r="H2620" s="5">
        <v>43733.946527777778</v>
      </c>
      <c r="I2620" s="5">
        <v>43733.854166666664</v>
      </c>
      <c r="J2620" s="4">
        <f t="shared" si="203"/>
        <v>2019</v>
      </c>
      <c r="K2620" s="4">
        <f t="shared" si="204"/>
        <v>9</v>
      </c>
      <c r="L2620" s="6">
        <f t="shared" si="205"/>
        <v>7980.0000002374873</v>
      </c>
      <c r="M2620" s="8">
        <f t="shared" si="201"/>
        <v>133.00000000395812</v>
      </c>
      <c r="N2620" s="8">
        <f t="shared" si="202"/>
        <v>133.00000000395812</v>
      </c>
      <c r="O2620" s="18">
        <v>1</v>
      </c>
      <c r="P2620" t="s">
        <v>4586</v>
      </c>
      <c r="Q2620" s="6" t="s">
        <v>24</v>
      </c>
    </row>
    <row r="2621" spans="1:17" ht="15">
      <c r="A2621" t="s">
        <v>17</v>
      </c>
      <c r="B2621" t="s">
        <v>41</v>
      </c>
      <c r="C2621" t="s">
        <v>62</v>
      </c>
      <c r="D2621" t="s">
        <v>4587</v>
      </c>
      <c r="E2621">
        <v>1</v>
      </c>
      <c r="F2621" t="s">
        <v>33</v>
      </c>
      <c r="G2621" t="s">
        <v>22</v>
      </c>
      <c r="H2621" s="5">
        <v>43734.476388888892</v>
      </c>
      <c r="I2621" s="5">
        <v>43734.399305555555</v>
      </c>
      <c r="J2621" s="4">
        <f t="shared" si="203"/>
        <v>2019</v>
      </c>
      <c r="K2621" s="4">
        <f t="shared" si="204"/>
        <v>9</v>
      </c>
      <c r="L2621" s="6">
        <f t="shared" si="205"/>
        <v>6660.0000003352761</v>
      </c>
      <c r="M2621" s="8">
        <f t="shared" si="201"/>
        <v>111.00000000558794</v>
      </c>
      <c r="N2621" s="8">
        <f t="shared" si="202"/>
        <v>111.00000000558794</v>
      </c>
      <c r="O2621" s="18">
        <v>1</v>
      </c>
      <c r="P2621" t="s">
        <v>4588</v>
      </c>
      <c r="Q2621" s="6" t="s">
        <v>24</v>
      </c>
    </row>
    <row r="2622" spans="1:17" ht="15">
      <c r="A2622" t="s">
        <v>17</v>
      </c>
      <c r="B2622" t="s">
        <v>55</v>
      </c>
      <c r="C2622" t="s">
        <v>59</v>
      </c>
      <c r="D2622" t="s">
        <v>1059</v>
      </c>
      <c r="E2622">
        <v>49</v>
      </c>
      <c r="F2622" t="s">
        <v>27</v>
      </c>
      <c r="G2622" t="s">
        <v>22</v>
      </c>
      <c r="H2622" s="5">
        <v>43734.902754629627</v>
      </c>
      <c r="I2622" s="5">
        <v>43734.881712962961</v>
      </c>
      <c r="J2622" s="4">
        <f t="shared" si="203"/>
        <v>2019</v>
      </c>
      <c r="K2622" s="4">
        <f t="shared" si="204"/>
        <v>9</v>
      </c>
      <c r="L2622" s="6">
        <f t="shared" si="205"/>
        <v>1818.0000000167638</v>
      </c>
      <c r="M2622" s="8">
        <f t="shared" si="201"/>
        <v>30.300000000279397</v>
      </c>
      <c r="N2622" s="8">
        <f t="shared" si="202"/>
        <v>1484.7000000136904</v>
      </c>
      <c r="O2622" s="18">
        <v>1</v>
      </c>
      <c r="P2622" t="s">
        <v>4589</v>
      </c>
      <c r="Q2622" s="6" t="s">
        <v>24</v>
      </c>
    </row>
    <row r="2623" spans="1:17" ht="15">
      <c r="A2623" t="s">
        <v>17</v>
      </c>
      <c r="B2623" t="s">
        <v>140</v>
      </c>
      <c r="C2623" t="s">
        <v>141</v>
      </c>
      <c r="D2623" t="s">
        <v>911</v>
      </c>
      <c r="E2623">
        <v>754</v>
      </c>
      <c r="F2623" t="s">
        <v>85</v>
      </c>
      <c r="G2623" t="s">
        <v>22</v>
      </c>
      <c r="H2623" s="5">
        <v>43736.40388888889</v>
      </c>
      <c r="I2623" s="5">
        <v>43736.376388888886</v>
      </c>
      <c r="J2623" s="4">
        <f t="shared" si="203"/>
        <v>2019</v>
      </c>
      <c r="K2623" s="4">
        <f t="shared" si="204"/>
        <v>9</v>
      </c>
      <c r="L2623" s="6">
        <f t="shared" si="205"/>
        <v>2376.0000003268942</v>
      </c>
      <c r="M2623" s="8">
        <f t="shared" si="201"/>
        <v>39.600000005448237</v>
      </c>
      <c r="N2623" s="8">
        <f t="shared" si="202"/>
        <v>29858.400004107971</v>
      </c>
      <c r="O2623" s="18">
        <v>1</v>
      </c>
      <c r="P2623" t="s">
        <v>4590</v>
      </c>
      <c r="Q2623" s="6" t="s">
        <v>24</v>
      </c>
    </row>
    <row r="2624" spans="1:17" ht="15">
      <c r="A2624" t="s">
        <v>17</v>
      </c>
      <c r="B2624" t="s">
        <v>41</v>
      </c>
      <c r="C2624" t="s">
        <v>62</v>
      </c>
      <c r="D2624" t="s">
        <v>4591</v>
      </c>
      <c r="E2624">
        <v>1</v>
      </c>
      <c r="F2624" t="s">
        <v>92</v>
      </c>
      <c r="G2624" t="s">
        <v>22</v>
      </c>
      <c r="H2624" s="5">
        <v>43736.581469907411</v>
      </c>
      <c r="I2624" s="5">
        <v>43736.527789351851</v>
      </c>
      <c r="J2624" s="4">
        <f t="shared" si="203"/>
        <v>2019</v>
      </c>
      <c r="K2624" s="4">
        <f t="shared" si="204"/>
        <v>9</v>
      </c>
      <c r="L2624" s="6">
        <f t="shared" si="205"/>
        <v>4638.0000004079193</v>
      </c>
      <c r="M2624" s="8">
        <f t="shared" si="206" ref="M2624:M2687">+L2624/60</f>
        <v>77.300000006798655</v>
      </c>
      <c r="N2624" s="8">
        <f t="shared" si="207" ref="N2624:N2687">+M2624*E2624</f>
        <v>77.300000006798655</v>
      </c>
      <c r="O2624" s="18">
        <v>1</v>
      </c>
      <c r="P2624" t="s">
        <v>4592</v>
      </c>
      <c r="Q2624" s="6" t="s">
        <v>24</v>
      </c>
    </row>
    <row r="2625" spans="1:17" ht="15">
      <c r="A2625" t="s">
        <v>17</v>
      </c>
      <c r="B2625" t="s">
        <v>55</v>
      </c>
      <c r="C2625" t="s">
        <v>59</v>
      </c>
      <c r="D2625" t="s">
        <v>4593</v>
      </c>
      <c r="E2625">
        <v>2</v>
      </c>
      <c r="F2625" t="s">
        <v>125</v>
      </c>
      <c r="G2625" t="s">
        <v>22</v>
      </c>
      <c r="H2625" s="5">
        <v>43736.71565972222</v>
      </c>
      <c r="I2625" s="5">
        <v>43736.650694444441</v>
      </c>
      <c r="J2625" s="4">
        <f t="shared" si="203"/>
        <v>2019</v>
      </c>
      <c r="K2625" s="4">
        <f t="shared" si="204"/>
        <v>9</v>
      </c>
      <c r="L2625" s="6">
        <f t="shared" si="205"/>
        <v>5613.0000001285225</v>
      </c>
      <c r="M2625" s="8">
        <f t="shared" si="206"/>
        <v>93.550000002142042</v>
      </c>
      <c r="N2625" s="8">
        <f t="shared" si="207"/>
        <v>187.10000000428408</v>
      </c>
      <c r="O2625" s="18">
        <v>1</v>
      </c>
      <c r="P2625" t="s">
        <v>4594</v>
      </c>
      <c r="Q2625" s="6" t="s">
        <v>24</v>
      </c>
    </row>
    <row r="2626" spans="1:17" ht="15">
      <c r="A2626" t="s">
        <v>17</v>
      </c>
      <c r="B2626" t="s">
        <v>41</v>
      </c>
      <c r="C2626" t="s">
        <v>129</v>
      </c>
      <c r="D2626" t="s">
        <v>3499</v>
      </c>
      <c r="E2626">
        <v>3</v>
      </c>
      <c r="F2626" t="s">
        <v>92</v>
      </c>
      <c r="G2626" t="s">
        <v>22</v>
      </c>
      <c r="H2626" s="5">
        <v>43737.397175925929</v>
      </c>
      <c r="I2626" s="5">
        <v>43737.340405092589</v>
      </c>
      <c r="J2626" s="4">
        <f t="shared" si="203"/>
        <v>2019</v>
      </c>
      <c r="K2626" s="4">
        <f t="shared" si="204"/>
        <v>9</v>
      </c>
      <c r="L2626" s="6">
        <f t="shared" si="205"/>
        <v>4905.0000005867332</v>
      </c>
      <c r="M2626" s="8">
        <f t="shared" si="206"/>
        <v>81.750000009778887</v>
      </c>
      <c r="N2626" s="8">
        <f t="shared" si="207"/>
        <v>245.25000002933666</v>
      </c>
      <c r="O2626" s="18">
        <v>1</v>
      </c>
      <c r="P2626" t="s">
        <v>4595</v>
      </c>
      <c r="Q2626" s="6" t="s">
        <v>24</v>
      </c>
    </row>
    <row r="2627" spans="1:17" ht="15">
      <c r="A2627" t="s">
        <v>17</v>
      </c>
      <c r="B2627" t="s">
        <v>41</v>
      </c>
      <c r="C2627" t="s">
        <v>42</v>
      </c>
      <c r="D2627" t="s">
        <v>1471</v>
      </c>
      <c r="E2627">
        <v>39</v>
      </c>
      <c r="F2627" t="s">
        <v>27</v>
      </c>
      <c r="G2627" t="s">
        <v>22</v>
      </c>
      <c r="H2627" s="5">
        <v>43737.709664351853</v>
      </c>
      <c r="I2627" s="5">
        <v>43737.643923611111</v>
      </c>
      <c r="J2627" s="4">
        <f t="shared" si="208" ref="J2627:J2690">YEAR(I2627)</f>
        <v>2019</v>
      </c>
      <c r="K2627" s="4">
        <f t="shared" si="209" ref="K2627:K2690">MONTH(I2627)</f>
        <v>9</v>
      </c>
      <c r="L2627" s="6">
        <f t="shared" si="205"/>
        <v>5680.0000000745058</v>
      </c>
      <c r="M2627" s="8">
        <f t="shared" si="206"/>
        <v>94.66666666790843</v>
      </c>
      <c r="N2627" s="8">
        <f t="shared" si="207"/>
        <v>3692.0000000484288</v>
      </c>
      <c r="O2627" s="18">
        <v>1</v>
      </c>
      <c r="P2627" t="s">
        <v>4596</v>
      </c>
      <c r="Q2627" s="6" t="s">
        <v>24</v>
      </c>
    </row>
    <row r="2628" spans="1:17" ht="15">
      <c r="A2628" t="s">
        <v>17</v>
      </c>
      <c r="B2628" t="s">
        <v>41</v>
      </c>
      <c r="C2628" t="s">
        <v>42</v>
      </c>
      <c r="D2628" t="s">
        <v>4597</v>
      </c>
      <c r="E2628">
        <v>1</v>
      </c>
      <c r="F2628" t="s">
        <v>27</v>
      </c>
      <c r="G2628" t="s">
        <v>22</v>
      </c>
      <c r="H2628" s="5">
        <v>43737.777083333334</v>
      </c>
      <c r="I2628" s="5">
        <v>43737.712500000001</v>
      </c>
      <c r="J2628" s="4">
        <f t="shared" si="208"/>
        <v>2019</v>
      </c>
      <c r="K2628" s="4">
        <f t="shared" si="209"/>
        <v>9</v>
      </c>
      <c r="L2628" s="6">
        <f t="shared" si="205"/>
        <v>5579.9999999580905</v>
      </c>
      <c r="M2628" s="8">
        <f t="shared" si="206"/>
        <v>92.999999999301508</v>
      </c>
      <c r="N2628" s="8">
        <f t="shared" si="207"/>
        <v>92.999999999301508</v>
      </c>
      <c r="O2628" s="18">
        <v>1</v>
      </c>
      <c r="P2628" t="s">
        <v>4598</v>
      </c>
      <c r="Q2628" s="6" t="s">
        <v>24</v>
      </c>
    </row>
    <row r="2629" spans="1:17" ht="15">
      <c r="A2629" t="s">
        <v>17</v>
      </c>
      <c r="B2629" t="s">
        <v>18</v>
      </c>
      <c r="C2629" t="s">
        <v>35</v>
      </c>
      <c r="D2629" t="s">
        <v>4599</v>
      </c>
      <c r="E2629">
        <v>45</v>
      </c>
      <c r="F2629" t="s">
        <v>85</v>
      </c>
      <c r="G2629" t="s">
        <v>22</v>
      </c>
      <c r="H2629" s="5">
        <v>43738.366666666669</v>
      </c>
      <c r="I2629" s="5">
        <v>43738.325694444444</v>
      </c>
      <c r="J2629" s="4">
        <f t="shared" si="208"/>
        <v>2019</v>
      </c>
      <c r="K2629" s="4">
        <f t="shared" si="209"/>
        <v>9</v>
      </c>
      <c r="L2629" s="6">
        <f t="shared" si="205"/>
        <v>3540.0000002235174</v>
      </c>
      <c r="M2629" s="8">
        <f t="shared" si="206"/>
        <v>59.00000000372529</v>
      </c>
      <c r="N2629" s="8">
        <f t="shared" si="207"/>
        <v>2655.0000001676381</v>
      </c>
      <c r="O2629" s="18">
        <v>1</v>
      </c>
      <c r="P2629" t="s">
        <v>4600</v>
      </c>
      <c r="Q2629" s="6" t="s">
        <v>24</v>
      </c>
    </row>
    <row r="2630" spans="1:17" ht="15">
      <c r="A2630" t="s">
        <v>17</v>
      </c>
      <c r="B2630" t="s">
        <v>47</v>
      </c>
      <c r="C2630" t="s">
        <v>52</v>
      </c>
      <c r="D2630" t="s">
        <v>4601</v>
      </c>
      <c r="E2630">
        <v>1</v>
      </c>
      <c r="F2630" t="s">
        <v>33</v>
      </c>
      <c r="G2630" t="s">
        <v>22</v>
      </c>
      <c r="H2630" s="5">
        <v>43738.498611111114</v>
      </c>
      <c r="I2630" s="5">
        <v>43738.383333333331</v>
      </c>
      <c r="J2630" s="4">
        <f t="shared" si="208"/>
        <v>2019</v>
      </c>
      <c r="K2630" s="4">
        <f t="shared" si="209"/>
        <v>9</v>
      </c>
      <c r="L2630" s="6">
        <f t="shared" si="205"/>
        <v>9960.0000004051253</v>
      </c>
      <c r="M2630" s="8">
        <f t="shared" si="206"/>
        <v>166.00000000675209</v>
      </c>
      <c r="N2630" s="8">
        <f t="shared" si="207"/>
        <v>166.00000000675209</v>
      </c>
      <c r="O2630" s="18">
        <v>1</v>
      </c>
      <c r="P2630" t="s">
        <v>4602</v>
      </c>
      <c r="Q2630" s="6" t="s">
        <v>24</v>
      </c>
    </row>
    <row r="2631" spans="1:17" ht="15">
      <c r="A2631" t="s">
        <v>17</v>
      </c>
      <c r="B2631" t="s">
        <v>18</v>
      </c>
      <c r="C2631" t="s">
        <v>38</v>
      </c>
      <c r="D2631" t="s">
        <v>4603</v>
      </c>
      <c r="E2631">
        <v>1</v>
      </c>
      <c r="F2631" t="s">
        <v>92</v>
      </c>
      <c r="G2631" t="s">
        <v>22</v>
      </c>
      <c r="H2631" s="5">
        <v>43738.88076388889</v>
      </c>
      <c r="I2631" s="5">
        <v>43738.82708333333</v>
      </c>
      <c r="J2631" s="4">
        <f t="shared" si="208"/>
        <v>2019</v>
      </c>
      <c r="K2631" s="4">
        <f t="shared" si="209"/>
        <v>9</v>
      </c>
      <c r="L2631" s="6">
        <f t="shared" si="205"/>
        <v>4638.0000004079193</v>
      </c>
      <c r="M2631" s="8">
        <f t="shared" si="206"/>
        <v>77.300000006798655</v>
      </c>
      <c r="N2631" s="8">
        <f t="shared" si="207"/>
        <v>77.300000006798655</v>
      </c>
      <c r="O2631" s="18">
        <v>1</v>
      </c>
      <c r="P2631" t="s">
        <v>4604</v>
      </c>
      <c r="Q2631" s="6" t="s">
        <v>24</v>
      </c>
    </row>
    <row r="2632" spans="1:17" ht="15">
      <c r="A2632" t="s">
        <v>17</v>
      </c>
      <c r="B2632" t="s">
        <v>47</v>
      </c>
      <c r="C2632" t="s">
        <v>52</v>
      </c>
      <c r="D2632" t="s">
        <v>1815</v>
      </c>
      <c r="E2632">
        <v>1</v>
      </c>
      <c r="F2632" t="s">
        <v>27</v>
      </c>
      <c r="G2632" t="s">
        <v>22</v>
      </c>
      <c r="H2632" s="5">
        <v>43739.450972222221</v>
      </c>
      <c r="I2632" s="5">
        <v>43739.37222222222</v>
      </c>
      <c r="J2632" s="4">
        <f t="shared" si="208"/>
        <v>2019</v>
      </c>
      <c r="K2632" s="4">
        <f t="shared" si="209"/>
        <v>10</v>
      </c>
      <c r="L2632" s="6">
        <f t="shared" si="205"/>
        <v>6804.0000000502914</v>
      </c>
      <c r="M2632" s="8">
        <f t="shared" si="206"/>
        <v>113.40000000083819</v>
      </c>
      <c r="N2632" s="8">
        <f t="shared" si="207"/>
        <v>113.40000000083819</v>
      </c>
      <c r="O2632" s="18">
        <v>1</v>
      </c>
      <c r="P2632" t="s">
        <v>4605</v>
      </c>
      <c r="Q2632" s="6" t="s">
        <v>24</v>
      </c>
    </row>
    <row r="2633" spans="1:17" ht="15">
      <c r="A2633" t="s">
        <v>17</v>
      </c>
      <c r="B2633" t="s">
        <v>41</v>
      </c>
      <c r="C2633" t="s">
        <v>62</v>
      </c>
      <c r="D2633" t="s">
        <v>1200</v>
      </c>
      <c r="E2633">
        <v>15</v>
      </c>
      <c r="F2633" t="s">
        <v>27</v>
      </c>
      <c r="G2633" t="s">
        <v>22</v>
      </c>
      <c r="H2633" s="5">
        <v>43739.712465277778</v>
      </c>
      <c r="I2633" s="5">
        <v>43739.686111111114</v>
      </c>
      <c r="J2633" s="4">
        <f t="shared" si="208"/>
        <v>2019</v>
      </c>
      <c r="K2633" s="4">
        <f t="shared" si="209"/>
        <v>10</v>
      </c>
      <c r="L2633" s="6">
        <f t="shared" si="205"/>
        <v>2276.9999998155981</v>
      </c>
      <c r="M2633" s="8">
        <f t="shared" si="206"/>
        <v>37.949999996926636</v>
      </c>
      <c r="N2633" s="8">
        <f t="shared" si="207"/>
        <v>569.24999995389953</v>
      </c>
      <c r="O2633" s="18">
        <v>1</v>
      </c>
      <c r="P2633" t="s">
        <v>4606</v>
      </c>
      <c r="Q2633" s="6" t="s">
        <v>24</v>
      </c>
    </row>
    <row r="2634" spans="1:17" s="106" customFormat="1" ht="15">
      <c r="A2634" s="106" t="s">
        <v>17</v>
      </c>
      <c r="B2634" s="106" t="s">
        <v>47</v>
      </c>
      <c r="C2634" s="106" t="s">
        <v>52</v>
      </c>
      <c r="D2634" s="106" t="s">
        <v>4607</v>
      </c>
      <c r="E2634" s="106">
        <v>1</v>
      </c>
      <c r="F2634" s="106" t="s">
        <v>92</v>
      </c>
      <c r="G2634" s="106" t="s">
        <v>22</v>
      </c>
      <c r="H2634" s="107">
        <v>43740.887256944443</v>
      </c>
      <c r="I2634" s="107">
        <v>43740.842442129629</v>
      </c>
      <c r="J2634" s="4">
        <f t="shared" si="208"/>
        <v>2019</v>
      </c>
      <c r="K2634" s="4">
        <f t="shared" si="209"/>
        <v>10</v>
      </c>
      <c r="L2634" s="110">
        <f t="shared" si="210" ref="L2634:L2697">(H2634-I2634)*60*24*60</f>
        <v>3871.9999998807907</v>
      </c>
      <c r="M2634" s="108">
        <f t="shared" si="206"/>
        <v>64.533333331346512</v>
      </c>
      <c r="N2634" s="108">
        <f t="shared" si="207"/>
        <v>64.533333331346512</v>
      </c>
      <c r="O2634" s="109">
        <v>1</v>
      </c>
      <c r="P2634" s="106" t="s">
        <v>4608</v>
      </c>
      <c r="Q2634" s="110" t="s">
        <v>24</v>
      </c>
    </row>
    <row r="2635" spans="1:17" ht="15">
      <c r="A2635" t="s">
        <v>29</v>
      </c>
      <c r="B2635" t="s">
        <v>30</v>
      </c>
      <c r="C2635" t="s">
        <v>83</v>
      </c>
      <c r="D2635" t="s">
        <v>4609</v>
      </c>
      <c r="E2635">
        <v>1</v>
      </c>
      <c r="F2635" t="s">
        <v>27</v>
      </c>
      <c r="G2635" t="s">
        <v>22</v>
      </c>
      <c r="H2635" s="5">
        <v>43740.922013888892</v>
      </c>
      <c r="I2635" s="5">
        <v>43740.863969907405</v>
      </c>
      <c r="J2635" s="4">
        <f t="shared" si="208"/>
        <v>2019</v>
      </c>
      <c r="K2635" s="4">
        <f t="shared" si="209"/>
        <v>10</v>
      </c>
      <c r="L2635" s="6">
        <f t="shared" si="210"/>
        <v>5015.0000005261973</v>
      </c>
      <c r="M2635" s="8">
        <f t="shared" si="206"/>
        <v>83.583333342103288</v>
      </c>
      <c r="N2635" s="8">
        <f t="shared" si="207"/>
        <v>83.583333342103288</v>
      </c>
      <c r="O2635" s="18">
        <v>1</v>
      </c>
      <c r="P2635" t="s">
        <v>4610</v>
      </c>
      <c r="Q2635" s="6" t="s">
        <v>24</v>
      </c>
    </row>
    <row r="2636" spans="1:17" ht="15">
      <c r="A2636" t="s">
        <v>17</v>
      </c>
      <c r="B2636" t="s">
        <v>55</v>
      </c>
      <c r="C2636" t="s">
        <v>59</v>
      </c>
      <c r="D2636" t="s">
        <v>4611</v>
      </c>
      <c r="E2636">
        <v>1</v>
      </c>
      <c r="F2636" t="s">
        <v>92</v>
      </c>
      <c r="G2636" t="s">
        <v>22</v>
      </c>
      <c r="H2636" s="5">
        <v>43741.472604166665</v>
      </c>
      <c r="I2636" s="5">
        <v>43741.421527777777</v>
      </c>
      <c r="J2636" s="4">
        <f t="shared" si="208"/>
        <v>2019</v>
      </c>
      <c r="K2636" s="4">
        <f t="shared" si="209"/>
        <v>10</v>
      </c>
      <c r="L2636" s="6">
        <f t="shared" si="210"/>
        <v>4412.9999999888241</v>
      </c>
      <c r="M2636" s="8">
        <f t="shared" si="206"/>
        <v>73.549999999813735</v>
      </c>
      <c r="N2636" s="8">
        <f t="shared" si="207"/>
        <v>73.549999999813735</v>
      </c>
      <c r="O2636" s="18">
        <v>1</v>
      </c>
      <c r="P2636" t="s">
        <v>4612</v>
      </c>
      <c r="Q2636" s="6" t="s">
        <v>24</v>
      </c>
    </row>
    <row r="2637" spans="1:17" ht="15">
      <c r="A2637" t="s">
        <v>17</v>
      </c>
      <c r="B2637" t="s">
        <v>18</v>
      </c>
      <c r="C2637" t="s">
        <v>38</v>
      </c>
      <c r="D2637" t="s">
        <v>4613</v>
      </c>
      <c r="E2637">
        <v>1</v>
      </c>
      <c r="F2637" t="s">
        <v>92</v>
      </c>
      <c r="G2637" t="s">
        <v>22</v>
      </c>
      <c r="H2637" s="5">
        <v>43741.631249999999</v>
      </c>
      <c r="I2637" s="5">
        <v>43741.564583333333</v>
      </c>
      <c r="J2637" s="4">
        <f t="shared" si="208"/>
        <v>2019</v>
      </c>
      <c r="K2637" s="4">
        <f t="shared" si="209"/>
        <v>10</v>
      </c>
      <c r="L2637" s="6">
        <f t="shared" si="210"/>
        <v>5759.999999916181</v>
      </c>
      <c r="M2637" s="8">
        <f t="shared" si="206"/>
        <v>95.999999998603016</v>
      </c>
      <c r="N2637" s="8">
        <f t="shared" si="207"/>
        <v>95.999999998603016</v>
      </c>
      <c r="O2637" s="18">
        <v>1</v>
      </c>
      <c r="P2637" t="s">
        <v>4614</v>
      </c>
      <c r="Q2637" s="6" t="s">
        <v>24</v>
      </c>
    </row>
    <row r="2638" spans="1:17" ht="15">
      <c r="A2638" t="s">
        <v>17</v>
      </c>
      <c r="B2638" t="s">
        <v>47</v>
      </c>
      <c r="C2638" t="s">
        <v>52</v>
      </c>
      <c r="D2638" t="s">
        <v>4615</v>
      </c>
      <c r="E2638">
        <v>1</v>
      </c>
      <c r="F2638" t="s">
        <v>33</v>
      </c>
      <c r="G2638" t="s">
        <v>22</v>
      </c>
      <c r="H2638" s="5">
        <v>43741.658645833333</v>
      </c>
      <c r="I2638" s="5">
        <v>43741.606249999997</v>
      </c>
      <c r="J2638" s="4">
        <f t="shared" si="208"/>
        <v>2019</v>
      </c>
      <c r="K2638" s="4">
        <f t="shared" si="209"/>
        <v>10</v>
      </c>
      <c r="L2638" s="6">
        <f t="shared" si="210"/>
        <v>4527.0000002346933</v>
      </c>
      <c r="M2638" s="8">
        <f t="shared" si="206"/>
        <v>75.450000003911555</v>
      </c>
      <c r="N2638" s="8">
        <f t="shared" si="207"/>
        <v>75.450000003911555</v>
      </c>
      <c r="O2638" s="18">
        <v>1</v>
      </c>
      <c r="P2638" t="s">
        <v>4616</v>
      </c>
      <c r="Q2638" s="6" t="s">
        <v>24</v>
      </c>
    </row>
    <row r="2639" spans="1:18" ht="15">
      <c r="A2639" t="s">
        <v>17</v>
      </c>
      <c r="B2639" t="s">
        <v>41</v>
      </c>
      <c r="C2639" t="s">
        <v>42</v>
      </c>
      <c r="D2639" t="s">
        <v>4617</v>
      </c>
      <c r="E2639">
        <v>1</v>
      </c>
      <c r="F2639" t="s">
        <v>33</v>
      </c>
      <c r="G2639" t="s">
        <v>22</v>
      </c>
      <c r="H2639" s="5">
        <v>43741.776342592595</v>
      </c>
      <c r="I2639" s="5">
        <v>43741.709027777775</v>
      </c>
      <c r="J2639" s="4">
        <f t="shared" si="208"/>
        <v>2019</v>
      </c>
      <c r="K2639" s="4">
        <f t="shared" si="209"/>
        <v>10</v>
      </c>
      <c r="L2639" s="6">
        <f t="shared" si="210"/>
        <v>5816.0000004339963</v>
      </c>
      <c r="M2639" s="8">
        <f t="shared" si="206"/>
        <v>96.933333340566605</v>
      </c>
      <c r="N2639" s="8">
        <f t="shared" si="207"/>
        <v>96.933333340566605</v>
      </c>
      <c r="O2639" s="18">
        <v>1</v>
      </c>
      <c r="P2639" t="s">
        <v>4618</v>
      </c>
      <c r="Q2639" s="6" t="s">
        <v>24</v>
      </c>
      <c r="R2639" t="s">
        <v>2886</v>
      </c>
    </row>
    <row r="2640" spans="1:17" ht="15">
      <c r="A2640" t="s">
        <v>17</v>
      </c>
      <c r="B2640" t="s">
        <v>47</v>
      </c>
      <c r="C2640" t="s">
        <v>48</v>
      </c>
      <c r="D2640" t="s">
        <v>236</v>
      </c>
      <c r="E2640">
        <v>17</v>
      </c>
      <c r="F2640" t="s">
        <v>27</v>
      </c>
      <c r="G2640" t="s">
        <v>22</v>
      </c>
      <c r="H2640" s="5">
        <v>43742.799745370372</v>
      </c>
      <c r="I2640" s="5">
        <v>43742.73541666667</v>
      </c>
      <c r="J2640" s="4">
        <f t="shared" si="208"/>
        <v>2019</v>
      </c>
      <c r="K2640" s="4">
        <f t="shared" si="209"/>
        <v>10</v>
      </c>
      <c r="L2640" s="6">
        <f t="shared" si="210"/>
        <v>5557.9999998444691</v>
      </c>
      <c r="M2640" s="8">
        <f t="shared" si="206"/>
        <v>92.633333330741152</v>
      </c>
      <c r="N2640" s="8">
        <f t="shared" si="207"/>
        <v>1574.7666666225996</v>
      </c>
      <c r="O2640" s="18">
        <v>1</v>
      </c>
      <c r="P2640" t="s">
        <v>4619</v>
      </c>
      <c r="Q2640" s="6" t="s">
        <v>24</v>
      </c>
    </row>
    <row r="2641" spans="1:19" s="123" customFormat="1" ht="15">
      <c r="A2641" s="123" t="s">
        <v>17</v>
      </c>
      <c r="B2641" s="123" t="s">
        <v>18</v>
      </c>
      <c r="C2641" s="123" t="s">
        <v>35</v>
      </c>
      <c r="D2641" s="123" t="s">
        <v>4620</v>
      </c>
      <c r="E2641" s="123">
        <v>1</v>
      </c>
      <c r="F2641" s="123" t="s">
        <v>92</v>
      </c>
      <c r="G2641" s="123" t="s">
        <v>22</v>
      </c>
      <c r="H2641" s="124">
        <v>43743.368576388886</v>
      </c>
      <c r="I2641" s="124">
        <v>43743.315972222219</v>
      </c>
      <c r="J2641" s="4">
        <f t="shared" si="208"/>
        <v>2019</v>
      </c>
      <c r="K2641" s="4">
        <f t="shared" si="209"/>
        <v>10</v>
      </c>
      <c r="L2641" s="127">
        <f t="shared" si="210"/>
        <v>4545.0000000419095</v>
      </c>
      <c r="M2641" s="125">
        <f t="shared" si="206"/>
        <v>75.750000000698492</v>
      </c>
      <c r="N2641" s="125">
        <f t="shared" si="207"/>
        <v>75.750000000698492</v>
      </c>
      <c r="O2641" s="126">
        <v>1</v>
      </c>
      <c r="P2641" s="123" t="s">
        <v>4621</v>
      </c>
      <c r="Q2641" s="127" t="s">
        <v>24</v>
      </c>
      <c r="S2641"/>
    </row>
    <row r="2642" spans="1:17" ht="15">
      <c r="A2642" t="s">
        <v>17</v>
      </c>
      <c r="B2642" t="s">
        <v>41</v>
      </c>
      <c r="C2642" t="s">
        <v>129</v>
      </c>
      <c r="D2642" t="s">
        <v>225</v>
      </c>
      <c r="E2642">
        <v>21</v>
      </c>
      <c r="F2642" t="s">
        <v>472</v>
      </c>
      <c r="G2642" t="s">
        <v>22</v>
      </c>
      <c r="H2642" s="5">
        <v>43743.561956018515</v>
      </c>
      <c r="I2642" s="5">
        <v>43743.513888888891</v>
      </c>
      <c r="J2642" s="4">
        <f t="shared" si="208"/>
        <v>2019</v>
      </c>
      <c r="K2642" s="4">
        <f t="shared" si="209"/>
        <v>10</v>
      </c>
      <c r="L2642" s="6">
        <f t="shared" si="210"/>
        <v>4152.9999995604157</v>
      </c>
      <c r="M2642" s="8">
        <f t="shared" si="206"/>
        <v>69.216666659340262</v>
      </c>
      <c r="N2642" s="8">
        <f t="shared" si="207"/>
        <v>1453.5499998461455</v>
      </c>
      <c r="O2642" s="18">
        <v>1</v>
      </c>
      <c r="P2642" t="s">
        <v>4622</v>
      </c>
      <c r="Q2642" s="6" t="s">
        <v>24</v>
      </c>
    </row>
    <row r="2643" spans="1:17" ht="15">
      <c r="A2643" t="s">
        <v>17</v>
      </c>
      <c r="B2643" t="s">
        <v>41</v>
      </c>
      <c r="C2643" t="s">
        <v>129</v>
      </c>
      <c r="D2643" t="s">
        <v>4623</v>
      </c>
      <c r="E2643">
        <v>5</v>
      </c>
      <c r="F2643" t="s">
        <v>472</v>
      </c>
      <c r="G2643" t="s">
        <v>22</v>
      </c>
      <c r="H2643" s="5">
        <v>43743.562604166669</v>
      </c>
      <c r="I2643" s="5">
        <v>43743.515277777777</v>
      </c>
      <c r="J2643" s="4">
        <f t="shared" si="208"/>
        <v>2019</v>
      </c>
      <c r="K2643" s="4">
        <f t="shared" si="209"/>
        <v>10</v>
      </c>
      <c r="L2643" s="6">
        <f t="shared" si="210"/>
        <v>4089.0000003157184</v>
      </c>
      <c r="M2643" s="8">
        <f t="shared" si="206"/>
        <v>68.150000005261973</v>
      </c>
      <c r="N2643" s="8">
        <f t="shared" si="207"/>
        <v>340.75000002630986</v>
      </c>
      <c r="O2643" s="18">
        <v>1</v>
      </c>
      <c r="P2643" t="s">
        <v>4624</v>
      </c>
      <c r="Q2643" s="6" t="s">
        <v>24</v>
      </c>
    </row>
    <row r="2644" spans="1:17" ht="15">
      <c r="A2644" t="s">
        <v>29</v>
      </c>
      <c r="B2644" t="s">
        <v>94</v>
      </c>
      <c r="C2644" t="s">
        <v>177</v>
      </c>
      <c r="D2644" t="s">
        <v>4625</v>
      </c>
      <c r="E2644">
        <v>16</v>
      </c>
      <c r="F2644" t="s">
        <v>85</v>
      </c>
      <c r="G2644" t="s">
        <v>22</v>
      </c>
      <c r="H2644" s="5">
        <v>43744.81521990741</v>
      </c>
      <c r="I2644" s="5">
        <v>43744.738692129627</v>
      </c>
      <c r="J2644" s="4">
        <f t="shared" si="208"/>
        <v>2019</v>
      </c>
      <c r="K2644" s="4">
        <f t="shared" si="209"/>
        <v>10</v>
      </c>
      <c r="L2644" s="6">
        <f t="shared" si="210"/>
        <v>6612.000000430271</v>
      </c>
      <c r="M2644" s="8">
        <f t="shared" si="206"/>
        <v>110.20000000717118</v>
      </c>
      <c r="N2644" s="8">
        <f t="shared" si="207"/>
        <v>1763.2000001147389</v>
      </c>
      <c r="O2644" s="18">
        <v>1</v>
      </c>
      <c r="P2644" t="s">
        <v>4626</v>
      </c>
      <c r="Q2644" s="6" t="s">
        <v>24</v>
      </c>
    </row>
    <row r="2645" spans="1:17" ht="15">
      <c r="A2645" t="s">
        <v>29</v>
      </c>
      <c r="B2645" t="s">
        <v>30</v>
      </c>
      <c r="C2645" t="s">
        <v>31</v>
      </c>
      <c r="D2645" t="s">
        <v>4627</v>
      </c>
      <c r="E2645">
        <v>15</v>
      </c>
      <c r="F2645" t="s">
        <v>27</v>
      </c>
      <c r="G2645" t="s">
        <v>22</v>
      </c>
      <c r="H2645" s="5">
        <v>43745.607523148145</v>
      </c>
      <c r="I2645" s="5">
        <v>43745.576631944445</v>
      </c>
      <c r="J2645" s="4">
        <f t="shared" si="208"/>
        <v>2019</v>
      </c>
      <c r="K2645" s="4">
        <f t="shared" si="209"/>
        <v>10</v>
      </c>
      <c r="L2645" s="6">
        <f t="shared" si="210"/>
        <v>2668.9999996684492</v>
      </c>
      <c r="M2645" s="8">
        <f t="shared" si="206"/>
        <v>44.483333327807486</v>
      </c>
      <c r="N2645" s="8">
        <f t="shared" si="207"/>
        <v>667.24999991711229</v>
      </c>
      <c r="O2645" s="18">
        <v>1</v>
      </c>
      <c r="P2645" t="s">
        <v>4628</v>
      </c>
      <c r="Q2645" s="6" t="s">
        <v>24</v>
      </c>
    </row>
    <row r="2646" spans="1:17" ht="15">
      <c r="A2646" t="s">
        <v>29</v>
      </c>
      <c r="B2646" t="s">
        <v>30</v>
      </c>
      <c r="C2646" t="s">
        <v>83</v>
      </c>
      <c r="D2646" t="s">
        <v>444</v>
      </c>
      <c r="E2646">
        <v>1</v>
      </c>
      <c r="F2646" t="s">
        <v>27</v>
      </c>
      <c r="G2646" t="s">
        <v>22</v>
      </c>
      <c r="H2646" s="5">
        <v>43745.813692129632</v>
      </c>
      <c r="I2646" s="5">
        <v>43745.771527777775</v>
      </c>
      <c r="J2646" s="4">
        <f t="shared" si="208"/>
        <v>2019</v>
      </c>
      <c r="K2646" s="4">
        <f t="shared" si="209"/>
        <v>10</v>
      </c>
      <c r="L2646" s="6">
        <f t="shared" si="210"/>
        <v>3643.0000004125759</v>
      </c>
      <c r="M2646" s="8">
        <f t="shared" si="206"/>
        <v>60.716666673542932</v>
      </c>
      <c r="N2646" s="8">
        <f t="shared" si="207"/>
        <v>60.716666673542932</v>
      </c>
      <c r="O2646" s="18">
        <v>1</v>
      </c>
      <c r="P2646" t="s">
        <v>4629</v>
      </c>
      <c r="Q2646" s="6" t="s">
        <v>24</v>
      </c>
    </row>
    <row r="2647" spans="1:17" ht="15">
      <c r="A2647" t="s">
        <v>17</v>
      </c>
      <c r="B2647" t="s">
        <v>18</v>
      </c>
      <c r="C2647" t="s">
        <v>38</v>
      </c>
      <c r="D2647" t="s">
        <v>4630</v>
      </c>
      <c r="E2647">
        <v>5</v>
      </c>
      <c r="F2647" t="s">
        <v>92</v>
      </c>
      <c r="G2647" t="s">
        <v>22</v>
      </c>
      <c r="H2647" s="5">
        <v>43746.36886574074</v>
      </c>
      <c r="I2647" s="5">
        <v>43746.315972222219</v>
      </c>
      <c r="J2647" s="4">
        <f t="shared" si="208"/>
        <v>2019</v>
      </c>
      <c r="K2647" s="4">
        <f t="shared" si="209"/>
        <v>10</v>
      </c>
      <c r="L2647" s="6">
        <f t="shared" si="210"/>
        <v>4570.000000228174</v>
      </c>
      <c r="M2647" s="8">
        <f t="shared" si="206"/>
        <v>76.166666670469567</v>
      </c>
      <c r="N2647" s="8">
        <f t="shared" si="207"/>
        <v>380.83333335234784</v>
      </c>
      <c r="O2647" s="18">
        <v>1</v>
      </c>
      <c r="P2647" t="s">
        <v>4631</v>
      </c>
      <c r="Q2647" s="6" t="s">
        <v>24</v>
      </c>
    </row>
    <row r="2648" spans="1:17" ht="15">
      <c r="A2648" t="s">
        <v>17</v>
      </c>
      <c r="B2648" t="s">
        <v>55</v>
      </c>
      <c r="C2648" t="s">
        <v>59</v>
      </c>
      <c r="D2648" t="s">
        <v>3858</v>
      </c>
      <c r="E2648">
        <v>15</v>
      </c>
      <c r="F2648" t="s">
        <v>92</v>
      </c>
      <c r="G2648" t="s">
        <v>22</v>
      </c>
      <c r="H2648" s="5">
        <v>43746.410219907404</v>
      </c>
      <c r="I2648" s="5">
        <v>43746.370138888888</v>
      </c>
      <c r="J2648" s="4">
        <f t="shared" si="208"/>
        <v>2019</v>
      </c>
      <c r="K2648" s="4">
        <f t="shared" si="209"/>
        <v>10</v>
      </c>
      <c r="L2648" s="6">
        <f t="shared" si="210"/>
        <v>3462.9999998258427</v>
      </c>
      <c r="M2648" s="8">
        <f t="shared" si="206"/>
        <v>57.716666663764045</v>
      </c>
      <c r="N2648" s="8">
        <f t="shared" si="207"/>
        <v>865.74999995646067</v>
      </c>
      <c r="O2648" s="18">
        <v>1</v>
      </c>
      <c r="P2648" t="s">
        <v>4632</v>
      </c>
      <c r="Q2648" s="6" t="s">
        <v>24</v>
      </c>
    </row>
    <row r="2649" spans="1:17" ht="15">
      <c r="A2649" t="s">
        <v>17</v>
      </c>
      <c r="B2649" t="s">
        <v>18</v>
      </c>
      <c r="C2649" t="s">
        <v>19</v>
      </c>
      <c r="D2649" t="s">
        <v>4633</v>
      </c>
      <c r="E2649">
        <v>1</v>
      </c>
      <c r="F2649" t="s">
        <v>92</v>
      </c>
      <c r="G2649" t="s">
        <v>22</v>
      </c>
      <c r="H2649" s="5">
        <v>43746.829918981479</v>
      </c>
      <c r="I2649" s="5">
        <v>43746.786111111112</v>
      </c>
      <c r="J2649" s="4">
        <f t="shared" si="208"/>
        <v>2019</v>
      </c>
      <c r="K2649" s="4">
        <f t="shared" si="209"/>
        <v>10</v>
      </c>
      <c r="L2649" s="6">
        <f t="shared" si="210"/>
        <v>3784.9999996600673</v>
      </c>
      <c r="M2649" s="8">
        <f t="shared" si="206"/>
        <v>63.083333327667788</v>
      </c>
      <c r="N2649" s="8">
        <f t="shared" si="207"/>
        <v>63.083333327667788</v>
      </c>
      <c r="O2649" s="18">
        <v>1</v>
      </c>
      <c r="P2649" t="s">
        <v>4634</v>
      </c>
      <c r="Q2649" s="6" t="s">
        <v>24</v>
      </c>
    </row>
    <row r="2650" spans="1:17" ht="15">
      <c r="A2650" t="s">
        <v>17</v>
      </c>
      <c r="B2650" t="s">
        <v>140</v>
      </c>
      <c r="C2650" t="s">
        <v>141</v>
      </c>
      <c r="D2650" t="s">
        <v>4635</v>
      </c>
      <c r="E2650">
        <v>1</v>
      </c>
      <c r="F2650" t="s">
        <v>92</v>
      </c>
      <c r="G2650" t="s">
        <v>22</v>
      </c>
      <c r="H2650" s="5">
        <v>43746.983391203707</v>
      </c>
      <c r="I2650" s="5">
        <v>43746.960486111115</v>
      </c>
      <c r="J2650" s="4">
        <f t="shared" si="208"/>
        <v>2019</v>
      </c>
      <c r="K2650" s="4">
        <f t="shared" si="209"/>
        <v>10</v>
      </c>
      <c r="L2650" s="6">
        <f t="shared" si="210"/>
        <v>1978.9999999338761</v>
      </c>
      <c r="M2650" s="8">
        <f t="shared" si="206"/>
        <v>32.983333332231268</v>
      </c>
      <c r="N2650" s="8">
        <f t="shared" si="207"/>
        <v>32.983333332231268</v>
      </c>
      <c r="O2650" s="18">
        <v>1</v>
      </c>
      <c r="P2650" t="s">
        <v>4636</v>
      </c>
      <c r="Q2650" s="6" t="s">
        <v>24</v>
      </c>
    </row>
    <row r="2651" spans="1:17" ht="15">
      <c r="A2651" t="s">
        <v>17</v>
      </c>
      <c r="B2651" t="s">
        <v>140</v>
      </c>
      <c r="C2651" t="s">
        <v>141</v>
      </c>
      <c r="D2651" t="s">
        <v>4637</v>
      </c>
      <c r="E2651">
        <v>1</v>
      </c>
      <c r="F2651" t="s">
        <v>92</v>
      </c>
      <c r="G2651" t="s">
        <v>22</v>
      </c>
      <c r="H2651" s="5">
        <v>43747.03125</v>
      </c>
      <c r="I2651" s="5">
        <v>43746.98541666667</v>
      </c>
      <c r="J2651" s="4">
        <f t="shared" si="208"/>
        <v>2019</v>
      </c>
      <c r="K2651" s="4">
        <f t="shared" si="209"/>
        <v>10</v>
      </c>
      <c r="L2651" s="6">
        <f t="shared" si="210"/>
        <v>3959.9999997066334</v>
      </c>
      <c r="M2651" s="8">
        <f t="shared" si="206"/>
        <v>65.999999995110556</v>
      </c>
      <c r="N2651" s="8">
        <f t="shared" si="207"/>
        <v>65.999999995110556</v>
      </c>
      <c r="O2651" s="18">
        <v>1</v>
      </c>
      <c r="P2651" t="s">
        <v>4638</v>
      </c>
      <c r="Q2651" s="6" t="s">
        <v>24</v>
      </c>
    </row>
    <row r="2652" spans="1:17" ht="15">
      <c r="A2652" t="s">
        <v>29</v>
      </c>
      <c r="B2652" t="s">
        <v>30</v>
      </c>
      <c r="C2652" t="s">
        <v>31</v>
      </c>
      <c r="D2652" t="s">
        <v>1615</v>
      </c>
      <c r="E2652">
        <v>69</v>
      </c>
      <c r="F2652" t="s">
        <v>92</v>
      </c>
      <c r="G2652" t="s">
        <v>22</v>
      </c>
      <c r="H2652" s="5">
        <v>43747.418680555558</v>
      </c>
      <c r="I2652" s="5">
        <v>43747.393622685187</v>
      </c>
      <c r="J2652" s="4">
        <f t="shared" si="208"/>
        <v>2019</v>
      </c>
      <c r="K2652" s="4">
        <f t="shared" si="209"/>
        <v>10</v>
      </c>
      <c r="L2652" s="6">
        <f t="shared" si="210"/>
        <v>2165.0000000372529</v>
      </c>
      <c r="M2652" s="8">
        <f t="shared" si="206"/>
        <v>36.083333333954215</v>
      </c>
      <c r="N2652" s="8">
        <f t="shared" si="207"/>
        <v>2489.7500000428408</v>
      </c>
      <c r="O2652" s="18">
        <v>1</v>
      </c>
      <c r="P2652" t="s">
        <v>4639</v>
      </c>
      <c r="Q2652" s="6" t="s">
        <v>24</v>
      </c>
    </row>
    <row r="2653" spans="1:19" s="106" customFormat="1" ht="15">
      <c r="A2653" s="106" t="s">
        <v>17</v>
      </c>
      <c r="B2653" s="106" t="s">
        <v>41</v>
      </c>
      <c r="C2653" s="106" t="s">
        <v>42</v>
      </c>
      <c r="D2653" s="106" t="s">
        <v>4640</v>
      </c>
      <c r="E2653" s="106">
        <v>1</v>
      </c>
      <c r="F2653" s="106" t="s">
        <v>92</v>
      </c>
      <c r="G2653" s="106" t="s">
        <v>22</v>
      </c>
      <c r="H2653" s="107">
        <v>43748.720335648148</v>
      </c>
      <c r="I2653" s="107">
        <v>43748.67083333333</v>
      </c>
      <c r="J2653" s="4">
        <f t="shared" si="208"/>
        <v>2019</v>
      </c>
      <c r="K2653" s="4">
        <f t="shared" si="209"/>
        <v>10</v>
      </c>
      <c r="L2653" s="110">
        <f t="shared" si="210"/>
        <v>4277.0000002579764</v>
      </c>
      <c r="M2653" s="108">
        <f t="shared" si="206"/>
        <v>71.283333337632939</v>
      </c>
      <c r="N2653" s="108">
        <f t="shared" si="207"/>
        <v>71.283333337632939</v>
      </c>
      <c r="O2653" s="109">
        <v>1</v>
      </c>
      <c r="P2653" s="106" t="s">
        <v>4641</v>
      </c>
      <c r="Q2653" s="110" t="s">
        <v>24</v>
      </c>
      <c r="S2653"/>
    </row>
    <row r="2654" spans="1:17" ht="15">
      <c r="A2654" t="s">
        <v>17</v>
      </c>
      <c r="B2654" t="s">
        <v>47</v>
      </c>
      <c r="C2654" t="s">
        <v>48</v>
      </c>
      <c r="D2654" t="s">
        <v>1525</v>
      </c>
      <c r="E2654">
        <v>1</v>
      </c>
      <c r="F2654" t="s">
        <v>472</v>
      </c>
      <c r="G2654" t="s">
        <v>22</v>
      </c>
      <c r="H2654" s="5">
        <v>43749.618125000001</v>
      </c>
      <c r="I2654" s="5">
        <v>43749.573611111111</v>
      </c>
      <c r="J2654" s="4">
        <f t="shared" si="208"/>
        <v>2019</v>
      </c>
      <c r="K2654" s="4">
        <f t="shared" si="209"/>
        <v>10</v>
      </c>
      <c r="L2654" s="6">
        <f t="shared" si="210"/>
        <v>3846.000000089407</v>
      </c>
      <c r="M2654" s="8">
        <f t="shared" si="206"/>
        <v>64.100000001490116</v>
      </c>
      <c r="N2654" s="8">
        <f t="shared" si="207"/>
        <v>64.100000001490116</v>
      </c>
      <c r="O2654" s="18">
        <v>1</v>
      </c>
      <c r="P2654" t="s">
        <v>4642</v>
      </c>
      <c r="Q2654" s="6" t="s">
        <v>24</v>
      </c>
    </row>
    <row r="2655" spans="1:18" s="106" customFormat="1" ht="15">
      <c r="A2655" s="106" t="s">
        <v>29</v>
      </c>
      <c r="B2655" s="106" t="s">
        <v>94</v>
      </c>
      <c r="C2655" s="106" t="s">
        <v>95</v>
      </c>
      <c r="D2655" s="106" t="s">
        <v>4643</v>
      </c>
      <c r="E2655" s="106">
        <v>1</v>
      </c>
      <c r="F2655" s="106" t="s">
        <v>33</v>
      </c>
      <c r="G2655" s="106" t="s">
        <v>97</v>
      </c>
      <c r="H2655" s="107">
        <v>43749.671493055554</v>
      </c>
      <c r="I2655" s="107">
        <v>43749.640972222223</v>
      </c>
      <c r="J2655" s="4">
        <f t="shared" si="208"/>
        <v>2019</v>
      </c>
      <c r="K2655" s="4">
        <f t="shared" si="209"/>
        <v>10</v>
      </c>
      <c r="L2655" s="110">
        <f t="shared" si="210"/>
        <v>2636.9999997317791</v>
      </c>
      <c r="M2655" s="108">
        <f t="shared" si="206"/>
        <v>43.949999995529652</v>
      </c>
      <c r="N2655" s="108">
        <f t="shared" si="207"/>
        <v>43.949999995529652</v>
      </c>
      <c r="O2655" s="109">
        <v>1</v>
      </c>
      <c r="P2655" s="106" t="s">
        <v>4644</v>
      </c>
      <c r="Q2655" s="110" t="s">
        <v>24</v>
      </c>
      <c r="R2655" s="106" t="s">
        <v>2644</v>
      </c>
    </row>
    <row r="2656" spans="1:17" ht="15">
      <c r="A2656" t="s">
        <v>17</v>
      </c>
      <c r="B2656" t="s">
        <v>18</v>
      </c>
      <c r="C2656" t="s">
        <v>19</v>
      </c>
      <c r="D2656" t="s">
        <v>1598</v>
      </c>
      <c r="E2656">
        <v>7</v>
      </c>
      <c r="F2656" t="s">
        <v>27</v>
      </c>
      <c r="G2656" t="s">
        <v>22</v>
      </c>
      <c r="H2656" s="5">
        <v>43749.728796296295</v>
      </c>
      <c r="I2656" s="5">
        <v>43749.675694444442</v>
      </c>
      <c r="J2656" s="4">
        <f t="shared" si="208"/>
        <v>2019</v>
      </c>
      <c r="K2656" s="4">
        <f t="shared" si="209"/>
        <v>10</v>
      </c>
      <c r="L2656" s="6">
        <f t="shared" si="210"/>
        <v>4588.0000000353903</v>
      </c>
      <c r="M2656" s="8">
        <f t="shared" si="206"/>
        <v>76.466666667256504</v>
      </c>
      <c r="N2656" s="8">
        <f t="shared" si="207"/>
        <v>535.26666667079553</v>
      </c>
      <c r="O2656" s="18">
        <v>1</v>
      </c>
      <c r="P2656" t="s">
        <v>4645</v>
      </c>
      <c r="Q2656" s="6" t="s">
        <v>24</v>
      </c>
    </row>
    <row r="2657" spans="1:17" ht="15">
      <c r="A2657" t="s">
        <v>17</v>
      </c>
      <c r="B2657" t="s">
        <v>55</v>
      </c>
      <c r="C2657" t="s">
        <v>59</v>
      </c>
      <c r="D2657" t="s">
        <v>4646</v>
      </c>
      <c r="E2657">
        <v>5</v>
      </c>
      <c r="F2657" t="s">
        <v>92</v>
      </c>
      <c r="G2657" t="s">
        <v>22</v>
      </c>
      <c r="H2657" s="5">
        <v>43750.509421296294</v>
      </c>
      <c r="I2657" s="5">
        <v>43750.441666666666</v>
      </c>
      <c r="J2657" s="4">
        <f t="shared" si="208"/>
        <v>2019</v>
      </c>
      <c r="K2657" s="4">
        <f t="shared" si="209"/>
        <v>10</v>
      </c>
      <c r="L2657" s="6">
        <f t="shared" si="210"/>
        <v>5853.99999988731</v>
      </c>
      <c r="M2657" s="8">
        <f t="shared" si="206"/>
        <v>97.566666664788499</v>
      </c>
      <c r="N2657" s="8">
        <f t="shared" si="207"/>
        <v>487.8333333239425</v>
      </c>
      <c r="O2657" s="18">
        <v>1</v>
      </c>
      <c r="P2657" t="s">
        <v>4647</v>
      </c>
      <c r="Q2657" s="6" t="s">
        <v>24</v>
      </c>
    </row>
    <row r="2658" spans="1:17" ht="15">
      <c r="A2658" t="s">
        <v>17</v>
      </c>
      <c r="B2658" t="s">
        <v>140</v>
      </c>
      <c r="C2658" t="s">
        <v>141</v>
      </c>
      <c r="D2658" t="s">
        <v>4648</v>
      </c>
      <c r="E2658">
        <v>1</v>
      </c>
      <c r="F2658" t="s">
        <v>85</v>
      </c>
      <c r="G2658" t="s">
        <v>22</v>
      </c>
      <c r="H2658" s="5">
        <v>43750.723217592589</v>
      </c>
      <c r="I2658" s="5">
        <v>43750.697129629632</v>
      </c>
      <c r="J2658" s="4">
        <f t="shared" si="208"/>
        <v>2019</v>
      </c>
      <c r="K2658" s="4">
        <f t="shared" si="209"/>
        <v>10</v>
      </c>
      <c r="L2658" s="6">
        <f t="shared" si="210"/>
        <v>2253.9999994682148</v>
      </c>
      <c r="M2658" s="8">
        <f t="shared" si="206"/>
        <v>37.56666665780358</v>
      </c>
      <c r="N2658" s="8">
        <f t="shared" si="207"/>
        <v>37.56666665780358</v>
      </c>
      <c r="O2658" s="18">
        <v>1</v>
      </c>
      <c r="P2658" t="s">
        <v>4649</v>
      </c>
      <c r="Q2658" s="6" t="s">
        <v>24</v>
      </c>
    </row>
    <row r="2659" spans="1:17" ht="15">
      <c r="A2659" t="s">
        <v>17</v>
      </c>
      <c r="B2659" t="s">
        <v>18</v>
      </c>
      <c r="C2659" t="s">
        <v>38</v>
      </c>
      <c r="D2659" t="s">
        <v>4650</v>
      </c>
      <c r="E2659">
        <v>4</v>
      </c>
      <c r="F2659" t="s">
        <v>33</v>
      </c>
      <c r="G2659" t="s">
        <v>22</v>
      </c>
      <c r="H2659" s="5">
        <v>43751.569363425922</v>
      </c>
      <c r="I2659" s="5">
        <v>43751.427083333336</v>
      </c>
      <c r="J2659" s="4">
        <f t="shared" si="208"/>
        <v>2019</v>
      </c>
      <c r="K2659" s="4">
        <f t="shared" si="209"/>
        <v>10</v>
      </c>
      <c r="L2659" s="6">
        <f t="shared" si="210"/>
        <v>12292.999999481253</v>
      </c>
      <c r="M2659" s="8">
        <f t="shared" si="206"/>
        <v>204.88333332468756</v>
      </c>
      <c r="N2659" s="8">
        <f t="shared" si="207"/>
        <v>819.53333329875022</v>
      </c>
      <c r="O2659" s="18">
        <v>1</v>
      </c>
      <c r="P2659" t="s">
        <v>4651</v>
      </c>
      <c r="Q2659" s="6" t="s">
        <v>24</v>
      </c>
    </row>
    <row r="2660" spans="1:19" s="123" customFormat="1" ht="15">
      <c r="A2660" s="123" t="s">
        <v>17</v>
      </c>
      <c r="B2660" s="123" t="s">
        <v>55</v>
      </c>
      <c r="C2660" s="123" t="s">
        <v>59</v>
      </c>
      <c r="D2660" s="123" t="s">
        <v>4652</v>
      </c>
      <c r="E2660" s="123">
        <v>1</v>
      </c>
      <c r="F2660" s="123" t="s">
        <v>92</v>
      </c>
      <c r="G2660" s="123" t="s">
        <v>22</v>
      </c>
      <c r="H2660" s="124">
        <v>43751.899016203701</v>
      </c>
      <c r="I2660" s="124">
        <v>43751.811805555553</v>
      </c>
      <c r="J2660" s="4">
        <f t="shared" si="208"/>
        <v>2019</v>
      </c>
      <c r="K2660" s="4">
        <f t="shared" si="209"/>
        <v>10</v>
      </c>
      <c r="L2660" s="127">
        <f t="shared" si="210"/>
        <v>7534.999999939464</v>
      </c>
      <c r="M2660" s="125">
        <f t="shared" si="206"/>
        <v>125.5833333323244</v>
      </c>
      <c r="N2660" s="125">
        <f t="shared" si="207"/>
        <v>125.5833333323244</v>
      </c>
      <c r="O2660" s="126">
        <v>1</v>
      </c>
      <c r="P2660" s="123" t="s">
        <v>4653</v>
      </c>
      <c r="Q2660" s="127" t="s">
        <v>24</v>
      </c>
      <c r="S2660"/>
    </row>
    <row r="2661" spans="1:17" ht="15">
      <c r="A2661" t="s">
        <v>17</v>
      </c>
      <c r="B2661" t="s">
        <v>18</v>
      </c>
      <c r="C2661" t="s">
        <v>25</v>
      </c>
      <c r="D2661" t="s">
        <v>4654</v>
      </c>
      <c r="E2661">
        <v>4</v>
      </c>
      <c r="F2661" t="s">
        <v>92</v>
      </c>
      <c r="G2661" t="s">
        <v>22</v>
      </c>
      <c r="H2661" s="5">
        <v>43752.37777777778</v>
      </c>
      <c r="I2661" s="5">
        <v>43752.331944444442</v>
      </c>
      <c r="J2661" s="4">
        <f t="shared" si="208"/>
        <v>2019</v>
      </c>
      <c r="K2661" s="4">
        <f t="shared" si="209"/>
        <v>10</v>
      </c>
      <c r="L2661" s="6">
        <f t="shared" si="210"/>
        <v>3960.0000003352761</v>
      </c>
      <c r="M2661" s="8">
        <f t="shared" si="206"/>
        <v>66.000000005587935</v>
      </c>
      <c r="N2661" s="8">
        <f t="shared" si="207"/>
        <v>264.00000002235174</v>
      </c>
      <c r="O2661" s="18">
        <v>1</v>
      </c>
      <c r="P2661" t="s">
        <v>4655</v>
      </c>
      <c r="Q2661" s="6" t="s">
        <v>24</v>
      </c>
    </row>
    <row r="2662" spans="1:17" ht="15">
      <c r="A2662" t="s">
        <v>17</v>
      </c>
      <c r="B2662" t="s">
        <v>41</v>
      </c>
      <c r="C2662" t="s">
        <v>62</v>
      </c>
      <c r="D2662" t="s">
        <v>4656</v>
      </c>
      <c r="E2662">
        <v>18</v>
      </c>
      <c r="F2662" t="s">
        <v>27</v>
      </c>
      <c r="G2662" t="s">
        <v>22</v>
      </c>
      <c r="H2662" s="5">
        <v>43752.461319444446</v>
      </c>
      <c r="I2662" s="5">
        <v>43752.425694444442</v>
      </c>
      <c r="J2662" s="4">
        <f t="shared" si="208"/>
        <v>2019</v>
      </c>
      <c r="K2662" s="4">
        <f t="shared" si="209"/>
        <v>10</v>
      </c>
      <c r="L2662" s="6">
        <f t="shared" si="210"/>
        <v>3078.0000003520399</v>
      </c>
      <c r="M2662" s="8">
        <f t="shared" si="206"/>
        <v>51.300000005867332</v>
      </c>
      <c r="N2662" s="8">
        <f t="shared" si="207"/>
        <v>923.40000010561198</v>
      </c>
      <c r="O2662" s="18">
        <v>1</v>
      </c>
      <c r="P2662" t="s">
        <v>4657</v>
      </c>
      <c r="Q2662" s="6" t="s">
        <v>24</v>
      </c>
    </row>
    <row r="2663" spans="1:17" ht="15">
      <c r="A2663" t="s">
        <v>17</v>
      </c>
      <c r="B2663" t="s">
        <v>47</v>
      </c>
      <c r="C2663" t="s">
        <v>52</v>
      </c>
      <c r="D2663" t="s">
        <v>4658</v>
      </c>
      <c r="E2663">
        <v>3</v>
      </c>
      <c r="F2663" t="s">
        <v>27</v>
      </c>
      <c r="G2663" t="s">
        <v>22</v>
      </c>
      <c r="H2663" s="5">
        <v>43752.630289351851</v>
      </c>
      <c r="I2663" s="5">
        <v>43752.576388888891</v>
      </c>
      <c r="J2663" s="4">
        <f t="shared" si="208"/>
        <v>2019</v>
      </c>
      <c r="K2663" s="4">
        <f t="shared" si="209"/>
        <v>10</v>
      </c>
      <c r="L2663" s="6">
        <f t="shared" si="210"/>
        <v>4656.9999998202547</v>
      </c>
      <c r="M2663" s="8">
        <f t="shared" si="206"/>
        <v>77.616666663670912</v>
      </c>
      <c r="N2663" s="8">
        <f t="shared" si="207"/>
        <v>232.84999999101274</v>
      </c>
      <c r="O2663" s="18">
        <v>1</v>
      </c>
      <c r="P2663" t="s">
        <v>4659</v>
      </c>
      <c r="Q2663" s="6" t="s">
        <v>24</v>
      </c>
    </row>
    <row r="2664" spans="1:18" ht="15">
      <c r="A2664" t="s">
        <v>17</v>
      </c>
      <c r="B2664" t="s">
        <v>47</v>
      </c>
      <c r="C2664" t="s">
        <v>52</v>
      </c>
      <c r="D2664" t="s">
        <v>4660</v>
      </c>
      <c r="E2664">
        <v>2</v>
      </c>
      <c r="F2664" t="s">
        <v>33</v>
      </c>
      <c r="G2664" t="s">
        <v>22</v>
      </c>
      <c r="H2664" s="5">
        <v>43752.782951388886</v>
      </c>
      <c r="I2664" s="5">
        <v>43752.695138888892</v>
      </c>
      <c r="J2664" s="4">
        <f t="shared" si="208"/>
        <v>2019</v>
      </c>
      <c r="K2664" s="4">
        <f t="shared" si="209"/>
        <v>10</v>
      </c>
      <c r="L2664" s="6">
        <f t="shared" si="210"/>
        <v>7586.9999995222315</v>
      </c>
      <c r="M2664" s="8">
        <f t="shared" si="206"/>
        <v>126.44999999203719</v>
      </c>
      <c r="N2664" s="8">
        <f t="shared" si="207"/>
        <v>252.89999998407438</v>
      </c>
      <c r="O2664" s="18">
        <v>1</v>
      </c>
      <c r="P2664" t="s">
        <v>4661</v>
      </c>
      <c r="Q2664" s="6" t="s">
        <v>24</v>
      </c>
      <c r="R2664" t="s">
        <v>2886</v>
      </c>
    </row>
    <row r="2665" spans="1:17" ht="15">
      <c r="A2665" t="s">
        <v>17</v>
      </c>
      <c r="B2665" t="s">
        <v>41</v>
      </c>
      <c r="C2665" t="s">
        <v>62</v>
      </c>
      <c r="D2665" t="s">
        <v>314</v>
      </c>
      <c r="E2665">
        <v>405</v>
      </c>
      <c r="F2665" t="s">
        <v>33</v>
      </c>
      <c r="G2665" t="s">
        <v>22</v>
      </c>
      <c r="H2665" s="5">
        <v>43752.798298611109</v>
      </c>
      <c r="I2665" s="5">
        <v>43752.724999999999</v>
      </c>
      <c r="J2665" s="4">
        <f t="shared" si="208"/>
        <v>2019</v>
      </c>
      <c r="K2665" s="4">
        <f t="shared" si="209"/>
        <v>10</v>
      </c>
      <c r="L2665" s="6">
        <f t="shared" si="210"/>
        <v>6332.9999999608845</v>
      </c>
      <c r="M2665" s="8">
        <f t="shared" si="206"/>
        <v>105.54999999934807</v>
      </c>
      <c r="N2665" s="8">
        <f t="shared" si="207"/>
        <v>42747.74999973597</v>
      </c>
      <c r="O2665" s="18">
        <v>1</v>
      </c>
      <c r="P2665" t="s">
        <v>4662</v>
      </c>
      <c r="Q2665" s="6" t="s">
        <v>24</v>
      </c>
    </row>
    <row r="2666" spans="1:17" ht="15">
      <c r="A2666" t="s">
        <v>17</v>
      </c>
      <c r="B2666" t="s">
        <v>18</v>
      </c>
      <c r="C2666" t="s">
        <v>35</v>
      </c>
      <c r="D2666" t="s">
        <v>4663</v>
      </c>
      <c r="E2666">
        <v>11</v>
      </c>
      <c r="F2666" t="s">
        <v>27</v>
      </c>
      <c r="G2666" t="s">
        <v>22</v>
      </c>
      <c r="H2666" s="5">
        <v>43753.148287037038</v>
      </c>
      <c r="I2666" s="5">
        <v>43753.070821759262</v>
      </c>
      <c r="J2666" s="4">
        <f t="shared" si="208"/>
        <v>2019</v>
      </c>
      <c r="K2666" s="4">
        <f t="shared" si="209"/>
        <v>10</v>
      </c>
      <c r="L2666" s="6">
        <f t="shared" si="210"/>
        <v>6692.9999998770654</v>
      </c>
      <c r="M2666" s="8">
        <f t="shared" si="206"/>
        <v>111.54999999795109</v>
      </c>
      <c r="N2666" s="8">
        <f t="shared" si="207"/>
        <v>1227.049999977462</v>
      </c>
      <c r="O2666" s="18">
        <v>1</v>
      </c>
      <c r="P2666" t="s">
        <v>4664</v>
      </c>
      <c r="Q2666" s="6" t="s">
        <v>24</v>
      </c>
    </row>
    <row r="2667" spans="1:17" ht="15">
      <c r="A2667" t="s">
        <v>17</v>
      </c>
      <c r="B2667" t="s">
        <v>18</v>
      </c>
      <c r="C2667" t="s">
        <v>35</v>
      </c>
      <c r="D2667" t="s">
        <v>2449</v>
      </c>
      <c r="E2667">
        <v>6</v>
      </c>
      <c r="F2667" t="s">
        <v>27</v>
      </c>
      <c r="G2667" t="s">
        <v>22</v>
      </c>
      <c r="H2667" s="5">
        <v>43753.218101851853</v>
      </c>
      <c r="I2667" s="5">
        <v>43753.071909722225</v>
      </c>
      <c r="J2667" s="4">
        <f t="shared" si="208"/>
        <v>2019</v>
      </c>
      <c r="K2667" s="4">
        <f t="shared" si="209"/>
        <v>10</v>
      </c>
      <c r="L2667" s="6">
        <f t="shared" si="210"/>
        <v>12630.999999912456</v>
      </c>
      <c r="M2667" s="8">
        <f t="shared" si="206"/>
        <v>210.51666666520759</v>
      </c>
      <c r="N2667" s="8">
        <f t="shared" si="207"/>
        <v>1263.0999999912456</v>
      </c>
      <c r="O2667" s="18">
        <v>1</v>
      </c>
      <c r="P2667" t="s">
        <v>4665</v>
      </c>
      <c r="Q2667" s="6" t="s">
        <v>24</v>
      </c>
    </row>
    <row r="2668" spans="1:17" ht="15">
      <c r="A2668" t="s">
        <v>17</v>
      </c>
      <c r="B2668" t="s">
        <v>41</v>
      </c>
      <c r="C2668" t="s">
        <v>62</v>
      </c>
      <c r="D2668" t="s">
        <v>2103</v>
      </c>
      <c r="E2668">
        <v>14</v>
      </c>
      <c r="F2668" t="s">
        <v>131</v>
      </c>
      <c r="G2668" t="s">
        <v>22</v>
      </c>
      <c r="H2668" s="5">
        <v>43753.815393518518</v>
      </c>
      <c r="I2668" s="5">
        <v>43753.765972222223</v>
      </c>
      <c r="J2668" s="4">
        <f t="shared" si="208"/>
        <v>2019</v>
      </c>
      <c r="K2668" s="4">
        <f t="shared" si="209"/>
        <v>10</v>
      </c>
      <c r="L2668" s="6">
        <f t="shared" si="210"/>
        <v>4269.9999998789281</v>
      </c>
      <c r="M2668" s="8">
        <f t="shared" si="206"/>
        <v>71.166666664648801</v>
      </c>
      <c r="N2668" s="8">
        <f t="shared" si="207"/>
        <v>996.33333330508322</v>
      </c>
      <c r="O2668" s="18">
        <v>1</v>
      </c>
      <c r="P2668" t="s">
        <v>4666</v>
      </c>
      <c r="Q2668" s="6" t="s">
        <v>24</v>
      </c>
    </row>
    <row r="2669" spans="1:19" s="129" customFormat="1" ht="15">
      <c r="A2669" s="129" t="s">
        <v>17</v>
      </c>
      <c r="B2669" s="129" t="s">
        <v>41</v>
      </c>
      <c r="C2669" s="129" t="s">
        <v>62</v>
      </c>
      <c r="D2669" s="129" t="s">
        <v>4667</v>
      </c>
      <c r="E2669" s="129">
        <v>1</v>
      </c>
      <c r="F2669" s="129" t="s">
        <v>131</v>
      </c>
      <c r="G2669" s="129" t="s">
        <v>22</v>
      </c>
      <c r="H2669" s="130">
        <v>43753.817361111112</v>
      </c>
      <c r="I2669" s="130">
        <v>43753.767361111109</v>
      </c>
      <c r="J2669" s="4">
        <f t="shared" si="208"/>
        <v>2019</v>
      </c>
      <c r="K2669" s="4">
        <f t="shared" si="209"/>
        <v>10</v>
      </c>
      <c r="L2669" s="133">
        <f t="shared" si="210"/>
        <v>4320.0000002514571</v>
      </c>
      <c r="M2669" s="131">
        <f t="shared" si="206"/>
        <v>72.000000004190952</v>
      </c>
      <c r="N2669" s="131">
        <f t="shared" si="207"/>
        <v>72.000000004190952</v>
      </c>
      <c r="O2669" s="132">
        <v>1</v>
      </c>
      <c r="P2669" s="129" t="s">
        <v>4668</v>
      </c>
      <c r="Q2669" s="133" t="s">
        <v>24</v>
      </c>
      <c r="S2669"/>
    </row>
    <row r="2670" spans="1:17" ht="15">
      <c r="A2670" t="s">
        <v>17</v>
      </c>
      <c r="B2670" t="s">
        <v>41</v>
      </c>
      <c r="C2670" t="s">
        <v>62</v>
      </c>
      <c r="D2670" t="s">
        <v>3144</v>
      </c>
      <c r="E2670">
        <v>22</v>
      </c>
      <c r="F2670" t="s">
        <v>27</v>
      </c>
      <c r="G2670" t="s">
        <v>22</v>
      </c>
      <c r="H2670" s="5">
        <v>43754.159791666665</v>
      </c>
      <c r="I2670" s="5">
        <v>43754.096331018518</v>
      </c>
      <c r="J2670" s="4">
        <f t="shared" si="208"/>
        <v>2019</v>
      </c>
      <c r="K2670" s="4">
        <f t="shared" si="209"/>
        <v>10</v>
      </c>
      <c r="L2670" s="6">
        <f t="shared" si="210"/>
        <v>5482.9999999143183</v>
      </c>
      <c r="M2670" s="8">
        <f t="shared" si="206"/>
        <v>91.383333331905305</v>
      </c>
      <c r="N2670" s="8">
        <f t="shared" si="207"/>
        <v>2010.4333333019167</v>
      </c>
      <c r="O2670" s="18">
        <v>1</v>
      </c>
      <c r="P2670" t="s">
        <v>4669</v>
      </c>
      <c r="Q2670" s="6" t="s">
        <v>24</v>
      </c>
    </row>
    <row r="2671" spans="1:17" ht="15">
      <c r="A2671" t="s">
        <v>29</v>
      </c>
      <c r="B2671" t="s">
        <v>94</v>
      </c>
      <c r="C2671" t="s">
        <v>174</v>
      </c>
      <c r="D2671" t="s">
        <v>4670</v>
      </c>
      <c r="E2671">
        <v>1</v>
      </c>
      <c r="F2671" t="s">
        <v>33</v>
      </c>
      <c r="G2671" t="s">
        <v>22</v>
      </c>
      <c r="H2671" s="5">
        <v>43754.434027777781</v>
      </c>
      <c r="I2671" s="5">
        <v>43754.368750000001</v>
      </c>
      <c r="J2671" s="4">
        <f t="shared" si="208"/>
        <v>2019</v>
      </c>
      <c r="K2671" s="4">
        <f t="shared" si="209"/>
        <v>10</v>
      </c>
      <c r="L2671" s="6">
        <f t="shared" si="210"/>
        <v>5640.0000001536682</v>
      </c>
      <c r="M2671" s="8">
        <f t="shared" si="206"/>
        <v>94.000000002561137</v>
      </c>
      <c r="N2671" s="8">
        <f t="shared" si="207"/>
        <v>94.000000002561137</v>
      </c>
      <c r="O2671" s="18">
        <v>1</v>
      </c>
      <c r="P2671" t="s">
        <v>4671</v>
      </c>
      <c r="Q2671" s="6" t="s">
        <v>24</v>
      </c>
    </row>
    <row r="2672" spans="1:17" ht="15">
      <c r="A2672" t="s">
        <v>29</v>
      </c>
      <c r="B2672" t="s">
        <v>94</v>
      </c>
      <c r="C2672" t="s">
        <v>95</v>
      </c>
      <c r="D2672" t="s">
        <v>4672</v>
      </c>
      <c r="E2672">
        <v>42</v>
      </c>
      <c r="F2672" t="s">
        <v>85</v>
      </c>
      <c r="G2672" t="s">
        <v>22</v>
      </c>
      <c r="H2672" s="5">
        <v>43754.498680555553</v>
      </c>
      <c r="I2672" s="5">
        <v>43754.458113425928</v>
      </c>
      <c r="J2672" s="4">
        <f t="shared" si="208"/>
        <v>2019</v>
      </c>
      <c r="K2672" s="4">
        <f t="shared" si="209"/>
        <v>10</v>
      </c>
      <c r="L2672" s="6">
        <f t="shared" si="210"/>
        <v>3504.9999995855615</v>
      </c>
      <c r="M2672" s="8">
        <f t="shared" si="206"/>
        <v>58.416666659759358</v>
      </c>
      <c r="N2672" s="8">
        <f t="shared" si="207"/>
        <v>2453.499999709893</v>
      </c>
      <c r="O2672" s="18">
        <v>1</v>
      </c>
      <c r="P2672" t="s">
        <v>4673</v>
      </c>
      <c r="Q2672" s="6" t="s">
        <v>24</v>
      </c>
    </row>
    <row r="2673" spans="1:17" ht="15">
      <c r="A2673" t="s">
        <v>17</v>
      </c>
      <c r="B2673" t="s">
        <v>18</v>
      </c>
      <c r="C2673" t="s">
        <v>19</v>
      </c>
      <c r="D2673" t="s">
        <v>1797</v>
      </c>
      <c r="E2673">
        <v>6</v>
      </c>
      <c r="F2673" t="s">
        <v>27</v>
      </c>
      <c r="G2673" t="s">
        <v>22</v>
      </c>
      <c r="H2673" s="5">
        <v>43755.554861111108</v>
      </c>
      <c r="I2673" s="5">
        <v>43755.515277777777</v>
      </c>
      <c r="J2673" s="4">
        <f t="shared" si="208"/>
        <v>2019</v>
      </c>
      <c r="K2673" s="4">
        <f t="shared" si="209"/>
        <v>10</v>
      </c>
      <c r="L2673" s="6">
        <f t="shared" si="210"/>
        <v>3419.9999998323619</v>
      </c>
      <c r="M2673" s="8">
        <f t="shared" si="206"/>
        <v>56.999999997206032</v>
      </c>
      <c r="N2673" s="8">
        <f t="shared" si="207"/>
        <v>341.99999998323619</v>
      </c>
      <c r="O2673" s="18">
        <v>1</v>
      </c>
      <c r="P2673" t="s">
        <v>4674</v>
      </c>
      <c r="Q2673" s="6" t="s">
        <v>24</v>
      </c>
    </row>
    <row r="2674" spans="1:17" ht="15">
      <c r="A2674" t="s">
        <v>17</v>
      </c>
      <c r="B2674" t="s">
        <v>18</v>
      </c>
      <c r="C2674" t="s">
        <v>19</v>
      </c>
      <c r="D2674" t="s">
        <v>696</v>
      </c>
      <c r="E2674">
        <v>338</v>
      </c>
      <c r="F2674" t="s">
        <v>27</v>
      </c>
      <c r="G2674" t="s">
        <v>22</v>
      </c>
      <c r="H2674" s="5">
        <v>43756.496747685182</v>
      </c>
      <c r="I2674" s="5">
        <v>43756.463888888888</v>
      </c>
      <c r="J2674" s="4">
        <f t="shared" si="208"/>
        <v>2019</v>
      </c>
      <c r="K2674" s="4">
        <f t="shared" si="209"/>
        <v>10</v>
      </c>
      <c r="L2674" s="6">
        <f t="shared" si="210"/>
        <v>2838.9999998034909</v>
      </c>
      <c r="M2674" s="8">
        <f t="shared" si="206"/>
        <v>47.316666663391516</v>
      </c>
      <c r="N2674" s="8">
        <f t="shared" si="207"/>
        <v>15993.033332226332</v>
      </c>
      <c r="O2674" s="18">
        <v>1</v>
      </c>
      <c r="P2674" t="s">
        <v>4675</v>
      </c>
      <c r="Q2674" s="6" t="s">
        <v>24</v>
      </c>
    </row>
    <row r="2675" spans="1:17" s="106" customFormat="1" ht="15">
      <c r="A2675" s="106" t="s">
        <v>29</v>
      </c>
      <c r="B2675" s="106" t="s">
        <v>94</v>
      </c>
      <c r="C2675" s="106" t="s">
        <v>95</v>
      </c>
      <c r="D2675" s="106" t="s">
        <v>4676</v>
      </c>
      <c r="E2675" s="106">
        <v>1</v>
      </c>
      <c r="F2675" s="106" t="s">
        <v>92</v>
      </c>
      <c r="G2675" s="106" t="s">
        <v>22</v>
      </c>
      <c r="H2675" s="107">
        <v>43756.647870370369</v>
      </c>
      <c r="I2675" s="107">
        <v>43756.629861111112</v>
      </c>
      <c r="J2675" s="4">
        <f t="shared" si="208"/>
        <v>2019</v>
      </c>
      <c r="K2675" s="4">
        <f t="shared" si="209"/>
        <v>10</v>
      </c>
      <c r="L2675" s="110">
        <f t="shared" si="210"/>
        <v>1555.9999997494742</v>
      </c>
      <c r="M2675" s="108">
        <f t="shared" si="206"/>
        <v>25.933333329157904</v>
      </c>
      <c r="N2675" s="108">
        <f t="shared" si="207"/>
        <v>25.933333329157904</v>
      </c>
      <c r="O2675" s="109">
        <v>1</v>
      </c>
      <c r="P2675" s="106" t="s">
        <v>4677</v>
      </c>
      <c r="Q2675" s="110" t="s">
        <v>24</v>
      </c>
    </row>
    <row r="2676" spans="1:17" ht="15">
      <c r="A2676" t="s">
        <v>29</v>
      </c>
      <c r="B2676" t="s">
        <v>87</v>
      </c>
      <c r="C2676" t="s">
        <v>88</v>
      </c>
      <c r="D2676" t="s">
        <v>4678</v>
      </c>
      <c r="E2676">
        <v>12</v>
      </c>
      <c r="F2676" t="s">
        <v>27</v>
      </c>
      <c r="G2676" t="s">
        <v>22</v>
      </c>
      <c r="H2676" s="5">
        <v>43757.34820601852</v>
      </c>
      <c r="I2676" s="5">
        <v>43757.295451388891</v>
      </c>
      <c r="J2676" s="4">
        <f t="shared" si="208"/>
        <v>2019</v>
      </c>
      <c r="K2676" s="4">
        <f t="shared" si="209"/>
        <v>10</v>
      </c>
      <c r="L2676" s="6">
        <f t="shared" si="210"/>
        <v>4557.9999999376014</v>
      </c>
      <c r="M2676" s="8">
        <f t="shared" si="206"/>
        <v>75.96666666562669</v>
      </c>
      <c r="N2676" s="8">
        <f t="shared" si="207"/>
        <v>911.59999998752028</v>
      </c>
      <c r="O2676" s="18">
        <v>1</v>
      </c>
      <c r="P2676" t="s">
        <v>4679</v>
      </c>
      <c r="Q2676" s="6" t="s">
        <v>24</v>
      </c>
    </row>
    <row r="2677" spans="1:17" ht="15">
      <c r="A2677" t="s">
        <v>17</v>
      </c>
      <c r="B2677" t="s">
        <v>41</v>
      </c>
      <c r="C2677" t="s">
        <v>62</v>
      </c>
      <c r="D2677" t="s">
        <v>288</v>
      </c>
      <c r="E2677">
        <v>12</v>
      </c>
      <c r="F2677" t="s">
        <v>4461</v>
      </c>
      <c r="G2677" t="s">
        <v>22</v>
      </c>
      <c r="H2677" s="5">
        <v>43757.442766203705</v>
      </c>
      <c r="I2677" s="5">
        <v>43757.390972222223</v>
      </c>
      <c r="J2677" s="4">
        <f t="shared" si="208"/>
        <v>2019</v>
      </c>
      <c r="K2677" s="4">
        <f t="shared" si="209"/>
        <v>10</v>
      </c>
      <c r="L2677" s="6">
        <f t="shared" si="210"/>
        <v>4475.0000000232831</v>
      </c>
      <c r="M2677" s="8">
        <f t="shared" si="206"/>
        <v>74.583333333721384</v>
      </c>
      <c r="N2677" s="8">
        <f t="shared" si="207"/>
        <v>895.00000000465661</v>
      </c>
      <c r="O2677" s="18">
        <v>1</v>
      </c>
      <c r="P2677" t="s">
        <v>4680</v>
      </c>
      <c r="Q2677" s="6" t="s">
        <v>24</v>
      </c>
    </row>
    <row r="2678" spans="1:17" ht="15">
      <c r="A2678" t="s">
        <v>17</v>
      </c>
      <c r="B2678" t="s">
        <v>47</v>
      </c>
      <c r="C2678" t="s">
        <v>52</v>
      </c>
      <c r="D2678" t="s">
        <v>4020</v>
      </c>
      <c r="E2678">
        <v>3</v>
      </c>
      <c r="F2678" t="s">
        <v>4461</v>
      </c>
      <c r="G2678" t="s">
        <v>22</v>
      </c>
      <c r="H2678" s="5">
        <v>43757.473692129628</v>
      </c>
      <c r="I2678" s="5">
        <v>43757.435416666667</v>
      </c>
      <c r="J2678" s="4">
        <f t="shared" si="208"/>
        <v>2019</v>
      </c>
      <c r="K2678" s="4">
        <f t="shared" si="209"/>
        <v>10</v>
      </c>
      <c r="L2678" s="6">
        <f t="shared" si="210"/>
        <v>3306.9999998202547</v>
      </c>
      <c r="M2678" s="8">
        <f t="shared" si="206"/>
        <v>55.116666663670912</v>
      </c>
      <c r="N2678" s="8">
        <f t="shared" si="207"/>
        <v>165.34999999101274</v>
      </c>
      <c r="O2678" s="18">
        <v>1</v>
      </c>
      <c r="P2678" t="s">
        <v>4681</v>
      </c>
      <c r="Q2678" s="6" t="s">
        <v>24</v>
      </c>
    </row>
    <row r="2679" spans="1:17" ht="15">
      <c r="A2679" t="s">
        <v>17</v>
      </c>
      <c r="B2679" t="s">
        <v>41</v>
      </c>
      <c r="C2679" t="s">
        <v>42</v>
      </c>
      <c r="D2679" t="s">
        <v>2996</v>
      </c>
      <c r="E2679">
        <v>1075</v>
      </c>
      <c r="F2679" t="s">
        <v>4461</v>
      </c>
      <c r="G2679" t="s">
        <v>22</v>
      </c>
      <c r="H2679" s="5">
        <v>43757.584085648145</v>
      </c>
      <c r="I2679" s="5">
        <v>43757.550682870373</v>
      </c>
      <c r="J2679" s="4">
        <f t="shared" si="208"/>
        <v>2019</v>
      </c>
      <c r="K2679" s="4">
        <f t="shared" si="209"/>
        <v>10</v>
      </c>
      <c r="L2679" s="6">
        <f t="shared" si="210"/>
        <v>2885.9999994747341</v>
      </c>
      <c r="M2679" s="8">
        <f t="shared" si="206"/>
        <v>48.099999991245568</v>
      </c>
      <c r="N2679" s="8">
        <f t="shared" si="207"/>
        <v>51707.499990588985</v>
      </c>
      <c r="O2679" s="18">
        <v>1</v>
      </c>
      <c r="P2679" t="s">
        <v>4682</v>
      </c>
      <c r="Q2679" s="6" t="s">
        <v>24</v>
      </c>
    </row>
    <row r="2680" spans="1:17" ht="15">
      <c r="A2680" t="s">
        <v>17</v>
      </c>
      <c r="B2680" t="s">
        <v>18</v>
      </c>
      <c r="C2680" t="s">
        <v>25</v>
      </c>
      <c r="D2680" t="s">
        <v>3872</v>
      </c>
      <c r="E2680">
        <v>4</v>
      </c>
      <c r="F2680" t="s">
        <v>27</v>
      </c>
      <c r="G2680" t="s">
        <v>22</v>
      </c>
      <c r="H2680" s="5">
        <v>43758.520451388889</v>
      </c>
      <c r="I2680" s="5">
        <v>43758.472916666666</v>
      </c>
      <c r="J2680" s="4">
        <f t="shared" si="208"/>
        <v>2019</v>
      </c>
      <c r="K2680" s="4">
        <f t="shared" si="209"/>
        <v>10</v>
      </c>
      <c r="L2680" s="6">
        <f t="shared" si="210"/>
        <v>4107.0000001229346</v>
      </c>
      <c r="M2680" s="8">
        <f t="shared" si="206"/>
        <v>68.45000000204891</v>
      </c>
      <c r="N2680" s="8">
        <f t="shared" si="207"/>
        <v>273.80000000819564</v>
      </c>
      <c r="O2680" s="18">
        <v>1</v>
      </c>
      <c r="P2680" t="s">
        <v>4683</v>
      </c>
      <c r="Q2680" s="6" t="s">
        <v>24</v>
      </c>
    </row>
    <row r="2681" spans="1:17" ht="15">
      <c r="A2681" t="s">
        <v>17</v>
      </c>
      <c r="B2681" t="s">
        <v>41</v>
      </c>
      <c r="C2681" t="s">
        <v>42</v>
      </c>
      <c r="D2681" t="s">
        <v>4684</v>
      </c>
      <c r="E2681">
        <v>5</v>
      </c>
      <c r="F2681" t="s">
        <v>27</v>
      </c>
      <c r="G2681" t="s">
        <v>22</v>
      </c>
      <c r="H2681" s="5">
        <v>43758.802465277775</v>
      </c>
      <c r="I2681" s="5">
        <v>43758.724305555559</v>
      </c>
      <c r="J2681" s="4">
        <f t="shared" si="208"/>
        <v>2019</v>
      </c>
      <c r="K2681" s="4">
        <f t="shared" si="209"/>
        <v>10</v>
      </c>
      <c r="L2681" s="6">
        <f t="shared" si="210"/>
        <v>6752.9999994440004</v>
      </c>
      <c r="M2681" s="8">
        <f t="shared" si="206"/>
        <v>112.54999999073334</v>
      </c>
      <c r="N2681" s="8">
        <f t="shared" si="207"/>
        <v>562.7499999536667</v>
      </c>
      <c r="O2681" s="18">
        <v>1</v>
      </c>
      <c r="P2681" t="s">
        <v>4685</v>
      </c>
      <c r="Q2681" s="6" t="s">
        <v>24</v>
      </c>
    </row>
    <row r="2682" spans="1:17" ht="15">
      <c r="A2682" t="s">
        <v>17</v>
      </c>
      <c r="B2682" t="s">
        <v>18</v>
      </c>
      <c r="C2682" t="s">
        <v>25</v>
      </c>
      <c r="D2682" t="s">
        <v>1099</v>
      </c>
      <c r="E2682">
        <v>1</v>
      </c>
      <c r="F2682" t="s">
        <v>85</v>
      </c>
      <c r="G2682" t="s">
        <v>22</v>
      </c>
      <c r="H2682" s="5">
        <v>43759.52784722222</v>
      </c>
      <c r="I2682" s="5">
        <v>43759.378472222219</v>
      </c>
      <c r="J2682" s="4">
        <f t="shared" si="208"/>
        <v>2019</v>
      </c>
      <c r="K2682" s="4">
        <f t="shared" si="209"/>
        <v>10</v>
      </c>
      <c r="L2682" s="6">
        <f t="shared" si="210"/>
        <v>12906.000000075437</v>
      </c>
      <c r="M2682" s="8">
        <f t="shared" si="206"/>
        <v>215.10000000125729</v>
      </c>
      <c r="N2682" s="8">
        <f t="shared" si="207"/>
        <v>215.10000000125729</v>
      </c>
      <c r="O2682" s="18">
        <v>1</v>
      </c>
      <c r="P2682" t="s">
        <v>4686</v>
      </c>
      <c r="Q2682" s="6" t="s">
        <v>24</v>
      </c>
    </row>
    <row r="2683" spans="1:17" ht="15">
      <c r="A2683" t="s">
        <v>17</v>
      </c>
      <c r="B2683" t="s">
        <v>55</v>
      </c>
      <c r="C2683" t="s">
        <v>59</v>
      </c>
      <c r="D2683" t="s">
        <v>2783</v>
      </c>
      <c r="E2683">
        <v>8</v>
      </c>
      <c r="F2683" t="s">
        <v>85</v>
      </c>
      <c r="G2683" t="s">
        <v>22</v>
      </c>
      <c r="H2683" s="5">
        <v>43759.48982638889</v>
      </c>
      <c r="I2683" s="5">
        <v>43759.463194444441</v>
      </c>
      <c r="J2683" s="4">
        <f t="shared" si="208"/>
        <v>2019</v>
      </c>
      <c r="K2683" s="4">
        <f t="shared" si="209"/>
        <v>10</v>
      </c>
      <c r="L2683" s="6">
        <f t="shared" si="210"/>
        <v>2301.0000003967434</v>
      </c>
      <c r="M2683" s="8">
        <f t="shared" si="206"/>
        <v>38.35000000661239</v>
      </c>
      <c r="N2683" s="8">
        <f t="shared" si="207"/>
        <v>306.80000005289912</v>
      </c>
      <c r="O2683" s="18">
        <v>1</v>
      </c>
      <c r="P2683" t="s">
        <v>4687</v>
      </c>
      <c r="Q2683" s="6" t="s">
        <v>24</v>
      </c>
    </row>
    <row r="2684" spans="1:17" ht="15">
      <c r="A2684" t="s">
        <v>29</v>
      </c>
      <c r="B2684" t="s">
        <v>30</v>
      </c>
      <c r="C2684" t="s">
        <v>83</v>
      </c>
      <c r="D2684" t="s">
        <v>4688</v>
      </c>
      <c r="E2684">
        <v>287</v>
      </c>
      <c r="F2684" t="s">
        <v>131</v>
      </c>
      <c r="G2684" t="s">
        <v>22</v>
      </c>
      <c r="H2684" s="5">
        <v>43760.19023148148</v>
      </c>
      <c r="I2684" s="5">
        <v>43759.993159722224</v>
      </c>
      <c r="J2684" s="4">
        <f t="shared" si="208"/>
        <v>2019</v>
      </c>
      <c r="K2684" s="4">
        <f t="shared" si="209"/>
        <v>10</v>
      </c>
      <c r="L2684" s="6">
        <f t="shared" si="210"/>
        <v>17026.999999699183</v>
      </c>
      <c r="M2684" s="8">
        <f t="shared" si="206"/>
        <v>283.78333332831971</v>
      </c>
      <c r="N2684" s="8">
        <f t="shared" si="207"/>
        <v>81445.816665227758</v>
      </c>
      <c r="O2684" s="18">
        <v>1</v>
      </c>
      <c r="P2684" t="s">
        <v>4689</v>
      </c>
      <c r="Q2684" s="6" t="s">
        <v>24</v>
      </c>
    </row>
    <row r="2685" spans="1:17" ht="15">
      <c r="A2685" t="s">
        <v>17</v>
      </c>
      <c r="B2685" t="s">
        <v>18</v>
      </c>
      <c r="C2685" t="s">
        <v>35</v>
      </c>
      <c r="D2685" t="s">
        <v>4690</v>
      </c>
      <c r="E2685">
        <v>2</v>
      </c>
      <c r="F2685" t="s">
        <v>33</v>
      </c>
      <c r="G2685" t="s">
        <v>22</v>
      </c>
      <c r="H2685" s="5">
        <v>43760.459467592591</v>
      </c>
      <c r="I2685" s="5">
        <v>43760.399305555555</v>
      </c>
      <c r="J2685" s="4">
        <f t="shared" si="208"/>
        <v>2019</v>
      </c>
      <c r="K2685" s="4">
        <f t="shared" si="209"/>
        <v>10</v>
      </c>
      <c r="L2685" s="6">
        <f t="shared" si="210"/>
        <v>5197.9999999282882</v>
      </c>
      <c r="M2685" s="8">
        <f t="shared" si="206"/>
        <v>86.633333332138136</v>
      </c>
      <c r="N2685" s="8">
        <f t="shared" si="207"/>
        <v>173.26666666427627</v>
      </c>
      <c r="O2685" s="18">
        <v>1</v>
      </c>
      <c r="P2685" t="s">
        <v>4691</v>
      </c>
      <c r="Q2685" s="6" t="s">
        <v>24</v>
      </c>
    </row>
    <row r="2686" spans="1:17" ht="15">
      <c r="A2686" t="s">
        <v>17</v>
      </c>
      <c r="B2686" t="s">
        <v>18</v>
      </c>
      <c r="C2686" t="s">
        <v>25</v>
      </c>
      <c r="D2686" t="s">
        <v>3872</v>
      </c>
      <c r="E2686">
        <v>4</v>
      </c>
      <c r="F2686" t="s">
        <v>33</v>
      </c>
      <c r="G2686" t="s">
        <v>22</v>
      </c>
      <c r="H2686" s="5">
        <v>43760.451388888891</v>
      </c>
      <c r="I2686" s="5">
        <v>43760.402777777781</v>
      </c>
      <c r="J2686" s="4">
        <f t="shared" si="208"/>
        <v>2019</v>
      </c>
      <c r="K2686" s="4">
        <f t="shared" si="209"/>
        <v>10</v>
      </c>
      <c r="L2686" s="6">
        <f t="shared" si="210"/>
        <v>4199.9999998603016</v>
      </c>
      <c r="M2686" s="8">
        <f t="shared" si="206"/>
        <v>69.999999997671694</v>
      </c>
      <c r="N2686" s="8">
        <f t="shared" si="207"/>
        <v>279.99999999068677</v>
      </c>
      <c r="O2686" s="18">
        <v>1</v>
      </c>
      <c r="P2686" t="s">
        <v>4692</v>
      </c>
      <c r="Q2686" s="6" t="s">
        <v>24</v>
      </c>
    </row>
    <row r="2687" spans="1:17" ht="15">
      <c r="A2687" t="s">
        <v>17</v>
      </c>
      <c r="B2687" t="s">
        <v>18</v>
      </c>
      <c r="C2687" t="s">
        <v>35</v>
      </c>
      <c r="D2687" t="s">
        <v>4693</v>
      </c>
      <c r="E2687">
        <v>1</v>
      </c>
      <c r="F2687" t="s">
        <v>85</v>
      </c>
      <c r="G2687" t="s">
        <v>22</v>
      </c>
      <c r="H2687" s="5">
        <v>43760.487175925926</v>
      </c>
      <c r="I2687" s="5">
        <v>43760.46597222222</v>
      </c>
      <c r="J2687" s="4">
        <f t="shared" si="208"/>
        <v>2019</v>
      </c>
      <c r="K2687" s="4">
        <f t="shared" si="209"/>
        <v>10</v>
      </c>
      <c r="L2687" s="6">
        <f t="shared" si="210"/>
        <v>1832.0000001462176</v>
      </c>
      <c r="M2687" s="8">
        <f t="shared" si="206"/>
        <v>30.533333335770294</v>
      </c>
      <c r="N2687" s="8">
        <f t="shared" si="207"/>
        <v>30.533333335770294</v>
      </c>
      <c r="O2687" s="18">
        <v>1</v>
      </c>
      <c r="P2687" t="s">
        <v>4694</v>
      </c>
      <c r="Q2687" s="6" t="s">
        <v>24</v>
      </c>
    </row>
    <row r="2688" spans="1:19" s="146" customFormat="1" ht="15">
      <c r="A2688" s="146" t="s">
        <v>17</v>
      </c>
      <c r="B2688" s="146" t="s">
        <v>55</v>
      </c>
      <c r="C2688" s="146" t="s">
        <v>59</v>
      </c>
      <c r="D2688" s="146" t="s">
        <v>4695</v>
      </c>
      <c r="E2688" s="146">
        <v>1</v>
      </c>
      <c r="F2688" s="146" t="s">
        <v>33</v>
      </c>
      <c r="G2688" s="146" t="s">
        <v>22</v>
      </c>
      <c r="H2688" s="147">
        <v>43761.721689814818</v>
      </c>
      <c r="I2688" s="147">
        <v>43761.660416666666</v>
      </c>
      <c r="J2688" s="4">
        <f t="shared" si="208"/>
        <v>2019</v>
      </c>
      <c r="K2688" s="4">
        <f t="shared" si="209"/>
        <v>10</v>
      </c>
      <c r="L2688" s="150">
        <f t="shared" si="210"/>
        <v>5294.0000003669411</v>
      </c>
      <c r="M2688" s="148">
        <f t="shared" si="211" ref="M2688:M2751">+L2688/60</f>
        <v>88.233333339449018</v>
      </c>
      <c r="N2688" s="148">
        <f t="shared" si="212" ref="N2688:N2751">+M2688*E2688</f>
        <v>88.233333339449018</v>
      </c>
      <c r="O2688" s="149">
        <v>1</v>
      </c>
      <c r="P2688" s="146" t="s">
        <v>4696</v>
      </c>
      <c r="Q2688" s="150" t="s">
        <v>24</v>
      </c>
      <c r="S2688"/>
    </row>
    <row r="2689" spans="1:17" ht="15">
      <c r="A2689" t="s">
        <v>17</v>
      </c>
      <c r="B2689" t="s">
        <v>41</v>
      </c>
      <c r="C2689" t="s">
        <v>129</v>
      </c>
      <c r="D2689" t="s">
        <v>3499</v>
      </c>
      <c r="E2689">
        <v>3</v>
      </c>
      <c r="F2689" t="s">
        <v>92</v>
      </c>
      <c r="G2689" t="s">
        <v>22</v>
      </c>
      <c r="H2689" s="5">
        <v>43761.754849537036</v>
      </c>
      <c r="I2689" s="5">
        <v>43761.700694444444</v>
      </c>
      <c r="J2689" s="4">
        <f t="shared" si="208"/>
        <v>2019</v>
      </c>
      <c r="K2689" s="4">
        <f t="shared" si="209"/>
        <v>10</v>
      </c>
      <c r="L2689" s="6">
        <f t="shared" si="210"/>
        <v>4678.9999999338761</v>
      </c>
      <c r="M2689" s="8">
        <f t="shared" si="211"/>
        <v>77.983333332231268</v>
      </c>
      <c r="N2689" s="8">
        <f t="shared" si="212"/>
        <v>233.9499999966938</v>
      </c>
      <c r="O2689" s="18">
        <v>1</v>
      </c>
      <c r="P2689" t="s">
        <v>4697</v>
      </c>
      <c r="Q2689" s="6" t="s">
        <v>24</v>
      </c>
    </row>
    <row r="2690" spans="1:17" ht="15">
      <c r="A2690" t="s">
        <v>17</v>
      </c>
      <c r="B2690" t="s">
        <v>41</v>
      </c>
      <c r="C2690" t="s">
        <v>42</v>
      </c>
      <c r="D2690" t="s">
        <v>3009</v>
      </c>
      <c r="E2690">
        <v>2</v>
      </c>
      <c r="F2690" t="s">
        <v>27</v>
      </c>
      <c r="G2690" t="s">
        <v>22</v>
      </c>
      <c r="H2690" s="5">
        <v>43761.844097222223</v>
      </c>
      <c r="I2690" s="5">
        <v>43761.820138888892</v>
      </c>
      <c r="J2690" s="4">
        <f t="shared" si="208"/>
        <v>2019</v>
      </c>
      <c r="K2690" s="4">
        <f t="shared" si="209"/>
        <v>10</v>
      </c>
      <c r="L2690" s="6">
        <f t="shared" si="210"/>
        <v>2069.9999998323619</v>
      </c>
      <c r="M2690" s="8">
        <f t="shared" si="211"/>
        <v>34.499999997206032</v>
      </c>
      <c r="N2690" s="8">
        <f t="shared" si="212"/>
        <v>68.999999994412065</v>
      </c>
      <c r="O2690" s="18">
        <v>1</v>
      </c>
      <c r="P2690" t="s">
        <v>4698</v>
      </c>
      <c r="Q2690" s="6" t="s">
        <v>24</v>
      </c>
    </row>
    <row r="2691" spans="1:17" ht="15">
      <c r="A2691" t="s">
        <v>17</v>
      </c>
      <c r="B2691" t="s">
        <v>41</v>
      </c>
      <c r="C2691" t="s">
        <v>62</v>
      </c>
      <c r="D2691" t="s">
        <v>292</v>
      </c>
      <c r="E2691">
        <v>11</v>
      </c>
      <c r="F2691" t="s">
        <v>85</v>
      </c>
      <c r="G2691" t="s">
        <v>22</v>
      </c>
      <c r="H2691" s="5">
        <v>43763.555196759262</v>
      </c>
      <c r="I2691" s="5">
        <v>43763.495833333334</v>
      </c>
      <c r="J2691" s="4">
        <f t="shared" si="213" ref="J2691:J2754">YEAR(I2691)</f>
        <v>2019</v>
      </c>
      <c r="K2691" s="4">
        <f t="shared" si="214" ref="K2691:K2754">MONTH(I2691)</f>
        <v>10</v>
      </c>
      <c r="L2691" s="6">
        <f t="shared" si="210"/>
        <v>5129.0000001434237</v>
      </c>
      <c r="M2691" s="8">
        <f t="shared" si="211"/>
        <v>85.483333335723728</v>
      </c>
      <c r="N2691" s="8">
        <f t="shared" si="212"/>
        <v>940.31666669296101</v>
      </c>
      <c r="O2691" s="18">
        <v>1</v>
      </c>
      <c r="P2691" t="s">
        <v>4699</v>
      </c>
      <c r="Q2691" s="6" t="s">
        <v>24</v>
      </c>
    </row>
    <row r="2692" spans="1:17" ht="15">
      <c r="A2692" t="s">
        <v>17</v>
      </c>
      <c r="B2692" t="s">
        <v>55</v>
      </c>
      <c r="C2692" t="s">
        <v>59</v>
      </c>
      <c r="D2692" t="s">
        <v>2783</v>
      </c>
      <c r="E2692">
        <v>8</v>
      </c>
      <c r="F2692" t="s">
        <v>92</v>
      </c>
      <c r="G2692" t="s">
        <v>22</v>
      </c>
      <c r="H2692" s="5">
        <v>43763.600219907406</v>
      </c>
      <c r="I2692" s="5">
        <v>43763.566701388889</v>
      </c>
      <c r="J2692" s="4">
        <f t="shared" si="213"/>
        <v>2019</v>
      </c>
      <c r="K2692" s="4">
        <f t="shared" si="214"/>
        <v>10</v>
      </c>
      <c r="L2692" s="6">
        <f t="shared" si="210"/>
        <v>2895.9999999264255</v>
      </c>
      <c r="M2692" s="8">
        <f t="shared" si="211"/>
        <v>48.266666665440425</v>
      </c>
      <c r="N2692" s="8">
        <f t="shared" si="212"/>
        <v>386.1333333235234</v>
      </c>
      <c r="O2692" s="18">
        <v>1</v>
      </c>
      <c r="P2692" t="s">
        <v>4700</v>
      </c>
      <c r="Q2692" s="6" t="s">
        <v>24</v>
      </c>
    </row>
    <row r="2693" spans="1:18" ht="15">
      <c r="A2693" t="s">
        <v>17</v>
      </c>
      <c r="B2693" t="s">
        <v>41</v>
      </c>
      <c r="C2693" t="s">
        <v>62</v>
      </c>
      <c r="D2693" t="s">
        <v>2103</v>
      </c>
      <c r="E2693">
        <v>26</v>
      </c>
      <c r="F2693" t="s">
        <v>44</v>
      </c>
      <c r="G2693" t="s">
        <v>22</v>
      </c>
      <c r="H2693" s="5">
        <v>43764.497916666667</v>
      </c>
      <c r="I2693" s="5">
        <v>43764.472222222219</v>
      </c>
      <c r="J2693" s="4">
        <f t="shared" si="213"/>
        <v>2019</v>
      </c>
      <c r="K2693" s="4">
        <f t="shared" si="214"/>
        <v>10</v>
      </c>
      <c r="L2693" s="6">
        <f t="shared" si="210"/>
        <v>2220.0000003213063</v>
      </c>
      <c r="M2693" s="8">
        <f t="shared" si="211"/>
        <v>37.000000005355105</v>
      </c>
      <c r="N2693" s="8">
        <f t="shared" si="212"/>
        <v>962.00000013923272</v>
      </c>
      <c r="O2693" s="18">
        <v>1</v>
      </c>
      <c r="P2693" t="s">
        <v>4701</v>
      </c>
      <c r="Q2693" s="6" t="s">
        <v>24</v>
      </c>
      <c r="R2693" t="s">
        <v>46</v>
      </c>
    </row>
    <row r="2694" spans="1:18" ht="15">
      <c r="A2694" t="s">
        <v>17</v>
      </c>
      <c r="B2694" t="s">
        <v>41</v>
      </c>
      <c r="C2694" t="s">
        <v>62</v>
      </c>
      <c r="D2694" t="s">
        <v>2103</v>
      </c>
      <c r="E2694">
        <v>26</v>
      </c>
      <c r="F2694" t="s">
        <v>44</v>
      </c>
      <c r="G2694" t="s">
        <v>22</v>
      </c>
      <c r="H2694" s="5">
        <v>43764.585416666669</v>
      </c>
      <c r="I2694" s="5">
        <v>43764.559027777781</v>
      </c>
      <c r="J2694" s="4">
        <f t="shared" si="213"/>
        <v>2019</v>
      </c>
      <c r="K2694" s="4">
        <f t="shared" si="214"/>
        <v>10</v>
      </c>
      <c r="L2694" s="6">
        <f t="shared" si="210"/>
        <v>2279.9999998882413</v>
      </c>
      <c r="M2694" s="8">
        <f t="shared" si="211"/>
        <v>37.999999998137355</v>
      </c>
      <c r="N2694" s="8">
        <f t="shared" si="212"/>
        <v>987.99999995157123</v>
      </c>
      <c r="O2694" s="18">
        <v>1</v>
      </c>
      <c r="P2694" t="s">
        <v>4702</v>
      </c>
      <c r="Q2694" s="6" t="s">
        <v>24</v>
      </c>
      <c r="R2694" t="s">
        <v>46</v>
      </c>
    </row>
    <row r="2695" spans="1:18" ht="15">
      <c r="A2695" t="s">
        <v>17</v>
      </c>
      <c r="B2695" t="s">
        <v>41</v>
      </c>
      <c r="C2695" t="s">
        <v>62</v>
      </c>
      <c r="D2695" t="s">
        <v>292</v>
      </c>
      <c r="E2695">
        <v>24</v>
      </c>
      <c r="F2695" t="s">
        <v>44</v>
      </c>
      <c r="G2695" t="s">
        <v>22</v>
      </c>
      <c r="H2695" s="5">
        <v>43764.62777777778</v>
      </c>
      <c r="I2695" s="5">
        <v>43764.559027777781</v>
      </c>
      <c r="J2695" s="4">
        <f t="shared" si="213"/>
        <v>2019</v>
      </c>
      <c r="K2695" s="4">
        <f t="shared" si="214"/>
        <v>10</v>
      </c>
      <c r="L2695" s="6">
        <f t="shared" si="210"/>
        <v>5939.9999998742715</v>
      </c>
      <c r="M2695" s="8">
        <f t="shared" si="211"/>
        <v>98.999999997904524</v>
      </c>
      <c r="N2695" s="8">
        <f t="shared" si="212"/>
        <v>2375.9999999497086</v>
      </c>
      <c r="O2695" s="18">
        <v>1</v>
      </c>
      <c r="P2695" t="s">
        <v>4703</v>
      </c>
      <c r="Q2695" s="6" t="s">
        <v>24</v>
      </c>
      <c r="R2695" t="s">
        <v>46</v>
      </c>
    </row>
    <row r="2696" spans="1:18" ht="15">
      <c r="A2696" t="s">
        <v>17</v>
      </c>
      <c r="B2696" t="s">
        <v>55</v>
      </c>
      <c r="C2696" t="s">
        <v>326</v>
      </c>
      <c r="D2696" t="s">
        <v>3017</v>
      </c>
      <c r="E2696">
        <v>40</v>
      </c>
      <c r="F2696" t="s">
        <v>44</v>
      </c>
      <c r="G2696" t="s">
        <v>22</v>
      </c>
      <c r="H2696" s="5">
        <v>43764.697916666664</v>
      </c>
      <c r="I2696" s="5">
        <v>43764.672222222223</v>
      </c>
      <c r="J2696" s="4">
        <f t="shared" si="213"/>
        <v>2019</v>
      </c>
      <c r="K2696" s="4">
        <f t="shared" si="214"/>
        <v>10</v>
      </c>
      <c r="L2696" s="6">
        <f t="shared" si="210"/>
        <v>2219.9999996926636</v>
      </c>
      <c r="M2696" s="8">
        <f t="shared" si="211"/>
        <v>36.999999994877726</v>
      </c>
      <c r="N2696" s="8">
        <f t="shared" si="212"/>
        <v>1479.999999795109</v>
      </c>
      <c r="O2696" s="18">
        <v>1</v>
      </c>
      <c r="P2696" t="s">
        <v>4704</v>
      </c>
      <c r="Q2696" s="6" t="s">
        <v>24</v>
      </c>
      <c r="R2696" t="s">
        <v>46</v>
      </c>
    </row>
    <row r="2697" spans="1:17" ht="15">
      <c r="A2697" t="s">
        <v>17</v>
      </c>
      <c r="B2697" t="s">
        <v>41</v>
      </c>
      <c r="C2697" t="s">
        <v>42</v>
      </c>
      <c r="D2697" t="s">
        <v>4705</v>
      </c>
      <c r="E2697">
        <v>8</v>
      </c>
      <c r="F2697" t="s">
        <v>27</v>
      </c>
      <c r="G2697" t="s">
        <v>22</v>
      </c>
      <c r="H2697" s="5">
        <v>43764.972407407404</v>
      </c>
      <c r="I2697" s="5">
        <v>43764.86314814815</v>
      </c>
      <c r="J2697" s="4">
        <f t="shared" si="213"/>
        <v>2019</v>
      </c>
      <c r="K2697" s="4">
        <f t="shared" si="214"/>
        <v>10</v>
      </c>
      <c r="L2697" s="6">
        <f t="shared" si="210"/>
        <v>9439.9999995483086</v>
      </c>
      <c r="M2697" s="8">
        <f t="shared" si="211"/>
        <v>157.33333332580514</v>
      </c>
      <c r="N2697" s="8">
        <f t="shared" si="212"/>
        <v>1258.6666666064411</v>
      </c>
      <c r="O2697" s="18">
        <v>1</v>
      </c>
      <c r="P2697" t="s">
        <v>4706</v>
      </c>
      <c r="Q2697" s="6" t="s">
        <v>24</v>
      </c>
    </row>
    <row r="2698" spans="1:17" ht="15">
      <c r="A2698" t="s">
        <v>17</v>
      </c>
      <c r="B2698" t="s">
        <v>18</v>
      </c>
      <c r="C2698" t="s">
        <v>38</v>
      </c>
      <c r="D2698" t="s">
        <v>4707</v>
      </c>
      <c r="E2698">
        <v>1</v>
      </c>
      <c r="F2698" t="s">
        <v>27</v>
      </c>
      <c r="G2698" t="s">
        <v>22</v>
      </c>
      <c r="H2698" s="5">
        <v>43764.974618055552</v>
      </c>
      <c r="I2698" s="5">
        <v>43764.87222222222</v>
      </c>
      <c r="J2698" s="4">
        <f t="shared" si="213"/>
        <v>2019</v>
      </c>
      <c r="K2698" s="4">
        <f t="shared" si="214"/>
        <v>10</v>
      </c>
      <c r="L2698" s="6">
        <f t="shared" si="215" ref="L2698:L2761">(H2698-I2698)*60*24*60</f>
        <v>8846.9999998575076</v>
      </c>
      <c r="M2698" s="8">
        <f t="shared" si="211"/>
        <v>147.44999999762513</v>
      </c>
      <c r="N2698" s="8">
        <f t="shared" si="212"/>
        <v>147.44999999762513</v>
      </c>
      <c r="O2698" s="18">
        <v>1</v>
      </c>
      <c r="P2698" t="s">
        <v>4708</v>
      </c>
      <c r="Q2698" s="6" t="s">
        <v>24</v>
      </c>
    </row>
    <row r="2699" spans="1:17" ht="15">
      <c r="A2699" t="s">
        <v>17</v>
      </c>
      <c r="B2699" t="s">
        <v>47</v>
      </c>
      <c r="C2699" t="s">
        <v>48</v>
      </c>
      <c r="D2699" t="s">
        <v>4709</v>
      </c>
      <c r="E2699">
        <v>1</v>
      </c>
      <c r="F2699" t="s">
        <v>27</v>
      </c>
      <c r="G2699" t="s">
        <v>22</v>
      </c>
      <c r="H2699" s="5">
        <v>43765.508206018516</v>
      </c>
      <c r="I2699" s="5">
        <v>43765.424305555556</v>
      </c>
      <c r="J2699" s="4">
        <f t="shared" si="213"/>
        <v>2019</v>
      </c>
      <c r="K2699" s="4">
        <f t="shared" si="214"/>
        <v>10</v>
      </c>
      <c r="L2699" s="6">
        <f t="shared" si="215"/>
        <v>7248.9999997196719</v>
      </c>
      <c r="M2699" s="8">
        <f t="shared" si="211"/>
        <v>120.81666666199453</v>
      </c>
      <c r="N2699" s="8">
        <f t="shared" si="212"/>
        <v>120.81666666199453</v>
      </c>
      <c r="O2699" s="18">
        <v>1</v>
      </c>
      <c r="P2699" t="s">
        <v>4710</v>
      </c>
      <c r="Q2699" s="6" t="s">
        <v>24</v>
      </c>
    </row>
    <row r="2700" spans="1:17" ht="15">
      <c r="A2700" t="s">
        <v>17</v>
      </c>
      <c r="B2700" t="s">
        <v>41</v>
      </c>
      <c r="C2700" t="s">
        <v>129</v>
      </c>
      <c r="D2700" t="s">
        <v>4711</v>
      </c>
      <c r="E2700">
        <v>1</v>
      </c>
      <c r="F2700" t="s">
        <v>27</v>
      </c>
      <c r="G2700" t="s">
        <v>22</v>
      </c>
      <c r="H2700" s="5">
        <v>43766.559560185182</v>
      </c>
      <c r="I2700" s="5">
        <v>43766.529166666667</v>
      </c>
      <c r="J2700" s="4">
        <f t="shared" si="213"/>
        <v>2019</v>
      </c>
      <c r="K2700" s="4">
        <f t="shared" si="214"/>
        <v>10</v>
      </c>
      <c r="L2700" s="6">
        <f t="shared" si="215"/>
        <v>2625.9999996749684</v>
      </c>
      <c r="M2700" s="8">
        <f t="shared" si="211"/>
        <v>43.766666661249474</v>
      </c>
      <c r="N2700" s="8">
        <f t="shared" si="212"/>
        <v>43.766666661249474</v>
      </c>
      <c r="O2700" s="18">
        <v>1</v>
      </c>
      <c r="P2700" t="s">
        <v>4712</v>
      </c>
      <c r="Q2700" s="6" t="s">
        <v>24</v>
      </c>
    </row>
    <row r="2701" spans="1:18" ht="15">
      <c r="A2701" t="s">
        <v>17</v>
      </c>
      <c r="B2701" t="s">
        <v>18</v>
      </c>
      <c r="C2701" t="s">
        <v>35</v>
      </c>
      <c r="D2701" t="s">
        <v>4713</v>
      </c>
      <c r="E2701">
        <v>1</v>
      </c>
      <c r="F2701" t="s">
        <v>33</v>
      </c>
      <c r="G2701" t="s">
        <v>22</v>
      </c>
      <c r="H2701" s="5">
        <v>43766.847071759257</v>
      </c>
      <c r="I2701" s="5">
        <v>43766.771527777775</v>
      </c>
      <c r="J2701" s="4">
        <f t="shared" si="213"/>
        <v>2019</v>
      </c>
      <c r="K2701" s="4">
        <f t="shared" si="214"/>
        <v>10</v>
      </c>
      <c r="L2701" s="6">
        <f t="shared" si="215"/>
        <v>6527.0000000484288</v>
      </c>
      <c r="M2701" s="8">
        <f t="shared" si="211"/>
        <v>108.78333333414048</v>
      </c>
      <c r="N2701" s="8">
        <f t="shared" si="212"/>
        <v>108.78333333414048</v>
      </c>
      <c r="O2701" s="18">
        <v>1</v>
      </c>
      <c r="P2701" t="s">
        <v>4714</v>
      </c>
      <c r="Q2701" s="6" t="s">
        <v>24</v>
      </c>
      <c r="R2701" t="s">
        <v>2886</v>
      </c>
    </row>
    <row r="2702" spans="1:19" s="100" customFormat="1" ht="15">
      <c r="A2702" s="100" t="s">
        <v>17</v>
      </c>
      <c r="B2702" s="100" t="s">
        <v>55</v>
      </c>
      <c r="C2702" s="100" t="s">
        <v>59</v>
      </c>
      <c r="D2702" s="100" t="s">
        <v>4715</v>
      </c>
      <c r="E2702" s="100">
        <v>1</v>
      </c>
      <c r="F2702" s="100" t="s">
        <v>27</v>
      </c>
      <c r="G2702" s="100" t="s">
        <v>22</v>
      </c>
      <c r="H2702" s="101">
        <v>43767.178530092591</v>
      </c>
      <c r="I2702" s="101">
        <v>43767.125856481478</v>
      </c>
      <c r="J2702" s="4">
        <f t="shared" si="213"/>
        <v>2019</v>
      </c>
      <c r="K2702" s="4">
        <f t="shared" si="214"/>
        <v>10</v>
      </c>
      <c r="L2702" s="96">
        <f t="shared" si="215"/>
        <v>4551.0000001871958</v>
      </c>
      <c r="M2702" s="98">
        <f t="shared" si="211"/>
        <v>75.850000003119931</v>
      </c>
      <c r="N2702" s="98">
        <f t="shared" si="212"/>
        <v>75.850000003119931</v>
      </c>
      <c r="O2702" s="99">
        <v>1</v>
      </c>
      <c r="P2702" s="100" t="s">
        <v>4716</v>
      </c>
      <c r="Q2702" s="96" t="s">
        <v>24</v>
      </c>
      <c r="S2702"/>
    </row>
    <row r="2703" spans="1:19" s="100" customFormat="1" ht="15">
      <c r="A2703" s="100" t="s">
        <v>17</v>
      </c>
      <c r="B2703" s="100" t="s">
        <v>41</v>
      </c>
      <c r="C2703" s="100" t="s">
        <v>42</v>
      </c>
      <c r="D2703" s="100" t="s">
        <v>4717</v>
      </c>
      <c r="E2703" s="100">
        <v>1</v>
      </c>
      <c r="F2703" s="100" t="s">
        <v>27</v>
      </c>
      <c r="G2703" s="100" t="s">
        <v>22</v>
      </c>
      <c r="H2703" s="101">
        <v>43767.239803240744</v>
      </c>
      <c r="I2703" s="101">
        <v>43767.20416666667</v>
      </c>
      <c r="J2703" s="4">
        <f t="shared" si="213"/>
        <v>2019</v>
      </c>
      <c r="K2703" s="4">
        <f t="shared" si="214"/>
        <v>10</v>
      </c>
      <c r="L2703" s="96">
        <f t="shared" si="215"/>
        <v>3078.9999999571592</v>
      </c>
      <c r="M2703" s="98">
        <f t="shared" si="211"/>
        <v>51.316666665952653</v>
      </c>
      <c r="N2703" s="98">
        <f t="shared" si="212"/>
        <v>51.316666665952653</v>
      </c>
      <c r="O2703" s="99">
        <v>1</v>
      </c>
      <c r="P2703" s="100" t="s">
        <v>4718</v>
      </c>
      <c r="Q2703" s="96" t="s">
        <v>24</v>
      </c>
      <c r="S2703"/>
    </row>
    <row r="2704" spans="1:17" ht="15">
      <c r="A2704" t="s">
        <v>29</v>
      </c>
      <c r="B2704" t="s">
        <v>94</v>
      </c>
      <c r="C2704" t="s">
        <v>95</v>
      </c>
      <c r="D2704" t="s">
        <v>4719</v>
      </c>
      <c r="E2704">
        <v>13</v>
      </c>
      <c r="F2704" t="s">
        <v>27</v>
      </c>
      <c r="G2704" t="s">
        <v>22</v>
      </c>
      <c r="H2704" s="5">
        <v>43767.354467592595</v>
      </c>
      <c r="I2704" s="5">
        <v>43767.306944444441</v>
      </c>
      <c r="J2704" s="4">
        <f t="shared" si="213"/>
        <v>2019</v>
      </c>
      <c r="K2704" s="4">
        <f t="shared" si="214"/>
        <v>10</v>
      </c>
      <c r="L2704" s="6">
        <f t="shared" si="215"/>
        <v>4106.0000005178154</v>
      </c>
      <c r="M2704" s="8">
        <f t="shared" si="211"/>
        <v>68.433333341963589</v>
      </c>
      <c r="N2704" s="8">
        <f t="shared" si="212"/>
        <v>889.63333344552666</v>
      </c>
      <c r="O2704" s="18">
        <v>1</v>
      </c>
      <c r="P2704" t="s">
        <v>4720</v>
      </c>
      <c r="Q2704" s="6" t="s">
        <v>24</v>
      </c>
    </row>
    <row r="2705" spans="1:17" s="106" customFormat="1" ht="15">
      <c r="A2705" s="106" t="s">
        <v>17</v>
      </c>
      <c r="B2705" s="106" t="s">
        <v>47</v>
      </c>
      <c r="C2705" s="106" t="s">
        <v>52</v>
      </c>
      <c r="D2705" s="106" t="s">
        <v>4721</v>
      </c>
      <c r="E2705" s="106">
        <v>1</v>
      </c>
      <c r="F2705" s="106" t="s">
        <v>92</v>
      </c>
      <c r="G2705" s="106" t="s">
        <v>22</v>
      </c>
      <c r="H2705" s="107">
        <v>43767.5625</v>
      </c>
      <c r="I2705" s="107">
        <v>43767.529166666667</v>
      </c>
      <c r="J2705" s="4">
        <f t="shared" si="213"/>
        <v>2019</v>
      </c>
      <c r="K2705" s="4">
        <f t="shared" si="214"/>
        <v>10</v>
      </c>
      <c r="L2705" s="110">
        <f t="shared" si="215"/>
        <v>2879.9999999580905</v>
      </c>
      <c r="M2705" s="108">
        <f t="shared" si="211"/>
        <v>47.999999999301508</v>
      </c>
      <c r="N2705" s="108">
        <f t="shared" si="212"/>
        <v>47.999999999301508</v>
      </c>
      <c r="O2705" s="109">
        <v>1</v>
      </c>
      <c r="P2705" s="106" t="s">
        <v>4722</v>
      </c>
      <c r="Q2705" s="110" t="s">
        <v>24</v>
      </c>
    </row>
    <row r="2706" spans="1:18" ht="15">
      <c r="A2706" t="s">
        <v>17</v>
      </c>
      <c r="B2706" t="s">
        <v>140</v>
      </c>
      <c r="C2706" t="s">
        <v>141</v>
      </c>
      <c r="D2706" t="s">
        <v>312</v>
      </c>
      <c r="E2706">
        <v>29</v>
      </c>
      <c r="F2706" t="s">
        <v>44</v>
      </c>
      <c r="G2706" t="s">
        <v>22</v>
      </c>
      <c r="H2706" s="5">
        <v>43767.786782407406</v>
      </c>
      <c r="I2706" s="5">
        <v>43767.694444444445</v>
      </c>
      <c r="J2706" s="4">
        <f t="shared" si="213"/>
        <v>2019</v>
      </c>
      <c r="K2706" s="4">
        <f t="shared" si="214"/>
        <v>10</v>
      </c>
      <c r="L2706" s="6">
        <f t="shared" si="215"/>
        <v>7977.9999997699633</v>
      </c>
      <c r="M2706" s="8">
        <f t="shared" si="211"/>
        <v>132.96666666283272</v>
      </c>
      <c r="N2706" s="8">
        <f t="shared" si="212"/>
        <v>3856.0333332221489</v>
      </c>
      <c r="O2706" s="18">
        <v>1</v>
      </c>
      <c r="P2706" t="s">
        <v>4723</v>
      </c>
      <c r="Q2706" s="6" t="s">
        <v>24</v>
      </c>
      <c r="R2706" t="s">
        <v>46</v>
      </c>
    </row>
    <row r="2707" spans="1:19" s="100" customFormat="1" ht="15">
      <c r="A2707" s="100" t="s">
        <v>17</v>
      </c>
      <c r="B2707" s="100" t="s">
        <v>41</v>
      </c>
      <c r="C2707" s="100" t="s">
        <v>42</v>
      </c>
      <c r="D2707" s="100" t="s">
        <v>4724</v>
      </c>
      <c r="E2707" s="100">
        <v>1</v>
      </c>
      <c r="F2707" s="100" t="s">
        <v>27</v>
      </c>
      <c r="G2707" s="100" t="s">
        <v>22</v>
      </c>
      <c r="H2707" s="101">
        <v>43768.821215277778</v>
      </c>
      <c r="I2707" s="101">
        <v>43768.782638888886</v>
      </c>
      <c r="J2707" s="4">
        <f t="shared" si="213"/>
        <v>2019</v>
      </c>
      <c r="K2707" s="4">
        <f t="shared" si="214"/>
        <v>10</v>
      </c>
      <c r="L2707" s="96">
        <f t="shared" si="215"/>
        <v>3333.0000002402812</v>
      </c>
      <c r="M2707" s="98">
        <f t="shared" si="211"/>
        <v>55.550000004004687</v>
      </c>
      <c r="N2707" s="98">
        <f t="shared" si="212"/>
        <v>55.550000004004687</v>
      </c>
      <c r="O2707" s="99">
        <v>1</v>
      </c>
      <c r="P2707" s="100" t="s">
        <v>4725</v>
      </c>
      <c r="Q2707" s="96" t="s">
        <v>24</v>
      </c>
      <c r="S2707"/>
    </row>
    <row r="2708" spans="1:17" ht="15">
      <c r="A2708" t="s">
        <v>17</v>
      </c>
      <c r="B2708" t="s">
        <v>140</v>
      </c>
      <c r="C2708" t="s">
        <v>141</v>
      </c>
      <c r="D2708" t="s">
        <v>312</v>
      </c>
      <c r="E2708">
        <v>29</v>
      </c>
      <c r="F2708" t="s">
        <v>27</v>
      </c>
      <c r="G2708" t="s">
        <v>22</v>
      </c>
      <c r="H2708" s="5">
        <v>43769.274780092594</v>
      </c>
      <c r="I2708" s="5">
        <v>43769.182638888888</v>
      </c>
      <c r="J2708" s="4">
        <f t="shared" si="213"/>
        <v>2019</v>
      </c>
      <c r="K2708" s="4">
        <f t="shared" si="214"/>
        <v>10</v>
      </c>
      <c r="L2708" s="6">
        <f t="shared" si="215"/>
        <v>7961.0000001965091</v>
      </c>
      <c r="M2708" s="8">
        <f t="shared" si="211"/>
        <v>132.68333333660848</v>
      </c>
      <c r="N2708" s="8">
        <f t="shared" si="212"/>
        <v>3847.816666761646</v>
      </c>
      <c r="O2708" s="18">
        <v>1</v>
      </c>
      <c r="P2708" t="s">
        <v>4726</v>
      </c>
      <c r="Q2708" s="6" t="s">
        <v>24</v>
      </c>
    </row>
    <row r="2709" spans="1:19" s="100" customFormat="1" ht="15">
      <c r="A2709" s="100" t="s">
        <v>17</v>
      </c>
      <c r="B2709" s="100" t="s">
        <v>41</v>
      </c>
      <c r="C2709" s="100" t="s">
        <v>42</v>
      </c>
      <c r="D2709" s="100" t="s">
        <v>4727</v>
      </c>
      <c r="E2709" s="100">
        <v>1</v>
      </c>
      <c r="F2709" s="100" t="s">
        <v>27</v>
      </c>
      <c r="G2709" s="100" t="s">
        <v>22</v>
      </c>
      <c r="H2709" s="101">
        <v>43769.515972222223</v>
      </c>
      <c r="I2709" s="101">
        <v>43769.492361111108</v>
      </c>
      <c r="J2709" s="4">
        <f t="shared" si="213"/>
        <v>2019</v>
      </c>
      <c r="K2709" s="4">
        <f t="shared" si="214"/>
        <v>10</v>
      </c>
      <c r="L2709" s="96">
        <f t="shared" si="215"/>
        <v>2040.0000003632158</v>
      </c>
      <c r="M2709" s="98">
        <f t="shared" si="211"/>
        <v>34.000000006053597</v>
      </c>
      <c r="N2709" s="98">
        <f t="shared" si="212"/>
        <v>34.000000006053597</v>
      </c>
      <c r="O2709" s="99">
        <v>1</v>
      </c>
      <c r="P2709" s="100" t="s">
        <v>4728</v>
      </c>
      <c r="Q2709" s="96" t="s">
        <v>24</v>
      </c>
      <c r="S2709"/>
    </row>
    <row r="2710" spans="1:19" s="112" customFormat="1" ht="15">
      <c r="A2710" s="112" t="s">
        <v>17</v>
      </c>
      <c r="B2710" s="112" t="s">
        <v>55</v>
      </c>
      <c r="C2710" s="112" t="s">
        <v>59</v>
      </c>
      <c r="D2710" s="112" t="s">
        <v>2384</v>
      </c>
      <c r="E2710" s="112">
        <v>1</v>
      </c>
      <c r="F2710" s="112" t="s">
        <v>131</v>
      </c>
      <c r="G2710" s="112" t="s">
        <v>22</v>
      </c>
      <c r="H2710" s="113">
        <v>43769.665972222225</v>
      </c>
      <c r="I2710" s="113">
        <v>43769.579386574071</v>
      </c>
      <c r="J2710" s="4">
        <f t="shared" si="213"/>
        <v>2019</v>
      </c>
      <c r="K2710" s="4">
        <f t="shared" si="214"/>
        <v>10</v>
      </c>
      <c r="L2710" s="116">
        <f t="shared" si="215"/>
        <v>7481.0000005178154</v>
      </c>
      <c r="M2710" s="114">
        <f t="shared" si="211"/>
        <v>124.68333334196359</v>
      </c>
      <c r="N2710" s="114">
        <f t="shared" si="212"/>
        <v>124.68333334196359</v>
      </c>
      <c r="O2710" s="115">
        <v>1</v>
      </c>
      <c r="P2710" s="112" t="s">
        <v>4729</v>
      </c>
      <c r="Q2710" s="116" t="s">
        <v>24</v>
      </c>
      <c r="S2710"/>
    </row>
    <row r="2711" spans="1:17" ht="15">
      <c r="A2711" t="s">
        <v>17</v>
      </c>
      <c r="B2711" t="s">
        <v>140</v>
      </c>
      <c r="C2711" t="s">
        <v>141</v>
      </c>
      <c r="D2711" t="s">
        <v>1539</v>
      </c>
      <c r="E2711">
        <v>57</v>
      </c>
      <c r="F2711" t="s">
        <v>131</v>
      </c>
      <c r="G2711" t="s">
        <v>22</v>
      </c>
      <c r="H2711" s="5">
        <v>43769.673611111109</v>
      </c>
      <c r="I2711" s="5">
        <v>43769.618750000001</v>
      </c>
      <c r="J2711" s="4">
        <f t="shared" si="213"/>
        <v>2019</v>
      </c>
      <c r="K2711" s="4">
        <f t="shared" si="214"/>
        <v>10</v>
      </c>
      <c r="L2711" s="6">
        <f t="shared" si="215"/>
        <v>4739.9999997345731</v>
      </c>
      <c r="M2711" s="8">
        <f t="shared" si="211"/>
        <v>78.999999995576218</v>
      </c>
      <c r="N2711" s="8">
        <f t="shared" si="212"/>
        <v>4502.9999997478444</v>
      </c>
      <c r="O2711" s="18">
        <v>1</v>
      </c>
      <c r="P2711" t="s">
        <v>4730</v>
      </c>
      <c r="Q2711" s="6" t="s">
        <v>24</v>
      </c>
    </row>
    <row r="2712" spans="1:18" ht="15">
      <c r="A2712" t="s">
        <v>17</v>
      </c>
      <c r="B2712" t="s">
        <v>18</v>
      </c>
      <c r="C2712" t="s">
        <v>19</v>
      </c>
      <c r="D2712" t="s">
        <v>2499</v>
      </c>
      <c r="E2712">
        <v>27</v>
      </c>
      <c r="F2712" t="s">
        <v>44</v>
      </c>
      <c r="G2712" t="s">
        <v>22</v>
      </c>
      <c r="H2712" s="5">
        <v>43769.659722222219</v>
      </c>
      <c r="I2712" s="5">
        <v>43769.622916666667</v>
      </c>
      <c r="J2712" s="4">
        <f t="shared" si="213"/>
        <v>2019</v>
      </c>
      <c r="K2712" s="4">
        <f t="shared" si="214"/>
        <v>10</v>
      </c>
      <c r="L2712" s="6">
        <f t="shared" si="215"/>
        <v>3179.9999996786937</v>
      </c>
      <c r="M2712" s="8">
        <f t="shared" si="211"/>
        <v>52.999999994644895</v>
      </c>
      <c r="N2712" s="8">
        <f t="shared" si="212"/>
        <v>1430.9999998554122</v>
      </c>
      <c r="O2712" s="18">
        <v>1</v>
      </c>
      <c r="P2712" t="s">
        <v>4731</v>
      </c>
      <c r="Q2712" s="6" t="s">
        <v>24</v>
      </c>
      <c r="R2712" t="s">
        <v>46</v>
      </c>
    </row>
    <row r="2713" spans="1:18" ht="15">
      <c r="A2713" t="s">
        <v>29</v>
      </c>
      <c r="B2713" t="s">
        <v>30</v>
      </c>
      <c r="C2713" t="s">
        <v>31</v>
      </c>
      <c r="D2713" t="s">
        <v>4732</v>
      </c>
      <c r="E2713">
        <v>6</v>
      </c>
      <c r="F2713" t="s">
        <v>33</v>
      </c>
      <c r="G2713" t="s">
        <v>97</v>
      </c>
      <c r="H2713" s="5">
        <v>43769.723356481481</v>
      </c>
      <c r="I2713" s="5">
        <v>43769.624305555553</v>
      </c>
      <c r="J2713" s="4">
        <f t="shared" si="213"/>
        <v>2019</v>
      </c>
      <c r="K2713" s="4">
        <f t="shared" si="214"/>
        <v>10</v>
      </c>
      <c r="L2713" s="6">
        <f t="shared" si="215"/>
        <v>8558.0000001937151</v>
      </c>
      <c r="M2713" s="8">
        <f t="shared" si="211"/>
        <v>142.63333333656192</v>
      </c>
      <c r="N2713" s="8">
        <f t="shared" si="212"/>
        <v>855.80000001937151</v>
      </c>
      <c r="O2713" s="18">
        <v>1</v>
      </c>
      <c r="P2713" t="s">
        <v>4733</v>
      </c>
      <c r="Q2713" s="6" t="s">
        <v>24</v>
      </c>
      <c r="R2713" t="s">
        <v>2644</v>
      </c>
    </row>
    <row r="2714" spans="1:18" ht="15">
      <c r="A2714" t="s">
        <v>17</v>
      </c>
      <c r="B2714" t="s">
        <v>41</v>
      </c>
      <c r="C2714" t="s">
        <v>42</v>
      </c>
      <c r="D2714" t="s">
        <v>240</v>
      </c>
      <c r="E2714">
        <v>246</v>
      </c>
      <c r="F2714" t="s">
        <v>44</v>
      </c>
      <c r="G2714" t="s">
        <v>22</v>
      </c>
      <c r="H2714" s="5">
        <v>43769.651388888888</v>
      </c>
      <c r="I2714" s="5">
        <v>43769.627083333333</v>
      </c>
      <c r="J2714" s="4">
        <f t="shared" si="213"/>
        <v>2019</v>
      </c>
      <c r="K2714" s="4">
        <f t="shared" si="214"/>
        <v>10</v>
      </c>
      <c r="L2714" s="6">
        <f t="shared" si="215"/>
        <v>2099.9999999301508</v>
      </c>
      <c r="M2714" s="8">
        <f t="shared" si="211"/>
        <v>34.999999998835847</v>
      </c>
      <c r="N2714" s="8">
        <f t="shared" si="212"/>
        <v>8609.9999997136183</v>
      </c>
      <c r="O2714" s="18">
        <v>1</v>
      </c>
      <c r="P2714" t="s">
        <v>4734</v>
      </c>
      <c r="Q2714" s="6" t="s">
        <v>24</v>
      </c>
      <c r="R2714" t="s">
        <v>46</v>
      </c>
    </row>
    <row r="2715" spans="1:18" ht="15">
      <c r="A2715" t="s">
        <v>17</v>
      </c>
      <c r="B2715" t="s">
        <v>41</v>
      </c>
      <c r="C2715" t="s">
        <v>62</v>
      </c>
      <c r="D2715" t="s">
        <v>726</v>
      </c>
      <c r="E2715">
        <v>48</v>
      </c>
      <c r="F2715" t="s">
        <v>44</v>
      </c>
      <c r="G2715" t="s">
        <v>22</v>
      </c>
      <c r="H2715" s="5">
        <v>43769.665092592593</v>
      </c>
      <c r="I2715" s="5">
        <v>43769.628472222219</v>
      </c>
      <c r="J2715" s="4">
        <f t="shared" si="213"/>
        <v>2019</v>
      </c>
      <c r="K2715" s="4">
        <f t="shared" si="214"/>
        <v>10</v>
      </c>
      <c r="L2715" s="6">
        <f t="shared" si="215"/>
        <v>3164.0000003390014</v>
      </c>
      <c r="M2715" s="8">
        <f t="shared" si="211"/>
        <v>52.733333338983357</v>
      </c>
      <c r="N2715" s="8">
        <f t="shared" si="212"/>
        <v>2531.2000002712011</v>
      </c>
      <c r="O2715" s="18">
        <v>1</v>
      </c>
      <c r="P2715" t="s">
        <v>4735</v>
      </c>
      <c r="Q2715" s="6" t="s">
        <v>24</v>
      </c>
      <c r="R2715" t="s">
        <v>46</v>
      </c>
    </row>
    <row r="2716" spans="1:18" ht="15">
      <c r="A2716" t="s">
        <v>17</v>
      </c>
      <c r="B2716" t="s">
        <v>18</v>
      </c>
      <c r="C2716" t="s">
        <v>35</v>
      </c>
      <c r="D2716" t="s">
        <v>1034</v>
      </c>
      <c r="E2716">
        <v>213</v>
      </c>
      <c r="F2716" t="s">
        <v>44</v>
      </c>
      <c r="G2716" t="s">
        <v>22</v>
      </c>
      <c r="H2716" s="5">
        <v>43769.693749999999</v>
      </c>
      <c r="I2716" s="5">
        <v>43769.660416666666</v>
      </c>
      <c r="J2716" s="4">
        <f t="shared" si="213"/>
        <v>2019</v>
      </c>
      <c r="K2716" s="4">
        <f t="shared" si="214"/>
        <v>10</v>
      </c>
      <c r="L2716" s="6">
        <f t="shared" si="215"/>
        <v>2879.9999999580905</v>
      </c>
      <c r="M2716" s="8">
        <f t="shared" si="211"/>
        <v>47.999999999301508</v>
      </c>
      <c r="N2716" s="8">
        <f t="shared" si="212"/>
        <v>10223.999999851221</v>
      </c>
      <c r="O2716" s="18">
        <v>1</v>
      </c>
      <c r="P2716" t="s">
        <v>4736</v>
      </c>
      <c r="Q2716" s="6" t="s">
        <v>24</v>
      </c>
      <c r="R2716" t="s">
        <v>46</v>
      </c>
    </row>
    <row r="2717" spans="1:18" ht="15">
      <c r="A2717" t="s">
        <v>17</v>
      </c>
      <c r="B2717" t="s">
        <v>140</v>
      </c>
      <c r="C2717" t="s">
        <v>141</v>
      </c>
      <c r="D2717" t="s">
        <v>597</v>
      </c>
      <c r="E2717">
        <v>5</v>
      </c>
      <c r="F2717" t="s">
        <v>44</v>
      </c>
      <c r="G2717" t="s">
        <v>22</v>
      </c>
      <c r="H2717" s="5">
        <v>43769.6875</v>
      </c>
      <c r="I2717" s="5">
        <v>43769.662256944444</v>
      </c>
      <c r="J2717" s="4">
        <f t="shared" si="213"/>
        <v>2019</v>
      </c>
      <c r="K2717" s="4">
        <f t="shared" si="214"/>
        <v>10</v>
      </c>
      <c r="L2717" s="6">
        <f t="shared" si="215"/>
        <v>2181.0000000055879</v>
      </c>
      <c r="M2717" s="8">
        <f t="shared" si="211"/>
        <v>36.350000000093132</v>
      </c>
      <c r="N2717" s="8">
        <f t="shared" si="212"/>
        <v>181.75000000046566</v>
      </c>
      <c r="O2717" s="18">
        <v>1</v>
      </c>
      <c r="P2717" t="s">
        <v>4737</v>
      </c>
      <c r="Q2717" s="6" t="s">
        <v>24</v>
      </c>
      <c r="R2717" t="s">
        <v>46</v>
      </c>
    </row>
    <row r="2718" spans="1:19" s="100" customFormat="1" ht="15">
      <c r="A2718" s="100" t="s">
        <v>17</v>
      </c>
      <c r="B2718" s="100" t="s">
        <v>41</v>
      </c>
      <c r="C2718" s="100" t="s">
        <v>42</v>
      </c>
      <c r="D2718" s="100" t="s">
        <v>4738</v>
      </c>
      <c r="E2718" s="100">
        <v>1</v>
      </c>
      <c r="F2718" s="100" t="s">
        <v>27</v>
      </c>
      <c r="G2718" s="100" t="s">
        <v>22</v>
      </c>
      <c r="H2718" s="101">
        <v>43769.748923611114</v>
      </c>
      <c r="I2718" s="101">
        <v>43769.691666666666</v>
      </c>
      <c r="J2718" s="4">
        <f t="shared" si="213"/>
        <v>2019</v>
      </c>
      <c r="K2718" s="4">
        <f t="shared" si="214"/>
        <v>10</v>
      </c>
      <c r="L2718" s="96">
        <f t="shared" si="215"/>
        <v>4947.000000346452</v>
      </c>
      <c r="M2718" s="98">
        <f t="shared" si="211"/>
        <v>82.4500000057742</v>
      </c>
      <c r="N2718" s="98">
        <f t="shared" si="212"/>
        <v>82.4500000057742</v>
      </c>
      <c r="O2718" s="99">
        <v>1</v>
      </c>
      <c r="P2718" s="100" t="s">
        <v>4739</v>
      </c>
      <c r="Q2718" s="96" t="s">
        <v>24</v>
      </c>
      <c r="S2718"/>
    </row>
    <row r="2719" spans="1:18" ht="15">
      <c r="A2719" t="s">
        <v>17</v>
      </c>
      <c r="B2719" t="s">
        <v>55</v>
      </c>
      <c r="C2719" t="s">
        <v>56</v>
      </c>
      <c r="D2719" t="s">
        <v>600</v>
      </c>
      <c r="E2719">
        <v>17</v>
      </c>
      <c r="F2719" t="s">
        <v>44</v>
      </c>
      <c r="G2719" t="s">
        <v>22</v>
      </c>
      <c r="H2719" s="5">
        <v>43769.780891203707</v>
      </c>
      <c r="I2719" s="5">
        <v>43769.710416666669</v>
      </c>
      <c r="J2719" s="4">
        <f t="shared" si="213"/>
        <v>2019</v>
      </c>
      <c r="K2719" s="4">
        <f t="shared" si="214"/>
        <v>10</v>
      </c>
      <c r="L2719" s="6">
        <f t="shared" si="215"/>
        <v>6089.0000001294538</v>
      </c>
      <c r="M2719" s="8">
        <f t="shared" si="211"/>
        <v>101.4833333354909</v>
      </c>
      <c r="N2719" s="8">
        <f t="shared" si="212"/>
        <v>1725.2166667033453</v>
      </c>
      <c r="O2719" s="18">
        <v>1</v>
      </c>
      <c r="P2719" t="s">
        <v>4740</v>
      </c>
      <c r="Q2719" s="6" t="s">
        <v>24</v>
      </c>
      <c r="R2719" t="s">
        <v>46</v>
      </c>
    </row>
    <row r="2720" spans="1:18" ht="15">
      <c r="A2720" t="s">
        <v>17</v>
      </c>
      <c r="B2720" t="s">
        <v>41</v>
      </c>
      <c r="C2720" t="s">
        <v>42</v>
      </c>
      <c r="D2720" t="s">
        <v>1328</v>
      </c>
      <c r="E2720">
        <v>12</v>
      </c>
      <c r="F2720" t="s">
        <v>44</v>
      </c>
      <c r="G2720" t="s">
        <v>22</v>
      </c>
      <c r="H2720" s="5">
        <v>43769.783171296294</v>
      </c>
      <c r="I2720" s="5">
        <v>43769.729861111111</v>
      </c>
      <c r="J2720" s="4">
        <f t="shared" si="213"/>
        <v>2019</v>
      </c>
      <c r="K2720" s="4">
        <f t="shared" si="214"/>
        <v>10</v>
      </c>
      <c r="L2720" s="6">
        <f t="shared" si="215"/>
        <v>4605.9999998426065</v>
      </c>
      <c r="M2720" s="8">
        <f t="shared" si="211"/>
        <v>76.766666664043441</v>
      </c>
      <c r="N2720" s="8">
        <f t="shared" si="212"/>
        <v>921.1999999685213</v>
      </c>
      <c r="O2720" s="18">
        <v>1</v>
      </c>
      <c r="P2720" t="s">
        <v>4741</v>
      </c>
      <c r="Q2720" s="6" t="s">
        <v>24</v>
      </c>
      <c r="R2720" t="s">
        <v>46</v>
      </c>
    </row>
    <row r="2721" spans="1:17" ht="15">
      <c r="A2721" t="s">
        <v>17</v>
      </c>
      <c r="B2721" t="s">
        <v>41</v>
      </c>
      <c r="C2721" t="s">
        <v>62</v>
      </c>
      <c r="D2721" t="s">
        <v>4742</v>
      </c>
      <c r="E2721">
        <v>1</v>
      </c>
      <c r="F2721" t="s">
        <v>33</v>
      </c>
      <c r="G2721" t="s">
        <v>22</v>
      </c>
      <c r="H2721" s="5">
        <v>43773.536354166667</v>
      </c>
      <c r="I2721" s="5">
        <v>43773.395138888889</v>
      </c>
      <c r="J2721" s="4">
        <f t="shared" si="213"/>
        <v>2019</v>
      </c>
      <c r="K2721" s="4">
        <f t="shared" si="214"/>
        <v>11</v>
      </c>
      <c r="L2721" s="6">
        <f t="shared" si="215"/>
        <v>12200.999999977648</v>
      </c>
      <c r="M2721" s="8">
        <f t="shared" si="211"/>
        <v>203.34999999962747</v>
      </c>
      <c r="N2721" s="8">
        <f t="shared" si="212"/>
        <v>203.34999999962747</v>
      </c>
      <c r="O2721" s="18">
        <v>1</v>
      </c>
      <c r="P2721" t="s">
        <v>4743</v>
      </c>
      <c r="Q2721" s="6" t="s">
        <v>24</v>
      </c>
    </row>
    <row r="2722" spans="1:17" s="106" customFormat="1" ht="15">
      <c r="A2722" s="106" t="s">
        <v>29</v>
      </c>
      <c r="B2722" s="106" t="s">
        <v>94</v>
      </c>
      <c r="C2722" s="106" t="s">
        <v>95</v>
      </c>
      <c r="D2722" s="106" t="s">
        <v>4744</v>
      </c>
      <c r="E2722" s="106">
        <v>1</v>
      </c>
      <c r="F2722" s="106" t="s">
        <v>33</v>
      </c>
      <c r="G2722" s="106" t="s">
        <v>22</v>
      </c>
      <c r="H2722" s="107">
        <v>43773.443865740737</v>
      </c>
      <c r="I2722" s="107">
        <v>43773.400000000001</v>
      </c>
      <c r="J2722" s="4">
        <f t="shared" si="213"/>
        <v>2019</v>
      </c>
      <c r="K2722" s="4">
        <f t="shared" si="214"/>
        <v>11</v>
      </c>
      <c r="L2722" s="110">
        <f t="shared" si="215"/>
        <v>3789.9999995715916</v>
      </c>
      <c r="M2722" s="108">
        <f t="shared" si="211"/>
        <v>63.166666659526527</v>
      </c>
      <c r="N2722" s="108">
        <f t="shared" si="212"/>
        <v>63.166666659526527</v>
      </c>
      <c r="O2722" s="109">
        <v>1</v>
      </c>
      <c r="P2722" s="106" t="s">
        <v>4745</v>
      </c>
      <c r="Q2722" s="110" t="s">
        <v>24</v>
      </c>
    </row>
    <row r="2723" spans="1:17" ht="15">
      <c r="A2723" t="s">
        <v>17</v>
      </c>
      <c r="B2723" t="s">
        <v>18</v>
      </c>
      <c r="C2723" t="s">
        <v>35</v>
      </c>
      <c r="D2723" t="s">
        <v>4746</v>
      </c>
      <c r="E2723">
        <v>2</v>
      </c>
      <c r="F2723" t="s">
        <v>33</v>
      </c>
      <c r="G2723" t="s">
        <v>22</v>
      </c>
      <c r="H2723" s="5">
        <v>43774.736516203702</v>
      </c>
      <c r="I2723" s="5">
        <v>43774.672222222223</v>
      </c>
      <c r="J2723" s="4">
        <f t="shared" si="213"/>
        <v>2019</v>
      </c>
      <c r="K2723" s="4">
        <f t="shared" si="214"/>
        <v>11</v>
      </c>
      <c r="L2723" s="6">
        <f t="shared" si="215"/>
        <v>5554.999999771826</v>
      </c>
      <c r="M2723" s="8">
        <f t="shared" si="211"/>
        <v>92.583333329530433</v>
      </c>
      <c r="N2723" s="8">
        <f t="shared" si="212"/>
        <v>185.16666665906087</v>
      </c>
      <c r="O2723" s="18">
        <v>1</v>
      </c>
      <c r="P2723" t="s">
        <v>4747</v>
      </c>
      <c r="Q2723" s="6" t="s">
        <v>24</v>
      </c>
    </row>
    <row r="2724" spans="1:17" ht="15">
      <c r="A2724" t="s">
        <v>29</v>
      </c>
      <c r="B2724" t="s">
        <v>87</v>
      </c>
      <c r="C2724" t="s">
        <v>103</v>
      </c>
      <c r="D2724" t="s">
        <v>96</v>
      </c>
      <c r="E2724">
        <v>1</v>
      </c>
      <c r="F2724" t="s">
        <v>472</v>
      </c>
      <c r="G2724" t="s">
        <v>97</v>
      </c>
      <c r="H2724" s="5">
        <v>43774.87222222222</v>
      </c>
      <c r="I2724" s="5">
        <v>43774.743750000001</v>
      </c>
      <c r="J2724" s="4">
        <f t="shared" si="213"/>
        <v>2019</v>
      </c>
      <c r="K2724" s="4">
        <f t="shared" si="214"/>
        <v>11</v>
      </c>
      <c r="L2724" s="6">
        <f t="shared" si="215"/>
        <v>11099.999999720603</v>
      </c>
      <c r="M2724" s="8">
        <f t="shared" si="211"/>
        <v>184.99999999534339</v>
      </c>
      <c r="N2724" s="8">
        <f t="shared" si="212"/>
        <v>184.99999999534339</v>
      </c>
      <c r="O2724" s="18">
        <v>1</v>
      </c>
      <c r="P2724" t="s">
        <v>4748</v>
      </c>
      <c r="Q2724" s="6" t="s">
        <v>24</v>
      </c>
    </row>
    <row r="2725" spans="1:17" ht="15">
      <c r="A2725" t="s">
        <v>29</v>
      </c>
      <c r="B2725" t="s">
        <v>87</v>
      </c>
      <c r="C2725" t="s">
        <v>88</v>
      </c>
      <c r="D2725" t="s">
        <v>2042</v>
      </c>
      <c r="E2725">
        <v>1</v>
      </c>
      <c r="F2725" t="s">
        <v>33</v>
      </c>
      <c r="G2725" t="s">
        <v>22</v>
      </c>
      <c r="H2725" s="5">
        <v>43774.78402777778</v>
      </c>
      <c r="I2725" s="5">
        <v>43774.745833333334</v>
      </c>
      <c r="J2725" s="4">
        <f t="shared" si="213"/>
        <v>2019</v>
      </c>
      <c r="K2725" s="4">
        <f t="shared" si="214"/>
        <v>11</v>
      </c>
      <c r="L2725" s="6">
        <f t="shared" si="215"/>
        <v>3300.0000000698492</v>
      </c>
      <c r="M2725" s="8">
        <f t="shared" si="211"/>
        <v>55.000000001164153</v>
      </c>
      <c r="N2725" s="8">
        <f t="shared" si="212"/>
        <v>55.000000001164153</v>
      </c>
      <c r="O2725" s="18">
        <v>1</v>
      </c>
      <c r="P2725" t="s">
        <v>4749</v>
      </c>
      <c r="Q2725" s="6" t="s">
        <v>24</v>
      </c>
    </row>
    <row r="2726" spans="1:17" ht="15">
      <c r="A2726" t="s">
        <v>29</v>
      </c>
      <c r="B2726" t="s">
        <v>87</v>
      </c>
      <c r="C2726" t="s">
        <v>88</v>
      </c>
      <c r="D2726" t="s">
        <v>2040</v>
      </c>
      <c r="E2726">
        <v>1</v>
      </c>
      <c r="F2726" t="s">
        <v>33</v>
      </c>
      <c r="G2726" t="s">
        <v>22</v>
      </c>
      <c r="H2726" s="5">
        <v>43774.784722222219</v>
      </c>
      <c r="I2726" s="5">
        <v>43774.749305555553</v>
      </c>
      <c r="J2726" s="4">
        <f t="shared" si="213"/>
        <v>2019</v>
      </c>
      <c r="K2726" s="4">
        <f t="shared" si="214"/>
        <v>11</v>
      </c>
      <c r="L2726" s="6">
        <f t="shared" si="215"/>
        <v>3059.999999916181</v>
      </c>
      <c r="M2726" s="8">
        <f t="shared" si="211"/>
        <v>50.999999998603016</v>
      </c>
      <c r="N2726" s="8">
        <f t="shared" si="212"/>
        <v>50.999999998603016</v>
      </c>
      <c r="O2726" s="18">
        <v>1</v>
      </c>
      <c r="P2726" t="s">
        <v>4750</v>
      </c>
      <c r="Q2726" s="6" t="s">
        <v>24</v>
      </c>
    </row>
    <row r="2727" spans="1:17" ht="15">
      <c r="A2727" t="s">
        <v>29</v>
      </c>
      <c r="B2727" t="s">
        <v>87</v>
      </c>
      <c r="C2727" t="s">
        <v>88</v>
      </c>
      <c r="D2727" t="s">
        <v>2038</v>
      </c>
      <c r="E2727">
        <v>1</v>
      </c>
      <c r="F2727" t="s">
        <v>33</v>
      </c>
      <c r="G2727" t="s">
        <v>22</v>
      </c>
      <c r="H2727" s="5">
        <v>43774.78402777778</v>
      </c>
      <c r="I2727" s="5">
        <v>43774.762499999997</v>
      </c>
      <c r="J2727" s="4">
        <f t="shared" si="213"/>
        <v>2019</v>
      </c>
      <c r="K2727" s="4">
        <f t="shared" si="214"/>
        <v>11</v>
      </c>
      <c r="L2727" s="6">
        <f t="shared" si="215"/>
        <v>1860.0000004051253</v>
      </c>
      <c r="M2727" s="8">
        <f t="shared" si="211"/>
        <v>31.000000006752089</v>
      </c>
      <c r="N2727" s="8">
        <f t="shared" si="212"/>
        <v>31.000000006752089</v>
      </c>
      <c r="O2727" s="18">
        <v>1</v>
      </c>
      <c r="P2727" t="s">
        <v>4751</v>
      </c>
      <c r="Q2727" s="6" t="s">
        <v>24</v>
      </c>
    </row>
    <row r="2728" spans="1:17" ht="15">
      <c r="A2728" t="s">
        <v>29</v>
      </c>
      <c r="B2728" t="s">
        <v>87</v>
      </c>
      <c r="C2728" t="s">
        <v>88</v>
      </c>
      <c r="D2728" t="s">
        <v>4752</v>
      </c>
      <c r="E2728">
        <v>35</v>
      </c>
      <c r="F2728" t="s">
        <v>33</v>
      </c>
      <c r="G2728" t="s">
        <v>22</v>
      </c>
      <c r="H2728" s="5">
        <v>43775.347696759258</v>
      </c>
      <c r="I2728" s="5">
        <v>43775.335416666669</v>
      </c>
      <c r="J2728" s="4">
        <f t="shared" si="213"/>
        <v>2019</v>
      </c>
      <c r="K2728" s="4">
        <f t="shared" si="214"/>
        <v>11</v>
      </c>
      <c r="L2728" s="6">
        <f t="shared" si="215"/>
        <v>1060.9999997075647</v>
      </c>
      <c r="M2728" s="8">
        <f t="shared" si="211"/>
        <v>17.683333328459412</v>
      </c>
      <c r="N2728" s="8">
        <f t="shared" si="212"/>
        <v>618.91666649607942</v>
      </c>
      <c r="O2728" s="18">
        <v>1</v>
      </c>
      <c r="P2728" t="s">
        <v>4753</v>
      </c>
      <c r="Q2728" s="6" t="s">
        <v>24</v>
      </c>
    </row>
    <row r="2729" spans="1:17" ht="15">
      <c r="A2729" t="s">
        <v>17</v>
      </c>
      <c r="B2729" t="s">
        <v>41</v>
      </c>
      <c r="C2729" t="s">
        <v>42</v>
      </c>
      <c r="D2729" t="s">
        <v>4754</v>
      </c>
      <c r="E2729">
        <v>1</v>
      </c>
      <c r="F2729" t="s">
        <v>85</v>
      </c>
      <c r="G2729" t="s">
        <v>22</v>
      </c>
      <c r="H2729" s="5">
        <v>43775.393206018518</v>
      </c>
      <c r="I2729" s="5">
        <v>43775.345833333333</v>
      </c>
      <c r="J2729" s="4">
        <f t="shared" si="213"/>
        <v>2019</v>
      </c>
      <c r="K2729" s="4">
        <f t="shared" si="214"/>
        <v>11</v>
      </c>
      <c r="L2729" s="6">
        <f t="shared" si="215"/>
        <v>4092.9999999934807</v>
      </c>
      <c r="M2729" s="8">
        <f t="shared" si="211"/>
        <v>68.216666666558012</v>
      </c>
      <c r="N2729" s="8">
        <f t="shared" si="212"/>
        <v>68.216666666558012</v>
      </c>
      <c r="O2729" s="18">
        <v>1</v>
      </c>
      <c r="P2729" t="s">
        <v>4755</v>
      </c>
      <c r="Q2729" s="6" t="s">
        <v>24</v>
      </c>
    </row>
    <row r="2730" spans="1:17" ht="15">
      <c r="A2730" t="s">
        <v>17</v>
      </c>
      <c r="B2730" t="s">
        <v>18</v>
      </c>
      <c r="C2730" t="s">
        <v>19</v>
      </c>
      <c r="D2730" t="s">
        <v>4756</v>
      </c>
      <c r="E2730">
        <v>1</v>
      </c>
      <c r="F2730" t="s">
        <v>472</v>
      </c>
      <c r="G2730" t="s">
        <v>22</v>
      </c>
      <c r="H2730" s="5">
        <v>43777.313460648147</v>
      </c>
      <c r="I2730" s="5">
        <v>43777.245312500003</v>
      </c>
      <c r="J2730" s="4">
        <f t="shared" si="213"/>
        <v>2019</v>
      </c>
      <c r="K2730" s="4">
        <f t="shared" si="214"/>
        <v>11</v>
      </c>
      <c r="L2730" s="6">
        <f t="shared" si="215"/>
        <v>5887.9999996628612</v>
      </c>
      <c r="M2730" s="8">
        <f t="shared" si="211"/>
        <v>98.133333327714354</v>
      </c>
      <c r="N2730" s="8">
        <f t="shared" si="212"/>
        <v>98.133333327714354</v>
      </c>
      <c r="O2730" s="18">
        <v>1</v>
      </c>
      <c r="P2730" t="s">
        <v>4757</v>
      </c>
      <c r="Q2730" s="6" t="s">
        <v>24</v>
      </c>
    </row>
    <row r="2731" spans="1:17" ht="15">
      <c r="A2731" t="s">
        <v>29</v>
      </c>
      <c r="B2731" t="s">
        <v>30</v>
      </c>
      <c r="C2731" t="s">
        <v>171</v>
      </c>
      <c r="D2731" t="s">
        <v>4000</v>
      </c>
      <c r="E2731">
        <v>21</v>
      </c>
      <c r="F2731" t="s">
        <v>92</v>
      </c>
      <c r="G2731" t="s">
        <v>22</v>
      </c>
      <c r="H2731" s="5">
        <v>43777.343148148146</v>
      </c>
      <c r="I2731" s="5">
        <v>43777.27238425926</v>
      </c>
      <c r="J2731" s="4">
        <f t="shared" si="213"/>
        <v>2019</v>
      </c>
      <c r="K2731" s="4">
        <f t="shared" si="214"/>
        <v>11</v>
      </c>
      <c r="L2731" s="6">
        <f t="shared" si="215"/>
        <v>6113.9999996870756</v>
      </c>
      <c r="M2731" s="8">
        <f t="shared" si="211"/>
        <v>101.89999999478459</v>
      </c>
      <c r="N2731" s="8">
        <f t="shared" si="212"/>
        <v>2139.8999998904765</v>
      </c>
      <c r="O2731" s="18">
        <v>1</v>
      </c>
      <c r="P2731" t="s">
        <v>4758</v>
      </c>
      <c r="Q2731" s="6" t="s">
        <v>24</v>
      </c>
    </row>
    <row r="2732" spans="1:17" ht="15">
      <c r="A2732" t="s">
        <v>29</v>
      </c>
      <c r="B2732" t="s">
        <v>94</v>
      </c>
      <c r="C2732" t="s">
        <v>177</v>
      </c>
      <c r="D2732" t="s">
        <v>4759</v>
      </c>
      <c r="E2732">
        <v>1</v>
      </c>
      <c r="F2732" t="s">
        <v>27</v>
      </c>
      <c r="G2732" t="s">
        <v>22</v>
      </c>
      <c r="H2732" s="5">
        <v>43777.391608796293</v>
      </c>
      <c r="I2732" s="5">
        <v>43777.37222222222</v>
      </c>
      <c r="J2732" s="4">
        <f t="shared" si="213"/>
        <v>2019</v>
      </c>
      <c r="K2732" s="4">
        <f t="shared" si="214"/>
        <v>11</v>
      </c>
      <c r="L2732" s="6">
        <f t="shared" si="215"/>
        <v>1674.9999999068677</v>
      </c>
      <c r="M2732" s="8">
        <f t="shared" si="211"/>
        <v>27.916666665114462</v>
      </c>
      <c r="N2732" s="8">
        <f t="shared" si="212"/>
        <v>27.916666665114462</v>
      </c>
      <c r="O2732" s="18">
        <v>1</v>
      </c>
      <c r="P2732" t="s">
        <v>4760</v>
      </c>
      <c r="Q2732" s="6" t="s">
        <v>24</v>
      </c>
    </row>
    <row r="2733" spans="1:17" ht="15">
      <c r="A2733" t="s">
        <v>17</v>
      </c>
      <c r="B2733" t="s">
        <v>41</v>
      </c>
      <c r="C2733" t="s">
        <v>42</v>
      </c>
      <c r="D2733" t="s">
        <v>395</v>
      </c>
      <c r="E2733">
        <v>13</v>
      </c>
      <c r="F2733" t="s">
        <v>472</v>
      </c>
      <c r="G2733" t="s">
        <v>22</v>
      </c>
      <c r="H2733" s="5">
        <v>43779.792361111111</v>
      </c>
      <c r="I2733" s="5">
        <v>43779.730555555558</v>
      </c>
      <c r="J2733" s="4">
        <f t="shared" si="213"/>
        <v>2019</v>
      </c>
      <c r="K2733" s="4">
        <f t="shared" si="214"/>
        <v>11</v>
      </c>
      <c r="L2733" s="6">
        <f t="shared" si="215"/>
        <v>5339.9999998044223</v>
      </c>
      <c r="M2733" s="8">
        <f t="shared" si="211"/>
        <v>88.999999996740371</v>
      </c>
      <c r="N2733" s="8">
        <f t="shared" si="212"/>
        <v>1156.9999999576248</v>
      </c>
      <c r="O2733" s="18">
        <v>1</v>
      </c>
      <c r="P2733" t="s">
        <v>4761</v>
      </c>
      <c r="Q2733" s="6" t="s">
        <v>24</v>
      </c>
    </row>
    <row r="2734" spans="1:17" ht="15">
      <c r="A2734" t="s">
        <v>17</v>
      </c>
      <c r="B2734" t="s">
        <v>18</v>
      </c>
      <c r="C2734" t="s">
        <v>35</v>
      </c>
      <c r="D2734" t="s">
        <v>1479</v>
      </c>
      <c r="E2734">
        <v>24</v>
      </c>
      <c r="F2734" t="s">
        <v>27</v>
      </c>
      <c r="G2734" t="s">
        <v>22</v>
      </c>
      <c r="H2734" s="5">
        <v>43780.423611111109</v>
      </c>
      <c r="I2734" s="5">
        <v>43780.408333333333</v>
      </c>
      <c r="J2734" s="4">
        <f t="shared" si="213"/>
        <v>2019</v>
      </c>
      <c r="K2734" s="4">
        <f t="shared" si="214"/>
        <v>11</v>
      </c>
      <c r="L2734" s="6">
        <f t="shared" si="215"/>
        <v>1319.9999999022111</v>
      </c>
      <c r="M2734" s="8">
        <f t="shared" si="211"/>
        <v>21.999999998370185</v>
      </c>
      <c r="N2734" s="8">
        <f t="shared" si="212"/>
        <v>527.99999996088445</v>
      </c>
      <c r="O2734" s="18">
        <v>1</v>
      </c>
      <c r="P2734" t="s">
        <v>4762</v>
      </c>
      <c r="Q2734" s="6" t="s">
        <v>24</v>
      </c>
    </row>
    <row r="2735" spans="1:17" ht="15">
      <c r="A2735" t="s">
        <v>17</v>
      </c>
      <c r="B2735" t="s">
        <v>41</v>
      </c>
      <c r="C2735" t="s">
        <v>135</v>
      </c>
      <c r="D2735" t="s">
        <v>4763</v>
      </c>
      <c r="E2735">
        <v>2</v>
      </c>
      <c r="F2735" t="s">
        <v>33</v>
      </c>
      <c r="G2735" t="s">
        <v>22</v>
      </c>
      <c r="H2735" s="5">
        <v>43781.427777777775</v>
      </c>
      <c r="I2735" s="5">
        <v>43781.405555555553</v>
      </c>
      <c r="J2735" s="4">
        <f t="shared" si="213"/>
        <v>2019</v>
      </c>
      <c r="K2735" s="4">
        <f t="shared" si="214"/>
        <v>11</v>
      </c>
      <c r="L2735" s="6">
        <f t="shared" si="215"/>
        <v>1919.9999999720603</v>
      </c>
      <c r="M2735" s="8">
        <f t="shared" si="211"/>
        <v>31.999999999534339</v>
      </c>
      <c r="N2735" s="8">
        <f t="shared" si="212"/>
        <v>63.999999999068677</v>
      </c>
      <c r="O2735" s="18">
        <v>1</v>
      </c>
      <c r="P2735" t="s">
        <v>4764</v>
      </c>
      <c r="Q2735" s="6" t="s">
        <v>24</v>
      </c>
    </row>
    <row r="2736" spans="1:17" ht="15">
      <c r="A2736" t="s">
        <v>17</v>
      </c>
      <c r="B2736" t="s">
        <v>47</v>
      </c>
      <c r="C2736" t="s">
        <v>52</v>
      </c>
      <c r="D2736" t="s">
        <v>4765</v>
      </c>
      <c r="E2736">
        <v>7</v>
      </c>
      <c r="F2736" t="s">
        <v>33</v>
      </c>
      <c r="G2736" t="s">
        <v>22</v>
      </c>
      <c r="H2736" s="5">
        <v>43781.493055555555</v>
      </c>
      <c r="I2736" s="5">
        <v>43781.447106481479</v>
      </c>
      <c r="J2736" s="4">
        <f t="shared" si="213"/>
        <v>2019</v>
      </c>
      <c r="K2736" s="4">
        <f t="shared" si="214"/>
        <v>11</v>
      </c>
      <c r="L2736" s="6">
        <f t="shared" si="215"/>
        <v>3970.0000001583248</v>
      </c>
      <c r="M2736" s="8">
        <f t="shared" si="211"/>
        <v>66.166666669305414</v>
      </c>
      <c r="N2736" s="8">
        <f t="shared" si="212"/>
        <v>463.1666666851379</v>
      </c>
      <c r="O2736" s="18">
        <v>1</v>
      </c>
      <c r="P2736" t="s">
        <v>4766</v>
      </c>
      <c r="Q2736" s="6" t="s">
        <v>24</v>
      </c>
    </row>
    <row r="2737" spans="1:17" ht="15">
      <c r="A2737" t="s">
        <v>17</v>
      </c>
      <c r="B2737" t="s">
        <v>18</v>
      </c>
      <c r="C2737" t="s">
        <v>38</v>
      </c>
      <c r="D2737" t="s">
        <v>4767</v>
      </c>
      <c r="E2737">
        <v>1</v>
      </c>
      <c r="F2737" t="s">
        <v>85</v>
      </c>
      <c r="G2737" t="s">
        <v>22</v>
      </c>
      <c r="H2737" s="5">
        <v>43781.72152777778</v>
      </c>
      <c r="I2737" s="5">
        <v>43781.68472222222</v>
      </c>
      <c r="J2737" s="4">
        <f t="shared" si="213"/>
        <v>2019</v>
      </c>
      <c r="K2737" s="4">
        <f t="shared" si="214"/>
        <v>11</v>
      </c>
      <c r="L2737" s="6">
        <f t="shared" si="215"/>
        <v>3180.0000003073364</v>
      </c>
      <c r="M2737" s="8">
        <f t="shared" si="211"/>
        <v>53.000000005122274</v>
      </c>
      <c r="N2737" s="8">
        <f t="shared" si="212"/>
        <v>53.000000005122274</v>
      </c>
      <c r="O2737" s="18">
        <v>1</v>
      </c>
      <c r="P2737" t="s">
        <v>4768</v>
      </c>
      <c r="Q2737" s="6" t="s">
        <v>24</v>
      </c>
    </row>
    <row r="2738" spans="1:18" ht="15">
      <c r="A2738" t="s">
        <v>17</v>
      </c>
      <c r="B2738" t="s">
        <v>18</v>
      </c>
      <c r="C2738" t="s">
        <v>38</v>
      </c>
      <c r="D2738" t="s">
        <v>964</v>
      </c>
      <c r="E2738">
        <v>2</v>
      </c>
      <c r="F2738" t="s">
        <v>33</v>
      </c>
      <c r="G2738" t="s">
        <v>22</v>
      </c>
      <c r="H2738" s="5">
        <v>43782.142881944441</v>
      </c>
      <c r="I2738" s="5">
        <v>43782.089409722219</v>
      </c>
      <c r="J2738" s="4">
        <f t="shared" si="213"/>
        <v>2019</v>
      </c>
      <c r="K2738" s="4">
        <f t="shared" si="214"/>
        <v>11</v>
      </c>
      <c r="L2738" s="6">
        <f t="shared" si="215"/>
        <v>4619.9999999720603</v>
      </c>
      <c r="M2738" s="8">
        <f t="shared" si="211"/>
        <v>76.999999999534339</v>
      </c>
      <c r="N2738" s="8">
        <f t="shared" si="212"/>
        <v>153.99999999906868</v>
      </c>
      <c r="O2738" s="18">
        <v>1</v>
      </c>
      <c r="P2738" t="s">
        <v>4769</v>
      </c>
      <c r="Q2738" s="6" t="s">
        <v>24</v>
      </c>
      <c r="R2738" t="s">
        <v>2886</v>
      </c>
    </row>
    <row r="2739" spans="1:17" ht="15">
      <c r="A2739" t="s">
        <v>17</v>
      </c>
      <c r="B2739" t="s">
        <v>41</v>
      </c>
      <c r="C2739" t="s">
        <v>62</v>
      </c>
      <c r="D2739" t="s">
        <v>1714</v>
      </c>
      <c r="E2739">
        <v>7</v>
      </c>
      <c r="F2739" t="s">
        <v>27</v>
      </c>
      <c r="G2739" t="s">
        <v>22</v>
      </c>
      <c r="H2739" s="5">
        <v>43782.606562499997</v>
      </c>
      <c r="I2739" s="5">
        <v>43782.536319444444</v>
      </c>
      <c r="J2739" s="4">
        <f t="shared" si="213"/>
        <v>2019</v>
      </c>
      <c r="K2739" s="4">
        <f t="shared" si="214"/>
        <v>11</v>
      </c>
      <c r="L2739" s="6">
        <f t="shared" si="215"/>
        <v>6068.9999998547137</v>
      </c>
      <c r="M2739" s="8">
        <f t="shared" si="211"/>
        <v>101.14999999757856</v>
      </c>
      <c r="N2739" s="8">
        <f t="shared" si="212"/>
        <v>708.04999998304993</v>
      </c>
      <c r="O2739" s="18">
        <v>1</v>
      </c>
      <c r="P2739" t="s">
        <v>4770</v>
      </c>
      <c r="Q2739" s="6" t="s">
        <v>24</v>
      </c>
    </row>
    <row r="2740" spans="1:17" ht="15">
      <c r="A2740" t="s">
        <v>17</v>
      </c>
      <c r="B2740" t="s">
        <v>18</v>
      </c>
      <c r="C2740" t="s">
        <v>38</v>
      </c>
      <c r="D2740" t="s">
        <v>3151</v>
      </c>
      <c r="E2740">
        <v>6</v>
      </c>
      <c r="F2740" t="s">
        <v>85</v>
      </c>
      <c r="G2740" t="s">
        <v>22</v>
      </c>
      <c r="H2740" s="5">
        <v>43782.922534722224</v>
      </c>
      <c r="I2740" s="5">
        <v>43782.859629629631</v>
      </c>
      <c r="J2740" s="4">
        <f t="shared" si="213"/>
        <v>2019</v>
      </c>
      <c r="K2740" s="4">
        <f t="shared" si="214"/>
        <v>11</v>
      </c>
      <c r="L2740" s="6">
        <f t="shared" si="215"/>
        <v>5435.0000000093132</v>
      </c>
      <c r="M2740" s="8">
        <f t="shared" si="211"/>
        <v>90.583333333488554</v>
      </c>
      <c r="N2740" s="8">
        <f t="shared" si="212"/>
        <v>543.50000000093132</v>
      </c>
      <c r="O2740" s="18">
        <v>1</v>
      </c>
      <c r="P2740" t="s">
        <v>4771</v>
      </c>
      <c r="Q2740" s="6" t="s">
        <v>24</v>
      </c>
    </row>
    <row r="2741" spans="1:17" ht="15">
      <c r="A2741" t="s">
        <v>17</v>
      </c>
      <c r="B2741" t="s">
        <v>55</v>
      </c>
      <c r="C2741" t="s">
        <v>59</v>
      </c>
      <c r="D2741" t="s">
        <v>908</v>
      </c>
      <c r="E2741">
        <v>5</v>
      </c>
      <c r="F2741" t="s">
        <v>85</v>
      </c>
      <c r="G2741" t="s">
        <v>22</v>
      </c>
      <c r="H2741" s="5">
        <v>43783.467361111114</v>
      </c>
      <c r="I2741" s="5">
        <v>43783.373611111114</v>
      </c>
      <c r="J2741" s="4">
        <f t="shared" si="213"/>
        <v>2019</v>
      </c>
      <c r="K2741" s="4">
        <f t="shared" si="214"/>
        <v>11</v>
      </c>
      <c r="L2741" s="6">
        <f t="shared" si="215"/>
        <v>8100</v>
      </c>
      <c r="M2741" s="8">
        <f t="shared" si="211"/>
        <v>135</v>
      </c>
      <c r="N2741" s="8">
        <f t="shared" si="212"/>
        <v>675</v>
      </c>
      <c r="O2741" s="18">
        <v>1</v>
      </c>
      <c r="P2741" t="s">
        <v>4772</v>
      </c>
      <c r="Q2741" s="6" t="s">
        <v>24</v>
      </c>
    </row>
    <row r="2742" spans="1:17" ht="15">
      <c r="A2742" t="s">
        <v>29</v>
      </c>
      <c r="B2742" t="s">
        <v>94</v>
      </c>
      <c r="C2742" t="s">
        <v>4773</v>
      </c>
      <c r="D2742" t="s">
        <v>4774</v>
      </c>
      <c r="E2742">
        <v>7185</v>
      </c>
      <c r="F2742" t="s">
        <v>165</v>
      </c>
      <c r="G2742" t="s">
        <v>22</v>
      </c>
      <c r="H2742" s="5">
        <v>43783.456226851849</v>
      </c>
      <c r="I2742" s="5">
        <v>43783.420138888891</v>
      </c>
      <c r="J2742" s="4">
        <f t="shared" si="213"/>
        <v>2019</v>
      </c>
      <c r="K2742" s="4">
        <f t="shared" si="214"/>
        <v>11</v>
      </c>
      <c r="L2742" s="6">
        <f t="shared" si="215"/>
        <v>3117.9999996442348</v>
      </c>
      <c r="M2742" s="8">
        <f t="shared" si="211"/>
        <v>51.966666660737246</v>
      </c>
      <c r="N2742" s="8">
        <f t="shared" si="212"/>
        <v>373380.49995739711</v>
      </c>
      <c r="O2742" s="18">
        <v>1</v>
      </c>
      <c r="P2742" t="s">
        <v>4775</v>
      </c>
      <c r="Q2742" s="6" t="s">
        <v>24</v>
      </c>
    </row>
    <row r="2743" spans="1:17" ht="15">
      <c r="A2743" t="s">
        <v>29</v>
      </c>
      <c r="B2743" t="s">
        <v>30</v>
      </c>
      <c r="C2743" t="s">
        <v>163</v>
      </c>
      <c r="D2743" t="s">
        <v>164</v>
      </c>
      <c r="E2743">
        <v>5535</v>
      </c>
      <c r="F2743" t="s">
        <v>165</v>
      </c>
      <c r="G2743" t="s">
        <v>22</v>
      </c>
      <c r="H2743" s="5">
        <v>43783.455590277779</v>
      </c>
      <c r="I2743" s="5">
        <v>43783.420138888891</v>
      </c>
      <c r="J2743" s="4">
        <f t="shared" si="213"/>
        <v>2019</v>
      </c>
      <c r="K2743" s="4">
        <f t="shared" si="214"/>
        <v>11</v>
      </c>
      <c r="L2743" s="6">
        <f t="shared" si="215"/>
        <v>3062.9999999888241</v>
      </c>
      <c r="M2743" s="8">
        <f t="shared" si="211"/>
        <v>51.049999999813735</v>
      </c>
      <c r="N2743" s="8">
        <f t="shared" si="212"/>
        <v>282561.74999896903</v>
      </c>
      <c r="O2743" s="18">
        <v>1</v>
      </c>
      <c r="P2743" t="s">
        <v>4776</v>
      </c>
      <c r="Q2743" s="6" t="s">
        <v>24</v>
      </c>
    </row>
    <row r="2744" spans="1:17" ht="15">
      <c r="A2744" t="s">
        <v>17</v>
      </c>
      <c r="B2744" t="s">
        <v>18</v>
      </c>
      <c r="C2744" t="s">
        <v>19</v>
      </c>
      <c r="D2744" t="s">
        <v>4777</v>
      </c>
      <c r="E2744">
        <v>24</v>
      </c>
      <c r="F2744" t="s">
        <v>21</v>
      </c>
      <c r="G2744" t="s">
        <v>97</v>
      </c>
      <c r="H2744" s="5">
        <v>43783.534722222219</v>
      </c>
      <c r="I2744" s="5">
        <v>43783.480763888889</v>
      </c>
      <c r="J2744" s="4">
        <f t="shared" si="213"/>
        <v>2019</v>
      </c>
      <c r="K2744" s="4">
        <f t="shared" si="214"/>
        <v>11</v>
      </c>
      <c r="L2744" s="6">
        <f t="shared" si="215"/>
        <v>4661.9999997317791</v>
      </c>
      <c r="M2744" s="8">
        <f t="shared" si="211"/>
        <v>77.699999995529652</v>
      </c>
      <c r="N2744" s="8">
        <f t="shared" si="212"/>
        <v>1864.7999998927116</v>
      </c>
      <c r="O2744" s="18">
        <v>1</v>
      </c>
      <c r="P2744" t="s">
        <v>4778</v>
      </c>
      <c r="Q2744" s="6" t="s">
        <v>24</v>
      </c>
    </row>
    <row r="2745" spans="1:17" ht="15">
      <c r="A2745" t="s">
        <v>17</v>
      </c>
      <c r="B2745" t="s">
        <v>140</v>
      </c>
      <c r="C2745" t="s">
        <v>141</v>
      </c>
      <c r="D2745" t="s">
        <v>4779</v>
      </c>
      <c r="E2745">
        <v>5</v>
      </c>
      <c r="F2745" t="s">
        <v>27</v>
      </c>
      <c r="G2745" t="s">
        <v>22</v>
      </c>
      <c r="H2745" s="5">
        <v>43784.379733796297</v>
      </c>
      <c r="I2745" s="5">
        <v>43784.319328703707</v>
      </c>
      <c r="J2745" s="4">
        <f t="shared" si="213"/>
        <v>2019</v>
      </c>
      <c r="K2745" s="4">
        <f t="shared" si="214"/>
        <v>11</v>
      </c>
      <c r="L2745" s="6">
        <f t="shared" si="215"/>
        <v>5218.9999998081475</v>
      </c>
      <c r="M2745" s="8">
        <f t="shared" si="211"/>
        <v>86.983333330135792</v>
      </c>
      <c r="N2745" s="8">
        <f t="shared" si="212"/>
        <v>434.91666665067896</v>
      </c>
      <c r="O2745" s="18">
        <v>1</v>
      </c>
      <c r="P2745" t="s">
        <v>4780</v>
      </c>
      <c r="Q2745" s="6" t="s">
        <v>24</v>
      </c>
    </row>
    <row r="2746" spans="1:19" s="152" customFormat="1" ht="15">
      <c r="A2746" s="152" t="s">
        <v>29</v>
      </c>
      <c r="B2746" s="152" t="s">
        <v>87</v>
      </c>
      <c r="C2746" s="152" t="s">
        <v>103</v>
      </c>
      <c r="D2746" s="152" t="s">
        <v>572</v>
      </c>
      <c r="E2746" s="152">
        <v>1</v>
      </c>
      <c r="F2746" s="152" t="s">
        <v>33</v>
      </c>
      <c r="G2746" s="152" t="s">
        <v>22</v>
      </c>
      <c r="H2746" s="153">
        <v>43784.403275462966</v>
      </c>
      <c r="I2746" s="153">
        <v>43784.349999999999</v>
      </c>
      <c r="J2746" s="4">
        <f t="shared" si="213"/>
        <v>2019</v>
      </c>
      <c r="K2746" s="4">
        <f t="shared" si="214"/>
        <v>11</v>
      </c>
      <c r="L2746" s="156">
        <f t="shared" si="215"/>
        <v>4603.0000003986061</v>
      </c>
      <c r="M2746" s="154">
        <f t="shared" si="211"/>
        <v>76.716666673310101</v>
      </c>
      <c r="N2746" s="154">
        <f t="shared" si="212"/>
        <v>76.716666673310101</v>
      </c>
      <c r="O2746" s="155">
        <v>1</v>
      </c>
      <c r="P2746" s="152" t="s">
        <v>4781</v>
      </c>
      <c r="Q2746" s="156" t="s">
        <v>24</v>
      </c>
      <c r="R2746" s="152" t="s">
        <v>2644</v>
      </c>
      <c r="S2746"/>
    </row>
    <row r="2747" spans="1:19" s="123" customFormat="1" ht="15">
      <c r="A2747" s="123" t="s">
        <v>29</v>
      </c>
      <c r="B2747" s="123" t="s">
        <v>30</v>
      </c>
      <c r="C2747" s="123" t="s">
        <v>83</v>
      </c>
      <c r="D2747" s="123" t="s">
        <v>444</v>
      </c>
      <c r="E2747" s="123">
        <v>1</v>
      </c>
      <c r="F2747" s="123" t="s">
        <v>92</v>
      </c>
      <c r="G2747" s="123" t="s">
        <v>22</v>
      </c>
      <c r="H2747" s="124">
        <v>43784.388831018521</v>
      </c>
      <c r="I2747" s="124">
        <v>43784.370138888888</v>
      </c>
      <c r="J2747" s="4">
        <f t="shared" si="213"/>
        <v>2019</v>
      </c>
      <c r="K2747" s="4">
        <f t="shared" si="214"/>
        <v>11</v>
      </c>
      <c r="L2747" s="127">
        <f t="shared" si="215"/>
        <v>1615.0000003399327</v>
      </c>
      <c r="M2747" s="125">
        <f t="shared" si="211"/>
        <v>26.916666672332212</v>
      </c>
      <c r="N2747" s="125">
        <f t="shared" si="212"/>
        <v>26.916666672332212</v>
      </c>
      <c r="O2747" s="126">
        <v>1</v>
      </c>
      <c r="P2747" s="123" t="s">
        <v>4782</v>
      </c>
      <c r="Q2747" s="127" t="s">
        <v>24</v>
      </c>
      <c r="S2747"/>
    </row>
    <row r="2748" spans="1:17" ht="15">
      <c r="A2748" t="s">
        <v>29</v>
      </c>
      <c r="B2748" t="s">
        <v>30</v>
      </c>
      <c r="C2748" t="s">
        <v>83</v>
      </c>
      <c r="D2748" t="s">
        <v>4783</v>
      </c>
      <c r="E2748">
        <v>1</v>
      </c>
      <c r="F2748" t="s">
        <v>27</v>
      </c>
      <c r="G2748" t="s">
        <v>22</v>
      </c>
      <c r="H2748" s="5">
        <v>43784.796388888892</v>
      </c>
      <c r="I2748" s="5">
        <v>43784.727083333331</v>
      </c>
      <c r="J2748" s="4">
        <f t="shared" si="213"/>
        <v>2019</v>
      </c>
      <c r="K2748" s="4">
        <f t="shared" si="214"/>
        <v>11</v>
      </c>
      <c r="L2748" s="6">
        <f t="shared" si="215"/>
        <v>5988.0000004079193</v>
      </c>
      <c r="M2748" s="8">
        <f t="shared" si="211"/>
        <v>99.800000006798655</v>
      </c>
      <c r="N2748" s="8">
        <f t="shared" si="212"/>
        <v>99.800000006798655</v>
      </c>
      <c r="O2748" s="18">
        <v>1</v>
      </c>
      <c r="P2748" t="s">
        <v>4784</v>
      </c>
      <c r="Q2748" s="6" t="s">
        <v>24</v>
      </c>
    </row>
    <row r="2749" spans="1:17" ht="15">
      <c r="A2749" t="s">
        <v>17</v>
      </c>
      <c r="B2749" t="s">
        <v>55</v>
      </c>
      <c r="C2749" t="s">
        <v>59</v>
      </c>
      <c r="D2749" t="s">
        <v>2291</v>
      </c>
      <c r="E2749">
        <v>15</v>
      </c>
      <c r="F2749" t="s">
        <v>27</v>
      </c>
      <c r="G2749" t="s">
        <v>22</v>
      </c>
      <c r="H2749" s="5">
        <v>43785.507638888892</v>
      </c>
      <c r="I2749" s="5">
        <v>43785.43613425926</v>
      </c>
      <c r="J2749" s="4">
        <f t="shared" si="213"/>
        <v>2019</v>
      </c>
      <c r="K2749" s="4">
        <f t="shared" si="214"/>
        <v>11</v>
      </c>
      <c r="L2749" s="6">
        <f t="shared" si="215"/>
        <v>6178.0000001890585</v>
      </c>
      <c r="M2749" s="8">
        <f t="shared" si="211"/>
        <v>102.96666666981764</v>
      </c>
      <c r="N2749" s="8">
        <f t="shared" si="212"/>
        <v>1544.5000000472646</v>
      </c>
      <c r="O2749" s="18">
        <v>1</v>
      </c>
      <c r="P2749" t="s">
        <v>4785</v>
      </c>
      <c r="Q2749" s="6" t="s">
        <v>24</v>
      </c>
    </row>
    <row r="2750" spans="1:17" ht="15">
      <c r="A2750" t="s">
        <v>29</v>
      </c>
      <c r="B2750" t="s">
        <v>94</v>
      </c>
      <c r="C2750" t="s">
        <v>177</v>
      </c>
      <c r="D2750" t="s">
        <v>4786</v>
      </c>
      <c r="E2750">
        <v>1</v>
      </c>
      <c r="F2750" t="s">
        <v>92</v>
      </c>
      <c r="G2750" t="s">
        <v>22</v>
      </c>
      <c r="H2750" s="5">
        <v>43786.409560185188</v>
      </c>
      <c r="I2750" s="5">
        <v>43786.344085648147</v>
      </c>
      <c r="J2750" s="4">
        <f t="shared" si="213"/>
        <v>2019</v>
      </c>
      <c r="K2750" s="4">
        <f t="shared" si="214"/>
        <v>11</v>
      </c>
      <c r="L2750" s="6">
        <f t="shared" si="215"/>
        <v>5657.0000003557652</v>
      </c>
      <c r="M2750" s="8">
        <f t="shared" si="211"/>
        <v>94.283333339262754</v>
      </c>
      <c r="N2750" s="8">
        <f t="shared" si="212"/>
        <v>94.283333339262754</v>
      </c>
      <c r="O2750" s="18">
        <v>1</v>
      </c>
      <c r="P2750" t="s">
        <v>4787</v>
      </c>
      <c r="Q2750" s="6" t="s">
        <v>24</v>
      </c>
    </row>
    <row r="2751" spans="1:17" ht="15">
      <c r="A2751" t="s">
        <v>29</v>
      </c>
      <c r="B2751" t="s">
        <v>87</v>
      </c>
      <c r="C2751" t="s">
        <v>103</v>
      </c>
      <c r="D2751" t="s">
        <v>4788</v>
      </c>
      <c r="E2751">
        <v>1</v>
      </c>
      <c r="F2751" t="s">
        <v>125</v>
      </c>
      <c r="G2751" t="s">
        <v>22</v>
      </c>
      <c r="H2751" s="5">
        <v>43787.470960648148</v>
      </c>
      <c r="I2751" s="5">
        <v>43787.430555555555</v>
      </c>
      <c r="J2751" s="4">
        <f t="shared" si="213"/>
        <v>2019</v>
      </c>
      <c r="K2751" s="4">
        <f t="shared" si="214"/>
        <v>11</v>
      </c>
      <c r="L2751" s="6">
        <f t="shared" si="215"/>
        <v>3491.0000000847504</v>
      </c>
      <c r="M2751" s="8">
        <f t="shared" si="211"/>
        <v>58.183333334745839</v>
      </c>
      <c r="N2751" s="8">
        <f t="shared" si="212"/>
        <v>58.183333334745839</v>
      </c>
      <c r="O2751" s="18">
        <v>1</v>
      </c>
      <c r="P2751" t="s">
        <v>4789</v>
      </c>
      <c r="Q2751" s="6" t="s">
        <v>24</v>
      </c>
    </row>
    <row r="2752" spans="1:17" ht="15">
      <c r="A2752" t="s">
        <v>17</v>
      </c>
      <c r="B2752" t="s">
        <v>41</v>
      </c>
      <c r="C2752" t="s">
        <v>62</v>
      </c>
      <c r="D2752" t="s">
        <v>474</v>
      </c>
      <c r="E2752">
        <v>15</v>
      </c>
      <c r="F2752" t="s">
        <v>27</v>
      </c>
      <c r="G2752" t="s">
        <v>22</v>
      </c>
      <c r="H2752" s="5">
        <v>43787.601053240738</v>
      </c>
      <c r="I2752" s="5">
        <v>43787.574305555558</v>
      </c>
      <c r="J2752" s="4">
        <f t="shared" si="213"/>
        <v>2019</v>
      </c>
      <c r="K2752" s="4">
        <f t="shared" si="214"/>
        <v>11</v>
      </c>
      <c r="L2752" s="6">
        <f t="shared" si="215"/>
        <v>2310.9999995911494</v>
      </c>
      <c r="M2752" s="8">
        <f t="shared" si="216" ref="M2752:M2815">+L2752/60</f>
        <v>38.51666665985249</v>
      </c>
      <c r="N2752" s="8">
        <f t="shared" si="217" ref="N2752:N2815">+M2752*E2752</f>
        <v>577.74999989778735</v>
      </c>
      <c r="O2752" s="18">
        <v>1</v>
      </c>
      <c r="P2752" t="s">
        <v>4790</v>
      </c>
      <c r="Q2752" s="6" t="s">
        <v>24</v>
      </c>
    </row>
    <row r="2753" spans="1:17" ht="15">
      <c r="A2753" t="s">
        <v>29</v>
      </c>
      <c r="B2753" t="s">
        <v>87</v>
      </c>
      <c r="C2753" t="s">
        <v>103</v>
      </c>
      <c r="D2753" t="s">
        <v>3099</v>
      </c>
      <c r="E2753">
        <v>8</v>
      </c>
      <c r="F2753" t="s">
        <v>27</v>
      </c>
      <c r="G2753" t="s">
        <v>22</v>
      </c>
      <c r="H2753" s="5">
        <v>43788.327268518522</v>
      </c>
      <c r="I2753" s="5">
        <v>43788.302777777775</v>
      </c>
      <c r="J2753" s="4">
        <f t="shared" si="213"/>
        <v>2019</v>
      </c>
      <c r="K2753" s="4">
        <f t="shared" si="214"/>
        <v>11</v>
      </c>
      <c r="L2753" s="6">
        <f t="shared" si="215"/>
        <v>2116.0000005271286</v>
      </c>
      <c r="M2753" s="8">
        <f t="shared" si="216"/>
        <v>35.266666675452143</v>
      </c>
      <c r="N2753" s="8">
        <f t="shared" si="217"/>
        <v>282.13333340361714</v>
      </c>
      <c r="O2753" s="18">
        <v>1</v>
      </c>
      <c r="P2753" t="s">
        <v>4791</v>
      </c>
      <c r="Q2753" s="6" t="s">
        <v>24</v>
      </c>
    </row>
    <row r="2754" spans="1:17" ht="15">
      <c r="A2754" t="s">
        <v>17</v>
      </c>
      <c r="B2754" t="s">
        <v>41</v>
      </c>
      <c r="C2754" t="s">
        <v>42</v>
      </c>
      <c r="D2754" t="s">
        <v>4792</v>
      </c>
      <c r="E2754">
        <v>1</v>
      </c>
      <c r="F2754" t="s">
        <v>92</v>
      </c>
      <c r="G2754" t="s">
        <v>22</v>
      </c>
      <c r="H2754" s="5">
        <v>43788.766215277778</v>
      </c>
      <c r="I2754" s="5">
        <v>43788.75</v>
      </c>
      <c r="J2754" s="4">
        <f t="shared" si="213"/>
        <v>2019</v>
      </c>
      <c r="K2754" s="4">
        <f t="shared" si="214"/>
        <v>11</v>
      </c>
      <c r="L2754" s="6">
        <f t="shared" si="215"/>
        <v>1400.9999999776483</v>
      </c>
      <c r="M2754" s="8">
        <f t="shared" si="216"/>
        <v>23.349999999627471</v>
      </c>
      <c r="N2754" s="8">
        <f t="shared" si="217"/>
        <v>23.349999999627471</v>
      </c>
      <c r="O2754" s="18">
        <v>1</v>
      </c>
      <c r="P2754" t="s">
        <v>4793</v>
      </c>
      <c r="Q2754" s="6" t="s">
        <v>24</v>
      </c>
    </row>
    <row r="2755" spans="1:17" s="106" customFormat="1" ht="15">
      <c r="A2755" s="106" t="s">
        <v>29</v>
      </c>
      <c r="B2755" s="106" t="s">
        <v>94</v>
      </c>
      <c r="C2755" s="106" t="s">
        <v>95</v>
      </c>
      <c r="D2755" s="106" t="s">
        <v>633</v>
      </c>
      <c r="E2755" s="106">
        <v>1</v>
      </c>
      <c r="F2755" s="106" t="s">
        <v>92</v>
      </c>
      <c r="G2755" s="106" t="s">
        <v>22</v>
      </c>
      <c r="H2755" s="107">
        <v>43789.645289351851</v>
      </c>
      <c r="I2755" s="107">
        <v>43789.625659722224</v>
      </c>
      <c r="J2755" s="4">
        <f t="shared" si="218" ref="J2755:J2818">YEAR(I2755)</f>
        <v>2019</v>
      </c>
      <c r="K2755" s="4">
        <f t="shared" si="219" ref="K2755:K2818">MONTH(I2755)</f>
        <v>11</v>
      </c>
      <c r="L2755" s="110">
        <f t="shared" si="215"/>
        <v>1695.9999997867271</v>
      </c>
      <c r="M2755" s="108">
        <f t="shared" si="216"/>
        <v>28.266666663112119</v>
      </c>
      <c r="N2755" s="108">
        <f t="shared" si="217"/>
        <v>28.266666663112119</v>
      </c>
      <c r="O2755" s="109">
        <v>1</v>
      </c>
      <c r="P2755" s="106" t="s">
        <v>4794</v>
      </c>
      <c r="Q2755" s="110" t="s">
        <v>24</v>
      </c>
    </row>
    <row r="2756" spans="1:17" ht="15">
      <c r="A2756" t="s">
        <v>29</v>
      </c>
      <c r="B2756" t="s">
        <v>30</v>
      </c>
      <c r="C2756" t="s">
        <v>31</v>
      </c>
      <c r="D2756" t="s">
        <v>4795</v>
      </c>
      <c r="E2756">
        <v>1</v>
      </c>
      <c r="F2756" t="s">
        <v>33</v>
      </c>
      <c r="G2756" t="s">
        <v>97</v>
      </c>
      <c r="H2756" s="5">
        <v>43791.592361111114</v>
      </c>
      <c r="I2756" s="5">
        <v>43791.559027777781</v>
      </c>
      <c r="J2756" s="4">
        <f t="shared" si="218"/>
        <v>2019</v>
      </c>
      <c r="K2756" s="4">
        <f t="shared" si="219"/>
        <v>11</v>
      </c>
      <c r="L2756" s="6">
        <f t="shared" si="215"/>
        <v>2879.9999999580905</v>
      </c>
      <c r="M2756" s="8">
        <f t="shared" si="216"/>
        <v>47.999999999301508</v>
      </c>
      <c r="N2756" s="8">
        <f t="shared" si="217"/>
        <v>47.999999999301508</v>
      </c>
      <c r="O2756" s="18">
        <v>1</v>
      </c>
      <c r="P2756" t="s">
        <v>4796</v>
      </c>
      <c r="Q2756" s="6" t="s">
        <v>24</v>
      </c>
    </row>
    <row r="2757" spans="1:17" ht="15">
      <c r="A2757" t="s">
        <v>17</v>
      </c>
      <c r="B2757" t="s">
        <v>18</v>
      </c>
      <c r="C2757" t="s">
        <v>35</v>
      </c>
      <c r="D2757" t="s">
        <v>729</v>
      </c>
      <c r="E2757">
        <v>4</v>
      </c>
      <c r="F2757" t="s">
        <v>27</v>
      </c>
      <c r="G2757" t="s">
        <v>22</v>
      </c>
      <c r="H2757" s="5">
        <v>43792.558761574073</v>
      </c>
      <c r="I2757" s="5">
        <v>43792.539583333331</v>
      </c>
      <c r="J2757" s="4">
        <f t="shared" si="218"/>
        <v>2019</v>
      </c>
      <c r="K2757" s="4">
        <f t="shared" si="219"/>
        <v>11</v>
      </c>
      <c r="L2757" s="6">
        <f t="shared" si="215"/>
        <v>1657.0000000996515</v>
      </c>
      <c r="M2757" s="8">
        <f t="shared" si="216"/>
        <v>27.616666668327525</v>
      </c>
      <c r="N2757" s="8">
        <f t="shared" si="217"/>
        <v>110.4666666733101</v>
      </c>
      <c r="O2757" s="18">
        <v>1</v>
      </c>
      <c r="P2757" t="s">
        <v>4797</v>
      </c>
      <c r="Q2757" s="6" t="s">
        <v>24</v>
      </c>
    </row>
    <row r="2758" spans="1:17" ht="15">
      <c r="A2758" t="s">
        <v>17</v>
      </c>
      <c r="B2758" t="s">
        <v>41</v>
      </c>
      <c r="C2758" t="s">
        <v>42</v>
      </c>
      <c r="D2758" t="s">
        <v>250</v>
      </c>
      <c r="E2758">
        <v>58</v>
      </c>
      <c r="F2758" t="s">
        <v>27</v>
      </c>
      <c r="G2758" t="s">
        <v>22</v>
      </c>
      <c r="H2758" s="5">
        <v>43792.613993055558</v>
      </c>
      <c r="I2758" s="5">
        <v>43792.553622685184</v>
      </c>
      <c r="J2758" s="4">
        <f t="shared" si="218"/>
        <v>2019</v>
      </c>
      <c r="K2758" s="4">
        <f t="shared" si="219"/>
        <v>11</v>
      </c>
      <c r="L2758" s="6">
        <f t="shared" si="215"/>
        <v>5216.0000003641471</v>
      </c>
      <c r="M2758" s="8">
        <f t="shared" si="216"/>
        <v>86.933333339402452</v>
      </c>
      <c r="N2758" s="8">
        <f t="shared" si="217"/>
        <v>5042.1333336853422</v>
      </c>
      <c r="O2758" s="18">
        <v>1</v>
      </c>
      <c r="P2758" t="s">
        <v>4798</v>
      </c>
      <c r="Q2758" s="6" t="s">
        <v>24</v>
      </c>
    </row>
    <row r="2759" spans="1:17" ht="15">
      <c r="A2759" t="s">
        <v>17</v>
      </c>
      <c r="B2759" t="s">
        <v>55</v>
      </c>
      <c r="C2759" t="s">
        <v>56</v>
      </c>
      <c r="D2759" t="s">
        <v>716</v>
      </c>
      <c r="E2759">
        <v>7</v>
      </c>
      <c r="F2759" t="s">
        <v>27</v>
      </c>
      <c r="G2759" t="s">
        <v>22</v>
      </c>
      <c r="H2759" s="5">
        <v>43792.644953703704</v>
      </c>
      <c r="I2759" s="5">
        <v>43792.624305555553</v>
      </c>
      <c r="J2759" s="4">
        <f t="shared" si="218"/>
        <v>2019</v>
      </c>
      <c r="K2759" s="4">
        <f t="shared" si="219"/>
        <v>11</v>
      </c>
      <c r="L2759" s="6">
        <f t="shared" si="215"/>
        <v>1784.0000002412125</v>
      </c>
      <c r="M2759" s="8">
        <f t="shared" si="216"/>
        <v>29.733333337353542</v>
      </c>
      <c r="N2759" s="8">
        <f t="shared" si="217"/>
        <v>208.1333333614748</v>
      </c>
      <c r="O2759" s="18">
        <v>1</v>
      </c>
      <c r="P2759" t="s">
        <v>4799</v>
      </c>
      <c r="Q2759" s="6" t="s">
        <v>24</v>
      </c>
    </row>
    <row r="2760" spans="1:17" ht="15">
      <c r="A2760" t="s">
        <v>17</v>
      </c>
      <c r="B2760" t="s">
        <v>41</v>
      </c>
      <c r="C2760" t="s">
        <v>1788</v>
      </c>
      <c r="D2760" t="s">
        <v>2128</v>
      </c>
      <c r="E2760">
        <v>25</v>
      </c>
      <c r="F2760" t="s">
        <v>33</v>
      </c>
      <c r="G2760" t="s">
        <v>22</v>
      </c>
      <c r="H2760" s="5">
        <v>43792.718414351853</v>
      </c>
      <c r="I2760" s="5">
        <v>43792.663194444445</v>
      </c>
      <c r="J2760" s="4">
        <f t="shared" si="218"/>
        <v>2019</v>
      </c>
      <c r="K2760" s="4">
        <f t="shared" si="219"/>
        <v>11</v>
      </c>
      <c r="L2760" s="6">
        <f t="shared" si="215"/>
        <v>4771.0000000661239</v>
      </c>
      <c r="M2760" s="8">
        <f t="shared" si="216"/>
        <v>79.516666667768732</v>
      </c>
      <c r="N2760" s="8">
        <f t="shared" si="217"/>
        <v>1987.9166666942183</v>
      </c>
      <c r="O2760" s="18">
        <v>1</v>
      </c>
      <c r="P2760" t="s">
        <v>4800</v>
      </c>
      <c r="Q2760" s="6" t="s">
        <v>24</v>
      </c>
    </row>
    <row r="2761" spans="1:17" ht="15">
      <c r="A2761" t="s">
        <v>17</v>
      </c>
      <c r="B2761" t="s">
        <v>41</v>
      </c>
      <c r="C2761" t="s">
        <v>1788</v>
      </c>
      <c r="D2761" t="s">
        <v>2128</v>
      </c>
      <c r="E2761">
        <v>25</v>
      </c>
      <c r="F2761" t="s">
        <v>131</v>
      </c>
      <c r="G2761" t="s">
        <v>97</v>
      </c>
      <c r="H2761" s="5">
        <v>43792.867997685185</v>
      </c>
      <c r="I2761" s="5">
        <v>43792.734722222223</v>
      </c>
      <c r="J2761" s="4">
        <f t="shared" si="218"/>
        <v>2019</v>
      </c>
      <c r="K2761" s="4">
        <f t="shared" si="219"/>
        <v>11</v>
      </c>
      <c r="L2761" s="6">
        <f t="shared" si="215"/>
        <v>11514.999999920838</v>
      </c>
      <c r="M2761" s="8">
        <f t="shared" si="216"/>
        <v>191.91666666534729</v>
      </c>
      <c r="N2761" s="8">
        <f t="shared" si="217"/>
        <v>4797.9166666336823</v>
      </c>
      <c r="O2761" s="18">
        <v>1</v>
      </c>
      <c r="P2761" t="s">
        <v>4801</v>
      </c>
      <c r="Q2761" s="6" t="s">
        <v>24</v>
      </c>
    </row>
    <row r="2762" spans="1:17" ht="15">
      <c r="A2762" t="s">
        <v>17</v>
      </c>
      <c r="B2762" t="s">
        <v>55</v>
      </c>
      <c r="C2762" t="s">
        <v>59</v>
      </c>
      <c r="D2762" t="s">
        <v>4802</v>
      </c>
      <c r="E2762">
        <v>2</v>
      </c>
      <c r="F2762" t="s">
        <v>85</v>
      </c>
      <c r="G2762" t="s">
        <v>22</v>
      </c>
      <c r="H2762" s="5">
        <v>43794.600763888891</v>
      </c>
      <c r="I2762" s="5">
        <v>43794.559027777781</v>
      </c>
      <c r="J2762" s="4">
        <f t="shared" si="218"/>
        <v>2019</v>
      </c>
      <c r="K2762" s="4">
        <f t="shared" si="219"/>
        <v>11</v>
      </c>
      <c r="L2762" s="6">
        <f t="shared" si="220" ref="L2762:L2825">(H2762-I2762)*60*24*60</f>
        <v>3605.9999999357387</v>
      </c>
      <c r="M2762" s="8">
        <f t="shared" si="216"/>
        <v>60.099999998928979</v>
      </c>
      <c r="N2762" s="8">
        <f t="shared" si="217"/>
        <v>120.19999999785796</v>
      </c>
      <c r="O2762" s="18">
        <v>1</v>
      </c>
      <c r="P2762" t="s">
        <v>4803</v>
      </c>
      <c r="Q2762" s="6" t="s">
        <v>24</v>
      </c>
    </row>
    <row r="2763" spans="1:17" ht="15">
      <c r="A2763" t="s">
        <v>17</v>
      </c>
      <c r="B2763" t="s">
        <v>41</v>
      </c>
      <c r="C2763" t="s">
        <v>129</v>
      </c>
      <c r="D2763" t="s">
        <v>4804</v>
      </c>
      <c r="E2763">
        <v>3</v>
      </c>
      <c r="F2763" t="s">
        <v>92</v>
      </c>
      <c r="G2763" t="s">
        <v>22</v>
      </c>
      <c r="H2763" s="5">
        <v>43795.20417824074</v>
      </c>
      <c r="I2763" s="5">
        <v>43795.148611111108</v>
      </c>
      <c r="J2763" s="4">
        <f t="shared" si="218"/>
        <v>2019</v>
      </c>
      <c r="K2763" s="4">
        <f t="shared" si="219"/>
        <v>11</v>
      </c>
      <c r="L2763" s="6">
        <f t="shared" si="220"/>
        <v>4801.0000001639128</v>
      </c>
      <c r="M2763" s="8">
        <f t="shared" si="216"/>
        <v>80.016666669398546</v>
      </c>
      <c r="N2763" s="8">
        <f t="shared" si="217"/>
        <v>240.05000000819564</v>
      </c>
      <c r="O2763" s="18">
        <v>1</v>
      </c>
      <c r="P2763" t="s">
        <v>4805</v>
      </c>
      <c r="Q2763" s="6" t="s">
        <v>24</v>
      </c>
    </row>
    <row r="2764" spans="1:17" ht="15">
      <c r="A2764" t="s">
        <v>29</v>
      </c>
      <c r="B2764" t="s">
        <v>94</v>
      </c>
      <c r="C2764" t="s">
        <v>177</v>
      </c>
      <c r="D2764" t="s">
        <v>4806</v>
      </c>
      <c r="E2764">
        <v>6</v>
      </c>
      <c r="F2764" t="s">
        <v>92</v>
      </c>
      <c r="G2764" t="s">
        <v>22</v>
      </c>
      <c r="H2764" s="5">
        <v>43796.318807870368</v>
      </c>
      <c r="I2764" s="5">
        <v>43796.302777777775</v>
      </c>
      <c r="J2764" s="4">
        <f t="shared" si="218"/>
        <v>2019</v>
      </c>
      <c r="K2764" s="4">
        <f t="shared" si="219"/>
        <v>11</v>
      </c>
      <c r="L2764" s="6">
        <f t="shared" si="220"/>
        <v>1385.0000000093132</v>
      </c>
      <c r="M2764" s="8">
        <f t="shared" si="216"/>
        <v>23.083333333488554</v>
      </c>
      <c r="N2764" s="8">
        <f t="shared" si="217"/>
        <v>138.50000000093132</v>
      </c>
      <c r="O2764" s="18">
        <v>1</v>
      </c>
      <c r="P2764" t="s">
        <v>4807</v>
      </c>
      <c r="Q2764" s="6" t="s">
        <v>24</v>
      </c>
    </row>
    <row r="2765" spans="1:17" ht="15">
      <c r="A2765" t="s">
        <v>17</v>
      </c>
      <c r="B2765" t="s">
        <v>47</v>
      </c>
      <c r="C2765" t="s">
        <v>52</v>
      </c>
      <c r="D2765" t="s">
        <v>1815</v>
      </c>
      <c r="E2765">
        <v>1</v>
      </c>
      <c r="F2765" t="s">
        <v>85</v>
      </c>
      <c r="G2765" t="s">
        <v>22</v>
      </c>
      <c r="H2765" s="5">
        <v>43796.456782407404</v>
      </c>
      <c r="I2765" s="5">
        <v>43796.408333333333</v>
      </c>
      <c r="J2765" s="4">
        <f t="shared" si="218"/>
        <v>2019</v>
      </c>
      <c r="K2765" s="4">
        <f t="shared" si="219"/>
        <v>11</v>
      </c>
      <c r="L2765" s="6">
        <f t="shared" si="220"/>
        <v>4185.9999997308478</v>
      </c>
      <c r="M2765" s="8">
        <f t="shared" si="216"/>
        <v>69.766666662180796</v>
      </c>
      <c r="N2765" s="8">
        <f t="shared" si="217"/>
        <v>69.766666662180796</v>
      </c>
      <c r="O2765" s="18">
        <v>1</v>
      </c>
      <c r="P2765" t="s">
        <v>4808</v>
      </c>
      <c r="Q2765" s="6" t="s">
        <v>24</v>
      </c>
    </row>
    <row r="2766" spans="1:17" ht="15">
      <c r="A2766" t="s">
        <v>29</v>
      </c>
      <c r="B2766" t="s">
        <v>94</v>
      </c>
      <c r="C2766" t="s">
        <v>95</v>
      </c>
      <c r="D2766" t="s">
        <v>4809</v>
      </c>
      <c r="E2766">
        <v>1</v>
      </c>
      <c r="F2766" t="s">
        <v>27</v>
      </c>
      <c r="G2766" t="s">
        <v>22</v>
      </c>
      <c r="H2766" s="5">
        <v>43796.882916666669</v>
      </c>
      <c r="I2766" s="5">
        <v>43796.8125</v>
      </c>
      <c r="J2766" s="4">
        <f t="shared" si="218"/>
        <v>2019</v>
      </c>
      <c r="K2766" s="4">
        <f t="shared" si="219"/>
        <v>11</v>
      </c>
      <c r="L2766" s="6">
        <f t="shared" si="220"/>
        <v>6084.0000002179295</v>
      </c>
      <c r="M2766" s="8">
        <f t="shared" si="216"/>
        <v>101.40000000363216</v>
      </c>
      <c r="N2766" s="8">
        <f t="shared" si="217"/>
        <v>101.40000000363216</v>
      </c>
      <c r="O2766" s="18">
        <v>1</v>
      </c>
      <c r="P2766" t="s">
        <v>4810</v>
      </c>
      <c r="Q2766" s="6" t="s">
        <v>24</v>
      </c>
    </row>
    <row r="2767" spans="1:17" ht="15">
      <c r="A2767" t="s">
        <v>17</v>
      </c>
      <c r="B2767" t="s">
        <v>18</v>
      </c>
      <c r="C2767" t="s">
        <v>19</v>
      </c>
      <c r="D2767" t="s">
        <v>1797</v>
      </c>
      <c r="E2767">
        <v>19</v>
      </c>
      <c r="F2767" t="s">
        <v>27</v>
      </c>
      <c r="G2767" t="s">
        <v>22</v>
      </c>
      <c r="H2767" s="5">
        <v>43800.386458333334</v>
      </c>
      <c r="I2767" s="5">
        <v>43800.347546296296</v>
      </c>
      <c r="J2767" s="4">
        <f t="shared" si="218"/>
        <v>2019</v>
      </c>
      <c r="K2767" s="4">
        <f t="shared" si="219"/>
        <v>12</v>
      </c>
      <c r="L2767" s="6">
        <f t="shared" si="220"/>
        <v>3362.0000001043081</v>
      </c>
      <c r="M2767" s="8">
        <f t="shared" si="216"/>
        <v>56.033333335071802</v>
      </c>
      <c r="N2767" s="8">
        <f t="shared" si="217"/>
        <v>1064.6333333663642</v>
      </c>
      <c r="O2767" s="18">
        <v>1</v>
      </c>
      <c r="P2767" t="s">
        <v>4811</v>
      </c>
      <c r="Q2767" s="6" t="s">
        <v>24</v>
      </c>
    </row>
    <row r="2768" spans="1:17" ht="15">
      <c r="A2768" t="s">
        <v>29</v>
      </c>
      <c r="B2768" t="s">
        <v>94</v>
      </c>
      <c r="C2768" t="s">
        <v>156</v>
      </c>
      <c r="D2768" t="s">
        <v>4812</v>
      </c>
      <c r="E2768">
        <v>14</v>
      </c>
      <c r="F2768" t="s">
        <v>27</v>
      </c>
      <c r="G2768" t="s">
        <v>22</v>
      </c>
      <c r="H2768" s="5">
        <v>43800.557129629633</v>
      </c>
      <c r="I2768" s="5">
        <v>43800.521909722222</v>
      </c>
      <c r="J2768" s="4">
        <f t="shared" si="218"/>
        <v>2019</v>
      </c>
      <c r="K2768" s="4">
        <f t="shared" si="219"/>
        <v>12</v>
      </c>
      <c r="L2768" s="6">
        <f t="shared" si="220"/>
        <v>3043.0000003427267</v>
      </c>
      <c r="M2768" s="8">
        <f t="shared" si="216"/>
        <v>50.716666672378778</v>
      </c>
      <c r="N2768" s="8">
        <f t="shared" si="217"/>
        <v>710.0333334133029</v>
      </c>
      <c r="O2768" s="18">
        <v>1</v>
      </c>
      <c r="P2768" t="s">
        <v>4813</v>
      </c>
      <c r="Q2768" s="6" t="s">
        <v>24</v>
      </c>
    </row>
    <row r="2769" spans="1:18" ht="15">
      <c r="A2769" t="s">
        <v>17</v>
      </c>
      <c r="B2769" t="s">
        <v>55</v>
      </c>
      <c r="C2769" t="s">
        <v>59</v>
      </c>
      <c r="D2769" t="s">
        <v>146</v>
      </c>
      <c r="E2769">
        <v>1</v>
      </c>
      <c r="F2769" t="s">
        <v>44</v>
      </c>
      <c r="G2769" t="s">
        <v>22</v>
      </c>
      <c r="H2769" s="5">
        <v>43800.72923611111</v>
      </c>
      <c r="I2769" s="5">
        <v>43800.722916666666</v>
      </c>
      <c r="J2769" s="4">
        <f t="shared" si="218"/>
        <v>2019</v>
      </c>
      <c r="K2769" s="4">
        <f t="shared" si="219"/>
        <v>12</v>
      </c>
      <c r="L2769" s="6">
        <f t="shared" si="220"/>
        <v>546.00000001955777</v>
      </c>
      <c r="M2769" s="8">
        <f t="shared" si="216"/>
        <v>9.1000000003259629</v>
      </c>
      <c r="N2769" s="8">
        <f t="shared" si="217"/>
        <v>9.1000000003259629</v>
      </c>
      <c r="O2769" s="18">
        <v>1</v>
      </c>
      <c r="P2769" t="s">
        <v>4814</v>
      </c>
      <c r="Q2769" s="6" t="s">
        <v>24</v>
      </c>
      <c r="R2769" t="s">
        <v>46</v>
      </c>
    </row>
    <row r="2770" spans="1:18" s="100" customFormat="1" ht="15">
      <c r="A2770" s="100" t="s">
        <v>17</v>
      </c>
      <c r="B2770" s="100" t="s">
        <v>18</v>
      </c>
      <c r="C2770" s="100" t="s">
        <v>35</v>
      </c>
      <c r="D2770" s="100" t="s">
        <v>221</v>
      </c>
      <c r="E2770" s="100">
        <v>1155</v>
      </c>
      <c r="F2770" s="100" t="s">
        <v>44</v>
      </c>
      <c r="G2770" s="100" t="s">
        <v>22</v>
      </c>
      <c r="H2770" s="101">
        <v>43801.103159722225</v>
      </c>
      <c r="I2770" s="101">
        <v>43801.04791666667</v>
      </c>
      <c r="J2770" s="4">
        <f t="shared" si="218"/>
        <v>2019</v>
      </c>
      <c r="K2770" s="4">
        <f t="shared" si="219"/>
        <v>12</v>
      </c>
      <c r="L2770" s="96">
        <f t="shared" si="220"/>
        <v>4772.9999999050051</v>
      </c>
      <c r="M2770" s="98">
        <f t="shared" si="216"/>
        <v>79.549999998416752</v>
      </c>
      <c r="N2770" s="98">
        <f t="shared" si="217"/>
        <v>91880.249998171348</v>
      </c>
      <c r="O2770" s="99">
        <v>1</v>
      </c>
      <c r="P2770" s="100" t="s">
        <v>4815</v>
      </c>
      <c r="Q2770" s="96" t="s">
        <v>24</v>
      </c>
      <c r="R2770" s="100" t="s">
        <v>46</v>
      </c>
    </row>
    <row r="2771" spans="1:17" ht="15">
      <c r="A2771" t="s">
        <v>17</v>
      </c>
      <c r="B2771" t="s">
        <v>55</v>
      </c>
      <c r="C2771" t="s">
        <v>59</v>
      </c>
      <c r="D2771" t="s">
        <v>4816</v>
      </c>
      <c r="E2771">
        <v>10</v>
      </c>
      <c r="F2771" t="s">
        <v>27</v>
      </c>
      <c r="G2771" t="s">
        <v>22</v>
      </c>
      <c r="H2771" s="5">
        <v>43801.186620370368</v>
      </c>
      <c r="I2771" s="5">
        <v>43801.058483796296</v>
      </c>
      <c r="J2771" s="4">
        <f t="shared" si="218"/>
        <v>2019</v>
      </c>
      <c r="K2771" s="4">
        <f t="shared" si="219"/>
        <v>12</v>
      </c>
      <c r="L2771" s="6">
        <f t="shared" si="220"/>
        <v>11070.999999856576</v>
      </c>
      <c r="M2771" s="8">
        <f t="shared" si="216"/>
        <v>184.51666666427627</v>
      </c>
      <c r="N2771" s="8">
        <f t="shared" si="217"/>
        <v>1845.1666666427627</v>
      </c>
      <c r="O2771" s="18">
        <v>1</v>
      </c>
      <c r="P2771" t="s">
        <v>4817</v>
      </c>
      <c r="Q2771" s="6" t="s">
        <v>24</v>
      </c>
    </row>
    <row r="2772" spans="1:17" ht="15">
      <c r="A2772" t="s">
        <v>17</v>
      </c>
      <c r="B2772" t="s">
        <v>47</v>
      </c>
      <c r="C2772" t="s">
        <v>52</v>
      </c>
      <c r="D2772" t="s">
        <v>81</v>
      </c>
      <c r="E2772">
        <v>6</v>
      </c>
      <c r="F2772" t="s">
        <v>85</v>
      </c>
      <c r="G2772" t="s">
        <v>22</v>
      </c>
      <c r="H2772" s="5">
        <v>43801.48333333333</v>
      </c>
      <c r="I2772" s="5">
        <v>43801.417199074072</v>
      </c>
      <c r="J2772" s="4">
        <f t="shared" si="218"/>
        <v>2019</v>
      </c>
      <c r="K2772" s="4">
        <f t="shared" si="219"/>
        <v>12</v>
      </c>
      <c r="L2772" s="6">
        <f t="shared" si="220"/>
        <v>5713.9999998500571</v>
      </c>
      <c r="M2772" s="8">
        <f t="shared" si="216"/>
        <v>95.233333330834284</v>
      </c>
      <c r="N2772" s="8">
        <f t="shared" si="217"/>
        <v>571.39999998500571</v>
      </c>
      <c r="O2772" s="18">
        <v>1</v>
      </c>
      <c r="P2772" t="s">
        <v>4818</v>
      </c>
      <c r="Q2772" s="6" t="s">
        <v>24</v>
      </c>
    </row>
    <row r="2773" spans="1:17" ht="15">
      <c r="A2773" t="s">
        <v>29</v>
      </c>
      <c r="B2773" t="s">
        <v>87</v>
      </c>
      <c r="C2773" t="s">
        <v>197</v>
      </c>
      <c r="D2773" t="s">
        <v>4819</v>
      </c>
      <c r="E2773">
        <v>52</v>
      </c>
      <c r="F2773" t="s">
        <v>33</v>
      </c>
      <c r="G2773" t="s">
        <v>22</v>
      </c>
      <c r="H2773" s="5">
        <v>43801.813275462962</v>
      </c>
      <c r="I2773" s="5">
        <v>43801.740277777775</v>
      </c>
      <c r="J2773" s="4">
        <f t="shared" si="218"/>
        <v>2019</v>
      </c>
      <c r="K2773" s="4">
        <f t="shared" si="219"/>
        <v>12</v>
      </c>
      <c r="L2773" s="6">
        <f t="shared" si="220"/>
        <v>6307.0000001695007</v>
      </c>
      <c r="M2773" s="8">
        <f t="shared" si="216"/>
        <v>105.11666666949168</v>
      </c>
      <c r="N2773" s="8">
        <f t="shared" si="217"/>
        <v>5466.0666668135673</v>
      </c>
      <c r="O2773" s="18">
        <v>1</v>
      </c>
      <c r="P2773" t="s">
        <v>4820</v>
      </c>
      <c r="Q2773" s="6" t="s">
        <v>24</v>
      </c>
    </row>
    <row r="2774" spans="1:17" ht="15">
      <c r="A2774" t="s">
        <v>29</v>
      </c>
      <c r="B2774" t="s">
        <v>30</v>
      </c>
      <c r="C2774" t="s">
        <v>31</v>
      </c>
      <c r="D2774" t="s">
        <v>2872</v>
      </c>
      <c r="E2774">
        <v>793</v>
      </c>
      <c r="F2774" t="s">
        <v>33</v>
      </c>
      <c r="G2774" t="s">
        <v>22</v>
      </c>
      <c r="H2774" s="5">
        <v>43802.368287037039</v>
      </c>
      <c r="I2774" s="5">
        <v>43802.335416666669</v>
      </c>
      <c r="J2774" s="4">
        <f t="shared" si="218"/>
        <v>2019</v>
      </c>
      <c r="K2774" s="4">
        <f t="shared" si="219"/>
        <v>12</v>
      </c>
      <c r="L2774" s="6">
        <f t="shared" si="220"/>
        <v>2840.0000000372529</v>
      </c>
      <c r="M2774" s="8">
        <f t="shared" si="216"/>
        <v>47.333333333954215</v>
      </c>
      <c r="N2774" s="8">
        <f t="shared" si="217"/>
        <v>37535.333333825693</v>
      </c>
      <c r="O2774" s="18">
        <v>1</v>
      </c>
      <c r="P2774" t="s">
        <v>4821</v>
      </c>
      <c r="Q2774" s="6" t="s">
        <v>24</v>
      </c>
    </row>
    <row r="2775" spans="1:19" s="123" customFormat="1" ht="15">
      <c r="A2775" s="123" t="s">
        <v>29</v>
      </c>
      <c r="B2775" s="123" t="s">
        <v>94</v>
      </c>
      <c r="C2775" s="123" t="s">
        <v>156</v>
      </c>
      <c r="D2775" s="123" t="s">
        <v>4822</v>
      </c>
      <c r="E2775" s="123">
        <v>1</v>
      </c>
      <c r="F2775" s="123" t="s">
        <v>92</v>
      </c>
      <c r="G2775" s="123" t="s">
        <v>22</v>
      </c>
      <c r="H2775" s="124">
        <v>43802.407905092594</v>
      </c>
      <c r="I2775" s="124">
        <v>43802.354861111111</v>
      </c>
      <c r="J2775" s="4">
        <f t="shared" si="218"/>
        <v>2019</v>
      </c>
      <c r="K2775" s="4">
        <f t="shared" si="219"/>
        <v>12</v>
      </c>
      <c r="L2775" s="127">
        <f t="shared" si="220"/>
        <v>4583.0000001238659</v>
      </c>
      <c r="M2775" s="125">
        <f t="shared" si="216"/>
        <v>76.383333335397765</v>
      </c>
      <c r="N2775" s="125">
        <f t="shared" si="217"/>
        <v>76.383333335397765</v>
      </c>
      <c r="O2775" s="126">
        <v>1</v>
      </c>
      <c r="P2775" s="123" t="s">
        <v>4823</v>
      </c>
      <c r="Q2775" s="127" t="s">
        <v>24</v>
      </c>
      <c r="S2775"/>
    </row>
    <row r="2776" spans="1:17" ht="15">
      <c r="A2776" t="s">
        <v>17</v>
      </c>
      <c r="B2776" t="s">
        <v>41</v>
      </c>
      <c r="C2776" t="s">
        <v>135</v>
      </c>
      <c r="D2776" t="s">
        <v>4824</v>
      </c>
      <c r="E2776">
        <v>9</v>
      </c>
      <c r="F2776" t="s">
        <v>21</v>
      </c>
      <c r="G2776" t="s">
        <v>22</v>
      </c>
      <c r="H2776" s="5">
        <v>43802.645520833335</v>
      </c>
      <c r="I2776" s="5">
        <v>43802.623611111114</v>
      </c>
      <c r="J2776" s="4">
        <f t="shared" si="218"/>
        <v>2019</v>
      </c>
      <c r="K2776" s="4">
        <f t="shared" si="219"/>
        <v>12</v>
      </c>
      <c r="L2776" s="6">
        <f t="shared" si="220"/>
        <v>1892.9999999469146</v>
      </c>
      <c r="M2776" s="8">
        <f t="shared" si="216"/>
        <v>31.549999999115244</v>
      </c>
      <c r="N2776" s="8">
        <f t="shared" si="217"/>
        <v>283.94999999203719</v>
      </c>
      <c r="O2776" s="18">
        <v>1</v>
      </c>
      <c r="P2776" t="s">
        <v>4825</v>
      </c>
      <c r="Q2776" s="6" t="s">
        <v>24</v>
      </c>
    </row>
    <row r="2777" spans="1:17" ht="15">
      <c r="A2777" t="s">
        <v>29</v>
      </c>
      <c r="B2777" t="s">
        <v>94</v>
      </c>
      <c r="C2777" t="s">
        <v>209</v>
      </c>
      <c r="D2777" t="s">
        <v>96</v>
      </c>
      <c r="E2777">
        <v>1</v>
      </c>
      <c r="F2777" t="s">
        <v>33</v>
      </c>
      <c r="G2777" t="s">
        <v>22</v>
      </c>
      <c r="H2777" s="5">
        <v>43802.865972222222</v>
      </c>
      <c r="I2777" s="5">
        <v>43802.802777777775</v>
      </c>
      <c r="J2777" s="4">
        <f t="shared" si="218"/>
        <v>2019</v>
      </c>
      <c r="K2777" s="4">
        <f t="shared" si="219"/>
        <v>12</v>
      </c>
      <c r="L2777" s="6">
        <f t="shared" si="220"/>
        <v>5460.0000001955777</v>
      </c>
      <c r="M2777" s="8">
        <f t="shared" si="216"/>
        <v>91.000000003259629</v>
      </c>
      <c r="N2777" s="8">
        <f t="shared" si="217"/>
        <v>91.000000003259629</v>
      </c>
      <c r="O2777" s="18">
        <v>1</v>
      </c>
      <c r="P2777" t="s">
        <v>4826</v>
      </c>
      <c r="Q2777" s="6" t="s">
        <v>24</v>
      </c>
    </row>
    <row r="2778" spans="1:17" ht="15">
      <c r="A2778" t="s">
        <v>29</v>
      </c>
      <c r="B2778" t="s">
        <v>94</v>
      </c>
      <c r="C2778" t="s">
        <v>156</v>
      </c>
      <c r="D2778" t="s">
        <v>499</v>
      </c>
      <c r="E2778">
        <v>176</v>
      </c>
      <c r="F2778" t="s">
        <v>33</v>
      </c>
      <c r="G2778" t="s">
        <v>22</v>
      </c>
      <c r="H2778" s="5">
        <v>43802.867071759261</v>
      </c>
      <c r="I2778" s="5">
        <v>43802.836805555555</v>
      </c>
      <c r="J2778" s="4">
        <f t="shared" si="218"/>
        <v>2019</v>
      </c>
      <c r="K2778" s="4">
        <f t="shared" si="219"/>
        <v>12</v>
      </c>
      <c r="L2778" s="6">
        <f t="shared" si="220"/>
        <v>2615.0000002468005</v>
      </c>
      <c r="M2778" s="8">
        <f t="shared" si="216"/>
        <v>43.583333337446675</v>
      </c>
      <c r="N2778" s="8">
        <f t="shared" si="217"/>
        <v>7670.6666673906147</v>
      </c>
      <c r="O2778" s="18">
        <v>1</v>
      </c>
      <c r="P2778" t="s">
        <v>4827</v>
      </c>
      <c r="Q2778" s="6" t="s">
        <v>24</v>
      </c>
    </row>
    <row r="2779" spans="1:19" s="123" customFormat="1" ht="15">
      <c r="A2779" s="123" t="s">
        <v>29</v>
      </c>
      <c r="B2779" s="123" t="s">
        <v>94</v>
      </c>
      <c r="C2779" s="123" t="s">
        <v>156</v>
      </c>
      <c r="D2779" s="123" t="s">
        <v>4828</v>
      </c>
      <c r="E2779" s="123">
        <v>2</v>
      </c>
      <c r="F2779" s="123" t="s">
        <v>92</v>
      </c>
      <c r="G2779" s="123" t="s">
        <v>22</v>
      </c>
      <c r="H2779" s="124">
        <v>43802.947083333333</v>
      </c>
      <c r="I2779" s="124">
        <v>43802.895381944443</v>
      </c>
      <c r="J2779" s="4">
        <f t="shared" si="218"/>
        <v>2019</v>
      </c>
      <c r="K2779" s="4">
        <f t="shared" si="219"/>
        <v>12</v>
      </c>
      <c r="L2779" s="127">
        <f t="shared" si="220"/>
        <v>4467.0000000391155</v>
      </c>
      <c r="M2779" s="125">
        <f t="shared" si="216"/>
        <v>74.450000000651926</v>
      </c>
      <c r="N2779" s="125">
        <f t="shared" si="217"/>
        <v>148.90000000130385</v>
      </c>
      <c r="O2779" s="126">
        <v>1</v>
      </c>
      <c r="P2779" s="123" t="s">
        <v>4829</v>
      </c>
      <c r="Q2779" s="127" t="s">
        <v>24</v>
      </c>
      <c r="S2779"/>
    </row>
    <row r="2780" spans="1:17" ht="15">
      <c r="A2780" t="s">
        <v>17</v>
      </c>
      <c r="B2780" t="s">
        <v>47</v>
      </c>
      <c r="C2780" t="s">
        <v>52</v>
      </c>
      <c r="D2780" t="s">
        <v>2850</v>
      </c>
      <c r="E2780">
        <v>46</v>
      </c>
      <c r="F2780" t="s">
        <v>125</v>
      </c>
      <c r="G2780" t="s">
        <v>22</v>
      </c>
      <c r="H2780" s="5">
        <v>43803.460810185185</v>
      </c>
      <c r="I2780" s="5">
        <v>43803.426388888889</v>
      </c>
      <c r="J2780" s="4">
        <f t="shared" si="218"/>
        <v>2019</v>
      </c>
      <c r="K2780" s="4">
        <f t="shared" si="219"/>
        <v>12</v>
      </c>
      <c r="L2780" s="6">
        <f t="shared" si="220"/>
        <v>2973.9999999292195</v>
      </c>
      <c r="M2780" s="8">
        <f t="shared" si="216"/>
        <v>49.566666665486991</v>
      </c>
      <c r="N2780" s="8">
        <f t="shared" si="217"/>
        <v>2280.0666666124016</v>
      </c>
      <c r="O2780" s="18">
        <v>1</v>
      </c>
      <c r="P2780" t="s">
        <v>4830</v>
      </c>
      <c r="Q2780" s="6" t="s">
        <v>24</v>
      </c>
    </row>
    <row r="2781" spans="1:17" ht="15">
      <c r="A2781" t="s">
        <v>17</v>
      </c>
      <c r="B2781" t="s">
        <v>18</v>
      </c>
      <c r="C2781" t="s">
        <v>19</v>
      </c>
      <c r="D2781" t="s">
        <v>4831</v>
      </c>
      <c r="E2781">
        <v>1</v>
      </c>
      <c r="F2781" t="s">
        <v>33</v>
      </c>
      <c r="G2781" t="s">
        <v>22</v>
      </c>
      <c r="H2781" s="5">
        <v>43803.746759259258</v>
      </c>
      <c r="I2781" s="5">
        <v>43803.647222222222</v>
      </c>
      <c r="J2781" s="4">
        <f t="shared" si="218"/>
        <v>2019</v>
      </c>
      <c r="K2781" s="4">
        <f t="shared" si="219"/>
        <v>12</v>
      </c>
      <c r="L2781" s="6">
        <f t="shared" si="220"/>
        <v>8599.9999999534339</v>
      </c>
      <c r="M2781" s="8">
        <f t="shared" si="216"/>
        <v>143.33333333255723</v>
      </c>
      <c r="N2781" s="8">
        <f t="shared" si="217"/>
        <v>143.33333333255723</v>
      </c>
      <c r="O2781" s="18">
        <v>1</v>
      </c>
      <c r="P2781" t="s">
        <v>4832</v>
      </c>
      <c r="Q2781" s="6" t="s">
        <v>24</v>
      </c>
    </row>
    <row r="2782" spans="1:17" ht="15">
      <c r="A2782" t="s">
        <v>17</v>
      </c>
      <c r="B2782" t="s">
        <v>55</v>
      </c>
      <c r="C2782" t="s">
        <v>59</v>
      </c>
      <c r="D2782" t="s">
        <v>4833</v>
      </c>
      <c r="E2782">
        <v>1</v>
      </c>
      <c r="F2782" t="s">
        <v>33</v>
      </c>
      <c r="G2782" t="s">
        <v>22</v>
      </c>
      <c r="H2782" s="5">
        <v>43803.88140046296</v>
      </c>
      <c r="I2782" s="5">
        <v>43803.840277777781</v>
      </c>
      <c r="J2782" s="4">
        <f t="shared" si="218"/>
        <v>2019</v>
      </c>
      <c r="K2782" s="4">
        <f t="shared" si="219"/>
        <v>12</v>
      </c>
      <c r="L2782" s="6">
        <f t="shared" si="220"/>
        <v>3552.9999994905666</v>
      </c>
      <c r="M2782" s="8">
        <f t="shared" si="216"/>
        <v>59.216666658176109</v>
      </c>
      <c r="N2782" s="8">
        <f t="shared" si="217"/>
        <v>59.216666658176109</v>
      </c>
      <c r="O2782" s="18">
        <v>1</v>
      </c>
      <c r="P2782" t="s">
        <v>4834</v>
      </c>
      <c r="Q2782" s="6" t="s">
        <v>24</v>
      </c>
    </row>
    <row r="2783" spans="1:17" ht="15">
      <c r="A2783" t="s">
        <v>17</v>
      </c>
      <c r="B2783" t="s">
        <v>41</v>
      </c>
      <c r="C2783" t="s">
        <v>135</v>
      </c>
      <c r="D2783" t="s">
        <v>4835</v>
      </c>
      <c r="E2783">
        <v>3</v>
      </c>
      <c r="F2783" t="s">
        <v>33</v>
      </c>
      <c r="G2783" t="s">
        <v>22</v>
      </c>
      <c r="H2783" s="5">
        <v>43806.559618055559</v>
      </c>
      <c r="I2783" s="5">
        <v>43806.468657407408</v>
      </c>
      <c r="J2783" s="4">
        <f t="shared" si="218"/>
        <v>2019</v>
      </c>
      <c r="K2783" s="4">
        <f t="shared" si="219"/>
        <v>12</v>
      </c>
      <c r="L2783" s="6">
        <f t="shared" si="220"/>
        <v>7859.0000002412125</v>
      </c>
      <c r="M2783" s="8">
        <f t="shared" si="216"/>
        <v>130.98333333735354</v>
      </c>
      <c r="N2783" s="8">
        <f t="shared" si="217"/>
        <v>392.95000001206063</v>
      </c>
      <c r="O2783" s="18">
        <v>1</v>
      </c>
      <c r="P2783" t="s">
        <v>4836</v>
      </c>
      <c r="Q2783" s="6" t="s">
        <v>24</v>
      </c>
    </row>
    <row r="2784" spans="1:17" ht="15">
      <c r="A2784" t="s">
        <v>29</v>
      </c>
      <c r="B2784" t="s">
        <v>30</v>
      </c>
      <c r="C2784" t="s">
        <v>83</v>
      </c>
      <c r="D2784" t="s">
        <v>4837</v>
      </c>
      <c r="E2784">
        <v>6</v>
      </c>
      <c r="F2784" t="s">
        <v>92</v>
      </c>
      <c r="G2784" t="s">
        <v>22</v>
      </c>
      <c r="H2784" s="5">
        <v>43806.771365740744</v>
      </c>
      <c r="I2784" s="5">
        <v>43806.726504629631</v>
      </c>
      <c r="J2784" s="4">
        <f t="shared" si="218"/>
        <v>2019</v>
      </c>
      <c r="K2784" s="4">
        <f t="shared" si="219"/>
        <v>12</v>
      </c>
      <c r="L2784" s="6">
        <f t="shared" si="220"/>
        <v>3876.0000001871958</v>
      </c>
      <c r="M2784" s="8">
        <f t="shared" si="216"/>
        <v>64.600000003119931</v>
      </c>
      <c r="N2784" s="8">
        <f t="shared" si="217"/>
        <v>387.60000001871958</v>
      </c>
      <c r="O2784" s="18">
        <v>1</v>
      </c>
      <c r="P2784" t="s">
        <v>4838</v>
      </c>
      <c r="Q2784" s="6" t="s">
        <v>24</v>
      </c>
    </row>
    <row r="2785" spans="1:17" ht="15">
      <c r="A2785" t="s">
        <v>17</v>
      </c>
      <c r="B2785" t="s">
        <v>18</v>
      </c>
      <c r="C2785" t="s">
        <v>35</v>
      </c>
      <c r="D2785" t="s">
        <v>4839</v>
      </c>
      <c r="E2785">
        <v>3</v>
      </c>
      <c r="F2785" t="s">
        <v>27</v>
      </c>
      <c r="G2785" t="s">
        <v>22</v>
      </c>
      <c r="H2785" s="5">
        <v>43807.728726851848</v>
      </c>
      <c r="I2785" s="5">
        <v>43807.613159722219</v>
      </c>
      <c r="J2785" s="4">
        <f t="shared" si="218"/>
        <v>2019</v>
      </c>
      <c r="K2785" s="4">
        <f t="shared" si="219"/>
        <v>12</v>
      </c>
      <c r="L2785" s="6">
        <f t="shared" si="220"/>
        <v>9984.9999999627471</v>
      </c>
      <c r="M2785" s="8">
        <f t="shared" si="216"/>
        <v>166.41666666604578</v>
      </c>
      <c r="N2785" s="8">
        <f t="shared" si="217"/>
        <v>499.24999999813735</v>
      </c>
      <c r="O2785" s="18">
        <v>1</v>
      </c>
      <c r="P2785" t="s">
        <v>4840</v>
      </c>
      <c r="Q2785" s="6" t="s">
        <v>24</v>
      </c>
    </row>
    <row r="2786" spans="1:17" ht="15">
      <c r="A2786" t="s">
        <v>17</v>
      </c>
      <c r="B2786" t="s">
        <v>55</v>
      </c>
      <c r="C2786" t="s">
        <v>59</v>
      </c>
      <c r="D2786" t="s">
        <v>4841</v>
      </c>
      <c r="E2786">
        <v>3</v>
      </c>
      <c r="F2786" t="s">
        <v>33</v>
      </c>
      <c r="G2786" t="s">
        <v>22</v>
      </c>
      <c r="H2786" s="5">
        <v>43808.392129629632</v>
      </c>
      <c r="I2786" s="5">
        <v>43808.334027777775</v>
      </c>
      <c r="J2786" s="4">
        <f t="shared" si="218"/>
        <v>2019</v>
      </c>
      <c r="K2786" s="4">
        <f t="shared" si="219"/>
        <v>12</v>
      </c>
      <c r="L2786" s="6">
        <f t="shared" si="220"/>
        <v>5020.0000004377216</v>
      </c>
      <c r="M2786" s="8">
        <f t="shared" si="216"/>
        <v>83.666666673962027</v>
      </c>
      <c r="N2786" s="8">
        <f t="shared" si="217"/>
        <v>251.00000002188608</v>
      </c>
      <c r="O2786" s="18">
        <v>1</v>
      </c>
      <c r="P2786" t="s">
        <v>4842</v>
      </c>
      <c r="Q2786" s="6" t="s">
        <v>24</v>
      </c>
    </row>
    <row r="2787" spans="1:19" s="123" customFormat="1" ht="15">
      <c r="A2787" s="123" t="s">
        <v>29</v>
      </c>
      <c r="B2787" s="123" t="s">
        <v>87</v>
      </c>
      <c r="C2787" s="123" t="s">
        <v>103</v>
      </c>
      <c r="D2787" s="123" t="s">
        <v>4843</v>
      </c>
      <c r="E2787" s="123">
        <v>8</v>
      </c>
      <c r="F2787" s="123" t="s">
        <v>92</v>
      </c>
      <c r="G2787" s="123" t="s">
        <v>22</v>
      </c>
      <c r="H2787" s="124">
        <v>43808.728379629632</v>
      </c>
      <c r="I2787" s="124">
        <v>43808.686805555553</v>
      </c>
      <c r="J2787" s="4">
        <f t="shared" si="218"/>
        <v>2019</v>
      </c>
      <c r="K2787" s="4">
        <f t="shared" si="219"/>
        <v>12</v>
      </c>
      <c r="L2787" s="127">
        <f t="shared" si="220"/>
        <v>3592.0000004349276</v>
      </c>
      <c r="M2787" s="125">
        <f t="shared" si="216"/>
        <v>59.866666673915461</v>
      </c>
      <c r="N2787" s="125">
        <f t="shared" si="217"/>
        <v>478.93333339132369</v>
      </c>
      <c r="O2787" s="126">
        <v>1</v>
      </c>
      <c r="P2787" s="123" t="s">
        <v>4844</v>
      </c>
      <c r="Q2787" s="127" t="s">
        <v>24</v>
      </c>
      <c r="S2787"/>
    </row>
    <row r="2788" spans="1:19" s="140" customFormat="1" ht="15">
      <c r="A2788" s="140" t="s">
        <v>17</v>
      </c>
      <c r="B2788" s="140" t="s">
        <v>47</v>
      </c>
      <c r="C2788" s="140" t="s">
        <v>52</v>
      </c>
      <c r="D2788" s="140" t="s">
        <v>4845</v>
      </c>
      <c r="E2788" s="140">
        <v>1</v>
      </c>
      <c r="F2788" s="140" t="s">
        <v>472</v>
      </c>
      <c r="G2788" s="140" t="s">
        <v>22</v>
      </c>
      <c r="H2788" s="141">
        <v>43809.862881944442</v>
      </c>
      <c r="I2788" s="141">
        <v>43809.793055555558</v>
      </c>
      <c r="J2788" s="4">
        <f t="shared" si="218"/>
        <v>2019</v>
      </c>
      <c r="K2788" s="4">
        <f t="shared" si="219"/>
        <v>12</v>
      </c>
      <c r="L2788" s="142">
        <f t="shared" si="220"/>
        <v>6032.9999996116385</v>
      </c>
      <c r="M2788" s="143">
        <f t="shared" si="216"/>
        <v>100.54999999352731</v>
      </c>
      <c r="N2788" s="143">
        <f t="shared" si="217"/>
        <v>100.54999999352731</v>
      </c>
      <c r="O2788" s="144">
        <v>1</v>
      </c>
      <c r="P2788" s="140" t="s">
        <v>4846</v>
      </c>
      <c r="Q2788" s="142" t="s">
        <v>24</v>
      </c>
      <c r="S2788"/>
    </row>
    <row r="2789" spans="1:19" s="135" customFormat="1" ht="15">
      <c r="A2789" s="135" t="s">
        <v>17</v>
      </c>
      <c r="B2789" s="135" t="s">
        <v>41</v>
      </c>
      <c r="C2789" s="135" t="s">
        <v>62</v>
      </c>
      <c r="D2789" s="135" t="s">
        <v>4847</v>
      </c>
      <c r="E2789" s="135">
        <v>1</v>
      </c>
      <c r="F2789" s="135" t="s">
        <v>472</v>
      </c>
      <c r="G2789" s="135" t="s">
        <v>22</v>
      </c>
      <c r="H2789" s="136">
        <v>43809.904074074075</v>
      </c>
      <c r="I2789" s="136">
        <v>43809.81527777778</v>
      </c>
      <c r="J2789" s="4">
        <f t="shared" si="218"/>
        <v>2019</v>
      </c>
      <c r="K2789" s="4">
        <f t="shared" si="219"/>
        <v>12</v>
      </c>
      <c r="L2789" s="139">
        <f t="shared" si="220"/>
        <v>7671.9999999040738</v>
      </c>
      <c r="M2789" s="137">
        <f t="shared" si="216"/>
        <v>127.8666666650679</v>
      </c>
      <c r="N2789" s="137">
        <f t="shared" si="217"/>
        <v>127.8666666650679</v>
      </c>
      <c r="O2789" s="138">
        <v>1</v>
      </c>
      <c r="P2789" s="135" t="s">
        <v>4848</v>
      </c>
      <c r="Q2789" s="139" t="s">
        <v>24</v>
      </c>
      <c r="S2789"/>
    </row>
    <row r="2790" spans="1:19" s="135" customFormat="1" ht="15">
      <c r="A2790" s="135" t="s">
        <v>17</v>
      </c>
      <c r="B2790" s="135" t="s">
        <v>41</v>
      </c>
      <c r="C2790" s="135" t="s">
        <v>62</v>
      </c>
      <c r="D2790" s="135" t="s">
        <v>4849</v>
      </c>
      <c r="E2790" s="135">
        <v>1</v>
      </c>
      <c r="F2790" s="135" t="s">
        <v>472</v>
      </c>
      <c r="G2790" s="135" t="s">
        <v>22</v>
      </c>
      <c r="H2790" s="136">
        <v>43809.900451388887</v>
      </c>
      <c r="I2790" s="136">
        <v>43809.815972222219</v>
      </c>
      <c r="J2790" s="4">
        <f t="shared" si="218"/>
        <v>2019</v>
      </c>
      <c r="K2790" s="4">
        <f t="shared" si="219"/>
        <v>12</v>
      </c>
      <c r="L2790" s="139">
        <f t="shared" si="220"/>
        <v>7299.0000000922009</v>
      </c>
      <c r="M2790" s="137">
        <f t="shared" si="216"/>
        <v>121.65000000153668</v>
      </c>
      <c r="N2790" s="137">
        <f t="shared" si="217"/>
        <v>121.65000000153668</v>
      </c>
      <c r="O2790" s="138">
        <v>1</v>
      </c>
      <c r="P2790" s="135" t="s">
        <v>4850</v>
      </c>
      <c r="Q2790" s="139" t="s">
        <v>24</v>
      </c>
      <c r="S2790"/>
    </row>
    <row r="2791" spans="1:17" ht="15">
      <c r="A2791" t="s">
        <v>17</v>
      </c>
      <c r="B2791" t="s">
        <v>41</v>
      </c>
      <c r="C2791" t="s">
        <v>62</v>
      </c>
      <c r="D2791" t="s">
        <v>4851</v>
      </c>
      <c r="E2791">
        <v>6</v>
      </c>
      <c r="F2791" t="s">
        <v>472</v>
      </c>
      <c r="G2791" t="s">
        <v>22</v>
      </c>
      <c r="H2791" s="5">
        <v>43809.944374999999</v>
      </c>
      <c r="I2791" s="5">
        <v>43809.817164351851</v>
      </c>
      <c r="J2791" s="4">
        <f t="shared" si="218"/>
        <v>2019</v>
      </c>
      <c r="K2791" s="4">
        <f t="shared" si="219"/>
        <v>12</v>
      </c>
      <c r="L2791" s="6">
        <f t="shared" si="220"/>
        <v>10991.000000014901</v>
      </c>
      <c r="M2791" s="8">
        <f t="shared" si="216"/>
        <v>183.18333333358169</v>
      </c>
      <c r="N2791" s="8">
        <f t="shared" si="217"/>
        <v>1099.1000000014901</v>
      </c>
      <c r="O2791" s="18">
        <v>1</v>
      </c>
      <c r="P2791" t="s">
        <v>4852</v>
      </c>
      <c r="Q2791" s="6" t="s">
        <v>24</v>
      </c>
    </row>
    <row r="2792" spans="1:17" ht="15">
      <c r="A2792" t="s">
        <v>17</v>
      </c>
      <c r="B2792" t="s">
        <v>41</v>
      </c>
      <c r="C2792" t="s">
        <v>135</v>
      </c>
      <c r="D2792" t="s">
        <v>4853</v>
      </c>
      <c r="E2792">
        <v>1</v>
      </c>
      <c r="F2792" t="s">
        <v>85</v>
      </c>
      <c r="G2792" t="s">
        <v>97</v>
      </c>
      <c r="H2792" s="5">
        <v>43810.741018518522</v>
      </c>
      <c r="I2792" s="5">
        <v>43810.71875</v>
      </c>
      <c r="J2792" s="4">
        <f t="shared" si="218"/>
        <v>2019</v>
      </c>
      <c r="K2792" s="4">
        <f t="shared" si="219"/>
        <v>12</v>
      </c>
      <c r="L2792" s="6">
        <f t="shared" si="220"/>
        <v>1924.0000002784654</v>
      </c>
      <c r="M2792" s="8">
        <f t="shared" si="216"/>
        <v>32.066666671307757</v>
      </c>
      <c r="N2792" s="8">
        <f t="shared" si="217"/>
        <v>32.066666671307757</v>
      </c>
      <c r="O2792" s="18">
        <v>1</v>
      </c>
      <c r="P2792" t="s">
        <v>4854</v>
      </c>
      <c r="Q2792" s="6" t="s">
        <v>24</v>
      </c>
    </row>
    <row r="2793" spans="1:17" ht="15">
      <c r="A2793" t="s">
        <v>17</v>
      </c>
      <c r="B2793" t="s">
        <v>41</v>
      </c>
      <c r="C2793" t="s">
        <v>42</v>
      </c>
      <c r="D2793" t="s">
        <v>246</v>
      </c>
      <c r="E2793">
        <v>146</v>
      </c>
      <c r="F2793" t="s">
        <v>27</v>
      </c>
      <c r="G2793" t="s">
        <v>22</v>
      </c>
      <c r="H2793" s="5">
        <v>43811.433321759258</v>
      </c>
      <c r="I2793" s="5">
        <v>43811.398611111108</v>
      </c>
      <c r="J2793" s="4">
        <f t="shared" si="218"/>
        <v>2019</v>
      </c>
      <c r="K2793" s="4">
        <f t="shared" si="219"/>
        <v>12</v>
      </c>
      <c r="L2793" s="6">
        <f t="shared" si="220"/>
        <v>2999.000000115484</v>
      </c>
      <c r="M2793" s="8">
        <f t="shared" si="216"/>
        <v>49.983333335258067</v>
      </c>
      <c r="N2793" s="8">
        <f t="shared" si="217"/>
        <v>7297.5666669476777</v>
      </c>
      <c r="O2793" s="18">
        <v>1</v>
      </c>
      <c r="P2793" t="s">
        <v>4855</v>
      </c>
      <c r="Q2793" s="6" t="s">
        <v>24</v>
      </c>
    </row>
    <row r="2794" spans="1:18" ht="15">
      <c r="A2794" t="s">
        <v>17</v>
      </c>
      <c r="B2794" t="s">
        <v>41</v>
      </c>
      <c r="C2794" t="s">
        <v>62</v>
      </c>
      <c r="D2794" t="s">
        <v>4856</v>
      </c>
      <c r="E2794">
        <v>1</v>
      </c>
      <c r="F2794" t="s">
        <v>33</v>
      </c>
      <c r="G2794" t="s">
        <v>22</v>
      </c>
      <c r="H2794" s="5">
        <v>43811.852025462962</v>
      </c>
      <c r="I2794" s="5">
        <v>43811.779166666667</v>
      </c>
      <c r="J2794" s="4">
        <f t="shared" si="218"/>
        <v>2019</v>
      </c>
      <c r="K2794" s="4">
        <f t="shared" si="219"/>
        <v>12</v>
      </c>
      <c r="L2794" s="6">
        <f t="shared" si="220"/>
        <v>6294.9999998789281</v>
      </c>
      <c r="M2794" s="8">
        <f t="shared" si="216"/>
        <v>104.9166666646488</v>
      </c>
      <c r="N2794" s="8">
        <f t="shared" si="217"/>
        <v>104.9166666646488</v>
      </c>
      <c r="O2794" s="18">
        <v>1</v>
      </c>
      <c r="P2794" t="s">
        <v>4857</v>
      </c>
      <c r="Q2794" s="6" t="s">
        <v>24</v>
      </c>
      <c r="R2794" t="s">
        <v>2886</v>
      </c>
    </row>
    <row r="2795" spans="1:17" s="190" customFormat="1" ht="15">
      <c r="A2795" s="190" t="s">
        <v>29</v>
      </c>
      <c r="B2795" s="190" t="s">
        <v>30</v>
      </c>
      <c r="C2795" s="190" t="s">
        <v>83</v>
      </c>
      <c r="D2795" s="190" t="s">
        <v>4858</v>
      </c>
      <c r="E2795" s="190">
        <v>2</v>
      </c>
      <c r="F2795" s="190" t="s">
        <v>33</v>
      </c>
      <c r="G2795" s="190" t="s">
        <v>22</v>
      </c>
      <c r="H2795" s="191">
        <v>43812.321967592594</v>
      </c>
      <c r="I2795" s="191">
        <v>43812.29791666667</v>
      </c>
      <c r="J2795" s="4">
        <f t="shared" si="218"/>
        <v>2019</v>
      </c>
      <c r="K2795" s="4">
        <f t="shared" si="219"/>
        <v>12</v>
      </c>
      <c r="L2795" s="193">
        <f t="shared" si="220"/>
        <v>2077.9999998165295</v>
      </c>
      <c r="M2795" s="196">
        <f t="shared" si="216"/>
        <v>34.633333330275491</v>
      </c>
      <c r="N2795" s="196">
        <f t="shared" si="217"/>
        <v>69.266666660550982</v>
      </c>
      <c r="O2795" s="197">
        <v>1</v>
      </c>
      <c r="P2795" s="190" t="s">
        <v>4859</v>
      </c>
      <c r="Q2795" s="193" t="s">
        <v>24</v>
      </c>
    </row>
    <row r="2796" spans="1:17" s="106" customFormat="1" ht="15">
      <c r="A2796" s="106" t="s">
        <v>17</v>
      </c>
      <c r="B2796" s="106" t="s">
        <v>18</v>
      </c>
      <c r="C2796" s="106" t="s">
        <v>35</v>
      </c>
      <c r="D2796" s="106" t="s">
        <v>4860</v>
      </c>
      <c r="E2796" s="106">
        <v>1</v>
      </c>
      <c r="F2796" s="106" t="s">
        <v>131</v>
      </c>
      <c r="G2796" s="106" t="s">
        <v>22</v>
      </c>
      <c r="H2796" s="107">
        <v>43812.332141203704</v>
      </c>
      <c r="I2796" s="107">
        <v>43812.302083333336</v>
      </c>
      <c r="J2796" s="4">
        <f t="shared" si="218"/>
        <v>2019</v>
      </c>
      <c r="K2796" s="4">
        <f t="shared" si="219"/>
        <v>12</v>
      </c>
      <c r="L2796" s="110">
        <f t="shared" si="220"/>
        <v>2596.9999998109415</v>
      </c>
      <c r="M2796" s="108">
        <f t="shared" si="216"/>
        <v>43.283333330182359</v>
      </c>
      <c r="N2796" s="108">
        <f t="shared" si="217"/>
        <v>43.283333330182359</v>
      </c>
      <c r="O2796" s="109">
        <v>1</v>
      </c>
      <c r="P2796" s="106" t="s">
        <v>4861</v>
      </c>
      <c r="Q2796" s="110" t="s">
        <v>24</v>
      </c>
    </row>
    <row r="2797" spans="1:17" ht="15">
      <c r="A2797" t="s">
        <v>29</v>
      </c>
      <c r="B2797" t="s">
        <v>94</v>
      </c>
      <c r="C2797" t="s">
        <v>186</v>
      </c>
      <c r="D2797" t="s">
        <v>4862</v>
      </c>
      <c r="E2797">
        <v>1634</v>
      </c>
      <c r="F2797" t="s">
        <v>131</v>
      </c>
      <c r="G2797" t="s">
        <v>22</v>
      </c>
      <c r="H2797" s="5">
        <v>43812.388738425929</v>
      </c>
      <c r="I2797" s="5">
        <v>43812.348611111112</v>
      </c>
      <c r="J2797" s="4">
        <f t="shared" si="218"/>
        <v>2019</v>
      </c>
      <c r="K2797" s="4">
        <f t="shared" si="219"/>
        <v>12</v>
      </c>
      <c r="L2797" s="6">
        <f t="shared" si="220"/>
        <v>3467.0000001322478</v>
      </c>
      <c r="M2797" s="8">
        <f t="shared" si="216"/>
        <v>57.783333335537463</v>
      </c>
      <c r="N2797" s="8">
        <f t="shared" si="217"/>
        <v>94417.966670268215</v>
      </c>
      <c r="O2797" s="18">
        <v>1</v>
      </c>
      <c r="P2797" t="s">
        <v>4863</v>
      </c>
      <c r="Q2797" s="6" t="s">
        <v>24</v>
      </c>
    </row>
    <row r="2798" spans="1:17" ht="15">
      <c r="A2798" t="s">
        <v>29</v>
      </c>
      <c r="B2798" t="s">
        <v>87</v>
      </c>
      <c r="C2798" t="s">
        <v>197</v>
      </c>
      <c r="D2798" t="s">
        <v>2326</v>
      </c>
      <c r="E2798">
        <v>494</v>
      </c>
      <c r="F2798" t="s">
        <v>131</v>
      </c>
      <c r="G2798" t="s">
        <v>22</v>
      </c>
      <c r="H2798" s="5">
        <v>43812.392395833333</v>
      </c>
      <c r="I2798" s="5">
        <v>43812.349305555559</v>
      </c>
      <c r="J2798" s="4">
        <f t="shared" si="218"/>
        <v>2019</v>
      </c>
      <c r="K2798" s="4">
        <f t="shared" si="219"/>
        <v>12</v>
      </c>
      <c r="L2798" s="6">
        <f t="shared" si="220"/>
        <v>3722.9999996256083</v>
      </c>
      <c r="M2798" s="8">
        <f t="shared" si="216"/>
        <v>62.049999993760139</v>
      </c>
      <c r="N2798" s="8">
        <f t="shared" si="217"/>
        <v>30652.699996917509</v>
      </c>
      <c r="O2798" s="18">
        <v>1</v>
      </c>
      <c r="P2798" t="s">
        <v>4864</v>
      </c>
      <c r="Q2798" s="6" t="s">
        <v>24</v>
      </c>
    </row>
    <row r="2799" spans="1:17" ht="15">
      <c r="A2799" t="s">
        <v>29</v>
      </c>
      <c r="B2799" t="s">
        <v>94</v>
      </c>
      <c r="C2799" t="s">
        <v>186</v>
      </c>
      <c r="D2799" t="s">
        <v>4862</v>
      </c>
      <c r="E2799">
        <v>1634</v>
      </c>
      <c r="F2799" t="s">
        <v>131</v>
      </c>
      <c r="G2799" t="s">
        <v>22</v>
      </c>
      <c r="H2799" s="5">
        <v>43812.416817129626</v>
      </c>
      <c r="I2799" s="5">
        <v>43812.390277777777</v>
      </c>
      <c r="J2799" s="4">
        <f t="shared" si="218"/>
        <v>2019</v>
      </c>
      <c r="K2799" s="4">
        <f t="shared" si="219"/>
        <v>12</v>
      </c>
      <c r="L2799" s="6">
        <f t="shared" si="220"/>
        <v>2292.9999997839332</v>
      </c>
      <c r="M2799" s="8">
        <f t="shared" si="216"/>
        <v>38.216666663065553</v>
      </c>
      <c r="N2799" s="8">
        <f t="shared" si="217"/>
        <v>62446.033327449113</v>
      </c>
      <c r="O2799" s="18">
        <v>1</v>
      </c>
      <c r="P2799" t="s">
        <v>4865</v>
      </c>
      <c r="Q2799" s="6" t="s">
        <v>24</v>
      </c>
    </row>
    <row r="2800" spans="1:17" ht="15">
      <c r="A2800" t="s">
        <v>17</v>
      </c>
      <c r="B2800" t="s">
        <v>140</v>
      </c>
      <c r="C2800" t="s">
        <v>141</v>
      </c>
      <c r="D2800" t="s">
        <v>911</v>
      </c>
      <c r="E2800">
        <v>757</v>
      </c>
      <c r="F2800" t="s">
        <v>33</v>
      </c>
      <c r="G2800" t="s">
        <v>22</v>
      </c>
      <c r="H2800" s="5">
        <v>43813.135497685187</v>
      </c>
      <c r="I2800" s="5">
        <v>43813.046678240738</v>
      </c>
      <c r="J2800" s="4">
        <f t="shared" si="218"/>
        <v>2019</v>
      </c>
      <c r="K2800" s="4">
        <f t="shared" si="219"/>
        <v>12</v>
      </c>
      <c r="L2800" s="6">
        <f t="shared" si="220"/>
        <v>7674.0000003715977</v>
      </c>
      <c r="M2800" s="8">
        <f t="shared" si="216"/>
        <v>127.9000000061933</v>
      </c>
      <c r="N2800" s="8">
        <f t="shared" si="217"/>
        <v>96820.300004688324</v>
      </c>
      <c r="O2800" s="18">
        <v>1</v>
      </c>
      <c r="P2800" t="s">
        <v>4866</v>
      </c>
      <c r="Q2800" s="6" t="s">
        <v>24</v>
      </c>
    </row>
    <row r="2801" spans="1:17" ht="15">
      <c r="A2801" t="s">
        <v>17</v>
      </c>
      <c r="B2801" t="s">
        <v>41</v>
      </c>
      <c r="C2801" t="s">
        <v>129</v>
      </c>
      <c r="D2801" t="s">
        <v>4867</v>
      </c>
      <c r="E2801">
        <v>1</v>
      </c>
      <c r="F2801" t="s">
        <v>27</v>
      </c>
      <c r="G2801" t="s">
        <v>22</v>
      </c>
      <c r="H2801" s="5">
        <v>43813.608148148145</v>
      </c>
      <c r="I2801" s="5">
        <v>43813.520833333336</v>
      </c>
      <c r="J2801" s="4">
        <f t="shared" si="218"/>
        <v>2019</v>
      </c>
      <c r="K2801" s="4">
        <f t="shared" si="219"/>
        <v>12</v>
      </c>
      <c r="L2801" s="6">
        <f t="shared" si="220"/>
        <v>7543.9999995287508</v>
      </c>
      <c r="M2801" s="8">
        <f t="shared" si="216"/>
        <v>125.73333332547918</v>
      </c>
      <c r="N2801" s="8">
        <f t="shared" si="217"/>
        <v>125.73333332547918</v>
      </c>
      <c r="O2801" s="18">
        <v>1</v>
      </c>
      <c r="P2801" t="s">
        <v>4868</v>
      </c>
      <c r="Q2801" s="6" t="s">
        <v>24</v>
      </c>
    </row>
    <row r="2802" spans="1:17" ht="15">
      <c r="A2802" t="s">
        <v>29</v>
      </c>
      <c r="B2802" t="s">
        <v>94</v>
      </c>
      <c r="C2802" t="s">
        <v>209</v>
      </c>
      <c r="D2802" t="s">
        <v>4869</v>
      </c>
      <c r="E2802">
        <v>12</v>
      </c>
      <c r="F2802" t="s">
        <v>472</v>
      </c>
      <c r="G2802" t="s">
        <v>22</v>
      </c>
      <c r="H2802" s="5">
        <v>43815.541967592595</v>
      </c>
      <c r="I2802" s="5">
        <v>43815.465277777781</v>
      </c>
      <c r="J2802" s="4">
        <f t="shared" si="218"/>
        <v>2019</v>
      </c>
      <c r="K2802" s="4">
        <f t="shared" si="219"/>
        <v>12</v>
      </c>
      <c r="L2802" s="6">
        <f t="shared" si="220"/>
        <v>6625.9999999310821</v>
      </c>
      <c r="M2802" s="8">
        <f t="shared" si="216"/>
        <v>110.4333333321847</v>
      </c>
      <c r="N2802" s="8">
        <f t="shared" si="217"/>
        <v>1325.1999999862164</v>
      </c>
      <c r="O2802" s="18">
        <v>1</v>
      </c>
      <c r="P2802" t="s">
        <v>4870</v>
      </c>
      <c r="Q2802" s="6" t="s">
        <v>24</v>
      </c>
    </row>
    <row r="2803" spans="1:17" ht="15">
      <c r="A2803" t="s">
        <v>29</v>
      </c>
      <c r="B2803" t="s">
        <v>94</v>
      </c>
      <c r="C2803" t="s">
        <v>209</v>
      </c>
      <c r="D2803" t="s">
        <v>2366</v>
      </c>
      <c r="E2803">
        <v>80</v>
      </c>
      <c r="F2803" t="s">
        <v>472</v>
      </c>
      <c r="G2803" t="s">
        <v>22</v>
      </c>
      <c r="H2803" s="5">
        <v>43815.538414351853</v>
      </c>
      <c r="I2803" s="5">
        <v>43815.465277777781</v>
      </c>
      <c r="J2803" s="4">
        <f t="shared" si="218"/>
        <v>2019</v>
      </c>
      <c r="K2803" s="4">
        <f t="shared" si="219"/>
        <v>12</v>
      </c>
      <c r="L2803" s="6">
        <f t="shared" si="220"/>
        <v>6318.9999998314306</v>
      </c>
      <c r="M2803" s="8">
        <f t="shared" si="216"/>
        <v>105.31666666385718</v>
      </c>
      <c r="N2803" s="8">
        <f t="shared" si="217"/>
        <v>8425.3333331085742</v>
      </c>
      <c r="O2803" s="18">
        <v>1</v>
      </c>
      <c r="P2803" t="s">
        <v>4871</v>
      </c>
      <c r="Q2803" s="6" t="s">
        <v>24</v>
      </c>
    </row>
    <row r="2804" spans="1:17" ht="15">
      <c r="A2804" t="s">
        <v>17</v>
      </c>
      <c r="B2804" t="s">
        <v>47</v>
      </c>
      <c r="C2804" t="s">
        <v>48</v>
      </c>
      <c r="D2804" t="s">
        <v>4872</v>
      </c>
      <c r="E2804">
        <v>1</v>
      </c>
      <c r="F2804" t="s">
        <v>131</v>
      </c>
      <c r="G2804" t="s">
        <v>22</v>
      </c>
      <c r="H2804" s="5">
        <v>43816.625</v>
      </c>
      <c r="I2804" s="5">
        <v>43816.57916666667</v>
      </c>
      <c r="J2804" s="4">
        <f t="shared" si="218"/>
        <v>2019</v>
      </c>
      <c r="K2804" s="4">
        <f t="shared" si="219"/>
        <v>12</v>
      </c>
      <c r="L2804" s="6">
        <f t="shared" si="220"/>
        <v>3959.9999997066334</v>
      </c>
      <c r="M2804" s="8">
        <f t="shared" si="216"/>
        <v>65.999999995110556</v>
      </c>
      <c r="N2804" s="8">
        <f t="shared" si="217"/>
        <v>65.999999995110556</v>
      </c>
      <c r="O2804" s="18">
        <v>1</v>
      </c>
      <c r="P2804" t="s">
        <v>4873</v>
      </c>
      <c r="Q2804" s="6" t="s">
        <v>24</v>
      </c>
    </row>
    <row r="2805" spans="1:17" ht="15">
      <c r="A2805" t="s">
        <v>17</v>
      </c>
      <c r="B2805" t="s">
        <v>47</v>
      </c>
      <c r="C2805" t="s">
        <v>48</v>
      </c>
      <c r="D2805" t="s">
        <v>117</v>
      </c>
      <c r="E2805">
        <v>6</v>
      </c>
      <c r="F2805" t="s">
        <v>27</v>
      </c>
      <c r="G2805" t="s">
        <v>22</v>
      </c>
      <c r="H2805" s="5">
        <v>43816.779004629629</v>
      </c>
      <c r="I2805" s="5">
        <v>43816.718055555553</v>
      </c>
      <c r="J2805" s="4">
        <f t="shared" si="218"/>
        <v>2019</v>
      </c>
      <c r="K2805" s="4">
        <f t="shared" si="219"/>
        <v>12</v>
      </c>
      <c r="L2805" s="6">
        <f t="shared" si="220"/>
        <v>5266.0000001080334</v>
      </c>
      <c r="M2805" s="8">
        <f t="shared" si="216"/>
        <v>87.766666668467224</v>
      </c>
      <c r="N2805" s="8">
        <f t="shared" si="217"/>
        <v>526.60000001080334</v>
      </c>
      <c r="O2805" s="18">
        <v>1</v>
      </c>
      <c r="P2805" t="s">
        <v>4874</v>
      </c>
      <c r="Q2805" s="6" t="s">
        <v>24</v>
      </c>
    </row>
    <row r="2806" spans="1:17" ht="15">
      <c r="A2806" t="s">
        <v>17</v>
      </c>
      <c r="B2806" t="s">
        <v>140</v>
      </c>
      <c r="C2806" t="s">
        <v>141</v>
      </c>
      <c r="D2806" t="s">
        <v>1539</v>
      </c>
      <c r="E2806">
        <v>54</v>
      </c>
      <c r="F2806" t="s">
        <v>472</v>
      </c>
      <c r="G2806" t="s">
        <v>22</v>
      </c>
      <c r="H2806" s="5">
        <v>43817.841215277775</v>
      </c>
      <c r="I2806" s="5">
        <v>43817.805231481485</v>
      </c>
      <c r="J2806" s="4">
        <f t="shared" si="218"/>
        <v>2019</v>
      </c>
      <c r="K2806" s="4">
        <f t="shared" si="219"/>
        <v>12</v>
      </c>
      <c r="L2806" s="6">
        <f t="shared" si="220"/>
        <v>3108.9999994263053</v>
      </c>
      <c r="M2806" s="8">
        <f t="shared" si="216"/>
        <v>51.816666657105088</v>
      </c>
      <c r="N2806" s="8">
        <f t="shared" si="217"/>
        <v>2798.0999994836748</v>
      </c>
      <c r="O2806" s="18">
        <v>1</v>
      </c>
      <c r="P2806" t="s">
        <v>4875</v>
      </c>
      <c r="Q2806" s="6" t="s">
        <v>24</v>
      </c>
    </row>
    <row r="2807" spans="1:18" ht="15">
      <c r="A2807" t="s">
        <v>17</v>
      </c>
      <c r="B2807" t="s">
        <v>47</v>
      </c>
      <c r="C2807" t="s">
        <v>52</v>
      </c>
      <c r="D2807" t="s">
        <v>4876</v>
      </c>
      <c r="E2807">
        <v>4</v>
      </c>
      <c r="F2807" t="s">
        <v>33</v>
      </c>
      <c r="G2807" t="s">
        <v>22</v>
      </c>
      <c r="H2807" s="5">
        <v>43818.992928240739</v>
      </c>
      <c r="I2807" s="5">
        <v>43818.897245370368</v>
      </c>
      <c r="J2807" s="4">
        <f t="shared" si="218"/>
        <v>2019</v>
      </c>
      <c r="K2807" s="4">
        <f t="shared" si="219"/>
        <v>12</v>
      </c>
      <c r="L2807" s="6">
        <f t="shared" si="220"/>
        <v>8267.0000000623986</v>
      </c>
      <c r="M2807" s="8">
        <f t="shared" si="216"/>
        <v>137.78333333437331</v>
      </c>
      <c r="N2807" s="8">
        <f t="shared" si="217"/>
        <v>551.13333333749324</v>
      </c>
      <c r="O2807" s="18">
        <v>1</v>
      </c>
      <c r="P2807" t="s">
        <v>4877</v>
      </c>
      <c r="Q2807" s="6" t="s">
        <v>24</v>
      </c>
      <c r="R2807" t="s">
        <v>2886</v>
      </c>
    </row>
    <row r="2808" spans="1:19" s="106" customFormat="1" ht="15">
      <c r="A2808" s="106" t="s">
        <v>17</v>
      </c>
      <c r="B2808" s="106" t="s">
        <v>41</v>
      </c>
      <c r="C2808" s="106" t="s">
        <v>42</v>
      </c>
      <c r="D2808" s="106" t="s">
        <v>4878</v>
      </c>
      <c r="E2808" s="106">
        <v>1</v>
      </c>
      <c r="F2808" s="106" t="s">
        <v>92</v>
      </c>
      <c r="G2808" s="106" t="s">
        <v>22</v>
      </c>
      <c r="H2808" s="107">
        <v>43820.401932870373</v>
      </c>
      <c r="I2808" s="107">
        <v>43820.362592592595</v>
      </c>
      <c r="J2808" s="4">
        <f t="shared" si="218"/>
        <v>2019</v>
      </c>
      <c r="K2808" s="4">
        <f t="shared" si="219"/>
        <v>12</v>
      </c>
      <c r="L2808" s="110">
        <f t="shared" si="220"/>
        <v>3398.9999999525025</v>
      </c>
      <c r="M2808" s="108">
        <f t="shared" si="216"/>
        <v>56.649999999208376</v>
      </c>
      <c r="N2808" s="108">
        <f t="shared" si="217"/>
        <v>56.649999999208376</v>
      </c>
      <c r="O2808" s="109">
        <v>1</v>
      </c>
      <c r="P2808" s="106" t="s">
        <v>4879</v>
      </c>
      <c r="Q2808" s="110" t="s">
        <v>24</v>
      </c>
      <c r="S2808"/>
    </row>
    <row r="2809" spans="1:17" ht="15">
      <c r="A2809" t="s">
        <v>29</v>
      </c>
      <c r="B2809" t="s">
        <v>87</v>
      </c>
      <c r="C2809" t="s">
        <v>103</v>
      </c>
      <c r="D2809" t="s">
        <v>4396</v>
      </c>
      <c r="E2809">
        <v>20</v>
      </c>
      <c r="F2809" t="s">
        <v>33</v>
      </c>
      <c r="G2809" t="s">
        <v>22</v>
      </c>
      <c r="H2809" s="5">
        <v>43821.460300925923</v>
      </c>
      <c r="I2809" s="5">
        <v>43821.424050925925</v>
      </c>
      <c r="J2809" s="4">
        <f t="shared" si="218"/>
        <v>2019</v>
      </c>
      <c r="K2809" s="4">
        <f t="shared" si="219"/>
        <v>12</v>
      </c>
      <c r="L2809" s="6">
        <f t="shared" si="220"/>
        <v>3131.9999997736886</v>
      </c>
      <c r="M2809" s="8">
        <f t="shared" si="216"/>
        <v>52.199999996228144</v>
      </c>
      <c r="N2809" s="8">
        <f t="shared" si="217"/>
        <v>1043.9999999245629</v>
      </c>
      <c r="O2809" s="18">
        <v>1</v>
      </c>
      <c r="P2809" t="s">
        <v>4880</v>
      </c>
      <c r="Q2809" s="6" t="s">
        <v>24</v>
      </c>
    </row>
    <row r="2810" spans="1:17" ht="15">
      <c r="A2810" t="s">
        <v>29</v>
      </c>
      <c r="B2810" t="s">
        <v>94</v>
      </c>
      <c r="C2810" t="s">
        <v>186</v>
      </c>
      <c r="D2810" t="s">
        <v>4881</v>
      </c>
      <c r="E2810">
        <v>1</v>
      </c>
      <c r="F2810" t="s">
        <v>131</v>
      </c>
      <c r="G2810" t="s">
        <v>22</v>
      </c>
      <c r="H2810" s="5">
        <v>43821.538483796299</v>
      </c>
      <c r="I2810" s="5">
        <v>43821.513888888891</v>
      </c>
      <c r="J2810" s="4">
        <f t="shared" si="218"/>
        <v>2019</v>
      </c>
      <c r="K2810" s="4">
        <f t="shared" si="219"/>
        <v>12</v>
      </c>
      <c r="L2810" s="6">
        <f t="shared" si="220"/>
        <v>2125.0000001164153</v>
      </c>
      <c r="M2810" s="8">
        <f t="shared" si="216"/>
        <v>35.416666668606922</v>
      </c>
      <c r="N2810" s="8">
        <f t="shared" si="217"/>
        <v>35.416666668606922</v>
      </c>
      <c r="O2810" s="18">
        <v>1</v>
      </c>
      <c r="P2810" t="s">
        <v>4882</v>
      </c>
      <c r="Q2810" s="6" t="s">
        <v>24</v>
      </c>
    </row>
    <row r="2811" spans="1:19" s="152" customFormat="1" ht="15">
      <c r="A2811" s="152" t="s">
        <v>29</v>
      </c>
      <c r="B2811" s="152" t="s">
        <v>87</v>
      </c>
      <c r="C2811" s="152" t="s">
        <v>103</v>
      </c>
      <c r="D2811" s="152" t="s">
        <v>4883</v>
      </c>
      <c r="E2811" s="152">
        <v>1</v>
      </c>
      <c r="F2811" s="152" t="s">
        <v>33</v>
      </c>
      <c r="G2811" s="152" t="s">
        <v>97</v>
      </c>
      <c r="H2811" s="153">
        <v>43821.65902777778</v>
      </c>
      <c r="I2811" s="153">
        <v>43821.602777777778</v>
      </c>
      <c r="J2811" s="4">
        <f t="shared" si="218"/>
        <v>2019</v>
      </c>
      <c r="K2811" s="4">
        <f t="shared" si="219"/>
        <v>12</v>
      </c>
      <c r="L2811" s="156">
        <f t="shared" si="220"/>
        <v>4860.0000001257285</v>
      </c>
      <c r="M2811" s="154">
        <f t="shared" si="216"/>
        <v>81.000000002095476</v>
      </c>
      <c r="N2811" s="154">
        <f t="shared" si="217"/>
        <v>81.000000002095476</v>
      </c>
      <c r="O2811" s="155">
        <v>1</v>
      </c>
      <c r="P2811" s="152" t="s">
        <v>4884</v>
      </c>
      <c r="Q2811" s="156" t="s">
        <v>24</v>
      </c>
      <c r="S2811"/>
    </row>
    <row r="2812" spans="1:17" ht="15">
      <c r="A2812" t="s">
        <v>29</v>
      </c>
      <c r="B2812" t="s">
        <v>94</v>
      </c>
      <c r="C2812" t="s">
        <v>95</v>
      </c>
      <c r="D2812" t="s">
        <v>4885</v>
      </c>
      <c r="E2812">
        <v>92</v>
      </c>
      <c r="F2812" t="s">
        <v>27</v>
      </c>
      <c r="G2812" t="s">
        <v>22</v>
      </c>
      <c r="H2812" s="5">
        <v>43821.895405092589</v>
      </c>
      <c r="I2812" s="5">
        <v>43821.792002314818</v>
      </c>
      <c r="J2812" s="4">
        <f t="shared" si="218"/>
        <v>2019</v>
      </c>
      <c r="K2812" s="4">
        <f t="shared" si="219"/>
        <v>12</v>
      </c>
      <c r="L2812" s="6">
        <f t="shared" si="220"/>
        <v>8933.9999994495884</v>
      </c>
      <c r="M2812" s="8">
        <f t="shared" si="216"/>
        <v>148.89999999082647</v>
      </c>
      <c r="N2812" s="8">
        <f t="shared" si="217"/>
        <v>13698.799999156035</v>
      </c>
      <c r="O2812" s="18">
        <v>1</v>
      </c>
      <c r="P2812" t="s">
        <v>4886</v>
      </c>
      <c r="Q2812" s="6" t="s">
        <v>24</v>
      </c>
    </row>
    <row r="2813" spans="1:17" ht="15">
      <c r="A2813" t="s">
        <v>17</v>
      </c>
      <c r="B2813" t="s">
        <v>41</v>
      </c>
      <c r="C2813" t="s">
        <v>42</v>
      </c>
      <c r="D2813" t="s">
        <v>2698</v>
      </c>
      <c r="E2813">
        <v>5</v>
      </c>
      <c r="F2813" t="s">
        <v>27</v>
      </c>
      <c r="G2813" t="s">
        <v>22</v>
      </c>
      <c r="H2813" s="5">
        <v>43821.911111111112</v>
      </c>
      <c r="I2813" s="5">
        <v>43821.871030092596</v>
      </c>
      <c r="J2813" s="4">
        <f t="shared" si="218"/>
        <v>2019</v>
      </c>
      <c r="K2813" s="4">
        <f t="shared" si="219"/>
        <v>12</v>
      </c>
      <c r="L2813" s="6">
        <f t="shared" si="220"/>
        <v>3462.9999998258427</v>
      </c>
      <c r="M2813" s="8">
        <f t="shared" si="216"/>
        <v>57.716666663764045</v>
      </c>
      <c r="N2813" s="8">
        <f t="shared" si="217"/>
        <v>288.58333331882022</v>
      </c>
      <c r="O2813" s="18">
        <v>1</v>
      </c>
      <c r="P2813" t="s">
        <v>4887</v>
      </c>
      <c r="Q2813" s="6" t="s">
        <v>24</v>
      </c>
    </row>
    <row r="2814" spans="1:17" ht="15">
      <c r="A2814" t="s">
        <v>17</v>
      </c>
      <c r="B2814" t="s">
        <v>140</v>
      </c>
      <c r="C2814" t="s">
        <v>2827</v>
      </c>
      <c r="D2814" t="s">
        <v>2828</v>
      </c>
      <c r="E2814">
        <v>1011</v>
      </c>
      <c r="F2814" t="s">
        <v>1</v>
      </c>
      <c r="G2814" t="s">
        <v>22</v>
      </c>
      <c r="H2814" s="5">
        <v>43822.058900462966</v>
      </c>
      <c r="I2814" s="5">
        <v>43821.980069444442</v>
      </c>
      <c r="J2814" s="4">
        <f t="shared" si="218"/>
        <v>2019</v>
      </c>
      <c r="K2814" s="4">
        <f t="shared" si="219"/>
        <v>12</v>
      </c>
      <c r="L2814" s="6">
        <f t="shared" si="220"/>
        <v>6811.0000004293397</v>
      </c>
      <c r="M2814" s="8">
        <f t="shared" si="216"/>
        <v>113.51666667382233</v>
      </c>
      <c r="N2814" s="8">
        <f t="shared" si="217"/>
        <v>114765.35000723437</v>
      </c>
      <c r="O2814" s="18">
        <v>1</v>
      </c>
      <c r="P2814" t="s">
        <v>4888</v>
      </c>
      <c r="Q2814" s="6" t="s">
        <v>24</v>
      </c>
    </row>
    <row r="2815" spans="1:17" ht="15">
      <c r="A2815" t="s">
        <v>29</v>
      </c>
      <c r="B2815" t="s">
        <v>94</v>
      </c>
      <c r="C2815" t="s">
        <v>177</v>
      </c>
      <c r="D2815" t="s">
        <v>96</v>
      </c>
      <c r="E2815">
        <v>1</v>
      </c>
      <c r="F2815" t="s">
        <v>33</v>
      </c>
      <c r="G2815" t="s">
        <v>22</v>
      </c>
      <c r="H2815" s="5">
        <v>43822.444444444445</v>
      </c>
      <c r="I2815" s="5">
        <v>43822.394444444442</v>
      </c>
      <c r="J2815" s="4">
        <f t="shared" si="218"/>
        <v>2019</v>
      </c>
      <c r="K2815" s="4">
        <f t="shared" si="219"/>
        <v>12</v>
      </c>
      <c r="L2815" s="6">
        <f t="shared" si="220"/>
        <v>4320.0000002514571</v>
      </c>
      <c r="M2815" s="8">
        <f t="shared" si="216"/>
        <v>72.000000004190952</v>
      </c>
      <c r="N2815" s="8">
        <f t="shared" si="217"/>
        <v>72.000000004190952</v>
      </c>
      <c r="O2815" s="18">
        <v>1</v>
      </c>
      <c r="P2815" t="s">
        <v>4889</v>
      </c>
      <c r="Q2815" s="6" t="s">
        <v>24</v>
      </c>
    </row>
    <row r="2816" spans="1:17" ht="15">
      <c r="A2816" t="s">
        <v>17</v>
      </c>
      <c r="B2816" t="s">
        <v>41</v>
      </c>
      <c r="C2816" t="s">
        <v>42</v>
      </c>
      <c r="D2816" t="s">
        <v>3912</v>
      </c>
      <c r="E2816">
        <v>34</v>
      </c>
      <c r="F2816" t="s">
        <v>125</v>
      </c>
      <c r="G2816" t="s">
        <v>22</v>
      </c>
      <c r="H2816" s="5">
        <v>43822.567754629628</v>
      </c>
      <c r="I2816" s="5">
        <v>43822.530555555553</v>
      </c>
      <c r="J2816" s="4">
        <f t="shared" si="218"/>
        <v>2019</v>
      </c>
      <c r="K2816" s="4">
        <f t="shared" si="219"/>
        <v>12</v>
      </c>
      <c r="L2816" s="6">
        <f t="shared" si="220"/>
        <v>3214.0000000828877</v>
      </c>
      <c r="M2816" s="8">
        <f t="shared" si="221" ref="M2816:M2879">+L2816/60</f>
        <v>53.566666668048128</v>
      </c>
      <c r="N2816" s="8">
        <f t="shared" si="222" ref="N2816:N2879">+M2816*E2816</f>
        <v>1821.2666667136364</v>
      </c>
      <c r="O2816" s="18">
        <v>1</v>
      </c>
      <c r="P2816" t="s">
        <v>4890</v>
      </c>
      <c r="Q2816" s="6" t="s">
        <v>24</v>
      </c>
    </row>
    <row r="2817" spans="1:17" ht="15">
      <c r="A2817" t="s">
        <v>17</v>
      </c>
      <c r="B2817" t="s">
        <v>41</v>
      </c>
      <c r="C2817" t="s">
        <v>42</v>
      </c>
      <c r="D2817" t="s">
        <v>4891</v>
      </c>
      <c r="E2817">
        <v>2</v>
      </c>
      <c r="F2817" t="s">
        <v>27</v>
      </c>
      <c r="G2817" t="s">
        <v>22</v>
      </c>
      <c r="H2817" s="5">
        <v>43822.561805555553</v>
      </c>
      <c r="I2817" s="5">
        <v>43822.536689814813</v>
      </c>
      <c r="J2817" s="4">
        <f t="shared" si="218"/>
        <v>2019</v>
      </c>
      <c r="K2817" s="4">
        <f t="shared" si="219"/>
        <v>12</v>
      </c>
      <c r="L2817" s="6">
        <f t="shared" si="220"/>
        <v>2169.9999999487773</v>
      </c>
      <c r="M2817" s="8">
        <f t="shared" si="221"/>
        <v>36.166666665812954</v>
      </c>
      <c r="N2817" s="8">
        <f t="shared" si="222"/>
        <v>72.333333331625909</v>
      </c>
      <c r="O2817" s="18">
        <v>1</v>
      </c>
      <c r="P2817" t="s">
        <v>4892</v>
      </c>
      <c r="Q2817" s="6" t="s">
        <v>24</v>
      </c>
    </row>
    <row r="2818" spans="1:17" ht="15">
      <c r="A2818" t="s">
        <v>17</v>
      </c>
      <c r="B2818" t="s">
        <v>18</v>
      </c>
      <c r="C2818" t="s">
        <v>35</v>
      </c>
      <c r="D2818" t="s">
        <v>4893</v>
      </c>
      <c r="E2818">
        <v>1</v>
      </c>
      <c r="F2818" t="s">
        <v>33</v>
      </c>
      <c r="G2818" t="s">
        <v>22</v>
      </c>
      <c r="H2818" s="5">
        <v>43822.651354166665</v>
      </c>
      <c r="I2818" s="5">
        <v>43822.600694444445</v>
      </c>
      <c r="J2818" s="4">
        <f t="shared" si="218"/>
        <v>2019</v>
      </c>
      <c r="K2818" s="4">
        <f t="shared" si="219"/>
        <v>12</v>
      </c>
      <c r="L2818" s="6">
        <f t="shared" si="220"/>
        <v>4376.9999997457489</v>
      </c>
      <c r="M2818" s="8">
        <f t="shared" si="221"/>
        <v>72.949999995762482</v>
      </c>
      <c r="N2818" s="8">
        <f t="shared" si="222"/>
        <v>72.949999995762482</v>
      </c>
      <c r="O2818" s="18">
        <v>1</v>
      </c>
      <c r="P2818" t="s">
        <v>4894</v>
      </c>
      <c r="Q2818" s="6" t="s">
        <v>24</v>
      </c>
    </row>
    <row r="2819" spans="1:17" ht="15">
      <c r="A2819" t="s">
        <v>29</v>
      </c>
      <c r="B2819" t="s">
        <v>30</v>
      </c>
      <c r="C2819" t="s">
        <v>83</v>
      </c>
      <c r="D2819" t="s">
        <v>2354</v>
      </c>
      <c r="E2819">
        <v>10</v>
      </c>
      <c r="F2819" t="s">
        <v>27</v>
      </c>
      <c r="G2819" t="s">
        <v>22</v>
      </c>
      <c r="H2819" s="5">
        <v>43822.631840277776</v>
      </c>
      <c r="I2819" s="5">
        <v>43822.605555555558</v>
      </c>
      <c r="J2819" s="4">
        <f t="shared" si="223" ref="J2819:J2882">YEAR(I2819)</f>
        <v>2019</v>
      </c>
      <c r="K2819" s="4">
        <f t="shared" si="224" ref="K2819:K2882">MONTH(I2819)</f>
        <v>12</v>
      </c>
      <c r="L2819" s="6">
        <f t="shared" si="220"/>
        <v>2270.9999996703118</v>
      </c>
      <c r="M2819" s="8">
        <f t="shared" si="221"/>
        <v>37.849999994505197</v>
      </c>
      <c r="N2819" s="8">
        <f t="shared" si="222"/>
        <v>378.49999994505197</v>
      </c>
      <c r="O2819" s="18">
        <v>1</v>
      </c>
      <c r="P2819" t="s">
        <v>4895</v>
      </c>
      <c r="Q2819" s="6" t="s">
        <v>24</v>
      </c>
    </row>
    <row r="2820" spans="1:17" ht="15">
      <c r="A2820" t="s">
        <v>29</v>
      </c>
      <c r="B2820" t="s">
        <v>87</v>
      </c>
      <c r="C2820" t="s">
        <v>103</v>
      </c>
      <c r="D2820" t="s">
        <v>200</v>
      </c>
      <c r="E2820">
        <v>2511</v>
      </c>
      <c r="F2820" t="s">
        <v>27</v>
      </c>
      <c r="G2820" t="s">
        <v>22</v>
      </c>
      <c r="H2820" s="5">
        <v>43824.118379629632</v>
      </c>
      <c r="I2820" s="5">
        <v>43824.031944444447</v>
      </c>
      <c r="J2820" s="4">
        <f t="shared" si="223"/>
        <v>2019</v>
      </c>
      <c r="K2820" s="4">
        <f t="shared" si="224"/>
        <v>12</v>
      </c>
      <c r="L2820" s="6">
        <f t="shared" si="220"/>
        <v>7467.9999999934807</v>
      </c>
      <c r="M2820" s="8">
        <f t="shared" si="221"/>
        <v>124.46666666655801</v>
      </c>
      <c r="N2820" s="8">
        <f t="shared" si="222"/>
        <v>312535.79999972717</v>
      </c>
      <c r="O2820" s="18">
        <v>1</v>
      </c>
      <c r="P2820" t="s">
        <v>4896</v>
      </c>
      <c r="Q2820" s="6" t="s">
        <v>24</v>
      </c>
    </row>
    <row r="2821" spans="1:17" ht="15">
      <c r="A2821" t="s">
        <v>17</v>
      </c>
      <c r="B2821" t="s">
        <v>140</v>
      </c>
      <c r="C2821" t="s">
        <v>141</v>
      </c>
      <c r="D2821" t="s">
        <v>4897</v>
      </c>
      <c r="E2821">
        <v>13</v>
      </c>
      <c r="F2821" t="s">
        <v>27</v>
      </c>
      <c r="G2821" t="s">
        <v>22</v>
      </c>
      <c r="H2821" s="5">
        <v>43825.454664351855</v>
      </c>
      <c r="I2821" s="5">
        <v>43825.432847222219</v>
      </c>
      <c r="J2821" s="4">
        <f t="shared" si="223"/>
        <v>2019</v>
      </c>
      <c r="K2821" s="4">
        <f t="shared" si="224"/>
        <v>12</v>
      </c>
      <c r="L2821" s="6">
        <f t="shared" si="220"/>
        <v>1885.0000005913898</v>
      </c>
      <c r="M2821" s="8">
        <f t="shared" si="221"/>
        <v>31.416666676523164</v>
      </c>
      <c r="N2821" s="8">
        <f t="shared" si="222"/>
        <v>408.41666679480113</v>
      </c>
      <c r="O2821" s="18">
        <v>1</v>
      </c>
      <c r="P2821" t="s">
        <v>4898</v>
      </c>
      <c r="Q2821" s="6" t="s">
        <v>24</v>
      </c>
    </row>
    <row r="2822" spans="1:19" s="152" customFormat="1" ht="15">
      <c r="A2822" s="152" t="s">
        <v>29</v>
      </c>
      <c r="B2822" s="152" t="s">
        <v>94</v>
      </c>
      <c r="C2822" s="152" t="s">
        <v>156</v>
      </c>
      <c r="D2822" s="152" t="s">
        <v>157</v>
      </c>
      <c r="E2822" s="152">
        <v>1</v>
      </c>
      <c r="F2822" s="152" t="s">
        <v>33</v>
      </c>
      <c r="G2822" s="152" t="s">
        <v>97</v>
      </c>
      <c r="H2822" s="153">
        <v>43826.328981481478</v>
      </c>
      <c r="I2822" s="153">
        <v>43826.177777777775</v>
      </c>
      <c r="J2822" s="4">
        <f t="shared" si="223"/>
        <v>2019</v>
      </c>
      <c r="K2822" s="4">
        <f t="shared" si="224"/>
        <v>12</v>
      </c>
      <c r="L2822" s="156">
        <f t="shared" si="220"/>
        <v>13063.999999919906</v>
      </c>
      <c r="M2822" s="154">
        <f t="shared" si="221"/>
        <v>217.73333333199844</v>
      </c>
      <c r="N2822" s="154">
        <f t="shared" si="222"/>
        <v>217.73333333199844</v>
      </c>
      <c r="O2822" s="155">
        <v>1</v>
      </c>
      <c r="P2822" s="152" t="s">
        <v>4899</v>
      </c>
      <c r="Q2822" s="156" t="s">
        <v>24</v>
      </c>
      <c r="S2822"/>
    </row>
    <row r="2823" spans="1:17" ht="15">
      <c r="A2823" t="s">
        <v>29</v>
      </c>
      <c r="B2823" t="s">
        <v>94</v>
      </c>
      <c r="C2823" t="s">
        <v>156</v>
      </c>
      <c r="D2823" t="s">
        <v>4900</v>
      </c>
      <c r="E2823">
        <v>112</v>
      </c>
      <c r="F2823" t="s">
        <v>85</v>
      </c>
      <c r="G2823" t="s">
        <v>22</v>
      </c>
      <c r="H2823" s="5">
        <v>43826.417442129627</v>
      </c>
      <c r="I2823" s="5">
        <v>43826.412499999999</v>
      </c>
      <c r="J2823" s="4">
        <f t="shared" si="223"/>
        <v>2019</v>
      </c>
      <c r="K2823" s="4">
        <f t="shared" si="224"/>
        <v>12</v>
      </c>
      <c r="L2823" s="6">
        <f t="shared" si="220"/>
        <v>426.99999986216426</v>
      </c>
      <c r="M2823" s="8">
        <f t="shared" si="221"/>
        <v>7.1166666643694043</v>
      </c>
      <c r="N2823" s="8">
        <f t="shared" si="222"/>
        <v>797.06666640937328</v>
      </c>
      <c r="O2823" s="18">
        <v>1</v>
      </c>
      <c r="P2823" t="s">
        <v>4901</v>
      </c>
      <c r="Q2823" s="6" t="s">
        <v>24</v>
      </c>
    </row>
    <row r="2824" spans="1:17" ht="15">
      <c r="A2824" t="s">
        <v>29</v>
      </c>
      <c r="B2824" t="s">
        <v>94</v>
      </c>
      <c r="C2824" t="s">
        <v>156</v>
      </c>
      <c r="D2824" t="s">
        <v>499</v>
      </c>
      <c r="E2824">
        <v>156</v>
      </c>
      <c r="F2824" t="s">
        <v>85</v>
      </c>
      <c r="G2824" t="s">
        <v>22</v>
      </c>
      <c r="H2824" s="5">
        <v>43826.456585648149</v>
      </c>
      <c r="I2824" s="5">
        <v>43826.417442129627</v>
      </c>
      <c r="J2824" s="4">
        <f t="shared" si="223"/>
        <v>2019</v>
      </c>
      <c r="K2824" s="4">
        <f t="shared" si="224"/>
        <v>12</v>
      </c>
      <c r="L2824" s="6">
        <f t="shared" si="220"/>
        <v>3382.0000003790483</v>
      </c>
      <c r="M2824" s="8">
        <f t="shared" si="221"/>
        <v>56.366666672984138</v>
      </c>
      <c r="N2824" s="8">
        <f t="shared" si="222"/>
        <v>8793.2000009855255</v>
      </c>
      <c r="O2824" s="18">
        <v>1</v>
      </c>
      <c r="P2824" t="s">
        <v>4902</v>
      </c>
      <c r="Q2824" s="6" t="s">
        <v>24</v>
      </c>
    </row>
    <row r="2825" spans="1:17" ht="15">
      <c r="A2825" t="s">
        <v>29</v>
      </c>
      <c r="B2825" t="s">
        <v>94</v>
      </c>
      <c r="C2825" t="s">
        <v>156</v>
      </c>
      <c r="D2825" t="s">
        <v>4903</v>
      </c>
      <c r="E2825">
        <v>20</v>
      </c>
      <c r="F2825" t="s">
        <v>33</v>
      </c>
      <c r="G2825" t="s">
        <v>22</v>
      </c>
      <c r="H2825" s="5">
        <v>43826.53087962963</v>
      </c>
      <c r="I2825" s="5">
        <v>43826.496527777781</v>
      </c>
      <c r="J2825" s="4">
        <f t="shared" si="223"/>
        <v>2019</v>
      </c>
      <c r="K2825" s="4">
        <f t="shared" si="224"/>
        <v>12</v>
      </c>
      <c r="L2825" s="6">
        <f t="shared" si="220"/>
        <v>2967.9999997839332</v>
      </c>
      <c r="M2825" s="8">
        <f t="shared" si="221"/>
        <v>49.466666663065553</v>
      </c>
      <c r="N2825" s="8">
        <f t="shared" si="222"/>
        <v>989.33333326131105</v>
      </c>
      <c r="O2825" s="18">
        <v>1</v>
      </c>
      <c r="P2825" t="s">
        <v>4904</v>
      </c>
      <c r="Q2825" s="6" t="s">
        <v>24</v>
      </c>
    </row>
    <row r="2826" spans="1:17" ht="15">
      <c r="A2826" t="s">
        <v>17</v>
      </c>
      <c r="B2826" t="s">
        <v>41</v>
      </c>
      <c r="C2826" t="s">
        <v>62</v>
      </c>
      <c r="D2826" t="s">
        <v>4905</v>
      </c>
      <c r="E2826">
        <v>4</v>
      </c>
      <c r="F2826" t="s">
        <v>27</v>
      </c>
      <c r="G2826" t="s">
        <v>22</v>
      </c>
      <c r="H2826" s="5">
        <v>43826.811226851853</v>
      </c>
      <c r="I2826" s="5">
        <v>43826.743750000001</v>
      </c>
      <c r="J2826" s="4">
        <f t="shared" si="223"/>
        <v>2019</v>
      </c>
      <c r="K2826" s="4">
        <f t="shared" si="224"/>
        <v>12</v>
      </c>
      <c r="L2826" s="6">
        <f t="shared" si="225" ref="L2826:L2889">(H2826-I2826)*60*24*60</f>
        <v>5829.9999999348074</v>
      </c>
      <c r="M2826" s="8">
        <f t="shared" si="221"/>
        <v>97.166666665580124</v>
      </c>
      <c r="N2826" s="8">
        <f t="shared" si="222"/>
        <v>388.66666666232049</v>
      </c>
      <c r="O2826" s="18">
        <v>1</v>
      </c>
      <c r="P2826" t="s">
        <v>4906</v>
      </c>
      <c r="Q2826" s="6" t="s">
        <v>24</v>
      </c>
    </row>
    <row r="2827" spans="1:17" ht="15">
      <c r="A2827" t="s">
        <v>29</v>
      </c>
      <c r="B2827" t="s">
        <v>30</v>
      </c>
      <c r="C2827" t="s">
        <v>83</v>
      </c>
      <c r="D2827" t="s">
        <v>491</v>
      </c>
      <c r="E2827">
        <v>98</v>
      </c>
      <c r="F2827" t="s">
        <v>85</v>
      </c>
      <c r="G2827" t="s">
        <v>22</v>
      </c>
      <c r="H2827" s="5">
        <v>43827.364328703705</v>
      </c>
      <c r="I2827" s="5">
        <v>43827.183969907404</v>
      </c>
      <c r="J2827" s="4">
        <f t="shared" si="223"/>
        <v>2019</v>
      </c>
      <c r="K2827" s="4">
        <f t="shared" si="224"/>
        <v>12</v>
      </c>
      <c r="L2827" s="6">
        <f t="shared" si="225"/>
        <v>15583.000000356697</v>
      </c>
      <c r="M2827" s="8">
        <f t="shared" si="221"/>
        <v>259.71666667261161</v>
      </c>
      <c r="N2827" s="8">
        <f t="shared" si="222"/>
        <v>25452.233333915938</v>
      </c>
      <c r="O2827" s="18">
        <v>1</v>
      </c>
      <c r="P2827" t="s">
        <v>4907</v>
      </c>
      <c r="Q2827" s="6" t="s">
        <v>24</v>
      </c>
    </row>
    <row r="2828" spans="1:18" ht="15">
      <c r="A2828" t="s">
        <v>29</v>
      </c>
      <c r="B2828" t="s">
        <v>94</v>
      </c>
      <c r="C2828" t="s">
        <v>209</v>
      </c>
      <c r="D2828" t="s">
        <v>4908</v>
      </c>
      <c r="E2828">
        <v>1</v>
      </c>
      <c r="F2828" t="s">
        <v>33</v>
      </c>
      <c r="G2828" t="s">
        <v>22</v>
      </c>
      <c r="H2828" s="5">
        <v>43827.716203703705</v>
      </c>
      <c r="I2828" s="5">
        <v>43827.64166666667</v>
      </c>
      <c r="J2828" s="4">
        <f t="shared" si="223"/>
        <v>2019</v>
      </c>
      <c r="K2828" s="4">
        <f t="shared" si="224"/>
        <v>12</v>
      </c>
      <c r="L2828" s="6">
        <f t="shared" si="225"/>
        <v>6439.9999998277053</v>
      </c>
      <c r="M2828" s="8">
        <f t="shared" si="221"/>
        <v>107.33333333046176</v>
      </c>
      <c r="N2828" s="8">
        <f t="shared" si="222"/>
        <v>107.33333333046176</v>
      </c>
      <c r="O2828" s="18">
        <v>1</v>
      </c>
      <c r="P2828" t="s">
        <v>4909</v>
      </c>
      <c r="Q2828" s="6" t="s">
        <v>24</v>
      </c>
      <c r="R2828" t="s">
        <v>2644</v>
      </c>
    </row>
    <row r="2829" spans="1:17" ht="15">
      <c r="A2829" t="s">
        <v>17</v>
      </c>
      <c r="B2829" t="s">
        <v>41</v>
      </c>
      <c r="C2829" t="s">
        <v>135</v>
      </c>
      <c r="D2829" t="s">
        <v>1953</v>
      </c>
      <c r="E2829">
        <v>2</v>
      </c>
      <c r="F2829" t="s">
        <v>27</v>
      </c>
      <c r="G2829" t="s">
        <v>22</v>
      </c>
      <c r="H2829" s="5">
        <v>43828.928356481483</v>
      </c>
      <c r="I2829" s="5">
        <v>43828.863159722219</v>
      </c>
      <c r="J2829" s="4">
        <f t="shared" si="223"/>
        <v>2019</v>
      </c>
      <c r="K2829" s="4">
        <f t="shared" si="224"/>
        <v>12</v>
      </c>
      <c r="L2829" s="6">
        <f t="shared" si="225"/>
        <v>5633.0000004032627</v>
      </c>
      <c r="M2829" s="8">
        <f t="shared" si="221"/>
        <v>93.883333340054378</v>
      </c>
      <c r="N2829" s="8">
        <f t="shared" si="222"/>
        <v>187.76666668010876</v>
      </c>
      <c r="O2829" s="18">
        <v>1</v>
      </c>
      <c r="P2829" t="s">
        <v>4910</v>
      </c>
      <c r="Q2829" s="6" t="s">
        <v>24</v>
      </c>
    </row>
    <row r="2830" spans="1:17" ht="15">
      <c r="A2830" t="s">
        <v>17</v>
      </c>
      <c r="B2830" t="s">
        <v>55</v>
      </c>
      <c r="C2830" t="s">
        <v>59</v>
      </c>
      <c r="D2830" t="s">
        <v>346</v>
      </c>
      <c r="E2830">
        <v>28</v>
      </c>
      <c r="F2830" t="s">
        <v>27</v>
      </c>
      <c r="G2830" t="s">
        <v>22</v>
      </c>
      <c r="H2830" s="5">
        <v>43828.951006944444</v>
      </c>
      <c r="I2830" s="5">
        <v>43828.873611111114</v>
      </c>
      <c r="J2830" s="4">
        <f t="shared" si="223"/>
        <v>2019</v>
      </c>
      <c r="K2830" s="4">
        <f t="shared" si="224"/>
        <v>12</v>
      </c>
      <c r="L2830" s="6">
        <f t="shared" si="225"/>
        <v>6686.9999997317791</v>
      </c>
      <c r="M2830" s="8">
        <f t="shared" si="221"/>
        <v>111.44999999552965</v>
      </c>
      <c r="N2830" s="8">
        <f t="shared" si="222"/>
        <v>3120.5999998748302</v>
      </c>
      <c r="O2830" s="18">
        <v>1</v>
      </c>
      <c r="P2830" t="s">
        <v>4911</v>
      </c>
      <c r="Q2830" s="6" t="s">
        <v>24</v>
      </c>
    </row>
    <row r="2831" spans="1:17" ht="15">
      <c r="A2831" t="s">
        <v>17</v>
      </c>
      <c r="B2831" t="s">
        <v>41</v>
      </c>
      <c r="C2831" t="s">
        <v>42</v>
      </c>
      <c r="D2831" t="s">
        <v>4912</v>
      </c>
      <c r="E2831">
        <v>4</v>
      </c>
      <c r="F2831" t="s">
        <v>27</v>
      </c>
      <c r="G2831" t="s">
        <v>22</v>
      </c>
      <c r="H2831" s="5">
        <v>43829.240185185183</v>
      </c>
      <c r="I2831" s="5">
        <v>43829.193055555559</v>
      </c>
      <c r="J2831" s="4">
        <f t="shared" si="223"/>
        <v>2019</v>
      </c>
      <c r="K2831" s="4">
        <f t="shared" si="224"/>
        <v>12</v>
      </c>
      <c r="L2831" s="6">
        <f t="shared" si="225"/>
        <v>4071.9999994849786</v>
      </c>
      <c r="M2831" s="8">
        <f t="shared" si="221"/>
        <v>67.866666658082977</v>
      </c>
      <c r="N2831" s="8">
        <f t="shared" si="222"/>
        <v>271.46666663233191</v>
      </c>
      <c r="O2831" s="18">
        <v>1</v>
      </c>
      <c r="P2831" t="s">
        <v>4913</v>
      </c>
      <c r="Q2831" s="6" t="s">
        <v>24</v>
      </c>
    </row>
    <row r="2832" spans="1:17" ht="15">
      <c r="A2832" t="s">
        <v>17</v>
      </c>
      <c r="B2832" t="s">
        <v>18</v>
      </c>
      <c r="C2832" t="s">
        <v>38</v>
      </c>
      <c r="D2832" t="s">
        <v>4914</v>
      </c>
      <c r="E2832">
        <v>50</v>
      </c>
      <c r="F2832" t="s">
        <v>27</v>
      </c>
      <c r="G2832" t="s">
        <v>22</v>
      </c>
      <c r="H2832" s="5">
        <v>43829.349814814814</v>
      </c>
      <c r="I2832" s="5">
        <v>43829.243750000001</v>
      </c>
      <c r="J2832" s="4">
        <f t="shared" si="223"/>
        <v>2019</v>
      </c>
      <c r="K2832" s="4">
        <f t="shared" si="224"/>
        <v>12</v>
      </c>
      <c r="L2832" s="6">
        <f t="shared" si="225"/>
        <v>9163.9999997802079</v>
      </c>
      <c r="M2832" s="8">
        <f t="shared" si="221"/>
        <v>152.73333332967013</v>
      </c>
      <c r="N2832" s="8">
        <f t="shared" si="222"/>
        <v>7636.6666664835066</v>
      </c>
      <c r="O2832" s="18">
        <v>1</v>
      </c>
      <c r="P2832" t="s">
        <v>4915</v>
      </c>
      <c r="Q2832" s="6" t="s">
        <v>24</v>
      </c>
    </row>
    <row r="2833" spans="1:17" ht="15">
      <c r="A2833" t="s">
        <v>29</v>
      </c>
      <c r="B2833" t="s">
        <v>30</v>
      </c>
      <c r="C2833" t="s">
        <v>171</v>
      </c>
      <c r="D2833" t="s">
        <v>4916</v>
      </c>
      <c r="E2833">
        <v>1</v>
      </c>
      <c r="F2833" t="s">
        <v>33</v>
      </c>
      <c r="G2833" t="s">
        <v>97</v>
      </c>
      <c r="H2833" s="5">
        <v>43829.621527777781</v>
      </c>
      <c r="I2833" s="5">
        <v>43829.392361111109</v>
      </c>
      <c r="J2833" s="4">
        <f t="shared" si="223"/>
        <v>2019</v>
      </c>
      <c r="K2833" s="4">
        <f t="shared" si="224"/>
        <v>12</v>
      </c>
      <c r="L2833" s="6">
        <f t="shared" si="225"/>
        <v>19800.000000419095</v>
      </c>
      <c r="M2833" s="8">
        <f t="shared" si="221"/>
        <v>330.00000000698492</v>
      </c>
      <c r="N2833" s="8">
        <f t="shared" si="222"/>
        <v>330.00000000698492</v>
      </c>
      <c r="O2833" s="18">
        <v>1</v>
      </c>
      <c r="P2833" t="s">
        <v>4917</v>
      </c>
      <c r="Q2833" s="6" t="s">
        <v>24</v>
      </c>
    </row>
    <row r="2834" spans="1:17" ht="15">
      <c r="A2834" t="s">
        <v>17</v>
      </c>
      <c r="B2834" t="s">
        <v>140</v>
      </c>
      <c r="C2834" t="s">
        <v>141</v>
      </c>
      <c r="D2834" t="s">
        <v>4918</v>
      </c>
      <c r="E2834">
        <v>3</v>
      </c>
      <c r="F2834" t="s">
        <v>85</v>
      </c>
      <c r="G2834" t="s">
        <v>22</v>
      </c>
      <c r="H2834" s="5">
        <v>43829.481030092589</v>
      </c>
      <c r="I2834" s="5">
        <v>43829.436111111114</v>
      </c>
      <c r="J2834" s="4">
        <f t="shared" si="223"/>
        <v>2019</v>
      </c>
      <c r="K2834" s="4">
        <f t="shared" si="224"/>
        <v>12</v>
      </c>
      <c r="L2834" s="6">
        <f t="shared" si="225"/>
        <v>3880.9999994700775</v>
      </c>
      <c r="M2834" s="8">
        <f t="shared" si="221"/>
        <v>64.683333324501291</v>
      </c>
      <c r="N2834" s="8">
        <f t="shared" si="222"/>
        <v>194.04999997350387</v>
      </c>
      <c r="O2834" s="18">
        <v>1</v>
      </c>
      <c r="P2834" t="s">
        <v>4919</v>
      </c>
      <c r="Q2834" s="6" t="s">
        <v>24</v>
      </c>
    </row>
    <row r="2835" spans="1:19" s="168" customFormat="1" ht="15">
      <c r="A2835" s="168" t="s">
        <v>29</v>
      </c>
      <c r="B2835" s="168" t="s">
        <v>30</v>
      </c>
      <c r="C2835" s="168" t="s">
        <v>83</v>
      </c>
      <c r="D2835" s="168" t="s">
        <v>4920</v>
      </c>
      <c r="E2835" s="168">
        <v>1</v>
      </c>
      <c r="F2835" s="168" t="s">
        <v>85</v>
      </c>
      <c r="G2835" s="168" t="s">
        <v>22</v>
      </c>
      <c r="H2835" s="169">
        <v>43830.714386574073</v>
      </c>
      <c r="I2835" s="169">
        <v>43830.636805555558</v>
      </c>
      <c r="J2835" s="4">
        <f t="shared" si="223"/>
        <v>2019</v>
      </c>
      <c r="K2835" s="4">
        <f t="shared" si="224"/>
        <v>12</v>
      </c>
      <c r="L2835" s="172">
        <f t="shared" si="225"/>
        <v>6702.9999997001141</v>
      </c>
      <c r="M2835" s="170">
        <f t="shared" si="221"/>
        <v>111.71666666166857</v>
      </c>
      <c r="N2835" s="170">
        <f t="shared" si="222"/>
        <v>111.71666666166857</v>
      </c>
      <c r="O2835" s="171">
        <v>1</v>
      </c>
      <c r="P2835" s="168" t="s">
        <v>4921</v>
      </c>
      <c r="Q2835" s="172" t="s">
        <v>24</v>
      </c>
      <c r="S2835"/>
    </row>
    <row r="2836" spans="1:17" ht="15">
      <c r="A2836" s="6" t="s">
        <v>29</v>
      </c>
      <c r="B2836" s="6" t="s">
        <v>30</v>
      </c>
      <c r="C2836" s="6" t="s">
        <v>83</v>
      </c>
      <c r="D2836" s="6" t="s">
        <v>4922</v>
      </c>
      <c r="E2836" s="6">
        <v>1</v>
      </c>
      <c r="F2836" s="6" t="s">
        <v>27</v>
      </c>
      <c r="G2836" s="6" t="s">
        <v>22</v>
      </c>
      <c r="H2836" s="7">
        <v>43101.531886574077</v>
      </c>
      <c r="I2836" s="7">
        <v>43101.462500000001</v>
      </c>
      <c r="J2836" s="4">
        <f t="shared" si="223"/>
        <v>2018</v>
      </c>
      <c r="K2836" s="4">
        <f t="shared" si="224"/>
        <v>1</v>
      </c>
      <c r="L2836" s="6">
        <f t="shared" si="225"/>
        <v>5995.0000001583248</v>
      </c>
      <c r="M2836" s="8">
        <f t="shared" si="221"/>
        <v>99.916666669305414</v>
      </c>
      <c r="N2836" s="8">
        <f t="shared" si="222"/>
        <v>99.916666669305414</v>
      </c>
      <c r="O2836" s="18">
        <v>1</v>
      </c>
      <c r="P2836" s="6" t="s">
        <v>4923</v>
      </c>
      <c r="Q2836" s="6" t="s">
        <v>24</v>
      </c>
    </row>
    <row r="2837" spans="1:17" s="106" customFormat="1" ht="15">
      <c r="A2837" s="110" t="s">
        <v>29</v>
      </c>
      <c r="B2837" s="110" t="s">
        <v>94</v>
      </c>
      <c r="C2837" s="110" t="s">
        <v>95</v>
      </c>
      <c r="D2837" s="110" t="s">
        <v>4924</v>
      </c>
      <c r="E2837" s="110">
        <v>1</v>
      </c>
      <c r="F2837" s="110" t="s">
        <v>33</v>
      </c>
      <c r="G2837" s="110" t="s">
        <v>22</v>
      </c>
      <c r="H2837" s="183">
        <v>43101.888703703706</v>
      </c>
      <c r="I2837" s="183">
        <v>43101.845138888886</v>
      </c>
      <c r="J2837" s="4">
        <f t="shared" si="223"/>
        <v>2018</v>
      </c>
      <c r="K2837" s="4">
        <f t="shared" si="224"/>
        <v>1</v>
      </c>
      <c r="L2837" s="110">
        <f t="shared" si="225"/>
        <v>3764.0000004088506</v>
      </c>
      <c r="M2837" s="108">
        <f t="shared" si="221"/>
        <v>62.73333334014751</v>
      </c>
      <c r="N2837" s="108">
        <f t="shared" si="222"/>
        <v>62.73333334014751</v>
      </c>
      <c r="O2837" s="109">
        <v>1</v>
      </c>
      <c r="P2837" s="110" t="s">
        <v>4925</v>
      </c>
      <c r="Q2837" s="110" t="s">
        <v>24</v>
      </c>
    </row>
    <row r="2838" spans="1:17" ht="15">
      <c r="A2838" s="6" t="s">
        <v>29</v>
      </c>
      <c r="B2838" s="6" t="s">
        <v>87</v>
      </c>
      <c r="C2838" s="6" t="s">
        <v>103</v>
      </c>
      <c r="D2838" s="6" t="s">
        <v>4926</v>
      </c>
      <c r="E2838" s="6">
        <v>275</v>
      </c>
      <c r="F2838" s="6" t="s">
        <v>33</v>
      </c>
      <c r="G2838" s="6" t="s">
        <v>22</v>
      </c>
      <c r="H2838" s="7">
        <v>43102.287523148145</v>
      </c>
      <c r="I2838" s="7">
        <v>43102.193055555559</v>
      </c>
      <c r="J2838" s="4">
        <f t="shared" si="223"/>
        <v>2018</v>
      </c>
      <c r="K2838" s="4">
        <f t="shared" si="224"/>
        <v>1</v>
      </c>
      <c r="L2838" s="6">
        <f t="shared" si="225"/>
        <v>8161.9999994058162</v>
      </c>
      <c r="M2838" s="8">
        <f t="shared" si="221"/>
        <v>136.03333332343027</v>
      </c>
      <c r="N2838" s="8">
        <f t="shared" si="222"/>
        <v>37409.166663943324</v>
      </c>
      <c r="O2838" s="18">
        <v>1</v>
      </c>
      <c r="P2838" s="6" t="s">
        <v>4927</v>
      </c>
      <c r="Q2838" s="6" t="s">
        <v>24</v>
      </c>
    </row>
    <row r="2839" spans="1:17" ht="15">
      <c r="A2839" s="6" t="s">
        <v>29</v>
      </c>
      <c r="B2839" s="6" t="s">
        <v>87</v>
      </c>
      <c r="C2839" s="6" t="s">
        <v>103</v>
      </c>
      <c r="D2839" s="6" t="s">
        <v>4928</v>
      </c>
      <c r="E2839" s="6">
        <v>47</v>
      </c>
      <c r="F2839" s="6" t="s">
        <v>33</v>
      </c>
      <c r="G2839" s="6" t="s">
        <v>22</v>
      </c>
      <c r="H2839" s="7">
        <v>43102.31527777778</v>
      </c>
      <c r="I2839" s="7">
        <v>43102.287523148145</v>
      </c>
      <c r="J2839" s="4">
        <f t="shared" si="223"/>
        <v>2018</v>
      </c>
      <c r="K2839" s="4">
        <f t="shared" si="224"/>
        <v>1</v>
      </c>
      <c r="L2839" s="6">
        <f t="shared" si="225"/>
        <v>2398.0000004405156</v>
      </c>
      <c r="M2839" s="8">
        <f t="shared" si="221"/>
        <v>39.966666674008593</v>
      </c>
      <c r="N2839" s="8">
        <f t="shared" si="222"/>
        <v>1878.4333336784039</v>
      </c>
      <c r="O2839" s="18">
        <v>1</v>
      </c>
      <c r="P2839" s="6" t="s">
        <v>4929</v>
      </c>
      <c r="Q2839" s="6" t="s">
        <v>24</v>
      </c>
    </row>
    <row r="2840" spans="1:17" ht="15">
      <c r="A2840" s="6" t="s">
        <v>29</v>
      </c>
      <c r="B2840" s="6" t="s">
        <v>87</v>
      </c>
      <c r="C2840" s="6" t="s">
        <v>103</v>
      </c>
      <c r="D2840" s="6" t="s">
        <v>4926</v>
      </c>
      <c r="E2840" s="6">
        <v>250</v>
      </c>
      <c r="F2840" s="6" t="s">
        <v>125</v>
      </c>
      <c r="G2840" s="6" t="s">
        <v>22</v>
      </c>
      <c r="H2840" s="7">
        <v>43102.378472222219</v>
      </c>
      <c r="I2840" s="7">
        <v>43102.31527777778</v>
      </c>
      <c r="J2840" s="4">
        <f t="shared" si="223"/>
        <v>2018</v>
      </c>
      <c r="K2840" s="4">
        <f t="shared" si="224"/>
        <v>1</v>
      </c>
      <c r="L2840" s="6">
        <f t="shared" si="225"/>
        <v>5459.999999566935</v>
      </c>
      <c r="M2840" s="8">
        <f t="shared" si="221"/>
        <v>90.99999999278225</v>
      </c>
      <c r="N2840" s="8">
        <f t="shared" si="222"/>
        <v>22749.999998195563</v>
      </c>
      <c r="O2840" s="18">
        <v>1</v>
      </c>
      <c r="P2840" s="6" t="s">
        <v>4930</v>
      </c>
      <c r="Q2840" s="6" t="s">
        <v>24</v>
      </c>
    </row>
    <row r="2841" spans="1:17" ht="15">
      <c r="A2841" s="6" t="s">
        <v>29</v>
      </c>
      <c r="B2841" s="6" t="s">
        <v>94</v>
      </c>
      <c r="C2841" s="6" t="s">
        <v>174</v>
      </c>
      <c r="D2841" s="6" t="s">
        <v>4931</v>
      </c>
      <c r="E2841" s="6">
        <v>1</v>
      </c>
      <c r="F2841" s="6" t="s">
        <v>33</v>
      </c>
      <c r="G2841" s="6" t="s">
        <v>22</v>
      </c>
      <c r="H2841" s="7">
        <v>43102.527453703704</v>
      </c>
      <c r="I2841" s="7">
        <v>43102.452777777777</v>
      </c>
      <c r="J2841" s="4">
        <f t="shared" si="223"/>
        <v>2018</v>
      </c>
      <c r="K2841" s="4">
        <f t="shared" si="224"/>
        <v>1</v>
      </c>
      <c r="L2841" s="6">
        <f t="shared" si="225"/>
        <v>6452.000000118278</v>
      </c>
      <c r="M2841" s="8">
        <f t="shared" si="221"/>
        <v>107.53333333530463</v>
      </c>
      <c r="N2841" s="8">
        <f t="shared" si="222"/>
        <v>107.53333333530463</v>
      </c>
      <c r="O2841" s="18">
        <v>1</v>
      </c>
      <c r="P2841" s="6" t="s">
        <v>4932</v>
      </c>
      <c r="Q2841" s="6" t="s">
        <v>24</v>
      </c>
    </row>
    <row r="2842" spans="1:17" s="106" customFormat="1" ht="15">
      <c r="A2842" s="110" t="s">
        <v>29</v>
      </c>
      <c r="B2842" s="110" t="s">
        <v>94</v>
      </c>
      <c r="C2842" s="110" t="s">
        <v>95</v>
      </c>
      <c r="D2842" s="110" t="s">
        <v>4933</v>
      </c>
      <c r="E2842" s="110">
        <v>1</v>
      </c>
      <c r="F2842" s="110" t="s">
        <v>33</v>
      </c>
      <c r="G2842" s="110" t="s">
        <v>22</v>
      </c>
      <c r="H2842" s="183">
        <v>43102.601446759261</v>
      </c>
      <c r="I2842" s="183">
        <v>43102.530555555553</v>
      </c>
      <c r="J2842" s="4">
        <f t="shared" si="223"/>
        <v>2018</v>
      </c>
      <c r="K2842" s="4">
        <f t="shared" si="224"/>
        <v>1</v>
      </c>
      <c r="L2842" s="110">
        <f t="shared" si="225"/>
        <v>6125.000000372529</v>
      </c>
      <c r="M2842" s="108">
        <f t="shared" si="221"/>
        <v>102.08333333954215</v>
      </c>
      <c r="N2842" s="108">
        <f t="shared" si="222"/>
        <v>102.08333333954215</v>
      </c>
      <c r="O2842" s="109">
        <v>1</v>
      </c>
      <c r="P2842" s="110" t="s">
        <v>4934</v>
      </c>
      <c r="Q2842" s="110" t="s">
        <v>24</v>
      </c>
    </row>
    <row r="2843" spans="1:17" ht="15">
      <c r="A2843" s="6" t="s">
        <v>17</v>
      </c>
      <c r="B2843" s="6" t="s">
        <v>18</v>
      </c>
      <c r="C2843" s="6" t="s">
        <v>19</v>
      </c>
      <c r="D2843" s="6" t="s">
        <v>1345</v>
      </c>
      <c r="E2843" s="6">
        <v>36</v>
      </c>
      <c r="F2843" s="6" t="s">
        <v>125</v>
      </c>
      <c r="G2843" s="6" t="s">
        <v>22</v>
      </c>
      <c r="H2843" s="7">
        <v>43102.726388888892</v>
      </c>
      <c r="I2843" s="7">
        <v>43102.712488425925</v>
      </c>
      <c r="J2843" s="4">
        <f t="shared" si="223"/>
        <v>2018</v>
      </c>
      <c r="K2843" s="4">
        <f t="shared" si="224"/>
        <v>1</v>
      </c>
      <c r="L2843" s="6">
        <f t="shared" si="225"/>
        <v>1201.0000003734604</v>
      </c>
      <c r="M2843" s="8">
        <f t="shared" si="221"/>
        <v>20.016666672891006</v>
      </c>
      <c r="N2843" s="8">
        <f t="shared" si="222"/>
        <v>720.60000022407621</v>
      </c>
      <c r="O2843" s="18">
        <v>1</v>
      </c>
      <c r="P2843" s="6" t="s">
        <v>4935</v>
      </c>
      <c r="Q2843" s="6" t="s">
        <v>24</v>
      </c>
    </row>
    <row r="2844" spans="1:17" ht="15">
      <c r="A2844" s="6" t="s">
        <v>29</v>
      </c>
      <c r="B2844" s="6" t="s">
        <v>94</v>
      </c>
      <c r="C2844" s="6" t="s">
        <v>4936</v>
      </c>
      <c r="D2844" s="6" t="s">
        <v>4937</v>
      </c>
      <c r="E2844" s="6">
        <v>1</v>
      </c>
      <c r="F2844" s="6" t="s">
        <v>33</v>
      </c>
      <c r="G2844" s="6" t="s">
        <v>22</v>
      </c>
      <c r="H2844" s="7">
        <v>43102.749664351853</v>
      </c>
      <c r="I2844" s="7">
        <v>43102.740277777775</v>
      </c>
      <c r="J2844" s="4">
        <f t="shared" si="223"/>
        <v>2018</v>
      </c>
      <c r="K2844" s="4">
        <f t="shared" si="224"/>
        <v>1</v>
      </c>
      <c r="L2844" s="6">
        <f t="shared" si="225"/>
        <v>811.00000035949051</v>
      </c>
      <c r="M2844" s="8">
        <f t="shared" si="221"/>
        <v>13.516666672658175</v>
      </c>
      <c r="N2844" s="8">
        <f t="shared" si="222"/>
        <v>13.516666672658175</v>
      </c>
      <c r="O2844" s="18">
        <v>1</v>
      </c>
      <c r="P2844" s="6" t="s">
        <v>4938</v>
      </c>
      <c r="Q2844" s="6" t="s">
        <v>24</v>
      </c>
    </row>
    <row r="2845" spans="1:17" ht="15">
      <c r="A2845" s="6" t="s">
        <v>29</v>
      </c>
      <c r="B2845" s="6" t="s">
        <v>94</v>
      </c>
      <c r="C2845" s="6" t="s">
        <v>4936</v>
      </c>
      <c r="D2845" s="6" t="s">
        <v>4939</v>
      </c>
      <c r="E2845" s="6">
        <v>1</v>
      </c>
      <c r="F2845" s="6" t="s">
        <v>44</v>
      </c>
      <c r="G2845" s="6" t="s">
        <v>22</v>
      </c>
      <c r="H2845" s="7">
        <v>43102.774131944447</v>
      </c>
      <c r="I2845" s="7">
        <v>43102.765972222223</v>
      </c>
      <c r="J2845" s="4">
        <f t="shared" si="223"/>
        <v>2018</v>
      </c>
      <c r="K2845" s="4">
        <f t="shared" si="224"/>
        <v>1</v>
      </c>
      <c r="L2845" s="6">
        <f t="shared" si="225"/>
        <v>705.00000009778887</v>
      </c>
      <c r="M2845" s="8">
        <f t="shared" si="221"/>
        <v>11.750000001629815</v>
      </c>
      <c r="N2845" s="8">
        <f t="shared" si="222"/>
        <v>11.750000001629815</v>
      </c>
      <c r="O2845" s="18">
        <v>1</v>
      </c>
      <c r="P2845" s="6" t="s">
        <v>4940</v>
      </c>
      <c r="Q2845" s="6" t="s">
        <v>24</v>
      </c>
    </row>
    <row r="2846" spans="1:17" ht="15">
      <c r="A2846" s="6" t="s">
        <v>29</v>
      </c>
      <c r="B2846" s="6" t="s">
        <v>87</v>
      </c>
      <c r="C2846" s="6" t="s">
        <v>197</v>
      </c>
      <c r="D2846" s="6" t="s">
        <v>198</v>
      </c>
      <c r="E2846" s="6">
        <v>1</v>
      </c>
      <c r="F2846" s="6" t="s">
        <v>125</v>
      </c>
      <c r="G2846" s="6" t="s">
        <v>22</v>
      </c>
      <c r="H2846" s="7">
        <v>43102.840868055559</v>
      </c>
      <c r="I2846" s="7">
        <v>43102.826388888891</v>
      </c>
      <c r="J2846" s="4">
        <f t="shared" si="223"/>
        <v>2018</v>
      </c>
      <c r="K2846" s="4">
        <f t="shared" si="224"/>
        <v>1</v>
      </c>
      <c r="L2846" s="6">
        <f t="shared" si="225"/>
        <v>1251.0000001173466</v>
      </c>
      <c r="M2846" s="8">
        <f t="shared" si="221"/>
        <v>20.850000001955777</v>
      </c>
      <c r="N2846" s="8">
        <f t="shared" si="222"/>
        <v>20.850000001955777</v>
      </c>
      <c r="O2846" s="18">
        <v>1</v>
      </c>
      <c r="P2846" s="6" t="s">
        <v>4941</v>
      </c>
      <c r="Q2846" s="6" t="s">
        <v>24</v>
      </c>
    </row>
    <row r="2847" spans="1:17" ht="15">
      <c r="A2847" s="6" t="s">
        <v>29</v>
      </c>
      <c r="B2847" s="6" t="s">
        <v>94</v>
      </c>
      <c r="C2847" s="6" t="s">
        <v>156</v>
      </c>
      <c r="D2847" s="6" t="s">
        <v>499</v>
      </c>
      <c r="E2847" s="6">
        <v>169</v>
      </c>
      <c r="F2847" s="6" t="s">
        <v>125</v>
      </c>
      <c r="G2847" s="6" t="s">
        <v>22</v>
      </c>
      <c r="H2847" s="7">
        <v>43103.443611111114</v>
      </c>
      <c r="I2847" s="7">
        <v>43103.412499999999</v>
      </c>
      <c r="J2847" s="4">
        <f t="shared" si="223"/>
        <v>2018</v>
      </c>
      <c r="K2847" s="4">
        <f t="shared" si="224"/>
        <v>1</v>
      </c>
      <c r="L2847" s="6">
        <f t="shared" si="225"/>
        <v>2688.0000003380701</v>
      </c>
      <c r="M2847" s="8">
        <f t="shared" si="221"/>
        <v>44.800000005634502</v>
      </c>
      <c r="N2847" s="8">
        <f t="shared" si="222"/>
        <v>7571.2000009522308</v>
      </c>
      <c r="O2847" s="18">
        <v>1</v>
      </c>
      <c r="P2847" s="6" t="s">
        <v>4942</v>
      </c>
      <c r="Q2847" s="6" t="s">
        <v>24</v>
      </c>
    </row>
    <row r="2848" spans="1:17" ht="15">
      <c r="A2848" s="6" t="s">
        <v>29</v>
      </c>
      <c r="B2848" s="6" t="s">
        <v>94</v>
      </c>
      <c r="C2848" s="6" t="s">
        <v>4936</v>
      </c>
      <c r="D2848" s="6" t="s">
        <v>4943</v>
      </c>
      <c r="E2848" s="6">
        <v>17</v>
      </c>
      <c r="F2848" s="6" t="s">
        <v>125</v>
      </c>
      <c r="G2848" s="6" t="s">
        <v>22</v>
      </c>
      <c r="H2848" s="7">
        <v>43103.526273148149</v>
      </c>
      <c r="I2848" s="7">
        <v>43103.477777777778</v>
      </c>
      <c r="J2848" s="4">
        <f t="shared" si="223"/>
        <v>2018</v>
      </c>
      <c r="K2848" s="4">
        <f t="shared" si="224"/>
        <v>1</v>
      </c>
      <c r="L2848" s="6">
        <f t="shared" si="225"/>
        <v>4190.0000000372529</v>
      </c>
      <c r="M2848" s="8">
        <f t="shared" si="221"/>
        <v>69.833333333954215</v>
      </c>
      <c r="N2848" s="8">
        <f t="shared" si="222"/>
        <v>1187.1666666772217</v>
      </c>
      <c r="O2848" s="18">
        <v>1</v>
      </c>
      <c r="P2848" s="6" t="s">
        <v>4944</v>
      </c>
      <c r="Q2848" s="6" t="s">
        <v>24</v>
      </c>
    </row>
    <row r="2849" spans="1:17" ht="15">
      <c r="A2849" s="6" t="s">
        <v>29</v>
      </c>
      <c r="B2849" s="6" t="s">
        <v>94</v>
      </c>
      <c r="C2849" s="6" t="s">
        <v>95</v>
      </c>
      <c r="D2849" s="6" t="s">
        <v>3661</v>
      </c>
      <c r="E2849" s="6">
        <v>116</v>
      </c>
      <c r="F2849" s="6" t="s">
        <v>125</v>
      </c>
      <c r="G2849" s="6" t="s">
        <v>22</v>
      </c>
      <c r="H2849" s="7">
        <v>43103.504189814812</v>
      </c>
      <c r="I2849" s="7">
        <v>43103.477777777778</v>
      </c>
      <c r="J2849" s="4">
        <f t="shared" si="223"/>
        <v>2018</v>
      </c>
      <c r="K2849" s="4">
        <f t="shared" si="224"/>
        <v>1</v>
      </c>
      <c r="L2849" s="6">
        <f t="shared" si="225"/>
        <v>2281.9999997271225</v>
      </c>
      <c r="M2849" s="8">
        <f t="shared" si="221"/>
        <v>38.033333328785375</v>
      </c>
      <c r="N2849" s="8">
        <f t="shared" si="222"/>
        <v>4411.8666661391035</v>
      </c>
      <c r="O2849" s="18">
        <v>1</v>
      </c>
      <c r="P2849" s="6" t="s">
        <v>4945</v>
      </c>
      <c r="Q2849" s="6" t="s">
        <v>24</v>
      </c>
    </row>
    <row r="2850" spans="1:17" ht="15">
      <c r="A2850" s="6" t="s">
        <v>29</v>
      </c>
      <c r="B2850" s="6" t="s">
        <v>30</v>
      </c>
      <c r="C2850" s="6" t="s">
        <v>83</v>
      </c>
      <c r="D2850" s="6" t="s">
        <v>4946</v>
      </c>
      <c r="E2850" s="6">
        <v>70</v>
      </c>
      <c r="F2850" s="6" t="s">
        <v>125</v>
      </c>
      <c r="G2850" s="6" t="s">
        <v>97</v>
      </c>
      <c r="H2850" s="7">
        <v>43103.541504629633</v>
      </c>
      <c r="I2850" s="7">
        <v>43103.495833333334</v>
      </c>
      <c r="J2850" s="4">
        <f t="shared" si="223"/>
        <v>2018</v>
      </c>
      <c r="K2850" s="4">
        <f t="shared" si="224"/>
        <v>1</v>
      </c>
      <c r="L2850" s="6">
        <f t="shared" si="225"/>
        <v>3946.0000002058223</v>
      </c>
      <c r="M2850" s="8">
        <f t="shared" si="221"/>
        <v>65.766666670097038</v>
      </c>
      <c r="N2850" s="8">
        <f t="shared" si="222"/>
        <v>4603.6666669067927</v>
      </c>
      <c r="O2850" s="18">
        <v>1</v>
      </c>
      <c r="P2850" s="6" t="s">
        <v>4947</v>
      </c>
      <c r="Q2850" s="6" t="s">
        <v>24</v>
      </c>
    </row>
    <row r="2851" spans="1:17" s="106" customFormat="1" ht="15">
      <c r="A2851" s="110" t="s">
        <v>29</v>
      </c>
      <c r="B2851" s="110" t="s">
        <v>94</v>
      </c>
      <c r="C2851" s="110" t="s">
        <v>95</v>
      </c>
      <c r="D2851" s="110" t="s">
        <v>4948</v>
      </c>
      <c r="E2851" s="110">
        <v>1</v>
      </c>
      <c r="F2851" s="110" t="s">
        <v>33</v>
      </c>
      <c r="G2851" s="110" t="s">
        <v>22</v>
      </c>
      <c r="H2851" s="183">
        <v>43103.614236111112</v>
      </c>
      <c r="I2851" s="183">
        <v>43103.556944444441</v>
      </c>
      <c r="J2851" s="4">
        <f t="shared" si="223"/>
        <v>2018</v>
      </c>
      <c r="K2851" s="4">
        <f t="shared" si="224"/>
        <v>1</v>
      </c>
      <c r="L2851" s="110">
        <f t="shared" si="225"/>
        <v>4950.0000004190952</v>
      </c>
      <c r="M2851" s="108">
        <f t="shared" si="221"/>
        <v>82.500000006984919</v>
      </c>
      <c r="N2851" s="108">
        <f t="shared" si="222"/>
        <v>82.500000006984919</v>
      </c>
      <c r="O2851" s="109">
        <v>1</v>
      </c>
      <c r="P2851" s="110" t="s">
        <v>4949</v>
      </c>
      <c r="Q2851" s="110" t="s">
        <v>24</v>
      </c>
    </row>
    <row r="2852" spans="1:17" ht="15">
      <c r="A2852" s="6" t="s">
        <v>29</v>
      </c>
      <c r="B2852" s="6" t="s">
        <v>30</v>
      </c>
      <c r="C2852" s="6" t="s">
        <v>83</v>
      </c>
      <c r="D2852" s="6" t="s">
        <v>4946</v>
      </c>
      <c r="E2852" s="6">
        <v>70</v>
      </c>
      <c r="F2852" s="6" t="s">
        <v>125</v>
      </c>
      <c r="G2852" s="6" t="s">
        <v>97</v>
      </c>
      <c r="H2852" s="7">
        <v>43103.618287037039</v>
      </c>
      <c r="I2852" s="7">
        <v>43103.574305555558</v>
      </c>
      <c r="J2852" s="4">
        <f t="shared" si="223"/>
        <v>2018</v>
      </c>
      <c r="K2852" s="4">
        <f t="shared" si="224"/>
        <v>1</v>
      </c>
      <c r="L2852" s="6">
        <f t="shared" si="225"/>
        <v>3800.0000000232831</v>
      </c>
      <c r="M2852" s="8">
        <f t="shared" si="221"/>
        <v>63.333333333721384</v>
      </c>
      <c r="N2852" s="8">
        <f t="shared" si="222"/>
        <v>4433.3333333604969</v>
      </c>
      <c r="O2852" s="18">
        <v>1</v>
      </c>
      <c r="P2852" s="6" t="s">
        <v>4950</v>
      </c>
      <c r="Q2852" s="6" t="s">
        <v>24</v>
      </c>
    </row>
    <row r="2853" spans="1:17" ht="15">
      <c r="A2853" s="6" t="s">
        <v>29</v>
      </c>
      <c r="B2853" s="6" t="s">
        <v>87</v>
      </c>
      <c r="C2853" s="6" t="s">
        <v>103</v>
      </c>
      <c r="D2853" s="6" t="s">
        <v>1793</v>
      </c>
      <c r="E2853" s="6">
        <v>42</v>
      </c>
      <c r="F2853" s="6" t="s">
        <v>44</v>
      </c>
      <c r="G2853" s="6" t="s">
        <v>22</v>
      </c>
      <c r="H2853" s="7">
        <v>43103.882314814815</v>
      </c>
      <c r="I2853" s="7">
        <v>43103.86041666667</v>
      </c>
      <c r="J2853" s="4">
        <f t="shared" si="223"/>
        <v>2018</v>
      </c>
      <c r="K2853" s="4">
        <f t="shared" si="224"/>
        <v>1</v>
      </c>
      <c r="L2853" s="6">
        <f t="shared" si="225"/>
        <v>1891.9999997131526</v>
      </c>
      <c r="M2853" s="8">
        <f t="shared" si="221"/>
        <v>31.533333328552544</v>
      </c>
      <c r="N2853" s="8">
        <f t="shared" si="222"/>
        <v>1324.3999997992069</v>
      </c>
      <c r="O2853" s="18">
        <v>1</v>
      </c>
      <c r="P2853" s="6" t="s">
        <v>4951</v>
      </c>
      <c r="Q2853" s="6" t="s">
        <v>24</v>
      </c>
    </row>
    <row r="2854" spans="1:17" ht="15">
      <c r="A2854" s="6" t="s">
        <v>29</v>
      </c>
      <c r="B2854" s="6" t="s">
        <v>30</v>
      </c>
      <c r="C2854" s="6" t="s">
        <v>83</v>
      </c>
      <c r="D2854" s="6" t="s">
        <v>84</v>
      </c>
      <c r="E2854" s="6">
        <v>163</v>
      </c>
      <c r="F2854" s="6" t="s">
        <v>125</v>
      </c>
      <c r="G2854" s="6" t="s">
        <v>22</v>
      </c>
      <c r="H2854" s="7">
        <v>43104.377986111111</v>
      </c>
      <c r="I2854" s="7">
        <v>43104.354861111111</v>
      </c>
      <c r="J2854" s="4">
        <f t="shared" si="223"/>
        <v>2018</v>
      </c>
      <c r="K2854" s="4">
        <f t="shared" si="224"/>
        <v>1</v>
      </c>
      <c r="L2854" s="6">
        <f t="shared" si="225"/>
        <v>1997.9999999748543</v>
      </c>
      <c r="M2854" s="8">
        <f t="shared" si="221"/>
        <v>33.299999999580905</v>
      </c>
      <c r="N2854" s="8">
        <f t="shared" si="222"/>
        <v>5427.8999999316875</v>
      </c>
      <c r="O2854" s="18">
        <v>1</v>
      </c>
      <c r="P2854" s="6" t="s">
        <v>4952</v>
      </c>
      <c r="Q2854" s="6" t="s">
        <v>24</v>
      </c>
    </row>
    <row r="2855" spans="1:17" ht="15">
      <c r="A2855" s="6" t="s">
        <v>29</v>
      </c>
      <c r="B2855" s="6" t="s">
        <v>30</v>
      </c>
      <c r="C2855" s="6" t="s">
        <v>83</v>
      </c>
      <c r="D2855" s="6" t="s">
        <v>4953</v>
      </c>
      <c r="E2855" s="6">
        <v>15</v>
      </c>
      <c r="F2855" s="6" t="s">
        <v>125</v>
      </c>
      <c r="G2855" s="6" t="s">
        <v>22</v>
      </c>
      <c r="H2855" s="7">
        <v>43104.405763888892</v>
      </c>
      <c r="I2855" s="7">
        <v>43104.381944444445</v>
      </c>
      <c r="J2855" s="4">
        <f t="shared" si="223"/>
        <v>2018</v>
      </c>
      <c r="K2855" s="4">
        <f t="shared" si="224"/>
        <v>1</v>
      </c>
      <c r="L2855" s="6">
        <f t="shared" si="225"/>
        <v>2058.000000170432</v>
      </c>
      <c r="M2855" s="8">
        <f t="shared" si="221"/>
        <v>34.300000002840534</v>
      </c>
      <c r="N2855" s="8">
        <f t="shared" si="222"/>
        <v>514.50000004260801</v>
      </c>
      <c r="O2855" s="18">
        <v>1</v>
      </c>
      <c r="P2855" s="6" t="s">
        <v>4954</v>
      </c>
      <c r="Q2855" s="6" t="s">
        <v>24</v>
      </c>
    </row>
    <row r="2856" spans="1:19" s="123" customFormat="1" ht="15">
      <c r="A2856" s="127" t="s">
        <v>17</v>
      </c>
      <c r="B2856" s="127" t="s">
        <v>41</v>
      </c>
      <c r="C2856" s="127" t="s">
        <v>62</v>
      </c>
      <c r="D2856" s="127" t="s">
        <v>4955</v>
      </c>
      <c r="E2856" s="127">
        <v>1</v>
      </c>
      <c r="F2856" s="127" t="s">
        <v>92</v>
      </c>
      <c r="G2856" s="127" t="s">
        <v>22</v>
      </c>
      <c r="H2856" s="128">
        <v>43104.512499999997</v>
      </c>
      <c r="I2856" s="128">
        <v>43104.478229166663</v>
      </c>
      <c r="J2856" s="4">
        <f t="shared" si="223"/>
        <v>2018</v>
      </c>
      <c r="K2856" s="4">
        <f t="shared" si="224"/>
        <v>1</v>
      </c>
      <c r="L2856" s="127">
        <f t="shared" si="225"/>
        <v>2961.0000000335276</v>
      </c>
      <c r="M2856" s="125">
        <f t="shared" si="221"/>
        <v>49.350000000558794</v>
      </c>
      <c r="N2856" s="125">
        <f t="shared" si="222"/>
        <v>49.350000000558794</v>
      </c>
      <c r="O2856" s="126">
        <v>1</v>
      </c>
      <c r="P2856" s="127" t="s">
        <v>4956</v>
      </c>
      <c r="Q2856" s="127" t="s">
        <v>24</v>
      </c>
      <c r="S2856"/>
    </row>
    <row r="2857" spans="1:17" ht="15">
      <c r="A2857" s="6" t="s">
        <v>29</v>
      </c>
      <c r="B2857" s="6" t="s">
        <v>30</v>
      </c>
      <c r="C2857" s="6" t="s">
        <v>31</v>
      </c>
      <c r="D2857" s="6" t="s">
        <v>4957</v>
      </c>
      <c r="E2857" s="6">
        <v>40</v>
      </c>
      <c r="F2857" s="6" t="s">
        <v>125</v>
      </c>
      <c r="G2857" s="6" t="s">
        <v>22</v>
      </c>
      <c r="H2857" s="7">
        <v>43105.372094907405</v>
      </c>
      <c r="I2857" s="7">
        <v>43105.348611111112</v>
      </c>
      <c r="J2857" s="4">
        <f t="shared" si="223"/>
        <v>2018</v>
      </c>
      <c r="K2857" s="4">
        <f t="shared" si="224"/>
        <v>1</v>
      </c>
      <c r="L2857" s="6">
        <f t="shared" si="225"/>
        <v>2028.9999996777624</v>
      </c>
      <c r="M2857" s="8">
        <f t="shared" si="221"/>
        <v>33.81666666129604</v>
      </c>
      <c r="N2857" s="8">
        <f t="shared" si="222"/>
        <v>1352.6666664518416</v>
      </c>
      <c r="O2857" s="18">
        <v>1</v>
      </c>
      <c r="P2857" s="6" t="s">
        <v>4958</v>
      </c>
      <c r="Q2857" s="6" t="s">
        <v>24</v>
      </c>
    </row>
    <row r="2858" spans="1:17" ht="15">
      <c r="A2858" s="6" t="s">
        <v>29</v>
      </c>
      <c r="B2858" s="6" t="s">
        <v>94</v>
      </c>
      <c r="C2858" s="6" t="s">
        <v>95</v>
      </c>
      <c r="D2858" s="6" t="s">
        <v>4959</v>
      </c>
      <c r="E2858" s="6">
        <v>1</v>
      </c>
      <c r="F2858" s="6" t="s">
        <v>125</v>
      </c>
      <c r="G2858" s="6" t="s">
        <v>97</v>
      </c>
      <c r="H2858" s="7">
        <v>43105.46607638889</v>
      </c>
      <c r="I2858" s="7">
        <v>43105.443055555559</v>
      </c>
      <c r="J2858" s="4">
        <f t="shared" si="223"/>
        <v>2018</v>
      </c>
      <c r="K2858" s="4">
        <f t="shared" si="224"/>
        <v>1</v>
      </c>
      <c r="L2858" s="6">
        <f t="shared" si="225"/>
        <v>1988.9999997569248</v>
      </c>
      <c r="M2858" s="8">
        <f t="shared" si="221"/>
        <v>33.149999995948747</v>
      </c>
      <c r="N2858" s="8">
        <f t="shared" si="222"/>
        <v>33.149999995948747</v>
      </c>
      <c r="O2858" s="18">
        <v>1</v>
      </c>
      <c r="P2858" s="6" t="s">
        <v>4960</v>
      </c>
      <c r="Q2858" s="6" t="s">
        <v>24</v>
      </c>
    </row>
    <row r="2859" spans="1:19" s="152" customFormat="1" ht="15">
      <c r="A2859" s="156" t="s">
        <v>29</v>
      </c>
      <c r="B2859" s="156" t="s">
        <v>94</v>
      </c>
      <c r="C2859" s="156" t="s">
        <v>95</v>
      </c>
      <c r="D2859" s="156" t="s">
        <v>4961</v>
      </c>
      <c r="E2859" s="156">
        <v>3</v>
      </c>
      <c r="F2859" s="156" t="s">
        <v>33</v>
      </c>
      <c r="G2859" s="156" t="s">
        <v>97</v>
      </c>
      <c r="H2859" s="157">
        <v>43106.512083333335</v>
      </c>
      <c r="I2859" s="157">
        <v>43106.400000000001</v>
      </c>
      <c r="J2859" s="4">
        <f t="shared" si="223"/>
        <v>2018</v>
      </c>
      <c r="K2859" s="4">
        <f t="shared" si="224"/>
        <v>1</v>
      </c>
      <c r="L2859" s="156">
        <f t="shared" si="225"/>
        <v>9684.0000000083819</v>
      </c>
      <c r="M2859" s="154">
        <f t="shared" si="221"/>
        <v>161.4000000001397</v>
      </c>
      <c r="N2859" s="154">
        <f t="shared" si="222"/>
        <v>484.2000000004191</v>
      </c>
      <c r="O2859" s="155">
        <v>1</v>
      </c>
      <c r="P2859" s="156" t="s">
        <v>4962</v>
      </c>
      <c r="Q2859" s="156" t="s">
        <v>24</v>
      </c>
      <c r="S2859"/>
    </row>
    <row r="2860" spans="1:17" s="106" customFormat="1" ht="15">
      <c r="A2860" s="110" t="s">
        <v>29</v>
      </c>
      <c r="B2860" s="110" t="s">
        <v>94</v>
      </c>
      <c r="C2860" s="110" t="s">
        <v>95</v>
      </c>
      <c r="D2860" s="110" t="s">
        <v>4963</v>
      </c>
      <c r="E2860" s="110">
        <v>1</v>
      </c>
      <c r="F2860" s="110" t="s">
        <v>33</v>
      </c>
      <c r="G2860" s="110" t="s">
        <v>22</v>
      </c>
      <c r="H2860" s="183">
        <v>43108.650243055556</v>
      </c>
      <c r="I2860" s="183">
        <v>43108.631944444445</v>
      </c>
      <c r="J2860" s="4">
        <f t="shared" si="223"/>
        <v>2018</v>
      </c>
      <c r="K2860" s="4">
        <f t="shared" si="224"/>
        <v>1</v>
      </c>
      <c r="L2860" s="110">
        <f t="shared" si="225"/>
        <v>1580.9999999357387</v>
      </c>
      <c r="M2860" s="108">
        <f t="shared" si="221"/>
        <v>26.349999998928979</v>
      </c>
      <c r="N2860" s="108">
        <f t="shared" si="222"/>
        <v>26.349999998928979</v>
      </c>
      <c r="O2860" s="109">
        <v>1</v>
      </c>
      <c r="P2860" s="110" t="s">
        <v>4964</v>
      </c>
      <c r="Q2860" s="110" t="s">
        <v>24</v>
      </c>
    </row>
    <row r="2861" spans="1:19" s="152" customFormat="1" ht="15">
      <c r="A2861" s="156" t="s">
        <v>29</v>
      </c>
      <c r="B2861" s="156" t="s">
        <v>87</v>
      </c>
      <c r="C2861" s="156" t="s">
        <v>103</v>
      </c>
      <c r="D2861" s="156" t="s">
        <v>3296</v>
      </c>
      <c r="E2861" s="156">
        <v>1</v>
      </c>
      <c r="F2861" s="156" t="s">
        <v>33</v>
      </c>
      <c r="G2861" s="156" t="s">
        <v>22</v>
      </c>
      <c r="H2861" s="157">
        <v>43117.688252314816</v>
      </c>
      <c r="I2861" s="157">
        <v>43117.637499999997</v>
      </c>
      <c r="J2861" s="4">
        <f t="shared" si="223"/>
        <v>2018</v>
      </c>
      <c r="K2861" s="4">
        <f t="shared" si="224"/>
        <v>1</v>
      </c>
      <c r="L2861" s="156">
        <f t="shared" si="225"/>
        <v>4385.0000003585592</v>
      </c>
      <c r="M2861" s="154">
        <f t="shared" si="221"/>
        <v>73.08333333930932</v>
      </c>
      <c r="N2861" s="154">
        <f t="shared" si="222"/>
        <v>73.08333333930932</v>
      </c>
      <c r="O2861" s="155">
        <v>1</v>
      </c>
      <c r="P2861" s="156" t="s">
        <v>4965</v>
      </c>
      <c r="Q2861" s="156" t="s">
        <v>24</v>
      </c>
      <c r="S2861"/>
    </row>
    <row r="2862" spans="1:17" s="106" customFormat="1" ht="15">
      <c r="A2862" s="110" t="s">
        <v>29</v>
      </c>
      <c r="B2862" s="110" t="s">
        <v>94</v>
      </c>
      <c r="C2862" s="110" t="s">
        <v>95</v>
      </c>
      <c r="D2862" s="110" t="s">
        <v>4966</v>
      </c>
      <c r="E2862" s="110">
        <v>3</v>
      </c>
      <c r="F2862" s="110" t="s">
        <v>33</v>
      </c>
      <c r="G2862" s="110" t="s">
        <v>22</v>
      </c>
      <c r="H2862" s="183">
        <v>43124.493923611109</v>
      </c>
      <c r="I2862" s="183">
        <v>43124.451388888891</v>
      </c>
      <c r="J2862" s="4">
        <f t="shared" si="223"/>
        <v>2018</v>
      </c>
      <c r="K2862" s="4">
        <f t="shared" si="224"/>
        <v>1</v>
      </c>
      <c r="L2862" s="110">
        <f t="shared" si="225"/>
        <v>3674.9999997206032</v>
      </c>
      <c r="M2862" s="108">
        <f t="shared" si="221"/>
        <v>61.249999995343387</v>
      </c>
      <c r="N2862" s="108">
        <f t="shared" si="222"/>
        <v>183.74999998603016</v>
      </c>
      <c r="O2862" s="109">
        <v>1</v>
      </c>
      <c r="P2862" s="110" t="s">
        <v>4967</v>
      </c>
      <c r="Q2862" s="110" t="s">
        <v>24</v>
      </c>
    </row>
    <row r="2863" spans="1:17" ht="15">
      <c r="A2863" s="6" t="s">
        <v>17</v>
      </c>
      <c r="B2863" s="6" t="s">
        <v>41</v>
      </c>
      <c r="C2863" s="6" t="s">
        <v>129</v>
      </c>
      <c r="D2863" s="6" t="s">
        <v>4968</v>
      </c>
      <c r="E2863" s="6">
        <v>1</v>
      </c>
      <c r="F2863" s="6" t="s">
        <v>21</v>
      </c>
      <c r="G2863" s="6" t="s">
        <v>22</v>
      </c>
      <c r="H2863" s="7">
        <v>43109.572314814817</v>
      </c>
      <c r="I2863" s="7">
        <v>43109.511111111111</v>
      </c>
      <c r="J2863" s="4">
        <f t="shared" si="223"/>
        <v>2018</v>
      </c>
      <c r="K2863" s="4">
        <f t="shared" si="224"/>
        <v>1</v>
      </c>
      <c r="L2863" s="6">
        <f t="shared" si="225"/>
        <v>5288.0000002216548</v>
      </c>
      <c r="M2863" s="8">
        <f t="shared" si="221"/>
        <v>88.13333333702758</v>
      </c>
      <c r="N2863" s="8">
        <f t="shared" si="222"/>
        <v>88.13333333702758</v>
      </c>
      <c r="O2863" s="18">
        <v>1</v>
      </c>
      <c r="P2863" s="6" t="s">
        <v>4969</v>
      </c>
      <c r="Q2863" s="6" t="s">
        <v>24</v>
      </c>
    </row>
    <row r="2864" spans="1:19" s="152" customFormat="1" ht="15">
      <c r="A2864" s="156" t="s">
        <v>29</v>
      </c>
      <c r="B2864" s="156" t="s">
        <v>87</v>
      </c>
      <c r="C2864" s="156" t="s">
        <v>103</v>
      </c>
      <c r="D2864" s="156" t="s">
        <v>4970</v>
      </c>
      <c r="E2864" s="156">
        <v>1</v>
      </c>
      <c r="F2864" s="156" t="s">
        <v>33</v>
      </c>
      <c r="G2864" s="156" t="s">
        <v>22</v>
      </c>
      <c r="H2864" s="157">
        <v>43125.686006944445</v>
      </c>
      <c r="I2864" s="157">
        <v>43125.665277777778</v>
      </c>
      <c r="J2864" s="4">
        <f t="shared" si="223"/>
        <v>2018</v>
      </c>
      <c r="K2864" s="4">
        <f t="shared" si="224"/>
        <v>1</v>
      </c>
      <c r="L2864" s="156">
        <f t="shared" si="225"/>
        <v>1790.9999999916181</v>
      </c>
      <c r="M2864" s="154">
        <f t="shared" si="221"/>
        <v>29.849999999860302</v>
      </c>
      <c r="N2864" s="154">
        <f t="shared" si="222"/>
        <v>29.849999999860302</v>
      </c>
      <c r="O2864" s="155">
        <v>1</v>
      </c>
      <c r="P2864" s="156" t="s">
        <v>4971</v>
      </c>
      <c r="Q2864" s="156" t="s">
        <v>24</v>
      </c>
      <c r="S2864"/>
    </row>
    <row r="2865" spans="1:17" ht="15">
      <c r="A2865" s="6" t="s">
        <v>29</v>
      </c>
      <c r="B2865" s="6" t="s">
        <v>94</v>
      </c>
      <c r="C2865" s="6" t="s">
        <v>4972</v>
      </c>
      <c r="D2865" s="6" t="s">
        <v>1320</v>
      </c>
      <c r="E2865" s="6">
        <v>16</v>
      </c>
      <c r="F2865" s="6" t="s">
        <v>85</v>
      </c>
      <c r="G2865" s="6" t="s">
        <v>22</v>
      </c>
      <c r="H2865" s="7">
        <v>43110.612557870372</v>
      </c>
      <c r="I2865" s="7">
        <v>43110.57916666667</v>
      </c>
      <c r="J2865" s="4">
        <f t="shared" si="223"/>
        <v>2018</v>
      </c>
      <c r="K2865" s="4">
        <f t="shared" si="224"/>
        <v>1</v>
      </c>
      <c r="L2865" s="6">
        <f t="shared" si="225"/>
        <v>2884.9999998696148</v>
      </c>
      <c r="M2865" s="8">
        <f t="shared" si="221"/>
        <v>48.083333331160247</v>
      </c>
      <c r="N2865" s="8">
        <f t="shared" si="222"/>
        <v>769.33333329856396</v>
      </c>
      <c r="O2865" s="18">
        <v>1</v>
      </c>
      <c r="P2865" s="6" t="s">
        <v>4973</v>
      </c>
      <c r="Q2865" s="6" t="s">
        <v>24</v>
      </c>
    </row>
    <row r="2866" spans="1:17" ht="15">
      <c r="A2866" s="6" t="s">
        <v>17</v>
      </c>
      <c r="B2866" s="6" t="s">
        <v>140</v>
      </c>
      <c r="C2866" s="6" t="s">
        <v>141</v>
      </c>
      <c r="D2866" s="6" t="s">
        <v>4974</v>
      </c>
      <c r="E2866" s="6">
        <v>38</v>
      </c>
      <c r="F2866" s="6" t="s">
        <v>27</v>
      </c>
      <c r="G2866" s="6" t="s">
        <v>22</v>
      </c>
      <c r="H2866" s="7">
        <v>43110.958657407406</v>
      </c>
      <c r="I2866" s="7">
        <v>43110.88958333333</v>
      </c>
      <c r="J2866" s="4">
        <f t="shared" si="223"/>
        <v>2018</v>
      </c>
      <c r="K2866" s="4">
        <f t="shared" si="224"/>
        <v>1</v>
      </c>
      <c r="L2866" s="6">
        <f t="shared" si="225"/>
        <v>5968.0000001331791</v>
      </c>
      <c r="M2866" s="8">
        <f t="shared" si="221"/>
        <v>99.466666668886319</v>
      </c>
      <c r="N2866" s="8">
        <f t="shared" si="222"/>
        <v>3779.7333334176801</v>
      </c>
      <c r="O2866" s="18">
        <v>1</v>
      </c>
      <c r="P2866" s="6" t="s">
        <v>4975</v>
      </c>
      <c r="Q2866" s="6" t="s">
        <v>24</v>
      </c>
    </row>
    <row r="2867" spans="1:17" ht="15">
      <c r="A2867" s="6" t="s">
        <v>17</v>
      </c>
      <c r="B2867" s="6" t="s">
        <v>41</v>
      </c>
      <c r="C2867" s="6" t="s">
        <v>135</v>
      </c>
      <c r="D2867" s="6" t="s">
        <v>459</v>
      </c>
      <c r="E2867" s="6">
        <v>118</v>
      </c>
      <c r="F2867" s="6" t="s">
        <v>27</v>
      </c>
      <c r="G2867" s="6" t="s">
        <v>22</v>
      </c>
      <c r="H2867" s="7">
        <v>43111.082638888889</v>
      </c>
      <c r="I2867" s="7">
        <v>43111.009722222225</v>
      </c>
      <c r="J2867" s="4">
        <f t="shared" si="223"/>
        <v>2018</v>
      </c>
      <c r="K2867" s="4">
        <f t="shared" si="224"/>
        <v>1</v>
      </c>
      <c r="L2867" s="6">
        <f t="shared" si="225"/>
        <v>6299.9999997904524</v>
      </c>
      <c r="M2867" s="8">
        <f t="shared" si="221"/>
        <v>104.99999999650754</v>
      </c>
      <c r="N2867" s="8">
        <f t="shared" si="222"/>
        <v>12389.99999958789</v>
      </c>
      <c r="O2867" s="18">
        <v>1</v>
      </c>
      <c r="P2867" s="6" t="s">
        <v>4976</v>
      </c>
      <c r="Q2867" s="6" t="s">
        <v>24</v>
      </c>
    </row>
    <row r="2868" spans="1:17" ht="15">
      <c r="A2868" s="6" t="s">
        <v>17</v>
      </c>
      <c r="B2868" s="6" t="s">
        <v>18</v>
      </c>
      <c r="C2868" s="6" t="s">
        <v>38</v>
      </c>
      <c r="D2868" s="6" t="s">
        <v>4977</v>
      </c>
      <c r="E2868" s="6">
        <v>1</v>
      </c>
      <c r="F2868" s="6" t="s">
        <v>92</v>
      </c>
      <c r="G2868" s="6" t="s">
        <v>22</v>
      </c>
      <c r="H2868" s="7">
        <v>43111.490162037036</v>
      </c>
      <c r="I2868" s="7">
        <v>43111.438888888886</v>
      </c>
      <c r="J2868" s="4">
        <f t="shared" si="223"/>
        <v>2018</v>
      </c>
      <c r="K2868" s="4">
        <f t="shared" si="224"/>
        <v>1</v>
      </c>
      <c r="L2868" s="6">
        <f t="shared" si="225"/>
        <v>4430.0000001909211</v>
      </c>
      <c r="M2868" s="8">
        <f t="shared" si="221"/>
        <v>73.833333336515352</v>
      </c>
      <c r="N2868" s="8">
        <f t="shared" si="222"/>
        <v>73.833333336515352</v>
      </c>
      <c r="O2868" s="18">
        <v>1</v>
      </c>
      <c r="P2868" s="6" t="s">
        <v>4978</v>
      </c>
      <c r="Q2868" s="6" t="s">
        <v>24</v>
      </c>
    </row>
    <row r="2869" spans="1:17" ht="15">
      <c r="A2869" s="6" t="s">
        <v>17</v>
      </c>
      <c r="B2869" s="6" t="s">
        <v>41</v>
      </c>
      <c r="C2869" s="6" t="s">
        <v>62</v>
      </c>
      <c r="D2869" s="6" t="s">
        <v>4979</v>
      </c>
      <c r="E2869" s="6">
        <v>3</v>
      </c>
      <c r="F2869" s="6" t="s">
        <v>92</v>
      </c>
      <c r="G2869" s="6" t="s">
        <v>22</v>
      </c>
      <c r="H2869" s="7">
        <v>43111.528275462966</v>
      </c>
      <c r="I2869" s="7">
        <v>43111.450995370367</v>
      </c>
      <c r="J2869" s="4">
        <f t="shared" si="223"/>
        <v>2018</v>
      </c>
      <c r="K2869" s="4">
        <f t="shared" si="224"/>
        <v>1</v>
      </c>
      <c r="L2869" s="6">
        <f t="shared" si="225"/>
        <v>6677.0000005373731</v>
      </c>
      <c r="M2869" s="8">
        <f t="shared" si="221"/>
        <v>111.28333334228955</v>
      </c>
      <c r="N2869" s="8">
        <f t="shared" si="222"/>
        <v>333.85000002686866</v>
      </c>
      <c r="O2869" s="18">
        <v>1</v>
      </c>
      <c r="P2869" s="6" t="s">
        <v>4980</v>
      </c>
      <c r="Q2869" s="6" t="s">
        <v>24</v>
      </c>
    </row>
    <row r="2870" spans="1:17" ht="15">
      <c r="A2870" s="6" t="s">
        <v>17</v>
      </c>
      <c r="B2870" s="6" t="s">
        <v>18</v>
      </c>
      <c r="C2870" s="6" t="s">
        <v>35</v>
      </c>
      <c r="D2870" s="6" t="s">
        <v>4981</v>
      </c>
      <c r="E2870" s="6">
        <v>1</v>
      </c>
      <c r="F2870" s="6" t="s">
        <v>92</v>
      </c>
      <c r="G2870" s="6" t="s">
        <v>22</v>
      </c>
      <c r="H2870" s="7">
        <v>43111.945601851854</v>
      </c>
      <c r="I2870" s="7">
        <v>43111.908333333333</v>
      </c>
      <c r="J2870" s="4">
        <f t="shared" si="223"/>
        <v>2018</v>
      </c>
      <c r="K2870" s="4">
        <f t="shared" si="224"/>
        <v>1</v>
      </c>
      <c r="L2870" s="6">
        <f t="shared" si="225"/>
        <v>3220.000000228174</v>
      </c>
      <c r="M2870" s="8">
        <f t="shared" si="221"/>
        <v>53.666666670469567</v>
      </c>
      <c r="N2870" s="8">
        <f t="shared" si="222"/>
        <v>53.666666670469567</v>
      </c>
      <c r="O2870" s="18">
        <v>1</v>
      </c>
      <c r="P2870" s="6" t="s">
        <v>4982</v>
      </c>
      <c r="Q2870" s="6" t="s">
        <v>24</v>
      </c>
    </row>
    <row r="2871" spans="1:17" ht="15">
      <c r="A2871" s="6" t="s">
        <v>17</v>
      </c>
      <c r="B2871" s="6" t="s">
        <v>18</v>
      </c>
      <c r="C2871" s="6" t="s">
        <v>35</v>
      </c>
      <c r="D2871" s="6" t="s">
        <v>4983</v>
      </c>
      <c r="E2871" s="6">
        <v>18</v>
      </c>
      <c r="F2871" s="6" t="s">
        <v>27</v>
      </c>
      <c r="G2871" s="6" t="s">
        <v>22</v>
      </c>
      <c r="H2871" s="7">
        <v>43112.272581018522</v>
      </c>
      <c r="I2871" s="7">
        <v>43112.232638888891</v>
      </c>
      <c r="J2871" s="4">
        <f t="shared" si="223"/>
        <v>2018</v>
      </c>
      <c r="K2871" s="4">
        <f t="shared" si="224"/>
        <v>1</v>
      </c>
      <c r="L2871" s="6">
        <f t="shared" si="225"/>
        <v>3451.0000001639128</v>
      </c>
      <c r="M2871" s="8">
        <f t="shared" si="221"/>
        <v>57.516666669398546</v>
      </c>
      <c r="N2871" s="8">
        <f t="shared" si="222"/>
        <v>1035.3000000491738</v>
      </c>
      <c r="O2871" s="18">
        <v>1</v>
      </c>
      <c r="P2871" s="6" t="s">
        <v>4984</v>
      </c>
      <c r="Q2871" s="6" t="s">
        <v>24</v>
      </c>
    </row>
    <row r="2872" spans="1:17" ht="15">
      <c r="A2872" s="6" t="s">
        <v>17</v>
      </c>
      <c r="B2872" s="6" t="s">
        <v>55</v>
      </c>
      <c r="C2872" s="6" t="s">
        <v>59</v>
      </c>
      <c r="D2872" s="6" t="s">
        <v>4985</v>
      </c>
      <c r="E2872" s="6">
        <v>6</v>
      </c>
      <c r="F2872" s="6" t="s">
        <v>125</v>
      </c>
      <c r="G2872" s="6" t="s">
        <v>22</v>
      </c>
      <c r="H2872" s="7">
        <v>43112.365011574075</v>
      </c>
      <c r="I2872" s="7">
        <v>43112.309027777781</v>
      </c>
      <c r="J2872" s="4">
        <f t="shared" si="223"/>
        <v>2018</v>
      </c>
      <c r="K2872" s="4">
        <f t="shared" si="224"/>
        <v>1</v>
      </c>
      <c r="L2872" s="6">
        <f t="shared" si="225"/>
        <v>4836.9999997783452</v>
      </c>
      <c r="M2872" s="8">
        <f t="shared" si="221"/>
        <v>80.61666666297242</v>
      </c>
      <c r="N2872" s="8">
        <f t="shared" si="222"/>
        <v>483.69999997783452</v>
      </c>
      <c r="O2872" s="18">
        <v>1</v>
      </c>
      <c r="P2872" s="6" t="s">
        <v>4986</v>
      </c>
      <c r="Q2872" s="6" t="s">
        <v>24</v>
      </c>
    </row>
    <row r="2873" spans="1:17" ht="15">
      <c r="A2873" s="6" t="s">
        <v>29</v>
      </c>
      <c r="B2873" s="6" t="s">
        <v>94</v>
      </c>
      <c r="C2873" s="6" t="s">
        <v>156</v>
      </c>
      <c r="D2873" s="6" t="s">
        <v>4987</v>
      </c>
      <c r="E2873" s="6">
        <v>5</v>
      </c>
      <c r="F2873" s="6" t="s">
        <v>33</v>
      </c>
      <c r="G2873" s="6" t="s">
        <v>22</v>
      </c>
      <c r="H2873" s="7">
        <v>43131.346701388888</v>
      </c>
      <c r="I2873" s="7">
        <v>43131.296527777777</v>
      </c>
      <c r="J2873" s="4">
        <f t="shared" si="223"/>
        <v>2018</v>
      </c>
      <c r="K2873" s="4">
        <f t="shared" si="224"/>
        <v>1</v>
      </c>
      <c r="L2873" s="6">
        <f t="shared" si="225"/>
        <v>4334.9999999860302</v>
      </c>
      <c r="M2873" s="8">
        <f t="shared" si="221"/>
        <v>72.249999999767169</v>
      </c>
      <c r="N2873" s="8">
        <f t="shared" si="222"/>
        <v>361.24999999883585</v>
      </c>
      <c r="O2873" s="18">
        <v>1</v>
      </c>
      <c r="P2873" s="6" t="s">
        <v>4988</v>
      </c>
      <c r="Q2873" s="6" t="s">
        <v>24</v>
      </c>
    </row>
    <row r="2874" spans="1:19" s="123" customFormat="1" ht="15">
      <c r="A2874" s="127" t="s">
        <v>29</v>
      </c>
      <c r="B2874" s="127" t="s">
        <v>94</v>
      </c>
      <c r="C2874" s="127" t="s">
        <v>156</v>
      </c>
      <c r="D2874" s="127" t="s">
        <v>4989</v>
      </c>
      <c r="E2874" s="127">
        <v>1</v>
      </c>
      <c r="F2874" s="127" t="s">
        <v>92</v>
      </c>
      <c r="G2874" s="127" t="s">
        <v>22</v>
      </c>
      <c r="H2874" s="128">
        <v>43113.41574074074</v>
      </c>
      <c r="I2874" s="128">
        <v>43113.357638888891</v>
      </c>
      <c r="J2874" s="4">
        <f t="shared" si="223"/>
        <v>2018</v>
      </c>
      <c r="K2874" s="4">
        <f t="shared" si="224"/>
        <v>1</v>
      </c>
      <c r="L2874" s="127">
        <f t="shared" si="225"/>
        <v>5019.9999998090789</v>
      </c>
      <c r="M2874" s="125">
        <f t="shared" si="221"/>
        <v>83.666666663484648</v>
      </c>
      <c r="N2874" s="125">
        <f t="shared" si="222"/>
        <v>83.666666663484648</v>
      </c>
      <c r="O2874" s="126">
        <v>1</v>
      </c>
      <c r="P2874" s="127" t="s">
        <v>4990</v>
      </c>
      <c r="Q2874" s="127" t="s">
        <v>24</v>
      </c>
      <c r="S2874"/>
    </row>
    <row r="2875" spans="1:17" ht="15">
      <c r="A2875" s="6" t="s">
        <v>17</v>
      </c>
      <c r="B2875" s="6" t="s">
        <v>41</v>
      </c>
      <c r="C2875" s="6" t="s">
        <v>42</v>
      </c>
      <c r="D2875" s="6" t="s">
        <v>4991</v>
      </c>
      <c r="E2875" s="6">
        <v>1</v>
      </c>
      <c r="F2875" s="6" t="s">
        <v>85</v>
      </c>
      <c r="G2875" s="6" t="s">
        <v>22</v>
      </c>
      <c r="H2875" s="7">
        <v>43114.809918981482</v>
      </c>
      <c r="I2875" s="7">
        <v>43114.745138888888</v>
      </c>
      <c r="J2875" s="4">
        <f t="shared" si="223"/>
        <v>2018</v>
      </c>
      <c r="K2875" s="4">
        <f t="shared" si="224"/>
        <v>1</v>
      </c>
      <c r="L2875" s="6">
        <f t="shared" si="225"/>
        <v>5597.0000001601875</v>
      </c>
      <c r="M2875" s="8">
        <f t="shared" si="221"/>
        <v>93.283333336003125</v>
      </c>
      <c r="N2875" s="8">
        <f t="shared" si="222"/>
        <v>93.283333336003125</v>
      </c>
      <c r="O2875" s="18">
        <v>1</v>
      </c>
      <c r="P2875" s="6" t="s">
        <v>4992</v>
      </c>
      <c r="Q2875" s="6" t="s">
        <v>24</v>
      </c>
    </row>
    <row r="2876" spans="1:17" s="106" customFormat="1" ht="15">
      <c r="A2876" s="110" t="s">
        <v>17</v>
      </c>
      <c r="B2876" s="110" t="s">
        <v>47</v>
      </c>
      <c r="C2876" s="110" t="s">
        <v>52</v>
      </c>
      <c r="D2876" s="110" t="s">
        <v>4993</v>
      </c>
      <c r="E2876" s="110">
        <v>3</v>
      </c>
      <c r="F2876" s="110" t="s">
        <v>92</v>
      </c>
      <c r="G2876" s="110" t="s">
        <v>22</v>
      </c>
      <c r="H2876" s="183">
        <v>43115.777083333334</v>
      </c>
      <c r="I2876" s="183">
        <v>43115.742361111108</v>
      </c>
      <c r="J2876" s="4">
        <f t="shared" si="223"/>
        <v>2018</v>
      </c>
      <c r="K2876" s="4">
        <f t="shared" si="224"/>
        <v>1</v>
      </c>
      <c r="L2876" s="110">
        <f t="shared" si="225"/>
        <v>3000.000000349246</v>
      </c>
      <c r="M2876" s="108">
        <f t="shared" si="221"/>
        <v>50.000000005820766</v>
      </c>
      <c r="N2876" s="108">
        <f t="shared" si="222"/>
        <v>150.0000000174623</v>
      </c>
      <c r="O2876" s="109">
        <v>1</v>
      </c>
      <c r="P2876" s="110" t="s">
        <v>4994</v>
      </c>
      <c r="Q2876" s="110" t="s">
        <v>24</v>
      </c>
    </row>
    <row r="2877" spans="1:17" ht="15">
      <c r="A2877" s="6" t="s">
        <v>17</v>
      </c>
      <c r="B2877" s="6" t="s">
        <v>41</v>
      </c>
      <c r="C2877" s="6" t="s">
        <v>62</v>
      </c>
      <c r="D2877" s="6" t="s">
        <v>4995</v>
      </c>
      <c r="E2877" s="6">
        <v>1</v>
      </c>
      <c r="F2877" s="6" t="s">
        <v>85</v>
      </c>
      <c r="G2877" s="6" t="s">
        <v>22</v>
      </c>
      <c r="H2877" s="7">
        <v>43116.509722222225</v>
      </c>
      <c r="I2877" s="7">
        <v>43116.473611111112</v>
      </c>
      <c r="J2877" s="4">
        <f t="shared" si="223"/>
        <v>2018</v>
      </c>
      <c r="K2877" s="4">
        <f t="shared" si="224"/>
        <v>1</v>
      </c>
      <c r="L2877" s="6">
        <f t="shared" si="225"/>
        <v>3120.0000001117587</v>
      </c>
      <c r="M2877" s="8">
        <f t="shared" si="221"/>
        <v>52.000000001862645</v>
      </c>
      <c r="N2877" s="8">
        <f t="shared" si="222"/>
        <v>52.000000001862645</v>
      </c>
      <c r="O2877" s="18">
        <v>1</v>
      </c>
      <c r="P2877" s="6" t="s">
        <v>4996</v>
      </c>
      <c r="Q2877" s="6" t="s">
        <v>24</v>
      </c>
    </row>
    <row r="2878" spans="1:17" ht="15">
      <c r="A2878" s="6" t="s">
        <v>17</v>
      </c>
      <c r="B2878" s="6" t="s">
        <v>41</v>
      </c>
      <c r="C2878" s="6" t="s">
        <v>129</v>
      </c>
      <c r="D2878" s="6" t="s">
        <v>4997</v>
      </c>
      <c r="E2878" s="6">
        <v>3</v>
      </c>
      <c r="F2878" s="6" t="s">
        <v>21</v>
      </c>
      <c r="G2878" s="6" t="s">
        <v>22</v>
      </c>
      <c r="H2878" s="7">
        <v>43116.571597222224</v>
      </c>
      <c r="I2878" s="7">
        <v>43116.547222222223</v>
      </c>
      <c r="J2878" s="4">
        <f t="shared" si="223"/>
        <v>2018</v>
      </c>
      <c r="K2878" s="4">
        <f t="shared" si="224"/>
        <v>1</v>
      </c>
      <c r="L2878" s="6">
        <f t="shared" si="225"/>
        <v>2106.0000000754371</v>
      </c>
      <c r="M2878" s="8">
        <f t="shared" si="221"/>
        <v>35.100000001257285</v>
      </c>
      <c r="N2878" s="8">
        <f t="shared" si="222"/>
        <v>105.30000000377186</v>
      </c>
      <c r="O2878" s="18">
        <v>1</v>
      </c>
      <c r="P2878" s="6" t="s">
        <v>4998</v>
      </c>
      <c r="Q2878" s="6" t="s">
        <v>24</v>
      </c>
    </row>
    <row r="2879" spans="1:17" ht="15">
      <c r="A2879" s="6" t="s">
        <v>17</v>
      </c>
      <c r="B2879" s="6" t="s">
        <v>18</v>
      </c>
      <c r="C2879" s="6" t="s">
        <v>19</v>
      </c>
      <c r="D2879" s="6" t="s">
        <v>1103</v>
      </c>
      <c r="E2879" s="6">
        <v>25</v>
      </c>
      <c r="F2879" s="6" t="s">
        <v>27</v>
      </c>
      <c r="G2879" s="6" t="s">
        <v>22</v>
      </c>
      <c r="H2879" s="7">
        <v>43117.344340277778</v>
      </c>
      <c r="I2879" s="7">
        <v>43117.295138888891</v>
      </c>
      <c r="J2879" s="4">
        <f t="shared" si="223"/>
        <v>2018</v>
      </c>
      <c r="K2879" s="4">
        <f t="shared" si="224"/>
        <v>1</v>
      </c>
      <c r="L2879" s="6">
        <f t="shared" si="225"/>
        <v>4250.9999998379499</v>
      </c>
      <c r="M2879" s="8">
        <f t="shared" si="221"/>
        <v>70.849999997299165</v>
      </c>
      <c r="N2879" s="8">
        <f t="shared" si="222"/>
        <v>1771.2499999324791</v>
      </c>
      <c r="O2879" s="18">
        <v>1</v>
      </c>
      <c r="P2879" s="6" t="s">
        <v>4999</v>
      </c>
      <c r="Q2879" s="6" t="s">
        <v>24</v>
      </c>
    </row>
    <row r="2880" spans="1:17" ht="15">
      <c r="A2880" s="6" t="s">
        <v>29</v>
      </c>
      <c r="B2880" s="6" t="s">
        <v>94</v>
      </c>
      <c r="C2880" s="6" t="s">
        <v>4936</v>
      </c>
      <c r="D2880" s="6" t="s">
        <v>5000</v>
      </c>
      <c r="E2880" s="6">
        <v>1</v>
      </c>
      <c r="F2880" s="6" t="s">
        <v>33</v>
      </c>
      <c r="G2880" s="6" t="s">
        <v>22</v>
      </c>
      <c r="H2880" s="7">
        <v>43133.314027777778</v>
      </c>
      <c r="I2880" s="7">
        <v>43133.176388888889</v>
      </c>
      <c r="J2880" s="4">
        <f t="shared" si="223"/>
        <v>2018</v>
      </c>
      <c r="K2880" s="4">
        <f t="shared" si="224"/>
        <v>2</v>
      </c>
      <c r="L2880" s="6">
        <f t="shared" si="225"/>
        <v>11892.000000039116</v>
      </c>
      <c r="M2880" s="8">
        <f t="shared" si="226" ref="M2880:M2943">+L2880/60</f>
        <v>198.20000000065193</v>
      </c>
      <c r="N2880" s="8">
        <f t="shared" si="227" ref="N2880:N2943">+M2880*E2880</f>
        <v>198.20000000065193</v>
      </c>
      <c r="O2880" s="18">
        <v>1</v>
      </c>
      <c r="P2880" s="6" t="s">
        <v>5001</v>
      </c>
      <c r="Q2880" s="6" t="s">
        <v>24</v>
      </c>
    </row>
    <row r="2881" spans="1:17" ht="15">
      <c r="A2881" s="6" t="s">
        <v>29</v>
      </c>
      <c r="B2881" s="6" t="s">
        <v>94</v>
      </c>
      <c r="C2881" s="6" t="s">
        <v>95</v>
      </c>
      <c r="D2881" s="6" t="s">
        <v>1687</v>
      </c>
      <c r="E2881" s="6">
        <v>2006</v>
      </c>
      <c r="F2881" s="6" t="s">
        <v>27</v>
      </c>
      <c r="G2881" s="6" t="s">
        <v>22</v>
      </c>
      <c r="H2881" s="7">
        <v>43118.035208333335</v>
      </c>
      <c r="I2881" s="7">
        <v>43117.989583333336</v>
      </c>
      <c r="J2881" s="4">
        <f t="shared" si="223"/>
        <v>2018</v>
      </c>
      <c r="K2881" s="4">
        <f t="shared" si="224"/>
        <v>1</v>
      </c>
      <c r="L2881" s="6">
        <f t="shared" si="225"/>
        <v>3941.9999998994172</v>
      </c>
      <c r="M2881" s="8">
        <f t="shared" si="226"/>
        <v>65.699999998323619</v>
      </c>
      <c r="N2881" s="8">
        <f t="shared" si="227"/>
        <v>131794.19999663718</v>
      </c>
      <c r="O2881" s="18">
        <v>1</v>
      </c>
      <c r="P2881" s="6" t="s">
        <v>5002</v>
      </c>
      <c r="Q2881" s="6" t="s">
        <v>24</v>
      </c>
    </row>
    <row r="2882" spans="1:17" ht="15">
      <c r="A2882" s="6" t="s">
        <v>17</v>
      </c>
      <c r="B2882" s="6" t="s">
        <v>41</v>
      </c>
      <c r="C2882" s="6" t="s">
        <v>42</v>
      </c>
      <c r="D2882" s="6" t="s">
        <v>5003</v>
      </c>
      <c r="E2882" s="6">
        <v>40</v>
      </c>
      <c r="F2882" s="6" t="s">
        <v>27</v>
      </c>
      <c r="G2882" s="6" t="s">
        <v>22</v>
      </c>
      <c r="H2882" s="7">
        <v>43118.316087962965</v>
      </c>
      <c r="I2882" s="7">
        <v>43118.26458333333</v>
      </c>
      <c r="J2882" s="4">
        <f t="shared" si="223"/>
        <v>2018</v>
      </c>
      <c r="K2882" s="4">
        <f t="shared" si="224"/>
        <v>1</v>
      </c>
      <c r="L2882" s="6">
        <f t="shared" si="225"/>
        <v>4450.0000004656613</v>
      </c>
      <c r="M2882" s="8">
        <f t="shared" si="226"/>
        <v>74.166666674427688</v>
      </c>
      <c r="N2882" s="8">
        <f t="shared" si="227"/>
        <v>2966.6666669771075</v>
      </c>
      <c r="O2882" s="18">
        <v>1</v>
      </c>
      <c r="P2882" s="6" t="s">
        <v>5004</v>
      </c>
      <c r="Q2882" s="6" t="s">
        <v>24</v>
      </c>
    </row>
    <row r="2883" spans="1:19" s="123" customFormat="1" ht="15">
      <c r="A2883" s="127" t="s">
        <v>29</v>
      </c>
      <c r="B2883" s="127" t="s">
        <v>30</v>
      </c>
      <c r="C2883" s="127" t="s">
        <v>83</v>
      </c>
      <c r="D2883" s="127" t="s">
        <v>1252</v>
      </c>
      <c r="E2883" s="127">
        <v>4</v>
      </c>
      <c r="F2883" s="127" t="s">
        <v>92</v>
      </c>
      <c r="G2883" s="127" t="s">
        <v>22</v>
      </c>
      <c r="H2883" s="128">
        <v>43118.744050925925</v>
      </c>
      <c r="I2883" s="128">
        <v>43118.707638888889</v>
      </c>
      <c r="J2883" s="4">
        <f t="shared" si="228" ref="J2883:J2946">YEAR(I2883)</f>
        <v>2018</v>
      </c>
      <c r="K2883" s="4">
        <f t="shared" si="229" ref="K2883:K2946">MONTH(I2883)</f>
        <v>1</v>
      </c>
      <c r="L2883" s="127">
        <f t="shared" si="225"/>
        <v>3145.9999999031425</v>
      </c>
      <c r="M2883" s="125">
        <f t="shared" si="226"/>
        <v>52.433333331719041</v>
      </c>
      <c r="N2883" s="125">
        <f t="shared" si="227"/>
        <v>209.73333332687616</v>
      </c>
      <c r="O2883" s="126">
        <v>1</v>
      </c>
      <c r="P2883" s="127" t="s">
        <v>5005</v>
      </c>
      <c r="Q2883" s="127" t="s">
        <v>24</v>
      </c>
      <c r="S2883"/>
    </row>
    <row r="2884" spans="1:17" ht="15">
      <c r="A2884" s="6" t="s">
        <v>29</v>
      </c>
      <c r="B2884" s="6" t="s">
        <v>94</v>
      </c>
      <c r="C2884" s="6" t="s">
        <v>95</v>
      </c>
      <c r="D2884" s="6" t="s">
        <v>1588</v>
      </c>
      <c r="E2884" s="6">
        <v>75</v>
      </c>
      <c r="F2884" s="6" t="s">
        <v>125</v>
      </c>
      <c r="G2884" s="6" t="s">
        <v>22</v>
      </c>
      <c r="H2884" s="7">
        <v>43119.359282407408</v>
      </c>
      <c r="I2884" s="7">
        <v>43119.31527777778</v>
      </c>
      <c r="J2884" s="4">
        <f t="shared" si="228"/>
        <v>2018</v>
      </c>
      <c r="K2884" s="4">
        <f t="shared" si="229"/>
        <v>1</v>
      </c>
      <c r="L2884" s="6">
        <f t="shared" si="225"/>
        <v>3801.9999998621643</v>
      </c>
      <c r="M2884" s="8">
        <f t="shared" si="226"/>
        <v>63.366666664369404</v>
      </c>
      <c r="N2884" s="8">
        <f t="shared" si="227"/>
        <v>4752.4999998277053</v>
      </c>
      <c r="O2884" s="18">
        <v>1</v>
      </c>
      <c r="P2884" s="6" t="s">
        <v>5006</v>
      </c>
      <c r="Q2884" s="6" t="s">
        <v>24</v>
      </c>
    </row>
    <row r="2885" spans="1:17" ht="15">
      <c r="A2885" s="6" t="s">
        <v>17</v>
      </c>
      <c r="B2885" s="6" t="s">
        <v>41</v>
      </c>
      <c r="C2885" s="6" t="s">
        <v>42</v>
      </c>
      <c r="D2885" s="6" t="s">
        <v>2996</v>
      </c>
      <c r="E2885" s="6">
        <v>1163</v>
      </c>
      <c r="F2885" s="6" t="s">
        <v>21</v>
      </c>
      <c r="G2885" s="6" t="s">
        <v>22</v>
      </c>
      <c r="H2885" s="7">
        <v>43119.447222222225</v>
      </c>
      <c r="I2885" s="7">
        <v>43119.444444444445</v>
      </c>
      <c r="J2885" s="4">
        <f t="shared" si="228"/>
        <v>2018</v>
      </c>
      <c r="K2885" s="4">
        <f t="shared" si="229"/>
        <v>1</v>
      </c>
      <c r="L2885" s="6">
        <f t="shared" si="225"/>
        <v>240.00000015366822</v>
      </c>
      <c r="M2885" s="8">
        <f t="shared" si="226"/>
        <v>4.0000000025611371</v>
      </c>
      <c r="N2885" s="8">
        <f t="shared" si="227"/>
        <v>4652.0000029786024</v>
      </c>
      <c r="O2885" s="18">
        <v>1</v>
      </c>
      <c r="P2885" s="6" t="s">
        <v>5007</v>
      </c>
      <c r="Q2885" s="6" t="s">
        <v>24</v>
      </c>
    </row>
    <row r="2886" spans="1:17" ht="15">
      <c r="A2886" s="6" t="s">
        <v>17</v>
      </c>
      <c r="B2886" s="6" t="s">
        <v>18</v>
      </c>
      <c r="C2886" s="6" t="s">
        <v>25</v>
      </c>
      <c r="D2886" s="6" t="s">
        <v>5008</v>
      </c>
      <c r="E2886" s="6">
        <v>8</v>
      </c>
      <c r="F2886" s="6" t="s">
        <v>92</v>
      </c>
      <c r="G2886" s="6" t="s">
        <v>22</v>
      </c>
      <c r="H2886" s="7">
        <v>43120.425474537034</v>
      </c>
      <c r="I2886" s="7">
        <v>43120.349305555559</v>
      </c>
      <c r="J2886" s="4">
        <f t="shared" si="228"/>
        <v>2018</v>
      </c>
      <c r="K2886" s="4">
        <f t="shared" si="229"/>
        <v>1</v>
      </c>
      <c r="L2886" s="6">
        <f t="shared" si="225"/>
        <v>6580.9999994700775</v>
      </c>
      <c r="M2886" s="8">
        <f t="shared" si="226"/>
        <v>109.68333332450129</v>
      </c>
      <c r="N2886" s="8">
        <f t="shared" si="227"/>
        <v>877.46666659601033</v>
      </c>
      <c r="O2886" s="18">
        <v>1</v>
      </c>
      <c r="P2886" s="6" t="s">
        <v>5009</v>
      </c>
      <c r="Q2886" s="6" t="s">
        <v>24</v>
      </c>
    </row>
    <row r="2887" spans="1:17" ht="15">
      <c r="A2887" s="6" t="s">
        <v>17</v>
      </c>
      <c r="B2887" s="6" t="s">
        <v>41</v>
      </c>
      <c r="C2887" s="6" t="s">
        <v>42</v>
      </c>
      <c r="D2887" s="6" t="s">
        <v>5010</v>
      </c>
      <c r="E2887" s="6">
        <v>3</v>
      </c>
      <c r="F2887" s="6" t="s">
        <v>92</v>
      </c>
      <c r="G2887" s="6" t="s">
        <v>22</v>
      </c>
      <c r="H2887" s="7">
        <v>43120.494074074071</v>
      </c>
      <c r="I2887" s="7">
        <v>43120.452777777777</v>
      </c>
      <c r="J2887" s="4">
        <f t="shared" si="228"/>
        <v>2018</v>
      </c>
      <c r="K2887" s="4">
        <f t="shared" si="229"/>
        <v>1</v>
      </c>
      <c r="L2887" s="6">
        <f t="shared" si="225"/>
        <v>3567.9999998537824</v>
      </c>
      <c r="M2887" s="8">
        <f t="shared" si="226"/>
        <v>59.466666664229706</v>
      </c>
      <c r="N2887" s="8">
        <f t="shared" si="227"/>
        <v>178.39999999268912</v>
      </c>
      <c r="O2887" s="18">
        <v>1</v>
      </c>
      <c r="P2887" s="6" t="s">
        <v>5011</v>
      </c>
      <c r="Q2887" s="6" t="s">
        <v>24</v>
      </c>
    </row>
    <row r="2888" spans="1:17" ht="15">
      <c r="A2888" s="6" t="s">
        <v>17</v>
      </c>
      <c r="B2888" s="6" t="s">
        <v>41</v>
      </c>
      <c r="C2888" s="6" t="s">
        <v>135</v>
      </c>
      <c r="D2888" s="6" t="s">
        <v>5012</v>
      </c>
      <c r="E2888" s="6">
        <v>2</v>
      </c>
      <c r="F2888" s="6" t="s">
        <v>21</v>
      </c>
      <c r="G2888" s="6" t="s">
        <v>22</v>
      </c>
      <c r="H2888" s="7">
        <v>43120.723587962966</v>
      </c>
      <c r="I2888" s="7">
        <v>43120.63958333333</v>
      </c>
      <c r="J2888" s="4">
        <f t="shared" si="228"/>
        <v>2018</v>
      </c>
      <c r="K2888" s="4">
        <f t="shared" si="229"/>
        <v>1</v>
      </c>
      <c r="L2888" s="6">
        <f t="shared" si="225"/>
        <v>7258.0000005662441</v>
      </c>
      <c r="M2888" s="8">
        <f t="shared" si="226"/>
        <v>120.96666667610407</v>
      </c>
      <c r="N2888" s="8">
        <f t="shared" si="227"/>
        <v>241.93333335220814</v>
      </c>
      <c r="O2888" s="18">
        <v>1</v>
      </c>
      <c r="P2888" s="6" t="s">
        <v>5013</v>
      </c>
      <c r="Q2888" s="6" t="s">
        <v>24</v>
      </c>
    </row>
    <row r="2889" spans="1:19" s="123" customFormat="1" ht="15">
      <c r="A2889" s="127" t="s">
        <v>29</v>
      </c>
      <c r="B2889" s="127" t="s">
        <v>94</v>
      </c>
      <c r="C2889" s="127" t="s">
        <v>156</v>
      </c>
      <c r="D2889" s="127" t="s">
        <v>5014</v>
      </c>
      <c r="E2889" s="127">
        <v>1</v>
      </c>
      <c r="F2889" s="127" t="s">
        <v>92</v>
      </c>
      <c r="G2889" s="127" t="s">
        <v>22</v>
      </c>
      <c r="H2889" s="128">
        <v>43121.419386574074</v>
      </c>
      <c r="I2889" s="128">
        <v>43121.379861111112</v>
      </c>
      <c r="J2889" s="4">
        <f t="shared" si="228"/>
        <v>2018</v>
      </c>
      <c r="K2889" s="4">
        <f t="shared" si="229"/>
        <v>1</v>
      </c>
      <c r="L2889" s="127">
        <f t="shared" si="225"/>
        <v>3414.9999999208376</v>
      </c>
      <c r="M2889" s="125">
        <f t="shared" si="226"/>
        <v>56.916666665347293</v>
      </c>
      <c r="N2889" s="125">
        <f t="shared" si="227"/>
        <v>56.916666665347293</v>
      </c>
      <c r="O2889" s="126">
        <v>1</v>
      </c>
      <c r="P2889" s="127" t="s">
        <v>5015</v>
      </c>
      <c r="Q2889" s="127" t="s">
        <v>24</v>
      </c>
      <c r="S2889"/>
    </row>
    <row r="2890" spans="1:17" ht="15">
      <c r="A2890" s="6" t="s">
        <v>17</v>
      </c>
      <c r="B2890" s="6" t="s">
        <v>140</v>
      </c>
      <c r="C2890" s="6" t="s">
        <v>141</v>
      </c>
      <c r="D2890" s="6" t="s">
        <v>5016</v>
      </c>
      <c r="E2890" s="6">
        <v>1</v>
      </c>
      <c r="F2890" s="6" t="s">
        <v>92</v>
      </c>
      <c r="G2890" s="6" t="s">
        <v>22</v>
      </c>
      <c r="H2890" s="7">
        <v>43121.422337962962</v>
      </c>
      <c r="I2890" s="7">
        <v>43121.38958333333</v>
      </c>
      <c r="J2890" s="4">
        <f t="shared" si="228"/>
        <v>2018</v>
      </c>
      <c r="K2890" s="4">
        <f t="shared" si="229"/>
        <v>1</v>
      </c>
      <c r="L2890" s="6">
        <f t="shared" si="230" ref="L2890:L2953">(H2890-I2890)*60*24*60</f>
        <v>2830.0000002142042</v>
      </c>
      <c r="M2890" s="8">
        <f t="shared" si="226"/>
        <v>47.166666670236737</v>
      </c>
      <c r="N2890" s="8">
        <f t="shared" si="227"/>
        <v>47.166666670236737</v>
      </c>
      <c r="O2890" s="18">
        <v>1</v>
      </c>
      <c r="P2890" s="6" t="s">
        <v>5017</v>
      </c>
      <c r="Q2890" s="6" t="s">
        <v>24</v>
      </c>
    </row>
    <row r="2891" spans="1:19" s="135" customFormat="1" ht="15">
      <c r="A2891" s="139" t="s">
        <v>29</v>
      </c>
      <c r="B2891" s="139" t="s">
        <v>94</v>
      </c>
      <c r="C2891" s="139" t="s">
        <v>95</v>
      </c>
      <c r="D2891" s="139" t="s">
        <v>5018</v>
      </c>
      <c r="E2891" s="139">
        <v>1</v>
      </c>
      <c r="F2891" s="139" t="s">
        <v>85</v>
      </c>
      <c r="G2891" s="139" t="s">
        <v>22</v>
      </c>
      <c r="H2891" s="161">
        <v>43121.46199074074</v>
      </c>
      <c r="I2891" s="161">
        <v>43121.442361111112</v>
      </c>
      <c r="J2891" s="4">
        <f t="shared" si="228"/>
        <v>2018</v>
      </c>
      <c r="K2891" s="4">
        <f t="shared" si="229"/>
        <v>1</v>
      </c>
      <c r="L2891" s="139">
        <f t="shared" si="230"/>
        <v>1695.9999997867271</v>
      </c>
      <c r="M2891" s="137">
        <f t="shared" si="226"/>
        <v>28.266666663112119</v>
      </c>
      <c r="N2891" s="137">
        <f t="shared" si="227"/>
        <v>28.266666663112119</v>
      </c>
      <c r="O2891" s="138">
        <v>1</v>
      </c>
      <c r="P2891" s="139" t="s">
        <v>5019</v>
      </c>
      <c r="Q2891" s="139" t="s">
        <v>24</v>
      </c>
      <c r="S2891"/>
    </row>
    <row r="2892" spans="1:17" ht="15">
      <c r="A2892" s="6" t="s">
        <v>17</v>
      </c>
      <c r="B2892" s="6" t="s">
        <v>47</v>
      </c>
      <c r="C2892" s="6" t="s">
        <v>52</v>
      </c>
      <c r="D2892" s="6" t="s">
        <v>5020</v>
      </c>
      <c r="E2892" s="6">
        <v>1</v>
      </c>
      <c r="F2892" s="6" t="s">
        <v>21</v>
      </c>
      <c r="G2892" s="6" t="s">
        <v>22</v>
      </c>
      <c r="H2892" s="7">
        <v>43122.629421296297</v>
      </c>
      <c r="I2892" s="7">
        <v>43122.619606481479</v>
      </c>
      <c r="J2892" s="4">
        <f t="shared" si="228"/>
        <v>2018</v>
      </c>
      <c r="K2892" s="4">
        <f t="shared" si="229"/>
        <v>1</v>
      </c>
      <c r="L2892" s="6">
        <f t="shared" si="230"/>
        <v>848.00000020768493</v>
      </c>
      <c r="M2892" s="8">
        <f t="shared" si="226"/>
        <v>14.133333336794749</v>
      </c>
      <c r="N2892" s="8">
        <f t="shared" si="227"/>
        <v>14.133333336794749</v>
      </c>
      <c r="O2892" s="18">
        <v>1</v>
      </c>
      <c r="P2892" s="6" t="s">
        <v>5021</v>
      </c>
      <c r="Q2892" s="6" t="s">
        <v>24</v>
      </c>
    </row>
    <row r="2893" spans="1:17" ht="15">
      <c r="A2893" s="6" t="s">
        <v>17</v>
      </c>
      <c r="B2893" s="6" t="s">
        <v>41</v>
      </c>
      <c r="C2893" s="6" t="s">
        <v>62</v>
      </c>
      <c r="D2893" s="6" t="s">
        <v>5022</v>
      </c>
      <c r="E2893" s="6">
        <v>3</v>
      </c>
      <c r="F2893" s="6" t="s">
        <v>27</v>
      </c>
      <c r="G2893" s="6" t="s">
        <v>22</v>
      </c>
      <c r="H2893" s="7">
        <v>43122.79619212963</v>
      </c>
      <c r="I2893" s="7">
        <v>43122.763888888891</v>
      </c>
      <c r="J2893" s="4">
        <f t="shared" si="228"/>
        <v>2018</v>
      </c>
      <c r="K2893" s="4">
        <f t="shared" si="229"/>
        <v>1</v>
      </c>
      <c r="L2893" s="6">
        <f t="shared" si="230"/>
        <v>2790.9999998984858</v>
      </c>
      <c r="M2893" s="8">
        <f t="shared" si="226"/>
        <v>46.516666664974764</v>
      </c>
      <c r="N2893" s="8">
        <f t="shared" si="227"/>
        <v>139.54999999492429</v>
      </c>
      <c r="O2893" s="18">
        <v>1</v>
      </c>
      <c r="P2893" s="6" t="s">
        <v>5023</v>
      </c>
      <c r="Q2893" s="6" t="s">
        <v>24</v>
      </c>
    </row>
    <row r="2894" spans="1:17" ht="15">
      <c r="A2894" s="6" t="s">
        <v>17</v>
      </c>
      <c r="B2894" s="6" t="s">
        <v>55</v>
      </c>
      <c r="C2894" s="6" t="s">
        <v>56</v>
      </c>
      <c r="D2894" s="6" t="s">
        <v>600</v>
      </c>
      <c r="E2894" s="6">
        <v>18</v>
      </c>
      <c r="F2894" s="6" t="s">
        <v>27</v>
      </c>
      <c r="G2894" s="6" t="s">
        <v>22</v>
      </c>
      <c r="H2894" s="7">
        <v>43122.935300925928</v>
      </c>
      <c r="I2894" s="7">
        <v>43122.913888888892</v>
      </c>
      <c r="J2894" s="4">
        <f t="shared" si="228"/>
        <v>2018</v>
      </c>
      <c r="K2894" s="4">
        <f t="shared" si="229"/>
        <v>1</v>
      </c>
      <c r="L2894" s="6">
        <f t="shared" si="230"/>
        <v>1849.9999999534339</v>
      </c>
      <c r="M2894" s="8">
        <f t="shared" si="226"/>
        <v>30.833333332557231</v>
      </c>
      <c r="N2894" s="8">
        <f t="shared" si="227"/>
        <v>554.99999998603016</v>
      </c>
      <c r="O2894" s="18">
        <v>1</v>
      </c>
      <c r="P2894" s="6" t="s">
        <v>5024</v>
      </c>
      <c r="Q2894" s="6" t="s">
        <v>24</v>
      </c>
    </row>
    <row r="2895" spans="1:17" ht="15">
      <c r="A2895" s="6" t="s">
        <v>29</v>
      </c>
      <c r="B2895" s="6" t="s">
        <v>94</v>
      </c>
      <c r="C2895" s="6" t="s">
        <v>156</v>
      </c>
      <c r="D2895" s="6" t="s">
        <v>1443</v>
      </c>
      <c r="E2895" s="6">
        <v>543</v>
      </c>
      <c r="F2895" s="6" t="s">
        <v>27</v>
      </c>
      <c r="G2895" s="6" t="s">
        <v>22</v>
      </c>
      <c r="H2895" s="7">
        <v>43123.356423611112</v>
      </c>
      <c r="I2895" s="7">
        <v>43123.289583333331</v>
      </c>
      <c r="J2895" s="4">
        <f t="shared" si="228"/>
        <v>2018</v>
      </c>
      <c r="K2895" s="4">
        <f t="shared" si="229"/>
        <v>1</v>
      </c>
      <c r="L2895" s="6">
        <f t="shared" si="230"/>
        <v>5775.0000002793968</v>
      </c>
      <c r="M2895" s="8">
        <f t="shared" si="226"/>
        <v>96.250000004656613</v>
      </c>
      <c r="N2895" s="8">
        <f t="shared" si="227"/>
        <v>52263.750002528541</v>
      </c>
      <c r="O2895" s="18">
        <v>1</v>
      </c>
      <c r="P2895" s="6" t="s">
        <v>5025</v>
      </c>
      <c r="Q2895" s="6" t="s">
        <v>24</v>
      </c>
    </row>
    <row r="2896" spans="1:17" ht="15">
      <c r="A2896" s="6" t="s">
        <v>29</v>
      </c>
      <c r="B2896" s="6" t="s">
        <v>94</v>
      </c>
      <c r="C2896" s="6" t="s">
        <v>4972</v>
      </c>
      <c r="D2896" s="6" t="s">
        <v>5026</v>
      </c>
      <c r="E2896" s="6">
        <v>1</v>
      </c>
      <c r="F2896" s="6" t="s">
        <v>92</v>
      </c>
      <c r="G2896" s="6" t="s">
        <v>22</v>
      </c>
      <c r="H2896" s="7">
        <v>43124.374780092592</v>
      </c>
      <c r="I2896" s="7">
        <v>43124.351666666669</v>
      </c>
      <c r="J2896" s="4">
        <f t="shared" si="228"/>
        <v>2018</v>
      </c>
      <c r="K2896" s="4">
        <f t="shared" si="229"/>
        <v>1</v>
      </c>
      <c r="L2896" s="6">
        <f t="shared" si="230"/>
        <v>1996.9999997410923</v>
      </c>
      <c r="M2896" s="8">
        <f t="shared" si="226"/>
        <v>33.283333329018205</v>
      </c>
      <c r="N2896" s="8">
        <f t="shared" si="227"/>
        <v>33.283333329018205</v>
      </c>
      <c r="O2896" s="18">
        <v>1</v>
      </c>
      <c r="P2896" s="6" t="s">
        <v>5027</v>
      </c>
      <c r="Q2896" s="6" t="s">
        <v>24</v>
      </c>
    </row>
    <row r="2897" spans="1:17" ht="15">
      <c r="A2897" s="6" t="s">
        <v>29</v>
      </c>
      <c r="B2897" s="6" t="s">
        <v>87</v>
      </c>
      <c r="C2897" s="6" t="s">
        <v>103</v>
      </c>
      <c r="D2897" s="6" t="s">
        <v>5028</v>
      </c>
      <c r="E2897" s="6">
        <v>4</v>
      </c>
      <c r="F2897" s="6" t="s">
        <v>33</v>
      </c>
      <c r="G2897" s="6" t="s">
        <v>22</v>
      </c>
      <c r="H2897" s="7">
        <v>43136.501585648148</v>
      </c>
      <c r="I2897" s="7">
        <v>43136.422222222223</v>
      </c>
      <c r="J2897" s="4">
        <f t="shared" si="228"/>
        <v>2018</v>
      </c>
      <c r="K2897" s="4">
        <f t="shared" si="229"/>
        <v>2</v>
      </c>
      <c r="L2897" s="6">
        <f t="shared" si="230"/>
        <v>6856.9999998668209</v>
      </c>
      <c r="M2897" s="8">
        <f t="shared" si="226"/>
        <v>114.28333333111368</v>
      </c>
      <c r="N2897" s="8">
        <f t="shared" si="227"/>
        <v>457.13333332445472</v>
      </c>
      <c r="O2897" s="18">
        <v>1</v>
      </c>
      <c r="P2897" s="6" t="s">
        <v>5029</v>
      </c>
      <c r="Q2897" s="6" t="s">
        <v>24</v>
      </c>
    </row>
    <row r="2898" spans="1:17" ht="15">
      <c r="A2898" s="6" t="s">
        <v>17</v>
      </c>
      <c r="B2898" s="6" t="s">
        <v>47</v>
      </c>
      <c r="C2898" s="6" t="s">
        <v>52</v>
      </c>
      <c r="D2898" s="6" t="s">
        <v>5030</v>
      </c>
      <c r="E2898" s="6">
        <v>1</v>
      </c>
      <c r="F2898" s="6" t="s">
        <v>21</v>
      </c>
      <c r="G2898" s="6" t="s">
        <v>22</v>
      </c>
      <c r="H2898" s="7">
        <v>43124.602777777778</v>
      </c>
      <c r="I2898" s="7">
        <v>43124.589583333334</v>
      </c>
      <c r="J2898" s="4">
        <f t="shared" si="228"/>
        <v>2018</v>
      </c>
      <c r="K2898" s="4">
        <f t="shared" si="229"/>
        <v>1</v>
      </c>
      <c r="L2898" s="6">
        <f t="shared" si="230"/>
        <v>1139.9999999441206</v>
      </c>
      <c r="M2898" s="8">
        <f t="shared" si="226"/>
        <v>18.999999999068677</v>
      </c>
      <c r="N2898" s="8">
        <f t="shared" si="227"/>
        <v>18.999999999068677</v>
      </c>
      <c r="O2898" s="18">
        <v>1</v>
      </c>
      <c r="P2898" s="6" t="s">
        <v>5031</v>
      </c>
      <c r="Q2898" s="6" t="s">
        <v>24</v>
      </c>
    </row>
    <row r="2899" spans="1:17" ht="15">
      <c r="A2899" s="6" t="s">
        <v>17</v>
      </c>
      <c r="B2899" s="6" t="s">
        <v>55</v>
      </c>
      <c r="C2899" s="6" t="s">
        <v>59</v>
      </c>
      <c r="D2899" s="6" t="s">
        <v>5032</v>
      </c>
      <c r="E2899" s="6">
        <v>4</v>
      </c>
      <c r="F2899" s="6" t="s">
        <v>92</v>
      </c>
      <c r="G2899" s="6" t="s">
        <v>22</v>
      </c>
      <c r="H2899" s="7">
        <v>43125.613715277781</v>
      </c>
      <c r="I2899" s="7">
        <v>43125.555428240739</v>
      </c>
      <c r="J2899" s="4">
        <f t="shared" si="228"/>
        <v>2018</v>
      </c>
      <c r="K2899" s="4">
        <f t="shared" si="229"/>
        <v>1</v>
      </c>
      <c r="L2899" s="6">
        <f t="shared" si="230"/>
        <v>5036.0000004060566</v>
      </c>
      <c r="M2899" s="8">
        <f t="shared" si="226"/>
        <v>83.933333340100944</v>
      </c>
      <c r="N2899" s="8">
        <f t="shared" si="227"/>
        <v>335.73333336040378</v>
      </c>
      <c r="O2899" s="18">
        <v>1</v>
      </c>
      <c r="P2899" s="6" t="s">
        <v>5033</v>
      </c>
      <c r="Q2899" s="6" t="s">
        <v>24</v>
      </c>
    </row>
    <row r="2900" spans="1:17" s="106" customFormat="1" ht="15">
      <c r="A2900" s="110" t="s">
        <v>29</v>
      </c>
      <c r="B2900" s="110" t="s">
        <v>94</v>
      </c>
      <c r="C2900" s="110" t="s">
        <v>95</v>
      </c>
      <c r="D2900" s="110" t="s">
        <v>5034</v>
      </c>
      <c r="E2900" s="110">
        <v>1</v>
      </c>
      <c r="F2900" s="110" t="s">
        <v>33</v>
      </c>
      <c r="G2900" s="110" t="s">
        <v>22</v>
      </c>
      <c r="H2900" s="183">
        <v>43138.11645833333</v>
      </c>
      <c r="I2900" s="183">
        <v>43138.06527777778</v>
      </c>
      <c r="J2900" s="4">
        <f t="shared" si="228"/>
        <v>2018</v>
      </c>
      <c r="K2900" s="4">
        <f t="shared" si="229"/>
        <v>2</v>
      </c>
      <c r="L2900" s="110">
        <f t="shared" si="230"/>
        <v>4421.9999995781109</v>
      </c>
      <c r="M2900" s="108">
        <f t="shared" si="226"/>
        <v>73.699999992968515</v>
      </c>
      <c r="N2900" s="108">
        <f t="shared" si="227"/>
        <v>73.699999992968515</v>
      </c>
      <c r="O2900" s="109">
        <v>1</v>
      </c>
      <c r="P2900" s="110" t="s">
        <v>5035</v>
      </c>
      <c r="Q2900" s="110" t="s">
        <v>24</v>
      </c>
    </row>
    <row r="2901" spans="1:17" ht="15">
      <c r="A2901" s="6" t="s">
        <v>17</v>
      </c>
      <c r="B2901" s="6" t="s">
        <v>18</v>
      </c>
      <c r="C2901" s="6" t="s">
        <v>19</v>
      </c>
      <c r="D2901" s="6" t="s">
        <v>5036</v>
      </c>
      <c r="E2901" s="6">
        <v>10</v>
      </c>
      <c r="F2901" s="6" t="s">
        <v>21</v>
      </c>
      <c r="G2901" s="6" t="s">
        <v>22</v>
      </c>
      <c r="H2901" s="7">
        <v>43126.685474537036</v>
      </c>
      <c r="I2901" s="7">
        <v>43126.629861111112</v>
      </c>
      <c r="J2901" s="4">
        <f t="shared" si="228"/>
        <v>2018</v>
      </c>
      <c r="K2901" s="4">
        <f t="shared" si="229"/>
        <v>1</v>
      </c>
      <c r="L2901" s="6">
        <f t="shared" si="230"/>
        <v>4804.9999998416752</v>
      </c>
      <c r="M2901" s="8">
        <f t="shared" si="226"/>
        <v>80.083333330694586</v>
      </c>
      <c r="N2901" s="8">
        <f t="shared" si="227"/>
        <v>800.83333330694586</v>
      </c>
      <c r="O2901" s="18">
        <v>1</v>
      </c>
      <c r="P2901" s="6" t="s">
        <v>5037</v>
      </c>
      <c r="Q2901" s="6" t="s">
        <v>24</v>
      </c>
    </row>
    <row r="2902" spans="1:17" ht="15">
      <c r="A2902" s="6" t="s">
        <v>17</v>
      </c>
      <c r="B2902" s="6" t="s">
        <v>140</v>
      </c>
      <c r="C2902" s="6" t="s">
        <v>141</v>
      </c>
      <c r="D2902" s="6" t="s">
        <v>5038</v>
      </c>
      <c r="E2902" s="6">
        <v>2</v>
      </c>
      <c r="F2902" s="6" t="s">
        <v>92</v>
      </c>
      <c r="G2902" s="6" t="s">
        <v>22</v>
      </c>
      <c r="H2902" s="7">
        <v>43126.793923611112</v>
      </c>
      <c r="I2902" s="7">
        <v>43126.760416666664</v>
      </c>
      <c r="J2902" s="4">
        <f t="shared" si="228"/>
        <v>2018</v>
      </c>
      <c r="K2902" s="4">
        <f t="shared" si="229"/>
        <v>1</v>
      </c>
      <c r="L2902" s="6">
        <f t="shared" si="230"/>
        <v>2895.0000003213063</v>
      </c>
      <c r="M2902" s="8">
        <f t="shared" si="226"/>
        <v>48.250000005355105</v>
      </c>
      <c r="N2902" s="8">
        <f t="shared" si="227"/>
        <v>96.50000001071021</v>
      </c>
      <c r="O2902" s="18">
        <v>1</v>
      </c>
      <c r="P2902" s="6" t="s">
        <v>5039</v>
      </c>
      <c r="Q2902" s="6" t="s">
        <v>24</v>
      </c>
    </row>
    <row r="2903" spans="1:17" ht="15">
      <c r="A2903" s="6" t="s">
        <v>29</v>
      </c>
      <c r="B2903" s="6" t="s">
        <v>30</v>
      </c>
      <c r="C2903" s="6" t="s">
        <v>31</v>
      </c>
      <c r="D2903" s="6" t="s">
        <v>5040</v>
      </c>
      <c r="E2903" s="6">
        <v>1</v>
      </c>
      <c r="F2903" s="6" t="s">
        <v>33</v>
      </c>
      <c r="G2903" s="6" t="s">
        <v>97</v>
      </c>
      <c r="H2903" s="7">
        <v>43140.720081018517</v>
      </c>
      <c r="I2903" s="7">
        <v>43140.650000000001</v>
      </c>
      <c r="J2903" s="4">
        <f t="shared" si="228"/>
        <v>2018</v>
      </c>
      <c r="K2903" s="4">
        <f t="shared" si="229"/>
        <v>2</v>
      </c>
      <c r="L2903" s="6">
        <f t="shared" si="230"/>
        <v>6054.9999997252598</v>
      </c>
      <c r="M2903" s="8">
        <f t="shared" si="226"/>
        <v>100.91666666208766</v>
      </c>
      <c r="N2903" s="8">
        <f t="shared" si="227"/>
        <v>100.91666666208766</v>
      </c>
      <c r="O2903" s="18">
        <v>1</v>
      </c>
      <c r="P2903" s="6" t="s">
        <v>5041</v>
      </c>
      <c r="Q2903" s="6" t="s">
        <v>24</v>
      </c>
    </row>
    <row r="2904" spans="1:17" ht="15">
      <c r="A2904" s="6" t="s">
        <v>17</v>
      </c>
      <c r="B2904" s="6" t="s">
        <v>18</v>
      </c>
      <c r="C2904" s="6" t="s">
        <v>19</v>
      </c>
      <c r="D2904" s="6" t="s">
        <v>4633</v>
      </c>
      <c r="E2904" s="6">
        <v>1</v>
      </c>
      <c r="F2904" s="6" t="s">
        <v>92</v>
      </c>
      <c r="G2904" s="6" t="s">
        <v>22</v>
      </c>
      <c r="H2904" s="7">
        <v>43127.923935185187</v>
      </c>
      <c r="I2904" s="7">
        <v>43127.901388888888</v>
      </c>
      <c r="J2904" s="4">
        <f t="shared" si="228"/>
        <v>2018</v>
      </c>
      <c r="K2904" s="4">
        <f t="shared" si="229"/>
        <v>1</v>
      </c>
      <c r="L2904" s="6">
        <f t="shared" si="230"/>
        <v>1948.000000230968</v>
      </c>
      <c r="M2904" s="8">
        <f t="shared" si="226"/>
        <v>32.466666670516133</v>
      </c>
      <c r="N2904" s="8">
        <f t="shared" si="227"/>
        <v>32.466666670516133</v>
      </c>
      <c r="O2904" s="18">
        <v>1</v>
      </c>
      <c r="P2904" s="6" t="s">
        <v>5042</v>
      </c>
      <c r="Q2904" s="6" t="s">
        <v>24</v>
      </c>
    </row>
    <row r="2905" spans="1:17" ht="15">
      <c r="A2905" s="6" t="s">
        <v>17</v>
      </c>
      <c r="B2905" s="6" t="s">
        <v>41</v>
      </c>
      <c r="C2905" s="6" t="s">
        <v>62</v>
      </c>
      <c r="D2905" s="6" t="s">
        <v>4656</v>
      </c>
      <c r="E2905" s="6">
        <v>22</v>
      </c>
      <c r="F2905" s="6" t="s">
        <v>27</v>
      </c>
      <c r="G2905" s="6" t="s">
        <v>22</v>
      </c>
      <c r="H2905" s="7">
        <v>43128.142604166664</v>
      </c>
      <c r="I2905" s="7">
        <v>43128.085416666669</v>
      </c>
      <c r="J2905" s="4">
        <f t="shared" si="228"/>
        <v>2018</v>
      </c>
      <c r="K2905" s="4">
        <f t="shared" si="229"/>
        <v>1</v>
      </c>
      <c r="L2905" s="6">
        <f t="shared" si="230"/>
        <v>4940.9999995725229</v>
      </c>
      <c r="M2905" s="8">
        <f t="shared" si="226"/>
        <v>82.349999992875382</v>
      </c>
      <c r="N2905" s="8">
        <f t="shared" si="227"/>
        <v>1811.6999998432584</v>
      </c>
      <c r="O2905" s="18">
        <v>1</v>
      </c>
      <c r="P2905" s="6" t="s">
        <v>5043</v>
      </c>
      <c r="Q2905" s="6" t="s">
        <v>24</v>
      </c>
    </row>
    <row r="2906" spans="1:17" ht="15">
      <c r="A2906" s="6" t="s">
        <v>17</v>
      </c>
      <c r="B2906" s="6" t="s">
        <v>18</v>
      </c>
      <c r="C2906" s="6" t="s">
        <v>35</v>
      </c>
      <c r="D2906" s="6" t="s">
        <v>2679</v>
      </c>
      <c r="E2906" s="6">
        <v>1</v>
      </c>
      <c r="F2906" s="6" t="s">
        <v>85</v>
      </c>
      <c r="G2906" s="6" t="s">
        <v>22</v>
      </c>
      <c r="H2906" s="7">
        <v>43128.166215277779</v>
      </c>
      <c r="I2906" s="7">
        <v>43128.131944444445</v>
      </c>
      <c r="J2906" s="4">
        <f t="shared" si="228"/>
        <v>2018</v>
      </c>
      <c r="K2906" s="4">
        <f t="shared" si="229"/>
        <v>1</v>
      </c>
      <c r="L2906" s="6">
        <f t="shared" si="230"/>
        <v>2961.0000000335276</v>
      </c>
      <c r="M2906" s="8">
        <f t="shared" si="226"/>
        <v>49.350000000558794</v>
      </c>
      <c r="N2906" s="8">
        <f t="shared" si="227"/>
        <v>49.350000000558794</v>
      </c>
      <c r="O2906" s="18">
        <v>1</v>
      </c>
      <c r="P2906" s="6" t="s">
        <v>5044</v>
      </c>
      <c r="Q2906" s="6" t="s">
        <v>24</v>
      </c>
    </row>
    <row r="2907" spans="1:17" ht="15">
      <c r="A2907" s="6" t="s">
        <v>17</v>
      </c>
      <c r="B2907" s="6" t="s">
        <v>41</v>
      </c>
      <c r="C2907" s="6" t="s">
        <v>62</v>
      </c>
      <c r="D2907" s="6" t="s">
        <v>5045</v>
      </c>
      <c r="E2907" s="6">
        <v>1</v>
      </c>
      <c r="F2907" s="6" t="s">
        <v>27</v>
      </c>
      <c r="G2907" s="6" t="s">
        <v>22</v>
      </c>
      <c r="H2907" s="7">
        <v>43128.435960648145</v>
      </c>
      <c r="I2907" s="7">
        <v>43128.409722222219</v>
      </c>
      <c r="J2907" s="4">
        <f t="shared" si="228"/>
        <v>2018</v>
      </c>
      <c r="K2907" s="4">
        <f t="shared" si="229"/>
        <v>1</v>
      </c>
      <c r="L2907" s="6">
        <f t="shared" si="230"/>
        <v>2266.9999999925494</v>
      </c>
      <c r="M2907" s="8">
        <f t="shared" si="226"/>
        <v>37.783333333209157</v>
      </c>
      <c r="N2907" s="8">
        <f t="shared" si="227"/>
        <v>37.783333333209157</v>
      </c>
      <c r="O2907" s="18">
        <v>1</v>
      </c>
      <c r="P2907" s="6" t="s">
        <v>5046</v>
      </c>
      <c r="Q2907" s="6" t="s">
        <v>24</v>
      </c>
    </row>
    <row r="2908" spans="1:17" ht="15">
      <c r="A2908" s="6" t="s">
        <v>17</v>
      </c>
      <c r="B2908" s="6" t="s">
        <v>18</v>
      </c>
      <c r="C2908" s="6" t="s">
        <v>19</v>
      </c>
      <c r="D2908" s="6" t="s">
        <v>5047</v>
      </c>
      <c r="E2908" s="6">
        <v>9</v>
      </c>
      <c r="F2908" s="6" t="s">
        <v>125</v>
      </c>
      <c r="G2908" s="6" t="s">
        <v>22</v>
      </c>
      <c r="H2908" s="7">
        <v>43128.700300925928</v>
      </c>
      <c r="I2908" s="7">
        <v>43128.672222222223</v>
      </c>
      <c r="J2908" s="4">
        <f t="shared" si="228"/>
        <v>2018</v>
      </c>
      <c r="K2908" s="4">
        <f t="shared" si="229"/>
        <v>1</v>
      </c>
      <c r="L2908" s="6">
        <f t="shared" si="230"/>
        <v>2426.0000000707805</v>
      </c>
      <c r="M2908" s="8">
        <f t="shared" si="226"/>
        <v>40.433333334513009</v>
      </c>
      <c r="N2908" s="8">
        <f t="shared" si="227"/>
        <v>363.90000001061708</v>
      </c>
      <c r="O2908" s="18">
        <v>1</v>
      </c>
      <c r="P2908" s="6" t="s">
        <v>5048</v>
      </c>
      <c r="Q2908" s="6" t="s">
        <v>24</v>
      </c>
    </row>
    <row r="2909" spans="1:17" ht="15">
      <c r="A2909" s="6" t="s">
        <v>17</v>
      </c>
      <c r="B2909" s="6" t="s">
        <v>41</v>
      </c>
      <c r="C2909" s="6" t="s">
        <v>42</v>
      </c>
      <c r="D2909" s="6" t="s">
        <v>274</v>
      </c>
      <c r="E2909" s="6">
        <v>6</v>
      </c>
      <c r="F2909" s="6" t="s">
        <v>27</v>
      </c>
      <c r="G2909" s="6" t="s">
        <v>22</v>
      </c>
      <c r="H2909" s="7">
        <v>43128.790706018517</v>
      </c>
      <c r="I2909" s="7">
        <v>43128.76666666667</v>
      </c>
      <c r="J2909" s="4">
        <f t="shared" si="228"/>
        <v>2018</v>
      </c>
      <c r="K2909" s="4">
        <f t="shared" si="229"/>
        <v>1</v>
      </c>
      <c r="L2909" s="6">
        <f t="shared" si="230"/>
        <v>2076.9999995827675</v>
      </c>
      <c r="M2909" s="8">
        <f t="shared" si="226"/>
        <v>34.616666659712791</v>
      </c>
      <c r="N2909" s="8">
        <f t="shared" si="227"/>
        <v>207.69999995827675</v>
      </c>
      <c r="O2909" s="18">
        <v>1</v>
      </c>
      <c r="P2909" s="6" t="s">
        <v>5049</v>
      </c>
      <c r="Q2909" s="6" t="s">
        <v>24</v>
      </c>
    </row>
    <row r="2910" spans="1:17" ht="15">
      <c r="A2910" s="6" t="s">
        <v>29</v>
      </c>
      <c r="B2910" s="6" t="s">
        <v>94</v>
      </c>
      <c r="C2910" s="6" t="s">
        <v>174</v>
      </c>
      <c r="D2910" s="6" t="s">
        <v>5050</v>
      </c>
      <c r="E2910" s="6">
        <v>1</v>
      </c>
      <c r="F2910" s="6" t="s">
        <v>85</v>
      </c>
      <c r="G2910" s="6" t="s">
        <v>22</v>
      </c>
      <c r="H2910" s="7">
        <v>43128.955983796295</v>
      </c>
      <c r="I2910" s="7">
        <v>43128.902777777781</v>
      </c>
      <c r="J2910" s="4">
        <f t="shared" si="228"/>
        <v>2018</v>
      </c>
      <c r="K2910" s="4">
        <f t="shared" si="229"/>
        <v>1</v>
      </c>
      <c r="L2910" s="6">
        <f t="shared" si="230"/>
        <v>4596.999999624677</v>
      </c>
      <c r="M2910" s="8">
        <f t="shared" si="226"/>
        <v>76.616666660411283</v>
      </c>
      <c r="N2910" s="8">
        <f t="shared" si="227"/>
        <v>76.616666660411283</v>
      </c>
      <c r="O2910" s="18">
        <v>1</v>
      </c>
      <c r="P2910" s="6" t="s">
        <v>5051</v>
      </c>
      <c r="Q2910" s="6" t="s">
        <v>24</v>
      </c>
    </row>
    <row r="2911" spans="1:17" ht="15">
      <c r="A2911" s="6" t="s">
        <v>17</v>
      </c>
      <c r="B2911" s="6" t="s">
        <v>55</v>
      </c>
      <c r="C2911" s="6" t="s">
        <v>59</v>
      </c>
      <c r="D2911" s="6" t="s">
        <v>5052</v>
      </c>
      <c r="E2911" s="6">
        <v>3</v>
      </c>
      <c r="F2911" s="6" t="s">
        <v>92</v>
      </c>
      <c r="G2911" s="6" t="s">
        <v>22</v>
      </c>
      <c r="H2911" s="7">
        <v>43129.409062500003</v>
      </c>
      <c r="I2911" s="7">
        <v>43129.356249999997</v>
      </c>
      <c r="J2911" s="4">
        <f t="shared" si="228"/>
        <v>2018</v>
      </c>
      <c r="K2911" s="4">
        <f t="shared" si="229"/>
        <v>1</v>
      </c>
      <c r="L2911" s="6">
        <f t="shared" si="230"/>
        <v>4563.0000004777685</v>
      </c>
      <c r="M2911" s="8">
        <f t="shared" si="226"/>
        <v>76.050000007962808</v>
      </c>
      <c r="N2911" s="8">
        <f t="shared" si="227"/>
        <v>228.15000002388842</v>
      </c>
      <c r="O2911" s="18">
        <v>1</v>
      </c>
      <c r="P2911" s="6" t="s">
        <v>5053</v>
      </c>
      <c r="Q2911" s="6" t="s">
        <v>24</v>
      </c>
    </row>
    <row r="2912" spans="1:17" s="106" customFormat="1" ht="15">
      <c r="A2912" s="110" t="s">
        <v>29</v>
      </c>
      <c r="B2912" s="110" t="s">
        <v>94</v>
      </c>
      <c r="C2912" s="110" t="s">
        <v>95</v>
      </c>
      <c r="D2912" s="110" t="s">
        <v>5054</v>
      </c>
      <c r="E2912" s="110">
        <v>4</v>
      </c>
      <c r="F2912" s="110" t="s">
        <v>33</v>
      </c>
      <c r="G2912" s="110" t="s">
        <v>22</v>
      </c>
      <c r="H2912" s="183">
        <v>43142.254999999997</v>
      </c>
      <c r="I2912" s="183">
        <v>43142.203472222223</v>
      </c>
      <c r="J2912" s="4">
        <f t="shared" si="228"/>
        <v>2018</v>
      </c>
      <c r="K2912" s="4">
        <f t="shared" si="229"/>
        <v>2</v>
      </c>
      <c r="L2912" s="110">
        <f t="shared" si="230"/>
        <v>4451.9999996758997</v>
      </c>
      <c r="M2912" s="108">
        <f t="shared" si="226"/>
        <v>74.199999994598329</v>
      </c>
      <c r="N2912" s="108">
        <f t="shared" si="227"/>
        <v>296.79999997839332</v>
      </c>
      <c r="O2912" s="109">
        <v>1</v>
      </c>
      <c r="P2912" s="110" t="s">
        <v>5055</v>
      </c>
      <c r="Q2912" s="110" t="s">
        <v>24</v>
      </c>
    </row>
    <row r="2913" spans="1:17" ht="15">
      <c r="A2913" s="6" t="s">
        <v>29</v>
      </c>
      <c r="B2913" s="6" t="s">
        <v>30</v>
      </c>
      <c r="C2913" s="6" t="s">
        <v>31</v>
      </c>
      <c r="D2913" s="6" t="s">
        <v>5056</v>
      </c>
      <c r="E2913" s="6">
        <v>1</v>
      </c>
      <c r="F2913" s="6" t="s">
        <v>21</v>
      </c>
      <c r="G2913" s="6" t="s">
        <v>97</v>
      </c>
      <c r="H2913" s="7">
        <v>43129.425000000003</v>
      </c>
      <c r="I2913" s="7">
        <v>43129.415972222225</v>
      </c>
      <c r="J2913" s="4">
        <f t="shared" si="228"/>
        <v>2018</v>
      </c>
      <c r="K2913" s="4">
        <f t="shared" si="229"/>
        <v>1</v>
      </c>
      <c r="L2913" s="6">
        <f t="shared" si="230"/>
        <v>780.00000002793968</v>
      </c>
      <c r="M2913" s="8">
        <f t="shared" si="226"/>
        <v>13.000000000465661</v>
      </c>
      <c r="N2913" s="8">
        <f t="shared" si="227"/>
        <v>13.000000000465661</v>
      </c>
      <c r="O2913" s="18">
        <v>1</v>
      </c>
      <c r="P2913" s="6" t="s">
        <v>5057</v>
      </c>
      <c r="Q2913" s="6" t="s">
        <v>24</v>
      </c>
    </row>
    <row r="2914" spans="1:17" ht="15">
      <c r="A2914" s="6" t="s">
        <v>17</v>
      </c>
      <c r="B2914" s="6" t="s">
        <v>41</v>
      </c>
      <c r="C2914" s="6" t="s">
        <v>42</v>
      </c>
      <c r="D2914" s="6" t="s">
        <v>5058</v>
      </c>
      <c r="E2914" s="6">
        <v>2</v>
      </c>
      <c r="F2914" s="6" t="s">
        <v>92</v>
      </c>
      <c r="G2914" s="6" t="s">
        <v>22</v>
      </c>
      <c r="H2914" s="7">
        <v>43130.545798611114</v>
      </c>
      <c r="I2914" s="7">
        <v>43130.519444444442</v>
      </c>
      <c r="J2914" s="4">
        <f t="shared" si="228"/>
        <v>2018</v>
      </c>
      <c r="K2914" s="4">
        <f t="shared" si="229"/>
        <v>1</v>
      </c>
      <c r="L2914" s="6">
        <f t="shared" si="230"/>
        <v>2277.0000004442409</v>
      </c>
      <c r="M2914" s="8">
        <f t="shared" si="226"/>
        <v>37.950000007404014</v>
      </c>
      <c r="N2914" s="8">
        <f t="shared" si="227"/>
        <v>75.900000014808029</v>
      </c>
      <c r="O2914" s="18">
        <v>1</v>
      </c>
      <c r="P2914" s="6" t="s">
        <v>5059</v>
      </c>
      <c r="Q2914" s="6" t="s">
        <v>24</v>
      </c>
    </row>
    <row r="2915" spans="1:19" s="152" customFormat="1" ht="15">
      <c r="A2915" s="156" t="s">
        <v>29</v>
      </c>
      <c r="B2915" s="156" t="s">
        <v>87</v>
      </c>
      <c r="C2915" s="156" t="s">
        <v>103</v>
      </c>
      <c r="D2915" s="156" t="s">
        <v>2667</v>
      </c>
      <c r="E2915" s="156">
        <v>1</v>
      </c>
      <c r="F2915" s="156" t="s">
        <v>33</v>
      </c>
      <c r="G2915" s="156" t="s">
        <v>97</v>
      </c>
      <c r="H2915" s="157">
        <v>43146.442361111112</v>
      </c>
      <c r="I2915" s="157">
        <v>43146.381944444445</v>
      </c>
      <c r="J2915" s="4">
        <f t="shared" si="228"/>
        <v>2018</v>
      </c>
      <c r="K2915" s="4">
        <f t="shared" si="229"/>
        <v>2</v>
      </c>
      <c r="L2915" s="156">
        <f t="shared" si="230"/>
        <v>5220.0000000419095</v>
      </c>
      <c r="M2915" s="154">
        <f t="shared" si="226"/>
        <v>87.000000000698492</v>
      </c>
      <c r="N2915" s="154">
        <f t="shared" si="227"/>
        <v>87.000000000698492</v>
      </c>
      <c r="O2915" s="155">
        <v>1</v>
      </c>
      <c r="P2915" s="156" t="s">
        <v>5060</v>
      </c>
      <c r="Q2915" s="156" t="s">
        <v>24</v>
      </c>
      <c r="S2915"/>
    </row>
    <row r="2916" spans="1:17" ht="15">
      <c r="A2916" s="6" t="s">
        <v>17</v>
      </c>
      <c r="B2916" s="6" t="s">
        <v>41</v>
      </c>
      <c r="C2916" s="6" t="s">
        <v>42</v>
      </c>
      <c r="D2916" s="6" t="s">
        <v>518</v>
      </c>
      <c r="E2916" s="6">
        <v>9</v>
      </c>
      <c r="F2916" s="6" t="s">
        <v>92</v>
      </c>
      <c r="G2916" s="6" t="s">
        <v>22</v>
      </c>
      <c r="H2916" s="7">
        <v>43131.461446759262</v>
      </c>
      <c r="I2916" s="7">
        <v>43131.437986111108</v>
      </c>
      <c r="J2916" s="4">
        <f t="shared" si="228"/>
        <v>2018</v>
      </c>
      <c r="K2916" s="4">
        <f t="shared" si="229"/>
        <v>1</v>
      </c>
      <c r="L2916" s="6">
        <f t="shared" si="230"/>
        <v>2027.0000004675239</v>
      </c>
      <c r="M2916" s="8">
        <f t="shared" si="226"/>
        <v>33.783333341125399</v>
      </c>
      <c r="N2916" s="8">
        <f t="shared" si="227"/>
        <v>304.05000007012859</v>
      </c>
      <c r="O2916" s="18">
        <v>1</v>
      </c>
      <c r="P2916" s="6" t="s">
        <v>5061</v>
      </c>
      <c r="Q2916" s="6" t="s">
        <v>24</v>
      </c>
    </row>
    <row r="2917" spans="1:17" ht="15">
      <c r="A2917" s="6" t="s">
        <v>17</v>
      </c>
      <c r="B2917" s="6" t="s">
        <v>140</v>
      </c>
      <c r="C2917" s="6" t="s">
        <v>141</v>
      </c>
      <c r="D2917" s="6" t="s">
        <v>5062</v>
      </c>
      <c r="E2917" s="6">
        <v>2</v>
      </c>
      <c r="F2917" s="6" t="s">
        <v>125</v>
      </c>
      <c r="G2917" s="6" t="s">
        <v>22</v>
      </c>
      <c r="H2917" s="7">
        <v>43131.68178240741</v>
      </c>
      <c r="I2917" s="7">
        <v>43131.59884259259</v>
      </c>
      <c r="J2917" s="4">
        <f t="shared" si="228"/>
        <v>2018</v>
      </c>
      <c r="K2917" s="4">
        <f t="shared" si="229"/>
        <v>1</v>
      </c>
      <c r="L2917" s="6">
        <f t="shared" si="230"/>
        <v>7166.0000004339963</v>
      </c>
      <c r="M2917" s="8">
        <f t="shared" si="226"/>
        <v>119.43333334056661</v>
      </c>
      <c r="N2917" s="8">
        <f t="shared" si="227"/>
        <v>238.86666668113321</v>
      </c>
      <c r="O2917" s="18">
        <v>1</v>
      </c>
      <c r="P2917" s="6" t="s">
        <v>5063</v>
      </c>
      <c r="Q2917" s="6" t="s">
        <v>24</v>
      </c>
    </row>
    <row r="2918" spans="1:17" ht="15">
      <c r="A2918" s="6" t="s">
        <v>17</v>
      </c>
      <c r="B2918" s="6" t="s">
        <v>41</v>
      </c>
      <c r="C2918" s="6" t="s">
        <v>135</v>
      </c>
      <c r="D2918" s="6" t="s">
        <v>5064</v>
      </c>
      <c r="E2918" s="6">
        <v>4</v>
      </c>
      <c r="F2918" s="6" t="s">
        <v>92</v>
      </c>
      <c r="G2918" s="6" t="s">
        <v>22</v>
      </c>
      <c r="H2918" s="7">
        <v>43132.498715277776</v>
      </c>
      <c r="I2918" s="7">
        <v>43132.467905092592</v>
      </c>
      <c r="J2918" s="4">
        <f t="shared" si="228"/>
        <v>2018</v>
      </c>
      <c r="K2918" s="4">
        <f t="shared" si="229"/>
        <v>2</v>
      </c>
      <c r="L2918" s="6">
        <f t="shared" si="230"/>
        <v>2661.9999999180436</v>
      </c>
      <c r="M2918" s="8">
        <f t="shared" si="226"/>
        <v>44.366666665300727</v>
      </c>
      <c r="N2918" s="8">
        <f t="shared" si="227"/>
        <v>177.46666666120291</v>
      </c>
      <c r="O2918" s="18">
        <v>1</v>
      </c>
      <c r="P2918" s="6" t="s">
        <v>5065</v>
      </c>
      <c r="Q2918" s="6" t="s">
        <v>24</v>
      </c>
    </row>
    <row r="2919" spans="1:17" ht="15">
      <c r="A2919" s="6" t="s">
        <v>17</v>
      </c>
      <c r="B2919" s="6" t="s">
        <v>47</v>
      </c>
      <c r="C2919" s="6" t="s">
        <v>52</v>
      </c>
      <c r="D2919" s="6" t="s">
        <v>5066</v>
      </c>
      <c r="E2919" s="6">
        <v>77</v>
      </c>
      <c r="F2919" s="6" t="s">
        <v>21</v>
      </c>
      <c r="G2919" s="6" t="s">
        <v>22</v>
      </c>
      <c r="H2919" s="7">
        <v>43132.515972222223</v>
      </c>
      <c r="I2919" s="7">
        <v>43132.492361111108</v>
      </c>
      <c r="J2919" s="4">
        <f t="shared" si="228"/>
        <v>2018</v>
      </c>
      <c r="K2919" s="4">
        <f t="shared" si="229"/>
        <v>2</v>
      </c>
      <c r="L2919" s="6">
        <f t="shared" si="230"/>
        <v>2040.0000003632158</v>
      </c>
      <c r="M2919" s="8">
        <f t="shared" si="226"/>
        <v>34.000000006053597</v>
      </c>
      <c r="N2919" s="8">
        <f t="shared" si="227"/>
        <v>2618.0000004661269</v>
      </c>
      <c r="O2919" s="18">
        <v>1</v>
      </c>
      <c r="P2919" s="6" t="s">
        <v>5067</v>
      </c>
      <c r="Q2919" s="6" t="s">
        <v>24</v>
      </c>
    </row>
    <row r="2920" spans="1:17" ht="15">
      <c r="A2920" s="6" t="s">
        <v>29</v>
      </c>
      <c r="B2920" s="6" t="s">
        <v>87</v>
      </c>
      <c r="C2920" s="6" t="s">
        <v>103</v>
      </c>
      <c r="D2920" s="6" t="s">
        <v>200</v>
      </c>
      <c r="E2920" s="6">
        <v>2526</v>
      </c>
      <c r="F2920" s="6" t="s">
        <v>21</v>
      </c>
      <c r="G2920" s="6" t="s">
        <v>22</v>
      </c>
      <c r="H2920" s="7">
        <v>43132.643449074072</v>
      </c>
      <c r="I2920" s="7">
        <v>43132.640277777777</v>
      </c>
      <c r="J2920" s="4">
        <f t="shared" si="228"/>
        <v>2018</v>
      </c>
      <c r="K2920" s="4">
        <f t="shared" si="229"/>
        <v>2</v>
      </c>
      <c r="L2920" s="6">
        <f t="shared" si="230"/>
        <v>273.99999992921948</v>
      </c>
      <c r="M2920" s="8">
        <f t="shared" si="226"/>
        <v>4.5666666654869914</v>
      </c>
      <c r="N2920" s="8">
        <f t="shared" si="227"/>
        <v>11535.39999702014</v>
      </c>
      <c r="O2920" s="18">
        <v>1</v>
      </c>
      <c r="P2920" s="6" t="s">
        <v>5068</v>
      </c>
      <c r="Q2920" s="6" t="s">
        <v>24</v>
      </c>
    </row>
    <row r="2921" spans="1:17" ht="15">
      <c r="A2921" s="6" t="s">
        <v>29</v>
      </c>
      <c r="B2921" s="6" t="s">
        <v>94</v>
      </c>
      <c r="C2921" s="6" t="s">
        <v>4936</v>
      </c>
      <c r="D2921" s="6" t="s">
        <v>5069</v>
      </c>
      <c r="E2921" s="6">
        <v>628</v>
      </c>
      <c r="F2921" s="6" t="s">
        <v>125</v>
      </c>
      <c r="G2921" s="6" t="s">
        <v>22</v>
      </c>
      <c r="H2921" s="7">
        <v>43133.064236111109</v>
      </c>
      <c r="I2921" s="7">
        <v>43132.925694444442</v>
      </c>
      <c r="J2921" s="4">
        <f t="shared" si="228"/>
        <v>2018</v>
      </c>
      <c r="K2921" s="4">
        <f t="shared" si="229"/>
        <v>2</v>
      </c>
      <c r="L2921" s="6">
        <f t="shared" si="230"/>
        <v>11970.00000004191</v>
      </c>
      <c r="M2921" s="8">
        <f t="shared" si="226"/>
        <v>199.50000000069849</v>
      </c>
      <c r="N2921" s="8">
        <f t="shared" si="227"/>
        <v>125286.00000043865</v>
      </c>
      <c r="O2921" s="18">
        <v>1</v>
      </c>
      <c r="P2921" s="6" t="s">
        <v>5070</v>
      </c>
      <c r="Q2921" s="6" t="s">
        <v>24</v>
      </c>
    </row>
    <row r="2922" spans="1:17" s="106" customFormat="1" ht="15">
      <c r="A2922" s="110" t="s">
        <v>29</v>
      </c>
      <c r="B2922" s="110" t="s">
        <v>94</v>
      </c>
      <c r="C2922" s="110" t="s">
        <v>95</v>
      </c>
      <c r="D2922" s="110" t="s">
        <v>5071</v>
      </c>
      <c r="E2922" s="110">
        <v>1</v>
      </c>
      <c r="F2922" s="110" t="s">
        <v>33</v>
      </c>
      <c r="G2922" s="110" t="s">
        <v>22</v>
      </c>
      <c r="H2922" s="183">
        <v>43172.525312500002</v>
      </c>
      <c r="I2922" s="183">
        <v>43172.461111111108</v>
      </c>
      <c r="J2922" s="4">
        <f t="shared" si="228"/>
        <v>2018</v>
      </c>
      <c r="K2922" s="4">
        <f t="shared" si="229"/>
        <v>3</v>
      </c>
      <c r="L2922" s="110">
        <f t="shared" si="230"/>
        <v>5547.0000004163012</v>
      </c>
      <c r="M2922" s="108">
        <f t="shared" si="226"/>
        <v>92.450000006938353</v>
      </c>
      <c r="N2922" s="108">
        <f t="shared" si="227"/>
        <v>92.450000006938353</v>
      </c>
      <c r="O2922" s="109">
        <v>1</v>
      </c>
      <c r="P2922" s="110" t="s">
        <v>5072</v>
      </c>
      <c r="Q2922" s="110" t="s">
        <v>24</v>
      </c>
    </row>
    <row r="2923" spans="1:17" ht="15">
      <c r="A2923" s="6" t="s">
        <v>29</v>
      </c>
      <c r="B2923" s="6" t="s">
        <v>87</v>
      </c>
      <c r="C2923" s="6" t="s">
        <v>197</v>
      </c>
      <c r="D2923" s="6" t="s">
        <v>5073</v>
      </c>
      <c r="E2923" s="6">
        <v>1</v>
      </c>
      <c r="F2923" s="6" t="s">
        <v>125</v>
      </c>
      <c r="G2923" s="6" t="s">
        <v>22</v>
      </c>
      <c r="H2923" s="7">
        <v>43133.315798611111</v>
      </c>
      <c r="I2923" s="7">
        <v>43133.285416666666</v>
      </c>
      <c r="J2923" s="4">
        <f t="shared" si="228"/>
        <v>2018</v>
      </c>
      <c r="K2923" s="4">
        <f t="shared" si="229"/>
        <v>2</v>
      </c>
      <c r="L2923" s="6">
        <f t="shared" si="230"/>
        <v>2625.0000000698492</v>
      </c>
      <c r="M2923" s="8">
        <f t="shared" si="226"/>
        <v>43.750000001164153</v>
      </c>
      <c r="N2923" s="8">
        <f t="shared" si="227"/>
        <v>43.750000001164153</v>
      </c>
      <c r="O2923" s="18">
        <v>1</v>
      </c>
      <c r="P2923" s="6" t="s">
        <v>5074</v>
      </c>
      <c r="Q2923" s="6" t="s">
        <v>24</v>
      </c>
    </row>
    <row r="2924" spans="1:17" ht="15">
      <c r="A2924" s="6" t="s">
        <v>29</v>
      </c>
      <c r="B2924" s="6" t="s">
        <v>87</v>
      </c>
      <c r="C2924" s="6" t="s">
        <v>197</v>
      </c>
      <c r="D2924" s="6" t="s">
        <v>5075</v>
      </c>
      <c r="E2924" s="6">
        <v>1</v>
      </c>
      <c r="F2924" s="6" t="s">
        <v>125</v>
      </c>
      <c r="G2924" s="6" t="s">
        <v>22</v>
      </c>
      <c r="H2924" s="7">
        <v>43133.31454861111</v>
      </c>
      <c r="I2924" s="7">
        <v>43133.290277777778</v>
      </c>
      <c r="J2924" s="4">
        <f t="shared" si="228"/>
        <v>2018</v>
      </c>
      <c r="K2924" s="4">
        <f t="shared" si="229"/>
        <v>2</v>
      </c>
      <c r="L2924" s="6">
        <f t="shared" si="230"/>
        <v>2096.9999998575076</v>
      </c>
      <c r="M2924" s="8">
        <f t="shared" si="226"/>
        <v>34.949999997625127</v>
      </c>
      <c r="N2924" s="8">
        <f t="shared" si="227"/>
        <v>34.949999997625127</v>
      </c>
      <c r="O2924" s="18">
        <v>1</v>
      </c>
      <c r="P2924" s="6" t="s">
        <v>5076</v>
      </c>
      <c r="Q2924" s="6" t="s">
        <v>24</v>
      </c>
    </row>
    <row r="2925" spans="1:17" ht="15">
      <c r="A2925" s="6" t="s">
        <v>17</v>
      </c>
      <c r="B2925" s="6" t="s">
        <v>47</v>
      </c>
      <c r="C2925" s="6" t="s">
        <v>52</v>
      </c>
      <c r="D2925" s="6" t="s">
        <v>1254</v>
      </c>
      <c r="E2925" s="6">
        <v>656</v>
      </c>
      <c r="F2925" s="6" t="s">
        <v>21</v>
      </c>
      <c r="G2925" s="6" t="s">
        <v>22</v>
      </c>
      <c r="H2925" s="7">
        <v>43134.416666666664</v>
      </c>
      <c r="I2925" s="7">
        <v>43134.386805555558</v>
      </c>
      <c r="J2925" s="4">
        <f t="shared" si="228"/>
        <v>2018</v>
      </c>
      <c r="K2925" s="4">
        <f t="shared" si="229"/>
        <v>2</v>
      </c>
      <c r="L2925" s="6">
        <f t="shared" si="230"/>
        <v>2579.9999996088445</v>
      </c>
      <c r="M2925" s="8">
        <f t="shared" si="226"/>
        <v>42.999999993480742</v>
      </c>
      <c r="N2925" s="8">
        <f t="shared" si="227"/>
        <v>28207.999995723367</v>
      </c>
      <c r="O2925" s="18">
        <v>1</v>
      </c>
      <c r="P2925" s="6" t="s">
        <v>5077</v>
      </c>
      <c r="Q2925" s="6" t="s">
        <v>24</v>
      </c>
    </row>
    <row r="2926" spans="1:17" ht="15">
      <c r="A2926" s="6" t="s">
        <v>17</v>
      </c>
      <c r="B2926" s="6" t="s">
        <v>41</v>
      </c>
      <c r="C2926" s="6" t="s">
        <v>135</v>
      </c>
      <c r="D2926" s="6" t="s">
        <v>979</v>
      </c>
      <c r="E2926" s="6">
        <v>36</v>
      </c>
      <c r="F2926" s="6" t="s">
        <v>44</v>
      </c>
      <c r="G2926" s="6" t="s">
        <v>22</v>
      </c>
      <c r="H2926" s="7">
        <v>43135.429409722223</v>
      </c>
      <c r="I2926" s="7">
        <v>43135.361111111109</v>
      </c>
      <c r="J2926" s="4">
        <f t="shared" si="228"/>
        <v>2018</v>
      </c>
      <c r="K2926" s="4">
        <f t="shared" si="229"/>
        <v>2</v>
      </c>
      <c r="L2926" s="6">
        <f t="shared" si="230"/>
        <v>5901.0000001871958</v>
      </c>
      <c r="M2926" s="8">
        <f t="shared" si="226"/>
        <v>98.350000003119931</v>
      </c>
      <c r="N2926" s="8">
        <f t="shared" si="227"/>
        <v>3540.6000001123175</v>
      </c>
      <c r="O2926" s="18">
        <v>1</v>
      </c>
      <c r="P2926" s="6" t="s">
        <v>5078</v>
      </c>
      <c r="Q2926" s="6" t="s">
        <v>24</v>
      </c>
    </row>
    <row r="2927" spans="1:17" ht="15">
      <c r="A2927" s="6" t="s">
        <v>17</v>
      </c>
      <c r="B2927" s="6" t="s">
        <v>41</v>
      </c>
      <c r="C2927" s="6" t="s">
        <v>135</v>
      </c>
      <c r="D2927" s="6" t="s">
        <v>5079</v>
      </c>
      <c r="E2927" s="6">
        <v>1</v>
      </c>
      <c r="F2927" s="6" t="s">
        <v>131</v>
      </c>
      <c r="G2927" s="6" t="s">
        <v>22</v>
      </c>
      <c r="H2927" s="7">
        <v>43135.429849537039</v>
      </c>
      <c r="I2927" s="7">
        <v>43135.371527777781</v>
      </c>
      <c r="J2927" s="4">
        <f t="shared" si="228"/>
        <v>2018</v>
      </c>
      <c r="K2927" s="4">
        <f t="shared" si="229"/>
        <v>2</v>
      </c>
      <c r="L2927" s="6">
        <f t="shared" si="230"/>
        <v>5038.9999998500571</v>
      </c>
      <c r="M2927" s="8">
        <f t="shared" si="226"/>
        <v>83.983333330834284</v>
      </c>
      <c r="N2927" s="8">
        <f t="shared" si="227"/>
        <v>83.983333330834284</v>
      </c>
      <c r="O2927" s="18">
        <v>1</v>
      </c>
      <c r="P2927" s="6" t="s">
        <v>5080</v>
      </c>
      <c r="Q2927" s="6" t="s">
        <v>24</v>
      </c>
    </row>
    <row r="2928" spans="1:19" s="100" customFormat="1" ht="15">
      <c r="A2928" s="96" t="s">
        <v>17</v>
      </c>
      <c r="B2928" s="96" t="s">
        <v>18</v>
      </c>
      <c r="C2928" s="96" t="s">
        <v>35</v>
      </c>
      <c r="D2928" s="96" t="s">
        <v>832</v>
      </c>
      <c r="E2928" s="96">
        <v>1</v>
      </c>
      <c r="F2928" s="96" t="s">
        <v>27</v>
      </c>
      <c r="G2928" s="96" t="s">
        <v>22</v>
      </c>
      <c r="H2928" s="97">
        <v>43135.477777777778</v>
      </c>
      <c r="I2928" s="97">
        <v>43135.390277777777</v>
      </c>
      <c r="J2928" s="4">
        <f t="shared" si="228"/>
        <v>2018</v>
      </c>
      <c r="K2928" s="4">
        <f t="shared" si="229"/>
        <v>2</v>
      </c>
      <c r="L2928" s="96">
        <f t="shared" si="230"/>
        <v>7560.0000001257285</v>
      </c>
      <c r="M2928" s="98">
        <f t="shared" si="226"/>
        <v>126.00000000209548</v>
      </c>
      <c r="N2928" s="98">
        <f t="shared" si="227"/>
        <v>126.00000000209548</v>
      </c>
      <c r="O2928" s="99">
        <v>1</v>
      </c>
      <c r="P2928" s="96" t="s">
        <v>5081</v>
      </c>
      <c r="Q2928" s="96" t="s">
        <v>24</v>
      </c>
      <c r="S2928"/>
    </row>
    <row r="2929" spans="1:17" ht="15">
      <c r="A2929" s="6" t="s">
        <v>17</v>
      </c>
      <c r="B2929" s="6" t="s">
        <v>41</v>
      </c>
      <c r="C2929" s="6" t="s">
        <v>62</v>
      </c>
      <c r="D2929" s="6" t="s">
        <v>1200</v>
      </c>
      <c r="E2929" s="6">
        <v>6</v>
      </c>
      <c r="F2929" s="6" t="s">
        <v>44</v>
      </c>
      <c r="G2929" s="6" t="s">
        <v>22</v>
      </c>
      <c r="H2929" s="7">
        <v>43135.443923611114</v>
      </c>
      <c r="I2929" s="7">
        <v>43135.404166666667</v>
      </c>
      <c r="J2929" s="4">
        <f t="shared" si="228"/>
        <v>2018</v>
      </c>
      <c r="K2929" s="4">
        <f t="shared" si="229"/>
        <v>2</v>
      </c>
      <c r="L2929" s="6">
        <f t="shared" si="230"/>
        <v>3435.0000001955777</v>
      </c>
      <c r="M2929" s="8">
        <f t="shared" si="226"/>
        <v>57.250000003259629</v>
      </c>
      <c r="N2929" s="8">
        <f t="shared" si="227"/>
        <v>343.50000001955777</v>
      </c>
      <c r="O2929" s="18">
        <v>1</v>
      </c>
      <c r="P2929" s="6" t="s">
        <v>5082</v>
      </c>
      <c r="Q2929" s="6" t="s">
        <v>24</v>
      </c>
    </row>
    <row r="2930" spans="1:19" s="100" customFormat="1" ht="15">
      <c r="A2930" s="96" t="s">
        <v>17</v>
      </c>
      <c r="B2930" s="96" t="s">
        <v>41</v>
      </c>
      <c r="C2930" s="96" t="s">
        <v>62</v>
      </c>
      <c r="D2930" s="96" t="s">
        <v>5083</v>
      </c>
      <c r="E2930" s="96">
        <v>1</v>
      </c>
      <c r="F2930" s="96" t="s">
        <v>27</v>
      </c>
      <c r="G2930" s="96" t="s">
        <v>22</v>
      </c>
      <c r="H2930" s="97">
        <v>43135.563333333332</v>
      </c>
      <c r="I2930" s="97">
        <v>43135.515277777777</v>
      </c>
      <c r="J2930" s="4">
        <f t="shared" si="228"/>
        <v>2018</v>
      </c>
      <c r="K2930" s="4">
        <f t="shared" si="229"/>
        <v>2</v>
      </c>
      <c r="L2930" s="96">
        <f t="shared" si="230"/>
        <v>4151.9999999552965</v>
      </c>
      <c r="M2930" s="98">
        <f t="shared" si="226"/>
        <v>69.199999999254942</v>
      </c>
      <c r="N2930" s="98">
        <f t="shared" si="227"/>
        <v>69.199999999254942</v>
      </c>
      <c r="O2930" s="99">
        <v>1</v>
      </c>
      <c r="P2930" s="96" t="s">
        <v>5084</v>
      </c>
      <c r="Q2930" s="96" t="s">
        <v>24</v>
      </c>
      <c r="S2930"/>
    </row>
    <row r="2931" spans="1:19" s="100" customFormat="1" ht="15">
      <c r="A2931" s="96" t="s">
        <v>17</v>
      </c>
      <c r="B2931" s="96" t="s">
        <v>41</v>
      </c>
      <c r="C2931" s="96" t="s">
        <v>62</v>
      </c>
      <c r="D2931" s="96" t="s">
        <v>5085</v>
      </c>
      <c r="E2931" s="96">
        <v>1</v>
      </c>
      <c r="F2931" s="96" t="s">
        <v>27</v>
      </c>
      <c r="G2931" s="96" t="s">
        <v>22</v>
      </c>
      <c r="H2931" s="97">
        <v>43135.684999999998</v>
      </c>
      <c r="I2931" s="97">
        <v>43135.657638888886</v>
      </c>
      <c r="J2931" s="4">
        <f t="shared" si="228"/>
        <v>2018</v>
      </c>
      <c r="K2931" s="4">
        <f t="shared" si="229"/>
        <v>2</v>
      </c>
      <c r="L2931" s="96">
        <f t="shared" si="230"/>
        <v>2364.0000000363216</v>
      </c>
      <c r="M2931" s="98">
        <f t="shared" si="226"/>
        <v>39.40000000060536</v>
      </c>
      <c r="N2931" s="98">
        <f t="shared" si="227"/>
        <v>39.40000000060536</v>
      </c>
      <c r="O2931" s="99">
        <v>1</v>
      </c>
      <c r="P2931" s="96" t="s">
        <v>5086</v>
      </c>
      <c r="Q2931" s="96" t="s">
        <v>24</v>
      </c>
      <c r="S2931"/>
    </row>
    <row r="2932" spans="1:17" s="106" customFormat="1" ht="15">
      <c r="A2932" s="110" t="s">
        <v>29</v>
      </c>
      <c r="B2932" s="110" t="s">
        <v>94</v>
      </c>
      <c r="C2932" s="110" t="s">
        <v>95</v>
      </c>
      <c r="D2932" s="110" t="s">
        <v>5087</v>
      </c>
      <c r="E2932" s="110">
        <v>1</v>
      </c>
      <c r="F2932" s="110" t="s">
        <v>33</v>
      </c>
      <c r="G2932" s="110" t="s">
        <v>22</v>
      </c>
      <c r="H2932" s="183">
        <v>43178.701736111114</v>
      </c>
      <c r="I2932" s="183">
        <v>43178.676388888889</v>
      </c>
      <c r="J2932" s="4">
        <f t="shared" si="228"/>
        <v>2018</v>
      </c>
      <c r="K2932" s="4">
        <f t="shared" si="229"/>
        <v>3</v>
      </c>
      <c r="L2932" s="110">
        <f t="shared" si="230"/>
        <v>2190.0000002235174</v>
      </c>
      <c r="M2932" s="108">
        <f t="shared" si="226"/>
        <v>36.50000000372529</v>
      </c>
      <c r="N2932" s="108">
        <f t="shared" si="227"/>
        <v>36.50000000372529</v>
      </c>
      <c r="O2932" s="109">
        <v>1</v>
      </c>
      <c r="P2932" s="110" t="s">
        <v>5088</v>
      </c>
      <c r="Q2932" s="110" t="s">
        <v>24</v>
      </c>
    </row>
    <row r="2933" spans="1:17" ht="15">
      <c r="A2933" s="6" t="s">
        <v>29</v>
      </c>
      <c r="B2933" s="6" t="s">
        <v>30</v>
      </c>
      <c r="C2933" s="6" t="s">
        <v>83</v>
      </c>
      <c r="D2933" s="6" t="s">
        <v>491</v>
      </c>
      <c r="E2933" s="6">
        <v>109</v>
      </c>
      <c r="F2933" s="6" t="s">
        <v>125</v>
      </c>
      <c r="G2933" s="6" t="s">
        <v>22</v>
      </c>
      <c r="H2933" s="7">
        <v>43136.672766203701</v>
      </c>
      <c r="I2933" s="7">
        <v>43136.602777777778</v>
      </c>
      <c r="J2933" s="4">
        <f t="shared" si="228"/>
        <v>2018</v>
      </c>
      <c r="K2933" s="4">
        <f t="shared" si="229"/>
        <v>2</v>
      </c>
      <c r="L2933" s="6">
        <f t="shared" si="230"/>
        <v>6046.9999997410923</v>
      </c>
      <c r="M2933" s="8">
        <f t="shared" si="226"/>
        <v>100.78333332901821</v>
      </c>
      <c r="N2933" s="8">
        <f t="shared" si="227"/>
        <v>10985.383332862984</v>
      </c>
      <c r="O2933" s="18">
        <v>1</v>
      </c>
      <c r="P2933" s="6" t="s">
        <v>5089</v>
      </c>
      <c r="Q2933" s="6" t="s">
        <v>24</v>
      </c>
    </row>
    <row r="2934" spans="1:19" s="135" customFormat="1" ht="15">
      <c r="A2934" s="139" t="s">
        <v>29</v>
      </c>
      <c r="B2934" s="139" t="s">
        <v>94</v>
      </c>
      <c r="C2934" s="139" t="s">
        <v>95</v>
      </c>
      <c r="D2934" s="139" t="s">
        <v>5090</v>
      </c>
      <c r="E2934" s="139">
        <v>1</v>
      </c>
      <c r="F2934" s="139" t="s">
        <v>85</v>
      </c>
      <c r="G2934" s="139" t="s">
        <v>22</v>
      </c>
      <c r="H2934" s="161">
        <v>43136.708773148152</v>
      </c>
      <c r="I2934" s="161">
        <v>43136.607638888891</v>
      </c>
      <c r="J2934" s="4">
        <f t="shared" si="228"/>
        <v>2018</v>
      </c>
      <c r="K2934" s="4">
        <f t="shared" si="229"/>
        <v>2</v>
      </c>
      <c r="L2934" s="139">
        <f t="shared" si="230"/>
        <v>8738.0000001518056</v>
      </c>
      <c r="M2934" s="137">
        <f t="shared" si="226"/>
        <v>145.63333333586343</v>
      </c>
      <c r="N2934" s="137">
        <f t="shared" si="227"/>
        <v>145.63333333586343</v>
      </c>
      <c r="O2934" s="138">
        <v>1</v>
      </c>
      <c r="P2934" s="139" t="s">
        <v>5091</v>
      </c>
      <c r="Q2934" s="139" t="s">
        <v>24</v>
      </c>
      <c r="S2934"/>
    </row>
    <row r="2935" spans="1:17" ht="15">
      <c r="A2935" s="6" t="s">
        <v>17</v>
      </c>
      <c r="B2935" s="6" t="s">
        <v>140</v>
      </c>
      <c r="C2935" s="6" t="s">
        <v>141</v>
      </c>
      <c r="D2935" s="6" t="s">
        <v>5092</v>
      </c>
      <c r="E2935" s="6">
        <v>18</v>
      </c>
      <c r="F2935" s="6" t="s">
        <v>85</v>
      </c>
      <c r="G2935" s="6" t="s">
        <v>22</v>
      </c>
      <c r="H2935" s="7">
        <v>43137.756423611114</v>
      </c>
      <c r="I2935" s="7">
        <v>43137.727083333331</v>
      </c>
      <c r="J2935" s="4">
        <f t="shared" si="228"/>
        <v>2018</v>
      </c>
      <c r="K2935" s="4">
        <f t="shared" si="229"/>
        <v>2</v>
      </c>
      <c r="L2935" s="6">
        <f t="shared" si="230"/>
        <v>2535.0000004051253</v>
      </c>
      <c r="M2935" s="8">
        <f t="shared" si="226"/>
        <v>42.250000006752089</v>
      </c>
      <c r="N2935" s="8">
        <f t="shared" si="227"/>
        <v>760.5000001215376</v>
      </c>
      <c r="O2935" s="18">
        <v>1</v>
      </c>
      <c r="P2935" s="6" t="s">
        <v>5093</v>
      </c>
      <c r="Q2935" s="6" t="s">
        <v>24</v>
      </c>
    </row>
    <row r="2936" spans="1:17" ht="15">
      <c r="A2936" s="6" t="s">
        <v>29</v>
      </c>
      <c r="B2936" s="6" t="s">
        <v>94</v>
      </c>
      <c r="C2936" s="6" t="s">
        <v>156</v>
      </c>
      <c r="D2936" s="6" t="s">
        <v>499</v>
      </c>
      <c r="E2936" s="6">
        <v>152</v>
      </c>
      <c r="F2936" s="6" t="s">
        <v>33</v>
      </c>
      <c r="G2936" s="6" t="s">
        <v>22</v>
      </c>
      <c r="H2936" s="7">
        <v>43180.323553240742</v>
      </c>
      <c r="I2936" s="7">
        <v>43180.250694444447</v>
      </c>
      <c r="J2936" s="4">
        <f t="shared" si="228"/>
        <v>2018</v>
      </c>
      <c r="K2936" s="4">
        <f t="shared" si="229"/>
        <v>3</v>
      </c>
      <c r="L2936" s="6">
        <f t="shared" si="230"/>
        <v>6294.9999998789281</v>
      </c>
      <c r="M2936" s="8">
        <f t="shared" si="226"/>
        <v>104.9166666646488</v>
      </c>
      <c r="N2936" s="8">
        <f t="shared" si="227"/>
        <v>15947.333333026618</v>
      </c>
      <c r="O2936" s="18">
        <v>1</v>
      </c>
      <c r="P2936" s="6" t="s">
        <v>5094</v>
      </c>
      <c r="Q2936" s="6" t="s">
        <v>24</v>
      </c>
    </row>
    <row r="2937" spans="1:17" ht="15">
      <c r="A2937" s="6" t="s">
        <v>29</v>
      </c>
      <c r="B2937" s="6" t="s">
        <v>87</v>
      </c>
      <c r="C2937" s="6" t="s">
        <v>103</v>
      </c>
      <c r="D2937" s="6" t="s">
        <v>5095</v>
      </c>
      <c r="E2937" s="6">
        <v>1</v>
      </c>
      <c r="F2937" s="6" t="s">
        <v>27</v>
      </c>
      <c r="G2937" s="6" t="s">
        <v>22</v>
      </c>
      <c r="H2937" s="7">
        <v>43138.545729166668</v>
      </c>
      <c r="I2937" s="7">
        <v>43138.527083333334</v>
      </c>
      <c r="J2937" s="4">
        <f t="shared" si="228"/>
        <v>2018</v>
      </c>
      <c r="K2937" s="4">
        <f t="shared" si="229"/>
        <v>2</v>
      </c>
      <c r="L2937" s="6">
        <f t="shared" si="230"/>
        <v>1611.0000000335276</v>
      </c>
      <c r="M2937" s="8">
        <f t="shared" si="226"/>
        <v>26.850000000558794</v>
      </c>
      <c r="N2937" s="8">
        <f t="shared" si="227"/>
        <v>26.850000000558794</v>
      </c>
      <c r="O2937" s="18">
        <v>1</v>
      </c>
      <c r="P2937" s="6" t="s">
        <v>5096</v>
      </c>
      <c r="Q2937" s="6" t="s">
        <v>24</v>
      </c>
    </row>
    <row r="2938" spans="1:17" ht="15">
      <c r="A2938" s="6" t="s">
        <v>17</v>
      </c>
      <c r="B2938" s="6" t="s">
        <v>41</v>
      </c>
      <c r="C2938" s="6" t="s">
        <v>62</v>
      </c>
      <c r="D2938" s="6" t="s">
        <v>585</v>
      </c>
      <c r="E2938" s="6">
        <v>15</v>
      </c>
      <c r="F2938" s="6" t="s">
        <v>131</v>
      </c>
      <c r="G2938" s="6" t="s">
        <v>22</v>
      </c>
      <c r="H2938" s="7">
        <v>43138.633333333331</v>
      </c>
      <c r="I2938" s="7">
        <v>43138.609722222223</v>
      </c>
      <c r="J2938" s="4">
        <f t="shared" si="228"/>
        <v>2018</v>
      </c>
      <c r="K2938" s="4">
        <f t="shared" si="229"/>
        <v>2</v>
      </c>
      <c r="L2938" s="6">
        <f t="shared" si="230"/>
        <v>2039.9999997345731</v>
      </c>
      <c r="M2938" s="8">
        <f t="shared" si="226"/>
        <v>33.999999995576218</v>
      </c>
      <c r="N2938" s="8">
        <f t="shared" si="227"/>
        <v>509.99999993364327</v>
      </c>
      <c r="O2938" s="18">
        <v>1</v>
      </c>
      <c r="P2938" s="6" t="s">
        <v>5097</v>
      </c>
      <c r="Q2938" s="6" t="s">
        <v>24</v>
      </c>
    </row>
    <row r="2939" spans="1:17" ht="15">
      <c r="A2939" s="6" t="s">
        <v>17</v>
      </c>
      <c r="B2939" s="6" t="s">
        <v>41</v>
      </c>
      <c r="C2939" s="6" t="s">
        <v>135</v>
      </c>
      <c r="D2939" s="6" t="s">
        <v>238</v>
      </c>
      <c r="E2939" s="6">
        <v>133</v>
      </c>
      <c r="F2939" s="6" t="s">
        <v>131</v>
      </c>
      <c r="G2939" s="6" t="s">
        <v>22</v>
      </c>
      <c r="H2939" s="7">
        <v>43138.657638888886</v>
      </c>
      <c r="I2939" s="7">
        <v>43138.631249999999</v>
      </c>
      <c r="J2939" s="4">
        <f t="shared" si="228"/>
        <v>2018</v>
      </c>
      <c r="K2939" s="4">
        <f t="shared" si="229"/>
        <v>2</v>
      </c>
      <c r="L2939" s="6">
        <f t="shared" si="230"/>
        <v>2279.9999998882413</v>
      </c>
      <c r="M2939" s="8">
        <f t="shared" si="226"/>
        <v>37.999999998137355</v>
      </c>
      <c r="N2939" s="8">
        <f t="shared" si="227"/>
        <v>5053.9999997522682</v>
      </c>
      <c r="O2939" s="18">
        <v>1</v>
      </c>
      <c r="P2939" s="6" t="s">
        <v>5098</v>
      </c>
      <c r="Q2939" s="6" t="s">
        <v>24</v>
      </c>
    </row>
    <row r="2940" spans="1:17" ht="15">
      <c r="A2940" s="6" t="s">
        <v>17</v>
      </c>
      <c r="B2940" s="6" t="s">
        <v>41</v>
      </c>
      <c r="C2940" s="6" t="s">
        <v>129</v>
      </c>
      <c r="D2940" s="6" t="s">
        <v>5099</v>
      </c>
      <c r="E2940" s="6">
        <v>13</v>
      </c>
      <c r="F2940" s="6" t="s">
        <v>44</v>
      </c>
      <c r="G2940" s="6" t="s">
        <v>22</v>
      </c>
      <c r="H2940" s="7">
        <v>43138.641736111109</v>
      </c>
      <c r="I2940" s="7">
        <v>43138.632638888892</v>
      </c>
      <c r="J2940" s="4">
        <f t="shared" si="228"/>
        <v>2018</v>
      </c>
      <c r="K2940" s="4">
        <f t="shared" si="229"/>
        <v>2</v>
      </c>
      <c r="L2940" s="6">
        <f t="shared" si="230"/>
        <v>785.99999954458326</v>
      </c>
      <c r="M2940" s="8">
        <f t="shared" si="226"/>
        <v>13.099999992409721</v>
      </c>
      <c r="N2940" s="8">
        <f t="shared" si="227"/>
        <v>170.29999990132637</v>
      </c>
      <c r="O2940" s="18">
        <v>1</v>
      </c>
      <c r="P2940" s="6" t="s">
        <v>5100</v>
      </c>
      <c r="Q2940" s="6" t="s">
        <v>24</v>
      </c>
    </row>
    <row r="2941" spans="1:17" ht="15">
      <c r="A2941" s="6" t="s">
        <v>17</v>
      </c>
      <c r="B2941" s="6" t="s">
        <v>55</v>
      </c>
      <c r="C2941" s="6" t="s">
        <v>59</v>
      </c>
      <c r="D2941" s="6" t="s">
        <v>5101</v>
      </c>
      <c r="E2941" s="6">
        <v>1</v>
      </c>
      <c r="F2941" s="6" t="s">
        <v>27</v>
      </c>
      <c r="G2941" s="6" t="s">
        <v>22</v>
      </c>
      <c r="H2941" s="7">
        <v>43138.800266203703</v>
      </c>
      <c r="I2941" s="7">
        <v>43138.748611111114</v>
      </c>
      <c r="J2941" s="4">
        <f t="shared" si="228"/>
        <v>2018</v>
      </c>
      <c r="K2941" s="4">
        <f t="shared" si="229"/>
        <v>2</v>
      </c>
      <c r="L2941" s="6">
        <f t="shared" si="230"/>
        <v>4462.9999997327104</v>
      </c>
      <c r="M2941" s="8">
        <f t="shared" si="226"/>
        <v>74.383333328878507</v>
      </c>
      <c r="N2941" s="8">
        <f t="shared" si="227"/>
        <v>74.383333328878507</v>
      </c>
      <c r="O2941" s="18">
        <v>1</v>
      </c>
      <c r="P2941" s="6" t="s">
        <v>5102</v>
      </c>
      <c r="Q2941" s="6" t="s">
        <v>24</v>
      </c>
    </row>
    <row r="2942" spans="1:17" ht="15">
      <c r="A2942" s="6" t="s">
        <v>17</v>
      </c>
      <c r="B2942" s="6" t="s">
        <v>41</v>
      </c>
      <c r="C2942" s="6" t="s">
        <v>62</v>
      </c>
      <c r="D2942" s="6" t="s">
        <v>5103</v>
      </c>
      <c r="E2942" s="6">
        <v>2</v>
      </c>
      <c r="F2942" s="6" t="s">
        <v>131</v>
      </c>
      <c r="G2942" s="6" t="s">
        <v>22</v>
      </c>
      <c r="H2942" s="7">
        <v>43138.762442129628</v>
      </c>
      <c r="I2942" s="7">
        <v>43138.754166666666</v>
      </c>
      <c r="J2942" s="4">
        <f t="shared" si="228"/>
        <v>2018</v>
      </c>
      <c r="K2942" s="4">
        <f t="shared" si="229"/>
        <v>2</v>
      </c>
      <c r="L2942" s="6">
        <f t="shared" si="230"/>
        <v>714.99999992083758</v>
      </c>
      <c r="M2942" s="8">
        <f t="shared" si="226"/>
        <v>11.916666665347293</v>
      </c>
      <c r="N2942" s="8">
        <f t="shared" si="227"/>
        <v>23.833333330694586</v>
      </c>
      <c r="O2942" s="18">
        <v>1</v>
      </c>
      <c r="P2942" s="6" t="s">
        <v>5104</v>
      </c>
      <c r="Q2942" s="6" t="s">
        <v>24</v>
      </c>
    </row>
    <row r="2943" spans="1:17" ht="15">
      <c r="A2943" s="6" t="s">
        <v>17</v>
      </c>
      <c r="B2943" s="6" t="s">
        <v>41</v>
      </c>
      <c r="C2943" s="6" t="s">
        <v>42</v>
      </c>
      <c r="D2943" s="6" t="s">
        <v>395</v>
      </c>
      <c r="E2943" s="6">
        <v>19</v>
      </c>
      <c r="F2943" s="6" t="s">
        <v>27</v>
      </c>
      <c r="G2943" s="6" t="s">
        <v>22</v>
      </c>
      <c r="H2943" s="7">
        <v>43138.939421296294</v>
      </c>
      <c r="I2943" s="7">
        <v>43138.826388888891</v>
      </c>
      <c r="J2943" s="4">
        <f t="shared" si="228"/>
        <v>2018</v>
      </c>
      <c r="K2943" s="4">
        <f t="shared" si="229"/>
        <v>2</v>
      </c>
      <c r="L2943" s="6">
        <f t="shared" si="230"/>
        <v>9765.9999996889383</v>
      </c>
      <c r="M2943" s="8">
        <f t="shared" si="226"/>
        <v>162.7666666614823</v>
      </c>
      <c r="N2943" s="8">
        <f t="shared" si="227"/>
        <v>3092.5666665681638</v>
      </c>
      <c r="O2943" s="18">
        <v>1</v>
      </c>
      <c r="P2943" s="6" t="s">
        <v>5105</v>
      </c>
      <c r="Q2943" s="6" t="s">
        <v>24</v>
      </c>
    </row>
    <row r="2944" spans="1:19" s="152" customFormat="1" ht="15">
      <c r="A2944" s="156" t="s">
        <v>29</v>
      </c>
      <c r="B2944" s="156" t="s">
        <v>87</v>
      </c>
      <c r="C2944" s="156" t="s">
        <v>103</v>
      </c>
      <c r="D2944" s="156" t="s">
        <v>5106</v>
      </c>
      <c r="E2944" s="156">
        <v>5</v>
      </c>
      <c r="F2944" s="156" t="s">
        <v>33</v>
      </c>
      <c r="G2944" s="156" t="s">
        <v>22</v>
      </c>
      <c r="H2944" s="157">
        <v>43185.496550925927</v>
      </c>
      <c r="I2944" s="157">
        <v>43185.461111111108</v>
      </c>
      <c r="J2944" s="4">
        <f t="shared" si="228"/>
        <v>2018</v>
      </c>
      <c r="K2944" s="4">
        <f t="shared" si="229"/>
        <v>3</v>
      </c>
      <c r="L2944" s="156">
        <f t="shared" si="230"/>
        <v>3062.0000003837049</v>
      </c>
      <c r="M2944" s="154">
        <f t="shared" si="231" ref="M2944:M3007">+L2944/60</f>
        <v>51.033333339728415</v>
      </c>
      <c r="N2944" s="154">
        <f t="shared" si="232" ref="N2944:N3007">+M2944*E2944</f>
        <v>255.16666669864208</v>
      </c>
      <c r="O2944" s="155">
        <v>1</v>
      </c>
      <c r="P2944" s="156" t="s">
        <v>5107</v>
      </c>
      <c r="Q2944" s="156" t="s">
        <v>24</v>
      </c>
      <c r="S2944"/>
    </row>
    <row r="2945" spans="1:17" ht="15">
      <c r="A2945" s="6" t="s">
        <v>29</v>
      </c>
      <c r="B2945" s="6" t="s">
        <v>94</v>
      </c>
      <c r="C2945" s="6" t="s">
        <v>156</v>
      </c>
      <c r="D2945" s="6" t="s">
        <v>5108</v>
      </c>
      <c r="E2945" s="6">
        <v>1</v>
      </c>
      <c r="F2945" s="6" t="s">
        <v>125</v>
      </c>
      <c r="G2945" s="6" t="s">
        <v>22</v>
      </c>
      <c r="H2945" s="7">
        <v>43139.530509259261</v>
      </c>
      <c r="I2945" s="7">
        <v>43139.347222222219</v>
      </c>
      <c r="J2945" s="4">
        <f t="shared" si="228"/>
        <v>2018</v>
      </c>
      <c r="K2945" s="4">
        <f t="shared" si="229"/>
        <v>2</v>
      </c>
      <c r="L2945" s="6">
        <f t="shared" si="230"/>
        <v>15836.000000406057</v>
      </c>
      <c r="M2945" s="8">
        <f t="shared" si="231"/>
        <v>263.93333334010094</v>
      </c>
      <c r="N2945" s="8">
        <f t="shared" si="232"/>
        <v>263.93333334010094</v>
      </c>
      <c r="O2945" s="18">
        <v>1</v>
      </c>
      <c r="P2945" s="6" t="s">
        <v>5109</v>
      </c>
      <c r="Q2945" s="6" t="s">
        <v>24</v>
      </c>
    </row>
    <row r="2946" spans="1:17" ht="15">
      <c r="A2946" s="6" t="s">
        <v>29</v>
      </c>
      <c r="B2946" s="6" t="s">
        <v>94</v>
      </c>
      <c r="C2946" s="6" t="s">
        <v>156</v>
      </c>
      <c r="D2946" s="6" t="s">
        <v>5110</v>
      </c>
      <c r="E2946" s="6">
        <v>1</v>
      </c>
      <c r="F2946" s="6" t="s">
        <v>472</v>
      </c>
      <c r="G2946" s="6" t="s">
        <v>22</v>
      </c>
      <c r="H2946" s="7">
        <v>43139.521018518521</v>
      </c>
      <c r="I2946" s="7">
        <v>43139.347222222219</v>
      </c>
      <c r="J2946" s="4">
        <f t="shared" si="228"/>
        <v>2018</v>
      </c>
      <c r="K2946" s="4">
        <f t="shared" si="229"/>
        <v>2</v>
      </c>
      <c r="L2946" s="6">
        <f t="shared" si="230"/>
        <v>15016.000000457279</v>
      </c>
      <c r="M2946" s="8">
        <f t="shared" si="231"/>
        <v>250.26666667428799</v>
      </c>
      <c r="N2946" s="8">
        <f t="shared" si="232"/>
        <v>250.26666667428799</v>
      </c>
      <c r="O2946" s="18">
        <v>1</v>
      </c>
      <c r="P2946" s="6" t="s">
        <v>5111</v>
      </c>
      <c r="Q2946" s="6" t="s">
        <v>24</v>
      </c>
    </row>
    <row r="2947" spans="1:17" ht="15">
      <c r="A2947" s="6" t="s">
        <v>29</v>
      </c>
      <c r="B2947" s="6" t="s">
        <v>87</v>
      </c>
      <c r="C2947" s="6" t="s">
        <v>103</v>
      </c>
      <c r="D2947" s="6" t="s">
        <v>2352</v>
      </c>
      <c r="E2947" s="6">
        <v>38</v>
      </c>
      <c r="F2947" s="6" t="s">
        <v>472</v>
      </c>
      <c r="G2947" s="6" t="s">
        <v>22</v>
      </c>
      <c r="H2947" s="7">
        <v>43139.501192129632</v>
      </c>
      <c r="I2947" s="7">
        <v>43139.479166666664</v>
      </c>
      <c r="J2947" s="4">
        <f t="shared" si="233" ref="J2947:J3010">YEAR(I2947)</f>
        <v>2018</v>
      </c>
      <c r="K2947" s="4">
        <f t="shared" si="234" ref="K2947:K3010">MONTH(I2947)</f>
        <v>2</v>
      </c>
      <c r="L2947" s="6">
        <f t="shared" si="230"/>
        <v>1903.0000003986061</v>
      </c>
      <c r="M2947" s="8">
        <f t="shared" si="231"/>
        <v>31.716666673310101</v>
      </c>
      <c r="N2947" s="8">
        <f t="shared" si="232"/>
        <v>1205.2333335857838</v>
      </c>
      <c r="O2947" s="18">
        <v>1</v>
      </c>
      <c r="P2947" s="6" t="s">
        <v>5112</v>
      </c>
      <c r="Q2947" s="6" t="s">
        <v>24</v>
      </c>
    </row>
    <row r="2948" spans="1:17" ht="15">
      <c r="A2948" s="6" t="s">
        <v>17</v>
      </c>
      <c r="B2948" s="6" t="s">
        <v>41</v>
      </c>
      <c r="C2948" s="6" t="s">
        <v>62</v>
      </c>
      <c r="D2948" s="6" t="s">
        <v>753</v>
      </c>
      <c r="E2948" s="6">
        <v>10</v>
      </c>
      <c r="F2948" s="6" t="s">
        <v>27</v>
      </c>
      <c r="G2948" s="6" t="s">
        <v>22</v>
      </c>
      <c r="H2948" s="7">
        <v>43139.603194444448</v>
      </c>
      <c r="I2948" s="7">
        <v>43139.572141203702</v>
      </c>
      <c r="J2948" s="4">
        <f t="shared" si="233"/>
        <v>2018</v>
      </c>
      <c r="K2948" s="4">
        <f t="shared" si="234"/>
        <v>2</v>
      </c>
      <c r="L2948" s="6">
        <f t="shared" si="230"/>
        <v>2683.0000004265457</v>
      </c>
      <c r="M2948" s="8">
        <f t="shared" si="231"/>
        <v>44.716666673775762</v>
      </c>
      <c r="N2948" s="8">
        <f t="shared" si="232"/>
        <v>447.16666673775762</v>
      </c>
      <c r="O2948" s="18">
        <v>1</v>
      </c>
      <c r="P2948" s="6" t="s">
        <v>5113</v>
      </c>
      <c r="Q2948" s="6" t="s">
        <v>24</v>
      </c>
    </row>
    <row r="2949" spans="1:17" ht="15">
      <c r="A2949" s="6" t="s">
        <v>17</v>
      </c>
      <c r="B2949" s="6" t="s">
        <v>18</v>
      </c>
      <c r="C2949" s="6" t="s">
        <v>19</v>
      </c>
      <c r="D2949" s="6" t="s">
        <v>223</v>
      </c>
      <c r="E2949" s="6">
        <v>33</v>
      </c>
      <c r="F2949" s="6" t="s">
        <v>92</v>
      </c>
      <c r="G2949" s="6" t="s">
        <v>22</v>
      </c>
      <c r="H2949" s="7">
        <v>43140.350185185183</v>
      </c>
      <c r="I2949" s="7">
        <v>43140.324305555558</v>
      </c>
      <c r="J2949" s="4">
        <f t="shared" si="233"/>
        <v>2018</v>
      </c>
      <c r="K2949" s="4">
        <f t="shared" si="234"/>
        <v>2</v>
      </c>
      <c r="L2949" s="6">
        <f t="shared" si="230"/>
        <v>2235.9999996609986</v>
      </c>
      <c r="M2949" s="8">
        <f t="shared" si="231"/>
        <v>37.266666661016643</v>
      </c>
      <c r="N2949" s="8">
        <f t="shared" si="232"/>
        <v>1229.7999998135492</v>
      </c>
      <c r="O2949" s="18">
        <v>1</v>
      </c>
      <c r="P2949" s="6" t="s">
        <v>5114</v>
      </c>
      <c r="Q2949" s="6" t="s">
        <v>24</v>
      </c>
    </row>
    <row r="2950" spans="1:17" ht="15">
      <c r="A2950" s="6" t="s">
        <v>17</v>
      </c>
      <c r="B2950" s="6" t="s">
        <v>41</v>
      </c>
      <c r="C2950" s="6" t="s">
        <v>42</v>
      </c>
      <c r="D2950" s="6" t="s">
        <v>3959</v>
      </c>
      <c r="E2950" s="6">
        <v>1</v>
      </c>
      <c r="F2950" s="6" t="s">
        <v>85</v>
      </c>
      <c r="G2950" s="6" t="s">
        <v>22</v>
      </c>
      <c r="H2950" s="7">
        <v>43140.506874999999</v>
      </c>
      <c r="I2950" s="7">
        <v>43140.486805555556</v>
      </c>
      <c r="J2950" s="4">
        <f t="shared" si="233"/>
        <v>2018</v>
      </c>
      <c r="K2950" s="4">
        <f t="shared" si="234"/>
        <v>2</v>
      </c>
      <c r="L2950" s="6">
        <f t="shared" si="230"/>
        <v>1733.9999998686835</v>
      </c>
      <c r="M2950" s="8">
        <f t="shared" si="231"/>
        <v>28.899999997811392</v>
      </c>
      <c r="N2950" s="8">
        <f t="shared" si="232"/>
        <v>28.899999997811392</v>
      </c>
      <c r="O2950" s="18">
        <v>1</v>
      </c>
      <c r="P2950" s="6" t="s">
        <v>5115</v>
      </c>
      <c r="Q2950" s="6" t="s">
        <v>24</v>
      </c>
    </row>
    <row r="2951" spans="1:19" s="152" customFormat="1" ht="15">
      <c r="A2951" s="156" t="s">
        <v>29</v>
      </c>
      <c r="B2951" s="156" t="s">
        <v>94</v>
      </c>
      <c r="C2951" s="156" t="s">
        <v>156</v>
      </c>
      <c r="D2951" s="156" t="s">
        <v>5116</v>
      </c>
      <c r="E2951" s="156">
        <v>1</v>
      </c>
      <c r="F2951" s="156" t="s">
        <v>33</v>
      </c>
      <c r="G2951" s="156" t="s">
        <v>22</v>
      </c>
      <c r="H2951" s="157">
        <v>43199.641597222224</v>
      </c>
      <c r="I2951" s="157">
        <v>43199.60833333333</v>
      </c>
      <c r="J2951" s="4">
        <f t="shared" si="233"/>
        <v>2018</v>
      </c>
      <c r="K2951" s="4">
        <f t="shared" si="234"/>
        <v>4</v>
      </c>
      <c r="L2951" s="156">
        <f t="shared" si="230"/>
        <v>2874.0000004414469</v>
      </c>
      <c r="M2951" s="154">
        <f t="shared" si="231"/>
        <v>47.900000007357448</v>
      </c>
      <c r="N2951" s="154">
        <f t="shared" si="232"/>
        <v>47.900000007357448</v>
      </c>
      <c r="O2951" s="155">
        <v>1</v>
      </c>
      <c r="P2951" s="156" t="s">
        <v>5117</v>
      </c>
      <c r="Q2951" s="156" t="s">
        <v>24</v>
      </c>
      <c r="S2951"/>
    </row>
    <row r="2952" spans="1:17" ht="15">
      <c r="A2952" s="6" t="s">
        <v>29</v>
      </c>
      <c r="B2952" s="6" t="s">
        <v>30</v>
      </c>
      <c r="C2952" s="6" t="s">
        <v>83</v>
      </c>
      <c r="D2952" s="6" t="s">
        <v>5118</v>
      </c>
      <c r="E2952" s="6">
        <v>1</v>
      </c>
      <c r="F2952" s="6" t="s">
        <v>472</v>
      </c>
      <c r="G2952" s="6" t="s">
        <v>97</v>
      </c>
      <c r="H2952" s="7">
        <v>43141.120497685188</v>
      </c>
      <c r="I2952" s="7">
        <v>43141.006249999999</v>
      </c>
      <c r="J2952" s="4">
        <f t="shared" si="233"/>
        <v>2018</v>
      </c>
      <c r="K2952" s="4">
        <f t="shared" si="234"/>
        <v>2</v>
      </c>
      <c r="L2952" s="6">
        <f t="shared" si="230"/>
        <v>9871.0000003455207</v>
      </c>
      <c r="M2952" s="8">
        <f t="shared" si="231"/>
        <v>164.51666667242534</v>
      </c>
      <c r="N2952" s="8">
        <f t="shared" si="232"/>
        <v>164.51666667242534</v>
      </c>
      <c r="O2952" s="18">
        <v>1</v>
      </c>
      <c r="P2952" s="6" t="s">
        <v>5119</v>
      </c>
      <c r="Q2952" s="6" t="s">
        <v>24</v>
      </c>
    </row>
    <row r="2953" spans="1:17" ht="15">
      <c r="A2953" s="6" t="s">
        <v>29</v>
      </c>
      <c r="B2953" s="6" t="s">
        <v>87</v>
      </c>
      <c r="C2953" s="6" t="s">
        <v>103</v>
      </c>
      <c r="D2953" s="6" t="s">
        <v>5120</v>
      </c>
      <c r="E2953" s="6">
        <v>1</v>
      </c>
      <c r="F2953" s="6" t="s">
        <v>33</v>
      </c>
      <c r="G2953" s="6" t="s">
        <v>22</v>
      </c>
      <c r="H2953" s="7">
        <v>43200.688993055555</v>
      </c>
      <c r="I2953" s="7">
        <v>43200.619444444441</v>
      </c>
      <c r="J2953" s="4">
        <f t="shared" si="233"/>
        <v>2018</v>
      </c>
      <c r="K2953" s="4">
        <f t="shared" si="234"/>
        <v>4</v>
      </c>
      <c r="L2953" s="6">
        <f t="shared" si="230"/>
        <v>6009.0000002877787</v>
      </c>
      <c r="M2953" s="8">
        <f t="shared" si="231"/>
        <v>100.15000000479631</v>
      </c>
      <c r="N2953" s="8">
        <f t="shared" si="232"/>
        <v>100.15000000479631</v>
      </c>
      <c r="O2953" s="18">
        <v>1</v>
      </c>
      <c r="P2953" s="6" t="s">
        <v>5121</v>
      </c>
      <c r="Q2953" s="6" t="s">
        <v>24</v>
      </c>
    </row>
    <row r="2954" spans="1:17" ht="15">
      <c r="A2954" s="6" t="s">
        <v>17</v>
      </c>
      <c r="B2954" s="6" t="s">
        <v>18</v>
      </c>
      <c r="C2954" s="6" t="s">
        <v>35</v>
      </c>
      <c r="D2954" s="6" t="s">
        <v>121</v>
      </c>
      <c r="E2954" s="6">
        <v>17</v>
      </c>
      <c r="F2954" s="6" t="s">
        <v>27</v>
      </c>
      <c r="G2954" s="6" t="s">
        <v>22</v>
      </c>
      <c r="H2954" s="7">
        <v>43142.283946759257</v>
      </c>
      <c r="I2954" s="7">
        <v>43142.223611111112</v>
      </c>
      <c r="J2954" s="4">
        <f t="shared" si="233"/>
        <v>2018</v>
      </c>
      <c r="K2954" s="4">
        <f t="shared" si="234"/>
        <v>2</v>
      </c>
      <c r="L2954" s="6">
        <f t="shared" si="235" ref="L2954:L3017">(H2954-I2954)*60*24*60</f>
        <v>5212.9999996628612</v>
      </c>
      <c r="M2954" s="8">
        <f t="shared" si="231"/>
        <v>86.883333327714354</v>
      </c>
      <c r="N2954" s="8">
        <f t="shared" si="232"/>
        <v>1477.016666571144</v>
      </c>
      <c r="O2954" s="18">
        <v>1</v>
      </c>
      <c r="P2954" s="6" t="s">
        <v>5122</v>
      </c>
      <c r="Q2954" s="6" t="s">
        <v>24</v>
      </c>
    </row>
    <row r="2955" spans="1:17" ht="15">
      <c r="A2955" s="6" t="s">
        <v>17</v>
      </c>
      <c r="B2955" s="6" t="s">
        <v>18</v>
      </c>
      <c r="C2955" s="6" t="s">
        <v>38</v>
      </c>
      <c r="D2955" s="6" t="s">
        <v>5123</v>
      </c>
      <c r="E2955" s="6">
        <v>1</v>
      </c>
      <c r="F2955" s="6" t="s">
        <v>27</v>
      </c>
      <c r="G2955" s="6" t="s">
        <v>22</v>
      </c>
      <c r="H2955" s="7">
        <v>43142.336562500001</v>
      </c>
      <c r="I2955" s="7">
        <v>43142.247916666667</v>
      </c>
      <c r="J2955" s="4">
        <f t="shared" si="233"/>
        <v>2018</v>
      </c>
      <c r="K2955" s="4">
        <f t="shared" si="234"/>
        <v>2</v>
      </c>
      <c r="L2955" s="6">
        <f t="shared" si="235"/>
        <v>7659.0000000083819</v>
      </c>
      <c r="M2955" s="8">
        <f t="shared" si="231"/>
        <v>127.6500000001397</v>
      </c>
      <c r="N2955" s="8">
        <f t="shared" si="232"/>
        <v>127.6500000001397</v>
      </c>
      <c r="O2955" s="18">
        <v>1</v>
      </c>
      <c r="P2955" s="6" t="s">
        <v>5124</v>
      </c>
      <c r="Q2955" s="6" t="s">
        <v>24</v>
      </c>
    </row>
    <row r="2956" spans="1:17" ht="15">
      <c r="A2956" s="6" t="s">
        <v>29</v>
      </c>
      <c r="B2956" s="6" t="s">
        <v>87</v>
      </c>
      <c r="C2956" s="6" t="s">
        <v>197</v>
      </c>
      <c r="D2956" s="6" t="s">
        <v>5125</v>
      </c>
      <c r="E2956" s="6">
        <v>11</v>
      </c>
      <c r="F2956" s="6" t="s">
        <v>92</v>
      </c>
      <c r="G2956" s="6" t="s">
        <v>22</v>
      </c>
      <c r="H2956" s="7">
        <v>43142.400439814817</v>
      </c>
      <c r="I2956" s="7">
        <v>43142.359722222223</v>
      </c>
      <c r="J2956" s="4">
        <f t="shared" si="233"/>
        <v>2018</v>
      </c>
      <c r="K2956" s="4">
        <f t="shared" si="234"/>
        <v>2</v>
      </c>
      <c r="L2956" s="6">
        <f t="shared" si="235"/>
        <v>3518.0000001098961</v>
      </c>
      <c r="M2956" s="8">
        <f t="shared" si="231"/>
        <v>58.633333335164934</v>
      </c>
      <c r="N2956" s="8">
        <f t="shared" si="232"/>
        <v>644.96666668681428</v>
      </c>
      <c r="O2956" s="18">
        <v>1</v>
      </c>
      <c r="P2956" s="6" t="s">
        <v>5126</v>
      </c>
      <c r="Q2956" s="6" t="s">
        <v>24</v>
      </c>
    </row>
    <row r="2957" spans="1:17" ht="15">
      <c r="A2957" s="6" t="s">
        <v>17</v>
      </c>
      <c r="B2957" s="6" t="s">
        <v>41</v>
      </c>
      <c r="C2957" s="6" t="s">
        <v>42</v>
      </c>
      <c r="D2957" s="6" t="s">
        <v>681</v>
      </c>
      <c r="E2957" s="6">
        <v>75</v>
      </c>
      <c r="F2957" s="6" t="s">
        <v>131</v>
      </c>
      <c r="G2957" s="6" t="s">
        <v>22</v>
      </c>
      <c r="H2957" s="7">
        <v>43142.438807870371</v>
      </c>
      <c r="I2957" s="7">
        <v>43142.377083333333</v>
      </c>
      <c r="J2957" s="4">
        <f t="shared" si="233"/>
        <v>2018</v>
      </c>
      <c r="K2957" s="4">
        <f t="shared" si="234"/>
        <v>2</v>
      </c>
      <c r="L2957" s="6">
        <f t="shared" si="235"/>
        <v>5333.0000000540167</v>
      </c>
      <c r="M2957" s="8">
        <f t="shared" si="231"/>
        <v>88.883333334233612</v>
      </c>
      <c r="N2957" s="8">
        <f t="shared" si="232"/>
        <v>6666.2500000675209</v>
      </c>
      <c r="O2957" s="18">
        <v>1</v>
      </c>
      <c r="P2957" s="6" t="s">
        <v>5127</v>
      </c>
      <c r="Q2957" s="6" t="s">
        <v>24</v>
      </c>
    </row>
    <row r="2958" spans="1:17" ht="15">
      <c r="A2958" s="6" t="s">
        <v>17</v>
      </c>
      <c r="B2958" s="6" t="s">
        <v>47</v>
      </c>
      <c r="C2958" s="6" t="s">
        <v>48</v>
      </c>
      <c r="D2958" s="6" t="s">
        <v>5128</v>
      </c>
      <c r="E2958" s="6">
        <v>1</v>
      </c>
      <c r="F2958" s="6" t="s">
        <v>92</v>
      </c>
      <c r="G2958" s="6" t="s">
        <v>22</v>
      </c>
      <c r="H2958" s="7">
        <v>43142.459768518522</v>
      </c>
      <c r="I2958" s="7">
        <v>43142.388888888891</v>
      </c>
      <c r="J2958" s="4">
        <f t="shared" si="233"/>
        <v>2018</v>
      </c>
      <c r="K2958" s="4">
        <f t="shared" si="234"/>
        <v>2</v>
      </c>
      <c r="L2958" s="6">
        <f t="shared" si="235"/>
        <v>6124.0000001387671</v>
      </c>
      <c r="M2958" s="8">
        <f t="shared" si="231"/>
        <v>102.06666666897945</v>
      </c>
      <c r="N2958" s="8">
        <f t="shared" si="232"/>
        <v>102.06666666897945</v>
      </c>
      <c r="O2958" s="18">
        <v>1</v>
      </c>
      <c r="P2958" s="6" t="s">
        <v>5129</v>
      </c>
      <c r="Q2958" s="6" t="s">
        <v>24</v>
      </c>
    </row>
    <row r="2959" spans="1:19" s="100" customFormat="1" ht="15">
      <c r="A2959" s="96" t="s">
        <v>17</v>
      </c>
      <c r="B2959" s="96" t="s">
        <v>18</v>
      </c>
      <c r="C2959" s="96" t="s">
        <v>35</v>
      </c>
      <c r="D2959" s="96" t="s">
        <v>5130</v>
      </c>
      <c r="E2959" s="96">
        <v>1</v>
      </c>
      <c r="F2959" s="96" t="s">
        <v>27</v>
      </c>
      <c r="G2959" s="96" t="s">
        <v>22</v>
      </c>
      <c r="H2959" s="97">
        <v>43142.461631944447</v>
      </c>
      <c r="I2959" s="97">
        <v>43142.434027777781</v>
      </c>
      <c r="J2959" s="4">
        <f t="shared" si="233"/>
        <v>2018</v>
      </c>
      <c r="K2959" s="4">
        <f t="shared" si="234"/>
        <v>2</v>
      </c>
      <c r="L2959" s="96">
        <f t="shared" si="235"/>
        <v>2384.999999916181</v>
      </c>
      <c r="M2959" s="98">
        <f t="shared" si="231"/>
        <v>39.749999998603016</v>
      </c>
      <c r="N2959" s="98">
        <f t="shared" si="232"/>
        <v>39.749999998603016</v>
      </c>
      <c r="O2959" s="99">
        <v>1</v>
      </c>
      <c r="P2959" s="96" t="s">
        <v>5131</v>
      </c>
      <c r="Q2959" s="96" t="s">
        <v>24</v>
      </c>
      <c r="S2959"/>
    </row>
    <row r="2960" spans="1:17" ht="15">
      <c r="A2960" s="6" t="s">
        <v>17</v>
      </c>
      <c r="B2960" s="6" t="s">
        <v>41</v>
      </c>
      <c r="C2960" s="6" t="s">
        <v>42</v>
      </c>
      <c r="D2960" s="6" t="s">
        <v>681</v>
      </c>
      <c r="E2960" s="6">
        <v>75</v>
      </c>
      <c r="F2960" s="6" t="s">
        <v>131</v>
      </c>
      <c r="G2960" s="6" t="s">
        <v>22</v>
      </c>
      <c r="H2960" s="7">
        <v>43142.481979166667</v>
      </c>
      <c r="I2960" s="7">
        <v>43142.454861111109</v>
      </c>
      <c r="J2960" s="4">
        <f t="shared" si="233"/>
        <v>2018</v>
      </c>
      <c r="K2960" s="4">
        <f t="shared" si="234"/>
        <v>2</v>
      </c>
      <c r="L2960" s="6">
        <f t="shared" si="235"/>
        <v>2343.0000001564622</v>
      </c>
      <c r="M2960" s="8">
        <f t="shared" si="231"/>
        <v>39.050000002607703</v>
      </c>
      <c r="N2960" s="8">
        <f t="shared" si="232"/>
        <v>2928.7500001955777</v>
      </c>
      <c r="O2960" s="18">
        <v>1</v>
      </c>
      <c r="P2960" s="6" t="s">
        <v>5132</v>
      </c>
      <c r="Q2960" s="6" t="s">
        <v>24</v>
      </c>
    </row>
    <row r="2961" spans="1:17" ht="15">
      <c r="A2961" s="6" t="s">
        <v>17</v>
      </c>
      <c r="B2961" s="6" t="s">
        <v>41</v>
      </c>
      <c r="C2961" s="6" t="s">
        <v>135</v>
      </c>
      <c r="D2961" s="6" t="s">
        <v>979</v>
      </c>
      <c r="E2961" s="6">
        <v>36</v>
      </c>
      <c r="F2961" s="6" t="s">
        <v>27</v>
      </c>
      <c r="G2961" s="6" t="s">
        <v>22</v>
      </c>
      <c r="H2961" s="7">
        <v>43142.63354166667</v>
      </c>
      <c r="I2961" s="7">
        <v>43142.568749999999</v>
      </c>
      <c r="J2961" s="4">
        <f t="shared" si="233"/>
        <v>2018</v>
      </c>
      <c r="K2961" s="4">
        <f t="shared" si="234"/>
        <v>2</v>
      </c>
      <c r="L2961" s="6">
        <f t="shared" si="235"/>
        <v>5598.0000003939494</v>
      </c>
      <c r="M2961" s="8">
        <f t="shared" si="231"/>
        <v>93.300000006565824</v>
      </c>
      <c r="N2961" s="8">
        <f t="shared" si="232"/>
        <v>3358.8000002363697</v>
      </c>
      <c r="O2961" s="18">
        <v>1</v>
      </c>
      <c r="P2961" s="6" t="s">
        <v>5133</v>
      </c>
      <c r="Q2961" s="6" t="s">
        <v>24</v>
      </c>
    </row>
    <row r="2962" spans="1:17" ht="15">
      <c r="A2962" s="6" t="s">
        <v>17</v>
      </c>
      <c r="B2962" s="6" t="s">
        <v>41</v>
      </c>
      <c r="C2962" s="6" t="s">
        <v>129</v>
      </c>
      <c r="D2962" s="6" t="s">
        <v>5134</v>
      </c>
      <c r="E2962" s="6">
        <v>1</v>
      </c>
      <c r="F2962" s="6" t="s">
        <v>131</v>
      </c>
      <c r="G2962" s="6" t="s">
        <v>22</v>
      </c>
      <c r="H2962" s="7">
        <v>43142.765972222223</v>
      </c>
      <c r="I2962" s="7">
        <v>43142.632638888892</v>
      </c>
      <c r="J2962" s="4">
        <f t="shared" si="233"/>
        <v>2018</v>
      </c>
      <c r="K2962" s="4">
        <f t="shared" si="234"/>
        <v>2</v>
      </c>
      <c r="L2962" s="6">
        <f t="shared" si="235"/>
        <v>11519.999999832362</v>
      </c>
      <c r="M2962" s="8">
        <f t="shared" si="231"/>
        <v>191.99999999720603</v>
      </c>
      <c r="N2962" s="8">
        <f t="shared" si="232"/>
        <v>191.99999999720603</v>
      </c>
      <c r="O2962" s="18">
        <v>1</v>
      </c>
      <c r="P2962" s="6" t="s">
        <v>5135</v>
      </c>
      <c r="Q2962" s="6" t="s">
        <v>24</v>
      </c>
    </row>
    <row r="2963" spans="1:17" ht="15">
      <c r="A2963" s="6" t="s">
        <v>17</v>
      </c>
      <c r="B2963" s="6" t="s">
        <v>41</v>
      </c>
      <c r="C2963" s="6" t="s">
        <v>62</v>
      </c>
      <c r="D2963" s="6" t="s">
        <v>5136</v>
      </c>
      <c r="E2963" s="6">
        <v>1</v>
      </c>
      <c r="F2963" s="6" t="s">
        <v>27</v>
      </c>
      <c r="G2963" s="6" t="s">
        <v>22</v>
      </c>
      <c r="H2963" s="7">
        <v>43142.812627314815</v>
      </c>
      <c r="I2963" s="7">
        <v>43142.765277777777</v>
      </c>
      <c r="J2963" s="4">
        <f t="shared" si="233"/>
        <v>2018</v>
      </c>
      <c r="K2963" s="4">
        <f t="shared" si="234"/>
        <v>2</v>
      </c>
      <c r="L2963" s="6">
        <f t="shared" si="235"/>
        <v>4091.0000001545995</v>
      </c>
      <c r="M2963" s="8">
        <f t="shared" si="231"/>
        <v>68.183333335909992</v>
      </c>
      <c r="N2963" s="8">
        <f t="shared" si="232"/>
        <v>68.183333335909992</v>
      </c>
      <c r="O2963" s="18">
        <v>1</v>
      </c>
      <c r="P2963" s="6" t="s">
        <v>5137</v>
      </c>
      <c r="Q2963" s="6" t="s">
        <v>24</v>
      </c>
    </row>
    <row r="2964" spans="1:17" ht="15">
      <c r="A2964" s="6" t="s">
        <v>17</v>
      </c>
      <c r="B2964" s="6" t="s">
        <v>47</v>
      </c>
      <c r="C2964" s="6" t="s">
        <v>48</v>
      </c>
      <c r="D2964" s="6" t="s">
        <v>5138</v>
      </c>
      <c r="E2964" s="6">
        <v>3</v>
      </c>
      <c r="F2964" s="6" t="s">
        <v>92</v>
      </c>
      <c r="G2964" s="6" t="s">
        <v>22</v>
      </c>
      <c r="H2964" s="7">
        <v>43144.420138888891</v>
      </c>
      <c r="I2964" s="7">
        <v>43144.341666666667</v>
      </c>
      <c r="J2964" s="4">
        <f t="shared" si="233"/>
        <v>2018</v>
      </c>
      <c r="K2964" s="4">
        <f t="shared" si="234"/>
        <v>2</v>
      </c>
      <c r="L2964" s="6">
        <f t="shared" si="235"/>
        <v>6780.0000000977889</v>
      </c>
      <c r="M2964" s="8">
        <f t="shared" si="231"/>
        <v>113.00000000162981</v>
      </c>
      <c r="N2964" s="8">
        <f t="shared" si="232"/>
        <v>339.00000000488944</v>
      </c>
      <c r="O2964" s="18">
        <v>1</v>
      </c>
      <c r="P2964" s="6" t="s">
        <v>5139</v>
      </c>
      <c r="Q2964" s="6" t="s">
        <v>24</v>
      </c>
    </row>
    <row r="2965" spans="1:17" ht="15">
      <c r="A2965" s="6" t="s">
        <v>29</v>
      </c>
      <c r="B2965" s="6" t="s">
        <v>87</v>
      </c>
      <c r="C2965" s="6" t="s">
        <v>103</v>
      </c>
      <c r="D2965" s="6" t="s">
        <v>3736</v>
      </c>
      <c r="E2965" s="6">
        <v>149</v>
      </c>
      <c r="F2965" s="6" t="s">
        <v>92</v>
      </c>
      <c r="G2965" s="6" t="s">
        <v>22</v>
      </c>
      <c r="H2965" s="7">
        <v>43144.495196759257</v>
      </c>
      <c r="I2965" s="7">
        <v>43144.470555555556</v>
      </c>
      <c r="J2965" s="4">
        <f t="shared" si="233"/>
        <v>2018</v>
      </c>
      <c r="K2965" s="4">
        <f t="shared" si="234"/>
        <v>2</v>
      </c>
      <c r="L2965" s="6">
        <f t="shared" si="235"/>
        <v>2128.9999997941777</v>
      </c>
      <c r="M2965" s="8">
        <f t="shared" si="231"/>
        <v>35.483333329902962</v>
      </c>
      <c r="N2965" s="8">
        <f t="shared" si="232"/>
        <v>5287.0166661555413</v>
      </c>
      <c r="O2965" s="18">
        <v>1</v>
      </c>
      <c r="P2965" s="6" t="s">
        <v>5140</v>
      </c>
      <c r="Q2965" s="6" t="s">
        <v>24</v>
      </c>
    </row>
    <row r="2966" spans="1:17" ht="15">
      <c r="A2966" s="6" t="s">
        <v>17</v>
      </c>
      <c r="B2966" s="6" t="s">
        <v>18</v>
      </c>
      <c r="C2966" s="6" t="s">
        <v>35</v>
      </c>
      <c r="D2966" s="6" t="s">
        <v>766</v>
      </c>
      <c r="E2966" s="6">
        <v>9</v>
      </c>
      <c r="F2966" s="6" t="s">
        <v>92</v>
      </c>
      <c r="G2966" s="6" t="s">
        <v>22</v>
      </c>
      <c r="H2966" s="7">
        <v>43145.539189814815</v>
      </c>
      <c r="I2966" s="7">
        <v>43145.508842592593</v>
      </c>
      <c r="J2966" s="4">
        <f t="shared" si="233"/>
        <v>2018</v>
      </c>
      <c r="K2966" s="4">
        <f t="shared" si="234"/>
        <v>2</v>
      </c>
      <c r="L2966" s="6">
        <f t="shared" si="235"/>
        <v>2621.999999997206</v>
      </c>
      <c r="M2966" s="8">
        <f t="shared" si="231"/>
        <v>43.699999999953434</v>
      </c>
      <c r="N2966" s="8">
        <f t="shared" si="232"/>
        <v>393.2999999995809</v>
      </c>
      <c r="O2966" s="18">
        <v>1</v>
      </c>
      <c r="P2966" s="6" t="s">
        <v>5141</v>
      </c>
      <c r="Q2966" s="6" t="s">
        <v>24</v>
      </c>
    </row>
    <row r="2967" spans="1:17" ht="15">
      <c r="A2967" s="6" t="s">
        <v>17</v>
      </c>
      <c r="B2967" s="6" t="s">
        <v>41</v>
      </c>
      <c r="C2967" s="6" t="s">
        <v>42</v>
      </c>
      <c r="D2967" s="6" t="s">
        <v>1167</v>
      </c>
      <c r="E2967" s="6">
        <v>13</v>
      </c>
      <c r="F2967" s="6" t="s">
        <v>92</v>
      </c>
      <c r="G2967" s="6" t="s">
        <v>22</v>
      </c>
      <c r="H2967" s="7">
        <v>43145.564039351855</v>
      </c>
      <c r="I2967" s="7">
        <v>43145.523611111108</v>
      </c>
      <c r="J2967" s="4">
        <f t="shared" si="233"/>
        <v>2018</v>
      </c>
      <c r="K2967" s="4">
        <f t="shared" si="234"/>
        <v>2</v>
      </c>
      <c r="L2967" s="6">
        <f t="shared" si="235"/>
        <v>3493.0000005522743</v>
      </c>
      <c r="M2967" s="8">
        <f t="shared" si="231"/>
        <v>58.216666675871238</v>
      </c>
      <c r="N2967" s="8">
        <f t="shared" si="232"/>
        <v>756.8166667863261</v>
      </c>
      <c r="O2967" s="18">
        <v>1</v>
      </c>
      <c r="P2967" s="6" t="s">
        <v>5142</v>
      </c>
      <c r="Q2967" s="6" t="s">
        <v>24</v>
      </c>
    </row>
    <row r="2968" spans="1:17" ht="15">
      <c r="A2968" s="6" t="s">
        <v>17</v>
      </c>
      <c r="B2968" s="6" t="s">
        <v>18</v>
      </c>
      <c r="C2968" s="6" t="s">
        <v>25</v>
      </c>
      <c r="D2968" s="6" t="s">
        <v>956</v>
      </c>
      <c r="E2968" s="6">
        <v>70</v>
      </c>
      <c r="F2968" s="6" t="s">
        <v>472</v>
      </c>
      <c r="G2968" s="6" t="s">
        <v>22</v>
      </c>
      <c r="H2968" s="7">
        <v>43146.041203703702</v>
      </c>
      <c r="I2968" s="7">
        <v>43145.915972222225</v>
      </c>
      <c r="J2968" s="4">
        <f t="shared" si="233"/>
        <v>2018</v>
      </c>
      <c r="K2968" s="4">
        <f t="shared" si="234"/>
        <v>2</v>
      </c>
      <c r="L2968" s="6">
        <f t="shared" si="235"/>
        <v>10819.999999646097</v>
      </c>
      <c r="M2968" s="8">
        <f t="shared" si="231"/>
        <v>180.33333332743496</v>
      </c>
      <c r="N2968" s="8">
        <f t="shared" si="232"/>
        <v>12623.333332920447</v>
      </c>
      <c r="O2968" s="18">
        <v>1</v>
      </c>
      <c r="P2968" s="6" t="s">
        <v>5143</v>
      </c>
      <c r="Q2968" s="6" t="s">
        <v>24</v>
      </c>
    </row>
    <row r="2969" spans="1:17" ht="15">
      <c r="A2969" s="6" t="s">
        <v>29</v>
      </c>
      <c r="B2969" s="6" t="s">
        <v>94</v>
      </c>
      <c r="C2969" s="6" t="s">
        <v>156</v>
      </c>
      <c r="D2969" s="6" t="s">
        <v>5144</v>
      </c>
      <c r="E2969" s="6">
        <v>36</v>
      </c>
      <c r="F2969" s="6" t="s">
        <v>33</v>
      </c>
      <c r="G2969" s="6" t="s">
        <v>22</v>
      </c>
      <c r="H2969" s="7">
        <v>43206.376967592594</v>
      </c>
      <c r="I2969" s="7">
        <v>43206.332638888889</v>
      </c>
      <c r="J2969" s="4">
        <f t="shared" si="233"/>
        <v>2018</v>
      </c>
      <c r="K2969" s="4">
        <f t="shared" si="234"/>
        <v>4</v>
      </c>
      <c r="L2969" s="6">
        <f t="shared" si="235"/>
        <v>3830.0000001210719</v>
      </c>
      <c r="M2969" s="8">
        <f t="shared" si="231"/>
        <v>63.833333335351199</v>
      </c>
      <c r="N2969" s="8">
        <f t="shared" si="232"/>
        <v>2298.0000000726432</v>
      </c>
      <c r="O2969" s="18">
        <v>1</v>
      </c>
      <c r="P2969" s="6" t="s">
        <v>5145</v>
      </c>
      <c r="Q2969" s="6" t="s">
        <v>24</v>
      </c>
    </row>
    <row r="2970" spans="1:17" ht="15">
      <c r="A2970" s="6" t="s">
        <v>17</v>
      </c>
      <c r="B2970" s="6" t="s">
        <v>41</v>
      </c>
      <c r="C2970" s="6" t="s">
        <v>129</v>
      </c>
      <c r="D2970" s="6" t="s">
        <v>5146</v>
      </c>
      <c r="E2970" s="6">
        <v>4</v>
      </c>
      <c r="F2970" s="6" t="s">
        <v>21</v>
      </c>
      <c r="G2970" s="6" t="s">
        <v>22</v>
      </c>
      <c r="H2970" s="7">
        <v>43147.433333333334</v>
      </c>
      <c r="I2970" s="7">
        <v>43147.40625</v>
      </c>
      <c r="J2970" s="4">
        <f t="shared" si="233"/>
        <v>2018</v>
      </c>
      <c r="K2970" s="4">
        <f t="shared" si="234"/>
        <v>2</v>
      </c>
      <c r="L2970" s="6">
        <f t="shared" si="235"/>
        <v>2340.000000083819</v>
      </c>
      <c r="M2970" s="8">
        <f t="shared" si="231"/>
        <v>39.000000001396984</v>
      </c>
      <c r="N2970" s="8">
        <f t="shared" si="232"/>
        <v>156.00000000558794</v>
      </c>
      <c r="O2970" s="18">
        <v>1</v>
      </c>
      <c r="P2970" s="6" t="s">
        <v>5147</v>
      </c>
      <c r="Q2970" s="6" t="s">
        <v>24</v>
      </c>
    </row>
    <row r="2971" spans="1:17" ht="15">
      <c r="A2971" s="6" t="s">
        <v>17</v>
      </c>
      <c r="B2971" s="6" t="s">
        <v>41</v>
      </c>
      <c r="C2971" s="6" t="s">
        <v>62</v>
      </c>
      <c r="D2971" s="6" t="s">
        <v>1256</v>
      </c>
      <c r="E2971" s="6">
        <v>13</v>
      </c>
      <c r="F2971" s="6" t="s">
        <v>85</v>
      </c>
      <c r="G2971" s="6" t="s">
        <v>22</v>
      </c>
      <c r="H2971" s="7">
        <v>43147.613703703704</v>
      </c>
      <c r="I2971" s="7">
        <v>43147.565972222219</v>
      </c>
      <c r="J2971" s="4">
        <f t="shared" si="233"/>
        <v>2018</v>
      </c>
      <c r="K2971" s="4">
        <f t="shared" si="234"/>
        <v>2</v>
      </c>
      <c r="L2971" s="6">
        <f t="shared" si="235"/>
        <v>4124.0000003250316</v>
      </c>
      <c r="M2971" s="8">
        <f t="shared" si="231"/>
        <v>68.733333338750526</v>
      </c>
      <c r="N2971" s="8">
        <f t="shared" si="232"/>
        <v>893.53333340375684</v>
      </c>
      <c r="O2971" s="18">
        <v>1</v>
      </c>
      <c r="P2971" s="6" t="s">
        <v>5148</v>
      </c>
      <c r="Q2971" s="6" t="s">
        <v>24</v>
      </c>
    </row>
    <row r="2972" spans="1:17" ht="15">
      <c r="A2972" s="6" t="s">
        <v>29</v>
      </c>
      <c r="B2972" s="6" t="s">
        <v>94</v>
      </c>
      <c r="C2972" s="6" t="s">
        <v>4936</v>
      </c>
      <c r="D2972" s="6" t="s">
        <v>5149</v>
      </c>
      <c r="E2972" s="6">
        <v>1</v>
      </c>
      <c r="F2972" s="6" t="s">
        <v>33</v>
      </c>
      <c r="G2972" s="6" t="s">
        <v>97</v>
      </c>
      <c r="H2972" s="7">
        <v>43206.592094907406</v>
      </c>
      <c r="I2972" s="7">
        <v>43206.458333333336</v>
      </c>
      <c r="J2972" s="4">
        <f t="shared" si="233"/>
        <v>2018</v>
      </c>
      <c r="K2972" s="4">
        <f t="shared" si="234"/>
        <v>4</v>
      </c>
      <c r="L2972" s="6">
        <f t="shared" si="235"/>
        <v>11556.999999680556</v>
      </c>
      <c r="M2972" s="8">
        <f t="shared" si="231"/>
        <v>192.61666666134261</v>
      </c>
      <c r="N2972" s="8">
        <f t="shared" si="232"/>
        <v>192.61666666134261</v>
      </c>
      <c r="O2972" s="18">
        <v>1</v>
      </c>
      <c r="P2972" s="6" t="s">
        <v>5150</v>
      </c>
      <c r="Q2972" s="6" t="s">
        <v>24</v>
      </c>
    </row>
    <row r="2973" spans="1:17" ht="15">
      <c r="A2973" s="6" t="s">
        <v>29</v>
      </c>
      <c r="B2973" s="6" t="s">
        <v>94</v>
      </c>
      <c r="C2973" s="6" t="s">
        <v>174</v>
      </c>
      <c r="D2973" s="6" t="s">
        <v>5151</v>
      </c>
      <c r="E2973" s="6">
        <v>1</v>
      </c>
      <c r="F2973" s="6" t="s">
        <v>33</v>
      </c>
      <c r="G2973" s="6" t="s">
        <v>22</v>
      </c>
      <c r="H2973" s="7">
        <v>43208.69259259259</v>
      </c>
      <c r="I2973" s="7">
        <v>43208.645138888889</v>
      </c>
      <c r="J2973" s="4">
        <f t="shared" si="233"/>
        <v>2018</v>
      </c>
      <c r="K2973" s="4">
        <f t="shared" si="234"/>
        <v>4</v>
      </c>
      <c r="L2973" s="6">
        <f t="shared" si="235"/>
        <v>4099.9999997438863</v>
      </c>
      <c r="M2973" s="8">
        <f t="shared" si="231"/>
        <v>68.333333329064772</v>
      </c>
      <c r="N2973" s="8">
        <f t="shared" si="232"/>
        <v>68.333333329064772</v>
      </c>
      <c r="O2973" s="18">
        <v>1</v>
      </c>
      <c r="P2973" s="6" t="s">
        <v>5152</v>
      </c>
      <c r="Q2973" s="6" t="s">
        <v>24</v>
      </c>
    </row>
    <row r="2974" spans="1:17" ht="15">
      <c r="A2974" s="6" t="s">
        <v>29</v>
      </c>
      <c r="B2974" s="6" t="s">
        <v>94</v>
      </c>
      <c r="C2974" s="6" t="s">
        <v>186</v>
      </c>
      <c r="D2974" s="6" t="s">
        <v>5153</v>
      </c>
      <c r="E2974" s="6">
        <v>24</v>
      </c>
      <c r="F2974" s="6" t="s">
        <v>125</v>
      </c>
      <c r="G2974" s="6" t="s">
        <v>22</v>
      </c>
      <c r="H2974" s="7">
        <v>43148.46806712963</v>
      </c>
      <c r="I2974" s="7">
        <v>43148.39166666667</v>
      </c>
      <c r="J2974" s="4">
        <f t="shared" si="233"/>
        <v>2018</v>
      </c>
      <c r="K2974" s="4">
        <f t="shared" si="234"/>
        <v>2</v>
      </c>
      <c r="L2974" s="6">
        <f t="shared" si="235"/>
        <v>6600.9999997448176</v>
      </c>
      <c r="M2974" s="8">
        <f t="shared" si="231"/>
        <v>110.01666666241363</v>
      </c>
      <c r="N2974" s="8">
        <f t="shared" si="232"/>
        <v>2640.399999897927</v>
      </c>
      <c r="O2974" s="18">
        <v>1</v>
      </c>
      <c r="P2974" s="6" t="s">
        <v>5154</v>
      </c>
      <c r="Q2974" s="6" t="s">
        <v>24</v>
      </c>
    </row>
    <row r="2975" spans="1:17" ht="15">
      <c r="A2975" s="6" t="s">
        <v>17</v>
      </c>
      <c r="B2975" s="6" t="s">
        <v>41</v>
      </c>
      <c r="C2975" s="6" t="s">
        <v>135</v>
      </c>
      <c r="D2975" s="6" t="s">
        <v>1722</v>
      </c>
      <c r="E2975" s="6">
        <v>44</v>
      </c>
      <c r="F2975" s="6" t="s">
        <v>27</v>
      </c>
      <c r="G2975" s="6" t="s">
        <v>22</v>
      </c>
      <c r="H2975" s="7">
        <v>43148.624675925923</v>
      </c>
      <c r="I2975" s="7">
        <v>43148.548611111109</v>
      </c>
      <c r="J2975" s="4">
        <f t="shared" si="233"/>
        <v>2018</v>
      </c>
      <c r="K2975" s="4">
        <f t="shared" si="234"/>
        <v>2</v>
      </c>
      <c r="L2975" s="6">
        <f t="shared" si="235"/>
        <v>6571.9999998807907</v>
      </c>
      <c r="M2975" s="8">
        <f t="shared" si="231"/>
        <v>109.53333333134651</v>
      </c>
      <c r="N2975" s="8">
        <f t="shared" si="232"/>
        <v>4819.4666665792465</v>
      </c>
      <c r="O2975" s="18">
        <v>1</v>
      </c>
      <c r="P2975" s="6" t="s">
        <v>5155</v>
      </c>
      <c r="Q2975" s="6" t="s">
        <v>24</v>
      </c>
    </row>
    <row r="2976" spans="1:17" ht="15">
      <c r="A2976" s="6" t="s">
        <v>17</v>
      </c>
      <c r="B2976" s="6" t="s">
        <v>18</v>
      </c>
      <c r="C2976" s="6" t="s">
        <v>38</v>
      </c>
      <c r="D2976" s="6" t="s">
        <v>5156</v>
      </c>
      <c r="E2976" s="6">
        <v>1</v>
      </c>
      <c r="F2976" s="6" t="s">
        <v>27</v>
      </c>
      <c r="G2976" s="6" t="s">
        <v>22</v>
      </c>
      <c r="H2976" s="7">
        <v>43149.957511574074</v>
      </c>
      <c r="I2976" s="7">
        <v>43149.913194444445</v>
      </c>
      <c r="J2976" s="4">
        <f t="shared" si="233"/>
        <v>2018</v>
      </c>
      <c r="K2976" s="4">
        <f t="shared" si="234"/>
        <v>2</v>
      </c>
      <c r="L2976" s="6">
        <f t="shared" si="235"/>
        <v>3828.99999988731</v>
      </c>
      <c r="M2976" s="8">
        <f t="shared" si="231"/>
        <v>63.816666664788499</v>
      </c>
      <c r="N2976" s="8">
        <f t="shared" si="232"/>
        <v>63.816666664788499</v>
      </c>
      <c r="O2976" s="18">
        <v>1</v>
      </c>
      <c r="P2976" s="6" t="s">
        <v>5157</v>
      </c>
      <c r="Q2976" s="6" t="s">
        <v>24</v>
      </c>
    </row>
    <row r="2977" spans="1:17" ht="15">
      <c r="A2977" s="6" t="s">
        <v>29</v>
      </c>
      <c r="B2977" s="6" t="s">
        <v>94</v>
      </c>
      <c r="C2977" s="6" t="s">
        <v>4936</v>
      </c>
      <c r="D2977" s="6" t="s">
        <v>3976</v>
      </c>
      <c r="E2977" s="6">
        <v>1</v>
      </c>
      <c r="F2977" s="6" t="s">
        <v>33</v>
      </c>
      <c r="G2977" s="6" t="s">
        <v>22</v>
      </c>
      <c r="H2977" s="7">
        <v>43214.587037037039</v>
      </c>
      <c r="I2977" s="7">
        <v>43214.513194444444</v>
      </c>
      <c r="J2977" s="4">
        <f t="shared" si="233"/>
        <v>2018</v>
      </c>
      <c r="K2977" s="4">
        <f t="shared" si="234"/>
        <v>4</v>
      </c>
      <c r="L2977" s="6">
        <f t="shared" si="235"/>
        <v>6380.0000002607703</v>
      </c>
      <c r="M2977" s="8">
        <f t="shared" si="231"/>
        <v>106.33333333767951</v>
      </c>
      <c r="N2977" s="8">
        <f t="shared" si="232"/>
        <v>106.33333333767951</v>
      </c>
      <c r="O2977" s="18">
        <v>1</v>
      </c>
      <c r="P2977" s="6" t="s">
        <v>5158</v>
      </c>
      <c r="Q2977" s="6" t="s">
        <v>24</v>
      </c>
    </row>
    <row r="2978" spans="1:17" ht="15">
      <c r="A2978" s="6" t="s">
        <v>17</v>
      </c>
      <c r="B2978" s="6" t="s">
        <v>41</v>
      </c>
      <c r="C2978" s="6" t="s">
        <v>42</v>
      </c>
      <c r="D2978" s="6" t="s">
        <v>5159</v>
      </c>
      <c r="E2978" s="6">
        <v>78</v>
      </c>
      <c r="F2978" s="6" t="s">
        <v>21</v>
      </c>
      <c r="G2978" s="6" t="s">
        <v>22</v>
      </c>
      <c r="H2978" s="7">
        <v>43150.753472222219</v>
      </c>
      <c r="I2978" s="7">
        <v>43150.74722222222</v>
      </c>
      <c r="J2978" s="4">
        <f t="shared" si="233"/>
        <v>2018</v>
      </c>
      <c r="K2978" s="4">
        <f t="shared" si="234"/>
        <v>2</v>
      </c>
      <c r="L2978" s="6">
        <f t="shared" si="235"/>
        <v>539.99999987427145</v>
      </c>
      <c r="M2978" s="8">
        <f t="shared" si="231"/>
        <v>8.9999999979045242</v>
      </c>
      <c r="N2978" s="8">
        <f t="shared" si="232"/>
        <v>701.99999983655289</v>
      </c>
      <c r="O2978" s="18">
        <v>1</v>
      </c>
      <c r="P2978" s="6" t="s">
        <v>5160</v>
      </c>
      <c r="Q2978" s="6" t="s">
        <v>24</v>
      </c>
    </row>
    <row r="2979" spans="1:19" s="168" customFormat="1" ht="15">
      <c r="A2979" s="172" t="s">
        <v>29</v>
      </c>
      <c r="B2979" s="172" t="s">
        <v>30</v>
      </c>
      <c r="C2979" s="172" t="s">
        <v>83</v>
      </c>
      <c r="D2979" s="172" t="s">
        <v>5161</v>
      </c>
      <c r="E2979" s="172">
        <v>4</v>
      </c>
      <c r="F2979" s="172" t="s">
        <v>85</v>
      </c>
      <c r="G2979" s="172" t="s">
        <v>22</v>
      </c>
      <c r="H2979" s="173">
        <v>43151.246458333335</v>
      </c>
      <c r="I2979" s="173">
        <v>43151.122916666667</v>
      </c>
      <c r="J2979" s="4">
        <f t="shared" si="233"/>
        <v>2018</v>
      </c>
      <c r="K2979" s="4">
        <f t="shared" si="234"/>
        <v>2</v>
      </c>
      <c r="L2979" s="172">
        <f t="shared" si="235"/>
        <v>10674.000000092201</v>
      </c>
      <c r="M2979" s="170">
        <f t="shared" si="231"/>
        <v>177.90000000153668</v>
      </c>
      <c r="N2979" s="170">
        <f t="shared" si="232"/>
        <v>711.60000000614673</v>
      </c>
      <c r="O2979" s="171">
        <v>1</v>
      </c>
      <c r="P2979" s="172" t="s">
        <v>5162</v>
      </c>
      <c r="Q2979" s="172" t="s">
        <v>24</v>
      </c>
      <c r="S2979"/>
    </row>
    <row r="2980" spans="1:19" s="152" customFormat="1" ht="15">
      <c r="A2980" s="156" t="s">
        <v>29</v>
      </c>
      <c r="B2980" s="156" t="s">
        <v>94</v>
      </c>
      <c r="C2980" s="156" t="s">
        <v>156</v>
      </c>
      <c r="D2980" s="156" t="s">
        <v>4822</v>
      </c>
      <c r="E2980" s="156">
        <v>1</v>
      </c>
      <c r="F2980" s="156" t="s">
        <v>33</v>
      </c>
      <c r="G2980" s="156" t="s">
        <v>22</v>
      </c>
      <c r="H2980" s="157">
        <v>43220.416979166665</v>
      </c>
      <c r="I2980" s="157">
        <v>43220.381944444445</v>
      </c>
      <c r="J2980" s="4">
        <f t="shared" si="233"/>
        <v>2018</v>
      </c>
      <c r="K2980" s="4">
        <f t="shared" si="234"/>
        <v>4</v>
      </c>
      <c r="L2980" s="156">
        <f t="shared" si="235"/>
        <v>3026.9999997457489</v>
      </c>
      <c r="M2980" s="154">
        <f t="shared" si="231"/>
        <v>50.449999995762482</v>
      </c>
      <c r="N2980" s="154">
        <f t="shared" si="232"/>
        <v>50.449999995762482</v>
      </c>
      <c r="O2980" s="155">
        <v>1</v>
      </c>
      <c r="P2980" s="156" t="s">
        <v>5163</v>
      </c>
      <c r="Q2980" s="156" t="s">
        <v>24</v>
      </c>
      <c r="S2980"/>
    </row>
    <row r="2981" spans="1:17" ht="15">
      <c r="A2981" s="6" t="s">
        <v>17</v>
      </c>
      <c r="B2981" s="6" t="s">
        <v>18</v>
      </c>
      <c r="C2981" s="6" t="s">
        <v>19</v>
      </c>
      <c r="D2981" s="6" t="s">
        <v>1797</v>
      </c>
      <c r="E2981" s="6">
        <v>20</v>
      </c>
      <c r="F2981" s="6" t="s">
        <v>27</v>
      </c>
      <c r="G2981" s="6" t="s">
        <v>22</v>
      </c>
      <c r="H2981" s="7">
        <v>43152.857210648152</v>
      </c>
      <c r="I2981" s="7">
        <v>43152.814583333333</v>
      </c>
      <c r="J2981" s="4">
        <f t="shared" si="233"/>
        <v>2018</v>
      </c>
      <c r="K2981" s="4">
        <f t="shared" si="234"/>
        <v>2</v>
      </c>
      <c r="L2981" s="6">
        <f t="shared" si="235"/>
        <v>3683.0000003334135</v>
      </c>
      <c r="M2981" s="8">
        <f t="shared" si="231"/>
        <v>61.383333338890225</v>
      </c>
      <c r="N2981" s="8">
        <f t="shared" si="232"/>
        <v>1227.6666667778045</v>
      </c>
      <c r="O2981" s="18">
        <v>1</v>
      </c>
      <c r="P2981" s="6" t="s">
        <v>5164</v>
      </c>
      <c r="Q2981" s="6" t="s">
        <v>24</v>
      </c>
    </row>
    <row r="2982" spans="1:17" ht="15">
      <c r="A2982" s="6" t="s">
        <v>17</v>
      </c>
      <c r="B2982" s="6" t="s">
        <v>41</v>
      </c>
      <c r="C2982" s="6" t="s">
        <v>62</v>
      </c>
      <c r="D2982" s="6" t="s">
        <v>5165</v>
      </c>
      <c r="E2982" s="6">
        <v>1</v>
      </c>
      <c r="F2982" s="6" t="s">
        <v>92</v>
      </c>
      <c r="G2982" s="6" t="s">
        <v>22</v>
      </c>
      <c r="H2982" s="7">
        <v>43154.500520833331</v>
      </c>
      <c r="I2982" s="7">
        <v>43154.469444444447</v>
      </c>
      <c r="J2982" s="4">
        <f t="shared" si="233"/>
        <v>2018</v>
      </c>
      <c r="K2982" s="4">
        <f t="shared" si="234"/>
        <v>2</v>
      </c>
      <c r="L2982" s="6">
        <f t="shared" si="235"/>
        <v>2684.9999996367842</v>
      </c>
      <c r="M2982" s="8">
        <f t="shared" si="231"/>
        <v>44.749999993946403</v>
      </c>
      <c r="N2982" s="8">
        <f t="shared" si="232"/>
        <v>44.749999993946403</v>
      </c>
      <c r="O2982" s="18">
        <v>1</v>
      </c>
      <c r="P2982" s="6" t="s">
        <v>5166</v>
      </c>
      <c r="Q2982" s="6" t="s">
        <v>24</v>
      </c>
    </row>
    <row r="2983" spans="1:17" ht="15">
      <c r="A2983" s="6" t="s">
        <v>17</v>
      </c>
      <c r="B2983" s="6" t="s">
        <v>18</v>
      </c>
      <c r="C2983" s="6" t="s">
        <v>38</v>
      </c>
      <c r="D2983" s="6" t="s">
        <v>5167</v>
      </c>
      <c r="E2983" s="6">
        <v>1</v>
      </c>
      <c r="F2983" s="6" t="s">
        <v>92</v>
      </c>
      <c r="G2983" s="6" t="s">
        <v>22</v>
      </c>
      <c r="H2983" s="7">
        <v>43154.793495370373</v>
      </c>
      <c r="I2983" s="7">
        <v>43154.763194444444</v>
      </c>
      <c r="J2983" s="4">
        <f t="shared" si="233"/>
        <v>2018</v>
      </c>
      <c r="K2983" s="4">
        <f t="shared" si="234"/>
        <v>2</v>
      </c>
      <c r="L2983" s="6">
        <f t="shared" si="235"/>
        <v>2618.0000003194436</v>
      </c>
      <c r="M2983" s="8">
        <f t="shared" si="231"/>
        <v>43.633333338657394</v>
      </c>
      <c r="N2983" s="8">
        <f t="shared" si="232"/>
        <v>43.633333338657394</v>
      </c>
      <c r="O2983" s="18">
        <v>1</v>
      </c>
      <c r="P2983" s="6" t="s">
        <v>5168</v>
      </c>
      <c r="Q2983" s="6" t="s">
        <v>24</v>
      </c>
    </row>
    <row r="2984" spans="1:19" s="152" customFormat="1" ht="15">
      <c r="A2984" s="156" t="s">
        <v>29</v>
      </c>
      <c r="B2984" s="156" t="s">
        <v>87</v>
      </c>
      <c r="C2984" s="156" t="s">
        <v>197</v>
      </c>
      <c r="D2984" s="156" t="s">
        <v>5169</v>
      </c>
      <c r="E2984" s="156">
        <v>1</v>
      </c>
      <c r="F2984" s="156" t="s">
        <v>33</v>
      </c>
      <c r="G2984" s="156" t="s">
        <v>22</v>
      </c>
      <c r="H2984" s="157">
        <v>43234.389502314814</v>
      </c>
      <c r="I2984" s="157">
        <v>43234.342245370368</v>
      </c>
      <c r="J2984" s="4">
        <f t="shared" si="233"/>
        <v>2018</v>
      </c>
      <c r="K2984" s="4">
        <f t="shared" si="234"/>
        <v>5</v>
      </c>
      <c r="L2984" s="156">
        <f t="shared" si="235"/>
        <v>4083.000000170432</v>
      </c>
      <c r="M2984" s="154">
        <f t="shared" si="231"/>
        <v>68.050000002840534</v>
      </c>
      <c r="N2984" s="154">
        <f t="shared" si="232"/>
        <v>68.050000002840534</v>
      </c>
      <c r="O2984" s="155">
        <v>1</v>
      </c>
      <c r="P2984" s="156" t="s">
        <v>5170</v>
      </c>
      <c r="Q2984" s="156" t="s">
        <v>24</v>
      </c>
      <c r="S2984"/>
    </row>
    <row r="2985" spans="1:17" ht="15">
      <c r="A2985" s="6" t="s">
        <v>17</v>
      </c>
      <c r="B2985" s="6" t="s">
        <v>18</v>
      </c>
      <c r="C2985" s="6" t="s">
        <v>35</v>
      </c>
      <c r="D2985" s="6" t="s">
        <v>5171</v>
      </c>
      <c r="E2985" s="6">
        <v>4</v>
      </c>
      <c r="F2985" s="6" t="s">
        <v>27</v>
      </c>
      <c r="G2985" s="6" t="s">
        <v>22</v>
      </c>
      <c r="H2985" s="7">
        <v>43156.661400462966</v>
      </c>
      <c r="I2985" s="7">
        <v>43156.619444444441</v>
      </c>
      <c r="J2985" s="4">
        <f t="shared" si="233"/>
        <v>2018</v>
      </c>
      <c r="K2985" s="4">
        <f t="shared" si="234"/>
        <v>2</v>
      </c>
      <c r="L2985" s="6">
        <f t="shared" si="235"/>
        <v>3625.0000006053597</v>
      </c>
      <c r="M2985" s="8">
        <f t="shared" si="231"/>
        <v>60.416666676755995</v>
      </c>
      <c r="N2985" s="8">
        <f t="shared" si="232"/>
        <v>241.66666670702398</v>
      </c>
      <c r="O2985" s="18">
        <v>1</v>
      </c>
      <c r="P2985" s="6" t="s">
        <v>5172</v>
      </c>
      <c r="Q2985" s="6" t="s">
        <v>24</v>
      </c>
    </row>
    <row r="2986" spans="1:17" ht="15">
      <c r="A2986" s="6" t="s">
        <v>29</v>
      </c>
      <c r="B2986" s="6" t="s">
        <v>94</v>
      </c>
      <c r="C2986" s="6" t="s">
        <v>4972</v>
      </c>
      <c r="D2986" s="6" t="s">
        <v>1156</v>
      </c>
      <c r="E2986" s="6">
        <v>49</v>
      </c>
      <c r="F2986" s="6" t="s">
        <v>27</v>
      </c>
      <c r="G2986" s="6" t="s">
        <v>22</v>
      </c>
      <c r="H2986" s="7">
        <v>43156.770462962966</v>
      </c>
      <c r="I2986" s="7">
        <v>43156.723611111112</v>
      </c>
      <c r="J2986" s="4">
        <f t="shared" si="233"/>
        <v>2018</v>
      </c>
      <c r="K2986" s="4">
        <f t="shared" si="234"/>
        <v>2</v>
      </c>
      <c r="L2986" s="6">
        <f t="shared" si="235"/>
        <v>4048.0000001611188</v>
      </c>
      <c r="M2986" s="8">
        <f t="shared" si="231"/>
        <v>67.46666666935198</v>
      </c>
      <c r="N2986" s="8">
        <f t="shared" si="232"/>
        <v>3305.866666798247</v>
      </c>
      <c r="O2986" s="18">
        <v>1</v>
      </c>
      <c r="P2986" s="6" t="s">
        <v>5173</v>
      </c>
      <c r="Q2986" s="6" t="s">
        <v>24</v>
      </c>
    </row>
    <row r="2987" spans="1:19" s="152" customFormat="1" ht="15">
      <c r="A2987" s="156" t="s">
        <v>29</v>
      </c>
      <c r="B2987" s="156" t="s">
        <v>87</v>
      </c>
      <c r="C2987" s="156" t="s">
        <v>103</v>
      </c>
      <c r="D2987" s="156" t="s">
        <v>5174</v>
      </c>
      <c r="E2987" s="156">
        <v>1</v>
      </c>
      <c r="F2987" s="156" t="s">
        <v>85</v>
      </c>
      <c r="G2987" s="156" t="s">
        <v>22</v>
      </c>
      <c r="H2987" s="157">
        <v>43157.357152777775</v>
      </c>
      <c r="I2987" s="157">
        <v>43157.32916666667</v>
      </c>
      <c r="J2987" s="4">
        <f t="shared" si="233"/>
        <v>2018</v>
      </c>
      <c r="K2987" s="4">
        <f t="shared" si="234"/>
        <v>2</v>
      </c>
      <c r="L2987" s="156">
        <f t="shared" si="235"/>
        <v>2417.9999994579703</v>
      </c>
      <c r="M2987" s="154">
        <f t="shared" si="231"/>
        <v>40.299999990966171</v>
      </c>
      <c r="N2987" s="154">
        <f t="shared" si="232"/>
        <v>40.299999990966171</v>
      </c>
      <c r="O2987" s="155">
        <v>1</v>
      </c>
      <c r="P2987" s="156" t="s">
        <v>5175</v>
      </c>
      <c r="Q2987" s="156" t="s">
        <v>24</v>
      </c>
      <c r="S2987"/>
    </row>
    <row r="2988" spans="1:17" ht="15">
      <c r="A2988" s="6" t="s">
        <v>17</v>
      </c>
      <c r="B2988" s="6" t="s">
        <v>140</v>
      </c>
      <c r="C2988" s="6" t="s">
        <v>141</v>
      </c>
      <c r="D2988" s="6" t="s">
        <v>142</v>
      </c>
      <c r="E2988" s="6">
        <v>95</v>
      </c>
      <c r="F2988" s="6" t="s">
        <v>27</v>
      </c>
      <c r="G2988" s="6" t="s">
        <v>22</v>
      </c>
      <c r="H2988" s="7">
        <v>43157.432442129626</v>
      </c>
      <c r="I2988" s="7">
        <v>43157.411111111112</v>
      </c>
      <c r="J2988" s="4">
        <f t="shared" si="233"/>
        <v>2018</v>
      </c>
      <c r="K2988" s="4">
        <f t="shared" si="234"/>
        <v>2</v>
      </c>
      <c r="L2988" s="6">
        <f t="shared" si="235"/>
        <v>1842.9999995743856</v>
      </c>
      <c r="M2988" s="8">
        <f t="shared" si="231"/>
        <v>30.716666659573093</v>
      </c>
      <c r="N2988" s="8">
        <f t="shared" si="232"/>
        <v>2918.0833326594438</v>
      </c>
      <c r="O2988" s="18">
        <v>1</v>
      </c>
      <c r="P2988" s="6" t="s">
        <v>5176</v>
      </c>
      <c r="Q2988" s="6" t="s">
        <v>24</v>
      </c>
    </row>
    <row r="2989" spans="1:17" ht="15">
      <c r="A2989" s="6" t="s">
        <v>17</v>
      </c>
      <c r="B2989" s="6" t="s">
        <v>140</v>
      </c>
      <c r="C2989" s="6" t="s">
        <v>141</v>
      </c>
      <c r="D2989" s="6" t="s">
        <v>5177</v>
      </c>
      <c r="E2989" s="6">
        <v>62</v>
      </c>
      <c r="F2989" s="6" t="s">
        <v>27</v>
      </c>
      <c r="G2989" s="6" t="s">
        <v>22</v>
      </c>
      <c r="H2989" s="7">
        <v>43157.440682870372</v>
      </c>
      <c r="I2989" s="7">
        <v>43157.432442129626</v>
      </c>
      <c r="J2989" s="4">
        <f t="shared" si="233"/>
        <v>2018</v>
      </c>
      <c r="K2989" s="4">
        <f t="shared" si="234"/>
        <v>2</v>
      </c>
      <c r="L2989" s="6">
        <f t="shared" si="235"/>
        <v>712.00000047683716</v>
      </c>
      <c r="M2989" s="8">
        <f t="shared" si="231"/>
        <v>11.866666674613953</v>
      </c>
      <c r="N2989" s="8">
        <f t="shared" si="232"/>
        <v>735.73333382606506</v>
      </c>
      <c r="O2989" s="18">
        <v>1</v>
      </c>
      <c r="P2989" s="6" t="s">
        <v>5178</v>
      </c>
      <c r="Q2989" s="6" t="s">
        <v>24</v>
      </c>
    </row>
    <row r="2990" spans="1:17" ht="15">
      <c r="A2990" s="6" t="s">
        <v>17</v>
      </c>
      <c r="B2990" s="6" t="s">
        <v>41</v>
      </c>
      <c r="C2990" s="6" t="s">
        <v>42</v>
      </c>
      <c r="D2990" s="6" t="s">
        <v>2214</v>
      </c>
      <c r="E2990" s="6">
        <v>4</v>
      </c>
      <c r="F2990" s="6" t="s">
        <v>27</v>
      </c>
      <c r="G2990" s="6" t="s">
        <v>22</v>
      </c>
      <c r="H2990" s="7">
        <v>43157.515949074077</v>
      </c>
      <c r="I2990" s="7">
        <v>43157.488738425927</v>
      </c>
      <c r="J2990" s="4">
        <f t="shared" si="233"/>
        <v>2018</v>
      </c>
      <c r="K2990" s="4">
        <f t="shared" si="234"/>
        <v>2</v>
      </c>
      <c r="L2990" s="6">
        <f t="shared" si="235"/>
        <v>2351.0000001406297</v>
      </c>
      <c r="M2990" s="8">
        <f t="shared" si="231"/>
        <v>39.183333335677162</v>
      </c>
      <c r="N2990" s="8">
        <f t="shared" si="232"/>
        <v>156.73333334270865</v>
      </c>
      <c r="O2990" s="18">
        <v>1</v>
      </c>
      <c r="P2990" s="6" t="s">
        <v>5179</v>
      </c>
      <c r="Q2990" s="6" t="s">
        <v>24</v>
      </c>
    </row>
    <row r="2991" spans="1:17" ht="15">
      <c r="A2991" s="6" t="s">
        <v>17</v>
      </c>
      <c r="B2991" s="6" t="s">
        <v>41</v>
      </c>
      <c r="C2991" s="6" t="s">
        <v>135</v>
      </c>
      <c r="D2991" s="6" t="s">
        <v>1179</v>
      </c>
      <c r="E2991" s="6">
        <v>2</v>
      </c>
      <c r="F2991" s="6" t="s">
        <v>92</v>
      </c>
      <c r="G2991" s="6" t="s">
        <v>22</v>
      </c>
      <c r="H2991" s="7">
        <v>43157.743055555555</v>
      </c>
      <c r="I2991" s="7">
        <v>43157.71597222222</v>
      </c>
      <c r="J2991" s="4">
        <f t="shared" si="233"/>
        <v>2018</v>
      </c>
      <c r="K2991" s="4">
        <f t="shared" si="234"/>
        <v>2</v>
      </c>
      <c r="L2991" s="6">
        <f t="shared" si="235"/>
        <v>2340.000000083819</v>
      </c>
      <c r="M2991" s="8">
        <f t="shared" si="231"/>
        <v>39.000000001396984</v>
      </c>
      <c r="N2991" s="8">
        <f t="shared" si="232"/>
        <v>78.000000002793968</v>
      </c>
      <c r="O2991" s="18">
        <v>1</v>
      </c>
      <c r="P2991" s="6" t="s">
        <v>5180</v>
      </c>
      <c r="Q2991" s="6" t="s">
        <v>24</v>
      </c>
    </row>
    <row r="2992" spans="1:17" ht="15">
      <c r="A2992" s="6" t="s">
        <v>17</v>
      </c>
      <c r="B2992" s="6" t="s">
        <v>140</v>
      </c>
      <c r="C2992" s="6" t="s">
        <v>141</v>
      </c>
      <c r="D2992" s="6" t="s">
        <v>4974</v>
      </c>
      <c r="E2992" s="6">
        <v>37</v>
      </c>
      <c r="F2992" s="6" t="s">
        <v>27</v>
      </c>
      <c r="G2992" s="6" t="s">
        <v>22</v>
      </c>
      <c r="H2992" s="7">
        <v>43160.618298611109</v>
      </c>
      <c r="I2992" s="7">
        <v>43160.581250000003</v>
      </c>
      <c r="J2992" s="4">
        <f t="shared" si="233"/>
        <v>2018</v>
      </c>
      <c r="K2992" s="4">
        <f t="shared" si="234"/>
        <v>3</v>
      </c>
      <c r="L2992" s="6">
        <f t="shared" si="235"/>
        <v>3200.9999995585531</v>
      </c>
      <c r="M2992" s="8">
        <f t="shared" si="231"/>
        <v>53.349999992642552</v>
      </c>
      <c r="N2992" s="8">
        <f t="shared" si="232"/>
        <v>1973.9499997277744</v>
      </c>
      <c r="O2992" s="18">
        <v>1</v>
      </c>
      <c r="P2992" s="6" t="s">
        <v>5181</v>
      </c>
      <c r="Q2992" s="6" t="s">
        <v>24</v>
      </c>
    </row>
    <row r="2993" spans="1:17" ht="15">
      <c r="A2993" s="6" t="s">
        <v>17</v>
      </c>
      <c r="B2993" s="6" t="s">
        <v>47</v>
      </c>
      <c r="C2993" s="6" t="s">
        <v>52</v>
      </c>
      <c r="D2993" s="6" t="s">
        <v>1422</v>
      </c>
      <c r="E2993" s="6">
        <v>2</v>
      </c>
      <c r="F2993" s="6" t="s">
        <v>27</v>
      </c>
      <c r="G2993" s="6" t="s">
        <v>22</v>
      </c>
      <c r="H2993" s="7">
        <v>43160.640277777777</v>
      </c>
      <c r="I2993" s="7">
        <v>43160.584027777775</v>
      </c>
      <c r="J2993" s="4">
        <f t="shared" si="233"/>
        <v>2018</v>
      </c>
      <c r="K2993" s="4">
        <f t="shared" si="234"/>
        <v>3</v>
      </c>
      <c r="L2993" s="6">
        <f t="shared" si="235"/>
        <v>4860.0000001257285</v>
      </c>
      <c r="M2993" s="8">
        <f t="shared" si="231"/>
        <v>81.000000002095476</v>
      </c>
      <c r="N2993" s="8">
        <f t="shared" si="232"/>
        <v>162.00000000419095</v>
      </c>
      <c r="O2993" s="18">
        <v>1</v>
      </c>
      <c r="P2993" s="6" t="s">
        <v>5182</v>
      </c>
      <c r="Q2993" s="6" t="s">
        <v>24</v>
      </c>
    </row>
    <row r="2994" spans="1:17" ht="15">
      <c r="A2994" s="6" t="s">
        <v>17</v>
      </c>
      <c r="B2994" s="6" t="s">
        <v>41</v>
      </c>
      <c r="C2994" s="6" t="s">
        <v>42</v>
      </c>
      <c r="D2994" s="6" t="s">
        <v>5183</v>
      </c>
      <c r="E2994" s="6">
        <v>38</v>
      </c>
      <c r="F2994" s="6" t="s">
        <v>21</v>
      </c>
      <c r="G2994" s="6" t="s">
        <v>22</v>
      </c>
      <c r="H2994" s="7">
        <v>43160.606249999997</v>
      </c>
      <c r="I2994" s="7">
        <v>43160.59097222222</v>
      </c>
      <c r="J2994" s="4">
        <f t="shared" si="233"/>
        <v>2018</v>
      </c>
      <c r="K2994" s="4">
        <f t="shared" si="234"/>
        <v>3</v>
      </c>
      <c r="L2994" s="6">
        <f t="shared" si="235"/>
        <v>1319.9999999022111</v>
      </c>
      <c r="M2994" s="8">
        <f t="shared" si="231"/>
        <v>21.999999998370185</v>
      </c>
      <c r="N2994" s="8">
        <f t="shared" si="232"/>
        <v>835.99999993806705</v>
      </c>
      <c r="O2994" s="18">
        <v>1</v>
      </c>
      <c r="P2994" s="6" t="s">
        <v>5184</v>
      </c>
      <c r="Q2994" s="6" t="s">
        <v>24</v>
      </c>
    </row>
    <row r="2995" spans="1:17" ht="15">
      <c r="A2995" s="6" t="s">
        <v>17</v>
      </c>
      <c r="B2995" s="6" t="s">
        <v>47</v>
      </c>
      <c r="C2995" s="6" t="s">
        <v>48</v>
      </c>
      <c r="D2995" s="6" t="s">
        <v>902</v>
      </c>
      <c r="E2995" s="6">
        <v>22</v>
      </c>
      <c r="F2995" s="6" t="s">
        <v>27</v>
      </c>
      <c r="G2995" s="6" t="s">
        <v>22</v>
      </c>
      <c r="H2995" s="7">
        <v>43160.635243055556</v>
      </c>
      <c r="I2995" s="7">
        <v>43160.604861111111</v>
      </c>
      <c r="J2995" s="4">
        <f t="shared" si="233"/>
        <v>2018</v>
      </c>
      <c r="K2995" s="4">
        <f t="shared" si="234"/>
        <v>3</v>
      </c>
      <c r="L2995" s="6">
        <f t="shared" si="235"/>
        <v>2625.0000000698492</v>
      </c>
      <c r="M2995" s="8">
        <f t="shared" si="231"/>
        <v>43.750000001164153</v>
      </c>
      <c r="N2995" s="8">
        <f t="shared" si="232"/>
        <v>962.50000002561137</v>
      </c>
      <c r="O2995" s="18">
        <v>1</v>
      </c>
      <c r="P2995" s="6" t="s">
        <v>5185</v>
      </c>
      <c r="Q2995" s="6" t="s">
        <v>24</v>
      </c>
    </row>
    <row r="2996" spans="1:17" ht="15">
      <c r="A2996" s="6" t="s">
        <v>17</v>
      </c>
      <c r="B2996" s="6" t="s">
        <v>47</v>
      </c>
      <c r="C2996" s="6" t="s">
        <v>52</v>
      </c>
      <c r="D2996" s="6" t="s">
        <v>2850</v>
      </c>
      <c r="E2996" s="6">
        <v>46</v>
      </c>
      <c r="F2996" s="6" t="s">
        <v>27</v>
      </c>
      <c r="G2996" s="6" t="s">
        <v>22</v>
      </c>
      <c r="H2996" s="7">
        <v>43160.657638888886</v>
      </c>
      <c r="I2996" s="7">
        <v>43160.623611111114</v>
      </c>
      <c r="J2996" s="4">
        <f t="shared" si="233"/>
        <v>2018</v>
      </c>
      <c r="K2996" s="4">
        <f t="shared" si="234"/>
        <v>3</v>
      </c>
      <c r="L2996" s="6">
        <f t="shared" si="235"/>
        <v>2939.9999995250255</v>
      </c>
      <c r="M2996" s="8">
        <f t="shared" si="231"/>
        <v>48.999999992083758</v>
      </c>
      <c r="N2996" s="8">
        <f t="shared" si="232"/>
        <v>2253.9999996358529</v>
      </c>
      <c r="O2996" s="18">
        <v>1</v>
      </c>
      <c r="P2996" s="6" t="s">
        <v>5186</v>
      </c>
      <c r="Q2996" s="6" t="s">
        <v>24</v>
      </c>
    </row>
    <row r="2997" spans="1:17" ht="15">
      <c r="A2997" s="6" t="s">
        <v>17</v>
      </c>
      <c r="B2997" s="6" t="s">
        <v>41</v>
      </c>
      <c r="C2997" s="6" t="s">
        <v>62</v>
      </c>
      <c r="D2997" s="6" t="s">
        <v>5187</v>
      </c>
      <c r="E2997" s="6">
        <v>67</v>
      </c>
      <c r="F2997" s="6" t="s">
        <v>27</v>
      </c>
      <c r="G2997" s="6" t="s">
        <v>22</v>
      </c>
      <c r="H2997" s="7">
        <v>43160.711805555555</v>
      </c>
      <c r="I2997" s="7">
        <v>43160.67083333333</v>
      </c>
      <c r="J2997" s="4">
        <f t="shared" si="233"/>
        <v>2018</v>
      </c>
      <c r="K2997" s="4">
        <f t="shared" si="234"/>
        <v>3</v>
      </c>
      <c r="L2997" s="6">
        <f t="shared" si="235"/>
        <v>3540.0000002235174</v>
      </c>
      <c r="M2997" s="8">
        <f t="shared" si="231"/>
        <v>59.00000000372529</v>
      </c>
      <c r="N2997" s="8">
        <f t="shared" si="232"/>
        <v>3953.0000002495944</v>
      </c>
      <c r="O2997" s="18">
        <v>1</v>
      </c>
      <c r="P2997" s="6" t="s">
        <v>5188</v>
      </c>
      <c r="Q2997" s="6" t="s">
        <v>24</v>
      </c>
    </row>
    <row r="2998" spans="1:17" ht="15">
      <c r="A2998" s="6" t="s">
        <v>29</v>
      </c>
      <c r="B2998" s="6" t="s">
        <v>87</v>
      </c>
      <c r="C2998" s="6" t="s">
        <v>103</v>
      </c>
      <c r="D2998" s="6" t="s">
        <v>3736</v>
      </c>
      <c r="E2998" s="6">
        <v>61</v>
      </c>
      <c r="F2998" s="6" t="s">
        <v>27</v>
      </c>
      <c r="G2998" s="6" t="s">
        <v>22</v>
      </c>
      <c r="H2998" s="7">
        <v>43160.876018518517</v>
      </c>
      <c r="I2998" s="7">
        <v>43160.820833333331</v>
      </c>
      <c r="J2998" s="4">
        <f t="shared" si="233"/>
        <v>2018</v>
      </c>
      <c r="K2998" s="4">
        <f t="shared" si="234"/>
        <v>3</v>
      </c>
      <c r="L2998" s="6">
        <f t="shared" si="235"/>
        <v>4767.9999999934807</v>
      </c>
      <c r="M2998" s="8">
        <f t="shared" si="231"/>
        <v>79.466666666558012</v>
      </c>
      <c r="N2998" s="8">
        <f t="shared" si="232"/>
        <v>4847.4666666600388</v>
      </c>
      <c r="O2998" s="18">
        <v>1</v>
      </c>
      <c r="P2998" s="6" t="s">
        <v>5189</v>
      </c>
      <c r="Q2998" s="6" t="s">
        <v>24</v>
      </c>
    </row>
    <row r="2999" spans="1:17" ht="15">
      <c r="A2999" s="6" t="s">
        <v>29</v>
      </c>
      <c r="B2999" s="6" t="s">
        <v>94</v>
      </c>
      <c r="C2999" s="6" t="s">
        <v>4936</v>
      </c>
      <c r="D2999" s="6" t="s">
        <v>5190</v>
      </c>
      <c r="E2999" s="6">
        <v>1</v>
      </c>
      <c r="F2999" s="6" t="s">
        <v>85</v>
      </c>
      <c r="G2999" s="6" t="s">
        <v>22</v>
      </c>
      <c r="H2999" s="7">
        <v>43161.368148148147</v>
      </c>
      <c r="I2999" s="7">
        <v>43161.344398148147</v>
      </c>
      <c r="J2999" s="4">
        <f t="shared" si="233"/>
        <v>2018</v>
      </c>
      <c r="K2999" s="4">
        <f t="shared" si="234"/>
        <v>3</v>
      </c>
      <c r="L2999" s="6">
        <f t="shared" si="235"/>
        <v>2052.0000000251457</v>
      </c>
      <c r="M2999" s="8">
        <f t="shared" si="231"/>
        <v>34.200000000419095</v>
      </c>
      <c r="N2999" s="8">
        <f t="shared" si="232"/>
        <v>34.200000000419095</v>
      </c>
      <c r="O2999" s="18">
        <v>1</v>
      </c>
      <c r="P2999" s="6" t="s">
        <v>5191</v>
      </c>
      <c r="Q2999" s="6" t="s">
        <v>24</v>
      </c>
    </row>
    <row r="3000" spans="1:17" ht="15">
      <c r="A3000" s="6" t="s">
        <v>29</v>
      </c>
      <c r="B3000" s="6" t="s">
        <v>94</v>
      </c>
      <c r="C3000" s="6" t="s">
        <v>4936</v>
      </c>
      <c r="D3000" s="6" t="s">
        <v>2366</v>
      </c>
      <c r="E3000" s="6">
        <v>63</v>
      </c>
      <c r="F3000" s="6" t="s">
        <v>125</v>
      </c>
      <c r="G3000" s="6" t="s">
        <v>22</v>
      </c>
      <c r="H3000" s="7">
        <v>43161.395833333336</v>
      </c>
      <c r="I3000" s="7">
        <v>43161.34652777778</v>
      </c>
      <c r="J3000" s="4">
        <f t="shared" si="233"/>
        <v>2018</v>
      </c>
      <c r="K3000" s="4">
        <f t="shared" si="234"/>
        <v>3</v>
      </c>
      <c r="L3000" s="6">
        <f t="shared" si="235"/>
        <v>4260.0000000558794</v>
      </c>
      <c r="M3000" s="8">
        <f t="shared" si="231"/>
        <v>71.000000000931323</v>
      </c>
      <c r="N3000" s="8">
        <f t="shared" si="232"/>
        <v>4473.0000000586733</v>
      </c>
      <c r="O3000" s="18">
        <v>1</v>
      </c>
      <c r="P3000" s="6" t="s">
        <v>5192</v>
      </c>
      <c r="Q3000" s="6" t="s">
        <v>24</v>
      </c>
    </row>
    <row r="3001" spans="1:17" ht="15">
      <c r="A3001" s="6" t="s">
        <v>29</v>
      </c>
      <c r="B3001" s="6" t="s">
        <v>94</v>
      </c>
      <c r="C3001" s="6" t="s">
        <v>4936</v>
      </c>
      <c r="D3001" s="6" t="s">
        <v>5193</v>
      </c>
      <c r="E3001" s="6">
        <v>45</v>
      </c>
      <c r="F3001" s="6" t="s">
        <v>21</v>
      </c>
      <c r="G3001" s="6" t="s">
        <v>97</v>
      </c>
      <c r="H3001" s="7">
        <v>43161.395833333336</v>
      </c>
      <c r="I3001" s="7">
        <v>43161.34652777778</v>
      </c>
      <c r="J3001" s="4">
        <f t="shared" si="233"/>
        <v>2018</v>
      </c>
      <c r="K3001" s="4">
        <f t="shared" si="234"/>
        <v>3</v>
      </c>
      <c r="L3001" s="6">
        <f t="shared" si="235"/>
        <v>4260.0000000558794</v>
      </c>
      <c r="M3001" s="8">
        <f t="shared" si="231"/>
        <v>71.000000000931323</v>
      </c>
      <c r="N3001" s="8">
        <f t="shared" si="232"/>
        <v>3195.0000000419095</v>
      </c>
      <c r="O3001" s="18">
        <v>1</v>
      </c>
      <c r="P3001" s="6" t="s">
        <v>5194</v>
      </c>
      <c r="Q3001" s="6" t="s">
        <v>24</v>
      </c>
    </row>
    <row r="3002" spans="1:17" ht="15">
      <c r="A3002" s="6" t="s">
        <v>29</v>
      </c>
      <c r="B3002" s="6" t="s">
        <v>94</v>
      </c>
      <c r="C3002" s="6" t="s">
        <v>4936</v>
      </c>
      <c r="D3002" s="6" t="s">
        <v>1681</v>
      </c>
      <c r="E3002" s="6">
        <v>54</v>
      </c>
      <c r="F3002" s="6" t="s">
        <v>125</v>
      </c>
      <c r="G3002" s="6" t="s">
        <v>22</v>
      </c>
      <c r="H3002" s="7">
        <v>43161.423611111109</v>
      </c>
      <c r="I3002" s="7">
        <v>43161.351388888892</v>
      </c>
      <c r="J3002" s="4">
        <f t="shared" si="233"/>
        <v>2018</v>
      </c>
      <c r="K3002" s="4">
        <f t="shared" si="234"/>
        <v>3</v>
      </c>
      <c r="L3002" s="6">
        <f t="shared" si="235"/>
        <v>6239.9999995948747</v>
      </c>
      <c r="M3002" s="8">
        <f t="shared" si="231"/>
        <v>103.99999999324791</v>
      </c>
      <c r="N3002" s="8">
        <f t="shared" si="232"/>
        <v>5615.9999996353872</v>
      </c>
      <c r="O3002" s="18">
        <v>1</v>
      </c>
      <c r="P3002" s="6" t="s">
        <v>5195</v>
      </c>
      <c r="Q3002" s="6" t="s">
        <v>24</v>
      </c>
    </row>
    <row r="3003" spans="1:17" ht="15">
      <c r="A3003" s="6" t="s">
        <v>29</v>
      </c>
      <c r="B3003" s="6" t="s">
        <v>94</v>
      </c>
      <c r="C3003" s="6" t="s">
        <v>4936</v>
      </c>
      <c r="D3003" s="6" t="s">
        <v>5196</v>
      </c>
      <c r="E3003" s="6">
        <v>1</v>
      </c>
      <c r="F3003" s="6" t="s">
        <v>21</v>
      </c>
      <c r="G3003" s="6" t="s">
        <v>97</v>
      </c>
      <c r="H3003" s="7">
        <v>43161.395833333336</v>
      </c>
      <c r="I3003" s="7">
        <v>43161.390972222223</v>
      </c>
      <c r="J3003" s="4">
        <f t="shared" si="233"/>
        <v>2018</v>
      </c>
      <c r="K3003" s="4">
        <f t="shared" si="234"/>
        <v>3</v>
      </c>
      <c r="L3003" s="6">
        <f t="shared" si="235"/>
        <v>420.00000011175871</v>
      </c>
      <c r="M3003" s="8">
        <f t="shared" si="231"/>
        <v>7.0000000018626451</v>
      </c>
      <c r="N3003" s="8">
        <f t="shared" si="232"/>
        <v>7.0000000018626451</v>
      </c>
      <c r="O3003" s="18">
        <v>1</v>
      </c>
      <c r="P3003" s="6" t="s">
        <v>5197</v>
      </c>
      <c r="Q3003" s="6" t="s">
        <v>24</v>
      </c>
    </row>
    <row r="3004" spans="1:17" ht="15">
      <c r="A3004" s="6" t="s">
        <v>17</v>
      </c>
      <c r="B3004" s="6" t="s">
        <v>18</v>
      </c>
      <c r="C3004" s="6" t="s">
        <v>19</v>
      </c>
      <c r="D3004" s="6" t="s">
        <v>5198</v>
      </c>
      <c r="E3004" s="6">
        <v>1</v>
      </c>
      <c r="F3004" s="6" t="s">
        <v>85</v>
      </c>
      <c r="G3004" s="6" t="s">
        <v>22</v>
      </c>
      <c r="H3004" s="7">
        <v>43161.836643518516</v>
      </c>
      <c r="I3004" s="7">
        <v>43161.736111111109</v>
      </c>
      <c r="J3004" s="4">
        <f t="shared" si="233"/>
        <v>2018</v>
      </c>
      <c r="K3004" s="4">
        <f t="shared" si="234"/>
        <v>3</v>
      </c>
      <c r="L3004" s="6">
        <f t="shared" si="235"/>
        <v>8685.9999999403954</v>
      </c>
      <c r="M3004" s="8">
        <f t="shared" si="231"/>
        <v>144.76666666567326</v>
      </c>
      <c r="N3004" s="8">
        <f t="shared" si="232"/>
        <v>144.76666666567326</v>
      </c>
      <c r="O3004" s="18">
        <v>1</v>
      </c>
      <c r="P3004" s="6" t="s">
        <v>5199</v>
      </c>
      <c r="Q3004" s="6" t="s">
        <v>24</v>
      </c>
    </row>
    <row r="3005" spans="1:17" ht="15">
      <c r="A3005" s="6" t="s">
        <v>17</v>
      </c>
      <c r="B3005" s="6" t="s">
        <v>18</v>
      </c>
      <c r="C3005" s="6" t="s">
        <v>25</v>
      </c>
      <c r="D3005" s="6" t="s">
        <v>5200</v>
      </c>
      <c r="E3005" s="6">
        <v>1</v>
      </c>
      <c r="F3005" s="6" t="s">
        <v>27</v>
      </c>
      <c r="G3005" s="6" t="s">
        <v>22</v>
      </c>
      <c r="H3005" s="7">
        <v>43162.506712962961</v>
      </c>
      <c r="I3005" s="7">
        <v>43162.459722222222</v>
      </c>
      <c r="J3005" s="4">
        <f t="shared" si="233"/>
        <v>2018</v>
      </c>
      <c r="K3005" s="4">
        <f t="shared" si="234"/>
        <v>3</v>
      </c>
      <c r="L3005" s="6">
        <f t="shared" si="235"/>
        <v>4059.9999998230487</v>
      </c>
      <c r="M3005" s="8">
        <f t="shared" si="231"/>
        <v>67.666666663717479</v>
      </c>
      <c r="N3005" s="8">
        <f t="shared" si="232"/>
        <v>67.666666663717479</v>
      </c>
      <c r="O3005" s="18">
        <v>1</v>
      </c>
      <c r="P3005" s="6" t="s">
        <v>5201</v>
      </c>
      <c r="Q3005" s="6" t="s">
        <v>24</v>
      </c>
    </row>
    <row r="3006" spans="1:17" ht="15">
      <c r="A3006" s="6" t="s">
        <v>17</v>
      </c>
      <c r="B3006" s="6" t="s">
        <v>41</v>
      </c>
      <c r="C3006" s="6" t="s">
        <v>42</v>
      </c>
      <c r="D3006" s="6" t="s">
        <v>5202</v>
      </c>
      <c r="E3006" s="6">
        <v>1</v>
      </c>
      <c r="F3006" s="6" t="s">
        <v>472</v>
      </c>
      <c r="G3006" s="6" t="s">
        <v>22</v>
      </c>
      <c r="H3006" s="7">
        <v>43162.700011574074</v>
      </c>
      <c r="I3006" s="7">
        <v>43162.586805555555</v>
      </c>
      <c r="J3006" s="4">
        <f t="shared" si="233"/>
        <v>2018</v>
      </c>
      <c r="K3006" s="4">
        <f t="shared" si="234"/>
        <v>3</v>
      </c>
      <c r="L3006" s="6">
        <f t="shared" si="235"/>
        <v>9781.0000000521541</v>
      </c>
      <c r="M3006" s="8">
        <f t="shared" si="231"/>
        <v>163.0166666675359</v>
      </c>
      <c r="N3006" s="8">
        <f t="shared" si="232"/>
        <v>163.0166666675359</v>
      </c>
      <c r="O3006" s="18">
        <v>1</v>
      </c>
      <c r="P3006" s="6" t="s">
        <v>5203</v>
      </c>
      <c r="Q3006" s="6" t="s">
        <v>24</v>
      </c>
    </row>
    <row r="3007" spans="1:17" ht="15">
      <c r="A3007" s="6" t="s">
        <v>17</v>
      </c>
      <c r="B3007" s="6" t="s">
        <v>18</v>
      </c>
      <c r="C3007" s="6" t="s">
        <v>19</v>
      </c>
      <c r="D3007" s="6" t="s">
        <v>223</v>
      </c>
      <c r="E3007" s="6">
        <v>33</v>
      </c>
      <c r="F3007" s="6" t="s">
        <v>27</v>
      </c>
      <c r="G3007" s="6" t="s">
        <v>22</v>
      </c>
      <c r="H3007" s="7">
        <v>43165.7112037037</v>
      </c>
      <c r="I3007" s="7">
        <v>43165.684027777781</v>
      </c>
      <c r="J3007" s="4">
        <f t="shared" si="233"/>
        <v>2018</v>
      </c>
      <c r="K3007" s="4">
        <f t="shared" si="234"/>
        <v>3</v>
      </c>
      <c r="L3007" s="6">
        <f t="shared" si="235"/>
        <v>2347.9999994393438</v>
      </c>
      <c r="M3007" s="8">
        <f t="shared" si="231"/>
        <v>39.133333323989064</v>
      </c>
      <c r="N3007" s="8">
        <f t="shared" si="232"/>
        <v>1291.3999996916391</v>
      </c>
      <c r="O3007" s="18">
        <v>1</v>
      </c>
      <c r="P3007" s="6" t="s">
        <v>5204</v>
      </c>
      <c r="Q3007" s="6" t="s">
        <v>24</v>
      </c>
    </row>
    <row r="3008" spans="1:19" s="123" customFormat="1" ht="15">
      <c r="A3008" s="127" t="s">
        <v>17</v>
      </c>
      <c r="B3008" s="127" t="s">
        <v>41</v>
      </c>
      <c r="C3008" s="127" t="s">
        <v>42</v>
      </c>
      <c r="D3008" s="127" t="s">
        <v>5205</v>
      </c>
      <c r="E3008" s="127">
        <v>1</v>
      </c>
      <c r="F3008" s="127" t="s">
        <v>92</v>
      </c>
      <c r="G3008" s="127" t="s">
        <v>22</v>
      </c>
      <c r="H3008" s="128">
        <v>43165.778854166667</v>
      </c>
      <c r="I3008" s="128">
        <v>43165.744444444441</v>
      </c>
      <c r="J3008" s="4">
        <f t="shared" si="233"/>
        <v>2018</v>
      </c>
      <c r="K3008" s="4">
        <f t="shared" si="234"/>
        <v>3</v>
      </c>
      <c r="L3008" s="127">
        <f t="shared" si="235"/>
        <v>2973.0000003241003</v>
      </c>
      <c r="M3008" s="125">
        <f t="shared" si="236" ref="M3008:M3071">+L3008/60</f>
        <v>49.550000005401671</v>
      </c>
      <c r="N3008" s="125">
        <f t="shared" si="237" ref="N3008:N3071">+M3008*E3008</f>
        <v>49.550000005401671</v>
      </c>
      <c r="O3008" s="126">
        <v>1</v>
      </c>
      <c r="P3008" s="127" t="s">
        <v>5206</v>
      </c>
      <c r="Q3008" s="127" t="s">
        <v>24</v>
      </c>
      <c r="S3008"/>
    </row>
    <row r="3009" spans="1:17" ht="15">
      <c r="A3009" s="6" t="s">
        <v>17</v>
      </c>
      <c r="B3009" s="6" t="s">
        <v>18</v>
      </c>
      <c r="C3009" s="6" t="s">
        <v>19</v>
      </c>
      <c r="D3009" s="6" t="s">
        <v>5207</v>
      </c>
      <c r="E3009" s="6">
        <v>1</v>
      </c>
      <c r="F3009" s="6" t="s">
        <v>27</v>
      </c>
      <c r="G3009" s="6" t="s">
        <v>22</v>
      </c>
      <c r="H3009" s="7">
        <v>43165.826180555552</v>
      </c>
      <c r="I3009" s="7">
        <v>43165.765277777777</v>
      </c>
      <c r="J3009" s="4">
        <f t="shared" si="233"/>
        <v>2018</v>
      </c>
      <c r="K3009" s="4">
        <f t="shared" si="234"/>
        <v>3</v>
      </c>
      <c r="L3009" s="6">
        <f t="shared" si="235"/>
        <v>5261.9999998016283</v>
      </c>
      <c r="M3009" s="8">
        <f t="shared" si="236"/>
        <v>87.699999996693805</v>
      </c>
      <c r="N3009" s="8">
        <f t="shared" si="237"/>
        <v>87.699999996693805</v>
      </c>
      <c r="O3009" s="18">
        <v>1</v>
      </c>
      <c r="P3009" s="6" t="s">
        <v>5208</v>
      </c>
      <c r="Q3009" s="6" t="s">
        <v>24</v>
      </c>
    </row>
    <row r="3010" spans="1:17" ht="15">
      <c r="A3010" s="6" t="s">
        <v>17</v>
      </c>
      <c r="B3010" s="6" t="s">
        <v>18</v>
      </c>
      <c r="C3010" s="6" t="s">
        <v>35</v>
      </c>
      <c r="D3010" s="6" t="s">
        <v>1743</v>
      </c>
      <c r="E3010" s="6">
        <v>15</v>
      </c>
      <c r="F3010" s="6" t="s">
        <v>21</v>
      </c>
      <c r="G3010" s="6" t="s">
        <v>22</v>
      </c>
      <c r="H3010" s="7">
        <v>43166.534722222219</v>
      </c>
      <c r="I3010" s="7">
        <v>43166.402777777781</v>
      </c>
      <c r="J3010" s="4">
        <f t="shared" si="233"/>
        <v>2018</v>
      </c>
      <c r="K3010" s="4">
        <f t="shared" si="234"/>
        <v>3</v>
      </c>
      <c r="L3010" s="6">
        <f t="shared" si="235"/>
        <v>11399.999999441206</v>
      </c>
      <c r="M3010" s="8">
        <f t="shared" si="236"/>
        <v>189.99999999068677</v>
      </c>
      <c r="N3010" s="8">
        <f t="shared" si="237"/>
        <v>2849.9999998603016</v>
      </c>
      <c r="O3010" s="18">
        <v>1</v>
      </c>
      <c r="P3010" s="6" t="s">
        <v>5209</v>
      </c>
      <c r="Q3010" s="6" t="s">
        <v>24</v>
      </c>
    </row>
    <row r="3011" spans="1:17" ht="15">
      <c r="A3011" s="6" t="s">
        <v>17</v>
      </c>
      <c r="B3011" s="6" t="s">
        <v>55</v>
      </c>
      <c r="C3011" s="6" t="s">
        <v>59</v>
      </c>
      <c r="D3011" s="6" t="s">
        <v>5210</v>
      </c>
      <c r="E3011" s="6">
        <v>2</v>
      </c>
      <c r="F3011" s="6" t="s">
        <v>85</v>
      </c>
      <c r="G3011" s="6" t="s">
        <v>22</v>
      </c>
      <c r="H3011" s="7">
        <v>43166.834513888891</v>
      </c>
      <c r="I3011" s="7">
        <v>43166.748611111114</v>
      </c>
      <c r="J3011" s="4">
        <f t="shared" si="238" ref="J3011:J3074">YEAR(I3011)</f>
        <v>2018</v>
      </c>
      <c r="K3011" s="4">
        <f t="shared" si="239" ref="K3011:K3074">MONTH(I3011)</f>
        <v>3</v>
      </c>
      <c r="L3011" s="6">
        <f t="shared" si="235"/>
        <v>7421.9999999273568</v>
      </c>
      <c r="M3011" s="8">
        <f t="shared" si="236"/>
        <v>123.69999999878928</v>
      </c>
      <c r="N3011" s="8">
        <f t="shared" si="237"/>
        <v>247.39999999757856</v>
      </c>
      <c r="O3011" s="18">
        <v>1</v>
      </c>
      <c r="P3011" s="6" t="s">
        <v>5211</v>
      </c>
      <c r="Q3011" s="6" t="s">
        <v>24</v>
      </c>
    </row>
    <row r="3012" spans="1:17" ht="15">
      <c r="A3012" s="6" t="s">
        <v>17</v>
      </c>
      <c r="B3012" s="6" t="s">
        <v>18</v>
      </c>
      <c r="C3012" s="6" t="s">
        <v>35</v>
      </c>
      <c r="D3012" s="6" t="s">
        <v>5212</v>
      </c>
      <c r="E3012" s="6">
        <v>1</v>
      </c>
      <c r="F3012" s="6" t="s">
        <v>27</v>
      </c>
      <c r="G3012" s="6" t="s">
        <v>22</v>
      </c>
      <c r="H3012" s="7">
        <v>43167.517743055556</v>
      </c>
      <c r="I3012" s="7">
        <v>43167.502083333333</v>
      </c>
      <c r="J3012" s="4">
        <f t="shared" si="238"/>
        <v>2018</v>
      </c>
      <c r="K3012" s="4">
        <f t="shared" si="239"/>
        <v>3</v>
      </c>
      <c r="L3012" s="6">
        <f t="shared" si="235"/>
        <v>1353.0000000726432</v>
      </c>
      <c r="M3012" s="8">
        <f t="shared" si="236"/>
        <v>22.550000001210719</v>
      </c>
      <c r="N3012" s="8">
        <f t="shared" si="237"/>
        <v>22.550000001210719</v>
      </c>
      <c r="O3012" s="18">
        <v>1</v>
      </c>
      <c r="P3012" s="6" t="s">
        <v>5213</v>
      </c>
      <c r="Q3012" s="6" t="s">
        <v>24</v>
      </c>
    </row>
    <row r="3013" spans="1:17" ht="15">
      <c r="A3013" s="6" t="s">
        <v>29</v>
      </c>
      <c r="B3013" s="6" t="s">
        <v>94</v>
      </c>
      <c r="C3013" s="6" t="s">
        <v>4972</v>
      </c>
      <c r="D3013" s="6" t="s">
        <v>5214</v>
      </c>
      <c r="E3013" s="6">
        <v>1</v>
      </c>
      <c r="F3013" s="6" t="s">
        <v>85</v>
      </c>
      <c r="G3013" s="6" t="s">
        <v>22</v>
      </c>
      <c r="H3013" s="7">
        <v>43168.650983796295</v>
      </c>
      <c r="I3013" s="7">
        <v>43168.622916666667</v>
      </c>
      <c r="J3013" s="4">
        <f t="shared" si="238"/>
        <v>2018</v>
      </c>
      <c r="K3013" s="4">
        <f t="shared" si="239"/>
        <v>3</v>
      </c>
      <c r="L3013" s="6">
        <f t="shared" si="235"/>
        <v>2424.9999998370185</v>
      </c>
      <c r="M3013" s="8">
        <f t="shared" si="236"/>
        <v>40.416666663950309</v>
      </c>
      <c r="N3013" s="8">
        <f t="shared" si="237"/>
        <v>40.416666663950309</v>
      </c>
      <c r="O3013" s="18">
        <v>1</v>
      </c>
      <c r="P3013" s="6" t="s">
        <v>5215</v>
      </c>
      <c r="Q3013" s="6" t="s">
        <v>24</v>
      </c>
    </row>
    <row r="3014" spans="1:17" ht="15">
      <c r="A3014" s="6" t="s">
        <v>17</v>
      </c>
      <c r="B3014" s="6" t="s">
        <v>55</v>
      </c>
      <c r="C3014" s="6" t="s">
        <v>59</v>
      </c>
      <c r="D3014" s="6" t="s">
        <v>5216</v>
      </c>
      <c r="E3014" s="6">
        <v>2</v>
      </c>
      <c r="F3014" s="6" t="s">
        <v>27</v>
      </c>
      <c r="G3014" s="6" t="s">
        <v>22</v>
      </c>
      <c r="H3014" s="7">
        <v>43170.72283564815</v>
      </c>
      <c r="I3014" s="7">
        <v>43170.689583333333</v>
      </c>
      <c r="J3014" s="4">
        <f t="shared" si="238"/>
        <v>2018</v>
      </c>
      <c r="K3014" s="4">
        <f t="shared" si="239"/>
        <v>3</v>
      </c>
      <c r="L3014" s="6">
        <f t="shared" si="235"/>
        <v>2873.0000002076849</v>
      </c>
      <c r="M3014" s="8">
        <f t="shared" si="236"/>
        <v>47.883333336794749</v>
      </c>
      <c r="N3014" s="8">
        <f t="shared" si="237"/>
        <v>95.766666673589498</v>
      </c>
      <c r="O3014" s="18">
        <v>1</v>
      </c>
      <c r="P3014" s="6" t="s">
        <v>5217</v>
      </c>
      <c r="Q3014" s="6" t="s">
        <v>24</v>
      </c>
    </row>
    <row r="3015" spans="1:17" ht="15">
      <c r="A3015" s="6" t="s">
        <v>17</v>
      </c>
      <c r="B3015" s="6" t="s">
        <v>41</v>
      </c>
      <c r="C3015" s="6" t="s">
        <v>62</v>
      </c>
      <c r="D3015" s="6" t="s">
        <v>5218</v>
      </c>
      <c r="E3015" s="6">
        <v>1</v>
      </c>
      <c r="F3015" s="6" t="s">
        <v>27</v>
      </c>
      <c r="G3015" s="6" t="s">
        <v>22</v>
      </c>
      <c r="H3015" s="7">
        <v>43170.785532407404</v>
      </c>
      <c r="I3015" s="7">
        <v>43170.745138888888</v>
      </c>
      <c r="J3015" s="4">
        <f t="shared" si="238"/>
        <v>2018</v>
      </c>
      <c r="K3015" s="4">
        <f t="shared" si="239"/>
        <v>3</v>
      </c>
      <c r="L3015" s="6">
        <f t="shared" si="235"/>
        <v>3489.9999998509884</v>
      </c>
      <c r="M3015" s="8">
        <f t="shared" si="236"/>
        <v>58.16666666418314</v>
      </c>
      <c r="N3015" s="8">
        <f t="shared" si="237"/>
        <v>58.16666666418314</v>
      </c>
      <c r="O3015" s="18">
        <v>1</v>
      </c>
      <c r="P3015" s="6" t="s">
        <v>5219</v>
      </c>
      <c r="Q3015" s="6" t="s">
        <v>24</v>
      </c>
    </row>
    <row r="3016" spans="1:17" ht="15">
      <c r="A3016" s="6" t="s">
        <v>29</v>
      </c>
      <c r="B3016" s="6" t="s">
        <v>87</v>
      </c>
      <c r="C3016" s="6" t="s">
        <v>103</v>
      </c>
      <c r="D3016" s="6" t="s">
        <v>5220</v>
      </c>
      <c r="E3016" s="6">
        <v>7</v>
      </c>
      <c r="F3016" s="6" t="s">
        <v>85</v>
      </c>
      <c r="G3016" s="6" t="s">
        <v>22</v>
      </c>
      <c r="H3016" s="7">
        <v>43171.032106481478</v>
      </c>
      <c r="I3016" s="7">
        <v>43170.998611111114</v>
      </c>
      <c r="J3016" s="4">
        <f t="shared" si="238"/>
        <v>2018</v>
      </c>
      <c r="K3016" s="4">
        <f t="shared" si="239"/>
        <v>3</v>
      </c>
      <c r="L3016" s="6">
        <f t="shared" si="235"/>
        <v>2893.9999994589016</v>
      </c>
      <c r="M3016" s="8">
        <f t="shared" si="236"/>
        <v>48.233333324315026</v>
      </c>
      <c r="N3016" s="8">
        <f t="shared" si="237"/>
        <v>337.63333327020518</v>
      </c>
      <c r="O3016" s="18">
        <v>1</v>
      </c>
      <c r="P3016" s="6" t="s">
        <v>5221</v>
      </c>
      <c r="Q3016" s="6" t="s">
        <v>24</v>
      </c>
    </row>
    <row r="3017" spans="1:17" ht="15">
      <c r="A3017" s="6" t="s">
        <v>29</v>
      </c>
      <c r="B3017" s="6" t="s">
        <v>87</v>
      </c>
      <c r="C3017" s="6" t="s">
        <v>103</v>
      </c>
      <c r="D3017" s="6" t="s">
        <v>5222</v>
      </c>
      <c r="E3017" s="6">
        <v>12</v>
      </c>
      <c r="F3017" s="6" t="s">
        <v>85</v>
      </c>
      <c r="G3017" s="6" t="s">
        <v>22</v>
      </c>
      <c r="H3017" s="7">
        <v>43171.031574074077</v>
      </c>
      <c r="I3017" s="7">
        <v>43171.000694444447</v>
      </c>
      <c r="J3017" s="4">
        <f t="shared" si="238"/>
        <v>2018</v>
      </c>
      <c r="K3017" s="4">
        <f t="shared" si="239"/>
        <v>3</v>
      </c>
      <c r="L3017" s="6">
        <f t="shared" si="235"/>
        <v>2668.0000000633299</v>
      </c>
      <c r="M3017" s="8">
        <f t="shared" si="236"/>
        <v>44.466666667722166</v>
      </c>
      <c r="N3017" s="8">
        <f t="shared" si="237"/>
        <v>533.60000001266599</v>
      </c>
      <c r="O3017" s="18">
        <v>1</v>
      </c>
      <c r="P3017" s="6" t="s">
        <v>5223</v>
      </c>
      <c r="Q3017" s="6" t="s">
        <v>24</v>
      </c>
    </row>
    <row r="3018" spans="1:17" ht="15">
      <c r="A3018" s="6" t="s">
        <v>29</v>
      </c>
      <c r="B3018" s="6" t="s">
        <v>87</v>
      </c>
      <c r="C3018" s="6" t="s">
        <v>103</v>
      </c>
      <c r="D3018" s="6" t="s">
        <v>5224</v>
      </c>
      <c r="E3018" s="6">
        <v>6</v>
      </c>
      <c r="F3018" s="6" t="s">
        <v>85</v>
      </c>
      <c r="G3018" s="6" t="s">
        <v>22</v>
      </c>
      <c r="H3018" s="7">
        <v>43171.032685185186</v>
      </c>
      <c r="I3018" s="7">
        <v>43171.003472222219</v>
      </c>
      <c r="J3018" s="4">
        <f t="shared" si="238"/>
        <v>2018</v>
      </c>
      <c r="K3018" s="4">
        <f t="shared" si="239"/>
        <v>3</v>
      </c>
      <c r="L3018" s="6">
        <f t="shared" si="240" ref="L3018:L3081">(H3018-I3018)*60*24*60</f>
        <v>2524.0000003483146</v>
      </c>
      <c r="M3018" s="8">
        <f t="shared" si="236"/>
        <v>42.066666672471911</v>
      </c>
      <c r="N3018" s="8">
        <f t="shared" si="237"/>
        <v>252.40000003483146</v>
      </c>
      <c r="O3018" s="18">
        <v>1</v>
      </c>
      <c r="P3018" s="6" t="s">
        <v>5225</v>
      </c>
      <c r="Q3018" s="6" t="s">
        <v>24</v>
      </c>
    </row>
    <row r="3019" spans="1:17" ht="15">
      <c r="A3019" s="6" t="s">
        <v>29</v>
      </c>
      <c r="B3019" s="6" t="s">
        <v>87</v>
      </c>
      <c r="C3019" s="6" t="s">
        <v>103</v>
      </c>
      <c r="D3019" s="6" t="s">
        <v>5226</v>
      </c>
      <c r="E3019" s="6">
        <v>8</v>
      </c>
      <c r="F3019" s="6" t="s">
        <v>85</v>
      </c>
      <c r="G3019" s="6" t="s">
        <v>22</v>
      </c>
      <c r="H3019" s="7">
        <v>43171.033125000002</v>
      </c>
      <c r="I3019" s="7">
        <v>43171.009027777778</v>
      </c>
      <c r="J3019" s="4">
        <f t="shared" si="238"/>
        <v>2018</v>
      </c>
      <c r="K3019" s="4">
        <f t="shared" si="239"/>
        <v>3</v>
      </c>
      <c r="L3019" s="6">
        <f t="shared" si="240"/>
        <v>2082.0000001229346</v>
      </c>
      <c r="M3019" s="8">
        <f t="shared" si="236"/>
        <v>34.70000000204891</v>
      </c>
      <c r="N3019" s="8">
        <f t="shared" si="237"/>
        <v>277.60000001639128</v>
      </c>
      <c r="O3019" s="18">
        <v>1</v>
      </c>
      <c r="P3019" s="6" t="s">
        <v>5227</v>
      </c>
      <c r="Q3019" s="6" t="s">
        <v>24</v>
      </c>
    </row>
    <row r="3020" spans="1:17" ht="15">
      <c r="A3020" s="6" t="s">
        <v>17</v>
      </c>
      <c r="B3020" s="6" t="s">
        <v>41</v>
      </c>
      <c r="C3020" s="6" t="s">
        <v>62</v>
      </c>
      <c r="D3020" s="6" t="s">
        <v>5228</v>
      </c>
      <c r="E3020" s="6">
        <v>52</v>
      </c>
      <c r="F3020" s="6" t="s">
        <v>27</v>
      </c>
      <c r="G3020" s="6" t="s">
        <v>22</v>
      </c>
      <c r="H3020" s="7">
        <v>43171.462048611109</v>
      </c>
      <c r="I3020" s="7">
        <v>43171.407870370371</v>
      </c>
      <c r="J3020" s="4">
        <f t="shared" si="238"/>
        <v>2018</v>
      </c>
      <c r="K3020" s="4">
        <f t="shared" si="239"/>
        <v>3</v>
      </c>
      <c r="L3020" s="6">
        <f t="shared" si="240"/>
        <v>4680.9999997727573</v>
      </c>
      <c r="M3020" s="8">
        <f t="shared" si="236"/>
        <v>78.016666662879288</v>
      </c>
      <c r="N3020" s="8">
        <f t="shared" si="237"/>
        <v>4056.866666469723</v>
      </c>
      <c r="O3020" s="18">
        <v>1</v>
      </c>
      <c r="P3020" s="6" t="s">
        <v>5229</v>
      </c>
      <c r="Q3020" s="6" t="s">
        <v>24</v>
      </c>
    </row>
    <row r="3021" spans="1:17" ht="15">
      <c r="A3021" s="6" t="s">
        <v>17</v>
      </c>
      <c r="B3021" s="6" t="s">
        <v>41</v>
      </c>
      <c r="C3021" s="6" t="s">
        <v>42</v>
      </c>
      <c r="D3021" s="6" t="s">
        <v>67</v>
      </c>
      <c r="E3021" s="6">
        <v>7</v>
      </c>
      <c r="F3021" s="6" t="s">
        <v>27</v>
      </c>
      <c r="G3021" s="6" t="s">
        <v>22</v>
      </c>
      <c r="H3021" s="7">
        <v>43171.494745370372</v>
      </c>
      <c r="I3021" s="7">
        <v>43171.412499999999</v>
      </c>
      <c r="J3021" s="4">
        <f t="shared" si="238"/>
        <v>2018</v>
      </c>
      <c r="K3021" s="4">
        <f t="shared" si="239"/>
        <v>3</v>
      </c>
      <c r="L3021" s="6">
        <f t="shared" si="240"/>
        <v>7106.0000002384186</v>
      </c>
      <c r="M3021" s="8">
        <f t="shared" si="236"/>
        <v>118.43333333730698</v>
      </c>
      <c r="N3021" s="8">
        <f t="shared" si="237"/>
        <v>829.03333336114883</v>
      </c>
      <c r="O3021" s="18">
        <v>1</v>
      </c>
      <c r="P3021" s="6" t="s">
        <v>5230</v>
      </c>
      <c r="Q3021" s="6" t="s">
        <v>24</v>
      </c>
    </row>
    <row r="3022" spans="1:17" ht="15">
      <c r="A3022" s="6" t="s">
        <v>17</v>
      </c>
      <c r="B3022" s="6" t="s">
        <v>18</v>
      </c>
      <c r="C3022" s="6" t="s">
        <v>19</v>
      </c>
      <c r="D3022" s="6" t="s">
        <v>113</v>
      </c>
      <c r="E3022" s="6">
        <v>13</v>
      </c>
      <c r="F3022" s="6" t="s">
        <v>27</v>
      </c>
      <c r="G3022" s="6" t="s">
        <v>22</v>
      </c>
      <c r="H3022" s="7">
        <v>43171.513113425928</v>
      </c>
      <c r="I3022" s="7">
        <v>43171.465277777781</v>
      </c>
      <c r="J3022" s="4">
        <f t="shared" si="238"/>
        <v>2018</v>
      </c>
      <c r="K3022" s="4">
        <f t="shared" si="239"/>
        <v>3</v>
      </c>
      <c r="L3022" s="6">
        <f t="shared" si="240"/>
        <v>4132.9999999143183</v>
      </c>
      <c r="M3022" s="8">
        <f t="shared" si="236"/>
        <v>68.883333331905305</v>
      </c>
      <c r="N3022" s="8">
        <f t="shared" si="237"/>
        <v>895.48333331476897</v>
      </c>
      <c r="O3022" s="18">
        <v>1</v>
      </c>
      <c r="P3022" s="6" t="s">
        <v>5231</v>
      </c>
      <c r="Q3022" s="6" t="s">
        <v>24</v>
      </c>
    </row>
    <row r="3023" spans="1:17" ht="15">
      <c r="A3023" s="6" t="s">
        <v>17</v>
      </c>
      <c r="B3023" s="6" t="s">
        <v>41</v>
      </c>
      <c r="C3023" s="6" t="s">
        <v>135</v>
      </c>
      <c r="D3023" s="6" t="s">
        <v>5232</v>
      </c>
      <c r="E3023" s="6">
        <v>1</v>
      </c>
      <c r="F3023" s="6" t="s">
        <v>131</v>
      </c>
      <c r="G3023" s="6" t="s">
        <v>22</v>
      </c>
      <c r="H3023" s="7">
        <v>43171.582268518519</v>
      </c>
      <c r="I3023" s="7">
        <v>43171.519444444442</v>
      </c>
      <c r="J3023" s="4">
        <f t="shared" si="238"/>
        <v>2018</v>
      </c>
      <c r="K3023" s="4">
        <f t="shared" si="239"/>
        <v>3</v>
      </c>
      <c r="L3023" s="6">
        <f t="shared" si="240"/>
        <v>5428.0000002589077</v>
      </c>
      <c r="M3023" s="8">
        <f t="shared" si="236"/>
        <v>90.466666670981795</v>
      </c>
      <c r="N3023" s="8">
        <f t="shared" si="237"/>
        <v>90.466666670981795</v>
      </c>
      <c r="O3023" s="18">
        <v>1</v>
      </c>
      <c r="P3023" s="6" t="s">
        <v>5233</v>
      </c>
      <c r="Q3023" s="6" t="s">
        <v>24</v>
      </c>
    </row>
    <row r="3024" spans="1:17" ht="15">
      <c r="A3024" s="6" t="s">
        <v>29</v>
      </c>
      <c r="B3024" s="6" t="s">
        <v>94</v>
      </c>
      <c r="C3024" s="6" t="s">
        <v>4972</v>
      </c>
      <c r="D3024" s="6" t="s">
        <v>5234</v>
      </c>
      <c r="E3024" s="6">
        <v>1</v>
      </c>
      <c r="F3024" s="6" t="s">
        <v>125</v>
      </c>
      <c r="G3024" s="6" t="s">
        <v>22</v>
      </c>
      <c r="H3024" s="7">
        <v>43171.935590277775</v>
      </c>
      <c r="I3024" s="7">
        <v>43171.911805555559</v>
      </c>
      <c r="J3024" s="4">
        <f t="shared" si="238"/>
        <v>2018</v>
      </c>
      <c r="K3024" s="4">
        <f t="shared" si="239"/>
        <v>3</v>
      </c>
      <c r="L3024" s="6">
        <f t="shared" si="240"/>
        <v>2054.9999994691461</v>
      </c>
      <c r="M3024" s="8">
        <f t="shared" si="236"/>
        <v>34.249999991152436</v>
      </c>
      <c r="N3024" s="8">
        <f t="shared" si="237"/>
        <v>34.249999991152436</v>
      </c>
      <c r="O3024" s="18">
        <v>1</v>
      </c>
      <c r="P3024" s="6" t="s">
        <v>5235</v>
      </c>
      <c r="Q3024" s="6" t="s">
        <v>24</v>
      </c>
    </row>
    <row r="3025" spans="1:17" ht="15">
      <c r="A3025" s="6" t="s">
        <v>29</v>
      </c>
      <c r="B3025" s="6" t="s">
        <v>94</v>
      </c>
      <c r="C3025" s="6" t="s">
        <v>174</v>
      </c>
      <c r="D3025" s="6" t="s">
        <v>5236</v>
      </c>
      <c r="E3025" s="6">
        <v>7</v>
      </c>
      <c r="F3025" s="6" t="s">
        <v>33</v>
      </c>
      <c r="G3025" s="6" t="s">
        <v>97</v>
      </c>
      <c r="H3025" s="7">
        <v>43240.701226851852</v>
      </c>
      <c r="I3025" s="7">
        <v>43240.564583333333</v>
      </c>
      <c r="J3025" s="4">
        <f t="shared" si="238"/>
        <v>2018</v>
      </c>
      <c r="K3025" s="4">
        <f t="shared" si="239"/>
        <v>5</v>
      </c>
      <c r="L3025" s="6">
        <f t="shared" si="240"/>
        <v>11806.000000052154</v>
      </c>
      <c r="M3025" s="8">
        <f t="shared" si="236"/>
        <v>196.7666666675359</v>
      </c>
      <c r="N3025" s="8">
        <f t="shared" si="237"/>
        <v>1377.3666666727513</v>
      </c>
      <c r="O3025" s="18">
        <v>1</v>
      </c>
      <c r="P3025" s="6" t="s">
        <v>5237</v>
      </c>
      <c r="Q3025" s="6" t="s">
        <v>24</v>
      </c>
    </row>
    <row r="3026" spans="1:17" ht="15">
      <c r="A3026" s="6" t="s">
        <v>17</v>
      </c>
      <c r="B3026" s="6" t="s">
        <v>41</v>
      </c>
      <c r="C3026" s="6" t="s">
        <v>135</v>
      </c>
      <c r="D3026" s="6" t="s">
        <v>5238</v>
      </c>
      <c r="E3026" s="6">
        <v>7</v>
      </c>
      <c r="F3026" s="6" t="s">
        <v>27</v>
      </c>
      <c r="G3026" s="6" t="s">
        <v>22</v>
      </c>
      <c r="H3026" s="7">
        <v>43173.812222222223</v>
      </c>
      <c r="I3026" s="7">
        <v>43173.795138888891</v>
      </c>
      <c r="J3026" s="4">
        <f t="shared" si="238"/>
        <v>2018</v>
      </c>
      <c r="K3026" s="4">
        <f t="shared" si="239"/>
        <v>3</v>
      </c>
      <c r="L3026" s="6">
        <f t="shared" si="240"/>
        <v>1475.9999999077991</v>
      </c>
      <c r="M3026" s="8">
        <f t="shared" si="236"/>
        <v>24.599999998463318</v>
      </c>
      <c r="N3026" s="8">
        <f t="shared" si="237"/>
        <v>172.19999998924322</v>
      </c>
      <c r="O3026" s="18">
        <v>1</v>
      </c>
      <c r="P3026" s="6" t="s">
        <v>5239</v>
      </c>
      <c r="Q3026" s="6" t="s">
        <v>24</v>
      </c>
    </row>
    <row r="3027" spans="1:17" ht="15">
      <c r="A3027" s="6" t="s">
        <v>29</v>
      </c>
      <c r="B3027" s="6" t="s">
        <v>30</v>
      </c>
      <c r="C3027" s="6" t="s">
        <v>171</v>
      </c>
      <c r="D3027" s="6" t="s">
        <v>5240</v>
      </c>
      <c r="E3027" s="6">
        <v>24</v>
      </c>
      <c r="F3027" s="6" t="s">
        <v>21</v>
      </c>
      <c r="G3027" s="6" t="s">
        <v>97</v>
      </c>
      <c r="H3027" s="7">
        <v>43174.420057870368</v>
      </c>
      <c r="I3027" s="7">
        <v>43174.380868055552</v>
      </c>
      <c r="J3027" s="4">
        <f t="shared" si="238"/>
        <v>2018</v>
      </c>
      <c r="K3027" s="4">
        <f t="shared" si="239"/>
        <v>3</v>
      </c>
      <c r="L3027" s="6">
        <f t="shared" si="240"/>
        <v>3386.0000000568107</v>
      </c>
      <c r="M3027" s="8">
        <f t="shared" si="236"/>
        <v>56.433333334280178</v>
      </c>
      <c r="N3027" s="8">
        <f t="shared" si="237"/>
        <v>1354.4000000227243</v>
      </c>
      <c r="O3027" s="18">
        <v>1</v>
      </c>
      <c r="P3027" s="6" t="s">
        <v>5241</v>
      </c>
      <c r="Q3027" s="6" t="s">
        <v>24</v>
      </c>
    </row>
    <row r="3028" spans="1:17" ht="15">
      <c r="A3028" s="6" t="s">
        <v>29</v>
      </c>
      <c r="B3028" s="6" t="s">
        <v>30</v>
      </c>
      <c r="C3028" s="6" t="s">
        <v>171</v>
      </c>
      <c r="D3028" s="6" t="s">
        <v>5242</v>
      </c>
      <c r="E3028" s="6">
        <v>24</v>
      </c>
      <c r="F3028" s="6" t="s">
        <v>21</v>
      </c>
      <c r="G3028" s="6" t="s">
        <v>97</v>
      </c>
      <c r="H3028" s="7">
        <v>43174.420347222222</v>
      </c>
      <c r="I3028" s="7">
        <v>43174.398611111108</v>
      </c>
      <c r="J3028" s="4">
        <f t="shared" si="238"/>
        <v>2018</v>
      </c>
      <c r="K3028" s="4">
        <f t="shared" si="239"/>
        <v>3</v>
      </c>
      <c r="L3028" s="6">
        <f t="shared" si="240"/>
        <v>1878.0000002123415</v>
      </c>
      <c r="M3028" s="8">
        <f t="shared" si="236"/>
        <v>31.300000003539026</v>
      </c>
      <c r="N3028" s="8">
        <f t="shared" si="237"/>
        <v>751.20000008493662</v>
      </c>
      <c r="O3028" s="18">
        <v>1</v>
      </c>
      <c r="P3028" s="6" t="s">
        <v>5243</v>
      </c>
      <c r="Q3028" s="6" t="s">
        <v>24</v>
      </c>
    </row>
    <row r="3029" spans="1:17" ht="15">
      <c r="A3029" s="6" t="s">
        <v>17</v>
      </c>
      <c r="B3029" s="6" t="s">
        <v>41</v>
      </c>
      <c r="C3029" s="6" t="s">
        <v>62</v>
      </c>
      <c r="D3029" s="6" t="s">
        <v>5244</v>
      </c>
      <c r="E3029" s="6">
        <v>1</v>
      </c>
      <c r="F3029" s="6" t="s">
        <v>92</v>
      </c>
      <c r="G3029" s="6" t="s">
        <v>22</v>
      </c>
      <c r="H3029" s="7">
        <v>43174.4921412037</v>
      </c>
      <c r="I3029" s="7">
        <v>43174.404166666667</v>
      </c>
      <c r="J3029" s="4">
        <f t="shared" si="238"/>
        <v>2018</v>
      </c>
      <c r="K3029" s="4">
        <f t="shared" si="239"/>
        <v>3</v>
      </c>
      <c r="L3029" s="6">
        <f t="shared" si="240"/>
        <v>7600.9999996516854</v>
      </c>
      <c r="M3029" s="8">
        <f t="shared" si="236"/>
        <v>126.68333332752809</v>
      </c>
      <c r="N3029" s="8">
        <f t="shared" si="237"/>
        <v>126.68333332752809</v>
      </c>
      <c r="O3029" s="18">
        <v>1</v>
      </c>
      <c r="P3029" s="6" t="s">
        <v>5245</v>
      </c>
      <c r="Q3029" s="6" t="s">
        <v>24</v>
      </c>
    </row>
    <row r="3030" spans="1:17" ht="15">
      <c r="A3030" s="6" t="s">
        <v>17</v>
      </c>
      <c r="B3030" s="6" t="s">
        <v>18</v>
      </c>
      <c r="C3030" s="6" t="s">
        <v>35</v>
      </c>
      <c r="D3030" s="6" t="s">
        <v>5246</v>
      </c>
      <c r="E3030" s="6">
        <v>4</v>
      </c>
      <c r="F3030" s="6" t="s">
        <v>92</v>
      </c>
      <c r="G3030" s="6" t="s">
        <v>22</v>
      </c>
      <c r="H3030" s="7">
        <v>43176.49622685185</v>
      </c>
      <c r="I3030" s="7">
        <v>43176.461111111108</v>
      </c>
      <c r="J3030" s="4">
        <f t="shared" si="238"/>
        <v>2018</v>
      </c>
      <c r="K3030" s="4">
        <f t="shared" si="239"/>
        <v>3</v>
      </c>
      <c r="L3030" s="6">
        <f t="shared" si="240"/>
        <v>3034.0000001247972</v>
      </c>
      <c r="M3030" s="8">
        <f t="shared" si="236"/>
        <v>50.56666666874662</v>
      </c>
      <c r="N3030" s="8">
        <f t="shared" si="237"/>
        <v>202.26666667498648</v>
      </c>
      <c r="O3030" s="18">
        <v>1</v>
      </c>
      <c r="P3030" s="6" t="s">
        <v>5247</v>
      </c>
      <c r="Q3030" s="6" t="s">
        <v>24</v>
      </c>
    </row>
    <row r="3031" spans="1:17" ht="15">
      <c r="A3031" s="6" t="s">
        <v>17</v>
      </c>
      <c r="B3031" s="6" t="s">
        <v>18</v>
      </c>
      <c r="C3031" s="6" t="s">
        <v>35</v>
      </c>
      <c r="D3031" s="6" t="s">
        <v>3277</v>
      </c>
      <c r="E3031" s="6">
        <v>1</v>
      </c>
      <c r="F3031" s="6" t="s">
        <v>27</v>
      </c>
      <c r="G3031" s="6" t="s">
        <v>22</v>
      </c>
      <c r="H3031" s="7">
        <v>43177.977453703701</v>
      </c>
      <c r="I3031" s="7">
        <v>43177.947222222225</v>
      </c>
      <c r="J3031" s="4">
        <f t="shared" si="238"/>
        <v>2018</v>
      </c>
      <c r="K3031" s="4">
        <f t="shared" si="239"/>
        <v>3</v>
      </c>
      <c r="L3031" s="6">
        <f t="shared" si="240"/>
        <v>2611.9999995455146</v>
      </c>
      <c r="M3031" s="8">
        <f t="shared" si="236"/>
        <v>43.533333325758576</v>
      </c>
      <c r="N3031" s="8">
        <f t="shared" si="237"/>
        <v>43.533333325758576</v>
      </c>
      <c r="O3031" s="18">
        <v>1</v>
      </c>
      <c r="P3031" s="6" t="s">
        <v>5248</v>
      </c>
      <c r="Q3031" s="6" t="s">
        <v>24</v>
      </c>
    </row>
    <row r="3032" spans="1:17" ht="15">
      <c r="A3032" s="6" t="s">
        <v>17</v>
      </c>
      <c r="B3032" s="6" t="s">
        <v>18</v>
      </c>
      <c r="C3032" s="6" t="s">
        <v>38</v>
      </c>
      <c r="D3032" s="6" t="s">
        <v>5249</v>
      </c>
      <c r="E3032" s="6">
        <v>1</v>
      </c>
      <c r="F3032" s="6" t="s">
        <v>131</v>
      </c>
      <c r="G3032" s="6" t="s">
        <v>22</v>
      </c>
      <c r="H3032" s="7">
        <v>43178.269456018519</v>
      </c>
      <c r="I3032" s="7">
        <v>43178.162499999999</v>
      </c>
      <c r="J3032" s="4">
        <f t="shared" si="238"/>
        <v>2018</v>
      </c>
      <c r="K3032" s="4">
        <f t="shared" si="239"/>
        <v>3</v>
      </c>
      <c r="L3032" s="6">
        <f t="shared" si="240"/>
        <v>9241.0000001778826</v>
      </c>
      <c r="M3032" s="8">
        <f t="shared" si="236"/>
        <v>154.01666666963138</v>
      </c>
      <c r="N3032" s="8">
        <f t="shared" si="237"/>
        <v>154.01666666963138</v>
      </c>
      <c r="O3032" s="18">
        <v>1</v>
      </c>
      <c r="P3032" s="6" t="s">
        <v>5250</v>
      </c>
      <c r="Q3032" s="6" t="s">
        <v>24</v>
      </c>
    </row>
    <row r="3033" spans="1:17" ht="15">
      <c r="A3033" s="6" t="s">
        <v>17</v>
      </c>
      <c r="B3033" s="6" t="s">
        <v>18</v>
      </c>
      <c r="C3033" s="6" t="s">
        <v>35</v>
      </c>
      <c r="D3033" s="6" t="s">
        <v>5251</v>
      </c>
      <c r="E3033" s="6">
        <v>1</v>
      </c>
      <c r="F3033" s="6" t="s">
        <v>131</v>
      </c>
      <c r="G3033" s="6" t="s">
        <v>22</v>
      </c>
      <c r="H3033" s="7">
        <v>43178.304259259261</v>
      </c>
      <c r="I3033" s="7">
        <v>43178.242361111108</v>
      </c>
      <c r="J3033" s="4">
        <f t="shared" si="238"/>
        <v>2018</v>
      </c>
      <c r="K3033" s="4">
        <f t="shared" si="239"/>
        <v>3</v>
      </c>
      <c r="L3033" s="6">
        <f t="shared" si="240"/>
        <v>5348.0000004172325</v>
      </c>
      <c r="M3033" s="8">
        <f t="shared" si="236"/>
        <v>89.133333340287209</v>
      </c>
      <c r="N3033" s="8">
        <f t="shared" si="237"/>
        <v>89.133333340287209</v>
      </c>
      <c r="O3033" s="18">
        <v>1</v>
      </c>
      <c r="P3033" s="6" t="s">
        <v>5252</v>
      </c>
      <c r="Q3033" s="6" t="s">
        <v>24</v>
      </c>
    </row>
    <row r="3034" spans="1:17" ht="15">
      <c r="A3034" s="6" t="s">
        <v>17</v>
      </c>
      <c r="B3034" s="6" t="s">
        <v>41</v>
      </c>
      <c r="C3034" s="6" t="s">
        <v>135</v>
      </c>
      <c r="D3034" s="6" t="s">
        <v>5253</v>
      </c>
      <c r="E3034" s="6">
        <v>2</v>
      </c>
      <c r="F3034" s="6" t="s">
        <v>85</v>
      </c>
      <c r="G3034" s="6" t="s">
        <v>22</v>
      </c>
      <c r="H3034" s="7">
        <v>43178.400613425925</v>
      </c>
      <c r="I3034" s="7">
        <v>43178.341666666667</v>
      </c>
      <c r="J3034" s="4">
        <f t="shared" si="238"/>
        <v>2018</v>
      </c>
      <c r="K3034" s="4">
        <f t="shared" si="239"/>
        <v>3</v>
      </c>
      <c r="L3034" s="6">
        <f t="shared" si="240"/>
        <v>5092.9999999003485</v>
      </c>
      <c r="M3034" s="8">
        <f t="shared" si="236"/>
        <v>84.883333331672475</v>
      </c>
      <c r="N3034" s="8">
        <f t="shared" si="237"/>
        <v>169.76666666334495</v>
      </c>
      <c r="O3034" s="18">
        <v>1</v>
      </c>
      <c r="P3034" s="6" t="s">
        <v>5254</v>
      </c>
      <c r="Q3034" s="6" t="s">
        <v>24</v>
      </c>
    </row>
    <row r="3035" spans="1:17" ht="15">
      <c r="A3035" s="6" t="s">
        <v>17</v>
      </c>
      <c r="B3035" s="6" t="s">
        <v>41</v>
      </c>
      <c r="C3035" s="6" t="s">
        <v>42</v>
      </c>
      <c r="D3035" s="6" t="s">
        <v>5255</v>
      </c>
      <c r="E3035" s="6">
        <v>1</v>
      </c>
      <c r="F3035" s="6" t="s">
        <v>27</v>
      </c>
      <c r="G3035" s="6" t="s">
        <v>22</v>
      </c>
      <c r="H3035" s="7">
        <v>43178.523611111108</v>
      </c>
      <c r="I3035" s="7">
        <v>43178.487500000003</v>
      </c>
      <c r="J3035" s="4">
        <f t="shared" si="238"/>
        <v>2018</v>
      </c>
      <c r="K3035" s="4">
        <f t="shared" si="239"/>
        <v>3</v>
      </c>
      <c r="L3035" s="6">
        <f t="shared" si="240"/>
        <v>3119.999999483116</v>
      </c>
      <c r="M3035" s="8">
        <f t="shared" si="236"/>
        <v>51.999999991385266</v>
      </c>
      <c r="N3035" s="8">
        <f t="shared" si="237"/>
        <v>51.999999991385266</v>
      </c>
      <c r="O3035" s="18">
        <v>1</v>
      </c>
      <c r="P3035" s="6" t="s">
        <v>5256</v>
      </c>
      <c r="Q3035" s="6" t="s">
        <v>24</v>
      </c>
    </row>
    <row r="3036" spans="1:17" ht="15">
      <c r="A3036" s="6" t="s">
        <v>17</v>
      </c>
      <c r="B3036" s="6" t="s">
        <v>18</v>
      </c>
      <c r="C3036" s="6" t="s">
        <v>19</v>
      </c>
      <c r="D3036" s="6" t="s">
        <v>2878</v>
      </c>
      <c r="E3036" s="6">
        <v>5</v>
      </c>
      <c r="F3036" s="6" t="s">
        <v>27</v>
      </c>
      <c r="G3036" s="6" t="s">
        <v>22</v>
      </c>
      <c r="H3036" s="7">
        <v>43178.590277777781</v>
      </c>
      <c r="I3036" s="7">
        <v>43178.561111111114</v>
      </c>
      <c r="J3036" s="4">
        <f t="shared" si="238"/>
        <v>2018</v>
      </c>
      <c r="K3036" s="4">
        <f t="shared" si="239"/>
        <v>3</v>
      </c>
      <c r="L3036" s="6">
        <f t="shared" si="240"/>
        <v>2520.0000000419095</v>
      </c>
      <c r="M3036" s="8">
        <f t="shared" si="236"/>
        <v>42.000000000698492</v>
      </c>
      <c r="N3036" s="8">
        <f t="shared" si="237"/>
        <v>210.00000000349246</v>
      </c>
      <c r="O3036" s="18">
        <v>1</v>
      </c>
      <c r="P3036" s="6" t="s">
        <v>5257</v>
      </c>
      <c r="Q3036" s="6" t="s">
        <v>24</v>
      </c>
    </row>
    <row r="3037" spans="1:17" s="190" customFormat="1" ht="15">
      <c r="A3037" s="193" t="s">
        <v>29</v>
      </c>
      <c r="B3037" s="193" t="s">
        <v>30</v>
      </c>
      <c r="C3037" s="193" t="s">
        <v>83</v>
      </c>
      <c r="D3037" s="193" t="s">
        <v>5258</v>
      </c>
      <c r="E3037" s="193">
        <v>1</v>
      </c>
      <c r="F3037" s="193" t="s">
        <v>33</v>
      </c>
      <c r="G3037" s="193" t="s">
        <v>22</v>
      </c>
      <c r="H3037" s="195">
        <v>43242.512719907405</v>
      </c>
      <c r="I3037" s="195">
        <v>43242.378472222219</v>
      </c>
      <c r="J3037" s="4">
        <f t="shared" si="238"/>
        <v>2018</v>
      </c>
      <c r="K3037" s="4">
        <f t="shared" si="239"/>
        <v>5</v>
      </c>
      <c r="L3037" s="193">
        <f t="shared" si="240"/>
        <v>11599.000000068918</v>
      </c>
      <c r="M3037" s="196">
        <f t="shared" si="236"/>
        <v>193.3166666678153</v>
      </c>
      <c r="N3037" s="196">
        <f t="shared" si="237"/>
        <v>193.3166666678153</v>
      </c>
      <c r="O3037" s="197">
        <v>1</v>
      </c>
      <c r="P3037" s="193" t="s">
        <v>5259</v>
      </c>
      <c r="Q3037" s="193" t="s">
        <v>24</v>
      </c>
    </row>
    <row r="3038" spans="1:19" s="100" customFormat="1" ht="15">
      <c r="A3038" s="96" t="s">
        <v>17</v>
      </c>
      <c r="B3038" s="96" t="s">
        <v>41</v>
      </c>
      <c r="C3038" s="96" t="s">
        <v>42</v>
      </c>
      <c r="D3038" s="96" t="s">
        <v>5260</v>
      </c>
      <c r="E3038" s="96">
        <v>1</v>
      </c>
      <c r="F3038" s="96" t="s">
        <v>27</v>
      </c>
      <c r="G3038" s="96" t="s">
        <v>22</v>
      </c>
      <c r="H3038" s="97">
        <v>43178.820023148146</v>
      </c>
      <c r="I3038" s="97">
        <v>43178.761805555558</v>
      </c>
      <c r="J3038" s="4">
        <f t="shared" si="238"/>
        <v>2018</v>
      </c>
      <c r="K3038" s="4">
        <f t="shared" si="239"/>
        <v>3</v>
      </c>
      <c r="L3038" s="96">
        <f t="shared" si="240"/>
        <v>5029.9999996321276</v>
      </c>
      <c r="M3038" s="98">
        <f t="shared" si="236"/>
        <v>83.833333327202126</v>
      </c>
      <c r="N3038" s="98">
        <f t="shared" si="237"/>
        <v>83.833333327202126</v>
      </c>
      <c r="O3038" s="99">
        <v>1</v>
      </c>
      <c r="P3038" s="96" t="s">
        <v>5261</v>
      </c>
      <c r="Q3038" s="96" t="s">
        <v>24</v>
      </c>
      <c r="S3038"/>
    </row>
    <row r="3039" spans="1:17" ht="15">
      <c r="A3039" s="6" t="s">
        <v>17</v>
      </c>
      <c r="B3039" s="6" t="s">
        <v>18</v>
      </c>
      <c r="C3039" s="6" t="s">
        <v>35</v>
      </c>
      <c r="D3039" s="6" t="s">
        <v>2449</v>
      </c>
      <c r="E3039" s="6">
        <v>10</v>
      </c>
      <c r="F3039" s="6" t="s">
        <v>27</v>
      </c>
      <c r="G3039" s="6" t="s">
        <v>22</v>
      </c>
      <c r="H3039" s="7">
        <v>43179.31318287037</v>
      </c>
      <c r="I3039" s="7">
        <v>43179.249305555553</v>
      </c>
      <c r="J3039" s="4">
        <f t="shared" si="238"/>
        <v>2018</v>
      </c>
      <c r="K3039" s="4">
        <f t="shared" si="239"/>
        <v>3</v>
      </c>
      <c r="L3039" s="6">
        <f t="shared" si="240"/>
        <v>5519.0000001573935</v>
      </c>
      <c r="M3039" s="8">
        <f t="shared" si="236"/>
        <v>91.983333335956559</v>
      </c>
      <c r="N3039" s="8">
        <f t="shared" si="237"/>
        <v>919.83333335956559</v>
      </c>
      <c r="O3039" s="18">
        <v>1</v>
      </c>
      <c r="P3039" s="6" t="s">
        <v>5262</v>
      </c>
      <c r="Q3039" s="6" t="s">
        <v>24</v>
      </c>
    </row>
    <row r="3040" spans="1:17" s="190" customFormat="1" ht="15">
      <c r="A3040" s="193" t="s">
        <v>29</v>
      </c>
      <c r="B3040" s="193" t="s">
        <v>30</v>
      </c>
      <c r="C3040" s="193" t="s">
        <v>83</v>
      </c>
      <c r="D3040" s="193" t="s">
        <v>5263</v>
      </c>
      <c r="E3040" s="193">
        <v>1</v>
      </c>
      <c r="F3040" s="193" t="s">
        <v>33</v>
      </c>
      <c r="G3040" s="193" t="s">
        <v>97</v>
      </c>
      <c r="H3040" s="195">
        <v>43242.841145833336</v>
      </c>
      <c r="I3040" s="195">
        <v>43242.756249999999</v>
      </c>
      <c r="J3040" s="4">
        <f t="shared" si="238"/>
        <v>2018</v>
      </c>
      <c r="K3040" s="4">
        <f t="shared" si="239"/>
        <v>5</v>
      </c>
      <c r="L3040" s="193">
        <f t="shared" si="240"/>
        <v>7335.0000003352761</v>
      </c>
      <c r="M3040" s="196">
        <f t="shared" si="236"/>
        <v>122.25000000558794</v>
      </c>
      <c r="N3040" s="196">
        <f t="shared" si="237"/>
        <v>122.25000000558794</v>
      </c>
      <c r="O3040" s="197">
        <v>1</v>
      </c>
      <c r="P3040" s="193" t="s">
        <v>5264</v>
      </c>
      <c r="Q3040" s="193" t="s">
        <v>24</v>
      </c>
    </row>
    <row r="3041" spans="1:19" s="123" customFormat="1" ht="15">
      <c r="A3041" s="127" t="s">
        <v>17</v>
      </c>
      <c r="B3041" s="127" t="s">
        <v>18</v>
      </c>
      <c r="C3041" s="127" t="s">
        <v>35</v>
      </c>
      <c r="D3041" s="127" t="s">
        <v>5265</v>
      </c>
      <c r="E3041" s="127">
        <v>1</v>
      </c>
      <c r="F3041" s="127" t="s">
        <v>92</v>
      </c>
      <c r="G3041" s="127" t="s">
        <v>22</v>
      </c>
      <c r="H3041" s="128">
        <v>43179.532210648147</v>
      </c>
      <c r="I3041" s="128">
        <v>43179.484027777777</v>
      </c>
      <c r="J3041" s="4">
        <f t="shared" si="238"/>
        <v>2018</v>
      </c>
      <c r="K3041" s="4">
        <f t="shared" si="239"/>
        <v>3</v>
      </c>
      <c r="L3041" s="127">
        <f t="shared" si="240"/>
        <v>4163.0000000121072</v>
      </c>
      <c r="M3041" s="125">
        <f t="shared" si="236"/>
        <v>69.38333333353512</v>
      </c>
      <c r="N3041" s="125">
        <f t="shared" si="237"/>
        <v>69.38333333353512</v>
      </c>
      <c r="O3041" s="126">
        <v>1</v>
      </c>
      <c r="P3041" s="127" t="s">
        <v>5266</v>
      </c>
      <c r="Q3041" s="127" t="s">
        <v>24</v>
      </c>
      <c r="S3041"/>
    </row>
    <row r="3042" spans="1:17" ht="15">
      <c r="A3042" s="6" t="s">
        <v>17</v>
      </c>
      <c r="B3042" s="6" t="s">
        <v>18</v>
      </c>
      <c r="C3042" s="6" t="s">
        <v>35</v>
      </c>
      <c r="D3042" s="6" t="s">
        <v>5171</v>
      </c>
      <c r="E3042" s="6">
        <v>4</v>
      </c>
      <c r="F3042" s="6" t="s">
        <v>27</v>
      </c>
      <c r="G3042" s="6" t="s">
        <v>22</v>
      </c>
      <c r="H3042" s="7">
        <v>43179.55972222222</v>
      </c>
      <c r="I3042" s="7">
        <v>43179.512499999997</v>
      </c>
      <c r="J3042" s="4">
        <f t="shared" si="238"/>
        <v>2018</v>
      </c>
      <c r="K3042" s="4">
        <f t="shared" si="239"/>
        <v>3</v>
      </c>
      <c r="L3042" s="6">
        <f t="shared" si="240"/>
        <v>4080.0000000977889</v>
      </c>
      <c r="M3042" s="8">
        <f t="shared" si="236"/>
        <v>68.000000001629815</v>
      </c>
      <c r="N3042" s="8">
        <f t="shared" si="237"/>
        <v>272.00000000651926</v>
      </c>
      <c r="O3042" s="18">
        <v>1</v>
      </c>
      <c r="P3042" s="6" t="s">
        <v>5267</v>
      </c>
      <c r="Q3042" s="6" t="s">
        <v>24</v>
      </c>
    </row>
    <row r="3043" spans="1:17" ht="15">
      <c r="A3043" s="6" t="s">
        <v>17</v>
      </c>
      <c r="B3043" s="6" t="s">
        <v>41</v>
      </c>
      <c r="C3043" s="6" t="s">
        <v>129</v>
      </c>
      <c r="D3043" s="6" t="s">
        <v>768</v>
      </c>
      <c r="E3043" s="6">
        <v>4</v>
      </c>
      <c r="F3043" s="6" t="s">
        <v>27</v>
      </c>
      <c r="G3043" s="6" t="s">
        <v>22</v>
      </c>
      <c r="H3043" s="7">
        <v>43179.666666666664</v>
      </c>
      <c r="I3043" s="7">
        <v>43179.643842592595</v>
      </c>
      <c r="J3043" s="4">
        <f t="shared" si="238"/>
        <v>2018</v>
      </c>
      <c r="K3043" s="4">
        <f t="shared" si="239"/>
        <v>3</v>
      </c>
      <c r="L3043" s="6">
        <f t="shared" si="240"/>
        <v>1971.9999995548278</v>
      </c>
      <c r="M3043" s="8">
        <f t="shared" si="236"/>
        <v>32.86666665924713</v>
      </c>
      <c r="N3043" s="8">
        <f t="shared" si="237"/>
        <v>131.46666663698852</v>
      </c>
      <c r="O3043" s="18">
        <v>1</v>
      </c>
      <c r="P3043" s="6" t="s">
        <v>5268</v>
      </c>
      <c r="Q3043" s="6" t="s">
        <v>24</v>
      </c>
    </row>
    <row r="3044" spans="1:17" ht="15">
      <c r="A3044" s="6" t="s">
        <v>17</v>
      </c>
      <c r="B3044" s="6" t="s">
        <v>41</v>
      </c>
      <c r="C3044" s="6" t="s">
        <v>129</v>
      </c>
      <c r="D3044" s="6" t="s">
        <v>1356</v>
      </c>
      <c r="E3044" s="6">
        <v>39</v>
      </c>
      <c r="F3044" s="6" t="s">
        <v>27</v>
      </c>
      <c r="G3044" s="6" t="s">
        <v>22</v>
      </c>
      <c r="H3044" s="7">
        <v>43179.719398148147</v>
      </c>
      <c r="I3044" s="7">
        <v>43179.688888888886</v>
      </c>
      <c r="J3044" s="4">
        <f t="shared" si="238"/>
        <v>2018</v>
      </c>
      <c r="K3044" s="4">
        <f t="shared" si="239"/>
        <v>3</v>
      </c>
      <c r="L3044" s="6">
        <f t="shared" si="240"/>
        <v>2636.0000001266599</v>
      </c>
      <c r="M3044" s="8">
        <f t="shared" si="236"/>
        <v>43.933333335444331</v>
      </c>
      <c r="N3044" s="8">
        <f t="shared" si="237"/>
        <v>1713.4000000823289</v>
      </c>
      <c r="O3044" s="18">
        <v>1</v>
      </c>
      <c r="P3044" s="6" t="s">
        <v>5269</v>
      </c>
      <c r="Q3044" s="6" t="s">
        <v>24</v>
      </c>
    </row>
    <row r="3045" spans="1:17" ht="15">
      <c r="A3045" s="6" t="s">
        <v>17</v>
      </c>
      <c r="B3045" s="6" t="s">
        <v>41</v>
      </c>
      <c r="C3045" s="6" t="s">
        <v>135</v>
      </c>
      <c r="D3045" s="6" t="s">
        <v>5270</v>
      </c>
      <c r="E3045" s="6">
        <v>1</v>
      </c>
      <c r="F3045" s="6" t="s">
        <v>27</v>
      </c>
      <c r="G3045" s="6" t="s">
        <v>22</v>
      </c>
      <c r="H3045" s="7">
        <v>43179.740497685183</v>
      </c>
      <c r="I3045" s="7">
        <v>43179.720138888886</v>
      </c>
      <c r="J3045" s="4">
        <f t="shared" si="238"/>
        <v>2018</v>
      </c>
      <c r="K3045" s="4">
        <f t="shared" si="239"/>
        <v>3</v>
      </c>
      <c r="L3045" s="6">
        <f t="shared" si="240"/>
        <v>1759.000000054948</v>
      </c>
      <c r="M3045" s="8">
        <f t="shared" si="236"/>
        <v>29.316666667582467</v>
      </c>
      <c r="N3045" s="8">
        <f t="shared" si="237"/>
        <v>29.316666667582467</v>
      </c>
      <c r="O3045" s="18">
        <v>1</v>
      </c>
      <c r="P3045" s="6" t="s">
        <v>5271</v>
      </c>
      <c r="Q3045" s="6" t="s">
        <v>24</v>
      </c>
    </row>
    <row r="3046" spans="1:17" ht="15">
      <c r="A3046" s="6" t="s">
        <v>17</v>
      </c>
      <c r="B3046" s="6" t="s">
        <v>18</v>
      </c>
      <c r="C3046" s="6" t="s">
        <v>35</v>
      </c>
      <c r="D3046" s="6" t="s">
        <v>818</v>
      </c>
      <c r="E3046" s="6">
        <v>10</v>
      </c>
      <c r="F3046" s="6" t="s">
        <v>27</v>
      </c>
      <c r="G3046" s="6" t="s">
        <v>22</v>
      </c>
      <c r="H3046" s="7">
        <v>43179.97152777778</v>
      </c>
      <c r="I3046" s="7">
        <v>43179.919444444444</v>
      </c>
      <c r="J3046" s="4">
        <f t="shared" si="238"/>
        <v>2018</v>
      </c>
      <c r="K3046" s="4">
        <f t="shared" si="239"/>
        <v>3</v>
      </c>
      <c r="L3046" s="6">
        <f t="shared" si="240"/>
        <v>4500.0000002095476</v>
      </c>
      <c r="M3046" s="8">
        <f t="shared" si="236"/>
        <v>75.00000000349246</v>
      </c>
      <c r="N3046" s="8">
        <f t="shared" si="237"/>
        <v>750.0000000349246</v>
      </c>
      <c r="O3046" s="18">
        <v>1</v>
      </c>
      <c r="P3046" s="6" t="s">
        <v>5272</v>
      </c>
      <c r="Q3046" s="6" t="s">
        <v>24</v>
      </c>
    </row>
    <row r="3047" spans="1:17" ht="15">
      <c r="A3047" s="6" t="s">
        <v>29</v>
      </c>
      <c r="B3047" s="6" t="s">
        <v>94</v>
      </c>
      <c r="C3047" s="6" t="s">
        <v>95</v>
      </c>
      <c r="D3047" s="6" t="s">
        <v>5273</v>
      </c>
      <c r="E3047" s="6">
        <v>15</v>
      </c>
      <c r="F3047" s="6" t="s">
        <v>33</v>
      </c>
      <c r="G3047" s="6" t="s">
        <v>22</v>
      </c>
      <c r="H3047" s="7">
        <v>43243.672129629631</v>
      </c>
      <c r="I3047" s="7">
        <v>43243.617361111108</v>
      </c>
      <c r="J3047" s="4">
        <f t="shared" si="238"/>
        <v>2018</v>
      </c>
      <c r="K3047" s="4">
        <f t="shared" si="239"/>
        <v>5</v>
      </c>
      <c r="L3047" s="6">
        <f t="shared" si="240"/>
        <v>4732.0000003790483</v>
      </c>
      <c r="M3047" s="8">
        <f t="shared" si="236"/>
        <v>78.866666672984138</v>
      </c>
      <c r="N3047" s="8">
        <f t="shared" si="237"/>
        <v>1183.0000000947621</v>
      </c>
      <c r="O3047" s="18">
        <v>1</v>
      </c>
      <c r="P3047" s="6" t="s">
        <v>5274</v>
      </c>
      <c r="Q3047" s="6" t="s">
        <v>24</v>
      </c>
    </row>
    <row r="3048" spans="1:17" ht="15">
      <c r="A3048" s="6" t="s">
        <v>17</v>
      </c>
      <c r="B3048" s="6" t="s">
        <v>41</v>
      </c>
      <c r="C3048" s="6" t="s">
        <v>62</v>
      </c>
      <c r="D3048" s="6" t="s">
        <v>5228</v>
      </c>
      <c r="E3048" s="6">
        <v>52</v>
      </c>
      <c r="F3048" s="6" t="s">
        <v>125</v>
      </c>
      <c r="G3048" s="6" t="s">
        <v>22</v>
      </c>
      <c r="H3048" s="7">
        <v>43180.524675925924</v>
      </c>
      <c r="I3048" s="7">
        <v>43180.486805555556</v>
      </c>
      <c r="J3048" s="4">
        <f t="shared" si="238"/>
        <v>2018</v>
      </c>
      <c r="K3048" s="4">
        <f t="shared" si="239"/>
        <v>3</v>
      </c>
      <c r="L3048" s="6">
        <f t="shared" si="240"/>
        <v>3271.9999998109415</v>
      </c>
      <c r="M3048" s="8">
        <f t="shared" si="236"/>
        <v>54.533333330182359</v>
      </c>
      <c r="N3048" s="8">
        <f t="shared" si="237"/>
        <v>2835.7333331694826</v>
      </c>
      <c r="O3048" s="18">
        <v>1</v>
      </c>
      <c r="P3048" s="6" t="s">
        <v>5275</v>
      </c>
      <c r="Q3048" s="6" t="s">
        <v>24</v>
      </c>
    </row>
    <row r="3049" spans="1:17" ht="15">
      <c r="A3049" s="6" t="s">
        <v>29</v>
      </c>
      <c r="B3049" s="6" t="s">
        <v>94</v>
      </c>
      <c r="C3049" s="6" t="s">
        <v>4972</v>
      </c>
      <c r="D3049" s="6" t="s">
        <v>2506</v>
      </c>
      <c r="E3049" s="6">
        <v>41</v>
      </c>
      <c r="F3049" s="6" t="s">
        <v>44</v>
      </c>
      <c r="G3049" s="6" t="s">
        <v>22</v>
      </c>
      <c r="H3049" s="7">
        <v>43180.539965277778</v>
      </c>
      <c r="I3049" s="7">
        <v>43180.498611111114</v>
      </c>
      <c r="J3049" s="4">
        <f t="shared" si="238"/>
        <v>2018</v>
      </c>
      <c r="K3049" s="4">
        <f t="shared" si="239"/>
        <v>3</v>
      </c>
      <c r="L3049" s="6">
        <f t="shared" si="240"/>
        <v>3572.9999997653067</v>
      </c>
      <c r="M3049" s="8">
        <f t="shared" si="236"/>
        <v>59.549999996088445</v>
      </c>
      <c r="N3049" s="8">
        <f t="shared" si="237"/>
        <v>2441.5499998396263</v>
      </c>
      <c r="O3049" s="18">
        <v>1</v>
      </c>
      <c r="P3049" s="6" t="s">
        <v>5276</v>
      </c>
      <c r="Q3049" s="6" t="s">
        <v>24</v>
      </c>
    </row>
    <row r="3050" spans="1:17" ht="15">
      <c r="A3050" s="6" t="s">
        <v>29</v>
      </c>
      <c r="B3050" s="6" t="s">
        <v>94</v>
      </c>
      <c r="C3050" s="6" t="s">
        <v>4972</v>
      </c>
      <c r="D3050" s="6" t="s">
        <v>2506</v>
      </c>
      <c r="E3050" s="6">
        <v>41</v>
      </c>
      <c r="F3050" s="6" t="s">
        <v>44</v>
      </c>
      <c r="G3050" s="6" t="s">
        <v>22</v>
      </c>
      <c r="H3050" s="7">
        <v>43180.604594907411</v>
      </c>
      <c r="I3050" s="7">
        <v>43180.561111111114</v>
      </c>
      <c r="J3050" s="4">
        <f t="shared" si="238"/>
        <v>2018</v>
      </c>
      <c r="K3050" s="4">
        <f t="shared" si="239"/>
        <v>3</v>
      </c>
      <c r="L3050" s="6">
        <f t="shared" si="240"/>
        <v>3757.0000000298023</v>
      </c>
      <c r="M3050" s="8">
        <f t="shared" si="236"/>
        <v>62.616666667163372</v>
      </c>
      <c r="N3050" s="8">
        <f t="shared" si="237"/>
        <v>2567.2833333536983</v>
      </c>
      <c r="O3050" s="18">
        <v>1</v>
      </c>
      <c r="P3050" s="6" t="s">
        <v>5277</v>
      </c>
      <c r="Q3050" s="6" t="s">
        <v>24</v>
      </c>
    </row>
    <row r="3051" spans="1:17" ht="15">
      <c r="A3051" s="6" t="s">
        <v>17</v>
      </c>
      <c r="B3051" s="6" t="s">
        <v>18</v>
      </c>
      <c r="C3051" s="6" t="s">
        <v>38</v>
      </c>
      <c r="D3051" s="6" t="s">
        <v>5278</v>
      </c>
      <c r="E3051" s="6">
        <v>1</v>
      </c>
      <c r="F3051" s="6" t="s">
        <v>27</v>
      </c>
      <c r="G3051" s="6" t="s">
        <v>22</v>
      </c>
      <c r="H3051" s="7">
        <v>43180.782523148147</v>
      </c>
      <c r="I3051" s="7">
        <v>43180.729861111111</v>
      </c>
      <c r="J3051" s="4">
        <f t="shared" si="238"/>
        <v>2018</v>
      </c>
      <c r="K3051" s="4">
        <f t="shared" si="239"/>
        <v>3</v>
      </c>
      <c r="L3051" s="6">
        <f t="shared" si="240"/>
        <v>4549.9999999534339</v>
      </c>
      <c r="M3051" s="8">
        <f t="shared" si="236"/>
        <v>75.833333332557231</v>
      </c>
      <c r="N3051" s="8">
        <f t="shared" si="237"/>
        <v>75.833333332557231</v>
      </c>
      <c r="O3051" s="18">
        <v>1</v>
      </c>
      <c r="P3051" s="6" t="s">
        <v>5279</v>
      </c>
      <c r="Q3051" s="6" t="s">
        <v>24</v>
      </c>
    </row>
    <row r="3052" spans="1:17" ht="15">
      <c r="A3052" s="6" t="s">
        <v>29</v>
      </c>
      <c r="B3052" s="6" t="s">
        <v>87</v>
      </c>
      <c r="C3052" s="6" t="s">
        <v>197</v>
      </c>
      <c r="D3052" s="6" t="s">
        <v>5280</v>
      </c>
      <c r="E3052" s="6">
        <v>34</v>
      </c>
      <c r="F3052" s="6" t="s">
        <v>92</v>
      </c>
      <c r="G3052" s="6" t="s">
        <v>22</v>
      </c>
      <c r="H3052" s="7">
        <v>43181.37164351852</v>
      </c>
      <c r="I3052" s="7">
        <v>43181.352465277778</v>
      </c>
      <c r="J3052" s="4">
        <f t="shared" si="238"/>
        <v>2018</v>
      </c>
      <c r="K3052" s="4">
        <f t="shared" si="239"/>
        <v>3</v>
      </c>
      <c r="L3052" s="6">
        <f t="shared" si="240"/>
        <v>1657.0000000996515</v>
      </c>
      <c r="M3052" s="8">
        <f t="shared" si="236"/>
        <v>27.616666668327525</v>
      </c>
      <c r="N3052" s="8">
        <f t="shared" si="237"/>
        <v>938.96666672313586</v>
      </c>
      <c r="O3052" s="18">
        <v>1</v>
      </c>
      <c r="P3052" s="6" t="s">
        <v>5281</v>
      </c>
      <c r="Q3052" s="6" t="s">
        <v>24</v>
      </c>
    </row>
    <row r="3053" spans="1:17" ht="15">
      <c r="A3053" s="6" t="s">
        <v>17</v>
      </c>
      <c r="B3053" s="6" t="s">
        <v>41</v>
      </c>
      <c r="C3053" s="6" t="s">
        <v>42</v>
      </c>
      <c r="D3053" s="6" t="s">
        <v>5282</v>
      </c>
      <c r="E3053" s="6">
        <v>2</v>
      </c>
      <c r="F3053" s="6" t="s">
        <v>92</v>
      </c>
      <c r="G3053" s="6" t="s">
        <v>22</v>
      </c>
      <c r="H3053" s="7">
        <v>43181.436516203707</v>
      </c>
      <c r="I3053" s="7">
        <v>43181.416666666664</v>
      </c>
      <c r="J3053" s="4">
        <f t="shared" si="238"/>
        <v>2018</v>
      </c>
      <c r="K3053" s="4">
        <f t="shared" si="239"/>
        <v>3</v>
      </c>
      <c r="L3053" s="6">
        <f t="shared" si="240"/>
        <v>1715.0000004563481</v>
      </c>
      <c r="M3053" s="8">
        <f t="shared" si="236"/>
        <v>28.583333340939134</v>
      </c>
      <c r="N3053" s="8">
        <f t="shared" si="237"/>
        <v>57.166666681878269</v>
      </c>
      <c r="O3053" s="18">
        <v>1</v>
      </c>
      <c r="P3053" s="6" t="s">
        <v>5283</v>
      </c>
      <c r="Q3053" s="6" t="s">
        <v>24</v>
      </c>
    </row>
    <row r="3054" spans="1:17" ht="15">
      <c r="A3054" s="6" t="s">
        <v>17</v>
      </c>
      <c r="B3054" s="6" t="s">
        <v>140</v>
      </c>
      <c r="C3054" s="6" t="s">
        <v>141</v>
      </c>
      <c r="D3054" s="6" t="s">
        <v>5284</v>
      </c>
      <c r="E3054" s="6">
        <v>2</v>
      </c>
      <c r="F3054" s="6" t="s">
        <v>85</v>
      </c>
      <c r="G3054" s="6" t="s">
        <v>22</v>
      </c>
      <c r="H3054" s="7">
        <v>43182.392361111109</v>
      </c>
      <c r="I3054" s="7">
        <v>43182.365277777775</v>
      </c>
      <c r="J3054" s="4">
        <f t="shared" si="238"/>
        <v>2018</v>
      </c>
      <c r="K3054" s="4">
        <f t="shared" si="239"/>
        <v>3</v>
      </c>
      <c r="L3054" s="6">
        <f t="shared" si="240"/>
        <v>2340.000000083819</v>
      </c>
      <c r="M3054" s="8">
        <f t="shared" si="236"/>
        <v>39.000000001396984</v>
      </c>
      <c r="N3054" s="8">
        <f t="shared" si="237"/>
        <v>78.000000002793968</v>
      </c>
      <c r="O3054" s="18">
        <v>1</v>
      </c>
      <c r="P3054" s="6" t="s">
        <v>5285</v>
      </c>
      <c r="Q3054" s="6" t="s">
        <v>24</v>
      </c>
    </row>
    <row r="3055" spans="1:17" ht="15">
      <c r="A3055" s="6" t="s">
        <v>17</v>
      </c>
      <c r="B3055" s="6" t="s">
        <v>41</v>
      </c>
      <c r="C3055" s="6" t="s">
        <v>62</v>
      </c>
      <c r="D3055" s="6" t="s">
        <v>5286</v>
      </c>
      <c r="E3055" s="6">
        <v>1</v>
      </c>
      <c r="F3055" s="6" t="s">
        <v>92</v>
      </c>
      <c r="G3055" s="6" t="s">
        <v>97</v>
      </c>
      <c r="H3055" s="7">
        <v>43182.488645833335</v>
      </c>
      <c r="I3055" s="7">
        <v>43182.422222222223</v>
      </c>
      <c r="J3055" s="4">
        <f t="shared" si="238"/>
        <v>2018</v>
      </c>
      <c r="K3055" s="4">
        <f t="shared" si="239"/>
        <v>3</v>
      </c>
      <c r="L3055" s="6">
        <f t="shared" si="240"/>
        <v>5739.0000000363216</v>
      </c>
      <c r="M3055" s="8">
        <f t="shared" si="236"/>
        <v>95.65000000060536</v>
      </c>
      <c r="N3055" s="8">
        <f t="shared" si="237"/>
        <v>95.65000000060536</v>
      </c>
      <c r="O3055" s="18">
        <v>1</v>
      </c>
      <c r="P3055" s="6" t="s">
        <v>5287</v>
      </c>
      <c r="Q3055" s="6" t="s">
        <v>24</v>
      </c>
    </row>
    <row r="3056" spans="1:17" ht="15">
      <c r="A3056" s="6" t="s">
        <v>29</v>
      </c>
      <c r="B3056" s="6" t="s">
        <v>94</v>
      </c>
      <c r="C3056" s="6" t="s">
        <v>156</v>
      </c>
      <c r="D3056" s="6" t="s">
        <v>5144</v>
      </c>
      <c r="E3056" s="6">
        <v>26</v>
      </c>
      <c r="F3056" s="6" t="s">
        <v>92</v>
      </c>
      <c r="G3056" s="6" t="s">
        <v>22</v>
      </c>
      <c r="H3056" s="7">
        <v>43183.391296296293</v>
      </c>
      <c r="I3056" s="7">
        <v>43183.374305555553</v>
      </c>
      <c r="J3056" s="4">
        <f t="shared" si="238"/>
        <v>2018</v>
      </c>
      <c r="K3056" s="4">
        <f t="shared" si="239"/>
        <v>3</v>
      </c>
      <c r="L3056" s="6">
        <f t="shared" si="240"/>
        <v>1467.9999999236315</v>
      </c>
      <c r="M3056" s="8">
        <f t="shared" si="236"/>
        <v>24.466666665393859</v>
      </c>
      <c r="N3056" s="8">
        <f t="shared" si="237"/>
        <v>636.13333330024034</v>
      </c>
      <c r="O3056" s="18">
        <v>1</v>
      </c>
      <c r="P3056" s="6" t="s">
        <v>5288</v>
      </c>
      <c r="Q3056" s="6" t="s">
        <v>24</v>
      </c>
    </row>
    <row r="3057" spans="1:17" ht="15">
      <c r="A3057" s="6" t="s">
        <v>29</v>
      </c>
      <c r="B3057" s="6" t="s">
        <v>30</v>
      </c>
      <c r="C3057" s="6" t="s">
        <v>31</v>
      </c>
      <c r="D3057" s="6" t="s">
        <v>5289</v>
      </c>
      <c r="E3057" s="6">
        <v>1</v>
      </c>
      <c r="F3057" s="6" t="s">
        <v>33</v>
      </c>
      <c r="G3057" s="6" t="s">
        <v>22</v>
      </c>
      <c r="H3057" s="7">
        <v>43247.987916666665</v>
      </c>
      <c r="I3057" s="7">
        <v>43247.919444444444</v>
      </c>
      <c r="J3057" s="4">
        <f t="shared" si="238"/>
        <v>2018</v>
      </c>
      <c r="K3057" s="4">
        <f t="shared" si="239"/>
        <v>5</v>
      </c>
      <c r="L3057" s="6">
        <f t="shared" si="240"/>
        <v>5915.9999999217689</v>
      </c>
      <c r="M3057" s="8">
        <f t="shared" si="236"/>
        <v>98.599999998696148</v>
      </c>
      <c r="N3057" s="8">
        <f t="shared" si="237"/>
        <v>98.599999998696148</v>
      </c>
      <c r="O3057" s="18">
        <v>1</v>
      </c>
      <c r="P3057" s="6" t="s">
        <v>5290</v>
      </c>
      <c r="Q3057" s="6" t="s">
        <v>24</v>
      </c>
    </row>
    <row r="3058" spans="1:17" ht="15">
      <c r="A3058" s="6" t="s">
        <v>29</v>
      </c>
      <c r="B3058" s="6" t="s">
        <v>87</v>
      </c>
      <c r="C3058" s="6" t="s">
        <v>103</v>
      </c>
      <c r="D3058" s="6" t="s">
        <v>1275</v>
      </c>
      <c r="E3058" s="6">
        <v>10</v>
      </c>
      <c r="F3058" s="6" t="s">
        <v>85</v>
      </c>
      <c r="G3058" s="6" t="s">
        <v>22</v>
      </c>
      <c r="H3058" s="7">
        <v>43184.45952546296</v>
      </c>
      <c r="I3058" s="7">
        <v>43184.406944444447</v>
      </c>
      <c r="J3058" s="4">
        <f t="shared" si="238"/>
        <v>2018</v>
      </c>
      <c r="K3058" s="4">
        <f t="shared" si="239"/>
        <v>3</v>
      </c>
      <c r="L3058" s="6">
        <f t="shared" si="240"/>
        <v>4542.9999995743856</v>
      </c>
      <c r="M3058" s="8">
        <f t="shared" si="236"/>
        <v>75.716666659573093</v>
      </c>
      <c r="N3058" s="8">
        <f t="shared" si="237"/>
        <v>757.16666659573093</v>
      </c>
      <c r="O3058" s="18">
        <v>1</v>
      </c>
      <c r="P3058" s="6" t="s">
        <v>5291</v>
      </c>
      <c r="Q3058" s="6" t="s">
        <v>24</v>
      </c>
    </row>
    <row r="3059" spans="1:17" ht="15">
      <c r="A3059" s="6" t="s">
        <v>29</v>
      </c>
      <c r="B3059" s="6" t="s">
        <v>94</v>
      </c>
      <c r="C3059" s="6" t="s">
        <v>156</v>
      </c>
      <c r="D3059" s="6" t="s">
        <v>499</v>
      </c>
      <c r="E3059" s="6">
        <v>25</v>
      </c>
      <c r="F3059" s="6" t="s">
        <v>33</v>
      </c>
      <c r="G3059" s="6" t="s">
        <v>22</v>
      </c>
      <c r="H3059" s="7">
        <v>43259.16265046296</v>
      </c>
      <c r="I3059" s="7">
        <v>43259.136111111111</v>
      </c>
      <c r="J3059" s="4">
        <f t="shared" si="238"/>
        <v>2018</v>
      </c>
      <c r="K3059" s="4">
        <f t="shared" si="239"/>
        <v>6</v>
      </c>
      <c r="L3059" s="6">
        <f t="shared" si="240"/>
        <v>2292.9999997839332</v>
      </c>
      <c r="M3059" s="8">
        <f t="shared" si="236"/>
        <v>38.216666663065553</v>
      </c>
      <c r="N3059" s="8">
        <f t="shared" si="237"/>
        <v>955.41666657663882</v>
      </c>
      <c r="O3059" s="18">
        <v>1</v>
      </c>
      <c r="P3059" s="6" t="s">
        <v>5292</v>
      </c>
      <c r="Q3059" s="6" t="s">
        <v>24</v>
      </c>
    </row>
    <row r="3060" spans="1:17" ht="15">
      <c r="A3060" s="6" t="s">
        <v>17</v>
      </c>
      <c r="B3060" s="6" t="s">
        <v>41</v>
      </c>
      <c r="C3060" s="6" t="s">
        <v>62</v>
      </c>
      <c r="D3060" s="6" t="s">
        <v>282</v>
      </c>
      <c r="E3060" s="6">
        <v>13</v>
      </c>
      <c r="F3060" s="6" t="s">
        <v>27</v>
      </c>
      <c r="G3060" s="6" t="s">
        <v>22</v>
      </c>
      <c r="H3060" s="7">
        <v>43184.741678240738</v>
      </c>
      <c r="I3060" s="7">
        <v>43184.706250000003</v>
      </c>
      <c r="J3060" s="4">
        <f t="shared" si="238"/>
        <v>2018</v>
      </c>
      <c r="K3060" s="4">
        <f t="shared" si="239"/>
        <v>3</v>
      </c>
      <c r="L3060" s="6">
        <f t="shared" si="240"/>
        <v>3060.9999995213002</v>
      </c>
      <c r="M3060" s="8">
        <f t="shared" si="236"/>
        <v>51.016666658688337</v>
      </c>
      <c r="N3060" s="8">
        <f t="shared" si="237"/>
        <v>663.21666656294838</v>
      </c>
      <c r="O3060" s="18">
        <v>1</v>
      </c>
      <c r="P3060" s="6" t="s">
        <v>5293</v>
      </c>
      <c r="Q3060" s="6" t="s">
        <v>24</v>
      </c>
    </row>
    <row r="3061" spans="1:17" ht="15">
      <c r="A3061" s="6" t="s">
        <v>29</v>
      </c>
      <c r="B3061" s="6" t="s">
        <v>94</v>
      </c>
      <c r="C3061" s="6" t="s">
        <v>95</v>
      </c>
      <c r="D3061" s="6" t="s">
        <v>1105</v>
      </c>
      <c r="E3061" s="6">
        <v>34</v>
      </c>
      <c r="F3061" s="6" t="s">
        <v>33</v>
      </c>
      <c r="G3061" s="6" t="s">
        <v>22</v>
      </c>
      <c r="H3061" s="7">
        <v>43261.619652777779</v>
      </c>
      <c r="I3061" s="7">
        <v>43261.5625</v>
      </c>
      <c r="J3061" s="4">
        <f t="shared" si="238"/>
        <v>2018</v>
      </c>
      <c r="K3061" s="4">
        <f t="shared" si="239"/>
        <v>6</v>
      </c>
      <c r="L3061" s="6">
        <f t="shared" si="240"/>
        <v>4938.0000001285225</v>
      </c>
      <c r="M3061" s="8">
        <f t="shared" si="236"/>
        <v>82.300000002142042</v>
      </c>
      <c r="N3061" s="8">
        <f t="shared" si="237"/>
        <v>2798.2000000728294</v>
      </c>
      <c r="O3061" s="18">
        <v>1</v>
      </c>
      <c r="P3061" s="6" t="s">
        <v>5294</v>
      </c>
      <c r="Q3061" s="6" t="s">
        <v>24</v>
      </c>
    </row>
    <row r="3062" spans="1:17" ht="15">
      <c r="A3062" s="6" t="s">
        <v>17</v>
      </c>
      <c r="B3062" s="6" t="s">
        <v>18</v>
      </c>
      <c r="C3062" s="6" t="s">
        <v>19</v>
      </c>
      <c r="D3062" s="6" t="s">
        <v>1345</v>
      </c>
      <c r="E3062" s="6">
        <v>38</v>
      </c>
      <c r="F3062" s="6" t="s">
        <v>125</v>
      </c>
      <c r="G3062" s="6" t="s">
        <v>22</v>
      </c>
      <c r="H3062" s="7">
        <v>43186.435324074075</v>
      </c>
      <c r="I3062" s="7">
        <v>43186.415972222225</v>
      </c>
      <c r="J3062" s="4">
        <f t="shared" si="238"/>
        <v>2018</v>
      </c>
      <c r="K3062" s="4">
        <f t="shared" si="239"/>
        <v>3</v>
      </c>
      <c r="L3062" s="6">
        <f t="shared" si="240"/>
        <v>1671.9999998342246</v>
      </c>
      <c r="M3062" s="8">
        <f t="shared" si="236"/>
        <v>27.866666663903743</v>
      </c>
      <c r="N3062" s="8">
        <f t="shared" si="237"/>
        <v>1058.9333332283422</v>
      </c>
      <c r="O3062" s="18">
        <v>1</v>
      </c>
      <c r="P3062" s="6" t="s">
        <v>5295</v>
      </c>
      <c r="Q3062" s="6" t="s">
        <v>24</v>
      </c>
    </row>
    <row r="3063" spans="1:17" ht="15">
      <c r="A3063" s="6" t="s">
        <v>29</v>
      </c>
      <c r="B3063" s="6" t="s">
        <v>94</v>
      </c>
      <c r="C3063" s="6" t="s">
        <v>174</v>
      </c>
      <c r="D3063" s="6" t="s">
        <v>5296</v>
      </c>
      <c r="E3063" s="6">
        <v>17</v>
      </c>
      <c r="F3063" s="6" t="s">
        <v>92</v>
      </c>
      <c r="G3063" s="6" t="s">
        <v>22</v>
      </c>
      <c r="H3063" s="7">
        <v>43186.505462962959</v>
      </c>
      <c r="I3063" s="7">
        <v>43186.476180555554</v>
      </c>
      <c r="J3063" s="4">
        <f t="shared" si="238"/>
        <v>2018</v>
      </c>
      <c r="K3063" s="4">
        <f t="shared" si="239"/>
        <v>3</v>
      </c>
      <c r="L3063" s="6">
        <f t="shared" si="240"/>
        <v>2529.9999998649582</v>
      </c>
      <c r="M3063" s="8">
        <f t="shared" si="236"/>
        <v>42.16666666441597</v>
      </c>
      <c r="N3063" s="8">
        <f t="shared" si="237"/>
        <v>716.8333332950715</v>
      </c>
      <c r="O3063" s="18">
        <v>1</v>
      </c>
      <c r="P3063" s="6" t="s">
        <v>5297</v>
      </c>
      <c r="Q3063" s="6" t="s">
        <v>24</v>
      </c>
    </row>
    <row r="3064" spans="1:17" ht="15">
      <c r="A3064" s="6" t="s">
        <v>17</v>
      </c>
      <c r="B3064" s="6" t="s">
        <v>41</v>
      </c>
      <c r="C3064" s="6" t="s">
        <v>42</v>
      </c>
      <c r="D3064" s="6" t="s">
        <v>5298</v>
      </c>
      <c r="E3064" s="6">
        <v>1</v>
      </c>
      <c r="F3064" s="6" t="s">
        <v>472</v>
      </c>
      <c r="G3064" s="6" t="s">
        <v>22</v>
      </c>
      <c r="H3064" s="7">
        <v>43186.769259259258</v>
      </c>
      <c r="I3064" s="7">
        <v>43186.67083333333</v>
      </c>
      <c r="J3064" s="4">
        <f t="shared" si="238"/>
        <v>2018</v>
      </c>
      <c r="K3064" s="4">
        <f t="shared" si="239"/>
        <v>3</v>
      </c>
      <c r="L3064" s="6">
        <f t="shared" si="240"/>
        <v>8504.0000001434237</v>
      </c>
      <c r="M3064" s="8">
        <f t="shared" si="236"/>
        <v>141.73333333572373</v>
      </c>
      <c r="N3064" s="8">
        <f t="shared" si="237"/>
        <v>141.73333333572373</v>
      </c>
      <c r="O3064" s="18">
        <v>1</v>
      </c>
      <c r="P3064" s="6" t="s">
        <v>5299</v>
      </c>
      <c r="Q3064" s="6" t="s">
        <v>24</v>
      </c>
    </row>
    <row r="3065" spans="1:17" ht="15">
      <c r="A3065" s="6" t="s">
        <v>17</v>
      </c>
      <c r="B3065" s="6" t="s">
        <v>41</v>
      </c>
      <c r="C3065" s="6" t="s">
        <v>42</v>
      </c>
      <c r="D3065" s="6" t="s">
        <v>5300</v>
      </c>
      <c r="E3065" s="6">
        <v>1</v>
      </c>
      <c r="F3065" s="6" t="s">
        <v>27</v>
      </c>
      <c r="G3065" s="6" t="s">
        <v>22</v>
      </c>
      <c r="H3065" s="7">
        <v>43187.531608796293</v>
      </c>
      <c r="I3065" s="7">
        <v>43187.465277777781</v>
      </c>
      <c r="J3065" s="4">
        <f t="shared" si="238"/>
        <v>2018</v>
      </c>
      <c r="K3065" s="4">
        <f t="shared" si="239"/>
        <v>3</v>
      </c>
      <c r="L3065" s="6">
        <f t="shared" si="240"/>
        <v>5730.9999994235113</v>
      </c>
      <c r="M3065" s="8">
        <f t="shared" si="236"/>
        <v>95.516666657058522</v>
      </c>
      <c r="N3065" s="8">
        <f t="shared" si="237"/>
        <v>95.516666657058522</v>
      </c>
      <c r="O3065" s="18">
        <v>1</v>
      </c>
      <c r="P3065" s="6" t="s">
        <v>5301</v>
      </c>
      <c r="Q3065" s="6" t="s">
        <v>24</v>
      </c>
    </row>
    <row r="3066" spans="1:17" ht="15">
      <c r="A3066" s="6" t="s">
        <v>29</v>
      </c>
      <c r="B3066" s="6" t="s">
        <v>87</v>
      </c>
      <c r="C3066" s="6" t="s">
        <v>197</v>
      </c>
      <c r="D3066" s="6" t="s">
        <v>5302</v>
      </c>
      <c r="E3066" s="6">
        <v>2</v>
      </c>
      <c r="F3066" s="6" t="s">
        <v>85</v>
      </c>
      <c r="G3066" s="6" t="s">
        <v>22</v>
      </c>
      <c r="H3066" s="7">
        <v>43187.932974537034</v>
      </c>
      <c r="I3066" s="7">
        <v>43187.855555555558</v>
      </c>
      <c r="J3066" s="4">
        <f t="shared" si="238"/>
        <v>2018</v>
      </c>
      <c r="K3066" s="4">
        <f t="shared" si="239"/>
        <v>3</v>
      </c>
      <c r="L3066" s="6">
        <f t="shared" si="240"/>
        <v>6688.9999995706603</v>
      </c>
      <c r="M3066" s="8">
        <f t="shared" si="236"/>
        <v>111.48333332617767</v>
      </c>
      <c r="N3066" s="8">
        <f t="shared" si="237"/>
        <v>222.96666665235534</v>
      </c>
      <c r="O3066" s="18">
        <v>1</v>
      </c>
      <c r="P3066" s="6" t="s">
        <v>5303</v>
      </c>
      <c r="Q3066" s="6" t="s">
        <v>24</v>
      </c>
    </row>
    <row r="3067" spans="1:17" ht="15">
      <c r="A3067" s="6" t="s">
        <v>29</v>
      </c>
      <c r="B3067" s="6" t="s">
        <v>94</v>
      </c>
      <c r="C3067" s="6" t="s">
        <v>4936</v>
      </c>
      <c r="D3067" s="6" t="s">
        <v>5304</v>
      </c>
      <c r="E3067" s="6">
        <v>61</v>
      </c>
      <c r="F3067" s="6" t="s">
        <v>33</v>
      </c>
      <c r="G3067" s="6" t="s">
        <v>22</v>
      </c>
      <c r="H3067" s="7">
        <v>43264.729479166665</v>
      </c>
      <c r="I3067" s="7">
        <v>43264.689583333333</v>
      </c>
      <c r="J3067" s="4">
        <f t="shared" si="238"/>
        <v>2018</v>
      </c>
      <c r="K3067" s="4">
        <f t="shared" si="239"/>
        <v>6</v>
      </c>
      <c r="L3067" s="6">
        <f t="shared" si="240"/>
        <v>3446.9999998575076</v>
      </c>
      <c r="M3067" s="8">
        <f t="shared" si="236"/>
        <v>57.449999997625127</v>
      </c>
      <c r="N3067" s="8">
        <f t="shared" si="237"/>
        <v>3504.4499998551328</v>
      </c>
      <c r="O3067" s="18">
        <v>1</v>
      </c>
      <c r="P3067" s="6" t="s">
        <v>5305</v>
      </c>
      <c r="Q3067" s="6" t="s">
        <v>24</v>
      </c>
    </row>
    <row r="3068" spans="1:17" ht="15">
      <c r="A3068" s="6" t="s">
        <v>17</v>
      </c>
      <c r="B3068" s="6" t="s">
        <v>41</v>
      </c>
      <c r="C3068" s="6" t="s">
        <v>135</v>
      </c>
      <c r="D3068" s="6" t="s">
        <v>979</v>
      </c>
      <c r="E3068" s="6">
        <v>36</v>
      </c>
      <c r="F3068" s="6" t="s">
        <v>27</v>
      </c>
      <c r="G3068" s="6" t="s">
        <v>22</v>
      </c>
      <c r="H3068" s="7">
        <v>43189.262673611112</v>
      </c>
      <c r="I3068" s="7">
        <v>43189.199305555558</v>
      </c>
      <c r="J3068" s="4">
        <f t="shared" si="238"/>
        <v>2018</v>
      </c>
      <c r="K3068" s="4">
        <f t="shared" si="239"/>
        <v>3</v>
      </c>
      <c r="L3068" s="6">
        <f t="shared" si="240"/>
        <v>5474.9999999301508</v>
      </c>
      <c r="M3068" s="8">
        <f t="shared" si="236"/>
        <v>91.249999998835847</v>
      </c>
      <c r="N3068" s="8">
        <f t="shared" si="237"/>
        <v>3284.9999999580905</v>
      </c>
      <c r="O3068" s="18">
        <v>1</v>
      </c>
      <c r="P3068" s="6" t="s">
        <v>5306</v>
      </c>
      <c r="Q3068" s="6" t="s">
        <v>24</v>
      </c>
    </row>
    <row r="3069" spans="1:17" ht="15">
      <c r="A3069" s="6" t="s">
        <v>17</v>
      </c>
      <c r="B3069" s="6" t="s">
        <v>47</v>
      </c>
      <c r="C3069" s="6" t="s">
        <v>48</v>
      </c>
      <c r="D3069" s="6" t="s">
        <v>4517</v>
      </c>
      <c r="E3069" s="6">
        <v>1</v>
      </c>
      <c r="F3069" s="6" t="s">
        <v>27</v>
      </c>
      <c r="G3069" s="6" t="s">
        <v>22</v>
      </c>
      <c r="H3069" s="7">
        <v>43189.284143518518</v>
      </c>
      <c r="I3069" s="7">
        <v>43189.213888888888</v>
      </c>
      <c r="J3069" s="4">
        <f t="shared" si="238"/>
        <v>2018</v>
      </c>
      <c r="K3069" s="4">
        <f t="shared" si="239"/>
        <v>3</v>
      </c>
      <c r="L3069" s="6">
        <f t="shared" si="240"/>
        <v>6070.0000000884756</v>
      </c>
      <c r="M3069" s="8">
        <f t="shared" si="236"/>
        <v>101.16666666814126</v>
      </c>
      <c r="N3069" s="8">
        <f t="shared" si="237"/>
        <v>101.16666666814126</v>
      </c>
      <c r="O3069" s="18">
        <v>1</v>
      </c>
      <c r="P3069" s="6" t="s">
        <v>5307</v>
      </c>
      <c r="Q3069" s="6" t="s">
        <v>24</v>
      </c>
    </row>
    <row r="3070" spans="1:17" ht="15">
      <c r="A3070" s="6" t="s">
        <v>17</v>
      </c>
      <c r="B3070" s="6" t="s">
        <v>47</v>
      </c>
      <c r="C3070" s="6" t="s">
        <v>48</v>
      </c>
      <c r="D3070" s="6" t="s">
        <v>5308</v>
      </c>
      <c r="E3070" s="6">
        <v>1</v>
      </c>
      <c r="F3070" s="6" t="s">
        <v>27</v>
      </c>
      <c r="G3070" s="6" t="s">
        <v>22</v>
      </c>
      <c r="H3070" s="7">
        <v>43189.282893518517</v>
      </c>
      <c r="I3070" s="7">
        <v>43189.218055555553</v>
      </c>
      <c r="J3070" s="4">
        <f t="shared" si="238"/>
        <v>2018</v>
      </c>
      <c r="K3070" s="4">
        <f t="shared" si="239"/>
        <v>3</v>
      </c>
      <c r="L3070" s="6">
        <f t="shared" si="240"/>
        <v>5602.0000000717118</v>
      </c>
      <c r="M3070" s="8">
        <f t="shared" si="236"/>
        <v>93.366666667861864</v>
      </c>
      <c r="N3070" s="8">
        <f t="shared" si="237"/>
        <v>93.366666667861864</v>
      </c>
      <c r="O3070" s="18">
        <v>1</v>
      </c>
      <c r="P3070" s="6" t="s">
        <v>5309</v>
      </c>
      <c r="Q3070" s="6" t="s">
        <v>24</v>
      </c>
    </row>
    <row r="3071" spans="1:17" ht="15">
      <c r="A3071" s="6" t="s">
        <v>17</v>
      </c>
      <c r="B3071" s="6" t="s">
        <v>41</v>
      </c>
      <c r="C3071" s="6" t="s">
        <v>135</v>
      </c>
      <c r="D3071" s="6" t="s">
        <v>979</v>
      </c>
      <c r="E3071" s="6">
        <v>36</v>
      </c>
      <c r="F3071" s="6" t="s">
        <v>27</v>
      </c>
      <c r="G3071" s="6" t="s">
        <v>22</v>
      </c>
      <c r="H3071" s="7">
        <v>43189.347696759258</v>
      </c>
      <c r="I3071" s="7">
        <v>43189.270833333336</v>
      </c>
      <c r="J3071" s="4">
        <f t="shared" si="238"/>
        <v>2018</v>
      </c>
      <c r="K3071" s="4">
        <f t="shared" si="239"/>
        <v>3</v>
      </c>
      <c r="L3071" s="6">
        <f t="shared" si="240"/>
        <v>6640.9999996656552</v>
      </c>
      <c r="M3071" s="8">
        <f t="shared" si="236"/>
        <v>110.68333332776092</v>
      </c>
      <c r="N3071" s="8">
        <f t="shared" si="237"/>
        <v>3984.5999997993931</v>
      </c>
      <c r="O3071" s="18">
        <v>1</v>
      </c>
      <c r="P3071" s="6" t="s">
        <v>5310</v>
      </c>
      <c r="Q3071" s="6" t="s">
        <v>24</v>
      </c>
    </row>
    <row r="3072" spans="1:17" ht="15">
      <c r="A3072" s="6" t="s">
        <v>17</v>
      </c>
      <c r="B3072" s="6" t="s">
        <v>47</v>
      </c>
      <c r="C3072" s="6" t="s">
        <v>48</v>
      </c>
      <c r="D3072" s="6" t="s">
        <v>5311</v>
      </c>
      <c r="E3072" s="6">
        <v>1</v>
      </c>
      <c r="F3072" s="6" t="s">
        <v>27</v>
      </c>
      <c r="G3072" s="6" t="s">
        <v>22</v>
      </c>
      <c r="H3072" s="7">
        <v>43189.284826388888</v>
      </c>
      <c r="I3072" s="7">
        <v>43189.272916666669</v>
      </c>
      <c r="J3072" s="4">
        <f t="shared" si="238"/>
        <v>2018</v>
      </c>
      <c r="K3072" s="4">
        <f t="shared" si="239"/>
        <v>3</v>
      </c>
      <c r="L3072" s="6">
        <f t="shared" si="240"/>
        <v>1028.9999997708946</v>
      </c>
      <c r="M3072" s="8">
        <f t="shared" si="241" ref="M3072:M3135">+L3072/60</f>
        <v>17.149999996181577</v>
      </c>
      <c r="N3072" s="8">
        <f t="shared" si="242" ref="N3072:N3135">+M3072*E3072</f>
        <v>17.149999996181577</v>
      </c>
      <c r="O3072" s="18">
        <v>1</v>
      </c>
      <c r="P3072" s="6" t="s">
        <v>5312</v>
      </c>
      <c r="Q3072" s="6" t="s">
        <v>24</v>
      </c>
    </row>
    <row r="3073" spans="1:17" s="106" customFormat="1" ht="15">
      <c r="A3073" s="110" t="s">
        <v>17</v>
      </c>
      <c r="B3073" s="110" t="s">
        <v>47</v>
      </c>
      <c r="C3073" s="110" t="s">
        <v>52</v>
      </c>
      <c r="D3073" s="110" t="s">
        <v>5313</v>
      </c>
      <c r="E3073" s="110">
        <v>2</v>
      </c>
      <c r="F3073" s="110" t="s">
        <v>92</v>
      </c>
      <c r="G3073" s="110" t="s">
        <v>22</v>
      </c>
      <c r="H3073" s="183">
        <v>43189.502222222225</v>
      </c>
      <c r="I3073" s="183">
        <v>43189.469444444447</v>
      </c>
      <c r="J3073" s="4">
        <f t="shared" si="238"/>
        <v>2018</v>
      </c>
      <c r="K3073" s="4">
        <f t="shared" si="239"/>
        <v>3</v>
      </c>
      <c r="L3073" s="110">
        <f t="shared" si="240"/>
        <v>2832.0000000530854</v>
      </c>
      <c r="M3073" s="108">
        <f t="shared" si="241"/>
        <v>47.200000000884756</v>
      </c>
      <c r="N3073" s="108">
        <f t="shared" si="242"/>
        <v>94.400000001769513</v>
      </c>
      <c r="O3073" s="109">
        <v>1</v>
      </c>
      <c r="P3073" s="110" t="s">
        <v>5314</v>
      </c>
      <c r="Q3073" s="110" t="s">
        <v>24</v>
      </c>
    </row>
    <row r="3074" spans="1:19" s="123" customFormat="1" ht="15">
      <c r="A3074" s="127" t="s">
        <v>17</v>
      </c>
      <c r="B3074" s="127" t="s">
        <v>41</v>
      </c>
      <c r="C3074" s="127" t="s">
        <v>62</v>
      </c>
      <c r="D3074" s="127" t="s">
        <v>5315</v>
      </c>
      <c r="E3074" s="127">
        <v>1</v>
      </c>
      <c r="F3074" s="127" t="s">
        <v>92</v>
      </c>
      <c r="G3074" s="127" t="s">
        <v>22</v>
      </c>
      <c r="H3074" s="128">
        <v>43190.423611111109</v>
      </c>
      <c r="I3074" s="128">
        <v>43190.376388888886</v>
      </c>
      <c r="J3074" s="4">
        <f t="shared" si="238"/>
        <v>2018</v>
      </c>
      <c r="K3074" s="4">
        <f t="shared" si="239"/>
        <v>3</v>
      </c>
      <c r="L3074" s="127">
        <f t="shared" si="240"/>
        <v>4080.0000000977889</v>
      </c>
      <c r="M3074" s="125">
        <f t="shared" si="241"/>
        <v>68.000000001629815</v>
      </c>
      <c r="N3074" s="125">
        <f t="shared" si="242"/>
        <v>68.000000001629815</v>
      </c>
      <c r="O3074" s="126">
        <v>1</v>
      </c>
      <c r="P3074" s="127" t="s">
        <v>5316</v>
      </c>
      <c r="Q3074" s="127" t="s">
        <v>24</v>
      </c>
      <c r="S3074"/>
    </row>
    <row r="3075" spans="1:17" ht="15">
      <c r="A3075" s="6" t="s">
        <v>17</v>
      </c>
      <c r="B3075" s="6" t="s">
        <v>18</v>
      </c>
      <c r="C3075" s="6" t="s">
        <v>35</v>
      </c>
      <c r="D3075" s="6" t="s">
        <v>5317</v>
      </c>
      <c r="E3075" s="6">
        <v>3</v>
      </c>
      <c r="F3075" s="6" t="s">
        <v>92</v>
      </c>
      <c r="G3075" s="6" t="s">
        <v>22</v>
      </c>
      <c r="H3075" s="7">
        <v>43190.887812499997</v>
      </c>
      <c r="I3075" s="7">
        <v>43190.845833333333</v>
      </c>
      <c r="J3075" s="4">
        <f t="shared" si="243" ref="J3075:J3138">YEAR(I3075)</f>
        <v>2018</v>
      </c>
      <c r="K3075" s="4">
        <f t="shared" si="244" ref="K3075:K3138">MONTH(I3075)</f>
        <v>3</v>
      </c>
      <c r="L3075" s="6">
        <f t="shared" si="240"/>
        <v>3626.9999998155981</v>
      </c>
      <c r="M3075" s="8">
        <f t="shared" si="241"/>
        <v>60.449999996926636</v>
      </c>
      <c r="N3075" s="8">
        <f t="shared" si="242"/>
        <v>181.34999999077991</v>
      </c>
      <c r="O3075" s="18">
        <v>1</v>
      </c>
      <c r="P3075" s="6" t="s">
        <v>5318</v>
      </c>
      <c r="Q3075" s="6" t="s">
        <v>24</v>
      </c>
    </row>
    <row r="3076" spans="1:17" ht="15">
      <c r="A3076" s="6" t="s">
        <v>17</v>
      </c>
      <c r="B3076" s="6" t="s">
        <v>18</v>
      </c>
      <c r="C3076" s="6" t="s">
        <v>35</v>
      </c>
      <c r="D3076" s="6" t="s">
        <v>5319</v>
      </c>
      <c r="E3076" s="6">
        <v>2</v>
      </c>
      <c r="F3076" s="6" t="s">
        <v>92</v>
      </c>
      <c r="G3076" s="6" t="s">
        <v>22</v>
      </c>
      <c r="H3076" s="7">
        <v>43190.964583333334</v>
      </c>
      <c r="I3076" s="7">
        <v>43190.917361111111</v>
      </c>
      <c r="J3076" s="4">
        <f t="shared" si="243"/>
        <v>2018</v>
      </c>
      <c r="K3076" s="4">
        <f t="shared" si="244"/>
        <v>3</v>
      </c>
      <c r="L3076" s="6">
        <f t="shared" si="240"/>
        <v>4080.0000000977889</v>
      </c>
      <c r="M3076" s="8">
        <f t="shared" si="241"/>
        <v>68.000000001629815</v>
      </c>
      <c r="N3076" s="8">
        <f t="shared" si="242"/>
        <v>136.00000000325963</v>
      </c>
      <c r="O3076" s="18">
        <v>1</v>
      </c>
      <c r="P3076" s="6" t="s">
        <v>5320</v>
      </c>
      <c r="Q3076" s="6" t="s">
        <v>24</v>
      </c>
    </row>
    <row r="3077" spans="1:17" ht="15">
      <c r="A3077" s="6" t="s">
        <v>29</v>
      </c>
      <c r="B3077" s="6" t="s">
        <v>30</v>
      </c>
      <c r="C3077" s="6" t="s">
        <v>83</v>
      </c>
      <c r="D3077" s="6" t="s">
        <v>5321</v>
      </c>
      <c r="E3077" s="6">
        <v>9</v>
      </c>
      <c r="F3077" s="6" t="s">
        <v>92</v>
      </c>
      <c r="G3077" s="6" t="s">
        <v>22</v>
      </c>
      <c r="H3077" s="7">
        <v>43192.537731481483</v>
      </c>
      <c r="I3077" s="7">
        <v>43192.507638888892</v>
      </c>
      <c r="J3077" s="4">
        <f t="shared" si="243"/>
        <v>2018</v>
      </c>
      <c r="K3077" s="4">
        <f t="shared" si="244"/>
        <v>4</v>
      </c>
      <c r="L3077" s="6">
        <f t="shared" si="240"/>
        <v>2599.9999998835847</v>
      </c>
      <c r="M3077" s="8">
        <f t="shared" si="241"/>
        <v>43.333333331393078</v>
      </c>
      <c r="N3077" s="8">
        <f t="shared" si="242"/>
        <v>389.9999999825377</v>
      </c>
      <c r="O3077" s="18">
        <v>1</v>
      </c>
      <c r="P3077" s="6" t="s">
        <v>5322</v>
      </c>
      <c r="Q3077" s="6" t="s">
        <v>24</v>
      </c>
    </row>
    <row r="3078" spans="1:17" ht="15">
      <c r="A3078" s="6" t="s">
        <v>17</v>
      </c>
      <c r="B3078" s="6" t="s">
        <v>41</v>
      </c>
      <c r="C3078" s="6" t="s">
        <v>62</v>
      </c>
      <c r="D3078" s="6" t="s">
        <v>5323</v>
      </c>
      <c r="E3078" s="6">
        <v>1</v>
      </c>
      <c r="F3078" s="6" t="s">
        <v>92</v>
      </c>
      <c r="G3078" s="6" t="s">
        <v>97</v>
      </c>
      <c r="H3078" s="7">
        <v>43192.828564814816</v>
      </c>
      <c r="I3078" s="7">
        <v>43192.722222222219</v>
      </c>
      <c r="J3078" s="4">
        <f t="shared" si="243"/>
        <v>2018</v>
      </c>
      <c r="K3078" s="4">
        <f t="shared" si="244"/>
        <v>4</v>
      </c>
      <c r="L3078" s="6">
        <f t="shared" si="240"/>
        <v>9188.0000003613532</v>
      </c>
      <c r="M3078" s="8">
        <f t="shared" si="241"/>
        <v>153.13333333935589</v>
      </c>
      <c r="N3078" s="8">
        <f t="shared" si="242"/>
        <v>153.13333333935589</v>
      </c>
      <c r="O3078" s="18">
        <v>1</v>
      </c>
      <c r="P3078" s="6" t="s">
        <v>5324</v>
      </c>
      <c r="Q3078" s="6" t="s">
        <v>24</v>
      </c>
    </row>
    <row r="3079" spans="1:17" ht="15">
      <c r="A3079" s="6" t="s">
        <v>17</v>
      </c>
      <c r="B3079" s="6" t="s">
        <v>18</v>
      </c>
      <c r="C3079" s="6" t="s">
        <v>25</v>
      </c>
      <c r="D3079" s="6" t="s">
        <v>5325</v>
      </c>
      <c r="E3079" s="6">
        <v>2</v>
      </c>
      <c r="F3079" s="6" t="s">
        <v>92</v>
      </c>
      <c r="G3079" s="6" t="s">
        <v>22</v>
      </c>
      <c r="H3079" s="7">
        <v>43193.393750000003</v>
      </c>
      <c r="I3079" s="7">
        <v>43193.348611111112</v>
      </c>
      <c r="J3079" s="4">
        <f t="shared" si="243"/>
        <v>2018</v>
      </c>
      <c r="K3079" s="4">
        <f t="shared" si="244"/>
        <v>4</v>
      </c>
      <c r="L3079" s="6">
        <f t="shared" si="240"/>
        <v>3900.0000001396984</v>
      </c>
      <c r="M3079" s="8">
        <f t="shared" si="241"/>
        <v>65.000000002328306</v>
      </c>
      <c r="N3079" s="8">
        <f t="shared" si="242"/>
        <v>130.00000000465661</v>
      </c>
      <c r="O3079" s="18">
        <v>1</v>
      </c>
      <c r="P3079" s="6" t="s">
        <v>5326</v>
      </c>
      <c r="Q3079" s="6" t="s">
        <v>24</v>
      </c>
    </row>
    <row r="3080" spans="1:17" ht="15">
      <c r="A3080" s="6" t="s">
        <v>17</v>
      </c>
      <c r="B3080" s="6" t="s">
        <v>41</v>
      </c>
      <c r="C3080" s="6" t="s">
        <v>62</v>
      </c>
      <c r="D3080" s="6" t="s">
        <v>5327</v>
      </c>
      <c r="E3080" s="6">
        <v>1</v>
      </c>
      <c r="F3080" s="6" t="s">
        <v>92</v>
      </c>
      <c r="G3080" s="6" t="s">
        <v>22</v>
      </c>
      <c r="H3080" s="7">
        <v>43193.437951388885</v>
      </c>
      <c r="I3080" s="7">
        <v>43193.393750000003</v>
      </c>
      <c r="J3080" s="4">
        <f t="shared" si="243"/>
        <v>2018</v>
      </c>
      <c r="K3080" s="4">
        <f t="shared" si="244"/>
        <v>4</v>
      </c>
      <c r="L3080" s="6">
        <f t="shared" si="240"/>
        <v>3818.9999994356185</v>
      </c>
      <c r="M3080" s="8">
        <f t="shared" si="241"/>
        <v>63.649999990593642</v>
      </c>
      <c r="N3080" s="8">
        <f t="shared" si="242"/>
        <v>63.649999990593642</v>
      </c>
      <c r="O3080" s="18">
        <v>1</v>
      </c>
      <c r="P3080" s="6" t="s">
        <v>5328</v>
      </c>
      <c r="Q3080" s="6" t="s">
        <v>24</v>
      </c>
    </row>
    <row r="3081" spans="1:17" ht="15">
      <c r="A3081" s="6" t="s">
        <v>17</v>
      </c>
      <c r="B3081" s="6" t="s">
        <v>41</v>
      </c>
      <c r="C3081" s="6" t="s">
        <v>62</v>
      </c>
      <c r="D3081" s="6" t="s">
        <v>1974</v>
      </c>
      <c r="E3081" s="6">
        <v>24</v>
      </c>
      <c r="F3081" s="6" t="s">
        <v>27</v>
      </c>
      <c r="G3081" s="6" t="s">
        <v>22</v>
      </c>
      <c r="H3081" s="7">
        <v>43194.325381944444</v>
      </c>
      <c r="I3081" s="7">
        <v>43194.281944444447</v>
      </c>
      <c r="J3081" s="4">
        <f t="shared" si="243"/>
        <v>2018</v>
      </c>
      <c r="K3081" s="4">
        <f t="shared" si="244"/>
        <v>4</v>
      </c>
      <c r="L3081" s="6">
        <f t="shared" si="240"/>
        <v>3752.9999997233972</v>
      </c>
      <c r="M3081" s="8">
        <f t="shared" si="241"/>
        <v>62.549999995389953</v>
      </c>
      <c r="N3081" s="8">
        <f t="shared" si="242"/>
        <v>1501.1999998893589</v>
      </c>
      <c r="O3081" s="18">
        <v>1</v>
      </c>
      <c r="P3081" s="6" t="s">
        <v>5329</v>
      </c>
      <c r="Q3081" s="6" t="s">
        <v>24</v>
      </c>
    </row>
    <row r="3082" spans="1:17" ht="15">
      <c r="A3082" s="6" t="s">
        <v>17</v>
      </c>
      <c r="B3082" s="6" t="s">
        <v>18</v>
      </c>
      <c r="C3082" s="6" t="s">
        <v>19</v>
      </c>
      <c r="D3082" s="6" t="s">
        <v>5330</v>
      </c>
      <c r="E3082" s="6">
        <v>6</v>
      </c>
      <c r="F3082" s="6" t="s">
        <v>27</v>
      </c>
      <c r="G3082" s="6" t="s">
        <v>22</v>
      </c>
      <c r="H3082" s="7">
        <v>43194.451666666668</v>
      </c>
      <c r="I3082" s="7">
        <v>43194.345185185186</v>
      </c>
      <c r="J3082" s="4">
        <f t="shared" si="243"/>
        <v>2018</v>
      </c>
      <c r="K3082" s="4">
        <f t="shared" si="244"/>
        <v>4</v>
      </c>
      <c r="L3082" s="6">
        <f t="shared" si="245" ref="L3082:L3145">(H3082-I3082)*60*24*60</f>
        <v>9200.0000000232831</v>
      </c>
      <c r="M3082" s="8">
        <f t="shared" si="241"/>
        <v>153.33333333372138</v>
      </c>
      <c r="N3082" s="8">
        <f t="shared" si="242"/>
        <v>920.00000000232831</v>
      </c>
      <c r="O3082" s="18">
        <v>1</v>
      </c>
      <c r="P3082" s="6" t="s">
        <v>5331</v>
      </c>
      <c r="Q3082" s="6" t="s">
        <v>24</v>
      </c>
    </row>
    <row r="3083" spans="1:17" ht="15">
      <c r="A3083" s="6" t="s">
        <v>17</v>
      </c>
      <c r="B3083" s="6" t="s">
        <v>18</v>
      </c>
      <c r="C3083" s="6" t="s">
        <v>38</v>
      </c>
      <c r="D3083" s="6" t="s">
        <v>5332</v>
      </c>
      <c r="E3083" s="6">
        <v>3</v>
      </c>
      <c r="F3083" s="6" t="s">
        <v>92</v>
      </c>
      <c r="G3083" s="6" t="s">
        <v>22</v>
      </c>
      <c r="H3083" s="7">
        <v>43194.478333333333</v>
      </c>
      <c r="I3083" s="7">
        <v>43194.452777777777</v>
      </c>
      <c r="J3083" s="4">
        <f t="shared" si="243"/>
        <v>2018</v>
      </c>
      <c r="K3083" s="4">
        <f t="shared" si="244"/>
        <v>4</v>
      </c>
      <c r="L3083" s="6">
        <f t="shared" si="245"/>
        <v>2208.0000000307336</v>
      </c>
      <c r="M3083" s="8">
        <f t="shared" si="241"/>
        <v>36.800000000512227</v>
      </c>
      <c r="N3083" s="8">
        <f t="shared" si="242"/>
        <v>110.40000000153668</v>
      </c>
      <c r="O3083" s="18">
        <v>1</v>
      </c>
      <c r="P3083" s="6" t="s">
        <v>5333</v>
      </c>
      <c r="Q3083" s="6" t="s">
        <v>24</v>
      </c>
    </row>
    <row r="3084" spans="1:17" ht="15">
      <c r="A3084" s="6" t="s">
        <v>17</v>
      </c>
      <c r="B3084" s="6" t="s">
        <v>55</v>
      </c>
      <c r="C3084" s="6" t="s">
        <v>59</v>
      </c>
      <c r="D3084" s="6" t="s">
        <v>4077</v>
      </c>
      <c r="E3084" s="6">
        <v>1</v>
      </c>
      <c r="F3084" s="6" t="s">
        <v>92</v>
      </c>
      <c r="G3084" s="6" t="s">
        <v>22</v>
      </c>
      <c r="H3084" s="7">
        <v>43194.67083333333</v>
      </c>
      <c r="I3084" s="7">
        <v>43194.638194444444</v>
      </c>
      <c r="J3084" s="4">
        <f t="shared" si="243"/>
        <v>2018</v>
      </c>
      <c r="K3084" s="4">
        <f t="shared" si="244"/>
        <v>4</v>
      </c>
      <c r="L3084" s="6">
        <f t="shared" si="245"/>
        <v>2819.9999997625127</v>
      </c>
      <c r="M3084" s="8">
        <f t="shared" si="241"/>
        <v>46.999999996041879</v>
      </c>
      <c r="N3084" s="8">
        <f t="shared" si="242"/>
        <v>46.999999996041879</v>
      </c>
      <c r="O3084" s="18">
        <v>1</v>
      </c>
      <c r="P3084" s="6" t="s">
        <v>5334</v>
      </c>
      <c r="Q3084" s="6" t="s">
        <v>24</v>
      </c>
    </row>
    <row r="3085" spans="1:17" ht="15">
      <c r="A3085" s="6" t="s">
        <v>17</v>
      </c>
      <c r="B3085" s="6" t="s">
        <v>18</v>
      </c>
      <c r="C3085" s="6" t="s">
        <v>19</v>
      </c>
      <c r="D3085" s="6" t="s">
        <v>5330</v>
      </c>
      <c r="E3085" s="6">
        <v>6</v>
      </c>
      <c r="F3085" s="6" t="s">
        <v>125</v>
      </c>
      <c r="G3085" s="6" t="s">
        <v>22</v>
      </c>
      <c r="H3085" s="7">
        <v>43194.807800925926</v>
      </c>
      <c r="I3085" s="7">
        <v>43194.774305555555</v>
      </c>
      <c r="J3085" s="4">
        <f t="shared" si="243"/>
        <v>2018</v>
      </c>
      <c r="K3085" s="4">
        <f t="shared" si="244"/>
        <v>4</v>
      </c>
      <c r="L3085" s="6">
        <f t="shared" si="245"/>
        <v>2894.0000000875443</v>
      </c>
      <c r="M3085" s="8">
        <f t="shared" si="241"/>
        <v>48.233333334792405</v>
      </c>
      <c r="N3085" s="8">
        <f t="shared" si="242"/>
        <v>289.40000000875443</v>
      </c>
      <c r="O3085" s="18">
        <v>1</v>
      </c>
      <c r="P3085" s="6" t="s">
        <v>5335</v>
      </c>
      <c r="Q3085" s="6" t="s">
        <v>24</v>
      </c>
    </row>
    <row r="3086" spans="1:17" ht="15">
      <c r="A3086" s="6" t="s">
        <v>17</v>
      </c>
      <c r="B3086" s="6" t="s">
        <v>18</v>
      </c>
      <c r="C3086" s="6" t="s">
        <v>19</v>
      </c>
      <c r="D3086" s="6" t="s">
        <v>5336</v>
      </c>
      <c r="E3086" s="6">
        <v>3</v>
      </c>
      <c r="F3086" s="6" t="s">
        <v>92</v>
      </c>
      <c r="G3086" s="6" t="s">
        <v>22</v>
      </c>
      <c r="H3086" s="7">
        <v>43195.405555555553</v>
      </c>
      <c r="I3086" s="7">
        <v>43195.390277777777</v>
      </c>
      <c r="J3086" s="4">
        <f t="shared" si="243"/>
        <v>2018</v>
      </c>
      <c r="K3086" s="4">
        <f t="shared" si="244"/>
        <v>4</v>
      </c>
      <c r="L3086" s="6">
        <f t="shared" si="245"/>
        <v>1319.9999999022111</v>
      </c>
      <c r="M3086" s="8">
        <f t="shared" si="241"/>
        <v>21.999999998370185</v>
      </c>
      <c r="N3086" s="8">
        <f t="shared" si="242"/>
        <v>65.999999995110556</v>
      </c>
      <c r="O3086" s="18">
        <v>1</v>
      </c>
      <c r="P3086" s="6" t="s">
        <v>5337</v>
      </c>
      <c r="Q3086" s="6" t="s">
        <v>24</v>
      </c>
    </row>
    <row r="3087" spans="1:17" ht="15">
      <c r="A3087" s="6" t="s">
        <v>17</v>
      </c>
      <c r="B3087" s="6" t="s">
        <v>18</v>
      </c>
      <c r="C3087" s="6" t="s">
        <v>19</v>
      </c>
      <c r="D3087" s="6" t="s">
        <v>5338</v>
      </c>
      <c r="E3087" s="6">
        <v>18</v>
      </c>
      <c r="F3087" s="6" t="s">
        <v>21</v>
      </c>
      <c r="G3087" s="6" t="s">
        <v>22</v>
      </c>
      <c r="H3087" s="7">
        <v>43195.525694444441</v>
      </c>
      <c r="I3087" s="7">
        <v>43195.522916666669</v>
      </c>
      <c r="J3087" s="4">
        <f t="shared" si="243"/>
        <v>2018</v>
      </c>
      <c r="K3087" s="4">
        <f t="shared" si="244"/>
        <v>4</v>
      </c>
      <c r="L3087" s="6">
        <f t="shared" si="245"/>
        <v>239.99999952502549</v>
      </c>
      <c r="M3087" s="8">
        <f t="shared" si="241"/>
        <v>3.9999999920837581</v>
      </c>
      <c r="N3087" s="8">
        <f t="shared" si="242"/>
        <v>71.999999857507646</v>
      </c>
      <c r="O3087" s="18">
        <v>1</v>
      </c>
      <c r="P3087" s="6" t="s">
        <v>5339</v>
      </c>
      <c r="Q3087" s="6" t="s">
        <v>24</v>
      </c>
    </row>
    <row r="3088" spans="1:17" ht="15">
      <c r="A3088" s="6" t="s">
        <v>17</v>
      </c>
      <c r="B3088" s="6" t="s">
        <v>18</v>
      </c>
      <c r="C3088" s="6" t="s">
        <v>35</v>
      </c>
      <c r="D3088" s="6" t="s">
        <v>5340</v>
      </c>
      <c r="E3088" s="6">
        <v>12</v>
      </c>
      <c r="F3088" s="6" t="s">
        <v>472</v>
      </c>
      <c r="G3088" s="6" t="s">
        <v>22</v>
      </c>
      <c r="H3088" s="7">
        <v>43195.729803240742</v>
      </c>
      <c r="I3088" s="7">
        <v>43195.686805555553</v>
      </c>
      <c r="J3088" s="4">
        <f t="shared" si="243"/>
        <v>2018</v>
      </c>
      <c r="K3088" s="4">
        <f t="shared" si="244"/>
        <v>4</v>
      </c>
      <c r="L3088" s="6">
        <f t="shared" si="245"/>
        <v>3715.0000002700835</v>
      </c>
      <c r="M3088" s="8">
        <f t="shared" si="241"/>
        <v>61.916666671168059</v>
      </c>
      <c r="N3088" s="8">
        <f t="shared" si="242"/>
        <v>743.00000005401671</v>
      </c>
      <c r="O3088" s="18">
        <v>1</v>
      </c>
      <c r="P3088" s="6" t="s">
        <v>5341</v>
      </c>
      <c r="Q3088" s="6" t="s">
        <v>24</v>
      </c>
    </row>
    <row r="3089" spans="1:17" ht="15">
      <c r="A3089" s="6" t="s">
        <v>17</v>
      </c>
      <c r="B3089" s="6" t="s">
        <v>55</v>
      </c>
      <c r="C3089" s="6" t="s">
        <v>59</v>
      </c>
      <c r="D3089" s="6" t="s">
        <v>346</v>
      </c>
      <c r="E3089" s="6">
        <v>39</v>
      </c>
      <c r="F3089" s="6" t="s">
        <v>472</v>
      </c>
      <c r="G3089" s="6" t="s">
        <v>22</v>
      </c>
      <c r="H3089" s="7">
        <v>43196.721261574072</v>
      </c>
      <c r="I3089" s="7">
        <v>43196.693055555559</v>
      </c>
      <c r="J3089" s="4">
        <f t="shared" si="243"/>
        <v>2018</v>
      </c>
      <c r="K3089" s="4">
        <f t="shared" si="244"/>
        <v>4</v>
      </c>
      <c r="L3089" s="6">
        <f t="shared" si="245"/>
        <v>2436.9999994989485</v>
      </c>
      <c r="M3089" s="8">
        <f t="shared" si="241"/>
        <v>40.616666658315808</v>
      </c>
      <c r="N3089" s="8">
        <f t="shared" si="242"/>
        <v>1584.0499996743165</v>
      </c>
      <c r="O3089" s="18">
        <v>1</v>
      </c>
      <c r="P3089" s="6" t="s">
        <v>5342</v>
      </c>
      <c r="Q3089" s="6" t="s">
        <v>24</v>
      </c>
    </row>
    <row r="3090" spans="1:17" ht="15">
      <c r="A3090" s="6" t="s">
        <v>17</v>
      </c>
      <c r="B3090" s="6" t="s">
        <v>18</v>
      </c>
      <c r="C3090" s="6" t="s">
        <v>19</v>
      </c>
      <c r="D3090" s="6" t="s">
        <v>5343</v>
      </c>
      <c r="E3090" s="6">
        <v>24</v>
      </c>
      <c r="F3090" s="6" t="s">
        <v>27</v>
      </c>
      <c r="G3090" s="6" t="s">
        <v>22</v>
      </c>
      <c r="H3090" s="7">
        <v>43197.433553240742</v>
      </c>
      <c r="I3090" s="7">
        <v>43197.381944444445</v>
      </c>
      <c r="J3090" s="4">
        <f t="shared" si="243"/>
        <v>2018</v>
      </c>
      <c r="K3090" s="4">
        <f t="shared" si="244"/>
        <v>4</v>
      </c>
      <c r="L3090" s="6">
        <f t="shared" si="245"/>
        <v>4459.000000054948</v>
      </c>
      <c r="M3090" s="8">
        <f t="shared" si="241"/>
        <v>74.316666667582467</v>
      </c>
      <c r="N3090" s="8">
        <f t="shared" si="242"/>
        <v>1783.6000000219792</v>
      </c>
      <c r="O3090" s="18">
        <v>1</v>
      </c>
      <c r="P3090" s="6" t="s">
        <v>5344</v>
      </c>
      <c r="Q3090" s="6" t="s">
        <v>24</v>
      </c>
    </row>
    <row r="3091" spans="1:17" ht="15">
      <c r="A3091" s="6" t="s">
        <v>17</v>
      </c>
      <c r="B3091" s="6" t="s">
        <v>41</v>
      </c>
      <c r="C3091" s="6" t="s">
        <v>42</v>
      </c>
      <c r="D3091" s="6" t="s">
        <v>5345</v>
      </c>
      <c r="E3091" s="6">
        <v>2</v>
      </c>
      <c r="F3091" s="6" t="s">
        <v>27</v>
      </c>
      <c r="G3091" s="6" t="s">
        <v>22</v>
      </c>
      <c r="H3091" s="7">
        <v>43197.454016203701</v>
      </c>
      <c r="I3091" s="7">
        <v>43197.413888888892</v>
      </c>
      <c r="J3091" s="4">
        <f t="shared" si="243"/>
        <v>2018</v>
      </c>
      <c r="K3091" s="4">
        <f t="shared" si="244"/>
        <v>4</v>
      </c>
      <c r="L3091" s="6">
        <f t="shared" si="245"/>
        <v>3466.9999995036051</v>
      </c>
      <c r="M3091" s="8">
        <f t="shared" si="241"/>
        <v>57.783333325060084</v>
      </c>
      <c r="N3091" s="8">
        <f t="shared" si="242"/>
        <v>115.56666665012017</v>
      </c>
      <c r="O3091" s="18">
        <v>1</v>
      </c>
      <c r="P3091" s="6" t="s">
        <v>5346</v>
      </c>
      <c r="Q3091" s="6" t="s">
        <v>24</v>
      </c>
    </row>
    <row r="3092" spans="1:17" ht="15">
      <c r="A3092" s="6" t="s">
        <v>17</v>
      </c>
      <c r="B3092" s="6" t="s">
        <v>140</v>
      </c>
      <c r="C3092" s="6" t="s">
        <v>141</v>
      </c>
      <c r="D3092" s="6" t="s">
        <v>5347</v>
      </c>
      <c r="E3092" s="6">
        <v>1</v>
      </c>
      <c r="F3092" s="6" t="s">
        <v>92</v>
      </c>
      <c r="G3092" s="6" t="s">
        <v>22</v>
      </c>
      <c r="H3092" s="7">
        <v>43197.731249999997</v>
      </c>
      <c r="I3092" s="7">
        <v>43197.680555555555</v>
      </c>
      <c r="J3092" s="4">
        <f t="shared" si="243"/>
        <v>2018</v>
      </c>
      <c r="K3092" s="4">
        <f t="shared" si="244"/>
        <v>4</v>
      </c>
      <c r="L3092" s="6">
        <f t="shared" si="245"/>
        <v>4379.9999998183921</v>
      </c>
      <c r="M3092" s="8">
        <f t="shared" si="241"/>
        <v>72.999999996973202</v>
      </c>
      <c r="N3092" s="8">
        <f t="shared" si="242"/>
        <v>72.999999996973202</v>
      </c>
      <c r="O3092" s="18">
        <v>1</v>
      </c>
      <c r="P3092" s="6" t="s">
        <v>5348</v>
      </c>
      <c r="Q3092" s="6" t="s">
        <v>24</v>
      </c>
    </row>
    <row r="3093" spans="1:17" ht="15">
      <c r="A3093" s="6" t="s">
        <v>29</v>
      </c>
      <c r="B3093" s="6" t="s">
        <v>94</v>
      </c>
      <c r="C3093" s="6" t="s">
        <v>4972</v>
      </c>
      <c r="D3093" s="6" t="s">
        <v>5349</v>
      </c>
      <c r="E3093" s="6">
        <v>1</v>
      </c>
      <c r="F3093" s="6" t="s">
        <v>92</v>
      </c>
      <c r="G3093" s="6" t="s">
        <v>22</v>
      </c>
      <c r="H3093" s="7">
        <v>43198.471458333333</v>
      </c>
      <c r="I3093" s="7">
        <v>43198.390277777777</v>
      </c>
      <c r="J3093" s="4">
        <f t="shared" si="243"/>
        <v>2018</v>
      </c>
      <c r="K3093" s="4">
        <f t="shared" si="244"/>
        <v>4</v>
      </c>
      <c r="L3093" s="6">
        <f t="shared" si="245"/>
        <v>7014.0000001061708</v>
      </c>
      <c r="M3093" s="8">
        <f t="shared" si="241"/>
        <v>116.90000000176951</v>
      </c>
      <c r="N3093" s="8">
        <f t="shared" si="242"/>
        <v>116.90000000176951</v>
      </c>
      <c r="O3093" s="18">
        <v>1</v>
      </c>
      <c r="P3093" s="6" t="s">
        <v>5350</v>
      </c>
      <c r="Q3093" s="6" t="s">
        <v>24</v>
      </c>
    </row>
    <row r="3094" spans="1:17" ht="15">
      <c r="A3094" s="6" t="s">
        <v>17</v>
      </c>
      <c r="B3094" s="6" t="s">
        <v>140</v>
      </c>
      <c r="C3094" s="6" t="s">
        <v>141</v>
      </c>
      <c r="D3094" s="6" t="s">
        <v>5351</v>
      </c>
      <c r="E3094" s="6">
        <v>1</v>
      </c>
      <c r="F3094" s="6" t="s">
        <v>92</v>
      </c>
      <c r="G3094" s="6" t="s">
        <v>22</v>
      </c>
      <c r="H3094" s="7">
        <v>43198.476388888892</v>
      </c>
      <c r="I3094" s="7">
        <v>43198.432638888888</v>
      </c>
      <c r="J3094" s="4">
        <f t="shared" si="243"/>
        <v>2018</v>
      </c>
      <c r="K3094" s="4">
        <f t="shared" si="244"/>
        <v>4</v>
      </c>
      <c r="L3094" s="6">
        <f t="shared" si="245"/>
        <v>3780.0000003771856</v>
      </c>
      <c r="M3094" s="8">
        <f t="shared" si="241"/>
        <v>63.000000006286427</v>
      </c>
      <c r="N3094" s="8">
        <f t="shared" si="242"/>
        <v>63.000000006286427</v>
      </c>
      <c r="O3094" s="18">
        <v>1</v>
      </c>
      <c r="P3094" s="6" t="s">
        <v>5352</v>
      </c>
      <c r="Q3094" s="6" t="s">
        <v>24</v>
      </c>
    </row>
    <row r="3095" spans="1:17" ht="15">
      <c r="A3095" s="6" t="s">
        <v>17</v>
      </c>
      <c r="B3095" s="6" t="s">
        <v>18</v>
      </c>
      <c r="C3095" s="6" t="s">
        <v>38</v>
      </c>
      <c r="D3095" s="6" t="s">
        <v>3368</v>
      </c>
      <c r="E3095" s="6">
        <v>1</v>
      </c>
      <c r="F3095" s="6" t="s">
        <v>92</v>
      </c>
      <c r="G3095" s="6" t="s">
        <v>22</v>
      </c>
      <c r="H3095" s="7">
        <v>43199.585462962961</v>
      </c>
      <c r="I3095" s="7">
        <v>43199.562025462961</v>
      </c>
      <c r="J3095" s="4">
        <f t="shared" si="243"/>
        <v>2018</v>
      </c>
      <c r="K3095" s="4">
        <f t="shared" si="244"/>
        <v>4</v>
      </c>
      <c r="L3095" s="6">
        <f t="shared" si="245"/>
        <v>2025</v>
      </c>
      <c r="M3095" s="8">
        <f t="shared" si="241"/>
        <v>33.75</v>
      </c>
      <c r="N3095" s="8">
        <f t="shared" si="242"/>
        <v>33.75</v>
      </c>
      <c r="O3095" s="18">
        <v>1</v>
      </c>
      <c r="P3095" s="6" t="s">
        <v>5353</v>
      </c>
      <c r="Q3095" s="6" t="s">
        <v>24</v>
      </c>
    </row>
    <row r="3096" spans="1:17" ht="15">
      <c r="A3096" s="6" t="s">
        <v>29</v>
      </c>
      <c r="B3096" s="6" t="s">
        <v>94</v>
      </c>
      <c r="C3096" s="6" t="s">
        <v>95</v>
      </c>
      <c r="D3096" s="6" t="s">
        <v>5354</v>
      </c>
      <c r="E3096" s="6">
        <v>7</v>
      </c>
      <c r="F3096" s="6" t="s">
        <v>33</v>
      </c>
      <c r="G3096" s="6" t="s">
        <v>22</v>
      </c>
      <c r="H3096" s="7">
        <v>43280.032847222225</v>
      </c>
      <c r="I3096" s="7">
        <v>43279.943055555559</v>
      </c>
      <c r="J3096" s="4">
        <f t="shared" si="243"/>
        <v>2018</v>
      </c>
      <c r="K3096" s="4">
        <f t="shared" si="244"/>
        <v>6</v>
      </c>
      <c r="L3096" s="6">
        <f t="shared" si="245"/>
        <v>7757.9999998910353</v>
      </c>
      <c r="M3096" s="8">
        <f t="shared" si="241"/>
        <v>129.29999999818392</v>
      </c>
      <c r="N3096" s="8">
        <f t="shared" si="242"/>
        <v>905.09999998728745</v>
      </c>
      <c r="O3096" s="18">
        <v>1</v>
      </c>
      <c r="P3096" s="6" t="s">
        <v>5355</v>
      </c>
      <c r="Q3096" s="6" t="s">
        <v>24</v>
      </c>
    </row>
    <row r="3097" spans="1:17" ht="15">
      <c r="A3097" s="6" t="s">
        <v>17</v>
      </c>
      <c r="B3097" s="6" t="s">
        <v>18</v>
      </c>
      <c r="C3097" s="6" t="s">
        <v>19</v>
      </c>
      <c r="D3097" s="6" t="s">
        <v>5356</v>
      </c>
      <c r="E3097" s="6">
        <v>1</v>
      </c>
      <c r="F3097" s="6" t="s">
        <v>92</v>
      </c>
      <c r="G3097" s="6" t="s">
        <v>22</v>
      </c>
      <c r="H3097" s="7">
        <v>43199.65761574074</v>
      </c>
      <c r="I3097" s="7">
        <v>43199.642071759263</v>
      </c>
      <c r="J3097" s="4">
        <f t="shared" si="243"/>
        <v>2018</v>
      </c>
      <c r="K3097" s="4">
        <f t="shared" si="244"/>
        <v>4</v>
      </c>
      <c r="L3097" s="6">
        <f t="shared" si="245"/>
        <v>1342.9999996209517</v>
      </c>
      <c r="M3097" s="8">
        <f t="shared" si="241"/>
        <v>22.383333327015862</v>
      </c>
      <c r="N3097" s="8">
        <f t="shared" si="242"/>
        <v>22.383333327015862</v>
      </c>
      <c r="O3097" s="18">
        <v>1</v>
      </c>
      <c r="P3097" s="6" t="s">
        <v>5357</v>
      </c>
      <c r="Q3097" s="6" t="s">
        <v>24</v>
      </c>
    </row>
    <row r="3098" spans="1:17" ht="15">
      <c r="A3098" s="6" t="s">
        <v>17</v>
      </c>
      <c r="B3098" s="6" t="s">
        <v>47</v>
      </c>
      <c r="C3098" s="6" t="s">
        <v>48</v>
      </c>
      <c r="D3098" s="6" t="s">
        <v>5358</v>
      </c>
      <c r="E3098" s="6">
        <v>6</v>
      </c>
      <c r="F3098" s="6" t="s">
        <v>92</v>
      </c>
      <c r="G3098" s="6" t="s">
        <v>22</v>
      </c>
      <c r="H3098" s="7">
        <v>43200.527777777781</v>
      </c>
      <c r="I3098" s="7">
        <v>43200.486805555556</v>
      </c>
      <c r="J3098" s="4">
        <f t="shared" si="243"/>
        <v>2018</v>
      </c>
      <c r="K3098" s="4">
        <f t="shared" si="244"/>
        <v>4</v>
      </c>
      <c r="L3098" s="6">
        <f t="shared" si="245"/>
        <v>3540.0000002235174</v>
      </c>
      <c r="M3098" s="8">
        <f t="shared" si="241"/>
        <v>59.00000000372529</v>
      </c>
      <c r="N3098" s="8">
        <f t="shared" si="242"/>
        <v>354.00000002235174</v>
      </c>
      <c r="O3098" s="18">
        <v>1</v>
      </c>
      <c r="P3098" s="6" t="s">
        <v>5359</v>
      </c>
      <c r="Q3098" s="6" t="s">
        <v>24</v>
      </c>
    </row>
    <row r="3099" spans="1:17" ht="15">
      <c r="A3099" s="6" t="s">
        <v>29</v>
      </c>
      <c r="B3099" s="6" t="s">
        <v>94</v>
      </c>
      <c r="C3099" s="6" t="s">
        <v>4936</v>
      </c>
      <c r="D3099" s="6" t="s">
        <v>96</v>
      </c>
      <c r="E3099" s="6">
        <v>1</v>
      </c>
      <c r="F3099" s="6" t="s">
        <v>33</v>
      </c>
      <c r="G3099" s="6" t="s">
        <v>22</v>
      </c>
      <c r="H3099" s="7">
        <v>43281.351388888892</v>
      </c>
      <c r="I3099" s="7">
        <v>43281.283333333333</v>
      </c>
      <c r="J3099" s="4">
        <f t="shared" si="243"/>
        <v>2018</v>
      </c>
      <c r="K3099" s="4">
        <f t="shared" si="244"/>
        <v>6</v>
      </c>
      <c r="L3099" s="6">
        <f t="shared" si="245"/>
        <v>5880.0000003073364</v>
      </c>
      <c r="M3099" s="8">
        <f t="shared" si="241"/>
        <v>98.000000005122274</v>
      </c>
      <c r="N3099" s="8">
        <f t="shared" si="242"/>
        <v>98.000000005122274</v>
      </c>
      <c r="O3099" s="18">
        <v>1</v>
      </c>
      <c r="P3099" s="6" t="s">
        <v>5360</v>
      </c>
      <c r="Q3099" s="6" t="s">
        <v>24</v>
      </c>
    </row>
    <row r="3100" spans="1:17" ht="15">
      <c r="A3100" s="6" t="s">
        <v>17</v>
      </c>
      <c r="B3100" s="6" t="s">
        <v>18</v>
      </c>
      <c r="C3100" s="6" t="s">
        <v>35</v>
      </c>
      <c r="D3100" s="6" t="s">
        <v>5361</v>
      </c>
      <c r="E3100" s="6">
        <v>18</v>
      </c>
      <c r="F3100" s="6" t="s">
        <v>27</v>
      </c>
      <c r="G3100" s="6" t="s">
        <v>22</v>
      </c>
      <c r="H3100" s="7">
        <v>43200.736550925925</v>
      </c>
      <c r="I3100" s="7">
        <v>43200.699305555558</v>
      </c>
      <c r="J3100" s="4">
        <f t="shared" si="243"/>
        <v>2018</v>
      </c>
      <c r="K3100" s="4">
        <f t="shared" si="244"/>
        <v>4</v>
      </c>
      <c r="L3100" s="6">
        <f t="shared" si="245"/>
        <v>3217.9999997606501</v>
      </c>
      <c r="M3100" s="8">
        <f t="shared" si="241"/>
        <v>53.633333329344168</v>
      </c>
      <c r="N3100" s="8">
        <f t="shared" si="242"/>
        <v>965.39999992819503</v>
      </c>
      <c r="O3100" s="18">
        <v>1</v>
      </c>
      <c r="P3100" s="6" t="s">
        <v>5362</v>
      </c>
      <c r="Q3100" s="6" t="s">
        <v>24</v>
      </c>
    </row>
    <row r="3101" spans="1:17" ht="15">
      <c r="A3101" s="6" t="s">
        <v>29</v>
      </c>
      <c r="B3101" s="6" t="s">
        <v>94</v>
      </c>
      <c r="C3101" s="6" t="s">
        <v>156</v>
      </c>
      <c r="D3101" s="6" t="s">
        <v>5363</v>
      </c>
      <c r="E3101" s="6">
        <v>19</v>
      </c>
      <c r="F3101" s="6" t="s">
        <v>27</v>
      </c>
      <c r="G3101" s="6" t="s">
        <v>22</v>
      </c>
      <c r="H3101" s="7">
        <v>43201.591458333336</v>
      </c>
      <c r="I3101" s="7">
        <v>43201.555347222224</v>
      </c>
      <c r="J3101" s="4">
        <f t="shared" si="243"/>
        <v>2018</v>
      </c>
      <c r="K3101" s="4">
        <f t="shared" si="244"/>
        <v>4</v>
      </c>
      <c r="L3101" s="6">
        <f t="shared" si="245"/>
        <v>3120.0000001117587</v>
      </c>
      <c r="M3101" s="8">
        <f t="shared" si="241"/>
        <v>52.000000001862645</v>
      </c>
      <c r="N3101" s="8">
        <f t="shared" si="242"/>
        <v>988.00000003539026</v>
      </c>
      <c r="O3101" s="18">
        <v>1</v>
      </c>
      <c r="P3101" s="6" t="s">
        <v>5364</v>
      </c>
      <c r="Q3101" s="6" t="s">
        <v>24</v>
      </c>
    </row>
    <row r="3102" spans="1:17" ht="15">
      <c r="A3102" s="6" t="s">
        <v>17</v>
      </c>
      <c r="B3102" s="6" t="s">
        <v>55</v>
      </c>
      <c r="C3102" s="6" t="s">
        <v>59</v>
      </c>
      <c r="D3102" s="6" t="s">
        <v>5365</v>
      </c>
      <c r="E3102" s="6">
        <v>2</v>
      </c>
      <c r="F3102" s="6" t="s">
        <v>92</v>
      </c>
      <c r="G3102" s="6" t="s">
        <v>22</v>
      </c>
      <c r="H3102" s="7">
        <v>43202.46875</v>
      </c>
      <c r="I3102" s="7">
        <v>43202.435416666667</v>
      </c>
      <c r="J3102" s="4">
        <f t="shared" si="243"/>
        <v>2018</v>
      </c>
      <c r="K3102" s="4">
        <f t="shared" si="244"/>
        <v>4</v>
      </c>
      <c r="L3102" s="6">
        <f t="shared" si="245"/>
        <v>2879.9999999580905</v>
      </c>
      <c r="M3102" s="8">
        <f t="shared" si="241"/>
        <v>47.999999999301508</v>
      </c>
      <c r="N3102" s="8">
        <f t="shared" si="242"/>
        <v>95.999999998603016</v>
      </c>
      <c r="O3102" s="18">
        <v>1</v>
      </c>
      <c r="P3102" s="6" t="s">
        <v>5366</v>
      </c>
      <c r="Q3102" s="6" t="s">
        <v>24</v>
      </c>
    </row>
    <row r="3103" spans="1:19" s="106" customFormat="1" ht="15">
      <c r="A3103" s="110" t="s">
        <v>17</v>
      </c>
      <c r="B3103" s="110" t="s">
        <v>41</v>
      </c>
      <c r="C3103" s="110" t="s">
        <v>42</v>
      </c>
      <c r="D3103" s="110" t="s">
        <v>5367</v>
      </c>
      <c r="E3103" s="110">
        <v>1</v>
      </c>
      <c r="F3103" s="110" t="s">
        <v>92</v>
      </c>
      <c r="G3103" s="110" t="s">
        <v>22</v>
      </c>
      <c r="H3103" s="183">
        <v>43202.822013888886</v>
      </c>
      <c r="I3103" s="183">
        <v>43202.789583333331</v>
      </c>
      <c r="J3103" s="4">
        <f t="shared" si="243"/>
        <v>2018</v>
      </c>
      <c r="K3103" s="4">
        <f t="shared" si="244"/>
        <v>4</v>
      </c>
      <c r="L3103" s="110">
        <f t="shared" si="245"/>
        <v>2801.9999999552965</v>
      </c>
      <c r="M3103" s="108">
        <f t="shared" si="241"/>
        <v>46.699999999254942</v>
      </c>
      <c r="N3103" s="108">
        <f t="shared" si="242"/>
        <v>46.699999999254942</v>
      </c>
      <c r="O3103" s="109">
        <v>1</v>
      </c>
      <c r="P3103" s="110" t="s">
        <v>5368</v>
      </c>
      <c r="Q3103" s="110" t="s">
        <v>24</v>
      </c>
      <c r="S3103"/>
    </row>
    <row r="3104" spans="1:19" s="123" customFormat="1" ht="15">
      <c r="A3104" s="127" t="s">
        <v>17</v>
      </c>
      <c r="B3104" s="127" t="s">
        <v>41</v>
      </c>
      <c r="C3104" s="127" t="s">
        <v>62</v>
      </c>
      <c r="D3104" s="127" t="s">
        <v>5369</v>
      </c>
      <c r="E3104" s="127">
        <v>1</v>
      </c>
      <c r="F3104" s="127" t="s">
        <v>92</v>
      </c>
      <c r="G3104" s="127" t="s">
        <v>22</v>
      </c>
      <c r="H3104" s="128">
        <v>43202.915046296293</v>
      </c>
      <c r="I3104" s="128">
        <v>43202.890277777777</v>
      </c>
      <c r="J3104" s="4">
        <f t="shared" si="243"/>
        <v>2018</v>
      </c>
      <c r="K3104" s="4">
        <f t="shared" si="244"/>
        <v>4</v>
      </c>
      <c r="L3104" s="127">
        <f t="shared" si="245"/>
        <v>2139.9999998509884</v>
      </c>
      <c r="M3104" s="125">
        <f t="shared" si="241"/>
        <v>35.66666666418314</v>
      </c>
      <c r="N3104" s="125">
        <f t="shared" si="242"/>
        <v>35.66666666418314</v>
      </c>
      <c r="O3104" s="126">
        <v>1</v>
      </c>
      <c r="P3104" s="127" t="s">
        <v>5370</v>
      </c>
      <c r="Q3104" s="127" t="s">
        <v>24</v>
      </c>
      <c r="S3104"/>
    </row>
    <row r="3105" spans="1:17" ht="15">
      <c r="A3105" s="6" t="s">
        <v>29</v>
      </c>
      <c r="B3105" s="6" t="s">
        <v>30</v>
      </c>
      <c r="C3105" s="6" t="s">
        <v>83</v>
      </c>
      <c r="D3105" s="6" t="s">
        <v>5371</v>
      </c>
      <c r="E3105" s="6">
        <v>51</v>
      </c>
      <c r="F3105" s="6" t="s">
        <v>27</v>
      </c>
      <c r="G3105" s="6" t="s">
        <v>22</v>
      </c>
      <c r="H3105" s="7">
        <v>43203.783229166664</v>
      </c>
      <c r="I3105" s="7">
        <v>43203.71875</v>
      </c>
      <c r="J3105" s="4">
        <f t="shared" si="243"/>
        <v>2018</v>
      </c>
      <c r="K3105" s="4">
        <f t="shared" si="244"/>
        <v>4</v>
      </c>
      <c r="L3105" s="6">
        <f t="shared" si="245"/>
        <v>5570.999999740161</v>
      </c>
      <c r="M3105" s="8">
        <f t="shared" si="241"/>
        <v>92.84999999566935</v>
      </c>
      <c r="N3105" s="8">
        <f t="shared" si="242"/>
        <v>4735.3499997791369</v>
      </c>
      <c r="O3105" s="18">
        <v>1</v>
      </c>
      <c r="P3105" s="6" t="s">
        <v>5372</v>
      </c>
      <c r="Q3105" s="6" t="s">
        <v>24</v>
      </c>
    </row>
    <row r="3106" spans="1:17" ht="15">
      <c r="A3106" s="6" t="s">
        <v>17</v>
      </c>
      <c r="B3106" s="6" t="s">
        <v>18</v>
      </c>
      <c r="C3106" s="6" t="s">
        <v>25</v>
      </c>
      <c r="D3106" s="6" t="s">
        <v>5373</v>
      </c>
      <c r="E3106" s="6">
        <v>1</v>
      </c>
      <c r="F3106" s="6" t="s">
        <v>27</v>
      </c>
      <c r="G3106" s="6" t="s">
        <v>22</v>
      </c>
      <c r="H3106" s="7">
        <v>43204.528819444444</v>
      </c>
      <c r="I3106" s="7">
        <v>43204.492361111108</v>
      </c>
      <c r="J3106" s="4">
        <f t="shared" si="243"/>
        <v>2018</v>
      </c>
      <c r="K3106" s="4">
        <f t="shared" si="244"/>
        <v>4</v>
      </c>
      <c r="L3106" s="6">
        <f t="shared" si="245"/>
        <v>3150.0000002095476</v>
      </c>
      <c r="M3106" s="8">
        <f t="shared" si="241"/>
        <v>52.50000000349246</v>
      </c>
      <c r="N3106" s="8">
        <f t="shared" si="242"/>
        <v>52.50000000349246</v>
      </c>
      <c r="O3106" s="18">
        <v>1</v>
      </c>
      <c r="P3106" s="6" t="s">
        <v>5374</v>
      </c>
      <c r="Q3106" s="6" t="s">
        <v>24</v>
      </c>
    </row>
    <row r="3107" spans="1:17" ht="15">
      <c r="A3107" s="6" t="s">
        <v>17</v>
      </c>
      <c r="B3107" s="6" t="s">
        <v>140</v>
      </c>
      <c r="C3107" s="6" t="s">
        <v>141</v>
      </c>
      <c r="D3107" s="6" t="s">
        <v>5375</v>
      </c>
      <c r="E3107" s="6">
        <v>1</v>
      </c>
      <c r="F3107" s="6" t="s">
        <v>92</v>
      </c>
      <c r="G3107" s="6" t="s">
        <v>22</v>
      </c>
      <c r="H3107" s="7">
        <v>43204.662442129629</v>
      </c>
      <c r="I3107" s="7">
        <v>43204.585416666669</v>
      </c>
      <c r="J3107" s="4">
        <f t="shared" si="243"/>
        <v>2018</v>
      </c>
      <c r="K3107" s="4">
        <f t="shared" si="244"/>
        <v>4</v>
      </c>
      <c r="L3107" s="6">
        <f t="shared" si="245"/>
        <v>6654.999999795109</v>
      </c>
      <c r="M3107" s="8">
        <f t="shared" si="241"/>
        <v>110.91666666325182</v>
      </c>
      <c r="N3107" s="8">
        <f t="shared" si="242"/>
        <v>110.91666666325182</v>
      </c>
      <c r="O3107" s="18">
        <v>1</v>
      </c>
      <c r="P3107" s="6" t="s">
        <v>5376</v>
      </c>
      <c r="Q3107" s="6" t="s">
        <v>24</v>
      </c>
    </row>
    <row r="3108" spans="1:17" ht="15">
      <c r="A3108" s="6" t="s">
        <v>17</v>
      </c>
      <c r="B3108" s="6" t="s">
        <v>41</v>
      </c>
      <c r="C3108" s="6" t="s">
        <v>42</v>
      </c>
      <c r="D3108" s="6" t="s">
        <v>5377</v>
      </c>
      <c r="E3108" s="6">
        <v>3</v>
      </c>
      <c r="F3108" s="6" t="s">
        <v>44</v>
      </c>
      <c r="G3108" s="6" t="s">
        <v>22</v>
      </c>
      <c r="H3108" s="7">
        <v>43204.650000000001</v>
      </c>
      <c r="I3108" s="7">
        <v>43204.613194444442</v>
      </c>
      <c r="J3108" s="4">
        <f t="shared" si="243"/>
        <v>2018</v>
      </c>
      <c r="K3108" s="4">
        <f t="shared" si="244"/>
        <v>4</v>
      </c>
      <c r="L3108" s="6">
        <f t="shared" si="245"/>
        <v>3180.0000003073364</v>
      </c>
      <c r="M3108" s="8">
        <f t="shared" si="241"/>
        <v>53.000000005122274</v>
      </c>
      <c r="N3108" s="8">
        <f t="shared" si="242"/>
        <v>159.00000001536682</v>
      </c>
      <c r="O3108" s="18">
        <v>1</v>
      </c>
      <c r="P3108" s="6" t="s">
        <v>5378</v>
      </c>
      <c r="Q3108" s="6" t="s">
        <v>24</v>
      </c>
    </row>
    <row r="3109" spans="1:17" ht="15">
      <c r="A3109" s="6" t="s">
        <v>17</v>
      </c>
      <c r="B3109" s="6" t="s">
        <v>41</v>
      </c>
      <c r="C3109" s="6" t="s">
        <v>135</v>
      </c>
      <c r="D3109" s="6" t="s">
        <v>5379</v>
      </c>
      <c r="E3109" s="6">
        <v>1</v>
      </c>
      <c r="F3109" s="6" t="s">
        <v>27</v>
      </c>
      <c r="G3109" s="6" t="s">
        <v>22</v>
      </c>
      <c r="H3109" s="7">
        <v>43204.798171296294</v>
      </c>
      <c r="I3109" s="7">
        <v>43204.724999999999</v>
      </c>
      <c r="J3109" s="4">
        <f t="shared" si="243"/>
        <v>2018</v>
      </c>
      <c r="K3109" s="4">
        <f t="shared" si="244"/>
        <v>4</v>
      </c>
      <c r="L3109" s="6">
        <f t="shared" si="245"/>
        <v>6321.9999999040738</v>
      </c>
      <c r="M3109" s="8">
        <f t="shared" si="241"/>
        <v>105.3666666650679</v>
      </c>
      <c r="N3109" s="8">
        <f t="shared" si="242"/>
        <v>105.3666666650679</v>
      </c>
      <c r="O3109" s="18">
        <v>1</v>
      </c>
      <c r="P3109" s="6" t="s">
        <v>5380</v>
      </c>
      <c r="Q3109" s="6" t="s">
        <v>24</v>
      </c>
    </row>
    <row r="3110" spans="1:17" ht="15">
      <c r="A3110" s="6" t="s">
        <v>17</v>
      </c>
      <c r="B3110" s="6" t="s">
        <v>140</v>
      </c>
      <c r="C3110" s="6" t="s">
        <v>141</v>
      </c>
      <c r="D3110" s="6" t="s">
        <v>3430</v>
      </c>
      <c r="E3110" s="6">
        <v>23</v>
      </c>
      <c r="F3110" s="6" t="s">
        <v>27</v>
      </c>
      <c r="G3110" s="6" t="s">
        <v>22</v>
      </c>
      <c r="H3110" s="7">
        <v>43205.399317129632</v>
      </c>
      <c r="I3110" s="7">
        <v>43205.34097222222</v>
      </c>
      <c r="J3110" s="4">
        <f t="shared" si="243"/>
        <v>2018</v>
      </c>
      <c r="K3110" s="4">
        <f t="shared" si="244"/>
        <v>4</v>
      </c>
      <c r="L3110" s="6">
        <f t="shared" si="245"/>
        <v>5041.000000317581</v>
      </c>
      <c r="M3110" s="8">
        <f t="shared" si="241"/>
        <v>84.016666671959683</v>
      </c>
      <c r="N3110" s="8">
        <f t="shared" si="242"/>
        <v>1932.3833334550727</v>
      </c>
      <c r="O3110" s="18">
        <v>1</v>
      </c>
      <c r="P3110" s="6" t="s">
        <v>5381</v>
      </c>
      <c r="Q3110" s="6" t="s">
        <v>24</v>
      </c>
    </row>
    <row r="3111" spans="1:17" ht="15">
      <c r="A3111" s="6" t="s">
        <v>17</v>
      </c>
      <c r="B3111" s="6" t="s">
        <v>140</v>
      </c>
      <c r="C3111" s="6" t="s">
        <v>141</v>
      </c>
      <c r="D3111" s="6" t="s">
        <v>5382</v>
      </c>
      <c r="E3111" s="6">
        <v>1</v>
      </c>
      <c r="F3111" s="6" t="s">
        <v>27</v>
      </c>
      <c r="G3111" s="6" t="s">
        <v>22</v>
      </c>
      <c r="H3111" s="7">
        <v>43205.452222222222</v>
      </c>
      <c r="I3111" s="7">
        <v>43205.348611111112</v>
      </c>
      <c r="J3111" s="4">
        <f t="shared" si="243"/>
        <v>2018</v>
      </c>
      <c r="K3111" s="4">
        <f t="shared" si="244"/>
        <v>4</v>
      </c>
      <c r="L3111" s="6">
        <f t="shared" si="245"/>
        <v>8951.9999998854473</v>
      </c>
      <c r="M3111" s="8">
        <f t="shared" si="241"/>
        <v>149.19999999809079</v>
      </c>
      <c r="N3111" s="8">
        <f t="shared" si="242"/>
        <v>149.19999999809079</v>
      </c>
      <c r="O3111" s="18">
        <v>1</v>
      </c>
      <c r="P3111" s="6" t="s">
        <v>5383</v>
      </c>
      <c r="Q3111" s="6" t="s">
        <v>24</v>
      </c>
    </row>
    <row r="3112" spans="1:17" ht="15">
      <c r="A3112" s="6" t="s">
        <v>17</v>
      </c>
      <c r="B3112" s="6" t="s">
        <v>140</v>
      </c>
      <c r="C3112" s="6" t="s">
        <v>141</v>
      </c>
      <c r="D3112" s="6" t="s">
        <v>597</v>
      </c>
      <c r="E3112" s="6">
        <v>5</v>
      </c>
      <c r="F3112" s="6" t="s">
        <v>27</v>
      </c>
      <c r="G3112" s="6" t="s">
        <v>22</v>
      </c>
      <c r="H3112" s="7">
        <v>43205.437997685185</v>
      </c>
      <c r="I3112" s="7">
        <v>43205.352083333331</v>
      </c>
      <c r="J3112" s="4">
        <f t="shared" si="243"/>
        <v>2018</v>
      </c>
      <c r="K3112" s="4">
        <f t="shared" si="244"/>
        <v>4</v>
      </c>
      <c r="L3112" s="6">
        <f t="shared" si="245"/>
        <v>7423.0000001611188</v>
      </c>
      <c r="M3112" s="8">
        <f t="shared" si="241"/>
        <v>123.71666666935198</v>
      </c>
      <c r="N3112" s="8">
        <f t="shared" si="242"/>
        <v>618.5833333467599</v>
      </c>
      <c r="O3112" s="18">
        <v>1</v>
      </c>
      <c r="P3112" s="6" t="s">
        <v>5384</v>
      </c>
      <c r="Q3112" s="6" t="s">
        <v>24</v>
      </c>
    </row>
    <row r="3113" spans="1:17" ht="15">
      <c r="A3113" s="6" t="s">
        <v>17</v>
      </c>
      <c r="B3113" s="6" t="s">
        <v>18</v>
      </c>
      <c r="C3113" s="6" t="s">
        <v>35</v>
      </c>
      <c r="D3113" s="6" t="s">
        <v>3380</v>
      </c>
      <c r="E3113" s="6">
        <v>16</v>
      </c>
      <c r="F3113" s="6" t="s">
        <v>44</v>
      </c>
      <c r="G3113" s="6" t="s">
        <v>22</v>
      </c>
      <c r="H3113" s="7">
        <v>43205.45853009259</v>
      </c>
      <c r="I3113" s="7">
        <v>43205.373611111114</v>
      </c>
      <c r="J3113" s="4">
        <f t="shared" si="243"/>
        <v>2018</v>
      </c>
      <c r="K3113" s="4">
        <f t="shared" si="244"/>
        <v>4</v>
      </c>
      <c r="L3113" s="6">
        <f t="shared" si="245"/>
        <v>7336.9999995455146</v>
      </c>
      <c r="M3113" s="8">
        <f t="shared" si="241"/>
        <v>122.28333332575858</v>
      </c>
      <c r="N3113" s="8">
        <f t="shared" si="242"/>
        <v>1956.5333332121372</v>
      </c>
      <c r="O3113" s="18">
        <v>1</v>
      </c>
      <c r="P3113" s="6" t="s">
        <v>5385</v>
      </c>
      <c r="Q3113" s="6" t="s">
        <v>24</v>
      </c>
    </row>
    <row r="3114" spans="1:19" s="100" customFormat="1" ht="15">
      <c r="A3114" s="96" t="s">
        <v>17</v>
      </c>
      <c r="B3114" s="96" t="s">
        <v>41</v>
      </c>
      <c r="C3114" s="96" t="s">
        <v>62</v>
      </c>
      <c r="D3114" s="96" t="s">
        <v>5386</v>
      </c>
      <c r="E3114" s="96">
        <v>1</v>
      </c>
      <c r="F3114" s="96" t="s">
        <v>27</v>
      </c>
      <c r="G3114" s="96" t="s">
        <v>22</v>
      </c>
      <c r="H3114" s="97">
        <v>43205.414143518516</v>
      </c>
      <c r="I3114" s="97">
        <v>43205.378472222219</v>
      </c>
      <c r="J3114" s="4">
        <f t="shared" si="243"/>
        <v>2018</v>
      </c>
      <c r="K3114" s="4">
        <f t="shared" si="244"/>
        <v>4</v>
      </c>
      <c r="L3114" s="96">
        <f t="shared" si="245"/>
        <v>3082.0000000298023</v>
      </c>
      <c r="M3114" s="98">
        <f t="shared" si="241"/>
        <v>51.366666667163372</v>
      </c>
      <c r="N3114" s="98">
        <f t="shared" si="242"/>
        <v>51.366666667163372</v>
      </c>
      <c r="O3114" s="99">
        <v>1</v>
      </c>
      <c r="P3114" s="96" t="s">
        <v>5387</v>
      </c>
      <c r="Q3114" s="96" t="s">
        <v>24</v>
      </c>
      <c r="S3114"/>
    </row>
    <row r="3115" spans="1:17" ht="15">
      <c r="A3115" s="6" t="s">
        <v>17</v>
      </c>
      <c r="B3115" s="6" t="s">
        <v>47</v>
      </c>
      <c r="C3115" s="6" t="s">
        <v>48</v>
      </c>
      <c r="D3115" s="6" t="s">
        <v>5388</v>
      </c>
      <c r="E3115" s="6">
        <v>2</v>
      </c>
      <c r="F3115" s="6" t="s">
        <v>27</v>
      </c>
      <c r="G3115" s="6" t="s">
        <v>22</v>
      </c>
      <c r="H3115" s="7">
        <v>43205.516435185185</v>
      </c>
      <c r="I3115" s="7">
        <v>43205.385416666664</v>
      </c>
      <c r="J3115" s="4">
        <f t="shared" si="243"/>
        <v>2018</v>
      </c>
      <c r="K3115" s="4">
        <f t="shared" si="244"/>
        <v>4</v>
      </c>
      <c r="L3115" s="6">
        <f t="shared" si="245"/>
        <v>11320.000000228174</v>
      </c>
      <c r="M3115" s="8">
        <f t="shared" si="241"/>
        <v>188.66666667046957</v>
      </c>
      <c r="N3115" s="8">
        <f t="shared" si="242"/>
        <v>377.33333334093913</v>
      </c>
      <c r="O3115" s="18">
        <v>1</v>
      </c>
      <c r="P3115" s="6" t="s">
        <v>5389</v>
      </c>
      <c r="Q3115" s="6" t="s">
        <v>24</v>
      </c>
    </row>
    <row r="3116" spans="1:17" ht="15">
      <c r="A3116" s="6" t="s">
        <v>17</v>
      </c>
      <c r="B3116" s="6" t="s">
        <v>140</v>
      </c>
      <c r="C3116" s="6" t="s">
        <v>141</v>
      </c>
      <c r="D3116" s="6" t="s">
        <v>5390</v>
      </c>
      <c r="E3116" s="6">
        <v>2</v>
      </c>
      <c r="F3116" s="6" t="s">
        <v>131</v>
      </c>
      <c r="G3116" s="6" t="s">
        <v>22</v>
      </c>
      <c r="H3116" s="7">
        <v>43205.440787037034</v>
      </c>
      <c r="I3116" s="7">
        <v>43205.390972222223</v>
      </c>
      <c r="J3116" s="4">
        <f t="shared" si="243"/>
        <v>2018</v>
      </c>
      <c r="K3116" s="4">
        <f t="shared" si="244"/>
        <v>4</v>
      </c>
      <c r="L3116" s="6">
        <f t="shared" si="245"/>
        <v>4303.9999996544793</v>
      </c>
      <c r="M3116" s="8">
        <f t="shared" si="241"/>
        <v>71.733333327574655</v>
      </c>
      <c r="N3116" s="8">
        <f t="shared" si="242"/>
        <v>143.46666665514931</v>
      </c>
      <c r="O3116" s="18">
        <v>1</v>
      </c>
      <c r="P3116" s="6" t="s">
        <v>5391</v>
      </c>
      <c r="Q3116" s="6" t="s">
        <v>24</v>
      </c>
    </row>
    <row r="3117" spans="1:19" s="100" customFormat="1" ht="15">
      <c r="A3117" s="96" t="s">
        <v>17</v>
      </c>
      <c r="B3117" s="96" t="s">
        <v>41</v>
      </c>
      <c r="C3117" s="96" t="s">
        <v>62</v>
      </c>
      <c r="D3117" s="96" t="s">
        <v>5392</v>
      </c>
      <c r="E3117" s="96">
        <v>1</v>
      </c>
      <c r="F3117" s="96" t="s">
        <v>27</v>
      </c>
      <c r="G3117" s="96" t="s">
        <v>22</v>
      </c>
      <c r="H3117" s="97">
        <v>43205.431435185186</v>
      </c>
      <c r="I3117" s="97">
        <v>43205.413194444445</v>
      </c>
      <c r="J3117" s="4">
        <f t="shared" si="243"/>
        <v>2018</v>
      </c>
      <c r="K3117" s="4">
        <f t="shared" si="244"/>
        <v>4</v>
      </c>
      <c r="L3117" s="96">
        <f t="shared" si="245"/>
        <v>1576.0000000242144</v>
      </c>
      <c r="M3117" s="98">
        <f t="shared" si="241"/>
        <v>26.26666666707024</v>
      </c>
      <c r="N3117" s="98">
        <f t="shared" si="242"/>
        <v>26.26666666707024</v>
      </c>
      <c r="O3117" s="99">
        <v>1</v>
      </c>
      <c r="P3117" s="96" t="s">
        <v>5393</v>
      </c>
      <c r="Q3117" s="96" t="s">
        <v>24</v>
      </c>
      <c r="S3117"/>
    </row>
    <row r="3118" spans="1:19" s="100" customFormat="1" ht="15">
      <c r="A3118" s="96" t="s">
        <v>17</v>
      </c>
      <c r="B3118" s="96" t="s">
        <v>41</v>
      </c>
      <c r="C3118" s="96" t="s">
        <v>42</v>
      </c>
      <c r="D3118" s="96" t="s">
        <v>5394</v>
      </c>
      <c r="E3118" s="96">
        <v>1</v>
      </c>
      <c r="F3118" s="96" t="s">
        <v>27</v>
      </c>
      <c r="G3118" s="96" t="s">
        <v>22</v>
      </c>
      <c r="H3118" s="97">
        <v>43205.465104166666</v>
      </c>
      <c r="I3118" s="97">
        <v>43205.427083333336</v>
      </c>
      <c r="J3118" s="4">
        <f t="shared" si="243"/>
        <v>2018</v>
      </c>
      <c r="K3118" s="4">
        <f t="shared" si="244"/>
        <v>4</v>
      </c>
      <c r="L3118" s="96">
        <f t="shared" si="245"/>
        <v>3284.9999997066334</v>
      </c>
      <c r="M3118" s="98">
        <f t="shared" si="241"/>
        <v>54.749999995110556</v>
      </c>
      <c r="N3118" s="98">
        <f t="shared" si="242"/>
        <v>54.749999995110556</v>
      </c>
      <c r="O3118" s="99">
        <v>1</v>
      </c>
      <c r="P3118" s="96" t="s">
        <v>5395</v>
      </c>
      <c r="Q3118" s="96" t="s">
        <v>24</v>
      </c>
      <c r="S3118"/>
    </row>
    <row r="3119" spans="1:17" ht="15">
      <c r="A3119" s="6" t="s">
        <v>17</v>
      </c>
      <c r="B3119" s="6" t="s">
        <v>18</v>
      </c>
      <c r="C3119" s="6" t="s">
        <v>19</v>
      </c>
      <c r="D3119" s="6" t="s">
        <v>784</v>
      </c>
      <c r="E3119" s="6">
        <v>10</v>
      </c>
      <c r="F3119" s="6" t="s">
        <v>44</v>
      </c>
      <c r="G3119" s="6" t="s">
        <v>22</v>
      </c>
      <c r="H3119" s="7">
        <v>43205.537245370368</v>
      </c>
      <c r="I3119" s="7">
        <v>43205.429166666669</v>
      </c>
      <c r="J3119" s="4">
        <f t="shared" si="243"/>
        <v>2018</v>
      </c>
      <c r="K3119" s="4">
        <f t="shared" si="244"/>
        <v>4</v>
      </c>
      <c r="L3119" s="6">
        <f t="shared" si="245"/>
        <v>9337.999999593012</v>
      </c>
      <c r="M3119" s="8">
        <f t="shared" si="241"/>
        <v>155.6333333265502</v>
      </c>
      <c r="N3119" s="8">
        <f t="shared" si="242"/>
        <v>1556.333333265502</v>
      </c>
      <c r="O3119" s="18">
        <v>1</v>
      </c>
      <c r="P3119" s="6" t="s">
        <v>5396</v>
      </c>
      <c r="Q3119" s="6" t="s">
        <v>24</v>
      </c>
    </row>
    <row r="3120" spans="1:17" ht="15">
      <c r="A3120" s="6" t="s">
        <v>17</v>
      </c>
      <c r="B3120" s="6" t="s">
        <v>55</v>
      </c>
      <c r="C3120" s="6" t="s">
        <v>59</v>
      </c>
      <c r="D3120" s="6" t="s">
        <v>346</v>
      </c>
      <c r="E3120" s="6">
        <v>14</v>
      </c>
      <c r="F3120" s="6" t="s">
        <v>44</v>
      </c>
      <c r="G3120" s="6" t="s">
        <v>22</v>
      </c>
      <c r="H3120" s="7">
        <v>43205.535370370373</v>
      </c>
      <c r="I3120" s="7">
        <v>43205.512499999997</v>
      </c>
      <c r="J3120" s="4">
        <f t="shared" si="243"/>
        <v>2018</v>
      </c>
      <c r="K3120" s="4">
        <f t="shared" si="244"/>
        <v>4</v>
      </c>
      <c r="L3120" s="6">
        <f t="shared" si="245"/>
        <v>1976.0000004898757</v>
      </c>
      <c r="M3120" s="8">
        <f t="shared" si="241"/>
        <v>32.933333341497928</v>
      </c>
      <c r="N3120" s="8">
        <f t="shared" si="242"/>
        <v>461.06666678097099</v>
      </c>
      <c r="O3120" s="18">
        <v>1</v>
      </c>
      <c r="P3120" s="6" t="s">
        <v>5397</v>
      </c>
      <c r="Q3120" s="6" t="s">
        <v>24</v>
      </c>
    </row>
    <row r="3121" spans="1:17" ht="15">
      <c r="A3121" s="6" t="s">
        <v>17</v>
      </c>
      <c r="B3121" s="6" t="s">
        <v>47</v>
      </c>
      <c r="C3121" s="6" t="s">
        <v>48</v>
      </c>
      <c r="D3121" s="6" t="s">
        <v>5138</v>
      </c>
      <c r="E3121" s="6">
        <v>3</v>
      </c>
      <c r="F3121" s="6" t="s">
        <v>27</v>
      </c>
      <c r="G3121" s="6" t="s">
        <v>22</v>
      </c>
      <c r="H3121" s="7">
        <v>43205.570821759262</v>
      </c>
      <c r="I3121" s="7">
        <v>43205.527777777781</v>
      </c>
      <c r="J3121" s="4">
        <f t="shared" si="243"/>
        <v>2018</v>
      </c>
      <c r="K3121" s="4">
        <f t="shared" si="244"/>
        <v>4</v>
      </c>
      <c r="L3121" s="6">
        <f t="shared" si="245"/>
        <v>3718.9999999478459</v>
      </c>
      <c r="M3121" s="8">
        <f t="shared" si="241"/>
        <v>61.983333332464099</v>
      </c>
      <c r="N3121" s="8">
        <f t="shared" si="242"/>
        <v>185.9499999973923</v>
      </c>
      <c r="O3121" s="18">
        <v>1</v>
      </c>
      <c r="P3121" s="6" t="s">
        <v>5398</v>
      </c>
      <c r="Q3121" s="6" t="s">
        <v>24</v>
      </c>
    </row>
    <row r="3122" spans="1:17" ht="15">
      <c r="A3122" s="6" t="s">
        <v>17</v>
      </c>
      <c r="B3122" s="6" t="s">
        <v>41</v>
      </c>
      <c r="C3122" s="6" t="s">
        <v>135</v>
      </c>
      <c r="D3122" s="6" t="s">
        <v>5399</v>
      </c>
      <c r="E3122" s="6">
        <v>1</v>
      </c>
      <c r="F3122" s="6" t="s">
        <v>92</v>
      </c>
      <c r="G3122" s="6" t="s">
        <v>22</v>
      </c>
      <c r="H3122" s="7">
        <v>43205.580300925925</v>
      </c>
      <c r="I3122" s="7">
        <v>43205.56527777778</v>
      </c>
      <c r="J3122" s="4">
        <f t="shared" si="243"/>
        <v>2018</v>
      </c>
      <c r="K3122" s="4">
        <f t="shared" si="244"/>
        <v>4</v>
      </c>
      <c r="L3122" s="6">
        <f t="shared" si="245"/>
        <v>1297.9999997885898</v>
      </c>
      <c r="M3122" s="8">
        <f t="shared" si="241"/>
        <v>21.63333332980983</v>
      </c>
      <c r="N3122" s="8">
        <f t="shared" si="242"/>
        <v>21.63333332980983</v>
      </c>
      <c r="O3122" s="18">
        <v>1</v>
      </c>
      <c r="P3122" s="6" t="s">
        <v>5400</v>
      </c>
      <c r="Q3122" s="6" t="s">
        <v>24</v>
      </c>
    </row>
    <row r="3123" spans="1:17" ht="15">
      <c r="A3123" s="6" t="s">
        <v>29</v>
      </c>
      <c r="B3123" s="6" t="s">
        <v>94</v>
      </c>
      <c r="C3123" s="6" t="s">
        <v>156</v>
      </c>
      <c r="D3123" s="6" t="s">
        <v>5401</v>
      </c>
      <c r="E3123" s="6">
        <v>2</v>
      </c>
      <c r="F3123" s="6" t="s">
        <v>131</v>
      </c>
      <c r="G3123" s="6" t="s">
        <v>22</v>
      </c>
      <c r="H3123" s="7">
        <v>43205.706932870373</v>
      </c>
      <c r="I3123" s="7">
        <v>43205.666666666664</v>
      </c>
      <c r="J3123" s="4">
        <f t="shared" si="243"/>
        <v>2018</v>
      </c>
      <c r="K3123" s="4">
        <f t="shared" si="244"/>
        <v>4</v>
      </c>
      <c r="L3123" s="6">
        <f t="shared" si="245"/>
        <v>3479.0000004228204</v>
      </c>
      <c r="M3123" s="8">
        <f t="shared" si="241"/>
        <v>57.983333340380341</v>
      </c>
      <c r="N3123" s="8">
        <f t="shared" si="242"/>
        <v>115.96666668076068</v>
      </c>
      <c r="O3123" s="18">
        <v>1</v>
      </c>
      <c r="P3123" s="6" t="s">
        <v>5402</v>
      </c>
      <c r="Q3123" s="6" t="s">
        <v>24</v>
      </c>
    </row>
    <row r="3124" spans="1:17" ht="15">
      <c r="A3124" s="6" t="s">
        <v>29</v>
      </c>
      <c r="B3124" s="6" t="s">
        <v>94</v>
      </c>
      <c r="C3124" s="6" t="s">
        <v>4972</v>
      </c>
      <c r="D3124" s="6" t="s">
        <v>545</v>
      </c>
      <c r="E3124" s="6">
        <v>37</v>
      </c>
      <c r="F3124" s="6" t="s">
        <v>131</v>
      </c>
      <c r="G3124" s="6" t="s">
        <v>22</v>
      </c>
      <c r="H3124" s="7">
        <v>43205.745763888888</v>
      </c>
      <c r="I3124" s="7">
        <v>43205.672222222223</v>
      </c>
      <c r="J3124" s="4">
        <f t="shared" si="243"/>
        <v>2018</v>
      </c>
      <c r="K3124" s="4">
        <f t="shared" si="244"/>
        <v>4</v>
      </c>
      <c r="L3124" s="6">
        <f t="shared" si="245"/>
        <v>6353.9999998407438</v>
      </c>
      <c r="M3124" s="8">
        <f t="shared" si="241"/>
        <v>105.89999999734573</v>
      </c>
      <c r="N3124" s="8">
        <f t="shared" si="242"/>
        <v>3918.299999901792</v>
      </c>
      <c r="O3124" s="18">
        <v>1</v>
      </c>
      <c r="P3124" s="6" t="s">
        <v>5403</v>
      </c>
      <c r="Q3124" s="6" t="s">
        <v>24</v>
      </c>
    </row>
    <row r="3125" spans="1:17" ht="15">
      <c r="A3125" s="6" t="s">
        <v>29</v>
      </c>
      <c r="B3125" s="6" t="s">
        <v>94</v>
      </c>
      <c r="C3125" s="6" t="s">
        <v>95</v>
      </c>
      <c r="D3125" s="6" t="s">
        <v>5404</v>
      </c>
      <c r="E3125" s="6">
        <v>37</v>
      </c>
      <c r="F3125" s="6" t="s">
        <v>131</v>
      </c>
      <c r="G3125" s="6" t="s">
        <v>22</v>
      </c>
      <c r="H3125" s="7">
        <v>43205.746203703704</v>
      </c>
      <c r="I3125" s="7">
        <v>43205.677777777775</v>
      </c>
      <c r="J3125" s="4">
        <f t="shared" si="243"/>
        <v>2018</v>
      </c>
      <c r="K3125" s="4">
        <f t="shared" si="244"/>
        <v>4</v>
      </c>
      <c r="L3125" s="6">
        <f t="shared" si="245"/>
        <v>5912.0000002440065</v>
      </c>
      <c r="M3125" s="8">
        <f t="shared" si="241"/>
        <v>98.533333337400109</v>
      </c>
      <c r="N3125" s="8">
        <f t="shared" si="242"/>
        <v>3645.733333483804</v>
      </c>
      <c r="O3125" s="18">
        <v>1</v>
      </c>
      <c r="P3125" s="6" t="s">
        <v>5405</v>
      </c>
      <c r="Q3125" s="6" t="s">
        <v>24</v>
      </c>
    </row>
    <row r="3126" spans="1:17" ht="15">
      <c r="A3126" s="6" t="s">
        <v>29</v>
      </c>
      <c r="B3126" s="6" t="s">
        <v>94</v>
      </c>
      <c r="C3126" s="6" t="s">
        <v>156</v>
      </c>
      <c r="D3126" s="6" t="s">
        <v>5406</v>
      </c>
      <c r="E3126" s="6">
        <v>1</v>
      </c>
      <c r="F3126" s="6" t="s">
        <v>131</v>
      </c>
      <c r="G3126" s="6" t="s">
        <v>22</v>
      </c>
      <c r="H3126" s="7">
        <v>43205.762824074074</v>
      </c>
      <c r="I3126" s="7">
        <v>43205.693749999999</v>
      </c>
      <c r="J3126" s="4">
        <f t="shared" si="243"/>
        <v>2018</v>
      </c>
      <c r="K3126" s="4">
        <f t="shared" si="244"/>
        <v>4</v>
      </c>
      <c r="L3126" s="6">
        <f t="shared" si="245"/>
        <v>5968.0000001331791</v>
      </c>
      <c r="M3126" s="8">
        <f t="shared" si="241"/>
        <v>99.466666668886319</v>
      </c>
      <c r="N3126" s="8">
        <f t="shared" si="242"/>
        <v>99.466666668886319</v>
      </c>
      <c r="O3126" s="18">
        <v>1</v>
      </c>
      <c r="P3126" s="6" t="s">
        <v>5407</v>
      </c>
      <c r="Q3126" s="6" t="s">
        <v>24</v>
      </c>
    </row>
    <row r="3127" spans="1:17" ht="15">
      <c r="A3127" s="6" t="s">
        <v>17</v>
      </c>
      <c r="B3127" s="6" t="s">
        <v>41</v>
      </c>
      <c r="C3127" s="6" t="s">
        <v>42</v>
      </c>
      <c r="D3127" s="6" t="s">
        <v>2959</v>
      </c>
      <c r="E3127" s="6">
        <v>63</v>
      </c>
      <c r="F3127" s="6" t="s">
        <v>27</v>
      </c>
      <c r="G3127" s="6" t="s">
        <v>22</v>
      </c>
      <c r="H3127" s="7">
        <v>43205.759733796294</v>
      </c>
      <c r="I3127" s="7">
        <v>43205.726388888892</v>
      </c>
      <c r="J3127" s="4">
        <f t="shared" si="243"/>
        <v>2018</v>
      </c>
      <c r="K3127" s="4">
        <f t="shared" si="244"/>
        <v>4</v>
      </c>
      <c r="L3127" s="6">
        <f t="shared" si="245"/>
        <v>2880.9999995632097</v>
      </c>
      <c r="M3127" s="8">
        <f t="shared" si="241"/>
        <v>48.016666659386829</v>
      </c>
      <c r="N3127" s="8">
        <f t="shared" si="242"/>
        <v>3025.0499995413702</v>
      </c>
      <c r="O3127" s="18">
        <v>1</v>
      </c>
      <c r="P3127" s="6" t="s">
        <v>5408</v>
      </c>
      <c r="Q3127" s="6" t="s">
        <v>24</v>
      </c>
    </row>
    <row r="3128" spans="1:17" ht="15">
      <c r="A3128" s="6" t="s">
        <v>17</v>
      </c>
      <c r="B3128" s="6" t="s">
        <v>18</v>
      </c>
      <c r="C3128" s="6" t="s">
        <v>35</v>
      </c>
      <c r="D3128" s="6" t="s">
        <v>766</v>
      </c>
      <c r="E3128" s="6">
        <v>9</v>
      </c>
      <c r="F3128" s="6" t="s">
        <v>27</v>
      </c>
      <c r="G3128" s="6" t="s">
        <v>22</v>
      </c>
      <c r="H3128" s="7">
        <v>43205.854166666664</v>
      </c>
      <c r="I3128" s="7">
        <v>43205.818749999999</v>
      </c>
      <c r="J3128" s="4">
        <f t="shared" si="243"/>
        <v>2018</v>
      </c>
      <c r="K3128" s="4">
        <f t="shared" si="244"/>
        <v>4</v>
      </c>
      <c r="L3128" s="6">
        <f t="shared" si="245"/>
        <v>3059.999999916181</v>
      </c>
      <c r="M3128" s="8">
        <f t="shared" si="241"/>
        <v>50.999999998603016</v>
      </c>
      <c r="N3128" s="8">
        <f t="shared" si="242"/>
        <v>458.99999998742715</v>
      </c>
      <c r="O3128" s="18">
        <v>1</v>
      </c>
      <c r="P3128" s="6" t="s">
        <v>5409</v>
      </c>
      <c r="Q3128" s="6" t="s">
        <v>24</v>
      </c>
    </row>
    <row r="3129" spans="1:19" s="100" customFormat="1" ht="15">
      <c r="A3129" s="96" t="s">
        <v>17</v>
      </c>
      <c r="B3129" s="96" t="s">
        <v>41</v>
      </c>
      <c r="C3129" s="96" t="s">
        <v>42</v>
      </c>
      <c r="D3129" s="96" t="s">
        <v>5410</v>
      </c>
      <c r="E3129" s="96">
        <v>11</v>
      </c>
      <c r="F3129" s="96" t="s">
        <v>27</v>
      </c>
      <c r="G3129" s="96" t="s">
        <v>22</v>
      </c>
      <c r="H3129" s="97">
        <v>43206.113634259258</v>
      </c>
      <c r="I3129" s="97">
        <v>43206.040277777778</v>
      </c>
      <c r="J3129" s="4">
        <f t="shared" si="243"/>
        <v>2018</v>
      </c>
      <c r="K3129" s="4">
        <f t="shared" si="244"/>
        <v>4</v>
      </c>
      <c r="L3129" s="96">
        <f t="shared" si="245"/>
        <v>6337.9999998724088</v>
      </c>
      <c r="M3129" s="98">
        <f t="shared" si="241"/>
        <v>105.63333333120681</v>
      </c>
      <c r="N3129" s="98">
        <f t="shared" si="242"/>
        <v>1161.9666666432749</v>
      </c>
      <c r="O3129" s="99">
        <v>1</v>
      </c>
      <c r="P3129" s="96" t="s">
        <v>5411</v>
      </c>
      <c r="Q3129" s="96" t="s">
        <v>24</v>
      </c>
      <c r="S3129"/>
    </row>
    <row r="3130" spans="1:17" ht="15">
      <c r="A3130" s="6" t="s">
        <v>17</v>
      </c>
      <c r="B3130" s="6" t="s">
        <v>47</v>
      </c>
      <c r="C3130" s="6" t="s">
        <v>48</v>
      </c>
      <c r="D3130" s="6" t="s">
        <v>5412</v>
      </c>
      <c r="E3130" s="6">
        <v>1</v>
      </c>
      <c r="F3130" s="6" t="s">
        <v>92</v>
      </c>
      <c r="G3130" s="6" t="s">
        <v>22</v>
      </c>
      <c r="H3130" s="7">
        <v>43206.224074074074</v>
      </c>
      <c r="I3130" s="7">
        <v>43206.175000000003</v>
      </c>
      <c r="J3130" s="4">
        <f t="shared" si="243"/>
        <v>2018</v>
      </c>
      <c r="K3130" s="4">
        <f t="shared" si="244"/>
        <v>4</v>
      </c>
      <c r="L3130" s="6">
        <f t="shared" si="245"/>
        <v>4239.9999997811392</v>
      </c>
      <c r="M3130" s="8">
        <f t="shared" si="241"/>
        <v>70.666666663018987</v>
      </c>
      <c r="N3130" s="8">
        <f t="shared" si="242"/>
        <v>70.666666663018987</v>
      </c>
      <c r="O3130" s="18">
        <v>1</v>
      </c>
      <c r="P3130" s="6" t="s">
        <v>5413</v>
      </c>
      <c r="Q3130" s="6" t="s">
        <v>24</v>
      </c>
    </row>
    <row r="3131" spans="1:17" ht="15">
      <c r="A3131" s="6" t="s">
        <v>29</v>
      </c>
      <c r="B3131" s="6" t="s">
        <v>94</v>
      </c>
      <c r="C3131" s="6" t="s">
        <v>4972</v>
      </c>
      <c r="D3131" s="6" t="s">
        <v>5414</v>
      </c>
      <c r="E3131" s="6">
        <v>1</v>
      </c>
      <c r="F3131" s="6" t="s">
        <v>33</v>
      </c>
      <c r="G3131" s="6" t="s">
        <v>22</v>
      </c>
      <c r="H3131" s="7">
        <v>43290.800694444442</v>
      </c>
      <c r="I3131" s="7">
        <v>43290.736111111109</v>
      </c>
      <c r="J3131" s="4">
        <f t="shared" si="243"/>
        <v>2018</v>
      </c>
      <c r="K3131" s="4">
        <f t="shared" si="244"/>
        <v>7</v>
      </c>
      <c r="L3131" s="6">
        <f t="shared" si="245"/>
        <v>5579.9999999580905</v>
      </c>
      <c r="M3131" s="8">
        <f t="shared" si="241"/>
        <v>92.999999999301508</v>
      </c>
      <c r="N3131" s="8">
        <f t="shared" si="242"/>
        <v>92.999999999301508</v>
      </c>
      <c r="O3131" s="18">
        <v>1</v>
      </c>
      <c r="P3131" s="6" t="s">
        <v>5415</v>
      </c>
      <c r="Q3131" s="6" t="s">
        <v>24</v>
      </c>
    </row>
    <row r="3132" spans="1:19" s="117" customFormat="1" ht="15">
      <c r="A3132" s="119" t="s">
        <v>29</v>
      </c>
      <c r="B3132" s="119" t="s">
        <v>30</v>
      </c>
      <c r="C3132" s="119" t="s">
        <v>83</v>
      </c>
      <c r="D3132" s="119" t="s">
        <v>2131</v>
      </c>
      <c r="E3132" s="119">
        <v>1972</v>
      </c>
      <c r="F3132" s="119" t="s">
        <v>33</v>
      </c>
      <c r="G3132" s="119" t="s">
        <v>22</v>
      </c>
      <c r="H3132" s="122">
        <v>43295.414386574077</v>
      </c>
      <c r="I3132" s="122">
        <v>43295.271527777775</v>
      </c>
      <c r="J3132" s="4">
        <f t="shared" si="243"/>
        <v>2018</v>
      </c>
      <c r="K3132" s="4">
        <f t="shared" si="244"/>
        <v>7</v>
      </c>
      <c r="L3132" s="119">
        <f t="shared" si="245"/>
        <v>12343.000000482425</v>
      </c>
      <c r="M3132" s="120">
        <f t="shared" si="241"/>
        <v>205.71666667470708</v>
      </c>
      <c r="N3132" s="120">
        <f t="shared" si="242"/>
        <v>405673.26668252237</v>
      </c>
      <c r="O3132" s="121">
        <v>1</v>
      </c>
      <c r="P3132" s="119" t="s">
        <v>5416</v>
      </c>
      <c r="Q3132" s="119" t="s">
        <v>24</v>
      </c>
      <c r="S3132"/>
    </row>
    <row r="3133" spans="1:17" ht="15">
      <c r="A3133" s="6" t="s">
        <v>29</v>
      </c>
      <c r="B3133" s="6" t="s">
        <v>30</v>
      </c>
      <c r="C3133" s="6" t="s">
        <v>83</v>
      </c>
      <c r="D3133" s="6" t="s">
        <v>5417</v>
      </c>
      <c r="E3133" s="6">
        <v>349</v>
      </c>
      <c r="F3133" s="6" t="s">
        <v>33</v>
      </c>
      <c r="G3133" s="6" t="s">
        <v>22</v>
      </c>
      <c r="H3133" s="7">
        <v>43300.597407407404</v>
      </c>
      <c r="I3133" s="7">
        <v>43300.540277777778</v>
      </c>
      <c r="J3133" s="4">
        <f t="shared" si="243"/>
        <v>2018</v>
      </c>
      <c r="K3133" s="4">
        <f t="shared" si="244"/>
        <v>7</v>
      </c>
      <c r="L3133" s="6">
        <f t="shared" si="245"/>
        <v>4935.9999996609986</v>
      </c>
      <c r="M3133" s="8">
        <f t="shared" si="241"/>
        <v>82.266666661016643</v>
      </c>
      <c r="N3133" s="8">
        <f t="shared" si="242"/>
        <v>28711.066664694808</v>
      </c>
      <c r="O3133" s="18">
        <v>1</v>
      </c>
      <c r="P3133" s="6" t="s">
        <v>5418</v>
      </c>
      <c r="Q3133" s="6" t="s">
        <v>24</v>
      </c>
    </row>
    <row r="3134" spans="1:17" ht="15">
      <c r="A3134" s="6" t="s">
        <v>17</v>
      </c>
      <c r="B3134" s="6" t="s">
        <v>18</v>
      </c>
      <c r="C3134" s="6" t="s">
        <v>19</v>
      </c>
      <c r="D3134" s="6" t="s">
        <v>5419</v>
      </c>
      <c r="E3134" s="6">
        <v>29</v>
      </c>
      <c r="F3134" s="6" t="s">
        <v>92</v>
      </c>
      <c r="G3134" s="6" t="s">
        <v>22</v>
      </c>
      <c r="H3134" s="7">
        <v>43207.39340277778</v>
      </c>
      <c r="I3134" s="7">
        <v>43207.358668981484</v>
      </c>
      <c r="J3134" s="4">
        <f t="shared" si="243"/>
        <v>2018</v>
      </c>
      <c r="K3134" s="4">
        <f t="shared" si="244"/>
        <v>4</v>
      </c>
      <c r="L3134" s="6">
        <f t="shared" si="245"/>
        <v>3000.9999999543652</v>
      </c>
      <c r="M3134" s="8">
        <f t="shared" si="241"/>
        <v>50.016666665906087</v>
      </c>
      <c r="N3134" s="8">
        <f t="shared" si="242"/>
        <v>1450.4833333112765</v>
      </c>
      <c r="O3134" s="18">
        <v>1</v>
      </c>
      <c r="P3134" s="6" t="s">
        <v>5420</v>
      </c>
      <c r="Q3134" s="6" t="s">
        <v>24</v>
      </c>
    </row>
    <row r="3135" spans="1:17" ht="15">
      <c r="A3135" s="6" t="s">
        <v>17</v>
      </c>
      <c r="B3135" s="6" t="s">
        <v>18</v>
      </c>
      <c r="C3135" s="6" t="s">
        <v>25</v>
      </c>
      <c r="D3135" s="6" t="s">
        <v>5421</v>
      </c>
      <c r="E3135" s="6">
        <v>2</v>
      </c>
      <c r="F3135" s="6" t="s">
        <v>92</v>
      </c>
      <c r="G3135" s="6" t="s">
        <v>22</v>
      </c>
      <c r="H3135" s="7">
        <v>43207.430995370371</v>
      </c>
      <c r="I3135" s="7">
        <v>43207.394201388888</v>
      </c>
      <c r="J3135" s="4">
        <f t="shared" si="243"/>
        <v>2018</v>
      </c>
      <c r="K3135" s="4">
        <f t="shared" si="244"/>
        <v>4</v>
      </c>
      <c r="L3135" s="6">
        <f t="shared" si="245"/>
        <v>3179.0000000735745</v>
      </c>
      <c r="M3135" s="8">
        <f t="shared" si="241"/>
        <v>52.983333334559575</v>
      </c>
      <c r="N3135" s="8">
        <f t="shared" si="242"/>
        <v>105.96666666911915</v>
      </c>
      <c r="O3135" s="18">
        <v>1</v>
      </c>
      <c r="P3135" s="6" t="s">
        <v>5422</v>
      </c>
      <c r="Q3135" s="6" t="s">
        <v>24</v>
      </c>
    </row>
    <row r="3136" spans="1:17" ht="15">
      <c r="A3136" s="6" t="s">
        <v>17</v>
      </c>
      <c r="B3136" s="6" t="s">
        <v>41</v>
      </c>
      <c r="C3136" s="6" t="s">
        <v>42</v>
      </c>
      <c r="D3136" s="6" t="s">
        <v>5423</v>
      </c>
      <c r="E3136" s="6">
        <v>7</v>
      </c>
      <c r="F3136" s="6" t="s">
        <v>92</v>
      </c>
      <c r="G3136" s="6" t="s">
        <v>22</v>
      </c>
      <c r="H3136" s="7">
        <v>43207.454479166663</v>
      </c>
      <c r="I3136" s="7">
        <v>43207.411261574074</v>
      </c>
      <c r="J3136" s="4">
        <f t="shared" si="243"/>
        <v>2018</v>
      </c>
      <c r="K3136" s="4">
        <f t="shared" si="244"/>
        <v>4</v>
      </c>
      <c r="L3136" s="6">
        <f t="shared" si="245"/>
        <v>3733.999999682419</v>
      </c>
      <c r="M3136" s="8">
        <f t="shared" si="246" ref="M3136:M3199">+L3136/60</f>
        <v>62.233333328040317</v>
      </c>
      <c r="N3136" s="8">
        <f t="shared" si="247" ref="N3136:N3199">+M3136*E3136</f>
        <v>435.63333329628222</v>
      </c>
      <c r="O3136" s="18">
        <v>1</v>
      </c>
      <c r="P3136" s="6" t="s">
        <v>5424</v>
      </c>
      <c r="Q3136" s="6" t="s">
        <v>24</v>
      </c>
    </row>
    <row r="3137" spans="1:17" ht="15">
      <c r="A3137" s="6" t="s">
        <v>17</v>
      </c>
      <c r="B3137" s="6" t="s">
        <v>41</v>
      </c>
      <c r="C3137" s="6" t="s">
        <v>62</v>
      </c>
      <c r="D3137" s="6" t="s">
        <v>5425</v>
      </c>
      <c r="E3137" s="6">
        <v>1</v>
      </c>
      <c r="F3137" s="6" t="s">
        <v>125</v>
      </c>
      <c r="G3137" s="6" t="s">
        <v>22</v>
      </c>
      <c r="H3137" s="7">
        <v>43207.509293981479</v>
      </c>
      <c r="I3137" s="7">
        <v>43207.484722222223</v>
      </c>
      <c r="J3137" s="4">
        <f t="shared" si="243"/>
        <v>2018</v>
      </c>
      <c r="K3137" s="4">
        <f t="shared" si="244"/>
        <v>4</v>
      </c>
      <c r="L3137" s="6">
        <f t="shared" si="245"/>
        <v>2122.9999996488914</v>
      </c>
      <c r="M3137" s="8">
        <f t="shared" si="246"/>
        <v>35.383333327481523</v>
      </c>
      <c r="N3137" s="8">
        <f t="shared" si="247"/>
        <v>35.383333327481523</v>
      </c>
      <c r="O3137" s="18">
        <v>1</v>
      </c>
      <c r="P3137" s="6" t="s">
        <v>5426</v>
      </c>
      <c r="Q3137" s="6" t="s">
        <v>24</v>
      </c>
    </row>
    <row r="3138" spans="1:17" s="106" customFormat="1" ht="15">
      <c r="A3138" s="110" t="s">
        <v>17</v>
      </c>
      <c r="B3138" s="110" t="s">
        <v>47</v>
      </c>
      <c r="C3138" s="110" t="s">
        <v>52</v>
      </c>
      <c r="D3138" s="110" t="s">
        <v>5427</v>
      </c>
      <c r="E3138" s="110">
        <v>2</v>
      </c>
      <c r="F3138" s="110" t="s">
        <v>92</v>
      </c>
      <c r="G3138" s="110" t="s">
        <v>22</v>
      </c>
      <c r="H3138" s="183">
        <v>43207.703472222223</v>
      </c>
      <c r="I3138" s="183">
        <v>43207.665972222225</v>
      </c>
      <c r="J3138" s="4">
        <f t="shared" si="243"/>
        <v>2018</v>
      </c>
      <c r="K3138" s="4">
        <f t="shared" si="244"/>
        <v>4</v>
      </c>
      <c r="L3138" s="110">
        <f t="shared" si="245"/>
        <v>3239.9999998742715</v>
      </c>
      <c r="M3138" s="108">
        <f t="shared" si="246"/>
        <v>53.999999997904524</v>
      </c>
      <c r="N3138" s="108">
        <f t="shared" si="247"/>
        <v>107.99999999580905</v>
      </c>
      <c r="O3138" s="109">
        <v>1</v>
      </c>
      <c r="P3138" s="110" t="s">
        <v>5428</v>
      </c>
      <c r="Q3138" s="110" t="s">
        <v>24</v>
      </c>
    </row>
    <row r="3139" spans="1:17" ht="15">
      <c r="A3139" s="6" t="s">
        <v>17</v>
      </c>
      <c r="B3139" s="6" t="s">
        <v>41</v>
      </c>
      <c r="C3139" s="6" t="s">
        <v>62</v>
      </c>
      <c r="D3139" s="6" t="s">
        <v>5429</v>
      </c>
      <c r="E3139" s="6">
        <v>19</v>
      </c>
      <c r="F3139" s="6" t="s">
        <v>125</v>
      </c>
      <c r="G3139" s="6" t="s">
        <v>22</v>
      </c>
      <c r="H3139" s="7">
        <v>43207.721354166664</v>
      </c>
      <c r="I3139" s="7">
        <v>43207.681250000001</v>
      </c>
      <c r="J3139" s="4">
        <f t="shared" si="248" ref="J3139:J3202">YEAR(I3139)</f>
        <v>2018</v>
      </c>
      <c r="K3139" s="4">
        <f t="shared" si="249" ref="K3139:K3202">MONTH(I3139)</f>
        <v>4</v>
      </c>
      <c r="L3139" s="6">
        <f t="shared" si="245"/>
        <v>3464.9999996647239</v>
      </c>
      <c r="M3139" s="8">
        <f t="shared" si="246"/>
        <v>57.749999994412065</v>
      </c>
      <c r="N3139" s="8">
        <f t="shared" si="247"/>
        <v>1097.2499998938292</v>
      </c>
      <c r="O3139" s="18">
        <v>1</v>
      </c>
      <c r="P3139" s="6" t="s">
        <v>5430</v>
      </c>
      <c r="Q3139" s="6" t="s">
        <v>24</v>
      </c>
    </row>
    <row r="3140" spans="1:19" s="117" customFormat="1" ht="15">
      <c r="A3140" s="119" t="s">
        <v>29</v>
      </c>
      <c r="B3140" s="119" t="s">
        <v>30</v>
      </c>
      <c r="C3140" s="119" t="s">
        <v>83</v>
      </c>
      <c r="D3140" s="119" t="s">
        <v>5431</v>
      </c>
      <c r="E3140" s="119">
        <v>1</v>
      </c>
      <c r="F3140" s="119" t="s">
        <v>33</v>
      </c>
      <c r="G3140" s="119" t="s">
        <v>22</v>
      </c>
      <c r="H3140" s="122">
        <v>43301.777928240743</v>
      </c>
      <c r="I3140" s="122">
        <v>43301.681250000001</v>
      </c>
      <c r="J3140" s="4">
        <f t="shared" si="248"/>
        <v>2018</v>
      </c>
      <c r="K3140" s="4">
        <f t="shared" si="249"/>
        <v>7</v>
      </c>
      <c r="L3140" s="119">
        <f t="shared" si="245"/>
        <v>8353.0000000493601</v>
      </c>
      <c r="M3140" s="120">
        <f t="shared" si="246"/>
        <v>139.21666666748933</v>
      </c>
      <c r="N3140" s="120">
        <f t="shared" si="247"/>
        <v>139.21666666748933</v>
      </c>
      <c r="O3140" s="121">
        <v>1</v>
      </c>
      <c r="P3140" s="119" t="s">
        <v>5432</v>
      </c>
      <c r="Q3140" s="119" t="s">
        <v>24</v>
      </c>
      <c r="S3140"/>
    </row>
    <row r="3141" spans="1:17" ht="15">
      <c r="A3141" s="6" t="s">
        <v>29</v>
      </c>
      <c r="B3141" s="6" t="s">
        <v>30</v>
      </c>
      <c r="C3141" s="6" t="s">
        <v>83</v>
      </c>
      <c r="D3141" s="6" t="s">
        <v>676</v>
      </c>
      <c r="E3141" s="6">
        <v>7</v>
      </c>
      <c r="F3141" s="6" t="s">
        <v>33</v>
      </c>
      <c r="G3141" s="6" t="s">
        <v>22</v>
      </c>
      <c r="H3141" s="7">
        <v>43301.756342592591</v>
      </c>
      <c r="I3141" s="7">
        <v>43301.738888888889</v>
      </c>
      <c r="J3141" s="4">
        <f t="shared" si="248"/>
        <v>2018</v>
      </c>
      <c r="K3141" s="4">
        <f t="shared" si="249"/>
        <v>7</v>
      </c>
      <c r="L3141" s="6">
        <f t="shared" si="245"/>
        <v>1507.9999998444691</v>
      </c>
      <c r="M3141" s="8">
        <f t="shared" si="246"/>
        <v>25.133333330741152</v>
      </c>
      <c r="N3141" s="8">
        <f t="shared" si="247"/>
        <v>175.93333331518807</v>
      </c>
      <c r="O3141" s="18">
        <v>1</v>
      </c>
      <c r="P3141" s="6" t="s">
        <v>5433</v>
      </c>
      <c r="Q3141" s="6" t="s">
        <v>24</v>
      </c>
    </row>
    <row r="3142" spans="1:17" ht="15">
      <c r="A3142" s="6" t="s">
        <v>17</v>
      </c>
      <c r="B3142" s="6" t="s">
        <v>18</v>
      </c>
      <c r="C3142" s="6" t="s">
        <v>25</v>
      </c>
      <c r="D3142" s="6" t="s">
        <v>5434</v>
      </c>
      <c r="E3142" s="6">
        <v>10</v>
      </c>
      <c r="F3142" s="6" t="s">
        <v>92</v>
      </c>
      <c r="G3142" s="6" t="s">
        <v>22</v>
      </c>
      <c r="H3142" s="7">
        <v>43210.338113425925</v>
      </c>
      <c r="I3142" s="7">
        <v>43210.306250000001</v>
      </c>
      <c r="J3142" s="4">
        <f t="shared" si="248"/>
        <v>2018</v>
      </c>
      <c r="K3142" s="4">
        <f t="shared" si="249"/>
        <v>4</v>
      </c>
      <c r="L3142" s="6">
        <f t="shared" si="245"/>
        <v>2752.9999998165295</v>
      </c>
      <c r="M3142" s="8">
        <f t="shared" si="246"/>
        <v>45.883333330275491</v>
      </c>
      <c r="N3142" s="8">
        <f t="shared" si="247"/>
        <v>458.83333330275491</v>
      </c>
      <c r="O3142" s="18">
        <v>1</v>
      </c>
      <c r="P3142" s="6" t="s">
        <v>5435</v>
      </c>
      <c r="Q3142" s="6" t="s">
        <v>24</v>
      </c>
    </row>
    <row r="3143" spans="1:17" ht="15">
      <c r="A3143" s="6" t="s">
        <v>17</v>
      </c>
      <c r="B3143" s="6" t="s">
        <v>41</v>
      </c>
      <c r="C3143" s="6" t="s">
        <v>42</v>
      </c>
      <c r="D3143" s="6" t="s">
        <v>5436</v>
      </c>
      <c r="E3143" s="6">
        <v>2</v>
      </c>
      <c r="F3143" s="6" t="s">
        <v>92</v>
      </c>
      <c r="G3143" s="6" t="s">
        <v>22</v>
      </c>
      <c r="H3143" s="7">
        <v>43210.796331018515</v>
      </c>
      <c r="I3143" s="7">
        <v>43210.75277777778</v>
      </c>
      <c r="J3143" s="4">
        <f t="shared" si="248"/>
        <v>2018</v>
      </c>
      <c r="K3143" s="4">
        <f t="shared" si="249"/>
        <v>4</v>
      </c>
      <c r="L3143" s="6">
        <f t="shared" si="245"/>
        <v>3762.9999995464459</v>
      </c>
      <c r="M3143" s="8">
        <f t="shared" si="246"/>
        <v>62.716666659107432</v>
      </c>
      <c r="N3143" s="8">
        <f t="shared" si="247"/>
        <v>125.43333331821486</v>
      </c>
      <c r="O3143" s="18">
        <v>1</v>
      </c>
      <c r="P3143" s="6" t="s">
        <v>5437</v>
      </c>
      <c r="Q3143" s="6" t="s">
        <v>24</v>
      </c>
    </row>
    <row r="3144" spans="1:17" ht="15">
      <c r="A3144" s="6" t="s">
        <v>17</v>
      </c>
      <c r="B3144" s="6" t="s">
        <v>55</v>
      </c>
      <c r="C3144" s="6" t="s">
        <v>59</v>
      </c>
      <c r="D3144" s="6" t="s">
        <v>5438</v>
      </c>
      <c r="E3144" s="6">
        <v>2</v>
      </c>
      <c r="F3144" s="6" t="s">
        <v>92</v>
      </c>
      <c r="G3144" s="6" t="s">
        <v>22</v>
      </c>
      <c r="H3144" s="7">
        <v>43211.475138888891</v>
      </c>
      <c r="I3144" s="7">
        <v>43211.436805555553</v>
      </c>
      <c r="J3144" s="4">
        <f t="shared" si="248"/>
        <v>2018</v>
      </c>
      <c r="K3144" s="4">
        <f t="shared" si="249"/>
        <v>4</v>
      </c>
      <c r="L3144" s="6">
        <f t="shared" si="245"/>
        <v>3312.0000003604218</v>
      </c>
      <c r="M3144" s="8">
        <f t="shared" si="246"/>
        <v>55.200000006007031</v>
      </c>
      <c r="N3144" s="8">
        <f t="shared" si="247"/>
        <v>110.40000001201406</v>
      </c>
      <c r="O3144" s="18">
        <v>1</v>
      </c>
      <c r="P3144" s="6" t="s">
        <v>5439</v>
      </c>
      <c r="Q3144" s="6" t="s">
        <v>24</v>
      </c>
    </row>
    <row r="3145" spans="1:17" ht="15">
      <c r="A3145" s="6" t="s">
        <v>17</v>
      </c>
      <c r="B3145" s="6" t="s">
        <v>41</v>
      </c>
      <c r="C3145" s="6" t="s">
        <v>135</v>
      </c>
      <c r="D3145" s="6" t="s">
        <v>5440</v>
      </c>
      <c r="E3145" s="6">
        <v>1</v>
      </c>
      <c r="F3145" s="6" t="s">
        <v>27</v>
      </c>
      <c r="G3145" s="6" t="s">
        <v>22</v>
      </c>
      <c r="H3145" s="7">
        <v>43211.701249999998</v>
      </c>
      <c r="I3145" s="7">
        <v>43211.601388888892</v>
      </c>
      <c r="J3145" s="4">
        <f t="shared" si="248"/>
        <v>2018</v>
      </c>
      <c r="K3145" s="4">
        <f t="shared" si="249"/>
        <v>4</v>
      </c>
      <c r="L3145" s="6">
        <f t="shared" si="245"/>
        <v>8627.9999995836988</v>
      </c>
      <c r="M3145" s="8">
        <f t="shared" si="246"/>
        <v>143.79999999306165</v>
      </c>
      <c r="N3145" s="8">
        <f t="shared" si="247"/>
        <v>143.79999999306165</v>
      </c>
      <c r="O3145" s="18">
        <v>1</v>
      </c>
      <c r="P3145" s="6" t="s">
        <v>5441</v>
      </c>
      <c r="Q3145" s="6" t="s">
        <v>24</v>
      </c>
    </row>
    <row r="3146" spans="1:17" ht="15">
      <c r="A3146" s="6" t="s">
        <v>17</v>
      </c>
      <c r="B3146" s="6" t="s">
        <v>18</v>
      </c>
      <c r="C3146" s="6" t="s">
        <v>19</v>
      </c>
      <c r="D3146" s="6" t="s">
        <v>5442</v>
      </c>
      <c r="E3146" s="6">
        <v>5</v>
      </c>
      <c r="F3146" s="6" t="s">
        <v>92</v>
      </c>
      <c r="G3146" s="6" t="s">
        <v>22</v>
      </c>
      <c r="H3146" s="7">
        <v>43212.395949074074</v>
      </c>
      <c r="I3146" s="7">
        <v>43212.343055555553</v>
      </c>
      <c r="J3146" s="4">
        <f t="shared" si="248"/>
        <v>2018</v>
      </c>
      <c r="K3146" s="4">
        <f t="shared" si="249"/>
        <v>4</v>
      </c>
      <c r="L3146" s="6">
        <f t="shared" si="250" ref="L3146:L3209">(H3146-I3146)*60*24*60</f>
        <v>4570.000000228174</v>
      </c>
      <c r="M3146" s="8">
        <f t="shared" si="246"/>
        <v>76.166666670469567</v>
      </c>
      <c r="N3146" s="8">
        <f t="shared" si="247"/>
        <v>380.83333335234784</v>
      </c>
      <c r="O3146" s="18">
        <v>1</v>
      </c>
      <c r="P3146" s="6" t="s">
        <v>5443</v>
      </c>
      <c r="Q3146" s="6" t="s">
        <v>24</v>
      </c>
    </row>
    <row r="3147" spans="1:17" ht="15">
      <c r="A3147" s="6" t="s">
        <v>29</v>
      </c>
      <c r="B3147" s="6" t="s">
        <v>87</v>
      </c>
      <c r="C3147" s="6" t="s">
        <v>197</v>
      </c>
      <c r="D3147" s="6" t="s">
        <v>3033</v>
      </c>
      <c r="E3147" s="6">
        <v>12</v>
      </c>
      <c r="F3147" s="6" t="s">
        <v>92</v>
      </c>
      <c r="G3147" s="6" t="s">
        <v>22</v>
      </c>
      <c r="H3147" s="7">
        <v>43212.714780092596</v>
      </c>
      <c r="I3147" s="7">
        <v>43212.671527777777</v>
      </c>
      <c r="J3147" s="4">
        <f t="shared" si="248"/>
        <v>2018</v>
      </c>
      <c r="K3147" s="4">
        <f t="shared" si="249"/>
        <v>4</v>
      </c>
      <c r="L3147" s="6">
        <f t="shared" si="250"/>
        <v>3737.0000003837049</v>
      </c>
      <c r="M3147" s="8">
        <f t="shared" si="246"/>
        <v>62.283333339728415</v>
      </c>
      <c r="N3147" s="8">
        <f t="shared" si="247"/>
        <v>747.40000007674098</v>
      </c>
      <c r="O3147" s="18">
        <v>1</v>
      </c>
      <c r="P3147" s="6" t="s">
        <v>5444</v>
      </c>
      <c r="Q3147" s="6" t="s">
        <v>24</v>
      </c>
    </row>
    <row r="3148" spans="1:17" ht="15">
      <c r="A3148" s="6" t="s">
        <v>17</v>
      </c>
      <c r="B3148" s="6" t="s">
        <v>18</v>
      </c>
      <c r="C3148" s="6" t="s">
        <v>38</v>
      </c>
      <c r="D3148" s="6" t="s">
        <v>4630</v>
      </c>
      <c r="E3148" s="6">
        <v>5</v>
      </c>
      <c r="F3148" s="6" t="s">
        <v>27</v>
      </c>
      <c r="G3148" s="6" t="s">
        <v>22</v>
      </c>
      <c r="H3148" s="7">
        <v>43212.989560185182</v>
      </c>
      <c r="I3148" s="7">
        <v>43212.904861111114</v>
      </c>
      <c r="J3148" s="4">
        <f t="shared" si="248"/>
        <v>2018</v>
      </c>
      <c r="K3148" s="4">
        <f t="shared" si="249"/>
        <v>4</v>
      </c>
      <c r="L3148" s="6">
        <f t="shared" si="250"/>
        <v>7317.9999995045364</v>
      </c>
      <c r="M3148" s="8">
        <f t="shared" si="246"/>
        <v>121.96666665840894</v>
      </c>
      <c r="N3148" s="8">
        <f t="shared" si="247"/>
        <v>609.8333332920447</v>
      </c>
      <c r="O3148" s="18">
        <v>1</v>
      </c>
      <c r="P3148" s="6" t="s">
        <v>5445</v>
      </c>
      <c r="Q3148" s="6" t="s">
        <v>24</v>
      </c>
    </row>
    <row r="3149" spans="1:17" ht="15">
      <c r="A3149" s="6" t="s">
        <v>17</v>
      </c>
      <c r="B3149" s="6" t="s">
        <v>41</v>
      </c>
      <c r="C3149" s="6" t="s">
        <v>135</v>
      </c>
      <c r="D3149" s="6" t="s">
        <v>1179</v>
      </c>
      <c r="E3149" s="6">
        <v>2</v>
      </c>
      <c r="F3149" s="6" t="s">
        <v>27</v>
      </c>
      <c r="G3149" s="6" t="s">
        <v>22</v>
      </c>
      <c r="H3149" s="7">
        <v>43213.044814814813</v>
      </c>
      <c r="I3149" s="7">
        <v>43212.993750000001</v>
      </c>
      <c r="J3149" s="4">
        <f t="shared" si="248"/>
        <v>2018</v>
      </c>
      <c r="K3149" s="4">
        <f t="shared" si="249"/>
        <v>4</v>
      </c>
      <c r="L3149" s="6">
        <f t="shared" si="250"/>
        <v>4411.9999997550622</v>
      </c>
      <c r="M3149" s="8">
        <f t="shared" si="246"/>
        <v>73.533333329251036</v>
      </c>
      <c r="N3149" s="8">
        <f t="shared" si="247"/>
        <v>147.06666665850207</v>
      </c>
      <c r="O3149" s="18">
        <v>1</v>
      </c>
      <c r="P3149" s="6" t="s">
        <v>5446</v>
      </c>
      <c r="Q3149" s="6" t="s">
        <v>24</v>
      </c>
    </row>
    <row r="3150" spans="1:17" ht="15">
      <c r="A3150" s="6" t="s">
        <v>17</v>
      </c>
      <c r="B3150" s="6" t="s">
        <v>55</v>
      </c>
      <c r="C3150" s="6" t="s">
        <v>59</v>
      </c>
      <c r="D3150" s="6" t="s">
        <v>346</v>
      </c>
      <c r="E3150" s="6">
        <v>14</v>
      </c>
      <c r="F3150" s="6" t="s">
        <v>92</v>
      </c>
      <c r="G3150" s="6" t="s">
        <v>22</v>
      </c>
      <c r="H3150" s="7">
        <v>43213.440775462965</v>
      </c>
      <c r="I3150" s="7">
        <v>43213.339409722219</v>
      </c>
      <c r="J3150" s="4">
        <f t="shared" si="248"/>
        <v>2018</v>
      </c>
      <c r="K3150" s="4">
        <f t="shared" si="249"/>
        <v>4</v>
      </c>
      <c r="L3150" s="6">
        <f t="shared" si="250"/>
        <v>8758.0000004265457</v>
      </c>
      <c r="M3150" s="8">
        <f t="shared" si="246"/>
        <v>145.96666667377576</v>
      </c>
      <c r="N3150" s="8">
        <f t="shared" si="247"/>
        <v>2043.5333334328607</v>
      </c>
      <c r="O3150" s="18">
        <v>1</v>
      </c>
      <c r="P3150" s="6" t="s">
        <v>5447</v>
      </c>
      <c r="Q3150" s="6" t="s">
        <v>24</v>
      </c>
    </row>
    <row r="3151" spans="1:17" ht="15">
      <c r="A3151" s="6" t="s">
        <v>17</v>
      </c>
      <c r="B3151" s="6" t="s">
        <v>18</v>
      </c>
      <c r="C3151" s="6" t="s">
        <v>35</v>
      </c>
      <c r="D3151" s="6" t="s">
        <v>5448</v>
      </c>
      <c r="E3151" s="6">
        <v>35</v>
      </c>
      <c r="F3151" s="6" t="s">
        <v>21</v>
      </c>
      <c r="G3151" s="6" t="s">
        <v>22</v>
      </c>
      <c r="H3151" s="7">
        <v>43213.388368055559</v>
      </c>
      <c r="I3151" s="7">
        <v>43213.367361111108</v>
      </c>
      <c r="J3151" s="4">
        <f t="shared" si="248"/>
        <v>2018</v>
      </c>
      <c r="K3151" s="4">
        <f t="shared" si="249"/>
        <v>4</v>
      </c>
      <c r="L3151" s="6">
        <f t="shared" si="250"/>
        <v>1815.0000005727634</v>
      </c>
      <c r="M3151" s="8">
        <f t="shared" si="246"/>
        <v>30.250000009546056</v>
      </c>
      <c r="N3151" s="8">
        <f t="shared" si="247"/>
        <v>1058.750000334112</v>
      </c>
      <c r="O3151" s="18">
        <v>1</v>
      </c>
      <c r="P3151" s="6" t="s">
        <v>5449</v>
      </c>
      <c r="Q3151" s="6" t="s">
        <v>24</v>
      </c>
    </row>
    <row r="3152" spans="1:17" ht="15">
      <c r="A3152" s="6" t="s">
        <v>17</v>
      </c>
      <c r="B3152" s="6" t="s">
        <v>55</v>
      </c>
      <c r="C3152" s="6" t="s">
        <v>56</v>
      </c>
      <c r="D3152" s="6" t="s">
        <v>5450</v>
      </c>
      <c r="E3152" s="6">
        <v>45</v>
      </c>
      <c r="F3152" s="6" t="s">
        <v>125</v>
      </c>
      <c r="G3152" s="6" t="s">
        <v>22</v>
      </c>
      <c r="H3152" s="7">
        <v>43213.416990740741</v>
      </c>
      <c r="I3152" s="7">
        <v>43213.367824074077</v>
      </c>
      <c r="J3152" s="4">
        <f t="shared" si="248"/>
        <v>2018</v>
      </c>
      <c r="K3152" s="4">
        <f t="shared" si="249"/>
        <v>4</v>
      </c>
      <c r="L3152" s="6">
        <f t="shared" si="250"/>
        <v>4247.9999997653067</v>
      </c>
      <c r="M3152" s="8">
        <f t="shared" si="246"/>
        <v>70.799999996088445</v>
      </c>
      <c r="N3152" s="8">
        <f t="shared" si="247"/>
        <v>3185.99999982398</v>
      </c>
      <c r="O3152" s="18">
        <v>1</v>
      </c>
      <c r="P3152" s="6" t="s">
        <v>5451</v>
      </c>
      <c r="Q3152" s="6" t="s">
        <v>24</v>
      </c>
    </row>
    <row r="3153" spans="1:17" ht="15">
      <c r="A3153" s="6" t="s">
        <v>17</v>
      </c>
      <c r="B3153" s="6" t="s">
        <v>140</v>
      </c>
      <c r="C3153" s="6" t="s">
        <v>141</v>
      </c>
      <c r="D3153" s="6" t="s">
        <v>3352</v>
      </c>
      <c r="E3153" s="6">
        <v>56</v>
      </c>
      <c r="F3153" s="6" t="s">
        <v>92</v>
      </c>
      <c r="G3153" s="6" t="s">
        <v>22</v>
      </c>
      <c r="H3153" s="7">
        <v>43213.472511574073</v>
      </c>
      <c r="I3153" s="7">
        <v>43213.420138888891</v>
      </c>
      <c r="J3153" s="4">
        <f t="shared" si="248"/>
        <v>2018</v>
      </c>
      <c r="K3153" s="4">
        <f t="shared" si="249"/>
        <v>4</v>
      </c>
      <c r="L3153" s="6">
        <f t="shared" si="250"/>
        <v>4524.9999997671694</v>
      </c>
      <c r="M3153" s="8">
        <f t="shared" si="246"/>
        <v>75.416666662786156</v>
      </c>
      <c r="N3153" s="8">
        <f t="shared" si="247"/>
        <v>4223.3333331160247</v>
      </c>
      <c r="O3153" s="18">
        <v>1</v>
      </c>
      <c r="P3153" s="6" t="s">
        <v>5452</v>
      </c>
      <c r="Q3153" s="6" t="s">
        <v>24</v>
      </c>
    </row>
    <row r="3154" spans="1:17" ht="15">
      <c r="A3154" s="6" t="s">
        <v>17</v>
      </c>
      <c r="B3154" s="6" t="s">
        <v>18</v>
      </c>
      <c r="C3154" s="6" t="s">
        <v>19</v>
      </c>
      <c r="D3154" s="6" t="s">
        <v>5453</v>
      </c>
      <c r="E3154" s="6">
        <v>2</v>
      </c>
      <c r="F3154" s="6" t="s">
        <v>92</v>
      </c>
      <c r="G3154" s="6" t="s">
        <v>22</v>
      </c>
      <c r="H3154" s="7">
        <v>43213.649675925924</v>
      </c>
      <c r="I3154" s="7">
        <v>43213.606249999997</v>
      </c>
      <c r="J3154" s="4">
        <f t="shared" si="248"/>
        <v>2018</v>
      </c>
      <c r="K3154" s="4">
        <f t="shared" si="249"/>
        <v>4</v>
      </c>
      <c r="L3154" s="6">
        <f t="shared" si="250"/>
        <v>3752.000000118278</v>
      </c>
      <c r="M3154" s="8">
        <f t="shared" si="246"/>
        <v>62.533333335304633</v>
      </c>
      <c r="N3154" s="8">
        <f t="shared" si="247"/>
        <v>125.06666667060927</v>
      </c>
      <c r="O3154" s="18">
        <v>1</v>
      </c>
      <c r="P3154" s="6" t="s">
        <v>5454</v>
      </c>
      <c r="Q3154" s="6" t="s">
        <v>24</v>
      </c>
    </row>
    <row r="3155" spans="1:17" ht="15">
      <c r="A3155" s="6" t="s">
        <v>17</v>
      </c>
      <c r="B3155" s="6" t="s">
        <v>55</v>
      </c>
      <c r="C3155" s="6" t="s">
        <v>59</v>
      </c>
      <c r="D3155" s="6" t="s">
        <v>5455</v>
      </c>
      <c r="E3155" s="6">
        <v>8</v>
      </c>
      <c r="F3155" s="6" t="s">
        <v>27</v>
      </c>
      <c r="G3155" s="6" t="s">
        <v>22</v>
      </c>
      <c r="H3155" s="7">
        <v>43213.673483796294</v>
      </c>
      <c r="I3155" s="7">
        <v>43213.662499999999</v>
      </c>
      <c r="J3155" s="4">
        <f t="shared" si="248"/>
        <v>2018</v>
      </c>
      <c r="K3155" s="4">
        <f t="shared" si="249"/>
        <v>4</v>
      </c>
      <c r="L3155" s="6">
        <f t="shared" si="250"/>
        <v>948.99999992921948</v>
      </c>
      <c r="M3155" s="8">
        <f t="shared" si="246"/>
        <v>15.816666665486991</v>
      </c>
      <c r="N3155" s="8">
        <f t="shared" si="247"/>
        <v>126.53333332389593</v>
      </c>
      <c r="O3155" s="18">
        <v>1</v>
      </c>
      <c r="P3155" s="6" t="s">
        <v>5456</v>
      </c>
      <c r="Q3155" s="6" t="s">
        <v>24</v>
      </c>
    </row>
    <row r="3156" spans="1:19" s="152" customFormat="1" ht="15">
      <c r="A3156" s="156" t="s">
        <v>29</v>
      </c>
      <c r="B3156" s="156" t="s">
        <v>87</v>
      </c>
      <c r="C3156" s="156" t="s">
        <v>197</v>
      </c>
      <c r="D3156" s="156" t="s">
        <v>5457</v>
      </c>
      <c r="E3156" s="156">
        <v>1</v>
      </c>
      <c r="F3156" s="156" t="s">
        <v>33</v>
      </c>
      <c r="G3156" s="156" t="s">
        <v>97</v>
      </c>
      <c r="H3156" s="157">
        <v>43311.911898148152</v>
      </c>
      <c r="I3156" s="157">
        <v>43311.854861111111</v>
      </c>
      <c r="J3156" s="4">
        <f t="shared" si="248"/>
        <v>2018</v>
      </c>
      <c r="K3156" s="4">
        <f t="shared" si="249"/>
        <v>7</v>
      </c>
      <c r="L3156" s="156">
        <f t="shared" si="250"/>
        <v>4928.0000003054738</v>
      </c>
      <c r="M3156" s="154">
        <f t="shared" si="246"/>
        <v>82.133333338424563</v>
      </c>
      <c r="N3156" s="154">
        <f t="shared" si="247"/>
        <v>82.133333338424563</v>
      </c>
      <c r="O3156" s="155">
        <v>1</v>
      </c>
      <c r="P3156" s="156" t="s">
        <v>5458</v>
      </c>
      <c r="Q3156" s="156" t="s">
        <v>24</v>
      </c>
      <c r="S3156"/>
    </row>
    <row r="3157" spans="1:17" ht="15">
      <c r="A3157" s="6" t="s">
        <v>29</v>
      </c>
      <c r="B3157" s="6" t="s">
        <v>30</v>
      </c>
      <c r="C3157" s="6" t="s">
        <v>1912</v>
      </c>
      <c r="D3157" s="6" t="s">
        <v>5459</v>
      </c>
      <c r="E3157" s="6">
        <v>1</v>
      </c>
      <c r="F3157" s="6" t="s">
        <v>21</v>
      </c>
      <c r="G3157" s="6" t="s">
        <v>97</v>
      </c>
      <c r="H3157" s="7">
        <v>43214.490972222222</v>
      </c>
      <c r="I3157" s="7">
        <v>43214.451388888891</v>
      </c>
      <c r="J3157" s="4">
        <f t="shared" si="248"/>
        <v>2018</v>
      </c>
      <c r="K3157" s="4">
        <f t="shared" si="249"/>
        <v>4</v>
      </c>
      <c r="L3157" s="6">
        <f t="shared" si="250"/>
        <v>3419.9999998323619</v>
      </c>
      <c r="M3157" s="8">
        <f t="shared" si="246"/>
        <v>56.999999997206032</v>
      </c>
      <c r="N3157" s="8">
        <f t="shared" si="247"/>
        <v>56.999999997206032</v>
      </c>
      <c r="O3157" s="18">
        <v>1</v>
      </c>
      <c r="P3157" s="6" t="s">
        <v>5460</v>
      </c>
      <c r="Q3157" s="6" t="s">
        <v>24</v>
      </c>
    </row>
    <row r="3158" spans="1:19" s="117" customFormat="1" ht="15">
      <c r="A3158" s="119" t="s">
        <v>29</v>
      </c>
      <c r="B3158" s="119" t="s">
        <v>30</v>
      </c>
      <c r="C3158" s="119" t="s">
        <v>83</v>
      </c>
      <c r="D3158" s="119" t="s">
        <v>2131</v>
      </c>
      <c r="E3158" s="119">
        <v>1971</v>
      </c>
      <c r="F3158" s="119" t="s">
        <v>33</v>
      </c>
      <c r="G3158" s="119" t="s">
        <v>22</v>
      </c>
      <c r="H3158" s="122">
        <v>43315.521574074075</v>
      </c>
      <c r="I3158" s="122">
        <v>43315.484027777777</v>
      </c>
      <c r="J3158" s="4">
        <f t="shared" si="248"/>
        <v>2018</v>
      </c>
      <c r="K3158" s="4">
        <f t="shared" si="249"/>
        <v>8</v>
      </c>
      <c r="L3158" s="119">
        <f t="shared" si="250"/>
        <v>3244.0000001806766</v>
      </c>
      <c r="M3158" s="120">
        <f t="shared" si="246"/>
        <v>54.066666669677943</v>
      </c>
      <c r="N3158" s="120">
        <f t="shared" si="247"/>
        <v>106565.40000593523</v>
      </c>
      <c r="O3158" s="121">
        <v>1</v>
      </c>
      <c r="P3158" s="119" t="s">
        <v>5461</v>
      </c>
      <c r="Q3158" s="119" t="s">
        <v>24</v>
      </c>
      <c r="S3158"/>
    </row>
    <row r="3159" spans="1:17" ht="15">
      <c r="A3159" s="6" t="s">
        <v>17</v>
      </c>
      <c r="B3159" s="6" t="s">
        <v>41</v>
      </c>
      <c r="C3159" s="6" t="s">
        <v>62</v>
      </c>
      <c r="D3159" s="6" t="s">
        <v>5462</v>
      </c>
      <c r="E3159" s="6">
        <v>2</v>
      </c>
      <c r="F3159" s="6" t="s">
        <v>92</v>
      </c>
      <c r="G3159" s="6" t="s">
        <v>22</v>
      </c>
      <c r="H3159" s="7">
        <v>43214.558946759258</v>
      </c>
      <c r="I3159" s="7">
        <v>43214.515277777777</v>
      </c>
      <c r="J3159" s="4">
        <f t="shared" si="248"/>
        <v>2018</v>
      </c>
      <c r="K3159" s="4">
        <f t="shared" si="249"/>
        <v>4</v>
      </c>
      <c r="L3159" s="6">
        <f t="shared" si="250"/>
        <v>3772.9999999981374</v>
      </c>
      <c r="M3159" s="8">
        <f t="shared" si="246"/>
        <v>62.883333333302289</v>
      </c>
      <c r="N3159" s="8">
        <f t="shared" si="247"/>
        <v>125.76666666660458</v>
      </c>
      <c r="O3159" s="18">
        <v>1</v>
      </c>
      <c r="P3159" s="6" t="s">
        <v>5463</v>
      </c>
      <c r="Q3159" s="6" t="s">
        <v>24</v>
      </c>
    </row>
    <row r="3160" spans="1:17" ht="15">
      <c r="A3160" s="6" t="s">
        <v>17</v>
      </c>
      <c r="B3160" s="6" t="s">
        <v>18</v>
      </c>
      <c r="C3160" s="6" t="s">
        <v>19</v>
      </c>
      <c r="D3160" s="6" t="s">
        <v>5464</v>
      </c>
      <c r="E3160" s="6">
        <v>59</v>
      </c>
      <c r="F3160" s="6" t="s">
        <v>125</v>
      </c>
      <c r="G3160" s="6" t="s">
        <v>22</v>
      </c>
      <c r="H3160" s="7">
        <v>43214.883055555554</v>
      </c>
      <c r="I3160" s="7">
        <v>43214.826388888891</v>
      </c>
      <c r="J3160" s="4">
        <f t="shared" si="248"/>
        <v>2018</v>
      </c>
      <c r="K3160" s="4">
        <f t="shared" si="249"/>
        <v>4</v>
      </c>
      <c r="L3160" s="6">
        <f t="shared" si="250"/>
        <v>4895.999999740161</v>
      </c>
      <c r="M3160" s="8">
        <f t="shared" si="246"/>
        <v>81.59999999566935</v>
      </c>
      <c r="N3160" s="8">
        <f t="shared" si="247"/>
        <v>4814.3999997444917</v>
      </c>
      <c r="O3160" s="18">
        <v>1</v>
      </c>
      <c r="P3160" s="6" t="s">
        <v>5465</v>
      </c>
      <c r="Q3160" s="6" t="s">
        <v>24</v>
      </c>
    </row>
    <row r="3161" spans="1:17" ht="15">
      <c r="A3161" s="6" t="s">
        <v>17</v>
      </c>
      <c r="B3161" s="6" t="s">
        <v>55</v>
      </c>
      <c r="C3161" s="6" t="s">
        <v>59</v>
      </c>
      <c r="D3161" s="6" t="s">
        <v>346</v>
      </c>
      <c r="E3161" s="6">
        <v>25</v>
      </c>
      <c r="F3161" s="6" t="s">
        <v>27</v>
      </c>
      <c r="G3161" s="6" t="s">
        <v>22</v>
      </c>
      <c r="H3161" s="7">
        <v>43215.180868055555</v>
      </c>
      <c r="I3161" s="7">
        <v>43215.107638888891</v>
      </c>
      <c r="J3161" s="4">
        <f t="shared" si="248"/>
        <v>2018</v>
      </c>
      <c r="K3161" s="4">
        <f t="shared" si="249"/>
        <v>4</v>
      </c>
      <c r="L3161" s="6">
        <f t="shared" si="250"/>
        <v>6326.9999998155981</v>
      </c>
      <c r="M3161" s="8">
        <f t="shared" si="246"/>
        <v>105.44999999692664</v>
      </c>
      <c r="N3161" s="8">
        <f t="shared" si="247"/>
        <v>2636.2499999231659</v>
      </c>
      <c r="O3161" s="18">
        <v>1</v>
      </c>
      <c r="P3161" s="6" t="s">
        <v>5466</v>
      </c>
      <c r="Q3161" s="6" t="s">
        <v>24</v>
      </c>
    </row>
    <row r="3162" spans="1:17" ht="15">
      <c r="A3162" s="6" t="s">
        <v>17</v>
      </c>
      <c r="B3162" s="6" t="s">
        <v>41</v>
      </c>
      <c r="C3162" s="6" t="s">
        <v>42</v>
      </c>
      <c r="D3162" s="6" t="s">
        <v>5467</v>
      </c>
      <c r="E3162" s="6">
        <v>9</v>
      </c>
      <c r="F3162" s="6" t="s">
        <v>92</v>
      </c>
      <c r="G3162" s="6" t="s">
        <v>22</v>
      </c>
      <c r="H3162" s="7">
        <v>43215.703356481485</v>
      </c>
      <c r="I3162" s="7">
        <v>43215.676388888889</v>
      </c>
      <c r="J3162" s="4">
        <f t="shared" si="248"/>
        <v>2018</v>
      </c>
      <c r="K3162" s="4">
        <f t="shared" si="249"/>
        <v>4</v>
      </c>
      <c r="L3162" s="6">
        <f t="shared" si="250"/>
        <v>2330.0000002607703</v>
      </c>
      <c r="M3162" s="8">
        <f t="shared" si="246"/>
        <v>38.833333337679505</v>
      </c>
      <c r="N3162" s="8">
        <f t="shared" si="247"/>
        <v>349.50000003911555</v>
      </c>
      <c r="O3162" s="18">
        <v>1</v>
      </c>
      <c r="P3162" s="6" t="s">
        <v>5468</v>
      </c>
      <c r="Q3162" s="6" t="s">
        <v>24</v>
      </c>
    </row>
    <row r="3163" spans="1:17" ht="15">
      <c r="A3163" s="6" t="s">
        <v>29</v>
      </c>
      <c r="B3163" s="6" t="s">
        <v>87</v>
      </c>
      <c r="C3163" s="6" t="s">
        <v>197</v>
      </c>
      <c r="D3163" s="6" t="s">
        <v>5469</v>
      </c>
      <c r="E3163" s="6">
        <v>13</v>
      </c>
      <c r="F3163" s="6" t="s">
        <v>92</v>
      </c>
      <c r="G3163" s="6" t="s">
        <v>22</v>
      </c>
      <c r="H3163" s="7">
        <v>43216.367743055554</v>
      </c>
      <c r="I3163" s="7">
        <v>43216.339687500003</v>
      </c>
      <c r="J3163" s="4">
        <f t="shared" si="248"/>
        <v>2018</v>
      </c>
      <c r="K3163" s="4">
        <f t="shared" si="249"/>
        <v>4</v>
      </c>
      <c r="L3163" s="6">
        <f t="shared" si="250"/>
        <v>2423.9999996032566</v>
      </c>
      <c r="M3163" s="8">
        <f t="shared" si="246"/>
        <v>40.39999999338761</v>
      </c>
      <c r="N3163" s="8">
        <f t="shared" si="247"/>
        <v>525.19999991403893</v>
      </c>
      <c r="O3163" s="18">
        <v>1</v>
      </c>
      <c r="P3163" s="6" t="s">
        <v>5470</v>
      </c>
      <c r="Q3163" s="6" t="s">
        <v>24</v>
      </c>
    </row>
    <row r="3164" spans="1:17" ht="15">
      <c r="A3164" s="6" t="s">
        <v>17</v>
      </c>
      <c r="B3164" s="6" t="s">
        <v>55</v>
      </c>
      <c r="C3164" s="6" t="s">
        <v>59</v>
      </c>
      <c r="D3164" s="6" t="s">
        <v>5471</v>
      </c>
      <c r="E3164" s="6">
        <v>1</v>
      </c>
      <c r="F3164" s="6" t="s">
        <v>92</v>
      </c>
      <c r="G3164" s="6" t="s">
        <v>22</v>
      </c>
      <c r="H3164" s="7">
        <v>43216.602083333331</v>
      </c>
      <c r="I3164" s="7">
        <v>43216.559027777781</v>
      </c>
      <c r="J3164" s="4">
        <f t="shared" si="248"/>
        <v>2018</v>
      </c>
      <c r="K3164" s="4">
        <f t="shared" si="249"/>
        <v>4</v>
      </c>
      <c r="L3164" s="6">
        <f t="shared" si="250"/>
        <v>3719.9999995529652</v>
      </c>
      <c r="M3164" s="8">
        <f t="shared" si="246"/>
        <v>61.999999992549419</v>
      </c>
      <c r="N3164" s="8">
        <f t="shared" si="247"/>
        <v>61.999999992549419</v>
      </c>
      <c r="O3164" s="18">
        <v>1</v>
      </c>
      <c r="P3164" s="6" t="s">
        <v>5472</v>
      </c>
      <c r="Q3164" s="6" t="s">
        <v>24</v>
      </c>
    </row>
    <row r="3165" spans="1:17" ht="15">
      <c r="A3165" s="6" t="s">
        <v>17</v>
      </c>
      <c r="B3165" s="6" t="s">
        <v>18</v>
      </c>
      <c r="C3165" s="6" t="s">
        <v>25</v>
      </c>
      <c r="D3165" s="6" t="s">
        <v>5473</v>
      </c>
      <c r="E3165" s="6">
        <v>2</v>
      </c>
      <c r="F3165" s="6" t="s">
        <v>27</v>
      </c>
      <c r="G3165" s="6" t="s">
        <v>22</v>
      </c>
      <c r="H3165" s="7">
        <v>43216.728518518517</v>
      </c>
      <c r="I3165" s="7">
        <v>43216.690972222219</v>
      </c>
      <c r="J3165" s="4">
        <f t="shared" si="248"/>
        <v>2018</v>
      </c>
      <c r="K3165" s="4">
        <f t="shared" si="249"/>
        <v>4</v>
      </c>
      <c r="L3165" s="6">
        <f t="shared" si="250"/>
        <v>3244.0000001806766</v>
      </c>
      <c r="M3165" s="8">
        <f t="shared" si="246"/>
        <v>54.066666669677943</v>
      </c>
      <c r="N3165" s="8">
        <f t="shared" si="247"/>
        <v>108.13333333935589</v>
      </c>
      <c r="O3165" s="18">
        <v>1</v>
      </c>
      <c r="P3165" s="6" t="s">
        <v>5474</v>
      </c>
      <c r="Q3165" s="6" t="s">
        <v>24</v>
      </c>
    </row>
    <row r="3166" spans="1:17" ht="15">
      <c r="A3166" s="6" t="s">
        <v>17</v>
      </c>
      <c r="B3166" s="6" t="s">
        <v>18</v>
      </c>
      <c r="C3166" s="6" t="s">
        <v>25</v>
      </c>
      <c r="D3166" s="6" t="s">
        <v>294</v>
      </c>
      <c r="E3166" s="6">
        <v>14</v>
      </c>
      <c r="F3166" s="6" t="s">
        <v>92</v>
      </c>
      <c r="G3166" s="6" t="s">
        <v>22</v>
      </c>
      <c r="H3166" s="7">
        <v>43217.151238425926</v>
      </c>
      <c r="I3166" s="7">
        <v>43217.105555555558</v>
      </c>
      <c r="J3166" s="4">
        <f t="shared" si="248"/>
        <v>2018</v>
      </c>
      <c r="K3166" s="4">
        <f t="shared" si="249"/>
        <v>4</v>
      </c>
      <c r="L3166" s="6">
        <f t="shared" si="250"/>
        <v>3946.9999998109415</v>
      </c>
      <c r="M3166" s="8">
        <f t="shared" si="246"/>
        <v>65.783333330182359</v>
      </c>
      <c r="N3166" s="8">
        <f t="shared" si="247"/>
        <v>920.96666662255302</v>
      </c>
      <c r="O3166" s="18">
        <v>1</v>
      </c>
      <c r="P3166" s="6" t="s">
        <v>5475</v>
      </c>
      <c r="Q3166" s="6" t="s">
        <v>24</v>
      </c>
    </row>
    <row r="3167" spans="1:17" ht="15">
      <c r="A3167" s="6" t="s">
        <v>17</v>
      </c>
      <c r="B3167" s="6" t="s">
        <v>55</v>
      </c>
      <c r="C3167" s="6" t="s">
        <v>59</v>
      </c>
      <c r="D3167" s="6" t="s">
        <v>5476</v>
      </c>
      <c r="E3167" s="6">
        <v>1</v>
      </c>
      <c r="F3167" s="6" t="s">
        <v>27</v>
      </c>
      <c r="G3167" s="6" t="s">
        <v>22</v>
      </c>
      <c r="H3167" s="7">
        <v>43217.57503472222</v>
      </c>
      <c r="I3167" s="7">
        <v>43217.519675925927</v>
      </c>
      <c r="J3167" s="4">
        <f t="shared" si="248"/>
        <v>2018</v>
      </c>
      <c r="K3167" s="4">
        <f t="shared" si="249"/>
        <v>4</v>
      </c>
      <c r="L3167" s="6">
        <f t="shared" si="250"/>
        <v>4782.9999997280538</v>
      </c>
      <c r="M3167" s="8">
        <f t="shared" si="246"/>
        <v>79.71666666213423</v>
      </c>
      <c r="N3167" s="8">
        <f t="shared" si="247"/>
        <v>79.71666666213423</v>
      </c>
      <c r="O3167" s="18">
        <v>1</v>
      </c>
      <c r="P3167" s="6" t="s">
        <v>5477</v>
      </c>
      <c r="Q3167" s="6" t="s">
        <v>24</v>
      </c>
    </row>
    <row r="3168" spans="1:17" ht="15">
      <c r="A3168" s="6" t="s">
        <v>17</v>
      </c>
      <c r="B3168" s="6" t="s">
        <v>41</v>
      </c>
      <c r="C3168" s="6" t="s">
        <v>135</v>
      </c>
      <c r="D3168" s="6" t="s">
        <v>1077</v>
      </c>
      <c r="E3168" s="6">
        <v>24</v>
      </c>
      <c r="F3168" s="6" t="s">
        <v>92</v>
      </c>
      <c r="G3168" s="6" t="s">
        <v>22</v>
      </c>
      <c r="H3168" s="7">
        <v>43218.404652777775</v>
      </c>
      <c r="I3168" s="7">
        <v>43218.34097222222</v>
      </c>
      <c r="J3168" s="4">
        <f t="shared" si="248"/>
        <v>2018</v>
      </c>
      <c r="K3168" s="4">
        <f t="shared" si="249"/>
        <v>4</v>
      </c>
      <c r="L3168" s="6">
        <f t="shared" si="250"/>
        <v>5501.9999999552965</v>
      </c>
      <c r="M3168" s="8">
        <f t="shared" si="246"/>
        <v>91.699999999254942</v>
      </c>
      <c r="N3168" s="8">
        <f t="shared" si="247"/>
        <v>2200.7999999821186</v>
      </c>
      <c r="O3168" s="18">
        <v>1</v>
      </c>
      <c r="P3168" s="6" t="s">
        <v>5478</v>
      </c>
      <c r="Q3168" s="6" t="s">
        <v>24</v>
      </c>
    </row>
    <row r="3169" spans="1:17" s="106" customFormat="1" ht="15">
      <c r="A3169" s="110" t="s">
        <v>17</v>
      </c>
      <c r="B3169" s="110" t="s">
        <v>47</v>
      </c>
      <c r="C3169" s="110" t="s">
        <v>52</v>
      </c>
      <c r="D3169" s="110" t="s">
        <v>5479</v>
      </c>
      <c r="E3169" s="110">
        <v>1</v>
      </c>
      <c r="F3169" s="110" t="s">
        <v>92</v>
      </c>
      <c r="G3169" s="110" t="s">
        <v>22</v>
      </c>
      <c r="H3169" s="183">
        <v>43218.379166666666</v>
      </c>
      <c r="I3169" s="183">
        <v>43218.343055555553</v>
      </c>
      <c r="J3169" s="4">
        <f t="shared" si="248"/>
        <v>2018</v>
      </c>
      <c r="K3169" s="4">
        <f t="shared" si="249"/>
        <v>4</v>
      </c>
      <c r="L3169" s="110">
        <f t="shared" si="250"/>
        <v>3120.0000001117587</v>
      </c>
      <c r="M3169" s="108">
        <f t="shared" si="246"/>
        <v>52.000000001862645</v>
      </c>
      <c r="N3169" s="108">
        <f t="shared" si="247"/>
        <v>52.000000001862645</v>
      </c>
      <c r="O3169" s="109">
        <v>1</v>
      </c>
      <c r="P3169" s="110" t="s">
        <v>5480</v>
      </c>
      <c r="Q3169" s="110" t="s">
        <v>24</v>
      </c>
    </row>
    <row r="3170" spans="1:17" ht="15">
      <c r="A3170" s="6" t="s">
        <v>17</v>
      </c>
      <c r="B3170" s="6" t="s">
        <v>18</v>
      </c>
      <c r="C3170" s="6" t="s">
        <v>25</v>
      </c>
      <c r="D3170" s="6" t="s">
        <v>1147</v>
      </c>
      <c r="E3170" s="6">
        <v>35</v>
      </c>
      <c r="F3170" s="6" t="s">
        <v>92</v>
      </c>
      <c r="G3170" s="6" t="s">
        <v>22</v>
      </c>
      <c r="H3170" s="7">
        <v>43218.420451388891</v>
      </c>
      <c r="I3170" s="7">
        <v>43218.361805555556</v>
      </c>
      <c r="J3170" s="4">
        <f t="shared" si="248"/>
        <v>2018</v>
      </c>
      <c r="K3170" s="4">
        <f t="shared" si="249"/>
        <v>4</v>
      </c>
      <c r="L3170" s="6">
        <f t="shared" si="250"/>
        <v>5067.0000001089647</v>
      </c>
      <c r="M3170" s="8">
        <f t="shared" si="246"/>
        <v>84.450000001816079</v>
      </c>
      <c r="N3170" s="8">
        <f t="shared" si="247"/>
        <v>2955.7500000635628</v>
      </c>
      <c r="O3170" s="18">
        <v>1</v>
      </c>
      <c r="P3170" s="6" t="s">
        <v>5481</v>
      </c>
      <c r="Q3170" s="6" t="s">
        <v>24</v>
      </c>
    </row>
    <row r="3171" spans="1:17" ht="15">
      <c r="A3171" s="6" t="s">
        <v>29</v>
      </c>
      <c r="B3171" s="6" t="s">
        <v>30</v>
      </c>
      <c r="C3171" s="6" t="s">
        <v>83</v>
      </c>
      <c r="D3171" s="6" t="s">
        <v>676</v>
      </c>
      <c r="E3171" s="6">
        <v>7</v>
      </c>
      <c r="F3171" s="6" t="s">
        <v>27</v>
      </c>
      <c r="G3171" s="6" t="s">
        <v>22</v>
      </c>
      <c r="H3171" s="7">
        <v>43218.554837962962</v>
      </c>
      <c r="I3171" s="7">
        <v>43218.484027777777</v>
      </c>
      <c r="J3171" s="4">
        <f t="shared" si="248"/>
        <v>2018</v>
      </c>
      <c r="K3171" s="4">
        <f t="shared" si="249"/>
        <v>4</v>
      </c>
      <c r="L3171" s="6">
        <f t="shared" si="250"/>
        <v>6117.9999999934807</v>
      </c>
      <c r="M3171" s="8">
        <f t="shared" si="246"/>
        <v>101.96666666655801</v>
      </c>
      <c r="N3171" s="8">
        <f t="shared" si="247"/>
        <v>713.76666666590609</v>
      </c>
      <c r="O3171" s="18">
        <v>1</v>
      </c>
      <c r="P3171" s="6" t="s">
        <v>5482</v>
      </c>
      <c r="Q3171" s="6" t="s">
        <v>24</v>
      </c>
    </row>
    <row r="3172" spans="1:17" ht="15">
      <c r="A3172" s="6" t="s">
        <v>17</v>
      </c>
      <c r="B3172" s="6" t="s">
        <v>55</v>
      </c>
      <c r="C3172" s="6" t="s">
        <v>59</v>
      </c>
      <c r="D3172" s="6" t="s">
        <v>5483</v>
      </c>
      <c r="E3172" s="6">
        <v>2</v>
      </c>
      <c r="F3172" s="6" t="s">
        <v>92</v>
      </c>
      <c r="G3172" s="6" t="s">
        <v>22</v>
      </c>
      <c r="H3172" s="7">
        <v>43218.886562500003</v>
      </c>
      <c r="I3172" s="7">
        <v>43218.856944444444</v>
      </c>
      <c r="J3172" s="4">
        <f t="shared" si="248"/>
        <v>2018</v>
      </c>
      <c r="K3172" s="4">
        <f t="shared" si="249"/>
        <v>4</v>
      </c>
      <c r="L3172" s="6">
        <f t="shared" si="250"/>
        <v>2559.0000003576279</v>
      </c>
      <c r="M3172" s="8">
        <f t="shared" si="246"/>
        <v>42.650000005960464</v>
      </c>
      <c r="N3172" s="8">
        <f t="shared" si="247"/>
        <v>85.300000011920929</v>
      </c>
      <c r="O3172" s="18">
        <v>1</v>
      </c>
      <c r="P3172" s="6" t="s">
        <v>5484</v>
      </c>
      <c r="Q3172" s="6" t="s">
        <v>24</v>
      </c>
    </row>
    <row r="3173" spans="1:17" ht="15">
      <c r="A3173" s="6" t="s">
        <v>17</v>
      </c>
      <c r="B3173" s="6" t="s">
        <v>41</v>
      </c>
      <c r="C3173" s="6" t="s">
        <v>42</v>
      </c>
      <c r="D3173" s="6" t="s">
        <v>5485</v>
      </c>
      <c r="E3173" s="6">
        <v>1</v>
      </c>
      <c r="F3173" s="6" t="s">
        <v>92</v>
      </c>
      <c r="G3173" s="6" t="s">
        <v>22</v>
      </c>
      <c r="H3173" s="7">
        <v>43220.357754629629</v>
      </c>
      <c r="I3173" s="7">
        <v>43220.330555555556</v>
      </c>
      <c r="J3173" s="4">
        <f t="shared" si="248"/>
        <v>2018</v>
      </c>
      <c r="K3173" s="4">
        <f t="shared" si="249"/>
        <v>4</v>
      </c>
      <c r="L3173" s="6">
        <f t="shared" si="250"/>
        <v>2349.9999999068677</v>
      </c>
      <c r="M3173" s="8">
        <f t="shared" si="246"/>
        <v>39.166666665114462</v>
      </c>
      <c r="N3173" s="8">
        <f t="shared" si="247"/>
        <v>39.166666665114462</v>
      </c>
      <c r="O3173" s="18">
        <v>1</v>
      </c>
      <c r="P3173" s="6" t="s">
        <v>5486</v>
      </c>
      <c r="Q3173" s="6" t="s">
        <v>24</v>
      </c>
    </row>
    <row r="3174" spans="1:17" ht="15">
      <c r="A3174" s="6" t="s">
        <v>29</v>
      </c>
      <c r="B3174" s="6" t="s">
        <v>30</v>
      </c>
      <c r="C3174" s="6" t="s">
        <v>31</v>
      </c>
      <c r="D3174" s="6" t="s">
        <v>5487</v>
      </c>
      <c r="E3174" s="6">
        <v>3</v>
      </c>
      <c r="F3174" s="6" t="s">
        <v>33</v>
      </c>
      <c r="G3174" s="6" t="s">
        <v>22</v>
      </c>
      <c r="H3174" s="7">
        <v>43316.037256944444</v>
      </c>
      <c r="I3174" s="7">
        <v>43315.974305555559</v>
      </c>
      <c r="J3174" s="4">
        <f t="shared" si="248"/>
        <v>2018</v>
      </c>
      <c r="K3174" s="4">
        <f t="shared" si="249"/>
        <v>8</v>
      </c>
      <c r="L3174" s="6">
        <f t="shared" si="250"/>
        <v>5438.9999996870756</v>
      </c>
      <c r="M3174" s="8">
        <f t="shared" si="246"/>
        <v>90.649999994784594</v>
      </c>
      <c r="N3174" s="8">
        <f t="shared" si="247"/>
        <v>271.94999998435378</v>
      </c>
      <c r="O3174" s="18">
        <v>1</v>
      </c>
      <c r="P3174" s="6" t="s">
        <v>5488</v>
      </c>
      <c r="Q3174" s="6" t="s">
        <v>24</v>
      </c>
    </row>
    <row r="3175" spans="1:19" s="152" customFormat="1" ht="15">
      <c r="A3175" s="156" t="s">
        <v>29</v>
      </c>
      <c r="B3175" s="156" t="s">
        <v>87</v>
      </c>
      <c r="C3175" s="156" t="s">
        <v>197</v>
      </c>
      <c r="D3175" s="156" t="s">
        <v>5489</v>
      </c>
      <c r="E3175" s="156">
        <v>5</v>
      </c>
      <c r="F3175" s="156" t="s">
        <v>33</v>
      </c>
      <c r="G3175" s="156" t="s">
        <v>22</v>
      </c>
      <c r="H3175" s="157">
        <v>43321.657743055555</v>
      </c>
      <c r="I3175" s="157">
        <v>43321.59097222222</v>
      </c>
      <c r="J3175" s="4">
        <f t="shared" si="248"/>
        <v>2018</v>
      </c>
      <c r="K3175" s="4">
        <f t="shared" si="249"/>
        <v>8</v>
      </c>
      <c r="L3175" s="156">
        <f t="shared" si="250"/>
        <v>5769.0000001341105</v>
      </c>
      <c r="M3175" s="154">
        <f t="shared" si="246"/>
        <v>96.150000002235174</v>
      </c>
      <c r="N3175" s="154">
        <f t="shared" si="247"/>
        <v>480.75000001117587</v>
      </c>
      <c r="O3175" s="155">
        <v>1</v>
      </c>
      <c r="P3175" s="156" t="s">
        <v>5490</v>
      </c>
      <c r="Q3175" s="156" t="s">
        <v>24</v>
      </c>
      <c r="S3175"/>
    </row>
    <row r="3176" spans="1:17" ht="15">
      <c r="A3176" s="6" t="s">
        <v>17</v>
      </c>
      <c r="B3176" s="6" t="s">
        <v>41</v>
      </c>
      <c r="C3176" s="6" t="s">
        <v>62</v>
      </c>
      <c r="D3176" s="6" t="s">
        <v>3460</v>
      </c>
      <c r="E3176" s="6">
        <v>68</v>
      </c>
      <c r="F3176" s="6" t="s">
        <v>472</v>
      </c>
      <c r="G3176" s="6" t="s">
        <v>22</v>
      </c>
      <c r="H3176" s="7">
        <v>43220.901261574072</v>
      </c>
      <c r="I3176" s="7">
        <v>43220.729861111111</v>
      </c>
      <c r="J3176" s="4">
        <f t="shared" si="248"/>
        <v>2018</v>
      </c>
      <c r="K3176" s="4">
        <f t="shared" si="249"/>
        <v>4</v>
      </c>
      <c r="L3176" s="6">
        <f t="shared" si="250"/>
        <v>14808.9999998454</v>
      </c>
      <c r="M3176" s="8">
        <f t="shared" si="246"/>
        <v>246.81666666409001</v>
      </c>
      <c r="N3176" s="8">
        <f t="shared" si="247"/>
        <v>16783.533333158121</v>
      </c>
      <c r="O3176" s="18">
        <v>1</v>
      </c>
      <c r="P3176" s="6" t="s">
        <v>5491</v>
      </c>
      <c r="Q3176" s="6" t="s">
        <v>24</v>
      </c>
    </row>
    <row r="3177" spans="1:17" ht="15">
      <c r="A3177" s="6" t="s">
        <v>17</v>
      </c>
      <c r="B3177" s="6" t="s">
        <v>41</v>
      </c>
      <c r="C3177" s="6" t="s">
        <v>62</v>
      </c>
      <c r="D3177" s="6" t="s">
        <v>5492</v>
      </c>
      <c r="E3177" s="6">
        <v>2</v>
      </c>
      <c r="F3177" s="6" t="s">
        <v>27</v>
      </c>
      <c r="G3177" s="6" t="s">
        <v>22</v>
      </c>
      <c r="H3177" s="7">
        <v>43221.020868055559</v>
      </c>
      <c r="I3177" s="7">
        <v>43220.984722222223</v>
      </c>
      <c r="J3177" s="4">
        <f t="shared" si="248"/>
        <v>2018</v>
      </c>
      <c r="K3177" s="4">
        <f t="shared" si="249"/>
        <v>4</v>
      </c>
      <c r="L3177" s="6">
        <f t="shared" si="250"/>
        <v>3123.0000001844019</v>
      </c>
      <c r="M3177" s="8">
        <f t="shared" si="246"/>
        <v>52.050000003073364</v>
      </c>
      <c r="N3177" s="8">
        <f t="shared" si="247"/>
        <v>104.10000000614673</v>
      </c>
      <c r="O3177" s="18">
        <v>1</v>
      </c>
      <c r="P3177" s="6" t="s">
        <v>5493</v>
      </c>
      <c r="Q3177" s="6" t="s">
        <v>24</v>
      </c>
    </row>
    <row r="3178" spans="1:17" ht="15">
      <c r="A3178" s="6" t="s">
        <v>29</v>
      </c>
      <c r="B3178" s="6" t="s">
        <v>87</v>
      </c>
      <c r="C3178" s="6" t="s">
        <v>197</v>
      </c>
      <c r="D3178" s="6" t="s">
        <v>5494</v>
      </c>
      <c r="E3178" s="6">
        <v>242</v>
      </c>
      <c r="F3178" s="6" t="s">
        <v>21</v>
      </c>
      <c r="G3178" s="6" t="s">
        <v>22</v>
      </c>
      <c r="H3178" s="7">
        <v>43221.310833333337</v>
      </c>
      <c r="I3178" s="7">
        <v>43221.297222222223</v>
      </c>
      <c r="J3178" s="4">
        <f t="shared" si="248"/>
        <v>2018</v>
      </c>
      <c r="K3178" s="4">
        <f t="shared" si="249"/>
        <v>5</v>
      </c>
      <c r="L3178" s="6">
        <f t="shared" si="250"/>
        <v>1176.0000001871958</v>
      </c>
      <c r="M3178" s="8">
        <f t="shared" si="246"/>
        <v>19.600000003119931</v>
      </c>
      <c r="N3178" s="8">
        <f t="shared" si="247"/>
        <v>4743.2000007550232</v>
      </c>
      <c r="O3178" s="18">
        <v>1</v>
      </c>
      <c r="P3178" s="6" t="s">
        <v>5495</v>
      </c>
      <c r="Q3178" s="6" t="s">
        <v>24</v>
      </c>
    </row>
    <row r="3179" spans="1:17" s="106" customFormat="1" ht="15">
      <c r="A3179" s="110" t="s">
        <v>29</v>
      </c>
      <c r="B3179" s="110" t="s">
        <v>94</v>
      </c>
      <c r="C3179" s="110" t="s">
        <v>95</v>
      </c>
      <c r="D3179" s="110" t="s">
        <v>5496</v>
      </c>
      <c r="E3179" s="110">
        <v>1</v>
      </c>
      <c r="F3179" s="110" t="s">
        <v>92</v>
      </c>
      <c r="G3179" s="110" t="s">
        <v>22</v>
      </c>
      <c r="H3179" s="183">
        <v>43221.38453703704</v>
      </c>
      <c r="I3179" s="183">
        <v>43221.359722222223</v>
      </c>
      <c r="J3179" s="4">
        <f t="shared" si="248"/>
        <v>2018</v>
      </c>
      <c r="K3179" s="4">
        <f t="shared" si="249"/>
        <v>5</v>
      </c>
      <c r="L3179" s="110">
        <f t="shared" si="250"/>
        <v>2144.0000001573935</v>
      </c>
      <c r="M3179" s="108">
        <f t="shared" si="246"/>
        <v>35.733333335956559</v>
      </c>
      <c r="N3179" s="108">
        <f t="shared" si="247"/>
        <v>35.733333335956559</v>
      </c>
      <c r="O3179" s="109">
        <v>1</v>
      </c>
      <c r="P3179" s="110" t="s">
        <v>5497</v>
      </c>
      <c r="Q3179" s="110" t="s">
        <v>24</v>
      </c>
    </row>
    <row r="3180" spans="1:17" ht="15">
      <c r="A3180" s="6" t="s">
        <v>17</v>
      </c>
      <c r="B3180" s="6" t="s">
        <v>41</v>
      </c>
      <c r="C3180" s="6" t="s">
        <v>62</v>
      </c>
      <c r="D3180" s="6" t="s">
        <v>2857</v>
      </c>
      <c r="E3180" s="6">
        <v>2</v>
      </c>
      <c r="F3180" s="6" t="s">
        <v>92</v>
      </c>
      <c r="G3180" s="6" t="s">
        <v>22</v>
      </c>
      <c r="H3180" s="7">
        <v>43221.478761574072</v>
      </c>
      <c r="I3180" s="7">
        <v>43221.405532407407</v>
      </c>
      <c r="J3180" s="4">
        <f t="shared" si="248"/>
        <v>2018</v>
      </c>
      <c r="K3180" s="4">
        <f t="shared" si="249"/>
        <v>5</v>
      </c>
      <c r="L3180" s="6">
        <f t="shared" si="250"/>
        <v>6326.9999998155981</v>
      </c>
      <c r="M3180" s="8">
        <f t="shared" si="246"/>
        <v>105.44999999692664</v>
      </c>
      <c r="N3180" s="8">
        <f t="shared" si="247"/>
        <v>210.89999999385327</v>
      </c>
      <c r="O3180" s="18">
        <v>1</v>
      </c>
      <c r="P3180" s="6" t="s">
        <v>5498</v>
      </c>
      <c r="Q3180" s="6" t="s">
        <v>24</v>
      </c>
    </row>
    <row r="3181" spans="1:17" ht="15">
      <c r="A3181" s="6" t="s">
        <v>17</v>
      </c>
      <c r="B3181" s="6" t="s">
        <v>47</v>
      </c>
      <c r="C3181" s="6" t="s">
        <v>48</v>
      </c>
      <c r="D3181" s="6" t="s">
        <v>5499</v>
      </c>
      <c r="E3181" s="6">
        <v>2</v>
      </c>
      <c r="F3181" s="6" t="s">
        <v>92</v>
      </c>
      <c r="G3181" s="6" t="s">
        <v>22</v>
      </c>
      <c r="H3181" s="7">
        <v>43221.64166666667</v>
      </c>
      <c r="I3181" s="7">
        <v>43221.574305555558</v>
      </c>
      <c r="J3181" s="4">
        <f t="shared" si="248"/>
        <v>2018</v>
      </c>
      <c r="K3181" s="4">
        <f t="shared" si="249"/>
        <v>5</v>
      </c>
      <c r="L3181" s="6">
        <f t="shared" si="250"/>
        <v>5820.0000001117587</v>
      </c>
      <c r="M3181" s="8">
        <f t="shared" si="246"/>
        <v>97.000000001862645</v>
      </c>
      <c r="N3181" s="8">
        <f t="shared" si="247"/>
        <v>194.00000000372529</v>
      </c>
      <c r="O3181" s="18">
        <v>1</v>
      </c>
      <c r="P3181" s="6" t="s">
        <v>5500</v>
      </c>
      <c r="Q3181" s="6" t="s">
        <v>24</v>
      </c>
    </row>
    <row r="3182" spans="1:17" ht="15">
      <c r="A3182" s="6" t="s">
        <v>17</v>
      </c>
      <c r="B3182" s="6" t="s">
        <v>18</v>
      </c>
      <c r="C3182" s="6" t="s">
        <v>25</v>
      </c>
      <c r="D3182" s="6" t="s">
        <v>2179</v>
      </c>
      <c r="E3182" s="6">
        <v>17</v>
      </c>
      <c r="F3182" s="6" t="s">
        <v>92</v>
      </c>
      <c r="G3182" s="6" t="s">
        <v>22</v>
      </c>
      <c r="H3182" s="7">
        <v>43221.870613425926</v>
      </c>
      <c r="I3182" s="7">
        <v>43221.840277777781</v>
      </c>
      <c r="J3182" s="4">
        <f t="shared" si="248"/>
        <v>2018</v>
      </c>
      <c r="K3182" s="4">
        <f t="shared" si="249"/>
        <v>5</v>
      </c>
      <c r="L3182" s="6">
        <f t="shared" si="250"/>
        <v>2620.9999997634441</v>
      </c>
      <c r="M3182" s="8">
        <f t="shared" si="246"/>
        <v>43.683333329390734</v>
      </c>
      <c r="N3182" s="8">
        <f t="shared" si="247"/>
        <v>742.61666659964249</v>
      </c>
      <c r="O3182" s="18">
        <v>1</v>
      </c>
      <c r="P3182" s="6" t="s">
        <v>5501</v>
      </c>
      <c r="Q3182" s="6" t="s">
        <v>24</v>
      </c>
    </row>
    <row r="3183" spans="1:17" ht="15">
      <c r="A3183" s="6" t="s">
        <v>17</v>
      </c>
      <c r="B3183" s="6" t="s">
        <v>41</v>
      </c>
      <c r="C3183" s="6" t="s">
        <v>42</v>
      </c>
      <c r="D3183" s="6" t="s">
        <v>5502</v>
      </c>
      <c r="E3183" s="6">
        <v>3</v>
      </c>
      <c r="F3183" s="6" t="s">
        <v>92</v>
      </c>
      <c r="G3183" s="6" t="s">
        <v>22</v>
      </c>
      <c r="H3183" s="7">
        <v>43222.413518518515</v>
      </c>
      <c r="I3183" s="7">
        <v>43222.378530092596</v>
      </c>
      <c r="J3183" s="4">
        <f t="shared" si="248"/>
        <v>2018</v>
      </c>
      <c r="K3183" s="4">
        <f t="shared" si="249"/>
        <v>5</v>
      </c>
      <c r="L3183" s="6">
        <f t="shared" si="250"/>
        <v>3022.9999994393438</v>
      </c>
      <c r="M3183" s="8">
        <f t="shared" si="246"/>
        <v>50.383333323989064</v>
      </c>
      <c r="N3183" s="8">
        <f t="shared" si="247"/>
        <v>151.14999997196719</v>
      </c>
      <c r="O3183" s="18">
        <v>1</v>
      </c>
      <c r="P3183" s="6" t="s">
        <v>5503</v>
      </c>
      <c r="Q3183" s="6" t="s">
        <v>24</v>
      </c>
    </row>
    <row r="3184" spans="1:17" ht="15">
      <c r="A3184" s="6" t="s">
        <v>17</v>
      </c>
      <c r="B3184" s="6" t="s">
        <v>41</v>
      </c>
      <c r="C3184" s="6" t="s">
        <v>62</v>
      </c>
      <c r="D3184" s="6" t="s">
        <v>282</v>
      </c>
      <c r="E3184" s="6">
        <v>13</v>
      </c>
      <c r="F3184" s="6" t="s">
        <v>125</v>
      </c>
      <c r="G3184" s="6" t="s">
        <v>22</v>
      </c>
      <c r="H3184" s="7">
        <v>43222.552997685183</v>
      </c>
      <c r="I3184" s="7">
        <v>43222.517766203702</v>
      </c>
      <c r="J3184" s="4">
        <f t="shared" si="248"/>
        <v>2018</v>
      </c>
      <c r="K3184" s="4">
        <f t="shared" si="249"/>
        <v>5</v>
      </c>
      <c r="L3184" s="6">
        <f t="shared" si="250"/>
        <v>3043.9999999478459</v>
      </c>
      <c r="M3184" s="8">
        <f t="shared" si="246"/>
        <v>50.733333332464099</v>
      </c>
      <c r="N3184" s="8">
        <f t="shared" si="247"/>
        <v>659.53333332203329</v>
      </c>
      <c r="O3184" s="18">
        <v>1</v>
      </c>
      <c r="P3184" s="6" t="s">
        <v>5504</v>
      </c>
      <c r="Q3184" s="6" t="s">
        <v>24</v>
      </c>
    </row>
    <row r="3185" spans="1:17" ht="15">
      <c r="A3185" s="6" t="s">
        <v>17</v>
      </c>
      <c r="B3185" s="6" t="s">
        <v>18</v>
      </c>
      <c r="C3185" s="6" t="s">
        <v>35</v>
      </c>
      <c r="D3185" s="6" t="s">
        <v>5505</v>
      </c>
      <c r="E3185" s="6">
        <v>6</v>
      </c>
      <c r="F3185" s="6" t="s">
        <v>21</v>
      </c>
      <c r="G3185" s="6" t="s">
        <v>97</v>
      </c>
      <c r="H3185" s="7">
        <v>43222.651875000003</v>
      </c>
      <c r="I3185" s="7">
        <v>43222.630555555559</v>
      </c>
      <c r="J3185" s="4">
        <f t="shared" si="248"/>
        <v>2018</v>
      </c>
      <c r="K3185" s="4">
        <f t="shared" si="249"/>
        <v>5</v>
      </c>
      <c r="L3185" s="6">
        <f t="shared" si="250"/>
        <v>1841.9999999692664</v>
      </c>
      <c r="M3185" s="8">
        <f t="shared" si="246"/>
        <v>30.699999999487773</v>
      </c>
      <c r="N3185" s="8">
        <f t="shared" si="247"/>
        <v>184.19999999692664</v>
      </c>
      <c r="O3185" s="18">
        <v>1</v>
      </c>
      <c r="P3185" s="6" t="s">
        <v>5506</v>
      </c>
      <c r="Q3185" s="6" t="s">
        <v>24</v>
      </c>
    </row>
    <row r="3186" spans="1:17" ht="15">
      <c r="A3186" s="6" t="s">
        <v>29</v>
      </c>
      <c r="B3186" s="6" t="s">
        <v>94</v>
      </c>
      <c r="C3186" s="6" t="s">
        <v>156</v>
      </c>
      <c r="D3186" s="6" t="s">
        <v>5507</v>
      </c>
      <c r="E3186" s="6">
        <v>3</v>
      </c>
      <c r="F3186" s="6" t="s">
        <v>92</v>
      </c>
      <c r="G3186" s="6" t="s">
        <v>22</v>
      </c>
      <c r="H3186" s="7">
        <v>43223.342083333337</v>
      </c>
      <c r="I3186" s="7">
        <v>43223.317361111112</v>
      </c>
      <c r="J3186" s="4">
        <f t="shared" si="248"/>
        <v>2018</v>
      </c>
      <c r="K3186" s="4">
        <f t="shared" si="249"/>
        <v>5</v>
      </c>
      <c r="L3186" s="6">
        <f t="shared" si="250"/>
        <v>2136.000000173226</v>
      </c>
      <c r="M3186" s="8">
        <f t="shared" si="246"/>
        <v>35.6000000028871</v>
      </c>
      <c r="N3186" s="8">
        <f t="shared" si="247"/>
        <v>106.8000000086613</v>
      </c>
      <c r="O3186" s="18">
        <v>1</v>
      </c>
      <c r="P3186" s="6" t="s">
        <v>5508</v>
      </c>
      <c r="Q3186" s="6" t="s">
        <v>24</v>
      </c>
    </row>
    <row r="3187" spans="1:17" ht="15">
      <c r="A3187" s="6" t="s">
        <v>17</v>
      </c>
      <c r="B3187" s="6" t="s">
        <v>41</v>
      </c>
      <c r="C3187" s="6" t="s">
        <v>62</v>
      </c>
      <c r="D3187" s="6" t="s">
        <v>5509</v>
      </c>
      <c r="E3187" s="6">
        <v>1</v>
      </c>
      <c r="F3187" s="6" t="s">
        <v>92</v>
      </c>
      <c r="G3187" s="6" t="s">
        <v>22</v>
      </c>
      <c r="H3187" s="7">
        <v>43223.435416666667</v>
      </c>
      <c r="I3187" s="7">
        <v>43223.395138888889</v>
      </c>
      <c r="J3187" s="4">
        <f t="shared" si="248"/>
        <v>2018</v>
      </c>
      <c r="K3187" s="4">
        <f t="shared" si="249"/>
        <v>5</v>
      </c>
      <c r="L3187" s="6">
        <f t="shared" si="250"/>
        <v>3480.0000000279397</v>
      </c>
      <c r="M3187" s="8">
        <f t="shared" si="246"/>
        <v>58.000000000465661</v>
      </c>
      <c r="N3187" s="8">
        <f t="shared" si="247"/>
        <v>58.000000000465661</v>
      </c>
      <c r="O3187" s="18">
        <v>1</v>
      </c>
      <c r="P3187" s="6" t="s">
        <v>5510</v>
      </c>
      <c r="Q3187" s="6" t="s">
        <v>24</v>
      </c>
    </row>
    <row r="3188" spans="1:17" ht="15">
      <c r="A3188" s="6" t="s">
        <v>29</v>
      </c>
      <c r="B3188" s="6" t="s">
        <v>94</v>
      </c>
      <c r="C3188" s="6" t="s">
        <v>4972</v>
      </c>
      <c r="D3188" s="6" t="s">
        <v>457</v>
      </c>
      <c r="E3188" s="6">
        <v>1</v>
      </c>
      <c r="F3188" s="6" t="s">
        <v>33</v>
      </c>
      <c r="G3188" s="6" t="s">
        <v>22</v>
      </c>
      <c r="H3188" s="7">
        <v>43329.438888888886</v>
      </c>
      <c r="I3188" s="7">
        <v>43329.387499999997</v>
      </c>
      <c r="J3188" s="4">
        <f t="shared" si="248"/>
        <v>2018</v>
      </c>
      <c r="K3188" s="4">
        <f t="shared" si="249"/>
        <v>8</v>
      </c>
      <c r="L3188" s="6">
        <f t="shared" si="250"/>
        <v>4440.0000000139698</v>
      </c>
      <c r="M3188" s="8">
        <f t="shared" si="246"/>
        <v>74.000000000232831</v>
      </c>
      <c r="N3188" s="8">
        <f t="shared" si="247"/>
        <v>74.000000000232831</v>
      </c>
      <c r="O3188" s="18">
        <v>1</v>
      </c>
      <c r="P3188" s="6" t="s">
        <v>5511</v>
      </c>
      <c r="Q3188" s="6" t="s">
        <v>24</v>
      </c>
    </row>
    <row r="3189" spans="1:17" ht="15">
      <c r="A3189" s="6" t="s">
        <v>17</v>
      </c>
      <c r="B3189" s="6" t="s">
        <v>18</v>
      </c>
      <c r="C3189" s="6" t="s">
        <v>25</v>
      </c>
      <c r="D3189" s="6" t="s">
        <v>5325</v>
      </c>
      <c r="E3189" s="6">
        <v>1</v>
      </c>
      <c r="F3189" s="6" t="s">
        <v>92</v>
      </c>
      <c r="G3189" s="6" t="s">
        <v>22</v>
      </c>
      <c r="H3189" s="7">
        <v>43223.82402777778</v>
      </c>
      <c r="I3189" s="7">
        <v>43223.795138888891</v>
      </c>
      <c r="J3189" s="4">
        <f t="shared" si="248"/>
        <v>2018</v>
      </c>
      <c r="K3189" s="4">
        <f t="shared" si="249"/>
        <v>5</v>
      </c>
      <c r="L3189" s="6">
        <f t="shared" si="250"/>
        <v>2496.000000089407</v>
      </c>
      <c r="M3189" s="8">
        <f t="shared" si="246"/>
        <v>41.600000001490116</v>
      </c>
      <c r="N3189" s="8">
        <f t="shared" si="247"/>
        <v>41.600000001490116</v>
      </c>
      <c r="O3189" s="18">
        <v>1</v>
      </c>
      <c r="P3189" s="6" t="s">
        <v>5512</v>
      </c>
      <c r="Q3189" s="6" t="s">
        <v>24</v>
      </c>
    </row>
    <row r="3190" spans="1:17" ht="15">
      <c r="A3190" s="6" t="s">
        <v>17</v>
      </c>
      <c r="B3190" s="6" t="s">
        <v>140</v>
      </c>
      <c r="C3190" s="6" t="s">
        <v>141</v>
      </c>
      <c r="D3190" s="6" t="s">
        <v>5513</v>
      </c>
      <c r="E3190" s="6">
        <v>1</v>
      </c>
      <c r="F3190" s="6" t="s">
        <v>92</v>
      </c>
      <c r="G3190" s="6" t="s">
        <v>22</v>
      </c>
      <c r="H3190" s="7">
        <v>43223.879641203705</v>
      </c>
      <c r="I3190" s="7">
        <v>43223.801388888889</v>
      </c>
      <c r="J3190" s="4">
        <f t="shared" si="248"/>
        <v>2018</v>
      </c>
      <c r="K3190" s="4">
        <f t="shared" si="249"/>
        <v>5</v>
      </c>
      <c r="L3190" s="6">
        <f t="shared" si="250"/>
        <v>6761.0000000568107</v>
      </c>
      <c r="M3190" s="8">
        <f t="shared" si="246"/>
        <v>112.68333333428018</v>
      </c>
      <c r="N3190" s="8">
        <f t="shared" si="247"/>
        <v>112.68333333428018</v>
      </c>
      <c r="O3190" s="18">
        <v>1</v>
      </c>
      <c r="P3190" s="6" t="s">
        <v>5514</v>
      </c>
      <c r="Q3190" s="6" t="s">
        <v>24</v>
      </c>
    </row>
    <row r="3191" spans="1:17" ht="15">
      <c r="A3191" s="6" t="s">
        <v>29</v>
      </c>
      <c r="B3191" s="6" t="s">
        <v>94</v>
      </c>
      <c r="C3191" s="6" t="s">
        <v>156</v>
      </c>
      <c r="D3191" s="6" t="s">
        <v>5507</v>
      </c>
      <c r="E3191" s="6">
        <v>3</v>
      </c>
      <c r="F3191" s="6" t="s">
        <v>92</v>
      </c>
      <c r="G3191" s="6" t="s">
        <v>22</v>
      </c>
      <c r="H3191" s="7">
        <v>43224.322962962964</v>
      </c>
      <c r="I3191" s="7">
        <v>43224.302777777775</v>
      </c>
      <c r="J3191" s="4">
        <f t="shared" si="248"/>
        <v>2018</v>
      </c>
      <c r="K3191" s="4">
        <f t="shared" si="249"/>
        <v>5</v>
      </c>
      <c r="L3191" s="6">
        <f t="shared" si="250"/>
        <v>1744.000000320375</v>
      </c>
      <c r="M3191" s="8">
        <f t="shared" si="246"/>
        <v>29.066666672006249</v>
      </c>
      <c r="N3191" s="8">
        <f t="shared" si="247"/>
        <v>87.200000016018748</v>
      </c>
      <c r="O3191" s="18">
        <v>1</v>
      </c>
      <c r="P3191" s="6" t="s">
        <v>5515</v>
      </c>
      <c r="Q3191" s="6" t="s">
        <v>24</v>
      </c>
    </row>
    <row r="3192" spans="1:17" ht="15">
      <c r="A3192" s="6" t="s">
        <v>29</v>
      </c>
      <c r="B3192" s="6" t="s">
        <v>94</v>
      </c>
      <c r="C3192" s="6" t="s">
        <v>186</v>
      </c>
      <c r="D3192" s="6" t="s">
        <v>4313</v>
      </c>
      <c r="E3192" s="6">
        <v>55</v>
      </c>
      <c r="F3192" s="6" t="s">
        <v>92</v>
      </c>
      <c r="G3192" s="6" t="s">
        <v>22</v>
      </c>
      <c r="H3192" s="7">
        <v>43224.368310185186</v>
      </c>
      <c r="I3192" s="7">
        <v>43224.334247685183</v>
      </c>
      <c r="J3192" s="4">
        <f t="shared" si="248"/>
        <v>2018</v>
      </c>
      <c r="K3192" s="4">
        <f t="shared" si="249"/>
        <v>5</v>
      </c>
      <c r="L3192" s="6">
        <f t="shared" si="250"/>
        <v>2943.0000002263114</v>
      </c>
      <c r="M3192" s="8">
        <f t="shared" si="246"/>
        <v>49.050000003771856</v>
      </c>
      <c r="N3192" s="8">
        <f t="shared" si="247"/>
        <v>2697.7500002074521</v>
      </c>
      <c r="O3192" s="18">
        <v>1</v>
      </c>
      <c r="P3192" s="6" t="s">
        <v>5516</v>
      </c>
      <c r="Q3192" s="6" t="s">
        <v>24</v>
      </c>
    </row>
    <row r="3193" spans="1:17" ht="15">
      <c r="A3193" s="6" t="s">
        <v>29</v>
      </c>
      <c r="B3193" s="6" t="s">
        <v>94</v>
      </c>
      <c r="C3193" s="6" t="s">
        <v>95</v>
      </c>
      <c r="D3193" s="6" t="s">
        <v>5517</v>
      </c>
      <c r="E3193" s="6">
        <v>1</v>
      </c>
      <c r="F3193" s="6" t="s">
        <v>125</v>
      </c>
      <c r="G3193" s="6" t="s">
        <v>22</v>
      </c>
      <c r="H3193" s="7">
        <v>43224.499305555553</v>
      </c>
      <c r="I3193" s="7">
        <v>43224.454861111109</v>
      </c>
      <c r="J3193" s="4">
        <f t="shared" si="248"/>
        <v>2018</v>
      </c>
      <c r="K3193" s="4">
        <f t="shared" si="249"/>
        <v>5</v>
      </c>
      <c r="L3193" s="6">
        <f t="shared" si="250"/>
        <v>3839.9999999441206</v>
      </c>
      <c r="M3193" s="8">
        <f t="shared" si="246"/>
        <v>63.999999999068677</v>
      </c>
      <c r="N3193" s="8">
        <f t="shared" si="247"/>
        <v>63.999999999068677</v>
      </c>
      <c r="O3193" s="18">
        <v>1</v>
      </c>
      <c r="P3193" s="6" t="s">
        <v>5518</v>
      </c>
      <c r="Q3193" s="6" t="s">
        <v>24</v>
      </c>
    </row>
    <row r="3194" spans="1:17" ht="15">
      <c r="A3194" s="6" t="s">
        <v>17</v>
      </c>
      <c r="B3194" s="6" t="s">
        <v>18</v>
      </c>
      <c r="C3194" s="6" t="s">
        <v>35</v>
      </c>
      <c r="D3194" s="6" t="s">
        <v>2449</v>
      </c>
      <c r="E3194" s="6">
        <v>10</v>
      </c>
      <c r="F3194" s="6" t="s">
        <v>85</v>
      </c>
      <c r="G3194" s="6" t="s">
        <v>22</v>
      </c>
      <c r="H3194" s="7">
        <v>43224.784803240742</v>
      </c>
      <c r="I3194" s="7">
        <v>43224.761111111111</v>
      </c>
      <c r="J3194" s="4">
        <f t="shared" si="248"/>
        <v>2018</v>
      </c>
      <c r="K3194" s="4">
        <f t="shared" si="249"/>
        <v>5</v>
      </c>
      <c r="L3194" s="6">
        <f t="shared" si="250"/>
        <v>2047.0000001136214</v>
      </c>
      <c r="M3194" s="8">
        <f t="shared" si="246"/>
        <v>34.116666668560356</v>
      </c>
      <c r="N3194" s="8">
        <f t="shared" si="247"/>
        <v>341.16666668560356</v>
      </c>
      <c r="O3194" s="18">
        <v>1</v>
      </c>
      <c r="P3194" s="6" t="s">
        <v>5519</v>
      </c>
      <c r="Q3194" s="6" t="s">
        <v>24</v>
      </c>
    </row>
    <row r="3195" spans="1:17" s="106" customFormat="1" ht="15">
      <c r="A3195" s="110" t="s">
        <v>17</v>
      </c>
      <c r="B3195" s="110" t="s">
        <v>47</v>
      </c>
      <c r="C3195" s="110" t="s">
        <v>52</v>
      </c>
      <c r="D3195" s="110" t="s">
        <v>5520</v>
      </c>
      <c r="E3195" s="110">
        <v>4</v>
      </c>
      <c r="F3195" s="110" t="s">
        <v>92</v>
      </c>
      <c r="G3195" s="110" t="s">
        <v>22</v>
      </c>
      <c r="H3195" s="183">
        <v>43225.47515046296</v>
      </c>
      <c r="I3195" s="183">
        <v>43225.44027777778</v>
      </c>
      <c r="J3195" s="4">
        <f t="shared" si="248"/>
        <v>2018</v>
      </c>
      <c r="K3195" s="4">
        <f t="shared" si="249"/>
        <v>5</v>
      </c>
      <c r="L3195" s="110">
        <f t="shared" si="250"/>
        <v>3012.9999996162951</v>
      </c>
      <c r="M3195" s="108">
        <f t="shared" si="246"/>
        <v>50.216666660271585</v>
      </c>
      <c r="N3195" s="108">
        <f t="shared" si="247"/>
        <v>200.86666664108634</v>
      </c>
      <c r="O3195" s="109">
        <v>1</v>
      </c>
      <c r="P3195" s="110" t="s">
        <v>5521</v>
      </c>
      <c r="Q3195" s="110" t="s">
        <v>24</v>
      </c>
    </row>
    <row r="3196" spans="1:17" ht="15">
      <c r="A3196" s="6" t="s">
        <v>17</v>
      </c>
      <c r="B3196" s="6" t="s">
        <v>41</v>
      </c>
      <c r="C3196" s="6" t="s">
        <v>62</v>
      </c>
      <c r="D3196" s="6" t="s">
        <v>2019</v>
      </c>
      <c r="E3196" s="6">
        <v>4</v>
      </c>
      <c r="F3196" s="6" t="s">
        <v>92</v>
      </c>
      <c r="G3196" s="6" t="s">
        <v>22</v>
      </c>
      <c r="H3196" s="7">
        <v>43226.420300925929</v>
      </c>
      <c r="I3196" s="7">
        <v>43226.397222222222</v>
      </c>
      <c r="J3196" s="4">
        <f t="shared" si="248"/>
        <v>2018</v>
      </c>
      <c r="K3196" s="4">
        <f t="shared" si="249"/>
        <v>5</v>
      </c>
      <c r="L3196" s="6">
        <f t="shared" si="250"/>
        <v>1994.0000002970919</v>
      </c>
      <c r="M3196" s="8">
        <f t="shared" si="246"/>
        <v>33.233333338284865</v>
      </c>
      <c r="N3196" s="8">
        <f t="shared" si="247"/>
        <v>132.93333335313946</v>
      </c>
      <c r="O3196" s="18">
        <v>1</v>
      </c>
      <c r="P3196" s="6" t="s">
        <v>5522</v>
      </c>
      <c r="Q3196" s="6" t="s">
        <v>24</v>
      </c>
    </row>
    <row r="3197" spans="1:17" ht="15">
      <c r="A3197" s="6" t="s">
        <v>17</v>
      </c>
      <c r="B3197" s="6" t="s">
        <v>47</v>
      </c>
      <c r="C3197" s="6" t="s">
        <v>52</v>
      </c>
      <c r="D3197" s="6" t="s">
        <v>5523</v>
      </c>
      <c r="E3197" s="6">
        <v>28</v>
      </c>
      <c r="F3197" s="6" t="s">
        <v>27</v>
      </c>
      <c r="G3197" s="6" t="s">
        <v>22</v>
      </c>
      <c r="H3197" s="7">
        <v>43227.35564814815</v>
      </c>
      <c r="I3197" s="7">
        <v>43227.198611111111</v>
      </c>
      <c r="J3197" s="4">
        <f t="shared" si="248"/>
        <v>2018</v>
      </c>
      <c r="K3197" s="4">
        <f t="shared" si="249"/>
        <v>5</v>
      </c>
      <c r="L3197" s="6">
        <f t="shared" si="250"/>
        <v>13568.000000179745</v>
      </c>
      <c r="M3197" s="8">
        <f t="shared" si="246"/>
        <v>226.13333333632909</v>
      </c>
      <c r="N3197" s="8">
        <f t="shared" si="247"/>
        <v>6331.7333334172145</v>
      </c>
      <c r="O3197" s="18">
        <v>1</v>
      </c>
      <c r="P3197" s="6" t="s">
        <v>5524</v>
      </c>
      <c r="Q3197" s="6" t="s">
        <v>24</v>
      </c>
    </row>
    <row r="3198" spans="1:17" ht="15">
      <c r="A3198" s="6" t="s">
        <v>17</v>
      </c>
      <c r="B3198" s="6" t="s">
        <v>140</v>
      </c>
      <c r="C3198" s="6" t="s">
        <v>141</v>
      </c>
      <c r="D3198" s="6" t="s">
        <v>5525</v>
      </c>
      <c r="E3198" s="6">
        <v>1</v>
      </c>
      <c r="F3198" s="6" t="s">
        <v>92</v>
      </c>
      <c r="G3198" s="6" t="s">
        <v>22</v>
      </c>
      <c r="H3198" s="7">
        <v>43227.395138888889</v>
      </c>
      <c r="I3198" s="7">
        <v>43227.309027777781</v>
      </c>
      <c r="J3198" s="4">
        <f t="shared" si="248"/>
        <v>2018</v>
      </c>
      <c r="K3198" s="4">
        <f t="shared" si="249"/>
        <v>5</v>
      </c>
      <c r="L3198" s="6">
        <f t="shared" si="250"/>
        <v>7439.9999997345731</v>
      </c>
      <c r="M3198" s="8">
        <f t="shared" si="246"/>
        <v>123.99999999557622</v>
      </c>
      <c r="N3198" s="8">
        <f t="shared" si="247"/>
        <v>123.99999999557622</v>
      </c>
      <c r="O3198" s="18">
        <v>1</v>
      </c>
      <c r="P3198" s="6" t="s">
        <v>5526</v>
      </c>
      <c r="Q3198" s="6" t="s">
        <v>24</v>
      </c>
    </row>
    <row r="3199" spans="1:17" s="106" customFormat="1" ht="15">
      <c r="A3199" s="110" t="s">
        <v>17</v>
      </c>
      <c r="B3199" s="110" t="s">
        <v>47</v>
      </c>
      <c r="C3199" s="110" t="s">
        <v>52</v>
      </c>
      <c r="D3199" s="110" t="s">
        <v>5527</v>
      </c>
      <c r="E3199" s="110">
        <v>5</v>
      </c>
      <c r="F3199" s="110" t="s">
        <v>92</v>
      </c>
      <c r="G3199" s="110" t="s">
        <v>22</v>
      </c>
      <c r="H3199" s="183">
        <v>43227.785162037035</v>
      </c>
      <c r="I3199" s="183">
        <v>43227.744444444441</v>
      </c>
      <c r="J3199" s="4">
        <f t="shared" si="248"/>
        <v>2018</v>
      </c>
      <c r="K3199" s="4">
        <f t="shared" si="249"/>
        <v>5</v>
      </c>
      <c r="L3199" s="110">
        <f t="shared" si="250"/>
        <v>3518.0000001098961</v>
      </c>
      <c r="M3199" s="108">
        <f t="shared" si="246"/>
        <v>58.633333335164934</v>
      </c>
      <c r="N3199" s="108">
        <f t="shared" si="247"/>
        <v>293.16666667582467</v>
      </c>
      <c r="O3199" s="109">
        <v>1</v>
      </c>
      <c r="P3199" s="110" t="s">
        <v>5528</v>
      </c>
      <c r="Q3199" s="110" t="s">
        <v>24</v>
      </c>
    </row>
    <row r="3200" spans="1:17" ht="15">
      <c r="A3200" s="6" t="s">
        <v>29</v>
      </c>
      <c r="B3200" s="6" t="s">
        <v>94</v>
      </c>
      <c r="C3200" s="6" t="s">
        <v>186</v>
      </c>
      <c r="D3200" s="6" t="s">
        <v>4313</v>
      </c>
      <c r="E3200" s="6">
        <v>26</v>
      </c>
      <c r="F3200" s="6" t="s">
        <v>92</v>
      </c>
      <c r="G3200" s="6" t="s">
        <v>22</v>
      </c>
      <c r="H3200" s="7">
        <v>43227.826111111113</v>
      </c>
      <c r="I3200" s="7">
        <v>43227.790277777778</v>
      </c>
      <c r="J3200" s="4">
        <f t="shared" si="248"/>
        <v>2018</v>
      </c>
      <c r="K3200" s="4">
        <f t="shared" si="249"/>
        <v>5</v>
      </c>
      <c r="L3200" s="6">
        <f t="shared" si="250"/>
        <v>3096.0000001592562</v>
      </c>
      <c r="M3200" s="8">
        <f t="shared" si="251" ref="M3200:M3263">+L3200/60</f>
        <v>51.600000002654269</v>
      </c>
      <c r="N3200" s="8">
        <f t="shared" si="252" ref="N3200:N3263">+M3200*E3200</f>
        <v>1341.600000069011</v>
      </c>
      <c r="O3200" s="18">
        <v>1</v>
      </c>
      <c r="P3200" s="6" t="s">
        <v>5529</v>
      </c>
      <c r="Q3200" s="6" t="s">
        <v>24</v>
      </c>
    </row>
    <row r="3201" spans="1:17" ht="15">
      <c r="A3201" s="6" t="s">
        <v>17</v>
      </c>
      <c r="B3201" s="6" t="s">
        <v>41</v>
      </c>
      <c r="C3201" s="6" t="s">
        <v>135</v>
      </c>
      <c r="D3201" s="6" t="s">
        <v>1953</v>
      </c>
      <c r="E3201" s="6">
        <v>2</v>
      </c>
      <c r="F3201" s="6" t="s">
        <v>125</v>
      </c>
      <c r="G3201" s="6" t="s">
        <v>22</v>
      </c>
      <c r="H3201" s="7">
        <v>43228.462453703702</v>
      </c>
      <c r="I3201" s="7">
        <v>43228.410416666666</v>
      </c>
      <c r="J3201" s="4">
        <f t="shared" si="248"/>
        <v>2018</v>
      </c>
      <c r="K3201" s="4">
        <f t="shared" si="249"/>
        <v>5</v>
      </c>
      <c r="L3201" s="6">
        <f t="shared" si="250"/>
        <v>4495.9999999031425</v>
      </c>
      <c r="M3201" s="8">
        <f t="shared" si="251"/>
        <v>74.933333331719041</v>
      </c>
      <c r="N3201" s="8">
        <f t="shared" si="252"/>
        <v>149.86666666343808</v>
      </c>
      <c r="O3201" s="18">
        <v>1</v>
      </c>
      <c r="P3201" s="6" t="s">
        <v>5530</v>
      </c>
      <c r="Q3201" s="6" t="s">
        <v>24</v>
      </c>
    </row>
    <row r="3202" spans="1:17" ht="15">
      <c r="A3202" s="6" t="s">
        <v>17</v>
      </c>
      <c r="B3202" s="6" t="s">
        <v>55</v>
      </c>
      <c r="C3202" s="6" t="s">
        <v>56</v>
      </c>
      <c r="D3202" s="6" t="s">
        <v>5531</v>
      </c>
      <c r="E3202" s="6">
        <v>1</v>
      </c>
      <c r="F3202" s="6" t="s">
        <v>92</v>
      </c>
      <c r="G3202" s="6" t="s">
        <v>22</v>
      </c>
      <c r="H3202" s="7">
        <v>43228.484143518515</v>
      </c>
      <c r="I3202" s="7">
        <v>43228.428472222222</v>
      </c>
      <c r="J3202" s="4">
        <f t="shared" si="248"/>
        <v>2018</v>
      </c>
      <c r="K3202" s="4">
        <f t="shared" si="249"/>
        <v>5</v>
      </c>
      <c r="L3202" s="6">
        <f t="shared" si="250"/>
        <v>4809.9999997531995</v>
      </c>
      <c r="M3202" s="8">
        <f t="shared" si="251"/>
        <v>80.166666662553325</v>
      </c>
      <c r="N3202" s="8">
        <f t="shared" si="252"/>
        <v>80.166666662553325</v>
      </c>
      <c r="O3202" s="18">
        <v>1</v>
      </c>
      <c r="P3202" s="6" t="s">
        <v>5532</v>
      </c>
      <c r="Q3202" s="6" t="s">
        <v>24</v>
      </c>
    </row>
    <row r="3203" spans="1:17" ht="15">
      <c r="A3203" s="6" t="s">
        <v>17</v>
      </c>
      <c r="B3203" s="6" t="s">
        <v>18</v>
      </c>
      <c r="C3203" s="6" t="s">
        <v>35</v>
      </c>
      <c r="D3203" s="6" t="s">
        <v>766</v>
      </c>
      <c r="E3203" s="6">
        <v>9</v>
      </c>
      <c r="F3203" s="6" t="s">
        <v>92</v>
      </c>
      <c r="G3203" s="6" t="s">
        <v>22</v>
      </c>
      <c r="H3203" s="7">
        <v>43229.393368055556</v>
      </c>
      <c r="I3203" s="7">
        <v>43229.355613425927</v>
      </c>
      <c r="J3203" s="4">
        <f t="shared" si="253" ref="J3203:J3266">YEAR(I3203)</f>
        <v>2018</v>
      </c>
      <c r="K3203" s="4">
        <f t="shared" si="254" ref="K3203:K3266">MONTH(I3203)</f>
        <v>5</v>
      </c>
      <c r="L3203" s="6">
        <f t="shared" si="250"/>
        <v>3261.9999999878928</v>
      </c>
      <c r="M3203" s="8">
        <f t="shared" si="251"/>
        <v>54.36666666646488</v>
      </c>
      <c r="N3203" s="8">
        <f t="shared" si="252"/>
        <v>489.29999999818392</v>
      </c>
      <c r="O3203" s="18">
        <v>1</v>
      </c>
      <c r="P3203" s="6" t="s">
        <v>5533</v>
      </c>
      <c r="Q3203" s="6" t="s">
        <v>24</v>
      </c>
    </row>
    <row r="3204" spans="1:17" ht="15">
      <c r="A3204" s="6" t="s">
        <v>17</v>
      </c>
      <c r="B3204" s="6" t="s">
        <v>18</v>
      </c>
      <c r="C3204" s="6" t="s">
        <v>35</v>
      </c>
      <c r="D3204" s="6" t="s">
        <v>5534</v>
      </c>
      <c r="E3204" s="6">
        <v>1</v>
      </c>
      <c r="F3204" s="6" t="s">
        <v>92</v>
      </c>
      <c r="G3204" s="6" t="s">
        <v>22</v>
      </c>
      <c r="H3204" s="7">
        <v>43229.41097222222</v>
      </c>
      <c r="I3204" s="7">
        <v>43229.366666666669</v>
      </c>
      <c r="J3204" s="4">
        <f t="shared" si="253"/>
        <v>2018</v>
      </c>
      <c r="K3204" s="4">
        <f t="shared" si="254"/>
        <v>5</v>
      </c>
      <c r="L3204" s="6">
        <f t="shared" si="250"/>
        <v>3827.999999653548</v>
      </c>
      <c r="M3204" s="8">
        <f t="shared" si="251"/>
        <v>63.7999999942258</v>
      </c>
      <c r="N3204" s="8">
        <f t="shared" si="252"/>
        <v>63.7999999942258</v>
      </c>
      <c r="O3204" s="18">
        <v>1</v>
      </c>
      <c r="P3204" s="6" t="s">
        <v>5535</v>
      </c>
      <c r="Q3204" s="6" t="s">
        <v>24</v>
      </c>
    </row>
    <row r="3205" spans="1:17" ht="15">
      <c r="A3205" s="6" t="s">
        <v>17</v>
      </c>
      <c r="B3205" s="6" t="s">
        <v>41</v>
      </c>
      <c r="C3205" s="6" t="s">
        <v>42</v>
      </c>
      <c r="D3205" s="6" t="s">
        <v>2959</v>
      </c>
      <c r="E3205" s="6">
        <v>7</v>
      </c>
      <c r="F3205" s="6" t="s">
        <v>92</v>
      </c>
      <c r="G3205" s="6" t="s">
        <v>22</v>
      </c>
      <c r="H3205" s="7">
        <v>43230.441145833334</v>
      </c>
      <c r="I3205" s="7">
        <v>43230.399699074071</v>
      </c>
      <c r="J3205" s="4">
        <f t="shared" si="253"/>
        <v>2018</v>
      </c>
      <c r="K3205" s="4">
        <f t="shared" si="254"/>
        <v>5</v>
      </c>
      <c r="L3205" s="6">
        <f t="shared" si="250"/>
        <v>3581.000000378117</v>
      </c>
      <c r="M3205" s="8">
        <f t="shared" si="251"/>
        <v>59.683333339635283</v>
      </c>
      <c r="N3205" s="8">
        <f t="shared" si="252"/>
        <v>417.78333337744698</v>
      </c>
      <c r="O3205" s="18">
        <v>1</v>
      </c>
      <c r="P3205" s="6" t="s">
        <v>5536</v>
      </c>
      <c r="Q3205" s="6" t="s">
        <v>24</v>
      </c>
    </row>
    <row r="3206" spans="1:17" ht="15">
      <c r="A3206" s="6" t="s">
        <v>29</v>
      </c>
      <c r="B3206" s="6" t="s">
        <v>94</v>
      </c>
      <c r="C3206" s="6" t="s">
        <v>4972</v>
      </c>
      <c r="D3206" s="6" t="s">
        <v>5537</v>
      </c>
      <c r="E3206" s="6">
        <v>1</v>
      </c>
      <c r="F3206" s="6" t="s">
        <v>21</v>
      </c>
      <c r="G3206" s="6" t="s">
        <v>22</v>
      </c>
      <c r="H3206" s="7">
        <v>43230.443055555559</v>
      </c>
      <c r="I3206" s="7">
        <v>43230.408333333333</v>
      </c>
      <c r="J3206" s="4">
        <f t="shared" si="253"/>
        <v>2018</v>
      </c>
      <c r="K3206" s="4">
        <f t="shared" si="254"/>
        <v>5</v>
      </c>
      <c r="L3206" s="6">
        <f t="shared" si="250"/>
        <v>3000.000000349246</v>
      </c>
      <c r="M3206" s="8">
        <f t="shared" si="251"/>
        <v>50.000000005820766</v>
      </c>
      <c r="N3206" s="8">
        <f t="shared" si="252"/>
        <v>50.000000005820766</v>
      </c>
      <c r="O3206" s="18">
        <v>1</v>
      </c>
      <c r="P3206" s="6" t="s">
        <v>5538</v>
      </c>
      <c r="Q3206" s="6" t="s">
        <v>24</v>
      </c>
    </row>
    <row r="3207" spans="1:17" ht="15">
      <c r="A3207" s="6" t="s">
        <v>17</v>
      </c>
      <c r="B3207" s="6" t="s">
        <v>41</v>
      </c>
      <c r="C3207" s="6" t="s">
        <v>42</v>
      </c>
      <c r="D3207" s="6" t="s">
        <v>5539</v>
      </c>
      <c r="E3207" s="6">
        <v>1</v>
      </c>
      <c r="F3207" s="6" t="s">
        <v>92</v>
      </c>
      <c r="G3207" s="6" t="s">
        <v>22</v>
      </c>
      <c r="H3207" s="7">
        <v>43230.462245370371</v>
      </c>
      <c r="I3207" s="7">
        <v>43230.427083333336</v>
      </c>
      <c r="J3207" s="4">
        <f t="shared" si="253"/>
        <v>2018</v>
      </c>
      <c r="K3207" s="4">
        <f t="shared" si="254"/>
        <v>5</v>
      </c>
      <c r="L3207" s="6">
        <f t="shared" si="250"/>
        <v>3037.9999998025596</v>
      </c>
      <c r="M3207" s="8">
        <f t="shared" si="251"/>
        <v>50.63333333004266</v>
      </c>
      <c r="N3207" s="8">
        <f t="shared" si="252"/>
        <v>50.63333333004266</v>
      </c>
      <c r="O3207" s="18">
        <v>1</v>
      </c>
      <c r="P3207" s="6" t="s">
        <v>5540</v>
      </c>
      <c r="Q3207" s="6" t="s">
        <v>24</v>
      </c>
    </row>
    <row r="3208" spans="1:17" ht="15">
      <c r="A3208" s="6" t="s">
        <v>17</v>
      </c>
      <c r="B3208" s="6" t="s">
        <v>18</v>
      </c>
      <c r="C3208" s="6" t="s">
        <v>38</v>
      </c>
      <c r="D3208" s="6" t="s">
        <v>5541</v>
      </c>
      <c r="E3208" s="6">
        <v>1</v>
      </c>
      <c r="F3208" s="6" t="s">
        <v>27</v>
      </c>
      <c r="G3208" s="6" t="s">
        <v>22</v>
      </c>
      <c r="H3208" s="7">
        <v>43230.678194444445</v>
      </c>
      <c r="I3208" s="7">
        <v>43230.65625</v>
      </c>
      <c r="J3208" s="4">
        <f t="shared" si="253"/>
        <v>2018</v>
      </c>
      <c r="K3208" s="4">
        <f t="shared" si="254"/>
        <v>5</v>
      </c>
      <c r="L3208" s="6">
        <f t="shared" si="250"/>
        <v>1896.0000000195578</v>
      </c>
      <c r="M3208" s="8">
        <f t="shared" si="251"/>
        <v>31.600000000325963</v>
      </c>
      <c r="N3208" s="8">
        <f t="shared" si="252"/>
        <v>31.600000000325963</v>
      </c>
      <c r="O3208" s="18">
        <v>1</v>
      </c>
      <c r="P3208" s="6" t="s">
        <v>5542</v>
      </c>
      <c r="Q3208" s="6" t="s">
        <v>24</v>
      </c>
    </row>
    <row r="3209" spans="1:17" ht="15">
      <c r="A3209" s="6" t="s">
        <v>17</v>
      </c>
      <c r="B3209" s="6" t="s">
        <v>41</v>
      </c>
      <c r="C3209" s="6" t="s">
        <v>62</v>
      </c>
      <c r="D3209" s="6" t="s">
        <v>5543</v>
      </c>
      <c r="E3209" s="6">
        <v>1</v>
      </c>
      <c r="F3209" s="6" t="s">
        <v>92</v>
      </c>
      <c r="G3209" s="6" t="s">
        <v>22</v>
      </c>
      <c r="H3209" s="7">
        <v>43230.756030092591</v>
      </c>
      <c r="I3209" s="7">
        <v>43230.731944444444</v>
      </c>
      <c r="J3209" s="4">
        <f t="shared" si="253"/>
        <v>2018</v>
      </c>
      <c r="K3209" s="4">
        <f t="shared" si="254"/>
        <v>5</v>
      </c>
      <c r="L3209" s="6">
        <f t="shared" si="250"/>
        <v>2080.9999998891726</v>
      </c>
      <c r="M3209" s="8">
        <f t="shared" si="251"/>
        <v>34.68333333148621</v>
      </c>
      <c r="N3209" s="8">
        <f t="shared" si="252"/>
        <v>34.68333333148621</v>
      </c>
      <c r="O3209" s="18">
        <v>1</v>
      </c>
      <c r="P3209" s="6" t="s">
        <v>5544</v>
      </c>
      <c r="Q3209" s="6" t="s">
        <v>24</v>
      </c>
    </row>
    <row r="3210" spans="1:17" ht="15">
      <c r="A3210" s="6" t="s">
        <v>17</v>
      </c>
      <c r="B3210" s="6" t="s">
        <v>18</v>
      </c>
      <c r="C3210" s="6" t="s">
        <v>19</v>
      </c>
      <c r="D3210" s="6" t="s">
        <v>1103</v>
      </c>
      <c r="E3210" s="6">
        <v>27</v>
      </c>
      <c r="F3210" s="6" t="s">
        <v>27</v>
      </c>
      <c r="G3210" s="6" t="s">
        <v>22</v>
      </c>
      <c r="H3210" s="7">
        <v>43231.347534722219</v>
      </c>
      <c r="I3210" s="7">
        <v>43231.272916666669</v>
      </c>
      <c r="J3210" s="4">
        <f t="shared" si="253"/>
        <v>2018</v>
      </c>
      <c r="K3210" s="4">
        <f t="shared" si="254"/>
        <v>5</v>
      </c>
      <c r="L3210" s="6">
        <f t="shared" si="255" ref="L3210:L3273">(H3210-I3210)*60*24*60</f>
        <v>6446.9999995781109</v>
      </c>
      <c r="M3210" s="8">
        <f t="shared" si="251"/>
        <v>107.44999999296851</v>
      </c>
      <c r="N3210" s="8">
        <f t="shared" si="252"/>
        <v>2901.1499998101499</v>
      </c>
      <c r="O3210" s="18">
        <v>1</v>
      </c>
      <c r="P3210" s="6" t="s">
        <v>5545</v>
      </c>
      <c r="Q3210" s="6" t="s">
        <v>24</v>
      </c>
    </row>
    <row r="3211" spans="1:17" ht="15">
      <c r="A3211" s="6" t="s">
        <v>17</v>
      </c>
      <c r="B3211" s="6" t="s">
        <v>18</v>
      </c>
      <c r="C3211" s="6" t="s">
        <v>25</v>
      </c>
      <c r="D3211" s="6" t="s">
        <v>5325</v>
      </c>
      <c r="E3211" s="6">
        <v>2</v>
      </c>
      <c r="F3211" s="6" t="s">
        <v>92</v>
      </c>
      <c r="G3211" s="6" t="s">
        <v>22</v>
      </c>
      <c r="H3211" s="7">
        <v>43231.363298611112</v>
      </c>
      <c r="I3211" s="7">
        <v>43231.345138888886</v>
      </c>
      <c r="J3211" s="4">
        <f t="shared" si="253"/>
        <v>2018</v>
      </c>
      <c r="K3211" s="4">
        <f t="shared" si="254"/>
        <v>5</v>
      </c>
      <c r="L3211" s="6">
        <f t="shared" si="255"/>
        <v>1569.0000002738088</v>
      </c>
      <c r="M3211" s="8">
        <f t="shared" si="251"/>
        <v>26.150000004563481</v>
      </c>
      <c r="N3211" s="8">
        <f t="shared" si="252"/>
        <v>52.300000009126961</v>
      </c>
      <c r="O3211" s="18">
        <v>1</v>
      </c>
      <c r="P3211" s="6" t="s">
        <v>5546</v>
      </c>
      <c r="Q3211" s="6" t="s">
        <v>24</v>
      </c>
    </row>
    <row r="3212" spans="1:17" ht="15">
      <c r="A3212" s="6" t="s">
        <v>29</v>
      </c>
      <c r="B3212" s="6" t="s">
        <v>87</v>
      </c>
      <c r="C3212" s="6" t="s">
        <v>103</v>
      </c>
      <c r="D3212" s="6" t="s">
        <v>5547</v>
      </c>
      <c r="E3212" s="6">
        <v>6</v>
      </c>
      <c r="F3212" s="6" t="s">
        <v>125</v>
      </c>
      <c r="G3212" s="6" t="s">
        <v>22</v>
      </c>
      <c r="H3212" s="7">
        <v>43231.63925925926</v>
      </c>
      <c r="I3212" s="7">
        <v>43231.602083333331</v>
      </c>
      <c r="J3212" s="4">
        <f t="shared" si="253"/>
        <v>2018</v>
      </c>
      <c r="K3212" s="4">
        <f t="shared" si="254"/>
        <v>5</v>
      </c>
      <c r="L3212" s="6">
        <f t="shared" si="255"/>
        <v>3212.0000002440065</v>
      </c>
      <c r="M3212" s="8">
        <f t="shared" si="251"/>
        <v>53.533333337400109</v>
      </c>
      <c r="N3212" s="8">
        <f t="shared" si="252"/>
        <v>321.20000002440065</v>
      </c>
      <c r="O3212" s="18">
        <v>1</v>
      </c>
      <c r="P3212" s="6" t="s">
        <v>5548</v>
      </c>
      <c r="Q3212" s="6" t="s">
        <v>24</v>
      </c>
    </row>
    <row r="3213" spans="1:19" s="100" customFormat="1" ht="15">
      <c r="A3213" s="96" t="s">
        <v>17</v>
      </c>
      <c r="B3213" s="96" t="s">
        <v>41</v>
      </c>
      <c r="C3213" s="96" t="s">
        <v>42</v>
      </c>
      <c r="D3213" s="96" t="s">
        <v>5183</v>
      </c>
      <c r="E3213" s="96">
        <v>38</v>
      </c>
      <c r="F3213" s="96" t="s">
        <v>27</v>
      </c>
      <c r="G3213" s="96" t="s">
        <v>22</v>
      </c>
      <c r="H3213" s="97">
        <v>43231.800416666665</v>
      </c>
      <c r="I3213" s="97">
        <v>43231.76666666667</v>
      </c>
      <c r="J3213" s="4">
        <f t="shared" si="253"/>
        <v>2018</v>
      </c>
      <c r="K3213" s="4">
        <f t="shared" si="254"/>
        <v>5</v>
      </c>
      <c r="L3213" s="96">
        <f t="shared" si="255"/>
        <v>2915.9999995725229</v>
      </c>
      <c r="M3213" s="98">
        <f t="shared" si="251"/>
        <v>48.599999992875382</v>
      </c>
      <c r="N3213" s="98">
        <f t="shared" si="252"/>
        <v>1846.7999997292645</v>
      </c>
      <c r="O3213" s="99">
        <v>1</v>
      </c>
      <c r="P3213" s="96" t="s">
        <v>5549</v>
      </c>
      <c r="Q3213" s="96" t="s">
        <v>24</v>
      </c>
      <c r="S3213"/>
    </row>
    <row r="3214" spans="1:17" ht="15">
      <c r="A3214" s="6" t="s">
        <v>17</v>
      </c>
      <c r="B3214" s="6" t="s">
        <v>18</v>
      </c>
      <c r="C3214" s="6" t="s">
        <v>35</v>
      </c>
      <c r="D3214" s="6" t="s">
        <v>5550</v>
      </c>
      <c r="E3214" s="6">
        <v>54</v>
      </c>
      <c r="F3214" s="6" t="s">
        <v>27</v>
      </c>
      <c r="G3214" s="6" t="s">
        <v>22</v>
      </c>
      <c r="H3214" s="7">
        <v>43231.869062500002</v>
      </c>
      <c r="I3214" s="7">
        <v>43231.807638888888</v>
      </c>
      <c r="J3214" s="4">
        <f t="shared" si="253"/>
        <v>2018</v>
      </c>
      <c r="K3214" s="4">
        <f t="shared" si="254"/>
        <v>5</v>
      </c>
      <c r="L3214" s="6">
        <f t="shared" si="255"/>
        <v>5307.000000262633</v>
      </c>
      <c r="M3214" s="8">
        <f t="shared" si="251"/>
        <v>88.450000004377216</v>
      </c>
      <c r="N3214" s="8">
        <f t="shared" si="252"/>
        <v>4776.3000002363697</v>
      </c>
      <c r="O3214" s="18">
        <v>1</v>
      </c>
      <c r="P3214" s="6" t="s">
        <v>5551</v>
      </c>
      <c r="Q3214" s="6" t="s">
        <v>24</v>
      </c>
    </row>
    <row r="3215" spans="1:17" ht="15">
      <c r="A3215" s="6" t="s">
        <v>29</v>
      </c>
      <c r="B3215" s="6" t="s">
        <v>94</v>
      </c>
      <c r="C3215" s="6" t="s">
        <v>95</v>
      </c>
      <c r="D3215" s="6" t="s">
        <v>2298</v>
      </c>
      <c r="E3215" s="6">
        <v>40</v>
      </c>
      <c r="F3215" s="6" t="s">
        <v>85</v>
      </c>
      <c r="G3215" s="6" t="s">
        <v>22</v>
      </c>
      <c r="H3215" s="7">
        <v>43231.871736111112</v>
      </c>
      <c r="I3215" s="7">
        <v>43231.834027777775</v>
      </c>
      <c r="J3215" s="4">
        <f t="shared" si="253"/>
        <v>2018</v>
      </c>
      <c r="K3215" s="4">
        <f t="shared" si="254"/>
        <v>5</v>
      </c>
      <c r="L3215" s="6">
        <f t="shared" si="255"/>
        <v>3258.0000003101304</v>
      </c>
      <c r="M3215" s="8">
        <f t="shared" si="251"/>
        <v>54.30000000516884</v>
      </c>
      <c r="N3215" s="8">
        <f t="shared" si="252"/>
        <v>2172.0000002067536</v>
      </c>
      <c r="O3215" s="18">
        <v>1</v>
      </c>
      <c r="P3215" s="6" t="s">
        <v>5552</v>
      </c>
      <c r="Q3215" s="6" t="s">
        <v>24</v>
      </c>
    </row>
    <row r="3216" spans="1:17" ht="15">
      <c r="A3216" s="6" t="s">
        <v>17</v>
      </c>
      <c r="B3216" s="6" t="s">
        <v>55</v>
      </c>
      <c r="C3216" s="6" t="s">
        <v>59</v>
      </c>
      <c r="D3216" s="6" t="s">
        <v>5553</v>
      </c>
      <c r="E3216" s="6">
        <v>10</v>
      </c>
      <c r="F3216" s="6" t="s">
        <v>27</v>
      </c>
      <c r="G3216" s="6" t="s">
        <v>22</v>
      </c>
      <c r="H3216" s="7">
        <v>43232.937071759261</v>
      </c>
      <c r="I3216" s="7">
        <v>43232.857638888891</v>
      </c>
      <c r="J3216" s="4">
        <f t="shared" si="253"/>
        <v>2018</v>
      </c>
      <c r="K3216" s="4">
        <f t="shared" si="254"/>
        <v>5</v>
      </c>
      <c r="L3216" s="6">
        <f t="shared" si="255"/>
        <v>6863.0000000121072</v>
      </c>
      <c r="M3216" s="8">
        <f t="shared" si="251"/>
        <v>114.38333333353512</v>
      </c>
      <c r="N3216" s="8">
        <f t="shared" si="252"/>
        <v>1143.8333333353512</v>
      </c>
      <c r="O3216" s="18">
        <v>1</v>
      </c>
      <c r="P3216" s="6" t="s">
        <v>5554</v>
      </c>
      <c r="Q3216" s="6" t="s">
        <v>24</v>
      </c>
    </row>
    <row r="3217" spans="1:19" s="168" customFormat="1" ht="15">
      <c r="A3217" s="172" t="s">
        <v>29</v>
      </c>
      <c r="B3217" s="172" t="s">
        <v>30</v>
      </c>
      <c r="C3217" s="172" t="s">
        <v>83</v>
      </c>
      <c r="D3217" s="172" t="s">
        <v>4190</v>
      </c>
      <c r="E3217" s="172">
        <v>1</v>
      </c>
      <c r="F3217" s="172" t="s">
        <v>85</v>
      </c>
      <c r="G3217" s="172" t="s">
        <v>22</v>
      </c>
      <c r="H3217" s="173">
        <v>43232.950011574074</v>
      </c>
      <c r="I3217" s="173">
        <v>43232.909722222219</v>
      </c>
      <c r="J3217" s="4">
        <f t="shared" si="253"/>
        <v>2018</v>
      </c>
      <c r="K3217" s="4">
        <f t="shared" si="254"/>
        <v>5</v>
      </c>
      <c r="L3217" s="172">
        <f t="shared" si="255"/>
        <v>3481.0000002617016</v>
      </c>
      <c r="M3217" s="170">
        <f t="shared" si="251"/>
        <v>58.016666671028361</v>
      </c>
      <c r="N3217" s="170">
        <f t="shared" si="252"/>
        <v>58.016666671028361</v>
      </c>
      <c r="O3217" s="171">
        <v>1</v>
      </c>
      <c r="P3217" s="172" t="s">
        <v>5555</v>
      </c>
      <c r="Q3217" s="172" t="s">
        <v>24</v>
      </c>
      <c r="S3217"/>
    </row>
    <row r="3218" spans="1:17" ht="15">
      <c r="A3218" s="6" t="s">
        <v>17</v>
      </c>
      <c r="B3218" s="6" t="s">
        <v>47</v>
      </c>
      <c r="C3218" s="6" t="s">
        <v>52</v>
      </c>
      <c r="D3218" s="6" t="s">
        <v>940</v>
      </c>
      <c r="E3218" s="6">
        <v>109</v>
      </c>
      <c r="F3218" s="6" t="s">
        <v>27</v>
      </c>
      <c r="G3218" s="6" t="s">
        <v>22</v>
      </c>
      <c r="H3218" s="7">
        <v>43233.076111111113</v>
      </c>
      <c r="I3218" s="7">
        <v>43233.003472222219</v>
      </c>
      <c r="J3218" s="4">
        <f t="shared" si="253"/>
        <v>2018</v>
      </c>
      <c r="K3218" s="4">
        <f t="shared" si="254"/>
        <v>5</v>
      </c>
      <c r="L3218" s="6">
        <f t="shared" si="255"/>
        <v>6276.0000004665926</v>
      </c>
      <c r="M3218" s="8">
        <f t="shared" si="251"/>
        <v>104.60000000777654</v>
      </c>
      <c r="N3218" s="8">
        <f t="shared" si="252"/>
        <v>11401.400000847643</v>
      </c>
      <c r="O3218" s="18">
        <v>1</v>
      </c>
      <c r="P3218" s="6" t="s">
        <v>5556</v>
      </c>
      <c r="Q3218" s="6" t="s">
        <v>24</v>
      </c>
    </row>
    <row r="3219" spans="1:17" ht="15">
      <c r="A3219" s="6" t="s">
        <v>17</v>
      </c>
      <c r="B3219" s="6" t="s">
        <v>41</v>
      </c>
      <c r="C3219" s="6" t="s">
        <v>42</v>
      </c>
      <c r="D3219" s="6" t="s">
        <v>2202</v>
      </c>
      <c r="E3219" s="6">
        <v>8</v>
      </c>
      <c r="F3219" s="6" t="s">
        <v>27</v>
      </c>
      <c r="G3219" s="6" t="s">
        <v>22</v>
      </c>
      <c r="H3219" s="7">
        <v>43233.349409722221</v>
      </c>
      <c r="I3219" s="7">
        <v>43233.300694444442</v>
      </c>
      <c r="J3219" s="4">
        <f t="shared" si="253"/>
        <v>2018</v>
      </c>
      <c r="K3219" s="4">
        <f t="shared" si="254"/>
        <v>5</v>
      </c>
      <c r="L3219" s="6">
        <f t="shared" si="255"/>
        <v>4209.0000000782311</v>
      </c>
      <c r="M3219" s="8">
        <f t="shared" si="251"/>
        <v>70.150000001303852</v>
      </c>
      <c r="N3219" s="8">
        <f t="shared" si="252"/>
        <v>561.20000001043081</v>
      </c>
      <c r="O3219" s="18">
        <v>1</v>
      </c>
      <c r="P3219" s="6" t="s">
        <v>5557</v>
      </c>
      <c r="Q3219" s="6" t="s">
        <v>24</v>
      </c>
    </row>
    <row r="3220" spans="1:17" ht="15">
      <c r="A3220" s="6" t="s">
        <v>17</v>
      </c>
      <c r="B3220" s="6" t="s">
        <v>41</v>
      </c>
      <c r="C3220" s="6" t="s">
        <v>129</v>
      </c>
      <c r="D3220" s="6" t="s">
        <v>5558</v>
      </c>
      <c r="E3220" s="6">
        <v>84</v>
      </c>
      <c r="F3220" s="6" t="s">
        <v>27</v>
      </c>
      <c r="G3220" s="6" t="s">
        <v>22</v>
      </c>
      <c r="H3220" s="7">
        <v>43233.390138888892</v>
      </c>
      <c r="I3220" s="7">
        <v>43233.357638888891</v>
      </c>
      <c r="J3220" s="4">
        <f t="shared" si="253"/>
        <v>2018</v>
      </c>
      <c r="K3220" s="4">
        <f t="shared" si="254"/>
        <v>5</v>
      </c>
      <c r="L3220" s="6">
        <f t="shared" si="255"/>
        <v>2808.0000001005828</v>
      </c>
      <c r="M3220" s="8">
        <f t="shared" si="251"/>
        <v>46.800000001676381</v>
      </c>
      <c r="N3220" s="8">
        <f t="shared" si="252"/>
        <v>3931.200000140816</v>
      </c>
      <c r="O3220" s="18">
        <v>1</v>
      </c>
      <c r="P3220" s="6" t="s">
        <v>5559</v>
      </c>
      <c r="Q3220" s="6" t="s">
        <v>24</v>
      </c>
    </row>
    <row r="3221" spans="1:17" ht="15">
      <c r="A3221" s="6" t="s">
        <v>17</v>
      </c>
      <c r="B3221" s="6" t="s">
        <v>18</v>
      </c>
      <c r="C3221" s="6" t="s">
        <v>25</v>
      </c>
      <c r="D3221" s="6" t="s">
        <v>5560</v>
      </c>
      <c r="E3221" s="6">
        <v>1</v>
      </c>
      <c r="F3221" s="6" t="s">
        <v>92</v>
      </c>
      <c r="G3221" s="6" t="s">
        <v>22</v>
      </c>
      <c r="H3221" s="7">
        <v>43233.41851851852</v>
      </c>
      <c r="I3221" s="7">
        <v>43233.370138888888</v>
      </c>
      <c r="J3221" s="4">
        <f t="shared" si="253"/>
        <v>2018</v>
      </c>
      <c r="K3221" s="4">
        <f t="shared" si="254"/>
        <v>5</v>
      </c>
      <c r="L3221" s="6">
        <f t="shared" si="255"/>
        <v>4180.0000002142042</v>
      </c>
      <c r="M3221" s="8">
        <f t="shared" si="251"/>
        <v>69.666666670236737</v>
      </c>
      <c r="N3221" s="8">
        <f t="shared" si="252"/>
        <v>69.666666670236737</v>
      </c>
      <c r="O3221" s="18">
        <v>1</v>
      </c>
      <c r="P3221" s="6" t="s">
        <v>5561</v>
      </c>
      <c r="Q3221" s="6" t="s">
        <v>24</v>
      </c>
    </row>
    <row r="3222" spans="1:17" ht="15">
      <c r="A3222" s="6" t="s">
        <v>17</v>
      </c>
      <c r="B3222" s="6" t="s">
        <v>140</v>
      </c>
      <c r="C3222" s="6" t="s">
        <v>141</v>
      </c>
      <c r="D3222" s="6" t="s">
        <v>5562</v>
      </c>
      <c r="E3222" s="6">
        <v>6</v>
      </c>
      <c r="F3222" s="6" t="s">
        <v>92</v>
      </c>
      <c r="G3222" s="6" t="s">
        <v>22</v>
      </c>
      <c r="H3222" s="7">
        <v>43233.437071759261</v>
      </c>
      <c r="I3222" s="7">
        <v>43233.378472222219</v>
      </c>
      <c r="J3222" s="4">
        <f t="shared" si="253"/>
        <v>2018</v>
      </c>
      <c r="K3222" s="4">
        <f t="shared" si="254"/>
        <v>5</v>
      </c>
      <c r="L3222" s="6">
        <f t="shared" si="255"/>
        <v>5063.0000004312024</v>
      </c>
      <c r="M3222" s="8">
        <f t="shared" si="251"/>
        <v>84.383333340520039</v>
      </c>
      <c r="N3222" s="8">
        <f t="shared" si="252"/>
        <v>506.30000004312024</v>
      </c>
      <c r="O3222" s="18">
        <v>1</v>
      </c>
      <c r="P3222" s="6" t="s">
        <v>5563</v>
      </c>
      <c r="Q3222" s="6" t="s">
        <v>24</v>
      </c>
    </row>
    <row r="3223" spans="1:17" ht="15">
      <c r="A3223" s="6" t="s">
        <v>17</v>
      </c>
      <c r="B3223" s="6" t="s">
        <v>41</v>
      </c>
      <c r="C3223" s="6" t="s">
        <v>129</v>
      </c>
      <c r="D3223" s="6" t="s">
        <v>5564</v>
      </c>
      <c r="E3223" s="6">
        <v>1</v>
      </c>
      <c r="F3223" s="6" t="s">
        <v>27</v>
      </c>
      <c r="G3223" s="6" t="s">
        <v>22</v>
      </c>
      <c r="H3223" s="7">
        <v>43233.406550925924</v>
      </c>
      <c r="I3223" s="7">
        <v>43233.390972222223</v>
      </c>
      <c r="J3223" s="4">
        <f t="shared" si="253"/>
        <v>2018</v>
      </c>
      <c r="K3223" s="4">
        <f t="shared" si="254"/>
        <v>5</v>
      </c>
      <c r="L3223" s="6">
        <f t="shared" si="255"/>
        <v>1345.9999996935949</v>
      </c>
      <c r="M3223" s="8">
        <f t="shared" si="251"/>
        <v>22.433333328226581</v>
      </c>
      <c r="N3223" s="8">
        <f t="shared" si="252"/>
        <v>22.433333328226581</v>
      </c>
      <c r="O3223" s="18">
        <v>1</v>
      </c>
      <c r="P3223" s="6" t="s">
        <v>5565</v>
      </c>
      <c r="Q3223" s="6" t="s">
        <v>24</v>
      </c>
    </row>
    <row r="3224" spans="1:17" s="106" customFormat="1" ht="15">
      <c r="A3224" s="110" t="s">
        <v>17</v>
      </c>
      <c r="B3224" s="110" t="s">
        <v>47</v>
      </c>
      <c r="C3224" s="110" t="s">
        <v>52</v>
      </c>
      <c r="D3224" s="110" t="s">
        <v>5566</v>
      </c>
      <c r="E3224" s="110">
        <v>2</v>
      </c>
      <c r="F3224" s="110" t="s">
        <v>92</v>
      </c>
      <c r="G3224" s="110" t="s">
        <v>22</v>
      </c>
      <c r="H3224" s="183">
        <v>43233.49496527778</v>
      </c>
      <c r="I3224" s="183">
        <v>43233.415972222225</v>
      </c>
      <c r="J3224" s="4">
        <f t="shared" si="253"/>
        <v>2018</v>
      </c>
      <c r="K3224" s="4">
        <f t="shared" si="254"/>
        <v>5</v>
      </c>
      <c r="L3224" s="110">
        <f t="shared" si="255"/>
        <v>6824.9999999301508</v>
      </c>
      <c r="M3224" s="108">
        <f t="shared" si="251"/>
        <v>113.74999999883585</v>
      </c>
      <c r="N3224" s="108">
        <f t="shared" si="252"/>
        <v>227.49999999767169</v>
      </c>
      <c r="O3224" s="109">
        <v>1</v>
      </c>
      <c r="P3224" s="110" t="s">
        <v>5567</v>
      </c>
      <c r="Q3224" s="110" t="s">
        <v>24</v>
      </c>
    </row>
    <row r="3225" spans="1:17" ht="15">
      <c r="A3225" s="6" t="s">
        <v>17</v>
      </c>
      <c r="B3225" s="6" t="s">
        <v>41</v>
      </c>
      <c r="C3225" s="6" t="s">
        <v>62</v>
      </c>
      <c r="D3225" s="6" t="s">
        <v>5568</v>
      </c>
      <c r="E3225" s="6">
        <v>2</v>
      </c>
      <c r="F3225" s="6" t="s">
        <v>92</v>
      </c>
      <c r="G3225" s="6" t="s">
        <v>22</v>
      </c>
      <c r="H3225" s="7">
        <v>43233.522673611114</v>
      </c>
      <c r="I3225" s="7">
        <v>43233.504166666666</v>
      </c>
      <c r="J3225" s="4">
        <f t="shared" si="253"/>
        <v>2018</v>
      </c>
      <c r="K3225" s="4">
        <f t="shared" si="254"/>
        <v>5</v>
      </c>
      <c r="L3225" s="6">
        <f t="shared" si="255"/>
        <v>1599.0000003715977</v>
      </c>
      <c r="M3225" s="8">
        <f t="shared" si="251"/>
        <v>26.650000006193295</v>
      </c>
      <c r="N3225" s="8">
        <f t="shared" si="252"/>
        <v>53.30000001238659</v>
      </c>
      <c r="O3225" s="18">
        <v>1</v>
      </c>
      <c r="P3225" s="6" t="s">
        <v>5569</v>
      </c>
      <c r="Q3225" s="6" t="s">
        <v>24</v>
      </c>
    </row>
    <row r="3226" spans="1:17" ht="15">
      <c r="A3226" s="6" t="s">
        <v>17</v>
      </c>
      <c r="B3226" s="6" t="s">
        <v>41</v>
      </c>
      <c r="C3226" s="6" t="s">
        <v>42</v>
      </c>
      <c r="D3226" s="6" t="s">
        <v>376</v>
      </c>
      <c r="E3226" s="6">
        <v>96</v>
      </c>
      <c r="F3226" s="6" t="s">
        <v>27</v>
      </c>
      <c r="G3226" s="6" t="s">
        <v>22</v>
      </c>
      <c r="H3226" s="7">
        <v>43233.729467592595</v>
      </c>
      <c r="I3226" s="7">
        <v>43233.659722222219</v>
      </c>
      <c r="J3226" s="4">
        <f t="shared" si="253"/>
        <v>2018</v>
      </c>
      <c r="K3226" s="4">
        <f t="shared" si="254"/>
        <v>5</v>
      </c>
      <c r="L3226" s="6">
        <f t="shared" si="255"/>
        <v>6026.0000004898757</v>
      </c>
      <c r="M3226" s="8">
        <f t="shared" si="251"/>
        <v>100.43333334149793</v>
      </c>
      <c r="N3226" s="8">
        <f t="shared" si="252"/>
        <v>9641.6000007838011</v>
      </c>
      <c r="O3226" s="18">
        <v>1</v>
      </c>
      <c r="P3226" s="6" t="s">
        <v>5570</v>
      </c>
      <c r="Q3226" s="6" t="s">
        <v>24</v>
      </c>
    </row>
    <row r="3227" spans="1:19" s="100" customFormat="1" ht="15">
      <c r="A3227" s="96" t="s">
        <v>17</v>
      </c>
      <c r="B3227" s="96" t="s">
        <v>41</v>
      </c>
      <c r="C3227" s="96" t="s">
        <v>42</v>
      </c>
      <c r="D3227" s="96" t="s">
        <v>5571</v>
      </c>
      <c r="E3227" s="96">
        <v>38</v>
      </c>
      <c r="F3227" s="96" t="s">
        <v>27</v>
      </c>
      <c r="G3227" s="96" t="s">
        <v>22</v>
      </c>
      <c r="H3227" s="97">
        <v>43233.756307870368</v>
      </c>
      <c r="I3227" s="97">
        <v>43233.67083333333</v>
      </c>
      <c r="J3227" s="4">
        <f t="shared" si="253"/>
        <v>2018</v>
      </c>
      <c r="K3227" s="4">
        <f t="shared" si="254"/>
        <v>5</v>
      </c>
      <c r="L3227" s="96">
        <f t="shared" si="255"/>
        <v>7385.0000000791624</v>
      </c>
      <c r="M3227" s="98">
        <f t="shared" si="251"/>
        <v>123.08333333465271</v>
      </c>
      <c r="N3227" s="98">
        <f t="shared" si="252"/>
        <v>4677.1666667168029</v>
      </c>
      <c r="O3227" s="99">
        <v>1</v>
      </c>
      <c r="P3227" s="96" t="s">
        <v>5572</v>
      </c>
      <c r="Q3227" s="96" t="s">
        <v>24</v>
      </c>
      <c r="S3227"/>
    </row>
    <row r="3228" spans="1:17" ht="15">
      <c r="A3228" s="6" t="s">
        <v>29</v>
      </c>
      <c r="B3228" s="6" t="s">
        <v>94</v>
      </c>
      <c r="C3228" s="6" t="s">
        <v>4936</v>
      </c>
      <c r="D3228" s="6" t="s">
        <v>5573</v>
      </c>
      <c r="E3228" s="6">
        <v>1</v>
      </c>
      <c r="F3228" s="6" t="s">
        <v>33</v>
      </c>
      <c r="G3228" s="6" t="s">
        <v>97</v>
      </c>
      <c r="H3228" s="7">
        <v>43330.505555555559</v>
      </c>
      <c r="I3228" s="7">
        <v>43330.435416666667</v>
      </c>
      <c r="J3228" s="4">
        <f t="shared" si="253"/>
        <v>2018</v>
      </c>
      <c r="K3228" s="4">
        <f t="shared" si="254"/>
        <v>8</v>
      </c>
      <c r="L3228" s="6">
        <f t="shared" si="255"/>
        <v>6060.0000002654269</v>
      </c>
      <c r="M3228" s="8">
        <f t="shared" si="251"/>
        <v>101.00000000442378</v>
      </c>
      <c r="N3228" s="8">
        <f t="shared" si="252"/>
        <v>101.00000000442378</v>
      </c>
      <c r="O3228" s="18">
        <v>1</v>
      </c>
      <c r="P3228" s="6" t="s">
        <v>5574</v>
      </c>
      <c r="Q3228" s="6" t="s">
        <v>24</v>
      </c>
    </row>
    <row r="3229" spans="1:17" ht="15">
      <c r="A3229" s="6" t="s">
        <v>17</v>
      </c>
      <c r="B3229" s="6" t="s">
        <v>18</v>
      </c>
      <c r="C3229" s="6" t="s">
        <v>38</v>
      </c>
      <c r="D3229" s="6" t="s">
        <v>5575</v>
      </c>
      <c r="E3229" s="6">
        <v>55</v>
      </c>
      <c r="F3229" s="6" t="s">
        <v>92</v>
      </c>
      <c r="G3229" s="6" t="s">
        <v>22</v>
      </c>
      <c r="H3229" s="7">
        <v>43234.41946759259</v>
      </c>
      <c r="I3229" s="7">
        <v>43234.395138888889</v>
      </c>
      <c r="J3229" s="4">
        <f t="shared" si="253"/>
        <v>2018</v>
      </c>
      <c r="K3229" s="4">
        <f t="shared" si="254"/>
        <v>5</v>
      </c>
      <c r="L3229" s="6">
        <f t="shared" si="255"/>
        <v>2101.999999769032</v>
      </c>
      <c r="M3229" s="8">
        <f t="shared" si="251"/>
        <v>35.033333329483867</v>
      </c>
      <c r="N3229" s="8">
        <f t="shared" si="252"/>
        <v>1926.8333331216127</v>
      </c>
      <c r="O3229" s="18">
        <v>1</v>
      </c>
      <c r="P3229" s="6" t="s">
        <v>5576</v>
      </c>
      <c r="Q3229" s="6" t="s">
        <v>24</v>
      </c>
    </row>
    <row r="3230" spans="1:17" ht="15">
      <c r="A3230" s="6" t="s">
        <v>17</v>
      </c>
      <c r="B3230" s="6" t="s">
        <v>18</v>
      </c>
      <c r="C3230" s="6" t="s">
        <v>38</v>
      </c>
      <c r="D3230" s="6" t="s">
        <v>5156</v>
      </c>
      <c r="E3230" s="6">
        <v>1</v>
      </c>
      <c r="F3230" s="6" t="s">
        <v>21</v>
      </c>
      <c r="G3230" s="6" t="s">
        <v>22</v>
      </c>
      <c r="H3230" s="7">
        <v>43234.474710648145</v>
      </c>
      <c r="I3230" s="7">
        <v>43234.436805555553</v>
      </c>
      <c r="J3230" s="4">
        <f t="shared" si="253"/>
        <v>2018</v>
      </c>
      <c r="K3230" s="4">
        <f t="shared" si="254"/>
        <v>5</v>
      </c>
      <c r="L3230" s="6">
        <f t="shared" si="255"/>
        <v>3274.9999998835847</v>
      </c>
      <c r="M3230" s="8">
        <f t="shared" si="251"/>
        <v>54.583333331393078</v>
      </c>
      <c r="N3230" s="8">
        <f t="shared" si="252"/>
        <v>54.583333331393078</v>
      </c>
      <c r="O3230" s="18">
        <v>1</v>
      </c>
      <c r="P3230" s="6" t="s">
        <v>5577</v>
      </c>
      <c r="Q3230" s="6" t="s">
        <v>24</v>
      </c>
    </row>
    <row r="3231" spans="1:17" ht="15">
      <c r="A3231" s="6" t="s">
        <v>17</v>
      </c>
      <c r="B3231" s="6" t="s">
        <v>41</v>
      </c>
      <c r="C3231" s="6" t="s">
        <v>42</v>
      </c>
      <c r="D3231" s="6" t="s">
        <v>67</v>
      </c>
      <c r="E3231" s="6">
        <v>7</v>
      </c>
      <c r="F3231" s="6" t="s">
        <v>27</v>
      </c>
      <c r="G3231" s="6" t="s">
        <v>22</v>
      </c>
      <c r="H3231" s="7">
        <v>43235.015972222223</v>
      </c>
      <c r="I3231" s="7">
        <v>43234.947916666664</v>
      </c>
      <c r="J3231" s="4">
        <f t="shared" si="253"/>
        <v>2018</v>
      </c>
      <c r="K3231" s="4">
        <f t="shared" si="254"/>
        <v>5</v>
      </c>
      <c r="L3231" s="6">
        <f t="shared" si="255"/>
        <v>5880.0000003073364</v>
      </c>
      <c r="M3231" s="8">
        <f t="shared" si="251"/>
        <v>98.000000005122274</v>
      </c>
      <c r="N3231" s="8">
        <f t="shared" si="252"/>
        <v>686.00000003585592</v>
      </c>
      <c r="O3231" s="18">
        <v>1</v>
      </c>
      <c r="P3231" s="6" t="s">
        <v>5578</v>
      </c>
      <c r="Q3231" s="6" t="s">
        <v>24</v>
      </c>
    </row>
    <row r="3232" spans="1:17" ht="15">
      <c r="A3232" s="6" t="s">
        <v>29</v>
      </c>
      <c r="B3232" s="6" t="s">
        <v>30</v>
      </c>
      <c r="C3232" s="6" t="s">
        <v>83</v>
      </c>
      <c r="D3232" s="6" t="s">
        <v>1028</v>
      </c>
      <c r="E3232" s="6">
        <v>55</v>
      </c>
      <c r="F3232" s="6" t="s">
        <v>85</v>
      </c>
      <c r="G3232" s="6" t="s">
        <v>22</v>
      </c>
      <c r="H3232" s="7">
        <v>43235.405034722222</v>
      </c>
      <c r="I3232" s="7">
        <v>43235.333333333336</v>
      </c>
      <c r="J3232" s="4">
        <f t="shared" si="253"/>
        <v>2018</v>
      </c>
      <c r="K3232" s="4">
        <f t="shared" si="254"/>
        <v>5</v>
      </c>
      <c r="L3232" s="6">
        <f t="shared" si="255"/>
        <v>6194.9999997625127</v>
      </c>
      <c r="M3232" s="8">
        <f t="shared" si="251"/>
        <v>103.24999999604188</v>
      </c>
      <c r="N3232" s="8">
        <f t="shared" si="252"/>
        <v>5678.7499997823033</v>
      </c>
      <c r="O3232" s="18">
        <v>1</v>
      </c>
      <c r="P3232" s="6" t="s">
        <v>5579</v>
      </c>
      <c r="Q3232" s="6" t="s">
        <v>24</v>
      </c>
    </row>
    <row r="3233" spans="1:17" ht="15">
      <c r="A3233" s="6" t="s">
        <v>17</v>
      </c>
      <c r="B3233" s="6" t="s">
        <v>47</v>
      </c>
      <c r="C3233" s="6" t="s">
        <v>52</v>
      </c>
      <c r="D3233" s="6" t="s">
        <v>940</v>
      </c>
      <c r="E3233" s="6">
        <v>109</v>
      </c>
      <c r="F3233" s="6" t="s">
        <v>27</v>
      </c>
      <c r="G3233" s="6" t="s">
        <v>22</v>
      </c>
      <c r="H3233" s="7">
        <v>43235.452870370369</v>
      </c>
      <c r="I3233" s="7">
        <v>43235.397916666669</v>
      </c>
      <c r="J3233" s="4">
        <f t="shared" si="253"/>
        <v>2018</v>
      </c>
      <c r="K3233" s="4">
        <f t="shared" si="254"/>
        <v>5</v>
      </c>
      <c r="L3233" s="6">
        <f t="shared" si="255"/>
        <v>4747.9999997187406</v>
      </c>
      <c r="M3233" s="8">
        <f t="shared" si="251"/>
        <v>79.133333328645676</v>
      </c>
      <c r="N3233" s="8">
        <f t="shared" si="252"/>
        <v>8625.5333328223787</v>
      </c>
      <c r="O3233" s="18">
        <v>1</v>
      </c>
      <c r="P3233" s="6" t="s">
        <v>5580</v>
      </c>
      <c r="Q3233" s="6" t="s">
        <v>24</v>
      </c>
    </row>
    <row r="3234" spans="1:17" ht="15">
      <c r="A3234" s="6" t="s">
        <v>29</v>
      </c>
      <c r="B3234" s="6" t="s">
        <v>87</v>
      </c>
      <c r="C3234" s="6" t="s">
        <v>103</v>
      </c>
      <c r="D3234" s="6" t="s">
        <v>5581</v>
      </c>
      <c r="E3234" s="6">
        <v>6</v>
      </c>
      <c r="F3234" s="6" t="s">
        <v>21</v>
      </c>
      <c r="G3234" s="6" t="s">
        <v>22</v>
      </c>
      <c r="H3234" s="7">
        <v>43235.441261574073</v>
      </c>
      <c r="I3234" s="7">
        <v>43235.408333333333</v>
      </c>
      <c r="J3234" s="4">
        <f t="shared" si="253"/>
        <v>2018</v>
      </c>
      <c r="K3234" s="4">
        <f t="shared" si="254"/>
        <v>5</v>
      </c>
      <c r="L3234" s="6">
        <f t="shared" si="255"/>
        <v>2844.9999999487773</v>
      </c>
      <c r="M3234" s="8">
        <f t="shared" si="251"/>
        <v>47.416666665812954</v>
      </c>
      <c r="N3234" s="8">
        <f t="shared" si="252"/>
        <v>284.49999999487773</v>
      </c>
      <c r="O3234" s="18">
        <v>1</v>
      </c>
      <c r="P3234" s="6" t="s">
        <v>5582</v>
      </c>
      <c r="Q3234" s="6" t="s">
        <v>24</v>
      </c>
    </row>
    <row r="3235" spans="1:17" ht="15">
      <c r="A3235" s="6" t="s">
        <v>17</v>
      </c>
      <c r="B3235" s="6" t="s">
        <v>18</v>
      </c>
      <c r="C3235" s="6" t="s">
        <v>38</v>
      </c>
      <c r="D3235" s="6" t="s">
        <v>4430</v>
      </c>
      <c r="E3235" s="6">
        <v>1</v>
      </c>
      <c r="F3235" s="6" t="s">
        <v>27</v>
      </c>
      <c r="G3235" s="6" t="s">
        <v>22</v>
      </c>
      <c r="H3235" s="7">
        <v>43235.624340277776</v>
      </c>
      <c r="I3235" s="7">
        <v>43235.60833333333</v>
      </c>
      <c r="J3235" s="4">
        <f t="shared" si="253"/>
        <v>2018</v>
      </c>
      <c r="K3235" s="4">
        <f t="shared" si="254"/>
        <v>5</v>
      </c>
      <c r="L3235" s="6">
        <f t="shared" si="255"/>
        <v>1383.000000170432</v>
      </c>
      <c r="M3235" s="8">
        <f t="shared" si="251"/>
        <v>23.050000002840534</v>
      </c>
      <c r="N3235" s="8">
        <f t="shared" si="252"/>
        <v>23.050000002840534</v>
      </c>
      <c r="O3235" s="18">
        <v>1</v>
      </c>
      <c r="P3235" s="6" t="s">
        <v>5583</v>
      </c>
      <c r="Q3235" s="6" t="s">
        <v>24</v>
      </c>
    </row>
    <row r="3236" spans="1:17" ht="15">
      <c r="A3236" s="6" t="s">
        <v>17</v>
      </c>
      <c r="B3236" s="6" t="s">
        <v>18</v>
      </c>
      <c r="C3236" s="6" t="s">
        <v>19</v>
      </c>
      <c r="D3236" s="6" t="s">
        <v>244</v>
      </c>
      <c r="E3236" s="6">
        <v>9</v>
      </c>
      <c r="F3236" s="6" t="s">
        <v>27</v>
      </c>
      <c r="G3236" s="6" t="s">
        <v>22</v>
      </c>
      <c r="H3236" s="7">
        <v>43235.768159722225</v>
      </c>
      <c r="I3236" s="7">
        <v>43235.744444444441</v>
      </c>
      <c r="J3236" s="4">
        <f t="shared" si="253"/>
        <v>2018</v>
      </c>
      <c r="K3236" s="4">
        <f t="shared" si="254"/>
        <v>5</v>
      </c>
      <c r="L3236" s="6">
        <f t="shared" si="255"/>
        <v>2049.0000005811453</v>
      </c>
      <c r="M3236" s="8">
        <f t="shared" si="251"/>
        <v>34.150000009685755</v>
      </c>
      <c r="N3236" s="8">
        <f t="shared" si="252"/>
        <v>307.35000008717179</v>
      </c>
      <c r="O3236" s="18">
        <v>1</v>
      </c>
      <c r="P3236" s="6" t="s">
        <v>5584</v>
      </c>
      <c r="Q3236" s="6" t="s">
        <v>24</v>
      </c>
    </row>
    <row r="3237" spans="1:17" ht="15">
      <c r="A3237" s="6" t="s">
        <v>17</v>
      </c>
      <c r="B3237" s="6" t="s">
        <v>18</v>
      </c>
      <c r="C3237" s="6" t="s">
        <v>35</v>
      </c>
      <c r="D3237" s="6" t="s">
        <v>4983</v>
      </c>
      <c r="E3237" s="6">
        <v>18</v>
      </c>
      <c r="F3237" s="6" t="s">
        <v>27</v>
      </c>
      <c r="G3237" s="6" t="s">
        <v>22</v>
      </c>
      <c r="H3237" s="7">
        <v>43235.888703703706</v>
      </c>
      <c r="I3237" s="7">
        <v>43235.857638888891</v>
      </c>
      <c r="J3237" s="4">
        <f t="shared" si="253"/>
        <v>2018</v>
      </c>
      <c r="K3237" s="4">
        <f t="shared" si="254"/>
        <v>5</v>
      </c>
      <c r="L3237" s="6">
        <f t="shared" si="255"/>
        <v>2684.000000031665</v>
      </c>
      <c r="M3237" s="8">
        <f t="shared" si="251"/>
        <v>44.733333333861083</v>
      </c>
      <c r="N3237" s="8">
        <f t="shared" si="252"/>
        <v>805.20000000949949</v>
      </c>
      <c r="O3237" s="18">
        <v>1</v>
      </c>
      <c r="P3237" s="6" t="s">
        <v>5585</v>
      </c>
      <c r="Q3237" s="6" t="s">
        <v>24</v>
      </c>
    </row>
    <row r="3238" spans="1:17" ht="15">
      <c r="A3238" s="6" t="s">
        <v>17</v>
      </c>
      <c r="B3238" s="6" t="s">
        <v>140</v>
      </c>
      <c r="C3238" s="6" t="s">
        <v>141</v>
      </c>
      <c r="D3238" s="6" t="s">
        <v>5284</v>
      </c>
      <c r="E3238" s="6">
        <v>2</v>
      </c>
      <c r="F3238" s="6" t="s">
        <v>92</v>
      </c>
      <c r="G3238" s="6" t="s">
        <v>22</v>
      </c>
      <c r="H3238" s="7">
        <v>43236.509444444448</v>
      </c>
      <c r="I3238" s="7">
        <v>43236.419444444444</v>
      </c>
      <c r="J3238" s="4">
        <f t="shared" si="253"/>
        <v>2018</v>
      </c>
      <c r="K3238" s="4">
        <f t="shared" si="254"/>
        <v>5</v>
      </c>
      <c r="L3238" s="6">
        <f t="shared" si="255"/>
        <v>7776.0000003268942</v>
      </c>
      <c r="M3238" s="8">
        <f t="shared" si="251"/>
        <v>129.60000000544824</v>
      </c>
      <c r="N3238" s="8">
        <f t="shared" si="252"/>
        <v>259.20000001089647</v>
      </c>
      <c r="O3238" s="18">
        <v>1</v>
      </c>
      <c r="P3238" s="6" t="s">
        <v>5586</v>
      </c>
      <c r="Q3238" s="6" t="s">
        <v>24</v>
      </c>
    </row>
    <row r="3239" spans="1:17" ht="15">
      <c r="A3239" s="6" t="s">
        <v>17</v>
      </c>
      <c r="B3239" s="6" t="s">
        <v>47</v>
      </c>
      <c r="C3239" s="6" t="s">
        <v>52</v>
      </c>
      <c r="D3239" s="6" t="s">
        <v>940</v>
      </c>
      <c r="E3239" s="6">
        <v>109</v>
      </c>
      <c r="F3239" s="6" t="s">
        <v>27</v>
      </c>
      <c r="G3239" s="6" t="s">
        <v>22</v>
      </c>
      <c r="H3239" s="7">
        <v>43236.478391203702</v>
      </c>
      <c r="I3239" s="7">
        <v>43236.459722222222</v>
      </c>
      <c r="J3239" s="4">
        <f t="shared" si="253"/>
        <v>2018</v>
      </c>
      <c r="K3239" s="4">
        <f t="shared" si="254"/>
        <v>5</v>
      </c>
      <c r="L3239" s="6">
        <f t="shared" si="255"/>
        <v>1612.9999998724088</v>
      </c>
      <c r="M3239" s="8">
        <f t="shared" si="251"/>
        <v>26.883333331206813</v>
      </c>
      <c r="N3239" s="8">
        <f t="shared" si="252"/>
        <v>2930.2833331015427</v>
      </c>
      <c r="O3239" s="18">
        <v>1</v>
      </c>
      <c r="P3239" s="6" t="s">
        <v>5587</v>
      </c>
      <c r="Q3239" s="6" t="s">
        <v>24</v>
      </c>
    </row>
    <row r="3240" spans="1:17" ht="15">
      <c r="A3240" s="6" t="s">
        <v>29</v>
      </c>
      <c r="B3240" s="6" t="s">
        <v>30</v>
      </c>
      <c r="C3240" s="6" t="s">
        <v>171</v>
      </c>
      <c r="D3240" s="6" t="s">
        <v>5588</v>
      </c>
      <c r="E3240" s="6">
        <v>41</v>
      </c>
      <c r="F3240" s="6" t="s">
        <v>92</v>
      </c>
      <c r="G3240" s="6" t="s">
        <v>22</v>
      </c>
      <c r="H3240" s="7">
        <v>43236.582245370373</v>
      </c>
      <c r="I3240" s="7">
        <v>43236.522222222222</v>
      </c>
      <c r="J3240" s="4">
        <f t="shared" si="253"/>
        <v>2018</v>
      </c>
      <c r="K3240" s="4">
        <f t="shared" si="254"/>
        <v>5</v>
      </c>
      <c r="L3240" s="6">
        <f t="shared" si="255"/>
        <v>5186.0000002663583</v>
      </c>
      <c r="M3240" s="8">
        <f t="shared" si="251"/>
        <v>86.433333337772638</v>
      </c>
      <c r="N3240" s="8">
        <f t="shared" si="252"/>
        <v>3543.7666668486781</v>
      </c>
      <c r="O3240" s="18">
        <v>1</v>
      </c>
      <c r="P3240" s="6" t="s">
        <v>5589</v>
      </c>
      <c r="Q3240" s="6" t="s">
        <v>24</v>
      </c>
    </row>
    <row r="3241" spans="1:17" ht="15">
      <c r="A3241" s="6" t="s">
        <v>17</v>
      </c>
      <c r="B3241" s="6" t="s">
        <v>41</v>
      </c>
      <c r="C3241" s="6" t="s">
        <v>42</v>
      </c>
      <c r="D3241" s="6" t="s">
        <v>5590</v>
      </c>
      <c r="E3241" s="6">
        <v>17</v>
      </c>
      <c r="F3241" s="6" t="s">
        <v>27</v>
      </c>
      <c r="G3241" s="6" t="s">
        <v>22</v>
      </c>
      <c r="H3241" s="7">
        <v>43236.665659722225</v>
      </c>
      <c r="I3241" s="7">
        <v>43236.597222222219</v>
      </c>
      <c r="J3241" s="4">
        <f t="shared" si="253"/>
        <v>2018</v>
      </c>
      <c r="K3241" s="4">
        <f t="shared" si="254"/>
        <v>5</v>
      </c>
      <c r="L3241" s="6">
        <f t="shared" si="255"/>
        <v>5913.0000004777685</v>
      </c>
      <c r="M3241" s="8">
        <f t="shared" si="251"/>
        <v>98.550000007962808</v>
      </c>
      <c r="N3241" s="8">
        <f t="shared" si="252"/>
        <v>1675.3500001353677</v>
      </c>
      <c r="O3241" s="18">
        <v>1</v>
      </c>
      <c r="P3241" s="6" t="s">
        <v>5591</v>
      </c>
      <c r="Q3241" s="6" t="s">
        <v>24</v>
      </c>
    </row>
    <row r="3242" spans="1:17" ht="15">
      <c r="A3242" s="6" t="s">
        <v>29</v>
      </c>
      <c r="B3242" s="6" t="s">
        <v>30</v>
      </c>
      <c r="C3242" s="6" t="s">
        <v>171</v>
      </c>
      <c r="D3242" s="6" t="s">
        <v>5592</v>
      </c>
      <c r="E3242" s="6">
        <v>1</v>
      </c>
      <c r="F3242" s="6" t="s">
        <v>125</v>
      </c>
      <c r="G3242" s="6" t="s">
        <v>22</v>
      </c>
      <c r="H3242" s="7">
        <v>43236.730023148149</v>
      </c>
      <c r="I3242" s="7">
        <v>43236.597916666666</v>
      </c>
      <c r="J3242" s="4">
        <f t="shared" si="253"/>
        <v>2018</v>
      </c>
      <c r="K3242" s="4">
        <f t="shared" si="254"/>
        <v>5</v>
      </c>
      <c r="L3242" s="6">
        <f t="shared" si="255"/>
        <v>11414.000000199303</v>
      </c>
      <c r="M3242" s="8">
        <f t="shared" si="251"/>
        <v>190.23333333665505</v>
      </c>
      <c r="N3242" s="8">
        <f t="shared" si="252"/>
        <v>190.23333333665505</v>
      </c>
      <c r="O3242" s="18">
        <v>1</v>
      </c>
      <c r="P3242" s="6" t="s">
        <v>5593</v>
      </c>
      <c r="Q3242" s="6" t="s">
        <v>24</v>
      </c>
    </row>
    <row r="3243" spans="1:17" ht="15">
      <c r="A3243" s="6" t="s">
        <v>17</v>
      </c>
      <c r="B3243" s="6" t="s">
        <v>41</v>
      </c>
      <c r="C3243" s="6" t="s">
        <v>62</v>
      </c>
      <c r="D3243" s="6" t="s">
        <v>5594</v>
      </c>
      <c r="E3243" s="6">
        <v>1</v>
      </c>
      <c r="F3243" s="6" t="s">
        <v>92</v>
      </c>
      <c r="G3243" s="6" t="s">
        <v>22</v>
      </c>
      <c r="H3243" s="7">
        <v>43236.78634259259</v>
      </c>
      <c r="I3243" s="7">
        <v>43236.74722222222</v>
      </c>
      <c r="J3243" s="4">
        <f t="shared" si="253"/>
        <v>2018</v>
      </c>
      <c r="K3243" s="4">
        <f t="shared" si="254"/>
        <v>5</v>
      </c>
      <c r="L3243" s="6">
        <f t="shared" si="255"/>
        <v>3379.9999999115244</v>
      </c>
      <c r="M3243" s="8">
        <f t="shared" si="251"/>
        <v>56.333333331858739</v>
      </c>
      <c r="N3243" s="8">
        <f t="shared" si="252"/>
        <v>56.333333331858739</v>
      </c>
      <c r="O3243" s="18">
        <v>1</v>
      </c>
      <c r="P3243" s="6" t="s">
        <v>5595</v>
      </c>
      <c r="Q3243" s="6" t="s">
        <v>24</v>
      </c>
    </row>
    <row r="3244" spans="1:17" ht="15">
      <c r="A3244" s="6" t="s">
        <v>17</v>
      </c>
      <c r="B3244" s="6" t="s">
        <v>18</v>
      </c>
      <c r="C3244" s="6" t="s">
        <v>19</v>
      </c>
      <c r="D3244" s="6" t="s">
        <v>5596</v>
      </c>
      <c r="E3244" s="6">
        <v>3</v>
      </c>
      <c r="F3244" s="6" t="s">
        <v>92</v>
      </c>
      <c r="G3244" s="6" t="s">
        <v>22</v>
      </c>
      <c r="H3244" s="7">
        <v>43237.403912037036</v>
      </c>
      <c r="I3244" s="7">
        <v>43237.355555555558</v>
      </c>
      <c r="J3244" s="4">
        <f t="shared" si="253"/>
        <v>2018</v>
      </c>
      <c r="K3244" s="4">
        <f t="shared" si="254"/>
        <v>5</v>
      </c>
      <c r="L3244" s="6">
        <f t="shared" si="255"/>
        <v>4177.9999997466803</v>
      </c>
      <c r="M3244" s="8">
        <f t="shared" si="251"/>
        <v>69.633333329111338</v>
      </c>
      <c r="N3244" s="8">
        <f t="shared" si="252"/>
        <v>208.89999998733401</v>
      </c>
      <c r="O3244" s="18">
        <v>1</v>
      </c>
      <c r="P3244" s="6" t="s">
        <v>5597</v>
      </c>
      <c r="Q3244" s="6" t="s">
        <v>24</v>
      </c>
    </row>
    <row r="3245" spans="1:17" ht="15">
      <c r="A3245" s="6" t="s">
        <v>17</v>
      </c>
      <c r="B3245" s="6" t="s">
        <v>41</v>
      </c>
      <c r="C3245" s="6" t="s">
        <v>135</v>
      </c>
      <c r="D3245" s="6" t="s">
        <v>706</v>
      </c>
      <c r="E3245" s="6">
        <v>14</v>
      </c>
      <c r="F3245" s="6" t="s">
        <v>92</v>
      </c>
      <c r="G3245" s="6" t="s">
        <v>22</v>
      </c>
      <c r="H3245" s="7">
        <v>43237.454861111109</v>
      </c>
      <c r="I3245" s="7">
        <v>43237.416666666664</v>
      </c>
      <c r="J3245" s="4">
        <f t="shared" si="253"/>
        <v>2018</v>
      </c>
      <c r="K3245" s="4">
        <f t="shared" si="254"/>
        <v>5</v>
      </c>
      <c r="L3245" s="6">
        <f t="shared" si="255"/>
        <v>3300.0000000698492</v>
      </c>
      <c r="M3245" s="8">
        <f t="shared" si="251"/>
        <v>55.000000001164153</v>
      </c>
      <c r="N3245" s="8">
        <f t="shared" si="252"/>
        <v>770.00000001629815</v>
      </c>
      <c r="O3245" s="18">
        <v>1</v>
      </c>
      <c r="P3245" s="6" t="s">
        <v>5598</v>
      </c>
      <c r="Q3245" s="6" t="s">
        <v>24</v>
      </c>
    </row>
    <row r="3246" spans="1:17" ht="15">
      <c r="A3246" s="6" t="s">
        <v>17</v>
      </c>
      <c r="B3246" s="6" t="s">
        <v>41</v>
      </c>
      <c r="C3246" s="6" t="s">
        <v>62</v>
      </c>
      <c r="D3246" s="6" t="s">
        <v>2186</v>
      </c>
      <c r="E3246" s="6">
        <v>32</v>
      </c>
      <c r="F3246" s="6" t="s">
        <v>125</v>
      </c>
      <c r="G3246" s="6" t="s">
        <v>22</v>
      </c>
      <c r="H3246" s="7">
        <v>43237.474340277775</v>
      </c>
      <c r="I3246" s="7">
        <v>43237.433333333334</v>
      </c>
      <c r="J3246" s="4">
        <f t="shared" si="253"/>
        <v>2018</v>
      </c>
      <c r="K3246" s="4">
        <f t="shared" si="254"/>
        <v>5</v>
      </c>
      <c r="L3246" s="6">
        <f t="shared" si="255"/>
        <v>3542.9999996675178</v>
      </c>
      <c r="M3246" s="8">
        <f t="shared" si="251"/>
        <v>59.049999994458631</v>
      </c>
      <c r="N3246" s="8">
        <f t="shared" si="252"/>
        <v>1889.5999998226762</v>
      </c>
      <c r="O3246" s="18">
        <v>1</v>
      </c>
      <c r="P3246" s="6" t="s">
        <v>5599</v>
      </c>
      <c r="Q3246" s="6" t="s">
        <v>24</v>
      </c>
    </row>
    <row r="3247" spans="1:17" ht="15">
      <c r="A3247" s="6" t="s">
        <v>17</v>
      </c>
      <c r="B3247" s="6" t="s">
        <v>41</v>
      </c>
      <c r="C3247" s="6" t="s">
        <v>42</v>
      </c>
      <c r="D3247" s="6" t="s">
        <v>5600</v>
      </c>
      <c r="E3247" s="6">
        <v>1</v>
      </c>
      <c r="F3247" s="6" t="s">
        <v>27</v>
      </c>
      <c r="G3247" s="6" t="s">
        <v>22</v>
      </c>
      <c r="H3247" s="7">
        <v>43237.474305555559</v>
      </c>
      <c r="I3247" s="7">
        <v>43237.449305555558</v>
      </c>
      <c r="J3247" s="4">
        <f t="shared" si="253"/>
        <v>2018</v>
      </c>
      <c r="K3247" s="4">
        <f t="shared" si="254"/>
        <v>5</v>
      </c>
      <c r="L3247" s="6">
        <f t="shared" si="255"/>
        <v>2160.0000001257285</v>
      </c>
      <c r="M3247" s="8">
        <f t="shared" si="251"/>
        <v>36.000000002095476</v>
      </c>
      <c r="N3247" s="8">
        <f t="shared" si="252"/>
        <v>36.000000002095476</v>
      </c>
      <c r="O3247" s="18">
        <v>1</v>
      </c>
      <c r="P3247" s="6" t="s">
        <v>5601</v>
      </c>
      <c r="Q3247" s="6" t="s">
        <v>24</v>
      </c>
    </row>
    <row r="3248" spans="1:17" ht="15">
      <c r="A3248" s="6" t="s">
        <v>17</v>
      </c>
      <c r="B3248" s="6" t="s">
        <v>55</v>
      </c>
      <c r="C3248" s="6" t="s">
        <v>59</v>
      </c>
      <c r="D3248" s="6" t="s">
        <v>5602</v>
      </c>
      <c r="E3248" s="6">
        <v>1</v>
      </c>
      <c r="F3248" s="6" t="s">
        <v>131</v>
      </c>
      <c r="G3248" s="6" t="s">
        <v>97</v>
      </c>
      <c r="H3248" s="7">
        <v>43237.711296296293</v>
      </c>
      <c r="I3248" s="7">
        <v>43237.537499999999</v>
      </c>
      <c r="J3248" s="4">
        <f t="shared" si="253"/>
        <v>2018</v>
      </c>
      <c r="K3248" s="4">
        <f t="shared" si="254"/>
        <v>5</v>
      </c>
      <c r="L3248" s="6">
        <f t="shared" si="255"/>
        <v>15015.999999828637</v>
      </c>
      <c r="M3248" s="8">
        <f t="shared" si="251"/>
        <v>250.26666666381061</v>
      </c>
      <c r="N3248" s="8">
        <f t="shared" si="252"/>
        <v>250.26666666381061</v>
      </c>
      <c r="O3248" s="18">
        <v>1</v>
      </c>
      <c r="P3248" s="6" t="s">
        <v>5603</v>
      </c>
      <c r="Q3248" s="6" t="s">
        <v>24</v>
      </c>
    </row>
    <row r="3249" spans="1:17" ht="15">
      <c r="A3249" s="6" t="s">
        <v>17</v>
      </c>
      <c r="B3249" s="6" t="s">
        <v>47</v>
      </c>
      <c r="C3249" s="6" t="s">
        <v>52</v>
      </c>
      <c r="D3249" s="6" t="s">
        <v>940</v>
      </c>
      <c r="E3249" s="6">
        <v>109</v>
      </c>
      <c r="F3249" s="6" t="s">
        <v>85</v>
      </c>
      <c r="G3249" s="6" t="s">
        <v>22</v>
      </c>
      <c r="H3249" s="7">
        <v>43237.626967592594</v>
      </c>
      <c r="I3249" s="7">
        <v>43237.570138888892</v>
      </c>
      <c r="J3249" s="4">
        <f t="shared" si="253"/>
        <v>2018</v>
      </c>
      <c r="K3249" s="4">
        <f t="shared" si="254"/>
        <v>5</v>
      </c>
      <c r="L3249" s="6">
        <f t="shared" si="255"/>
        <v>4909.9999998696148</v>
      </c>
      <c r="M3249" s="8">
        <f t="shared" si="251"/>
        <v>81.833333331160247</v>
      </c>
      <c r="N3249" s="8">
        <f t="shared" si="252"/>
        <v>8919.833333096467</v>
      </c>
      <c r="O3249" s="18">
        <v>1</v>
      </c>
      <c r="P3249" s="6" t="s">
        <v>5604</v>
      </c>
      <c r="Q3249" s="6" t="s">
        <v>24</v>
      </c>
    </row>
    <row r="3250" spans="1:17" ht="15">
      <c r="A3250" s="6" t="s">
        <v>17</v>
      </c>
      <c r="B3250" s="6" t="s">
        <v>18</v>
      </c>
      <c r="C3250" s="6" t="s">
        <v>38</v>
      </c>
      <c r="D3250" s="6" t="s">
        <v>2008</v>
      </c>
      <c r="E3250" s="6">
        <v>2</v>
      </c>
      <c r="F3250" s="6" t="s">
        <v>131</v>
      </c>
      <c r="G3250" s="6" t="s">
        <v>22</v>
      </c>
      <c r="H3250" s="7">
        <v>43237.659722222219</v>
      </c>
      <c r="I3250" s="7">
        <v>43237.573611111111</v>
      </c>
      <c r="J3250" s="4">
        <f t="shared" si="253"/>
        <v>2018</v>
      </c>
      <c r="K3250" s="4">
        <f t="shared" si="254"/>
        <v>5</v>
      </c>
      <c r="L3250" s="6">
        <f t="shared" si="255"/>
        <v>7439.9999997345731</v>
      </c>
      <c r="M3250" s="8">
        <f t="shared" si="251"/>
        <v>123.99999999557622</v>
      </c>
      <c r="N3250" s="8">
        <f t="shared" si="252"/>
        <v>247.99999999115244</v>
      </c>
      <c r="O3250" s="18">
        <v>1</v>
      </c>
      <c r="P3250" s="6" t="s">
        <v>5605</v>
      </c>
      <c r="Q3250" s="6" t="s">
        <v>24</v>
      </c>
    </row>
    <row r="3251" spans="1:17" ht="15">
      <c r="A3251" s="6" t="s">
        <v>17</v>
      </c>
      <c r="B3251" s="6" t="s">
        <v>18</v>
      </c>
      <c r="C3251" s="6" t="s">
        <v>38</v>
      </c>
      <c r="D3251" s="6" t="s">
        <v>5606</v>
      </c>
      <c r="E3251" s="6">
        <v>181</v>
      </c>
      <c r="F3251" s="6" t="s">
        <v>44</v>
      </c>
      <c r="G3251" s="6" t="s">
        <v>22</v>
      </c>
      <c r="H3251" s="7">
        <v>43237.631249999999</v>
      </c>
      <c r="I3251" s="7">
        <v>43237.57916666667</v>
      </c>
      <c r="J3251" s="4">
        <f t="shared" si="253"/>
        <v>2018</v>
      </c>
      <c r="K3251" s="4">
        <f t="shared" si="254"/>
        <v>5</v>
      </c>
      <c r="L3251" s="6">
        <f t="shared" si="255"/>
        <v>4499.9999995809048</v>
      </c>
      <c r="M3251" s="8">
        <f t="shared" si="251"/>
        <v>74.999999993015081</v>
      </c>
      <c r="N3251" s="8">
        <f t="shared" si="252"/>
        <v>13574.99999873573</v>
      </c>
      <c r="O3251" s="18">
        <v>1</v>
      </c>
      <c r="P3251" s="6" t="s">
        <v>5607</v>
      </c>
      <c r="Q3251" s="6" t="s">
        <v>24</v>
      </c>
    </row>
    <row r="3252" spans="1:17" ht="15">
      <c r="A3252" s="6" t="s">
        <v>29</v>
      </c>
      <c r="B3252" s="6" t="s">
        <v>94</v>
      </c>
      <c r="C3252" s="6" t="s">
        <v>174</v>
      </c>
      <c r="D3252" s="6" t="s">
        <v>5608</v>
      </c>
      <c r="E3252" s="6">
        <v>1</v>
      </c>
      <c r="F3252" s="6" t="s">
        <v>33</v>
      </c>
      <c r="G3252" s="6" t="s">
        <v>22</v>
      </c>
      <c r="H3252" s="7">
        <v>43333.730763888889</v>
      </c>
      <c r="I3252" s="7">
        <v>43333.695138888892</v>
      </c>
      <c r="J3252" s="4">
        <f t="shared" si="253"/>
        <v>2018</v>
      </c>
      <c r="K3252" s="4">
        <f t="shared" si="254"/>
        <v>8</v>
      </c>
      <c r="L3252" s="6">
        <f t="shared" si="255"/>
        <v>3077.9999997233972</v>
      </c>
      <c r="M3252" s="8">
        <f t="shared" si="251"/>
        <v>51.299999995389953</v>
      </c>
      <c r="N3252" s="8">
        <f t="shared" si="252"/>
        <v>51.299999995389953</v>
      </c>
      <c r="O3252" s="18">
        <v>1</v>
      </c>
      <c r="P3252" s="6" t="s">
        <v>5609</v>
      </c>
      <c r="Q3252" s="6" t="s">
        <v>24</v>
      </c>
    </row>
    <row r="3253" spans="1:17" ht="15">
      <c r="A3253" s="6" t="s">
        <v>17</v>
      </c>
      <c r="B3253" s="6" t="s">
        <v>18</v>
      </c>
      <c r="C3253" s="6" t="s">
        <v>38</v>
      </c>
      <c r="D3253" s="6" t="s">
        <v>5610</v>
      </c>
      <c r="E3253" s="6">
        <v>76</v>
      </c>
      <c r="F3253" s="6" t="s">
        <v>44</v>
      </c>
      <c r="G3253" s="6" t="s">
        <v>22</v>
      </c>
      <c r="H3253" s="7">
        <v>43237.652083333334</v>
      </c>
      <c r="I3253" s="7">
        <v>43237.631249999999</v>
      </c>
      <c r="J3253" s="4">
        <f t="shared" si="253"/>
        <v>2018</v>
      </c>
      <c r="K3253" s="4">
        <f t="shared" si="254"/>
        <v>5</v>
      </c>
      <c r="L3253" s="6">
        <f t="shared" si="255"/>
        <v>1800.0000002095476</v>
      </c>
      <c r="M3253" s="8">
        <f t="shared" si="251"/>
        <v>30.00000000349246</v>
      </c>
      <c r="N3253" s="8">
        <f t="shared" si="252"/>
        <v>2280.0000002654269</v>
      </c>
      <c r="O3253" s="18">
        <v>1</v>
      </c>
      <c r="P3253" s="6" t="s">
        <v>5611</v>
      </c>
      <c r="Q3253" s="6" t="s">
        <v>24</v>
      </c>
    </row>
    <row r="3254" spans="1:17" ht="15">
      <c r="A3254" s="6" t="s">
        <v>17</v>
      </c>
      <c r="B3254" s="6" t="s">
        <v>41</v>
      </c>
      <c r="C3254" s="6" t="s">
        <v>42</v>
      </c>
      <c r="D3254" s="6" t="s">
        <v>5612</v>
      </c>
      <c r="E3254" s="6">
        <v>7</v>
      </c>
      <c r="F3254" s="6" t="s">
        <v>27</v>
      </c>
      <c r="G3254" s="6" t="s">
        <v>22</v>
      </c>
      <c r="H3254" s="7">
        <v>43237.727071759262</v>
      </c>
      <c r="I3254" s="7">
        <v>43237.673611111109</v>
      </c>
      <c r="J3254" s="4">
        <f t="shared" si="253"/>
        <v>2018</v>
      </c>
      <c r="K3254" s="4">
        <f t="shared" si="254"/>
        <v>5</v>
      </c>
      <c r="L3254" s="6">
        <f t="shared" si="255"/>
        <v>4619.0000003669411</v>
      </c>
      <c r="M3254" s="8">
        <f t="shared" si="251"/>
        <v>76.983333339449018</v>
      </c>
      <c r="N3254" s="8">
        <f t="shared" si="252"/>
        <v>538.88333337614313</v>
      </c>
      <c r="O3254" s="18">
        <v>1</v>
      </c>
      <c r="P3254" s="6" t="s">
        <v>5613</v>
      </c>
      <c r="Q3254" s="6" t="s">
        <v>24</v>
      </c>
    </row>
    <row r="3255" spans="1:17" ht="15">
      <c r="A3255" s="6" t="s">
        <v>17</v>
      </c>
      <c r="B3255" s="6" t="s">
        <v>18</v>
      </c>
      <c r="C3255" s="6" t="s">
        <v>38</v>
      </c>
      <c r="D3255" s="6" t="s">
        <v>5614</v>
      </c>
      <c r="E3255" s="6">
        <v>1</v>
      </c>
      <c r="F3255" s="6" t="s">
        <v>92</v>
      </c>
      <c r="G3255" s="6" t="s">
        <v>22</v>
      </c>
      <c r="H3255" s="7">
        <v>43237.718055555553</v>
      </c>
      <c r="I3255" s="7">
        <v>43237.693055555559</v>
      </c>
      <c r="J3255" s="4">
        <f t="shared" si="253"/>
        <v>2018</v>
      </c>
      <c r="K3255" s="4">
        <f t="shared" si="254"/>
        <v>5</v>
      </c>
      <c r="L3255" s="6">
        <f t="shared" si="255"/>
        <v>2159.9999994970858</v>
      </c>
      <c r="M3255" s="8">
        <f t="shared" si="251"/>
        <v>35.999999991618097</v>
      </c>
      <c r="N3255" s="8">
        <f t="shared" si="252"/>
        <v>35.999999991618097</v>
      </c>
      <c r="O3255" s="18">
        <v>1</v>
      </c>
      <c r="P3255" s="6" t="s">
        <v>5615</v>
      </c>
      <c r="Q3255" s="6" t="s">
        <v>24</v>
      </c>
    </row>
    <row r="3256" spans="1:17" ht="15">
      <c r="A3256" s="6" t="s">
        <v>17</v>
      </c>
      <c r="B3256" s="6" t="s">
        <v>18</v>
      </c>
      <c r="C3256" s="6" t="s">
        <v>38</v>
      </c>
      <c r="D3256" s="6" t="s">
        <v>5616</v>
      </c>
      <c r="E3256" s="6">
        <v>1</v>
      </c>
      <c r="F3256" s="6" t="s">
        <v>27</v>
      </c>
      <c r="G3256" s="6" t="s">
        <v>22</v>
      </c>
      <c r="H3256" s="7">
        <v>43237.798263888886</v>
      </c>
      <c r="I3256" s="7">
        <v>43237.776388888888</v>
      </c>
      <c r="J3256" s="4">
        <f t="shared" si="253"/>
        <v>2018</v>
      </c>
      <c r="K3256" s="4">
        <f t="shared" si="254"/>
        <v>5</v>
      </c>
      <c r="L3256" s="6">
        <f t="shared" si="255"/>
        <v>1889.9999998742715</v>
      </c>
      <c r="M3256" s="8">
        <f t="shared" si="251"/>
        <v>31.499999997904524</v>
      </c>
      <c r="N3256" s="8">
        <f t="shared" si="252"/>
        <v>31.499999997904524</v>
      </c>
      <c r="O3256" s="18">
        <v>1</v>
      </c>
      <c r="P3256" s="6" t="s">
        <v>5617</v>
      </c>
      <c r="Q3256" s="6" t="s">
        <v>24</v>
      </c>
    </row>
    <row r="3257" spans="1:17" ht="15">
      <c r="A3257" s="6" t="s">
        <v>17</v>
      </c>
      <c r="B3257" s="6" t="s">
        <v>41</v>
      </c>
      <c r="C3257" s="6" t="s">
        <v>62</v>
      </c>
      <c r="D3257" s="6" t="s">
        <v>1200</v>
      </c>
      <c r="E3257" s="6">
        <v>14</v>
      </c>
      <c r="F3257" s="6" t="s">
        <v>27</v>
      </c>
      <c r="G3257" s="6" t="s">
        <v>22</v>
      </c>
      <c r="H3257" s="7">
        <v>43238.004328703704</v>
      </c>
      <c r="I3257" s="7">
        <v>43237.959722222222</v>
      </c>
      <c r="J3257" s="4">
        <f t="shared" si="253"/>
        <v>2018</v>
      </c>
      <c r="K3257" s="4">
        <f t="shared" si="254"/>
        <v>5</v>
      </c>
      <c r="L3257" s="6">
        <f t="shared" si="255"/>
        <v>3854.0000000735745</v>
      </c>
      <c r="M3257" s="8">
        <f t="shared" si="251"/>
        <v>64.233333334559575</v>
      </c>
      <c r="N3257" s="8">
        <f t="shared" si="252"/>
        <v>899.26666668383405</v>
      </c>
      <c r="O3257" s="18">
        <v>1</v>
      </c>
      <c r="P3257" s="6" t="s">
        <v>5618</v>
      </c>
      <c r="Q3257" s="6" t="s">
        <v>24</v>
      </c>
    </row>
    <row r="3258" spans="1:17" ht="15">
      <c r="A3258" s="6" t="s">
        <v>17</v>
      </c>
      <c r="B3258" s="6" t="s">
        <v>41</v>
      </c>
      <c r="C3258" s="6" t="s">
        <v>42</v>
      </c>
      <c r="D3258" s="6" t="s">
        <v>2954</v>
      </c>
      <c r="E3258" s="6">
        <v>1</v>
      </c>
      <c r="F3258" s="6" t="s">
        <v>27</v>
      </c>
      <c r="G3258" s="6" t="s">
        <v>22</v>
      </c>
      <c r="H3258" s="7">
        <v>43238.478101851855</v>
      </c>
      <c r="I3258" s="7">
        <v>43238.408333333333</v>
      </c>
      <c r="J3258" s="4">
        <f t="shared" si="253"/>
        <v>2018</v>
      </c>
      <c r="K3258" s="4">
        <f t="shared" si="254"/>
        <v>5</v>
      </c>
      <c r="L3258" s="6">
        <f t="shared" si="255"/>
        <v>6028.0000003287569</v>
      </c>
      <c r="M3258" s="8">
        <f t="shared" si="251"/>
        <v>100.46666667214595</v>
      </c>
      <c r="N3258" s="8">
        <f t="shared" si="252"/>
        <v>100.46666667214595</v>
      </c>
      <c r="O3258" s="18">
        <v>1</v>
      </c>
      <c r="P3258" s="6" t="s">
        <v>5619</v>
      </c>
      <c r="Q3258" s="6" t="s">
        <v>24</v>
      </c>
    </row>
    <row r="3259" spans="1:17" ht="15">
      <c r="A3259" s="6" t="s">
        <v>17</v>
      </c>
      <c r="B3259" s="6" t="s">
        <v>140</v>
      </c>
      <c r="C3259" s="6" t="s">
        <v>141</v>
      </c>
      <c r="D3259" s="6" t="s">
        <v>5620</v>
      </c>
      <c r="E3259" s="6">
        <v>4</v>
      </c>
      <c r="F3259" s="6" t="s">
        <v>92</v>
      </c>
      <c r="G3259" s="6" t="s">
        <v>22</v>
      </c>
      <c r="H3259" s="7">
        <v>43238.606122685182</v>
      </c>
      <c r="I3259" s="7">
        <v>43238.560416666667</v>
      </c>
      <c r="J3259" s="4">
        <f t="shared" si="253"/>
        <v>2018</v>
      </c>
      <c r="K3259" s="4">
        <f t="shared" si="254"/>
        <v>5</v>
      </c>
      <c r="L3259" s="6">
        <f t="shared" si="255"/>
        <v>3948.9999996498227</v>
      </c>
      <c r="M3259" s="8">
        <f t="shared" si="251"/>
        <v>65.816666660830379</v>
      </c>
      <c r="N3259" s="8">
        <f t="shared" si="252"/>
        <v>263.26666664332151</v>
      </c>
      <c r="O3259" s="18">
        <v>1</v>
      </c>
      <c r="P3259" s="6" t="s">
        <v>5621</v>
      </c>
      <c r="Q3259" s="6" t="s">
        <v>24</v>
      </c>
    </row>
    <row r="3260" spans="1:17" ht="15">
      <c r="A3260" s="6" t="s">
        <v>17</v>
      </c>
      <c r="B3260" s="6" t="s">
        <v>18</v>
      </c>
      <c r="C3260" s="6" t="s">
        <v>38</v>
      </c>
      <c r="D3260" s="6" t="s">
        <v>5622</v>
      </c>
      <c r="E3260" s="6">
        <v>5</v>
      </c>
      <c r="F3260" s="6" t="s">
        <v>92</v>
      </c>
      <c r="G3260" s="6" t="s">
        <v>22</v>
      </c>
      <c r="H3260" s="7">
        <v>43238.908090277779</v>
      </c>
      <c r="I3260" s="7">
        <v>43238.863194444442</v>
      </c>
      <c r="J3260" s="4">
        <f t="shared" si="253"/>
        <v>2018</v>
      </c>
      <c r="K3260" s="4">
        <f t="shared" si="254"/>
        <v>5</v>
      </c>
      <c r="L3260" s="6">
        <f t="shared" si="255"/>
        <v>3879.000000259839</v>
      </c>
      <c r="M3260" s="8">
        <f t="shared" si="251"/>
        <v>64.65000000433065</v>
      </c>
      <c r="N3260" s="8">
        <f t="shared" si="252"/>
        <v>323.25000002165325</v>
      </c>
      <c r="O3260" s="18">
        <v>1</v>
      </c>
      <c r="P3260" s="6" t="s">
        <v>5623</v>
      </c>
      <c r="Q3260" s="6" t="s">
        <v>24</v>
      </c>
    </row>
    <row r="3261" spans="1:19" s="152" customFormat="1" ht="15">
      <c r="A3261" s="156" t="s">
        <v>29</v>
      </c>
      <c r="B3261" s="156" t="s">
        <v>87</v>
      </c>
      <c r="C3261" s="156" t="s">
        <v>103</v>
      </c>
      <c r="D3261" s="156" t="s">
        <v>1294</v>
      </c>
      <c r="E3261" s="156">
        <v>1</v>
      </c>
      <c r="F3261" s="156" t="s">
        <v>85</v>
      </c>
      <c r="G3261" s="156" t="s">
        <v>22</v>
      </c>
      <c r="H3261" s="157">
        <v>43239.323263888888</v>
      </c>
      <c r="I3261" s="157">
        <v>43239.288888888892</v>
      </c>
      <c r="J3261" s="4">
        <f t="shared" si="253"/>
        <v>2018</v>
      </c>
      <c r="K3261" s="4">
        <f t="shared" si="254"/>
        <v>5</v>
      </c>
      <c r="L3261" s="156">
        <f t="shared" si="255"/>
        <v>2969.9999996228144</v>
      </c>
      <c r="M3261" s="154">
        <f t="shared" si="251"/>
        <v>49.499999993713573</v>
      </c>
      <c r="N3261" s="154">
        <f t="shared" si="252"/>
        <v>49.499999993713573</v>
      </c>
      <c r="O3261" s="155">
        <v>1</v>
      </c>
      <c r="P3261" s="156" t="s">
        <v>5624</v>
      </c>
      <c r="Q3261" s="156" t="s">
        <v>24</v>
      </c>
      <c r="S3261"/>
    </row>
    <row r="3262" spans="1:17" ht="15">
      <c r="A3262" s="6" t="s">
        <v>29</v>
      </c>
      <c r="B3262" s="6" t="s">
        <v>87</v>
      </c>
      <c r="C3262" s="6" t="s">
        <v>5625</v>
      </c>
      <c r="D3262" s="6" t="s">
        <v>5626</v>
      </c>
      <c r="E3262" s="6">
        <v>4094</v>
      </c>
      <c r="F3262" s="6" t="s">
        <v>165</v>
      </c>
      <c r="G3262" s="6" t="s">
        <v>22</v>
      </c>
      <c r="H3262" s="7">
        <v>43239.334594907406</v>
      </c>
      <c r="I3262" s="7">
        <v>43239.291666666664</v>
      </c>
      <c r="J3262" s="4">
        <f t="shared" si="253"/>
        <v>2018</v>
      </c>
      <c r="K3262" s="4">
        <f t="shared" si="254"/>
        <v>5</v>
      </c>
      <c r="L3262" s="6">
        <f t="shared" si="255"/>
        <v>3709.0000001247972</v>
      </c>
      <c r="M3262" s="8">
        <f t="shared" si="251"/>
        <v>61.81666666874662</v>
      </c>
      <c r="N3262" s="8">
        <f t="shared" si="252"/>
        <v>253077.43334184866</v>
      </c>
      <c r="O3262" s="18">
        <v>1</v>
      </c>
      <c r="P3262" s="6" t="s">
        <v>5627</v>
      </c>
      <c r="Q3262" s="6" t="s">
        <v>24</v>
      </c>
    </row>
    <row r="3263" spans="1:19" s="152" customFormat="1" ht="15">
      <c r="A3263" s="156" t="s">
        <v>29</v>
      </c>
      <c r="B3263" s="156" t="s">
        <v>94</v>
      </c>
      <c r="C3263" s="156" t="s">
        <v>95</v>
      </c>
      <c r="D3263" s="156" t="s">
        <v>5628</v>
      </c>
      <c r="E3263" s="156">
        <v>4</v>
      </c>
      <c r="F3263" s="156" t="s">
        <v>33</v>
      </c>
      <c r="G3263" s="156" t="s">
        <v>22</v>
      </c>
      <c r="H3263" s="157">
        <v>43336.519907407404</v>
      </c>
      <c r="I3263" s="157">
        <v>43336.448611111111</v>
      </c>
      <c r="J3263" s="4">
        <f t="shared" si="253"/>
        <v>2018</v>
      </c>
      <c r="K3263" s="4">
        <f t="shared" si="254"/>
        <v>8</v>
      </c>
      <c r="L3263" s="156">
        <f t="shared" si="255"/>
        <v>6159.9999997531995</v>
      </c>
      <c r="M3263" s="154">
        <f t="shared" si="251"/>
        <v>102.66666666255333</v>
      </c>
      <c r="N3263" s="154">
        <f t="shared" si="252"/>
        <v>410.6666666502133</v>
      </c>
      <c r="O3263" s="155">
        <v>1</v>
      </c>
      <c r="P3263" s="156" t="s">
        <v>5629</v>
      </c>
      <c r="Q3263" s="156" t="s">
        <v>24</v>
      </c>
      <c r="S3263"/>
    </row>
    <row r="3264" spans="1:17" ht="15">
      <c r="A3264" s="6" t="s">
        <v>17</v>
      </c>
      <c r="B3264" s="6" t="s">
        <v>41</v>
      </c>
      <c r="C3264" s="6" t="s">
        <v>62</v>
      </c>
      <c r="D3264" s="6" t="s">
        <v>5630</v>
      </c>
      <c r="E3264" s="6">
        <v>4</v>
      </c>
      <c r="F3264" s="6" t="s">
        <v>92</v>
      </c>
      <c r="G3264" s="6" t="s">
        <v>22</v>
      </c>
      <c r="H3264" s="7">
        <v>43240.405243055553</v>
      </c>
      <c r="I3264" s="7">
        <v>43240.379861111112</v>
      </c>
      <c r="J3264" s="4">
        <f t="shared" si="253"/>
        <v>2018</v>
      </c>
      <c r="K3264" s="4">
        <f t="shared" si="254"/>
        <v>5</v>
      </c>
      <c r="L3264" s="6">
        <f t="shared" si="255"/>
        <v>2192.9999996675178</v>
      </c>
      <c r="M3264" s="8">
        <f t="shared" si="256" ref="M3264:M3327">+L3264/60</f>
        <v>36.549999994458631</v>
      </c>
      <c r="N3264" s="8">
        <f t="shared" si="257" ref="N3264:N3327">+M3264*E3264</f>
        <v>146.19999997783452</v>
      </c>
      <c r="O3264" s="18">
        <v>1</v>
      </c>
      <c r="P3264" s="6" t="s">
        <v>5631</v>
      </c>
      <c r="Q3264" s="6" t="s">
        <v>24</v>
      </c>
    </row>
    <row r="3265" spans="1:17" ht="15">
      <c r="A3265" s="6" t="s">
        <v>17</v>
      </c>
      <c r="B3265" s="6" t="s">
        <v>55</v>
      </c>
      <c r="C3265" s="6" t="s">
        <v>59</v>
      </c>
      <c r="D3265" s="6" t="s">
        <v>5632</v>
      </c>
      <c r="E3265" s="6">
        <v>1</v>
      </c>
      <c r="F3265" s="6" t="s">
        <v>27</v>
      </c>
      <c r="G3265" s="6" t="s">
        <v>22</v>
      </c>
      <c r="H3265" s="7">
        <v>43240.526018518518</v>
      </c>
      <c r="I3265" s="7">
        <v>43240.435416666667</v>
      </c>
      <c r="J3265" s="4">
        <f t="shared" si="253"/>
        <v>2018</v>
      </c>
      <c r="K3265" s="4">
        <f t="shared" si="254"/>
        <v>5</v>
      </c>
      <c r="L3265" s="6">
        <f t="shared" si="255"/>
        <v>7827.9999999096617</v>
      </c>
      <c r="M3265" s="8">
        <f t="shared" si="256"/>
        <v>130.46666666516103</v>
      </c>
      <c r="N3265" s="8">
        <f t="shared" si="257"/>
        <v>130.46666666516103</v>
      </c>
      <c r="O3265" s="18">
        <v>1</v>
      </c>
      <c r="P3265" s="6" t="s">
        <v>5633</v>
      </c>
      <c r="Q3265" s="6" t="s">
        <v>24</v>
      </c>
    </row>
    <row r="3266" spans="1:17" ht="15">
      <c r="A3266" s="6" t="s">
        <v>17</v>
      </c>
      <c r="B3266" s="6" t="s">
        <v>55</v>
      </c>
      <c r="C3266" s="6" t="s">
        <v>59</v>
      </c>
      <c r="D3266" s="6" t="s">
        <v>2175</v>
      </c>
      <c r="E3266" s="6">
        <v>11</v>
      </c>
      <c r="F3266" s="6" t="s">
        <v>27</v>
      </c>
      <c r="G3266" s="6" t="s">
        <v>22</v>
      </c>
      <c r="H3266" s="7">
        <v>43240.593159722222</v>
      </c>
      <c r="I3266" s="7">
        <v>43240.536111111112</v>
      </c>
      <c r="J3266" s="4">
        <f t="shared" si="253"/>
        <v>2018</v>
      </c>
      <c r="K3266" s="4">
        <f t="shared" si="254"/>
        <v>5</v>
      </c>
      <c r="L3266" s="6">
        <f t="shared" si="255"/>
        <v>4928.999999910593</v>
      </c>
      <c r="M3266" s="8">
        <f t="shared" si="256"/>
        <v>82.149999998509884</v>
      </c>
      <c r="N3266" s="8">
        <f t="shared" si="257"/>
        <v>903.64999998360872</v>
      </c>
      <c r="O3266" s="18">
        <v>1</v>
      </c>
      <c r="P3266" s="6" t="s">
        <v>5634</v>
      </c>
      <c r="Q3266" s="6" t="s">
        <v>24</v>
      </c>
    </row>
    <row r="3267" spans="1:17" ht="15">
      <c r="A3267" s="6" t="s">
        <v>29</v>
      </c>
      <c r="B3267" s="6" t="s">
        <v>94</v>
      </c>
      <c r="C3267" s="6" t="s">
        <v>95</v>
      </c>
      <c r="D3267" s="6" t="s">
        <v>5273</v>
      </c>
      <c r="E3267" s="6">
        <v>13</v>
      </c>
      <c r="F3267" s="6" t="s">
        <v>33</v>
      </c>
      <c r="G3267" s="6" t="s">
        <v>22</v>
      </c>
      <c r="H3267" s="7">
        <v>43344.851550925923</v>
      </c>
      <c r="I3267" s="7">
        <v>43344.707638888889</v>
      </c>
      <c r="J3267" s="4">
        <f t="shared" si="258" ref="J3267:J3330">YEAR(I3267)</f>
        <v>2018</v>
      </c>
      <c r="K3267" s="4">
        <f t="shared" si="259" ref="K3267:K3330">MONTH(I3267)</f>
        <v>9</v>
      </c>
      <c r="L3267" s="6">
        <f t="shared" si="255"/>
        <v>12433.999999752268</v>
      </c>
      <c r="M3267" s="8">
        <f t="shared" si="256"/>
        <v>207.23333332920447</v>
      </c>
      <c r="N3267" s="8">
        <f t="shared" si="257"/>
        <v>2694.0333332796581</v>
      </c>
      <c r="O3267" s="18">
        <v>1</v>
      </c>
      <c r="P3267" s="6" t="s">
        <v>5635</v>
      </c>
      <c r="Q3267" s="6" t="s">
        <v>24</v>
      </c>
    </row>
    <row r="3268" spans="1:17" ht="15">
      <c r="A3268" s="6" t="s">
        <v>17</v>
      </c>
      <c r="B3268" s="6" t="s">
        <v>41</v>
      </c>
      <c r="C3268" s="6" t="s">
        <v>42</v>
      </c>
      <c r="D3268" s="6" t="s">
        <v>5636</v>
      </c>
      <c r="E3268" s="6">
        <v>3</v>
      </c>
      <c r="F3268" s="6" t="s">
        <v>92</v>
      </c>
      <c r="G3268" s="6" t="s">
        <v>22</v>
      </c>
      <c r="H3268" s="7">
        <v>43240.631180555552</v>
      </c>
      <c r="I3268" s="7">
        <v>43240.571527777778</v>
      </c>
      <c r="J3268" s="4">
        <f t="shared" si="258"/>
        <v>2018</v>
      </c>
      <c r="K3268" s="4">
        <f t="shared" si="259"/>
        <v>5</v>
      </c>
      <c r="L3268" s="6">
        <f t="shared" si="255"/>
        <v>5153.9999997010455</v>
      </c>
      <c r="M3268" s="8">
        <f t="shared" si="256"/>
        <v>85.899999995017424</v>
      </c>
      <c r="N3268" s="8">
        <f t="shared" si="257"/>
        <v>257.69999998505227</v>
      </c>
      <c r="O3268" s="18">
        <v>1</v>
      </c>
      <c r="P3268" s="6" t="s">
        <v>5637</v>
      </c>
      <c r="Q3268" s="6" t="s">
        <v>24</v>
      </c>
    </row>
    <row r="3269" spans="1:17" ht="15">
      <c r="A3269" s="6" t="s">
        <v>17</v>
      </c>
      <c r="B3269" s="6" t="s">
        <v>41</v>
      </c>
      <c r="C3269" s="6" t="s">
        <v>129</v>
      </c>
      <c r="D3269" s="6" t="s">
        <v>5638</v>
      </c>
      <c r="E3269" s="6">
        <v>1</v>
      </c>
      <c r="F3269" s="6" t="s">
        <v>131</v>
      </c>
      <c r="G3269" s="6" t="s">
        <v>22</v>
      </c>
      <c r="H3269" s="7">
        <v>43240.667719907404</v>
      </c>
      <c r="I3269" s="7">
        <v>43240.632638888892</v>
      </c>
      <c r="J3269" s="4">
        <f t="shared" si="258"/>
        <v>2018</v>
      </c>
      <c r="K3269" s="4">
        <f t="shared" si="259"/>
        <v>5</v>
      </c>
      <c r="L3269" s="6">
        <f t="shared" si="255"/>
        <v>3030.9999994235113</v>
      </c>
      <c r="M3269" s="8">
        <f t="shared" si="256"/>
        <v>50.516666657058522</v>
      </c>
      <c r="N3269" s="8">
        <f t="shared" si="257"/>
        <v>50.516666657058522</v>
      </c>
      <c r="O3269" s="18">
        <v>1</v>
      </c>
      <c r="P3269" s="6" t="s">
        <v>5639</v>
      </c>
      <c r="Q3269" s="6" t="s">
        <v>24</v>
      </c>
    </row>
    <row r="3270" spans="1:17" ht="15">
      <c r="A3270" s="6" t="s">
        <v>17</v>
      </c>
      <c r="B3270" s="6" t="s">
        <v>41</v>
      </c>
      <c r="C3270" s="6" t="s">
        <v>129</v>
      </c>
      <c r="D3270" s="6" t="s">
        <v>5640</v>
      </c>
      <c r="E3270" s="6">
        <v>1</v>
      </c>
      <c r="F3270" s="6" t="s">
        <v>131</v>
      </c>
      <c r="G3270" s="6" t="s">
        <v>22</v>
      </c>
      <c r="H3270" s="7">
        <v>43240.667268518519</v>
      </c>
      <c r="I3270" s="7">
        <v>43240.632638888892</v>
      </c>
      <c r="J3270" s="4">
        <f t="shared" si="258"/>
        <v>2018</v>
      </c>
      <c r="K3270" s="4">
        <f t="shared" si="259"/>
        <v>5</v>
      </c>
      <c r="L3270" s="6">
        <f t="shared" si="255"/>
        <v>2991.9999997364357</v>
      </c>
      <c r="M3270" s="8">
        <f t="shared" si="256"/>
        <v>49.866666662273929</v>
      </c>
      <c r="N3270" s="8">
        <f t="shared" si="257"/>
        <v>49.866666662273929</v>
      </c>
      <c r="O3270" s="18">
        <v>1</v>
      </c>
      <c r="P3270" s="6" t="s">
        <v>5641</v>
      </c>
      <c r="Q3270" s="6" t="s">
        <v>24</v>
      </c>
    </row>
    <row r="3271" spans="1:17" ht="15">
      <c r="A3271" s="6" t="s">
        <v>17</v>
      </c>
      <c r="B3271" s="6" t="s">
        <v>41</v>
      </c>
      <c r="C3271" s="6" t="s">
        <v>62</v>
      </c>
      <c r="D3271" s="6" t="s">
        <v>5642</v>
      </c>
      <c r="E3271" s="6">
        <v>1</v>
      </c>
      <c r="F3271" s="6" t="s">
        <v>131</v>
      </c>
      <c r="G3271" s="6" t="s">
        <v>22</v>
      </c>
      <c r="H3271" s="7">
        <v>43240.749907407408</v>
      </c>
      <c r="I3271" s="7">
        <v>43240.716666666667</v>
      </c>
      <c r="J3271" s="4">
        <f t="shared" si="258"/>
        <v>2018</v>
      </c>
      <c r="K3271" s="4">
        <f t="shared" si="259"/>
        <v>5</v>
      </c>
      <c r="L3271" s="6">
        <f t="shared" si="255"/>
        <v>2871.999999973923</v>
      </c>
      <c r="M3271" s="8">
        <f t="shared" si="256"/>
        <v>47.866666666232049</v>
      </c>
      <c r="N3271" s="8">
        <f t="shared" si="257"/>
        <v>47.866666666232049</v>
      </c>
      <c r="O3271" s="18">
        <v>1</v>
      </c>
      <c r="P3271" s="6" t="s">
        <v>5643</v>
      </c>
      <c r="Q3271" s="6" t="s">
        <v>24</v>
      </c>
    </row>
    <row r="3272" spans="1:17" ht="15">
      <c r="A3272" s="6" t="s">
        <v>17</v>
      </c>
      <c r="B3272" s="6" t="s">
        <v>41</v>
      </c>
      <c r="C3272" s="6" t="s">
        <v>135</v>
      </c>
      <c r="D3272" s="6" t="s">
        <v>979</v>
      </c>
      <c r="E3272" s="6">
        <v>36</v>
      </c>
      <c r="F3272" s="6" t="s">
        <v>27</v>
      </c>
      <c r="G3272" s="6" t="s">
        <v>22</v>
      </c>
      <c r="H3272" s="7">
        <v>43241.230254629627</v>
      </c>
      <c r="I3272" s="7">
        <v>43241.113888888889</v>
      </c>
      <c r="J3272" s="4">
        <f t="shared" si="258"/>
        <v>2018</v>
      </c>
      <c r="K3272" s="4">
        <f t="shared" si="259"/>
        <v>5</v>
      </c>
      <c r="L3272" s="6">
        <f t="shared" si="255"/>
        <v>10053.999999747612</v>
      </c>
      <c r="M3272" s="8">
        <f t="shared" si="256"/>
        <v>167.56666666246019</v>
      </c>
      <c r="N3272" s="8">
        <f t="shared" si="257"/>
        <v>6032.3999998485669</v>
      </c>
      <c r="O3272" s="18">
        <v>1</v>
      </c>
      <c r="P3272" s="6" t="s">
        <v>5644</v>
      </c>
      <c r="Q3272" s="6" t="s">
        <v>24</v>
      </c>
    </row>
    <row r="3273" spans="1:17" ht="15">
      <c r="A3273" s="6" t="s">
        <v>17</v>
      </c>
      <c r="B3273" s="6" t="s">
        <v>41</v>
      </c>
      <c r="C3273" s="6" t="s">
        <v>129</v>
      </c>
      <c r="D3273" s="6" t="s">
        <v>225</v>
      </c>
      <c r="E3273" s="6">
        <v>44</v>
      </c>
      <c r="F3273" s="6" t="s">
        <v>27</v>
      </c>
      <c r="G3273" s="6" t="s">
        <v>22</v>
      </c>
      <c r="H3273" s="7">
        <v>43241.23101851852</v>
      </c>
      <c r="I3273" s="7">
        <v>43241.155555555553</v>
      </c>
      <c r="J3273" s="4">
        <f t="shared" si="258"/>
        <v>2018</v>
      </c>
      <c r="K3273" s="4">
        <f t="shared" si="259"/>
        <v>5</v>
      </c>
      <c r="L3273" s="6">
        <f t="shared" si="255"/>
        <v>6520.0000002980232</v>
      </c>
      <c r="M3273" s="8">
        <f t="shared" si="256"/>
        <v>108.66666667163372</v>
      </c>
      <c r="N3273" s="8">
        <f t="shared" si="257"/>
        <v>4781.3333335518837</v>
      </c>
      <c r="O3273" s="18">
        <v>1</v>
      </c>
      <c r="P3273" s="6" t="s">
        <v>5645</v>
      </c>
      <c r="Q3273" s="6" t="s">
        <v>24</v>
      </c>
    </row>
    <row r="3274" spans="1:17" ht="15">
      <c r="A3274" s="6" t="s">
        <v>17</v>
      </c>
      <c r="B3274" s="6" t="s">
        <v>41</v>
      </c>
      <c r="C3274" s="6" t="s">
        <v>62</v>
      </c>
      <c r="D3274" s="6" t="s">
        <v>292</v>
      </c>
      <c r="E3274" s="6">
        <v>11</v>
      </c>
      <c r="F3274" s="6" t="s">
        <v>27</v>
      </c>
      <c r="G3274" s="6" t="s">
        <v>22</v>
      </c>
      <c r="H3274" s="7">
        <v>43241.3280787037</v>
      </c>
      <c r="I3274" s="7">
        <v>43241.28125</v>
      </c>
      <c r="J3274" s="4">
        <f t="shared" si="258"/>
        <v>2018</v>
      </c>
      <c r="K3274" s="4">
        <f t="shared" si="259"/>
        <v>5</v>
      </c>
      <c r="L3274" s="6">
        <f t="shared" si="260" ref="L3274:L3337">(H3274-I3274)*60*24*60</f>
        <v>4045.9999996935949</v>
      </c>
      <c r="M3274" s="8">
        <f t="shared" si="256"/>
        <v>67.433333328226581</v>
      </c>
      <c r="N3274" s="8">
        <f t="shared" si="257"/>
        <v>741.76666661049239</v>
      </c>
      <c r="O3274" s="18">
        <v>1</v>
      </c>
      <c r="P3274" s="6" t="s">
        <v>5646</v>
      </c>
      <c r="Q3274" s="6" t="s">
        <v>24</v>
      </c>
    </row>
    <row r="3275" spans="1:17" ht="15">
      <c r="A3275" s="6" t="s">
        <v>29</v>
      </c>
      <c r="B3275" s="6" t="s">
        <v>94</v>
      </c>
      <c r="C3275" s="6" t="s">
        <v>4972</v>
      </c>
      <c r="D3275" s="6" t="s">
        <v>5647</v>
      </c>
      <c r="E3275" s="6">
        <v>5</v>
      </c>
      <c r="F3275" s="6" t="s">
        <v>92</v>
      </c>
      <c r="G3275" s="6" t="s">
        <v>22</v>
      </c>
      <c r="H3275" s="7">
        <v>43241.386111111111</v>
      </c>
      <c r="I3275" s="7">
        <v>43241.35833333333</v>
      </c>
      <c r="J3275" s="4">
        <f t="shared" si="258"/>
        <v>2018</v>
      </c>
      <c r="K3275" s="4">
        <f t="shared" si="259"/>
        <v>5</v>
      </c>
      <c r="L3275" s="6">
        <f t="shared" si="260"/>
        <v>2400.0000002793968</v>
      </c>
      <c r="M3275" s="8">
        <f t="shared" si="256"/>
        <v>40.000000004656613</v>
      </c>
      <c r="N3275" s="8">
        <f t="shared" si="257"/>
        <v>200.00000002328306</v>
      </c>
      <c r="O3275" s="18">
        <v>1</v>
      </c>
      <c r="P3275" s="6" t="s">
        <v>5648</v>
      </c>
      <c r="Q3275" s="6" t="s">
        <v>24</v>
      </c>
    </row>
    <row r="3276" spans="1:17" ht="15">
      <c r="A3276" s="6" t="s">
        <v>17</v>
      </c>
      <c r="B3276" s="6" t="s">
        <v>47</v>
      </c>
      <c r="C3276" s="6" t="s">
        <v>52</v>
      </c>
      <c r="D3276" s="6" t="s">
        <v>940</v>
      </c>
      <c r="E3276" s="6">
        <v>109</v>
      </c>
      <c r="F3276" s="6" t="s">
        <v>27</v>
      </c>
      <c r="G3276" s="6" t="s">
        <v>22</v>
      </c>
      <c r="H3276" s="7">
        <v>43241.614548611113</v>
      </c>
      <c r="I3276" s="7">
        <v>43241.550000000003</v>
      </c>
      <c r="J3276" s="4">
        <f t="shared" si="258"/>
        <v>2018</v>
      </c>
      <c r="K3276" s="4">
        <f t="shared" si="259"/>
        <v>5</v>
      </c>
      <c r="L3276" s="6">
        <f t="shared" si="260"/>
        <v>5576.9999998854473</v>
      </c>
      <c r="M3276" s="8">
        <f t="shared" si="256"/>
        <v>92.949999998090789</v>
      </c>
      <c r="N3276" s="8">
        <f t="shared" si="257"/>
        <v>10131.549999791896</v>
      </c>
      <c r="O3276" s="18">
        <v>1</v>
      </c>
      <c r="P3276" s="6" t="s">
        <v>5649</v>
      </c>
      <c r="Q3276" s="6" t="s">
        <v>24</v>
      </c>
    </row>
    <row r="3277" spans="1:17" s="190" customFormat="1" ht="15">
      <c r="A3277" s="193" t="s">
        <v>29</v>
      </c>
      <c r="B3277" s="193" t="s">
        <v>30</v>
      </c>
      <c r="C3277" s="193" t="s">
        <v>83</v>
      </c>
      <c r="D3277" s="193" t="s">
        <v>5650</v>
      </c>
      <c r="E3277" s="193">
        <v>1</v>
      </c>
      <c r="F3277" s="193" t="s">
        <v>33</v>
      </c>
      <c r="G3277" s="193" t="s">
        <v>22</v>
      </c>
      <c r="H3277" s="195">
        <v>43351.297534722224</v>
      </c>
      <c r="I3277" s="195">
        <v>43351.224305555559</v>
      </c>
      <c r="J3277" s="4">
        <f t="shared" si="258"/>
        <v>2018</v>
      </c>
      <c r="K3277" s="4">
        <f t="shared" si="259"/>
        <v>9</v>
      </c>
      <c r="L3277" s="193">
        <f t="shared" si="260"/>
        <v>6326.9999998155981</v>
      </c>
      <c r="M3277" s="196">
        <f t="shared" si="256"/>
        <v>105.44999999692664</v>
      </c>
      <c r="N3277" s="196">
        <f t="shared" si="257"/>
        <v>105.44999999692664</v>
      </c>
      <c r="O3277" s="197">
        <v>1</v>
      </c>
      <c r="P3277" s="193" t="s">
        <v>5651</v>
      </c>
      <c r="Q3277" s="193" t="s">
        <v>24</v>
      </c>
    </row>
    <row r="3278" spans="1:17" ht="15">
      <c r="A3278" s="6" t="s">
        <v>17</v>
      </c>
      <c r="B3278" s="6" t="s">
        <v>18</v>
      </c>
      <c r="C3278" s="6" t="s">
        <v>19</v>
      </c>
      <c r="D3278" s="6" t="s">
        <v>5652</v>
      </c>
      <c r="E3278" s="6">
        <v>43</v>
      </c>
      <c r="F3278" s="6" t="s">
        <v>125</v>
      </c>
      <c r="G3278" s="6" t="s">
        <v>22</v>
      </c>
      <c r="H3278" s="7">
        <v>43241.607199074075</v>
      </c>
      <c r="I3278" s="7">
        <v>43241.560416666667</v>
      </c>
      <c r="J3278" s="4">
        <f t="shared" si="258"/>
        <v>2018</v>
      </c>
      <c r="K3278" s="4">
        <f t="shared" si="259"/>
        <v>5</v>
      </c>
      <c r="L3278" s="6">
        <f t="shared" si="260"/>
        <v>4042.0000000158325</v>
      </c>
      <c r="M3278" s="8">
        <f t="shared" si="256"/>
        <v>67.366666666930541</v>
      </c>
      <c r="N3278" s="8">
        <f t="shared" si="257"/>
        <v>2896.7666666780133</v>
      </c>
      <c r="O3278" s="18">
        <v>1</v>
      </c>
      <c r="P3278" s="6" t="s">
        <v>5653</v>
      </c>
      <c r="Q3278" s="6" t="s">
        <v>24</v>
      </c>
    </row>
    <row r="3279" spans="1:17" ht="15">
      <c r="A3279" s="6" t="s">
        <v>17</v>
      </c>
      <c r="B3279" s="6" t="s">
        <v>18</v>
      </c>
      <c r="C3279" s="6" t="s">
        <v>35</v>
      </c>
      <c r="D3279" s="6" t="s">
        <v>5654</v>
      </c>
      <c r="E3279" s="6">
        <v>1</v>
      </c>
      <c r="F3279" s="6" t="s">
        <v>92</v>
      </c>
      <c r="G3279" s="6" t="s">
        <v>22</v>
      </c>
      <c r="H3279" s="7">
        <v>43241.65320601852</v>
      </c>
      <c r="I3279" s="7">
        <v>43241.581944444442</v>
      </c>
      <c r="J3279" s="4">
        <f t="shared" si="258"/>
        <v>2018</v>
      </c>
      <c r="K3279" s="4">
        <f t="shared" si="259"/>
        <v>5</v>
      </c>
      <c r="L3279" s="6">
        <f t="shared" si="260"/>
        <v>6157.0000003091991</v>
      </c>
      <c r="M3279" s="8">
        <f t="shared" si="256"/>
        <v>102.61666667181998</v>
      </c>
      <c r="N3279" s="8">
        <f t="shared" si="257"/>
        <v>102.61666667181998</v>
      </c>
      <c r="O3279" s="18">
        <v>1</v>
      </c>
      <c r="P3279" s="6" t="s">
        <v>5655</v>
      </c>
      <c r="Q3279" s="6" t="s">
        <v>24</v>
      </c>
    </row>
    <row r="3280" spans="1:17" ht="15">
      <c r="A3280" s="6" t="s">
        <v>17</v>
      </c>
      <c r="B3280" s="6" t="s">
        <v>18</v>
      </c>
      <c r="C3280" s="6" t="s">
        <v>35</v>
      </c>
      <c r="D3280" s="6" t="s">
        <v>5656</v>
      </c>
      <c r="E3280" s="6">
        <v>2</v>
      </c>
      <c r="F3280" s="6" t="s">
        <v>131</v>
      </c>
      <c r="G3280" s="6" t="s">
        <v>22</v>
      </c>
      <c r="H3280" s="7">
        <v>43241.712905092594</v>
      </c>
      <c r="I3280" s="7">
        <v>43241.688194444447</v>
      </c>
      <c r="J3280" s="4">
        <f t="shared" si="258"/>
        <v>2018</v>
      </c>
      <c r="K3280" s="4">
        <f t="shared" si="259"/>
        <v>5</v>
      </c>
      <c r="L3280" s="6">
        <f t="shared" si="260"/>
        <v>2134.999999939464</v>
      </c>
      <c r="M3280" s="8">
        <f t="shared" si="256"/>
        <v>35.583333332324401</v>
      </c>
      <c r="N3280" s="8">
        <f t="shared" si="257"/>
        <v>71.166666664648801</v>
      </c>
      <c r="O3280" s="18">
        <v>1</v>
      </c>
      <c r="P3280" s="6" t="s">
        <v>5657</v>
      </c>
      <c r="Q3280" s="6" t="s">
        <v>24</v>
      </c>
    </row>
    <row r="3281" spans="1:17" ht="15">
      <c r="A3281" s="6" t="s">
        <v>17</v>
      </c>
      <c r="B3281" s="6" t="s">
        <v>18</v>
      </c>
      <c r="C3281" s="6" t="s">
        <v>38</v>
      </c>
      <c r="D3281" s="6" t="s">
        <v>363</v>
      </c>
      <c r="E3281" s="6">
        <v>8</v>
      </c>
      <c r="F3281" s="6" t="s">
        <v>27</v>
      </c>
      <c r="G3281" s="6" t="s">
        <v>22</v>
      </c>
      <c r="H3281" s="7">
        <v>43241.702384259261</v>
      </c>
      <c r="I3281" s="7">
        <v>43241.692361111112</v>
      </c>
      <c r="J3281" s="4">
        <f t="shared" si="258"/>
        <v>2018</v>
      </c>
      <c r="K3281" s="4">
        <f t="shared" si="259"/>
        <v>5</v>
      </c>
      <c r="L3281" s="6">
        <f t="shared" si="260"/>
        <v>866.00000001490116</v>
      </c>
      <c r="M3281" s="8">
        <f t="shared" si="256"/>
        <v>14.433333333581686</v>
      </c>
      <c r="N3281" s="8">
        <f t="shared" si="257"/>
        <v>115.46666666865349</v>
      </c>
      <c r="O3281" s="18">
        <v>1</v>
      </c>
      <c r="P3281" s="6" t="s">
        <v>5658</v>
      </c>
      <c r="Q3281" s="6" t="s">
        <v>24</v>
      </c>
    </row>
    <row r="3282" spans="1:17" ht="15">
      <c r="A3282" s="6" t="s">
        <v>17</v>
      </c>
      <c r="B3282" s="6" t="s">
        <v>18</v>
      </c>
      <c r="C3282" s="6" t="s">
        <v>19</v>
      </c>
      <c r="D3282" s="6" t="s">
        <v>3443</v>
      </c>
      <c r="E3282" s="6">
        <v>2</v>
      </c>
      <c r="F3282" s="6" t="s">
        <v>92</v>
      </c>
      <c r="G3282" s="6" t="s">
        <v>22</v>
      </c>
      <c r="H3282" s="7">
        <v>43241.755856481483</v>
      </c>
      <c r="I3282" s="7">
        <v>43241.724305555559</v>
      </c>
      <c r="J3282" s="4">
        <f t="shared" si="258"/>
        <v>2018</v>
      </c>
      <c r="K3282" s="4">
        <f t="shared" si="259"/>
        <v>5</v>
      </c>
      <c r="L3282" s="6">
        <f t="shared" si="260"/>
        <v>2725.9999997913837</v>
      </c>
      <c r="M3282" s="8">
        <f t="shared" si="256"/>
        <v>45.433333329856396</v>
      </c>
      <c r="N3282" s="8">
        <f t="shared" si="257"/>
        <v>90.866666659712791</v>
      </c>
      <c r="O3282" s="18">
        <v>1</v>
      </c>
      <c r="P3282" s="6" t="s">
        <v>5659</v>
      </c>
      <c r="Q3282" s="6" t="s">
        <v>24</v>
      </c>
    </row>
    <row r="3283" spans="1:17" ht="15">
      <c r="A3283" s="6" t="s">
        <v>17</v>
      </c>
      <c r="B3283" s="6" t="s">
        <v>18</v>
      </c>
      <c r="C3283" s="6" t="s">
        <v>25</v>
      </c>
      <c r="D3283" s="6" t="s">
        <v>5660</v>
      </c>
      <c r="E3283" s="6">
        <v>348</v>
      </c>
      <c r="F3283" s="6" t="s">
        <v>125</v>
      </c>
      <c r="G3283" s="6" t="s">
        <v>22</v>
      </c>
      <c r="H3283" s="7">
        <v>43241.894745370373</v>
      </c>
      <c r="I3283" s="7">
        <v>43241.862500000003</v>
      </c>
      <c r="J3283" s="4">
        <f t="shared" si="258"/>
        <v>2018</v>
      </c>
      <c r="K3283" s="4">
        <f t="shared" si="259"/>
        <v>5</v>
      </c>
      <c r="L3283" s="6">
        <f t="shared" si="260"/>
        <v>2785.9999999869615</v>
      </c>
      <c r="M3283" s="8">
        <f t="shared" si="256"/>
        <v>46.433333333116025</v>
      </c>
      <c r="N3283" s="8">
        <f t="shared" si="257"/>
        <v>16158.799999924377</v>
      </c>
      <c r="O3283" s="18">
        <v>1</v>
      </c>
      <c r="P3283" s="6" t="s">
        <v>5661</v>
      </c>
      <c r="Q3283" s="6" t="s">
        <v>24</v>
      </c>
    </row>
    <row r="3284" spans="1:17" ht="15">
      <c r="A3284" s="6" t="s">
        <v>17</v>
      </c>
      <c r="B3284" s="6" t="s">
        <v>41</v>
      </c>
      <c r="C3284" s="6" t="s">
        <v>135</v>
      </c>
      <c r="D3284" s="6" t="s">
        <v>5662</v>
      </c>
      <c r="E3284" s="6">
        <v>3</v>
      </c>
      <c r="F3284" s="6" t="s">
        <v>27</v>
      </c>
      <c r="G3284" s="6" t="s">
        <v>22</v>
      </c>
      <c r="H3284" s="7">
        <v>43241.919699074075</v>
      </c>
      <c r="I3284" s="7">
        <v>43241.904166666667</v>
      </c>
      <c r="J3284" s="4">
        <f t="shared" si="258"/>
        <v>2018</v>
      </c>
      <c r="K3284" s="4">
        <f t="shared" si="259"/>
        <v>5</v>
      </c>
      <c r="L3284" s="6">
        <f t="shared" si="260"/>
        <v>1342.0000000158325</v>
      </c>
      <c r="M3284" s="8">
        <f t="shared" si="256"/>
        <v>22.366666666930541</v>
      </c>
      <c r="N3284" s="8">
        <f t="shared" si="257"/>
        <v>67.100000000791624</v>
      </c>
      <c r="O3284" s="18">
        <v>1</v>
      </c>
      <c r="P3284" s="6" t="s">
        <v>5663</v>
      </c>
      <c r="Q3284" s="6" t="s">
        <v>24</v>
      </c>
    </row>
    <row r="3285" spans="1:17" ht="15">
      <c r="A3285" s="6" t="s">
        <v>17</v>
      </c>
      <c r="B3285" s="6" t="s">
        <v>18</v>
      </c>
      <c r="C3285" s="6" t="s">
        <v>38</v>
      </c>
      <c r="D3285" s="6" t="s">
        <v>5664</v>
      </c>
      <c r="E3285" s="6">
        <v>2</v>
      </c>
      <c r="F3285" s="6" t="s">
        <v>27</v>
      </c>
      <c r="G3285" s="6" t="s">
        <v>22</v>
      </c>
      <c r="H3285" s="7">
        <v>43242.072083333333</v>
      </c>
      <c r="I3285" s="7">
        <v>43242.030555555553</v>
      </c>
      <c r="J3285" s="4">
        <f t="shared" si="258"/>
        <v>2018</v>
      </c>
      <c r="K3285" s="4">
        <f t="shared" si="259"/>
        <v>5</v>
      </c>
      <c r="L3285" s="6">
        <f t="shared" si="260"/>
        <v>3588.0000001285225</v>
      </c>
      <c r="M3285" s="8">
        <f t="shared" si="256"/>
        <v>59.800000002142042</v>
      </c>
      <c r="N3285" s="8">
        <f t="shared" si="257"/>
        <v>119.60000000428408</v>
      </c>
      <c r="O3285" s="18">
        <v>1</v>
      </c>
      <c r="P3285" s="6" t="s">
        <v>5665</v>
      </c>
      <c r="Q3285" s="6" t="s">
        <v>24</v>
      </c>
    </row>
    <row r="3286" spans="1:19" s="100" customFormat="1" ht="15">
      <c r="A3286" s="96" t="s">
        <v>17</v>
      </c>
      <c r="B3286" s="96" t="s">
        <v>18</v>
      </c>
      <c r="C3286" s="96" t="s">
        <v>35</v>
      </c>
      <c r="D3286" s="96" t="s">
        <v>5666</v>
      </c>
      <c r="E3286" s="96">
        <v>1</v>
      </c>
      <c r="F3286" s="96" t="s">
        <v>27</v>
      </c>
      <c r="G3286" s="96" t="s">
        <v>22</v>
      </c>
      <c r="H3286" s="97">
        <v>43242.228472222225</v>
      </c>
      <c r="I3286" s="97">
        <v>43242.15625</v>
      </c>
      <c r="J3286" s="4">
        <f t="shared" si="258"/>
        <v>2018</v>
      </c>
      <c r="K3286" s="4">
        <f t="shared" si="259"/>
        <v>5</v>
      </c>
      <c r="L3286" s="96">
        <f t="shared" si="260"/>
        <v>6240.0000002235174</v>
      </c>
      <c r="M3286" s="98">
        <f t="shared" si="256"/>
        <v>104.00000000372529</v>
      </c>
      <c r="N3286" s="98">
        <f t="shared" si="257"/>
        <v>104.00000000372529</v>
      </c>
      <c r="O3286" s="99">
        <v>1</v>
      </c>
      <c r="P3286" s="96" t="s">
        <v>5667</v>
      </c>
      <c r="Q3286" s="96" t="s">
        <v>24</v>
      </c>
      <c r="S3286"/>
    </row>
    <row r="3287" spans="1:17" ht="15">
      <c r="A3287" s="6" t="s">
        <v>17</v>
      </c>
      <c r="B3287" s="6" t="s">
        <v>18</v>
      </c>
      <c r="C3287" s="6" t="s">
        <v>35</v>
      </c>
      <c r="D3287" s="6" t="s">
        <v>121</v>
      </c>
      <c r="E3287" s="6">
        <v>17</v>
      </c>
      <c r="F3287" s="6" t="s">
        <v>27</v>
      </c>
      <c r="G3287" s="6" t="s">
        <v>22</v>
      </c>
      <c r="H3287" s="7">
        <v>43242.2265162037</v>
      </c>
      <c r="I3287" s="7">
        <v>43242.173611111109</v>
      </c>
      <c r="J3287" s="4">
        <f t="shared" si="258"/>
        <v>2018</v>
      </c>
      <c r="K3287" s="4">
        <f t="shared" si="259"/>
        <v>5</v>
      </c>
      <c r="L3287" s="6">
        <f t="shared" si="260"/>
        <v>4570.9999998332933</v>
      </c>
      <c r="M3287" s="8">
        <f t="shared" si="256"/>
        <v>76.183333330554888</v>
      </c>
      <c r="N3287" s="8">
        <f t="shared" si="257"/>
        <v>1295.1166666194331</v>
      </c>
      <c r="O3287" s="18">
        <v>1</v>
      </c>
      <c r="P3287" s="6" t="s">
        <v>5668</v>
      </c>
      <c r="Q3287" s="6" t="s">
        <v>24</v>
      </c>
    </row>
    <row r="3288" spans="1:17" ht="15">
      <c r="A3288" s="6" t="s">
        <v>17</v>
      </c>
      <c r="B3288" s="6" t="s">
        <v>41</v>
      </c>
      <c r="C3288" s="6" t="s">
        <v>135</v>
      </c>
      <c r="D3288" s="6" t="s">
        <v>303</v>
      </c>
      <c r="E3288" s="6">
        <v>17</v>
      </c>
      <c r="F3288" s="6" t="s">
        <v>27</v>
      </c>
      <c r="G3288" s="6" t="s">
        <v>22</v>
      </c>
      <c r="H3288" s="7">
        <v>43242.269861111112</v>
      </c>
      <c r="I3288" s="7">
        <v>43242.177083333336</v>
      </c>
      <c r="J3288" s="4">
        <f t="shared" si="258"/>
        <v>2018</v>
      </c>
      <c r="K3288" s="4">
        <f t="shared" si="259"/>
        <v>5</v>
      </c>
      <c r="L3288" s="6">
        <f t="shared" si="260"/>
        <v>8015.9999998519197</v>
      </c>
      <c r="M3288" s="8">
        <f t="shared" si="256"/>
        <v>133.599999997532</v>
      </c>
      <c r="N3288" s="8">
        <f t="shared" si="257"/>
        <v>2271.1999999580439</v>
      </c>
      <c r="O3288" s="18">
        <v>1</v>
      </c>
      <c r="P3288" s="6" t="s">
        <v>5669</v>
      </c>
      <c r="Q3288" s="6" t="s">
        <v>24</v>
      </c>
    </row>
    <row r="3289" spans="1:17" ht="15">
      <c r="A3289" s="6" t="s">
        <v>17</v>
      </c>
      <c r="B3289" s="6" t="s">
        <v>41</v>
      </c>
      <c r="C3289" s="6" t="s">
        <v>62</v>
      </c>
      <c r="D3289" s="6" t="s">
        <v>5670</v>
      </c>
      <c r="E3289" s="6">
        <v>9</v>
      </c>
      <c r="F3289" s="6" t="s">
        <v>27</v>
      </c>
      <c r="G3289" s="6" t="s">
        <v>22</v>
      </c>
      <c r="H3289" s="7">
        <v>43242.282557870371</v>
      </c>
      <c r="I3289" s="7">
        <v>43242.195833333331</v>
      </c>
      <c r="J3289" s="4">
        <f t="shared" si="258"/>
        <v>2018</v>
      </c>
      <c r="K3289" s="4">
        <f t="shared" si="259"/>
        <v>5</v>
      </c>
      <c r="L3289" s="6">
        <f t="shared" si="260"/>
        <v>7493.0000001797453</v>
      </c>
      <c r="M3289" s="8">
        <f t="shared" si="256"/>
        <v>124.88333333632909</v>
      </c>
      <c r="N3289" s="8">
        <f t="shared" si="257"/>
        <v>1123.9500000269618</v>
      </c>
      <c r="O3289" s="18">
        <v>1</v>
      </c>
      <c r="P3289" s="6" t="s">
        <v>5671</v>
      </c>
      <c r="Q3289" s="6" t="s">
        <v>24</v>
      </c>
    </row>
    <row r="3290" spans="1:17" ht="15">
      <c r="A3290" s="6" t="s">
        <v>29</v>
      </c>
      <c r="B3290" s="6" t="s">
        <v>94</v>
      </c>
      <c r="C3290" s="6" t="s">
        <v>4936</v>
      </c>
      <c r="D3290" s="6" t="s">
        <v>3976</v>
      </c>
      <c r="E3290" s="6">
        <v>1</v>
      </c>
      <c r="F3290" s="6" t="s">
        <v>33</v>
      </c>
      <c r="G3290" s="6" t="s">
        <v>22</v>
      </c>
      <c r="H3290" s="7">
        <v>43357.702777777777</v>
      </c>
      <c r="I3290" s="7">
        <v>43357.665277777778</v>
      </c>
      <c r="J3290" s="4">
        <f t="shared" si="258"/>
        <v>2018</v>
      </c>
      <c r="K3290" s="4">
        <f t="shared" si="259"/>
        <v>9</v>
      </c>
      <c r="L3290" s="6">
        <f t="shared" si="260"/>
        <v>3239.9999998742715</v>
      </c>
      <c r="M3290" s="8">
        <f t="shared" si="256"/>
        <v>53.999999997904524</v>
      </c>
      <c r="N3290" s="8">
        <f t="shared" si="257"/>
        <v>53.999999997904524</v>
      </c>
      <c r="O3290" s="18">
        <v>1</v>
      </c>
      <c r="P3290" s="6" t="s">
        <v>5672</v>
      </c>
      <c r="Q3290" s="6" t="s">
        <v>24</v>
      </c>
    </row>
    <row r="3291" spans="1:17" ht="15">
      <c r="A3291" s="6" t="s">
        <v>17</v>
      </c>
      <c r="B3291" s="6" t="s">
        <v>55</v>
      </c>
      <c r="C3291" s="6" t="s">
        <v>56</v>
      </c>
      <c r="D3291" s="6" t="s">
        <v>5673</v>
      </c>
      <c r="E3291" s="6">
        <v>3</v>
      </c>
      <c r="F3291" s="6" t="s">
        <v>92</v>
      </c>
      <c r="G3291" s="6" t="s">
        <v>22</v>
      </c>
      <c r="H3291" s="7">
        <v>43242.397673611114</v>
      </c>
      <c r="I3291" s="7">
        <v>43242.379861111112</v>
      </c>
      <c r="J3291" s="4">
        <f t="shared" si="258"/>
        <v>2018</v>
      </c>
      <c r="K3291" s="4">
        <f t="shared" si="259"/>
        <v>5</v>
      </c>
      <c r="L3291" s="6">
        <f t="shared" si="260"/>
        <v>1539.00000017602</v>
      </c>
      <c r="M3291" s="8">
        <f t="shared" si="256"/>
        <v>25.650000002933666</v>
      </c>
      <c r="N3291" s="8">
        <f t="shared" si="257"/>
        <v>76.950000008800998</v>
      </c>
      <c r="O3291" s="18">
        <v>1</v>
      </c>
      <c r="P3291" s="6" t="s">
        <v>5674</v>
      </c>
      <c r="Q3291" s="6" t="s">
        <v>24</v>
      </c>
    </row>
    <row r="3292" spans="1:17" ht="15">
      <c r="A3292" s="6" t="s">
        <v>17</v>
      </c>
      <c r="B3292" s="6" t="s">
        <v>47</v>
      </c>
      <c r="C3292" s="6" t="s">
        <v>52</v>
      </c>
      <c r="D3292" s="6" t="s">
        <v>940</v>
      </c>
      <c r="E3292" s="6">
        <v>109</v>
      </c>
      <c r="F3292" s="6" t="s">
        <v>44</v>
      </c>
      <c r="G3292" s="6" t="s">
        <v>22</v>
      </c>
      <c r="H3292" s="7">
        <v>43242.532638888886</v>
      </c>
      <c r="I3292" s="7">
        <v>43242.476388888892</v>
      </c>
      <c r="J3292" s="4">
        <f t="shared" si="258"/>
        <v>2018</v>
      </c>
      <c r="K3292" s="4">
        <f t="shared" si="259"/>
        <v>5</v>
      </c>
      <c r="L3292" s="6">
        <f t="shared" si="260"/>
        <v>4859.9999994970858</v>
      </c>
      <c r="M3292" s="8">
        <f t="shared" si="256"/>
        <v>80.999999991618097</v>
      </c>
      <c r="N3292" s="8">
        <f t="shared" si="257"/>
        <v>8828.9999990863726</v>
      </c>
      <c r="O3292" s="18">
        <v>1</v>
      </c>
      <c r="P3292" s="6" t="s">
        <v>5675</v>
      </c>
      <c r="Q3292" s="6" t="s">
        <v>24</v>
      </c>
    </row>
    <row r="3293" spans="1:17" ht="15">
      <c r="A3293" s="6" t="s">
        <v>17</v>
      </c>
      <c r="B3293" s="6" t="s">
        <v>18</v>
      </c>
      <c r="C3293" s="6" t="s">
        <v>35</v>
      </c>
      <c r="D3293" s="6" t="s">
        <v>2206</v>
      </c>
      <c r="E3293" s="6">
        <v>17</v>
      </c>
      <c r="F3293" s="6" t="s">
        <v>44</v>
      </c>
      <c r="G3293" s="6" t="s">
        <v>22</v>
      </c>
      <c r="H3293" s="7">
        <v>43242.558333333334</v>
      </c>
      <c r="I3293" s="7">
        <v>43242.511805555558</v>
      </c>
      <c r="J3293" s="4">
        <f t="shared" si="258"/>
        <v>2018</v>
      </c>
      <c r="K3293" s="4">
        <f t="shared" si="259"/>
        <v>5</v>
      </c>
      <c r="L3293" s="6">
        <f t="shared" si="260"/>
        <v>4019.9999999022111</v>
      </c>
      <c r="M3293" s="8">
        <f t="shared" si="256"/>
        <v>66.999999998370185</v>
      </c>
      <c r="N3293" s="8">
        <f t="shared" si="257"/>
        <v>1138.9999999722932</v>
      </c>
      <c r="O3293" s="18">
        <v>1</v>
      </c>
      <c r="P3293" s="6" t="s">
        <v>5676</v>
      </c>
      <c r="Q3293" s="6" t="s">
        <v>24</v>
      </c>
    </row>
    <row r="3294" spans="1:17" ht="15">
      <c r="A3294" s="6" t="s">
        <v>17</v>
      </c>
      <c r="B3294" s="6" t="s">
        <v>41</v>
      </c>
      <c r="C3294" s="6" t="s">
        <v>129</v>
      </c>
      <c r="D3294" s="6" t="s">
        <v>225</v>
      </c>
      <c r="E3294" s="6">
        <v>43</v>
      </c>
      <c r="F3294" s="6" t="s">
        <v>44</v>
      </c>
      <c r="G3294" s="6" t="s">
        <v>22</v>
      </c>
      <c r="H3294" s="7">
        <v>43242.552442129629</v>
      </c>
      <c r="I3294" s="7">
        <v>43242.512499999997</v>
      </c>
      <c r="J3294" s="4">
        <f t="shared" si="258"/>
        <v>2018</v>
      </c>
      <c r="K3294" s="4">
        <f t="shared" si="259"/>
        <v>5</v>
      </c>
      <c r="L3294" s="6">
        <f t="shared" si="260"/>
        <v>3451.0000001639128</v>
      </c>
      <c r="M3294" s="8">
        <f t="shared" si="256"/>
        <v>57.516666669398546</v>
      </c>
      <c r="N3294" s="8">
        <f t="shared" si="257"/>
        <v>2473.2166667841375</v>
      </c>
      <c r="O3294" s="18">
        <v>1</v>
      </c>
      <c r="P3294" s="6" t="s">
        <v>5677</v>
      </c>
      <c r="Q3294" s="6" t="s">
        <v>24</v>
      </c>
    </row>
    <row r="3295" spans="1:17" ht="15">
      <c r="A3295" s="6" t="s">
        <v>17</v>
      </c>
      <c r="B3295" s="6" t="s">
        <v>18</v>
      </c>
      <c r="C3295" s="6" t="s">
        <v>25</v>
      </c>
      <c r="D3295" s="6" t="s">
        <v>5678</v>
      </c>
      <c r="E3295" s="6">
        <v>8</v>
      </c>
      <c r="F3295" s="6" t="s">
        <v>44</v>
      </c>
      <c r="G3295" s="6" t="s">
        <v>22</v>
      </c>
      <c r="H3295" s="7">
        <v>43242.556944444441</v>
      </c>
      <c r="I3295" s="7">
        <v>43242.51458333333</v>
      </c>
      <c r="J3295" s="4">
        <f t="shared" si="258"/>
        <v>2018</v>
      </c>
      <c r="K3295" s="4">
        <f t="shared" si="259"/>
        <v>5</v>
      </c>
      <c r="L3295" s="6">
        <f t="shared" si="260"/>
        <v>3659.9999999860302</v>
      </c>
      <c r="M3295" s="8">
        <f t="shared" si="256"/>
        <v>60.999999999767169</v>
      </c>
      <c r="N3295" s="8">
        <f t="shared" si="257"/>
        <v>487.99999999813735</v>
      </c>
      <c r="O3295" s="18">
        <v>1</v>
      </c>
      <c r="P3295" s="6" t="s">
        <v>5679</v>
      </c>
      <c r="Q3295" s="6" t="s">
        <v>24</v>
      </c>
    </row>
    <row r="3296" spans="1:17" ht="15">
      <c r="A3296" s="6" t="s">
        <v>17</v>
      </c>
      <c r="B3296" s="6" t="s">
        <v>47</v>
      </c>
      <c r="C3296" s="6" t="s">
        <v>52</v>
      </c>
      <c r="D3296" s="6" t="s">
        <v>5680</v>
      </c>
      <c r="E3296" s="6">
        <v>7</v>
      </c>
      <c r="F3296" s="6" t="s">
        <v>44</v>
      </c>
      <c r="G3296" s="6" t="s">
        <v>22</v>
      </c>
      <c r="H3296" s="7">
        <v>43242.651388888888</v>
      </c>
      <c r="I3296" s="7">
        <v>43242.527777777781</v>
      </c>
      <c r="J3296" s="4">
        <f t="shared" si="258"/>
        <v>2018</v>
      </c>
      <c r="K3296" s="4">
        <f t="shared" si="259"/>
        <v>5</v>
      </c>
      <c r="L3296" s="6">
        <f t="shared" si="260"/>
        <v>10679.999999608845</v>
      </c>
      <c r="M3296" s="8">
        <f t="shared" si="256"/>
        <v>177.99999999348074</v>
      </c>
      <c r="N3296" s="8">
        <f t="shared" si="257"/>
        <v>1245.9999999543652</v>
      </c>
      <c r="O3296" s="18">
        <v>1</v>
      </c>
      <c r="P3296" s="6" t="s">
        <v>5681</v>
      </c>
      <c r="Q3296" s="6" t="s">
        <v>24</v>
      </c>
    </row>
    <row r="3297" spans="1:17" ht="15">
      <c r="A3297" s="6" t="s">
        <v>17</v>
      </c>
      <c r="B3297" s="6" t="s">
        <v>18</v>
      </c>
      <c r="C3297" s="6" t="s">
        <v>38</v>
      </c>
      <c r="D3297" s="6" t="s">
        <v>5682</v>
      </c>
      <c r="E3297" s="6">
        <v>8</v>
      </c>
      <c r="F3297" s="6" t="s">
        <v>44</v>
      </c>
      <c r="G3297" s="6" t="s">
        <v>22</v>
      </c>
      <c r="H3297" s="7">
        <v>43242.576388888891</v>
      </c>
      <c r="I3297" s="7">
        <v>43242.550000000003</v>
      </c>
      <c r="J3297" s="4">
        <f t="shared" si="258"/>
        <v>2018</v>
      </c>
      <c r="K3297" s="4">
        <f t="shared" si="259"/>
        <v>5</v>
      </c>
      <c r="L3297" s="6">
        <f t="shared" si="260"/>
        <v>2279.9999998882413</v>
      </c>
      <c r="M3297" s="8">
        <f t="shared" si="256"/>
        <v>37.999999998137355</v>
      </c>
      <c r="N3297" s="8">
        <f t="shared" si="257"/>
        <v>303.99999998509884</v>
      </c>
      <c r="O3297" s="18">
        <v>1</v>
      </c>
      <c r="P3297" s="6" t="s">
        <v>5683</v>
      </c>
      <c r="Q3297" s="6" t="s">
        <v>24</v>
      </c>
    </row>
    <row r="3298" spans="1:17" ht="15">
      <c r="A3298" s="6" t="s">
        <v>29</v>
      </c>
      <c r="B3298" s="6" t="s">
        <v>94</v>
      </c>
      <c r="C3298" s="6" t="s">
        <v>4936</v>
      </c>
      <c r="D3298" s="6" t="s">
        <v>5684</v>
      </c>
      <c r="E3298" s="6">
        <v>1</v>
      </c>
      <c r="F3298" s="6" t="s">
        <v>92</v>
      </c>
      <c r="G3298" s="6" t="s">
        <v>22</v>
      </c>
      <c r="H3298" s="7">
        <v>43242.654421296298</v>
      </c>
      <c r="I3298" s="7">
        <v>43242.579861111109</v>
      </c>
      <c r="J3298" s="4">
        <f t="shared" si="258"/>
        <v>2018</v>
      </c>
      <c r="K3298" s="4">
        <f t="shared" si="259"/>
        <v>5</v>
      </c>
      <c r="L3298" s="6">
        <f t="shared" si="260"/>
        <v>6442.0000002952293</v>
      </c>
      <c r="M3298" s="8">
        <f t="shared" si="256"/>
        <v>107.36666667158715</v>
      </c>
      <c r="N3298" s="8">
        <f t="shared" si="257"/>
        <v>107.36666667158715</v>
      </c>
      <c r="O3298" s="18">
        <v>1</v>
      </c>
      <c r="P3298" s="6" t="s">
        <v>5685</v>
      </c>
      <c r="Q3298" s="6" t="s">
        <v>24</v>
      </c>
    </row>
    <row r="3299" spans="1:17" ht="15">
      <c r="A3299" s="6" t="s">
        <v>17</v>
      </c>
      <c r="B3299" s="6" t="s">
        <v>41</v>
      </c>
      <c r="C3299" s="6" t="s">
        <v>42</v>
      </c>
      <c r="D3299" s="6" t="s">
        <v>5590</v>
      </c>
      <c r="E3299" s="6">
        <v>17</v>
      </c>
      <c r="F3299" s="6" t="s">
        <v>27</v>
      </c>
      <c r="G3299" s="6" t="s">
        <v>22</v>
      </c>
      <c r="H3299" s="7">
        <v>43242.764155092591</v>
      </c>
      <c r="I3299" s="7">
        <v>43242.684027777781</v>
      </c>
      <c r="J3299" s="4">
        <f t="shared" si="258"/>
        <v>2018</v>
      </c>
      <c r="K3299" s="4">
        <f t="shared" si="259"/>
        <v>5</v>
      </c>
      <c r="L3299" s="6">
        <f t="shared" si="260"/>
        <v>6922.9999995790422</v>
      </c>
      <c r="M3299" s="8">
        <f t="shared" si="256"/>
        <v>115.38333332631737</v>
      </c>
      <c r="N3299" s="8">
        <f t="shared" si="257"/>
        <v>1961.5166665473953</v>
      </c>
      <c r="O3299" s="18">
        <v>1</v>
      </c>
      <c r="P3299" s="6" t="s">
        <v>5686</v>
      </c>
      <c r="Q3299" s="6" t="s">
        <v>24</v>
      </c>
    </row>
    <row r="3300" spans="1:17" ht="15">
      <c r="A3300" s="6" t="s">
        <v>29</v>
      </c>
      <c r="B3300" s="6" t="s">
        <v>94</v>
      </c>
      <c r="C3300" s="6" t="s">
        <v>95</v>
      </c>
      <c r="D3300" s="6" t="s">
        <v>5687</v>
      </c>
      <c r="E3300" s="6">
        <v>776</v>
      </c>
      <c r="F3300" s="6" t="s">
        <v>33</v>
      </c>
      <c r="G3300" s="6" t="s">
        <v>22</v>
      </c>
      <c r="H3300" s="7">
        <v>43357.73847222222</v>
      </c>
      <c r="I3300" s="7">
        <v>43357.714583333334</v>
      </c>
      <c r="J3300" s="4">
        <f t="shared" si="258"/>
        <v>2018</v>
      </c>
      <c r="K3300" s="4">
        <f t="shared" si="259"/>
        <v>9</v>
      </c>
      <c r="L3300" s="6">
        <f t="shared" si="260"/>
        <v>2063.9999996870756</v>
      </c>
      <c r="M3300" s="8">
        <f t="shared" si="256"/>
        <v>34.399999994784594</v>
      </c>
      <c r="N3300" s="8">
        <f t="shared" si="257"/>
        <v>26694.399995952845</v>
      </c>
      <c r="O3300" s="18">
        <v>1</v>
      </c>
      <c r="P3300" s="6" t="s">
        <v>5688</v>
      </c>
      <c r="Q3300" s="6" t="s">
        <v>24</v>
      </c>
    </row>
    <row r="3301" spans="1:17" ht="15">
      <c r="A3301" s="6" t="s">
        <v>17</v>
      </c>
      <c r="B3301" s="6" t="s">
        <v>55</v>
      </c>
      <c r="C3301" s="6" t="s">
        <v>59</v>
      </c>
      <c r="D3301" s="6" t="s">
        <v>5689</v>
      </c>
      <c r="E3301" s="6">
        <v>6</v>
      </c>
      <c r="F3301" s="6" t="s">
        <v>27</v>
      </c>
      <c r="G3301" s="6" t="s">
        <v>22</v>
      </c>
      <c r="H3301" s="7">
        <v>43243.35765046296</v>
      </c>
      <c r="I3301" s="7">
        <v>43243.320138888892</v>
      </c>
      <c r="J3301" s="4">
        <f t="shared" si="258"/>
        <v>2018</v>
      </c>
      <c r="K3301" s="4">
        <f t="shared" si="259"/>
        <v>5</v>
      </c>
      <c r="L3301" s="6">
        <f t="shared" si="260"/>
        <v>3240.9999994793907</v>
      </c>
      <c r="M3301" s="8">
        <f t="shared" si="256"/>
        <v>54.016666657989845</v>
      </c>
      <c r="N3301" s="8">
        <f t="shared" si="257"/>
        <v>324.09999994793907</v>
      </c>
      <c r="O3301" s="18">
        <v>1</v>
      </c>
      <c r="P3301" s="6" t="s">
        <v>5690</v>
      </c>
      <c r="Q3301" s="6" t="s">
        <v>24</v>
      </c>
    </row>
    <row r="3302" spans="1:17" ht="15">
      <c r="A3302" s="6" t="s">
        <v>17</v>
      </c>
      <c r="B3302" s="6" t="s">
        <v>18</v>
      </c>
      <c r="C3302" s="6" t="s">
        <v>38</v>
      </c>
      <c r="D3302" s="6" t="s">
        <v>5691</v>
      </c>
      <c r="E3302" s="6">
        <v>1</v>
      </c>
      <c r="F3302" s="6" t="s">
        <v>27</v>
      </c>
      <c r="G3302" s="6" t="s">
        <v>22</v>
      </c>
      <c r="H3302" s="7">
        <v>43243.4141087963</v>
      </c>
      <c r="I3302" s="7">
        <v>43243.379166666666</v>
      </c>
      <c r="J3302" s="4">
        <f t="shared" si="258"/>
        <v>2018</v>
      </c>
      <c r="K3302" s="4">
        <f t="shared" si="259"/>
        <v>5</v>
      </c>
      <c r="L3302" s="6">
        <f t="shared" si="260"/>
        <v>3019.0000003902242</v>
      </c>
      <c r="M3302" s="8">
        <f t="shared" si="256"/>
        <v>50.316666673170403</v>
      </c>
      <c r="N3302" s="8">
        <f t="shared" si="257"/>
        <v>50.316666673170403</v>
      </c>
      <c r="O3302" s="18">
        <v>1</v>
      </c>
      <c r="P3302" s="6" t="s">
        <v>5692</v>
      </c>
      <c r="Q3302" s="6" t="s">
        <v>24</v>
      </c>
    </row>
    <row r="3303" spans="1:17" ht="15">
      <c r="A3303" s="6" t="s">
        <v>17</v>
      </c>
      <c r="B3303" s="6" t="s">
        <v>18</v>
      </c>
      <c r="C3303" s="6" t="s">
        <v>38</v>
      </c>
      <c r="D3303" s="6" t="s">
        <v>5693</v>
      </c>
      <c r="E3303" s="6">
        <v>1</v>
      </c>
      <c r="F3303" s="6" t="s">
        <v>92</v>
      </c>
      <c r="G3303" s="6" t="s">
        <v>22</v>
      </c>
      <c r="H3303" s="7">
        <v>43243.591724537036</v>
      </c>
      <c r="I3303" s="7">
        <v>43243.550000000003</v>
      </c>
      <c r="J3303" s="4">
        <f t="shared" si="258"/>
        <v>2018</v>
      </c>
      <c r="K3303" s="4">
        <f t="shared" si="259"/>
        <v>5</v>
      </c>
      <c r="L3303" s="6">
        <f t="shared" si="260"/>
        <v>3604.9999997019768</v>
      </c>
      <c r="M3303" s="8">
        <f t="shared" si="256"/>
        <v>60.08333332836628</v>
      </c>
      <c r="N3303" s="8">
        <f t="shared" si="257"/>
        <v>60.08333332836628</v>
      </c>
      <c r="O3303" s="18">
        <v>1</v>
      </c>
      <c r="P3303" s="6" t="s">
        <v>5694</v>
      </c>
      <c r="Q3303" s="6" t="s">
        <v>24</v>
      </c>
    </row>
    <row r="3304" spans="1:17" ht="15">
      <c r="A3304" s="6" t="s">
        <v>17</v>
      </c>
      <c r="B3304" s="6" t="s">
        <v>41</v>
      </c>
      <c r="C3304" s="6" t="s">
        <v>62</v>
      </c>
      <c r="D3304" s="6" t="s">
        <v>292</v>
      </c>
      <c r="E3304" s="6">
        <v>11</v>
      </c>
      <c r="F3304" s="6" t="s">
        <v>125</v>
      </c>
      <c r="G3304" s="6" t="s">
        <v>22</v>
      </c>
      <c r="H3304" s="7">
        <v>43243.623333333337</v>
      </c>
      <c r="I3304" s="7">
        <v>43243.569444444445</v>
      </c>
      <c r="J3304" s="4">
        <f t="shared" si="258"/>
        <v>2018</v>
      </c>
      <c r="K3304" s="4">
        <f t="shared" si="259"/>
        <v>5</v>
      </c>
      <c r="L3304" s="6">
        <f t="shared" si="260"/>
        <v>4656.0000002151355</v>
      </c>
      <c r="M3304" s="8">
        <f t="shared" si="256"/>
        <v>77.600000003585592</v>
      </c>
      <c r="N3304" s="8">
        <f t="shared" si="257"/>
        <v>853.60000003944151</v>
      </c>
      <c r="O3304" s="18">
        <v>1</v>
      </c>
      <c r="P3304" s="6" t="s">
        <v>5695</v>
      </c>
      <c r="Q3304" s="6" t="s">
        <v>24</v>
      </c>
    </row>
    <row r="3305" spans="1:19" s="152" customFormat="1" ht="15">
      <c r="A3305" s="156" t="s">
        <v>29</v>
      </c>
      <c r="B3305" s="156" t="s">
        <v>87</v>
      </c>
      <c r="C3305" s="156" t="s">
        <v>103</v>
      </c>
      <c r="D3305" s="156" t="s">
        <v>5696</v>
      </c>
      <c r="E3305" s="156">
        <v>1</v>
      </c>
      <c r="F3305" s="156" t="s">
        <v>33</v>
      </c>
      <c r="G3305" s="156" t="s">
        <v>97</v>
      </c>
      <c r="H3305" s="157">
        <v>43361.453622685185</v>
      </c>
      <c r="I3305" s="157">
        <v>43361.386805555558</v>
      </c>
      <c r="J3305" s="4">
        <f t="shared" si="258"/>
        <v>2018</v>
      </c>
      <c r="K3305" s="4">
        <f t="shared" si="259"/>
        <v>9</v>
      </c>
      <c r="L3305" s="156">
        <f t="shared" si="260"/>
        <v>5772.9999998118728</v>
      </c>
      <c r="M3305" s="154">
        <f t="shared" si="256"/>
        <v>96.216666663531214</v>
      </c>
      <c r="N3305" s="154">
        <f t="shared" si="257"/>
        <v>96.216666663531214</v>
      </c>
      <c r="O3305" s="155">
        <v>1</v>
      </c>
      <c r="P3305" s="156" t="s">
        <v>5697</v>
      </c>
      <c r="Q3305" s="156" t="s">
        <v>24</v>
      </c>
      <c r="S3305"/>
    </row>
    <row r="3306" spans="1:17" ht="15">
      <c r="A3306" s="6" t="s">
        <v>29</v>
      </c>
      <c r="B3306" s="6" t="s">
        <v>30</v>
      </c>
      <c r="C3306" s="6" t="s">
        <v>83</v>
      </c>
      <c r="D3306" s="6" t="s">
        <v>676</v>
      </c>
      <c r="E3306" s="6">
        <v>7</v>
      </c>
      <c r="F3306" s="6" t="s">
        <v>27</v>
      </c>
      <c r="G3306" s="6" t="s">
        <v>22</v>
      </c>
      <c r="H3306" s="7">
        <v>43243.711111111108</v>
      </c>
      <c r="I3306" s="7">
        <v>43243.664583333331</v>
      </c>
      <c r="J3306" s="4">
        <f t="shared" si="258"/>
        <v>2018</v>
      </c>
      <c r="K3306" s="4">
        <f t="shared" si="259"/>
        <v>5</v>
      </c>
      <c r="L3306" s="6">
        <f t="shared" si="260"/>
        <v>4019.9999999022111</v>
      </c>
      <c r="M3306" s="8">
        <f t="shared" si="256"/>
        <v>66.999999998370185</v>
      </c>
      <c r="N3306" s="8">
        <f t="shared" si="257"/>
        <v>468.9999999885913</v>
      </c>
      <c r="O3306" s="18">
        <v>1</v>
      </c>
      <c r="P3306" s="6" t="s">
        <v>5698</v>
      </c>
      <c r="Q3306" s="6" t="s">
        <v>24</v>
      </c>
    </row>
    <row r="3307" spans="1:17" ht="15">
      <c r="A3307" s="6" t="s">
        <v>29</v>
      </c>
      <c r="B3307" s="6" t="s">
        <v>30</v>
      </c>
      <c r="C3307" s="6" t="s">
        <v>83</v>
      </c>
      <c r="D3307" s="6" t="s">
        <v>1465</v>
      </c>
      <c r="E3307" s="6">
        <v>25</v>
      </c>
      <c r="F3307" s="6" t="s">
        <v>27</v>
      </c>
      <c r="G3307" s="6" t="s">
        <v>22</v>
      </c>
      <c r="H3307" s="7">
        <v>43243.723032407404</v>
      </c>
      <c r="I3307" s="7">
        <v>43243.711111111108</v>
      </c>
      <c r="J3307" s="4">
        <f t="shared" si="258"/>
        <v>2018</v>
      </c>
      <c r="K3307" s="4">
        <f t="shared" si="259"/>
        <v>5</v>
      </c>
      <c r="L3307" s="6">
        <f t="shared" si="260"/>
        <v>1030.0000000046566</v>
      </c>
      <c r="M3307" s="8">
        <f t="shared" si="256"/>
        <v>17.166666666744277</v>
      </c>
      <c r="N3307" s="8">
        <f t="shared" si="257"/>
        <v>429.16666666860692</v>
      </c>
      <c r="O3307" s="18">
        <v>1</v>
      </c>
      <c r="P3307" s="6" t="s">
        <v>5699</v>
      </c>
      <c r="Q3307" s="6" t="s">
        <v>24</v>
      </c>
    </row>
    <row r="3308" spans="1:17" ht="15">
      <c r="A3308" s="6" t="s">
        <v>17</v>
      </c>
      <c r="B3308" s="6" t="s">
        <v>41</v>
      </c>
      <c r="C3308" s="6" t="s">
        <v>62</v>
      </c>
      <c r="D3308" s="6" t="s">
        <v>2010</v>
      </c>
      <c r="E3308" s="6">
        <v>17</v>
      </c>
      <c r="F3308" s="6" t="s">
        <v>27</v>
      </c>
      <c r="G3308" s="6" t="s">
        <v>22</v>
      </c>
      <c r="H3308" s="7">
        <v>43243.886365740742</v>
      </c>
      <c r="I3308" s="7">
        <v>43243.84097222222</v>
      </c>
      <c r="J3308" s="4">
        <f t="shared" si="258"/>
        <v>2018</v>
      </c>
      <c r="K3308" s="4">
        <f t="shared" si="259"/>
        <v>5</v>
      </c>
      <c r="L3308" s="6">
        <f t="shared" si="260"/>
        <v>3922.0000002533197</v>
      </c>
      <c r="M3308" s="8">
        <f t="shared" si="256"/>
        <v>65.366666670888662</v>
      </c>
      <c r="N3308" s="8">
        <f t="shared" si="257"/>
        <v>1111.2333334051073</v>
      </c>
      <c r="O3308" s="18">
        <v>1</v>
      </c>
      <c r="P3308" s="6" t="s">
        <v>5700</v>
      </c>
      <c r="Q3308" s="6" t="s">
        <v>24</v>
      </c>
    </row>
    <row r="3309" spans="1:17" ht="15">
      <c r="A3309" s="6" t="s">
        <v>17</v>
      </c>
      <c r="B3309" s="6" t="s">
        <v>18</v>
      </c>
      <c r="C3309" s="6" t="s">
        <v>38</v>
      </c>
      <c r="D3309" s="6" t="s">
        <v>3280</v>
      </c>
      <c r="E3309" s="6">
        <v>24</v>
      </c>
      <c r="F3309" s="6" t="s">
        <v>27</v>
      </c>
      <c r="G3309" s="6" t="s">
        <v>22</v>
      </c>
      <c r="H3309" s="7">
        <v>43244.423611111109</v>
      </c>
      <c r="I3309" s="7">
        <v>43244.29583333333</v>
      </c>
      <c r="J3309" s="4">
        <f t="shared" si="258"/>
        <v>2018</v>
      </c>
      <c r="K3309" s="4">
        <f t="shared" si="259"/>
        <v>5</v>
      </c>
      <c r="L3309" s="6">
        <f t="shared" si="260"/>
        <v>11040.000000153668</v>
      </c>
      <c r="M3309" s="8">
        <f t="shared" si="256"/>
        <v>184.00000000256114</v>
      </c>
      <c r="N3309" s="8">
        <f t="shared" si="257"/>
        <v>4416.0000000614673</v>
      </c>
      <c r="O3309" s="18">
        <v>1</v>
      </c>
      <c r="P3309" s="6" t="s">
        <v>5701</v>
      </c>
      <c r="Q3309" s="6" t="s">
        <v>24</v>
      </c>
    </row>
    <row r="3310" spans="1:17" ht="15">
      <c r="A3310" s="6" t="s">
        <v>17</v>
      </c>
      <c r="B3310" s="6" t="s">
        <v>41</v>
      </c>
      <c r="C3310" s="6" t="s">
        <v>135</v>
      </c>
      <c r="D3310" s="6" t="s">
        <v>604</v>
      </c>
      <c r="E3310" s="6">
        <v>20</v>
      </c>
      <c r="F3310" s="6" t="s">
        <v>27</v>
      </c>
      <c r="G3310" s="6" t="s">
        <v>22</v>
      </c>
      <c r="H3310" s="7">
        <v>43244.574479166666</v>
      </c>
      <c r="I3310" s="7">
        <v>43244.53125</v>
      </c>
      <c r="J3310" s="4">
        <f t="shared" si="258"/>
        <v>2018</v>
      </c>
      <c r="K3310" s="4">
        <f t="shared" si="259"/>
        <v>5</v>
      </c>
      <c r="L3310" s="6">
        <f t="shared" si="260"/>
        <v>3734.999999916181</v>
      </c>
      <c r="M3310" s="8">
        <f t="shared" si="256"/>
        <v>62.249999998603016</v>
      </c>
      <c r="N3310" s="8">
        <f t="shared" si="257"/>
        <v>1244.9999999720603</v>
      </c>
      <c r="O3310" s="18">
        <v>1</v>
      </c>
      <c r="P3310" s="6" t="s">
        <v>5702</v>
      </c>
      <c r="Q3310" s="6" t="s">
        <v>24</v>
      </c>
    </row>
    <row r="3311" spans="1:17" ht="15">
      <c r="A3311" s="6" t="s">
        <v>17</v>
      </c>
      <c r="B3311" s="6" t="s">
        <v>18</v>
      </c>
      <c r="C3311" s="6" t="s">
        <v>38</v>
      </c>
      <c r="D3311" s="6" t="s">
        <v>5703</v>
      </c>
      <c r="E3311" s="6">
        <v>3</v>
      </c>
      <c r="F3311" s="6" t="s">
        <v>27</v>
      </c>
      <c r="G3311" s="6" t="s">
        <v>22</v>
      </c>
      <c r="H3311" s="7">
        <v>43244.966145833336</v>
      </c>
      <c r="I3311" s="7">
        <v>43244.918749999997</v>
      </c>
      <c r="J3311" s="4">
        <f t="shared" si="258"/>
        <v>2018</v>
      </c>
      <c r="K3311" s="4">
        <f t="shared" si="259"/>
        <v>5</v>
      </c>
      <c r="L3311" s="6">
        <f t="shared" si="260"/>
        <v>4095.0000004610047</v>
      </c>
      <c r="M3311" s="8">
        <f t="shared" si="256"/>
        <v>68.250000007683411</v>
      </c>
      <c r="N3311" s="8">
        <f t="shared" si="257"/>
        <v>204.75000002305023</v>
      </c>
      <c r="O3311" s="18">
        <v>1</v>
      </c>
      <c r="P3311" s="6" t="s">
        <v>5704</v>
      </c>
      <c r="Q3311" s="6" t="s">
        <v>24</v>
      </c>
    </row>
    <row r="3312" spans="1:17" ht="15">
      <c r="A3312" s="6" t="s">
        <v>17</v>
      </c>
      <c r="B3312" s="6" t="s">
        <v>55</v>
      </c>
      <c r="C3312" s="6" t="s">
        <v>59</v>
      </c>
      <c r="D3312" s="6" t="s">
        <v>5705</v>
      </c>
      <c r="E3312" s="6">
        <v>1</v>
      </c>
      <c r="F3312" s="6" t="s">
        <v>92</v>
      </c>
      <c r="G3312" s="6" t="s">
        <v>22</v>
      </c>
      <c r="H3312" s="7">
        <v>43245.530127314814</v>
      </c>
      <c r="I3312" s="7">
        <v>43245.408333333333</v>
      </c>
      <c r="J3312" s="4">
        <f t="shared" si="258"/>
        <v>2018</v>
      </c>
      <c r="K3312" s="4">
        <f t="shared" si="259"/>
        <v>5</v>
      </c>
      <c r="L3312" s="6">
        <f t="shared" si="260"/>
        <v>10522.999999998137</v>
      </c>
      <c r="M3312" s="8">
        <f t="shared" si="256"/>
        <v>175.38333333330229</v>
      </c>
      <c r="N3312" s="8">
        <f t="shared" si="257"/>
        <v>175.38333333330229</v>
      </c>
      <c r="O3312" s="18">
        <v>1</v>
      </c>
      <c r="P3312" s="6" t="s">
        <v>5706</v>
      </c>
      <c r="Q3312" s="6" t="s">
        <v>24</v>
      </c>
    </row>
    <row r="3313" spans="1:17" ht="15">
      <c r="A3313" s="6" t="s">
        <v>17</v>
      </c>
      <c r="B3313" s="6" t="s">
        <v>18</v>
      </c>
      <c r="C3313" s="6" t="s">
        <v>35</v>
      </c>
      <c r="D3313" s="6" t="s">
        <v>5707</v>
      </c>
      <c r="E3313" s="6">
        <v>1</v>
      </c>
      <c r="F3313" s="6" t="s">
        <v>92</v>
      </c>
      <c r="G3313" s="6" t="s">
        <v>22</v>
      </c>
      <c r="H3313" s="7">
        <v>43245.501250000001</v>
      </c>
      <c r="I3313" s="7">
        <v>43245.429166666669</v>
      </c>
      <c r="J3313" s="4">
        <f t="shared" si="258"/>
        <v>2018</v>
      </c>
      <c r="K3313" s="4">
        <f t="shared" si="259"/>
        <v>5</v>
      </c>
      <c r="L3313" s="6">
        <f t="shared" si="260"/>
        <v>6227.9999999329448</v>
      </c>
      <c r="M3313" s="8">
        <f t="shared" si="256"/>
        <v>103.79999999888241</v>
      </c>
      <c r="N3313" s="8">
        <f t="shared" si="257"/>
        <v>103.79999999888241</v>
      </c>
      <c r="O3313" s="18">
        <v>1</v>
      </c>
      <c r="P3313" s="6" t="s">
        <v>5708</v>
      </c>
      <c r="Q3313" s="6" t="s">
        <v>24</v>
      </c>
    </row>
    <row r="3314" spans="1:17" ht="15">
      <c r="A3314" s="6" t="s">
        <v>17</v>
      </c>
      <c r="B3314" s="6" t="s">
        <v>41</v>
      </c>
      <c r="C3314" s="6" t="s">
        <v>62</v>
      </c>
      <c r="D3314" s="6" t="s">
        <v>1978</v>
      </c>
      <c r="E3314" s="6">
        <v>41</v>
      </c>
      <c r="F3314" s="6" t="s">
        <v>27</v>
      </c>
      <c r="G3314" s="6" t="s">
        <v>22</v>
      </c>
      <c r="H3314" s="7">
        <v>43245.531412037039</v>
      </c>
      <c r="I3314" s="7">
        <v>43245.441666666666</v>
      </c>
      <c r="J3314" s="4">
        <f t="shared" si="258"/>
        <v>2018</v>
      </c>
      <c r="K3314" s="4">
        <f t="shared" si="259"/>
        <v>5</v>
      </c>
      <c r="L3314" s="6">
        <f t="shared" si="260"/>
        <v>7754.0000002132729</v>
      </c>
      <c r="M3314" s="8">
        <f t="shared" si="256"/>
        <v>129.23333333688788</v>
      </c>
      <c r="N3314" s="8">
        <f t="shared" si="257"/>
        <v>5298.5666668124031</v>
      </c>
      <c r="O3314" s="18">
        <v>1</v>
      </c>
      <c r="P3314" s="6" t="s">
        <v>5709</v>
      </c>
      <c r="Q3314" s="6" t="s">
        <v>24</v>
      </c>
    </row>
    <row r="3315" spans="1:17" ht="15">
      <c r="A3315" s="6" t="s">
        <v>17</v>
      </c>
      <c r="B3315" s="6" t="s">
        <v>41</v>
      </c>
      <c r="C3315" s="6" t="s">
        <v>62</v>
      </c>
      <c r="D3315" s="6" t="s">
        <v>741</v>
      </c>
      <c r="E3315" s="6">
        <v>32</v>
      </c>
      <c r="F3315" s="6" t="s">
        <v>27</v>
      </c>
      <c r="G3315" s="6" t="s">
        <v>22</v>
      </c>
      <c r="H3315" s="7">
        <v>43245.541701388887</v>
      </c>
      <c r="I3315" s="7">
        <v>43245.488888888889</v>
      </c>
      <c r="J3315" s="4">
        <f t="shared" si="258"/>
        <v>2018</v>
      </c>
      <c r="K3315" s="4">
        <f t="shared" si="259"/>
        <v>5</v>
      </c>
      <c r="L3315" s="6">
        <f t="shared" si="260"/>
        <v>4562.9999998491257</v>
      </c>
      <c r="M3315" s="8">
        <f t="shared" si="256"/>
        <v>76.049999997485429</v>
      </c>
      <c r="N3315" s="8">
        <f t="shared" si="257"/>
        <v>2433.5999999195337</v>
      </c>
      <c r="O3315" s="18">
        <v>1</v>
      </c>
      <c r="P3315" s="6" t="s">
        <v>5710</v>
      </c>
      <c r="Q3315" s="6" t="s">
        <v>24</v>
      </c>
    </row>
    <row r="3316" spans="1:17" ht="15">
      <c r="A3316" s="6" t="s">
        <v>17</v>
      </c>
      <c r="B3316" s="6" t="s">
        <v>41</v>
      </c>
      <c r="C3316" s="6" t="s">
        <v>42</v>
      </c>
      <c r="D3316" s="6" t="s">
        <v>5711</v>
      </c>
      <c r="E3316" s="6">
        <v>2</v>
      </c>
      <c r="F3316" s="6" t="s">
        <v>92</v>
      </c>
      <c r="G3316" s="6" t="s">
        <v>22</v>
      </c>
      <c r="H3316" s="7">
        <v>43246.509212962963</v>
      </c>
      <c r="I3316" s="7">
        <v>43246.459027777775</v>
      </c>
      <c r="J3316" s="4">
        <f t="shared" si="258"/>
        <v>2018</v>
      </c>
      <c r="K3316" s="4">
        <f t="shared" si="259"/>
        <v>5</v>
      </c>
      <c r="L3316" s="6">
        <f t="shared" si="260"/>
        <v>4336.0000002197921</v>
      </c>
      <c r="M3316" s="8">
        <f t="shared" si="256"/>
        <v>72.266666670329869</v>
      </c>
      <c r="N3316" s="8">
        <f t="shared" si="257"/>
        <v>144.53333334065974</v>
      </c>
      <c r="O3316" s="18">
        <v>1</v>
      </c>
      <c r="P3316" s="6" t="s">
        <v>5712</v>
      </c>
      <c r="Q3316" s="6" t="s">
        <v>24</v>
      </c>
    </row>
    <row r="3317" spans="1:19" s="102" customFormat="1" ht="15">
      <c r="A3317" s="105" t="s">
        <v>17</v>
      </c>
      <c r="B3317" s="105" t="s">
        <v>41</v>
      </c>
      <c r="C3317" s="105" t="s">
        <v>42</v>
      </c>
      <c r="D3317" s="105" t="s">
        <v>3000</v>
      </c>
      <c r="E3317" s="105">
        <v>5</v>
      </c>
      <c r="F3317" s="105" t="s">
        <v>27</v>
      </c>
      <c r="G3317" s="105" t="s">
        <v>22</v>
      </c>
      <c r="H3317" s="111">
        <v>43246.589155092595</v>
      </c>
      <c r="I3317" s="111">
        <v>43246.525000000001</v>
      </c>
      <c r="J3317" s="4">
        <f t="shared" si="258"/>
        <v>2018</v>
      </c>
      <c r="K3317" s="4">
        <f t="shared" si="259"/>
        <v>5</v>
      </c>
      <c r="L3317" s="105">
        <f t="shared" si="260"/>
        <v>5543.0000001098961</v>
      </c>
      <c r="M3317" s="103">
        <f t="shared" si="256"/>
        <v>92.383333335164934</v>
      </c>
      <c r="N3317" s="103">
        <f t="shared" si="257"/>
        <v>461.91666667582467</v>
      </c>
      <c r="O3317" s="104">
        <v>1</v>
      </c>
      <c r="P3317" s="105" t="s">
        <v>5713</v>
      </c>
      <c r="Q3317" s="105" t="s">
        <v>24</v>
      </c>
      <c r="S3317"/>
    </row>
    <row r="3318" spans="1:17" ht="15">
      <c r="A3318" s="6" t="s">
        <v>17</v>
      </c>
      <c r="B3318" s="6" t="s">
        <v>41</v>
      </c>
      <c r="C3318" s="6" t="s">
        <v>42</v>
      </c>
      <c r="D3318" s="6" t="s">
        <v>5714</v>
      </c>
      <c r="E3318" s="6">
        <v>11</v>
      </c>
      <c r="F3318" s="6" t="s">
        <v>27</v>
      </c>
      <c r="G3318" s="6" t="s">
        <v>22</v>
      </c>
      <c r="H3318" s="7">
        <v>43246.554328703707</v>
      </c>
      <c r="I3318" s="7">
        <v>43246.526388888888</v>
      </c>
      <c r="J3318" s="4">
        <f t="shared" si="258"/>
        <v>2018</v>
      </c>
      <c r="K3318" s="4">
        <f t="shared" si="259"/>
        <v>5</v>
      </c>
      <c r="L3318" s="6">
        <f t="shared" si="260"/>
        <v>2414.0000004088506</v>
      </c>
      <c r="M3318" s="8">
        <f t="shared" si="256"/>
        <v>40.23333334014751</v>
      </c>
      <c r="N3318" s="8">
        <f t="shared" si="257"/>
        <v>442.56666674162261</v>
      </c>
      <c r="O3318" s="18">
        <v>1</v>
      </c>
      <c r="P3318" s="6" t="s">
        <v>5715</v>
      </c>
      <c r="Q3318" s="6" t="s">
        <v>24</v>
      </c>
    </row>
    <row r="3319" spans="1:17" ht="15">
      <c r="A3319" s="6" t="s">
        <v>17</v>
      </c>
      <c r="B3319" s="6" t="s">
        <v>41</v>
      </c>
      <c r="C3319" s="6" t="s">
        <v>135</v>
      </c>
      <c r="D3319" s="6" t="s">
        <v>604</v>
      </c>
      <c r="E3319" s="6">
        <v>20</v>
      </c>
      <c r="F3319" s="6" t="s">
        <v>27</v>
      </c>
      <c r="G3319" s="6" t="s">
        <v>22</v>
      </c>
      <c r="H3319" s="7">
        <v>43246.805590277778</v>
      </c>
      <c r="I3319" s="7">
        <v>43246.77847222222</v>
      </c>
      <c r="J3319" s="4">
        <f t="shared" si="258"/>
        <v>2018</v>
      </c>
      <c r="K3319" s="4">
        <f t="shared" si="259"/>
        <v>5</v>
      </c>
      <c r="L3319" s="6">
        <f t="shared" si="260"/>
        <v>2343.0000001564622</v>
      </c>
      <c r="M3319" s="8">
        <f t="shared" si="256"/>
        <v>39.050000002607703</v>
      </c>
      <c r="N3319" s="8">
        <f t="shared" si="257"/>
        <v>781.00000005215406</v>
      </c>
      <c r="O3319" s="18">
        <v>1</v>
      </c>
      <c r="P3319" s="6" t="s">
        <v>5716</v>
      </c>
      <c r="Q3319" s="6" t="s">
        <v>24</v>
      </c>
    </row>
    <row r="3320" spans="1:17" ht="15">
      <c r="A3320" s="6" t="s">
        <v>17</v>
      </c>
      <c r="B3320" s="6" t="s">
        <v>55</v>
      </c>
      <c r="C3320" s="6" t="s">
        <v>59</v>
      </c>
      <c r="D3320" s="6" t="s">
        <v>5717</v>
      </c>
      <c r="E3320" s="6">
        <v>1</v>
      </c>
      <c r="F3320" s="6" t="s">
        <v>21</v>
      </c>
      <c r="G3320" s="6" t="s">
        <v>22</v>
      </c>
      <c r="H3320" s="7">
        <v>43246.929791666669</v>
      </c>
      <c r="I3320" s="7">
        <v>43246.861111111109</v>
      </c>
      <c r="J3320" s="4">
        <f t="shared" si="258"/>
        <v>2018</v>
      </c>
      <c r="K3320" s="4">
        <f t="shared" si="259"/>
        <v>5</v>
      </c>
      <c r="L3320" s="6">
        <f t="shared" si="260"/>
        <v>5934.0000003576279</v>
      </c>
      <c r="M3320" s="8">
        <f t="shared" si="256"/>
        <v>98.900000005960464</v>
      </c>
      <c r="N3320" s="8">
        <f t="shared" si="257"/>
        <v>98.900000005960464</v>
      </c>
      <c r="O3320" s="18">
        <v>1</v>
      </c>
      <c r="P3320" s="6" t="s">
        <v>5718</v>
      </c>
      <c r="Q3320" s="6" t="s">
        <v>24</v>
      </c>
    </row>
    <row r="3321" spans="1:17" ht="15">
      <c r="A3321" s="6" t="s">
        <v>17</v>
      </c>
      <c r="B3321" s="6" t="s">
        <v>18</v>
      </c>
      <c r="C3321" s="6" t="s">
        <v>38</v>
      </c>
      <c r="D3321" s="6" t="s">
        <v>5575</v>
      </c>
      <c r="E3321" s="6">
        <v>55</v>
      </c>
      <c r="F3321" s="6" t="s">
        <v>1970</v>
      </c>
      <c r="G3321" s="6" t="s">
        <v>22</v>
      </c>
      <c r="H3321" s="7">
        <v>43247.757615740738</v>
      </c>
      <c r="I3321" s="7">
        <v>43247.150000000001</v>
      </c>
      <c r="J3321" s="4">
        <f t="shared" si="258"/>
        <v>2018</v>
      </c>
      <c r="K3321" s="4">
        <f t="shared" si="259"/>
        <v>5</v>
      </c>
      <c r="L3321" s="6">
        <f t="shared" si="260"/>
        <v>52497.999999672174</v>
      </c>
      <c r="M3321" s="8">
        <f t="shared" si="256"/>
        <v>874.96666666120291</v>
      </c>
      <c r="N3321" s="8">
        <f t="shared" si="257"/>
        <v>48123.16666636616</v>
      </c>
      <c r="O3321" s="18">
        <v>1</v>
      </c>
      <c r="P3321" s="6" t="s">
        <v>5719</v>
      </c>
      <c r="Q3321" s="6" t="s">
        <v>24</v>
      </c>
    </row>
    <row r="3322" spans="1:17" ht="15">
      <c r="A3322" s="6" t="s">
        <v>17</v>
      </c>
      <c r="B3322" s="6" t="s">
        <v>140</v>
      </c>
      <c r="C3322" s="6" t="s">
        <v>141</v>
      </c>
      <c r="D3322" s="6" t="s">
        <v>5351</v>
      </c>
      <c r="E3322" s="6">
        <v>1</v>
      </c>
      <c r="F3322" s="6" t="s">
        <v>92</v>
      </c>
      <c r="G3322" s="6" t="s">
        <v>22</v>
      </c>
      <c r="H3322" s="7">
        <v>43247.395694444444</v>
      </c>
      <c r="I3322" s="7">
        <v>43247.322916666664</v>
      </c>
      <c r="J3322" s="4">
        <f t="shared" si="258"/>
        <v>2018</v>
      </c>
      <c r="K3322" s="4">
        <f t="shared" si="259"/>
        <v>5</v>
      </c>
      <c r="L3322" s="6">
        <f t="shared" si="260"/>
        <v>6288.0000001285225</v>
      </c>
      <c r="M3322" s="8">
        <f t="shared" si="256"/>
        <v>104.80000000214204</v>
      </c>
      <c r="N3322" s="8">
        <f t="shared" si="257"/>
        <v>104.80000000214204</v>
      </c>
      <c r="O3322" s="18">
        <v>1</v>
      </c>
      <c r="P3322" s="6" t="s">
        <v>5720</v>
      </c>
      <c r="Q3322" s="6" t="s">
        <v>24</v>
      </c>
    </row>
    <row r="3323" spans="1:17" ht="15">
      <c r="A3323" s="6" t="s">
        <v>29</v>
      </c>
      <c r="B3323" s="6" t="s">
        <v>87</v>
      </c>
      <c r="C3323" s="6" t="s">
        <v>103</v>
      </c>
      <c r="D3323" s="6" t="s">
        <v>167</v>
      </c>
      <c r="E3323" s="6">
        <v>5</v>
      </c>
      <c r="F3323" s="6" t="s">
        <v>85</v>
      </c>
      <c r="G3323" s="6" t="s">
        <v>22</v>
      </c>
      <c r="H3323" s="7">
        <v>43247.585995370369</v>
      </c>
      <c r="I3323" s="7">
        <v>43247.479166666664</v>
      </c>
      <c r="J3323" s="4">
        <f t="shared" si="258"/>
        <v>2018</v>
      </c>
      <c r="K3323" s="4">
        <f t="shared" si="259"/>
        <v>5</v>
      </c>
      <c r="L3323" s="6">
        <f t="shared" si="260"/>
        <v>9230.0000001210719</v>
      </c>
      <c r="M3323" s="8">
        <f t="shared" si="256"/>
        <v>153.8333333353512</v>
      </c>
      <c r="N3323" s="8">
        <f t="shared" si="257"/>
        <v>769.16666667675599</v>
      </c>
      <c r="O3323" s="18">
        <v>1</v>
      </c>
      <c r="P3323" s="6" t="s">
        <v>5721</v>
      </c>
      <c r="Q3323" s="6" t="s">
        <v>24</v>
      </c>
    </row>
    <row r="3324" spans="1:17" ht="15">
      <c r="A3324" s="6" t="s">
        <v>29</v>
      </c>
      <c r="B3324" s="6" t="s">
        <v>94</v>
      </c>
      <c r="C3324" s="6" t="s">
        <v>95</v>
      </c>
      <c r="D3324" s="6" t="s">
        <v>1105</v>
      </c>
      <c r="E3324" s="6">
        <v>52</v>
      </c>
      <c r="F3324" s="6" t="s">
        <v>27</v>
      </c>
      <c r="G3324" s="6" t="s">
        <v>97</v>
      </c>
      <c r="H3324" s="7">
        <v>43247.597291666665</v>
      </c>
      <c r="I3324" s="7">
        <v>43247.493055555555</v>
      </c>
      <c r="J3324" s="4">
        <f t="shared" si="258"/>
        <v>2018</v>
      </c>
      <c r="K3324" s="4">
        <f t="shared" si="259"/>
        <v>5</v>
      </c>
      <c r="L3324" s="6">
        <f t="shared" si="260"/>
        <v>9005.9999999357387</v>
      </c>
      <c r="M3324" s="8">
        <f t="shared" si="256"/>
        <v>150.09999999892898</v>
      </c>
      <c r="N3324" s="8">
        <f t="shared" si="257"/>
        <v>7805.1999999443069</v>
      </c>
      <c r="O3324" s="18">
        <v>1</v>
      </c>
      <c r="P3324" s="6" t="s">
        <v>5722</v>
      </c>
      <c r="Q3324" s="6" t="s">
        <v>24</v>
      </c>
    </row>
    <row r="3325" spans="1:17" ht="15">
      <c r="A3325" s="6" t="s">
        <v>17</v>
      </c>
      <c r="B3325" s="6" t="s">
        <v>18</v>
      </c>
      <c r="C3325" s="6" t="s">
        <v>35</v>
      </c>
      <c r="D3325" s="6" t="s">
        <v>5723</v>
      </c>
      <c r="E3325" s="6">
        <v>1</v>
      </c>
      <c r="F3325" s="6" t="s">
        <v>1970</v>
      </c>
      <c r="G3325" s="6" t="s">
        <v>22</v>
      </c>
      <c r="H3325" s="7">
        <v>43247.753472222219</v>
      </c>
      <c r="I3325" s="7">
        <v>43247.59097222222</v>
      </c>
      <c r="J3325" s="4">
        <f t="shared" si="258"/>
        <v>2018</v>
      </c>
      <c r="K3325" s="4">
        <f t="shared" si="259"/>
        <v>5</v>
      </c>
      <c r="L3325" s="6">
        <f t="shared" si="260"/>
        <v>14039.999999874271</v>
      </c>
      <c r="M3325" s="8">
        <f t="shared" si="256"/>
        <v>233.99999999790452</v>
      </c>
      <c r="N3325" s="8">
        <f t="shared" si="257"/>
        <v>233.99999999790452</v>
      </c>
      <c r="O3325" s="18">
        <v>1</v>
      </c>
      <c r="P3325" s="6" t="s">
        <v>5724</v>
      </c>
      <c r="Q3325" s="6" t="s">
        <v>24</v>
      </c>
    </row>
    <row r="3326" spans="1:17" ht="15">
      <c r="A3326" s="6" t="s">
        <v>29</v>
      </c>
      <c r="B3326" s="6" t="s">
        <v>94</v>
      </c>
      <c r="C3326" s="6" t="s">
        <v>95</v>
      </c>
      <c r="D3326" s="6" t="s">
        <v>5725</v>
      </c>
      <c r="E3326" s="6">
        <v>13</v>
      </c>
      <c r="F3326" s="6" t="s">
        <v>27</v>
      </c>
      <c r="G3326" s="6" t="s">
        <v>97</v>
      </c>
      <c r="H3326" s="7">
        <v>43247.684178240743</v>
      </c>
      <c r="I3326" s="7">
        <v>43247.599305555559</v>
      </c>
      <c r="J3326" s="4">
        <f t="shared" si="258"/>
        <v>2018</v>
      </c>
      <c r="K3326" s="4">
        <f t="shared" si="259"/>
        <v>5</v>
      </c>
      <c r="L3326" s="6">
        <f t="shared" si="260"/>
        <v>7332.9999998677522</v>
      </c>
      <c r="M3326" s="8">
        <f t="shared" si="256"/>
        <v>122.21666666446254</v>
      </c>
      <c r="N3326" s="8">
        <f t="shared" si="257"/>
        <v>1588.816666638013</v>
      </c>
      <c r="O3326" s="18">
        <v>1</v>
      </c>
      <c r="P3326" s="6" t="s">
        <v>5726</v>
      </c>
      <c r="Q3326" s="6" t="s">
        <v>24</v>
      </c>
    </row>
    <row r="3327" spans="1:17" ht="15">
      <c r="A3327" s="6" t="s">
        <v>17</v>
      </c>
      <c r="B3327" s="6" t="s">
        <v>47</v>
      </c>
      <c r="C3327" s="6" t="s">
        <v>48</v>
      </c>
      <c r="D3327" s="6" t="s">
        <v>5727</v>
      </c>
      <c r="E3327" s="6">
        <v>1</v>
      </c>
      <c r="F3327" s="6" t="s">
        <v>1970</v>
      </c>
      <c r="G3327" s="6" t="s">
        <v>22</v>
      </c>
      <c r="H3327" s="7">
        <v>43247.759722222225</v>
      </c>
      <c r="I3327" s="7">
        <v>43247.715277777781</v>
      </c>
      <c r="J3327" s="4">
        <f t="shared" si="258"/>
        <v>2018</v>
      </c>
      <c r="K3327" s="4">
        <f t="shared" si="259"/>
        <v>5</v>
      </c>
      <c r="L3327" s="6">
        <f t="shared" si="260"/>
        <v>3839.9999999441206</v>
      </c>
      <c r="M3327" s="8">
        <f t="shared" si="256"/>
        <v>63.999999999068677</v>
      </c>
      <c r="N3327" s="8">
        <f t="shared" si="257"/>
        <v>63.999999999068677</v>
      </c>
      <c r="O3327" s="18">
        <v>1</v>
      </c>
      <c r="P3327" s="6" t="s">
        <v>5728</v>
      </c>
      <c r="Q3327" s="6" t="s">
        <v>24</v>
      </c>
    </row>
    <row r="3328" spans="1:17" ht="15">
      <c r="A3328" s="6" t="s">
        <v>29</v>
      </c>
      <c r="B3328" s="6" t="s">
        <v>30</v>
      </c>
      <c r="C3328" s="6" t="s">
        <v>83</v>
      </c>
      <c r="D3328" s="6" t="s">
        <v>5729</v>
      </c>
      <c r="E3328" s="6">
        <v>1</v>
      </c>
      <c r="F3328" s="6" t="s">
        <v>27</v>
      </c>
      <c r="G3328" s="6" t="s">
        <v>22</v>
      </c>
      <c r="H3328" s="7">
        <v>43247.935231481482</v>
      </c>
      <c r="I3328" s="7">
        <v>43247.813888888886</v>
      </c>
      <c r="J3328" s="4">
        <f t="shared" si="258"/>
        <v>2018</v>
      </c>
      <c r="K3328" s="4">
        <f t="shared" si="259"/>
        <v>5</v>
      </c>
      <c r="L3328" s="6">
        <f t="shared" si="260"/>
        <v>10484.000000311062</v>
      </c>
      <c r="M3328" s="8">
        <f t="shared" si="261" ref="M3328:M3391">+L3328/60</f>
        <v>174.7333333385177</v>
      </c>
      <c r="N3328" s="8">
        <f t="shared" si="262" ref="N3328:N3391">+M3328*E3328</f>
        <v>174.7333333385177</v>
      </c>
      <c r="O3328" s="18">
        <v>1</v>
      </c>
      <c r="P3328" s="6" t="s">
        <v>5730</v>
      </c>
      <c r="Q3328" s="6" t="s">
        <v>24</v>
      </c>
    </row>
    <row r="3329" spans="1:17" ht="15">
      <c r="A3329" s="6" t="s">
        <v>17</v>
      </c>
      <c r="B3329" s="6" t="s">
        <v>140</v>
      </c>
      <c r="C3329" s="6" t="s">
        <v>141</v>
      </c>
      <c r="D3329" s="6" t="s">
        <v>4918</v>
      </c>
      <c r="E3329" s="6">
        <v>3</v>
      </c>
      <c r="F3329" s="6" t="s">
        <v>1970</v>
      </c>
      <c r="G3329" s="6" t="s">
        <v>22</v>
      </c>
      <c r="H3329" s="7">
        <v>43247.927268518521</v>
      </c>
      <c r="I3329" s="7">
        <v>43247.825694444444</v>
      </c>
      <c r="J3329" s="4">
        <f t="shared" si="258"/>
        <v>2018</v>
      </c>
      <c r="K3329" s="4">
        <f t="shared" si="259"/>
        <v>5</v>
      </c>
      <c r="L3329" s="6">
        <f t="shared" si="260"/>
        <v>8776.000000233762</v>
      </c>
      <c r="M3329" s="8">
        <f t="shared" si="261"/>
        <v>146.2666666705627</v>
      </c>
      <c r="N3329" s="8">
        <f t="shared" si="262"/>
        <v>438.8000000116881</v>
      </c>
      <c r="O3329" s="18">
        <v>1</v>
      </c>
      <c r="P3329" s="6" t="s">
        <v>5731</v>
      </c>
      <c r="Q3329" s="6" t="s">
        <v>24</v>
      </c>
    </row>
    <row r="3330" spans="1:17" ht="15">
      <c r="A3330" s="6" t="s">
        <v>17</v>
      </c>
      <c r="B3330" s="6" t="s">
        <v>18</v>
      </c>
      <c r="C3330" s="6" t="s">
        <v>38</v>
      </c>
      <c r="D3330" s="6" t="s">
        <v>3834</v>
      </c>
      <c r="E3330" s="6">
        <v>7</v>
      </c>
      <c r="F3330" s="6" t="s">
        <v>1970</v>
      </c>
      <c r="G3330" s="6" t="s">
        <v>22</v>
      </c>
      <c r="H3330" s="7">
        <v>43248.002939814818</v>
      </c>
      <c r="I3330" s="7">
        <v>43247.84652777778</v>
      </c>
      <c r="J3330" s="4">
        <f t="shared" si="258"/>
        <v>2018</v>
      </c>
      <c r="K3330" s="4">
        <f t="shared" si="259"/>
        <v>5</v>
      </c>
      <c r="L3330" s="6">
        <f t="shared" si="260"/>
        <v>13514.000000129454</v>
      </c>
      <c r="M3330" s="8">
        <f t="shared" si="261"/>
        <v>225.2333333354909</v>
      </c>
      <c r="N3330" s="8">
        <f t="shared" si="262"/>
        <v>1576.6333333484363</v>
      </c>
      <c r="O3330" s="18">
        <v>1</v>
      </c>
      <c r="P3330" s="6" t="s">
        <v>5732</v>
      </c>
      <c r="Q3330" s="6" t="s">
        <v>24</v>
      </c>
    </row>
    <row r="3331" spans="1:17" ht="15">
      <c r="A3331" s="6" t="s">
        <v>17</v>
      </c>
      <c r="B3331" s="6" t="s">
        <v>41</v>
      </c>
      <c r="C3331" s="6" t="s">
        <v>42</v>
      </c>
      <c r="D3331" s="6" t="s">
        <v>5733</v>
      </c>
      <c r="E3331" s="6">
        <v>128</v>
      </c>
      <c r="F3331" s="6" t="s">
        <v>1970</v>
      </c>
      <c r="G3331" s="6" t="s">
        <v>22</v>
      </c>
      <c r="H3331" s="7">
        <v>43247.950381944444</v>
      </c>
      <c r="I3331" s="7">
        <v>43247.849999999999</v>
      </c>
      <c r="J3331" s="4">
        <f t="shared" si="263" ref="J3331:J3394">YEAR(I3331)</f>
        <v>2018</v>
      </c>
      <c r="K3331" s="4">
        <f t="shared" si="264" ref="K3331:K3394">MONTH(I3331)</f>
        <v>5</v>
      </c>
      <c r="L3331" s="6">
        <f t="shared" si="260"/>
        <v>8673.0000000447035</v>
      </c>
      <c r="M3331" s="8">
        <f t="shared" si="261"/>
        <v>144.55000000074506</v>
      </c>
      <c r="N3331" s="8">
        <f t="shared" si="262"/>
        <v>18502.400000095367</v>
      </c>
      <c r="O3331" s="18">
        <v>1</v>
      </c>
      <c r="P3331" s="6" t="s">
        <v>5734</v>
      </c>
      <c r="Q3331" s="6" t="s">
        <v>24</v>
      </c>
    </row>
    <row r="3332" spans="1:17" ht="15">
      <c r="A3332" s="6" t="s">
        <v>17</v>
      </c>
      <c r="B3332" s="6" t="s">
        <v>140</v>
      </c>
      <c r="C3332" s="6" t="s">
        <v>141</v>
      </c>
      <c r="D3332" s="6" t="s">
        <v>597</v>
      </c>
      <c r="E3332" s="6">
        <v>5</v>
      </c>
      <c r="F3332" s="6" t="s">
        <v>1970</v>
      </c>
      <c r="G3332" s="6" t="s">
        <v>22</v>
      </c>
      <c r="H3332" s="7">
        <v>43247.967233796298</v>
      </c>
      <c r="I3332" s="7">
        <v>43247.867361111108</v>
      </c>
      <c r="J3332" s="4">
        <f t="shared" si="263"/>
        <v>2018</v>
      </c>
      <c r="K3332" s="4">
        <f t="shared" si="264"/>
        <v>5</v>
      </c>
      <c r="L3332" s="6">
        <f t="shared" si="260"/>
        <v>8629.0000004461035</v>
      </c>
      <c r="M3332" s="8">
        <f t="shared" si="261"/>
        <v>143.81666667410173</v>
      </c>
      <c r="N3332" s="8">
        <f t="shared" si="262"/>
        <v>719.08333337050863</v>
      </c>
      <c r="O3332" s="18">
        <v>1</v>
      </c>
      <c r="P3332" s="6" t="s">
        <v>5735</v>
      </c>
      <c r="Q3332" s="6" t="s">
        <v>24</v>
      </c>
    </row>
    <row r="3333" spans="1:17" ht="15">
      <c r="A3333" s="6" t="s">
        <v>17</v>
      </c>
      <c r="B3333" s="6" t="s">
        <v>18</v>
      </c>
      <c r="C3333" s="6" t="s">
        <v>35</v>
      </c>
      <c r="D3333" s="6" t="s">
        <v>4127</v>
      </c>
      <c r="E3333" s="6">
        <v>63</v>
      </c>
      <c r="F3333" s="6" t="s">
        <v>1970</v>
      </c>
      <c r="G3333" s="6" t="s">
        <v>22</v>
      </c>
      <c r="H3333" s="7">
        <v>43248.226655092592</v>
      </c>
      <c r="I3333" s="7">
        <v>43247.887499999997</v>
      </c>
      <c r="J3333" s="4">
        <f t="shared" si="263"/>
        <v>2018</v>
      </c>
      <c r="K3333" s="4">
        <f t="shared" si="264"/>
        <v>5</v>
      </c>
      <c r="L3333" s="6">
        <f t="shared" si="260"/>
        <v>29303.000000235625</v>
      </c>
      <c r="M3333" s="8">
        <f t="shared" si="261"/>
        <v>488.38333333726041</v>
      </c>
      <c r="N3333" s="8">
        <f t="shared" si="262"/>
        <v>30768.150000247406</v>
      </c>
      <c r="O3333" s="18">
        <v>1</v>
      </c>
      <c r="P3333" s="6" t="s">
        <v>5736</v>
      </c>
      <c r="Q3333" s="6" t="s">
        <v>24</v>
      </c>
    </row>
    <row r="3334" spans="1:17" s="106" customFormat="1" ht="15">
      <c r="A3334" s="110" t="s">
        <v>29</v>
      </c>
      <c r="B3334" s="110" t="s">
        <v>94</v>
      </c>
      <c r="C3334" s="110" t="s">
        <v>95</v>
      </c>
      <c r="D3334" s="110" t="s">
        <v>5737</v>
      </c>
      <c r="E3334" s="110">
        <v>1</v>
      </c>
      <c r="F3334" s="110" t="s">
        <v>33</v>
      </c>
      <c r="G3334" s="110" t="s">
        <v>22</v>
      </c>
      <c r="H3334" s="183">
        <v>43373.681944444441</v>
      </c>
      <c r="I3334" s="183">
        <v>43373.619444444441</v>
      </c>
      <c r="J3334" s="4">
        <f t="shared" si="263"/>
        <v>2018</v>
      </c>
      <c r="K3334" s="4">
        <f t="shared" si="264"/>
        <v>9</v>
      </c>
      <c r="L3334" s="110">
        <f t="shared" si="260"/>
        <v>5400</v>
      </c>
      <c r="M3334" s="108">
        <f t="shared" si="261"/>
        <v>90</v>
      </c>
      <c r="N3334" s="108">
        <f t="shared" si="262"/>
        <v>90</v>
      </c>
      <c r="O3334" s="109">
        <v>1</v>
      </c>
      <c r="P3334" s="110" t="s">
        <v>5738</v>
      </c>
      <c r="Q3334" s="110" t="s">
        <v>24</v>
      </c>
    </row>
    <row r="3335" spans="1:17" ht="15">
      <c r="A3335" s="6" t="s">
        <v>29</v>
      </c>
      <c r="B3335" s="6" t="s">
        <v>30</v>
      </c>
      <c r="C3335" s="6" t="s">
        <v>31</v>
      </c>
      <c r="D3335" s="6" t="s">
        <v>5739</v>
      </c>
      <c r="E3335" s="6">
        <v>10</v>
      </c>
      <c r="F3335" s="6" t="s">
        <v>85</v>
      </c>
      <c r="G3335" s="6" t="s">
        <v>97</v>
      </c>
      <c r="H3335" s="7">
        <v>43248.155474537038</v>
      </c>
      <c r="I3335" s="7">
        <v>43248.027083333334</v>
      </c>
      <c r="J3335" s="4">
        <f t="shared" si="263"/>
        <v>2018</v>
      </c>
      <c r="K3335" s="4">
        <f t="shared" si="264"/>
        <v>5</v>
      </c>
      <c r="L3335" s="6">
        <f t="shared" si="260"/>
        <v>11092.999999970198</v>
      </c>
      <c r="M3335" s="8">
        <f t="shared" si="261"/>
        <v>184.88333333283663</v>
      </c>
      <c r="N3335" s="8">
        <f t="shared" si="262"/>
        <v>1848.8333333283663</v>
      </c>
      <c r="O3335" s="18">
        <v>1</v>
      </c>
      <c r="P3335" s="6" t="s">
        <v>5740</v>
      </c>
      <c r="Q3335" s="6" t="s">
        <v>24</v>
      </c>
    </row>
    <row r="3336" spans="1:17" ht="15">
      <c r="A3336" s="6" t="s">
        <v>17</v>
      </c>
      <c r="B3336" s="6" t="s">
        <v>18</v>
      </c>
      <c r="C3336" s="6" t="s">
        <v>35</v>
      </c>
      <c r="D3336" s="6" t="s">
        <v>5741</v>
      </c>
      <c r="E3336" s="6">
        <v>1</v>
      </c>
      <c r="F3336" s="6" t="s">
        <v>1970</v>
      </c>
      <c r="G3336" s="6" t="s">
        <v>22</v>
      </c>
      <c r="H3336" s="7">
        <v>43248.228032407409</v>
      </c>
      <c r="I3336" s="7">
        <v>43248.055555555555</v>
      </c>
      <c r="J3336" s="4">
        <f t="shared" si="263"/>
        <v>2018</v>
      </c>
      <c r="K3336" s="4">
        <f t="shared" si="264"/>
        <v>5</v>
      </c>
      <c r="L3336" s="6">
        <f t="shared" si="260"/>
        <v>14902.00000021141</v>
      </c>
      <c r="M3336" s="8">
        <f t="shared" si="261"/>
        <v>248.36666667019017</v>
      </c>
      <c r="N3336" s="8">
        <f t="shared" si="262"/>
        <v>248.36666667019017</v>
      </c>
      <c r="O3336" s="18">
        <v>1</v>
      </c>
      <c r="P3336" s="6" t="s">
        <v>5742</v>
      </c>
      <c r="Q3336" s="6" t="s">
        <v>24</v>
      </c>
    </row>
    <row r="3337" spans="1:17" ht="15">
      <c r="A3337" s="6" t="s">
        <v>17</v>
      </c>
      <c r="B3337" s="6" t="s">
        <v>140</v>
      </c>
      <c r="C3337" s="6" t="s">
        <v>141</v>
      </c>
      <c r="D3337" s="6" t="s">
        <v>296</v>
      </c>
      <c r="E3337" s="6">
        <v>14</v>
      </c>
      <c r="F3337" s="6" t="s">
        <v>1970</v>
      </c>
      <c r="G3337" s="6" t="s">
        <v>22</v>
      </c>
      <c r="H3337" s="7">
        <v>43248.210844907408</v>
      </c>
      <c r="I3337" s="7">
        <v>43248.156944444447</v>
      </c>
      <c r="J3337" s="4">
        <f t="shared" si="263"/>
        <v>2018</v>
      </c>
      <c r="K3337" s="4">
        <f t="shared" si="264"/>
        <v>5</v>
      </c>
      <c r="L3337" s="6">
        <f t="shared" si="260"/>
        <v>4656.9999998202547</v>
      </c>
      <c r="M3337" s="8">
        <f t="shared" si="261"/>
        <v>77.616666663670912</v>
      </c>
      <c r="N3337" s="8">
        <f t="shared" si="262"/>
        <v>1086.6333332913928</v>
      </c>
      <c r="O3337" s="18">
        <v>1</v>
      </c>
      <c r="P3337" s="6" t="s">
        <v>5743</v>
      </c>
      <c r="Q3337" s="6" t="s">
        <v>24</v>
      </c>
    </row>
    <row r="3338" spans="1:17" ht="15">
      <c r="A3338" s="6" t="s">
        <v>17</v>
      </c>
      <c r="B3338" s="6" t="s">
        <v>41</v>
      </c>
      <c r="C3338" s="6" t="s">
        <v>42</v>
      </c>
      <c r="D3338" s="6" t="s">
        <v>5744</v>
      </c>
      <c r="E3338" s="6">
        <v>2</v>
      </c>
      <c r="F3338" s="6" t="s">
        <v>92</v>
      </c>
      <c r="G3338" s="6" t="s">
        <v>22</v>
      </c>
      <c r="H3338" s="7">
        <v>43248.223923611113</v>
      </c>
      <c r="I3338" s="7">
        <v>43248.183333333334</v>
      </c>
      <c r="J3338" s="4">
        <f t="shared" si="263"/>
        <v>2018</v>
      </c>
      <c r="K3338" s="4">
        <f t="shared" si="264"/>
        <v>5</v>
      </c>
      <c r="L3338" s="6">
        <f t="shared" si="265" ref="L3338:L3401">(H3338-I3338)*60*24*60</f>
        <v>3507.0000000530854</v>
      </c>
      <c r="M3338" s="8">
        <f t="shared" si="261"/>
        <v>58.450000000884756</v>
      </c>
      <c r="N3338" s="8">
        <f t="shared" si="262"/>
        <v>116.90000000176951</v>
      </c>
      <c r="O3338" s="18">
        <v>1</v>
      </c>
      <c r="P3338" s="6" t="s">
        <v>5745</v>
      </c>
      <c r="Q3338" s="6" t="s">
        <v>24</v>
      </c>
    </row>
    <row r="3339" spans="1:17" ht="15">
      <c r="A3339" s="6" t="s">
        <v>17</v>
      </c>
      <c r="B3339" s="6" t="s">
        <v>18</v>
      </c>
      <c r="C3339" s="6" t="s">
        <v>35</v>
      </c>
      <c r="D3339" s="6" t="s">
        <v>5746</v>
      </c>
      <c r="E3339" s="6">
        <v>3</v>
      </c>
      <c r="F3339" s="6" t="s">
        <v>1970</v>
      </c>
      <c r="G3339" s="6" t="s">
        <v>22</v>
      </c>
      <c r="H3339" s="7">
        <v>43248.283321759256</v>
      </c>
      <c r="I3339" s="7">
        <v>43248.243055555555</v>
      </c>
      <c r="J3339" s="4">
        <f t="shared" si="263"/>
        <v>2018</v>
      </c>
      <c r="K3339" s="4">
        <f t="shared" si="264"/>
        <v>5</v>
      </c>
      <c r="L3339" s="6">
        <f t="shared" si="265"/>
        <v>3478.9999997941777</v>
      </c>
      <c r="M3339" s="8">
        <f t="shared" si="261"/>
        <v>57.983333329902962</v>
      </c>
      <c r="N3339" s="8">
        <f t="shared" si="262"/>
        <v>173.94999998970889</v>
      </c>
      <c r="O3339" s="18">
        <v>1</v>
      </c>
      <c r="P3339" s="6" t="s">
        <v>5747</v>
      </c>
      <c r="Q3339" s="6" t="s">
        <v>24</v>
      </c>
    </row>
    <row r="3340" spans="1:17" ht="15">
      <c r="A3340" s="6" t="s">
        <v>17</v>
      </c>
      <c r="B3340" s="6" t="s">
        <v>18</v>
      </c>
      <c r="C3340" s="6" t="s">
        <v>35</v>
      </c>
      <c r="D3340" s="6" t="s">
        <v>5748</v>
      </c>
      <c r="E3340" s="6">
        <v>2</v>
      </c>
      <c r="F3340" s="6" t="s">
        <v>1970</v>
      </c>
      <c r="G3340" s="6" t="s">
        <v>22</v>
      </c>
      <c r="H3340" s="7">
        <v>43248.353437500002</v>
      </c>
      <c r="I3340" s="7">
        <v>43248.304166666669</v>
      </c>
      <c r="J3340" s="4">
        <f t="shared" si="263"/>
        <v>2018</v>
      </c>
      <c r="K3340" s="4">
        <f t="shared" si="264"/>
        <v>5</v>
      </c>
      <c r="L3340" s="6">
        <f t="shared" si="265"/>
        <v>4256.9999999832362</v>
      </c>
      <c r="M3340" s="8">
        <f t="shared" si="261"/>
        <v>70.949999999720603</v>
      </c>
      <c r="N3340" s="8">
        <f t="shared" si="262"/>
        <v>141.89999999944121</v>
      </c>
      <c r="O3340" s="18">
        <v>1</v>
      </c>
      <c r="P3340" s="6" t="s">
        <v>5749</v>
      </c>
      <c r="Q3340" s="6" t="s">
        <v>24</v>
      </c>
    </row>
    <row r="3341" spans="1:17" ht="15">
      <c r="A3341" s="6" t="s">
        <v>17</v>
      </c>
      <c r="B3341" s="6" t="s">
        <v>41</v>
      </c>
      <c r="C3341" s="6" t="s">
        <v>42</v>
      </c>
      <c r="D3341" s="6" t="s">
        <v>3568</v>
      </c>
      <c r="E3341" s="6">
        <v>19</v>
      </c>
      <c r="F3341" s="6" t="s">
        <v>1970</v>
      </c>
      <c r="G3341" s="6" t="s">
        <v>22</v>
      </c>
      <c r="H3341" s="7">
        <v>43248.418865740743</v>
      </c>
      <c r="I3341" s="7">
        <v>43248.345138888886</v>
      </c>
      <c r="J3341" s="4">
        <f t="shared" si="263"/>
        <v>2018</v>
      </c>
      <c r="K3341" s="4">
        <f t="shared" si="264"/>
        <v>5</v>
      </c>
      <c r="L3341" s="6">
        <f t="shared" si="265"/>
        <v>6370.0000004377216</v>
      </c>
      <c r="M3341" s="8">
        <f t="shared" si="261"/>
        <v>106.16666667396203</v>
      </c>
      <c r="N3341" s="8">
        <f t="shared" si="262"/>
        <v>2017.1666668052785</v>
      </c>
      <c r="O3341" s="18">
        <v>1</v>
      </c>
      <c r="P3341" s="6" t="s">
        <v>5750</v>
      </c>
      <c r="Q3341" s="6" t="s">
        <v>24</v>
      </c>
    </row>
    <row r="3342" spans="1:17" ht="15">
      <c r="A3342" s="6" t="s">
        <v>17</v>
      </c>
      <c r="B3342" s="6" t="s">
        <v>41</v>
      </c>
      <c r="C3342" s="6" t="s">
        <v>129</v>
      </c>
      <c r="D3342" s="6" t="s">
        <v>5558</v>
      </c>
      <c r="E3342" s="6">
        <v>84</v>
      </c>
      <c r="F3342" s="6" t="s">
        <v>1970</v>
      </c>
      <c r="G3342" s="6" t="s">
        <v>22</v>
      </c>
      <c r="H3342" s="7">
        <v>43248.414756944447</v>
      </c>
      <c r="I3342" s="7">
        <v>43248.354166666664</v>
      </c>
      <c r="J3342" s="4">
        <f t="shared" si="263"/>
        <v>2018</v>
      </c>
      <c r="K3342" s="4">
        <f t="shared" si="264"/>
        <v>5</v>
      </c>
      <c r="L3342" s="6">
        <f t="shared" si="265"/>
        <v>5235.0000004051253</v>
      </c>
      <c r="M3342" s="8">
        <f t="shared" si="261"/>
        <v>87.250000006752089</v>
      </c>
      <c r="N3342" s="8">
        <f t="shared" si="262"/>
        <v>7329.0000005671754</v>
      </c>
      <c r="O3342" s="18">
        <v>1</v>
      </c>
      <c r="P3342" s="6" t="s">
        <v>5751</v>
      </c>
      <c r="Q3342" s="6" t="s">
        <v>24</v>
      </c>
    </row>
    <row r="3343" spans="1:17" ht="15">
      <c r="A3343" s="6" t="s">
        <v>17</v>
      </c>
      <c r="B3343" s="6" t="s">
        <v>18</v>
      </c>
      <c r="C3343" s="6" t="s">
        <v>35</v>
      </c>
      <c r="D3343" s="6" t="s">
        <v>5361</v>
      </c>
      <c r="E3343" s="6">
        <v>13</v>
      </c>
      <c r="F3343" s="6" t="s">
        <v>1970</v>
      </c>
      <c r="G3343" s="6" t="s">
        <v>22</v>
      </c>
      <c r="H3343" s="7">
        <v>43248.446747685186</v>
      </c>
      <c r="I3343" s="7">
        <v>43248.413194444445</v>
      </c>
      <c r="J3343" s="4">
        <f t="shared" si="263"/>
        <v>2018</v>
      </c>
      <c r="K3343" s="4">
        <f t="shared" si="264"/>
        <v>5</v>
      </c>
      <c r="L3343" s="6">
        <f t="shared" si="265"/>
        <v>2898.9999999990687</v>
      </c>
      <c r="M3343" s="8">
        <f t="shared" si="261"/>
        <v>48.316666666651145</v>
      </c>
      <c r="N3343" s="8">
        <f t="shared" si="262"/>
        <v>628.11666666646488</v>
      </c>
      <c r="O3343" s="18">
        <v>1</v>
      </c>
      <c r="P3343" s="6" t="s">
        <v>5752</v>
      </c>
      <c r="Q3343" s="6" t="s">
        <v>24</v>
      </c>
    </row>
    <row r="3344" spans="1:17" ht="15">
      <c r="A3344" s="6" t="s">
        <v>17</v>
      </c>
      <c r="B3344" s="6" t="s">
        <v>18</v>
      </c>
      <c r="C3344" s="6" t="s">
        <v>19</v>
      </c>
      <c r="D3344" s="6" t="s">
        <v>1957</v>
      </c>
      <c r="E3344" s="6">
        <v>4</v>
      </c>
      <c r="F3344" s="6" t="s">
        <v>1970</v>
      </c>
      <c r="G3344" s="6" t="s">
        <v>22</v>
      </c>
      <c r="H3344" s="7">
        <v>43248.453958333332</v>
      </c>
      <c r="I3344" s="7">
        <v>43248.427777777775</v>
      </c>
      <c r="J3344" s="4">
        <f t="shared" si="263"/>
        <v>2018</v>
      </c>
      <c r="K3344" s="4">
        <f t="shared" si="264"/>
        <v>5</v>
      </c>
      <c r="L3344" s="6">
        <f t="shared" si="265"/>
        <v>2262.0000000810251</v>
      </c>
      <c r="M3344" s="8">
        <f t="shared" si="261"/>
        <v>37.700000001350418</v>
      </c>
      <c r="N3344" s="8">
        <f t="shared" si="262"/>
        <v>150.80000000540167</v>
      </c>
      <c r="O3344" s="18">
        <v>1</v>
      </c>
      <c r="P3344" s="6" t="s">
        <v>5753</v>
      </c>
      <c r="Q3344" s="6" t="s">
        <v>24</v>
      </c>
    </row>
    <row r="3345" spans="1:17" ht="15">
      <c r="A3345" s="6" t="s">
        <v>17</v>
      </c>
      <c r="B3345" s="6" t="s">
        <v>41</v>
      </c>
      <c r="C3345" s="6" t="s">
        <v>42</v>
      </c>
      <c r="D3345" s="6" t="s">
        <v>67</v>
      </c>
      <c r="E3345" s="6">
        <v>7</v>
      </c>
      <c r="F3345" s="6" t="s">
        <v>1970</v>
      </c>
      <c r="G3345" s="6" t="s">
        <v>22</v>
      </c>
      <c r="H3345" s="7">
        <v>43248.52888888889</v>
      </c>
      <c r="I3345" s="7">
        <v>43248.48333333333</v>
      </c>
      <c r="J3345" s="4">
        <f t="shared" si="263"/>
        <v>2018</v>
      </c>
      <c r="K3345" s="4">
        <f t="shared" si="264"/>
        <v>5</v>
      </c>
      <c r="L3345" s="6">
        <f t="shared" si="265"/>
        <v>3936.0000003827736</v>
      </c>
      <c r="M3345" s="8">
        <f t="shared" si="261"/>
        <v>65.60000000637956</v>
      </c>
      <c r="N3345" s="8">
        <f t="shared" si="262"/>
        <v>459.20000004465692</v>
      </c>
      <c r="O3345" s="18">
        <v>1</v>
      </c>
      <c r="P3345" s="6" t="s">
        <v>5754</v>
      </c>
      <c r="Q3345" s="6" t="s">
        <v>24</v>
      </c>
    </row>
    <row r="3346" spans="1:17" ht="15">
      <c r="A3346" s="6" t="s">
        <v>17</v>
      </c>
      <c r="B3346" s="6" t="s">
        <v>18</v>
      </c>
      <c r="C3346" s="6" t="s">
        <v>35</v>
      </c>
      <c r="D3346" s="6" t="s">
        <v>1034</v>
      </c>
      <c r="E3346" s="6">
        <v>225</v>
      </c>
      <c r="F3346" s="6" t="s">
        <v>1970</v>
      </c>
      <c r="G3346" s="6" t="s">
        <v>22</v>
      </c>
      <c r="H3346" s="7">
        <v>43248.546238425923</v>
      </c>
      <c r="I3346" s="7">
        <v>43248.525000000001</v>
      </c>
      <c r="J3346" s="4">
        <f t="shared" si="263"/>
        <v>2018</v>
      </c>
      <c r="K3346" s="4">
        <f t="shared" si="264"/>
        <v>5</v>
      </c>
      <c r="L3346" s="6">
        <f t="shared" si="265"/>
        <v>1834.9999995902181</v>
      </c>
      <c r="M3346" s="8">
        <f t="shared" si="261"/>
        <v>30.583333326503634</v>
      </c>
      <c r="N3346" s="8">
        <f t="shared" si="262"/>
        <v>6881.2499984633178</v>
      </c>
      <c r="O3346" s="18">
        <v>1</v>
      </c>
      <c r="P3346" s="6" t="s">
        <v>5755</v>
      </c>
      <c r="Q3346" s="6" t="s">
        <v>24</v>
      </c>
    </row>
    <row r="3347" spans="1:17" ht="15">
      <c r="A3347" s="6" t="s">
        <v>17</v>
      </c>
      <c r="B3347" s="6" t="s">
        <v>47</v>
      </c>
      <c r="C3347" s="6" t="s">
        <v>48</v>
      </c>
      <c r="D3347" s="6" t="s">
        <v>5756</v>
      </c>
      <c r="E3347" s="6">
        <v>28</v>
      </c>
      <c r="F3347" s="6" t="s">
        <v>1970</v>
      </c>
      <c r="G3347" s="6" t="s">
        <v>22</v>
      </c>
      <c r="H3347" s="7">
        <v>43248.593124999999</v>
      </c>
      <c r="I3347" s="7">
        <v>43248.542361111111</v>
      </c>
      <c r="J3347" s="4">
        <f t="shared" si="263"/>
        <v>2018</v>
      </c>
      <c r="K3347" s="4">
        <f t="shared" si="264"/>
        <v>5</v>
      </c>
      <c r="L3347" s="6">
        <f t="shared" si="265"/>
        <v>4385.9999999636784</v>
      </c>
      <c r="M3347" s="8">
        <f t="shared" si="261"/>
        <v>73.09999999939464</v>
      </c>
      <c r="N3347" s="8">
        <f t="shared" si="262"/>
        <v>2046.7999999830499</v>
      </c>
      <c r="O3347" s="18">
        <v>1</v>
      </c>
      <c r="P3347" s="6" t="s">
        <v>5757</v>
      </c>
      <c r="Q3347" s="6" t="s">
        <v>24</v>
      </c>
    </row>
    <row r="3348" spans="1:17" ht="15">
      <c r="A3348" s="6" t="s">
        <v>17</v>
      </c>
      <c r="B3348" s="6" t="s">
        <v>41</v>
      </c>
      <c r="C3348" s="6" t="s">
        <v>42</v>
      </c>
      <c r="D3348" s="6" t="s">
        <v>3607</v>
      </c>
      <c r="E3348" s="6">
        <v>22</v>
      </c>
      <c r="F3348" s="6" t="s">
        <v>1970</v>
      </c>
      <c r="G3348" s="6" t="s">
        <v>22</v>
      </c>
      <c r="H3348" s="7">
        <v>43248.607256944444</v>
      </c>
      <c r="I3348" s="7">
        <v>43248.561805555553</v>
      </c>
      <c r="J3348" s="4">
        <f t="shared" si="263"/>
        <v>2018</v>
      </c>
      <c r="K3348" s="4">
        <f t="shared" si="264"/>
        <v>5</v>
      </c>
      <c r="L3348" s="6">
        <f t="shared" si="265"/>
        <v>3927.0000001648441</v>
      </c>
      <c r="M3348" s="8">
        <f t="shared" si="261"/>
        <v>65.450000002747402</v>
      </c>
      <c r="N3348" s="8">
        <f t="shared" si="262"/>
        <v>1439.9000000604428</v>
      </c>
      <c r="O3348" s="18">
        <v>1</v>
      </c>
      <c r="P3348" s="6" t="s">
        <v>5758</v>
      </c>
      <c r="Q3348" s="6" t="s">
        <v>24</v>
      </c>
    </row>
    <row r="3349" spans="1:17" ht="15">
      <c r="A3349" s="6" t="s">
        <v>17</v>
      </c>
      <c r="B3349" s="6" t="s">
        <v>41</v>
      </c>
      <c r="C3349" s="6" t="s">
        <v>42</v>
      </c>
      <c r="D3349" s="6" t="s">
        <v>5759</v>
      </c>
      <c r="E3349" s="6">
        <v>3</v>
      </c>
      <c r="F3349" s="6" t="s">
        <v>1970</v>
      </c>
      <c r="G3349" s="6" t="s">
        <v>22</v>
      </c>
      <c r="H3349" s="7">
        <v>43248.614907407406</v>
      </c>
      <c r="I3349" s="7">
        <v>43248.576388888891</v>
      </c>
      <c r="J3349" s="4">
        <f t="shared" si="263"/>
        <v>2018</v>
      </c>
      <c r="K3349" s="4">
        <f t="shared" si="264"/>
        <v>5</v>
      </c>
      <c r="L3349" s="6">
        <f t="shared" si="265"/>
        <v>3327.9999997001141</v>
      </c>
      <c r="M3349" s="8">
        <f t="shared" si="261"/>
        <v>55.466666661668569</v>
      </c>
      <c r="N3349" s="8">
        <f t="shared" si="262"/>
        <v>166.39999998500571</v>
      </c>
      <c r="O3349" s="18">
        <v>1</v>
      </c>
      <c r="P3349" s="6" t="s">
        <v>5760</v>
      </c>
      <c r="Q3349" s="6" t="s">
        <v>24</v>
      </c>
    </row>
    <row r="3350" spans="1:17" ht="15">
      <c r="A3350" s="6" t="s">
        <v>17</v>
      </c>
      <c r="B3350" s="6" t="s">
        <v>18</v>
      </c>
      <c r="C3350" s="6" t="s">
        <v>19</v>
      </c>
      <c r="D3350" s="6" t="s">
        <v>770</v>
      </c>
      <c r="E3350" s="6">
        <v>129</v>
      </c>
      <c r="F3350" s="6" t="s">
        <v>1970</v>
      </c>
      <c r="G3350" s="6" t="s">
        <v>22</v>
      </c>
      <c r="H3350" s="7">
        <v>43248.637812499997</v>
      </c>
      <c r="I3350" s="7">
        <v>43248.607638888891</v>
      </c>
      <c r="J3350" s="4">
        <f t="shared" si="263"/>
        <v>2018</v>
      </c>
      <c r="K3350" s="4">
        <f t="shared" si="264"/>
        <v>5</v>
      </c>
      <c r="L3350" s="6">
        <f t="shared" si="265"/>
        <v>2606.9999996339902</v>
      </c>
      <c r="M3350" s="8">
        <f t="shared" si="261"/>
        <v>43.449999993899837</v>
      </c>
      <c r="N3350" s="8">
        <f t="shared" si="262"/>
        <v>5605.049999213079</v>
      </c>
      <c r="O3350" s="18">
        <v>1</v>
      </c>
      <c r="P3350" s="6" t="s">
        <v>5761</v>
      </c>
      <c r="Q3350" s="6" t="s">
        <v>24</v>
      </c>
    </row>
    <row r="3351" spans="1:17" ht="15">
      <c r="A3351" s="6" t="s">
        <v>17</v>
      </c>
      <c r="B3351" s="6" t="s">
        <v>140</v>
      </c>
      <c r="C3351" s="6" t="s">
        <v>141</v>
      </c>
      <c r="D3351" s="6" t="s">
        <v>3430</v>
      </c>
      <c r="E3351" s="6">
        <v>23</v>
      </c>
      <c r="F3351" s="6" t="s">
        <v>1970</v>
      </c>
      <c r="G3351" s="6" t="s">
        <v>22</v>
      </c>
      <c r="H3351" s="7">
        <v>43248.695787037039</v>
      </c>
      <c r="I3351" s="7">
        <v>43248.621527777781</v>
      </c>
      <c r="J3351" s="4">
        <f t="shared" si="263"/>
        <v>2018</v>
      </c>
      <c r="K3351" s="4">
        <f t="shared" si="264"/>
        <v>5</v>
      </c>
      <c r="L3351" s="6">
        <f t="shared" si="265"/>
        <v>6415.9999998752028</v>
      </c>
      <c r="M3351" s="8">
        <f t="shared" si="261"/>
        <v>106.93333333125338</v>
      </c>
      <c r="N3351" s="8">
        <f t="shared" si="262"/>
        <v>2459.4666666188277</v>
      </c>
      <c r="O3351" s="18">
        <v>1</v>
      </c>
      <c r="P3351" s="6" t="s">
        <v>5762</v>
      </c>
      <c r="Q3351" s="6" t="s">
        <v>24</v>
      </c>
    </row>
    <row r="3352" spans="1:17" ht="15">
      <c r="A3352" s="6" t="s">
        <v>17</v>
      </c>
      <c r="B3352" s="6" t="s">
        <v>41</v>
      </c>
      <c r="C3352" s="6" t="s">
        <v>42</v>
      </c>
      <c r="D3352" s="6" t="s">
        <v>1561</v>
      </c>
      <c r="E3352" s="6">
        <v>12</v>
      </c>
      <c r="F3352" s="6" t="s">
        <v>1970</v>
      </c>
      <c r="G3352" s="6" t="s">
        <v>22</v>
      </c>
      <c r="H3352" s="7">
        <v>43248.708333333336</v>
      </c>
      <c r="I3352" s="7">
        <v>43248.628472222219</v>
      </c>
      <c r="J3352" s="4">
        <f t="shared" si="263"/>
        <v>2018</v>
      </c>
      <c r="K3352" s="4">
        <f t="shared" si="264"/>
        <v>5</v>
      </c>
      <c r="L3352" s="6">
        <f t="shared" si="265"/>
        <v>6900.0000004889444</v>
      </c>
      <c r="M3352" s="8">
        <f t="shared" si="261"/>
        <v>115.00000000814907</v>
      </c>
      <c r="N3352" s="8">
        <f t="shared" si="262"/>
        <v>1380.0000000977889</v>
      </c>
      <c r="O3352" s="18">
        <v>1</v>
      </c>
      <c r="P3352" s="6" t="s">
        <v>5763</v>
      </c>
      <c r="Q3352" s="6" t="s">
        <v>24</v>
      </c>
    </row>
    <row r="3353" spans="1:17" ht="15">
      <c r="A3353" s="6" t="s">
        <v>17</v>
      </c>
      <c r="B3353" s="6" t="s">
        <v>47</v>
      </c>
      <c r="C3353" s="6" t="s">
        <v>52</v>
      </c>
      <c r="D3353" s="6" t="s">
        <v>940</v>
      </c>
      <c r="E3353" s="6">
        <v>109</v>
      </c>
      <c r="F3353" s="6" t="s">
        <v>1970</v>
      </c>
      <c r="G3353" s="6" t="s">
        <v>22</v>
      </c>
      <c r="H3353" s="7">
        <v>43248.775439814817</v>
      </c>
      <c r="I3353" s="7">
        <v>43248.634027777778</v>
      </c>
      <c r="J3353" s="4">
        <f t="shared" si="263"/>
        <v>2018</v>
      </c>
      <c r="K3353" s="4">
        <f t="shared" si="264"/>
        <v>5</v>
      </c>
      <c r="L3353" s="6">
        <f t="shared" si="265"/>
        <v>12218.000000179745</v>
      </c>
      <c r="M3353" s="8">
        <f t="shared" si="261"/>
        <v>203.63333333632909</v>
      </c>
      <c r="N3353" s="8">
        <f t="shared" si="262"/>
        <v>22196.033333659871</v>
      </c>
      <c r="O3353" s="18">
        <v>1</v>
      </c>
      <c r="P3353" s="6" t="s">
        <v>5764</v>
      </c>
      <c r="Q3353" s="6" t="s">
        <v>24</v>
      </c>
    </row>
    <row r="3354" spans="1:17" ht="15">
      <c r="A3354" s="6" t="s">
        <v>17</v>
      </c>
      <c r="B3354" s="6" t="s">
        <v>140</v>
      </c>
      <c r="C3354" s="6" t="s">
        <v>141</v>
      </c>
      <c r="D3354" s="6" t="s">
        <v>1539</v>
      </c>
      <c r="E3354" s="6">
        <v>31</v>
      </c>
      <c r="F3354" s="6" t="s">
        <v>1970</v>
      </c>
      <c r="G3354" s="6" t="s">
        <v>22</v>
      </c>
      <c r="H3354" s="7">
        <v>43248.755196759259</v>
      </c>
      <c r="I3354" s="7">
        <v>43248.636805555558</v>
      </c>
      <c r="J3354" s="4">
        <f t="shared" si="263"/>
        <v>2018</v>
      </c>
      <c r="K3354" s="4">
        <f t="shared" si="264"/>
        <v>5</v>
      </c>
      <c r="L3354" s="6">
        <f t="shared" si="265"/>
        <v>10228.999999794178</v>
      </c>
      <c r="M3354" s="8">
        <f t="shared" si="261"/>
        <v>170.48333332990296</v>
      </c>
      <c r="N3354" s="8">
        <f t="shared" si="262"/>
        <v>5284.9833332269918</v>
      </c>
      <c r="O3354" s="18">
        <v>1</v>
      </c>
      <c r="P3354" s="6" t="s">
        <v>5765</v>
      </c>
      <c r="Q3354" s="6" t="s">
        <v>24</v>
      </c>
    </row>
    <row r="3355" spans="1:17" ht="15">
      <c r="A3355" s="6" t="s">
        <v>17</v>
      </c>
      <c r="B3355" s="6" t="s">
        <v>41</v>
      </c>
      <c r="C3355" s="6" t="s">
        <v>129</v>
      </c>
      <c r="D3355" s="6" t="s">
        <v>5558</v>
      </c>
      <c r="E3355" s="6">
        <v>84</v>
      </c>
      <c r="F3355" s="6" t="s">
        <v>1970</v>
      </c>
      <c r="G3355" s="6" t="s">
        <v>22</v>
      </c>
      <c r="H3355" s="7">
        <v>43248.767187500001</v>
      </c>
      <c r="I3355" s="7">
        <v>43248.638888888891</v>
      </c>
      <c r="J3355" s="4">
        <f t="shared" si="263"/>
        <v>2018</v>
      </c>
      <c r="K3355" s="4">
        <f t="shared" si="264"/>
        <v>5</v>
      </c>
      <c r="L3355" s="6">
        <f t="shared" si="265"/>
        <v>11084.99999998603</v>
      </c>
      <c r="M3355" s="8">
        <f t="shared" si="261"/>
        <v>184.74999999976717</v>
      </c>
      <c r="N3355" s="8">
        <f t="shared" si="262"/>
        <v>15518.999999980442</v>
      </c>
      <c r="O3355" s="18">
        <v>1</v>
      </c>
      <c r="P3355" s="6" t="s">
        <v>5766</v>
      </c>
      <c r="Q3355" s="6" t="s">
        <v>24</v>
      </c>
    </row>
    <row r="3356" spans="1:17" ht="15">
      <c r="A3356" s="6" t="s">
        <v>17</v>
      </c>
      <c r="B3356" s="6" t="s">
        <v>18</v>
      </c>
      <c r="C3356" s="6" t="s">
        <v>19</v>
      </c>
      <c r="D3356" s="6" t="s">
        <v>1797</v>
      </c>
      <c r="E3356" s="6">
        <v>21</v>
      </c>
      <c r="F3356" s="6" t="s">
        <v>1970</v>
      </c>
      <c r="G3356" s="6" t="s">
        <v>22</v>
      </c>
      <c r="H3356" s="7">
        <v>43248.757430555554</v>
      </c>
      <c r="I3356" s="7">
        <v>43248.65625</v>
      </c>
      <c r="J3356" s="4">
        <f t="shared" si="263"/>
        <v>2018</v>
      </c>
      <c r="K3356" s="4">
        <f t="shared" si="264"/>
        <v>5</v>
      </c>
      <c r="L3356" s="6">
        <f t="shared" si="265"/>
        <v>8741.999999829568</v>
      </c>
      <c r="M3356" s="8">
        <f t="shared" si="261"/>
        <v>145.69999999715947</v>
      </c>
      <c r="N3356" s="8">
        <f t="shared" si="262"/>
        <v>3059.6999999403488</v>
      </c>
      <c r="O3356" s="18">
        <v>1</v>
      </c>
      <c r="P3356" s="6" t="s">
        <v>5767</v>
      </c>
      <c r="Q3356" s="6" t="s">
        <v>24</v>
      </c>
    </row>
    <row r="3357" spans="1:17" ht="15">
      <c r="A3357" s="6" t="s">
        <v>17</v>
      </c>
      <c r="B3357" s="6" t="s">
        <v>18</v>
      </c>
      <c r="C3357" s="6" t="s">
        <v>19</v>
      </c>
      <c r="D3357" s="6" t="s">
        <v>770</v>
      </c>
      <c r="E3357" s="6">
        <v>129</v>
      </c>
      <c r="F3357" s="6" t="s">
        <v>1970</v>
      </c>
      <c r="G3357" s="6" t="s">
        <v>22</v>
      </c>
      <c r="H3357" s="7">
        <v>43248.744606481479</v>
      </c>
      <c r="I3357" s="7">
        <v>43248.679861111108</v>
      </c>
      <c r="J3357" s="4">
        <f t="shared" si="263"/>
        <v>2018</v>
      </c>
      <c r="K3357" s="4">
        <f t="shared" si="264"/>
        <v>5</v>
      </c>
      <c r="L3357" s="6">
        <f t="shared" si="265"/>
        <v>5594.0000000875443</v>
      </c>
      <c r="M3357" s="8">
        <f t="shared" si="261"/>
        <v>93.233333334792405</v>
      </c>
      <c r="N3357" s="8">
        <f t="shared" si="262"/>
        <v>12027.10000018822</v>
      </c>
      <c r="O3357" s="18">
        <v>1</v>
      </c>
      <c r="P3357" s="6" t="s">
        <v>5768</v>
      </c>
      <c r="Q3357" s="6" t="s">
        <v>24</v>
      </c>
    </row>
    <row r="3358" spans="1:17" ht="15">
      <c r="A3358" s="6" t="s">
        <v>17</v>
      </c>
      <c r="B3358" s="6" t="s">
        <v>41</v>
      </c>
      <c r="C3358" s="6" t="s">
        <v>135</v>
      </c>
      <c r="D3358" s="6" t="s">
        <v>5769</v>
      </c>
      <c r="E3358" s="6">
        <v>1</v>
      </c>
      <c r="F3358" s="6" t="s">
        <v>1970</v>
      </c>
      <c r="G3358" s="6" t="s">
        <v>22</v>
      </c>
      <c r="H3358" s="7">
        <v>43248.936805555553</v>
      </c>
      <c r="I3358" s="7">
        <v>43248.699999999997</v>
      </c>
      <c r="J3358" s="4">
        <f t="shared" si="263"/>
        <v>2018</v>
      </c>
      <c r="K3358" s="4">
        <f t="shared" si="264"/>
        <v>5</v>
      </c>
      <c r="L3358" s="6">
        <f t="shared" si="265"/>
        <v>20460.000000055879</v>
      </c>
      <c r="M3358" s="8">
        <f t="shared" si="261"/>
        <v>341.00000000093132</v>
      </c>
      <c r="N3358" s="8">
        <f t="shared" si="262"/>
        <v>341.00000000093132</v>
      </c>
      <c r="O3358" s="18">
        <v>1</v>
      </c>
      <c r="P3358" s="6" t="s">
        <v>5770</v>
      </c>
      <c r="Q3358" s="6" t="s">
        <v>24</v>
      </c>
    </row>
    <row r="3359" spans="1:17" ht="15">
      <c r="A3359" s="6" t="s">
        <v>17</v>
      </c>
      <c r="B3359" s="6" t="s">
        <v>18</v>
      </c>
      <c r="C3359" s="6" t="s">
        <v>35</v>
      </c>
      <c r="D3359" s="6" t="s">
        <v>5771</v>
      </c>
      <c r="E3359" s="6">
        <v>1</v>
      </c>
      <c r="F3359" s="6" t="s">
        <v>1970</v>
      </c>
      <c r="G3359" s="6" t="s">
        <v>22</v>
      </c>
      <c r="H3359" s="7">
        <v>43248.73541666667</v>
      </c>
      <c r="I3359" s="7">
        <v>43248.701388888891</v>
      </c>
      <c r="J3359" s="4">
        <f t="shared" si="263"/>
        <v>2018</v>
      </c>
      <c r="K3359" s="4">
        <f t="shared" si="264"/>
        <v>5</v>
      </c>
      <c r="L3359" s="6">
        <f t="shared" si="265"/>
        <v>2940.0000001536682</v>
      </c>
      <c r="M3359" s="8">
        <f t="shared" si="261"/>
        <v>49.000000002561137</v>
      </c>
      <c r="N3359" s="8">
        <f t="shared" si="262"/>
        <v>49.000000002561137</v>
      </c>
      <c r="O3359" s="18">
        <v>1</v>
      </c>
      <c r="P3359" s="6" t="s">
        <v>5772</v>
      </c>
      <c r="Q3359" s="6" t="s">
        <v>24</v>
      </c>
    </row>
    <row r="3360" spans="1:17" ht="15">
      <c r="A3360" s="6" t="s">
        <v>17</v>
      </c>
      <c r="B3360" s="6" t="s">
        <v>18</v>
      </c>
      <c r="C3360" s="6" t="s">
        <v>35</v>
      </c>
      <c r="D3360" s="6" t="s">
        <v>1362</v>
      </c>
      <c r="E3360" s="6">
        <v>10</v>
      </c>
      <c r="F3360" s="6" t="s">
        <v>1970</v>
      </c>
      <c r="G3360" s="6" t="s">
        <v>22</v>
      </c>
      <c r="H3360" s="7">
        <v>43248.837858796294</v>
      </c>
      <c r="I3360" s="7">
        <v>43248.71597222222</v>
      </c>
      <c r="J3360" s="4">
        <f t="shared" si="263"/>
        <v>2018</v>
      </c>
      <c r="K3360" s="4">
        <f t="shared" si="264"/>
        <v>5</v>
      </c>
      <c r="L3360" s="6">
        <f t="shared" si="265"/>
        <v>10530.999999982305</v>
      </c>
      <c r="M3360" s="8">
        <f t="shared" si="261"/>
        <v>175.51666666637175</v>
      </c>
      <c r="N3360" s="8">
        <f t="shared" si="262"/>
        <v>1755.1666666637175</v>
      </c>
      <c r="O3360" s="18">
        <v>1</v>
      </c>
      <c r="P3360" s="6" t="s">
        <v>5773</v>
      </c>
      <c r="Q3360" s="6" t="s">
        <v>24</v>
      </c>
    </row>
    <row r="3361" spans="1:17" ht="15">
      <c r="A3361" s="6" t="s">
        <v>17</v>
      </c>
      <c r="B3361" s="6" t="s">
        <v>41</v>
      </c>
      <c r="C3361" s="6" t="s">
        <v>135</v>
      </c>
      <c r="D3361" s="6" t="s">
        <v>706</v>
      </c>
      <c r="E3361" s="6">
        <v>14</v>
      </c>
      <c r="F3361" s="6" t="s">
        <v>1970</v>
      </c>
      <c r="G3361" s="6" t="s">
        <v>22</v>
      </c>
      <c r="H3361" s="7">
        <v>43248.825960648152</v>
      </c>
      <c r="I3361" s="7">
        <v>43248.726388888892</v>
      </c>
      <c r="J3361" s="4">
        <f t="shared" si="263"/>
        <v>2018</v>
      </c>
      <c r="K3361" s="4">
        <f t="shared" si="264"/>
        <v>5</v>
      </c>
      <c r="L3361" s="6">
        <f t="shared" si="265"/>
        <v>8603.000000026077</v>
      </c>
      <c r="M3361" s="8">
        <f t="shared" si="261"/>
        <v>143.38333333376795</v>
      </c>
      <c r="N3361" s="8">
        <f t="shared" si="262"/>
        <v>2007.3666666727513</v>
      </c>
      <c r="O3361" s="18">
        <v>1</v>
      </c>
      <c r="P3361" s="6" t="s">
        <v>5774</v>
      </c>
      <c r="Q3361" s="6" t="s">
        <v>24</v>
      </c>
    </row>
    <row r="3362" spans="1:17" ht="15">
      <c r="A3362" s="6" t="s">
        <v>17</v>
      </c>
      <c r="B3362" s="6" t="s">
        <v>41</v>
      </c>
      <c r="C3362" s="6" t="s">
        <v>129</v>
      </c>
      <c r="D3362" s="6" t="s">
        <v>1733</v>
      </c>
      <c r="E3362" s="6">
        <v>45</v>
      </c>
      <c r="F3362" s="6" t="s">
        <v>1970</v>
      </c>
      <c r="G3362" s="6" t="s">
        <v>22</v>
      </c>
      <c r="H3362" s="7">
        <v>43248.81422453704</v>
      </c>
      <c r="I3362" s="7">
        <v>43248.727777777778</v>
      </c>
      <c r="J3362" s="4">
        <f t="shared" si="263"/>
        <v>2018</v>
      </c>
      <c r="K3362" s="4">
        <f t="shared" si="264"/>
        <v>5</v>
      </c>
      <c r="L3362" s="6">
        <f t="shared" si="265"/>
        <v>7469.0000002272427</v>
      </c>
      <c r="M3362" s="8">
        <f t="shared" si="261"/>
        <v>124.48333333712071</v>
      </c>
      <c r="N3362" s="8">
        <f t="shared" si="262"/>
        <v>5601.750000170432</v>
      </c>
      <c r="O3362" s="18">
        <v>1</v>
      </c>
      <c r="P3362" s="6" t="s">
        <v>5775</v>
      </c>
      <c r="Q3362" s="6" t="s">
        <v>24</v>
      </c>
    </row>
    <row r="3363" spans="1:17" ht="15">
      <c r="A3363" s="6" t="s">
        <v>17</v>
      </c>
      <c r="B3363" s="6" t="s">
        <v>18</v>
      </c>
      <c r="C3363" s="6" t="s">
        <v>38</v>
      </c>
      <c r="D3363" s="6" t="s">
        <v>1304</v>
      </c>
      <c r="E3363" s="6">
        <v>10</v>
      </c>
      <c r="F3363" s="6" t="s">
        <v>1970</v>
      </c>
      <c r="G3363" s="6" t="s">
        <v>22</v>
      </c>
      <c r="H3363" s="7">
        <v>43248.850370370368</v>
      </c>
      <c r="I3363" s="7">
        <v>43248.729861111111</v>
      </c>
      <c r="J3363" s="4">
        <f t="shared" si="263"/>
        <v>2018</v>
      </c>
      <c r="K3363" s="4">
        <f t="shared" si="264"/>
        <v>5</v>
      </c>
      <c r="L3363" s="6">
        <f t="shared" si="265"/>
        <v>10411.999999824911</v>
      </c>
      <c r="M3363" s="8">
        <f t="shared" si="261"/>
        <v>173.53333333041519</v>
      </c>
      <c r="N3363" s="8">
        <f t="shared" si="262"/>
        <v>1735.3333333041519</v>
      </c>
      <c r="O3363" s="18">
        <v>1</v>
      </c>
      <c r="P3363" s="6" t="s">
        <v>5776</v>
      </c>
      <c r="Q3363" s="6" t="s">
        <v>24</v>
      </c>
    </row>
    <row r="3364" spans="1:17" ht="15">
      <c r="A3364" s="6" t="s">
        <v>17</v>
      </c>
      <c r="B3364" s="6" t="s">
        <v>18</v>
      </c>
      <c r="C3364" s="6" t="s">
        <v>35</v>
      </c>
      <c r="D3364" s="6" t="s">
        <v>354</v>
      </c>
      <c r="E3364" s="6">
        <v>36</v>
      </c>
      <c r="F3364" s="6" t="s">
        <v>1970</v>
      </c>
      <c r="G3364" s="6" t="s">
        <v>22</v>
      </c>
      <c r="H3364" s="7">
        <v>43248.854942129627</v>
      </c>
      <c r="I3364" s="7">
        <v>43248.73541666667</v>
      </c>
      <c r="J3364" s="4">
        <f t="shared" si="263"/>
        <v>2018</v>
      </c>
      <c r="K3364" s="4">
        <f t="shared" si="264"/>
        <v>5</v>
      </c>
      <c r="L3364" s="6">
        <f t="shared" si="265"/>
        <v>10326.999999443069</v>
      </c>
      <c r="M3364" s="8">
        <f t="shared" si="261"/>
        <v>172.11666665738449</v>
      </c>
      <c r="N3364" s="8">
        <f t="shared" si="262"/>
        <v>6196.1999996658415</v>
      </c>
      <c r="O3364" s="18">
        <v>1</v>
      </c>
      <c r="P3364" s="6" t="s">
        <v>5777</v>
      </c>
      <c r="Q3364" s="6" t="s">
        <v>24</v>
      </c>
    </row>
    <row r="3365" spans="1:17" ht="15">
      <c r="A3365" s="6" t="s">
        <v>17</v>
      </c>
      <c r="B3365" s="6" t="s">
        <v>18</v>
      </c>
      <c r="C3365" s="6" t="s">
        <v>35</v>
      </c>
      <c r="D3365" s="6" t="s">
        <v>5778</v>
      </c>
      <c r="E3365" s="6">
        <v>19</v>
      </c>
      <c r="F3365" s="6" t="s">
        <v>1970</v>
      </c>
      <c r="G3365" s="6" t="s">
        <v>22</v>
      </c>
      <c r="H3365" s="7">
        <v>43248.826817129629</v>
      </c>
      <c r="I3365" s="7">
        <v>43248.743750000001</v>
      </c>
      <c r="J3365" s="4">
        <f t="shared" si="263"/>
        <v>2018</v>
      </c>
      <c r="K3365" s="4">
        <f t="shared" si="264"/>
        <v>5</v>
      </c>
      <c r="L3365" s="6">
        <f t="shared" si="265"/>
        <v>7176.9999998621643</v>
      </c>
      <c r="M3365" s="8">
        <f t="shared" si="261"/>
        <v>119.6166666643694</v>
      </c>
      <c r="N3365" s="8">
        <f t="shared" si="262"/>
        <v>2272.7166666230187</v>
      </c>
      <c r="O3365" s="18">
        <v>1</v>
      </c>
      <c r="P3365" s="6" t="s">
        <v>5779</v>
      </c>
      <c r="Q3365" s="6" t="s">
        <v>24</v>
      </c>
    </row>
    <row r="3366" spans="1:17" ht="15">
      <c r="A3366" s="6" t="s">
        <v>17</v>
      </c>
      <c r="B3366" s="6" t="s">
        <v>41</v>
      </c>
      <c r="C3366" s="6" t="s">
        <v>42</v>
      </c>
      <c r="D3366" s="6" t="s">
        <v>5780</v>
      </c>
      <c r="E3366" s="6">
        <v>3</v>
      </c>
      <c r="F3366" s="6" t="s">
        <v>1970</v>
      </c>
      <c r="G3366" s="6" t="s">
        <v>22</v>
      </c>
      <c r="H3366" s="7">
        <v>43249.009027777778</v>
      </c>
      <c r="I3366" s="7">
        <v>43248.743750000001</v>
      </c>
      <c r="J3366" s="4">
        <f t="shared" si="263"/>
        <v>2018</v>
      </c>
      <c r="K3366" s="4">
        <f t="shared" si="264"/>
        <v>5</v>
      </c>
      <c r="L3366" s="6">
        <f t="shared" si="265"/>
        <v>22919.999999902211</v>
      </c>
      <c r="M3366" s="8">
        <f t="shared" si="261"/>
        <v>381.99999999837019</v>
      </c>
      <c r="N3366" s="8">
        <f t="shared" si="262"/>
        <v>1145.9999999951106</v>
      </c>
      <c r="O3366" s="18">
        <v>1</v>
      </c>
      <c r="P3366" s="6" t="s">
        <v>5781</v>
      </c>
      <c r="Q3366" s="6" t="s">
        <v>24</v>
      </c>
    </row>
    <row r="3367" spans="1:17" ht="15">
      <c r="A3367" s="6" t="s">
        <v>17</v>
      </c>
      <c r="B3367" s="6" t="s">
        <v>18</v>
      </c>
      <c r="C3367" s="6" t="s">
        <v>38</v>
      </c>
      <c r="D3367" s="6" t="s">
        <v>975</v>
      </c>
      <c r="E3367" s="6">
        <v>11</v>
      </c>
      <c r="F3367" s="6" t="s">
        <v>1970</v>
      </c>
      <c r="G3367" s="6" t="s">
        <v>22</v>
      </c>
      <c r="H3367" s="7">
        <v>43248.869837962964</v>
      </c>
      <c r="I3367" s="7">
        <v>43248.769444444442</v>
      </c>
      <c r="J3367" s="4">
        <f t="shared" si="263"/>
        <v>2018</v>
      </c>
      <c r="K3367" s="4">
        <f t="shared" si="264"/>
        <v>5</v>
      </c>
      <c r="L3367" s="6">
        <f t="shared" si="265"/>
        <v>8674.0000002784654</v>
      </c>
      <c r="M3367" s="8">
        <f t="shared" si="261"/>
        <v>144.56666667130776</v>
      </c>
      <c r="N3367" s="8">
        <f t="shared" si="262"/>
        <v>1590.2333333843853</v>
      </c>
      <c r="O3367" s="18">
        <v>1</v>
      </c>
      <c r="P3367" s="6" t="s">
        <v>5782</v>
      </c>
      <c r="Q3367" s="6" t="s">
        <v>24</v>
      </c>
    </row>
    <row r="3368" spans="1:17" ht="15">
      <c r="A3368" s="6" t="s">
        <v>17</v>
      </c>
      <c r="B3368" s="6" t="s">
        <v>140</v>
      </c>
      <c r="C3368" s="6" t="s">
        <v>141</v>
      </c>
      <c r="D3368" s="6" t="s">
        <v>5620</v>
      </c>
      <c r="E3368" s="6">
        <v>4</v>
      </c>
      <c r="F3368" s="6" t="s">
        <v>1970</v>
      </c>
      <c r="G3368" s="6" t="s">
        <v>22</v>
      </c>
      <c r="H3368" s="7">
        <v>43248.95585648148</v>
      </c>
      <c r="I3368" s="7">
        <v>43248.771527777775</v>
      </c>
      <c r="J3368" s="4">
        <f t="shared" si="263"/>
        <v>2018</v>
      </c>
      <c r="K3368" s="4">
        <f t="shared" si="264"/>
        <v>5</v>
      </c>
      <c r="L3368" s="6">
        <f t="shared" si="265"/>
        <v>15926.000000070781</v>
      </c>
      <c r="M3368" s="8">
        <f t="shared" si="261"/>
        <v>265.43333333451301</v>
      </c>
      <c r="N3368" s="8">
        <f t="shared" si="262"/>
        <v>1061.733333338052</v>
      </c>
      <c r="O3368" s="18">
        <v>1</v>
      </c>
      <c r="P3368" s="6" t="s">
        <v>5783</v>
      </c>
      <c r="Q3368" s="6" t="s">
        <v>24</v>
      </c>
    </row>
    <row r="3369" spans="1:17" ht="15">
      <c r="A3369" s="6" t="s">
        <v>17</v>
      </c>
      <c r="B3369" s="6" t="s">
        <v>47</v>
      </c>
      <c r="C3369" s="6" t="s">
        <v>52</v>
      </c>
      <c r="D3369" s="6" t="s">
        <v>5784</v>
      </c>
      <c r="E3369" s="6">
        <v>1</v>
      </c>
      <c r="F3369" s="6" t="s">
        <v>1970</v>
      </c>
      <c r="G3369" s="6" t="s">
        <v>22</v>
      </c>
      <c r="H3369" s="7">
        <v>43249.024305555555</v>
      </c>
      <c r="I3369" s="7">
        <v>43248.775439814817</v>
      </c>
      <c r="J3369" s="4">
        <f t="shared" si="263"/>
        <v>2018</v>
      </c>
      <c r="K3369" s="4">
        <f t="shared" si="264"/>
        <v>5</v>
      </c>
      <c r="L3369" s="6">
        <f t="shared" si="265"/>
        <v>21501.999999722466</v>
      </c>
      <c r="M3369" s="8">
        <f t="shared" si="261"/>
        <v>358.3666666620411</v>
      </c>
      <c r="N3369" s="8">
        <f t="shared" si="262"/>
        <v>358.3666666620411</v>
      </c>
      <c r="O3369" s="18">
        <v>1</v>
      </c>
      <c r="P3369" s="6" t="s">
        <v>5785</v>
      </c>
      <c r="Q3369" s="6" t="s">
        <v>24</v>
      </c>
    </row>
    <row r="3370" spans="1:17" ht="15">
      <c r="A3370" s="6" t="s">
        <v>17</v>
      </c>
      <c r="B3370" s="6" t="s">
        <v>41</v>
      </c>
      <c r="C3370" s="6" t="s">
        <v>62</v>
      </c>
      <c r="D3370" s="6" t="s">
        <v>2010</v>
      </c>
      <c r="E3370" s="6">
        <v>17</v>
      </c>
      <c r="F3370" s="6" t="s">
        <v>1970</v>
      </c>
      <c r="G3370" s="6" t="s">
        <v>22</v>
      </c>
      <c r="H3370" s="7">
        <v>43248.923946759256</v>
      </c>
      <c r="I3370" s="7">
        <v>43248.786111111112</v>
      </c>
      <c r="J3370" s="4">
        <f t="shared" si="263"/>
        <v>2018</v>
      </c>
      <c r="K3370" s="4">
        <f t="shared" si="264"/>
        <v>5</v>
      </c>
      <c r="L3370" s="6">
        <f t="shared" si="265"/>
        <v>11908.99999961257</v>
      </c>
      <c r="M3370" s="8">
        <f t="shared" si="261"/>
        <v>198.48333332687616</v>
      </c>
      <c r="N3370" s="8">
        <f t="shared" si="262"/>
        <v>3374.2166665568948</v>
      </c>
      <c r="O3370" s="18">
        <v>1</v>
      </c>
      <c r="P3370" s="6" t="s">
        <v>5786</v>
      </c>
      <c r="Q3370" s="6" t="s">
        <v>24</v>
      </c>
    </row>
    <row r="3371" spans="1:17" ht="15">
      <c r="A3371" s="6" t="s">
        <v>17</v>
      </c>
      <c r="B3371" s="6" t="s">
        <v>41</v>
      </c>
      <c r="C3371" s="6" t="s">
        <v>129</v>
      </c>
      <c r="D3371" s="6" t="s">
        <v>5099</v>
      </c>
      <c r="E3371" s="6">
        <v>14</v>
      </c>
      <c r="F3371" s="6" t="s">
        <v>1970</v>
      </c>
      <c r="G3371" s="6" t="s">
        <v>22</v>
      </c>
      <c r="H3371" s="7">
        <v>43248.826423611114</v>
      </c>
      <c r="I3371" s="7">
        <v>43248.790277777778</v>
      </c>
      <c r="J3371" s="4">
        <f t="shared" si="263"/>
        <v>2018</v>
      </c>
      <c r="K3371" s="4">
        <f t="shared" si="264"/>
        <v>5</v>
      </c>
      <c r="L3371" s="6">
        <f t="shared" si="265"/>
        <v>3123.0000001844019</v>
      </c>
      <c r="M3371" s="8">
        <f t="shared" si="261"/>
        <v>52.050000003073364</v>
      </c>
      <c r="N3371" s="8">
        <f t="shared" si="262"/>
        <v>728.7000000430271</v>
      </c>
      <c r="O3371" s="18">
        <v>1</v>
      </c>
      <c r="P3371" s="6" t="s">
        <v>5787</v>
      </c>
      <c r="Q3371" s="6" t="s">
        <v>24</v>
      </c>
    </row>
    <row r="3372" spans="1:17" ht="15">
      <c r="A3372" s="6" t="s">
        <v>17</v>
      </c>
      <c r="B3372" s="6" t="s">
        <v>18</v>
      </c>
      <c r="C3372" s="6" t="s">
        <v>38</v>
      </c>
      <c r="D3372" s="6" t="s">
        <v>5788</v>
      </c>
      <c r="E3372" s="6">
        <v>1</v>
      </c>
      <c r="F3372" s="6" t="s">
        <v>1970</v>
      </c>
      <c r="G3372" s="6" t="s">
        <v>22</v>
      </c>
      <c r="H3372" s="7">
        <v>43248.917500000003</v>
      </c>
      <c r="I3372" s="7">
        <v>43248.796527777777</v>
      </c>
      <c r="J3372" s="4">
        <f t="shared" si="263"/>
        <v>2018</v>
      </c>
      <c r="K3372" s="4">
        <f t="shared" si="264"/>
        <v>5</v>
      </c>
      <c r="L3372" s="6">
        <f t="shared" si="265"/>
        <v>10452.000000374392</v>
      </c>
      <c r="M3372" s="8">
        <f t="shared" si="261"/>
        <v>174.20000000623986</v>
      </c>
      <c r="N3372" s="8">
        <f t="shared" si="262"/>
        <v>174.20000000623986</v>
      </c>
      <c r="O3372" s="18">
        <v>1</v>
      </c>
      <c r="P3372" s="6" t="s">
        <v>5789</v>
      </c>
      <c r="Q3372" s="6" t="s">
        <v>24</v>
      </c>
    </row>
    <row r="3373" spans="1:17" ht="15">
      <c r="A3373" s="6" t="s">
        <v>17</v>
      </c>
      <c r="B3373" s="6" t="s">
        <v>41</v>
      </c>
      <c r="C3373" s="6" t="s">
        <v>42</v>
      </c>
      <c r="D3373" s="6" t="s">
        <v>5790</v>
      </c>
      <c r="E3373" s="6">
        <v>5</v>
      </c>
      <c r="F3373" s="6" t="s">
        <v>1970</v>
      </c>
      <c r="G3373" s="6" t="s">
        <v>22</v>
      </c>
      <c r="H3373" s="7">
        <v>43248.961805555555</v>
      </c>
      <c r="I3373" s="7">
        <v>43248.835416666669</v>
      </c>
      <c r="J3373" s="4">
        <f t="shared" si="263"/>
        <v>2018</v>
      </c>
      <c r="K3373" s="4">
        <f t="shared" si="264"/>
        <v>5</v>
      </c>
      <c r="L3373" s="6">
        <f t="shared" si="265"/>
        <v>10919.999999762513</v>
      </c>
      <c r="M3373" s="8">
        <f t="shared" si="261"/>
        <v>181.99999999604188</v>
      </c>
      <c r="N3373" s="8">
        <f t="shared" si="262"/>
        <v>909.9999999802094</v>
      </c>
      <c r="O3373" s="18">
        <v>1</v>
      </c>
      <c r="P3373" s="6" t="s">
        <v>5791</v>
      </c>
      <c r="Q3373" s="6" t="s">
        <v>24</v>
      </c>
    </row>
    <row r="3374" spans="1:17" ht="15">
      <c r="A3374" s="6" t="s">
        <v>17</v>
      </c>
      <c r="B3374" s="6" t="s">
        <v>18</v>
      </c>
      <c r="C3374" s="6" t="s">
        <v>25</v>
      </c>
      <c r="D3374" s="6" t="s">
        <v>5792</v>
      </c>
      <c r="E3374" s="6">
        <v>1</v>
      </c>
      <c r="F3374" s="6" t="s">
        <v>1970</v>
      </c>
      <c r="G3374" s="6" t="s">
        <v>22</v>
      </c>
      <c r="H3374" s="7">
        <v>43248.966666666667</v>
      </c>
      <c r="I3374" s="7">
        <v>43248.877083333333</v>
      </c>
      <c r="J3374" s="4">
        <f t="shared" si="263"/>
        <v>2018</v>
      </c>
      <c r="K3374" s="4">
        <f t="shared" si="264"/>
        <v>5</v>
      </c>
      <c r="L3374" s="6">
        <f t="shared" si="265"/>
        <v>7740.000000083819</v>
      </c>
      <c r="M3374" s="8">
        <f t="shared" si="261"/>
        <v>129.00000000139698</v>
      </c>
      <c r="N3374" s="8">
        <f t="shared" si="262"/>
        <v>129.00000000139698</v>
      </c>
      <c r="O3374" s="18">
        <v>1</v>
      </c>
      <c r="P3374" s="6" t="s">
        <v>5793</v>
      </c>
      <c r="Q3374" s="6" t="s">
        <v>24</v>
      </c>
    </row>
    <row r="3375" spans="1:17" ht="15">
      <c r="A3375" s="6" t="s">
        <v>17</v>
      </c>
      <c r="B3375" s="6" t="s">
        <v>140</v>
      </c>
      <c r="C3375" s="6" t="s">
        <v>141</v>
      </c>
      <c r="D3375" s="6" t="s">
        <v>5620</v>
      </c>
      <c r="E3375" s="6">
        <v>4</v>
      </c>
      <c r="F3375" s="6" t="s">
        <v>1970</v>
      </c>
      <c r="G3375" s="6" t="s">
        <v>22</v>
      </c>
      <c r="H3375" s="7">
        <v>43249.016886574071</v>
      </c>
      <c r="I3375" s="7">
        <v>43248.970138888886</v>
      </c>
      <c r="J3375" s="4">
        <f t="shared" si="263"/>
        <v>2018</v>
      </c>
      <c r="K3375" s="4">
        <f t="shared" si="264"/>
        <v>5</v>
      </c>
      <c r="L3375" s="6">
        <f t="shared" si="265"/>
        <v>4038.9999999431893</v>
      </c>
      <c r="M3375" s="8">
        <f t="shared" si="261"/>
        <v>67.316666665719822</v>
      </c>
      <c r="N3375" s="8">
        <f t="shared" si="262"/>
        <v>269.26666666287929</v>
      </c>
      <c r="O3375" s="18">
        <v>1</v>
      </c>
      <c r="P3375" s="6" t="s">
        <v>5794</v>
      </c>
      <c r="Q3375" s="6" t="s">
        <v>24</v>
      </c>
    </row>
    <row r="3376" spans="1:17" ht="15">
      <c r="A3376" s="6" t="s">
        <v>17</v>
      </c>
      <c r="B3376" s="6" t="s">
        <v>55</v>
      </c>
      <c r="C3376" s="6" t="s">
        <v>59</v>
      </c>
      <c r="D3376" s="6" t="s">
        <v>346</v>
      </c>
      <c r="E3376" s="6">
        <v>14</v>
      </c>
      <c r="F3376" s="6" t="s">
        <v>27</v>
      </c>
      <c r="G3376" s="6" t="s">
        <v>22</v>
      </c>
      <c r="H3376" s="7">
        <v>43249.217847222222</v>
      </c>
      <c r="I3376" s="7">
        <v>43249.179166666669</v>
      </c>
      <c r="J3376" s="4">
        <f t="shared" si="263"/>
        <v>2018</v>
      </c>
      <c r="K3376" s="4">
        <f t="shared" si="264"/>
        <v>5</v>
      </c>
      <c r="L3376" s="6">
        <f t="shared" si="265"/>
        <v>3341.999999829568</v>
      </c>
      <c r="M3376" s="8">
        <f t="shared" si="261"/>
        <v>55.699999997159466</v>
      </c>
      <c r="N3376" s="8">
        <f t="shared" si="262"/>
        <v>779.79999996023253</v>
      </c>
      <c r="O3376" s="18">
        <v>1</v>
      </c>
      <c r="P3376" s="6" t="s">
        <v>5795</v>
      </c>
      <c r="Q3376" s="6" t="s">
        <v>24</v>
      </c>
    </row>
    <row r="3377" spans="1:17" ht="15">
      <c r="A3377" s="6" t="s">
        <v>17</v>
      </c>
      <c r="B3377" s="6" t="s">
        <v>41</v>
      </c>
      <c r="C3377" s="6" t="s">
        <v>42</v>
      </c>
      <c r="D3377" s="6" t="s">
        <v>5780</v>
      </c>
      <c r="E3377" s="6">
        <v>3</v>
      </c>
      <c r="F3377" s="6" t="s">
        <v>1970</v>
      </c>
      <c r="G3377" s="6" t="s">
        <v>22</v>
      </c>
      <c r="H3377" s="7">
        <v>43249.409178240741</v>
      </c>
      <c r="I3377" s="7">
        <v>43249.356944444444</v>
      </c>
      <c r="J3377" s="4">
        <f t="shared" si="263"/>
        <v>2018</v>
      </c>
      <c r="K3377" s="4">
        <f t="shared" si="264"/>
        <v>5</v>
      </c>
      <c r="L3377" s="6">
        <f t="shared" si="265"/>
        <v>4513.0000001052395</v>
      </c>
      <c r="M3377" s="8">
        <f t="shared" si="261"/>
        <v>75.216666668420658</v>
      </c>
      <c r="N3377" s="8">
        <f t="shared" si="262"/>
        <v>225.65000000526197</v>
      </c>
      <c r="O3377" s="18">
        <v>1</v>
      </c>
      <c r="P3377" s="6" t="s">
        <v>5796</v>
      </c>
      <c r="Q3377" s="6" t="s">
        <v>24</v>
      </c>
    </row>
    <row r="3378" spans="1:17" ht="15">
      <c r="A3378" s="6" t="s">
        <v>17</v>
      </c>
      <c r="B3378" s="6" t="s">
        <v>41</v>
      </c>
      <c r="C3378" s="6" t="s">
        <v>62</v>
      </c>
      <c r="D3378" s="6" t="s">
        <v>5797</v>
      </c>
      <c r="E3378" s="6">
        <v>2</v>
      </c>
      <c r="F3378" s="6" t="s">
        <v>1970</v>
      </c>
      <c r="G3378" s="6" t="s">
        <v>22</v>
      </c>
      <c r="H3378" s="7">
        <v>43249.379131944443</v>
      </c>
      <c r="I3378" s="7">
        <v>43249.361111111109</v>
      </c>
      <c r="J3378" s="4">
        <f t="shared" si="263"/>
        <v>2018</v>
      </c>
      <c r="K3378" s="4">
        <f t="shared" si="264"/>
        <v>5</v>
      </c>
      <c r="L3378" s="6">
        <f t="shared" si="265"/>
        <v>1556.9999999832362</v>
      </c>
      <c r="M3378" s="8">
        <f t="shared" si="261"/>
        <v>25.949999999720603</v>
      </c>
      <c r="N3378" s="8">
        <f t="shared" si="262"/>
        <v>51.899999999441206</v>
      </c>
      <c r="O3378" s="18">
        <v>1</v>
      </c>
      <c r="P3378" s="6" t="s">
        <v>5798</v>
      </c>
      <c r="Q3378" s="6" t="s">
        <v>24</v>
      </c>
    </row>
    <row r="3379" spans="1:17" ht="15">
      <c r="A3379" s="6" t="s">
        <v>17</v>
      </c>
      <c r="B3379" s="6" t="s">
        <v>41</v>
      </c>
      <c r="C3379" s="6" t="s">
        <v>62</v>
      </c>
      <c r="D3379" s="6" t="s">
        <v>5799</v>
      </c>
      <c r="E3379" s="6">
        <v>1</v>
      </c>
      <c r="F3379" s="6" t="s">
        <v>1970</v>
      </c>
      <c r="G3379" s="6" t="s">
        <v>22</v>
      </c>
      <c r="H3379" s="7">
        <v>43249.406944444447</v>
      </c>
      <c r="I3379" s="7">
        <v>43249.361805555556</v>
      </c>
      <c r="J3379" s="4">
        <f t="shared" si="263"/>
        <v>2018</v>
      </c>
      <c r="K3379" s="4">
        <f t="shared" si="264"/>
        <v>5</v>
      </c>
      <c r="L3379" s="6">
        <f t="shared" si="265"/>
        <v>3900.0000001396984</v>
      </c>
      <c r="M3379" s="8">
        <f t="shared" si="261"/>
        <v>65.000000002328306</v>
      </c>
      <c r="N3379" s="8">
        <f t="shared" si="262"/>
        <v>65.000000002328306</v>
      </c>
      <c r="O3379" s="18">
        <v>1</v>
      </c>
      <c r="P3379" s="6" t="s">
        <v>5800</v>
      </c>
      <c r="Q3379" s="6" t="s">
        <v>24</v>
      </c>
    </row>
    <row r="3380" spans="1:17" ht="15">
      <c r="A3380" s="6" t="s">
        <v>17</v>
      </c>
      <c r="B3380" s="6" t="s">
        <v>18</v>
      </c>
      <c r="C3380" s="6" t="s">
        <v>35</v>
      </c>
      <c r="D3380" s="6" t="s">
        <v>5801</v>
      </c>
      <c r="E3380" s="6">
        <v>12</v>
      </c>
      <c r="F3380" s="6" t="s">
        <v>1970</v>
      </c>
      <c r="G3380" s="6" t="s">
        <v>22</v>
      </c>
      <c r="H3380" s="7">
        <v>43249.465995370374</v>
      </c>
      <c r="I3380" s="7">
        <v>43249.416666666664</v>
      </c>
      <c r="J3380" s="4">
        <f t="shared" si="263"/>
        <v>2018</v>
      </c>
      <c r="K3380" s="4">
        <f t="shared" si="264"/>
        <v>5</v>
      </c>
      <c r="L3380" s="6">
        <f t="shared" si="265"/>
        <v>4262.0000005234033</v>
      </c>
      <c r="M3380" s="8">
        <f t="shared" si="261"/>
        <v>71.033333342056721</v>
      </c>
      <c r="N3380" s="8">
        <f t="shared" si="262"/>
        <v>852.40000010468066</v>
      </c>
      <c r="O3380" s="18">
        <v>1</v>
      </c>
      <c r="P3380" s="6" t="s">
        <v>5802</v>
      </c>
      <c r="Q3380" s="6" t="s">
        <v>24</v>
      </c>
    </row>
    <row r="3381" spans="1:17" ht="15">
      <c r="A3381" s="6" t="s">
        <v>17</v>
      </c>
      <c r="B3381" s="6" t="s">
        <v>41</v>
      </c>
      <c r="C3381" s="6" t="s">
        <v>62</v>
      </c>
      <c r="D3381" s="6" t="s">
        <v>585</v>
      </c>
      <c r="E3381" s="6">
        <v>15</v>
      </c>
      <c r="F3381" s="6" t="s">
        <v>1970</v>
      </c>
      <c r="G3381" s="6" t="s">
        <v>22</v>
      </c>
      <c r="H3381" s="7">
        <v>43249.43074074074</v>
      </c>
      <c r="I3381" s="7">
        <v>43249.421527777777</v>
      </c>
      <c r="J3381" s="4">
        <f t="shared" si="263"/>
        <v>2018</v>
      </c>
      <c r="K3381" s="4">
        <f t="shared" si="264"/>
        <v>5</v>
      </c>
      <c r="L3381" s="6">
        <f t="shared" si="265"/>
        <v>795.99999999627471</v>
      </c>
      <c r="M3381" s="8">
        <f t="shared" si="261"/>
        <v>13.266666666604578</v>
      </c>
      <c r="N3381" s="8">
        <f t="shared" si="262"/>
        <v>198.99999999906868</v>
      </c>
      <c r="O3381" s="18">
        <v>1</v>
      </c>
      <c r="P3381" s="6" t="s">
        <v>5803</v>
      </c>
      <c r="Q3381" s="6" t="s">
        <v>24</v>
      </c>
    </row>
    <row r="3382" spans="1:17" ht="15">
      <c r="A3382" s="6" t="s">
        <v>17</v>
      </c>
      <c r="B3382" s="6" t="s">
        <v>41</v>
      </c>
      <c r="C3382" s="6" t="s">
        <v>129</v>
      </c>
      <c r="D3382" s="6" t="s">
        <v>5804</v>
      </c>
      <c r="E3382" s="6">
        <v>3</v>
      </c>
      <c r="F3382" s="6" t="s">
        <v>1970</v>
      </c>
      <c r="G3382" s="6" t="s">
        <v>22</v>
      </c>
      <c r="H3382" s="7">
        <v>43249.504178240742</v>
      </c>
      <c r="I3382" s="7">
        <v>43249.464583333334</v>
      </c>
      <c r="J3382" s="4">
        <f t="shared" si="263"/>
        <v>2018</v>
      </c>
      <c r="K3382" s="4">
        <f t="shared" si="264"/>
        <v>5</v>
      </c>
      <c r="L3382" s="6">
        <f t="shared" si="265"/>
        <v>3421.0000000661239</v>
      </c>
      <c r="M3382" s="8">
        <f t="shared" si="261"/>
        <v>57.016666667768732</v>
      </c>
      <c r="N3382" s="8">
        <f t="shared" si="262"/>
        <v>171.0500000033062</v>
      </c>
      <c r="O3382" s="18">
        <v>1</v>
      </c>
      <c r="P3382" s="6" t="s">
        <v>5805</v>
      </c>
      <c r="Q3382" s="6" t="s">
        <v>24</v>
      </c>
    </row>
    <row r="3383" spans="1:17" ht="15">
      <c r="A3383" s="6" t="s">
        <v>29</v>
      </c>
      <c r="B3383" s="6" t="s">
        <v>30</v>
      </c>
      <c r="C3383" s="6" t="s">
        <v>83</v>
      </c>
      <c r="D3383" s="6" t="s">
        <v>5806</v>
      </c>
      <c r="E3383" s="6">
        <v>1</v>
      </c>
      <c r="F3383" s="6" t="s">
        <v>21</v>
      </c>
      <c r="G3383" s="6" t="s">
        <v>97</v>
      </c>
      <c r="H3383" s="7">
        <v>43249.545138888891</v>
      </c>
      <c r="I3383" s="7">
        <v>43249.482638888891</v>
      </c>
      <c r="J3383" s="4">
        <f t="shared" si="263"/>
        <v>2018</v>
      </c>
      <c r="K3383" s="4">
        <f t="shared" si="264"/>
        <v>5</v>
      </c>
      <c r="L3383" s="6">
        <f t="shared" si="265"/>
        <v>5400</v>
      </c>
      <c r="M3383" s="8">
        <f t="shared" si="261"/>
        <v>90</v>
      </c>
      <c r="N3383" s="8">
        <f t="shared" si="262"/>
        <v>90</v>
      </c>
      <c r="O3383" s="18">
        <v>1</v>
      </c>
      <c r="P3383" s="6" t="s">
        <v>5807</v>
      </c>
      <c r="Q3383" s="6" t="s">
        <v>24</v>
      </c>
    </row>
    <row r="3384" spans="1:17" ht="15">
      <c r="A3384" s="6" t="s">
        <v>17</v>
      </c>
      <c r="B3384" s="6" t="s">
        <v>140</v>
      </c>
      <c r="C3384" s="6" t="s">
        <v>141</v>
      </c>
      <c r="D3384" s="6" t="s">
        <v>5808</v>
      </c>
      <c r="E3384" s="6">
        <v>1</v>
      </c>
      <c r="F3384" s="6" t="s">
        <v>1970</v>
      </c>
      <c r="G3384" s="6" t="s">
        <v>22</v>
      </c>
      <c r="H3384" s="7">
        <v>43249.568564814814</v>
      </c>
      <c r="I3384" s="7">
        <v>43249.484722222223</v>
      </c>
      <c r="J3384" s="4">
        <f t="shared" si="263"/>
        <v>2018</v>
      </c>
      <c r="K3384" s="4">
        <f t="shared" si="264"/>
        <v>5</v>
      </c>
      <c r="L3384" s="6">
        <f t="shared" si="265"/>
        <v>7243.9999998081475</v>
      </c>
      <c r="M3384" s="8">
        <f t="shared" si="261"/>
        <v>120.73333333013579</v>
      </c>
      <c r="N3384" s="8">
        <f t="shared" si="262"/>
        <v>120.73333333013579</v>
      </c>
      <c r="O3384" s="18">
        <v>1</v>
      </c>
      <c r="P3384" s="6" t="s">
        <v>5809</v>
      </c>
      <c r="Q3384" s="6" t="s">
        <v>24</v>
      </c>
    </row>
    <row r="3385" spans="1:17" ht="15">
      <c r="A3385" s="6" t="s">
        <v>17</v>
      </c>
      <c r="B3385" s="6" t="s">
        <v>55</v>
      </c>
      <c r="C3385" s="6" t="s">
        <v>59</v>
      </c>
      <c r="D3385" s="6" t="s">
        <v>3119</v>
      </c>
      <c r="E3385" s="6">
        <v>1</v>
      </c>
      <c r="F3385" s="6" t="s">
        <v>1970</v>
      </c>
      <c r="G3385" s="6" t="s">
        <v>22</v>
      </c>
      <c r="H3385" s="7">
        <v>43249.557662037034</v>
      </c>
      <c r="I3385" s="7">
        <v>43249.49722222222</v>
      </c>
      <c r="J3385" s="4">
        <f t="shared" si="263"/>
        <v>2018</v>
      </c>
      <c r="K3385" s="4">
        <f t="shared" si="264"/>
        <v>5</v>
      </c>
      <c r="L3385" s="6">
        <f t="shared" si="265"/>
        <v>5221.9999998807907</v>
      </c>
      <c r="M3385" s="8">
        <f t="shared" si="261"/>
        <v>87.033333331346512</v>
      </c>
      <c r="N3385" s="8">
        <f t="shared" si="262"/>
        <v>87.033333331346512</v>
      </c>
      <c r="O3385" s="18">
        <v>1</v>
      </c>
      <c r="P3385" s="6" t="s">
        <v>5810</v>
      </c>
      <c r="Q3385" s="6" t="s">
        <v>24</v>
      </c>
    </row>
    <row r="3386" spans="1:17" ht="15">
      <c r="A3386" s="6" t="s">
        <v>17</v>
      </c>
      <c r="B3386" s="6" t="s">
        <v>41</v>
      </c>
      <c r="C3386" s="6" t="s">
        <v>62</v>
      </c>
      <c r="D3386" s="6" t="s">
        <v>741</v>
      </c>
      <c r="E3386" s="6">
        <v>32</v>
      </c>
      <c r="F3386" s="6" t="s">
        <v>1970</v>
      </c>
      <c r="G3386" s="6" t="s">
        <v>22</v>
      </c>
      <c r="H3386" s="7">
        <v>43249.731759259259</v>
      </c>
      <c r="I3386" s="7">
        <v>43249.697916666664</v>
      </c>
      <c r="J3386" s="4">
        <f t="shared" si="263"/>
        <v>2018</v>
      </c>
      <c r="K3386" s="4">
        <f t="shared" si="264"/>
        <v>5</v>
      </c>
      <c r="L3386" s="6">
        <f t="shared" si="265"/>
        <v>2924.0000001853332</v>
      </c>
      <c r="M3386" s="8">
        <f t="shared" si="261"/>
        <v>48.73333333642222</v>
      </c>
      <c r="N3386" s="8">
        <f t="shared" si="262"/>
        <v>1559.466666765511</v>
      </c>
      <c r="O3386" s="18">
        <v>1</v>
      </c>
      <c r="P3386" s="6" t="s">
        <v>5811</v>
      </c>
      <c r="Q3386" s="6" t="s">
        <v>24</v>
      </c>
    </row>
    <row r="3387" spans="1:19" s="100" customFormat="1" ht="15">
      <c r="A3387" s="96" t="s">
        <v>17</v>
      </c>
      <c r="B3387" s="96" t="s">
        <v>47</v>
      </c>
      <c r="C3387" s="96" t="s">
        <v>52</v>
      </c>
      <c r="D3387" s="96" t="s">
        <v>5030</v>
      </c>
      <c r="E3387" s="96">
        <v>1</v>
      </c>
      <c r="F3387" s="96" t="s">
        <v>27</v>
      </c>
      <c r="G3387" s="96" t="s">
        <v>22</v>
      </c>
      <c r="H3387" s="97">
        <v>43250.175902777781</v>
      </c>
      <c r="I3387" s="97">
        <v>43250.125694444447</v>
      </c>
      <c r="J3387" s="4">
        <f t="shared" si="263"/>
        <v>2018</v>
      </c>
      <c r="K3387" s="4">
        <f t="shared" si="264"/>
        <v>5</v>
      </c>
      <c r="L3387" s="96">
        <f t="shared" si="265"/>
        <v>4338.0000000586733</v>
      </c>
      <c r="M3387" s="98">
        <f t="shared" si="261"/>
        <v>72.300000000977889</v>
      </c>
      <c r="N3387" s="98">
        <f t="shared" si="262"/>
        <v>72.300000000977889</v>
      </c>
      <c r="O3387" s="99">
        <v>1</v>
      </c>
      <c r="P3387" s="96" t="s">
        <v>5812</v>
      </c>
      <c r="Q3387" s="96" t="s">
        <v>24</v>
      </c>
      <c r="S3387"/>
    </row>
    <row r="3388" spans="1:17" ht="15">
      <c r="A3388" s="6" t="s">
        <v>17</v>
      </c>
      <c r="B3388" s="6" t="s">
        <v>18</v>
      </c>
      <c r="C3388" s="6" t="s">
        <v>38</v>
      </c>
      <c r="D3388" s="6" t="s">
        <v>975</v>
      </c>
      <c r="E3388" s="6">
        <v>11</v>
      </c>
      <c r="F3388" s="6" t="s">
        <v>27</v>
      </c>
      <c r="G3388" s="6" t="s">
        <v>22</v>
      </c>
      <c r="H3388" s="7">
        <v>43250.823263888888</v>
      </c>
      <c r="I3388" s="7">
        <v>43250.783333333333</v>
      </c>
      <c r="J3388" s="4">
        <f t="shared" si="263"/>
        <v>2018</v>
      </c>
      <c r="K3388" s="4">
        <f t="shared" si="264"/>
        <v>5</v>
      </c>
      <c r="L3388" s="6">
        <f t="shared" si="265"/>
        <v>3449.9999999301508</v>
      </c>
      <c r="M3388" s="8">
        <f t="shared" si="261"/>
        <v>57.499999998835847</v>
      </c>
      <c r="N3388" s="8">
        <f t="shared" si="262"/>
        <v>632.49999998719431</v>
      </c>
      <c r="O3388" s="18">
        <v>1</v>
      </c>
      <c r="P3388" s="6" t="s">
        <v>5813</v>
      </c>
      <c r="Q3388" s="6" t="s">
        <v>24</v>
      </c>
    </row>
    <row r="3389" spans="1:17" ht="15">
      <c r="A3389" s="6" t="s">
        <v>17</v>
      </c>
      <c r="B3389" s="6" t="s">
        <v>18</v>
      </c>
      <c r="C3389" s="6" t="s">
        <v>19</v>
      </c>
      <c r="D3389" s="6" t="s">
        <v>5814</v>
      </c>
      <c r="E3389" s="6">
        <v>1</v>
      </c>
      <c r="F3389" s="6" t="s">
        <v>27</v>
      </c>
      <c r="G3389" s="6" t="s">
        <v>22</v>
      </c>
      <c r="H3389" s="7">
        <v>43250.824675925927</v>
      </c>
      <c r="I3389" s="7">
        <v>43250.802083333336</v>
      </c>
      <c r="J3389" s="4">
        <f t="shared" si="263"/>
        <v>2018</v>
      </c>
      <c r="K3389" s="4">
        <f t="shared" si="264"/>
        <v>5</v>
      </c>
      <c r="L3389" s="6">
        <f t="shared" si="265"/>
        <v>1951.9999999087304</v>
      </c>
      <c r="M3389" s="8">
        <f t="shared" si="261"/>
        <v>32.533333331812173</v>
      </c>
      <c r="N3389" s="8">
        <f t="shared" si="262"/>
        <v>32.533333331812173</v>
      </c>
      <c r="O3389" s="18">
        <v>1</v>
      </c>
      <c r="P3389" s="6" t="s">
        <v>5815</v>
      </c>
      <c r="Q3389" s="6" t="s">
        <v>24</v>
      </c>
    </row>
    <row r="3390" spans="1:17" ht="15">
      <c r="A3390" s="6" t="s">
        <v>17</v>
      </c>
      <c r="B3390" s="6" t="s">
        <v>18</v>
      </c>
      <c r="C3390" s="6" t="s">
        <v>35</v>
      </c>
      <c r="D3390" s="6" t="s">
        <v>1034</v>
      </c>
      <c r="E3390" s="6">
        <v>225</v>
      </c>
      <c r="F3390" s="6" t="s">
        <v>92</v>
      </c>
      <c r="G3390" s="6" t="s">
        <v>22</v>
      </c>
      <c r="H3390" s="7">
        <v>43250.874374999999</v>
      </c>
      <c r="I3390" s="7">
        <v>43250.840277777781</v>
      </c>
      <c r="J3390" s="4">
        <f t="shared" si="263"/>
        <v>2018</v>
      </c>
      <c r="K3390" s="4">
        <f t="shared" si="264"/>
        <v>5</v>
      </c>
      <c r="L3390" s="6">
        <f t="shared" si="265"/>
        <v>2945.9999996703118</v>
      </c>
      <c r="M3390" s="8">
        <f t="shared" si="261"/>
        <v>49.099999994505197</v>
      </c>
      <c r="N3390" s="8">
        <f t="shared" si="262"/>
        <v>11047.499998763669</v>
      </c>
      <c r="O3390" s="18">
        <v>1</v>
      </c>
      <c r="P3390" s="6" t="s">
        <v>5816</v>
      </c>
      <c r="Q3390" s="6" t="s">
        <v>24</v>
      </c>
    </row>
    <row r="3391" spans="1:19" s="123" customFormat="1" ht="15">
      <c r="A3391" s="127" t="s">
        <v>17</v>
      </c>
      <c r="B3391" s="127" t="s">
        <v>18</v>
      </c>
      <c r="C3391" s="127" t="s">
        <v>35</v>
      </c>
      <c r="D3391" s="127" t="s">
        <v>5817</v>
      </c>
      <c r="E3391" s="127">
        <v>1</v>
      </c>
      <c r="F3391" s="127" t="s">
        <v>92</v>
      </c>
      <c r="G3391" s="127" t="s">
        <v>22</v>
      </c>
      <c r="H3391" s="128">
        <v>43250.905324074076</v>
      </c>
      <c r="I3391" s="128">
        <v>43250.875694444447</v>
      </c>
      <c r="J3391" s="4">
        <f t="shared" si="263"/>
        <v>2018</v>
      </c>
      <c r="K3391" s="4">
        <f t="shared" si="264"/>
        <v>5</v>
      </c>
      <c r="L3391" s="127">
        <f t="shared" si="265"/>
        <v>2559.9999999627471</v>
      </c>
      <c r="M3391" s="125">
        <f t="shared" si="261"/>
        <v>42.666666666045785</v>
      </c>
      <c r="N3391" s="125">
        <f t="shared" si="262"/>
        <v>42.666666666045785</v>
      </c>
      <c r="O3391" s="126">
        <v>1</v>
      </c>
      <c r="P3391" s="127" t="s">
        <v>5818</v>
      </c>
      <c r="Q3391" s="127" t="s">
        <v>24</v>
      </c>
      <c r="S3391"/>
    </row>
    <row r="3392" spans="1:19" s="100" customFormat="1" ht="15">
      <c r="A3392" s="96" t="s">
        <v>17</v>
      </c>
      <c r="B3392" s="96" t="s">
        <v>55</v>
      </c>
      <c r="C3392" s="96" t="s">
        <v>59</v>
      </c>
      <c r="D3392" s="96" t="s">
        <v>1884</v>
      </c>
      <c r="E3392" s="96">
        <v>1</v>
      </c>
      <c r="F3392" s="96" t="s">
        <v>27</v>
      </c>
      <c r="G3392" s="96" t="s">
        <v>22</v>
      </c>
      <c r="H3392" s="97">
        <v>43251.20207175926</v>
      </c>
      <c r="I3392" s="97">
        <v>43251.102083333331</v>
      </c>
      <c r="J3392" s="4">
        <f t="shared" si="263"/>
        <v>2018</v>
      </c>
      <c r="K3392" s="4">
        <f t="shared" si="264"/>
        <v>5</v>
      </c>
      <c r="L3392" s="96">
        <f t="shared" si="265"/>
        <v>8639.0000002691522</v>
      </c>
      <c r="M3392" s="98">
        <f t="shared" si="266" ref="M3392:M3455">+L3392/60</f>
        <v>143.9833333378192</v>
      </c>
      <c r="N3392" s="98">
        <f t="shared" si="267" ref="N3392:N3455">+M3392*E3392</f>
        <v>143.9833333378192</v>
      </c>
      <c r="O3392" s="99">
        <v>1</v>
      </c>
      <c r="P3392" s="96" t="s">
        <v>5819</v>
      </c>
      <c r="Q3392" s="96" t="s">
        <v>24</v>
      </c>
      <c r="S3392"/>
    </row>
    <row r="3393" spans="1:17" ht="15">
      <c r="A3393" s="6" t="s">
        <v>17</v>
      </c>
      <c r="B3393" s="6" t="s">
        <v>18</v>
      </c>
      <c r="C3393" s="6" t="s">
        <v>35</v>
      </c>
      <c r="D3393" s="6" t="s">
        <v>2449</v>
      </c>
      <c r="E3393" s="6">
        <v>8</v>
      </c>
      <c r="F3393" s="6" t="s">
        <v>27</v>
      </c>
      <c r="G3393" s="6" t="s">
        <v>22</v>
      </c>
      <c r="H3393" s="7">
        <v>43251.177083333336</v>
      </c>
      <c r="I3393" s="7">
        <v>43251.131944444445</v>
      </c>
      <c r="J3393" s="4">
        <f t="shared" si="263"/>
        <v>2018</v>
      </c>
      <c r="K3393" s="4">
        <f t="shared" si="264"/>
        <v>5</v>
      </c>
      <c r="L3393" s="6">
        <f t="shared" si="265"/>
        <v>3900.0000001396984</v>
      </c>
      <c r="M3393" s="8">
        <f t="shared" si="266"/>
        <v>65.000000002328306</v>
      </c>
      <c r="N3393" s="8">
        <f t="shared" si="267"/>
        <v>520.00000001862645</v>
      </c>
      <c r="O3393" s="18">
        <v>1</v>
      </c>
      <c r="P3393" s="6" t="s">
        <v>5820</v>
      </c>
      <c r="Q3393" s="6" t="s">
        <v>24</v>
      </c>
    </row>
    <row r="3394" spans="1:17" ht="15">
      <c r="A3394" s="6" t="s">
        <v>17</v>
      </c>
      <c r="B3394" s="6" t="s">
        <v>140</v>
      </c>
      <c r="C3394" s="6" t="s">
        <v>141</v>
      </c>
      <c r="D3394" s="6" t="s">
        <v>5821</v>
      </c>
      <c r="E3394" s="6">
        <v>1</v>
      </c>
      <c r="F3394" s="6" t="s">
        <v>85</v>
      </c>
      <c r="G3394" s="6" t="s">
        <v>22</v>
      </c>
      <c r="H3394" s="7">
        <v>43251.411111111112</v>
      </c>
      <c r="I3394" s="7">
        <v>43251.36041666667</v>
      </c>
      <c r="J3394" s="4">
        <f t="shared" si="263"/>
        <v>2018</v>
      </c>
      <c r="K3394" s="4">
        <f t="shared" si="264"/>
        <v>5</v>
      </c>
      <c r="L3394" s="6">
        <f t="shared" si="265"/>
        <v>4379.9999998183921</v>
      </c>
      <c r="M3394" s="8">
        <f t="shared" si="266"/>
        <v>72.999999996973202</v>
      </c>
      <c r="N3394" s="8">
        <f t="shared" si="267"/>
        <v>72.999999996973202</v>
      </c>
      <c r="O3394" s="18">
        <v>1</v>
      </c>
      <c r="P3394" s="6" t="s">
        <v>5822</v>
      </c>
      <c r="Q3394" s="6" t="s">
        <v>24</v>
      </c>
    </row>
    <row r="3395" spans="1:17" ht="15">
      <c r="A3395" s="6" t="s">
        <v>17</v>
      </c>
      <c r="B3395" s="6" t="s">
        <v>41</v>
      </c>
      <c r="C3395" s="6" t="s">
        <v>129</v>
      </c>
      <c r="D3395" s="6" t="s">
        <v>5823</v>
      </c>
      <c r="E3395" s="6">
        <v>1</v>
      </c>
      <c r="F3395" s="6" t="s">
        <v>92</v>
      </c>
      <c r="G3395" s="6" t="s">
        <v>97</v>
      </c>
      <c r="H3395" s="7">
        <v>43251.550023148149</v>
      </c>
      <c r="I3395" s="7">
        <v>43251.507638888892</v>
      </c>
      <c r="J3395" s="4">
        <f t="shared" si="268" ref="J3395:J3458">YEAR(I3395)</f>
        <v>2018</v>
      </c>
      <c r="K3395" s="4">
        <f t="shared" si="269" ref="K3395:K3458">MONTH(I3395)</f>
        <v>5</v>
      </c>
      <c r="L3395" s="6">
        <f t="shared" si="265"/>
        <v>3661.9999998249114</v>
      </c>
      <c r="M3395" s="8">
        <f t="shared" si="266"/>
        <v>61.033333330415189</v>
      </c>
      <c r="N3395" s="8">
        <f t="shared" si="267"/>
        <v>61.033333330415189</v>
      </c>
      <c r="O3395" s="18">
        <v>1</v>
      </c>
      <c r="P3395" s="6" t="s">
        <v>5824</v>
      </c>
      <c r="Q3395" s="6" t="s">
        <v>24</v>
      </c>
    </row>
    <row r="3396" spans="1:17" ht="15">
      <c r="A3396" s="6" t="s">
        <v>17</v>
      </c>
      <c r="B3396" s="6" t="s">
        <v>41</v>
      </c>
      <c r="C3396" s="6" t="s">
        <v>129</v>
      </c>
      <c r="D3396" s="6" t="s">
        <v>4379</v>
      </c>
      <c r="E3396" s="6">
        <v>1</v>
      </c>
      <c r="F3396" s="6" t="s">
        <v>92</v>
      </c>
      <c r="G3396" s="6" t="s">
        <v>22</v>
      </c>
      <c r="H3396" s="7">
        <v>43251.776666666665</v>
      </c>
      <c r="I3396" s="7">
        <v>43251.713194444441</v>
      </c>
      <c r="J3396" s="4">
        <f t="shared" si="268"/>
        <v>2018</v>
      </c>
      <c r="K3396" s="4">
        <f t="shared" si="269"/>
        <v>5</v>
      </c>
      <c r="L3396" s="6">
        <f t="shared" si="265"/>
        <v>5484.0000001480803</v>
      </c>
      <c r="M3396" s="8">
        <f t="shared" si="266"/>
        <v>91.400000002468005</v>
      </c>
      <c r="N3396" s="8">
        <f t="shared" si="267"/>
        <v>91.400000002468005</v>
      </c>
      <c r="O3396" s="18">
        <v>1</v>
      </c>
      <c r="P3396" s="6" t="s">
        <v>5825</v>
      </c>
      <c r="Q3396" s="6" t="s">
        <v>24</v>
      </c>
    </row>
    <row r="3397" spans="1:17" ht="15">
      <c r="A3397" s="6" t="s">
        <v>17</v>
      </c>
      <c r="B3397" s="6" t="s">
        <v>55</v>
      </c>
      <c r="C3397" s="6" t="s">
        <v>59</v>
      </c>
      <c r="D3397" s="6" t="s">
        <v>2175</v>
      </c>
      <c r="E3397" s="6">
        <v>11</v>
      </c>
      <c r="F3397" s="6" t="s">
        <v>27</v>
      </c>
      <c r="G3397" s="6" t="s">
        <v>22</v>
      </c>
      <c r="H3397" s="7">
        <v>43251.961793981478</v>
      </c>
      <c r="I3397" s="7">
        <v>43251.884722222225</v>
      </c>
      <c r="J3397" s="4">
        <f t="shared" si="268"/>
        <v>2018</v>
      </c>
      <c r="K3397" s="4">
        <f t="shared" si="269"/>
        <v>5</v>
      </c>
      <c r="L3397" s="6">
        <f t="shared" si="265"/>
        <v>6658.9999994728714</v>
      </c>
      <c r="M3397" s="8">
        <f t="shared" si="266"/>
        <v>110.98333332454786</v>
      </c>
      <c r="N3397" s="8">
        <f t="shared" si="267"/>
        <v>1220.8166665700264</v>
      </c>
      <c r="O3397" s="18">
        <v>1</v>
      </c>
      <c r="P3397" s="6" t="s">
        <v>5826</v>
      </c>
      <c r="Q3397" s="6" t="s">
        <v>24</v>
      </c>
    </row>
    <row r="3398" spans="1:17" ht="15">
      <c r="A3398" s="6" t="s">
        <v>17</v>
      </c>
      <c r="B3398" s="6" t="s">
        <v>47</v>
      </c>
      <c r="C3398" s="6" t="s">
        <v>48</v>
      </c>
      <c r="D3398" s="6" t="s">
        <v>5827</v>
      </c>
      <c r="E3398" s="6">
        <v>1</v>
      </c>
      <c r="F3398" s="6" t="s">
        <v>85</v>
      </c>
      <c r="G3398" s="6" t="s">
        <v>22</v>
      </c>
      <c r="H3398" s="7">
        <v>43252.478472222225</v>
      </c>
      <c r="I3398" s="7">
        <v>43252.448611111111</v>
      </c>
      <c r="J3398" s="4">
        <f t="shared" si="268"/>
        <v>2018</v>
      </c>
      <c r="K3398" s="4">
        <f t="shared" si="269"/>
        <v>6</v>
      </c>
      <c r="L3398" s="6">
        <f t="shared" si="265"/>
        <v>2580.0000002374873</v>
      </c>
      <c r="M3398" s="8">
        <f t="shared" si="266"/>
        <v>43.000000003958121</v>
      </c>
      <c r="N3398" s="8">
        <f t="shared" si="267"/>
        <v>43.000000003958121</v>
      </c>
      <c r="O3398" s="18">
        <v>1</v>
      </c>
      <c r="P3398" s="6" t="s">
        <v>5828</v>
      </c>
      <c r="Q3398" s="6" t="s">
        <v>24</v>
      </c>
    </row>
    <row r="3399" spans="1:17" ht="15">
      <c r="A3399" s="6" t="s">
        <v>29</v>
      </c>
      <c r="B3399" s="6" t="s">
        <v>94</v>
      </c>
      <c r="C3399" s="6" t="s">
        <v>156</v>
      </c>
      <c r="D3399" s="6" t="s">
        <v>5829</v>
      </c>
      <c r="E3399" s="6">
        <v>1</v>
      </c>
      <c r="F3399" s="6" t="s">
        <v>27</v>
      </c>
      <c r="G3399" s="6" t="s">
        <v>97</v>
      </c>
      <c r="H3399" s="7">
        <v>43252.731956018521</v>
      </c>
      <c r="I3399" s="7">
        <v>43252.697916666664</v>
      </c>
      <c r="J3399" s="4">
        <f t="shared" si="268"/>
        <v>2018</v>
      </c>
      <c r="K3399" s="4">
        <f t="shared" si="269"/>
        <v>6</v>
      </c>
      <c r="L3399" s="6">
        <f t="shared" si="265"/>
        <v>2941.0000003874302</v>
      </c>
      <c r="M3399" s="8">
        <f t="shared" si="266"/>
        <v>49.016666673123837</v>
      </c>
      <c r="N3399" s="8">
        <f t="shared" si="267"/>
        <v>49.016666673123837</v>
      </c>
      <c r="O3399" s="18">
        <v>1</v>
      </c>
      <c r="P3399" s="6" t="s">
        <v>5830</v>
      </c>
      <c r="Q3399" s="6" t="s">
        <v>24</v>
      </c>
    </row>
    <row r="3400" spans="1:17" ht="15">
      <c r="A3400" s="6" t="s">
        <v>17</v>
      </c>
      <c r="B3400" s="6" t="s">
        <v>55</v>
      </c>
      <c r="C3400" s="6" t="s">
        <v>56</v>
      </c>
      <c r="D3400" s="6" t="s">
        <v>219</v>
      </c>
      <c r="E3400" s="6">
        <v>306</v>
      </c>
      <c r="F3400" s="6" t="s">
        <v>27</v>
      </c>
      <c r="G3400" s="6" t="s">
        <v>22</v>
      </c>
      <c r="H3400" s="7">
        <v>43253.654027777775</v>
      </c>
      <c r="I3400" s="7">
        <v>43253.581944444442</v>
      </c>
      <c r="J3400" s="4">
        <f t="shared" si="268"/>
        <v>2018</v>
      </c>
      <c r="K3400" s="4">
        <f t="shared" si="269"/>
        <v>6</v>
      </c>
      <c r="L3400" s="6">
        <f t="shared" si="265"/>
        <v>6227.9999999329448</v>
      </c>
      <c r="M3400" s="8">
        <f t="shared" si="266"/>
        <v>103.79999999888241</v>
      </c>
      <c r="N3400" s="8">
        <f t="shared" si="267"/>
        <v>31762.799999658018</v>
      </c>
      <c r="O3400" s="18">
        <v>1</v>
      </c>
      <c r="P3400" s="6" t="s">
        <v>5831</v>
      </c>
      <c r="Q3400" s="6" t="s">
        <v>24</v>
      </c>
    </row>
    <row r="3401" spans="1:19" s="129" customFormat="1" ht="15">
      <c r="A3401" s="133" t="s">
        <v>17</v>
      </c>
      <c r="B3401" s="133" t="s">
        <v>41</v>
      </c>
      <c r="C3401" s="133" t="s">
        <v>62</v>
      </c>
      <c r="D3401" s="133" t="s">
        <v>5832</v>
      </c>
      <c r="E3401" s="133">
        <v>1</v>
      </c>
      <c r="F3401" s="133" t="s">
        <v>131</v>
      </c>
      <c r="G3401" s="133" t="s">
        <v>22</v>
      </c>
      <c r="H3401" s="134">
        <v>43253.737546296295</v>
      </c>
      <c r="I3401" s="134">
        <v>43253.589583333334</v>
      </c>
      <c r="J3401" s="4">
        <f t="shared" si="268"/>
        <v>2018</v>
      </c>
      <c r="K3401" s="4">
        <f t="shared" si="269"/>
        <v>6</v>
      </c>
      <c r="L3401" s="133">
        <f t="shared" si="265"/>
        <v>12783.9999998454</v>
      </c>
      <c r="M3401" s="131">
        <f t="shared" si="266"/>
        <v>213.06666666409001</v>
      </c>
      <c r="N3401" s="131">
        <f t="shared" si="267"/>
        <v>213.06666666409001</v>
      </c>
      <c r="O3401" s="132">
        <v>1</v>
      </c>
      <c r="P3401" s="133" t="s">
        <v>5833</v>
      </c>
      <c r="Q3401" s="133" t="s">
        <v>24</v>
      </c>
      <c r="S3401"/>
    </row>
    <row r="3402" spans="1:17" ht="15">
      <c r="A3402" s="6" t="s">
        <v>17</v>
      </c>
      <c r="B3402" s="6" t="s">
        <v>41</v>
      </c>
      <c r="C3402" s="6" t="s">
        <v>62</v>
      </c>
      <c r="D3402" s="6" t="s">
        <v>5834</v>
      </c>
      <c r="E3402" s="6">
        <v>2</v>
      </c>
      <c r="F3402" s="6" t="s">
        <v>27</v>
      </c>
      <c r="G3402" s="6" t="s">
        <v>22</v>
      </c>
      <c r="H3402" s="7">
        <v>43253.763935185183</v>
      </c>
      <c r="I3402" s="7">
        <v>43253.595138888886</v>
      </c>
      <c r="J3402" s="4">
        <f t="shared" si="268"/>
        <v>2018</v>
      </c>
      <c r="K3402" s="4">
        <f t="shared" si="269"/>
        <v>6</v>
      </c>
      <c r="L3402" s="6">
        <f t="shared" si="270" ref="L3402:L3465">(H3402-I3402)*60*24*60</f>
        <v>14584.000000054948</v>
      </c>
      <c r="M3402" s="8">
        <f t="shared" si="266"/>
        <v>243.06666666758247</v>
      </c>
      <c r="N3402" s="8">
        <f t="shared" si="267"/>
        <v>486.13333333516493</v>
      </c>
      <c r="O3402" s="18">
        <v>1</v>
      </c>
      <c r="P3402" s="6" t="s">
        <v>5835</v>
      </c>
      <c r="Q3402" s="6" t="s">
        <v>24</v>
      </c>
    </row>
    <row r="3403" spans="1:17" ht="15">
      <c r="A3403" s="6" t="s">
        <v>17</v>
      </c>
      <c r="B3403" s="6" t="s">
        <v>41</v>
      </c>
      <c r="C3403" s="6" t="s">
        <v>42</v>
      </c>
      <c r="D3403" s="6" t="s">
        <v>5836</v>
      </c>
      <c r="E3403" s="6">
        <v>1</v>
      </c>
      <c r="F3403" s="6" t="s">
        <v>27</v>
      </c>
      <c r="G3403" s="6" t="s">
        <v>22</v>
      </c>
      <c r="H3403" s="7">
        <v>43253.683599537035</v>
      </c>
      <c r="I3403" s="7">
        <v>43253.595833333333</v>
      </c>
      <c r="J3403" s="4">
        <f t="shared" si="268"/>
        <v>2018</v>
      </c>
      <c r="K3403" s="4">
        <f t="shared" si="269"/>
        <v>6</v>
      </c>
      <c r="L3403" s="6">
        <f t="shared" si="270"/>
        <v>7582.9999998444691</v>
      </c>
      <c r="M3403" s="8">
        <f t="shared" si="266"/>
        <v>126.38333333074115</v>
      </c>
      <c r="N3403" s="8">
        <f t="shared" si="267"/>
        <v>126.38333333074115</v>
      </c>
      <c r="O3403" s="18">
        <v>1</v>
      </c>
      <c r="P3403" s="6" t="s">
        <v>5837</v>
      </c>
      <c r="Q3403" s="6" t="s">
        <v>24</v>
      </c>
    </row>
    <row r="3404" spans="1:17" ht="15">
      <c r="A3404" s="6" t="s">
        <v>17</v>
      </c>
      <c r="B3404" s="6" t="s">
        <v>18</v>
      </c>
      <c r="C3404" s="6" t="s">
        <v>25</v>
      </c>
      <c r="D3404" s="6" t="s">
        <v>5838</v>
      </c>
      <c r="E3404" s="6">
        <v>8</v>
      </c>
      <c r="F3404" s="6" t="s">
        <v>85</v>
      </c>
      <c r="G3404" s="6" t="s">
        <v>22</v>
      </c>
      <c r="H3404" s="7">
        <v>43253.738344907404</v>
      </c>
      <c r="I3404" s="7">
        <v>43253.602083333331</v>
      </c>
      <c r="J3404" s="4">
        <f t="shared" si="268"/>
        <v>2018</v>
      </c>
      <c r="K3404" s="4">
        <f t="shared" si="269"/>
        <v>6</v>
      </c>
      <c r="L3404" s="6">
        <f t="shared" si="270"/>
        <v>11772.999999881722</v>
      </c>
      <c r="M3404" s="8">
        <f t="shared" si="266"/>
        <v>196.21666666469537</v>
      </c>
      <c r="N3404" s="8">
        <f t="shared" si="267"/>
        <v>1569.7333333175629</v>
      </c>
      <c r="O3404" s="18">
        <v>1</v>
      </c>
      <c r="P3404" s="6" t="s">
        <v>5839</v>
      </c>
      <c r="Q3404" s="6" t="s">
        <v>24</v>
      </c>
    </row>
    <row r="3405" spans="1:19" s="100" customFormat="1" ht="15">
      <c r="A3405" s="96" t="s">
        <v>17</v>
      </c>
      <c r="B3405" s="96" t="s">
        <v>55</v>
      </c>
      <c r="C3405" s="96" t="s">
        <v>59</v>
      </c>
      <c r="D3405" s="96" t="s">
        <v>5840</v>
      </c>
      <c r="E3405" s="96">
        <v>1</v>
      </c>
      <c r="F3405" s="96" t="s">
        <v>27</v>
      </c>
      <c r="G3405" s="96" t="s">
        <v>22</v>
      </c>
      <c r="H3405" s="97">
        <v>43253.681076388886</v>
      </c>
      <c r="I3405" s="97">
        <v>43253.609722222223</v>
      </c>
      <c r="J3405" s="4">
        <f t="shared" si="268"/>
        <v>2018</v>
      </c>
      <c r="K3405" s="4">
        <f t="shared" si="269"/>
        <v>6</v>
      </c>
      <c r="L3405" s="96">
        <f t="shared" si="270"/>
        <v>6164.9999996647239</v>
      </c>
      <c r="M3405" s="98">
        <f t="shared" si="266"/>
        <v>102.74999999441206</v>
      </c>
      <c r="N3405" s="98">
        <f t="shared" si="267"/>
        <v>102.74999999441206</v>
      </c>
      <c r="O3405" s="99">
        <v>1</v>
      </c>
      <c r="P3405" s="96" t="s">
        <v>5841</v>
      </c>
      <c r="Q3405" s="96" t="s">
        <v>24</v>
      </c>
      <c r="S3405"/>
    </row>
    <row r="3406" spans="1:17" ht="15">
      <c r="A3406" s="6" t="s">
        <v>17</v>
      </c>
      <c r="B3406" s="6" t="s">
        <v>41</v>
      </c>
      <c r="C3406" s="6" t="s">
        <v>129</v>
      </c>
      <c r="D3406" s="6" t="s">
        <v>5842</v>
      </c>
      <c r="E3406" s="6">
        <v>2</v>
      </c>
      <c r="F3406" s="6" t="s">
        <v>27</v>
      </c>
      <c r="G3406" s="6" t="s">
        <v>22</v>
      </c>
      <c r="H3406" s="7">
        <v>43253.724247685182</v>
      </c>
      <c r="I3406" s="7">
        <v>43253.611111111109</v>
      </c>
      <c r="J3406" s="4">
        <f t="shared" si="268"/>
        <v>2018</v>
      </c>
      <c r="K3406" s="4">
        <f t="shared" si="269"/>
        <v>6</v>
      </c>
      <c r="L3406" s="6">
        <f t="shared" si="270"/>
        <v>9774.9999999068677</v>
      </c>
      <c r="M3406" s="8">
        <f t="shared" si="266"/>
        <v>162.91666666511446</v>
      </c>
      <c r="N3406" s="8">
        <f t="shared" si="267"/>
        <v>325.83333333022892</v>
      </c>
      <c r="O3406" s="18">
        <v>1</v>
      </c>
      <c r="P3406" s="6" t="s">
        <v>5843</v>
      </c>
      <c r="Q3406" s="6" t="s">
        <v>24</v>
      </c>
    </row>
    <row r="3407" spans="1:19" s="152" customFormat="1" ht="15">
      <c r="A3407" s="156" t="s">
        <v>29</v>
      </c>
      <c r="B3407" s="156" t="s">
        <v>87</v>
      </c>
      <c r="C3407" s="156" t="s">
        <v>197</v>
      </c>
      <c r="D3407" s="156" t="s">
        <v>5844</v>
      </c>
      <c r="E3407" s="156">
        <v>1</v>
      </c>
      <c r="F3407" s="156" t="s">
        <v>33</v>
      </c>
      <c r="G3407" s="156" t="s">
        <v>97</v>
      </c>
      <c r="H3407" s="157">
        <v>43377.359791666669</v>
      </c>
      <c r="I3407" s="157">
        <v>43376.786805555559</v>
      </c>
      <c r="J3407" s="4">
        <f t="shared" si="268"/>
        <v>2018</v>
      </c>
      <c r="K3407" s="4">
        <f t="shared" si="269"/>
        <v>10</v>
      </c>
      <c r="L3407" s="156">
        <f t="shared" si="270"/>
        <v>49505.999999935739</v>
      </c>
      <c r="M3407" s="154">
        <f t="shared" si="266"/>
        <v>825.09999999892898</v>
      </c>
      <c r="N3407" s="154">
        <f t="shared" si="267"/>
        <v>825.09999999892898</v>
      </c>
      <c r="O3407" s="155">
        <v>1</v>
      </c>
      <c r="P3407" s="156" t="s">
        <v>5845</v>
      </c>
      <c r="Q3407" s="156" t="s">
        <v>24</v>
      </c>
      <c r="S3407"/>
    </row>
    <row r="3408" spans="1:17" ht="15">
      <c r="A3408" s="6" t="s">
        <v>17</v>
      </c>
      <c r="B3408" s="6" t="s">
        <v>55</v>
      </c>
      <c r="C3408" s="6" t="s">
        <v>56</v>
      </c>
      <c r="D3408" s="6" t="s">
        <v>57</v>
      </c>
      <c r="E3408" s="6">
        <v>12</v>
      </c>
      <c r="F3408" s="6" t="s">
        <v>27</v>
      </c>
      <c r="G3408" s="6" t="s">
        <v>22</v>
      </c>
      <c r="H3408" s="7">
        <v>43253.698842592596</v>
      </c>
      <c r="I3408" s="7">
        <v>43253.654027777775</v>
      </c>
      <c r="J3408" s="4">
        <f t="shared" si="268"/>
        <v>2018</v>
      </c>
      <c r="K3408" s="4">
        <f t="shared" si="269"/>
        <v>6</v>
      </c>
      <c r="L3408" s="6">
        <f t="shared" si="270"/>
        <v>3872.0000005094334</v>
      </c>
      <c r="M3408" s="8">
        <f t="shared" si="266"/>
        <v>64.533333341823891</v>
      </c>
      <c r="N3408" s="8">
        <f t="shared" si="267"/>
        <v>774.40000010188669</v>
      </c>
      <c r="O3408" s="18">
        <v>1</v>
      </c>
      <c r="P3408" s="6" t="s">
        <v>5846</v>
      </c>
      <c r="Q3408" s="6" t="s">
        <v>24</v>
      </c>
    </row>
    <row r="3409" spans="1:17" ht="15">
      <c r="A3409" s="6" t="s">
        <v>17</v>
      </c>
      <c r="B3409" s="6" t="s">
        <v>41</v>
      </c>
      <c r="C3409" s="6" t="s">
        <v>42</v>
      </c>
      <c r="D3409" s="6" t="s">
        <v>5847</v>
      </c>
      <c r="E3409" s="6">
        <v>6</v>
      </c>
      <c r="F3409" s="6" t="s">
        <v>27</v>
      </c>
      <c r="G3409" s="6" t="s">
        <v>22</v>
      </c>
      <c r="H3409" s="7">
        <v>43253.743344907409</v>
      </c>
      <c r="I3409" s="7">
        <v>43253.65902777778</v>
      </c>
      <c r="J3409" s="4">
        <f t="shared" si="268"/>
        <v>2018</v>
      </c>
      <c r="K3409" s="4">
        <f t="shared" si="269"/>
        <v>6</v>
      </c>
      <c r="L3409" s="6">
        <f t="shared" si="270"/>
        <v>7284.9999999627471</v>
      </c>
      <c r="M3409" s="8">
        <f t="shared" si="266"/>
        <v>121.41666666604578</v>
      </c>
      <c r="N3409" s="8">
        <f t="shared" si="267"/>
        <v>728.49999999627471</v>
      </c>
      <c r="O3409" s="18">
        <v>1</v>
      </c>
      <c r="P3409" s="6" t="s">
        <v>5848</v>
      </c>
      <c r="Q3409" s="6" t="s">
        <v>24</v>
      </c>
    </row>
    <row r="3410" spans="1:17" ht="15">
      <c r="A3410" s="6" t="s">
        <v>17</v>
      </c>
      <c r="B3410" s="6" t="s">
        <v>18</v>
      </c>
      <c r="C3410" s="6" t="s">
        <v>19</v>
      </c>
      <c r="D3410" s="6" t="s">
        <v>5849</v>
      </c>
      <c r="E3410" s="6">
        <v>1</v>
      </c>
      <c r="F3410" s="6" t="s">
        <v>27</v>
      </c>
      <c r="G3410" s="6" t="s">
        <v>22</v>
      </c>
      <c r="H3410" s="7">
        <v>43253.816689814812</v>
      </c>
      <c r="I3410" s="7">
        <v>43253.668055555558</v>
      </c>
      <c r="J3410" s="4">
        <f t="shared" si="268"/>
        <v>2018</v>
      </c>
      <c r="K3410" s="4">
        <f t="shared" si="269"/>
        <v>6</v>
      </c>
      <c r="L3410" s="6">
        <f t="shared" si="270"/>
        <v>12841.999999573454</v>
      </c>
      <c r="M3410" s="8">
        <f t="shared" si="266"/>
        <v>214.03333332622424</v>
      </c>
      <c r="N3410" s="8">
        <f t="shared" si="267"/>
        <v>214.03333332622424</v>
      </c>
      <c r="O3410" s="18">
        <v>1</v>
      </c>
      <c r="P3410" s="6" t="s">
        <v>5850</v>
      </c>
      <c r="Q3410" s="6" t="s">
        <v>24</v>
      </c>
    </row>
    <row r="3411" spans="1:17" ht="15">
      <c r="A3411" s="6" t="s">
        <v>29</v>
      </c>
      <c r="B3411" s="6" t="s">
        <v>94</v>
      </c>
      <c r="C3411" s="6" t="s">
        <v>4972</v>
      </c>
      <c r="D3411" s="6" t="s">
        <v>5851</v>
      </c>
      <c r="E3411" s="6">
        <v>1</v>
      </c>
      <c r="F3411" s="6" t="s">
        <v>131</v>
      </c>
      <c r="G3411" s="6" t="s">
        <v>22</v>
      </c>
      <c r="H3411" s="7">
        <v>43253.840057870373</v>
      </c>
      <c r="I3411" s="7">
        <v>43253.746527777781</v>
      </c>
      <c r="J3411" s="4">
        <f t="shared" si="268"/>
        <v>2018</v>
      </c>
      <c r="K3411" s="4">
        <f t="shared" si="269"/>
        <v>6</v>
      </c>
      <c r="L3411" s="6">
        <f t="shared" si="270"/>
        <v>8080.9999999590218</v>
      </c>
      <c r="M3411" s="8">
        <f t="shared" si="266"/>
        <v>134.68333333265036</v>
      </c>
      <c r="N3411" s="8">
        <f t="shared" si="267"/>
        <v>134.68333333265036</v>
      </c>
      <c r="O3411" s="18">
        <v>1</v>
      </c>
      <c r="P3411" s="6" t="s">
        <v>5852</v>
      </c>
      <c r="Q3411" s="6" t="s">
        <v>24</v>
      </c>
    </row>
    <row r="3412" spans="1:17" ht="15">
      <c r="A3412" s="6" t="s">
        <v>29</v>
      </c>
      <c r="B3412" s="6" t="s">
        <v>94</v>
      </c>
      <c r="C3412" s="6" t="s">
        <v>4972</v>
      </c>
      <c r="D3412" s="6" t="s">
        <v>3031</v>
      </c>
      <c r="E3412" s="6">
        <v>4</v>
      </c>
      <c r="F3412" s="6" t="s">
        <v>131</v>
      </c>
      <c r="G3412" s="6" t="s">
        <v>22</v>
      </c>
      <c r="H3412" s="7">
        <v>43253.878182870372</v>
      </c>
      <c r="I3412" s="7">
        <v>43253.748611111114</v>
      </c>
      <c r="J3412" s="4">
        <f t="shared" si="268"/>
        <v>2018</v>
      </c>
      <c r="K3412" s="4">
        <f t="shared" si="269"/>
        <v>6</v>
      </c>
      <c r="L3412" s="6">
        <f t="shared" si="270"/>
        <v>11194.999999925494</v>
      </c>
      <c r="M3412" s="8">
        <f t="shared" si="266"/>
        <v>186.58333333209157</v>
      </c>
      <c r="N3412" s="8">
        <f t="shared" si="267"/>
        <v>746.33333332836628</v>
      </c>
      <c r="O3412" s="18">
        <v>1</v>
      </c>
      <c r="P3412" s="6" t="s">
        <v>5853</v>
      </c>
      <c r="Q3412" s="6" t="s">
        <v>24</v>
      </c>
    </row>
    <row r="3413" spans="1:17" ht="15">
      <c r="A3413" s="6" t="s">
        <v>17</v>
      </c>
      <c r="B3413" s="6" t="s">
        <v>55</v>
      </c>
      <c r="C3413" s="6" t="s">
        <v>56</v>
      </c>
      <c r="D3413" s="6" t="s">
        <v>5854</v>
      </c>
      <c r="E3413" s="6">
        <v>1</v>
      </c>
      <c r="F3413" s="6" t="s">
        <v>131</v>
      </c>
      <c r="G3413" s="6" t="s">
        <v>22</v>
      </c>
      <c r="H3413" s="7">
        <v>43253.765763888892</v>
      </c>
      <c r="I3413" s="7">
        <v>43253.752083333333</v>
      </c>
      <c r="J3413" s="4">
        <f t="shared" si="268"/>
        <v>2018</v>
      </c>
      <c r="K3413" s="4">
        <f t="shared" si="269"/>
        <v>6</v>
      </c>
      <c r="L3413" s="6">
        <f t="shared" si="270"/>
        <v>1182.0000003324822</v>
      </c>
      <c r="M3413" s="8">
        <f t="shared" si="266"/>
        <v>19.700000005541369</v>
      </c>
      <c r="N3413" s="8">
        <f t="shared" si="267"/>
        <v>19.700000005541369</v>
      </c>
      <c r="O3413" s="18">
        <v>1</v>
      </c>
      <c r="P3413" s="6" t="s">
        <v>5855</v>
      </c>
      <c r="Q3413" s="6" t="s">
        <v>24</v>
      </c>
    </row>
    <row r="3414" spans="1:17" ht="15">
      <c r="A3414" s="6" t="s">
        <v>17</v>
      </c>
      <c r="B3414" s="6" t="s">
        <v>55</v>
      </c>
      <c r="C3414" s="6" t="s">
        <v>56</v>
      </c>
      <c r="D3414" s="6" t="s">
        <v>5856</v>
      </c>
      <c r="E3414" s="6">
        <v>12</v>
      </c>
      <c r="F3414" s="6" t="s">
        <v>131</v>
      </c>
      <c r="G3414" s="6" t="s">
        <v>22</v>
      </c>
      <c r="H3414" s="7">
        <v>43253.817361111112</v>
      </c>
      <c r="I3414" s="7">
        <v>43253.758333333331</v>
      </c>
      <c r="J3414" s="4">
        <f t="shared" si="268"/>
        <v>2018</v>
      </c>
      <c r="K3414" s="4">
        <f t="shared" si="269"/>
        <v>6</v>
      </c>
      <c r="L3414" s="6">
        <f t="shared" si="270"/>
        <v>5100.0000002793968</v>
      </c>
      <c r="M3414" s="8">
        <f t="shared" si="266"/>
        <v>85.000000004656613</v>
      </c>
      <c r="N3414" s="8">
        <f t="shared" si="267"/>
        <v>1020.0000000558794</v>
      </c>
      <c r="O3414" s="18">
        <v>1</v>
      </c>
      <c r="P3414" s="6" t="s">
        <v>5857</v>
      </c>
      <c r="Q3414" s="6" t="s">
        <v>24</v>
      </c>
    </row>
    <row r="3415" spans="1:17" ht="15">
      <c r="A3415" s="6" t="s">
        <v>17</v>
      </c>
      <c r="B3415" s="6" t="s">
        <v>41</v>
      </c>
      <c r="C3415" s="6" t="s">
        <v>42</v>
      </c>
      <c r="D3415" s="6" t="s">
        <v>5858</v>
      </c>
      <c r="E3415" s="6">
        <v>13</v>
      </c>
      <c r="F3415" s="6" t="s">
        <v>27</v>
      </c>
      <c r="G3415" s="6" t="s">
        <v>22</v>
      </c>
      <c r="H3415" s="7">
        <v>43253.808749999997</v>
      </c>
      <c r="I3415" s="7">
        <v>43253.758333333331</v>
      </c>
      <c r="J3415" s="4">
        <f t="shared" si="268"/>
        <v>2018</v>
      </c>
      <c r="K3415" s="4">
        <f t="shared" si="269"/>
        <v>6</v>
      </c>
      <c r="L3415" s="6">
        <f t="shared" si="270"/>
        <v>4355.9999998658895</v>
      </c>
      <c r="M3415" s="8">
        <f t="shared" si="266"/>
        <v>72.599999997764826</v>
      </c>
      <c r="N3415" s="8">
        <f t="shared" si="267"/>
        <v>943.79999997094274</v>
      </c>
      <c r="O3415" s="18">
        <v>1</v>
      </c>
      <c r="P3415" s="6" t="s">
        <v>5859</v>
      </c>
      <c r="Q3415" s="6" t="s">
        <v>24</v>
      </c>
    </row>
    <row r="3416" spans="1:17" ht="15">
      <c r="A3416" s="6" t="s">
        <v>29</v>
      </c>
      <c r="B3416" s="6" t="s">
        <v>94</v>
      </c>
      <c r="C3416" s="6" t="s">
        <v>95</v>
      </c>
      <c r="D3416" s="6" t="s">
        <v>5860</v>
      </c>
      <c r="E3416" s="6">
        <v>9</v>
      </c>
      <c r="F3416" s="6" t="s">
        <v>131</v>
      </c>
      <c r="G3416" s="6" t="s">
        <v>22</v>
      </c>
      <c r="H3416" s="7">
        <v>43253.884363425925</v>
      </c>
      <c r="I3416" s="7">
        <v>43253.760416666664</v>
      </c>
      <c r="J3416" s="4">
        <f t="shared" si="268"/>
        <v>2018</v>
      </c>
      <c r="K3416" s="4">
        <f t="shared" si="269"/>
        <v>6</v>
      </c>
      <c r="L3416" s="6">
        <f t="shared" si="270"/>
        <v>10709.000000101514</v>
      </c>
      <c r="M3416" s="8">
        <f t="shared" si="266"/>
        <v>178.48333333502524</v>
      </c>
      <c r="N3416" s="8">
        <f t="shared" si="267"/>
        <v>1606.3500000152271</v>
      </c>
      <c r="O3416" s="18">
        <v>1</v>
      </c>
      <c r="P3416" s="6" t="s">
        <v>5861</v>
      </c>
      <c r="Q3416" s="6" t="s">
        <v>24</v>
      </c>
    </row>
    <row r="3417" spans="1:17" ht="15">
      <c r="A3417" s="6" t="s">
        <v>29</v>
      </c>
      <c r="B3417" s="6" t="s">
        <v>94</v>
      </c>
      <c r="C3417" s="6" t="s">
        <v>95</v>
      </c>
      <c r="D3417" s="6" t="s">
        <v>1105</v>
      </c>
      <c r="E3417" s="6">
        <v>34</v>
      </c>
      <c r="F3417" s="6" t="s">
        <v>131</v>
      </c>
      <c r="G3417" s="6" t="s">
        <v>22</v>
      </c>
      <c r="H3417" s="7">
        <v>43253.841284722221</v>
      </c>
      <c r="I3417" s="7">
        <v>43253.76666666667</v>
      </c>
      <c r="J3417" s="4">
        <f t="shared" si="268"/>
        <v>2018</v>
      </c>
      <c r="K3417" s="4">
        <f t="shared" si="269"/>
        <v>6</v>
      </c>
      <c r="L3417" s="6">
        <f t="shared" si="270"/>
        <v>6446.9999995781109</v>
      </c>
      <c r="M3417" s="8">
        <f t="shared" si="266"/>
        <v>107.44999999296851</v>
      </c>
      <c r="N3417" s="8">
        <f t="shared" si="267"/>
        <v>3653.2999997609295</v>
      </c>
      <c r="O3417" s="18">
        <v>1</v>
      </c>
      <c r="P3417" s="6" t="s">
        <v>5862</v>
      </c>
      <c r="Q3417" s="6" t="s">
        <v>24</v>
      </c>
    </row>
    <row r="3418" spans="1:17" ht="15">
      <c r="A3418" s="6" t="s">
        <v>29</v>
      </c>
      <c r="B3418" s="6" t="s">
        <v>87</v>
      </c>
      <c r="C3418" s="6" t="s">
        <v>197</v>
      </c>
      <c r="D3418" s="6" t="s">
        <v>5863</v>
      </c>
      <c r="E3418" s="6">
        <v>1</v>
      </c>
      <c r="F3418" s="6" t="s">
        <v>27</v>
      </c>
      <c r="G3418" s="6" t="s">
        <v>22</v>
      </c>
      <c r="H3418" s="7">
        <v>43253.823958333334</v>
      </c>
      <c r="I3418" s="7">
        <v>43253.775000000001</v>
      </c>
      <c r="J3418" s="4">
        <f t="shared" si="268"/>
        <v>2018</v>
      </c>
      <c r="K3418" s="4">
        <f t="shared" si="269"/>
        <v>6</v>
      </c>
      <c r="L3418" s="6">
        <f t="shared" si="270"/>
        <v>4229.9999999580905</v>
      </c>
      <c r="M3418" s="8">
        <f t="shared" si="266"/>
        <v>70.499999999301508</v>
      </c>
      <c r="N3418" s="8">
        <f t="shared" si="267"/>
        <v>70.499999999301508</v>
      </c>
      <c r="O3418" s="18">
        <v>1</v>
      </c>
      <c r="P3418" s="6" t="s">
        <v>5864</v>
      </c>
      <c r="Q3418" s="6" t="s">
        <v>24</v>
      </c>
    </row>
    <row r="3419" spans="1:17" ht="15">
      <c r="A3419" s="6" t="s">
        <v>29</v>
      </c>
      <c r="B3419" s="6" t="s">
        <v>87</v>
      </c>
      <c r="C3419" s="6" t="s">
        <v>197</v>
      </c>
      <c r="D3419" s="6" t="s">
        <v>5865</v>
      </c>
      <c r="E3419" s="6">
        <v>1</v>
      </c>
      <c r="F3419" s="6" t="s">
        <v>27</v>
      </c>
      <c r="G3419" s="6" t="s">
        <v>22</v>
      </c>
      <c r="H3419" s="7">
        <v>43253.866296296299</v>
      </c>
      <c r="I3419" s="7">
        <v>43253.787499999999</v>
      </c>
      <c r="J3419" s="4">
        <f t="shared" si="268"/>
        <v>2018</v>
      </c>
      <c r="K3419" s="4">
        <f t="shared" si="269"/>
        <v>6</v>
      </c>
      <c r="L3419" s="6">
        <f t="shared" si="270"/>
        <v>6808.0000003566965</v>
      </c>
      <c r="M3419" s="8">
        <f t="shared" si="266"/>
        <v>113.46666667261161</v>
      </c>
      <c r="N3419" s="8">
        <f t="shared" si="267"/>
        <v>113.46666667261161</v>
      </c>
      <c r="O3419" s="18">
        <v>1</v>
      </c>
      <c r="P3419" s="6" t="s">
        <v>5866</v>
      </c>
      <c r="Q3419" s="6" t="s">
        <v>24</v>
      </c>
    </row>
    <row r="3420" spans="1:17" ht="15">
      <c r="A3420" s="6" t="s">
        <v>17</v>
      </c>
      <c r="B3420" s="6" t="s">
        <v>41</v>
      </c>
      <c r="C3420" s="6" t="s">
        <v>42</v>
      </c>
      <c r="D3420" s="6" t="s">
        <v>5867</v>
      </c>
      <c r="E3420" s="6">
        <v>2</v>
      </c>
      <c r="F3420" s="6" t="s">
        <v>27</v>
      </c>
      <c r="G3420" s="6" t="s">
        <v>22</v>
      </c>
      <c r="H3420" s="7">
        <v>43253.920543981483</v>
      </c>
      <c r="I3420" s="7">
        <v>43253.870833333334</v>
      </c>
      <c r="J3420" s="4">
        <f t="shared" si="268"/>
        <v>2018</v>
      </c>
      <c r="K3420" s="4">
        <f t="shared" si="269"/>
        <v>6</v>
      </c>
      <c r="L3420" s="6">
        <f t="shared" si="270"/>
        <v>4295.0000000651926</v>
      </c>
      <c r="M3420" s="8">
        <f t="shared" si="266"/>
        <v>71.583333334419876</v>
      </c>
      <c r="N3420" s="8">
        <f t="shared" si="267"/>
        <v>143.16666666883975</v>
      </c>
      <c r="O3420" s="18">
        <v>1</v>
      </c>
      <c r="P3420" s="6" t="s">
        <v>5868</v>
      </c>
      <c r="Q3420" s="6" t="s">
        <v>24</v>
      </c>
    </row>
    <row r="3421" spans="1:17" ht="15">
      <c r="A3421" s="6" t="s">
        <v>29</v>
      </c>
      <c r="B3421" s="6" t="s">
        <v>94</v>
      </c>
      <c r="C3421" s="6" t="s">
        <v>4972</v>
      </c>
      <c r="D3421" s="6" t="s">
        <v>5869</v>
      </c>
      <c r="E3421" s="6">
        <v>1</v>
      </c>
      <c r="F3421" s="6" t="s">
        <v>131</v>
      </c>
      <c r="G3421" s="6" t="s">
        <v>22</v>
      </c>
      <c r="H3421" s="7">
        <v>43253.946064814816</v>
      </c>
      <c r="I3421" s="7">
        <v>43253.885416666664</v>
      </c>
      <c r="J3421" s="4">
        <f t="shared" si="268"/>
        <v>2018</v>
      </c>
      <c r="K3421" s="4">
        <f t="shared" si="269"/>
        <v>6</v>
      </c>
      <c r="L3421" s="6">
        <f t="shared" si="270"/>
        <v>5240.0000003166497</v>
      </c>
      <c r="M3421" s="8">
        <f t="shared" si="266"/>
        <v>87.333333338610828</v>
      </c>
      <c r="N3421" s="8">
        <f t="shared" si="267"/>
        <v>87.333333338610828</v>
      </c>
      <c r="O3421" s="18">
        <v>1</v>
      </c>
      <c r="P3421" s="6" t="s">
        <v>5870</v>
      </c>
      <c r="Q3421" s="6" t="s">
        <v>24</v>
      </c>
    </row>
    <row r="3422" spans="1:17" ht="15">
      <c r="A3422" s="6" t="s">
        <v>29</v>
      </c>
      <c r="B3422" s="6" t="s">
        <v>94</v>
      </c>
      <c r="C3422" s="6" t="s">
        <v>4972</v>
      </c>
      <c r="D3422" s="6" t="s">
        <v>2506</v>
      </c>
      <c r="E3422" s="6">
        <v>14</v>
      </c>
      <c r="F3422" s="6" t="s">
        <v>131</v>
      </c>
      <c r="G3422" s="6" t="s">
        <v>22</v>
      </c>
      <c r="H3422" s="7">
        <v>43253.945752314816</v>
      </c>
      <c r="I3422" s="7">
        <v>43253.915972222225</v>
      </c>
      <c r="J3422" s="4">
        <f t="shared" si="268"/>
        <v>2018</v>
      </c>
      <c r="K3422" s="4">
        <f t="shared" si="269"/>
        <v>6</v>
      </c>
      <c r="L3422" s="6">
        <f t="shared" si="270"/>
        <v>2572.999999858439</v>
      </c>
      <c r="M3422" s="8">
        <f t="shared" si="266"/>
        <v>42.883333330973983</v>
      </c>
      <c r="N3422" s="8">
        <f t="shared" si="267"/>
        <v>600.36666663363576</v>
      </c>
      <c r="O3422" s="18">
        <v>1</v>
      </c>
      <c r="P3422" s="6" t="s">
        <v>5871</v>
      </c>
      <c r="Q3422" s="6" t="s">
        <v>24</v>
      </c>
    </row>
    <row r="3423" spans="1:17" ht="15">
      <c r="A3423" s="6" t="s">
        <v>17</v>
      </c>
      <c r="B3423" s="6" t="s">
        <v>41</v>
      </c>
      <c r="C3423" s="6" t="s">
        <v>135</v>
      </c>
      <c r="D3423" s="6" t="s">
        <v>5872</v>
      </c>
      <c r="E3423" s="6">
        <v>4</v>
      </c>
      <c r="F3423" s="6" t="s">
        <v>27</v>
      </c>
      <c r="G3423" s="6" t="s">
        <v>22</v>
      </c>
      <c r="H3423" s="7">
        <v>43254.675115740742</v>
      </c>
      <c r="I3423" s="7">
        <v>43254.654861111114</v>
      </c>
      <c r="J3423" s="4">
        <f t="shared" si="268"/>
        <v>2018</v>
      </c>
      <c r="K3423" s="4">
        <f t="shared" si="269"/>
        <v>6</v>
      </c>
      <c r="L3423" s="6">
        <f t="shared" si="270"/>
        <v>1749.9999998370185</v>
      </c>
      <c r="M3423" s="8">
        <f t="shared" si="266"/>
        <v>29.166666663950309</v>
      </c>
      <c r="N3423" s="8">
        <f t="shared" si="267"/>
        <v>116.66666665580124</v>
      </c>
      <c r="O3423" s="18">
        <v>1</v>
      </c>
      <c r="P3423" s="6" t="s">
        <v>5873</v>
      </c>
      <c r="Q3423" s="6" t="s">
        <v>24</v>
      </c>
    </row>
    <row r="3424" spans="1:17" ht="15">
      <c r="A3424" s="6" t="s">
        <v>17</v>
      </c>
      <c r="B3424" s="6" t="s">
        <v>41</v>
      </c>
      <c r="C3424" s="6" t="s">
        <v>135</v>
      </c>
      <c r="D3424" s="6" t="s">
        <v>426</v>
      </c>
      <c r="E3424" s="6">
        <v>8</v>
      </c>
      <c r="F3424" s="6" t="s">
        <v>472</v>
      </c>
      <c r="G3424" s="6" t="s">
        <v>22</v>
      </c>
      <c r="H3424" s="7">
        <v>43254.731793981482</v>
      </c>
      <c r="I3424" s="7">
        <v>43254.709722222222</v>
      </c>
      <c r="J3424" s="4">
        <f t="shared" si="268"/>
        <v>2018</v>
      </c>
      <c r="K3424" s="4">
        <f t="shared" si="269"/>
        <v>6</v>
      </c>
      <c r="L3424" s="6">
        <f t="shared" si="270"/>
        <v>1907.0000000763685</v>
      </c>
      <c r="M3424" s="8">
        <f t="shared" si="266"/>
        <v>31.783333334606141</v>
      </c>
      <c r="N3424" s="8">
        <f t="shared" si="267"/>
        <v>254.26666667684913</v>
      </c>
      <c r="O3424" s="18">
        <v>1</v>
      </c>
      <c r="P3424" s="6" t="s">
        <v>5874</v>
      </c>
      <c r="Q3424" s="6" t="s">
        <v>24</v>
      </c>
    </row>
    <row r="3425" spans="1:17" ht="15">
      <c r="A3425" s="6" t="s">
        <v>17</v>
      </c>
      <c r="B3425" s="6" t="s">
        <v>55</v>
      </c>
      <c r="C3425" s="6" t="s">
        <v>59</v>
      </c>
      <c r="D3425" s="6" t="s">
        <v>5875</v>
      </c>
      <c r="E3425" s="6">
        <v>1</v>
      </c>
      <c r="F3425" s="6" t="s">
        <v>85</v>
      </c>
      <c r="G3425" s="6" t="s">
        <v>22</v>
      </c>
      <c r="H3425" s="7">
        <v>43254.750219907408</v>
      </c>
      <c r="I3425" s="7">
        <v>43254.720138888886</v>
      </c>
      <c r="J3425" s="4">
        <f t="shared" si="268"/>
        <v>2018</v>
      </c>
      <c r="K3425" s="4">
        <f t="shared" si="269"/>
        <v>6</v>
      </c>
      <c r="L3425" s="6">
        <f t="shared" si="270"/>
        <v>2599.0000002784654</v>
      </c>
      <c r="M3425" s="8">
        <f t="shared" si="266"/>
        <v>43.316666671307757</v>
      </c>
      <c r="N3425" s="8">
        <f t="shared" si="267"/>
        <v>43.316666671307757</v>
      </c>
      <c r="O3425" s="18">
        <v>1</v>
      </c>
      <c r="P3425" s="6" t="s">
        <v>5876</v>
      </c>
      <c r="Q3425" s="6" t="s">
        <v>24</v>
      </c>
    </row>
    <row r="3426" spans="1:17" ht="15">
      <c r="A3426" s="6" t="s">
        <v>17</v>
      </c>
      <c r="B3426" s="6" t="s">
        <v>55</v>
      </c>
      <c r="C3426" s="6" t="s">
        <v>59</v>
      </c>
      <c r="D3426" s="6" t="s">
        <v>5877</v>
      </c>
      <c r="E3426" s="6">
        <v>36</v>
      </c>
      <c r="F3426" s="6" t="s">
        <v>27</v>
      </c>
      <c r="G3426" s="6" t="s">
        <v>22</v>
      </c>
      <c r="H3426" s="7">
        <v>43254.784305555557</v>
      </c>
      <c r="I3426" s="7">
        <v>43254.756249999999</v>
      </c>
      <c r="J3426" s="4">
        <f t="shared" si="268"/>
        <v>2018</v>
      </c>
      <c r="K3426" s="4">
        <f t="shared" si="269"/>
        <v>6</v>
      </c>
      <c r="L3426" s="6">
        <f t="shared" si="270"/>
        <v>2424.0000002318993</v>
      </c>
      <c r="M3426" s="8">
        <f t="shared" si="266"/>
        <v>40.400000003864989</v>
      </c>
      <c r="N3426" s="8">
        <f t="shared" si="267"/>
        <v>1454.4000001391396</v>
      </c>
      <c r="O3426" s="18">
        <v>1</v>
      </c>
      <c r="P3426" s="6" t="s">
        <v>5878</v>
      </c>
      <c r="Q3426" s="6" t="s">
        <v>24</v>
      </c>
    </row>
    <row r="3427" spans="1:17" ht="15">
      <c r="A3427" s="6" t="s">
        <v>17</v>
      </c>
      <c r="B3427" s="6" t="s">
        <v>41</v>
      </c>
      <c r="C3427" s="6" t="s">
        <v>62</v>
      </c>
      <c r="D3427" s="6" t="s">
        <v>5879</v>
      </c>
      <c r="E3427" s="6">
        <v>20</v>
      </c>
      <c r="F3427" s="6" t="s">
        <v>27</v>
      </c>
      <c r="G3427" s="6" t="s">
        <v>22</v>
      </c>
      <c r="H3427" s="7">
        <v>43254.804629629631</v>
      </c>
      <c r="I3427" s="7">
        <v>43254.761111111111</v>
      </c>
      <c r="J3427" s="4">
        <f t="shared" si="268"/>
        <v>2018</v>
      </c>
      <c r="K3427" s="4">
        <f t="shared" si="269"/>
        <v>6</v>
      </c>
      <c r="L3427" s="6">
        <f t="shared" si="270"/>
        <v>3760.0000001024455</v>
      </c>
      <c r="M3427" s="8">
        <f t="shared" si="266"/>
        <v>62.666666668374091</v>
      </c>
      <c r="N3427" s="8">
        <f t="shared" si="267"/>
        <v>1253.3333333674818</v>
      </c>
      <c r="O3427" s="18">
        <v>1</v>
      </c>
      <c r="P3427" s="6" t="s">
        <v>5880</v>
      </c>
      <c r="Q3427" s="6" t="s">
        <v>24</v>
      </c>
    </row>
    <row r="3428" spans="1:19" s="100" customFormat="1" ht="15">
      <c r="A3428" s="96" t="s">
        <v>17</v>
      </c>
      <c r="B3428" s="96" t="s">
        <v>55</v>
      </c>
      <c r="C3428" s="96" t="s">
        <v>59</v>
      </c>
      <c r="D3428" s="96" t="s">
        <v>5881</v>
      </c>
      <c r="E3428" s="96">
        <v>1</v>
      </c>
      <c r="F3428" s="96" t="s">
        <v>27</v>
      </c>
      <c r="G3428" s="96" t="s">
        <v>22</v>
      </c>
      <c r="H3428" s="97">
        <v>43254.824999999997</v>
      </c>
      <c r="I3428" s="97">
        <v>43254.787499999999</v>
      </c>
      <c r="J3428" s="4">
        <f t="shared" si="268"/>
        <v>2018</v>
      </c>
      <c r="K3428" s="4">
        <f t="shared" si="269"/>
        <v>6</v>
      </c>
      <c r="L3428" s="96">
        <f t="shared" si="270"/>
        <v>3239.9999998742715</v>
      </c>
      <c r="M3428" s="98">
        <f t="shared" si="266"/>
        <v>53.999999997904524</v>
      </c>
      <c r="N3428" s="98">
        <f t="shared" si="267"/>
        <v>53.999999997904524</v>
      </c>
      <c r="O3428" s="99">
        <v>1</v>
      </c>
      <c r="P3428" s="96" t="s">
        <v>5882</v>
      </c>
      <c r="Q3428" s="96" t="s">
        <v>24</v>
      </c>
      <c r="S3428"/>
    </row>
    <row r="3429" spans="1:17" ht="15">
      <c r="A3429" s="6" t="s">
        <v>29</v>
      </c>
      <c r="B3429" s="6" t="s">
        <v>87</v>
      </c>
      <c r="C3429" s="6" t="s">
        <v>197</v>
      </c>
      <c r="D3429" s="6" t="s">
        <v>5883</v>
      </c>
      <c r="E3429" s="6">
        <v>1</v>
      </c>
      <c r="F3429" s="6" t="s">
        <v>27</v>
      </c>
      <c r="G3429" s="6" t="s">
        <v>22</v>
      </c>
      <c r="H3429" s="7">
        <v>43255.228831018518</v>
      </c>
      <c r="I3429" s="7">
        <v>43255.177083333336</v>
      </c>
      <c r="J3429" s="4">
        <f t="shared" si="268"/>
        <v>2018</v>
      </c>
      <c r="K3429" s="4">
        <f t="shared" si="269"/>
        <v>6</v>
      </c>
      <c r="L3429" s="6">
        <f t="shared" si="270"/>
        <v>4470.9999997168779</v>
      </c>
      <c r="M3429" s="8">
        <f t="shared" si="266"/>
        <v>74.516666661947966</v>
      </c>
      <c r="N3429" s="8">
        <f t="shared" si="267"/>
        <v>74.516666661947966</v>
      </c>
      <c r="O3429" s="18">
        <v>1</v>
      </c>
      <c r="P3429" s="6" t="s">
        <v>5884</v>
      </c>
      <c r="Q3429" s="6" t="s">
        <v>24</v>
      </c>
    </row>
    <row r="3430" spans="1:17" ht="15">
      <c r="A3430" s="6" t="s">
        <v>17</v>
      </c>
      <c r="B3430" s="6" t="s">
        <v>18</v>
      </c>
      <c r="C3430" s="6" t="s">
        <v>19</v>
      </c>
      <c r="D3430" s="6" t="s">
        <v>5885</v>
      </c>
      <c r="E3430" s="6">
        <v>1</v>
      </c>
      <c r="F3430" s="6" t="s">
        <v>131</v>
      </c>
      <c r="G3430" s="6" t="s">
        <v>97</v>
      </c>
      <c r="H3430" s="7">
        <v>43255.751319444447</v>
      </c>
      <c r="I3430" s="7">
        <v>43255.599999999999</v>
      </c>
      <c r="J3430" s="4">
        <f t="shared" si="268"/>
        <v>2018</v>
      </c>
      <c r="K3430" s="4">
        <f t="shared" si="269"/>
        <v>6</v>
      </c>
      <c r="L3430" s="6">
        <f t="shared" si="270"/>
        <v>13074.000000371598</v>
      </c>
      <c r="M3430" s="8">
        <f t="shared" si="266"/>
        <v>217.9000000061933</v>
      </c>
      <c r="N3430" s="8">
        <f t="shared" si="267"/>
        <v>217.9000000061933</v>
      </c>
      <c r="O3430" s="18">
        <v>1</v>
      </c>
      <c r="P3430" s="6" t="s">
        <v>5886</v>
      </c>
      <c r="Q3430" s="6" t="s">
        <v>24</v>
      </c>
    </row>
    <row r="3431" spans="1:17" ht="15">
      <c r="A3431" s="6" t="s">
        <v>29</v>
      </c>
      <c r="B3431" s="6" t="s">
        <v>94</v>
      </c>
      <c r="C3431" s="6" t="s">
        <v>95</v>
      </c>
      <c r="D3431" s="6" t="s">
        <v>3602</v>
      </c>
      <c r="E3431" s="6">
        <v>1</v>
      </c>
      <c r="F3431" s="6" t="s">
        <v>27</v>
      </c>
      <c r="G3431" s="6" t="s">
        <v>22</v>
      </c>
      <c r="H3431" s="7">
        <v>43255.878912037035</v>
      </c>
      <c r="I3431" s="7">
        <v>43255.760416666664</v>
      </c>
      <c r="J3431" s="4">
        <f t="shared" si="268"/>
        <v>2018</v>
      </c>
      <c r="K3431" s="4">
        <f t="shared" si="269"/>
        <v>6</v>
      </c>
      <c r="L3431" s="6">
        <f t="shared" si="270"/>
        <v>10238.000000012107</v>
      </c>
      <c r="M3431" s="8">
        <f t="shared" si="266"/>
        <v>170.63333333353512</v>
      </c>
      <c r="N3431" s="8">
        <f t="shared" si="267"/>
        <v>170.63333333353512</v>
      </c>
      <c r="O3431" s="18">
        <v>1</v>
      </c>
      <c r="P3431" s="6" t="s">
        <v>5887</v>
      </c>
      <c r="Q3431" s="6" t="s">
        <v>24</v>
      </c>
    </row>
    <row r="3432" spans="1:17" ht="15">
      <c r="A3432" s="6" t="s">
        <v>29</v>
      </c>
      <c r="B3432" s="6" t="s">
        <v>94</v>
      </c>
      <c r="C3432" s="6" t="s">
        <v>156</v>
      </c>
      <c r="D3432" s="6" t="s">
        <v>864</v>
      </c>
      <c r="E3432" s="6">
        <v>27</v>
      </c>
      <c r="F3432" s="6" t="s">
        <v>85</v>
      </c>
      <c r="G3432" s="6" t="s">
        <v>22</v>
      </c>
      <c r="H3432" s="7">
        <v>43256.130300925928</v>
      </c>
      <c r="I3432" s="7">
        <v>43256.056944444441</v>
      </c>
      <c r="J3432" s="4">
        <f t="shared" si="268"/>
        <v>2018</v>
      </c>
      <c r="K3432" s="4">
        <f t="shared" si="269"/>
        <v>6</v>
      </c>
      <c r="L3432" s="6">
        <f t="shared" si="270"/>
        <v>6338.0000005010515</v>
      </c>
      <c r="M3432" s="8">
        <f t="shared" si="266"/>
        <v>105.63333334168419</v>
      </c>
      <c r="N3432" s="8">
        <f t="shared" si="267"/>
        <v>2852.1000002254732</v>
      </c>
      <c r="O3432" s="18">
        <v>1</v>
      </c>
      <c r="P3432" s="6" t="s">
        <v>5888</v>
      </c>
      <c r="Q3432" s="6" t="s">
        <v>24</v>
      </c>
    </row>
    <row r="3433" spans="1:17" ht="15">
      <c r="A3433" s="6" t="s">
        <v>29</v>
      </c>
      <c r="B3433" s="6" t="s">
        <v>30</v>
      </c>
      <c r="C3433" s="6" t="s">
        <v>1912</v>
      </c>
      <c r="D3433" s="6" t="s">
        <v>5889</v>
      </c>
      <c r="E3433" s="6">
        <v>1</v>
      </c>
      <c r="F3433" s="6" t="s">
        <v>21</v>
      </c>
      <c r="G3433" s="6" t="s">
        <v>97</v>
      </c>
      <c r="H3433" s="7">
        <v>43256.484027777777</v>
      </c>
      <c r="I3433" s="7">
        <v>43256.411805555559</v>
      </c>
      <c r="J3433" s="4">
        <f t="shared" si="268"/>
        <v>2018</v>
      </c>
      <c r="K3433" s="4">
        <f t="shared" si="269"/>
        <v>6</v>
      </c>
      <c r="L3433" s="6">
        <f t="shared" si="270"/>
        <v>6239.9999995948747</v>
      </c>
      <c r="M3433" s="8">
        <f t="shared" si="266"/>
        <v>103.99999999324791</v>
      </c>
      <c r="N3433" s="8">
        <f t="shared" si="267"/>
        <v>103.99999999324791</v>
      </c>
      <c r="O3433" s="18">
        <v>1</v>
      </c>
      <c r="P3433" s="6" t="s">
        <v>5890</v>
      </c>
      <c r="Q3433" s="6" t="s">
        <v>24</v>
      </c>
    </row>
    <row r="3434" spans="1:17" ht="15">
      <c r="A3434" s="6" t="s">
        <v>29</v>
      </c>
      <c r="B3434" s="6" t="s">
        <v>94</v>
      </c>
      <c r="C3434" s="6" t="s">
        <v>4936</v>
      </c>
      <c r="D3434" s="6" t="s">
        <v>5891</v>
      </c>
      <c r="E3434" s="6">
        <v>1</v>
      </c>
      <c r="F3434" s="6" t="s">
        <v>33</v>
      </c>
      <c r="G3434" s="6" t="s">
        <v>22</v>
      </c>
      <c r="H3434" s="7">
        <v>43379.365277777775</v>
      </c>
      <c r="I3434" s="7">
        <v>43379.301388888889</v>
      </c>
      <c r="J3434" s="4">
        <f t="shared" si="268"/>
        <v>2018</v>
      </c>
      <c r="K3434" s="4">
        <f t="shared" si="269"/>
        <v>10</v>
      </c>
      <c r="L3434" s="6">
        <f t="shared" si="270"/>
        <v>5519.9999997625127</v>
      </c>
      <c r="M3434" s="8">
        <f t="shared" si="266"/>
        <v>91.999999996041879</v>
      </c>
      <c r="N3434" s="8">
        <f t="shared" si="267"/>
        <v>91.999999996041879</v>
      </c>
      <c r="O3434" s="18">
        <v>1</v>
      </c>
      <c r="P3434" s="6" t="s">
        <v>5892</v>
      </c>
      <c r="Q3434" s="6" t="s">
        <v>24</v>
      </c>
    </row>
    <row r="3435" spans="1:17" ht="15">
      <c r="A3435" s="6" t="s">
        <v>17</v>
      </c>
      <c r="B3435" s="6" t="s">
        <v>140</v>
      </c>
      <c r="C3435" s="6" t="s">
        <v>2827</v>
      </c>
      <c r="D3435" s="6" t="s">
        <v>2828</v>
      </c>
      <c r="E3435" s="6">
        <v>1056</v>
      </c>
      <c r="F3435" s="6" t="s">
        <v>1</v>
      </c>
      <c r="G3435" s="6" t="s">
        <v>22</v>
      </c>
      <c r="H3435" s="7">
        <v>43256.697465277779</v>
      </c>
      <c r="I3435" s="7">
        <v>43256.655555555553</v>
      </c>
      <c r="J3435" s="4">
        <f t="shared" si="268"/>
        <v>2018</v>
      </c>
      <c r="K3435" s="4">
        <f t="shared" si="269"/>
        <v>6</v>
      </c>
      <c r="L3435" s="6">
        <f t="shared" si="270"/>
        <v>3621.0000002989545</v>
      </c>
      <c r="M3435" s="8">
        <f t="shared" si="266"/>
        <v>60.350000004982576</v>
      </c>
      <c r="N3435" s="8">
        <f t="shared" si="267"/>
        <v>63729.6000052616</v>
      </c>
      <c r="O3435" s="18">
        <v>1</v>
      </c>
      <c r="P3435" s="6" t="s">
        <v>5893</v>
      </c>
      <c r="Q3435" s="6" t="s">
        <v>24</v>
      </c>
    </row>
    <row r="3436" spans="1:17" ht="15">
      <c r="A3436" s="6" t="s">
        <v>17</v>
      </c>
      <c r="B3436" s="6" t="s">
        <v>55</v>
      </c>
      <c r="C3436" s="6" t="s">
        <v>59</v>
      </c>
      <c r="D3436" s="6" t="s">
        <v>2291</v>
      </c>
      <c r="E3436" s="6">
        <v>15</v>
      </c>
      <c r="F3436" s="6" t="s">
        <v>27</v>
      </c>
      <c r="G3436" s="6" t="s">
        <v>22</v>
      </c>
      <c r="H3436" s="7">
        <v>43256.858067129629</v>
      </c>
      <c r="I3436" s="7">
        <v>43256.804861111108</v>
      </c>
      <c r="J3436" s="4">
        <f t="shared" si="268"/>
        <v>2018</v>
      </c>
      <c r="K3436" s="4">
        <f t="shared" si="269"/>
        <v>6</v>
      </c>
      <c r="L3436" s="6">
        <f t="shared" si="270"/>
        <v>4597.0000002533197</v>
      </c>
      <c r="M3436" s="8">
        <f t="shared" si="266"/>
        <v>76.616666670888662</v>
      </c>
      <c r="N3436" s="8">
        <f t="shared" si="267"/>
        <v>1149.2500000633299</v>
      </c>
      <c r="O3436" s="18">
        <v>1</v>
      </c>
      <c r="P3436" s="6" t="s">
        <v>5894</v>
      </c>
      <c r="Q3436" s="6" t="s">
        <v>24</v>
      </c>
    </row>
    <row r="3437" spans="1:17" ht="15">
      <c r="A3437" s="6" t="s">
        <v>17</v>
      </c>
      <c r="B3437" s="6" t="s">
        <v>18</v>
      </c>
      <c r="C3437" s="6" t="s">
        <v>25</v>
      </c>
      <c r="D3437" s="6" t="s">
        <v>5895</v>
      </c>
      <c r="E3437" s="6">
        <v>3</v>
      </c>
      <c r="F3437" s="6" t="s">
        <v>27</v>
      </c>
      <c r="G3437" s="6" t="s">
        <v>22</v>
      </c>
      <c r="H3437" s="7">
        <v>43257.110995370371</v>
      </c>
      <c r="I3437" s="7">
        <v>43257.04583333333</v>
      </c>
      <c r="J3437" s="4">
        <f t="shared" si="268"/>
        <v>2018</v>
      </c>
      <c r="K3437" s="4">
        <f t="shared" si="269"/>
        <v>6</v>
      </c>
      <c r="L3437" s="6">
        <f t="shared" si="270"/>
        <v>5630.0000003306195</v>
      </c>
      <c r="M3437" s="8">
        <f t="shared" si="266"/>
        <v>93.833333338843659</v>
      </c>
      <c r="N3437" s="8">
        <f t="shared" si="267"/>
        <v>281.50000001653098</v>
      </c>
      <c r="O3437" s="18">
        <v>1</v>
      </c>
      <c r="P3437" s="6" t="s">
        <v>5896</v>
      </c>
      <c r="Q3437" s="6" t="s">
        <v>24</v>
      </c>
    </row>
    <row r="3438" spans="1:19" s="123" customFormat="1" ht="15">
      <c r="A3438" s="127" t="s">
        <v>17</v>
      </c>
      <c r="B3438" s="127" t="s">
        <v>41</v>
      </c>
      <c r="C3438" s="127" t="s">
        <v>62</v>
      </c>
      <c r="D3438" s="127" t="s">
        <v>5897</v>
      </c>
      <c r="E3438" s="127">
        <v>1</v>
      </c>
      <c r="F3438" s="127" t="s">
        <v>92</v>
      </c>
      <c r="G3438" s="127" t="s">
        <v>22</v>
      </c>
      <c r="H3438" s="128">
        <v>43257.436111111114</v>
      </c>
      <c r="I3438" s="128">
        <v>43257.400694444441</v>
      </c>
      <c r="J3438" s="4">
        <f t="shared" si="268"/>
        <v>2018</v>
      </c>
      <c r="K3438" s="4">
        <f t="shared" si="269"/>
        <v>6</v>
      </c>
      <c r="L3438" s="127">
        <f t="shared" si="270"/>
        <v>3060.0000005448237</v>
      </c>
      <c r="M3438" s="125">
        <f t="shared" si="266"/>
        <v>51.000000009080395</v>
      </c>
      <c r="N3438" s="125">
        <f t="shared" si="267"/>
        <v>51.000000009080395</v>
      </c>
      <c r="O3438" s="126">
        <v>1</v>
      </c>
      <c r="P3438" s="127" t="s">
        <v>5898</v>
      </c>
      <c r="Q3438" s="127" t="s">
        <v>24</v>
      </c>
      <c r="S3438"/>
    </row>
    <row r="3439" spans="1:17" ht="15">
      <c r="A3439" s="6" t="s">
        <v>17</v>
      </c>
      <c r="B3439" s="6" t="s">
        <v>55</v>
      </c>
      <c r="C3439" s="6" t="s">
        <v>59</v>
      </c>
      <c r="D3439" s="6" t="s">
        <v>5899</v>
      </c>
      <c r="E3439" s="6">
        <v>239</v>
      </c>
      <c r="F3439" s="6" t="s">
        <v>27</v>
      </c>
      <c r="G3439" s="6" t="s">
        <v>22</v>
      </c>
      <c r="H3439" s="7">
        <v>43257.603437500002</v>
      </c>
      <c r="I3439" s="7">
        <v>43257.557638888888</v>
      </c>
      <c r="J3439" s="4">
        <f t="shared" si="268"/>
        <v>2018</v>
      </c>
      <c r="K3439" s="4">
        <f t="shared" si="269"/>
        <v>6</v>
      </c>
      <c r="L3439" s="6">
        <f t="shared" si="270"/>
        <v>3957.000000262633</v>
      </c>
      <c r="M3439" s="8">
        <f t="shared" si="266"/>
        <v>65.950000004377216</v>
      </c>
      <c r="N3439" s="8">
        <f t="shared" si="267"/>
        <v>15762.050001046155</v>
      </c>
      <c r="O3439" s="18">
        <v>1</v>
      </c>
      <c r="P3439" s="6" t="s">
        <v>5900</v>
      </c>
      <c r="Q3439" s="6" t="s">
        <v>24</v>
      </c>
    </row>
    <row r="3440" spans="1:17" ht="15">
      <c r="A3440" s="6" t="s">
        <v>29</v>
      </c>
      <c r="B3440" s="6" t="s">
        <v>94</v>
      </c>
      <c r="C3440" s="6" t="s">
        <v>156</v>
      </c>
      <c r="D3440" s="6" t="s">
        <v>5901</v>
      </c>
      <c r="E3440" s="6">
        <v>2</v>
      </c>
      <c r="F3440" s="6" t="s">
        <v>85</v>
      </c>
      <c r="G3440" s="6" t="s">
        <v>22</v>
      </c>
      <c r="H3440" s="7">
        <v>43257.755104166667</v>
      </c>
      <c r="I3440" s="7">
        <v>43257.663194444445</v>
      </c>
      <c r="J3440" s="4">
        <f t="shared" si="268"/>
        <v>2018</v>
      </c>
      <c r="K3440" s="4">
        <f t="shared" si="269"/>
        <v>6</v>
      </c>
      <c r="L3440" s="6">
        <f t="shared" si="270"/>
        <v>7940.9999999217689</v>
      </c>
      <c r="M3440" s="8">
        <f t="shared" si="266"/>
        <v>132.34999999869615</v>
      </c>
      <c r="N3440" s="8">
        <f t="shared" si="267"/>
        <v>264.6999999973923</v>
      </c>
      <c r="O3440" s="18">
        <v>1</v>
      </c>
      <c r="P3440" s="6" t="s">
        <v>5902</v>
      </c>
      <c r="Q3440" s="6" t="s">
        <v>24</v>
      </c>
    </row>
    <row r="3441" spans="1:17" ht="15">
      <c r="A3441" s="6" t="s">
        <v>17</v>
      </c>
      <c r="B3441" s="6" t="s">
        <v>41</v>
      </c>
      <c r="C3441" s="6" t="s">
        <v>129</v>
      </c>
      <c r="D3441" s="6" t="s">
        <v>5903</v>
      </c>
      <c r="E3441" s="6">
        <v>2</v>
      </c>
      <c r="F3441" s="6" t="s">
        <v>92</v>
      </c>
      <c r="G3441" s="6" t="s">
        <v>22</v>
      </c>
      <c r="H3441" s="7">
        <v>43258.362303240741</v>
      </c>
      <c r="I3441" s="7">
        <v>43258.322222222225</v>
      </c>
      <c r="J3441" s="4">
        <f t="shared" si="268"/>
        <v>2018</v>
      </c>
      <c r="K3441" s="4">
        <f t="shared" si="269"/>
        <v>6</v>
      </c>
      <c r="L3441" s="6">
        <f t="shared" si="270"/>
        <v>3462.9999998258427</v>
      </c>
      <c r="M3441" s="8">
        <f t="shared" si="266"/>
        <v>57.716666663764045</v>
      </c>
      <c r="N3441" s="8">
        <f t="shared" si="267"/>
        <v>115.43333332752809</v>
      </c>
      <c r="O3441" s="18">
        <v>1</v>
      </c>
      <c r="P3441" s="6" t="s">
        <v>5904</v>
      </c>
      <c r="Q3441" s="6" t="s">
        <v>24</v>
      </c>
    </row>
    <row r="3442" spans="1:17" ht="15">
      <c r="A3442" s="6" t="s">
        <v>17</v>
      </c>
      <c r="B3442" s="6" t="s">
        <v>18</v>
      </c>
      <c r="C3442" s="6" t="s">
        <v>25</v>
      </c>
      <c r="D3442" s="6" t="s">
        <v>5905</v>
      </c>
      <c r="E3442" s="6">
        <v>1</v>
      </c>
      <c r="F3442" s="6" t="s">
        <v>92</v>
      </c>
      <c r="G3442" s="6" t="s">
        <v>22</v>
      </c>
      <c r="H3442" s="7">
        <v>43258.38354166667</v>
      </c>
      <c r="I3442" s="7">
        <v>43258.337500000001</v>
      </c>
      <c r="J3442" s="4">
        <f t="shared" si="268"/>
        <v>2018</v>
      </c>
      <c r="K3442" s="4">
        <f t="shared" si="269"/>
        <v>6</v>
      </c>
      <c r="L3442" s="6">
        <f t="shared" si="270"/>
        <v>3978.0000001424924</v>
      </c>
      <c r="M3442" s="8">
        <f t="shared" si="266"/>
        <v>66.300000002374873</v>
      </c>
      <c r="N3442" s="8">
        <f t="shared" si="267"/>
        <v>66.300000002374873</v>
      </c>
      <c r="O3442" s="18">
        <v>1</v>
      </c>
      <c r="P3442" s="6" t="s">
        <v>5906</v>
      </c>
      <c r="Q3442" s="6" t="s">
        <v>24</v>
      </c>
    </row>
    <row r="3443" spans="1:17" ht="15">
      <c r="A3443" s="6" t="s">
        <v>17</v>
      </c>
      <c r="B3443" s="6" t="s">
        <v>18</v>
      </c>
      <c r="C3443" s="6" t="s">
        <v>19</v>
      </c>
      <c r="D3443" s="6" t="s">
        <v>1103</v>
      </c>
      <c r="E3443" s="6">
        <v>27</v>
      </c>
      <c r="F3443" s="6" t="s">
        <v>125</v>
      </c>
      <c r="G3443" s="6" t="s">
        <v>22</v>
      </c>
      <c r="H3443" s="7">
        <v>43258.517326388886</v>
      </c>
      <c r="I3443" s="7">
        <v>43258.482638888891</v>
      </c>
      <c r="J3443" s="4">
        <f t="shared" si="268"/>
        <v>2018</v>
      </c>
      <c r="K3443" s="4">
        <f t="shared" si="269"/>
        <v>6</v>
      </c>
      <c r="L3443" s="6">
        <f t="shared" si="270"/>
        <v>2996.9999996479601</v>
      </c>
      <c r="M3443" s="8">
        <f t="shared" si="266"/>
        <v>49.949999994132668</v>
      </c>
      <c r="N3443" s="8">
        <f t="shared" si="267"/>
        <v>1348.649999841582</v>
      </c>
      <c r="O3443" s="18">
        <v>1</v>
      </c>
      <c r="P3443" s="6" t="s">
        <v>5907</v>
      </c>
      <c r="Q3443" s="6" t="s">
        <v>24</v>
      </c>
    </row>
    <row r="3444" spans="1:17" ht="15">
      <c r="A3444" s="6" t="s">
        <v>17</v>
      </c>
      <c r="B3444" s="6" t="s">
        <v>41</v>
      </c>
      <c r="C3444" s="6" t="s">
        <v>42</v>
      </c>
      <c r="D3444" s="6" t="s">
        <v>5733</v>
      </c>
      <c r="E3444" s="6">
        <v>125</v>
      </c>
      <c r="F3444" s="6" t="s">
        <v>27</v>
      </c>
      <c r="G3444" s="6" t="s">
        <v>22</v>
      </c>
      <c r="H3444" s="7">
        <v>43258.546296296299</v>
      </c>
      <c r="I3444" s="7">
        <v>43258.522916666669</v>
      </c>
      <c r="J3444" s="4">
        <f t="shared" si="268"/>
        <v>2018</v>
      </c>
      <c r="K3444" s="4">
        <f t="shared" si="269"/>
        <v>6</v>
      </c>
      <c r="L3444" s="6">
        <f t="shared" si="270"/>
        <v>2020.0000000884756</v>
      </c>
      <c r="M3444" s="8">
        <f t="shared" si="266"/>
        <v>33.666666668141261</v>
      </c>
      <c r="N3444" s="8">
        <f t="shared" si="267"/>
        <v>4208.3333335176576</v>
      </c>
      <c r="O3444" s="18">
        <v>1</v>
      </c>
      <c r="P3444" s="6" t="s">
        <v>5908</v>
      </c>
      <c r="Q3444" s="6" t="s">
        <v>24</v>
      </c>
    </row>
    <row r="3445" spans="1:17" ht="15">
      <c r="A3445" s="6" t="s">
        <v>29</v>
      </c>
      <c r="B3445" s="6" t="s">
        <v>94</v>
      </c>
      <c r="C3445" s="6" t="s">
        <v>156</v>
      </c>
      <c r="D3445" s="6" t="s">
        <v>4900</v>
      </c>
      <c r="E3445" s="6">
        <v>111</v>
      </c>
      <c r="F3445" s="6" t="s">
        <v>85</v>
      </c>
      <c r="G3445" s="6" t="s">
        <v>22</v>
      </c>
      <c r="H3445" s="7">
        <v>43259.160636574074</v>
      </c>
      <c r="I3445" s="7">
        <v>43259.048611111109</v>
      </c>
      <c r="J3445" s="4">
        <f t="shared" si="268"/>
        <v>2018</v>
      </c>
      <c r="K3445" s="4">
        <f t="shared" si="269"/>
        <v>6</v>
      </c>
      <c r="L3445" s="6">
        <f t="shared" si="270"/>
        <v>9679.0000000968575</v>
      </c>
      <c r="M3445" s="8">
        <f t="shared" si="266"/>
        <v>161.31666666828096</v>
      </c>
      <c r="N3445" s="8">
        <f t="shared" si="267"/>
        <v>17906.150000179186</v>
      </c>
      <c r="O3445" s="18">
        <v>1</v>
      </c>
      <c r="P3445" s="6" t="s">
        <v>5909</v>
      </c>
      <c r="Q3445" s="6" t="s">
        <v>24</v>
      </c>
    </row>
    <row r="3446" spans="1:17" ht="15">
      <c r="A3446" s="6" t="s">
        <v>29</v>
      </c>
      <c r="B3446" s="6" t="s">
        <v>94</v>
      </c>
      <c r="C3446" s="6" t="s">
        <v>4936</v>
      </c>
      <c r="D3446" s="6" t="s">
        <v>5910</v>
      </c>
      <c r="E3446" s="6">
        <v>1</v>
      </c>
      <c r="F3446" s="6" t="s">
        <v>33</v>
      </c>
      <c r="G3446" s="6" t="s">
        <v>22</v>
      </c>
      <c r="H3446" s="7">
        <v>43379.365277777775</v>
      </c>
      <c r="I3446" s="7">
        <v>43379.326388888891</v>
      </c>
      <c r="J3446" s="4">
        <f t="shared" si="268"/>
        <v>2018</v>
      </c>
      <c r="K3446" s="4">
        <f t="shared" si="269"/>
        <v>10</v>
      </c>
      <c r="L3446" s="6">
        <f t="shared" si="270"/>
        <v>3359.9999996367842</v>
      </c>
      <c r="M3446" s="8">
        <f t="shared" si="266"/>
        <v>55.999999993946403</v>
      </c>
      <c r="N3446" s="8">
        <f t="shared" si="267"/>
        <v>55.999999993946403</v>
      </c>
      <c r="O3446" s="18">
        <v>1</v>
      </c>
      <c r="P3446" s="6" t="s">
        <v>5911</v>
      </c>
      <c r="Q3446" s="6" t="s">
        <v>24</v>
      </c>
    </row>
    <row r="3447" spans="1:17" ht="15">
      <c r="A3447" s="6" t="s">
        <v>29</v>
      </c>
      <c r="B3447" s="6" t="s">
        <v>30</v>
      </c>
      <c r="C3447" s="6" t="s">
        <v>31</v>
      </c>
      <c r="D3447" s="6" t="s">
        <v>1615</v>
      </c>
      <c r="E3447" s="6">
        <v>95</v>
      </c>
      <c r="F3447" s="6" t="s">
        <v>85</v>
      </c>
      <c r="G3447" s="6" t="s">
        <v>22</v>
      </c>
      <c r="H3447" s="7">
        <v>43259.284097222226</v>
      </c>
      <c r="I3447" s="7">
        <v>43259.181250000001</v>
      </c>
      <c r="J3447" s="4">
        <f t="shared" si="268"/>
        <v>2018</v>
      </c>
      <c r="K3447" s="4">
        <f t="shared" si="269"/>
        <v>6</v>
      </c>
      <c r="L3447" s="6">
        <f t="shared" si="270"/>
        <v>8886.000000173226</v>
      </c>
      <c r="M3447" s="8">
        <f t="shared" si="266"/>
        <v>148.1000000028871</v>
      </c>
      <c r="N3447" s="8">
        <f t="shared" si="267"/>
        <v>14069.500000274274</v>
      </c>
      <c r="O3447" s="18">
        <v>1</v>
      </c>
      <c r="P3447" s="6" t="s">
        <v>5912</v>
      </c>
      <c r="Q3447" s="6" t="s">
        <v>24</v>
      </c>
    </row>
    <row r="3448" spans="1:17" ht="15">
      <c r="A3448" s="6" t="s">
        <v>17</v>
      </c>
      <c r="B3448" s="6" t="s">
        <v>55</v>
      </c>
      <c r="C3448" s="6" t="s">
        <v>56</v>
      </c>
      <c r="D3448" s="6" t="s">
        <v>5913</v>
      </c>
      <c r="E3448" s="6">
        <v>3</v>
      </c>
      <c r="F3448" s="6" t="s">
        <v>125</v>
      </c>
      <c r="G3448" s="6" t="s">
        <v>22</v>
      </c>
      <c r="H3448" s="7">
        <v>43259.466898148145</v>
      </c>
      <c r="I3448" s="7">
        <v>43259.42083333333</v>
      </c>
      <c r="J3448" s="4">
        <f t="shared" si="268"/>
        <v>2018</v>
      </c>
      <c r="K3448" s="4">
        <f t="shared" si="269"/>
        <v>6</v>
      </c>
      <c r="L3448" s="6">
        <f t="shared" si="270"/>
        <v>3979.9999999813735</v>
      </c>
      <c r="M3448" s="8">
        <f t="shared" si="266"/>
        <v>66.333333333022892</v>
      </c>
      <c r="N3448" s="8">
        <f t="shared" si="267"/>
        <v>198.99999999906868</v>
      </c>
      <c r="O3448" s="18">
        <v>1</v>
      </c>
      <c r="P3448" s="6" t="s">
        <v>5914</v>
      </c>
      <c r="Q3448" s="6" t="s">
        <v>24</v>
      </c>
    </row>
    <row r="3449" spans="1:17" ht="15">
      <c r="A3449" s="6" t="s">
        <v>29</v>
      </c>
      <c r="B3449" s="6" t="s">
        <v>87</v>
      </c>
      <c r="C3449" s="6" t="s">
        <v>103</v>
      </c>
      <c r="D3449" s="6" t="s">
        <v>5915</v>
      </c>
      <c r="E3449" s="6">
        <v>1</v>
      </c>
      <c r="F3449" s="6" t="s">
        <v>27</v>
      </c>
      <c r="G3449" s="6" t="s">
        <v>22</v>
      </c>
      <c r="H3449" s="7">
        <v>43259.564849537041</v>
      </c>
      <c r="I3449" s="7">
        <v>43259.535416666666</v>
      </c>
      <c r="J3449" s="4">
        <f t="shared" si="268"/>
        <v>2018</v>
      </c>
      <c r="K3449" s="4">
        <f t="shared" si="269"/>
        <v>6</v>
      </c>
      <c r="L3449" s="6">
        <f t="shared" si="270"/>
        <v>2543.0000003892928</v>
      </c>
      <c r="M3449" s="8">
        <f t="shared" si="266"/>
        <v>42.383333339821547</v>
      </c>
      <c r="N3449" s="8">
        <f t="shared" si="267"/>
        <v>42.383333339821547</v>
      </c>
      <c r="O3449" s="18">
        <v>1</v>
      </c>
      <c r="P3449" s="6" t="s">
        <v>5916</v>
      </c>
      <c r="Q3449" s="6" t="s">
        <v>24</v>
      </c>
    </row>
    <row r="3450" spans="1:17" ht="15">
      <c r="A3450" s="6" t="s">
        <v>17</v>
      </c>
      <c r="B3450" s="6" t="s">
        <v>41</v>
      </c>
      <c r="C3450" s="6" t="s">
        <v>62</v>
      </c>
      <c r="D3450" s="6" t="s">
        <v>2263</v>
      </c>
      <c r="E3450" s="6">
        <v>13</v>
      </c>
      <c r="F3450" s="6" t="s">
        <v>85</v>
      </c>
      <c r="G3450" s="6" t="s">
        <v>22</v>
      </c>
      <c r="H3450" s="7">
        <v>43259.596956018519</v>
      </c>
      <c r="I3450" s="7">
        <v>43259.570833333331</v>
      </c>
      <c r="J3450" s="4">
        <f t="shared" si="268"/>
        <v>2018</v>
      </c>
      <c r="K3450" s="4">
        <f t="shared" si="269"/>
        <v>6</v>
      </c>
      <c r="L3450" s="6">
        <f t="shared" si="270"/>
        <v>2257.0000001695007</v>
      </c>
      <c r="M3450" s="8">
        <f t="shared" si="266"/>
        <v>37.616666669491678</v>
      </c>
      <c r="N3450" s="8">
        <f t="shared" si="267"/>
        <v>489.01666670339182</v>
      </c>
      <c r="O3450" s="18">
        <v>1</v>
      </c>
      <c r="P3450" s="6" t="s">
        <v>5917</v>
      </c>
      <c r="Q3450" s="6" t="s">
        <v>24</v>
      </c>
    </row>
    <row r="3451" spans="1:17" ht="15">
      <c r="A3451" s="6" t="s">
        <v>17</v>
      </c>
      <c r="B3451" s="6" t="s">
        <v>41</v>
      </c>
      <c r="C3451" s="6" t="s">
        <v>135</v>
      </c>
      <c r="D3451" s="6" t="s">
        <v>5918</v>
      </c>
      <c r="E3451" s="6">
        <v>1</v>
      </c>
      <c r="F3451" s="6" t="s">
        <v>92</v>
      </c>
      <c r="G3451" s="6" t="s">
        <v>22</v>
      </c>
      <c r="H3451" s="7">
        <v>43259.679756944446</v>
      </c>
      <c r="I3451" s="7">
        <v>43259.646527777775</v>
      </c>
      <c r="J3451" s="4">
        <f t="shared" si="268"/>
        <v>2018</v>
      </c>
      <c r="K3451" s="4">
        <f t="shared" si="269"/>
        <v>6</v>
      </c>
      <c r="L3451" s="6">
        <f t="shared" si="270"/>
        <v>2871.0000003688037</v>
      </c>
      <c r="M3451" s="8">
        <f t="shared" si="266"/>
        <v>47.850000006146729</v>
      </c>
      <c r="N3451" s="8">
        <f t="shared" si="267"/>
        <v>47.850000006146729</v>
      </c>
      <c r="O3451" s="18">
        <v>1</v>
      </c>
      <c r="P3451" s="6" t="s">
        <v>5919</v>
      </c>
      <c r="Q3451" s="6" t="s">
        <v>24</v>
      </c>
    </row>
    <row r="3452" spans="1:17" ht="15">
      <c r="A3452" s="6" t="s">
        <v>17</v>
      </c>
      <c r="B3452" s="6" t="s">
        <v>41</v>
      </c>
      <c r="C3452" s="6" t="s">
        <v>129</v>
      </c>
      <c r="D3452" s="6" t="s">
        <v>5920</v>
      </c>
      <c r="E3452" s="6">
        <v>1</v>
      </c>
      <c r="F3452" s="6" t="s">
        <v>92</v>
      </c>
      <c r="G3452" s="6" t="s">
        <v>22</v>
      </c>
      <c r="H3452" s="7">
        <v>43259.843831018516</v>
      </c>
      <c r="I3452" s="7">
        <v>43259.811111111114</v>
      </c>
      <c r="J3452" s="4">
        <f t="shared" si="268"/>
        <v>2018</v>
      </c>
      <c r="K3452" s="4">
        <f t="shared" si="269"/>
        <v>6</v>
      </c>
      <c r="L3452" s="6">
        <f t="shared" si="270"/>
        <v>2826.9999995129183</v>
      </c>
      <c r="M3452" s="8">
        <f t="shared" si="266"/>
        <v>47.116666658548638</v>
      </c>
      <c r="N3452" s="8">
        <f t="shared" si="267"/>
        <v>47.116666658548638</v>
      </c>
      <c r="O3452" s="18">
        <v>1</v>
      </c>
      <c r="P3452" s="6" t="s">
        <v>5921</v>
      </c>
      <c r="Q3452" s="6" t="s">
        <v>24</v>
      </c>
    </row>
    <row r="3453" spans="1:17" ht="15">
      <c r="A3453" s="6" t="s">
        <v>17</v>
      </c>
      <c r="B3453" s="6" t="s">
        <v>18</v>
      </c>
      <c r="C3453" s="6" t="s">
        <v>35</v>
      </c>
      <c r="D3453" s="6" t="s">
        <v>5922</v>
      </c>
      <c r="E3453" s="6">
        <v>3</v>
      </c>
      <c r="F3453" s="6" t="s">
        <v>92</v>
      </c>
      <c r="G3453" s="6" t="s">
        <v>22</v>
      </c>
      <c r="H3453" s="7">
        <v>43260.408877314818</v>
      </c>
      <c r="I3453" s="7">
        <v>43260.362500000003</v>
      </c>
      <c r="J3453" s="4">
        <f t="shared" si="268"/>
        <v>2018</v>
      </c>
      <c r="K3453" s="4">
        <f t="shared" si="269"/>
        <v>6</v>
      </c>
      <c r="L3453" s="6">
        <f t="shared" si="270"/>
        <v>4007.0000000065193</v>
      </c>
      <c r="M3453" s="8">
        <f t="shared" si="266"/>
        <v>66.783333333441988</v>
      </c>
      <c r="N3453" s="8">
        <f t="shared" si="267"/>
        <v>200.35000000032596</v>
      </c>
      <c r="O3453" s="18">
        <v>1</v>
      </c>
      <c r="P3453" s="6" t="s">
        <v>5923</v>
      </c>
      <c r="Q3453" s="6" t="s">
        <v>24</v>
      </c>
    </row>
    <row r="3454" spans="1:17" ht="15">
      <c r="A3454" s="6" t="s">
        <v>17</v>
      </c>
      <c r="B3454" s="6" t="s">
        <v>18</v>
      </c>
      <c r="C3454" s="6" t="s">
        <v>38</v>
      </c>
      <c r="D3454" s="6" t="s">
        <v>5924</v>
      </c>
      <c r="E3454" s="6">
        <v>9</v>
      </c>
      <c r="F3454" s="6" t="s">
        <v>27</v>
      </c>
      <c r="G3454" s="6" t="s">
        <v>22</v>
      </c>
      <c r="H3454" s="7">
        <v>43260.444768518515</v>
      </c>
      <c r="I3454" s="7">
        <v>43260.414583333331</v>
      </c>
      <c r="J3454" s="4">
        <f t="shared" si="268"/>
        <v>2018</v>
      </c>
      <c r="K3454" s="4">
        <f t="shared" si="269"/>
        <v>6</v>
      </c>
      <c r="L3454" s="6">
        <f t="shared" si="270"/>
        <v>2607.9999998677522</v>
      </c>
      <c r="M3454" s="8">
        <f t="shared" si="266"/>
        <v>43.466666664462537</v>
      </c>
      <c r="N3454" s="8">
        <f t="shared" si="267"/>
        <v>391.19999998016283</v>
      </c>
      <c r="O3454" s="18">
        <v>1</v>
      </c>
      <c r="P3454" s="6" t="s">
        <v>5925</v>
      </c>
      <c r="Q3454" s="6" t="s">
        <v>24</v>
      </c>
    </row>
    <row r="3455" spans="1:17" ht="15">
      <c r="A3455" s="6" t="s">
        <v>17</v>
      </c>
      <c r="B3455" s="6" t="s">
        <v>47</v>
      </c>
      <c r="C3455" s="6" t="s">
        <v>52</v>
      </c>
      <c r="D3455" s="6" t="s">
        <v>256</v>
      </c>
      <c r="E3455" s="6">
        <v>314</v>
      </c>
      <c r="F3455" s="6" t="s">
        <v>27</v>
      </c>
      <c r="G3455" s="6" t="s">
        <v>22</v>
      </c>
      <c r="H3455" s="7">
        <v>43261.00818287037</v>
      </c>
      <c r="I3455" s="7">
        <v>43260.789583333331</v>
      </c>
      <c r="J3455" s="4">
        <f t="shared" si="268"/>
        <v>2018</v>
      </c>
      <c r="K3455" s="4">
        <f t="shared" si="269"/>
        <v>6</v>
      </c>
      <c r="L3455" s="6">
        <f t="shared" si="270"/>
        <v>18887.000000104308</v>
      </c>
      <c r="M3455" s="8">
        <f t="shared" si="266"/>
        <v>314.7833333350718</v>
      </c>
      <c r="N3455" s="8">
        <f t="shared" si="267"/>
        <v>98841.966667212546</v>
      </c>
      <c r="O3455" s="18">
        <v>1</v>
      </c>
      <c r="P3455" s="6" t="s">
        <v>5926</v>
      </c>
      <c r="Q3455" s="6" t="s">
        <v>24</v>
      </c>
    </row>
    <row r="3456" spans="1:17" ht="15">
      <c r="A3456" s="6" t="s">
        <v>17</v>
      </c>
      <c r="B3456" s="6" t="s">
        <v>18</v>
      </c>
      <c r="C3456" s="6" t="s">
        <v>35</v>
      </c>
      <c r="D3456" s="6" t="s">
        <v>1034</v>
      </c>
      <c r="E3456" s="6">
        <v>190</v>
      </c>
      <c r="F3456" s="6" t="s">
        <v>27</v>
      </c>
      <c r="G3456" s="6" t="s">
        <v>22</v>
      </c>
      <c r="H3456" s="7">
        <v>43260.833807870367</v>
      </c>
      <c r="I3456" s="7">
        <v>43260.798611111109</v>
      </c>
      <c r="J3456" s="4">
        <f t="shared" si="268"/>
        <v>2018</v>
      </c>
      <c r="K3456" s="4">
        <f t="shared" si="269"/>
        <v>6</v>
      </c>
      <c r="L3456" s="6">
        <f t="shared" si="270"/>
        <v>3040.9999998752028</v>
      </c>
      <c r="M3456" s="8">
        <f t="shared" si="271" ref="M3456:M3519">+L3456/60</f>
        <v>50.68333333125338</v>
      </c>
      <c r="N3456" s="8">
        <f t="shared" si="272" ref="N3456:N3519">+M3456*E3456</f>
        <v>9629.8333329381421</v>
      </c>
      <c r="O3456" s="18">
        <v>1</v>
      </c>
      <c r="P3456" s="6" t="s">
        <v>5927</v>
      </c>
      <c r="Q3456" s="6" t="s">
        <v>24</v>
      </c>
    </row>
    <row r="3457" spans="1:17" ht="15">
      <c r="A3457" s="6" t="s">
        <v>17</v>
      </c>
      <c r="B3457" s="6" t="s">
        <v>41</v>
      </c>
      <c r="C3457" s="6" t="s">
        <v>42</v>
      </c>
      <c r="D3457" s="6" t="s">
        <v>5928</v>
      </c>
      <c r="E3457" s="6">
        <v>68</v>
      </c>
      <c r="F3457" s="6" t="s">
        <v>27</v>
      </c>
      <c r="G3457" s="6" t="s">
        <v>22</v>
      </c>
      <c r="H3457" s="7">
        <v>43260.845219907409</v>
      </c>
      <c r="I3457" s="7">
        <v>43260.800000000003</v>
      </c>
      <c r="J3457" s="4">
        <f t="shared" si="268"/>
        <v>2018</v>
      </c>
      <c r="K3457" s="4">
        <f t="shared" si="269"/>
        <v>6</v>
      </c>
      <c r="L3457" s="6">
        <f t="shared" si="270"/>
        <v>3906.9999998901039</v>
      </c>
      <c r="M3457" s="8">
        <f t="shared" si="271"/>
        <v>65.116666664835066</v>
      </c>
      <c r="N3457" s="8">
        <f t="shared" si="272"/>
        <v>4427.9333332087845</v>
      </c>
      <c r="O3457" s="18">
        <v>1</v>
      </c>
      <c r="P3457" s="6" t="s">
        <v>5929</v>
      </c>
      <c r="Q3457" s="6" t="s">
        <v>24</v>
      </c>
    </row>
    <row r="3458" spans="1:17" ht="15">
      <c r="A3458" s="6" t="s">
        <v>17</v>
      </c>
      <c r="B3458" s="6" t="s">
        <v>18</v>
      </c>
      <c r="C3458" s="6" t="s">
        <v>38</v>
      </c>
      <c r="D3458" s="6" t="s">
        <v>252</v>
      </c>
      <c r="E3458" s="6">
        <v>2</v>
      </c>
      <c r="F3458" s="6" t="s">
        <v>27</v>
      </c>
      <c r="G3458" s="6" t="s">
        <v>22</v>
      </c>
      <c r="H3458" s="7">
        <v>43260.928807870368</v>
      </c>
      <c r="I3458" s="7">
        <v>43260.815972222219</v>
      </c>
      <c r="J3458" s="4">
        <f t="shared" si="268"/>
        <v>2018</v>
      </c>
      <c r="K3458" s="4">
        <f t="shared" si="269"/>
        <v>6</v>
      </c>
      <c r="L3458" s="6">
        <f t="shared" si="270"/>
        <v>9749.000000115484</v>
      </c>
      <c r="M3458" s="8">
        <f t="shared" si="271"/>
        <v>162.48333333525807</v>
      </c>
      <c r="N3458" s="8">
        <f t="shared" si="272"/>
        <v>324.96666667051613</v>
      </c>
      <c r="O3458" s="18">
        <v>1</v>
      </c>
      <c r="P3458" s="6" t="s">
        <v>5930</v>
      </c>
      <c r="Q3458" s="6" t="s">
        <v>24</v>
      </c>
    </row>
    <row r="3459" spans="1:17" ht="15">
      <c r="A3459" s="6" t="s">
        <v>17</v>
      </c>
      <c r="B3459" s="6" t="s">
        <v>18</v>
      </c>
      <c r="C3459" s="6" t="s">
        <v>25</v>
      </c>
      <c r="D3459" s="6" t="s">
        <v>1069</v>
      </c>
      <c r="E3459" s="6">
        <v>9</v>
      </c>
      <c r="F3459" s="6" t="s">
        <v>27</v>
      </c>
      <c r="G3459" s="6" t="s">
        <v>22</v>
      </c>
      <c r="H3459" s="7">
        <v>43260.878564814811</v>
      </c>
      <c r="I3459" s="7">
        <v>43260.820833333331</v>
      </c>
      <c r="J3459" s="4">
        <f t="shared" si="273" ref="J3459:J3522">YEAR(I3459)</f>
        <v>2018</v>
      </c>
      <c r="K3459" s="4">
        <f t="shared" si="274" ref="K3459:K3522">MONTH(I3459)</f>
        <v>6</v>
      </c>
      <c r="L3459" s="6">
        <f t="shared" si="270"/>
        <v>4987.9999998724088</v>
      </c>
      <c r="M3459" s="8">
        <f t="shared" si="271"/>
        <v>83.133333331206813</v>
      </c>
      <c r="N3459" s="8">
        <f t="shared" si="272"/>
        <v>748.19999998086132</v>
      </c>
      <c r="O3459" s="18">
        <v>1</v>
      </c>
      <c r="P3459" s="6" t="s">
        <v>5931</v>
      </c>
      <c r="Q3459" s="6" t="s">
        <v>24</v>
      </c>
    </row>
    <row r="3460" spans="1:17" ht="15">
      <c r="A3460" s="6" t="s">
        <v>17</v>
      </c>
      <c r="B3460" s="6" t="s">
        <v>18</v>
      </c>
      <c r="C3460" s="6" t="s">
        <v>38</v>
      </c>
      <c r="D3460" s="6" t="s">
        <v>5932</v>
      </c>
      <c r="E3460" s="6">
        <v>1</v>
      </c>
      <c r="F3460" s="6" t="s">
        <v>27</v>
      </c>
      <c r="G3460" s="6" t="s">
        <v>22</v>
      </c>
      <c r="H3460" s="7">
        <v>43260.893784722219</v>
      </c>
      <c r="I3460" s="7">
        <v>43260.837500000001</v>
      </c>
      <c r="J3460" s="4">
        <f t="shared" si="273"/>
        <v>2018</v>
      </c>
      <c r="K3460" s="4">
        <f t="shared" si="274"/>
        <v>6</v>
      </c>
      <c r="L3460" s="6">
        <f t="shared" si="270"/>
        <v>4862.999999569729</v>
      </c>
      <c r="M3460" s="8">
        <f t="shared" si="271"/>
        <v>81.049999992828816</v>
      </c>
      <c r="N3460" s="8">
        <f t="shared" si="272"/>
        <v>81.049999992828816</v>
      </c>
      <c r="O3460" s="18">
        <v>1</v>
      </c>
      <c r="P3460" s="6" t="s">
        <v>5933</v>
      </c>
      <c r="Q3460" s="6" t="s">
        <v>24</v>
      </c>
    </row>
    <row r="3461" spans="1:17" ht="15">
      <c r="A3461" s="6" t="s">
        <v>17</v>
      </c>
      <c r="B3461" s="6" t="s">
        <v>140</v>
      </c>
      <c r="C3461" s="6" t="s">
        <v>141</v>
      </c>
      <c r="D3461" s="6" t="s">
        <v>5177</v>
      </c>
      <c r="E3461" s="6">
        <v>90</v>
      </c>
      <c r="F3461" s="6" t="s">
        <v>27</v>
      </c>
      <c r="G3461" s="6" t="s">
        <v>22</v>
      </c>
      <c r="H3461" s="7">
        <v>43261.03564814815</v>
      </c>
      <c r="I3461" s="7">
        <v>43260.844444444447</v>
      </c>
      <c r="J3461" s="4">
        <f t="shared" si="273"/>
        <v>2018</v>
      </c>
      <c r="K3461" s="4">
        <f t="shared" si="274"/>
        <v>6</v>
      </c>
      <c r="L3461" s="6">
        <f t="shared" si="270"/>
        <v>16519.999999995343</v>
      </c>
      <c r="M3461" s="8">
        <f t="shared" si="271"/>
        <v>275.33333333325572</v>
      </c>
      <c r="N3461" s="8">
        <f t="shared" si="272"/>
        <v>24779.999999993015</v>
      </c>
      <c r="O3461" s="18">
        <v>1</v>
      </c>
      <c r="P3461" s="6" t="s">
        <v>5934</v>
      </c>
      <c r="Q3461" s="6" t="s">
        <v>24</v>
      </c>
    </row>
    <row r="3462" spans="1:17" ht="15">
      <c r="A3462" s="6" t="s">
        <v>17</v>
      </c>
      <c r="B3462" s="6" t="s">
        <v>140</v>
      </c>
      <c r="C3462" s="6" t="s">
        <v>141</v>
      </c>
      <c r="D3462" s="6" t="s">
        <v>5935</v>
      </c>
      <c r="E3462" s="6">
        <v>3</v>
      </c>
      <c r="F3462" s="6" t="s">
        <v>27</v>
      </c>
      <c r="G3462" s="6" t="s">
        <v>22</v>
      </c>
      <c r="H3462" s="7">
        <v>43261.034895833334</v>
      </c>
      <c r="I3462" s="7">
        <v>43260.865277777775</v>
      </c>
      <c r="J3462" s="4">
        <f t="shared" si="273"/>
        <v>2018</v>
      </c>
      <c r="K3462" s="4">
        <f t="shared" si="274"/>
        <v>6</v>
      </c>
      <c r="L3462" s="6">
        <f t="shared" si="270"/>
        <v>14655.000000307336</v>
      </c>
      <c r="M3462" s="8">
        <f t="shared" si="271"/>
        <v>244.25000000512227</v>
      </c>
      <c r="N3462" s="8">
        <f t="shared" si="272"/>
        <v>732.75000001536682</v>
      </c>
      <c r="O3462" s="18">
        <v>1</v>
      </c>
      <c r="P3462" s="6" t="s">
        <v>5936</v>
      </c>
      <c r="Q3462" s="6" t="s">
        <v>24</v>
      </c>
    </row>
    <row r="3463" spans="1:17" ht="15">
      <c r="A3463" s="6" t="s">
        <v>17</v>
      </c>
      <c r="B3463" s="6" t="s">
        <v>47</v>
      </c>
      <c r="C3463" s="6" t="s">
        <v>52</v>
      </c>
      <c r="D3463" s="6" t="s">
        <v>5937</v>
      </c>
      <c r="E3463" s="6">
        <v>1</v>
      </c>
      <c r="F3463" s="6" t="s">
        <v>131</v>
      </c>
      <c r="G3463" s="6" t="s">
        <v>22</v>
      </c>
      <c r="H3463" s="7">
        <v>43261.007349537038</v>
      </c>
      <c r="I3463" s="7">
        <v>43260.875694444447</v>
      </c>
      <c r="J3463" s="4">
        <f t="shared" si="273"/>
        <v>2018</v>
      </c>
      <c r="K3463" s="4">
        <f t="shared" si="274"/>
        <v>6</v>
      </c>
      <c r="L3463" s="6">
        <f t="shared" si="270"/>
        <v>11374.999999883585</v>
      </c>
      <c r="M3463" s="8">
        <f t="shared" si="271"/>
        <v>189.58333333139308</v>
      </c>
      <c r="N3463" s="8">
        <f t="shared" si="272"/>
        <v>189.58333333139308</v>
      </c>
      <c r="O3463" s="18">
        <v>1</v>
      </c>
      <c r="P3463" s="6" t="s">
        <v>5938</v>
      </c>
      <c r="Q3463" s="6" t="s">
        <v>24</v>
      </c>
    </row>
    <row r="3464" spans="1:17" ht="15">
      <c r="A3464" s="6" t="s">
        <v>17</v>
      </c>
      <c r="B3464" s="6" t="s">
        <v>140</v>
      </c>
      <c r="C3464" s="6" t="s">
        <v>141</v>
      </c>
      <c r="D3464" s="6" t="s">
        <v>5939</v>
      </c>
      <c r="E3464" s="6">
        <v>3</v>
      </c>
      <c r="F3464" s="6" t="s">
        <v>131</v>
      </c>
      <c r="G3464" s="6" t="s">
        <v>22</v>
      </c>
      <c r="H3464" s="7">
        <v>43261.336956018517</v>
      </c>
      <c r="I3464" s="7">
        <v>43261.28402777778</v>
      </c>
      <c r="J3464" s="4">
        <f t="shared" si="273"/>
        <v>2018</v>
      </c>
      <c r="K3464" s="4">
        <f t="shared" si="274"/>
        <v>6</v>
      </c>
      <c r="L3464" s="6">
        <f t="shared" si="270"/>
        <v>4572.9999996721745</v>
      </c>
      <c r="M3464" s="8">
        <f t="shared" si="271"/>
        <v>76.216666661202908</v>
      </c>
      <c r="N3464" s="8">
        <f t="shared" si="272"/>
        <v>228.64999998360872</v>
      </c>
      <c r="O3464" s="18">
        <v>1</v>
      </c>
      <c r="P3464" s="6" t="s">
        <v>5940</v>
      </c>
      <c r="Q3464" s="6" t="s">
        <v>24</v>
      </c>
    </row>
    <row r="3465" spans="1:19" s="152" customFormat="1" ht="15">
      <c r="A3465" s="156" t="s">
        <v>29</v>
      </c>
      <c r="B3465" s="156" t="s">
        <v>87</v>
      </c>
      <c r="C3465" s="156" t="s">
        <v>197</v>
      </c>
      <c r="D3465" s="156" t="s">
        <v>3945</v>
      </c>
      <c r="E3465" s="156">
        <v>1</v>
      </c>
      <c r="F3465" s="156" t="s">
        <v>33</v>
      </c>
      <c r="G3465" s="156" t="s">
        <v>22</v>
      </c>
      <c r="H3465" s="157">
        <v>43381.202777777777</v>
      </c>
      <c r="I3465" s="157">
        <v>43381.146527777775</v>
      </c>
      <c r="J3465" s="4">
        <f t="shared" si="273"/>
        <v>2018</v>
      </c>
      <c r="K3465" s="4">
        <f t="shared" si="274"/>
        <v>10</v>
      </c>
      <c r="L3465" s="156">
        <f t="shared" si="270"/>
        <v>4860.0000001257285</v>
      </c>
      <c r="M3465" s="154">
        <f t="shared" si="271"/>
        <v>81.000000002095476</v>
      </c>
      <c r="N3465" s="154">
        <f t="shared" si="272"/>
        <v>81.000000002095476</v>
      </c>
      <c r="O3465" s="155">
        <v>1</v>
      </c>
      <c r="P3465" s="156" t="s">
        <v>5941</v>
      </c>
      <c r="Q3465" s="156" t="s">
        <v>24</v>
      </c>
      <c r="S3465"/>
    </row>
    <row r="3466" spans="1:17" ht="15">
      <c r="A3466" s="6" t="s">
        <v>17</v>
      </c>
      <c r="B3466" s="6" t="s">
        <v>47</v>
      </c>
      <c r="C3466" s="6" t="s">
        <v>48</v>
      </c>
      <c r="D3466" s="6" t="s">
        <v>5942</v>
      </c>
      <c r="E3466" s="6">
        <v>1</v>
      </c>
      <c r="F3466" s="6" t="s">
        <v>92</v>
      </c>
      <c r="G3466" s="6" t="s">
        <v>22</v>
      </c>
      <c r="H3466" s="7">
        <v>43261.705891203703</v>
      </c>
      <c r="I3466" s="7">
        <v>43261.65902777778</v>
      </c>
      <c r="J3466" s="4">
        <f t="shared" si="273"/>
        <v>2018</v>
      </c>
      <c r="K3466" s="4">
        <f t="shared" si="274"/>
        <v>6</v>
      </c>
      <c r="L3466" s="6">
        <f t="shared" si="275" ref="L3466:L3529">(H3466-I3466)*60*24*60</f>
        <v>4048.999999766238</v>
      </c>
      <c r="M3466" s="8">
        <f t="shared" si="271"/>
        <v>67.483333329437301</v>
      </c>
      <c r="N3466" s="8">
        <f t="shared" si="272"/>
        <v>67.483333329437301</v>
      </c>
      <c r="O3466" s="18">
        <v>1</v>
      </c>
      <c r="P3466" s="6" t="s">
        <v>5943</v>
      </c>
      <c r="Q3466" s="6" t="s">
        <v>24</v>
      </c>
    </row>
    <row r="3467" spans="1:17" ht="15">
      <c r="A3467" s="6" t="s">
        <v>17</v>
      </c>
      <c r="B3467" s="6" t="s">
        <v>41</v>
      </c>
      <c r="C3467" s="6" t="s">
        <v>135</v>
      </c>
      <c r="D3467" s="6" t="s">
        <v>316</v>
      </c>
      <c r="E3467" s="6">
        <v>16</v>
      </c>
      <c r="F3467" s="6" t="s">
        <v>27</v>
      </c>
      <c r="G3467" s="6" t="s">
        <v>22</v>
      </c>
      <c r="H3467" s="7">
        <v>43261.945659722223</v>
      </c>
      <c r="I3467" s="7">
        <v>43261.895138888889</v>
      </c>
      <c r="J3467" s="4">
        <f t="shared" si="273"/>
        <v>2018</v>
      </c>
      <c r="K3467" s="4">
        <f t="shared" si="274"/>
        <v>6</v>
      </c>
      <c r="L3467" s="6">
        <f t="shared" si="275"/>
        <v>4365.000000083819</v>
      </c>
      <c r="M3467" s="8">
        <f t="shared" si="271"/>
        <v>72.750000001396984</v>
      </c>
      <c r="N3467" s="8">
        <f t="shared" si="272"/>
        <v>1164.0000000223517</v>
      </c>
      <c r="O3467" s="18">
        <v>1</v>
      </c>
      <c r="P3467" s="6" t="s">
        <v>5944</v>
      </c>
      <c r="Q3467" s="6" t="s">
        <v>24</v>
      </c>
    </row>
    <row r="3468" spans="1:17" ht="15">
      <c r="A3468" s="6" t="s">
        <v>17</v>
      </c>
      <c r="B3468" s="6" t="s">
        <v>41</v>
      </c>
      <c r="C3468" s="6" t="s">
        <v>42</v>
      </c>
      <c r="D3468" s="6" t="s">
        <v>5945</v>
      </c>
      <c r="E3468" s="6">
        <v>2</v>
      </c>
      <c r="F3468" s="6" t="s">
        <v>27</v>
      </c>
      <c r="G3468" s="6" t="s">
        <v>22</v>
      </c>
      <c r="H3468" s="7">
        <v>43262.241793981484</v>
      </c>
      <c r="I3468" s="7">
        <v>43262.176388888889</v>
      </c>
      <c r="J3468" s="4">
        <f t="shared" si="273"/>
        <v>2018</v>
      </c>
      <c r="K3468" s="4">
        <f t="shared" si="274"/>
        <v>6</v>
      </c>
      <c r="L3468" s="6">
        <f t="shared" si="275"/>
        <v>5651.0000002104789</v>
      </c>
      <c r="M3468" s="8">
        <f t="shared" si="271"/>
        <v>94.183333336841315</v>
      </c>
      <c r="N3468" s="8">
        <f t="shared" si="272"/>
        <v>188.36666667368263</v>
      </c>
      <c r="O3468" s="18">
        <v>1</v>
      </c>
      <c r="P3468" s="6" t="s">
        <v>5946</v>
      </c>
      <c r="Q3468" s="6" t="s">
        <v>24</v>
      </c>
    </row>
    <row r="3469" spans="1:17" ht="15">
      <c r="A3469" s="6" t="s">
        <v>17</v>
      </c>
      <c r="B3469" s="6" t="s">
        <v>18</v>
      </c>
      <c r="C3469" s="6" t="s">
        <v>19</v>
      </c>
      <c r="D3469" s="6" t="s">
        <v>952</v>
      </c>
      <c r="E3469" s="6">
        <v>1</v>
      </c>
      <c r="F3469" s="6" t="s">
        <v>27</v>
      </c>
      <c r="G3469" s="6" t="s">
        <v>22</v>
      </c>
      <c r="H3469" s="7">
        <v>43262.552534722221</v>
      </c>
      <c r="I3469" s="7">
        <v>43262.344444444447</v>
      </c>
      <c r="J3469" s="4">
        <f t="shared" si="273"/>
        <v>2018</v>
      </c>
      <c r="K3469" s="4">
        <f t="shared" si="274"/>
        <v>6</v>
      </c>
      <c r="L3469" s="6">
        <f t="shared" si="275"/>
        <v>17978.999999701045</v>
      </c>
      <c r="M3469" s="8">
        <f t="shared" si="271"/>
        <v>299.64999999501742</v>
      </c>
      <c r="N3469" s="8">
        <f t="shared" si="272"/>
        <v>299.64999999501742</v>
      </c>
      <c r="O3469" s="18">
        <v>1</v>
      </c>
      <c r="P3469" s="6" t="s">
        <v>5947</v>
      </c>
      <c r="Q3469" s="6" t="s">
        <v>24</v>
      </c>
    </row>
    <row r="3470" spans="1:17" ht="15">
      <c r="A3470" s="6" t="s">
        <v>17</v>
      </c>
      <c r="B3470" s="6" t="s">
        <v>18</v>
      </c>
      <c r="C3470" s="6" t="s">
        <v>19</v>
      </c>
      <c r="D3470" s="6" t="s">
        <v>5948</v>
      </c>
      <c r="E3470" s="6">
        <v>3</v>
      </c>
      <c r="F3470" s="6" t="s">
        <v>27</v>
      </c>
      <c r="G3470" s="6" t="s">
        <v>22</v>
      </c>
      <c r="H3470" s="7">
        <v>43262.408206018517</v>
      </c>
      <c r="I3470" s="7">
        <v>43262.385416666664</v>
      </c>
      <c r="J3470" s="4">
        <f t="shared" si="273"/>
        <v>2018</v>
      </c>
      <c r="K3470" s="4">
        <f t="shared" si="274"/>
        <v>6</v>
      </c>
      <c r="L3470" s="6">
        <f t="shared" si="275"/>
        <v>1969.0000001108274</v>
      </c>
      <c r="M3470" s="8">
        <f t="shared" si="271"/>
        <v>32.81666666851379</v>
      </c>
      <c r="N3470" s="8">
        <f t="shared" si="272"/>
        <v>98.450000005541369</v>
      </c>
      <c r="O3470" s="18">
        <v>1</v>
      </c>
      <c r="P3470" s="6" t="s">
        <v>5949</v>
      </c>
      <c r="Q3470" s="6" t="s">
        <v>24</v>
      </c>
    </row>
    <row r="3471" spans="1:17" ht="15">
      <c r="A3471" s="6" t="s">
        <v>17</v>
      </c>
      <c r="B3471" s="6" t="s">
        <v>18</v>
      </c>
      <c r="C3471" s="6" t="s">
        <v>35</v>
      </c>
      <c r="D3471" s="6" t="s">
        <v>3271</v>
      </c>
      <c r="E3471" s="6">
        <v>4</v>
      </c>
      <c r="F3471" s="6" t="s">
        <v>27</v>
      </c>
      <c r="G3471" s="6" t="s">
        <v>22</v>
      </c>
      <c r="H3471" s="7">
        <v>43262.519826388889</v>
      </c>
      <c r="I3471" s="7">
        <v>43262.410416666666</v>
      </c>
      <c r="J3471" s="4">
        <f t="shared" si="273"/>
        <v>2018</v>
      </c>
      <c r="K3471" s="4">
        <f t="shared" si="274"/>
        <v>6</v>
      </c>
      <c r="L3471" s="6">
        <f t="shared" si="275"/>
        <v>9453.0000000726432</v>
      </c>
      <c r="M3471" s="8">
        <f t="shared" si="271"/>
        <v>157.55000000121072</v>
      </c>
      <c r="N3471" s="8">
        <f t="shared" si="272"/>
        <v>630.20000000484288</v>
      </c>
      <c r="O3471" s="18">
        <v>1</v>
      </c>
      <c r="P3471" s="6" t="s">
        <v>5950</v>
      </c>
      <c r="Q3471" s="6" t="s">
        <v>24</v>
      </c>
    </row>
    <row r="3472" spans="1:17" ht="15">
      <c r="A3472" s="6" t="s">
        <v>17</v>
      </c>
      <c r="B3472" s="6" t="s">
        <v>55</v>
      </c>
      <c r="C3472" s="6" t="s">
        <v>59</v>
      </c>
      <c r="D3472" s="6" t="s">
        <v>5951</v>
      </c>
      <c r="E3472" s="6">
        <v>2</v>
      </c>
      <c r="F3472" s="6" t="s">
        <v>27</v>
      </c>
      <c r="G3472" s="6" t="s">
        <v>22</v>
      </c>
      <c r="H3472" s="7">
        <v>43262.500532407408</v>
      </c>
      <c r="I3472" s="7">
        <v>43262.472222222219</v>
      </c>
      <c r="J3472" s="4">
        <f t="shared" si="273"/>
        <v>2018</v>
      </c>
      <c r="K3472" s="4">
        <f t="shared" si="274"/>
        <v>6</v>
      </c>
      <c r="L3472" s="6">
        <f t="shared" si="275"/>
        <v>2446.0000003455207</v>
      </c>
      <c r="M3472" s="8">
        <f t="shared" si="271"/>
        <v>40.766666672425345</v>
      </c>
      <c r="N3472" s="8">
        <f t="shared" si="272"/>
        <v>81.533333344850689</v>
      </c>
      <c r="O3472" s="18">
        <v>1</v>
      </c>
      <c r="P3472" s="6" t="s">
        <v>5952</v>
      </c>
      <c r="Q3472" s="6" t="s">
        <v>24</v>
      </c>
    </row>
    <row r="3473" spans="1:17" ht="15">
      <c r="A3473" s="6" t="s">
        <v>17</v>
      </c>
      <c r="B3473" s="6" t="s">
        <v>18</v>
      </c>
      <c r="C3473" s="6" t="s">
        <v>25</v>
      </c>
      <c r="D3473" s="6" t="s">
        <v>5953</v>
      </c>
      <c r="E3473" s="6">
        <v>1</v>
      </c>
      <c r="F3473" s="6" t="s">
        <v>92</v>
      </c>
      <c r="G3473" s="6" t="s">
        <v>22</v>
      </c>
      <c r="H3473" s="7">
        <v>43262.534942129627</v>
      </c>
      <c r="I3473" s="7">
        <v>43262.513194444444</v>
      </c>
      <c r="J3473" s="4">
        <f t="shared" si="273"/>
        <v>2018</v>
      </c>
      <c r="K3473" s="4">
        <f t="shared" si="274"/>
        <v>6</v>
      </c>
      <c r="L3473" s="6">
        <f t="shared" si="275"/>
        <v>1878.9999998174608</v>
      </c>
      <c r="M3473" s="8">
        <f t="shared" si="271"/>
        <v>31.316666663624346</v>
      </c>
      <c r="N3473" s="8">
        <f t="shared" si="272"/>
        <v>31.316666663624346</v>
      </c>
      <c r="O3473" s="18">
        <v>1</v>
      </c>
      <c r="P3473" s="6" t="s">
        <v>5954</v>
      </c>
      <c r="Q3473" s="6" t="s">
        <v>24</v>
      </c>
    </row>
    <row r="3474" spans="1:17" ht="15">
      <c r="A3474" s="6" t="s">
        <v>17</v>
      </c>
      <c r="B3474" s="6" t="s">
        <v>18</v>
      </c>
      <c r="C3474" s="6" t="s">
        <v>35</v>
      </c>
      <c r="D3474" s="6" t="s">
        <v>5955</v>
      </c>
      <c r="E3474" s="6">
        <v>9</v>
      </c>
      <c r="F3474" s="6" t="s">
        <v>27</v>
      </c>
      <c r="G3474" s="6" t="s">
        <v>22</v>
      </c>
      <c r="H3474" s="7">
        <v>43262.686932870369</v>
      </c>
      <c r="I3474" s="7">
        <v>43262.646527777775</v>
      </c>
      <c r="J3474" s="4">
        <f t="shared" si="273"/>
        <v>2018</v>
      </c>
      <c r="K3474" s="4">
        <f t="shared" si="274"/>
        <v>6</v>
      </c>
      <c r="L3474" s="6">
        <f t="shared" si="275"/>
        <v>3491.0000000847504</v>
      </c>
      <c r="M3474" s="8">
        <f t="shared" si="271"/>
        <v>58.183333334745839</v>
      </c>
      <c r="N3474" s="8">
        <f t="shared" si="272"/>
        <v>523.65000001271255</v>
      </c>
      <c r="O3474" s="18">
        <v>1</v>
      </c>
      <c r="P3474" s="6" t="s">
        <v>5956</v>
      </c>
      <c r="Q3474" s="6" t="s">
        <v>24</v>
      </c>
    </row>
    <row r="3475" spans="1:17" ht="15">
      <c r="A3475" s="6" t="s">
        <v>29</v>
      </c>
      <c r="B3475" s="6" t="s">
        <v>30</v>
      </c>
      <c r="C3475" s="6" t="s">
        <v>83</v>
      </c>
      <c r="D3475" s="6" t="s">
        <v>1446</v>
      </c>
      <c r="E3475" s="6">
        <v>1</v>
      </c>
      <c r="F3475" s="6" t="s">
        <v>27</v>
      </c>
      <c r="G3475" s="6" t="s">
        <v>22</v>
      </c>
      <c r="H3475" s="7">
        <v>43262.92291666667</v>
      </c>
      <c r="I3475" s="7">
        <v>43262.804166666669</v>
      </c>
      <c r="J3475" s="4">
        <f t="shared" si="273"/>
        <v>2018</v>
      </c>
      <c r="K3475" s="4">
        <f t="shared" si="274"/>
        <v>6</v>
      </c>
      <c r="L3475" s="6">
        <f t="shared" si="275"/>
        <v>10260.000000125729</v>
      </c>
      <c r="M3475" s="8">
        <f t="shared" si="271"/>
        <v>171.00000000209548</v>
      </c>
      <c r="N3475" s="8">
        <f t="shared" si="272"/>
        <v>171.00000000209548</v>
      </c>
      <c r="O3475" s="18">
        <v>1</v>
      </c>
      <c r="P3475" s="6" t="s">
        <v>5957</v>
      </c>
      <c r="Q3475" s="6" t="s">
        <v>24</v>
      </c>
    </row>
    <row r="3476" spans="1:17" s="106" customFormat="1" ht="15">
      <c r="A3476" s="110" t="s">
        <v>17</v>
      </c>
      <c r="B3476" s="110" t="s">
        <v>47</v>
      </c>
      <c r="C3476" s="110" t="s">
        <v>52</v>
      </c>
      <c r="D3476" s="110" t="s">
        <v>5958</v>
      </c>
      <c r="E3476" s="110">
        <v>2</v>
      </c>
      <c r="F3476" s="110" t="s">
        <v>92</v>
      </c>
      <c r="G3476" s="110" t="s">
        <v>22</v>
      </c>
      <c r="H3476" s="183">
        <v>43262.95175925926</v>
      </c>
      <c r="I3476" s="183">
        <v>43262.904166666667</v>
      </c>
      <c r="J3476" s="4">
        <f t="shared" si="273"/>
        <v>2018</v>
      </c>
      <c r="K3476" s="4">
        <f t="shared" si="274"/>
        <v>6</v>
      </c>
      <c r="L3476" s="110">
        <f t="shared" si="275"/>
        <v>4112.0000000344589</v>
      </c>
      <c r="M3476" s="108">
        <f t="shared" si="271"/>
        <v>68.533333333907649</v>
      </c>
      <c r="N3476" s="108">
        <f t="shared" si="272"/>
        <v>137.0666666678153</v>
      </c>
      <c r="O3476" s="109">
        <v>1</v>
      </c>
      <c r="P3476" s="110" t="s">
        <v>5959</v>
      </c>
      <c r="Q3476" s="110" t="s">
        <v>24</v>
      </c>
    </row>
    <row r="3477" spans="1:17" ht="15">
      <c r="A3477" s="6" t="s">
        <v>17</v>
      </c>
      <c r="B3477" s="6" t="s">
        <v>41</v>
      </c>
      <c r="C3477" s="6" t="s">
        <v>62</v>
      </c>
      <c r="D3477" s="6" t="s">
        <v>5960</v>
      </c>
      <c r="E3477" s="6">
        <v>4</v>
      </c>
      <c r="F3477" s="6" t="s">
        <v>27</v>
      </c>
      <c r="G3477" s="6" t="s">
        <v>22</v>
      </c>
      <c r="H3477" s="7">
        <v>43263.9137962963</v>
      </c>
      <c r="I3477" s="7">
        <v>43263.873611111114</v>
      </c>
      <c r="J3477" s="4">
        <f t="shared" si="273"/>
        <v>2018</v>
      </c>
      <c r="K3477" s="4">
        <f t="shared" si="274"/>
        <v>6</v>
      </c>
      <c r="L3477" s="6">
        <f t="shared" si="275"/>
        <v>3472.0000000437722</v>
      </c>
      <c r="M3477" s="8">
        <f t="shared" si="271"/>
        <v>57.866666667396203</v>
      </c>
      <c r="N3477" s="8">
        <f t="shared" si="272"/>
        <v>231.46666666958481</v>
      </c>
      <c r="O3477" s="18">
        <v>1</v>
      </c>
      <c r="P3477" s="6" t="s">
        <v>5961</v>
      </c>
      <c r="Q3477" s="6" t="s">
        <v>24</v>
      </c>
    </row>
    <row r="3478" spans="1:17" ht="15">
      <c r="A3478" s="6" t="s">
        <v>29</v>
      </c>
      <c r="B3478" s="6" t="s">
        <v>30</v>
      </c>
      <c r="C3478" s="6" t="s">
        <v>83</v>
      </c>
      <c r="D3478" s="6" t="s">
        <v>5118</v>
      </c>
      <c r="E3478" s="6">
        <v>1</v>
      </c>
      <c r="F3478" s="6" t="s">
        <v>27</v>
      </c>
      <c r="G3478" s="6" t="s">
        <v>22</v>
      </c>
      <c r="H3478" s="7">
        <v>43264.432638888888</v>
      </c>
      <c r="I3478" s="7">
        <v>43264.388194444444</v>
      </c>
      <c r="J3478" s="4">
        <f t="shared" si="273"/>
        <v>2018</v>
      </c>
      <c r="K3478" s="4">
        <f t="shared" si="274"/>
        <v>6</v>
      </c>
      <c r="L3478" s="6">
        <f t="shared" si="275"/>
        <v>3839.9999999441206</v>
      </c>
      <c r="M3478" s="8">
        <f t="shared" si="271"/>
        <v>63.999999999068677</v>
      </c>
      <c r="N3478" s="8">
        <f t="shared" si="272"/>
        <v>63.999999999068677</v>
      </c>
      <c r="O3478" s="18">
        <v>1</v>
      </c>
      <c r="P3478" s="6" t="s">
        <v>5962</v>
      </c>
      <c r="Q3478" s="6" t="s">
        <v>24</v>
      </c>
    </row>
    <row r="3479" spans="1:19" s="152" customFormat="1" ht="15">
      <c r="A3479" s="156" t="s">
        <v>29</v>
      </c>
      <c r="B3479" s="156" t="s">
        <v>94</v>
      </c>
      <c r="C3479" s="156" t="s">
        <v>156</v>
      </c>
      <c r="D3479" s="156" t="s">
        <v>5963</v>
      </c>
      <c r="E3479" s="156">
        <v>6</v>
      </c>
      <c r="F3479" s="156" t="s">
        <v>33</v>
      </c>
      <c r="G3479" s="156" t="s">
        <v>22</v>
      </c>
      <c r="H3479" s="157">
        <v>43383.672696759262</v>
      </c>
      <c r="I3479" s="157">
        <v>43383.650694444441</v>
      </c>
      <c r="J3479" s="4">
        <f t="shared" si="273"/>
        <v>2018</v>
      </c>
      <c r="K3479" s="4">
        <f t="shared" si="274"/>
        <v>10</v>
      </c>
      <c r="L3479" s="156">
        <f t="shared" si="275"/>
        <v>1901.0000005597249</v>
      </c>
      <c r="M3479" s="154">
        <f t="shared" si="271"/>
        <v>31.683333342662081</v>
      </c>
      <c r="N3479" s="154">
        <f t="shared" si="272"/>
        <v>190.10000005597249</v>
      </c>
      <c r="O3479" s="155">
        <v>1</v>
      </c>
      <c r="P3479" s="156" t="s">
        <v>5964</v>
      </c>
      <c r="Q3479" s="156" t="s">
        <v>24</v>
      </c>
      <c r="S3479"/>
    </row>
    <row r="3480" spans="1:17" ht="15">
      <c r="A3480" s="6" t="s">
        <v>17</v>
      </c>
      <c r="B3480" s="6" t="s">
        <v>41</v>
      </c>
      <c r="C3480" s="6" t="s">
        <v>42</v>
      </c>
      <c r="D3480" s="6" t="s">
        <v>4494</v>
      </c>
      <c r="E3480" s="6">
        <v>2</v>
      </c>
      <c r="F3480" s="6" t="s">
        <v>27</v>
      </c>
      <c r="G3480" s="6" t="s">
        <v>22</v>
      </c>
      <c r="H3480" s="7">
        <v>43264.909872685188</v>
      </c>
      <c r="I3480" s="7">
        <v>43264.865277777775</v>
      </c>
      <c r="J3480" s="4">
        <f t="shared" si="273"/>
        <v>2018</v>
      </c>
      <c r="K3480" s="4">
        <f t="shared" si="274"/>
        <v>6</v>
      </c>
      <c r="L3480" s="6">
        <f t="shared" si="275"/>
        <v>3853.0000004684553</v>
      </c>
      <c r="M3480" s="8">
        <f t="shared" si="271"/>
        <v>64.216666674474254</v>
      </c>
      <c r="N3480" s="8">
        <f t="shared" si="272"/>
        <v>128.43333334894851</v>
      </c>
      <c r="O3480" s="18">
        <v>1</v>
      </c>
      <c r="P3480" s="6" t="s">
        <v>5965</v>
      </c>
      <c r="Q3480" s="6" t="s">
        <v>24</v>
      </c>
    </row>
    <row r="3481" spans="1:17" ht="15">
      <c r="A3481" s="6" t="s">
        <v>17</v>
      </c>
      <c r="B3481" s="6" t="s">
        <v>41</v>
      </c>
      <c r="C3481" s="6" t="s">
        <v>62</v>
      </c>
      <c r="D3481" s="6" t="s">
        <v>5966</v>
      </c>
      <c r="E3481" s="6">
        <v>2</v>
      </c>
      <c r="F3481" s="6" t="s">
        <v>92</v>
      </c>
      <c r="G3481" s="6" t="s">
        <v>22</v>
      </c>
      <c r="H3481" s="7">
        <v>43265.476388888892</v>
      </c>
      <c r="I3481" s="7">
        <v>43265.438194444447</v>
      </c>
      <c r="J3481" s="4">
        <f t="shared" si="273"/>
        <v>2018</v>
      </c>
      <c r="K3481" s="4">
        <f t="shared" si="274"/>
        <v>6</v>
      </c>
      <c r="L3481" s="6">
        <f t="shared" si="275"/>
        <v>3300.0000000698492</v>
      </c>
      <c r="M3481" s="8">
        <f t="shared" si="271"/>
        <v>55.000000001164153</v>
      </c>
      <c r="N3481" s="8">
        <f t="shared" si="272"/>
        <v>110.00000000232831</v>
      </c>
      <c r="O3481" s="18">
        <v>1</v>
      </c>
      <c r="P3481" s="6" t="s">
        <v>5967</v>
      </c>
      <c r="Q3481" s="6" t="s">
        <v>24</v>
      </c>
    </row>
    <row r="3482" spans="1:17" ht="15">
      <c r="A3482" s="6" t="s">
        <v>17</v>
      </c>
      <c r="B3482" s="6" t="s">
        <v>18</v>
      </c>
      <c r="C3482" s="6" t="s">
        <v>35</v>
      </c>
      <c r="D3482" s="6" t="s">
        <v>5968</v>
      </c>
      <c r="E3482" s="6">
        <v>1</v>
      </c>
      <c r="F3482" s="6" t="s">
        <v>92</v>
      </c>
      <c r="G3482" s="6" t="s">
        <v>22</v>
      </c>
      <c r="H3482" s="7">
        <v>43265.478472222225</v>
      </c>
      <c r="I3482" s="7">
        <v>43265.45208333333</v>
      </c>
      <c r="J3482" s="4">
        <f t="shared" si="273"/>
        <v>2018</v>
      </c>
      <c r="K3482" s="4">
        <f t="shared" si="274"/>
        <v>6</v>
      </c>
      <c r="L3482" s="6">
        <f t="shared" si="275"/>
        <v>2280.000000516884</v>
      </c>
      <c r="M3482" s="8">
        <f t="shared" si="271"/>
        <v>38.000000008614734</v>
      </c>
      <c r="N3482" s="8">
        <f t="shared" si="272"/>
        <v>38.000000008614734</v>
      </c>
      <c r="O3482" s="18">
        <v>1</v>
      </c>
      <c r="P3482" s="6" t="s">
        <v>5969</v>
      </c>
      <c r="Q3482" s="6" t="s">
        <v>24</v>
      </c>
    </row>
    <row r="3483" spans="1:17" ht="15">
      <c r="A3483" s="6" t="s">
        <v>17</v>
      </c>
      <c r="B3483" s="6" t="s">
        <v>41</v>
      </c>
      <c r="C3483" s="6" t="s">
        <v>135</v>
      </c>
      <c r="D3483" s="6" t="s">
        <v>5970</v>
      </c>
      <c r="E3483" s="6">
        <v>2</v>
      </c>
      <c r="F3483" s="6" t="s">
        <v>92</v>
      </c>
      <c r="G3483" s="6" t="s">
        <v>22</v>
      </c>
      <c r="H3483" s="7">
        <v>43265.514953703707</v>
      </c>
      <c r="I3483" s="7">
        <v>43265.493055555555</v>
      </c>
      <c r="J3483" s="4">
        <f t="shared" si="273"/>
        <v>2018</v>
      </c>
      <c r="K3483" s="4">
        <f t="shared" si="274"/>
        <v>6</v>
      </c>
      <c r="L3483" s="6">
        <f t="shared" si="275"/>
        <v>1892.0000003417954</v>
      </c>
      <c r="M3483" s="8">
        <f t="shared" si="271"/>
        <v>31.533333339029923</v>
      </c>
      <c r="N3483" s="8">
        <f t="shared" si="272"/>
        <v>63.066666678059846</v>
      </c>
      <c r="O3483" s="18">
        <v>1</v>
      </c>
      <c r="P3483" s="6" t="s">
        <v>5971</v>
      </c>
      <c r="Q3483" s="6" t="s">
        <v>24</v>
      </c>
    </row>
    <row r="3484" spans="1:17" ht="15">
      <c r="A3484" s="6" t="s">
        <v>17</v>
      </c>
      <c r="B3484" s="6" t="s">
        <v>55</v>
      </c>
      <c r="C3484" s="6" t="s">
        <v>59</v>
      </c>
      <c r="D3484" s="6" t="s">
        <v>5455</v>
      </c>
      <c r="E3484" s="6">
        <v>10</v>
      </c>
      <c r="F3484" s="6" t="s">
        <v>27</v>
      </c>
      <c r="G3484" s="6" t="s">
        <v>22</v>
      </c>
      <c r="H3484" s="7">
        <v>43266.249722222223</v>
      </c>
      <c r="I3484" s="7">
        <v>43266.202777777777</v>
      </c>
      <c r="J3484" s="4">
        <f t="shared" si="273"/>
        <v>2018</v>
      </c>
      <c r="K3484" s="4">
        <f t="shared" si="274"/>
        <v>6</v>
      </c>
      <c r="L3484" s="6">
        <f t="shared" si="275"/>
        <v>4056.0000001452863</v>
      </c>
      <c r="M3484" s="8">
        <f t="shared" si="271"/>
        <v>67.600000002421439</v>
      </c>
      <c r="N3484" s="8">
        <f t="shared" si="272"/>
        <v>676.00000002421439</v>
      </c>
      <c r="O3484" s="18">
        <v>1</v>
      </c>
      <c r="P3484" s="6" t="s">
        <v>5972</v>
      </c>
      <c r="Q3484" s="6" t="s">
        <v>24</v>
      </c>
    </row>
    <row r="3485" spans="1:17" ht="15">
      <c r="A3485" s="6" t="s">
        <v>17</v>
      </c>
      <c r="B3485" s="6" t="s">
        <v>41</v>
      </c>
      <c r="C3485" s="6" t="s">
        <v>62</v>
      </c>
      <c r="D3485" s="6" t="s">
        <v>5973</v>
      </c>
      <c r="E3485" s="6">
        <v>2</v>
      </c>
      <c r="F3485" s="6" t="s">
        <v>27</v>
      </c>
      <c r="G3485" s="6" t="s">
        <v>22</v>
      </c>
      <c r="H3485" s="7">
        <v>43266.335092592592</v>
      </c>
      <c r="I3485" s="7">
        <v>43266.299305555556</v>
      </c>
      <c r="J3485" s="4">
        <f t="shared" si="273"/>
        <v>2018</v>
      </c>
      <c r="K3485" s="4">
        <f t="shared" si="274"/>
        <v>6</v>
      </c>
      <c r="L3485" s="6">
        <f t="shared" si="275"/>
        <v>3091.999999852851</v>
      </c>
      <c r="M3485" s="8">
        <f t="shared" si="271"/>
        <v>51.533333330880851</v>
      </c>
      <c r="N3485" s="8">
        <f t="shared" si="272"/>
        <v>103.0666666617617</v>
      </c>
      <c r="O3485" s="18">
        <v>1</v>
      </c>
      <c r="P3485" s="6" t="s">
        <v>5974</v>
      </c>
      <c r="Q3485" s="6" t="s">
        <v>24</v>
      </c>
    </row>
    <row r="3486" spans="1:17" ht="15">
      <c r="A3486" s="6" t="s">
        <v>17</v>
      </c>
      <c r="B3486" s="6" t="s">
        <v>55</v>
      </c>
      <c r="C3486" s="6" t="s">
        <v>56</v>
      </c>
      <c r="D3486" s="6" t="s">
        <v>5975</v>
      </c>
      <c r="E3486" s="6">
        <v>1</v>
      </c>
      <c r="F3486" s="6" t="s">
        <v>92</v>
      </c>
      <c r="G3486" s="6" t="s">
        <v>22</v>
      </c>
      <c r="H3486" s="7">
        <v>43266.416527777779</v>
      </c>
      <c r="I3486" s="7">
        <v>43266.379166666666</v>
      </c>
      <c r="J3486" s="4">
        <f t="shared" si="273"/>
        <v>2018</v>
      </c>
      <c r="K3486" s="4">
        <f t="shared" si="274"/>
        <v>6</v>
      </c>
      <c r="L3486" s="6">
        <f t="shared" si="275"/>
        <v>3228.0000002123415</v>
      </c>
      <c r="M3486" s="8">
        <f t="shared" si="271"/>
        <v>53.800000003539026</v>
      </c>
      <c r="N3486" s="8">
        <f t="shared" si="272"/>
        <v>53.800000003539026</v>
      </c>
      <c r="O3486" s="18">
        <v>1</v>
      </c>
      <c r="P3486" s="6" t="s">
        <v>5976</v>
      </c>
      <c r="Q3486" s="6" t="s">
        <v>24</v>
      </c>
    </row>
    <row r="3487" spans="1:17" ht="15">
      <c r="A3487" s="6" t="s">
        <v>17</v>
      </c>
      <c r="B3487" s="6" t="s">
        <v>18</v>
      </c>
      <c r="C3487" s="6" t="s">
        <v>19</v>
      </c>
      <c r="D3487" s="6" t="s">
        <v>5419</v>
      </c>
      <c r="E3487" s="6">
        <v>29</v>
      </c>
      <c r="F3487" s="6" t="s">
        <v>27</v>
      </c>
      <c r="G3487" s="6" t="s">
        <v>22</v>
      </c>
      <c r="H3487" s="7">
        <v>43266.445057870369</v>
      </c>
      <c r="I3487" s="7">
        <v>43266.390972222223</v>
      </c>
      <c r="J3487" s="4">
        <f t="shared" si="273"/>
        <v>2018</v>
      </c>
      <c r="K3487" s="4">
        <f t="shared" si="274"/>
        <v>6</v>
      </c>
      <c r="L3487" s="6">
        <f t="shared" si="275"/>
        <v>4672.9999997885898</v>
      </c>
      <c r="M3487" s="8">
        <f t="shared" si="271"/>
        <v>77.88333332980983</v>
      </c>
      <c r="N3487" s="8">
        <f t="shared" si="272"/>
        <v>2258.6166665644851</v>
      </c>
      <c r="O3487" s="18">
        <v>1</v>
      </c>
      <c r="P3487" s="6" t="s">
        <v>5977</v>
      </c>
      <c r="Q3487" s="6" t="s">
        <v>24</v>
      </c>
    </row>
    <row r="3488" spans="1:17" ht="15">
      <c r="A3488" s="6" t="s">
        <v>17</v>
      </c>
      <c r="B3488" s="6" t="s">
        <v>18</v>
      </c>
      <c r="C3488" s="6" t="s">
        <v>19</v>
      </c>
      <c r="D3488" s="6" t="s">
        <v>1103</v>
      </c>
      <c r="E3488" s="6">
        <v>26</v>
      </c>
      <c r="F3488" s="6" t="s">
        <v>21</v>
      </c>
      <c r="G3488" s="6" t="s">
        <v>22</v>
      </c>
      <c r="H3488" s="7">
        <v>43266.397222222222</v>
      </c>
      <c r="I3488" s="7">
        <v>43266.392361111109</v>
      </c>
      <c r="J3488" s="4">
        <f t="shared" si="273"/>
        <v>2018</v>
      </c>
      <c r="K3488" s="4">
        <f t="shared" si="274"/>
        <v>6</v>
      </c>
      <c r="L3488" s="6">
        <f t="shared" si="275"/>
        <v>420.00000011175871</v>
      </c>
      <c r="M3488" s="8">
        <f t="shared" si="271"/>
        <v>7.0000000018626451</v>
      </c>
      <c r="N3488" s="8">
        <f t="shared" si="272"/>
        <v>182.00000004842877</v>
      </c>
      <c r="O3488" s="18">
        <v>1</v>
      </c>
      <c r="P3488" s="6" t="s">
        <v>5978</v>
      </c>
      <c r="Q3488" s="6" t="s">
        <v>24</v>
      </c>
    </row>
    <row r="3489" spans="1:17" ht="15">
      <c r="A3489" s="6" t="s">
        <v>17</v>
      </c>
      <c r="B3489" s="6" t="s">
        <v>41</v>
      </c>
      <c r="C3489" s="6" t="s">
        <v>135</v>
      </c>
      <c r="D3489" s="6" t="s">
        <v>1077</v>
      </c>
      <c r="E3489" s="6">
        <v>24</v>
      </c>
      <c r="F3489" s="6" t="s">
        <v>131</v>
      </c>
      <c r="G3489" s="6" t="s">
        <v>22</v>
      </c>
      <c r="H3489" s="7">
        <v>43266.490960648145</v>
      </c>
      <c r="I3489" s="7">
        <v>43266.395138888889</v>
      </c>
      <c r="J3489" s="4">
        <f t="shared" si="273"/>
        <v>2018</v>
      </c>
      <c r="K3489" s="4">
        <f t="shared" si="274"/>
        <v>6</v>
      </c>
      <c r="L3489" s="6">
        <f t="shared" si="275"/>
        <v>8278.9999997243285</v>
      </c>
      <c r="M3489" s="8">
        <f t="shared" si="271"/>
        <v>137.98333332873881</v>
      </c>
      <c r="N3489" s="8">
        <f t="shared" si="272"/>
        <v>3311.5999998897314</v>
      </c>
      <c r="O3489" s="18">
        <v>1</v>
      </c>
      <c r="P3489" s="6" t="s">
        <v>5979</v>
      </c>
      <c r="Q3489" s="6" t="s">
        <v>24</v>
      </c>
    </row>
    <row r="3490" spans="1:17" ht="15">
      <c r="A3490" s="6" t="s">
        <v>17</v>
      </c>
      <c r="B3490" s="6" t="s">
        <v>47</v>
      </c>
      <c r="C3490" s="6" t="s">
        <v>52</v>
      </c>
      <c r="D3490" s="6" t="s">
        <v>5980</v>
      </c>
      <c r="E3490" s="6">
        <v>1</v>
      </c>
      <c r="F3490" s="6" t="s">
        <v>131</v>
      </c>
      <c r="G3490" s="6" t="s">
        <v>22</v>
      </c>
      <c r="H3490" s="7">
        <v>43266.52071759259</v>
      </c>
      <c r="I3490" s="7">
        <v>43266.411805555559</v>
      </c>
      <c r="J3490" s="4">
        <f t="shared" si="273"/>
        <v>2018</v>
      </c>
      <c r="K3490" s="4">
        <f t="shared" si="274"/>
        <v>6</v>
      </c>
      <c r="L3490" s="6">
        <f t="shared" si="275"/>
        <v>9409.9999994505197</v>
      </c>
      <c r="M3490" s="8">
        <f t="shared" si="271"/>
        <v>156.83333332417533</v>
      </c>
      <c r="N3490" s="8">
        <f t="shared" si="272"/>
        <v>156.83333332417533</v>
      </c>
      <c r="O3490" s="18">
        <v>1</v>
      </c>
      <c r="P3490" s="6" t="s">
        <v>5981</v>
      </c>
      <c r="Q3490" s="6" t="s">
        <v>24</v>
      </c>
    </row>
    <row r="3491" spans="1:17" ht="15">
      <c r="A3491" s="6" t="s">
        <v>17</v>
      </c>
      <c r="B3491" s="6" t="s">
        <v>18</v>
      </c>
      <c r="C3491" s="6" t="s">
        <v>35</v>
      </c>
      <c r="D3491" s="6" t="s">
        <v>5361</v>
      </c>
      <c r="E3491" s="6">
        <v>18</v>
      </c>
      <c r="F3491" s="6" t="s">
        <v>27</v>
      </c>
      <c r="G3491" s="6" t="s">
        <v>22</v>
      </c>
      <c r="H3491" s="7">
        <v>43266.460300925923</v>
      </c>
      <c r="I3491" s="7">
        <v>43266.415972222225</v>
      </c>
      <c r="J3491" s="4">
        <f t="shared" si="273"/>
        <v>2018</v>
      </c>
      <c r="K3491" s="4">
        <f t="shared" si="274"/>
        <v>6</v>
      </c>
      <c r="L3491" s="6">
        <f t="shared" si="275"/>
        <v>3829.9999994924292</v>
      </c>
      <c r="M3491" s="8">
        <f t="shared" si="271"/>
        <v>63.83333332487382</v>
      </c>
      <c r="N3491" s="8">
        <f t="shared" si="272"/>
        <v>1148.9999998477288</v>
      </c>
      <c r="O3491" s="18">
        <v>1</v>
      </c>
      <c r="P3491" s="6" t="s">
        <v>5982</v>
      </c>
      <c r="Q3491" s="6" t="s">
        <v>24</v>
      </c>
    </row>
    <row r="3492" spans="1:17" ht="15">
      <c r="A3492" s="6" t="s">
        <v>17</v>
      </c>
      <c r="B3492" s="6" t="s">
        <v>18</v>
      </c>
      <c r="C3492" s="6" t="s">
        <v>38</v>
      </c>
      <c r="D3492" s="6" t="s">
        <v>73</v>
      </c>
      <c r="E3492" s="6">
        <v>26</v>
      </c>
      <c r="F3492" s="6" t="s">
        <v>27</v>
      </c>
      <c r="G3492" s="6" t="s">
        <v>22</v>
      </c>
      <c r="H3492" s="7">
        <v>43266.490787037037</v>
      </c>
      <c r="I3492" s="7">
        <v>43266.455555555556</v>
      </c>
      <c r="J3492" s="4">
        <f t="shared" si="273"/>
        <v>2018</v>
      </c>
      <c r="K3492" s="4">
        <f t="shared" si="274"/>
        <v>6</v>
      </c>
      <c r="L3492" s="6">
        <f t="shared" si="275"/>
        <v>3043.9999999478459</v>
      </c>
      <c r="M3492" s="8">
        <f t="shared" si="271"/>
        <v>50.733333332464099</v>
      </c>
      <c r="N3492" s="8">
        <f t="shared" si="272"/>
        <v>1319.0666666440666</v>
      </c>
      <c r="O3492" s="18">
        <v>1</v>
      </c>
      <c r="P3492" s="6" t="s">
        <v>5983</v>
      </c>
      <c r="Q3492" s="6" t="s">
        <v>24</v>
      </c>
    </row>
    <row r="3493" spans="1:17" ht="15">
      <c r="A3493" s="6" t="s">
        <v>17</v>
      </c>
      <c r="B3493" s="6" t="s">
        <v>41</v>
      </c>
      <c r="C3493" s="6" t="s">
        <v>42</v>
      </c>
      <c r="D3493" s="6" t="s">
        <v>5984</v>
      </c>
      <c r="E3493" s="6">
        <v>2</v>
      </c>
      <c r="F3493" s="6" t="s">
        <v>44</v>
      </c>
      <c r="G3493" s="6" t="s">
        <v>22</v>
      </c>
      <c r="H3493" s="7">
        <v>43266.519606481481</v>
      </c>
      <c r="I3493" s="7">
        <v>43266.47152777778</v>
      </c>
      <c r="J3493" s="4">
        <f t="shared" si="273"/>
        <v>2018</v>
      </c>
      <c r="K3493" s="4">
        <f t="shared" si="274"/>
        <v>6</v>
      </c>
      <c r="L3493" s="6">
        <f t="shared" si="275"/>
        <v>4153.9999997941777</v>
      </c>
      <c r="M3493" s="8">
        <f t="shared" si="271"/>
        <v>69.233333329902962</v>
      </c>
      <c r="N3493" s="8">
        <f t="shared" si="272"/>
        <v>138.46666665980592</v>
      </c>
      <c r="O3493" s="18">
        <v>1</v>
      </c>
      <c r="P3493" s="6" t="s">
        <v>5985</v>
      </c>
      <c r="Q3493" s="6" t="s">
        <v>24</v>
      </c>
    </row>
    <row r="3494" spans="1:17" ht="15">
      <c r="A3494" s="6" t="s">
        <v>17</v>
      </c>
      <c r="B3494" s="6" t="s">
        <v>18</v>
      </c>
      <c r="C3494" s="6" t="s">
        <v>38</v>
      </c>
      <c r="D3494" s="6" t="s">
        <v>537</v>
      </c>
      <c r="E3494" s="6">
        <v>120</v>
      </c>
      <c r="F3494" s="6" t="s">
        <v>131</v>
      </c>
      <c r="G3494" s="6" t="s">
        <v>22</v>
      </c>
      <c r="H3494" s="7">
        <v>43266.512118055558</v>
      </c>
      <c r="I3494" s="7">
        <v>43266.476388888892</v>
      </c>
      <c r="J3494" s="4">
        <f t="shared" si="273"/>
        <v>2018</v>
      </c>
      <c r="K3494" s="4">
        <f t="shared" si="274"/>
        <v>6</v>
      </c>
      <c r="L3494" s="6">
        <f t="shared" si="275"/>
        <v>3086.9999999413267</v>
      </c>
      <c r="M3494" s="8">
        <f t="shared" si="271"/>
        <v>51.449999999022111</v>
      </c>
      <c r="N3494" s="8">
        <f t="shared" si="272"/>
        <v>6173.9999998826534</v>
      </c>
      <c r="O3494" s="18">
        <v>1</v>
      </c>
      <c r="P3494" s="6" t="s">
        <v>5986</v>
      </c>
      <c r="Q3494" s="6" t="s">
        <v>24</v>
      </c>
    </row>
    <row r="3495" spans="1:17" ht="15">
      <c r="A3495" s="6" t="s">
        <v>17</v>
      </c>
      <c r="B3495" s="6" t="s">
        <v>18</v>
      </c>
      <c r="C3495" s="6" t="s">
        <v>35</v>
      </c>
      <c r="D3495" s="6" t="s">
        <v>5987</v>
      </c>
      <c r="E3495" s="6">
        <v>8</v>
      </c>
      <c r="F3495" s="6" t="s">
        <v>27</v>
      </c>
      <c r="G3495" s="6" t="s">
        <v>22</v>
      </c>
      <c r="H3495" s="7">
        <v>43266.541412037041</v>
      </c>
      <c r="I3495" s="7">
        <v>43266.481944444444</v>
      </c>
      <c r="J3495" s="4">
        <f t="shared" si="273"/>
        <v>2018</v>
      </c>
      <c r="K3495" s="4">
        <f t="shared" si="274"/>
        <v>6</v>
      </c>
      <c r="L3495" s="6">
        <f t="shared" si="275"/>
        <v>5138.0000003613532</v>
      </c>
      <c r="M3495" s="8">
        <f t="shared" si="271"/>
        <v>85.633333339355886</v>
      </c>
      <c r="N3495" s="8">
        <f t="shared" si="272"/>
        <v>685.06666671484709</v>
      </c>
      <c r="O3495" s="18">
        <v>1</v>
      </c>
      <c r="P3495" s="6" t="s">
        <v>5988</v>
      </c>
      <c r="Q3495" s="6" t="s">
        <v>24</v>
      </c>
    </row>
    <row r="3496" spans="1:17" ht="15">
      <c r="A3496" s="6" t="s">
        <v>17</v>
      </c>
      <c r="B3496" s="6" t="s">
        <v>41</v>
      </c>
      <c r="C3496" s="6" t="s">
        <v>42</v>
      </c>
      <c r="D3496" s="6" t="s">
        <v>5984</v>
      </c>
      <c r="E3496" s="6">
        <v>2</v>
      </c>
      <c r="F3496" s="6" t="s">
        <v>131</v>
      </c>
      <c r="G3496" s="6" t="s">
        <v>22</v>
      </c>
      <c r="H3496" s="7">
        <v>43266.596770833334</v>
      </c>
      <c r="I3496" s="7">
        <v>43266.538888888892</v>
      </c>
      <c r="J3496" s="4">
        <f t="shared" si="273"/>
        <v>2018</v>
      </c>
      <c r="K3496" s="4">
        <f t="shared" si="274"/>
        <v>6</v>
      </c>
      <c r="L3496" s="6">
        <f t="shared" si="275"/>
        <v>5000.9999997681007</v>
      </c>
      <c r="M3496" s="8">
        <f t="shared" si="271"/>
        <v>83.349999996135011</v>
      </c>
      <c r="N3496" s="8">
        <f t="shared" si="272"/>
        <v>166.69999999227002</v>
      </c>
      <c r="O3496" s="18">
        <v>1</v>
      </c>
      <c r="P3496" s="6" t="s">
        <v>5989</v>
      </c>
      <c r="Q3496" s="6" t="s">
        <v>24</v>
      </c>
    </row>
    <row r="3497" spans="1:17" ht="15">
      <c r="A3497" s="6" t="s">
        <v>17</v>
      </c>
      <c r="B3497" s="6" t="s">
        <v>140</v>
      </c>
      <c r="C3497" s="6" t="s">
        <v>141</v>
      </c>
      <c r="D3497" s="6" t="s">
        <v>5990</v>
      </c>
      <c r="E3497" s="6">
        <v>2</v>
      </c>
      <c r="F3497" s="6" t="s">
        <v>92</v>
      </c>
      <c r="G3497" s="6" t="s">
        <v>22</v>
      </c>
      <c r="H3497" s="7">
        <v>43266.584560185183</v>
      </c>
      <c r="I3497" s="7">
        <v>43266.543055555558</v>
      </c>
      <c r="J3497" s="4">
        <f t="shared" si="273"/>
        <v>2018</v>
      </c>
      <c r="K3497" s="4">
        <f t="shared" si="274"/>
        <v>6</v>
      </c>
      <c r="L3497" s="6">
        <f t="shared" si="275"/>
        <v>3585.9999996609986</v>
      </c>
      <c r="M3497" s="8">
        <f t="shared" si="271"/>
        <v>59.766666661016643</v>
      </c>
      <c r="N3497" s="8">
        <f t="shared" si="272"/>
        <v>119.53333332203329</v>
      </c>
      <c r="O3497" s="18">
        <v>1</v>
      </c>
      <c r="P3497" s="6" t="s">
        <v>5991</v>
      </c>
      <c r="Q3497" s="6" t="s">
        <v>24</v>
      </c>
    </row>
    <row r="3498" spans="1:17" ht="15">
      <c r="A3498" s="6" t="s">
        <v>17</v>
      </c>
      <c r="B3498" s="6" t="s">
        <v>41</v>
      </c>
      <c r="C3498" s="6" t="s">
        <v>42</v>
      </c>
      <c r="D3498" s="6" t="s">
        <v>5992</v>
      </c>
      <c r="E3498" s="6">
        <v>10</v>
      </c>
      <c r="F3498" s="6" t="s">
        <v>27</v>
      </c>
      <c r="G3498" s="6" t="s">
        <v>22</v>
      </c>
      <c r="H3498" s="7">
        <v>43267.510358796295</v>
      </c>
      <c r="I3498" s="7">
        <v>43267.380555555559</v>
      </c>
      <c r="J3498" s="4">
        <f t="shared" si="273"/>
        <v>2018</v>
      </c>
      <c r="K3498" s="4">
        <f t="shared" si="274"/>
        <v>6</v>
      </c>
      <c r="L3498" s="6">
        <f t="shared" si="275"/>
        <v>11214.999999571592</v>
      </c>
      <c r="M3498" s="8">
        <f t="shared" si="271"/>
        <v>186.91666665952653</v>
      </c>
      <c r="N3498" s="8">
        <f t="shared" si="272"/>
        <v>1869.1666665952653</v>
      </c>
      <c r="O3498" s="18">
        <v>1</v>
      </c>
      <c r="P3498" s="6" t="s">
        <v>5993</v>
      </c>
      <c r="Q3498" s="6" t="s">
        <v>24</v>
      </c>
    </row>
    <row r="3499" spans="1:17" ht="15">
      <c r="A3499" s="6" t="s">
        <v>17</v>
      </c>
      <c r="B3499" s="6" t="s">
        <v>41</v>
      </c>
      <c r="C3499" s="6" t="s">
        <v>135</v>
      </c>
      <c r="D3499" s="6" t="s">
        <v>2967</v>
      </c>
      <c r="E3499" s="6">
        <v>5</v>
      </c>
      <c r="F3499" s="6" t="s">
        <v>85</v>
      </c>
      <c r="G3499" s="6" t="s">
        <v>22</v>
      </c>
      <c r="H3499" s="7">
        <v>43267.510706018518</v>
      </c>
      <c r="I3499" s="7">
        <v>43267.400694444441</v>
      </c>
      <c r="J3499" s="4">
        <f t="shared" si="273"/>
        <v>2018</v>
      </c>
      <c r="K3499" s="4">
        <f t="shared" si="274"/>
        <v>6</v>
      </c>
      <c r="L3499" s="6">
        <f t="shared" si="275"/>
        <v>9505.0000002840534</v>
      </c>
      <c r="M3499" s="8">
        <f t="shared" si="271"/>
        <v>158.41666667140089</v>
      </c>
      <c r="N3499" s="8">
        <f t="shared" si="272"/>
        <v>792.08333335700445</v>
      </c>
      <c r="O3499" s="18">
        <v>1</v>
      </c>
      <c r="P3499" s="6" t="s">
        <v>5994</v>
      </c>
      <c r="Q3499" s="6" t="s">
        <v>24</v>
      </c>
    </row>
    <row r="3500" spans="1:19" s="100" customFormat="1" ht="15">
      <c r="A3500" s="96" t="s">
        <v>17</v>
      </c>
      <c r="B3500" s="96" t="s">
        <v>55</v>
      </c>
      <c r="C3500" s="96" t="s">
        <v>59</v>
      </c>
      <c r="D3500" s="96" t="s">
        <v>5995</v>
      </c>
      <c r="E3500" s="96">
        <v>1</v>
      </c>
      <c r="F3500" s="96" t="s">
        <v>27</v>
      </c>
      <c r="G3500" s="96" t="s">
        <v>22</v>
      </c>
      <c r="H3500" s="97">
        <v>43267.50513888889</v>
      </c>
      <c r="I3500" s="97">
        <v>43267.428472222222</v>
      </c>
      <c r="J3500" s="4">
        <f t="shared" si="273"/>
        <v>2018</v>
      </c>
      <c r="K3500" s="4">
        <f t="shared" si="274"/>
        <v>6</v>
      </c>
      <c r="L3500" s="96">
        <f t="shared" si="275"/>
        <v>6624.0000000922009</v>
      </c>
      <c r="M3500" s="98">
        <f t="shared" si="271"/>
        <v>110.40000000153668</v>
      </c>
      <c r="N3500" s="98">
        <f t="shared" si="272"/>
        <v>110.40000000153668</v>
      </c>
      <c r="O3500" s="99">
        <v>1</v>
      </c>
      <c r="P3500" s="96" t="s">
        <v>5996</v>
      </c>
      <c r="Q3500" s="96" t="s">
        <v>24</v>
      </c>
      <c r="S3500"/>
    </row>
    <row r="3501" spans="1:17" ht="15">
      <c r="A3501" s="6" t="s">
        <v>17</v>
      </c>
      <c r="B3501" s="6" t="s">
        <v>41</v>
      </c>
      <c r="C3501" s="6" t="s">
        <v>135</v>
      </c>
      <c r="D3501" s="6" t="s">
        <v>979</v>
      </c>
      <c r="E3501" s="6">
        <v>36</v>
      </c>
      <c r="F3501" s="6" t="s">
        <v>27</v>
      </c>
      <c r="G3501" s="6" t="s">
        <v>22</v>
      </c>
      <c r="H3501" s="7">
        <v>43268.369537037041</v>
      </c>
      <c r="I3501" s="7">
        <v>43268.279861111114</v>
      </c>
      <c r="J3501" s="4">
        <f t="shared" si="273"/>
        <v>2018</v>
      </c>
      <c r="K3501" s="4">
        <f t="shared" si="274"/>
        <v>6</v>
      </c>
      <c r="L3501" s="6">
        <f t="shared" si="275"/>
        <v>7748.0000000679865</v>
      </c>
      <c r="M3501" s="8">
        <f t="shared" si="271"/>
        <v>129.13333333446644</v>
      </c>
      <c r="N3501" s="8">
        <f t="shared" si="272"/>
        <v>4648.8000000407919</v>
      </c>
      <c r="O3501" s="18">
        <v>1</v>
      </c>
      <c r="P3501" s="6" t="s">
        <v>5997</v>
      </c>
      <c r="Q3501" s="6" t="s">
        <v>24</v>
      </c>
    </row>
    <row r="3502" spans="1:17" ht="15">
      <c r="A3502" s="6" t="s">
        <v>17</v>
      </c>
      <c r="B3502" s="6" t="s">
        <v>41</v>
      </c>
      <c r="C3502" s="6" t="s">
        <v>135</v>
      </c>
      <c r="D3502" s="6" t="s">
        <v>422</v>
      </c>
      <c r="E3502" s="6">
        <v>17</v>
      </c>
      <c r="F3502" s="6" t="s">
        <v>27</v>
      </c>
      <c r="G3502" s="6" t="s">
        <v>22</v>
      </c>
      <c r="H3502" s="7">
        <v>43268.39671296296</v>
      </c>
      <c r="I3502" s="7">
        <v>43268.369537037041</v>
      </c>
      <c r="J3502" s="4">
        <f t="shared" si="273"/>
        <v>2018</v>
      </c>
      <c r="K3502" s="4">
        <f t="shared" si="274"/>
        <v>6</v>
      </c>
      <c r="L3502" s="6">
        <f t="shared" si="275"/>
        <v>2347.9999994393438</v>
      </c>
      <c r="M3502" s="8">
        <f t="shared" si="271"/>
        <v>39.133333323989064</v>
      </c>
      <c r="N3502" s="8">
        <f t="shared" si="272"/>
        <v>665.26666650781408</v>
      </c>
      <c r="O3502" s="18">
        <v>1</v>
      </c>
      <c r="P3502" s="6" t="s">
        <v>5998</v>
      </c>
      <c r="Q3502" s="6" t="s">
        <v>24</v>
      </c>
    </row>
    <row r="3503" spans="1:17" ht="15">
      <c r="A3503" s="6" t="s">
        <v>17</v>
      </c>
      <c r="B3503" s="6" t="s">
        <v>55</v>
      </c>
      <c r="C3503" s="6" t="s">
        <v>59</v>
      </c>
      <c r="D3503" s="6" t="s">
        <v>1059</v>
      </c>
      <c r="E3503" s="6">
        <v>52</v>
      </c>
      <c r="F3503" s="6" t="s">
        <v>125</v>
      </c>
      <c r="G3503" s="6" t="s">
        <v>22</v>
      </c>
      <c r="H3503" s="7">
        <v>43269.197766203702</v>
      </c>
      <c r="I3503" s="7">
        <v>43269.140277777777</v>
      </c>
      <c r="J3503" s="4">
        <f t="shared" si="273"/>
        <v>2018</v>
      </c>
      <c r="K3503" s="4">
        <f t="shared" si="274"/>
        <v>6</v>
      </c>
      <c r="L3503" s="6">
        <f t="shared" si="275"/>
        <v>4966.9999999925494</v>
      </c>
      <c r="M3503" s="8">
        <f t="shared" si="271"/>
        <v>82.783333333209157</v>
      </c>
      <c r="N3503" s="8">
        <f t="shared" si="272"/>
        <v>4304.7333333268762</v>
      </c>
      <c r="O3503" s="18">
        <v>1</v>
      </c>
      <c r="P3503" s="6" t="s">
        <v>5999</v>
      </c>
      <c r="Q3503" s="6" t="s">
        <v>24</v>
      </c>
    </row>
    <row r="3504" spans="1:17" s="106" customFormat="1" ht="15">
      <c r="A3504" s="110" t="s">
        <v>17</v>
      </c>
      <c r="B3504" s="110" t="s">
        <v>47</v>
      </c>
      <c r="C3504" s="110" t="s">
        <v>52</v>
      </c>
      <c r="D3504" s="110" t="s">
        <v>6000</v>
      </c>
      <c r="E3504" s="110">
        <v>1</v>
      </c>
      <c r="F3504" s="110" t="s">
        <v>92</v>
      </c>
      <c r="G3504" s="110" t="s">
        <v>22</v>
      </c>
      <c r="H3504" s="183">
        <v>43269.367974537039</v>
      </c>
      <c r="I3504" s="183">
        <v>43269.323611111111</v>
      </c>
      <c r="J3504" s="4">
        <f t="shared" si="273"/>
        <v>2018</v>
      </c>
      <c r="K3504" s="4">
        <f t="shared" si="274"/>
        <v>6</v>
      </c>
      <c r="L3504" s="110">
        <f t="shared" si="275"/>
        <v>3833.0000001937151</v>
      </c>
      <c r="M3504" s="108">
        <f t="shared" si="271"/>
        <v>63.883333336561918</v>
      </c>
      <c r="N3504" s="108">
        <f t="shared" si="272"/>
        <v>63.883333336561918</v>
      </c>
      <c r="O3504" s="109">
        <v>1</v>
      </c>
      <c r="P3504" s="110" t="s">
        <v>6001</v>
      </c>
      <c r="Q3504" s="110" t="s">
        <v>24</v>
      </c>
    </row>
    <row r="3505" spans="1:17" ht="15">
      <c r="A3505" s="6" t="s">
        <v>17</v>
      </c>
      <c r="B3505" s="6" t="s">
        <v>41</v>
      </c>
      <c r="C3505" s="6" t="s">
        <v>42</v>
      </c>
      <c r="D3505" s="6" t="s">
        <v>6002</v>
      </c>
      <c r="E3505" s="6">
        <v>1</v>
      </c>
      <c r="F3505" s="6" t="s">
        <v>92</v>
      </c>
      <c r="G3505" s="6" t="s">
        <v>22</v>
      </c>
      <c r="H3505" s="7">
        <v>43269.545046296298</v>
      </c>
      <c r="I3505" s="7">
        <v>43269.482638888891</v>
      </c>
      <c r="J3505" s="4">
        <f t="shared" si="273"/>
        <v>2018</v>
      </c>
      <c r="K3505" s="4">
        <f t="shared" si="274"/>
        <v>6</v>
      </c>
      <c r="L3505" s="6">
        <f t="shared" si="275"/>
        <v>5392.0000000158325</v>
      </c>
      <c r="M3505" s="8">
        <f t="shared" si="271"/>
        <v>89.866666666930541</v>
      </c>
      <c r="N3505" s="8">
        <f t="shared" si="272"/>
        <v>89.866666666930541</v>
      </c>
      <c r="O3505" s="18">
        <v>1</v>
      </c>
      <c r="P3505" s="6" t="s">
        <v>6003</v>
      </c>
      <c r="Q3505" s="6" t="s">
        <v>24</v>
      </c>
    </row>
    <row r="3506" spans="1:17" ht="15">
      <c r="A3506" s="6" t="s">
        <v>17</v>
      </c>
      <c r="B3506" s="6" t="s">
        <v>41</v>
      </c>
      <c r="C3506" s="6" t="s">
        <v>135</v>
      </c>
      <c r="D3506" s="6" t="s">
        <v>3578</v>
      </c>
      <c r="E3506" s="6">
        <v>1</v>
      </c>
      <c r="F3506" s="6" t="s">
        <v>27</v>
      </c>
      <c r="G3506" s="6" t="s">
        <v>22</v>
      </c>
      <c r="H3506" s="7">
        <v>43269.630173611113</v>
      </c>
      <c r="I3506" s="7">
        <v>43269.59652777778</v>
      </c>
      <c r="J3506" s="4">
        <f t="shared" si="273"/>
        <v>2018</v>
      </c>
      <c r="K3506" s="4">
        <f t="shared" si="274"/>
        <v>6</v>
      </c>
      <c r="L3506" s="6">
        <f t="shared" si="275"/>
        <v>2906.9999999832362</v>
      </c>
      <c r="M3506" s="8">
        <f t="shared" si="271"/>
        <v>48.449999999720603</v>
      </c>
      <c r="N3506" s="8">
        <f t="shared" si="272"/>
        <v>48.449999999720603</v>
      </c>
      <c r="O3506" s="18">
        <v>1</v>
      </c>
      <c r="P3506" s="6" t="s">
        <v>6004</v>
      </c>
      <c r="Q3506" s="6" t="s">
        <v>24</v>
      </c>
    </row>
    <row r="3507" spans="1:17" ht="15">
      <c r="A3507" s="6" t="s">
        <v>17</v>
      </c>
      <c r="B3507" s="6" t="s">
        <v>140</v>
      </c>
      <c r="C3507" s="6" t="s">
        <v>141</v>
      </c>
      <c r="D3507" s="6" t="s">
        <v>4779</v>
      </c>
      <c r="E3507" s="6">
        <v>13</v>
      </c>
      <c r="F3507" s="6" t="s">
        <v>21</v>
      </c>
      <c r="G3507" s="6" t="s">
        <v>22</v>
      </c>
      <c r="H3507" s="7">
        <v>43270.520138888889</v>
      </c>
      <c r="I3507" s="7">
        <v>43270.47152777778</v>
      </c>
      <c r="J3507" s="4">
        <f t="shared" si="273"/>
        <v>2018</v>
      </c>
      <c r="K3507" s="4">
        <f t="shared" si="274"/>
        <v>6</v>
      </c>
      <c r="L3507" s="6">
        <f t="shared" si="275"/>
        <v>4199.9999998603016</v>
      </c>
      <c r="M3507" s="8">
        <f t="shared" si="271"/>
        <v>69.999999997671694</v>
      </c>
      <c r="N3507" s="8">
        <f t="shared" si="272"/>
        <v>909.99999996973202</v>
      </c>
      <c r="O3507" s="18">
        <v>1</v>
      </c>
      <c r="P3507" s="6" t="s">
        <v>6005</v>
      </c>
      <c r="Q3507" s="6" t="s">
        <v>24</v>
      </c>
    </row>
    <row r="3508" spans="1:17" ht="15">
      <c r="A3508" s="6" t="s">
        <v>17</v>
      </c>
      <c r="B3508" s="6" t="s">
        <v>140</v>
      </c>
      <c r="C3508" s="6" t="s">
        <v>141</v>
      </c>
      <c r="D3508" s="6" t="s">
        <v>6006</v>
      </c>
      <c r="E3508" s="6">
        <v>1</v>
      </c>
      <c r="F3508" s="6" t="s">
        <v>21</v>
      </c>
      <c r="G3508" s="6" t="s">
        <v>22</v>
      </c>
      <c r="H3508" s="7">
        <v>43270.520138888889</v>
      </c>
      <c r="I3508" s="7">
        <v>43270.478472222225</v>
      </c>
      <c r="J3508" s="4">
        <f t="shared" si="273"/>
        <v>2018</v>
      </c>
      <c r="K3508" s="4">
        <f t="shared" si="274"/>
        <v>6</v>
      </c>
      <c r="L3508" s="6">
        <f t="shared" si="275"/>
        <v>3599.9999997904524</v>
      </c>
      <c r="M3508" s="8">
        <f t="shared" si="271"/>
        <v>59.99999999650754</v>
      </c>
      <c r="N3508" s="8">
        <f t="shared" si="272"/>
        <v>59.99999999650754</v>
      </c>
      <c r="O3508" s="18">
        <v>1</v>
      </c>
      <c r="P3508" s="6" t="s">
        <v>6007</v>
      </c>
      <c r="Q3508" s="6" t="s">
        <v>24</v>
      </c>
    </row>
    <row r="3509" spans="1:19" s="152" customFormat="1" ht="15">
      <c r="A3509" s="156" t="s">
        <v>29</v>
      </c>
      <c r="B3509" s="156" t="s">
        <v>94</v>
      </c>
      <c r="C3509" s="156" t="s">
        <v>156</v>
      </c>
      <c r="D3509" s="156" t="s">
        <v>5963</v>
      </c>
      <c r="E3509" s="156">
        <v>6</v>
      </c>
      <c r="F3509" s="156" t="s">
        <v>33</v>
      </c>
      <c r="G3509" s="156" t="s">
        <v>22</v>
      </c>
      <c r="H3509" s="157">
        <v>43383.823055555556</v>
      </c>
      <c r="I3509" s="157">
        <v>43383.741666666669</v>
      </c>
      <c r="J3509" s="4">
        <f t="shared" si="273"/>
        <v>2018</v>
      </c>
      <c r="K3509" s="4">
        <f t="shared" si="274"/>
        <v>10</v>
      </c>
      <c r="L3509" s="156">
        <f t="shared" si="275"/>
        <v>7031.999999913387</v>
      </c>
      <c r="M3509" s="154">
        <f t="shared" si="271"/>
        <v>117.19999999855645</v>
      </c>
      <c r="N3509" s="154">
        <f t="shared" si="272"/>
        <v>703.1999999913387</v>
      </c>
      <c r="O3509" s="155">
        <v>1</v>
      </c>
      <c r="P3509" s="156" t="s">
        <v>6008</v>
      </c>
      <c r="Q3509" s="156" t="s">
        <v>24</v>
      </c>
      <c r="S3509"/>
    </row>
    <row r="3510" spans="1:17" ht="15">
      <c r="A3510" s="6" t="s">
        <v>17</v>
      </c>
      <c r="B3510" s="6" t="s">
        <v>41</v>
      </c>
      <c r="C3510" s="6" t="s">
        <v>42</v>
      </c>
      <c r="D3510" s="6" t="s">
        <v>5571</v>
      </c>
      <c r="E3510" s="6">
        <v>38</v>
      </c>
      <c r="F3510" s="6" t="s">
        <v>27</v>
      </c>
      <c r="G3510" s="6" t="s">
        <v>22</v>
      </c>
      <c r="H3510" s="7">
        <v>43272.180810185186</v>
      </c>
      <c r="I3510" s="7">
        <v>43272.12777777778</v>
      </c>
      <c r="J3510" s="4">
        <f t="shared" si="273"/>
        <v>2018</v>
      </c>
      <c r="K3510" s="4">
        <f t="shared" si="274"/>
        <v>6</v>
      </c>
      <c r="L3510" s="6">
        <f t="shared" si="275"/>
        <v>4581.9999998901039</v>
      </c>
      <c r="M3510" s="8">
        <f t="shared" si="271"/>
        <v>76.366666664835066</v>
      </c>
      <c r="N3510" s="8">
        <f t="shared" si="272"/>
        <v>2901.9333332637325</v>
      </c>
      <c r="O3510" s="18">
        <v>1</v>
      </c>
      <c r="P3510" s="6" t="s">
        <v>6009</v>
      </c>
      <c r="Q3510" s="6" t="s">
        <v>24</v>
      </c>
    </row>
    <row r="3511" spans="1:17" ht="15">
      <c r="A3511" s="6" t="s">
        <v>17</v>
      </c>
      <c r="B3511" s="6" t="s">
        <v>140</v>
      </c>
      <c r="C3511" s="6" t="s">
        <v>141</v>
      </c>
      <c r="D3511" s="6" t="s">
        <v>1640</v>
      </c>
      <c r="E3511" s="6">
        <v>35</v>
      </c>
      <c r="F3511" s="6" t="s">
        <v>92</v>
      </c>
      <c r="G3511" s="6" t="s">
        <v>22</v>
      </c>
      <c r="H3511" s="7">
        <v>43272.320879629631</v>
      </c>
      <c r="I3511" s="7">
        <v>43272.259722222225</v>
      </c>
      <c r="J3511" s="4">
        <f t="shared" si="273"/>
        <v>2018</v>
      </c>
      <c r="K3511" s="4">
        <f t="shared" si="274"/>
        <v>6</v>
      </c>
      <c r="L3511" s="6">
        <f t="shared" si="275"/>
        <v>5283.9999999152496</v>
      </c>
      <c r="M3511" s="8">
        <f t="shared" si="271"/>
        <v>88.066666665254161</v>
      </c>
      <c r="N3511" s="8">
        <f t="shared" si="272"/>
        <v>3082.3333332838956</v>
      </c>
      <c r="O3511" s="18">
        <v>1</v>
      </c>
      <c r="P3511" s="6" t="s">
        <v>6010</v>
      </c>
      <c r="Q3511" s="6" t="s">
        <v>24</v>
      </c>
    </row>
    <row r="3512" spans="1:17" ht="15">
      <c r="A3512" s="6" t="s">
        <v>17</v>
      </c>
      <c r="B3512" s="6" t="s">
        <v>140</v>
      </c>
      <c r="C3512" s="6" t="s">
        <v>141</v>
      </c>
      <c r="D3512" s="6" t="s">
        <v>1640</v>
      </c>
      <c r="E3512" s="6">
        <v>35</v>
      </c>
      <c r="F3512" s="6" t="s">
        <v>27</v>
      </c>
      <c r="G3512" s="6" t="s">
        <v>22</v>
      </c>
      <c r="H3512" s="7">
        <v>43272.356122685182</v>
      </c>
      <c r="I3512" s="7">
        <v>43272.340277777781</v>
      </c>
      <c r="J3512" s="4">
        <f t="shared" si="273"/>
        <v>2018</v>
      </c>
      <c r="K3512" s="4">
        <f t="shared" si="274"/>
        <v>6</v>
      </c>
      <c r="L3512" s="6">
        <f t="shared" si="275"/>
        <v>1368.9999994123355</v>
      </c>
      <c r="M3512" s="8">
        <f t="shared" si="271"/>
        <v>22.816666656872258</v>
      </c>
      <c r="N3512" s="8">
        <f t="shared" si="272"/>
        <v>798.58333299052902</v>
      </c>
      <c r="O3512" s="18">
        <v>1</v>
      </c>
      <c r="P3512" s="6" t="s">
        <v>6011</v>
      </c>
      <c r="Q3512" s="6" t="s">
        <v>24</v>
      </c>
    </row>
    <row r="3513" spans="1:17" ht="15">
      <c r="A3513" s="6" t="s">
        <v>17</v>
      </c>
      <c r="B3513" s="6" t="s">
        <v>18</v>
      </c>
      <c r="C3513" s="6" t="s">
        <v>35</v>
      </c>
      <c r="D3513" s="6" t="s">
        <v>3380</v>
      </c>
      <c r="E3513" s="6">
        <v>14</v>
      </c>
      <c r="F3513" s="6" t="s">
        <v>27</v>
      </c>
      <c r="G3513" s="6" t="s">
        <v>22</v>
      </c>
      <c r="H3513" s="7">
        <v>43272.818240740744</v>
      </c>
      <c r="I3513" s="7">
        <v>43272.773611111108</v>
      </c>
      <c r="J3513" s="4">
        <f t="shared" si="273"/>
        <v>2018</v>
      </c>
      <c r="K3513" s="4">
        <f t="shared" si="274"/>
        <v>6</v>
      </c>
      <c r="L3513" s="6">
        <f t="shared" si="275"/>
        <v>3856.0000005410984</v>
      </c>
      <c r="M3513" s="8">
        <f t="shared" si="271"/>
        <v>64.266666675684974</v>
      </c>
      <c r="N3513" s="8">
        <f t="shared" si="272"/>
        <v>899.73333345958963</v>
      </c>
      <c r="O3513" s="18">
        <v>1</v>
      </c>
      <c r="P3513" s="6" t="s">
        <v>6012</v>
      </c>
      <c r="Q3513" s="6" t="s">
        <v>24</v>
      </c>
    </row>
    <row r="3514" spans="1:17" ht="15">
      <c r="A3514" s="6" t="s">
        <v>29</v>
      </c>
      <c r="B3514" s="6" t="s">
        <v>94</v>
      </c>
      <c r="C3514" s="6" t="s">
        <v>186</v>
      </c>
      <c r="D3514" s="6" t="s">
        <v>6013</v>
      </c>
      <c r="E3514" s="6">
        <v>1</v>
      </c>
      <c r="F3514" s="6" t="s">
        <v>85</v>
      </c>
      <c r="G3514" s="6" t="s">
        <v>22</v>
      </c>
      <c r="H3514" s="7">
        <v>43273.44158564815</v>
      </c>
      <c r="I3514" s="7">
        <v>43273.425000000003</v>
      </c>
      <c r="J3514" s="4">
        <f t="shared" si="273"/>
        <v>2018</v>
      </c>
      <c r="K3514" s="4">
        <f t="shared" si="274"/>
        <v>6</v>
      </c>
      <c r="L3514" s="6">
        <f t="shared" si="275"/>
        <v>1432.9999999143183</v>
      </c>
      <c r="M3514" s="8">
        <f t="shared" si="271"/>
        <v>23.883333331905305</v>
      </c>
      <c r="N3514" s="8">
        <f t="shared" si="272"/>
        <v>23.883333331905305</v>
      </c>
      <c r="O3514" s="18">
        <v>1</v>
      </c>
      <c r="P3514" s="6" t="s">
        <v>6014</v>
      </c>
      <c r="Q3514" s="6" t="s">
        <v>24</v>
      </c>
    </row>
    <row r="3515" spans="1:17" ht="15">
      <c r="A3515" s="6" t="s">
        <v>17</v>
      </c>
      <c r="B3515" s="6" t="s">
        <v>18</v>
      </c>
      <c r="C3515" s="6" t="s">
        <v>35</v>
      </c>
      <c r="D3515" s="6" t="s">
        <v>5317</v>
      </c>
      <c r="E3515" s="6">
        <v>2</v>
      </c>
      <c r="F3515" s="6" t="s">
        <v>21</v>
      </c>
      <c r="G3515" s="6" t="s">
        <v>22</v>
      </c>
      <c r="H3515" s="7">
        <v>43273.588020833333</v>
      </c>
      <c r="I3515" s="7">
        <v>43273.532638888886</v>
      </c>
      <c r="J3515" s="4">
        <f t="shared" si="273"/>
        <v>2018</v>
      </c>
      <c r="K3515" s="4">
        <f t="shared" si="274"/>
        <v>6</v>
      </c>
      <c r="L3515" s="6">
        <f t="shared" si="275"/>
        <v>4785.0000001955777</v>
      </c>
      <c r="M3515" s="8">
        <f t="shared" si="271"/>
        <v>79.750000003259629</v>
      </c>
      <c r="N3515" s="8">
        <f t="shared" si="272"/>
        <v>159.50000000651926</v>
      </c>
      <c r="O3515" s="18">
        <v>1</v>
      </c>
      <c r="P3515" s="6" t="s">
        <v>6015</v>
      </c>
      <c r="Q3515" s="6" t="s">
        <v>24</v>
      </c>
    </row>
    <row r="3516" spans="1:19" s="100" customFormat="1" ht="15">
      <c r="A3516" s="96" t="s">
        <v>17</v>
      </c>
      <c r="B3516" s="96" t="s">
        <v>18</v>
      </c>
      <c r="C3516" s="96" t="s">
        <v>35</v>
      </c>
      <c r="D3516" s="96" t="s">
        <v>6016</v>
      </c>
      <c r="E3516" s="96">
        <v>1</v>
      </c>
      <c r="F3516" s="96" t="s">
        <v>27</v>
      </c>
      <c r="G3516" s="96" t="s">
        <v>22</v>
      </c>
      <c r="H3516" s="97">
        <v>43274.467800925922</v>
      </c>
      <c r="I3516" s="97">
        <v>43274.436111111114</v>
      </c>
      <c r="J3516" s="4">
        <f t="shared" si="273"/>
        <v>2018</v>
      </c>
      <c r="K3516" s="4">
        <f t="shared" si="274"/>
        <v>6</v>
      </c>
      <c r="L3516" s="96">
        <f t="shared" si="275"/>
        <v>2737.9999994533136</v>
      </c>
      <c r="M3516" s="98">
        <f t="shared" si="271"/>
        <v>45.633333324221894</v>
      </c>
      <c r="N3516" s="98">
        <f t="shared" si="272"/>
        <v>45.633333324221894</v>
      </c>
      <c r="O3516" s="99">
        <v>1</v>
      </c>
      <c r="P3516" s="96" t="s">
        <v>6017</v>
      </c>
      <c r="Q3516" s="96" t="s">
        <v>24</v>
      </c>
      <c r="S3516"/>
    </row>
    <row r="3517" spans="1:19" s="152" customFormat="1" ht="15">
      <c r="A3517" s="156" t="s">
        <v>29</v>
      </c>
      <c r="B3517" s="156" t="s">
        <v>87</v>
      </c>
      <c r="C3517" s="156" t="s">
        <v>197</v>
      </c>
      <c r="D3517" s="156" t="s">
        <v>6018</v>
      </c>
      <c r="E3517" s="156">
        <v>1</v>
      </c>
      <c r="F3517" s="156" t="s">
        <v>33</v>
      </c>
      <c r="G3517" s="156" t="s">
        <v>22</v>
      </c>
      <c r="H3517" s="157">
        <v>43387.551388888889</v>
      </c>
      <c r="I3517" s="157">
        <v>43387.525694444441</v>
      </c>
      <c r="J3517" s="4">
        <f t="shared" si="273"/>
        <v>2018</v>
      </c>
      <c r="K3517" s="4">
        <f t="shared" si="274"/>
        <v>10</v>
      </c>
      <c r="L3517" s="156">
        <f t="shared" si="275"/>
        <v>2220.0000003213063</v>
      </c>
      <c r="M3517" s="154">
        <f t="shared" si="271"/>
        <v>37.000000005355105</v>
      </c>
      <c r="N3517" s="154">
        <f t="shared" si="272"/>
        <v>37.000000005355105</v>
      </c>
      <c r="O3517" s="155">
        <v>1</v>
      </c>
      <c r="P3517" s="156" t="s">
        <v>6019</v>
      </c>
      <c r="Q3517" s="156" t="s">
        <v>24</v>
      </c>
      <c r="S3517"/>
    </row>
    <row r="3518" spans="1:17" ht="15">
      <c r="A3518" s="6" t="s">
        <v>17</v>
      </c>
      <c r="B3518" s="6" t="s">
        <v>41</v>
      </c>
      <c r="C3518" s="6" t="s">
        <v>135</v>
      </c>
      <c r="D3518" s="6" t="s">
        <v>6020</v>
      </c>
      <c r="E3518" s="6">
        <v>1</v>
      </c>
      <c r="F3518" s="6" t="s">
        <v>27</v>
      </c>
      <c r="G3518" s="6" t="s">
        <v>22</v>
      </c>
      <c r="H3518" s="7">
        <v>43274.727777777778</v>
      </c>
      <c r="I3518" s="7">
        <v>43274.675000000003</v>
      </c>
      <c r="J3518" s="4">
        <f t="shared" si="273"/>
        <v>2018</v>
      </c>
      <c r="K3518" s="4">
        <f t="shared" si="274"/>
        <v>6</v>
      </c>
      <c r="L3518" s="6">
        <f t="shared" si="275"/>
        <v>4559.9999997764826</v>
      </c>
      <c r="M3518" s="8">
        <f t="shared" si="271"/>
        <v>75.99999999627471</v>
      </c>
      <c r="N3518" s="8">
        <f t="shared" si="272"/>
        <v>75.99999999627471</v>
      </c>
      <c r="O3518" s="18">
        <v>1</v>
      </c>
      <c r="P3518" s="6" t="s">
        <v>6021</v>
      </c>
      <c r="Q3518" s="6" t="s">
        <v>24</v>
      </c>
    </row>
    <row r="3519" spans="1:17" ht="15">
      <c r="A3519" s="6" t="s">
        <v>29</v>
      </c>
      <c r="B3519" s="6" t="s">
        <v>94</v>
      </c>
      <c r="C3519" s="6" t="s">
        <v>95</v>
      </c>
      <c r="D3519" s="6" t="s">
        <v>3661</v>
      </c>
      <c r="E3519" s="6">
        <v>115</v>
      </c>
      <c r="F3519" s="6" t="s">
        <v>125</v>
      </c>
      <c r="G3519" s="6" t="s">
        <v>22</v>
      </c>
      <c r="H3519" s="7">
        <v>43274.775717592594</v>
      </c>
      <c r="I3519" s="7">
        <v>43274.728472222225</v>
      </c>
      <c r="J3519" s="4">
        <f t="shared" si="273"/>
        <v>2018</v>
      </c>
      <c r="K3519" s="4">
        <f t="shared" si="274"/>
        <v>6</v>
      </c>
      <c r="L3519" s="6">
        <f t="shared" si="275"/>
        <v>4081.9999999366701</v>
      </c>
      <c r="M3519" s="8">
        <f t="shared" si="271"/>
        <v>68.033333332277834</v>
      </c>
      <c r="N3519" s="8">
        <f t="shared" si="272"/>
        <v>7823.833333211951</v>
      </c>
      <c r="O3519" s="18">
        <v>1</v>
      </c>
      <c r="P3519" s="6" t="s">
        <v>6022</v>
      </c>
      <c r="Q3519" s="6" t="s">
        <v>24</v>
      </c>
    </row>
    <row r="3520" spans="1:17" ht="15">
      <c r="A3520" s="6" t="s">
        <v>17</v>
      </c>
      <c r="B3520" s="6" t="s">
        <v>55</v>
      </c>
      <c r="C3520" s="6" t="s">
        <v>59</v>
      </c>
      <c r="D3520" s="6" t="s">
        <v>6023</v>
      </c>
      <c r="E3520" s="6">
        <v>43</v>
      </c>
      <c r="F3520" s="6" t="s">
        <v>472</v>
      </c>
      <c r="G3520" s="6" t="s">
        <v>22</v>
      </c>
      <c r="H3520" s="7">
        <v>43275.495833333334</v>
      </c>
      <c r="I3520" s="7">
        <v>43275.28125</v>
      </c>
      <c r="J3520" s="4">
        <f t="shared" si="273"/>
        <v>2018</v>
      </c>
      <c r="K3520" s="4">
        <f t="shared" si="274"/>
        <v>6</v>
      </c>
      <c r="L3520" s="6">
        <f t="shared" si="275"/>
        <v>18540.000000083819</v>
      </c>
      <c r="M3520" s="8">
        <f t="shared" si="276" ref="M3520:M3583">+L3520/60</f>
        <v>309.00000000139698</v>
      </c>
      <c r="N3520" s="8">
        <f t="shared" si="277" ref="N3520:N3583">+M3520*E3520</f>
        <v>13287.00000006007</v>
      </c>
      <c r="O3520" s="18">
        <v>1</v>
      </c>
      <c r="P3520" s="6" t="s">
        <v>6024</v>
      </c>
      <c r="Q3520" s="6" t="s">
        <v>24</v>
      </c>
    </row>
    <row r="3521" spans="1:17" ht="15">
      <c r="A3521" s="6" t="s">
        <v>17</v>
      </c>
      <c r="B3521" s="6" t="s">
        <v>18</v>
      </c>
      <c r="C3521" s="6" t="s">
        <v>38</v>
      </c>
      <c r="D3521" s="6" t="s">
        <v>6025</v>
      </c>
      <c r="E3521" s="6">
        <v>7</v>
      </c>
      <c r="F3521" s="6" t="s">
        <v>44</v>
      </c>
      <c r="G3521" s="6" t="s">
        <v>22</v>
      </c>
      <c r="H3521" s="7">
        <v>43276.865358796298</v>
      </c>
      <c r="I3521" s="7">
        <v>43276.797222222223</v>
      </c>
      <c r="J3521" s="4">
        <f t="shared" si="273"/>
        <v>2018</v>
      </c>
      <c r="K3521" s="4">
        <f t="shared" si="274"/>
        <v>6</v>
      </c>
      <c r="L3521" s="6">
        <f t="shared" si="275"/>
        <v>5887.000000057742</v>
      </c>
      <c r="M3521" s="8">
        <f t="shared" si="276"/>
        <v>98.116666667629033</v>
      </c>
      <c r="N3521" s="8">
        <f t="shared" si="277"/>
        <v>686.81666667340323</v>
      </c>
      <c r="O3521" s="18">
        <v>1</v>
      </c>
      <c r="P3521" s="6" t="s">
        <v>6026</v>
      </c>
      <c r="Q3521" s="6" t="s">
        <v>24</v>
      </c>
    </row>
    <row r="3522" spans="1:17" ht="15">
      <c r="A3522" s="6" t="s">
        <v>17</v>
      </c>
      <c r="B3522" s="6" t="s">
        <v>18</v>
      </c>
      <c r="C3522" s="6" t="s">
        <v>38</v>
      </c>
      <c r="D3522" s="6" t="s">
        <v>6027</v>
      </c>
      <c r="E3522" s="6">
        <v>3</v>
      </c>
      <c r="F3522" s="6" t="s">
        <v>44</v>
      </c>
      <c r="G3522" s="6" t="s">
        <v>22</v>
      </c>
      <c r="H3522" s="7">
        <v>43276.907557870371</v>
      </c>
      <c r="I3522" s="7">
        <v>43276.798611111109</v>
      </c>
      <c r="J3522" s="4">
        <f t="shared" si="273"/>
        <v>2018</v>
      </c>
      <c r="K3522" s="4">
        <f t="shared" si="274"/>
        <v>6</v>
      </c>
      <c r="L3522" s="6">
        <f t="shared" si="275"/>
        <v>9413.0000001518056</v>
      </c>
      <c r="M3522" s="8">
        <f t="shared" si="276"/>
        <v>156.88333333586343</v>
      </c>
      <c r="N3522" s="8">
        <f t="shared" si="277"/>
        <v>470.65000000759028</v>
      </c>
      <c r="O3522" s="18">
        <v>1</v>
      </c>
      <c r="P3522" s="6" t="s">
        <v>6028</v>
      </c>
      <c r="Q3522" s="6" t="s">
        <v>24</v>
      </c>
    </row>
    <row r="3523" spans="1:17" ht="15">
      <c r="A3523" s="6" t="s">
        <v>17</v>
      </c>
      <c r="B3523" s="6" t="s">
        <v>55</v>
      </c>
      <c r="C3523" s="6" t="s">
        <v>59</v>
      </c>
      <c r="D3523" s="6" t="s">
        <v>6029</v>
      </c>
      <c r="E3523" s="6">
        <v>164</v>
      </c>
      <c r="F3523" s="6" t="s">
        <v>131</v>
      </c>
      <c r="G3523" s="6" t="s">
        <v>22</v>
      </c>
      <c r="H3523" s="7">
        <v>43276.926226851851</v>
      </c>
      <c r="I3523" s="7">
        <v>43276.818749999999</v>
      </c>
      <c r="J3523" s="4">
        <f t="shared" si="278" ref="J3523:J3586">YEAR(I3523)</f>
        <v>2018</v>
      </c>
      <c r="K3523" s="4">
        <f t="shared" si="279" ref="K3523:K3586">MONTH(I3523)</f>
        <v>6</v>
      </c>
      <c r="L3523" s="6">
        <f t="shared" si="275"/>
        <v>9286.0000000102445</v>
      </c>
      <c r="M3523" s="8">
        <f t="shared" si="276"/>
        <v>154.76666666683741</v>
      </c>
      <c r="N3523" s="8">
        <f t="shared" si="277"/>
        <v>25381.733333361335</v>
      </c>
      <c r="O3523" s="18">
        <v>1</v>
      </c>
      <c r="P3523" s="6" t="s">
        <v>6030</v>
      </c>
      <c r="Q3523" s="6" t="s">
        <v>24</v>
      </c>
    </row>
    <row r="3524" spans="1:17" ht="15">
      <c r="A3524" s="6" t="s">
        <v>17</v>
      </c>
      <c r="B3524" s="6" t="s">
        <v>18</v>
      </c>
      <c r="C3524" s="6" t="s">
        <v>35</v>
      </c>
      <c r="D3524" s="6" t="s">
        <v>354</v>
      </c>
      <c r="E3524" s="6">
        <v>36</v>
      </c>
      <c r="F3524" s="6" t="s">
        <v>44</v>
      </c>
      <c r="G3524" s="6" t="s">
        <v>22</v>
      </c>
      <c r="H3524" s="7">
        <v>43277.248229166667</v>
      </c>
      <c r="I3524" s="7">
        <v>43276.852083333331</v>
      </c>
      <c r="J3524" s="4">
        <f t="shared" si="278"/>
        <v>2018</v>
      </c>
      <c r="K3524" s="4">
        <f t="shared" si="279"/>
        <v>6</v>
      </c>
      <c r="L3524" s="6">
        <f t="shared" si="275"/>
        <v>34227.000000234693</v>
      </c>
      <c r="M3524" s="8">
        <f t="shared" si="276"/>
        <v>570.45000000391155</v>
      </c>
      <c r="N3524" s="8">
        <f t="shared" si="277"/>
        <v>20536.200000140816</v>
      </c>
      <c r="O3524" s="18">
        <v>1</v>
      </c>
      <c r="P3524" s="6" t="s">
        <v>6031</v>
      </c>
      <c r="Q3524" s="6" t="s">
        <v>24</v>
      </c>
    </row>
    <row r="3525" spans="1:17" ht="15">
      <c r="A3525" s="6" t="s">
        <v>17</v>
      </c>
      <c r="B3525" s="6" t="s">
        <v>18</v>
      </c>
      <c r="C3525" s="6" t="s">
        <v>35</v>
      </c>
      <c r="D3525" s="6" t="s">
        <v>4308</v>
      </c>
      <c r="E3525" s="6">
        <v>3</v>
      </c>
      <c r="F3525" s="6" t="s">
        <v>44</v>
      </c>
      <c r="G3525" s="6" t="s">
        <v>22</v>
      </c>
      <c r="H3525" s="7">
        <v>43276.960173611114</v>
      </c>
      <c r="I3525" s="7">
        <v>43276.859027777777</v>
      </c>
      <c r="J3525" s="4">
        <f t="shared" si="278"/>
        <v>2018</v>
      </c>
      <c r="K3525" s="4">
        <f t="shared" si="279"/>
        <v>6</v>
      </c>
      <c r="L3525" s="6">
        <f t="shared" si="275"/>
        <v>8739.0000003855675</v>
      </c>
      <c r="M3525" s="8">
        <f t="shared" si="276"/>
        <v>145.65000000642613</v>
      </c>
      <c r="N3525" s="8">
        <f t="shared" si="277"/>
        <v>436.95000001927838</v>
      </c>
      <c r="O3525" s="18">
        <v>1</v>
      </c>
      <c r="P3525" s="6" t="s">
        <v>6032</v>
      </c>
      <c r="Q3525" s="6" t="s">
        <v>24</v>
      </c>
    </row>
    <row r="3526" spans="1:17" ht="15">
      <c r="A3526" s="6" t="s">
        <v>17</v>
      </c>
      <c r="B3526" s="6" t="s">
        <v>41</v>
      </c>
      <c r="C3526" s="6" t="s">
        <v>135</v>
      </c>
      <c r="D3526" s="6" t="s">
        <v>523</v>
      </c>
      <c r="E3526" s="6">
        <v>129</v>
      </c>
      <c r="F3526" s="6" t="s">
        <v>131</v>
      </c>
      <c r="G3526" s="6" t="s">
        <v>22</v>
      </c>
      <c r="H3526" s="7">
        <v>43276.93986111111</v>
      </c>
      <c r="I3526" s="7">
        <v>43276.86041666667</v>
      </c>
      <c r="J3526" s="4">
        <f t="shared" si="278"/>
        <v>2018</v>
      </c>
      <c r="K3526" s="4">
        <f t="shared" si="279"/>
        <v>6</v>
      </c>
      <c r="L3526" s="6">
        <f t="shared" si="275"/>
        <v>6863.9999996172264</v>
      </c>
      <c r="M3526" s="8">
        <f t="shared" si="276"/>
        <v>114.39999999362044</v>
      </c>
      <c r="N3526" s="8">
        <f t="shared" si="277"/>
        <v>14757.599999177037</v>
      </c>
      <c r="O3526" s="18">
        <v>1</v>
      </c>
      <c r="P3526" s="6" t="s">
        <v>6033</v>
      </c>
      <c r="Q3526" s="6" t="s">
        <v>24</v>
      </c>
    </row>
    <row r="3527" spans="1:17" ht="15">
      <c r="A3527" s="6" t="s">
        <v>17</v>
      </c>
      <c r="B3527" s="6" t="s">
        <v>41</v>
      </c>
      <c r="C3527" s="6" t="s">
        <v>62</v>
      </c>
      <c r="D3527" s="6" t="s">
        <v>1200</v>
      </c>
      <c r="E3527" s="6">
        <v>27</v>
      </c>
      <c r="F3527" s="6" t="s">
        <v>44</v>
      </c>
      <c r="G3527" s="6" t="s">
        <v>22</v>
      </c>
      <c r="H3527" s="7">
        <v>43276.959710648145</v>
      </c>
      <c r="I3527" s="7">
        <v>43276.866666666669</v>
      </c>
      <c r="J3527" s="4">
        <f t="shared" si="278"/>
        <v>2018</v>
      </c>
      <c r="K3527" s="4">
        <f t="shared" si="279"/>
        <v>6</v>
      </c>
      <c r="L3527" s="6">
        <f t="shared" si="275"/>
        <v>8038.9999995706603</v>
      </c>
      <c r="M3527" s="8">
        <f t="shared" si="276"/>
        <v>133.98333332617767</v>
      </c>
      <c r="N3527" s="8">
        <f t="shared" si="277"/>
        <v>3617.5499998067971</v>
      </c>
      <c r="O3527" s="18">
        <v>1</v>
      </c>
      <c r="P3527" s="6" t="s">
        <v>6034</v>
      </c>
      <c r="Q3527" s="6" t="s">
        <v>24</v>
      </c>
    </row>
    <row r="3528" spans="1:17" ht="15">
      <c r="A3528" s="6" t="s">
        <v>17</v>
      </c>
      <c r="B3528" s="6" t="s">
        <v>18</v>
      </c>
      <c r="C3528" s="6" t="s">
        <v>35</v>
      </c>
      <c r="D3528" s="6" t="s">
        <v>3162</v>
      </c>
      <c r="E3528" s="6">
        <v>2</v>
      </c>
      <c r="F3528" s="6" t="s">
        <v>27</v>
      </c>
      <c r="G3528" s="6" t="s">
        <v>22</v>
      </c>
      <c r="H3528" s="7">
        <v>43277.426296296297</v>
      </c>
      <c r="I3528" s="7">
        <v>43277.370833333334</v>
      </c>
      <c r="J3528" s="4">
        <f t="shared" si="278"/>
        <v>2018</v>
      </c>
      <c r="K3528" s="4">
        <f t="shared" si="279"/>
        <v>6</v>
      </c>
      <c r="L3528" s="6">
        <f t="shared" si="275"/>
        <v>4791.9999999459833</v>
      </c>
      <c r="M3528" s="8">
        <f t="shared" si="276"/>
        <v>79.866666665766388</v>
      </c>
      <c r="N3528" s="8">
        <f t="shared" si="277"/>
        <v>159.73333333153278</v>
      </c>
      <c r="O3528" s="18">
        <v>1</v>
      </c>
      <c r="P3528" s="6" t="s">
        <v>6035</v>
      </c>
      <c r="Q3528" s="6" t="s">
        <v>24</v>
      </c>
    </row>
    <row r="3529" spans="1:17" ht="15">
      <c r="A3529" s="6" t="s">
        <v>17</v>
      </c>
      <c r="B3529" s="6" t="s">
        <v>55</v>
      </c>
      <c r="C3529" s="6" t="s">
        <v>59</v>
      </c>
      <c r="D3529" s="6" t="s">
        <v>6036</v>
      </c>
      <c r="E3529" s="6">
        <v>1</v>
      </c>
      <c r="F3529" s="6" t="s">
        <v>27</v>
      </c>
      <c r="G3529" s="6" t="s">
        <v>22</v>
      </c>
      <c r="H3529" s="7">
        <v>43277.413576388892</v>
      </c>
      <c r="I3529" s="7">
        <v>43277.372916666667</v>
      </c>
      <c r="J3529" s="4">
        <f t="shared" si="278"/>
        <v>2018</v>
      </c>
      <c r="K3529" s="4">
        <f t="shared" si="279"/>
        <v>6</v>
      </c>
      <c r="L3529" s="6">
        <f t="shared" si="275"/>
        <v>3513.0000001983717</v>
      </c>
      <c r="M3529" s="8">
        <f t="shared" si="276"/>
        <v>58.550000003306195</v>
      </c>
      <c r="N3529" s="8">
        <f t="shared" si="277"/>
        <v>58.550000003306195</v>
      </c>
      <c r="O3529" s="18">
        <v>1</v>
      </c>
      <c r="P3529" s="6" t="s">
        <v>6037</v>
      </c>
      <c r="Q3529" s="6" t="s">
        <v>24</v>
      </c>
    </row>
    <row r="3530" spans="1:17" ht="15">
      <c r="A3530" s="6" t="s">
        <v>17</v>
      </c>
      <c r="B3530" s="6" t="s">
        <v>18</v>
      </c>
      <c r="C3530" s="6" t="s">
        <v>35</v>
      </c>
      <c r="D3530" s="6" t="s">
        <v>6038</v>
      </c>
      <c r="E3530" s="6">
        <v>3</v>
      </c>
      <c r="F3530" s="6" t="s">
        <v>21</v>
      </c>
      <c r="G3530" s="6" t="s">
        <v>22</v>
      </c>
      <c r="H3530" s="7">
        <v>43277.66064814815</v>
      </c>
      <c r="I3530" s="7">
        <v>43277.651388888888</v>
      </c>
      <c r="J3530" s="4">
        <f t="shared" si="278"/>
        <v>2018</v>
      </c>
      <c r="K3530" s="4">
        <f t="shared" si="279"/>
        <v>6</v>
      </c>
      <c r="L3530" s="6">
        <f t="shared" si="280" ref="L3530:L3593">(H3530-I3530)*60*24*60</f>
        <v>800.00000030267984</v>
      </c>
      <c r="M3530" s="8">
        <f t="shared" si="276"/>
        <v>13.333333338377997</v>
      </c>
      <c r="N3530" s="8">
        <f t="shared" si="277"/>
        <v>40.000000015133992</v>
      </c>
      <c r="O3530" s="18">
        <v>1</v>
      </c>
      <c r="P3530" s="6" t="s">
        <v>6039</v>
      </c>
      <c r="Q3530" s="6" t="s">
        <v>24</v>
      </c>
    </row>
    <row r="3531" spans="1:17" ht="15">
      <c r="A3531" s="6" t="s">
        <v>17</v>
      </c>
      <c r="B3531" s="6" t="s">
        <v>55</v>
      </c>
      <c r="C3531" s="6" t="s">
        <v>59</v>
      </c>
      <c r="D3531" s="6" t="s">
        <v>60</v>
      </c>
      <c r="E3531" s="6">
        <v>72</v>
      </c>
      <c r="F3531" s="6" t="s">
        <v>85</v>
      </c>
      <c r="G3531" s="6" t="s">
        <v>22</v>
      </c>
      <c r="H3531" s="7">
        <v>43277.825868055559</v>
      </c>
      <c r="I3531" s="7">
        <v>43277.752083333333</v>
      </c>
      <c r="J3531" s="4">
        <f t="shared" si="278"/>
        <v>2018</v>
      </c>
      <c r="K3531" s="4">
        <f t="shared" si="279"/>
        <v>6</v>
      </c>
      <c r="L3531" s="6">
        <f t="shared" si="280"/>
        <v>6375.000000349246</v>
      </c>
      <c r="M3531" s="8">
        <f t="shared" si="276"/>
        <v>106.25000000582077</v>
      </c>
      <c r="N3531" s="8">
        <f t="shared" si="277"/>
        <v>7650.0000004190952</v>
      </c>
      <c r="O3531" s="18">
        <v>1</v>
      </c>
      <c r="P3531" s="6" t="s">
        <v>6040</v>
      </c>
      <c r="Q3531" s="6" t="s">
        <v>24</v>
      </c>
    </row>
    <row r="3532" spans="1:19" s="152" customFormat="1" ht="15">
      <c r="A3532" s="156" t="s">
        <v>29</v>
      </c>
      <c r="B3532" s="156" t="s">
        <v>87</v>
      </c>
      <c r="C3532" s="156" t="s">
        <v>197</v>
      </c>
      <c r="D3532" s="156" t="s">
        <v>6041</v>
      </c>
      <c r="E3532" s="156">
        <v>1</v>
      </c>
      <c r="F3532" s="156" t="s">
        <v>33</v>
      </c>
      <c r="G3532" s="156" t="s">
        <v>22</v>
      </c>
      <c r="H3532" s="157">
        <v>43387.616666666669</v>
      </c>
      <c r="I3532" s="157">
        <v>43387.557638888888</v>
      </c>
      <c r="J3532" s="4">
        <f t="shared" si="278"/>
        <v>2018</v>
      </c>
      <c r="K3532" s="4">
        <f t="shared" si="279"/>
        <v>10</v>
      </c>
      <c r="L3532" s="156">
        <f t="shared" si="280"/>
        <v>5100.0000002793968</v>
      </c>
      <c r="M3532" s="154">
        <f t="shared" si="276"/>
        <v>85.000000004656613</v>
      </c>
      <c r="N3532" s="154">
        <f t="shared" si="277"/>
        <v>85.000000004656613</v>
      </c>
      <c r="O3532" s="155">
        <v>1</v>
      </c>
      <c r="P3532" s="156" t="s">
        <v>6042</v>
      </c>
      <c r="Q3532" s="156" t="s">
        <v>24</v>
      </c>
      <c r="S3532"/>
    </row>
    <row r="3533" spans="1:17" ht="15">
      <c r="A3533" s="6" t="s">
        <v>17</v>
      </c>
      <c r="B3533" s="6" t="s">
        <v>18</v>
      </c>
      <c r="C3533" s="6" t="s">
        <v>25</v>
      </c>
      <c r="D3533" s="6" t="s">
        <v>6043</v>
      </c>
      <c r="E3533" s="6">
        <v>1</v>
      </c>
      <c r="F3533" s="6" t="s">
        <v>27</v>
      </c>
      <c r="G3533" s="6" t="s">
        <v>22</v>
      </c>
      <c r="H3533" s="7">
        <v>43278.412905092591</v>
      </c>
      <c r="I3533" s="7">
        <v>43278.383333333331</v>
      </c>
      <c r="J3533" s="4">
        <f t="shared" si="278"/>
        <v>2018</v>
      </c>
      <c r="K3533" s="4">
        <f t="shared" si="279"/>
        <v>6</v>
      </c>
      <c r="L3533" s="6">
        <f t="shared" si="280"/>
        <v>2555.0000000512227</v>
      </c>
      <c r="M3533" s="8">
        <f t="shared" si="276"/>
        <v>42.583333334187046</v>
      </c>
      <c r="N3533" s="8">
        <f t="shared" si="277"/>
        <v>42.583333334187046</v>
      </c>
      <c r="O3533" s="18">
        <v>1</v>
      </c>
      <c r="P3533" s="6" t="s">
        <v>6044</v>
      </c>
      <c r="Q3533" s="6" t="s">
        <v>24</v>
      </c>
    </row>
    <row r="3534" spans="1:17" ht="15">
      <c r="A3534" s="6" t="s">
        <v>29</v>
      </c>
      <c r="B3534" s="6" t="s">
        <v>94</v>
      </c>
      <c r="C3534" s="6" t="s">
        <v>4936</v>
      </c>
      <c r="D3534" s="6" t="s">
        <v>4547</v>
      </c>
      <c r="E3534" s="6">
        <v>1</v>
      </c>
      <c r="F3534" s="6" t="s">
        <v>27</v>
      </c>
      <c r="G3534" s="6" t="s">
        <v>22</v>
      </c>
      <c r="H3534" s="7">
        <v>43278.443611111114</v>
      </c>
      <c r="I3534" s="7">
        <v>43278.421527777777</v>
      </c>
      <c r="J3534" s="4">
        <f t="shared" si="278"/>
        <v>2018</v>
      </c>
      <c r="K3534" s="4">
        <f t="shared" si="279"/>
        <v>6</v>
      </c>
      <c r="L3534" s="6">
        <f t="shared" si="280"/>
        <v>1908.0000003101304</v>
      </c>
      <c r="M3534" s="8">
        <f t="shared" si="276"/>
        <v>31.80000000516884</v>
      </c>
      <c r="N3534" s="8">
        <f t="shared" si="277"/>
        <v>31.80000000516884</v>
      </c>
      <c r="O3534" s="18">
        <v>1</v>
      </c>
      <c r="P3534" s="6" t="s">
        <v>6045</v>
      </c>
      <c r="Q3534" s="6" t="s">
        <v>24</v>
      </c>
    </row>
    <row r="3535" spans="1:17" ht="15">
      <c r="A3535" s="6" t="s">
        <v>17</v>
      </c>
      <c r="B3535" s="6" t="s">
        <v>47</v>
      </c>
      <c r="C3535" s="6" t="s">
        <v>52</v>
      </c>
      <c r="D3535" s="6" t="s">
        <v>6046</v>
      </c>
      <c r="E3535" s="6">
        <v>1</v>
      </c>
      <c r="F3535" s="6" t="s">
        <v>27</v>
      </c>
      <c r="G3535" s="6" t="s">
        <v>22</v>
      </c>
      <c r="H3535" s="7">
        <v>43278.711527777778</v>
      </c>
      <c r="I3535" s="7">
        <v>43278.67291666667</v>
      </c>
      <c r="J3535" s="4">
        <f t="shared" si="278"/>
        <v>2018</v>
      </c>
      <c r="K3535" s="4">
        <f t="shared" si="279"/>
        <v>6</v>
      </c>
      <c r="L3535" s="6">
        <f t="shared" si="280"/>
        <v>3335.9999996842816</v>
      </c>
      <c r="M3535" s="8">
        <f t="shared" si="276"/>
        <v>55.599999994738027</v>
      </c>
      <c r="N3535" s="8">
        <f t="shared" si="277"/>
        <v>55.599999994738027</v>
      </c>
      <c r="O3535" s="18">
        <v>1</v>
      </c>
      <c r="P3535" s="6" t="s">
        <v>6047</v>
      </c>
      <c r="Q3535" s="6" t="s">
        <v>24</v>
      </c>
    </row>
    <row r="3536" spans="1:17" ht="15">
      <c r="A3536" s="6" t="s">
        <v>29</v>
      </c>
      <c r="B3536" s="6" t="s">
        <v>30</v>
      </c>
      <c r="C3536" s="6" t="s">
        <v>171</v>
      </c>
      <c r="D3536" s="6" t="s">
        <v>6048</v>
      </c>
      <c r="E3536" s="6">
        <v>13</v>
      </c>
      <c r="F3536" s="6" t="s">
        <v>85</v>
      </c>
      <c r="G3536" s="6" t="s">
        <v>22</v>
      </c>
      <c r="H3536" s="7">
        <v>43278.899618055555</v>
      </c>
      <c r="I3536" s="7">
        <v>43278.795138888891</v>
      </c>
      <c r="J3536" s="4">
        <f t="shared" si="278"/>
        <v>2018</v>
      </c>
      <c r="K3536" s="4">
        <f t="shared" si="279"/>
        <v>6</v>
      </c>
      <c r="L3536" s="6">
        <f t="shared" si="280"/>
        <v>9026.9999998155981</v>
      </c>
      <c r="M3536" s="8">
        <f t="shared" si="276"/>
        <v>150.44999999692664</v>
      </c>
      <c r="N3536" s="8">
        <f t="shared" si="277"/>
        <v>1955.8499999600463</v>
      </c>
      <c r="O3536" s="18">
        <v>1</v>
      </c>
      <c r="P3536" s="6" t="s">
        <v>6049</v>
      </c>
      <c r="Q3536" s="6" t="s">
        <v>24</v>
      </c>
    </row>
    <row r="3537" spans="1:17" s="106" customFormat="1" ht="15">
      <c r="A3537" s="110" t="s">
        <v>17</v>
      </c>
      <c r="B3537" s="110" t="s">
        <v>47</v>
      </c>
      <c r="C3537" s="110" t="s">
        <v>52</v>
      </c>
      <c r="D3537" s="110" t="s">
        <v>6050</v>
      </c>
      <c r="E3537" s="110">
        <v>3</v>
      </c>
      <c r="F3537" s="110" t="s">
        <v>92</v>
      </c>
      <c r="G3537" s="110" t="s">
        <v>22</v>
      </c>
      <c r="H3537" s="183">
        <v>43278.837280092594</v>
      </c>
      <c r="I3537" s="183">
        <v>43278.803472222222</v>
      </c>
      <c r="J3537" s="4">
        <f t="shared" si="278"/>
        <v>2018</v>
      </c>
      <c r="K3537" s="4">
        <f t="shared" si="279"/>
        <v>6</v>
      </c>
      <c r="L3537" s="110">
        <f t="shared" si="280"/>
        <v>2921.00000011269</v>
      </c>
      <c r="M3537" s="108">
        <f t="shared" si="276"/>
        <v>48.683333335211501</v>
      </c>
      <c r="N3537" s="108">
        <f t="shared" si="277"/>
        <v>146.0500000056345</v>
      </c>
      <c r="O3537" s="109">
        <v>1</v>
      </c>
      <c r="P3537" s="110" t="s">
        <v>6051</v>
      </c>
      <c r="Q3537" s="110" t="s">
        <v>24</v>
      </c>
    </row>
    <row r="3538" spans="1:17" ht="15">
      <c r="A3538" s="6" t="s">
        <v>17</v>
      </c>
      <c r="B3538" s="6" t="s">
        <v>140</v>
      </c>
      <c r="C3538" s="6" t="s">
        <v>141</v>
      </c>
      <c r="D3538" s="6" t="s">
        <v>6052</v>
      </c>
      <c r="E3538" s="6">
        <v>4</v>
      </c>
      <c r="F3538" s="6" t="s">
        <v>92</v>
      </c>
      <c r="G3538" s="6" t="s">
        <v>22</v>
      </c>
      <c r="H3538" s="7">
        <v>43278.870648148149</v>
      </c>
      <c r="I3538" s="7">
        <v>43278.840277777781</v>
      </c>
      <c r="J3538" s="4">
        <f t="shared" si="278"/>
        <v>2018</v>
      </c>
      <c r="K3538" s="4">
        <f t="shared" si="279"/>
        <v>6</v>
      </c>
      <c r="L3538" s="6">
        <f t="shared" si="280"/>
        <v>2623.9999998360872</v>
      </c>
      <c r="M3538" s="8">
        <f t="shared" si="276"/>
        <v>43.733333330601454</v>
      </c>
      <c r="N3538" s="8">
        <f t="shared" si="277"/>
        <v>174.93333332240582</v>
      </c>
      <c r="O3538" s="18">
        <v>1</v>
      </c>
      <c r="P3538" s="6" t="s">
        <v>6053</v>
      </c>
      <c r="Q3538" s="6" t="s">
        <v>24</v>
      </c>
    </row>
    <row r="3539" spans="1:17" ht="15">
      <c r="A3539" s="6" t="s">
        <v>29</v>
      </c>
      <c r="B3539" s="6" t="s">
        <v>30</v>
      </c>
      <c r="C3539" s="6" t="s">
        <v>83</v>
      </c>
      <c r="D3539" s="6" t="s">
        <v>1235</v>
      </c>
      <c r="E3539" s="6">
        <v>29</v>
      </c>
      <c r="F3539" s="6" t="s">
        <v>27</v>
      </c>
      <c r="G3539" s="6" t="s">
        <v>22</v>
      </c>
      <c r="H3539" s="7">
        <v>43279.708460648151</v>
      </c>
      <c r="I3539" s="7">
        <v>43279.65625</v>
      </c>
      <c r="J3539" s="4">
        <f t="shared" si="278"/>
        <v>2018</v>
      </c>
      <c r="K3539" s="4">
        <f t="shared" si="279"/>
        <v>6</v>
      </c>
      <c r="L3539" s="6">
        <f t="shared" si="280"/>
        <v>4511.0000002663583</v>
      </c>
      <c r="M3539" s="8">
        <f t="shared" si="276"/>
        <v>75.183333337772638</v>
      </c>
      <c r="N3539" s="8">
        <f t="shared" si="277"/>
        <v>2180.3166667954065</v>
      </c>
      <c r="O3539" s="18">
        <v>1</v>
      </c>
      <c r="P3539" s="6" t="s">
        <v>6054</v>
      </c>
      <c r="Q3539" s="6" t="s">
        <v>24</v>
      </c>
    </row>
    <row r="3540" spans="1:17" ht="15">
      <c r="A3540" s="6" t="s">
        <v>17</v>
      </c>
      <c r="B3540" s="6" t="s">
        <v>41</v>
      </c>
      <c r="C3540" s="6" t="s">
        <v>129</v>
      </c>
      <c r="D3540" s="6" t="s">
        <v>6055</v>
      </c>
      <c r="E3540" s="6">
        <v>624</v>
      </c>
      <c r="F3540" s="6" t="s">
        <v>44</v>
      </c>
      <c r="G3540" s="6" t="s">
        <v>22</v>
      </c>
      <c r="H3540" s="7">
        <v>43279.853368055556</v>
      </c>
      <c r="I3540" s="7">
        <v>43279.824999999997</v>
      </c>
      <c r="J3540" s="4">
        <f t="shared" si="278"/>
        <v>2018</v>
      </c>
      <c r="K3540" s="4">
        <f t="shared" si="279"/>
        <v>6</v>
      </c>
      <c r="L3540" s="6">
        <f t="shared" si="280"/>
        <v>2451.000000257045</v>
      </c>
      <c r="M3540" s="8">
        <f t="shared" si="276"/>
        <v>40.850000004284084</v>
      </c>
      <c r="N3540" s="8">
        <f t="shared" si="277"/>
        <v>25490.400002673268</v>
      </c>
      <c r="O3540" s="18">
        <v>1</v>
      </c>
      <c r="P3540" s="6" t="s">
        <v>6056</v>
      </c>
      <c r="Q3540" s="6" t="s">
        <v>24</v>
      </c>
    </row>
    <row r="3541" spans="1:17" ht="15">
      <c r="A3541" s="6" t="s">
        <v>17</v>
      </c>
      <c r="B3541" s="6" t="s">
        <v>55</v>
      </c>
      <c r="C3541" s="6" t="s">
        <v>59</v>
      </c>
      <c r="D3541" s="6" t="s">
        <v>1162</v>
      </c>
      <c r="E3541" s="6">
        <v>1142</v>
      </c>
      <c r="F3541" s="6" t="s">
        <v>44</v>
      </c>
      <c r="G3541" s="6" t="s">
        <v>22</v>
      </c>
      <c r="H3541" s="7">
        <v>43279.974016203705</v>
      </c>
      <c r="I3541" s="7">
        <v>43279.835416666669</v>
      </c>
      <c r="J3541" s="4">
        <f t="shared" si="278"/>
        <v>2018</v>
      </c>
      <c r="K3541" s="4">
        <f t="shared" si="279"/>
        <v>6</v>
      </c>
      <c r="L3541" s="6">
        <f t="shared" si="280"/>
        <v>11974.999999953434</v>
      </c>
      <c r="M3541" s="8">
        <f t="shared" si="276"/>
        <v>199.58333333255723</v>
      </c>
      <c r="N3541" s="8">
        <f t="shared" si="277"/>
        <v>227924.16666578036</v>
      </c>
      <c r="O3541" s="18">
        <v>1</v>
      </c>
      <c r="P3541" s="6" t="s">
        <v>6057</v>
      </c>
      <c r="Q3541" s="6" t="s">
        <v>24</v>
      </c>
    </row>
    <row r="3542" spans="1:17" ht="15">
      <c r="A3542" s="6" t="s">
        <v>17</v>
      </c>
      <c r="B3542" s="6" t="s">
        <v>41</v>
      </c>
      <c r="C3542" s="6" t="s">
        <v>42</v>
      </c>
      <c r="D3542" s="6" t="s">
        <v>6058</v>
      </c>
      <c r="E3542" s="6">
        <v>1</v>
      </c>
      <c r="F3542" s="6" t="s">
        <v>27</v>
      </c>
      <c r="G3542" s="6" t="s">
        <v>22</v>
      </c>
      <c r="H3542" s="7">
        <v>43279.907939814817</v>
      </c>
      <c r="I3542" s="7">
        <v>43279.835416666669</v>
      </c>
      <c r="J3542" s="4">
        <f t="shared" si="278"/>
        <v>2018</v>
      </c>
      <c r="K3542" s="4">
        <f t="shared" si="279"/>
        <v>6</v>
      </c>
      <c r="L3542" s="6">
        <f t="shared" si="280"/>
        <v>6266.0000000149012</v>
      </c>
      <c r="M3542" s="8">
        <f t="shared" si="276"/>
        <v>104.43333333358169</v>
      </c>
      <c r="N3542" s="8">
        <f t="shared" si="277"/>
        <v>104.43333333358169</v>
      </c>
      <c r="O3542" s="18">
        <v>1</v>
      </c>
      <c r="P3542" s="6" t="s">
        <v>6059</v>
      </c>
      <c r="Q3542" s="6" t="s">
        <v>24</v>
      </c>
    </row>
    <row r="3543" spans="1:17" ht="15">
      <c r="A3543" s="6" t="s">
        <v>17</v>
      </c>
      <c r="B3543" s="6" t="s">
        <v>41</v>
      </c>
      <c r="C3543" s="6" t="s">
        <v>62</v>
      </c>
      <c r="D3543" s="6" t="s">
        <v>2835</v>
      </c>
      <c r="E3543" s="6">
        <v>564</v>
      </c>
      <c r="F3543" s="6" t="s">
        <v>27</v>
      </c>
      <c r="G3543" s="6" t="s">
        <v>22</v>
      </c>
      <c r="H3543" s="7">
        <v>43279.895821759259</v>
      </c>
      <c r="I3543" s="7">
        <v>43279.845833333333</v>
      </c>
      <c r="J3543" s="4">
        <f t="shared" si="278"/>
        <v>2018</v>
      </c>
      <c r="K3543" s="4">
        <f t="shared" si="279"/>
        <v>6</v>
      </c>
      <c r="L3543" s="6">
        <f t="shared" si="280"/>
        <v>4319.0000000176951</v>
      </c>
      <c r="M3543" s="8">
        <f t="shared" si="276"/>
        <v>71.983333333628252</v>
      </c>
      <c r="N3543" s="8">
        <f t="shared" si="277"/>
        <v>40598.600000166334</v>
      </c>
      <c r="O3543" s="18">
        <v>1</v>
      </c>
      <c r="P3543" s="6" t="s">
        <v>6060</v>
      </c>
      <c r="Q3543" s="6" t="s">
        <v>24</v>
      </c>
    </row>
    <row r="3544" spans="1:17" ht="15">
      <c r="A3544" s="6" t="s">
        <v>17</v>
      </c>
      <c r="B3544" s="6" t="s">
        <v>41</v>
      </c>
      <c r="C3544" s="6" t="s">
        <v>129</v>
      </c>
      <c r="D3544" s="6" t="s">
        <v>6061</v>
      </c>
      <c r="E3544" s="6">
        <v>2</v>
      </c>
      <c r="F3544" s="6" t="s">
        <v>44</v>
      </c>
      <c r="G3544" s="6" t="s">
        <v>22</v>
      </c>
      <c r="H3544" s="7">
        <v>43279.89644675926</v>
      </c>
      <c r="I3544" s="7">
        <v>43279.853368055556</v>
      </c>
      <c r="J3544" s="4">
        <f t="shared" si="278"/>
        <v>2018</v>
      </c>
      <c r="K3544" s="4">
        <f t="shared" si="279"/>
        <v>6</v>
      </c>
      <c r="L3544" s="6">
        <f t="shared" si="280"/>
        <v>3722.0000000204891</v>
      </c>
      <c r="M3544" s="8">
        <f t="shared" si="276"/>
        <v>62.033333333674818</v>
      </c>
      <c r="N3544" s="8">
        <f t="shared" si="277"/>
        <v>124.06666666734964</v>
      </c>
      <c r="O3544" s="18">
        <v>1</v>
      </c>
      <c r="P3544" s="6" t="s">
        <v>6062</v>
      </c>
      <c r="Q3544" s="6" t="s">
        <v>24</v>
      </c>
    </row>
    <row r="3545" spans="1:17" ht="15">
      <c r="A3545" s="6" t="s">
        <v>17</v>
      </c>
      <c r="B3545" s="6" t="s">
        <v>41</v>
      </c>
      <c r="C3545" s="6" t="s">
        <v>42</v>
      </c>
      <c r="D3545" s="6" t="s">
        <v>2959</v>
      </c>
      <c r="E3545" s="6">
        <v>57</v>
      </c>
      <c r="F3545" s="6" t="s">
        <v>27</v>
      </c>
      <c r="G3545" s="6" t="s">
        <v>22</v>
      </c>
      <c r="H3545" s="7">
        <v>43279.998495370368</v>
      </c>
      <c r="I3545" s="7">
        <v>43279.854861111111</v>
      </c>
      <c r="J3545" s="4">
        <f t="shared" si="278"/>
        <v>2018</v>
      </c>
      <c r="K3545" s="4">
        <f t="shared" si="279"/>
        <v>6</v>
      </c>
      <c r="L3545" s="6">
        <f t="shared" si="280"/>
        <v>12409.999999799766</v>
      </c>
      <c r="M3545" s="8">
        <f t="shared" si="276"/>
        <v>206.83333332999609</v>
      </c>
      <c r="N3545" s="8">
        <f t="shared" si="277"/>
        <v>11789.499999809777</v>
      </c>
      <c r="O3545" s="18">
        <v>1</v>
      </c>
      <c r="P3545" s="6" t="s">
        <v>6063</v>
      </c>
      <c r="Q3545" s="6" t="s">
        <v>24</v>
      </c>
    </row>
    <row r="3546" spans="1:17" ht="15">
      <c r="A3546" s="6" t="s">
        <v>17</v>
      </c>
      <c r="B3546" s="6" t="s">
        <v>41</v>
      </c>
      <c r="C3546" s="6" t="s">
        <v>62</v>
      </c>
      <c r="D3546" s="6" t="s">
        <v>69</v>
      </c>
      <c r="E3546" s="6">
        <v>38</v>
      </c>
      <c r="F3546" s="6" t="s">
        <v>27</v>
      </c>
      <c r="G3546" s="6" t="s">
        <v>22</v>
      </c>
      <c r="H3546" s="7">
        <v>43279.929120370369</v>
      </c>
      <c r="I3546" s="7">
        <v>43279.856944444444</v>
      </c>
      <c r="J3546" s="4">
        <f t="shared" si="278"/>
        <v>2018</v>
      </c>
      <c r="K3546" s="4">
        <f t="shared" si="279"/>
        <v>6</v>
      </c>
      <c r="L3546" s="6">
        <f t="shared" si="280"/>
        <v>6235.9999999171123</v>
      </c>
      <c r="M3546" s="8">
        <f t="shared" si="276"/>
        <v>103.93333333195187</v>
      </c>
      <c r="N3546" s="8">
        <f t="shared" si="277"/>
        <v>3949.4666666141711</v>
      </c>
      <c r="O3546" s="18">
        <v>1</v>
      </c>
      <c r="P3546" s="6" t="s">
        <v>6064</v>
      </c>
      <c r="Q3546" s="6" t="s">
        <v>24</v>
      </c>
    </row>
    <row r="3547" spans="1:17" ht="15">
      <c r="A3547" s="6" t="s">
        <v>17</v>
      </c>
      <c r="B3547" s="6" t="s">
        <v>41</v>
      </c>
      <c r="C3547" s="6" t="s">
        <v>42</v>
      </c>
      <c r="D3547" s="6" t="s">
        <v>250</v>
      </c>
      <c r="E3547" s="6">
        <v>62</v>
      </c>
      <c r="F3547" s="6" t="s">
        <v>44</v>
      </c>
      <c r="G3547" s="6" t="s">
        <v>22</v>
      </c>
      <c r="H3547" s="7">
        <v>43280.054756944446</v>
      </c>
      <c r="I3547" s="7">
        <v>43279.857638888891</v>
      </c>
      <c r="J3547" s="4">
        <f t="shared" si="278"/>
        <v>2018</v>
      </c>
      <c r="K3547" s="4">
        <f t="shared" si="279"/>
        <v>6</v>
      </c>
      <c r="L3547" s="6">
        <f t="shared" si="280"/>
        <v>17031.000000005588</v>
      </c>
      <c r="M3547" s="8">
        <f t="shared" si="276"/>
        <v>283.85000000009313</v>
      </c>
      <c r="N3547" s="8">
        <f t="shared" si="277"/>
        <v>17598.700000005774</v>
      </c>
      <c r="O3547" s="18">
        <v>1</v>
      </c>
      <c r="P3547" s="6" t="s">
        <v>6065</v>
      </c>
      <c r="Q3547" s="6" t="s">
        <v>24</v>
      </c>
    </row>
    <row r="3548" spans="1:17" ht="15">
      <c r="A3548" s="6" t="s">
        <v>17</v>
      </c>
      <c r="B3548" s="6" t="s">
        <v>18</v>
      </c>
      <c r="C3548" s="6" t="s">
        <v>25</v>
      </c>
      <c r="D3548" s="6" t="s">
        <v>5434</v>
      </c>
      <c r="E3548" s="6">
        <v>10</v>
      </c>
      <c r="F3548" s="6" t="s">
        <v>131</v>
      </c>
      <c r="G3548" s="6" t="s">
        <v>22</v>
      </c>
      <c r="H3548" s="7">
        <v>43280.077974537038</v>
      </c>
      <c r="I3548" s="7">
        <v>43279.859027777777</v>
      </c>
      <c r="J3548" s="4">
        <f t="shared" si="278"/>
        <v>2018</v>
      </c>
      <c r="K3548" s="4">
        <f t="shared" si="279"/>
        <v>6</v>
      </c>
      <c r="L3548" s="6">
        <f t="shared" si="280"/>
        <v>18917.000000202097</v>
      </c>
      <c r="M3548" s="8">
        <f t="shared" si="276"/>
        <v>315.28333333670162</v>
      </c>
      <c r="N3548" s="8">
        <f t="shared" si="277"/>
        <v>3152.8333333670162</v>
      </c>
      <c r="O3548" s="18">
        <v>1</v>
      </c>
      <c r="P3548" s="6" t="s">
        <v>6066</v>
      </c>
      <c r="Q3548" s="6" t="s">
        <v>24</v>
      </c>
    </row>
    <row r="3549" spans="1:17" ht="15">
      <c r="A3549" s="6" t="s">
        <v>17</v>
      </c>
      <c r="B3549" s="6" t="s">
        <v>18</v>
      </c>
      <c r="C3549" s="6" t="s">
        <v>19</v>
      </c>
      <c r="D3549" s="6" t="s">
        <v>5343</v>
      </c>
      <c r="E3549" s="6">
        <v>24</v>
      </c>
      <c r="F3549" s="6" t="s">
        <v>27</v>
      </c>
      <c r="G3549" s="6" t="s">
        <v>22</v>
      </c>
      <c r="H3549" s="7">
        <v>43279.966562499998</v>
      </c>
      <c r="I3549" s="7">
        <v>43279.874305555553</v>
      </c>
      <c r="J3549" s="4">
        <f t="shared" si="278"/>
        <v>2018</v>
      </c>
      <c r="K3549" s="4">
        <f t="shared" si="279"/>
        <v>6</v>
      </c>
      <c r="L3549" s="6">
        <f t="shared" si="280"/>
        <v>7971.0000000195578</v>
      </c>
      <c r="M3549" s="8">
        <f t="shared" si="276"/>
        <v>132.85000000032596</v>
      </c>
      <c r="N3549" s="8">
        <f t="shared" si="277"/>
        <v>3188.4000000078231</v>
      </c>
      <c r="O3549" s="18">
        <v>1</v>
      </c>
      <c r="P3549" s="6" t="s">
        <v>6067</v>
      </c>
      <c r="Q3549" s="6" t="s">
        <v>24</v>
      </c>
    </row>
    <row r="3550" spans="1:17" ht="15">
      <c r="A3550" s="6" t="s">
        <v>17</v>
      </c>
      <c r="B3550" s="6" t="s">
        <v>41</v>
      </c>
      <c r="C3550" s="6" t="s">
        <v>42</v>
      </c>
      <c r="D3550" s="6" t="s">
        <v>3568</v>
      </c>
      <c r="E3550" s="6">
        <v>19</v>
      </c>
      <c r="F3550" s="6" t="s">
        <v>27</v>
      </c>
      <c r="G3550" s="6" t="s">
        <v>22</v>
      </c>
      <c r="H3550" s="7">
        <v>43280.044374999998</v>
      </c>
      <c r="I3550" s="7">
        <v>43279.879166666666</v>
      </c>
      <c r="J3550" s="4">
        <f t="shared" si="278"/>
        <v>2018</v>
      </c>
      <c r="K3550" s="4">
        <f t="shared" si="279"/>
        <v>6</v>
      </c>
      <c r="L3550" s="6">
        <f t="shared" si="280"/>
        <v>14273.999999882653</v>
      </c>
      <c r="M3550" s="8">
        <f t="shared" si="276"/>
        <v>237.89999999804422</v>
      </c>
      <c r="N3550" s="8">
        <f t="shared" si="277"/>
        <v>4520.0999999628402</v>
      </c>
      <c r="O3550" s="18">
        <v>1</v>
      </c>
      <c r="P3550" s="6" t="s">
        <v>6068</v>
      </c>
      <c r="Q3550" s="6" t="s">
        <v>24</v>
      </c>
    </row>
    <row r="3551" spans="1:17" ht="15">
      <c r="A3551" s="6" t="s">
        <v>17</v>
      </c>
      <c r="B3551" s="6" t="s">
        <v>47</v>
      </c>
      <c r="C3551" s="6" t="s">
        <v>48</v>
      </c>
      <c r="D3551" s="6" t="s">
        <v>902</v>
      </c>
      <c r="E3551" s="6">
        <v>21</v>
      </c>
      <c r="F3551" s="6" t="s">
        <v>44</v>
      </c>
      <c r="G3551" s="6" t="s">
        <v>22</v>
      </c>
      <c r="H3551" s="7">
        <v>43280.086793981478</v>
      </c>
      <c r="I3551" s="7">
        <v>43279.888194444444</v>
      </c>
      <c r="J3551" s="4">
        <f t="shared" si="278"/>
        <v>2018</v>
      </c>
      <c r="K3551" s="4">
        <f t="shared" si="279"/>
        <v>6</v>
      </c>
      <c r="L3551" s="6">
        <f t="shared" si="280"/>
        <v>17158.999999752268</v>
      </c>
      <c r="M3551" s="8">
        <f t="shared" si="276"/>
        <v>285.98333332920447</v>
      </c>
      <c r="N3551" s="8">
        <f t="shared" si="277"/>
        <v>6005.6499999132939</v>
      </c>
      <c r="O3551" s="18">
        <v>1</v>
      </c>
      <c r="P3551" s="6" t="s">
        <v>6069</v>
      </c>
      <c r="Q3551" s="6" t="s">
        <v>24</v>
      </c>
    </row>
    <row r="3552" spans="1:17" ht="15">
      <c r="A3552" s="6" t="s">
        <v>17</v>
      </c>
      <c r="B3552" s="6" t="s">
        <v>41</v>
      </c>
      <c r="C3552" s="6" t="s">
        <v>42</v>
      </c>
      <c r="D3552" s="6" t="s">
        <v>2698</v>
      </c>
      <c r="E3552" s="6">
        <v>5</v>
      </c>
      <c r="F3552" s="6" t="s">
        <v>27</v>
      </c>
      <c r="G3552" s="6" t="s">
        <v>22</v>
      </c>
      <c r="H3552" s="7">
        <v>43280.149768518517</v>
      </c>
      <c r="I3552" s="7">
        <v>43279.893055555556</v>
      </c>
      <c r="J3552" s="4">
        <f t="shared" si="278"/>
        <v>2018</v>
      </c>
      <c r="K3552" s="4">
        <f t="shared" si="279"/>
        <v>6</v>
      </c>
      <c r="L3552" s="6">
        <f t="shared" si="280"/>
        <v>22179.999999795109</v>
      </c>
      <c r="M3552" s="8">
        <f t="shared" si="276"/>
        <v>369.66666666325182</v>
      </c>
      <c r="N3552" s="8">
        <f t="shared" si="277"/>
        <v>1848.3333333162591</v>
      </c>
      <c r="O3552" s="18">
        <v>1</v>
      </c>
      <c r="P3552" s="6" t="s">
        <v>6070</v>
      </c>
      <c r="Q3552" s="6" t="s">
        <v>24</v>
      </c>
    </row>
    <row r="3553" spans="1:17" ht="15">
      <c r="A3553" s="6" t="s">
        <v>17</v>
      </c>
      <c r="B3553" s="6" t="s">
        <v>41</v>
      </c>
      <c r="C3553" s="6" t="s">
        <v>42</v>
      </c>
      <c r="D3553" s="6" t="s">
        <v>995</v>
      </c>
      <c r="E3553" s="6">
        <v>1</v>
      </c>
      <c r="F3553" s="6" t="s">
        <v>44</v>
      </c>
      <c r="G3553" s="6" t="s">
        <v>22</v>
      </c>
      <c r="H3553" s="7">
        <v>43280.036631944444</v>
      </c>
      <c r="I3553" s="7">
        <v>43279.909722222219</v>
      </c>
      <c r="J3553" s="4">
        <f t="shared" si="278"/>
        <v>2018</v>
      </c>
      <c r="K3553" s="4">
        <f t="shared" si="279"/>
        <v>6</v>
      </c>
      <c r="L3553" s="6">
        <f t="shared" si="280"/>
        <v>10965.000000223517</v>
      </c>
      <c r="M3553" s="8">
        <f t="shared" si="276"/>
        <v>182.75000000372529</v>
      </c>
      <c r="N3553" s="8">
        <f t="shared" si="277"/>
        <v>182.75000000372529</v>
      </c>
      <c r="O3553" s="18">
        <v>1</v>
      </c>
      <c r="P3553" s="6" t="s">
        <v>6071</v>
      </c>
      <c r="Q3553" s="6" t="s">
        <v>24</v>
      </c>
    </row>
    <row r="3554" spans="1:19" s="117" customFormat="1" ht="15">
      <c r="A3554" s="119" t="s">
        <v>29</v>
      </c>
      <c r="B3554" s="119" t="s">
        <v>30</v>
      </c>
      <c r="C3554" s="119" t="s">
        <v>83</v>
      </c>
      <c r="D3554" s="119" t="s">
        <v>2131</v>
      </c>
      <c r="E3554" s="119">
        <v>1975</v>
      </c>
      <c r="F3554" s="119" t="s">
        <v>33</v>
      </c>
      <c r="G3554" s="119" t="s">
        <v>22</v>
      </c>
      <c r="H3554" s="122">
        <v>43389.387812499997</v>
      </c>
      <c r="I3554" s="122">
        <v>43389.261805555558</v>
      </c>
      <c r="J3554" s="4">
        <f t="shared" si="278"/>
        <v>2018</v>
      </c>
      <c r="K3554" s="4">
        <f t="shared" si="279"/>
        <v>10</v>
      </c>
      <c r="L3554" s="119">
        <f t="shared" si="280"/>
        <v>10886.999999592081</v>
      </c>
      <c r="M3554" s="120">
        <f t="shared" si="276"/>
        <v>181.44999999320135</v>
      </c>
      <c r="N3554" s="120">
        <f t="shared" si="277"/>
        <v>358363.74998657266</v>
      </c>
      <c r="O3554" s="121">
        <v>1</v>
      </c>
      <c r="P3554" s="119" t="s">
        <v>6072</v>
      </c>
      <c r="Q3554" s="119" t="s">
        <v>24</v>
      </c>
      <c r="S3554"/>
    </row>
    <row r="3555" spans="1:17" ht="15">
      <c r="A3555" s="6" t="s">
        <v>17</v>
      </c>
      <c r="B3555" s="6" t="s">
        <v>41</v>
      </c>
      <c r="C3555" s="6" t="s">
        <v>1788</v>
      </c>
      <c r="D3555" s="6" t="s">
        <v>6073</v>
      </c>
      <c r="E3555" s="6">
        <v>4</v>
      </c>
      <c r="F3555" s="6" t="s">
        <v>44</v>
      </c>
      <c r="G3555" s="6" t="s">
        <v>22</v>
      </c>
      <c r="H3555" s="7">
        <v>43280.085601851853</v>
      </c>
      <c r="I3555" s="7">
        <v>43279.956250000003</v>
      </c>
      <c r="J3555" s="4">
        <f t="shared" si="278"/>
        <v>2018</v>
      </c>
      <c r="K3555" s="4">
        <f t="shared" si="279"/>
        <v>6</v>
      </c>
      <c r="L3555" s="6">
        <f t="shared" si="280"/>
        <v>11175.999999884516</v>
      </c>
      <c r="M3555" s="8">
        <f t="shared" si="276"/>
        <v>186.26666666474193</v>
      </c>
      <c r="N3555" s="8">
        <f t="shared" si="277"/>
        <v>745.06666665896773</v>
      </c>
      <c r="O3555" s="18">
        <v>1</v>
      </c>
      <c r="P3555" s="6" t="s">
        <v>6074</v>
      </c>
      <c r="Q3555" s="6" t="s">
        <v>24</v>
      </c>
    </row>
    <row r="3556" spans="1:17" ht="15">
      <c r="A3556" s="6" t="s">
        <v>17</v>
      </c>
      <c r="B3556" s="6" t="s">
        <v>55</v>
      </c>
      <c r="C3556" s="6" t="s">
        <v>59</v>
      </c>
      <c r="D3556" s="6" t="s">
        <v>334</v>
      </c>
      <c r="E3556" s="6">
        <v>5</v>
      </c>
      <c r="F3556" s="6" t="s">
        <v>44</v>
      </c>
      <c r="G3556" s="6" t="s">
        <v>22</v>
      </c>
      <c r="H3556" s="7">
        <v>43279.995081018518</v>
      </c>
      <c r="I3556" s="7">
        <v>43279.979166666664</v>
      </c>
      <c r="J3556" s="4">
        <f t="shared" si="278"/>
        <v>2018</v>
      </c>
      <c r="K3556" s="4">
        <f t="shared" si="279"/>
        <v>6</v>
      </c>
      <c r="L3556" s="6">
        <f t="shared" si="280"/>
        <v>1375.0000001862645</v>
      </c>
      <c r="M3556" s="8">
        <f t="shared" si="276"/>
        <v>22.916666669771075</v>
      </c>
      <c r="N3556" s="8">
        <f t="shared" si="277"/>
        <v>114.58333334885538</v>
      </c>
      <c r="O3556" s="18">
        <v>1</v>
      </c>
      <c r="P3556" s="6" t="s">
        <v>6075</v>
      </c>
      <c r="Q3556" s="6" t="s">
        <v>24</v>
      </c>
    </row>
    <row r="3557" spans="1:17" ht="15">
      <c r="A3557" s="6" t="s">
        <v>17</v>
      </c>
      <c r="B3557" s="6" t="s">
        <v>140</v>
      </c>
      <c r="C3557" s="6" t="s">
        <v>141</v>
      </c>
      <c r="D3557" s="6" t="s">
        <v>3352</v>
      </c>
      <c r="E3557" s="6">
        <v>56</v>
      </c>
      <c r="F3557" s="6" t="s">
        <v>44</v>
      </c>
      <c r="G3557" s="6" t="s">
        <v>22</v>
      </c>
      <c r="H3557" s="7">
        <v>43280.163611111115</v>
      </c>
      <c r="I3557" s="7">
        <v>43280.011805555558</v>
      </c>
      <c r="J3557" s="4">
        <f t="shared" si="278"/>
        <v>2018</v>
      </c>
      <c r="K3557" s="4">
        <f t="shared" si="279"/>
        <v>6</v>
      </c>
      <c r="L3557" s="6">
        <f t="shared" si="280"/>
        <v>13116.000000131316</v>
      </c>
      <c r="M3557" s="8">
        <f t="shared" si="276"/>
        <v>218.60000000218861</v>
      </c>
      <c r="N3557" s="8">
        <f t="shared" si="277"/>
        <v>12241.600000122562</v>
      </c>
      <c r="O3557" s="18">
        <v>1</v>
      </c>
      <c r="P3557" s="6" t="s">
        <v>6076</v>
      </c>
      <c r="Q3557" s="6" t="s">
        <v>24</v>
      </c>
    </row>
    <row r="3558" spans="1:17" ht="15">
      <c r="A3558" s="6" t="s">
        <v>17</v>
      </c>
      <c r="B3558" s="6" t="s">
        <v>41</v>
      </c>
      <c r="C3558" s="6" t="s">
        <v>135</v>
      </c>
      <c r="D3558" s="6" t="s">
        <v>690</v>
      </c>
      <c r="E3558" s="6">
        <v>4</v>
      </c>
      <c r="F3558" s="6" t="s">
        <v>27</v>
      </c>
      <c r="G3558" s="6" t="s">
        <v>22</v>
      </c>
      <c r="H3558" s="7">
        <v>43280.21947916667</v>
      </c>
      <c r="I3558" s="7">
        <v>43280.086111111108</v>
      </c>
      <c r="J3558" s="4">
        <f t="shared" si="278"/>
        <v>2018</v>
      </c>
      <c r="K3558" s="4">
        <f t="shared" si="279"/>
        <v>6</v>
      </c>
      <c r="L3558" s="6">
        <f t="shared" si="280"/>
        <v>11523.000000533648</v>
      </c>
      <c r="M3558" s="8">
        <f t="shared" si="276"/>
        <v>192.05000000889413</v>
      </c>
      <c r="N3558" s="8">
        <f t="shared" si="277"/>
        <v>768.20000003557652</v>
      </c>
      <c r="O3558" s="18">
        <v>1</v>
      </c>
      <c r="P3558" s="6" t="s">
        <v>6077</v>
      </c>
      <c r="Q3558" s="6" t="s">
        <v>24</v>
      </c>
    </row>
    <row r="3559" spans="1:17" ht="15">
      <c r="A3559" s="6" t="s">
        <v>17</v>
      </c>
      <c r="B3559" s="6" t="s">
        <v>41</v>
      </c>
      <c r="C3559" s="6" t="s">
        <v>129</v>
      </c>
      <c r="D3559" s="6" t="s">
        <v>6061</v>
      </c>
      <c r="E3559" s="6">
        <v>2</v>
      </c>
      <c r="F3559" s="6" t="s">
        <v>27</v>
      </c>
      <c r="G3559" s="6" t="s">
        <v>22</v>
      </c>
      <c r="H3559" s="7">
        <v>43280.368888888886</v>
      </c>
      <c r="I3559" s="7">
        <v>43280.332638888889</v>
      </c>
      <c r="J3559" s="4">
        <f t="shared" si="278"/>
        <v>2018</v>
      </c>
      <c r="K3559" s="4">
        <f t="shared" si="279"/>
        <v>6</v>
      </c>
      <c r="L3559" s="6">
        <f t="shared" si="280"/>
        <v>3131.9999997736886</v>
      </c>
      <c r="M3559" s="8">
        <f t="shared" si="276"/>
        <v>52.199999996228144</v>
      </c>
      <c r="N3559" s="8">
        <f t="shared" si="277"/>
        <v>104.39999999245629</v>
      </c>
      <c r="O3559" s="18">
        <v>1</v>
      </c>
      <c r="P3559" s="6" t="s">
        <v>6078</v>
      </c>
      <c r="Q3559" s="6" t="s">
        <v>24</v>
      </c>
    </row>
    <row r="3560" spans="1:19" s="152" customFormat="1" ht="15">
      <c r="A3560" s="156" t="s">
        <v>29</v>
      </c>
      <c r="B3560" s="156" t="s">
        <v>94</v>
      </c>
      <c r="C3560" s="156" t="s">
        <v>95</v>
      </c>
      <c r="D3560" s="156" t="s">
        <v>6079</v>
      </c>
      <c r="E3560" s="156">
        <v>5</v>
      </c>
      <c r="F3560" s="156" t="s">
        <v>33</v>
      </c>
      <c r="G3560" s="156" t="s">
        <v>22</v>
      </c>
      <c r="H3560" s="157">
        <v>43392.404502314814</v>
      </c>
      <c r="I3560" s="157">
        <v>43392.34652777778</v>
      </c>
      <c r="J3560" s="4">
        <f t="shared" si="278"/>
        <v>2018</v>
      </c>
      <c r="K3560" s="4">
        <f t="shared" si="279"/>
        <v>10</v>
      </c>
      <c r="L3560" s="156">
        <f t="shared" si="280"/>
        <v>5008.9999997522682</v>
      </c>
      <c r="M3560" s="154">
        <f t="shared" si="276"/>
        <v>83.48333332920447</v>
      </c>
      <c r="N3560" s="154">
        <f t="shared" si="277"/>
        <v>417.41666664602235</v>
      </c>
      <c r="O3560" s="155">
        <v>1</v>
      </c>
      <c r="P3560" s="156" t="s">
        <v>6080</v>
      </c>
      <c r="Q3560" s="156" t="s">
        <v>24</v>
      </c>
      <c r="S3560"/>
    </row>
    <row r="3561" spans="1:17" s="190" customFormat="1" ht="15">
      <c r="A3561" s="193" t="s">
        <v>29</v>
      </c>
      <c r="B3561" s="193" t="s">
        <v>30</v>
      </c>
      <c r="C3561" s="193" t="s">
        <v>83</v>
      </c>
      <c r="D3561" s="193" t="s">
        <v>6081</v>
      </c>
      <c r="E3561" s="193">
        <v>1</v>
      </c>
      <c r="F3561" s="193" t="s">
        <v>33</v>
      </c>
      <c r="G3561" s="193" t="s">
        <v>22</v>
      </c>
      <c r="H3561" s="195">
        <v>43393.28402777778</v>
      </c>
      <c r="I3561" s="195">
        <v>43393.256944444445</v>
      </c>
      <c r="J3561" s="4">
        <f t="shared" si="278"/>
        <v>2018</v>
      </c>
      <c r="K3561" s="4">
        <f t="shared" si="279"/>
        <v>10</v>
      </c>
      <c r="L3561" s="193">
        <f t="shared" si="280"/>
        <v>2340.000000083819</v>
      </c>
      <c r="M3561" s="196">
        <f t="shared" si="276"/>
        <v>39.000000001396984</v>
      </c>
      <c r="N3561" s="196">
        <f t="shared" si="277"/>
        <v>39.000000001396984</v>
      </c>
      <c r="O3561" s="197">
        <v>1</v>
      </c>
      <c r="P3561" s="193" t="s">
        <v>6082</v>
      </c>
      <c r="Q3561" s="193" t="s">
        <v>24</v>
      </c>
    </row>
    <row r="3562" spans="1:17" ht="15">
      <c r="A3562" s="6" t="s">
        <v>17</v>
      </c>
      <c r="B3562" s="6" t="s">
        <v>41</v>
      </c>
      <c r="C3562" s="6" t="s">
        <v>62</v>
      </c>
      <c r="D3562" s="6" t="s">
        <v>6083</v>
      </c>
      <c r="E3562" s="6">
        <v>1</v>
      </c>
      <c r="F3562" s="6" t="s">
        <v>27</v>
      </c>
      <c r="G3562" s="6" t="s">
        <v>22</v>
      </c>
      <c r="H3562" s="7">
        <v>43280.543888888889</v>
      </c>
      <c r="I3562" s="7">
        <v>43280.515277777777</v>
      </c>
      <c r="J3562" s="4">
        <f t="shared" si="278"/>
        <v>2018</v>
      </c>
      <c r="K3562" s="4">
        <f t="shared" si="279"/>
        <v>6</v>
      </c>
      <c r="L3562" s="6">
        <f t="shared" si="280"/>
        <v>2472.0000001369044</v>
      </c>
      <c r="M3562" s="8">
        <f t="shared" si="276"/>
        <v>41.20000000228174</v>
      </c>
      <c r="N3562" s="8">
        <f t="shared" si="277"/>
        <v>41.20000000228174</v>
      </c>
      <c r="O3562" s="18">
        <v>1</v>
      </c>
      <c r="P3562" s="6" t="s">
        <v>6084</v>
      </c>
      <c r="Q3562" s="6" t="s">
        <v>24</v>
      </c>
    </row>
    <row r="3563" spans="1:17" ht="15">
      <c r="A3563" s="6" t="s">
        <v>17</v>
      </c>
      <c r="B3563" s="6" t="s">
        <v>41</v>
      </c>
      <c r="C3563" s="6" t="s">
        <v>62</v>
      </c>
      <c r="D3563" s="6" t="s">
        <v>69</v>
      </c>
      <c r="E3563" s="6">
        <v>2</v>
      </c>
      <c r="F3563" s="6" t="s">
        <v>131</v>
      </c>
      <c r="G3563" s="6" t="s">
        <v>22</v>
      </c>
      <c r="H3563" s="7">
        <v>43280.976736111108</v>
      </c>
      <c r="I3563" s="7">
        <v>43280.886111111111</v>
      </c>
      <c r="J3563" s="4">
        <f t="shared" si="278"/>
        <v>2018</v>
      </c>
      <c r="K3563" s="4">
        <f t="shared" si="279"/>
        <v>6</v>
      </c>
      <c r="L3563" s="6">
        <f t="shared" si="280"/>
        <v>7829.9999997485429</v>
      </c>
      <c r="M3563" s="8">
        <f t="shared" si="276"/>
        <v>130.49999999580905</v>
      </c>
      <c r="N3563" s="8">
        <f t="shared" si="277"/>
        <v>260.9999999916181</v>
      </c>
      <c r="O3563" s="18">
        <v>1</v>
      </c>
      <c r="P3563" s="6" t="s">
        <v>6085</v>
      </c>
      <c r="Q3563" s="6" t="s">
        <v>24</v>
      </c>
    </row>
    <row r="3564" spans="1:17" ht="15">
      <c r="A3564" s="6" t="s">
        <v>17</v>
      </c>
      <c r="B3564" s="6" t="s">
        <v>41</v>
      </c>
      <c r="C3564" s="6" t="s">
        <v>62</v>
      </c>
      <c r="D3564" s="6" t="s">
        <v>6086</v>
      </c>
      <c r="E3564" s="6">
        <v>1</v>
      </c>
      <c r="F3564" s="6" t="s">
        <v>131</v>
      </c>
      <c r="G3564" s="6" t="s">
        <v>22</v>
      </c>
      <c r="H3564" s="7">
        <v>43280.94159722222</v>
      </c>
      <c r="I3564" s="7">
        <v>43280.900000000001</v>
      </c>
      <c r="J3564" s="4">
        <f t="shared" si="278"/>
        <v>2018</v>
      </c>
      <c r="K3564" s="4">
        <f t="shared" si="279"/>
        <v>6</v>
      </c>
      <c r="L3564" s="6">
        <f t="shared" si="280"/>
        <v>3593.9999996451661</v>
      </c>
      <c r="M3564" s="8">
        <f t="shared" si="276"/>
        <v>59.899999994086102</v>
      </c>
      <c r="N3564" s="8">
        <f t="shared" si="277"/>
        <v>59.899999994086102</v>
      </c>
      <c r="O3564" s="18">
        <v>1</v>
      </c>
      <c r="P3564" s="6" t="s">
        <v>6087</v>
      </c>
      <c r="Q3564" s="6" t="s">
        <v>24</v>
      </c>
    </row>
    <row r="3565" spans="1:17" s="190" customFormat="1" ht="15">
      <c r="A3565" s="193" t="s">
        <v>29</v>
      </c>
      <c r="B3565" s="193" t="s">
        <v>30</v>
      </c>
      <c r="C3565" s="193" t="s">
        <v>83</v>
      </c>
      <c r="D3565" s="193" t="s">
        <v>6088</v>
      </c>
      <c r="E3565" s="193">
        <v>1</v>
      </c>
      <c r="F3565" s="193" t="s">
        <v>33</v>
      </c>
      <c r="G3565" s="193" t="s">
        <v>22</v>
      </c>
      <c r="H3565" s="195">
        <v>43393.283333333333</v>
      </c>
      <c r="I3565" s="195">
        <v>43393.262499999997</v>
      </c>
      <c r="J3565" s="4">
        <f t="shared" si="278"/>
        <v>2018</v>
      </c>
      <c r="K3565" s="4">
        <f t="shared" si="279"/>
        <v>10</v>
      </c>
      <c r="L3565" s="193">
        <f t="shared" si="280"/>
        <v>1800.0000002095476</v>
      </c>
      <c r="M3565" s="196">
        <f t="shared" si="276"/>
        <v>30.00000000349246</v>
      </c>
      <c r="N3565" s="196">
        <f t="shared" si="277"/>
        <v>30.00000000349246</v>
      </c>
      <c r="O3565" s="197">
        <v>1</v>
      </c>
      <c r="P3565" s="193" t="s">
        <v>6089</v>
      </c>
      <c r="Q3565" s="193" t="s">
        <v>24</v>
      </c>
    </row>
    <row r="3566" spans="1:17" ht="15">
      <c r="A3566" s="6" t="s">
        <v>17</v>
      </c>
      <c r="B3566" s="6" t="s">
        <v>41</v>
      </c>
      <c r="C3566" s="6" t="s">
        <v>62</v>
      </c>
      <c r="D3566" s="6" t="s">
        <v>286</v>
      </c>
      <c r="E3566" s="6">
        <v>1</v>
      </c>
      <c r="F3566" s="6" t="s">
        <v>27</v>
      </c>
      <c r="G3566" s="6" t="s">
        <v>22</v>
      </c>
      <c r="H3566" s="7">
        <v>43281.579861111109</v>
      </c>
      <c r="I3566" s="7">
        <v>43281.54791666667</v>
      </c>
      <c r="J3566" s="4">
        <f t="shared" si="278"/>
        <v>2018</v>
      </c>
      <c r="K3566" s="4">
        <f t="shared" si="279"/>
        <v>6</v>
      </c>
      <c r="L3566" s="6">
        <f t="shared" si="280"/>
        <v>2759.999999566935</v>
      </c>
      <c r="M3566" s="8">
        <f t="shared" si="276"/>
        <v>45.99999999278225</v>
      </c>
      <c r="N3566" s="8">
        <f t="shared" si="277"/>
        <v>45.99999999278225</v>
      </c>
      <c r="O3566" s="18">
        <v>1</v>
      </c>
      <c r="P3566" s="6" t="s">
        <v>6090</v>
      </c>
      <c r="Q3566" s="6" t="s">
        <v>24</v>
      </c>
    </row>
    <row r="3567" spans="1:17" ht="15">
      <c r="A3567" s="6" t="s">
        <v>17</v>
      </c>
      <c r="B3567" s="6" t="s">
        <v>18</v>
      </c>
      <c r="C3567" s="6" t="s">
        <v>25</v>
      </c>
      <c r="D3567" s="6" t="s">
        <v>4130</v>
      </c>
      <c r="E3567" s="6">
        <v>14</v>
      </c>
      <c r="F3567" s="6" t="s">
        <v>44</v>
      </c>
      <c r="G3567" s="6" t="s">
        <v>22</v>
      </c>
      <c r="H3567" s="7">
        <v>43281.713912037034</v>
      </c>
      <c r="I3567" s="7">
        <v>43281.673611111109</v>
      </c>
      <c r="J3567" s="4">
        <f t="shared" si="278"/>
        <v>2018</v>
      </c>
      <c r="K3567" s="4">
        <f t="shared" si="279"/>
        <v>6</v>
      </c>
      <c r="L3567" s="6">
        <f t="shared" si="280"/>
        <v>3481.9999998668209</v>
      </c>
      <c r="M3567" s="8">
        <f t="shared" si="276"/>
        <v>58.033333331113681</v>
      </c>
      <c r="N3567" s="8">
        <f t="shared" si="277"/>
        <v>812.46666663559154</v>
      </c>
      <c r="O3567" s="18">
        <v>1</v>
      </c>
      <c r="P3567" s="6" t="s">
        <v>6091</v>
      </c>
      <c r="Q3567" s="6" t="s">
        <v>24</v>
      </c>
    </row>
    <row r="3568" spans="1:17" ht="15">
      <c r="A3568" s="6" t="s">
        <v>17</v>
      </c>
      <c r="B3568" s="6" t="s">
        <v>18</v>
      </c>
      <c r="C3568" s="6" t="s">
        <v>25</v>
      </c>
      <c r="D3568" s="6" t="s">
        <v>6092</v>
      </c>
      <c r="E3568" s="6">
        <v>2</v>
      </c>
      <c r="F3568" s="6" t="s">
        <v>44</v>
      </c>
      <c r="G3568" s="6" t="s">
        <v>22</v>
      </c>
      <c r="H3568" s="7">
        <v>43281.742800925924</v>
      </c>
      <c r="I3568" s="7">
        <v>43281.713912037034</v>
      </c>
      <c r="J3568" s="4">
        <f t="shared" si="278"/>
        <v>2018</v>
      </c>
      <c r="K3568" s="4">
        <f t="shared" si="279"/>
        <v>6</v>
      </c>
      <c r="L3568" s="6">
        <f t="shared" si="280"/>
        <v>2496.000000089407</v>
      </c>
      <c r="M3568" s="8">
        <f t="shared" si="276"/>
        <v>41.600000001490116</v>
      </c>
      <c r="N3568" s="8">
        <f t="shared" si="277"/>
        <v>83.200000002980232</v>
      </c>
      <c r="O3568" s="18">
        <v>1</v>
      </c>
      <c r="P3568" s="6" t="s">
        <v>6093</v>
      </c>
      <c r="Q3568" s="6" t="s">
        <v>24</v>
      </c>
    </row>
    <row r="3569" spans="1:17" ht="15">
      <c r="A3569" s="6" t="s">
        <v>17</v>
      </c>
      <c r="B3569" s="6" t="s">
        <v>47</v>
      </c>
      <c r="C3569" s="6" t="s">
        <v>48</v>
      </c>
      <c r="D3569" s="6" t="s">
        <v>4311</v>
      </c>
      <c r="E3569" s="6">
        <v>7</v>
      </c>
      <c r="F3569" s="6" t="s">
        <v>131</v>
      </c>
      <c r="G3569" s="6" t="s">
        <v>22</v>
      </c>
      <c r="H3569" s="7">
        <v>43281.791412037041</v>
      </c>
      <c r="I3569" s="7">
        <v>43281.728472222225</v>
      </c>
      <c r="J3569" s="4">
        <f t="shared" si="278"/>
        <v>2018</v>
      </c>
      <c r="K3569" s="4">
        <f t="shared" si="279"/>
        <v>6</v>
      </c>
      <c r="L3569" s="6">
        <f t="shared" si="280"/>
        <v>5438.0000000819564</v>
      </c>
      <c r="M3569" s="8">
        <f t="shared" si="276"/>
        <v>90.633333334699273</v>
      </c>
      <c r="N3569" s="8">
        <f t="shared" si="277"/>
        <v>634.43333334289491</v>
      </c>
      <c r="O3569" s="18">
        <v>1</v>
      </c>
      <c r="P3569" s="6" t="s">
        <v>6094</v>
      </c>
      <c r="Q3569" s="6" t="s">
        <v>24</v>
      </c>
    </row>
    <row r="3570" spans="1:17" ht="15">
      <c r="A3570" s="6" t="s">
        <v>17</v>
      </c>
      <c r="B3570" s="6" t="s">
        <v>41</v>
      </c>
      <c r="C3570" s="6" t="s">
        <v>42</v>
      </c>
      <c r="D3570" s="6" t="s">
        <v>6095</v>
      </c>
      <c r="E3570" s="6">
        <v>10</v>
      </c>
      <c r="F3570" s="6" t="s">
        <v>44</v>
      </c>
      <c r="G3570" s="6" t="s">
        <v>22</v>
      </c>
      <c r="H3570" s="7">
        <v>43281.855254629627</v>
      </c>
      <c r="I3570" s="7">
        <v>43281.8125</v>
      </c>
      <c r="J3570" s="4">
        <f t="shared" si="278"/>
        <v>2018</v>
      </c>
      <c r="K3570" s="4">
        <f t="shared" si="279"/>
        <v>6</v>
      </c>
      <c r="L3570" s="6">
        <f t="shared" si="280"/>
        <v>3693.9999997615814</v>
      </c>
      <c r="M3570" s="8">
        <f t="shared" si="276"/>
        <v>61.566666662693024</v>
      </c>
      <c r="N3570" s="8">
        <f t="shared" si="277"/>
        <v>615.66666662693024</v>
      </c>
      <c r="O3570" s="18">
        <v>1</v>
      </c>
      <c r="P3570" s="6" t="s">
        <v>6096</v>
      </c>
      <c r="Q3570" s="6" t="s">
        <v>24</v>
      </c>
    </row>
    <row r="3571" spans="1:17" ht="15">
      <c r="A3571" s="6" t="s">
        <v>17</v>
      </c>
      <c r="B3571" s="6" t="s">
        <v>55</v>
      </c>
      <c r="C3571" s="6" t="s">
        <v>56</v>
      </c>
      <c r="D3571" s="6" t="s">
        <v>2229</v>
      </c>
      <c r="E3571" s="6">
        <v>3</v>
      </c>
      <c r="F3571" s="6" t="s">
        <v>27</v>
      </c>
      <c r="G3571" s="6" t="s">
        <v>22</v>
      </c>
      <c r="H3571" s="7">
        <v>43281.970833333333</v>
      </c>
      <c r="I3571" s="7">
        <v>43281.926388888889</v>
      </c>
      <c r="J3571" s="4">
        <f t="shared" si="278"/>
        <v>2018</v>
      </c>
      <c r="K3571" s="4">
        <f t="shared" si="279"/>
        <v>6</v>
      </c>
      <c r="L3571" s="6">
        <f t="shared" si="280"/>
        <v>3839.9999999441206</v>
      </c>
      <c r="M3571" s="8">
        <f t="shared" si="276"/>
        <v>63.999999999068677</v>
      </c>
      <c r="N3571" s="8">
        <f t="shared" si="277"/>
        <v>191.99999999720603</v>
      </c>
      <c r="O3571" s="18">
        <v>1</v>
      </c>
      <c r="P3571" s="6" t="s">
        <v>6097</v>
      </c>
      <c r="Q3571" s="6" t="s">
        <v>24</v>
      </c>
    </row>
    <row r="3572" spans="1:17" ht="15">
      <c r="A3572" s="6" t="s">
        <v>17</v>
      </c>
      <c r="B3572" s="6" t="s">
        <v>18</v>
      </c>
      <c r="C3572" s="6" t="s">
        <v>35</v>
      </c>
      <c r="D3572" s="6" t="s">
        <v>766</v>
      </c>
      <c r="E3572" s="6">
        <v>9</v>
      </c>
      <c r="F3572" s="6" t="s">
        <v>27</v>
      </c>
      <c r="G3572" s="6" t="s">
        <v>22</v>
      </c>
      <c r="H3572" s="7">
        <v>43282.540543981479</v>
      </c>
      <c r="I3572" s="7">
        <v>43282.5</v>
      </c>
      <c r="J3572" s="4">
        <f t="shared" si="278"/>
        <v>2018</v>
      </c>
      <c r="K3572" s="4">
        <f t="shared" si="279"/>
        <v>7</v>
      </c>
      <c r="L3572" s="6">
        <f t="shared" si="280"/>
        <v>3502.9999997466803</v>
      </c>
      <c r="M3572" s="8">
        <f t="shared" si="276"/>
        <v>58.383333329111338</v>
      </c>
      <c r="N3572" s="8">
        <f t="shared" si="277"/>
        <v>525.44999996200204</v>
      </c>
      <c r="O3572" s="18">
        <v>1</v>
      </c>
      <c r="P3572" s="6" t="s">
        <v>6098</v>
      </c>
      <c r="Q3572" s="6" t="s">
        <v>24</v>
      </c>
    </row>
    <row r="3573" spans="1:17" ht="15">
      <c r="A3573" s="6" t="s">
        <v>17</v>
      </c>
      <c r="B3573" s="6" t="s">
        <v>41</v>
      </c>
      <c r="C3573" s="6" t="s">
        <v>135</v>
      </c>
      <c r="D3573" s="6" t="s">
        <v>6099</v>
      </c>
      <c r="E3573" s="6">
        <v>6</v>
      </c>
      <c r="F3573" s="6" t="s">
        <v>92</v>
      </c>
      <c r="G3573" s="6" t="s">
        <v>22</v>
      </c>
      <c r="H3573" s="7">
        <v>43283.370057870372</v>
      </c>
      <c r="I3573" s="7">
        <v>43283.336805555555</v>
      </c>
      <c r="J3573" s="4">
        <f t="shared" si="278"/>
        <v>2018</v>
      </c>
      <c r="K3573" s="4">
        <f t="shared" si="279"/>
        <v>7</v>
      </c>
      <c r="L3573" s="6">
        <f t="shared" si="280"/>
        <v>2873.0000002076849</v>
      </c>
      <c r="M3573" s="8">
        <f t="shared" si="276"/>
        <v>47.883333336794749</v>
      </c>
      <c r="N3573" s="8">
        <f t="shared" si="277"/>
        <v>287.30000002076849</v>
      </c>
      <c r="O3573" s="18">
        <v>1</v>
      </c>
      <c r="P3573" s="6" t="s">
        <v>6100</v>
      </c>
      <c r="Q3573" s="6" t="s">
        <v>24</v>
      </c>
    </row>
    <row r="3574" spans="1:17" ht="15">
      <c r="A3574" s="6" t="s">
        <v>17</v>
      </c>
      <c r="B3574" s="6" t="s">
        <v>41</v>
      </c>
      <c r="C3574" s="6" t="s">
        <v>129</v>
      </c>
      <c r="D3574" s="6" t="s">
        <v>5842</v>
      </c>
      <c r="E3574" s="6">
        <v>2</v>
      </c>
      <c r="F3574" s="6" t="s">
        <v>27</v>
      </c>
      <c r="G3574" s="6" t="s">
        <v>22</v>
      </c>
      <c r="H3574" s="7">
        <v>43283.476655092592</v>
      </c>
      <c r="I3574" s="7">
        <v>43283.426388888889</v>
      </c>
      <c r="J3574" s="4">
        <f t="shared" si="278"/>
        <v>2018</v>
      </c>
      <c r="K3574" s="4">
        <f t="shared" si="279"/>
        <v>7</v>
      </c>
      <c r="L3574" s="6">
        <f t="shared" si="280"/>
        <v>4342.9999999701977</v>
      </c>
      <c r="M3574" s="8">
        <f t="shared" si="276"/>
        <v>72.383333332836628</v>
      </c>
      <c r="N3574" s="8">
        <f t="shared" si="277"/>
        <v>144.76666666567326</v>
      </c>
      <c r="O3574" s="18">
        <v>1</v>
      </c>
      <c r="P3574" s="6" t="s">
        <v>6101</v>
      </c>
      <c r="Q3574" s="6" t="s">
        <v>24</v>
      </c>
    </row>
    <row r="3575" spans="1:17" ht="15">
      <c r="A3575" s="6" t="s">
        <v>17</v>
      </c>
      <c r="B3575" s="6" t="s">
        <v>55</v>
      </c>
      <c r="C3575" s="6" t="s">
        <v>59</v>
      </c>
      <c r="D3575" s="6" t="s">
        <v>4259</v>
      </c>
      <c r="E3575" s="6">
        <v>67</v>
      </c>
      <c r="F3575" s="6" t="s">
        <v>27</v>
      </c>
      <c r="G3575" s="6" t="s">
        <v>22</v>
      </c>
      <c r="H3575" s="7">
        <v>43283.953020833331</v>
      </c>
      <c r="I3575" s="7">
        <v>43283.790277777778</v>
      </c>
      <c r="J3575" s="4">
        <f t="shared" si="278"/>
        <v>2018</v>
      </c>
      <c r="K3575" s="4">
        <f t="shared" si="279"/>
        <v>7</v>
      </c>
      <c r="L3575" s="6">
        <f t="shared" si="280"/>
        <v>14060.999999754131</v>
      </c>
      <c r="M3575" s="8">
        <f t="shared" si="276"/>
        <v>234.34999999590218</v>
      </c>
      <c r="N3575" s="8">
        <f t="shared" si="277"/>
        <v>15701.449999725446</v>
      </c>
      <c r="O3575" s="18">
        <v>1</v>
      </c>
      <c r="P3575" s="6" t="s">
        <v>6102</v>
      </c>
      <c r="Q3575" s="6" t="s">
        <v>24</v>
      </c>
    </row>
    <row r="3576" spans="1:17" ht="15">
      <c r="A3576" s="6" t="s">
        <v>17</v>
      </c>
      <c r="B3576" s="6" t="s">
        <v>140</v>
      </c>
      <c r="C3576" s="6" t="s">
        <v>141</v>
      </c>
      <c r="D3576" s="6" t="s">
        <v>6103</v>
      </c>
      <c r="E3576" s="6">
        <v>2</v>
      </c>
      <c r="F3576" s="6" t="s">
        <v>131</v>
      </c>
      <c r="G3576" s="6" t="s">
        <v>22</v>
      </c>
      <c r="H3576" s="7">
        <v>43284.773599537039</v>
      </c>
      <c r="I3576" s="7">
        <v>43284.723611111112</v>
      </c>
      <c r="J3576" s="4">
        <f t="shared" si="278"/>
        <v>2018</v>
      </c>
      <c r="K3576" s="4">
        <f t="shared" si="279"/>
        <v>7</v>
      </c>
      <c r="L3576" s="6">
        <f t="shared" si="280"/>
        <v>4319.0000000176951</v>
      </c>
      <c r="M3576" s="8">
        <f t="shared" si="276"/>
        <v>71.983333333628252</v>
      </c>
      <c r="N3576" s="8">
        <f t="shared" si="277"/>
        <v>143.9666666672565</v>
      </c>
      <c r="O3576" s="18">
        <v>1</v>
      </c>
      <c r="P3576" s="6" t="s">
        <v>6104</v>
      </c>
      <c r="Q3576" s="6" t="s">
        <v>24</v>
      </c>
    </row>
    <row r="3577" spans="1:17" s="100" customFormat="1" ht="15">
      <c r="A3577" s="96" t="s">
        <v>17</v>
      </c>
      <c r="B3577" s="96" t="s">
        <v>47</v>
      </c>
      <c r="C3577" s="96" t="s">
        <v>52</v>
      </c>
      <c r="D3577" s="96" t="s">
        <v>1254</v>
      </c>
      <c r="E3577" s="96">
        <v>660</v>
      </c>
      <c r="F3577" s="96" t="s">
        <v>131</v>
      </c>
      <c r="G3577" s="96" t="s">
        <v>22</v>
      </c>
      <c r="H3577" s="97">
        <v>43284.857129629629</v>
      </c>
      <c r="I3577" s="97">
        <v>43284.749305555553</v>
      </c>
      <c r="J3577" s="4">
        <f t="shared" si="278"/>
        <v>2018</v>
      </c>
      <c r="K3577" s="4">
        <f t="shared" si="279"/>
        <v>7</v>
      </c>
      <c r="L3577" s="96">
        <f t="shared" si="280"/>
        <v>9316.0000001080334</v>
      </c>
      <c r="M3577" s="98">
        <f t="shared" si="276"/>
        <v>155.26666666846722</v>
      </c>
      <c r="N3577" s="98">
        <f t="shared" si="277"/>
        <v>102476.00000118837</v>
      </c>
      <c r="O3577" s="99">
        <v>1</v>
      </c>
      <c r="P3577" s="96" t="s">
        <v>6105</v>
      </c>
      <c r="Q3577" s="96" t="s">
        <v>24</v>
      </c>
    </row>
    <row r="3578" spans="1:17" ht="15">
      <c r="A3578" s="6" t="s">
        <v>17</v>
      </c>
      <c r="B3578" s="6" t="s">
        <v>47</v>
      </c>
      <c r="C3578" s="6" t="s">
        <v>52</v>
      </c>
      <c r="D3578" s="6" t="s">
        <v>6106</v>
      </c>
      <c r="E3578" s="6">
        <v>1</v>
      </c>
      <c r="F3578" s="6" t="s">
        <v>131</v>
      </c>
      <c r="G3578" s="6" t="s">
        <v>22</v>
      </c>
      <c r="H3578" s="7">
        <v>43285.022303240738</v>
      </c>
      <c r="I3578" s="7">
        <v>43284.981249999997</v>
      </c>
      <c r="J3578" s="4">
        <f t="shared" si="278"/>
        <v>2018</v>
      </c>
      <c r="K3578" s="4">
        <f t="shared" si="279"/>
        <v>7</v>
      </c>
      <c r="L3578" s="6">
        <f t="shared" si="280"/>
        <v>3546.999999973923</v>
      </c>
      <c r="M3578" s="8">
        <f t="shared" si="276"/>
        <v>59.116666666232049</v>
      </c>
      <c r="N3578" s="8">
        <f t="shared" si="277"/>
        <v>59.116666666232049</v>
      </c>
      <c r="O3578" s="18">
        <v>1</v>
      </c>
      <c r="P3578" s="6" t="s">
        <v>6107</v>
      </c>
      <c r="Q3578" s="6" t="s">
        <v>24</v>
      </c>
    </row>
    <row r="3579" spans="1:17" ht="15">
      <c r="A3579" s="6" t="s">
        <v>17</v>
      </c>
      <c r="B3579" s="6" t="s">
        <v>47</v>
      </c>
      <c r="C3579" s="6" t="s">
        <v>52</v>
      </c>
      <c r="D3579" s="6" t="s">
        <v>6108</v>
      </c>
      <c r="E3579" s="6">
        <v>1</v>
      </c>
      <c r="F3579" s="6" t="s">
        <v>131</v>
      </c>
      <c r="G3579" s="6" t="s">
        <v>22</v>
      </c>
      <c r="H3579" s="7">
        <v>43285.330011574071</v>
      </c>
      <c r="I3579" s="7">
        <v>43285.277083333334</v>
      </c>
      <c r="J3579" s="4">
        <f t="shared" si="278"/>
        <v>2018</v>
      </c>
      <c r="K3579" s="4">
        <f t="shared" si="279"/>
        <v>7</v>
      </c>
      <c r="L3579" s="6">
        <f t="shared" si="280"/>
        <v>4572.9999996721745</v>
      </c>
      <c r="M3579" s="8">
        <f t="shared" si="276"/>
        <v>76.216666661202908</v>
      </c>
      <c r="N3579" s="8">
        <f t="shared" si="277"/>
        <v>76.216666661202908</v>
      </c>
      <c r="O3579" s="18">
        <v>1</v>
      </c>
      <c r="P3579" s="6" t="s">
        <v>6109</v>
      </c>
      <c r="Q3579" s="6" t="s">
        <v>24</v>
      </c>
    </row>
    <row r="3580" spans="1:17" ht="15">
      <c r="A3580" s="6" t="s">
        <v>17</v>
      </c>
      <c r="B3580" s="6" t="s">
        <v>41</v>
      </c>
      <c r="C3580" s="6" t="s">
        <v>135</v>
      </c>
      <c r="D3580" s="6" t="s">
        <v>6110</v>
      </c>
      <c r="E3580" s="6">
        <v>8</v>
      </c>
      <c r="F3580" s="6" t="s">
        <v>85</v>
      </c>
      <c r="G3580" s="6" t="s">
        <v>22</v>
      </c>
      <c r="H3580" s="7">
        <v>43285.369444444441</v>
      </c>
      <c r="I3580" s="7">
        <v>43285.322222222225</v>
      </c>
      <c r="J3580" s="4">
        <f t="shared" si="278"/>
        <v>2018</v>
      </c>
      <c r="K3580" s="4">
        <f t="shared" si="279"/>
        <v>7</v>
      </c>
      <c r="L3580" s="6">
        <f t="shared" si="280"/>
        <v>4079.9999994691461</v>
      </c>
      <c r="M3580" s="8">
        <f t="shared" si="276"/>
        <v>67.999999991152436</v>
      </c>
      <c r="N3580" s="8">
        <f t="shared" si="277"/>
        <v>543.99999992921948</v>
      </c>
      <c r="O3580" s="18">
        <v>1</v>
      </c>
      <c r="P3580" s="6" t="s">
        <v>6111</v>
      </c>
      <c r="Q3580" s="6" t="s">
        <v>24</v>
      </c>
    </row>
    <row r="3581" spans="1:17" ht="15">
      <c r="A3581" s="6" t="s">
        <v>29</v>
      </c>
      <c r="B3581" s="6" t="s">
        <v>30</v>
      </c>
      <c r="C3581" s="6" t="s">
        <v>83</v>
      </c>
      <c r="D3581" s="6" t="s">
        <v>2195</v>
      </c>
      <c r="E3581" s="6">
        <v>1</v>
      </c>
      <c r="F3581" s="6" t="s">
        <v>131</v>
      </c>
      <c r="G3581" s="6" t="s">
        <v>22</v>
      </c>
      <c r="H3581" s="7">
        <v>43286.168865740743</v>
      </c>
      <c r="I3581" s="7">
        <v>43286.091666666667</v>
      </c>
      <c r="J3581" s="4">
        <f t="shared" si="278"/>
        <v>2018</v>
      </c>
      <c r="K3581" s="4">
        <f t="shared" si="279"/>
        <v>7</v>
      </c>
      <c r="L3581" s="6">
        <f t="shared" si="280"/>
        <v>6670.0000001583248</v>
      </c>
      <c r="M3581" s="8">
        <f t="shared" si="276"/>
        <v>111.16666666930541</v>
      </c>
      <c r="N3581" s="8">
        <f t="shared" si="277"/>
        <v>111.16666666930541</v>
      </c>
      <c r="O3581" s="18">
        <v>1</v>
      </c>
      <c r="P3581" s="6" t="s">
        <v>6112</v>
      </c>
      <c r="Q3581" s="6" t="s">
        <v>24</v>
      </c>
    </row>
    <row r="3582" spans="1:17" ht="15">
      <c r="A3582" s="6" t="s">
        <v>29</v>
      </c>
      <c r="B3582" s="6" t="s">
        <v>30</v>
      </c>
      <c r="C3582" s="6" t="s">
        <v>83</v>
      </c>
      <c r="D3582" s="6" t="s">
        <v>1905</v>
      </c>
      <c r="E3582" s="6">
        <v>6</v>
      </c>
      <c r="F3582" s="6" t="s">
        <v>131</v>
      </c>
      <c r="G3582" s="6" t="s">
        <v>22</v>
      </c>
      <c r="H3582" s="7">
        <v>43286.194027777776</v>
      </c>
      <c r="I3582" s="7">
        <v>43286.134027777778</v>
      </c>
      <c r="J3582" s="4">
        <f t="shared" si="278"/>
        <v>2018</v>
      </c>
      <c r="K3582" s="4">
        <f t="shared" si="279"/>
        <v>7</v>
      </c>
      <c r="L3582" s="6">
        <f t="shared" si="280"/>
        <v>5183.9999997988343</v>
      </c>
      <c r="M3582" s="8">
        <f t="shared" si="276"/>
        <v>86.399999996647239</v>
      </c>
      <c r="N3582" s="8">
        <f t="shared" si="277"/>
        <v>518.39999997988343</v>
      </c>
      <c r="O3582" s="18">
        <v>1</v>
      </c>
      <c r="P3582" s="6" t="s">
        <v>6113</v>
      </c>
      <c r="Q3582" s="6" t="s">
        <v>24</v>
      </c>
    </row>
    <row r="3583" spans="1:17" ht="15">
      <c r="A3583" s="6" t="s">
        <v>17</v>
      </c>
      <c r="B3583" s="6" t="s">
        <v>41</v>
      </c>
      <c r="C3583" s="6" t="s">
        <v>135</v>
      </c>
      <c r="D3583" s="6" t="s">
        <v>1722</v>
      </c>
      <c r="E3583" s="6">
        <v>83</v>
      </c>
      <c r="F3583" s="6" t="s">
        <v>27</v>
      </c>
      <c r="G3583" s="6" t="s">
        <v>22</v>
      </c>
      <c r="H3583" s="7">
        <v>43286.695972222224</v>
      </c>
      <c r="I3583" s="7">
        <v>43286.655555555553</v>
      </c>
      <c r="J3583" s="4">
        <f t="shared" si="278"/>
        <v>2018</v>
      </c>
      <c r="K3583" s="4">
        <f t="shared" si="279"/>
        <v>7</v>
      </c>
      <c r="L3583" s="6">
        <f t="shared" si="280"/>
        <v>3492.0000003185123</v>
      </c>
      <c r="M3583" s="8">
        <f t="shared" si="276"/>
        <v>58.200000005308539</v>
      </c>
      <c r="N3583" s="8">
        <f t="shared" si="277"/>
        <v>4830.6000004406087</v>
      </c>
      <c r="O3583" s="18">
        <v>1</v>
      </c>
      <c r="P3583" s="6" t="s">
        <v>6114</v>
      </c>
      <c r="Q3583" s="6" t="s">
        <v>24</v>
      </c>
    </row>
    <row r="3584" spans="1:17" ht="15">
      <c r="A3584" s="6" t="s">
        <v>17</v>
      </c>
      <c r="B3584" s="6" t="s">
        <v>41</v>
      </c>
      <c r="C3584" s="6" t="s">
        <v>42</v>
      </c>
      <c r="D3584" s="6" t="s">
        <v>5003</v>
      </c>
      <c r="E3584" s="6">
        <v>40</v>
      </c>
      <c r="F3584" s="6" t="s">
        <v>131</v>
      </c>
      <c r="G3584" s="6" t="s">
        <v>22</v>
      </c>
      <c r="H3584" s="7">
        <v>43288.05395833333</v>
      </c>
      <c r="I3584" s="7">
        <v>43288.015972222223</v>
      </c>
      <c r="J3584" s="4">
        <f t="shared" si="278"/>
        <v>2018</v>
      </c>
      <c r="K3584" s="4">
        <f t="shared" si="279"/>
        <v>7</v>
      </c>
      <c r="L3584" s="6">
        <f t="shared" si="280"/>
        <v>3281.9999996339902</v>
      </c>
      <c r="M3584" s="8">
        <f t="shared" si="281" ref="M3584:M3647">+L3584/60</f>
        <v>54.699999993899837</v>
      </c>
      <c r="N3584" s="8">
        <f t="shared" si="282" ref="N3584:N3647">+M3584*E3584</f>
        <v>2187.9999997559935</v>
      </c>
      <c r="O3584" s="18">
        <v>1</v>
      </c>
      <c r="P3584" s="6" t="s">
        <v>6115</v>
      </c>
      <c r="Q3584" s="6" t="s">
        <v>24</v>
      </c>
    </row>
    <row r="3585" spans="1:17" ht="15">
      <c r="A3585" s="6" t="s">
        <v>17</v>
      </c>
      <c r="B3585" s="6" t="s">
        <v>41</v>
      </c>
      <c r="C3585" s="6" t="s">
        <v>129</v>
      </c>
      <c r="D3585" s="6" t="s">
        <v>6116</v>
      </c>
      <c r="E3585" s="6">
        <v>4</v>
      </c>
      <c r="F3585" s="6" t="s">
        <v>472</v>
      </c>
      <c r="G3585" s="6" t="s">
        <v>22</v>
      </c>
      <c r="H3585" s="7">
        <v>43288.445833333331</v>
      </c>
      <c r="I3585" s="7">
        <v>43288.180555555555</v>
      </c>
      <c r="J3585" s="4">
        <f t="shared" si="278"/>
        <v>2018</v>
      </c>
      <c r="K3585" s="4">
        <f t="shared" si="279"/>
        <v>7</v>
      </c>
      <c r="L3585" s="6">
        <f t="shared" si="280"/>
        <v>22919.999999902211</v>
      </c>
      <c r="M3585" s="8">
        <f t="shared" si="281"/>
        <v>381.99999999837019</v>
      </c>
      <c r="N3585" s="8">
        <f t="shared" si="282"/>
        <v>1527.9999999934807</v>
      </c>
      <c r="O3585" s="18">
        <v>1</v>
      </c>
      <c r="P3585" s="6" t="s">
        <v>6117</v>
      </c>
      <c r="Q3585" s="6" t="s">
        <v>24</v>
      </c>
    </row>
    <row r="3586" spans="1:17" s="190" customFormat="1" ht="15">
      <c r="A3586" s="193" t="s">
        <v>29</v>
      </c>
      <c r="B3586" s="193" t="s">
        <v>30</v>
      </c>
      <c r="C3586" s="193" t="s">
        <v>83</v>
      </c>
      <c r="D3586" s="193" t="s">
        <v>6118</v>
      </c>
      <c r="E3586" s="193">
        <v>1</v>
      </c>
      <c r="F3586" s="193" t="s">
        <v>33</v>
      </c>
      <c r="G3586" s="193" t="s">
        <v>22</v>
      </c>
      <c r="H3586" s="195">
        <v>43393.28402777778</v>
      </c>
      <c r="I3586" s="195">
        <v>43393.265277777777</v>
      </c>
      <c r="J3586" s="4">
        <f t="shared" si="278"/>
        <v>2018</v>
      </c>
      <c r="K3586" s="4">
        <f t="shared" si="279"/>
        <v>10</v>
      </c>
      <c r="L3586" s="193">
        <f t="shared" si="280"/>
        <v>1620.0000002514571</v>
      </c>
      <c r="M3586" s="196">
        <f t="shared" si="281"/>
        <v>27.000000004190952</v>
      </c>
      <c r="N3586" s="196">
        <f t="shared" si="282"/>
        <v>27.000000004190952</v>
      </c>
      <c r="O3586" s="197">
        <v>1</v>
      </c>
      <c r="P3586" s="193" t="s">
        <v>6119</v>
      </c>
      <c r="Q3586" s="193" t="s">
        <v>24</v>
      </c>
    </row>
    <row r="3587" spans="1:17" ht="15">
      <c r="A3587" s="6" t="s">
        <v>17</v>
      </c>
      <c r="B3587" s="6" t="s">
        <v>41</v>
      </c>
      <c r="C3587" s="6" t="s">
        <v>42</v>
      </c>
      <c r="D3587" s="6" t="s">
        <v>6120</v>
      </c>
      <c r="E3587" s="6">
        <v>1</v>
      </c>
      <c r="F3587" s="6" t="s">
        <v>27</v>
      </c>
      <c r="G3587" s="6" t="s">
        <v>22</v>
      </c>
      <c r="H3587" s="7">
        <v>43288.468495370369</v>
      </c>
      <c r="I3587" s="7">
        <v>43288.455555555556</v>
      </c>
      <c r="J3587" s="4">
        <f t="shared" si="283" ref="J3587:J3650">YEAR(I3587)</f>
        <v>2018</v>
      </c>
      <c r="K3587" s="4">
        <f t="shared" si="284" ref="K3587:K3650">MONTH(I3587)</f>
        <v>7</v>
      </c>
      <c r="L3587" s="6">
        <f t="shared" si="280"/>
        <v>1117.9999998304993</v>
      </c>
      <c r="M3587" s="8">
        <f t="shared" si="281"/>
        <v>18.633333330508322</v>
      </c>
      <c r="N3587" s="8">
        <f t="shared" si="282"/>
        <v>18.633333330508322</v>
      </c>
      <c r="O3587" s="18">
        <v>1</v>
      </c>
      <c r="P3587" s="6" t="s">
        <v>6121</v>
      </c>
      <c r="Q3587" s="6" t="s">
        <v>24</v>
      </c>
    </row>
    <row r="3588" spans="1:17" ht="15">
      <c r="A3588" s="6" t="s">
        <v>17</v>
      </c>
      <c r="B3588" s="6" t="s">
        <v>18</v>
      </c>
      <c r="C3588" s="6" t="s">
        <v>35</v>
      </c>
      <c r="D3588" s="6" t="s">
        <v>6122</v>
      </c>
      <c r="E3588" s="6">
        <v>1</v>
      </c>
      <c r="F3588" s="6" t="s">
        <v>27</v>
      </c>
      <c r="G3588" s="6" t="s">
        <v>22</v>
      </c>
      <c r="H3588" s="7">
        <v>43289.070347222223</v>
      </c>
      <c r="I3588" s="7">
        <v>43288.991666666669</v>
      </c>
      <c r="J3588" s="4">
        <f t="shared" si="283"/>
        <v>2018</v>
      </c>
      <c r="K3588" s="4">
        <f t="shared" si="284"/>
        <v>7</v>
      </c>
      <c r="L3588" s="6">
        <f t="shared" si="280"/>
        <v>6797.9999999050051</v>
      </c>
      <c r="M3588" s="8">
        <f t="shared" si="281"/>
        <v>113.29999999841675</v>
      </c>
      <c r="N3588" s="8">
        <f t="shared" si="282"/>
        <v>113.29999999841675</v>
      </c>
      <c r="O3588" s="18">
        <v>1</v>
      </c>
      <c r="P3588" s="6" t="s">
        <v>6123</v>
      </c>
      <c r="Q3588" s="6" t="s">
        <v>24</v>
      </c>
    </row>
    <row r="3589" spans="1:17" ht="15">
      <c r="A3589" s="6" t="s">
        <v>17</v>
      </c>
      <c r="B3589" s="6" t="s">
        <v>41</v>
      </c>
      <c r="C3589" s="6" t="s">
        <v>62</v>
      </c>
      <c r="D3589" s="6" t="s">
        <v>1978</v>
      </c>
      <c r="E3589" s="6">
        <v>41</v>
      </c>
      <c r="F3589" s="6" t="s">
        <v>27</v>
      </c>
      <c r="G3589" s="6" t="s">
        <v>22</v>
      </c>
      <c r="H3589" s="7">
        <v>43289.145729166667</v>
      </c>
      <c r="I3589" s="7">
        <v>43289.075694444444</v>
      </c>
      <c r="J3589" s="4">
        <f t="shared" si="283"/>
        <v>2018</v>
      </c>
      <c r="K3589" s="4">
        <f t="shared" si="284"/>
        <v>7</v>
      </c>
      <c r="L3589" s="6">
        <f t="shared" si="280"/>
        <v>6051.0000000474975</v>
      </c>
      <c r="M3589" s="8">
        <f t="shared" si="281"/>
        <v>100.85000000079162</v>
      </c>
      <c r="N3589" s="8">
        <f t="shared" si="282"/>
        <v>4134.8500000324566</v>
      </c>
      <c r="O3589" s="18">
        <v>1</v>
      </c>
      <c r="P3589" s="6" t="s">
        <v>6124</v>
      </c>
      <c r="Q3589" s="6" t="s">
        <v>24</v>
      </c>
    </row>
    <row r="3590" spans="1:17" ht="15">
      <c r="A3590" s="6" t="s">
        <v>17</v>
      </c>
      <c r="B3590" s="6" t="s">
        <v>55</v>
      </c>
      <c r="C3590" s="6" t="s">
        <v>56</v>
      </c>
      <c r="D3590" s="6" t="s">
        <v>6125</v>
      </c>
      <c r="E3590" s="6">
        <v>23</v>
      </c>
      <c r="F3590" s="6" t="s">
        <v>27</v>
      </c>
      <c r="G3590" s="6" t="s">
        <v>22</v>
      </c>
      <c r="H3590" s="7">
        <v>43289.89298611111</v>
      </c>
      <c r="I3590" s="7">
        <v>43289.845833333333</v>
      </c>
      <c r="J3590" s="4">
        <f t="shared" si="283"/>
        <v>2018</v>
      </c>
      <c r="K3590" s="4">
        <f t="shared" si="284"/>
        <v>7</v>
      </c>
      <c r="L3590" s="6">
        <f t="shared" si="280"/>
        <v>4073.9999999525025</v>
      </c>
      <c r="M3590" s="8">
        <f t="shared" si="281"/>
        <v>67.899999999208376</v>
      </c>
      <c r="N3590" s="8">
        <f t="shared" si="282"/>
        <v>1561.6999999817926</v>
      </c>
      <c r="O3590" s="18">
        <v>1</v>
      </c>
      <c r="P3590" s="6" t="s">
        <v>6126</v>
      </c>
      <c r="Q3590" s="6" t="s">
        <v>24</v>
      </c>
    </row>
    <row r="3591" spans="1:17" ht="15">
      <c r="A3591" s="6" t="s">
        <v>17</v>
      </c>
      <c r="B3591" s="6" t="s">
        <v>18</v>
      </c>
      <c r="C3591" s="6" t="s">
        <v>25</v>
      </c>
      <c r="D3591" s="6" t="s">
        <v>4130</v>
      </c>
      <c r="E3591" s="6">
        <v>15</v>
      </c>
      <c r="F3591" s="6" t="s">
        <v>92</v>
      </c>
      <c r="G3591" s="6" t="s">
        <v>22</v>
      </c>
      <c r="H3591" s="7">
        <v>43290.389293981483</v>
      </c>
      <c r="I3591" s="7">
        <v>43290.368750000001</v>
      </c>
      <c r="J3591" s="4">
        <f t="shared" si="283"/>
        <v>2018</v>
      </c>
      <c r="K3591" s="4">
        <f t="shared" si="284"/>
        <v>7</v>
      </c>
      <c r="L3591" s="6">
        <f t="shared" si="280"/>
        <v>1775.0000000232831</v>
      </c>
      <c r="M3591" s="8">
        <f t="shared" si="281"/>
        <v>29.583333333721384</v>
      </c>
      <c r="N3591" s="8">
        <f t="shared" si="282"/>
        <v>443.75000000582077</v>
      </c>
      <c r="O3591" s="18">
        <v>1</v>
      </c>
      <c r="P3591" s="6" t="s">
        <v>6127</v>
      </c>
      <c r="Q3591" s="6" t="s">
        <v>24</v>
      </c>
    </row>
    <row r="3592" spans="1:17" s="106" customFormat="1" ht="15">
      <c r="A3592" s="110" t="s">
        <v>29</v>
      </c>
      <c r="B3592" s="110" t="s">
        <v>94</v>
      </c>
      <c r="C3592" s="110" t="s">
        <v>95</v>
      </c>
      <c r="D3592" s="110" t="s">
        <v>6128</v>
      </c>
      <c r="E3592" s="110">
        <v>1</v>
      </c>
      <c r="F3592" s="110" t="s">
        <v>33</v>
      </c>
      <c r="G3592" s="110" t="s">
        <v>22</v>
      </c>
      <c r="H3592" s="183">
        <v>43397.637650462966</v>
      </c>
      <c r="I3592" s="183">
        <v>43397.495833333334</v>
      </c>
      <c r="J3592" s="4">
        <f t="shared" si="283"/>
        <v>2018</v>
      </c>
      <c r="K3592" s="4">
        <f t="shared" si="284"/>
        <v>10</v>
      </c>
      <c r="L3592" s="110">
        <f t="shared" si="280"/>
        <v>12253.000000189058</v>
      </c>
      <c r="M3592" s="108">
        <f t="shared" si="281"/>
        <v>204.21666666981764</v>
      </c>
      <c r="N3592" s="108">
        <f t="shared" si="282"/>
        <v>204.21666666981764</v>
      </c>
      <c r="O3592" s="109">
        <v>1</v>
      </c>
      <c r="P3592" s="110" t="s">
        <v>6129</v>
      </c>
      <c r="Q3592" s="110" t="s">
        <v>24</v>
      </c>
    </row>
    <row r="3593" spans="1:17" ht="15">
      <c r="A3593" s="6" t="s">
        <v>17</v>
      </c>
      <c r="B3593" s="6" t="s">
        <v>41</v>
      </c>
      <c r="C3593" s="6" t="s">
        <v>129</v>
      </c>
      <c r="D3593" s="6" t="s">
        <v>6130</v>
      </c>
      <c r="E3593" s="6">
        <v>1</v>
      </c>
      <c r="F3593" s="6" t="s">
        <v>27</v>
      </c>
      <c r="G3593" s="6" t="s">
        <v>22</v>
      </c>
      <c r="H3593" s="7">
        <v>43290.837060185186</v>
      </c>
      <c r="I3593" s="7">
        <v>43290.79791666667</v>
      </c>
      <c r="J3593" s="4">
        <f t="shared" si="283"/>
        <v>2018</v>
      </c>
      <c r="K3593" s="4">
        <f t="shared" si="284"/>
        <v>7</v>
      </c>
      <c r="L3593" s="6">
        <f t="shared" si="280"/>
        <v>3381.9999997504056</v>
      </c>
      <c r="M3593" s="8">
        <f t="shared" si="281"/>
        <v>56.366666662506759</v>
      </c>
      <c r="N3593" s="8">
        <f t="shared" si="282"/>
        <v>56.366666662506759</v>
      </c>
      <c r="O3593" s="18">
        <v>1</v>
      </c>
      <c r="P3593" s="6" t="s">
        <v>6131</v>
      </c>
      <c r="Q3593" s="6" t="s">
        <v>24</v>
      </c>
    </row>
    <row r="3594" spans="1:17" s="106" customFormat="1" ht="15">
      <c r="A3594" s="110" t="s">
        <v>17</v>
      </c>
      <c r="B3594" s="110" t="s">
        <v>47</v>
      </c>
      <c r="C3594" s="110" t="s">
        <v>52</v>
      </c>
      <c r="D3594" s="110" t="s">
        <v>6132</v>
      </c>
      <c r="E3594" s="110">
        <v>4</v>
      </c>
      <c r="F3594" s="110" t="s">
        <v>92</v>
      </c>
      <c r="G3594" s="110" t="s">
        <v>22</v>
      </c>
      <c r="H3594" s="183">
        <v>43291.483587962961</v>
      </c>
      <c r="I3594" s="183">
        <v>43291.432638888888</v>
      </c>
      <c r="J3594" s="4">
        <f t="shared" si="283"/>
        <v>2018</v>
      </c>
      <c r="K3594" s="4">
        <f t="shared" si="284"/>
        <v>7</v>
      </c>
      <c r="L3594" s="110">
        <f t="shared" si="285" ref="L3594:L3657">(H3594-I3594)*60*24*60</f>
        <v>4401.9999999320135</v>
      </c>
      <c r="M3594" s="108">
        <f t="shared" si="281"/>
        <v>73.366666665533558</v>
      </c>
      <c r="N3594" s="108">
        <f t="shared" si="282"/>
        <v>293.46666666213423</v>
      </c>
      <c r="O3594" s="109">
        <v>1</v>
      </c>
      <c r="P3594" s="110" t="s">
        <v>6133</v>
      </c>
      <c r="Q3594" s="110" t="s">
        <v>24</v>
      </c>
    </row>
    <row r="3595" spans="1:17" ht="15">
      <c r="A3595" s="6" t="s">
        <v>17</v>
      </c>
      <c r="B3595" s="6" t="s">
        <v>18</v>
      </c>
      <c r="C3595" s="6" t="s">
        <v>38</v>
      </c>
      <c r="D3595" s="6" t="s">
        <v>6134</v>
      </c>
      <c r="E3595" s="6">
        <v>42</v>
      </c>
      <c r="F3595" s="6" t="s">
        <v>27</v>
      </c>
      <c r="G3595" s="6" t="s">
        <v>22</v>
      </c>
      <c r="H3595" s="7">
        <v>43291.849849537037</v>
      </c>
      <c r="I3595" s="7">
        <v>43291.820833333331</v>
      </c>
      <c r="J3595" s="4">
        <f t="shared" si="283"/>
        <v>2018</v>
      </c>
      <c r="K3595" s="4">
        <f t="shared" si="284"/>
        <v>7</v>
      </c>
      <c r="L3595" s="6">
        <f t="shared" si="285"/>
        <v>2507.0000001462176</v>
      </c>
      <c r="M3595" s="8">
        <f t="shared" si="281"/>
        <v>41.783333335770294</v>
      </c>
      <c r="N3595" s="8">
        <f t="shared" si="282"/>
        <v>1754.9000001023524</v>
      </c>
      <c r="O3595" s="18">
        <v>1</v>
      </c>
      <c r="P3595" s="6" t="s">
        <v>6135</v>
      </c>
      <c r="Q3595" s="6" t="s">
        <v>24</v>
      </c>
    </row>
    <row r="3596" spans="1:17" ht="15">
      <c r="A3596" s="6" t="s">
        <v>17</v>
      </c>
      <c r="B3596" s="6" t="s">
        <v>41</v>
      </c>
      <c r="C3596" s="6" t="s">
        <v>42</v>
      </c>
      <c r="D3596" s="6" t="s">
        <v>6136</v>
      </c>
      <c r="E3596" s="6">
        <v>1</v>
      </c>
      <c r="F3596" s="6" t="s">
        <v>85</v>
      </c>
      <c r="G3596" s="6" t="s">
        <v>22</v>
      </c>
      <c r="H3596" s="7">
        <v>43293.2809375</v>
      </c>
      <c r="I3596" s="7">
        <v>43293.254861111112</v>
      </c>
      <c r="J3596" s="4">
        <f t="shared" si="283"/>
        <v>2018</v>
      </c>
      <c r="K3596" s="4">
        <f t="shared" si="284"/>
        <v>7</v>
      </c>
      <c r="L3596" s="6">
        <f t="shared" si="285"/>
        <v>2252.9999998630956</v>
      </c>
      <c r="M3596" s="8">
        <f t="shared" si="281"/>
        <v>37.54999999771826</v>
      </c>
      <c r="N3596" s="8">
        <f t="shared" si="282"/>
        <v>37.54999999771826</v>
      </c>
      <c r="O3596" s="18">
        <v>1</v>
      </c>
      <c r="P3596" s="6" t="s">
        <v>6137</v>
      </c>
      <c r="Q3596" s="6" t="s">
        <v>24</v>
      </c>
    </row>
    <row r="3597" spans="1:17" ht="15">
      <c r="A3597" s="6" t="s">
        <v>17</v>
      </c>
      <c r="B3597" s="6" t="s">
        <v>18</v>
      </c>
      <c r="C3597" s="6" t="s">
        <v>25</v>
      </c>
      <c r="D3597" s="6" t="s">
        <v>3617</v>
      </c>
      <c r="E3597" s="6">
        <v>40</v>
      </c>
      <c r="F3597" s="6" t="s">
        <v>27</v>
      </c>
      <c r="G3597" s="6" t="s">
        <v>22</v>
      </c>
      <c r="H3597" s="7">
        <v>43293.842002314814</v>
      </c>
      <c r="I3597" s="7">
        <v>43293.813888888886</v>
      </c>
      <c r="J3597" s="4">
        <f t="shared" si="283"/>
        <v>2018</v>
      </c>
      <c r="K3597" s="4">
        <f t="shared" si="284"/>
        <v>7</v>
      </c>
      <c r="L3597" s="6">
        <f t="shared" si="285"/>
        <v>2429.0000001434237</v>
      </c>
      <c r="M3597" s="8">
        <f t="shared" si="281"/>
        <v>40.483333335723728</v>
      </c>
      <c r="N3597" s="8">
        <f t="shared" si="282"/>
        <v>1619.3333334289491</v>
      </c>
      <c r="O3597" s="18">
        <v>1</v>
      </c>
      <c r="P3597" s="6" t="s">
        <v>6138</v>
      </c>
      <c r="Q3597" s="6" t="s">
        <v>24</v>
      </c>
    </row>
    <row r="3598" spans="1:17" ht="15">
      <c r="A3598" s="6" t="s">
        <v>17</v>
      </c>
      <c r="B3598" s="6" t="s">
        <v>18</v>
      </c>
      <c r="C3598" s="6" t="s">
        <v>38</v>
      </c>
      <c r="D3598" s="6" t="s">
        <v>6139</v>
      </c>
      <c r="E3598" s="6">
        <v>11</v>
      </c>
      <c r="F3598" s="6" t="s">
        <v>85</v>
      </c>
      <c r="G3598" s="6" t="s">
        <v>22</v>
      </c>
      <c r="H3598" s="7">
        <v>43294.652048611111</v>
      </c>
      <c r="I3598" s="7">
        <v>43294.622916666667</v>
      </c>
      <c r="J3598" s="4">
        <f t="shared" si="283"/>
        <v>2018</v>
      </c>
      <c r="K3598" s="4">
        <f t="shared" si="284"/>
        <v>7</v>
      </c>
      <c r="L3598" s="6">
        <f t="shared" si="285"/>
        <v>2516.9999999692664</v>
      </c>
      <c r="M3598" s="8">
        <f t="shared" si="281"/>
        <v>41.949999999487773</v>
      </c>
      <c r="N3598" s="8">
        <f t="shared" si="282"/>
        <v>461.4499999943655</v>
      </c>
      <c r="O3598" s="18">
        <v>1</v>
      </c>
      <c r="P3598" s="6" t="s">
        <v>6140</v>
      </c>
      <c r="Q3598" s="6" t="s">
        <v>24</v>
      </c>
    </row>
    <row r="3599" spans="1:17" ht="15">
      <c r="A3599" s="6" t="s">
        <v>29</v>
      </c>
      <c r="B3599" s="6" t="s">
        <v>94</v>
      </c>
      <c r="C3599" s="6" t="s">
        <v>174</v>
      </c>
      <c r="D3599" s="6" t="s">
        <v>6141</v>
      </c>
      <c r="E3599" s="6">
        <v>1547</v>
      </c>
      <c r="F3599" s="6" t="s">
        <v>33</v>
      </c>
      <c r="G3599" s="6" t="s">
        <v>22</v>
      </c>
      <c r="H3599" s="7">
        <v>43399.6091087963</v>
      </c>
      <c r="I3599" s="7">
        <v>43399.572916666664</v>
      </c>
      <c r="J3599" s="4">
        <f t="shared" si="283"/>
        <v>2018</v>
      </c>
      <c r="K3599" s="4">
        <f t="shared" si="284"/>
        <v>10</v>
      </c>
      <c r="L3599" s="6">
        <f t="shared" si="285"/>
        <v>3127.000000490807</v>
      </c>
      <c r="M3599" s="8">
        <f t="shared" si="281"/>
        <v>52.116666674846783</v>
      </c>
      <c r="N3599" s="8">
        <f t="shared" si="282"/>
        <v>80624.483345987974</v>
      </c>
      <c r="O3599" s="18">
        <v>1</v>
      </c>
      <c r="P3599" s="6" t="s">
        <v>6142</v>
      </c>
      <c r="Q3599" s="6" t="s">
        <v>24</v>
      </c>
    </row>
    <row r="3600" spans="1:17" ht="15">
      <c r="A3600" s="6" t="s">
        <v>29</v>
      </c>
      <c r="B3600" s="6" t="s">
        <v>94</v>
      </c>
      <c r="C3600" s="6" t="s">
        <v>174</v>
      </c>
      <c r="D3600" s="6" t="s">
        <v>6143</v>
      </c>
      <c r="E3600" s="6">
        <v>1</v>
      </c>
      <c r="F3600" s="6" t="s">
        <v>33</v>
      </c>
      <c r="G3600" s="6" t="s">
        <v>22</v>
      </c>
      <c r="H3600" s="7">
        <v>43399.757453703707</v>
      </c>
      <c r="I3600" s="7">
        <v>43399.671527777777</v>
      </c>
      <c r="J3600" s="4">
        <f t="shared" si="283"/>
        <v>2018</v>
      </c>
      <c r="K3600" s="4">
        <f t="shared" si="284"/>
        <v>10</v>
      </c>
      <c r="L3600" s="6">
        <f t="shared" si="285"/>
        <v>7424.0000003948808</v>
      </c>
      <c r="M3600" s="8">
        <f t="shared" si="281"/>
        <v>123.73333333991468</v>
      </c>
      <c r="N3600" s="8">
        <f t="shared" si="282"/>
        <v>123.73333333991468</v>
      </c>
      <c r="O3600" s="18">
        <v>1</v>
      </c>
      <c r="P3600" s="6" t="s">
        <v>6144</v>
      </c>
      <c r="Q3600" s="6" t="s">
        <v>24</v>
      </c>
    </row>
    <row r="3601" spans="1:17" ht="15">
      <c r="A3601" s="6" t="s">
        <v>17</v>
      </c>
      <c r="B3601" s="6" t="s">
        <v>55</v>
      </c>
      <c r="C3601" s="6" t="s">
        <v>59</v>
      </c>
      <c r="D3601" s="6" t="s">
        <v>4985</v>
      </c>
      <c r="E3601" s="6">
        <v>6</v>
      </c>
      <c r="F3601" s="6" t="s">
        <v>125</v>
      </c>
      <c r="G3601" s="6" t="s">
        <v>22</v>
      </c>
      <c r="H3601" s="7">
        <v>43296.568645833337</v>
      </c>
      <c r="I3601" s="7">
        <v>43296.493750000001</v>
      </c>
      <c r="J3601" s="4">
        <f t="shared" si="283"/>
        <v>2018</v>
      </c>
      <c r="K3601" s="4">
        <f t="shared" si="284"/>
        <v>7</v>
      </c>
      <c r="L3601" s="6">
        <f t="shared" si="285"/>
        <v>6471.0000001592562</v>
      </c>
      <c r="M3601" s="8">
        <f t="shared" si="281"/>
        <v>107.85000000265427</v>
      </c>
      <c r="N3601" s="8">
        <f t="shared" si="282"/>
        <v>647.10000001592562</v>
      </c>
      <c r="O3601" s="18">
        <v>1</v>
      </c>
      <c r="P3601" s="6" t="s">
        <v>6145</v>
      </c>
      <c r="Q3601" s="6" t="s">
        <v>24</v>
      </c>
    </row>
    <row r="3602" spans="1:17" ht="15">
      <c r="A3602" s="6" t="s">
        <v>17</v>
      </c>
      <c r="B3602" s="6" t="s">
        <v>140</v>
      </c>
      <c r="C3602" s="6" t="s">
        <v>141</v>
      </c>
      <c r="D3602" s="6" t="s">
        <v>6146</v>
      </c>
      <c r="E3602" s="6">
        <v>4</v>
      </c>
      <c r="F3602" s="6" t="s">
        <v>27</v>
      </c>
      <c r="G3602" s="6" t="s">
        <v>22</v>
      </c>
      <c r="H3602" s="7">
        <v>43296.652962962966</v>
      </c>
      <c r="I3602" s="7">
        <v>43296.601388888892</v>
      </c>
      <c r="J3602" s="4">
        <f t="shared" si="283"/>
        <v>2018</v>
      </c>
      <c r="K3602" s="4">
        <f t="shared" si="284"/>
        <v>7</v>
      </c>
      <c r="L3602" s="6">
        <f t="shared" si="285"/>
        <v>4455.9999999823049</v>
      </c>
      <c r="M3602" s="8">
        <f t="shared" si="281"/>
        <v>74.266666666371748</v>
      </c>
      <c r="N3602" s="8">
        <f t="shared" si="282"/>
        <v>297.06666666548699</v>
      </c>
      <c r="O3602" s="18">
        <v>1</v>
      </c>
      <c r="P3602" s="6" t="s">
        <v>6147</v>
      </c>
      <c r="Q3602" s="6" t="s">
        <v>24</v>
      </c>
    </row>
    <row r="3603" spans="1:17" ht="15">
      <c r="A3603" s="6" t="s">
        <v>17</v>
      </c>
      <c r="B3603" s="6" t="s">
        <v>18</v>
      </c>
      <c r="C3603" s="6" t="s">
        <v>25</v>
      </c>
      <c r="D3603" s="6" t="s">
        <v>4130</v>
      </c>
      <c r="E3603" s="6">
        <v>36</v>
      </c>
      <c r="F3603" s="6" t="s">
        <v>131</v>
      </c>
      <c r="G3603" s="6" t="s">
        <v>22</v>
      </c>
      <c r="H3603" s="7">
        <v>43296.665520833332</v>
      </c>
      <c r="I3603" s="7">
        <v>43296.624305555553</v>
      </c>
      <c r="J3603" s="4">
        <f t="shared" si="283"/>
        <v>2018</v>
      </c>
      <c r="K3603" s="4">
        <f t="shared" si="284"/>
        <v>7</v>
      </c>
      <c r="L3603" s="6">
        <f t="shared" si="285"/>
        <v>3561.0000001033768</v>
      </c>
      <c r="M3603" s="8">
        <f t="shared" si="281"/>
        <v>59.350000001722947</v>
      </c>
      <c r="N3603" s="8">
        <f t="shared" si="282"/>
        <v>2136.6000000620261</v>
      </c>
      <c r="O3603" s="18">
        <v>1</v>
      </c>
      <c r="P3603" s="6" t="s">
        <v>6148</v>
      </c>
      <c r="Q3603" s="6" t="s">
        <v>24</v>
      </c>
    </row>
    <row r="3604" spans="1:17" ht="15">
      <c r="A3604" s="6" t="s">
        <v>17</v>
      </c>
      <c r="B3604" s="6" t="s">
        <v>41</v>
      </c>
      <c r="C3604" s="6" t="s">
        <v>62</v>
      </c>
      <c r="D3604" s="6" t="s">
        <v>3108</v>
      </c>
      <c r="E3604" s="6">
        <v>46</v>
      </c>
      <c r="F3604" s="6" t="s">
        <v>27</v>
      </c>
      <c r="G3604" s="6" t="s">
        <v>22</v>
      </c>
      <c r="H3604" s="7">
        <v>43296.802465277775</v>
      </c>
      <c r="I3604" s="7">
        <v>43296.640972222223</v>
      </c>
      <c r="J3604" s="4">
        <f t="shared" si="283"/>
        <v>2018</v>
      </c>
      <c r="K3604" s="4">
        <f t="shared" si="284"/>
        <v>7</v>
      </c>
      <c r="L3604" s="6">
        <f t="shared" si="285"/>
        <v>13952.999999653548</v>
      </c>
      <c r="M3604" s="8">
        <f t="shared" si="281"/>
        <v>232.5499999942258</v>
      </c>
      <c r="N3604" s="8">
        <f t="shared" si="282"/>
        <v>10697.299999734387</v>
      </c>
      <c r="O3604" s="18">
        <v>1</v>
      </c>
      <c r="P3604" s="6" t="s">
        <v>6149</v>
      </c>
      <c r="Q3604" s="6" t="s">
        <v>24</v>
      </c>
    </row>
    <row r="3605" spans="1:17" ht="15">
      <c r="A3605" s="6" t="s">
        <v>17</v>
      </c>
      <c r="B3605" s="6" t="s">
        <v>41</v>
      </c>
      <c r="C3605" s="6" t="s">
        <v>62</v>
      </c>
      <c r="D3605" s="6" t="s">
        <v>6150</v>
      </c>
      <c r="E3605" s="6">
        <v>37</v>
      </c>
      <c r="F3605" s="6" t="s">
        <v>44</v>
      </c>
      <c r="G3605" s="6" t="s">
        <v>22</v>
      </c>
      <c r="H3605" s="7">
        <v>43296.754502314812</v>
      </c>
      <c r="I3605" s="7">
        <v>43296.645833333336</v>
      </c>
      <c r="J3605" s="4">
        <f t="shared" si="283"/>
        <v>2018</v>
      </c>
      <c r="K3605" s="4">
        <f t="shared" si="284"/>
        <v>7</v>
      </c>
      <c r="L3605" s="6">
        <f t="shared" si="285"/>
        <v>9388.9999995706603</v>
      </c>
      <c r="M3605" s="8">
        <f t="shared" si="281"/>
        <v>156.48333332617767</v>
      </c>
      <c r="N3605" s="8">
        <f t="shared" si="282"/>
        <v>5789.8833330685738</v>
      </c>
      <c r="O3605" s="18">
        <v>1</v>
      </c>
      <c r="P3605" s="6" t="s">
        <v>6151</v>
      </c>
      <c r="Q3605" s="6" t="s">
        <v>24</v>
      </c>
    </row>
    <row r="3606" spans="1:17" ht="15">
      <c r="A3606" s="6" t="s">
        <v>17</v>
      </c>
      <c r="B3606" s="6" t="s">
        <v>41</v>
      </c>
      <c r="C3606" s="6" t="s">
        <v>62</v>
      </c>
      <c r="D3606" s="6" t="s">
        <v>585</v>
      </c>
      <c r="E3606" s="6">
        <v>15</v>
      </c>
      <c r="F3606" s="6" t="s">
        <v>131</v>
      </c>
      <c r="G3606" s="6" t="s">
        <v>22</v>
      </c>
      <c r="H3606" s="7">
        <v>43296.742743055554</v>
      </c>
      <c r="I3606" s="7">
        <v>43296.65347222222</v>
      </c>
      <c r="J3606" s="4">
        <f t="shared" si="283"/>
        <v>2018</v>
      </c>
      <c r="K3606" s="4">
        <f t="shared" si="284"/>
        <v>7</v>
      </c>
      <c r="L3606" s="6">
        <f t="shared" si="285"/>
        <v>7713.0000000586733</v>
      </c>
      <c r="M3606" s="8">
        <f t="shared" si="281"/>
        <v>128.55000000097789</v>
      </c>
      <c r="N3606" s="8">
        <f t="shared" si="282"/>
        <v>1928.2500000146683</v>
      </c>
      <c r="O3606" s="18">
        <v>1</v>
      </c>
      <c r="P3606" s="6" t="s">
        <v>6152</v>
      </c>
      <c r="Q3606" s="6" t="s">
        <v>24</v>
      </c>
    </row>
    <row r="3607" spans="1:17" ht="15">
      <c r="A3607" s="6" t="s">
        <v>17</v>
      </c>
      <c r="B3607" s="6" t="s">
        <v>41</v>
      </c>
      <c r="C3607" s="6" t="s">
        <v>62</v>
      </c>
      <c r="D3607" s="6" t="s">
        <v>474</v>
      </c>
      <c r="E3607" s="6">
        <v>15</v>
      </c>
      <c r="F3607" s="6" t="s">
        <v>131</v>
      </c>
      <c r="G3607" s="6" t="s">
        <v>22</v>
      </c>
      <c r="H3607" s="7">
        <v>43296.730416666665</v>
      </c>
      <c r="I3607" s="7">
        <v>43296.65902777778</v>
      </c>
      <c r="J3607" s="4">
        <f t="shared" si="283"/>
        <v>2018</v>
      </c>
      <c r="K3607" s="4">
        <f t="shared" si="284"/>
        <v>7</v>
      </c>
      <c r="L3607" s="6">
        <f t="shared" si="285"/>
        <v>6167.999999737367</v>
      </c>
      <c r="M3607" s="8">
        <f t="shared" si="281"/>
        <v>102.79999999562278</v>
      </c>
      <c r="N3607" s="8">
        <f t="shared" si="282"/>
        <v>1541.9999999343418</v>
      </c>
      <c r="O3607" s="18">
        <v>1</v>
      </c>
      <c r="P3607" s="6" t="s">
        <v>6153</v>
      </c>
      <c r="Q3607" s="6" t="s">
        <v>24</v>
      </c>
    </row>
    <row r="3608" spans="1:17" ht="15">
      <c r="A3608" s="6" t="s">
        <v>17</v>
      </c>
      <c r="B3608" s="6" t="s">
        <v>41</v>
      </c>
      <c r="C3608" s="6" t="s">
        <v>62</v>
      </c>
      <c r="D3608" s="6" t="s">
        <v>1256</v>
      </c>
      <c r="E3608" s="6">
        <v>13</v>
      </c>
      <c r="F3608" s="6" t="s">
        <v>131</v>
      </c>
      <c r="G3608" s="6" t="s">
        <v>22</v>
      </c>
      <c r="H3608" s="7">
        <v>43296.717303240737</v>
      </c>
      <c r="I3608" s="7">
        <v>43296.65902777778</v>
      </c>
      <c r="J3608" s="4">
        <f t="shared" si="283"/>
        <v>2018</v>
      </c>
      <c r="K3608" s="4">
        <f t="shared" si="284"/>
        <v>7</v>
      </c>
      <c r="L3608" s="6">
        <f t="shared" si="285"/>
        <v>5034.9999995436519</v>
      </c>
      <c r="M3608" s="8">
        <f t="shared" si="281"/>
        <v>83.916666659060866</v>
      </c>
      <c r="N3608" s="8">
        <f t="shared" si="282"/>
        <v>1090.9166665677913</v>
      </c>
      <c r="O3608" s="18">
        <v>1</v>
      </c>
      <c r="P3608" s="6" t="s">
        <v>6154</v>
      </c>
      <c r="Q3608" s="6" t="s">
        <v>24</v>
      </c>
    </row>
    <row r="3609" spans="1:17" ht="15">
      <c r="A3609" s="6" t="s">
        <v>17</v>
      </c>
      <c r="B3609" s="6" t="s">
        <v>55</v>
      </c>
      <c r="C3609" s="6" t="s">
        <v>326</v>
      </c>
      <c r="D3609" s="6" t="s">
        <v>6155</v>
      </c>
      <c r="E3609" s="6">
        <v>2</v>
      </c>
      <c r="F3609" s="6" t="s">
        <v>131</v>
      </c>
      <c r="G3609" s="6" t="s">
        <v>22</v>
      </c>
      <c r="H3609" s="7">
        <v>43296.82708333333</v>
      </c>
      <c r="I3609" s="7">
        <v>43296.705555555556</v>
      </c>
      <c r="J3609" s="4">
        <f t="shared" si="283"/>
        <v>2018</v>
      </c>
      <c r="K3609" s="4">
        <f t="shared" si="284"/>
        <v>7</v>
      </c>
      <c r="L3609" s="6">
        <f t="shared" si="285"/>
        <v>10499.999999650754</v>
      </c>
      <c r="M3609" s="8">
        <f t="shared" si="281"/>
        <v>174.99999999417923</v>
      </c>
      <c r="N3609" s="8">
        <f t="shared" si="282"/>
        <v>349.99999998835847</v>
      </c>
      <c r="O3609" s="18">
        <v>1</v>
      </c>
      <c r="P3609" s="6" t="s">
        <v>6156</v>
      </c>
      <c r="Q3609" s="6" t="s">
        <v>24</v>
      </c>
    </row>
    <row r="3610" spans="1:17" ht="15">
      <c r="A3610" s="6" t="s">
        <v>17</v>
      </c>
      <c r="B3610" s="6" t="s">
        <v>41</v>
      </c>
      <c r="C3610" s="6" t="s">
        <v>62</v>
      </c>
      <c r="D3610" s="6" t="s">
        <v>1974</v>
      </c>
      <c r="E3610" s="6">
        <v>24</v>
      </c>
      <c r="F3610" s="6" t="s">
        <v>131</v>
      </c>
      <c r="G3610" s="6" t="s">
        <v>22</v>
      </c>
      <c r="H3610" s="7">
        <v>43296.768229166664</v>
      </c>
      <c r="I3610" s="7">
        <v>43296.754502314812</v>
      </c>
      <c r="J3610" s="4">
        <f t="shared" si="283"/>
        <v>2018</v>
      </c>
      <c r="K3610" s="4">
        <f t="shared" si="284"/>
        <v>7</v>
      </c>
      <c r="L3610" s="6">
        <f t="shared" si="285"/>
        <v>1186.0000000102445</v>
      </c>
      <c r="M3610" s="8">
        <f t="shared" si="281"/>
        <v>19.766666666837409</v>
      </c>
      <c r="N3610" s="8">
        <f t="shared" si="282"/>
        <v>474.40000000409782</v>
      </c>
      <c r="O3610" s="18">
        <v>1</v>
      </c>
      <c r="P3610" s="6" t="s">
        <v>6157</v>
      </c>
      <c r="Q3610" s="6" t="s">
        <v>24</v>
      </c>
    </row>
    <row r="3611" spans="1:17" ht="15">
      <c r="A3611" s="6" t="s">
        <v>17</v>
      </c>
      <c r="B3611" s="6" t="s">
        <v>41</v>
      </c>
      <c r="C3611" s="6" t="s">
        <v>129</v>
      </c>
      <c r="D3611" s="6" t="s">
        <v>1356</v>
      </c>
      <c r="E3611" s="6">
        <v>37</v>
      </c>
      <c r="F3611" s="6" t="s">
        <v>27</v>
      </c>
      <c r="G3611" s="6" t="s">
        <v>22</v>
      </c>
      <c r="H3611" s="7">
        <v>43296.917627314811</v>
      </c>
      <c r="I3611" s="7">
        <v>43296.866666666669</v>
      </c>
      <c r="J3611" s="4">
        <f t="shared" si="283"/>
        <v>2018</v>
      </c>
      <c r="K3611" s="4">
        <f t="shared" si="284"/>
        <v>7</v>
      </c>
      <c r="L3611" s="6">
        <f t="shared" si="285"/>
        <v>4402.9999995371327</v>
      </c>
      <c r="M3611" s="8">
        <f t="shared" si="281"/>
        <v>73.383333325618878</v>
      </c>
      <c r="N3611" s="8">
        <f t="shared" si="282"/>
        <v>2715.1833330478985</v>
      </c>
      <c r="O3611" s="18">
        <v>1</v>
      </c>
      <c r="P3611" s="6" t="s">
        <v>6158</v>
      </c>
      <c r="Q3611" s="6" t="s">
        <v>24</v>
      </c>
    </row>
    <row r="3612" spans="1:19" s="100" customFormat="1" ht="15">
      <c r="A3612" s="96" t="s">
        <v>17</v>
      </c>
      <c r="B3612" s="96" t="s">
        <v>55</v>
      </c>
      <c r="C3612" s="96" t="s">
        <v>59</v>
      </c>
      <c r="D3612" s="96" t="s">
        <v>6159</v>
      </c>
      <c r="E3612" s="96">
        <v>1</v>
      </c>
      <c r="F3612" s="96" t="s">
        <v>27</v>
      </c>
      <c r="G3612" s="96" t="s">
        <v>22</v>
      </c>
      <c r="H3612" s="97">
        <v>43297.510057870371</v>
      </c>
      <c r="I3612" s="97">
        <v>43297.415972222225</v>
      </c>
      <c r="J3612" s="4">
        <f t="shared" si="283"/>
        <v>2018</v>
      </c>
      <c r="K3612" s="4">
        <f t="shared" si="284"/>
        <v>7</v>
      </c>
      <c r="L3612" s="96">
        <f t="shared" si="285"/>
        <v>8128.9999998640269</v>
      </c>
      <c r="M3612" s="98">
        <f t="shared" si="281"/>
        <v>135.48333333106712</v>
      </c>
      <c r="N3612" s="98">
        <f t="shared" si="282"/>
        <v>135.48333333106712</v>
      </c>
      <c r="O3612" s="99">
        <v>1</v>
      </c>
      <c r="P3612" s="96" t="s">
        <v>6160</v>
      </c>
      <c r="Q3612" s="96" t="s">
        <v>24</v>
      </c>
      <c r="S3612"/>
    </row>
    <row r="3613" spans="1:17" ht="15">
      <c r="A3613" s="6" t="s">
        <v>17</v>
      </c>
      <c r="B3613" s="6" t="s">
        <v>41</v>
      </c>
      <c r="C3613" s="6" t="s">
        <v>42</v>
      </c>
      <c r="D3613" s="6" t="s">
        <v>5571</v>
      </c>
      <c r="E3613" s="6">
        <v>40</v>
      </c>
      <c r="F3613" s="6" t="s">
        <v>131</v>
      </c>
      <c r="G3613" s="6" t="s">
        <v>22</v>
      </c>
      <c r="H3613" s="7">
        <v>43297.679791666669</v>
      </c>
      <c r="I3613" s="7">
        <v>43297.655555555553</v>
      </c>
      <c r="J3613" s="4">
        <f t="shared" si="283"/>
        <v>2018</v>
      </c>
      <c r="K3613" s="4">
        <f t="shared" si="284"/>
        <v>7</v>
      </c>
      <c r="L3613" s="6">
        <f t="shared" si="285"/>
        <v>2094.0000004135072</v>
      </c>
      <c r="M3613" s="8">
        <f t="shared" si="281"/>
        <v>34.900000006891787</v>
      </c>
      <c r="N3613" s="8">
        <f t="shared" si="282"/>
        <v>1396.0000002756715</v>
      </c>
      <c r="O3613" s="18">
        <v>1</v>
      </c>
      <c r="P3613" s="6" t="s">
        <v>6161</v>
      </c>
      <c r="Q3613" s="6" t="s">
        <v>24</v>
      </c>
    </row>
    <row r="3614" spans="1:17" ht="15">
      <c r="A3614" s="6" t="s">
        <v>17</v>
      </c>
      <c r="B3614" s="6" t="s">
        <v>18</v>
      </c>
      <c r="C3614" s="6" t="s">
        <v>35</v>
      </c>
      <c r="D3614" s="6" t="s">
        <v>6162</v>
      </c>
      <c r="E3614" s="6">
        <v>11</v>
      </c>
      <c r="F3614" s="6" t="s">
        <v>131</v>
      </c>
      <c r="G3614" s="6" t="s">
        <v>22</v>
      </c>
      <c r="H3614" s="7">
        <v>43297.716678240744</v>
      </c>
      <c r="I3614" s="7">
        <v>43297.65902777778</v>
      </c>
      <c r="J3614" s="4">
        <f t="shared" si="283"/>
        <v>2018</v>
      </c>
      <c r="K3614" s="4">
        <f t="shared" si="284"/>
        <v>7</v>
      </c>
      <c r="L3614" s="6">
        <f t="shared" si="285"/>
        <v>4981.0000001220033</v>
      </c>
      <c r="M3614" s="8">
        <f t="shared" si="281"/>
        <v>83.016666668700054</v>
      </c>
      <c r="N3614" s="8">
        <f t="shared" si="282"/>
        <v>913.1833333557006</v>
      </c>
      <c r="O3614" s="18">
        <v>1</v>
      </c>
      <c r="P3614" s="6" t="s">
        <v>6163</v>
      </c>
      <c r="Q3614" s="6" t="s">
        <v>24</v>
      </c>
    </row>
    <row r="3615" spans="1:17" ht="15">
      <c r="A3615" s="6" t="s">
        <v>17</v>
      </c>
      <c r="B3615" s="6" t="s">
        <v>41</v>
      </c>
      <c r="C3615" s="6" t="s">
        <v>62</v>
      </c>
      <c r="D3615" s="6" t="s">
        <v>6164</v>
      </c>
      <c r="E3615" s="6">
        <v>5</v>
      </c>
      <c r="F3615" s="6" t="s">
        <v>27</v>
      </c>
      <c r="G3615" s="6" t="s">
        <v>22</v>
      </c>
      <c r="H3615" s="7">
        <v>43297.756203703706</v>
      </c>
      <c r="I3615" s="7">
        <v>43297.662499999999</v>
      </c>
      <c r="J3615" s="4">
        <f t="shared" si="283"/>
        <v>2018</v>
      </c>
      <c r="K3615" s="4">
        <f t="shared" si="284"/>
        <v>7</v>
      </c>
      <c r="L3615" s="6">
        <f t="shared" si="285"/>
        <v>8096.0000003222376</v>
      </c>
      <c r="M3615" s="8">
        <f t="shared" si="281"/>
        <v>134.93333333870396</v>
      </c>
      <c r="N3615" s="8">
        <f t="shared" si="282"/>
        <v>674.6666666935198</v>
      </c>
      <c r="O3615" s="18">
        <v>1</v>
      </c>
      <c r="P3615" s="6" t="s">
        <v>6165</v>
      </c>
      <c r="Q3615" s="6" t="s">
        <v>24</v>
      </c>
    </row>
    <row r="3616" spans="1:17" ht="15">
      <c r="A3616" s="6" t="s">
        <v>17</v>
      </c>
      <c r="B3616" s="6" t="s">
        <v>41</v>
      </c>
      <c r="C3616" s="6" t="s">
        <v>42</v>
      </c>
      <c r="D3616" s="6" t="s">
        <v>1262</v>
      </c>
      <c r="E3616" s="6">
        <v>76</v>
      </c>
      <c r="F3616" s="6" t="s">
        <v>44</v>
      </c>
      <c r="G3616" s="6" t="s">
        <v>22</v>
      </c>
      <c r="H3616" s="7">
        <v>43297.690972222219</v>
      </c>
      <c r="I3616" s="7">
        <v>43297.665277777778</v>
      </c>
      <c r="J3616" s="4">
        <f t="shared" si="283"/>
        <v>2018</v>
      </c>
      <c r="K3616" s="4">
        <f t="shared" si="284"/>
        <v>7</v>
      </c>
      <c r="L3616" s="6">
        <f t="shared" si="285"/>
        <v>2219.9999996926636</v>
      </c>
      <c r="M3616" s="8">
        <f t="shared" si="281"/>
        <v>36.999999994877726</v>
      </c>
      <c r="N3616" s="8">
        <f t="shared" si="282"/>
        <v>2811.9999996107072</v>
      </c>
      <c r="O3616" s="18">
        <v>1</v>
      </c>
      <c r="P3616" s="6" t="s">
        <v>6166</v>
      </c>
      <c r="Q3616" s="6" t="s">
        <v>24</v>
      </c>
    </row>
    <row r="3617" spans="1:19" s="117" customFormat="1" ht="15">
      <c r="A3617" s="119" t="s">
        <v>17</v>
      </c>
      <c r="B3617" s="119" t="s">
        <v>41</v>
      </c>
      <c r="C3617" s="119" t="s">
        <v>42</v>
      </c>
      <c r="D3617" s="119" t="s">
        <v>6167</v>
      </c>
      <c r="E3617" s="119">
        <v>1</v>
      </c>
      <c r="F3617" s="119" t="s">
        <v>44</v>
      </c>
      <c r="G3617" s="119" t="s">
        <v>22</v>
      </c>
      <c r="H3617" s="122">
        <v>43297.704050925924</v>
      </c>
      <c r="I3617" s="122">
        <v>43297.665972222225</v>
      </c>
      <c r="J3617" s="4">
        <f t="shared" si="283"/>
        <v>2018</v>
      </c>
      <c r="K3617" s="4">
        <f t="shared" si="284"/>
        <v>7</v>
      </c>
      <c r="L3617" s="119">
        <f t="shared" si="285"/>
        <v>3289.9999996181577</v>
      </c>
      <c r="M3617" s="120">
        <f t="shared" si="281"/>
        <v>54.833333326969296</v>
      </c>
      <c r="N3617" s="120">
        <f t="shared" si="282"/>
        <v>54.833333326969296</v>
      </c>
      <c r="O3617" s="121">
        <v>1</v>
      </c>
      <c r="P3617" s="119" t="s">
        <v>6168</v>
      </c>
      <c r="Q3617" s="119" t="s">
        <v>24</v>
      </c>
      <c r="S3617"/>
    </row>
    <row r="3618" spans="1:17" ht="15">
      <c r="A3618" s="6" t="s">
        <v>17</v>
      </c>
      <c r="B3618" s="6" t="s">
        <v>41</v>
      </c>
      <c r="C3618" s="6" t="s">
        <v>42</v>
      </c>
      <c r="D3618" s="6" t="s">
        <v>5780</v>
      </c>
      <c r="E3618" s="6">
        <v>3</v>
      </c>
      <c r="F3618" s="6" t="s">
        <v>27</v>
      </c>
      <c r="G3618" s="6" t="s">
        <v>22</v>
      </c>
      <c r="H3618" s="7">
        <v>43297.711423611108</v>
      </c>
      <c r="I3618" s="7">
        <v>43297.670138888891</v>
      </c>
      <c r="J3618" s="4">
        <f t="shared" si="283"/>
        <v>2018</v>
      </c>
      <c r="K3618" s="4">
        <f t="shared" si="284"/>
        <v>7</v>
      </c>
      <c r="L3618" s="6">
        <f t="shared" si="285"/>
        <v>3566.9999996200204</v>
      </c>
      <c r="M3618" s="8">
        <f t="shared" si="281"/>
        <v>59.449999993667006</v>
      </c>
      <c r="N3618" s="8">
        <f t="shared" si="282"/>
        <v>178.34999998100102</v>
      </c>
      <c r="O3618" s="18">
        <v>1</v>
      </c>
      <c r="P3618" s="6" t="s">
        <v>6169</v>
      </c>
      <c r="Q3618" s="6" t="s">
        <v>24</v>
      </c>
    </row>
    <row r="3619" spans="1:17" ht="15">
      <c r="A3619" s="6" t="s">
        <v>17</v>
      </c>
      <c r="B3619" s="6" t="s">
        <v>18</v>
      </c>
      <c r="C3619" s="6" t="s">
        <v>35</v>
      </c>
      <c r="D3619" s="6" t="s">
        <v>3090</v>
      </c>
      <c r="E3619" s="6">
        <v>6</v>
      </c>
      <c r="F3619" s="6" t="s">
        <v>27</v>
      </c>
      <c r="G3619" s="6" t="s">
        <v>22</v>
      </c>
      <c r="H3619" s="7">
        <v>43297.698506944442</v>
      </c>
      <c r="I3619" s="7">
        <v>43297.67083333333</v>
      </c>
      <c r="J3619" s="4">
        <f t="shared" si="283"/>
        <v>2018</v>
      </c>
      <c r="K3619" s="4">
        <f t="shared" si="284"/>
        <v>7</v>
      </c>
      <c r="L3619" s="6">
        <f t="shared" si="285"/>
        <v>2391.0000000614673</v>
      </c>
      <c r="M3619" s="8">
        <f t="shared" si="281"/>
        <v>39.850000001024455</v>
      </c>
      <c r="N3619" s="8">
        <f t="shared" si="282"/>
        <v>239.10000000614673</v>
      </c>
      <c r="O3619" s="18">
        <v>1</v>
      </c>
      <c r="P3619" s="6" t="s">
        <v>6170</v>
      </c>
      <c r="Q3619" s="6" t="s">
        <v>24</v>
      </c>
    </row>
    <row r="3620" spans="1:17" ht="15">
      <c r="A3620" s="6" t="s">
        <v>17</v>
      </c>
      <c r="B3620" s="6" t="s">
        <v>55</v>
      </c>
      <c r="C3620" s="6" t="s">
        <v>59</v>
      </c>
      <c r="D3620" s="6" t="s">
        <v>557</v>
      </c>
      <c r="E3620" s="6">
        <v>1</v>
      </c>
      <c r="F3620" s="6" t="s">
        <v>131</v>
      </c>
      <c r="G3620" s="6" t="s">
        <v>22</v>
      </c>
      <c r="H3620" s="7">
        <v>43297.725925925923</v>
      </c>
      <c r="I3620" s="7">
        <v>43297.677083333336</v>
      </c>
      <c r="J3620" s="4">
        <f t="shared" si="283"/>
        <v>2018</v>
      </c>
      <c r="K3620" s="4">
        <f t="shared" si="284"/>
        <v>7</v>
      </c>
      <c r="L3620" s="6">
        <f t="shared" si="285"/>
        <v>4219.999999506399</v>
      </c>
      <c r="M3620" s="8">
        <f t="shared" si="281"/>
        <v>70.333333325106651</v>
      </c>
      <c r="N3620" s="8">
        <f t="shared" si="282"/>
        <v>70.333333325106651</v>
      </c>
      <c r="O3620" s="18">
        <v>1</v>
      </c>
      <c r="P3620" s="6" t="s">
        <v>6171</v>
      </c>
      <c r="Q3620" s="6" t="s">
        <v>24</v>
      </c>
    </row>
    <row r="3621" spans="1:17" ht="15">
      <c r="A3621" s="6" t="s">
        <v>17</v>
      </c>
      <c r="B3621" s="6" t="s">
        <v>18</v>
      </c>
      <c r="C3621" s="6" t="s">
        <v>19</v>
      </c>
      <c r="D3621" s="6" t="s">
        <v>113</v>
      </c>
      <c r="E3621" s="6">
        <v>13</v>
      </c>
      <c r="F3621" s="6" t="s">
        <v>131</v>
      </c>
      <c r="G3621" s="6" t="s">
        <v>22</v>
      </c>
      <c r="H3621" s="7">
        <v>43297.733287037037</v>
      </c>
      <c r="I3621" s="7">
        <v>43297.682638888888</v>
      </c>
      <c r="J3621" s="4">
        <f t="shared" si="283"/>
        <v>2018</v>
      </c>
      <c r="K3621" s="4">
        <f t="shared" si="284"/>
        <v>7</v>
      </c>
      <c r="L3621" s="6">
        <f t="shared" si="285"/>
        <v>4376.0000001406297</v>
      </c>
      <c r="M3621" s="8">
        <f t="shared" si="281"/>
        <v>72.933333335677162</v>
      </c>
      <c r="N3621" s="8">
        <f t="shared" si="282"/>
        <v>948.1333333638031</v>
      </c>
      <c r="O3621" s="18">
        <v>1</v>
      </c>
      <c r="P3621" s="6" t="s">
        <v>6172</v>
      </c>
      <c r="Q3621" s="6" t="s">
        <v>24</v>
      </c>
    </row>
    <row r="3622" spans="1:17" ht="15">
      <c r="A3622" s="6" t="s">
        <v>17</v>
      </c>
      <c r="B3622" s="6" t="s">
        <v>41</v>
      </c>
      <c r="C3622" s="6" t="s">
        <v>42</v>
      </c>
      <c r="D3622" s="6" t="s">
        <v>6173</v>
      </c>
      <c r="E3622" s="6">
        <v>19</v>
      </c>
      <c r="F3622" s="6" t="s">
        <v>27</v>
      </c>
      <c r="G3622" s="6" t="s">
        <v>22</v>
      </c>
      <c r="H3622" s="7">
        <v>43297.735266203701</v>
      </c>
      <c r="I3622" s="7">
        <v>43297.691666666666</v>
      </c>
      <c r="J3622" s="4">
        <f t="shared" si="283"/>
        <v>2018</v>
      </c>
      <c r="K3622" s="4">
        <f t="shared" si="284"/>
        <v>7</v>
      </c>
      <c r="L3622" s="6">
        <f t="shared" si="285"/>
        <v>3766.999999852851</v>
      </c>
      <c r="M3622" s="8">
        <f t="shared" si="281"/>
        <v>62.783333330880851</v>
      </c>
      <c r="N3622" s="8">
        <f t="shared" si="282"/>
        <v>1192.8833332867362</v>
      </c>
      <c r="O3622" s="18">
        <v>1</v>
      </c>
      <c r="P3622" s="6" t="s">
        <v>6174</v>
      </c>
      <c r="Q3622" s="6" t="s">
        <v>24</v>
      </c>
    </row>
    <row r="3623" spans="1:19" s="100" customFormat="1" ht="15">
      <c r="A3623" s="96" t="s">
        <v>17</v>
      </c>
      <c r="B3623" s="96" t="s">
        <v>41</v>
      </c>
      <c r="C3623" s="96" t="s">
        <v>62</v>
      </c>
      <c r="D3623" s="96" t="s">
        <v>6175</v>
      </c>
      <c r="E3623" s="96">
        <v>1</v>
      </c>
      <c r="F3623" s="96" t="s">
        <v>27</v>
      </c>
      <c r="G3623" s="96" t="s">
        <v>22</v>
      </c>
      <c r="H3623" s="97">
        <v>43297.756944444445</v>
      </c>
      <c r="I3623" s="97">
        <v>43297.694444444445</v>
      </c>
      <c r="J3623" s="4">
        <f t="shared" si="283"/>
        <v>2018</v>
      </c>
      <c r="K3623" s="4">
        <f t="shared" si="284"/>
        <v>7</v>
      </c>
      <c r="L3623" s="96">
        <f t="shared" si="285"/>
        <v>5400</v>
      </c>
      <c r="M3623" s="98">
        <f t="shared" si="281"/>
        <v>90</v>
      </c>
      <c r="N3623" s="98">
        <f t="shared" si="282"/>
        <v>90</v>
      </c>
      <c r="O3623" s="99">
        <v>1</v>
      </c>
      <c r="P3623" s="96" t="s">
        <v>6176</v>
      </c>
      <c r="Q3623" s="96" t="s">
        <v>24</v>
      </c>
      <c r="S3623"/>
    </row>
    <row r="3624" spans="1:17" ht="15">
      <c r="A3624" s="6" t="s">
        <v>17</v>
      </c>
      <c r="B3624" s="6" t="s">
        <v>18</v>
      </c>
      <c r="C3624" s="6" t="s">
        <v>35</v>
      </c>
      <c r="D3624" s="6" t="s">
        <v>1034</v>
      </c>
      <c r="E3624" s="6">
        <v>223</v>
      </c>
      <c r="F3624" s="6" t="s">
        <v>27</v>
      </c>
      <c r="G3624" s="6" t="s">
        <v>22</v>
      </c>
      <c r="H3624" s="7">
        <v>43297.73846064815</v>
      </c>
      <c r="I3624" s="7">
        <v>43297.713888888888</v>
      </c>
      <c r="J3624" s="4">
        <f t="shared" si="283"/>
        <v>2018</v>
      </c>
      <c r="K3624" s="4">
        <f t="shared" si="284"/>
        <v>7</v>
      </c>
      <c r="L3624" s="6">
        <f t="shared" si="285"/>
        <v>2123.0000002775341</v>
      </c>
      <c r="M3624" s="8">
        <f t="shared" si="281"/>
        <v>35.383333337958902</v>
      </c>
      <c r="N3624" s="8">
        <f t="shared" si="282"/>
        <v>7890.4833343648352</v>
      </c>
      <c r="O3624" s="18">
        <v>1</v>
      </c>
      <c r="P3624" s="6" t="s">
        <v>6177</v>
      </c>
      <c r="Q3624" s="6" t="s">
        <v>24</v>
      </c>
    </row>
    <row r="3625" spans="1:17" ht="15">
      <c r="A3625" s="6" t="s">
        <v>17</v>
      </c>
      <c r="B3625" s="6" t="s">
        <v>18</v>
      </c>
      <c r="C3625" s="6" t="s">
        <v>38</v>
      </c>
      <c r="D3625" s="6" t="s">
        <v>6178</v>
      </c>
      <c r="E3625" s="6">
        <v>3</v>
      </c>
      <c r="F3625" s="6" t="s">
        <v>131</v>
      </c>
      <c r="G3625" s="6" t="s">
        <v>22</v>
      </c>
      <c r="H3625" s="7">
        <v>43297.757870370369</v>
      </c>
      <c r="I3625" s="7">
        <v>43297.714583333334</v>
      </c>
      <c r="J3625" s="4">
        <f t="shared" si="283"/>
        <v>2018</v>
      </c>
      <c r="K3625" s="4">
        <f t="shared" si="284"/>
        <v>7</v>
      </c>
      <c r="L3625" s="6">
        <f t="shared" si="285"/>
        <v>3739.9999998277053</v>
      </c>
      <c r="M3625" s="8">
        <f t="shared" si="281"/>
        <v>62.333333330461755</v>
      </c>
      <c r="N3625" s="8">
        <f t="shared" si="282"/>
        <v>186.99999999138527</v>
      </c>
      <c r="O3625" s="18">
        <v>1</v>
      </c>
      <c r="P3625" s="6" t="s">
        <v>6179</v>
      </c>
      <c r="Q3625" s="6" t="s">
        <v>24</v>
      </c>
    </row>
    <row r="3626" spans="1:17" ht="15">
      <c r="A3626" s="6" t="s">
        <v>17</v>
      </c>
      <c r="B3626" s="6" t="s">
        <v>18</v>
      </c>
      <c r="C3626" s="6" t="s">
        <v>19</v>
      </c>
      <c r="D3626" s="6" t="s">
        <v>6180</v>
      </c>
      <c r="E3626" s="6">
        <v>1</v>
      </c>
      <c r="F3626" s="6" t="s">
        <v>27</v>
      </c>
      <c r="G3626" s="6" t="s">
        <v>22</v>
      </c>
      <c r="H3626" s="7">
        <v>43297.788194444445</v>
      </c>
      <c r="I3626" s="7">
        <v>43297.733287037037</v>
      </c>
      <c r="J3626" s="4">
        <f t="shared" si="283"/>
        <v>2018</v>
      </c>
      <c r="K3626" s="4">
        <f t="shared" si="284"/>
        <v>7</v>
      </c>
      <c r="L3626" s="6">
        <f t="shared" si="285"/>
        <v>4744.0000000409782</v>
      </c>
      <c r="M3626" s="8">
        <f t="shared" si="281"/>
        <v>79.066666667349637</v>
      </c>
      <c r="N3626" s="8">
        <f t="shared" si="282"/>
        <v>79.066666667349637</v>
      </c>
      <c r="O3626" s="18">
        <v>1</v>
      </c>
      <c r="P3626" s="6" t="s">
        <v>6181</v>
      </c>
      <c r="Q3626" s="6" t="s">
        <v>24</v>
      </c>
    </row>
    <row r="3627" spans="1:17" ht="15">
      <c r="A3627" s="6" t="s">
        <v>17</v>
      </c>
      <c r="B3627" s="6" t="s">
        <v>41</v>
      </c>
      <c r="C3627" s="6" t="s">
        <v>42</v>
      </c>
      <c r="D3627" s="6" t="s">
        <v>6182</v>
      </c>
      <c r="E3627" s="6">
        <v>6</v>
      </c>
      <c r="F3627" s="6" t="s">
        <v>27</v>
      </c>
      <c r="G3627" s="6" t="s">
        <v>22</v>
      </c>
      <c r="H3627" s="7">
        <v>43297.754305555558</v>
      </c>
      <c r="I3627" s="7">
        <v>43297.743055555555</v>
      </c>
      <c r="J3627" s="4">
        <f t="shared" si="283"/>
        <v>2018</v>
      </c>
      <c r="K3627" s="4">
        <f t="shared" si="284"/>
        <v>7</v>
      </c>
      <c r="L3627" s="6">
        <f t="shared" si="285"/>
        <v>972.0000002766028</v>
      </c>
      <c r="M3627" s="8">
        <f t="shared" si="281"/>
        <v>16.200000004610047</v>
      </c>
      <c r="N3627" s="8">
        <f t="shared" si="282"/>
        <v>97.20000002766028</v>
      </c>
      <c r="O3627" s="18">
        <v>1</v>
      </c>
      <c r="P3627" s="6" t="s">
        <v>6183</v>
      </c>
      <c r="Q3627" s="6" t="s">
        <v>24</v>
      </c>
    </row>
    <row r="3628" spans="1:17" ht="15">
      <c r="A3628" s="6" t="s">
        <v>17</v>
      </c>
      <c r="B3628" s="6" t="s">
        <v>18</v>
      </c>
      <c r="C3628" s="6" t="s">
        <v>35</v>
      </c>
      <c r="D3628" s="6" t="s">
        <v>6184</v>
      </c>
      <c r="E3628" s="6">
        <v>11</v>
      </c>
      <c r="F3628" s="6" t="s">
        <v>27</v>
      </c>
      <c r="G3628" s="6" t="s">
        <v>22</v>
      </c>
      <c r="H3628" s="7">
        <v>43297.935763888891</v>
      </c>
      <c r="I3628" s="7">
        <v>43297.874305555553</v>
      </c>
      <c r="J3628" s="4">
        <f t="shared" si="283"/>
        <v>2018</v>
      </c>
      <c r="K3628" s="4">
        <f t="shared" si="284"/>
        <v>7</v>
      </c>
      <c r="L3628" s="6">
        <f t="shared" si="285"/>
        <v>5310.0000003352761</v>
      </c>
      <c r="M3628" s="8">
        <f t="shared" si="281"/>
        <v>88.500000005587935</v>
      </c>
      <c r="N3628" s="8">
        <f t="shared" si="282"/>
        <v>973.50000006146729</v>
      </c>
      <c r="O3628" s="18">
        <v>1</v>
      </c>
      <c r="P3628" s="6" t="s">
        <v>6185</v>
      </c>
      <c r="Q3628" s="6" t="s">
        <v>24</v>
      </c>
    </row>
    <row r="3629" spans="1:17" ht="15">
      <c r="A3629" s="6" t="s">
        <v>29</v>
      </c>
      <c r="B3629" s="6" t="s">
        <v>87</v>
      </c>
      <c r="C3629" s="6" t="s">
        <v>197</v>
      </c>
      <c r="D3629" s="6" t="s">
        <v>6186</v>
      </c>
      <c r="E3629" s="6">
        <v>9</v>
      </c>
      <c r="F3629" s="6" t="s">
        <v>92</v>
      </c>
      <c r="G3629" s="6" t="s">
        <v>22</v>
      </c>
      <c r="H3629" s="7">
        <v>43298.302511574075</v>
      </c>
      <c r="I3629" s="7">
        <v>43298.268750000003</v>
      </c>
      <c r="J3629" s="4">
        <f t="shared" si="283"/>
        <v>2018</v>
      </c>
      <c r="K3629" s="4">
        <f t="shared" si="284"/>
        <v>7</v>
      </c>
      <c r="L3629" s="6">
        <f t="shared" si="285"/>
        <v>2916.9999998062849</v>
      </c>
      <c r="M3629" s="8">
        <f t="shared" si="281"/>
        <v>48.616666663438082</v>
      </c>
      <c r="N3629" s="8">
        <f t="shared" si="282"/>
        <v>437.54999997094274</v>
      </c>
      <c r="O3629" s="18">
        <v>1</v>
      </c>
      <c r="P3629" s="6" t="s">
        <v>6187</v>
      </c>
      <c r="Q3629" s="6" t="s">
        <v>24</v>
      </c>
    </row>
    <row r="3630" spans="1:17" ht="15">
      <c r="A3630" s="6" t="s">
        <v>29</v>
      </c>
      <c r="B3630" s="6" t="s">
        <v>87</v>
      </c>
      <c r="C3630" s="6" t="s">
        <v>103</v>
      </c>
      <c r="D3630" s="6" t="s">
        <v>6188</v>
      </c>
      <c r="E3630" s="6">
        <v>18</v>
      </c>
      <c r="F3630" s="6" t="s">
        <v>92</v>
      </c>
      <c r="G3630" s="6" t="s">
        <v>22</v>
      </c>
      <c r="H3630" s="7">
        <v>43298.363564814812</v>
      </c>
      <c r="I3630" s="7">
        <v>43298.344444444447</v>
      </c>
      <c r="J3630" s="4">
        <f t="shared" si="283"/>
        <v>2018</v>
      </c>
      <c r="K3630" s="4">
        <f t="shared" si="284"/>
        <v>7</v>
      </c>
      <c r="L3630" s="6">
        <f t="shared" si="285"/>
        <v>1651.9999995594844</v>
      </c>
      <c r="M3630" s="8">
        <f t="shared" si="281"/>
        <v>27.533333325991407</v>
      </c>
      <c r="N3630" s="8">
        <f t="shared" si="282"/>
        <v>495.59999986784533</v>
      </c>
      <c r="O3630" s="18">
        <v>1</v>
      </c>
      <c r="P3630" s="6" t="s">
        <v>6189</v>
      </c>
      <c r="Q3630" s="6" t="s">
        <v>24</v>
      </c>
    </row>
    <row r="3631" spans="1:17" ht="15">
      <c r="A3631" s="6" t="s">
        <v>17</v>
      </c>
      <c r="B3631" s="6" t="s">
        <v>41</v>
      </c>
      <c r="C3631" s="6" t="s">
        <v>135</v>
      </c>
      <c r="D3631" s="6" t="s">
        <v>6190</v>
      </c>
      <c r="E3631" s="6">
        <v>1</v>
      </c>
      <c r="F3631" s="6" t="s">
        <v>27</v>
      </c>
      <c r="G3631" s="6" t="s">
        <v>22</v>
      </c>
      <c r="H3631" s="7">
        <v>43298.488842592589</v>
      </c>
      <c r="I3631" s="7">
        <v>43298.466666666667</v>
      </c>
      <c r="J3631" s="4">
        <f t="shared" si="283"/>
        <v>2018</v>
      </c>
      <c r="K3631" s="4">
        <f t="shared" si="284"/>
        <v>7</v>
      </c>
      <c r="L3631" s="6">
        <f t="shared" si="285"/>
        <v>1915.9999996656552</v>
      </c>
      <c r="M3631" s="8">
        <f t="shared" si="281"/>
        <v>31.93333332776092</v>
      </c>
      <c r="N3631" s="8">
        <f t="shared" si="282"/>
        <v>31.93333332776092</v>
      </c>
      <c r="O3631" s="18">
        <v>1</v>
      </c>
      <c r="P3631" s="6" t="s">
        <v>6191</v>
      </c>
      <c r="Q3631" s="6" t="s">
        <v>24</v>
      </c>
    </row>
    <row r="3632" spans="1:17" ht="15">
      <c r="A3632" s="6" t="s">
        <v>29</v>
      </c>
      <c r="B3632" s="6" t="s">
        <v>30</v>
      </c>
      <c r="C3632" s="6" t="s">
        <v>83</v>
      </c>
      <c r="D3632" s="6" t="s">
        <v>6192</v>
      </c>
      <c r="E3632" s="6">
        <v>1</v>
      </c>
      <c r="F3632" s="6" t="s">
        <v>27</v>
      </c>
      <c r="G3632" s="6" t="s">
        <v>22</v>
      </c>
      <c r="H3632" s="7">
        <v>43298.524247685185</v>
      </c>
      <c r="I3632" s="7">
        <v>43298.470138888886</v>
      </c>
      <c r="J3632" s="4">
        <f t="shared" si="283"/>
        <v>2018</v>
      </c>
      <c r="K3632" s="4">
        <f t="shared" si="284"/>
        <v>7</v>
      </c>
      <c r="L3632" s="6">
        <f t="shared" si="285"/>
        <v>4675.0000002561137</v>
      </c>
      <c r="M3632" s="8">
        <f t="shared" si="281"/>
        <v>77.916666670935228</v>
      </c>
      <c r="N3632" s="8">
        <f t="shared" si="282"/>
        <v>77.916666670935228</v>
      </c>
      <c r="O3632" s="18">
        <v>1</v>
      </c>
      <c r="P3632" s="6" t="s">
        <v>6193</v>
      </c>
      <c r="Q3632" s="6" t="s">
        <v>24</v>
      </c>
    </row>
    <row r="3633" spans="1:17" ht="15">
      <c r="A3633" s="6" t="s">
        <v>29</v>
      </c>
      <c r="B3633" s="6" t="s">
        <v>94</v>
      </c>
      <c r="C3633" s="6" t="s">
        <v>95</v>
      </c>
      <c r="D3633" s="6" t="s">
        <v>5404</v>
      </c>
      <c r="E3633" s="6">
        <v>37</v>
      </c>
      <c r="F3633" s="6" t="s">
        <v>27</v>
      </c>
      <c r="G3633" s="6" t="s">
        <v>22</v>
      </c>
      <c r="H3633" s="7">
        <v>43298.638472222221</v>
      </c>
      <c r="I3633" s="7">
        <v>43298.602083333331</v>
      </c>
      <c r="J3633" s="4">
        <f t="shared" si="283"/>
        <v>2018</v>
      </c>
      <c r="K3633" s="4">
        <f t="shared" si="284"/>
        <v>7</v>
      </c>
      <c r="L3633" s="6">
        <f t="shared" si="285"/>
        <v>3144.0000000642613</v>
      </c>
      <c r="M3633" s="8">
        <f t="shared" si="281"/>
        <v>52.400000001071021</v>
      </c>
      <c r="N3633" s="8">
        <f t="shared" si="282"/>
        <v>1938.8000000396278</v>
      </c>
      <c r="O3633" s="18">
        <v>1</v>
      </c>
      <c r="P3633" s="6" t="s">
        <v>6194</v>
      </c>
      <c r="Q3633" s="6" t="s">
        <v>24</v>
      </c>
    </row>
    <row r="3634" spans="1:17" ht="15">
      <c r="A3634" s="6" t="s">
        <v>17</v>
      </c>
      <c r="B3634" s="6" t="s">
        <v>18</v>
      </c>
      <c r="C3634" s="6" t="s">
        <v>38</v>
      </c>
      <c r="D3634" s="6" t="s">
        <v>5610</v>
      </c>
      <c r="E3634" s="6">
        <v>75</v>
      </c>
      <c r="F3634" s="6" t="s">
        <v>27</v>
      </c>
      <c r="G3634" s="6" t="s">
        <v>22</v>
      </c>
      <c r="H3634" s="7">
        <v>43298.685914351852</v>
      </c>
      <c r="I3634" s="7">
        <v>43298.657638888886</v>
      </c>
      <c r="J3634" s="4">
        <f t="shared" si="283"/>
        <v>2018</v>
      </c>
      <c r="K3634" s="4">
        <f t="shared" si="284"/>
        <v>7</v>
      </c>
      <c r="L3634" s="6">
        <f t="shared" si="285"/>
        <v>2443.0000002728775</v>
      </c>
      <c r="M3634" s="8">
        <f t="shared" si="281"/>
        <v>40.716666671214625</v>
      </c>
      <c r="N3634" s="8">
        <f t="shared" si="282"/>
        <v>3053.7500003410969</v>
      </c>
      <c r="O3634" s="18">
        <v>1</v>
      </c>
      <c r="P3634" s="6" t="s">
        <v>6195</v>
      </c>
      <c r="Q3634" s="6" t="s">
        <v>24</v>
      </c>
    </row>
    <row r="3635" spans="1:17" ht="15">
      <c r="A3635" s="6" t="s">
        <v>17</v>
      </c>
      <c r="B3635" s="6" t="s">
        <v>41</v>
      </c>
      <c r="C3635" s="6" t="s">
        <v>42</v>
      </c>
      <c r="D3635" s="6" t="s">
        <v>1561</v>
      </c>
      <c r="E3635" s="6">
        <v>12</v>
      </c>
      <c r="F3635" s="6" t="s">
        <v>27</v>
      </c>
      <c r="G3635" s="6" t="s">
        <v>22</v>
      </c>
      <c r="H3635" s="7">
        <v>43298.873622685183</v>
      </c>
      <c r="I3635" s="7">
        <v>43298.822916666664</v>
      </c>
      <c r="J3635" s="4">
        <f t="shared" si="283"/>
        <v>2018</v>
      </c>
      <c r="K3635" s="4">
        <f t="shared" si="284"/>
        <v>7</v>
      </c>
      <c r="L3635" s="6">
        <f t="shared" si="285"/>
        <v>4381.0000000521541</v>
      </c>
      <c r="M3635" s="8">
        <f t="shared" si="281"/>
        <v>73.016666667535901</v>
      </c>
      <c r="N3635" s="8">
        <f t="shared" si="282"/>
        <v>876.20000001043081</v>
      </c>
      <c r="O3635" s="18">
        <v>1</v>
      </c>
      <c r="P3635" s="6" t="s">
        <v>6196</v>
      </c>
      <c r="Q3635" s="6" t="s">
        <v>24</v>
      </c>
    </row>
    <row r="3636" spans="1:17" s="106" customFormat="1" ht="15">
      <c r="A3636" s="110" t="s">
        <v>17</v>
      </c>
      <c r="B3636" s="110" t="s">
        <v>47</v>
      </c>
      <c r="C3636" s="110" t="s">
        <v>52</v>
      </c>
      <c r="D3636" s="110" t="s">
        <v>6197</v>
      </c>
      <c r="E3636" s="110">
        <v>1</v>
      </c>
      <c r="F3636" s="110" t="s">
        <v>92</v>
      </c>
      <c r="G3636" s="110" t="s">
        <v>22</v>
      </c>
      <c r="H3636" s="183">
        <v>43298.92659722222</v>
      </c>
      <c r="I3636" s="183">
        <v>43298.883333333331</v>
      </c>
      <c r="J3636" s="4">
        <f t="shared" si="283"/>
        <v>2018</v>
      </c>
      <c r="K3636" s="4">
        <f t="shared" si="284"/>
        <v>7</v>
      </c>
      <c r="L3636" s="110">
        <f t="shared" si="285"/>
        <v>3737.9999999888241</v>
      </c>
      <c r="M3636" s="108">
        <f t="shared" si="281"/>
        <v>62.299999999813735</v>
      </c>
      <c r="N3636" s="108">
        <f t="shared" si="282"/>
        <v>62.299999999813735</v>
      </c>
      <c r="O3636" s="109">
        <v>1</v>
      </c>
      <c r="P3636" s="110" t="s">
        <v>6198</v>
      </c>
      <c r="Q3636" s="110" t="s">
        <v>24</v>
      </c>
    </row>
    <row r="3637" spans="1:17" ht="15">
      <c r="A3637" s="6" t="s">
        <v>29</v>
      </c>
      <c r="B3637" s="6" t="s">
        <v>87</v>
      </c>
      <c r="C3637" s="6" t="s">
        <v>103</v>
      </c>
      <c r="D3637" s="6" t="s">
        <v>4843</v>
      </c>
      <c r="E3637" s="6">
        <v>8</v>
      </c>
      <c r="F3637" s="6" t="s">
        <v>27</v>
      </c>
      <c r="G3637" s="6" t="s">
        <v>22</v>
      </c>
      <c r="H3637" s="7">
        <v>43299.368541666663</v>
      </c>
      <c r="I3637" s="7">
        <v>43299.337500000001</v>
      </c>
      <c r="J3637" s="4">
        <f t="shared" si="283"/>
        <v>2018</v>
      </c>
      <c r="K3637" s="4">
        <f t="shared" si="284"/>
        <v>7</v>
      </c>
      <c r="L3637" s="6">
        <f t="shared" si="285"/>
        <v>2681.999999564141</v>
      </c>
      <c r="M3637" s="8">
        <f t="shared" si="281"/>
        <v>44.699999992735684</v>
      </c>
      <c r="N3637" s="8">
        <f t="shared" si="282"/>
        <v>357.59999994188547</v>
      </c>
      <c r="O3637" s="18">
        <v>1</v>
      </c>
      <c r="P3637" s="6" t="s">
        <v>6199</v>
      </c>
      <c r="Q3637" s="6" t="s">
        <v>24</v>
      </c>
    </row>
    <row r="3638" spans="1:17" ht="15">
      <c r="A3638" s="6" t="s">
        <v>17</v>
      </c>
      <c r="B3638" s="6" t="s">
        <v>41</v>
      </c>
      <c r="C3638" s="6" t="s">
        <v>42</v>
      </c>
      <c r="D3638" s="6" t="s">
        <v>6200</v>
      </c>
      <c r="E3638" s="6">
        <v>2</v>
      </c>
      <c r="F3638" s="6" t="s">
        <v>27</v>
      </c>
      <c r="G3638" s="6" t="s">
        <v>22</v>
      </c>
      <c r="H3638" s="7">
        <v>43299.400451388887</v>
      </c>
      <c r="I3638" s="7">
        <v>43299.390972222223</v>
      </c>
      <c r="J3638" s="4">
        <f t="shared" si="283"/>
        <v>2018</v>
      </c>
      <c r="K3638" s="4">
        <f t="shared" si="284"/>
        <v>7</v>
      </c>
      <c r="L3638" s="6">
        <f t="shared" si="285"/>
        <v>818.99999971501529</v>
      </c>
      <c r="M3638" s="8">
        <f t="shared" si="281"/>
        <v>13.649999995250255</v>
      </c>
      <c r="N3638" s="8">
        <f t="shared" si="282"/>
        <v>27.29999999050051</v>
      </c>
      <c r="O3638" s="18">
        <v>1</v>
      </c>
      <c r="P3638" s="6" t="s">
        <v>6201</v>
      </c>
      <c r="Q3638" s="6" t="s">
        <v>24</v>
      </c>
    </row>
    <row r="3639" spans="1:17" ht="15">
      <c r="A3639" s="6" t="s">
        <v>17</v>
      </c>
      <c r="B3639" s="6" t="s">
        <v>18</v>
      </c>
      <c r="C3639" s="6" t="s">
        <v>38</v>
      </c>
      <c r="D3639" s="6" t="s">
        <v>6202</v>
      </c>
      <c r="E3639" s="6">
        <v>1</v>
      </c>
      <c r="F3639" s="6" t="s">
        <v>85</v>
      </c>
      <c r="G3639" s="6" t="s">
        <v>22</v>
      </c>
      <c r="H3639" s="7">
        <v>43299.71365740741</v>
      </c>
      <c r="I3639" s="7">
        <v>43299.667361111111</v>
      </c>
      <c r="J3639" s="4">
        <f t="shared" si="283"/>
        <v>2018</v>
      </c>
      <c r="K3639" s="4">
        <f t="shared" si="284"/>
        <v>7</v>
      </c>
      <c r="L3639" s="6">
        <f t="shared" si="285"/>
        <v>4000.0000002561137</v>
      </c>
      <c r="M3639" s="8">
        <f t="shared" si="281"/>
        <v>66.666666670935228</v>
      </c>
      <c r="N3639" s="8">
        <f t="shared" si="282"/>
        <v>66.666666670935228</v>
      </c>
      <c r="O3639" s="18">
        <v>1</v>
      </c>
      <c r="P3639" s="6" t="s">
        <v>6203</v>
      </c>
      <c r="Q3639" s="6" t="s">
        <v>24</v>
      </c>
    </row>
    <row r="3640" spans="1:17" s="106" customFormat="1" ht="15">
      <c r="A3640" s="110" t="s">
        <v>17</v>
      </c>
      <c r="B3640" s="110" t="s">
        <v>47</v>
      </c>
      <c r="C3640" s="110" t="s">
        <v>52</v>
      </c>
      <c r="D3640" s="110" t="s">
        <v>6204</v>
      </c>
      <c r="E3640" s="110">
        <v>1</v>
      </c>
      <c r="F3640" s="110" t="s">
        <v>92</v>
      </c>
      <c r="G3640" s="110" t="s">
        <v>22</v>
      </c>
      <c r="H3640" s="183">
        <v>43299.736331018517</v>
      </c>
      <c r="I3640" s="183">
        <v>43299.689583333333</v>
      </c>
      <c r="J3640" s="4">
        <f t="shared" si="283"/>
        <v>2018</v>
      </c>
      <c r="K3640" s="4">
        <f t="shared" si="284"/>
        <v>7</v>
      </c>
      <c r="L3640" s="110">
        <f t="shared" si="285"/>
        <v>4038.9999999431893</v>
      </c>
      <c r="M3640" s="108">
        <f t="shared" si="281"/>
        <v>67.316666665719822</v>
      </c>
      <c r="N3640" s="108">
        <f t="shared" si="282"/>
        <v>67.316666665719822</v>
      </c>
      <c r="O3640" s="109">
        <v>1</v>
      </c>
      <c r="P3640" s="110" t="s">
        <v>6205</v>
      </c>
      <c r="Q3640" s="110" t="s">
        <v>24</v>
      </c>
    </row>
    <row r="3641" spans="1:17" ht="15">
      <c r="A3641" s="6" t="s">
        <v>17</v>
      </c>
      <c r="B3641" s="6" t="s">
        <v>47</v>
      </c>
      <c r="C3641" s="6" t="s">
        <v>52</v>
      </c>
      <c r="D3641" s="6" t="s">
        <v>6206</v>
      </c>
      <c r="E3641" s="6">
        <v>6</v>
      </c>
      <c r="F3641" s="6" t="s">
        <v>27</v>
      </c>
      <c r="G3641" s="6" t="s">
        <v>22</v>
      </c>
      <c r="H3641" s="7">
        <v>43299.738229166665</v>
      </c>
      <c r="I3641" s="7">
        <v>43299.706250000003</v>
      </c>
      <c r="J3641" s="4">
        <f t="shared" si="283"/>
        <v>2018</v>
      </c>
      <c r="K3641" s="4">
        <f t="shared" si="284"/>
        <v>7</v>
      </c>
      <c r="L3641" s="6">
        <f t="shared" si="285"/>
        <v>2762.9999996395782</v>
      </c>
      <c r="M3641" s="8">
        <f t="shared" si="281"/>
        <v>46.049999993992969</v>
      </c>
      <c r="N3641" s="8">
        <f t="shared" si="282"/>
        <v>276.29999996395782</v>
      </c>
      <c r="O3641" s="18">
        <v>1</v>
      </c>
      <c r="P3641" s="6" t="s">
        <v>6207</v>
      </c>
      <c r="Q3641" s="6" t="s">
        <v>24</v>
      </c>
    </row>
    <row r="3642" spans="1:17" ht="15">
      <c r="A3642" s="6" t="s">
        <v>29</v>
      </c>
      <c r="B3642" s="6" t="s">
        <v>94</v>
      </c>
      <c r="C3642" s="6" t="s">
        <v>4972</v>
      </c>
      <c r="D3642" s="6" t="s">
        <v>6208</v>
      </c>
      <c r="E3642" s="6">
        <v>1</v>
      </c>
      <c r="F3642" s="6" t="s">
        <v>33</v>
      </c>
      <c r="G3642" s="6" t="s">
        <v>22</v>
      </c>
      <c r="H3642" s="7">
        <v>43401.753472222219</v>
      </c>
      <c r="I3642" s="7">
        <v>43401.699305555558</v>
      </c>
      <c r="J3642" s="4">
        <f t="shared" si="283"/>
        <v>2018</v>
      </c>
      <c r="K3642" s="4">
        <f t="shared" si="284"/>
        <v>10</v>
      </c>
      <c r="L3642" s="6">
        <f t="shared" si="285"/>
        <v>4679.9999995389953</v>
      </c>
      <c r="M3642" s="8">
        <f t="shared" si="281"/>
        <v>77.999999992316589</v>
      </c>
      <c r="N3642" s="8">
        <f t="shared" si="282"/>
        <v>77.999999992316589</v>
      </c>
      <c r="O3642" s="18">
        <v>1</v>
      </c>
      <c r="P3642" s="6" t="s">
        <v>6209</v>
      </c>
      <c r="Q3642" s="6" t="s">
        <v>24</v>
      </c>
    </row>
    <row r="3643" spans="1:17" ht="15">
      <c r="A3643" s="6" t="s">
        <v>17</v>
      </c>
      <c r="B3643" s="6" t="s">
        <v>55</v>
      </c>
      <c r="C3643" s="6" t="s">
        <v>271</v>
      </c>
      <c r="D3643" s="6" t="s">
        <v>3885</v>
      </c>
      <c r="E3643" s="6">
        <v>3</v>
      </c>
      <c r="F3643" s="6" t="s">
        <v>27</v>
      </c>
      <c r="G3643" s="6" t="s">
        <v>22</v>
      </c>
      <c r="H3643" s="7">
        <v>43300.36859953704</v>
      </c>
      <c r="I3643" s="7">
        <v>43300.241666666669</v>
      </c>
      <c r="J3643" s="4">
        <f t="shared" si="283"/>
        <v>2018</v>
      </c>
      <c r="K3643" s="4">
        <f t="shared" si="284"/>
        <v>7</v>
      </c>
      <c r="L3643" s="6">
        <f t="shared" si="285"/>
        <v>10967.000000062399</v>
      </c>
      <c r="M3643" s="8">
        <f t="shared" si="281"/>
        <v>182.78333333437331</v>
      </c>
      <c r="N3643" s="8">
        <f t="shared" si="282"/>
        <v>548.35000000311993</v>
      </c>
      <c r="O3643" s="18">
        <v>1</v>
      </c>
      <c r="P3643" s="6" t="s">
        <v>6210</v>
      </c>
      <c r="Q3643" s="6" t="s">
        <v>24</v>
      </c>
    </row>
    <row r="3644" spans="1:17" ht="15">
      <c r="A3644" s="6" t="s">
        <v>17</v>
      </c>
      <c r="B3644" s="6" t="s">
        <v>41</v>
      </c>
      <c r="C3644" s="6" t="s">
        <v>42</v>
      </c>
      <c r="D3644" s="6" t="s">
        <v>5410</v>
      </c>
      <c r="E3644" s="6">
        <v>11</v>
      </c>
      <c r="F3644" s="6" t="s">
        <v>27</v>
      </c>
      <c r="G3644" s="6" t="s">
        <v>22</v>
      </c>
      <c r="H3644" s="7">
        <v>43300.938043981485</v>
      </c>
      <c r="I3644" s="7">
        <v>43300.481944444444</v>
      </c>
      <c r="J3644" s="4">
        <f t="shared" si="283"/>
        <v>2018</v>
      </c>
      <c r="K3644" s="4">
        <f t="shared" si="284"/>
        <v>7</v>
      </c>
      <c r="L3644" s="6">
        <f t="shared" si="285"/>
        <v>39407.000000355765</v>
      </c>
      <c r="M3644" s="8">
        <f t="shared" si="281"/>
        <v>656.78333333926275</v>
      </c>
      <c r="N3644" s="8">
        <f t="shared" si="282"/>
        <v>7224.6166667318903</v>
      </c>
      <c r="O3644" s="18">
        <v>1</v>
      </c>
      <c r="P3644" s="6" t="s">
        <v>6211</v>
      </c>
      <c r="Q3644" s="6" t="s">
        <v>24</v>
      </c>
    </row>
    <row r="3645" spans="1:17" ht="15">
      <c r="A3645" s="6" t="s">
        <v>29</v>
      </c>
      <c r="B3645" s="6" t="s">
        <v>94</v>
      </c>
      <c r="C3645" s="6" t="s">
        <v>174</v>
      </c>
      <c r="D3645" s="6" t="s">
        <v>6212</v>
      </c>
      <c r="E3645" s="6">
        <v>1</v>
      </c>
      <c r="F3645" s="6" t="s">
        <v>33</v>
      </c>
      <c r="G3645" s="6" t="s">
        <v>22</v>
      </c>
      <c r="H3645" s="7">
        <v>43405.767881944441</v>
      </c>
      <c r="I3645" s="7">
        <v>43405.703472222223</v>
      </c>
      <c r="J3645" s="4">
        <f t="shared" si="283"/>
        <v>2018</v>
      </c>
      <c r="K3645" s="4">
        <f t="shared" si="284"/>
        <v>11</v>
      </c>
      <c r="L3645" s="6">
        <f t="shared" si="285"/>
        <v>5564.9999995948747</v>
      </c>
      <c r="M3645" s="8">
        <f t="shared" si="281"/>
        <v>92.749999993247911</v>
      </c>
      <c r="N3645" s="8">
        <f t="shared" si="282"/>
        <v>92.749999993247911</v>
      </c>
      <c r="O3645" s="18">
        <v>1</v>
      </c>
      <c r="P3645" s="6" t="s">
        <v>6213</v>
      </c>
      <c r="Q3645" s="6" t="s">
        <v>24</v>
      </c>
    </row>
    <row r="3646" spans="1:17" ht="15">
      <c r="A3646" s="6" t="s">
        <v>29</v>
      </c>
      <c r="B3646" s="6" t="s">
        <v>30</v>
      </c>
      <c r="C3646" s="6" t="s">
        <v>83</v>
      </c>
      <c r="D3646" s="6" t="s">
        <v>491</v>
      </c>
      <c r="E3646" s="6">
        <v>24</v>
      </c>
      <c r="F3646" s="6" t="s">
        <v>27</v>
      </c>
      <c r="G3646" s="6" t="s">
        <v>22</v>
      </c>
      <c r="H3646" s="7">
        <v>43300.670682870368</v>
      </c>
      <c r="I3646" s="7">
        <v>43300.603472222225</v>
      </c>
      <c r="J3646" s="4">
        <f t="shared" si="283"/>
        <v>2018</v>
      </c>
      <c r="K3646" s="4">
        <f t="shared" si="284"/>
        <v>7</v>
      </c>
      <c r="L3646" s="6">
        <f t="shared" si="285"/>
        <v>5806.9999995874241</v>
      </c>
      <c r="M3646" s="8">
        <f t="shared" si="281"/>
        <v>96.783333326457068</v>
      </c>
      <c r="N3646" s="8">
        <f t="shared" si="282"/>
        <v>2322.7999998349696</v>
      </c>
      <c r="O3646" s="18">
        <v>1</v>
      </c>
      <c r="P3646" s="6" t="s">
        <v>6214</v>
      </c>
      <c r="Q3646" s="6" t="s">
        <v>24</v>
      </c>
    </row>
    <row r="3647" spans="1:17" ht="15">
      <c r="A3647" s="6" t="s">
        <v>17</v>
      </c>
      <c r="B3647" s="6" t="s">
        <v>41</v>
      </c>
      <c r="C3647" s="6" t="s">
        <v>42</v>
      </c>
      <c r="D3647" s="6" t="s">
        <v>1716</v>
      </c>
      <c r="E3647" s="6">
        <v>12</v>
      </c>
      <c r="F3647" s="6" t="s">
        <v>125</v>
      </c>
      <c r="G3647" s="6" t="s">
        <v>22</v>
      </c>
      <c r="H3647" s="7">
        <v>43300.829745370371</v>
      </c>
      <c r="I3647" s="7">
        <v>43300.726388888892</v>
      </c>
      <c r="J3647" s="4">
        <f t="shared" si="283"/>
        <v>2018</v>
      </c>
      <c r="K3647" s="4">
        <f t="shared" si="284"/>
        <v>7</v>
      </c>
      <c r="L3647" s="6">
        <f t="shared" si="285"/>
        <v>8929.999999771826</v>
      </c>
      <c r="M3647" s="8">
        <f t="shared" si="281"/>
        <v>148.83333332953043</v>
      </c>
      <c r="N3647" s="8">
        <f t="shared" si="282"/>
        <v>1785.9999999543652</v>
      </c>
      <c r="O3647" s="18">
        <v>1</v>
      </c>
      <c r="P3647" s="6" t="s">
        <v>6215</v>
      </c>
      <c r="Q3647" s="6" t="s">
        <v>24</v>
      </c>
    </row>
    <row r="3648" spans="1:17" ht="15">
      <c r="A3648" s="6" t="s">
        <v>17</v>
      </c>
      <c r="B3648" s="6" t="s">
        <v>18</v>
      </c>
      <c r="C3648" s="6" t="s">
        <v>35</v>
      </c>
      <c r="D3648" s="6" t="s">
        <v>818</v>
      </c>
      <c r="E3648" s="6">
        <v>10</v>
      </c>
      <c r="F3648" s="6" t="s">
        <v>27</v>
      </c>
      <c r="G3648" s="6" t="s">
        <v>22</v>
      </c>
      <c r="H3648" s="7">
        <v>43300.946921296294</v>
      </c>
      <c r="I3648" s="7">
        <v>43300.852083333331</v>
      </c>
      <c r="J3648" s="4">
        <f t="shared" si="283"/>
        <v>2018</v>
      </c>
      <c r="K3648" s="4">
        <f t="shared" si="284"/>
        <v>7</v>
      </c>
      <c r="L3648" s="6">
        <f t="shared" si="285"/>
        <v>8193.999999971129</v>
      </c>
      <c r="M3648" s="8">
        <f t="shared" si="286" ref="M3648:M3711">+L3648/60</f>
        <v>136.56666666618548</v>
      </c>
      <c r="N3648" s="8">
        <f t="shared" si="287" ref="N3648:N3711">+M3648*E3648</f>
        <v>1365.6666666618548</v>
      </c>
      <c r="O3648" s="18">
        <v>1</v>
      </c>
      <c r="P3648" s="6" t="s">
        <v>6216</v>
      </c>
      <c r="Q3648" s="6" t="s">
        <v>24</v>
      </c>
    </row>
    <row r="3649" spans="1:17" ht="15">
      <c r="A3649" s="6" t="s">
        <v>17</v>
      </c>
      <c r="B3649" s="6" t="s">
        <v>18</v>
      </c>
      <c r="C3649" s="6" t="s">
        <v>38</v>
      </c>
      <c r="D3649" s="6" t="s">
        <v>6217</v>
      </c>
      <c r="E3649" s="6">
        <v>1</v>
      </c>
      <c r="F3649" s="6" t="s">
        <v>27</v>
      </c>
      <c r="G3649" s="6" t="s">
        <v>22</v>
      </c>
      <c r="H3649" s="7">
        <v>43300.963356481479</v>
      </c>
      <c r="I3649" s="7">
        <v>43300.862500000003</v>
      </c>
      <c r="J3649" s="4">
        <f t="shared" si="283"/>
        <v>2018</v>
      </c>
      <c r="K3649" s="4">
        <f t="shared" si="284"/>
        <v>7</v>
      </c>
      <c r="L3649" s="6">
        <f t="shared" si="285"/>
        <v>8713.9999995706603</v>
      </c>
      <c r="M3649" s="8">
        <f t="shared" si="286"/>
        <v>145.23333332617767</v>
      </c>
      <c r="N3649" s="8">
        <f t="shared" si="287"/>
        <v>145.23333332617767</v>
      </c>
      <c r="O3649" s="18">
        <v>1</v>
      </c>
      <c r="P3649" s="6" t="s">
        <v>6218</v>
      </c>
      <c r="Q3649" s="6" t="s">
        <v>24</v>
      </c>
    </row>
    <row r="3650" spans="1:17" ht="15">
      <c r="A3650" s="6" t="s">
        <v>17</v>
      </c>
      <c r="B3650" s="6" t="s">
        <v>41</v>
      </c>
      <c r="C3650" s="6" t="s">
        <v>129</v>
      </c>
      <c r="D3650" s="6" t="s">
        <v>1356</v>
      </c>
      <c r="E3650" s="6">
        <v>37</v>
      </c>
      <c r="F3650" s="6" t="s">
        <v>27</v>
      </c>
      <c r="G3650" s="6" t="s">
        <v>22</v>
      </c>
      <c r="H3650" s="7">
        <v>43300.937013888892</v>
      </c>
      <c r="I3650" s="7">
        <v>43300.890972222223</v>
      </c>
      <c r="J3650" s="4">
        <f t="shared" si="283"/>
        <v>2018</v>
      </c>
      <c r="K3650" s="4">
        <f t="shared" si="284"/>
        <v>7</v>
      </c>
      <c r="L3650" s="6">
        <f t="shared" si="285"/>
        <v>3978.0000001424924</v>
      </c>
      <c r="M3650" s="8">
        <f t="shared" si="286"/>
        <v>66.300000002374873</v>
      </c>
      <c r="N3650" s="8">
        <f t="shared" si="287"/>
        <v>2453.1000000878703</v>
      </c>
      <c r="O3650" s="18">
        <v>1</v>
      </c>
      <c r="P3650" s="6" t="s">
        <v>6219</v>
      </c>
      <c r="Q3650" s="6" t="s">
        <v>24</v>
      </c>
    </row>
    <row r="3651" spans="1:17" ht="15">
      <c r="A3651" s="6" t="s">
        <v>17</v>
      </c>
      <c r="B3651" s="6" t="s">
        <v>41</v>
      </c>
      <c r="C3651" s="6" t="s">
        <v>42</v>
      </c>
      <c r="D3651" s="6" t="s">
        <v>6220</v>
      </c>
      <c r="E3651" s="6">
        <v>3</v>
      </c>
      <c r="F3651" s="6" t="s">
        <v>27</v>
      </c>
      <c r="G3651" s="6" t="s">
        <v>22</v>
      </c>
      <c r="H3651" s="7">
        <v>43301.0159375</v>
      </c>
      <c r="I3651" s="7">
        <v>43300.95416666667</v>
      </c>
      <c r="J3651" s="4">
        <f t="shared" si="288" ref="J3651:J3714">YEAR(I3651)</f>
        <v>2018</v>
      </c>
      <c r="K3651" s="4">
        <f t="shared" si="289" ref="K3651:K3714">MONTH(I3651)</f>
        <v>7</v>
      </c>
      <c r="L3651" s="6">
        <f t="shared" si="285"/>
        <v>5336.9999997317791</v>
      </c>
      <c r="M3651" s="8">
        <f t="shared" si="286"/>
        <v>88.949999995529652</v>
      </c>
      <c r="N3651" s="8">
        <f t="shared" si="287"/>
        <v>266.84999998658895</v>
      </c>
      <c r="O3651" s="18">
        <v>1</v>
      </c>
      <c r="P3651" s="6" t="s">
        <v>6221</v>
      </c>
      <c r="Q3651" s="6" t="s">
        <v>24</v>
      </c>
    </row>
    <row r="3652" spans="1:17" ht="15">
      <c r="A3652" s="6" t="s">
        <v>17</v>
      </c>
      <c r="B3652" s="6" t="s">
        <v>41</v>
      </c>
      <c r="C3652" s="6" t="s">
        <v>62</v>
      </c>
      <c r="D3652" s="6" t="s">
        <v>5228</v>
      </c>
      <c r="E3652" s="6">
        <v>53</v>
      </c>
      <c r="F3652" s="6" t="s">
        <v>27</v>
      </c>
      <c r="G3652" s="6" t="s">
        <v>22</v>
      </c>
      <c r="H3652" s="7">
        <v>43301.187685185185</v>
      </c>
      <c r="I3652" s="7">
        <v>43301.122916666667</v>
      </c>
      <c r="J3652" s="4">
        <f t="shared" si="288"/>
        <v>2018</v>
      </c>
      <c r="K3652" s="4">
        <f t="shared" si="289"/>
        <v>7</v>
      </c>
      <c r="L3652" s="6">
        <f t="shared" si="285"/>
        <v>5595.9999999264255</v>
      </c>
      <c r="M3652" s="8">
        <f t="shared" si="286"/>
        <v>93.266666665440425</v>
      </c>
      <c r="N3652" s="8">
        <f t="shared" si="287"/>
        <v>4943.1333332683425</v>
      </c>
      <c r="O3652" s="18">
        <v>1</v>
      </c>
      <c r="P3652" s="6" t="s">
        <v>6222</v>
      </c>
      <c r="Q3652" s="6" t="s">
        <v>24</v>
      </c>
    </row>
    <row r="3653" spans="1:17" ht="15">
      <c r="A3653" s="6" t="s">
        <v>17</v>
      </c>
      <c r="B3653" s="6" t="s">
        <v>41</v>
      </c>
      <c r="C3653" s="6" t="s">
        <v>42</v>
      </c>
      <c r="D3653" s="6" t="s">
        <v>5600</v>
      </c>
      <c r="E3653" s="6">
        <v>1</v>
      </c>
      <c r="F3653" s="6" t="s">
        <v>27</v>
      </c>
      <c r="G3653" s="6" t="s">
        <v>22</v>
      </c>
      <c r="H3653" s="7">
        <v>43301.4296412037</v>
      </c>
      <c r="I3653" s="7">
        <v>43301.383333333331</v>
      </c>
      <c r="J3653" s="4">
        <f t="shared" si="288"/>
        <v>2018</v>
      </c>
      <c r="K3653" s="4">
        <f t="shared" si="289"/>
        <v>7</v>
      </c>
      <c r="L3653" s="6">
        <f t="shared" si="285"/>
        <v>4000.9999998612329</v>
      </c>
      <c r="M3653" s="8">
        <f t="shared" si="286"/>
        <v>66.683333331020549</v>
      </c>
      <c r="N3653" s="8">
        <f t="shared" si="287"/>
        <v>66.683333331020549</v>
      </c>
      <c r="O3653" s="18">
        <v>1</v>
      </c>
      <c r="P3653" s="6" t="s">
        <v>6223</v>
      </c>
      <c r="Q3653" s="6" t="s">
        <v>24</v>
      </c>
    </row>
    <row r="3654" spans="1:17" ht="15">
      <c r="A3654" s="6" t="s">
        <v>17</v>
      </c>
      <c r="B3654" s="6" t="s">
        <v>41</v>
      </c>
      <c r="C3654" s="6" t="s">
        <v>129</v>
      </c>
      <c r="D3654" s="6" t="s">
        <v>1356</v>
      </c>
      <c r="E3654" s="6">
        <v>37</v>
      </c>
      <c r="F3654" s="6" t="s">
        <v>125</v>
      </c>
      <c r="G3654" s="6" t="s">
        <v>22</v>
      </c>
      <c r="H3654" s="7">
        <v>43301.487013888887</v>
      </c>
      <c r="I3654" s="7">
        <v>43301.42083333333</v>
      </c>
      <c r="J3654" s="4">
        <f t="shared" si="288"/>
        <v>2018</v>
      </c>
      <c r="K3654" s="4">
        <f t="shared" si="289"/>
        <v>7</v>
      </c>
      <c r="L3654" s="6">
        <f t="shared" si="285"/>
        <v>5718.0000001564622</v>
      </c>
      <c r="M3654" s="8">
        <f t="shared" si="286"/>
        <v>95.300000002607703</v>
      </c>
      <c r="N3654" s="8">
        <f t="shared" si="287"/>
        <v>3526.100000096485</v>
      </c>
      <c r="O3654" s="18">
        <v>1</v>
      </c>
      <c r="P3654" s="6" t="s">
        <v>6224</v>
      </c>
      <c r="Q3654" s="6" t="s">
        <v>24</v>
      </c>
    </row>
    <row r="3655" spans="1:17" s="106" customFormat="1" ht="15">
      <c r="A3655" s="110" t="s">
        <v>29</v>
      </c>
      <c r="B3655" s="110" t="s">
        <v>94</v>
      </c>
      <c r="C3655" s="110" t="s">
        <v>95</v>
      </c>
      <c r="D3655" s="110" t="s">
        <v>6225</v>
      </c>
      <c r="E3655" s="110">
        <v>4</v>
      </c>
      <c r="F3655" s="110" t="s">
        <v>33</v>
      </c>
      <c r="G3655" s="110" t="s">
        <v>22</v>
      </c>
      <c r="H3655" s="183">
        <v>43406.524884259263</v>
      </c>
      <c r="I3655" s="183">
        <v>43406.40625</v>
      </c>
      <c r="J3655" s="4">
        <f t="shared" si="288"/>
        <v>2018</v>
      </c>
      <c r="K3655" s="4">
        <f t="shared" si="289"/>
        <v>11</v>
      </c>
      <c r="L3655" s="110">
        <f t="shared" si="285"/>
        <v>10250.00000030268</v>
      </c>
      <c r="M3655" s="108">
        <f t="shared" si="286"/>
        <v>170.833333338378</v>
      </c>
      <c r="N3655" s="108">
        <f t="shared" si="287"/>
        <v>683.33333335351199</v>
      </c>
      <c r="O3655" s="109">
        <v>1</v>
      </c>
      <c r="P3655" s="110" t="s">
        <v>6226</v>
      </c>
      <c r="Q3655" s="110" t="s">
        <v>24</v>
      </c>
    </row>
    <row r="3656" spans="1:17" ht="15">
      <c r="A3656" s="6" t="s">
        <v>17</v>
      </c>
      <c r="B3656" s="6" t="s">
        <v>47</v>
      </c>
      <c r="C3656" s="6" t="s">
        <v>52</v>
      </c>
      <c r="D3656" s="6" t="s">
        <v>6227</v>
      </c>
      <c r="E3656" s="6">
        <v>3</v>
      </c>
      <c r="F3656" s="6" t="s">
        <v>27</v>
      </c>
      <c r="G3656" s="6" t="s">
        <v>22</v>
      </c>
      <c r="H3656" s="7">
        <v>43301.729085648149</v>
      </c>
      <c r="I3656" s="7">
        <v>43301.654861111114</v>
      </c>
      <c r="J3656" s="4">
        <f t="shared" si="288"/>
        <v>2018</v>
      </c>
      <c r="K3656" s="4">
        <f t="shared" si="289"/>
        <v>7</v>
      </c>
      <c r="L3656" s="6">
        <f t="shared" si="285"/>
        <v>6412.9999998025596</v>
      </c>
      <c r="M3656" s="8">
        <f t="shared" si="286"/>
        <v>106.88333333004266</v>
      </c>
      <c r="N3656" s="8">
        <f t="shared" si="287"/>
        <v>320.64999999012798</v>
      </c>
      <c r="O3656" s="18">
        <v>1</v>
      </c>
      <c r="P3656" s="6" t="s">
        <v>6228</v>
      </c>
      <c r="Q3656" s="6" t="s">
        <v>24</v>
      </c>
    </row>
    <row r="3657" spans="1:17" s="106" customFormat="1" ht="15">
      <c r="A3657" s="110" t="s">
        <v>29</v>
      </c>
      <c r="B3657" s="110" t="s">
        <v>94</v>
      </c>
      <c r="C3657" s="110" t="s">
        <v>95</v>
      </c>
      <c r="D3657" s="110" t="s">
        <v>6229</v>
      </c>
      <c r="E3657" s="110">
        <v>1</v>
      </c>
      <c r="F3657" s="110" t="s">
        <v>33</v>
      </c>
      <c r="G3657" s="110" t="s">
        <v>22</v>
      </c>
      <c r="H3657" s="183">
        <v>43407.425625000003</v>
      </c>
      <c r="I3657" s="183">
        <v>43407.329861111109</v>
      </c>
      <c r="J3657" s="4">
        <f t="shared" si="288"/>
        <v>2018</v>
      </c>
      <c r="K3657" s="4">
        <f t="shared" si="289"/>
        <v>11</v>
      </c>
      <c r="L3657" s="110">
        <f t="shared" si="285"/>
        <v>8274.0000004414469</v>
      </c>
      <c r="M3657" s="108">
        <f t="shared" si="286"/>
        <v>137.90000000735745</v>
      </c>
      <c r="N3657" s="108">
        <f t="shared" si="287"/>
        <v>137.90000000735745</v>
      </c>
      <c r="O3657" s="109">
        <v>1</v>
      </c>
      <c r="P3657" s="110" t="s">
        <v>6230</v>
      </c>
      <c r="Q3657" s="110" t="s">
        <v>24</v>
      </c>
    </row>
    <row r="3658" spans="1:17" s="190" customFormat="1" ht="15">
      <c r="A3658" s="193" t="s">
        <v>29</v>
      </c>
      <c r="B3658" s="193" t="s">
        <v>30</v>
      </c>
      <c r="C3658" s="193" t="s">
        <v>83</v>
      </c>
      <c r="D3658" s="193" t="s">
        <v>6231</v>
      </c>
      <c r="E3658" s="193">
        <v>11</v>
      </c>
      <c r="F3658" s="193" t="s">
        <v>33</v>
      </c>
      <c r="G3658" s="193" t="s">
        <v>22</v>
      </c>
      <c r="H3658" s="195">
        <v>43412.012604166666</v>
      </c>
      <c r="I3658" s="195">
        <v>43411.892361111109</v>
      </c>
      <c r="J3658" s="4">
        <f t="shared" si="288"/>
        <v>2018</v>
      </c>
      <c r="K3658" s="4">
        <f t="shared" si="289"/>
        <v>11</v>
      </c>
      <c r="L3658" s="193">
        <f t="shared" si="290" ref="L3658:L3721">(H3658-I3658)*60*24*60</f>
        <v>10389.000000106171</v>
      </c>
      <c r="M3658" s="196">
        <f t="shared" si="286"/>
        <v>173.15000000176951</v>
      </c>
      <c r="N3658" s="196">
        <f t="shared" si="287"/>
        <v>1904.6500000194646</v>
      </c>
      <c r="O3658" s="197">
        <v>1</v>
      </c>
      <c r="P3658" s="193" t="s">
        <v>6232</v>
      </c>
      <c r="Q3658" s="193" t="s">
        <v>24</v>
      </c>
    </row>
    <row r="3659" spans="1:17" ht="15">
      <c r="A3659" s="6" t="s">
        <v>29</v>
      </c>
      <c r="B3659" s="6" t="s">
        <v>94</v>
      </c>
      <c r="C3659" s="6" t="s">
        <v>4936</v>
      </c>
      <c r="D3659" s="6" t="s">
        <v>6233</v>
      </c>
      <c r="E3659" s="6">
        <v>1</v>
      </c>
      <c r="F3659" s="6" t="s">
        <v>33</v>
      </c>
      <c r="G3659" s="6" t="s">
        <v>22</v>
      </c>
      <c r="H3659" s="7">
        <v>43421.392361111109</v>
      </c>
      <c r="I3659" s="7">
        <v>43421.365277777775</v>
      </c>
      <c r="J3659" s="4">
        <f t="shared" si="288"/>
        <v>2018</v>
      </c>
      <c r="K3659" s="4">
        <f t="shared" si="289"/>
        <v>11</v>
      </c>
      <c r="L3659" s="6">
        <f t="shared" si="290"/>
        <v>2340.000000083819</v>
      </c>
      <c r="M3659" s="8">
        <f t="shared" si="286"/>
        <v>39.000000001396984</v>
      </c>
      <c r="N3659" s="8">
        <f t="shared" si="287"/>
        <v>39.000000001396984</v>
      </c>
      <c r="O3659" s="18">
        <v>1</v>
      </c>
      <c r="P3659" s="6" t="s">
        <v>6234</v>
      </c>
      <c r="Q3659" s="6" t="s">
        <v>24</v>
      </c>
    </row>
    <row r="3660" spans="1:17" ht="15">
      <c r="A3660" s="6" t="s">
        <v>29</v>
      </c>
      <c r="B3660" s="6" t="s">
        <v>30</v>
      </c>
      <c r="C3660" s="6" t="s">
        <v>83</v>
      </c>
      <c r="D3660" s="6" t="s">
        <v>6235</v>
      </c>
      <c r="E3660" s="6">
        <v>15</v>
      </c>
      <c r="F3660" s="6" t="s">
        <v>131</v>
      </c>
      <c r="G3660" s="6" t="s">
        <v>22</v>
      </c>
      <c r="H3660" s="7">
        <v>43301.901689814818</v>
      </c>
      <c r="I3660" s="7">
        <v>43301.865972222222</v>
      </c>
      <c r="J3660" s="4">
        <f t="shared" si="288"/>
        <v>2018</v>
      </c>
      <c r="K3660" s="4">
        <f t="shared" si="289"/>
        <v>7</v>
      </c>
      <c r="L3660" s="6">
        <f t="shared" si="290"/>
        <v>3086.0000003362074</v>
      </c>
      <c r="M3660" s="8">
        <f t="shared" si="286"/>
        <v>51.433333338936791</v>
      </c>
      <c r="N3660" s="8">
        <f t="shared" si="287"/>
        <v>771.50000008405186</v>
      </c>
      <c r="O3660" s="18">
        <v>1</v>
      </c>
      <c r="P3660" s="6" t="s">
        <v>6236</v>
      </c>
      <c r="Q3660" s="6" t="s">
        <v>24</v>
      </c>
    </row>
    <row r="3661" spans="1:17" ht="15">
      <c r="A3661" s="6" t="s">
        <v>29</v>
      </c>
      <c r="B3661" s="6" t="s">
        <v>30</v>
      </c>
      <c r="C3661" s="6" t="s">
        <v>31</v>
      </c>
      <c r="D3661" s="6" t="s">
        <v>6237</v>
      </c>
      <c r="E3661" s="6">
        <v>1</v>
      </c>
      <c r="F3661" s="6" t="s">
        <v>21</v>
      </c>
      <c r="G3661" s="6" t="s">
        <v>22</v>
      </c>
      <c r="H3661" s="7">
        <v>43302.109722222223</v>
      </c>
      <c r="I3661" s="7">
        <v>43302.060416666667</v>
      </c>
      <c r="J3661" s="4">
        <f t="shared" si="288"/>
        <v>2018</v>
      </c>
      <c r="K3661" s="4">
        <f t="shared" si="289"/>
        <v>7</v>
      </c>
      <c r="L3661" s="6">
        <f t="shared" si="290"/>
        <v>4260.0000000558794</v>
      </c>
      <c r="M3661" s="8">
        <f t="shared" si="286"/>
        <v>71.000000000931323</v>
      </c>
      <c r="N3661" s="8">
        <f t="shared" si="287"/>
        <v>71.000000000931323</v>
      </c>
      <c r="O3661" s="18">
        <v>1</v>
      </c>
      <c r="P3661" s="6" t="s">
        <v>6238</v>
      </c>
      <c r="Q3661" s="6" t="s">
        <v>24</v>
      </c>
    </row>
    <row r="3662" spans="1:17" ht="15">
      <c r="A3662" s="6" t="s">
        <v>17</v>
      </c>
      <c r="B3662" s="6" t="s">
        <v>55</v>
      </c>
      <c r="C3662" s="6" t="s">
        <v>56</v>
      </c>
      <c r="D3662" s="6" t="s">
        <v>6239</v>
      </c>
      <c r="E3662" s="6">
        <v>1</v>
      </c>
      <c r="F3662" s="6" t="s">
        <v>27</v>
      </c>
      <c r="G3662" s="6" t="s">
        <v>22</v>
      </c>
      <c r="H3662" s="7">
        <v>43302.548368055555</v>
      </c>
      <c r="I3662" s="7">
        <v>43302.521527777775</v>
      </c>
      <c r="J3662" s="4">
        <f t="shared" si="288"/>
        <v>2018</v>
      </c>
      <c r="K3662" s="4">
        <f t="shared" si="289"/>
        <v>7</v>
      </c>
      <c r="L3662" s="6">
        <f t="shared" si="290"/>
        <v>2319.0000002039596</v>
      </c>
      <c r="M3662" s="8">
        <f t="shared" si="286"/>
        <v>38.650000003399327</v>
      </c>
      <c r="N3662" s="8">
        <f t="shared" si="287"/>
        <v>38.650000003399327</v>
      </c>
      <c r="O3662" s="18">
        <v>1</v>
      </c>
      <c r="P3662" s="6" t="s">
        <v>6240</v>
      </c>
      <c r="Q3662" s="6" t="s">
        <v>24</v>
      </c>
    </row>
    <row r="3663" spans="1:17" ht="15">
      <c r="A3663" s="6" t="s">
        <v>29</v>
      </c>
      <c r="B3663" s="6" t="s">
        <v>94</v>
      </c>
      <c r="C3663" s="6" t="s">
        <v>95</v>
      </c>
      <c r="D3663" s="6" t="s">
        <v>5354</v>
      </c>
      <c r="E3663" s="6">
        <v>7</v>
      </c>
      <c r="F3663" s="6" t="s">
        <v>125</v>
      </c>
      <c r="G3663" s="6" t="s">
        <v>22</v>
      </c>
      <c r="H3663" s="7">
        <v>43302.6565162037</v>
      </c>
      <c r="I3663" s="7">
        <v>43302.616666666669</v>
      </c>
      <c r="J3663" s="4">
        <f t="shared" si="288"/>
        <v>2018</v>
      </c>
      <c r="K3663" s="4">
        <f t="shared" si="289"/>
        <v>7</v>
      </c>
      <c r="L3663" s="6">
        <f t="shared" si="290"/>
        <v>3442.9999995511025</v>
      </c>
      <c r="M3663" s="8">
        <f t="shared" si="286"/>
        <v>57.383333325851709</v>
      </c>
      <c r="N3663" s="8">
        <f t="shared" si="287"/>
        <v>401.68333328096196</v>
      </c>
      <c r="O3663" s="18">
        <v>1</v>
      </c>
      <c r="P3663" s="6" t="s">
        <v>6241</v>
      </c>
      <c r="Q3663" s="6" t="s">
        <v>24</v>
      </c>
    </row>
    <row r="3664" spans="1:17" ht="15">
      <c r="A3664" s="6" t="s">
        <v>17</v>
      </c>
      <c r="B3664" s="6" t="s">
        <v>47</v>
      </c>
      <c r="C3664" s="6" t="s">
        <v>48</v>
      </c>
      <c r="D3664" s="6" t="s">
        <v>6242</v>
      </c>
      <c r="E3664" s="6">
        <v>1</v>
      </c>
      <c r="F3664" s="6" t="s">
        <v>131</v>
      </c>
      <c r="G3664" s="6" t="s">
        <v>22</v>
      </c>
      <c r="H3664" s="7">
        <v>43302.723703703705</v>
      </c>
      <c r="I3664" s="7">
        <v>43302.679861111108</v>
      </c>
      <c r="J3664" s="4">
        <f t="shared" si="288"/>
        <v>2018</v>
      </c>
      <c r="K3664" s="4">
        <f t="shared" si="289"/>
        <v>7</v>
      </c>
      <c r="L3664" s="6">
        <f t="shared" si="290"/>
        <v>3788.0000003613532</v>
      </c>
      <c r="M3664" s="8">
        <f t="shared" si="286"/>
        <v>63.133333339355886</v>
      </c>
      <c r="N3664" s="8">
        <f t="shared" si="287"/>
        <v>63.133333339355886</v>
      </c>
      <c r="O3664" s="18">
        <v>1</v>
      </c>
      <c r="P3664" s="6" t="s">
        <v>6243</v>
      </c>
      <c r="Q3664" s="6" t="s">
        <v>24</v>
      </c>
    </row>
    <row r="3665" spans="1:17" ht="15">
      <c r="A3665" s="6" t="s">
        <v>17</v>
      </c>
      <c r="B3665" s="6" t="s">
        <v>41</v>
      </c>
      <c r="C3665" s="6" t="s">
        <v>62</v>
      </c>
      <c r="D3665" s="6" t="s">
        <v>6244</v>
      </c>
      <c r="E3665" s="6">
        <v>1</v>
      </c>
      <c r="F3665" s="6" t="s">
        <v>125</v>
      </c>
      <c r="G3665" s="6" t="s">
        <v>22</v>
      </c>
      <c r="H3665" s="7">
        <v>43302.912858796299</v>
      </c>
      <c r="I3665" s="7">
        <v>43302.884027777778</v>
      </c>
      <c r="J3665" s="4">
        <f t="shared" si="288"/>
        <v>2018</v>
      </c>
      <c r="K3665" s="4">
        <f t="shared" si="289"/>
        <v>7</v>
      </c>
      <c r="L3665" s="6">
        <f t="shared" si="290"/>
        <v>2491.0000001778826</v>
      </c>
      <c r="M3665" s="8">
        <f t="shared" si="286"/>
        <v>41.516666669631377</v>
      </c>
      <c r="N3665" s="8">
        <f t="shared" si="287"/>
        <v>41.516666669631377</v>
      </c>
      <c r="O3665" s="18">
        <v>1</v>
      </c>
      <c r="P3665" s="6" t="s">
        <v>6245</v>
      </c>
      <c r="Q3665" s="6" t="s">
        <v>24</v>
      </c>
    </row>
    <row r="3666" spans="1:17" ht="15">
      <c r="A3666" s="6" t="s">
        <v>17</v>
      </c>
      <c r="B3666" s="6" t="s">
        <v>41</v>
      </c>
      <c r="C3666" s="6" t="s">
        <v>135</v>
      </c>
      <c r="D3666" s="6" t="s">
        <v>6246</v>
      </c>
      <c r="E3666" s="6">
        <v>809</v>
      </c>
      <c r="F3666" s="6" t="s">
        <v>125</v>
      </c>
      <c r="G3666" s="6" t="s">
        <v>22</v>
      </c>
      <c r="H3666" s="7">
        <v>43303.250578703701</v>
      </c>
      <c r="I3666" s="7">
        <v>43303.151388888888</v>
      </c>
      <c r="J3666" s="4">
        <f t="shared" si="288"/>
        <v>2018</v>
      </c>
      <c r="K3666" s="4">
        <f t="shared" si="289"/>
        <v>7</v>
      </c>
      <c r="L3666" s="6">
        <f t="shared" si="290"/>
        <v>8569.999999855645</v>
      </c>
      <c r="M3666" s="8">
        <f t="shared" si="286"/>
        <v>142.83333333092742</v>
      </c>
      <c r="N3666" s="8">
        <f t="shared" si="287"/>
        <v>115552.16666472028</v>
      </c>
      <c r="O3666" s="18">
        <v>1</v>
      </c>
      <c r="P3666" s="6" t="s">
        <v>6247</v>
      </c>
      <c r="Q3666" s="6" t="s">
        <v>24</v>
      </c>
    </row>
    <row r="3667" spans="1:17" ht="15">
      <c r="A3667" s="6" t="s">
        <v>17</v>
      </c>
      <c r="B3667" s="6" t="s">
        <v>55</v>
      </c>
      <c r="C3667" s="6" t="s">
        <v>59</v>
      </c>
      <c r="D3667" s="6" t="s">
        <v>5553</v>
      </c>
      <c r="E3667" s="6">
        <v>10</v>
      </c>
      <c r="F3667" s="6" t="s">
        <v>27</v>
      </c>
      <c r="G3667" s="6" t="s">
        <v>22</v>
      </c>
      <c r="H3667" s="7">
        <v>43303.308842592596</v>
      </c>
      <c r="I3667" s="7">
        <v>43303.181250000001</v>
      </c>
      <c r="J3667" s="4">
        <f t="shared" si="288"/>
        <v>2018</v>
      </c>
      <c r="K3667" s="4">
        <f t="shared" si="289"/>
        <v>7</v>
      </c>
      <c r="L3667" s="6">
        <f t="shared" si="290"/>
        <v>11024.000000185333</v>
      </c>
      <c r="M3667" s="8">
        <f t="shared" si="286"/>
        <v>183.73333333642222</v>
      </c>
      <c r="N3667" s="8">
        <f t="shared" si="287"/>
        <v>1837.3333333642222</v>
      </c>
      <c r="O3667" s="18">
        <v>1</v>
      </c>
      <c r="P3667" s="6" t="s">
        <v>6248</v>
      </c>
      <c r="Q3667" s="6" t="s">
        <v>24</v>
      </c>
    </row>
    <row r="3668" spans="1:17" ht="15">
      <c r="A3668" s="6" t="s">
        <v>17</v>
      </c>
      <c r="B3668" s="6" t="s">
        <v>55</v>
      </c>
      <c r="C3668" s="6" t="s">
        <v>59</v>
      </c>
      <c r="D3668" s="6" t="s">
        <v>346</v>
      </c>
      <c r="E3668" s="6">
        <v>14</v>
      </c>
      <c r="F3668" s="6" t="s">
        <v>27</v>
      </c>
      <c r="G3668" s="6" t="s">
        <v>22</v>
      </c>
      <c r="H3668" s="7">
        <v>43303.46665509259</v>
      </c>
      <c r="I3668" s="7">
        <v>43303.430555555555</v>
      </c>
      <c r="J3668" s="4">
        <f t="shared" si="288"/>
        <v>2018</v>
      </c>
      <c r="K3668" s="4">
        <f t="shared" si="289"/>
        <v>7</v>
      </c>
      <c r="L3668" s="6">
        <f t="shared" si="290"/>
        <v>3118.9999998779967</v>
      </c>
      <c r="M3668" s="8">
        <f t="shared" si="286"/>
        <v>51.983333331299946</v>
      </c>
      <c r="N3668" s="8">
        <f t="shared" si="287"/>
        <v>727.76666663819924</v>
      </c>
      <c r="O3668" s="18">
        <v>1</v>
      </c>
      <c r="P3668" s="6" t="s">
        <v>6249</v>
      </c>
      <c r="Q3668" s="6" t="s">
        <v>24</v>
      </c>
    </row>
    <row r="3669" spans="1:17" ht="15">
      <c r="A3669" s="6" t="s">
        <v>29</v>
      </c>
      <c r="B3669" s="6" t="s">
        <v>87</v>
      </c>
      <c r="C3669" s="6" t="s">
        <v>103</v>
      </c>
      <c r="D3669" s="6" t="s">
        <v>6250</v>
      </c>
      <c r="E3669" s="6">
        <v>3</v>
      </c>
      <c r="F3669" s="6" t="s">
        <v>131</v>
      </c>
      <c r="G3669" s="6" t="s">
        <v>22</v>
      </c>
      <c r="H3669" s="7">
        <v>43303.620752314811</v>
      </c>
      <c r="I3669" s="7">
        <v>43303.584027777775</v>
      </c>
      <c r="J3669" s="4">
        <f t="shared" si="288"/>
        <v>2018</v>
      </c>
      <c r="K3669" s="4">
        <f t="shared" si="289"/>
        <v>7</v>
      </c>
      <c r="L3669" s="6">
        <f t="shared" si="290"/>
        <v>3172.9999999282882</v>
      </c>
      <c r="M3669" s="8">
        <f t="shared" si="286"/>
        <v>52.883333332138136</v>
      </c>
      <c r="N3669" s="8">
        <f t="shared" si="287"/>
        <v>158.64999999641441</v>
      </c>
      <c r="O3669" s="18">
        <v>1</v>
      </c>
      <c r="P3669" s="6" t="s">
        <v>6251</v>
      </c>
      <c r="Q3669" s="6" t="s">
        <v>24</v>
      </c>
    </row>
    <row r="3670" spans="1:17" ht="15">
      <c r="A3670" s="6" t="s">
        <v>17</v>
      </c>
      <c r="B3670" s="6" t="s">
        <v>140</v>
      </c>
      <c r="C3670" s="6" t="s">
        <v>141</v>
      </c>
      <c r="D3670" s="6" t="s">
        <v>3352</v>
      </c>
      <c r="E3670" s="6">
        <v>56</v>
      </c>
      <c r="F3670" s="6" t="s">
        <v>27</v>
      </c>
      <c r="G3670" s="6" t="s">
        <v>22</v>
      </c>
      <c r="H3670" s="7">
        <v>43303.822893518518</v>
      </c>
      <c r="I3670" s="7">
        <v>43303.736111111109</v>
      </c>
      <c r="J3670" s="4">
        <f t="shared" si="288"/>
        <v>2018</v>
      </c>
      <c r="K3670" s="4">
        <f t="shared" si="289"/>
        <v>7</v>
      </c>
      <c r="L3670" s="6">
        <f t="shared" si="290"/>
        <v>7498.0000000912696</v>
      </c>
      <c r="M3670" s="8">
        <f t="shared" si="286"/>
        <v>124.96666666818783</v>
      </c>
      <c r="N3670" s="8">
        <f t="shared" si="287"/>
        <v>6998.1333334185183</v>
      </c>
      <c r="O3670" s="18">
        <v>1</v>
      </c>
      <c r="P3670" s="6" t="s">
        <v>6252</v>
      </c>
      <c r="Q3670" s="6" t="s">
        <v>24</v>
      </c>
    </row>
    <row r="3671" spans="1:19" s="135" customFormat="1" ht="15">
      <c r="A3671" s="139" t="s">
        <v>29</v>
      </c>
      <c r="B3671" s="139" t="s">
        <v>94</v>
      </c>
      <c r="C3671" s="139" t="s">
        <v>95</v>
      </c>
      <c r="D3671" s="139" t="s">
        <v>6253</v>
      </c>
      <c r="E3671" s="139">
        <v>4</v>
      </c>
      <c r="F3671" s="139" t="s">
        <v>85</v>
      </c>
      <c r="G3671" s="139" t="s">
        <v>22</v>
      </c>
      <c r="H3671" s="161">
        <v>43304.333252314813</v>
      </c>
      <c r="I3671" s="161">
        <v>43304.304166666669</v>
      </c>
      <c r="J3671" s="4">
        <f t="shared" si="288"/>
        <v>2018</v>
      </c>
      <c r="K3671" s="4">
        <f t="shared" si="289"/>
        <v>7</v>
      </c>
      <c r="L3671" s="139">
        <f t="shared" si="290"/>
        <v>2512.9999996628612</v>
      </c>
      <c r="M3671" s="137">
        <f t="shared" si="286"/>
        <v>41.883333327714354</v>
      </c>
      <c r="N3671" s="137">
        <f t="shared" si="287"/>
        <v>167.53333331085742</v>
      </c>
      <c r="O3671" s="138">
        <v>1</v>
      </c>
      <c r="P3671" s="139" t="s">
        <v>6254</v>
      </c>
      <c r="Q3671" s="139" t="s">
        <v>24</v>
      </c>
      <c r="S3671"/>
    </row>
    <row r="3672" spans="1:17" ht="15">
      <c r="A3672" s="6" t="s">
        <v>17</v>
      </c>
      <c r="B3672" s="6" t="s">
        <v>18</v>
      </c>
      <c r="C3672" s="6" t="s">
        <v>35</v>
      </c>
      <c r="D3672" s="6" t="s">
        <v>1536</v>
      </c>
      <c r="E3672" s="6">
        <v>158</v>
      </c>
      <c r="F3672" s="6" t="s">
        <v>472</v>
      </c>
      <c r="G3672" s="6" t="s">
        <v>22</v>
      </c>
      <c r="H3672" s="7">
        <v>43304.619988425926</v>
      </c>
      <c r="I3672" s="7">
        <v>43304.474999999999</v>
      </c>
      <c r="J3672" s="4">
        <f t="shared" si="288"/>
        <v>2018</v>
      </c>
      <c r="K3672" s="4">
        <f t="shared" si="289"/>
        <v>7</v>
      </c>
      <c r="L3672" s="6">
        <f t="shared" si="290"/>
        <v>12527.000000118278</v>
      </c>
      <c r="M3672" s="8">
        <f t="shared" si="286"/>
        <v>208.78333333530463</v>
      </c>
      <c r="N3672" s="8">
        <f t="shared" si="287"/>
        <v>32987.766666978132</v>
      </c>
      <c r="O3672" s="18">
        <v>1</v>
      </c>
      <c r="P3672" s="6" t="s">
        <v>6255</v>
      </c>
      <c r="Q3672" s="6" t="s">
        <v>24</v>
      </c>
    </row>
    <row r="3673" spans="1:17" ht="15">
      <c r="A3673" s="6" t="s">
        <v>17</v>
      </c>
      <c r="B3673" s="6" t="s">
        <v>18</v>
      </c>
      <c r="C3673" s="6" t="s">
        <v>35</v>
      </c>
      <c r="D3673" s="6" t="s">
        <v>2655</v>
      </c>
      <c r="E3673" s="6">
        <v>8</v>
      </c>
      <c r="F3673" s="6" t="s">
        <v>472</v>
      </c>
      <c r="G3673" s="6" t="s">
        <v>97</v>
      </c>
      <c r="H3673" s="7">
        <v>43304.765682870369</v>
      </c>
      <c r="I3673" s="7">
        <v>43304.620833333334</v>
      </c>
      <c r="J3673" s="4">
        <f t="shared" si="288"/>
        <v>2018</v>
      </c>
      <c r="K3673" s="4">
        <f t="shared" si="289"/>
        <v>7</v>
      </c>
      <c r="L3673" s="6">
        <f t="shared" si="290"/>
        <v>12514.999999827705</v>
      </c>
      <c r="M3673" s="8">
        <f t="shared" si="286"/>
        <v>208.58333333046176</v>
      </c>
      <c r="N3673" s="8">
        <f t="shared" si="287"/>
        <v>1668.666666643694</v>
      </c>
      <c r="O3673" s="18">
        <v>1</v>
      </c>
      <c r="P3673" s="6" t="s">
        <v>6256</v>
      </c>
      <c r="Q3673" s="6" t="s">
        <v>24</v>
      </c>
    </row>
    <row r="3674" spans="1:19" s="123" customFormat="1" ht="15">
      <c r="A3674" s="127" t="s">
        <v>17</v>
      </c>
      <c r="B3674" s="127" t="s">
        <v>41</v>
      </c>
      <c r="C3674" s="127" t="s">
        <v>62</v>
      </c>
      <c r="D3674" s="127" t="s">
        <v>6257</v>
      </c>
      <c r="E3674" s="127">
        <v>1</v>
      </c>
      <c r="F3674" s="127" t="s">
        <v>92</v>
      </c>
      <c r="G3674" s="127" t="s">
        <v>22</v>
      </c>
      <c r="H3674" s="128">
        <v>43304.854942129627</v>
      </c>
      <c r="I3674" s="128">
        <v>43304.795138888891</v>
      </c>
      <c r="J3674" s="4">
        <f t="shared" si="288"/>
        <v>2018</v>
      </c>
      <c r="K3674" s="4">
        <f t="shared" si="289"/>
        <v>7</v>
      </c>
      <c r="L3674" s="127">
        <f t="shared" si="290"/>
        <v>5166.9999995967373</v>
      </c>
      <c r="M3674" s="125">
        <f t="shared" si="286"/>
        <v>86.116666659945622</v>
      </c>
      <c r="N3674" s="125">
        <f t="shared" si="287"/>
        <v>86.116666659945622</v>
      </c>
      <c r="O3674" s="126">
        <v>1</v>
      </c>
      <c r="P3674" s="127" t="s">
        <v>6258</v>
      </c>
      <c r="Q3674" s="127" t="s">
        <v>24</v>
      </c>
      <c r="S3674"/>
    </row>
    <row r="3675" spans="1:17" ht="15">
      <c r="A3675" s="6" t="s">
        <v>17</v>
      </c>
      <c r="B3675" s="6" t="s">
        <v>140</v>
      </c>
      <c r="C3675" s="6" t="s">
        <v>141</v>
      </c>
      <c r="D3675" s="6" t="s">
        <v>2861</v>
      </c>
      <c r="E3675" s="6">
        <v>23</v>
      </c>
      <c r="F3675" s="6" t="s">
        <v>27</v>
      </c>
      <c r="G3675" s="6" t="s">
        <v>22</v>
      </c>
      <c r="H3675" s="7">
        <v>43305.235601851855</v>
      </c>
      <c r="I3675" s="7">
        <v>43305.18472222222</v>
      </c>
      <c r="J3675" s="4">
        <f t="shared" si="288"/>
        <v>2018</v>
      </c>
      <c r="K3675" s="4">
        <f t="shared" si="289"/>
        <v>7</v>
      </c>
      <c r="L3675" s="6">
        <f t="shared" si="290"/>
        <v>4396.0000004153699</v>
      </c>
      <c r="M3675" s="8">
        <f t="shared" si="286"/>
        <v>73.266666673589498</v>
      </c>
      <c r="N3675" s="8">
        <f t="shared" si="287"/>
        <v>1685.1333334925584</v>
      </c>
      <c r="O3675" s="18">
        <v>1</v>
      </c>
      <c r="P3675" s="6" t="s">
        <v>6259</v>
      </c>
      <c r="Q3675" s="6" t="s">
        <v>24</v>
      </c>
    </row>
    <row r="3676" spans="1:17" ht="15">
      <c r="A3676" s="6" t="s">
        <v>17</v>
      </c>
      <c r="B3676" s="6" t="s">
        <v>41</v>
      </c>
      <c r="C3676" s="6" t="s">
        <v>62</v>
      </c>
      <c r="D3676" s="6" t="s">
        <v>292</v>
      </c>
      <c r="E3676" s="6">
        <v>11</v>
      </c>
      <c r="F3676" s="6" t="s">
        <v>131</v>
      </c>
      <c r="G3676" s="6" t="s">
        <v>22</v>
      </c>
      <c r="H3676" s="7">
        <v>43305.872164351851</v>
      </c>
      <c r="I3676" s="7">
        <v>43305.784722222219</v>
      </c>
      <c r="J3676" s="4">
        <f t="shared" si="288"/>
        <v>2018</v>
      </c>
      <c r="K3676" s="4">
        <f t="shared" si="289"/>
        <v>7</v>
      </c>
      <c r="L3676" s="6">
        <f t="shared" si="290"/>
        <v>7555.0000002142042</v>
      </c>
      <c r="M3676" s="8">
        <f t="shared" si="286"/>
        <v>125.91666667023674</v>
      </c>
      <c r="N3676" s="8">
        <f t="shared" si="287"/>
        <v>1385.0833333726041</v>
      </c>
      <c r="O3676" s="18">
        <v>1</v>
      </c>
      <c r="P3676" s="6" t="s">
        <v>6260</v>
      </c>
      <c r="Q3676" s="6" t="s">
        <v>24</v>
      </c>
    </row>
    <row r="3677" spans="1:17" ht="15">
      <c r="A3677" s="6" t="s">
        <v>17</v>
      </c>
      <c r="B3677" s="6" t="s">
        <v>41</v>
      </c>
      <c r="C3677" s="6" t="s">
        <v>62</v>
      </c>
      <c r="D3677" s="6" t="s">
        <v>6261</v>
      </c>
      <c r="E3677" s="6">
        <v>5</v>
      </c>
      <c r="F3677" s="6" t="s">
        <v>27</v>
      </c>
      <c r="G3677" s="6" t="s">
        <v>22</v>
      </c>
      <c r="H3677" s="7">
        <v>43305.892800925925</v>
      </c>
      <c r="I3677" s="7">
        <v>43305.819444444445</v>
      </c>
      <c r="J3677" s="4">
        <f t="shared" si="288"/>
        <v>2018</v>
      </c>
      <c r="K3677" s="4">
        <f t="shared" si="289"/>
        <v>7</v>
      </c>
      <c r="L3677" s="6">
        <f t="shared" si="290"/>
        <v>6337.9999998724088</v>
      </c>
      <c r="M3677" s="8">
        <f t="shared" si="286"/>
        <v>105.63333333120681</v>
      </c>
      <c r="N3677" s="8">
        <f t="shared" si="287"/>
        <v>528.16666665603407</v>
      </c>
      <c r="O3677" s="18">
        <v>1</v>
      </c>
      <c r="P3677" s="6" t="s">
        <v>6262</v>
      </c>
      <c r="Q3677" s="6" t="s">
        <v>24</v>
      </c>
    </row>
    <row r="3678" spans="1:19" s="129" customFormat="1" ht="15">
      <c r="A3678" s="133" t="s">
        <v>17</v>
      </c>
      <c r="B3678" s="133" t="s">
        <v>41</v>
      </c>
      <c r="C3678" s="133" t="s">
        <v>62</v>
      </c>
      <c r="D3678" s="133" t="s">
        <v>6263</v>
      </c>
      <c r="E3678" s="133">
        <v>1</v>
      </c>
      <c r="F3678" s="133" t="s">
        <v>131</v>
      </c>
      <c r="G3678" s="133" t="s">
        <v>22</v>
      </c>
      <c r="H3678" s="134">
        <v>43305.891585648147</v>
      </c>
      <c r="I3678" s="134">
        <v>43305.852777777778</v>
      </c>
      <c r="J3678" s="4">
        <f t="shared" si="288"/>
        <v>2018</v>
      </c>
      <c r="K3678" s="4">
        <f t="shared" si="289"/>
        <v>7</v>
      </c>
      <c r="L3678" s="133">
        <f t="shared" si="290"/>
        <v>3352.9999998863786</v>
      </c>
      <c r="M3678" s="131">
        <f t="shared" si="286"/>
        <v>55.883333331439644</v>
      </c>
      <c r="N3678" s="131">
        <f t="shared" si="287"/>
        <v>55.883333331439644</v>
      </c>
      <c r="O3678" s="132">
        <v>1</v>
      </c>
      <c r="P3678" s="133" t="s">
        <v>6264</v>
      </c>
      <c r="Q3678" s="133" t="s">
        <v>24</v>
      </c>
      <c r="S3678"/>
    </row>
    <row r="3679" spans="1:17" ht="15">
      <c r="A3679" s="6" t="s">
        <v>17</v>
      </c>
      <c r="B3679" s="6" t="s">
        <v>47</v>
      </c>
      <c r="C3679" s="6" t="s">
        <v>52</v>
      </c>
      <c r="D3679" s="6" t="s">
        <v>940</v>
      </c>
      <c r="E3679" s="6">
        <v>109</v>
      </c>
      <c r="F3679" s="6" t="s">
        <v>27</v>
      </c>
      <c r="G3679" s="6" t="s">
        <v>22</v>
      </c>
      <c r="H3679" s="7">
        <v>43307.969513888886</v>
      </c>
      <c r="I3679" s="7">
        <v>43307.910416666666</v>
      </c>
      <c r="J3679" s="4">
        <f t="shared" si="288"/>
        <v>2018</v>
      </c>
      <c r="K3679" s="4">
        <f t="shared" si="289"/>
        <v>7</v>
      </c>
      <c r="L3679" s="6">
        <f t="shared" si="290"/>
        <v>5105.9999997960404</v>
      </c>
      <c r="M3679" s="8">
        <f t="shared" si="286"/>
        <v>85.099999996600673</v>
      </c>
      <c r="N3679" s="8">
        <f t="shared" si="287"/>
        <v>9275.8999996294733</v>
      </c>
      <c r="O3679" s="18">
        <v>1</v>
      </c>
      <c r="P3679" s="6" t="s">
        <v>6265</v>
      </c>
      <c r="Q3679" s="6" t="s">
        <v>24</v>
      </c>
    </row>
    <row r="3680" spans="1:17" ht="15">
      <c r="A3680" s="6" t="s">
        <v>17</v>
      </c>
      <c r="B3680" s="6" t="s">
        <v>18</v>
      </c>
      <c r="C3680" s="6" t="s">
        <v>25</v>
      </c>
      <c r="D3680" s="6" t="s">
        <v>6266</v>
      </c>
      <c r="E3680" s="6">
        <v>2</v>
      </c>
      <c r="F3680" s="6" t="s">
        <v>21</v>
      </c>
      <c r="G3680" s="6" t="s">
        <v>22</v>
      </c>
      <c r="H3680" s="7">
        <v>43308.363981481481</v>
      </c>
      <c r="I3680" s="7">
        <v>43308.354166666664</v>
      </c>
      <c r="J3680" s="4">
        <f t="shared" si="288"/>
        <v>2018</v>
      </c>
      <c r="K3680" s="4">
        <f t="shared" si="289"/>
        <v>7</v>
      </c>
      <c r="L3680" s="6">
        <f t="shared" si="290"/>
        <v>848.00000020768493</v>
      </c>
      <c r="M3680" s="8">
        <f t="shared" si="286"/>
        <v>14.133333336794749</v>
      </c>
      <c r="N3680" s="8">
        <f t="shared" si="287"/>
        <v>28.266666673589498</v>
      </c>
      <c r="O3680" s="18">
        <v>1</v>
      </c>
      <c r="P3680" s="6" t="s">
        <v>6267</v>
      </c>
      <c r="Q3680" s="6" t="s">
        <v>24</v>
      </c>
    </row>
    <row r="3681" spans="1:17" ht="15">
      <c r="A3681" s="6" t="s">
        <v>17</v>
      </c>
      <c r="B3681" s="6" t="s">
        <v>18</v>
      </c>
      <c r="C3681" s="6" t="s">
        <v>25</v>
      </c>
      <c r="D3681" s="6" t="s">
        <v>6268</v>
      </c>
      <c r="E3681" s="6">
        <v>1</v>
      </c>
      <c r="F3681" s="6" t="s">
        <v>21</v>
      </c>
      <c r="G3681" s="6" t="s">
        <v>22</v>
      </c>
      <c r="H3681" s="7">
        <v>43308.517569444448</v>
      </c>
      <c r="I3681" s="7">
        <v>43308.447222222225</v>
      </c>
      <c r="J3681" s="4">
        <f t="shared" si="288"/>
        <v>2018</v>
      </c>
      <c r="K3681" s="4">
        <f t="shared" si="289"/>
        <v>7</v>
      </c>
      <c r="L3681" s="6">
        <f t="shared" si="290"/>
        <v>6078.0000000726432</v>
      </c>
      <c r="M3681" s="8">
        <f t="shared" si="286"/>
        <v>101.30000000121072</v>
      </c>
      <c r="N3681" s="8">
        <f t="shared" si="287"/>
        <v>101.30000000121072</v>
      </c>
      <c r="O3681" s="18">
        <v>1</v>
      </c>
      <c r="P3681" s="6" t="s">
        <v>6269</v>
      </c>
      <c r="Q3681" s="6" t="s">
        <v>24</v>
      </c>
    </row>
    <row r="3682" spans="1:17" ht="15">
      <c r="A3682" s="6" t="s">
        <v>17</v>
      </c>
      <c r="B3682" s="6" t="s">
        <v>18</v>
      </c>
      <c r="C3682" s="6" t="s">
        <v>25</v>
      </c>
      <c r="D3682" s="6" t="s">
        <v>2905</v>
      </c>
      <c r="E3682" s="6">
        <v>6</v>
      </c>
      <c r="F3682" s="6" t="s">
        <v>21</v>
      </c>
      <c r="G3682" s="6" t="s">
        <v>22</v>
      </c>
      <c r="H3682" s="7">
        <v>43308.590162037035</v>
      </c>
      <c r="I3682" s="7">
        <v>43308.494444444441</v>
      </c>
      <c r="J3682" s="4">
        <f t="shared" si="288"/>
        <v>2018</v>
      </c>
      <c r="K3682" s="4">
        <f t="shared" si="289"/>
        <v>7</v>
      </c>
      <c r="L3682" s="6">
        <f t="shared" si="290"/>
        <v>8270.0000001350418</v>
      </c>
      <c r="M3682" s="8">
        <f t="shared" si="286"/>
        <v>137.83333333558403</v>
      </c>
      <c r="N3682" s="8">
        <f t="shared" si="287"/>
        <v>827.00000001350418</v>
      </c>
      <c r="O3682" s="18">
        <v>1</v>
      </c>
      <c r="P3682" s="6" t="s">
        <v>6270</v>
      </c>
      <c r="Q3682" s="6" t="s">
        <v>24</v>
      </c>
    </row>
    <row r="3683" spans="1:17" ht="15">
      <c r="A3683" s="6" t="s">
        <v>17</v>
      </c>
      <c r="B3683" s="6" t="s">
        <v>55</v>
      </c>
      <c r="C3683" s="6" t="s">
        <v>59</v>
      </c>
      <c r="D3683" s="6" t="s">
        <v>6271</v>
      </c>
      <c r="E3683" s="6">
        <v>13</v>
      </c>
      <c r="F3683" s="6" t="s">
        <v>131</v>
      </c>
      <c r="G3683" s="6" t="s">
        <v>22</v>
      </c>
      <c r="H3683" s="7">
        <v>43308.693425925929</v>
      </c>
      <c r="I3683" s="7">
        <v>43308.647222222222</v>
      </c>
      <c r="J3683" s="4">
        <f t="shared" si="288"/>
        <v>2018</v>
      </c>
      <c r="K3683" s="4">
        <f t="shared" si="289"/>
        <v>7</v>
      </c>
      <c r="L3683" s="6">
        <f t="shared" si="290"/>
        <v>3992.0000002719462</v>
      </c>
      <c r="M3683" s="8">
        <f t="shared" si="286"/>
        <v>66.53333333786577</v>
      </c>
      <c r="N3683" s="8">
        <f t="shared" si="287"/>
        <v>864.93333339225501</v>
      </c>
      <c r="O3683" s="18">
        <v>1</v>
      </c>
      <c r="P3683" s="6" t="s">
        <v>6272</v>
      </c>
      <c r="Q3683" s="6" t="s">
        <v>24</v>
      </c>
    </row>
    <row r="3684" spans="1:17" ht="15">
      <c r="A3684" s="6" t="s">
        <v>17</v>
      </c>
      <c r="B3684" s="6" t="s">
        <v>41</v>
      </c>
      <c r="C3684" s="6" t="s">
        <v>62</v>
      </c>
      <c r="D3684" s="6" t="s">
        <v>6273</v>
      </c>
      <c r="E3684" s="6">
        <v>6</v>
      </c>
      <c r="F3684" s="6" t="s">
        <v>44</v>
      </c>
      <c r="G3684" s="6" t="s">
        <v>22</v>
      </c>
      <c r="H3684" s="7">
        <v>43308.771678240744</v>
      </c>
      <c r="I3684" s="7">
        <v>43308.650694444441</v>
      </c>
      <c r="J3684" s="4">
        <f t="shared" si="288"/>
        <v>2018</v>
      </c>
      <c r="K3684" s="4">
        <f t="shared" si="289"/>
        <v>7</v>
      </c>
      <c r="L3684" s="6">
        <f t="shared" si="290"/>
        <v>10453.000000608154</v>
      </c>
      <c r="M3684" s="8">
        <f t="shared" si="286"/>
        <v>174.21666667680256</v>
      </c>
      <c r="N3684" s="8">
        <f t="shared" si="287"/>
        <v>1045.3000000608154</v>
      </c>
      <c r="O3684" s="18">
        <v>1</v>
      </c>
      <c r="P3684" s="6" t="s">
        <v>6274</v>
      </c>
      <c r="Q3684" s="6" t="s">
        <v>24</v>
      </c>
    </row>
    <row r="3685" spans="1:17" ht="15">
      <c r="A3685" s="6" t="s">
        <v>17</v>
      </c>
      <c r="B3685" s="6" t="s">
        <v>18</v>
      </c>
      <c r="C3685" s="6" t="s">
        <v>25</v>
      </c>
      <c r="D3685" s="6" t="s">
        <v>6275</v>
      </c>
      <c r="E3685" s="6">
        <v>4</v>
      </c>
      <c r="F3685" s="6" t="s">
        <v>21</v>
      </c>
      <c r="G3685" s="6" t="s">
        <v>22</v>
      </c>
      <c r="H3685" s="7">
        <v>43308.697615740741</v>
      </c>
      <c r="I3685" s="7">
        <v>43308.652777777781</v>
      </c>
      <c r="J3685" s="4">
        <f t="shared" si="288"/>
        <v>2018</v>
      </c>
      <c r="K3685" s="4">
        <f t="shared" si="289"/>
        <v>7</v>
      </c>
      <c r="L3685" s="6">
        <f t="shared" si="290"/>
        <v>3873.9999997196719</v>
      </c>
      <c r="M3685" s="8">
        <f t="shared" si="286"/>
        <v>64.566666661994532</v>
      </c>
      <c r="N3685" s="8">
        <f t="shared" si="287"/>
        <v>258.26666664797813</v>
      </c>
      <c r="O3685" s="18">
        <v>1</v>
      </c>
      <c r="P3685" s="6" t="s">
        <v>6276</v>
      </c>
      <c r="Q3685" s="6" t="s">
        <v>24</v>
      </c>
    </row>
    <row r="3686" spans="1:17" ht="15">
      <c r="A3686" s="6" t="s">
        <v>17</v>
      </c>
      <c r="B3686" s="6" t="s">
        <v>55</v>
      </c>
      <c r="C3686" s="6" t="s">
        <v>59</v>
      </c>
      <c r="D3686" s="6" t="s">
        <v>6029</v>
      </c>
      <c r="E3686" s="6">
        <v>164</v>
      </c>
      <c r="F3686" s="6" t="s">
        <v>131</v>
      </c>
      <c r="G3686" s="6" t="s">
        <v>22</v>
      </c>
      <c r="H3686" s="7">
        <v>43308.686666666668</v>
      </c>
      <c r="I3686" s="7">
        <v>43308.656944444447</v>
      </c>
      <c r="J3686" s="4">
        <f t="shared" si="288"/>
        <v>2018</v>
      </c>
      <c r="K3686" s="4">
        <f t="shared" si="289"/>
        <v>7</v>
      </c>
      <c r="L3686" s="6">
        <f t="shared" si="290"/>
        <v>2567.9999999469146</v>
      </c>
      <c r="M3686" s="8">
        <f t="shared" si="286"/>
        <v>42.799999999115244</v>
      </c>
      <c r="N3686" s="8">
        <f t="shared" si="287"/>
        <v>7019.1999998548999</v>
      </c>
      <c r="O3686" s="18">
        <v>1</v>
      </c>
      <c r="P3686" s="6" t="s">
        <v>6277</v>
      </c>
      <c r="Q3686" s="6" t="s">
        <v>24</v>
      </c>
    </row>
    <row r="3687" spans="1:17" ht="15">
      <c r="A3687" s="6" t="s">
        <v>17</v>
      </c>
      <c r="B3687" s="6" t="s">
        <v>18</v>
      </c>
      <c r="C3687" s="6" t="s">
        <v>35</v>
      </c>
      <c r="D3687" s="6" t="s">
        <v>3251</v>
      </c>
      <c r="E3687" s="6">
        <v>9</v>
      </c>
      <c r="F3687" s="6" t="s">
        <v>131</v>
      </c>
      <c r="G3687" s="6" t="s">
        <v>22</v>
      </c>
      <c r="H3687" s="7">
        <v>43308.710393518515</v>
      </c>
      <c r="I3687" s="7">
        <v>43308.658333333333</v>
      </c>
      <c r="J3687" s="4">
        <f t="shared" si="288"/>
        <v>2018</v>
      </c>
      <c r="K3687" s="4">
        <f t="shared" si="289"/>
        <v>7</v>
      </c>
      <c r="L3687" s="6">
        <f t="shared" si="290"/>
        <v>4497.9999997420236</v>
      </c>
      <c r="M3687" s="8">
        <f t="shared" si="286"/>
        <v>74.966666662367061</v>
      </c>
      <c r="N3687" s="8">
        <f t="shared" si="287"/>
        <v>674.69999996130355</v>
      </c>
      <c r="O3687" s="18">
        <v>1</v>
      </c>
      <c r="P3687" s="6" t="s">
        <v>6278</v>
      </c>
      <c r="Q3687" s="6" t="s">
        <v>24</v>
      </c>
    </row>
    <row r="3688" spans="1:17" ht="15">
      <c r="A3688" s="6" t="s">
        <v>17</v>
      </c>
      <c r="B3688" s="6" t="s">
        <v>55</v>
      </c>
      <c r="C3688" s="6" t="s">
        <v>56</v>
      </c>
      <c r="D3688" s="6" t="s">
        <v>1517</v>
      </c>
      <c r="E3688" s="6">
        <v>28</v>
      </c>
      <c r="F3688" s="6" t="s">
        <v>131</v>
      </c>
      <c r="G3688" s="6" t="s">
        <v>22</v>
      </c>
      <c r="H3688" s="7">
        <v>43308.711574074077</v>
      </c>
      <c r="I3688" s="7">
        <v>43308.671527777777</v>
      </c>
      <c r="J3688" s="4">
        <f t="shared" si="288"/>
        <v>2018</v>
      </c>
      <c r="K3688" s="4">
        <f t="shared" si="289"/>
        <v>7</v>
      </c>
      <c r="L3688" s="6">
        <f t="shared" si="290"/>
        <v>3460.0000003818423</v>
      </c>
      <c r="M3688" s="8">
        <f t="shared" si="286"/>
        <v>57.666666673030704</v>
      </c>
      <c r="N3688" s="8">
        <f t="shared" si="287"/>
        <v>1614.6666668448597</v>
      </c>
      <c r="O3688" s="18">
        <v>1</v>
      </c>
      <c r="P3688" s="6" t="s">
        <v>6279</v>
      </c>
      <c r="Q3688" s="6" t="s">
        <v>24</v>
      </c>
    </row>
    <row r="3689" spans="1:17" ht="15">
      <c r="A3689" s="6" t="s">
        <v>17</v>
      </c>
      <c r="B3689" s="6" t="s">
        <v>41</v>
      </c>
      <c r="C3689" s="6" t="s">
        <v>42</v>
      </c>
      <c r="D3689" s="6" t="s">
        <v>6280</v>
      </c>
      <c r="E3689" s="6">
        <v>7</v>
      </c>
      <c r="F3689" s="6" t="s">
        <v>131</v>
      </c>
      <c r="G3689" s="6" t="s">
        <v>22</v>
      </c>
      <c r="H3689" s="7">
        <v>43308.732534722221</v>
      </c>
      <c r="I3689" s="7">
        <v>43308.705555555556</v>
      </c>
      <c r="J3689" s="4">
        <f t="shared" si="288"/>
        <v>2018</v>
      </c>
      <c r="K3689" s="4">
        <f t="shared" si="289"/>
        <v>7</v>
      </c>
      <c r="L3689" s="6">
        <f t="shared" si="290"/>
        <v>2330.9999998658895</v>
      </c>
      <c r="M3689" s="8">
        <f t="shared" si="286"/>
        <v>38.849999997764826</v>
      </c>
      <c r="N3689" s="8">
        <f t="shared" si="287"/>
        <v>271.94999998435378</v>
      </c>
      <c r="O3689" s="18">
        <v>1</v>
      </c>
      <c r="P3689" s="6" t="s">
        <v>6281</v>
      </c>
      <c r="Q3689" s="6" t="s">
        <v>24</v>
      </c>
    </row>
    <row r="3690" spans="1:19" s="117" customFormat="1" ht="15">
      <c r="A3690" s="119" t="s">
        <v>17</v>
      </c>
      <c r="B3690" s="119" t="s">
        <v>41</v>
      </c>
      <c r="C3690" s="119" t="s">
        <v>42</v>
      </c>
      <c r="D3690" s="119" t="s">
        <v>6282</v>
      </c>
      <c r="E3690" s="119">
        <v>1</v>
      </c>
      <c r="F3690" s="119" t="s">
        <v>44</v>
      </c>
      <c r="G3690" s="119" t="s">
        <v>22</v>
      </c>
      <c r="H3690" s="122">
        <v>43308.722245370373</v>
      </c>
      <c r="I3690" s="122">
        <v>43308.705555555556</v>
      </c>
      <c r="J3690" s="4">
        <f t="shared" si="288"/>
        <v>2018</v>
      </c>
      <c r="K3690" s="4">
        <f t="shared" si="289"/>
        <v>7</v>
      </c>
      <c r="L3690" s="119">
        <f t="shared" si="290"/>
        <v>1442.0000001322478</v>
      </c>
      <c r="M3690" s="120">
        <f t="shared" si="286"/>
        <v>24.033333335537463</v>
      </c>
      <c r="N3690" s="120">
        <f t="shared" si="287"/>
        <v>24.033333335537463</v>
      </c>
      <c r="O3690" s="121">
        <v>1</v>
      </c>
      <c r="P3690" s="119" t="s">
        <v>6283</v>
      </c>
      <c r="Q3690" s="119" t="s">
        <v>24</v>
      </c>
      <c r="S3690"/>
    </row>
    <row r="3691" spans="1:17" ht="15">
      <c r="A3691" s="6" t="s">
        <v>17</v>
      </c>
      <c r="B3691" s="6" t="s">
        <v>55</v>
      </c>
      <c r="C3691" s="6" t="s">
        <v>56</v>
      </c>
      <c r="D3691" s="6" t="s">
        <v>1563</v>
      </c>
      <c r="E3691" s="6">
        <v>1</v>
      </c>
      <c r="F3691" s="6" t="s">
        <v>131</v>
      </c>
      <c r="G3691" s="6" t="s">
        <v>22</v>
      </c>
      <c r="H3691" s="7">
        <v>43308.740277777775</v>
      </c>
      <c r="I3691" s="7">
        <v>43308.711805555555</v>
      </c>
      <c r="J3691" s="4">
        <f t="shared" si="288"/>
        <v>2018</v>
      </c>
      <c r="K3691" s="4">
        <f t="shared" si="289"/>
        <v>7</v>
      </c>
      <c r="L3691" s="6">
        <f t="shared" si="290"/>
        <v>2459.9999998463318</v>
      </c>
      <c r="M3691" s="8">
        <f t="shared" si="286"/>
        <v>40.999999997438863</v>
      </c>
      <c r="N3691" s="8">
        <f t="shared" si="287"/>
        <v>40.999999997438863</v>
      </c>
      <c r="O3691" s="18">
        <v>1</v>
      </c>
      <c r="P3691" s="6" t="s">
        <v>6284</v>
      </c>
      <c r="Q3691" s="6" t="s">
        <v>24</v>
      </c>
    </row>
    <row r="3692" spans="1:17" ht="15">
      <c r="A3692" s="6" t="s">
        <v>17</v>
      </c>
      <c r="B3692" s="6" t="s">
        <v>55</v>
      </c>
      <c r="C3692" s="6" t="s">
        <v>59</v>
      </c>
      <c r="D3692" s="6" t="s">
        <v>6285</v>
      </c>
      <c r="E3692" s="6">
        <v>1</v>
      </c>
      <c r="F3692" s="6" t="s">
        <v>131</v>
      </c>
      <c r="G3692" s="6" t="s">
        <v>22</v>
      </c>
      <c r="H3692" s="7">
        <v>43308.737696759257</v>
      </c>
      <c r="I3692" s="7">
        <v>43308.713194444441</v>
      </c>
      <c r="J3692" s="4">
        <f t="shared" si="288"/>
        <v>2018</v>
      </c>
      <c r="K3692" s="4">
        <f t="shared" si="289"/>
        <v>7</v>
      </c>
      <c r="L3692" s="6">
        <f t="shared" si="290"/>
        <v>2117.0000001322478</v>
      </c>
      <c r="M3692" s="8">
        <f t="shared" si="286"/>
        <v>35.283333335537463</v>
      </c>
      <c r="N3692" s="8">
        <f t="shared" si="287"/>
        <v>35.283333335537463</v>
      </c>
      <c r="O3692" s="18">
        <v>1</v>
      </c>
      <c r="P3692" s="6" t="s">
        <v>6286</v>
      </c>
      <c r="Q3692" s="6" t="s">
        <v>24</v>
      </c>
    </row>
    <row r="3693" spans="1:17" ht="15">
      <c r="A3693" s="6" t="s">
        <v>29</v>
      </c>
      <c r="B3693" s="6" t="s">
        <v>30</v>
      </c>
      <c r="C3693" s="6" t="s">
        <v>83</v>
      </c>
      <c r="D3693" s="6" t="s">
        <v>6287</v>
      </c>
      <c r="E3693" s="6">
        <v>1</v>
      </c>
      <c r="F3693" s="6" t="s">
        <v>131</v>
      </c>
      <c r="G3693" s="6" t="s">
        <v>97</v>
      </c>
      <c r="H3693" s="7">
        <v>43309.079791666663</v>
      </c>
      <c r="I3693" s="7">
        <v>43308.780555555553</v>
      </c>
      <c r="J3693" s="4">
        <f t="shared" si="288"/>
        <v>2018</v>
      </c>
      <c r="K3693" s="4">
        <f t="shared" si="289"/>
        <v>7</v>
      </c>
      <c r="L3693" s="6">
        <f t="shared" si="290"/>
        <v>25853.999999910593</v>
      </c>
      <c r="M3693" s="8">
        <f t="shared" si="286"/>
        <v>430.89999999850988</v>
      </c>
      <c r="N3693" s="8">
        <f t="shared" si="287"/>
        <v>430.89999999850988</v>
      </c>
      <c r="O3693" s="18">
        <v>1</v>
      </c>
      <c r="P3693" s="6" t="s">
        <v>6288</v>
      </c>
      <c r="Q3693" s="6" t="s">
        <v>24</v>
      </c>
    </row>
    <row r="3694" spans="1:17" ht="15">
      <c r="A3694" s="6" t="s">
        <v>29</v>
      </c>
      <c r="B3694" s="6" t="s">
        <v>94</v>
      </c>
      <c r="C3694" s="6" t="s">
        <v>186</v>
      </c>
      <c r="D3694" s="6" t="s">
        <v>4862</v>
      </c>
      <c r="E3694" s="6">
        <v>1067</v>
      </c>
      <c r="F3694" s="6" t="s">
        <v>131</v>
      </c>
      <c r="G3694" s="6" t="s">
        <v>22</v>
      </c>
      <c r="H3694" s="7">
        <v>43308.996620370373</v>
      </c>
      <c r="I3694" s="7">
        <v>43308.84652777778</v>
      </c>
      <c r="J3694" s="4">
        <f t="shared" si="288"/>
        <v>2018</v>
      </c>
      <c r="K3694" s="4">
        <f t="shared" si="289"/>
        <v>7</v>
      </c>
      <c r="L3694" s="6">
        <f t="shared" si="290"/>
        <v>12968.000000109896</v>
      </c>
      <c r="M3694" s="8">
        <f t="shared" si="286"/>
        <v>216.13333333516493</v>
      </c>
      <c r="N3694" s="8">
        <f t="shared" si="287"/>
        <v>230614.26666862099</v>
      </c>
      <c r="O3694" s="18">
        <v>1</v>
      </c>
      <c r="P3694" s="6" t="s">
        <v>6289</v>
      </c>
      <c r="Q3694" s="6" t="s">
        <v>24</v>
      </c>
    </row>
    <row r="3695" spans="1:17" ht="15">
      <c r="A3695" s="6" t="s">
        <v>29</v>
      </c>
      <c r="B3695" s="6" t="s">
        <v>94</v>
      </c>
      <c r="C3695" s="6" t="s">
        <v>4936</v>
      </c>
      <c r="D3695" s="6" t="s">
        <v>2190</v>
      </c>
      <c r="E3695" s="6">
        <v>30</v>
      </c>
      <c r="F3695" s="6" t="s">
        <v>27</v>
      </c>
      <c r="G3695" s="6" t="s">
        <v>22</v>
      </c>
      <c r="H3695" s="7">
        <v>43309.020277777781</v>
      </c>
      <c r="I3695" s="7">
        <v>43308.85833333333</v>
      </c>
      <c r="J3695" s="4">
        <f t="shared" si="288"/>
        <v>2018</v>
      </c>
      <c r="K3695" s="4">
        <f t="shared" si="289"/>
        <v>7</v>
      </c>
      <c r="L3695" s="6">
        <f t="shared" si="290"/>
        <v>13992.000000597909</v>
      </c>
      <c r="M3695" s="8">
        <f t="shared" si="286"/>
        <v>233.20000000996515</v>
      </c>
      <c r="N3695" s="8">
        <f t="shared" si="287"/>
        <v>6996.0000002989545</v>
      </c>
      <c r="O3695" s="18">
        <v>1</v>
      </c>
      <c r="P3695" s="6" t="s">
        <v>6290</v>
      </c>
      <c r="Q3695" s="6" t="s">
        <v>24</v>
      </c>
    </row>
    <row r="3696" spans="1:17" ht="15">
      <c r="A3696" s="6" t="s">
        <v>29</v>
      </c>
      <c r="B3696" s="6" t="s">
        <v>30</v>
      </c>
      <c r="C3696" s="6" t="s">
        <v>31</v>
      </c>
      <c r="D3696" s="6" t="s">
        <v>1615</v>
      </c>
      <c r="E3696" s="6">
        <v>174</v>
      </c>
      <c r="F3696" s="6" t="s">
        <v>131</v>
      </c>
      <c r="G3696" s="6" t="s">
        <v>22</v>
      </c>
      <c r="H3696" s="7">
        <v>43308.927870370368</v>
      </c>
      <c r="I3696" s="7">
        <v>43308.87777777778</v>
      </c>
      <c r="J3696" s="4">
        <f t="shared" si="288"/>
        <v>2018</v>
      </c>
      <c r="K3696" s="4">
        <f t="shared" si="289"/>
        <v>7</v>
      </c>
      <c r="L3696" s="6">
        <f t="shared" si="290"/>
        <v>4327.9999996069819</v>
      </c>
      <c r="M3696" s="8">
        <f t="shared" si="286"/>
        <v>72.133333326783031</v>
      </c>
      <c r="N3696" s="8">
        <f t="shared" si="287"/>
        <v>12551.199998860247</v>
      </c>
      <c r="O3696" s="18">
        <v>1</v>
      </c>
      <c r="P3696" s="6" t="s">
        <v>6291</v>
      </c>
      <c r="Q3696" s="6" t="s">
        <v>24</v>
      </c>
    </row>
    <row r="3697" spans="1:17" ht="15">
      <c r="A3697" s="6" t="s">
        <v>29</v>
      </c>
      <c r="B3697" s="6" t="s">
        <v>94</v>
      </c>
      <c r="C3697" s="6" t="s">
        <v>156</v>
      </c>
      <c r="D3697" s="6" t="s">
        <v>6292</v>
      </c>
      <c r="E3697" s="6">
        <v>3</v>
      </c>
      <c r="F3697" s="6" t="s">
        <v>131</v>
      </c>
      <c r="G3697" s="6" t="s">
        <v>22</v>
      </c>
      <c r="H3697" s="7">
        <v>43309.015752314815</v>
      </c>
      <c r="I3697" s="7">
        <v>43308.893750000003</v>
      </c>
      <c r="J3697" s="4">
        <f t="shared" si="288"/>
        <v>2018</v>
      </c>
      <c r="K3697" s="4">
        <f t="shared" si="289"/>
        <v>7</v>
      </c>
      <c r="L3697" s="6">
        <f t="shared" si="290"/>
        <v>10540.999999805354</v>
      </c>
      <c r="M3697" s="8">
        <f t="shared" si="286"/>
        <v>175.68333333008923</v>
      </c>
      <c r="N3697" s="8">
        <f t="shared" si="287"/>
        <v>527.04999999026768</v>
      </c>
      <c r="O3697" s="18">
        <v>1</v>
      </c>
      <c r="P3697" s="6" t="s">
        <v>6293</v>
      </c>
      <c r="Q3697" s="6" t="s">
        <v>24</v>
      </c>
    </row>
    <row r="3698" spans="1:17" ht="15">
      <c r="A3698" s="6" t="s">
        <v>29</v>
      </c>
      <c r="B3698" s="6" t="s">
        <v>94</v>
      </c>
      <c r="C3698" s="6" t="s">
        <v>4972</v>
      </c>
      <c r="D3698" s="6" t="s">
        <v>6294</v>
      </c>
      <c r="E3698" s="6">
        <v>4</v>
      </c>
      <c r="F3698" s="6" t="s">
        <v>131</v>
      </c>
      <c r="G3698" s="6" t="s">
        <v>22</v>
      </c>
      <c r="H3698" s="7">
        <v>43309.165254629632</v>
      </c>
      <c r="I3698" s="7">
        <v>43308.951388888891</v>
      </c>
      <c r="J3698" s="4">
        <f t="shared" si="288"/>
        <v>2018</v>
      </c>
      <c r="K3698" s="4">
        <f t="shared" si="289"/>
        <v>7</v>
      </c>
      <c r="L3698" s="6">
        <f t="shared" si="290"/>
        <v>18478.00000004936</v>
      </c>
      <c r="M3698" s="8">
        <f t="shared" si="286"/>
        <v>307.96666666748933</v>
      </c>
      <c r="N3698" s="8">
        <f t="shared" si="287"/>
        <v>1231.8666666699573</v>
      </c>
      <c r="O3698" s="18">
        <v>1</v>
      </c>
      <c r="P3698" s="6" t="s">
        <v>6295</v>
      </c>
      <c r="Q3698" s="6" t="s">
        <v>24</v>
      </c>
    </row>
    <row r="3699" spans="1:17" ht="15">
      <c r="A3699" s="6" t="s">
        <v>29</v>
      </c>
      <c r="B3699" s="6" t="s">
        <v>94</v>
      </c>
      <c r="C3699" s="6" t="s">
        <v>186</v>
      </c>
      <c r="D3699" s="6" t="s">
        <v>4862</v>
      </c>
      <c r="E3699" s="6">
        <v>1067</v>
      </c>
      <c r="F3699" s="6" t="s">
        <v>131</v>
      </c>
      <c r="G3699" s="6" t="s">
        <v>22</v>
      </c>
      <c r="H3699" s="7">
        <v>43309.103495370371</v>
      </c>
      <c r="I3699" s="7">
        <v>43309.003472222219</v>
      </c>
      <c r="J3699" s="4">
        <f t="shared" si="288"/>
        <v>2018</v>
      </c>
      <c r="K3699" s="4">
        <f t="shared" si="289"/>
        <v>7</v>
      </c>
      <c r="L3699" s="6">
        <f t="shared" si="290"/>
        <v>8642.0000003417954</v>
      </c>
      <c r="M3699" s="8">
        <f t="shared" si="286"/>
        <v>144.03333333902992</v>
      </c>
      <c r="N3699" s="8">
        <f t="shared" si="287"/>
        <v>153683.56667274493</v>
      </c>
      <c r="O3699" s="18">
        <v>1</v>
      </c>
      <c r="P3699" s="6" t="s">
        <v>6296</v>
      </c>
      <c r="Q3699" s="6" t="s">
        <v>24</v>
      </c>
    </row>
    <row r="3700" spans="1:17" ht="15">
      <c r="A3700" s="6" t="s">
        <v>29</v>
      </c>
      <c r="B3700" s="6" t="s">
        <v>87</v>
      </c>
      <c r="C3700" s="6" t="s">
        <v>197</v>
      </c>
      <c r="D3700" s="6" t="s">
        <v>1951</v>
      </c>
      <c r="E3700" s="6">
        <v>20</v>
      </c>
      <c r="F3700" s="6" t="s">
        <v>131</v>
      </c>
      <c r="G3700" s="6" t="s">
        <v>22</v>
      </c>
      <c r="H3700" s="7">
        <v>43309.354664351849</v>
      </c>
      <c r="I3700" s="7">
        <v>43309.26458333333</v>
      </c>
      <c r="J3700" s="4">
        <f t="shared" si="288"/>
        <v>2018</v>
      </c>
      <c r="K3700" s="4">
        <f t="shared" si="289"/>
        <v>7</v>
      </c>
      <c r="L3700" s="6">
        <f t="shared" si="290"/>
        <v>7783.0000000772998</v>
      </c>
      <c r="M3700" s="8">
        <f t="shared" si="286"/>
        <v>129.716666667955</v>
      </c>
      <c r="N3700" s="8">
        <f t="shared" si="287"/>
        <v>2594.3333333590999</v>
      </c>
      <c r="O3700" s="18">
        <v>1</v>
      </c>
      <c r="P3700" s="6" t="s">
        <v>6297</v>
      </c>
      <c r="Q3700" s="6" t="s">
        <v>24</v>
      </c>
    </row>
    <row r="3701" spans="1:17" ht="15">
      <c r="A3701" s="6" t="s">
        <v>29</v>
      </c>
      <c r="B3701" s="6" t="s">
        <v>30</v>
      </c>
      <c r="C3701" s="6" t="s">
        <v>83</v>
      </c>
      <c r="D3701" s="6" t="s">
        <v>6298</v>
      </c>
      <c r="E3701" s="6">
        <v>3</v>
      </c>
      <c r="F3701" s="6" t="s">
        <v>131</v>
      </c>
      <c r="G3701" s="6" t="s">
        <v>22</v>
      </c>
      <c r="H3701" s="7">
        <v>43309.401446759257</v>
      </c>
      <c r="I3701" s="7">
        <v>43309.322916666664</v>
      </c>
      <c r="J3701" s="4">
        <f t="shared" si="288"/>
        <v>2018</v>
      </c>
      <c r="K3701" s="4">
        <f t="shared" si="289"/>
        <v>7</v>
      </c>
      <c r="L3701" s="6">
        <f t="shared" si="290"/>
        <v>6785.0000000093132</v>
      </c>
      <c r="M3701" s="8">
        <f t="shared" si="286"/>
        <v>113.08333333348855</v>
      </c>
      <c r="N3701" s="8">
        <f t="shared" si="287"/>
        <v>339.25000000046566</v>
      </c>
      <c r="O3701" s="18">
        <v>1</v>
      </c>
      <c r="P3701" s="6" t="s">
        <v>6299</v>
      </c>
      <c r="Q3701" s="6" t="s">
        <v>24</v>
      </c>
    </row>
    <row r="3702" spans="1:17" ht="15">
      <c r="A3702" s="6" t="s">
        <v>17</v>
      </c>
      <c r="B3702" s="6" t="s">
        <v>18</v>
      </c>
      <c r="C3702" s="6" t="s">
        <v>35</v>
      </c>
      <c r="D3702" s="6" t="s">
        <v>6300</v>
      </c>
      <c r="E3702" s="6">
        <v>54</v>
      </c>
      <c r="F3702" s="6" t="s">
        <v>27</v>
      </c>
      <c r="G3702" s="6" t="s">
        <v>22</v>
      </c>
      <c r="H3702" s="7">
        <v>43309.805150462962</v>
      </c>
      <c r="I3702" s="7">
        <v>43309.729861111111</v>
      </c>
      <c r="J3702" s="4">
        <f t="shared" si="288"/>
        <v>2018</v>
      </c>
      <c r="K3702" s="4">
        <f t="shared" si="289"/>
        <v>7</v>
      </c>
      <c r="L3702" s="6">
        <f t="shared" si="290"/>
        <v>6504.9999999348074</v>
      </c>
      <c r="M3702" s="8">
        <f t="shared" si="286"/>
        <v>108.41666666558012</v>
      </c>
      <c r="N3702" s="8">
        <f t="shared" si="287"/>
        <v>5854.4999999413267</v>
      </c>
      <c r="O3702" s="18">
        <v>1</v>
      </c>
      <c r="P3702" s="6" t="s">
        <v>6301</v>
      </c>
      <c r="Q3702" s="6" t="s">
        <v>24</v>
      </c>
    </row>
    <row r="3703" spans="1:17" s="106" customFormat="1" ht="15">
      <c r="A3703" s="110" t="s">
        <v>17</v>
      </c>
      <c r="B3703" s="110" t="s">
        <v>18</v>
      </c>
      <c r="C3703" s="110" t="s">
        <v>35</v>
      </c>
      <c r="D3703" s="110" t="s">
        <v>6302</v>
      </c>
      <c r="E3703" s="110">
        <v>1</v>
      </c>
      <c r="F3703" s="110" t="s">
        <v>131</v>
      </c>
      <c r="G3703" s="110" t="s">
        <v>22</v>
      </c>
      <c r="H3703" s="183">
        <v>43309.838622685187</v>
      </c>
      <c r="I3703" s="183">
        <v>43309.738888888889</v>
      </c>
      <c r="J3703" s="4">
        <f t="shared" si="288"/>
        <v>2018</v>
      </c>
      <c r="K3703" s="4">
        <f t="shared" si="289"/>
        <v>7</v>
      </c>
      <c r="L3703" s="110">
        <f t="shared" si="290"/>
        <v>8617.0000001555309</v>
      </c>
      <c r="M3703" s="108">
        <f t="shared" si="286"/>
        <v>143.61666666925885</v>
      </c>
      <c r="N3703" s="108">
        <f t="shared" si="287"/>
        <v>143.61666666925885</v>
      </c>
      <c r="O3703" s="109">
        <v>1</v>
      </c>
      <c r="P3703" s="110" t="s">
        <v>6303</v>
      </c>
      <c r="Q3703" s="110" t="s">
        <v>24</v>
      </c>
    </row>
    <row r="3704" spans="1:17" ht="15">
      <c r="A3704" s="6" t="s">
        <v>17</v>
      </c>
      <c r="B3704" s="6" t="s">
        <v>18</v>
      </c>
      <c r="C3704" s="6" t="s">
        <v>19</v>
      </c>
      <c r="D3704" s="6" t="s">
        <v>6304</v>
      </c>
      <c r="E3704" s="6">
        <v>608</v>
      </c>
      <c r="F3704" s="6" t="s">
        <v>27</v>
      </c>
      <c r="G3704" s="6" t="s">
        <v>22</v>
      </c>
      <c r="H3704" s="7">
        <v>43309.800219907411</v>
      </c>
      <c r="I3704" s="7">
        <v>43309.738888888889</v>
      </c>
      <c r="J3704" s="4">
        <f t="shared" si="288"/>
        <v>2018</v>
      </c>
      <c r="K3704" s="4">
        <f t="shared" si="289"/>
        <v>7</v>
      </c>
      <c r="L3704" s="6">
        <f t="shared" si="290"/>
        <v>5299.0000002784654</v>
      </c>
      <c r="M3704" s="8">
        <f t="shared" si="286"/>
        <v>88.316666671307757</v>
      </c>
      <c r="N3704" s="8">
        <f t="shared" si="287"/>
        <v>53696.533336155117</v>
      </c>
      <c r="O3704" s="18">
        <v>1</v>
      </c>
      <c r="P3704" s="6" t="s">
        <v>6305</v>
      </c>
      <c r="Q3704" s="6" t="s">
        <v>24</v>
      </c>
    </row>
    <row r="3705" spans="1:17" ht="15">
      <c r="A3705" s="6" t="s">
        <v>17</v>
      </c>
      <c r="B3705" s="6" t="s">
        <v>18</v>
      </c>
      <c r="C3705" s="6" t="s">
        <v>19</v>
      </c>
      <c r="D3705" s="6" t="s">
        <v>1345</v>
      </c>
      <c r="E3705" s="6">
        <v>86</v>
      </c>
      <c r="F3705" s="6" t="s">
        <v>27</v>
      </c>
      <c r="G3705" s="6" t="s">
        <v>22</v>
      </c>
      <c r="H3705" s="7">
        <v>43309.90861111111</v>
      </c>
      <c r="I3705" s="7">
        <v>43309.86041666667</v>
      </c>
      <c r="J3705" s="4">
        <f t="shared" si="288"/>
        <v>2018</v>
      </c>
      <c r="K3705" s="4">
        <f t="shared" si="289"/>
        <v>7</v>
      </c>
      <c r="L3705" s="6">
        <f t="shared" si="290"/>
        <v>4163.9999996172264</v>
      </c>
      <c r="M3705" s="8">
        <f t="shared" si="286"/>
        <v>69.39999999362044</v>
      </c>
      <c r="N3705" s="8">
        <f t="shared" si="287"/>
        <v>5968.3999994513579</v>
      </c>
      <c r="O3705" s="18">
        <v>1</v>
      </c>
      <c r="P3705" s="6" t="s">
        <v>6306</v>
      </c>
      <c r="Q3705" s="6" t="s">
        <v>24</v>
      </c>
    </row>
    <row r="3706" spans="1:17" ht="15">
      <c r="A3706" s="6" t="s">
        <v>17</v>
      </c>
      <c r="B3706" s="6" t="s">
        <v>41</v>
      </c>
      <c r="C3706" s="6" t="s">
        <v>129</v>
      </c>
      <c r="D3706" s="6" t="s">
        <v>4148</v>
      </c>
      <c r="E3706" s="6">
        <v>1</v>
      </c>
      <c r="F3706" s="6" t="s">
        <v>27</v>
      </c>
      <c r="G3706" s="6" t="s">
        <v>22</v>
      </c>
      <c r="H3706" s="7">
        <v>43310.460810185185</v>
      </c>
      <c r="I3706" s="7">
        <v>43310.40347222222</v>
      </c>
      <c r="J3706" s="4">
        <f t="shared" si="288"/>
        <v>2018</v>
      </c>
      <c r="K3706" s="4">
        <f t="shared" si="289"/>
        <v>7</v>
      </c>
      <c r="L3706" s="6">
        <f t="shared" si="290"/>
        <v>4954.0000000968575</v>
      </c>
      <c r="M3706" s="8">
        <f t="shared" si="286"/>
        <v>82.566666668280959</v>
      </c>
      <c r="N3706" s="8">
        <f t="shared" si="287"/>
        <v>82.566666668280959</v>
      </c>
      <c r="O3706" s="18">
        <v>1</v>
      </c>
      <c r="P3706" s="6" t="s">
        <v>6307</v>
      </c>
      <c r="Q3706" s="6" t="s">
        <v>24</v>
      </c>
    </row>
    <row r="3707" spans="1:17" ht="15">
      <c r="A3707" s="6" t="s">
        <v>17</v>
      </c>
      <c r="B3707" s="6" t="s">
        <v>41</v>
      </c>
      <c r="C3707" s="6" t="s">
        <v>129</v>
      </c>
      <c r="D3707" s="6" t="s">
        <v>276</v>
      </c>
      <c r="E3707" s="6">
        <v>8</v>
      </c>
      <c r="F3707" s="6" t="s">
        <v>27</v>
      </c>
      <c r="G3707" s="6" t="s">
        <v>22</v>
      </c>
      <c r="H3707" s="7">
        <v>43310.459490740737</v>
      </c>
      <c r="I3707" s="7">
        <v>43310.414583333331</v>
      </c>
      <c r="J3707" s="4">
        <f t="shared" si="288"/>
        <v>2018</v>
      </c>
      <c r="K3707" s="4">
        <f t="shared" si="289"/>
        <v>7</v>
      </c>
      <c r="L3707" s="6">
        <f t="shared" si="290"/>
        <v>3879.9999998649582</v>
      </c>
      <c r="M3707" s="8">
        <f t="shared" si="286"/>
        <v>64.66666666441597</v>
      </c>
      <c r="N3707" s="8">
        <f t="shared" si="287"/>
        <v>517.33333331532776</v>
      </c>
      <c r="O3707" s="18">
        <v>1</v>
      </c>
      <c r="P3707" s="6" t="s">
        <v>6308</v>
      </c>
      <c r="Q3707" s="6" t="s">
        <v>24</v>
      </c>
    </row>
    <row r="3708" spans="1:17" ht="15">
      <c r="A3708" s="6" t="s">
        <v>17</v>
      </c>
      <c r="B3708" s="6" t="s">
        <v>18</v>
      </c>
      <c r="C3708" s="6" t="s">
        <v>38</v>
      </c>
      <c r="D3708" s="6" t="s">
        <v>1304</v>
      </c>
      <c r="E3708" s="6">
        <v>10</v>
      </c>
      <c r="F3708" s="6" t="s">
        <v>27</v>
      </c>
      <c r="G3708" s="6" t="s">
        <v>22</v>
      </c>
      <c r="H3708" s="7">
        <v>43310.465046296296</v>
      </c>
      <c r="I3708" s="7">
        <v>43310.42083333333</v>
      </c>
      <c r="J3708" s="4">
        <f t="shared" si="288"/>
        <v>2018</v>
      </c>
      <c r="K3708" s="4">
        <f t="shared" si="289"/>
        <v>7</v>
      </c>
      <c r="L3708" s="6">
        <f t="shared" si="290"/>
        <v>3820.0000002980232</v>
      </c>
      <c r="M3708" s="8">
        <f t="shared" si="286"/>
        <v>63.66666667163372</v>
      </c>
      <c r="N3708" s="8">
        <f t="shared" si="287"/>
        <v>636.6666667163372</v>
      </c>
      <c r="O3708" s="18">
        <v>1</v>
      </c>
      <c r="P3708" s="6" t="s">
        <v>6309</v>
      </c>
      <c r="Q3708" s="6" t="s">
        <v>24</v>
      </c>
    </row>
    <row r="3709" spans="1:17" ht="15">
      <c r="A3709" s="6" t="s">
        <v>17</v>
      </c>
      <c r="B3709" s="6" t="s">
        <v>18</v>
      </c>
      <c r="C3709" s="6" t="s">
        <v>19</v>
      </c>
      <c r="D3709" s="6" t="s">
        <v>5464</v>
      </c>
      <c r="E3709" s="6">
        <v>59</v>
      </c>
      <c r="F3709" s="6" t="s">
        <v>27</v>
      </c>
      <c r="G3709" s="6" t="s">
        <v>22</v>
      </c>
      <c r="H3709" s="7">
        <v>43310.48678240741</v>
      </c>
      <c r="I3709" s="7">
        <v>43310.456944444442</v>
      </c>
      <c r="J3709" s="4">
        <f t="shared" si="288"/>
        <v>2018</v>
      </c>
      <c r="K3709" s="4">
        <f t="shared" si="289"/>
        <v>7</v>
      </c>
      <c r="L3709" s="6">
        <f t="shared" si="290"/>
        <v>2578.0000003986061</v>
      </c>
      <c r="M3709" s="8">
        <f t="shared" si="286"/>
        <v>42.966666673310101</v>
      </c>
      <c r="N3709" s="8">
        <f t="shared" si="287"/>
        <v>2535.033333725296</v>
      </c>
      <c r="O3709" s="18">
        <v>1</v>
      </c>
      <c r="P3709" s="6" t="s">
        <v>6310</v>
      </c>
      <c r="Q3709" s="6" t="s">
        <v>24</v>
      </c>
    </row>
    <row r="3710" spans="1:17" ht="15">
      <c r="A3710" s="6" t="s">
        <v>17</v>
      </c>
      <c r="B3710" s="6" t="s">
        <v>18</v>
      </c>
      <c r="C3710" s="6" t="s">
        <v>38</v>
      </c>
      <c r="D3710" s="6" t="s">
        <v>6311</v>
      </c>
      <c r="E3710" s="6">
        <v>1</v>
      </c>
      <c r="F3710" s="6" t="s">
        <v>92</v>
      </c>
      <c r="G3710" s="6" t="s">
        <v>22</v>
      </c>
      <c r="H3710" s="7">
        <v>43310.516875000001</v>
      </c>
      <c r="I3710" s="7">
        <v>43310.462500000001</v>
      </c>
      <c r="J3710" s="4">
        <f t="shared" si="288"/>
        <v>2018</v>
      </c>
      <c r="K3710" s="4">
        <f t="shared" si="289"/>
        <v>7</v>
      </c>
      <c r="L3710" s="6">
        <f t="shared" si="290"/>
        <v>4697.9999999748543</v>
      </c>
      <c r="M3710" s="8">
        <f t="shared" si="286"/>
        <v>78.299999999580905</v>
      </c>
      <c r="N3710" s="8">
        <f t="shared" si="287"/>
        <v>78.299999999580905</v>
      </c>
      <c r="O3710" s="18">
        <v>1</v>
      </c>
      <c r="P3710" s="6" t="s">
        <v>6312</v>
      </c>
      <c r="Q3710" s="6" t="s">
        <v>24</v>
      </c>
    </row>
    <row r="3711" spans="1:17" ht="15">
      <c r="A3711" s="6" t="s">
        <v>17</v>
      </c>
      <c r="B3711" s="6" t="s">
        <v>18</v>
      </c>
      <c r="C3711" s="6" t="s">
        <v>25</v>
      </c>
      <c r="D3711" s="6" t="s">
        <v>1160</v>
      </c>
      <c r="E3711" s="6">
        <v>1</v>
      </c>
      <c r="F3711" s="6" t="s">
        <v>85</v>
      </c>
      <c r="G3711" s="6" t="s">
        <v>22</v>
      </c>
      <c r="H3711" s="7">
        <v>43310.533993055556</v>
      </c>
      <c r="I3711" s="7">
        <v>43310.464583333334</v>
      </c>
      <c r="J3711" s="4">
        <f t="shared" si="288"/>
        <v>2018</v>
      </c>
      <c r="K3711" s="4">
        <f t="shared" si="289"/>
        <v>7</v>
      </c>
      <c r="L3711" s="6">
        <f t="shared" si="290"/>
        <v>5996.999999997206</v>
      </c>
      <c r="M3711" s="8">
        <f t="shared" si="286"/>
        <v>99.949999999953434</v>
      </c>
      <c r="N3711" s="8">
        <f t="shared" si="287"/>
        <v>99.949999999953434</v>
      </c>
      <c r="O3711" s="18">
        <v>1</v>
      </c>
      <c r="P3711" s="6" t="s">
        <v>6313</v>
      </c>
      <c r="Q3711" s="6" t="s">
        <v>24</v>
      </c>
    </row>
    <row r="3712" spans="1:17" ht="15">
      <c r="A3712" s="6" t="s">
        <v>17</v>
      </c>
      <c r="B3712" s="6" t="s">
        <v>47</v>
      </c>
      <c r="C3712" s="6" t="s">
        <v>48</v>
      </c>
      <c r="D3712" s="6" t="s">
        <v>902</v>
      </c>
      <c r="E3712" s="6">
        <v>20</v>
      </c>
      <c r="F3712" s="6" t="s">
        <v>27</v>
      </c>
      <c r="G3712" s="6" t="s">
        <v>22</v>
      </c>
      <c r="H3712" s="7">
        <v>43310.736111111109</v>
      </c>
      <c r="I3712" s="7">
        <v>43310.695833333331</v>
      </c>
      <c r="J3712" s="4">
        <f t="shared" si="288"/>
        <v>2018</v>
      </c>
      <c r="K3712" s="4">
        <f t="shared" si="289"/>
        <v>7</v>
      </c>
      <c r="L3712" s="6">
        <f t="shared" si="290"/>
        <v>3480.0000000279397</v>
      </c>
      <c r="M3712" s="8">
        <f t="shared" si="291" ref="M3712:M3775">+L3712/60</f>
        <v>58.000000000465661</v>
      </c>
      <c r="N3712" s="8">
        <f t="shared" si="292" ref="N3712:N3775">+M3712*E3712</f>
        <v>1160.0000000093132</v>
      </c>
      <c r="O3712" s="18">
        <v>1</v>
      </c>
      <c r="P3712" s="6" t="s">
        <v>6314</v>
      </c>
      <c r="Q3712" s="6" t="s">
        <v>24</v>
      </c>
    </row>
    <row r="3713" spans="1:17" ht="15">
      <c r="A3713" s="6" t="s">
        <v>17</v>
      </c>
      <c r="B3713" s="6" t="s">
        <v>47</v>
      </c>
      <c r="C3713" s="6" t="s">
        <v>52</v>
      </c>
      <c r="D3713" s="6" t="s">
        <v>6315</v>
      </c>
      <c r="E3713" s="6">
        <v>1</v>
      </c>
      <c r="F3713" s="6" t="s">
        <v>131</v>
      </c>
      <c r="G3713" s="6" t="s">
        <v>22</v>
      </c>
      <c r="H3713" s="7">
        <v>43310.813611111109</v>
      </c>
      <c r="I3713" s="7">
        <v>43310.699999999997</v>
      </c>
      <c r="J3713" s="4">
        <f t="shared" si="288"/>
        <v>2018</v>
      </c>
      <c r="K3713" s="4">
        <f t="shared" si="289"/>
        <v>7</v>
      </c>
      <c r="L3713" s="6">
        <f t="shared" si="290"/>
        <v>9816.0000000614673</v>
      </c>
      <c r="M3713" s="8">
        <f t="shared" si="291"/>
        <v>163.60000000102445</v>
      </c>
      <c r="N3713" s="8">
        <f t="shared" si="292"/>
        <v>163.60000000102445</v>
      </c>
      <c r="O3713" s="18">
        <v>1</v>
      </c>
      <c r="P3713" s="6" t="s">
        <v>6316</v>
      </c>
      <c r="Q3713" s="6" t="s">
        <v>24</v>
      </c>
    </row>
    <row r="3714" spans="1:17" ht="15">
      <c r="A3714" s="6" t="s">
        <v>17</v>
      </c>
      <c r="B3714" s="6" t="s">
        <v>41</v>
      </c>
      <c r="C3714" s="6" t="s">
        <v>129</v>
      </c>
      <c r="D3714" s="6" t="s">
        <v>1733</v>
      </c>
      <c r="E3714" s="6">
        <v>43</v>
      </c>
      <c r="F3714" s="6" t="s">
        <v>131</v>
      </c>
      <c r="G3714" s="6" t="s">
        <v>22</v>
      </c>
      <c r="H3714" s="7">
        <v>43310.752893518518</v>
      </c>
      <c r="I3714" s="7">
        <v>43310.703472222223</v>
      </c>
      <c r="J3714" s="4">
        <f t="shared" si="288"/>
        <v>2018</v>
      </c>
      <c r="K3714" s="4">
        <f t="shared" si="289"/>
        <v>7</v>
      </c>
      <c r="L3714" s="6">
        <f t="shared" si="290"/>
        <v>4269.9999998789281</v>
      </c>
      <c r="M3714" s="8">
        <f t="shared" si="291"/>
        <v>71.166666664648801</v>
      </c>
      <c r="N3714" s="8">
        <f t="shared" si="292"/>
        <v>3060.1666665798984</v>
      </c>
      <c r="O3714" s="18">
        <v>1</v>
      </c>
      <c r="P3714" s="6" t="s">
        <v>6317</v>
      </c>
      <c r="Q3714" s="6" t="s">
        <v>24</v>
      </c>
    </row>
    <row r="3715" spans="1:17" ht="15">
      <c r="A3715" s="6" t="s">
        <v>17</v>
      </c>
      <c r="B3715" s="6" t="s">
        <v>41</v>
      </c>
      <c r="C3715" s="6" t="s">
        <v>42</v>
      </c>
      <c r="D3715" s="6" t="s">
        <v>5636</v>
      </c>
      <c r="E3715" s="6">
        <v>3</v>
      </c>
      <c r="F3715" s="6" t="s">
        <v>27</v>
      </c>
      <c r="G3715" s="6" t="s">
        <v>22</v>
      </c>
      <c r="H3715" s="7">
        <v>43310.789814814816</v>
      </c>
      <c r="I3715" s="7">
        <v>43310.705555555556</v>
      </c>
      <c r="J3715" s="4">
        <f t="shared" si="293" ref="J3715:J3778">YEAR(I3715)</f>
        <v>2018</v>
      </c>
      <c r="K3715" s="4">
        <f t="shared" si="294" ref="K3715:K3778">MONTH(I3715)</f>
        <v>7</v>
      </c>
      <c r="L3715" s="6">
        <f t="shared" si="290"/>
        <v>7280.0000000512227</v>
      </c>
      <c r="M3715" s="8">
        <f t="shared" si="291"/>
        <v>121.33333333418705</v>
      </c>
      <c r="N3715" s="8">
        <f t="shared" si="292"/>
        <v>364.00000000256114</v>
      </c>
      <c r="O3715" s="18">
        <v>1</v>
      </c>
      <c r="P3715" s="6" t="s">
        <v>6318</v>
      </c>
      <c r="Q3715" s="6" t="s">
        <v>24</v>
      </c>
    </row>
    <row r="3716" spans="1:17" ht="15">
      <c r="A3716" s="6" t="s">
        <v>17</v>
      </c>
      <c r="B3716" s="6" t="s">
        <v>18</v>
      </c>
      <c r="C3716" s="6" t="s">
        <v>25</v>
      </c>
      <c r="D3716" s="6" t="s">
        <v>5838</v>
      </c>
      <c r="E3716" s="6">
        <v>8</v>
      </c>
      <c r="F3716" s="6" t="s">
        <v>27</v>
      </c>
      <c r="G3716" s="6" t="s">
        <v>22</v>
      </c>
      <c r="H3716" s="7">
        <v>43310.775243055556</v>
      </c>
      <c r="I3716" s="7">
        <v>43310.711805555555</v>
      </c>
      <c r="J3716" s="4">
        <f t="shared" si="293"/>
        <v>2018</v>
      </c>
      <c r="K3716" s="4">
        <f t="shared" si="294"/>
        <v>7</v>
      </c>
      <c r="L3716" s="6">
        <f t="shared" si="290"/>
        <v>5481.0000000754371</v>
      </c>
      <c r="M3716" s="8">
        <f t="shared" si="291"/>
        <v>91.350000001257285</v>
      </c>
      <c r="N3716" s="8">
        <f t="shared" si="292"/>
        <v>730.80000001005828</v>
      </c>
      <c r="O3716" s="18">
        <v>1</v>
      </c>
      <c r="P3716" s="6" t="s">
        <v>6319</v>
      </c>
      <c r="Q3716" s="6" t="s">
        <v>24</v>
      </c>
    </row>
    <row r="3717" spans="1:17" ht="15">
      <c r="A3717" s="6" t="s">
        <v>17</v>
      </c>
      <c r="B3717" s="6" t="s">
        <v>18</v>
      </c>
      <c r="C3717" s="6" t="s">
        <v>35</v>
      </c>
      <c r="D3717" s="6" t="s">
        <v>1831</v>
      </c>
      <c r="E3717" s="6">
        <v>3</v>
      </c>
      <c r="F3717" s="6" t="s">
        <v>131</v>
      </c>
      <c r="G3717" s="6" t="s">
        <v>22</v>
      </c>
      <c r="H3717" s="7">
        <v>43310.791296296295</v>
      </c>
      <c r="I3717" s="7">
        <v>43310.71875</v>
      </c>
      <c r="J3717" s="4">
        <f t="shared" si="293"/>
        <v>2018</v>
      </c>
      <c r="K3717" s="4">
        <f t="shared" si="294"/>
        <v>7</v>
      </c>
      <c r="L3717" s="6">
        <f t="shared" si="290"/>
        <v>6267.9999998537824</v>
      </c>
      <c r="M3717" s="8">
        <f t="shared" si="291"/>
        <v>104.46666666422971</v>
      </c>
      <c r="N3717" s="8">
        <f t="shared" si="292"/>
        <v>313.39999999268912</v>
      </c>
      <c r="O3717" s="18">
        <v>1</v>
      </c>
      <c r="P3717" s="6" t="s">
        <v>6320</v>
      </c>
      <c r="Q3717" s="6" t="s">
        <v>24</v>
      </c>
    </row>
    <row r="3718" spans="1:19" s="100" customFormat="1" ht="15">
      <c r="A3718" s="96" t="s">
        <v>17</v>
      </c>
      <c r="B3718" s="96" t="s">
        <v>41</v>
      </c>
      <c r="C3718" s="96" t="s">
        <v>42</v>
      </c>
      <c r="D3718" s="96" t="s">
        <v>6321</v>
      </c>
      <c r="E3718" s="96">
        <v>1</v>
      </c>
      <c r="F3718" s="96" t="s">
        <v>27</v>
      </c>
      <c r="G3718" s="96" t="s">
        <v>22</v>
      </c>
      <c r="H3718" s="97">
        <v>43310.7971875</v>
      </c>
      <c r="I3718" s="97">
        <v>43310.722222222219</v>
      </c>
      <c r="J3718" s="4">
        <f t="shared" si="293"/>
        <v>2018</v>
      </c>
      <c r="K3718" s="4">
        <f t="shared" si="294"/>
        <v>7</v>
      </c>
      <c r="L3718" s="96">
        <f t="shared" si="290"/>
        <v>6477.0000003045425</v>
      </c>
      <c r="M3718" s="98">
        <f t="shared" si="291"/>
        <v>107.95000000507571</v>
      </c>
      <c r="N3718" s="98">
        <f t="shared" si="292"/>
        <v>107.95000000507571</v>
      </c>
      <c r="O3718" s="99">
        <v>1</v>
      </c>
      <c r="P3718" s="96" t="s">
        <v>6322</v>
      </c>
      <c r="Q3718" s="96" t="s">
        <v>24</v>
      </c>
      <c r="S3718"/>
    </row>
    <row r="3719" spans="1:17" ht="15">
      <c r="A3719" s="6" t="s">
        <v>17</v>
      </c>
      <c r="B3719" s="6" t="s">
        <v>55</v>
      </c>
      <c r="C3719" s="6" t="s">
        <v>59</v>
      </c>
      <c r="D3719" s="6" t="s">
        <v>6323</v>
      </c>
      <c r="E3719" s="6">
        <v>1</v>
      </c>
      <c r="F3719" s="6" t="s">
        <v>131</v>
      </c>
      <c r="G3719" s="6" t="s">
        <v>22</v>
      </c>
      <c r="H3719" s="7">
        <v>43310.858437499999</v>
      </c>
      <c r="I3719" s="7">
        <v>43310.738194444442</v>
      </c>
      <c r="J3719" s="4">
        <f t="shared" si="293"/>
        <v>2018</v>
      </c>
      <c r="K3719" s="4">
        <f t="shared" si="294"/>
        <v>7</v>
      </c>
      <c r="L3719" s="6">
        <f t="shared" si="290"/>
        <v>10389.000000106171</v>
      </c>
      <c r="M3719" s="8">
        <f t="shared" si="291"/>
        <v>173.15000000176951</v>
      </c>
      <c r="N3719" s="8">
        <f t="shared" si="292"/>
        <v>173.15000000176951</v>
      </c>
      <c r="O3719" s="18">
        <v>1</v>
      </c>
      <c r="P3719" s="6" t="s">
        <v>6324</v>
      </c>
      <c r="Q3719" s="6" t="s">
        <v>24</v>
      </c>
    </row>
    <row r="3720" spans="1:17" ht="15">
      <c r="A3720" s="6" t="s">
        <v>17</v>
      </c>
      <c r="B3720" s="6" t="s">
        <v>41</v>
      </c>
      <c r="C3720" s="6" t="s">
        <v>129</v>
      </c>
      <c r="D3720" s="6" t="s">
        <v>6325</v>
      </c>
      <c r="E3720" s="6">
        <v>2</v>
      </c>
      <c r="F3720" s="6" t="s">
        <v>27</v>
      </c>
      <c r="G3720" s="6" t="s">
        <v>22</v>
      </c>
      <c r="H3720" s="7">
        <v>43310.807615740741</v>
      </c>
      <c r="I3720" s="7">
        <v>43310.76458333333</v>
      </c>
      <c r="J3720" s="4">
        <f t="shared" si="293"/>
        <v>2018</v>
      </c>
      <c r="K3720" s="4">
        <f t="shared" si="294"/>
        <v>7</v>
      </c>
      <c r="L3720" s="6">
        <f t="shared" si="290"/>
        <v>3718.0000003427267</v>
      </c>
      <c r="M3720" s="8">
        <f t="shared" si="291"/>
        <v>61.966666672378778</v>
      </c>
      <c r="N3720" s="8">
        <f t="shared" si="292"/>
        <v>123.93333334475756</v>
      </c>
      <c r="O3720" s="18">
        <v>1</v>
      </c>
      <c r="P3720" s="6" t="s">
        <v>6326</v>
      </c>
      <c r="Q3720" s="6" t="s">
        <v>24</v>
      </c>
    </row>
    <row r="3721" spans="1:17" ht="15">
      <c r="A3721" s="6" t="s">
        <v>17</v>
      </c>
      <c r="B3721" s="6" t="s">
        <v>41</v>
      </c>
      <c r="C3721" s="6" t="s">
        <v>42</v>
      </c>
      <c r="D3721" s="6" t="s">
        <v>1262</v>
      </c>
      <c r="E3721" s="6">
        <v>74</v>
      </c>
      <c r="F3721" s="6" t="s">
        <v>131</v>
      </c>
      <c r="G3721" s="6" t="s">
        <v>22</v>
      </c>
      <c r="H3721" s="7">
        <v>43310.809664351851</v>
      </c>
      <c r="I3721" s="7">
        <v>43310.783333333333</v>
      </c>
      <c r="J3721" s="4">
        <f t="shared" si="293"/>
        <v>2018</v>
      </c>
      <c r="K3721" s="4">
        <f t="shared" si="294"/>
        <v>7</v>
      </c>
      <c r="L3721" s="6">
        <f t="shared" si="290"/>
        <v>2274.9999999767169</v>
      </c>
      <c r="M3721" s="8">
        <f t="shared" si="291"/>
        <v>37.916666666278616</v>
      </c>
      <c r="N3721" s="8">
        <f t="shared" si="292"/>
        <v>2805.8333333046176</v>
      </c>
      <c r="O3721" s="18">
        <v>1</v>
      </c>
      <c r="P3721" s="6" t="s">
        <v>6327</v>
      </c>
      <c r="Q3721" s="6" t="s">
        <v>24</v>
      </c>
    </row>
    <row r="3722" spans="1:17" ht="15">
      <c r="A3722" s="6" t="s">
        <v>17</v>
      </c>
      <c r="B3722" s="6" t="s">
        <v>41</v>
      </c>
      <c r="C3722" s="6" t="s">
        <v>42</v>
      </c>
      <c r="D3722" s="6" t="s">
        <v>6328</v>
      </c>
      <c r="E3722" s="6">
        <v>4</v>
      </c>
      <c r="F3722" s="6" t="s">
        <v>27</v>
      </c>
      <c r="G3722" s="6" t="s">
        <v>22</v>
      </c>
      <c r="H3722" s="7">
        <v>43310.873252314814</v>
      </c>
      <c r="I3722" s="7">
        <v>43310.818749999999</v>
      </c>
      <c r="J3722" s="4">
        <f t="shared" si="293"/>
        <v>2018</v>
      </c>
      <c r="K3722" s="4">
        <f t="shared" si="294"/>
        <v>7</v>
      </c>
      <c r="L3722" s="6">
        <f t="shared" si="295" ref="L3722:L3785">(H3722-I3722)*60*24*60</f>
        <v>4709.000000031665</v>
      </c>
      <c r="M3722" s="8">
        <f t="shared" si="291"/>
        <v>78.483333333861083</v>
      </c>
      <c r="N3722" s="8">
        <f t="shared" si="292"/>
        <v>313.93333333544433</v>
      </c>
      <c r="O3722" s="18">
        <v>1</v>
      </c>
      <c r="P3722" s="6" t="s">
        <v>6329</v>
      </c>
      <c r="Q3722" s="6" t="s">
        <v>24</v>
      </c>
    </row>
    <row r="3723" spans="1:17" ht="15">
      <c r="A3723" s="6" t="s">
        <v>17</v>
      </c>
      <c r="B3723" s="6" t="s">
        <v>41</v>
      </c>
      <c r="C3723" s="6" t="s">
        <v>129</v>
      </c>
      <c r="D3723" s="6" t="s">
        <v>5558</v>
      </c>
      <c r="E3723" s="6">
        <v>83</v>
      </c>
      <c r="F3723" s="6" t="s">
        <v>27</v>
      </c>
      <c r="G3723" s="6" t="s">
        <v>22</v>
      </c>
      <c r="H3723" s="7">
        <v>43311.344953703701</v>
      </c>
      <c r="I3723" s="7">
        <v>43311.263888888891</v>
      </c>
      <c r="J3723" s="4">
        <f t="shared" si="293"/>
        <v>2018</v>
      </c>
      <c r="K3723" s="4">
        <f t="shared" si="294"/>
        <v>7</v>
      </c>
      <c r="L3723" s="6">
        <f t="shared" si="295"/>
        <v>7003.9999996544793</v>
      </c>
      <c r="M3723" s="8">
        <f t="shared" si="291"/>
        <v>116.73333332757466</v>
      </c>
      <c r="N3723" s="8">
        <f t="shared" si="292"/>
        <v>9688.8666661886964</v>
      </c>
      <c r="O3723" s="18">
        <v>1</v>
      </c>
      <c r="P3723" s="6" t="s">
        <v>6330</v>
      </c>
      <c r="Q3723" s="6" t="s">
        <v>24</v>
      </c>
    </row>
    <row r="3724" spans="1:17" ht="15">
      <c r="A3724" s="6" t="s">
        <v>29</v>
      </c>
      <c r="B3724" s="6" t="s">
        <v>87</v>
      </c>
      <c r="C3724" s="6" t="s">
        <v>103</v>
      </c>
      <c r="D3724" s="6" t="s">
        <v>6331</v>
      </c>
      <c r="E3724" s="6">
        <v>1</v>
      </c>
      <c r="F3724" s="6" t="s">
        <v>21</v>
      </c>
      <c r="G3724" s="6" t="s">
        <v>22</v>
      </c>
      <c r="H3724" s="7">
        <v>43311.421527777777</v>
      </c>
      <c r="I3724" s="7">
        <v>43311.40625</v>
      </c>
      <c r="J3724" s="4">
        <f t="shared" si="293"/>
        <v>2018</v>
      </c>
      <c r="K3724" s="4">
        <f t="shared" si="294"/>
        <v>7</v>
      </c>
      <c r="L3724" s="6">
        <f t="shared" si="295"/>
        <v>1319.9999999022111</v>
      </c>
      <c r="M3724" s="8">
        <f t="shared" si="291"/>
        <v>21.999999998370185</v>
      </c>
      <c r="N3724" s="8">
        <f t="shared" si="292"/>
        <v>21.999999998370185</v>
      </c>
      <c r="O3724" s="18">
        <v>1</v>
      </c>
      <c r="P3724" s="6" t="s">
        <v>6332</v>
      </c>
      <c r="Q3724" s="6" t="s">
        <v>24</v>
      </c>
    </row>
    <row r="3725" spans="1:17" ht="15">
      <c r="A3725" s="6" t="s">
        <v>17</v>
      </c>
      <c r="B3725" s="6" t="s">
        <v>18</v>
      </c>
      <c r="C3725" s="6" t="s">
        <v>35</v>
      </c>
      <c r="D3725" s="6" t="s">
        <v>6333</v>
      </c>
      <c r="E3725" s="6">
        <v>1</v>
      </c>
      <c r="F3725" s="6" t="s">
        <v>92</v>
      </c>
      <c r="G3725" s="6" t="s">
        <v>22</v>
      </c>
      <c r="H3725" s="7">
        <v>43311.644155092596</v>
      </c>
      <c r="I3725" s="7">
        <v>43311.620833333334</v>
      </c>
      <c r="J3725" s="4">
        <f t="shared" si="293"/>
        <v>2018</v>
      </c>
      <c r="K3725" s="4">
        <f t="shared" si="294"/>
        <v>7</v>
      </c>
      <c r="L3725" s="6">
        <f t="shared" si="295"/>
        <v>2015.0000001769513</v>
      </c>
      <c r="M3725" s="8">
        <f t="shared" si="291"/>
        <v>33.583333336282521</v>
      </c>
      <c r="N3725" s="8">
        <f t="shared" si="292"/>
        <v>33.583333336282521</v>
      </c>
      <c r="O3725" s="18">
        <v>1</v>
      </c>
      <c r="P3725" s="6" t="s">
        <v>6334</v>
      </c>
      <c r="Q3725" s="6" t="s">
        <v>24</v>
      </c>
    </row>
    <row r="3726" spans="1:17" ht="15">
      <c r="A3726" s="6" t="s">
        <v>29</v>
      </c>
      <c r="B3726" s="6" t="s">
        <v>94</v>
      </c>
      <c r="C3726" s="6" t="s">
        <v>4936</v>
      </c>
      <c r="D3726" s="6" t="s">
        <v>2173</v>
      </c>
      <c r="E3726" s="6">
        <v>1</v>
      </c>
      <c r="F3726" s="6" t="s">
        <v>33</v>
      </c>
      <c r="G3726" s="6" t="s">
        <v>22</v>
      </c>
      <c r="H3726" s="7">
        <v>43421.392361111109</v>
      </c>
      <c r="I3726" s="7">
        <v>43421.365972222222</v>
      </c>
      <c r="J3726" s="4">
        <f t="shared" si="293"/>
        <v>2018</v>
      </c>
      <c r="K3726" s="4">
        <f t="shared" si="294"/>
        <v>11</v>
      </c>
      <c r="L3726" s="6">
        <f t="shared" si="295"/>
        <v>2279.9999998882413</v>
      </c>
      <c r="M3726" s="8">
        <f t="shared" si="291"/>
        <v>37.999999998137355</v>
      </c>
      <c r="N3726" s="8">
        <f t="shared" si="292"/>
        <v>37.999999998137355</v>
      </c>
      <c r="O3726" s="18">
        <v>1</v>
      </c>
      <c r="P3726" s="6" t="s">
        <v>6335</v>
      </c>
      <c r="Q3726" s="6" t="s">
        <v>24</v>
      </c>
    </row>
    <row r="3727" spans="1:17" ht="15">
      <c r="A3727" s="6" t="s">
        <v>17</v>
      </c>
      <c r="B3727" s="6" t="s">
        <v>55</v>
      </c>
      <c r="C3727" s="6" t="s">
        <v>59</v>
      </c>
      <c r="D3727" s="6" t="s">
        <v>3080</v>
      </c>
      <c r="E3727" s="6">
        <v>20</v>
      </c>
      <c r="F3727" s="6" t="s">
        <v>131</v>
      </c>
      <c r="G3727" s="6" t="s">
        <v>22</v>
      </c>
      <c r="H3727" s="7">
        <v>43312.65053240741</v>
      </c>
      <c r="I3727" s="7">
        <v>43312.577777777777</v>
      </c>
      <c r="J3727" s="4">
        <f t="shared" si="293"/>
        <v>2018</v>
      </c>
      <c r="K3727" s="4">
        <f t="shared" si="294"/>
        <v>7</v>
      </c>
      <c r="L3727" s="6">
        <f t="shared" si="295"/>
        <v>6286.0000002896413</v>
      </c>
      <c r="M3727" s="8">
        <f t="shared" si="291"/>
        <v>104.76666667149402</v>
      </c>
      <c r="N3727" s="8">
        <f t="shared" si="292"/>
        <v>2095.3333334298804</v>
      </c>
      <c r="O3727" s="18">
        <v>1</v>
      </c>
      <c r="P3727" s="6" t="s">
        <v>6336</v>
      </c>
      <c r="Q3727" s="6" t="s">
        <v>24</v>
      </c>
    </row>
    <row r="3728" spans="1:17" ht="15">
      <c r="A3728" s="6" t="s">
        <v>17</v>
      </c>
      <c r="B3728" s="6" t="s">
        <v>47</v>
      </c>
      <c r="C3728" s="6" t="s">
        <v>52</v>
      </c>
      <c r="D3728" s="6" t="s">
        <v>6337</v>
      </c>
      <c r="E3728" s="6">
        <v>11</v>
      </c>
      <c r="F3728" s="6" t="s">
        <v>27</v>
      </c>
      <c r="G3728" s="6" t="s">
        <v>22</v>
      </c>
      <c r="H3728" s="7">
        <v>43312.633923611109</v>
      </c>
      <c r="I3728" s="7">
        <v>43312.589583333334</v>
      </c>
      <c r="J3728" s="4">
        <f t="shared" si="293"/>
        <v>2018</v>
      </c>
      <c r="K3728" s="4">
        <f t="shared" si="294"/>
        <v>7</v>
      </c>
      <c r="L3728" s="6">
        <f t="shared" si="295"/>
        <v>3830.9999997261912</v>
      </c>
      <c r="M3728" s="8">
        <f t="shared" si="291"/>
        <v>63.849999995436519</v>
      </c>
      <c r="N3728" s="8">
        <f t="shared" si="292"/>
        <v>702.34999994980171</v>
      </c>
      <c r="O3728" s="18">
        <v>1</v>
      </c>
      <c r="P3728" s="6" t="s">
        <v>6338</v>
      </c>
      <c r="Q3728" s="6" t="s">
        <v>24</v>
      </c>
    </row>
    <row r="3729" spans="1:17" ht="15">
      <c r="A3729" s="6" t="s">
        <v>17</v>
      </c>
      <c r="B3729" s="6" t="s">
        <v>18</v>
      </c>
      <c r="C3729" s="6" t="s">
        <v>35</v>
      </c>
      <c r="D3729" s="6" t="s">
        <v>6339</v>
      </c>
      <c r="E3729" s="6">
        <v>4</v>
      </c>
      <c r="F3729" s="6" t="s">
        <v>27</v>
      </c>
      <c r="G3729" s="6" t="s">
        <v>22</v>
      </c>
      <c r="H3729" s="7">
        <v>43312.677083333336</v>
      </c>
      <c r="I3729" s="7">
        <v>43312.646527777775</v>
      </c>
      <c r="J3729" s="4">
        <f t="shared" si="293"/>
        <v>2018</v>
      </c>
      <c r="K3729" s="4">
        <f t="shared" si="294"/>
        <v>7</v>
      </c>
      <c r="L3729" s="6">
        <f t="shared" si="295"/>
        <v>2640.000000433065</v>
      </c>
      <c r="M3729" s="8">
        <f t="shared" si="291"/>
        <v>44.00000000721775</v>
      </c>
      <c r="N3729" s="8">
        <f t="shared" si="292"/>
        <v>176.000000028871</v>
      </c>
      <c r="O3729" s="18">
        <v>1</v>
      </c>
      <c r="P3729" s="6" t="s">
        <v>6340</v>
      </c>
      <c r="Q3729" s="6" t="s">
        <v>24</v>
      </c>
    </row>
    <row r="3730" spans="1:17" ht="15">
      <c r="A3730" s="6" t="s">
        <v>17</v>
      </c>
      <c r="B3730" s="6" t="s">
        <v>41</v>
      </c>
      <c r="C3730" s="6" t="s">
        <v>135</v>
      </c>
      <c r="D3730" s="6" t="s">
        <v>1077</v>
      </c>
      <c r="E3730" s="6">
        <v>37</v>
      </c>
      <c r="F3730" s="6" t="s">
        <v>131</v>
      </c>
      <c r="G3730" s="6" t="s">
        <v>22</v>
      </c>
      <c r="H3730" s="7">
        <v>43312.828472222223</v>
      </c>
      <c r="I3730" s="7">
        <v>43312.756249999999</v>
      </c>
      <c r="J3730" s="4">
        <f t="shared" si="293"/>
        <v>2018</v>
      </c>
      <c r="K3730" s="4">
        <f t="shared" si="294"/>
        <v>7</v>
      </c>
      <c r="L3730" s="6">
        <f t="shared" si="295"/>
        <v>6240.0000002235174</v>
      </c>
      <c r="M3730" s="8">
        <f t="shared" si="291"/>
        <v>104.00000000372529</v>
      </c>
      <c r="N3730" s="8">
        <f t="shared" si="292"/>
        <v>3848.0000001378357</v>
      </c>
      <c r="O3730" s="18">
        <v>1</v>
      </c>
      <c r="P3730" s="6" t="s">
        <v>6341</v>
      </c>
      <c r="Q3730" s="6" t="s">
        <v>24</v>
      </c>
    </row>
    <row r="3731" spans="1:17" ht="15">
      <c r="A3731" s="6" t="s">
        <v>17</v>
      </c>
      <c r="B3731" s="6" t="s">
        <v>41</v>
      </c>
      <c r="C3731" s="6" t="s">
        <v>129</v>
      </c>
      <c r="D3731" s="6" t="s">
        <v>6055</v>
      </c>
      <c r="E3731" s="6">
        <v>625</v>
      </c>
      <c r="F3731" s="6" t="s">
        <v>44</v>
      </c>
      <c r="G3731" s="6" t="s">
        <v>22</v>
      </c>
      <c r="H3731" s="7">
        <v>43312.816574074073</v>
      </c>
      <c r="I3731" s="7">
        <v>43312.761805555558</v>
      </c>
      <c r="J3731" s="4">
        <f t="shared" si="293"/>
        <v>2018</v>
      </c>
      <c r="K3731" s="4">
        <f t="shared" si="294"/>
        <v>7</v>
      </c>
      <c r="L3731" s="6">
        <f t="shared" si="295"/>
        <v>4731.9999997504056</v>
      </c>
      <c r="M3731" s="8">
        <f t="shared" si="291"/>
        <v>78.866666662506759</v>
      </c>
      <c r="N3731" s="8">
        <f t="shared" si="292"/>
        <v>49291.666664066724</v>
      </c>
      <c r="O3731" s="18">
        <v>1</v>
      </c>
      <c r="P3731" s="6" t="s">
        <v>6342</v>
      </c>
      <c r="Q3731" s="6" t="s">
        <v>24</v>
      </c>
    </row>
    <row r="3732" spans="1:17" ht="15">
      <c r="A3732" s="6" t="s">
        <v>17</v>
      </c>
      <c r="B3732" s="6" t="s">
        <v>47</v>
      </c>
      <c r="C3732" s="6" t="s">
        <v>52</v>
      </c>
      <c r="D3732" s="6" t="s">
        <v>6227</v>
      </c>
      <c r="E3732" s="6">
        <v>3</v>
      </c>
      <c r="F3732" s="6" t="s">
        <v>131</v>
      </c>
      <c r="G3732" s="6" t="s">
        <v>22</v>
      </c>
      <c r="H3732" s="7">
        <v>43312.787465277775</v>
      </c>
      <c r="I3732" s="7">
        <v>43312.76666666667</v>
      </c>
      <c r="J3732" s="4">
        <f t="shared" si="293"/>
        <v>2018</v>
      </c>
      <c r="K3732" s="4">
        <f t="shared" si="294"/>
        <v>7</v>
      </c>
      <c r="L3732" s="6">
        <f t="shared" si="295"/>
        <v>1796.9999995082617</v>
      </c>
      <c r="M3732" s="8">
        <f t="shared" si="291"/>
        <v>29.949999991804361</v>
      </c>
      <c r="N3732" s="8">
        <f t="shared" si="292"/>
        <v>89.849999975413084</v>
      </c>
      <c r="O3732" s="18">
        <v>1</v>
      </c>
      <c r="P3732" s="6" t="s">
        <v>6343</v>
      </c>
      <c r="Q3732" s="6" t="s">
        <v>24</v>
      </c>
    </row>
    <row r="3733" spans="1:17" ht="15">
      <c r="A3733" s="6" t="s">
        <v>17</v>
      </c>
      <c r="B3733" s="6" t="s">
        <v>18</v>
      </c>
      <c r="C3733" s="6" t="s">
        <v>25</v>
      </c>
      <c r="D3733" s="6" t="s">
        <v>6344</v>
      </c>
      <c r="E3733" s="6">
        <v>9</v>
      </c>
      <c r="F3733" s="6" t="s">
        <v>27</v>
      </c>
      <c r="G3733" s="6" t="s">
        <v>22</v>
      </c>
      <c r="H3733" s="7">
        <v>43312.83153935185</v>
      </c>
      <c r="I3733" s="7">
        <v>43312.76666666667</v>
      </c>
      <c r="J3733" s="4">
        <f t="shared" si="293"/>
        <v>2018</v>
      </c>
      <c r="K3733" s="4">
        <f t="shared" si="294"/>
        <v>7</v>
      </c>
      <c r="L3733" s="6">
        <f t="shared" si="295"/>
        <v>5604.9999995157123</v>
      </c>
      <c r="M3733" s="8">
        <f t="shared" si="291"/>
        <v>93.416666658595204</v>
      </c>
      <c r="N3733" s="8">
        <f t="shared" si="292"/>
        <v>840.74999992735684</v>
      </c>
      <c r="O3733" s="18">
        <v>1</v>
      </c>
      <c r="P3733" s="6" t="s">
        <v>6345</v>
      </c>
      <c r="Q3733" s="6" t="s">
        <v>24</v>
      </c>
    </row>
    <row r="3734" spans="1:17" ht="15">
      <c r="A3734" s="6" t="s">
        <v>17</v>
      </c>
      <c r="B3734" s="6" t="s">
        <v>18</v>
      </c>
      <c r="C3734" s="6" t="s">
        <v>35</v>
      </c>
      <c r="D3734" s="6" t="s">
        <v>6346</v>
      </c>
      <c r="E3734" s="6">
        <v>10</v>
      </c>
      <c r="F3734" s="6" t="s">
        <v>27</v>
      </c>
      <c r="G3734" s="6" t="s">
        <v>22</v>
      </c>
      <c r="H3734" s="7">
        <v>43312.889710648145</v>
      </c>
      <c r="I3734" s="7">
        <v>43312.775000000001</v>
      </c>
      <c r="J3734" s="4">
        <f t="shared" si="293"/>
        <v>2018</v>
      </c>
      <c r="K3734" s="4">
        <f t="shared" si="294"/>
        <v>7</v>
      </c>
      <c r="L3734" s="6">
        <f t="shared" si="295"/>
        <v>9910.9999996377155</v>
      </c>
      <c r="M3734" s="8">
        <f t="shared" si="291"/>
        <v>165.18333332729526</v>
      </c>
      <c r="N3734" s="8">
        <f t="shared" si="292"/>
        <v>1651.8333332729526</v>
      </c>
      <c r="O3734" s="18">
        <v>1</v>
      </c>
      <c r="P3734" s="6" t="s">
        <v>6347</v>
      </c>
      <c r="Q3734" s="6" t="s">
        <v>24</v>
      </c>
    </row>
    <row r="3735" spans="1:17" ht="15">
      <c r="A3735" s="6" t="s">
        <v>17</v>
      </c>
      <c r="B3735" s="6" t="s">
        <v>41</v>
      </c>
      <c r="C3735" s="6" t="s">
        <v>135</v>
      </c>
      <c r="D3735" s="6" t="s">
        <v>303</v>
      </c>
      <c r="E3735" s="6">
        <v>17</v>
      </c>
      <c r="F3735" s="6" t="s">
        <v>131</v>
      </c>
      <c r="G3735" s="6" t="s">
        <v>22</v>
      </c>
      <c r="H3735" s="7">
        <v>43312.849259259259</v>
      </c>
      <c r="I3735" s="7">
        <v>43312.789583333331</v>
      </c>
      <c r="J3735" s="4">
        <f t="shared" si="293"/>
        <v>2018</v>
      </c>
      <c r="K3735" s="4">
        <f t="shared" si="294"/>
        <v>7</v>
      </c>
      <c r="L3735" s="6">
        <f t="shared" si="295"/>
        <v>5156.0000001685694</v>
      </c>
      <c r="M3735" s="8">
        <f t="shared" si="291"/>
        <v>85.933333336142823</v>
      </c>
      <c r="N3735" s="8">
        <f t="shared" si="292"/>
        <v>1460.866666714428</v>
      </c>
      <c r="O3735" s="18">
        <v>1</v>
      </c>
      <c r="P3735" s="6" t="s">
        <v>6348</v>
      </c>
      <c r="Q3735" s="6" t="s">
        <v>24</v>
      </c>
    </row>
    <row r="3736" spans="1:17" ht="15">
      <c r="A3736" s="6" t="s">
        <v>17</v>
      </c>
      <c r="B3736" s="6" t="s">
        <v>18</v>
      </c>
      <c r="C3736" s="6" t="s">
        <v>19</v>
      </c>
      <c r="D3736" s="6" t="s">
        <v>2747</v>
      </c>
      <c r="E3736" s="6">
        <v>5</v>
      </c>
      <c r="F3736" s="6" t="s">
        <v>27</v>
      </c>
      <c r="G3736" s="6" t="s">
        <v>22</v>
      </c>
      <c r="H3736" s="7">
        <v>43312.92559027778</v>
      </c>
      <c r="I3736" s="7">
        <v>43312.856249999997</v>
      </c>
      <c r="J3736" s="4">
        <f t="shared" si="293"/>
        <v>2018</v>
      </c>
      <c r="K3736" s="4">
        <f t="shared" si="294"/>
        <v>7</v>
      </c>
      <c r="L3736" s="6">
        <f t="shared" si="295"/>
        <v>5991.0000004805624</v>
      </c>
      <c r="M3736" s="8">
        <f t="shared" si="291"/>
        <v>99.850000008009374</v>
      </c>
      <c r="N3736" s="8">
        <f t="shared" si="292"/>
        <v>499.25000004004687</v>
      </c>
      <c r="O3736" s="18">
        <v>1</v>
      </c>
      <c r="P3736" s="6" t="s">
        <v>6349</v>
      </c>
      <c r="Q3736" s="6" t="s">
        <v>24</v>
      </c>
    </row>
    <row r="3737" spans="1:17" ht="15">
      <c r="A3737" s="6" t="s">
        <v>17</v>
      </c>
      <c r="B3737" s="6" t="s">
        <v>41</v>
      </c>
      <c r="C3737" s="6" t="s">
        <v>42</v>
      </c>
      <c r="D3737" s="6" t="s">
        <v>6350</v>
      </c>
      <c r="E3737" s="6">
        <v>1</v>
      </c>
      <c r="F3737" s="6" t="s">
        <v>27</v>
      </c>
      <c r="G3737" s="6" t="s">
        <v>22</v>
      </c>
      <c r="H3737" s="7">
        <v>43313.344861111109</v>
      </c>
      <c r="I3737" s="7">
        <v>43313.315972222219</v>
      </c>
      <c r="J3737" s="4">
        <f t="shared" si="293"/>
        <v>2018</v>
      </c>
      <c r="K3737" s="4">
        <f t="shared" si="294"/>
        <v>8</v>
      </c>
      <c r="L3737" s="6">
        <f t="shared" si="295"/>
        <v>2496.000000089407</v>
      </c>
      <c r="M3737" s="8">
        <f t="shared" si="291"/>
        <v>41.600000001490116</v>
      </c>
      <c r="N3737" s="8">
        <f t="shared" si="292"/>
        <v>41.600000001490116</v>
      </c>
      <c r="O3737" s="18">
        <v>1</v>
      </c>
      <c r="P3737" s="6" t="s">
        <v>6351</v>
      </c>
      <c r="Q3737" s="6" t="s">
        <v>24</v>
      </c>
    </row>
    <row r="3738" spans="1:17" ht="15">
      <c r="A3738" s="6" t="s">
        <v>17</v>
      </c>
      <c r="B3738" s="6" t="s">
        <v>41</v>
      </c>
      <c r="C3738" s="6" t="s">
        <v>42</v>
      </c>
      <c r="D3738" s="6" t="s">
        <v>1827</v>
      </c>
      <c r="E3738" s="6">
        <v>1</v>
      </c>
      <c r="F3738" s="6" t="s">
        <v>27</v>
      </c>
      <c r="G3738" s="6" t="s">
        <v>22</v>
      </c>
      <c r="H3738" s="7">
        <v>43313.393055555556</v>
      </c>
      <c r="I3738" s="7">
        <v>43313.344861111109</v>
      </c>
      <c r="J3738" s="4">
        <f t="shared" si="293"/>
        <v>2018</v>
      </c>
      <c r="K3738" s="4">
        <f t="shared" si="294"/>
        <v>8</v>
      </c>
      <c r="L3738" s="6">
        <f t="shared" si="295"/>
        <v>4164.0000002458692</v>
      </c>
      <c r="M3738" s="8">
        <f t="shared" si="291"/>
        <v>69.400000004097819</v>
      </c>
      <c r="N3738" s="8">
        <f t="shared" si="292"/>
        <v>69.400000004097819</v>
      </c>
      <c r="O3738" s="18">
        <v>1</v>
      </c>
      <c r="P3738" s="6" t="s">
        <v>6352</v>
      </c>
      <c r="Q3738" s="6" t="s">
        <v>24</v>
      </c>
    </row>
    <row r="3739" spans="1:17" ht="15">
      <c r="A3739" s="6" t="s">
        <v>17</v>
      </c>
      <c r="B3739" s="6" t="s">
        <v>18</v>
      </c>
      <c r="C3739" s="6" t="s">
        <v>38</v>
      </c>
      <c r="D3739" s="6" t="s">
        <v>71</v>
      </c>
      <c r="E3739" s="6">
        <v>1</v>
      </c>
      <c r="F3739" s="6" t="s">
        <v>27</v>
      </c>
      <c r="G3739" s="6" t="s">
        <v>22</v>
      </c>
      <c r="H3739" s="7">
        <v>43313.434895833336</v>
      </c>
      <c r="I3739" s="7">
        <v>43313.352777777778</v>
      </c>
      <c r="J3739" s="4">
        <f t="shared" si="293"/>
        <v>2018</v>
      </c>
      <c r="K3739" s="4">
        <f t="shared" si="294"/>
        <v>8</v>
      </c>
      <c r="L3739" s="6">
        <f t="shared" si="295"/>
        <v>7095.0000001816079</v>
      </c>
      <c r="M3739" s="8">
        <f t="shared" si="291"/>
        <v>118.2500000030268</v>
      </c>
      <c r="N3739" s="8">
        <f t="shared" si="292"/>
        <v>118.2500000030268</v>
      </c>
      <c r="O3739" s="18">
        <v>1</v>
      </c>
      <c r="P3739" s="6" t="s">
        <v>6353</v>
      </c>
      <c r="Q3739" s="6" t="s">
        <v>24</v>
      </c>
    </row>
    <row r="3740" spans="1:17" ht="15">
      <c r="A3740" s="6" t="s">
        <v>17</v>
      </c>
      <c r="B3740" s="6" t="s">
        <v>18</v>
      </c>
      <c r="C3740" s="6" t="s">
        <v>38</v>
      </c>
      <c r="D3740" s="6" t="s">
        <v>6354</v>
      </c>
      <c r="E3740" s="6">
        <v>2</v>
      </c>
      <c r="F3740" s="6" t="s">
        <v>92</v>
      </c>
      <c r="G3740" s="6" t="s">
        <v>22</v>
      </c>
      <c r="H3740" s="7">
        <v>43313.460486111115</v>
      </c>
      <c r="I3740" s="7">
        <v>43313.401388888888</v>
      </c>
      <c r="J3740" s="4">
        <f t="shared" si="293"/>
        <v>2018</v>
      </c>
      <c r="K3740" s="4">
        <f t="shared" si="294"/>
        <v>8</v>
      </c>
      <c r="L3740" s="6">
        <f t="shared" si="295"/>
        <v>5106.0000004246831</v>
      </c>
      <c r="M3740" s="8">
        <f t="shared" si="291"/>
        <v>85.100000007078052</v>
      </c>
      <c r="N3740" s="8">
        <f t="shared" si="292"/>
        <v>170.2000000141561</v>
      </c>
      <c r="O3740" s="18">
        <v>1</v>
      </c>
      <c r="P3740" s="6" t="s">
        <v>6355</v>
      </c>
      <c r="Q3740" s="6" t="s">
        <v>24</v>
      </c>
    </row>
    <row r="3741" spans="1:17" ht="15">
      <c r="A3741" s="6" t="s">
        <v>17</v>
      </c>
      <c r="B3741" s="6" t="s">
        <v>41</v>
      </c>
      <c r="C3741" s="6" t="s">
        <v>42</v>
      </c>
      <c r="D3741" s="6" t="s">
        <v>6356</v>
      </c>
      <c r="E3741" s="6">
        <v>30</v>
      </c>
      <c r="F3741" s="6" t="s">
        <v>27</v>
      </c>
      <c r="G3741" s="6" t="s">
        <v>22</v>
      </c>
      <c r="H3741" s="7">
        <v>43313.713831018518</v>
      </c>
      <c r="I3741" s="7">
        <v>43313.643055555556</v>
      </c>
      <c r="J3741" s="4">
        <f t="shared" si="293"/>
        <v>2018</v>
      </c>
      <c r="K3741" s="4">
        <f t="shared" si="294"/>
        <v>8</v>
      </c>
      <c r="L3741" s="6">
        <f t="shared" si="295"/>
        <v>6114.9999999208376</v>
      </c>
      <c r="M3741" s="8">
        <f t="shared" si="291"/>
        <v>101.91666666534729</v>
      </c>
      <c r="N3741" s="8">
        <f t="shared" si="292"/>
        <v>3057.4999999604188</v>
      </c>
      <c r="O3741" s="18">
        <v>1</v>
      </c>
      <c r="P3741" s="6" t="s">
        <v>6357</v>
      </c>
      <c r="Q3741" s="6" t="s">
        <v>24</v>
      </c>
    </row>
    <row r="3742" spans="1:19" s="100" customFormat="1" ht="15">
      <c r="A3742" s="96" t="s">
        <v>17</v>
      </c>
      <c r="B3742" s="96" t="s">
        <v>18</v>
      </c>
      <c r="C3742" s="96" t="s">
        <v>35</v>
      </c>
      <c r="D3742" s="96" t="s">
        <v>6358</v>
      </c>
      <c r="E3742" s="96">
        <v>1</v>
      </c>
      <c r="F3742" s="96" t="s">
        <v>27</v>
      </c>
      <c r="G3742" s="96" t="s">
        <v>22</v>
      </c>
      <c r="H3742" s="97">
        <v>43313.845138888886</v>
      </c>
      <c r="I3742" s="97">
        <v>43313.799305555556</v>
      </c>
      <c r="J3742" s="4">
        <f t="shared" si="293"/>
        <v>2018</v>
      </c>
      <c r="K3742" s="4">
        <f t="shared" si="294"/>
        <v>8</v>
      </c>
      <c r="L3742" s="96">
        <f t="shared" si="295"/>
        <v>3959.9999997066334</v>
      </c>
      <c r="M3742" s="98">
        <f t="shared" si="291"/>
        <v>65.999999995110556</v>
      </c>
      <c r="N3742" s="98">
        <f t="shared" si="292"/>
        <v>65.999999995110556</v>
      </c>
      <c r="O3742" s="99">
        <v>1</v>
      </c>
      <c r="P3742" s="96" t="s">
        <v>6359</v>
      </c>
      <c r="Q3742" s="96" t="s">
        <v>24</v>
      </c>
      <c r="S3742"/>
    </row>
    <row r="3743" spans="1:17" ht="15">
      <c r="A3743" s="6" t="s">
        <v>17</v>
      </c>
      <c r="B3743" s="6" t="s">
        <v>18</v>
      </c>
      <c r="C3743" s="6" t="s">
        <v>35</v>
      </c>
      <c r="D3743" s="6" t="s">
        <v>5801</v>
      </c>
      <c r="E3743" s="6">
        <v>12</v>
      </c>
      <c r="F3743" s="6" t="s">
        <v>131</v>
      </c>
      <c r="G3743" s="6" t="s">
        <v>22</v>
      </c>
      <c r="H3743" s="7">
        <v>43313.899502314816</v>
      </c>
      <c r="I3743" s="7">
        <v>43313.827777777777</v>
      </c>
      <c r="J3743" s="4">
        <f t="shared" si="293"/>
        <v>2018</v>
      </c>
      <c r="K3743" s="4">
        <f t="shared" si="294"/>
        <v>8</v>
      </c>
      <c r="L3743" s="6">
        <f t="shared" si="295"/>
        <v>6197.0000002300367</v>
      </c>
      <c r="M3743" s="8">
        <f t="shared" si="291"/>
        <v>103.28333333716728</v>
      </c>
      <c r="N3743" s="8">
        <f t="shared" si="292"/>
        <v>1239.4000000460073</v>
      </c>
      <c r="O3743" s="18">
        <v>1</v>
      </c>
      <c r="P3743" s="6" t="s">
        <v>6360</v>
      </c>
      <c r="Q3743" s="6" t="s">
        <v>24</v>
      </c>
    </row>
    <row r="3744" spans="1:17" ht="15">
      <c r="A3744" s="6" t="s">
        <v>17</v>
      </c>
      <c r="B3744" s="6" t="s">
        <v>18</v>
      </c>
      <c r="C3744" s="6" t="s">
        <v>35</v>
      </c>
      <c r="D3744" s="6" t="s">
        <v>3162</v>
      </c>
      <c r="E3744" s="6">
        <v>4</v>
      </c>
      <c r="F3744" s="6" t="s">
        <v>27</v>
      </c>
      <c r="G3744" s="6" t="s">
        <v>22</v>
      </c>
      <c r="H3744" s="7">
        <v>43313.844166666669</v>
      </c>
      <c r="I3744" s="7">
        <v>43313.82916666667</v>
      </c>
      <c r="J3744" s="4">
        <f t="shared" si="293"/>
        <v>2018</v>
      </c>
      <c r="K3744" s="4">
        <f t="shared" si="294"/>
        <v>8</v>
      </c>
      <c r="L3744" s="6">
        <f t="shared" si="295"/>
        <v>1295.9999999497086</v>
      </c>
      <c r="M3744" s="8">
        <f t="shared" si="291"/>
        <v>21.59999999916181</v>
      </c>
      <c r="N3744" s="8">
        <f t="shared" si="292"/>
        <v>86.399999996647239</v>
      </c>
      <c r="O3744" s="18">
        <v>1</v>
      </c>
      <c r="P3744" s="6" t="s">
        <v>6361</v>
      </c>
      <c r="Q3744" s="6" t="s">
        <v>24</v>
      </c>
    </row>
    <row r="3745" spans="1:17" ht="15">
      <c r="A3745" s="6" t="s">
        <v>29</v>
      </c>
      <c r="B3745" s="6" t="s">
        <v>94</v>
      </c>
      <c r="C3745" s="6" t="s">
        <v>95</v>
      </c>
      <c r="D3745" s="6" t="s">
        <v>6362</v>
      </c>
      <c r="E3745" s="6">
        <v>1</v>
      </c>
      <c r="F3745" s="6" t="s">
        <v>131</v>
      </c>
      <c r="G3745" s="6" t="s">
        <v>22</v>
      </c>
      <c r="H3745" s="7">
        <v>43313.943726851852</v>
      </c>
      <c r="I3745" s="7">
        <v>43313.85833333333</v>
      </c>
      <c r="J3745" s="4">
        <f t="shared" si="293"/>
        <v>2018</v>
      </c>
      <c r="K3745" s="4">
        <f t="shared" si="294"/>
        <v>8</v>
      </c>
      <c r="L3745" s="6">
        <f t="shared" si="295"/>
        <v>7378.0000003287569</v>
      </c>
      <c r="M3745" s="8">
        <f t="shared" si="291"/>
        <v>122.96666667214595</v>
      </c>
      <c r="N3745" s="8">
        <f t="shared" si="292"/>
        <v>122.96666667214595</v>
      </c>
      <c r="O3745" s="18">
        <v>1</v>
      </c>
      <c r="P3745" s="6" t="s">
        <v>6363</v>
      </c>
      <c r="Q3745" s="6" t="s">
        <v>24</v>
      </c>
    </row>
    <row r="3746" spans="1:17" ht="15">
      <c r="A3746" s="6" t="s">
        <v>17</v>
      </c>
      <c r="B3746" s="6" t="s">
        <v>41</v>
      </c>
      <c r="C3746" s="6" t="s">
        <v>42</v>
      </c>
      <c r="D3746" s="6" t="s">
        <v>3568</v>
      </c>
      <c r="E3746" s="6">
        <v>19</v>
      </c>
      <c r="F3746" s="6" t="s">
        <v>27</v>
      </c>
      <c r="G3746" s="6" t="s">
        <v>22</v>
      </c>
      <c r="H3746" s="7">
        <v>43313.963449074072</v>
      </c>
      <c r="I3746" s="7">
        <v>43313.864583333336</v>
      </c>
      <c r="J3746" s="4">
        <f t="shared" si="293"/>
        <v>2018</v>
      </c>
      <c r="K3746" s="4">
        <f t="shared" si="294"/>
        <v>8</v>
      </c>
      <c r="L3746" s="6">
        <f t="shared" si="295"/>
        <v>8541.9999995967373</v>
      </c>
      <c r="M3746" s="8">
        <f t="shared" si="291"/>
        <v>142.36666665994562</v>
      </c>
      <c r="N3746" s="8">
        <f t="shared" si="292"/>
        <v>2704.9666665389668</v>
      </c>
      <c r="O3746" s="18">
        <v>1</v>
      </c>
      <c r="P3746" s="6" t="s">
        <v>6364</v>
      </c>
      <c r="Q3746" s="6" t="s">
        <v>24</v>
      </c>
    </row>
    <row r="3747" spans="1:17" ht="15">
      <c r="A3747" s="6" t="s">
        <v>17</v>
      </c>
      <c r="B3747" s="6" t="s">
        <v>41</v>
      </c>
      <c r="C3747" s="6" t="s">
        <v>129</v>
      </c>
      <c r="D3747" s="6" t="s">
        <v>5558</v>
      </c>
      <c r="E3747" s="6">
        <v>83</v>
      </c>
      <c r="F3747" s="6" t="s">
        <v>21</v>
      </c>
      <c r="G3747" s="6" t="s">
        <v>22</v>
      </c>
      <c r="H3747" s="7">
        <v>43313.933611111112</v>
      </c>
      <c r="I3747" s="7">
        <v>43313.868750000001</v>
      </c>
      <c r="J3747" s="4">
        <f t="shared" si="293"/>
        <v>2018</v>
      </c>
      <c r="K3747" s="4">
        <f t="shared" si="294"/>
        <v>8</v>
      </c>
      <c r="L3747" s="6">
        <f t="shared" si="295"/>
        <v>5603.999999910593</v>
      </c>
      <c r="M3747" s="8">
        <f t="shared" si="291"/>
        <v>93.399999998509884</v>
      </c>
      <c r="N3747" s="8">
        <f t="shared" si="292"/>
        <v>7752.1999998763204</v>
      </c>
      <c r="O3747" s="18">
        <v>1</v>
      </c>
      <c r="P3747" s="6" t="s">
        <v>6365</v>
      </c>
      <c r="Q3747" s="6" t="s">
        <v>24</v>
      </c>
    </row>
    <row r="3748" spans="1:17" ht="15">
      <c r="A3748" s="6" t="s">
        <v>17</v>
      </c>
      <c r="B3748" s="6" t="s">
        <v>41</v>
      </c>
      <c r="C3748" s="6" t="s">
        <v>42</v>
      </c>
      <c r="D3748" s="6" t="s">
        <v>1489</v>
      </c>
      <c r="E3748" s="6">
        <v>2</v>
      </c>
      <c r="F3748" s="6" t="s">
        <v>27</v>
      </c>
      <c r="G3748" s="6" t="s">
        <v>22</v>
      </c>
      <c r="H3748" s="7">
        <v>43314.158634259256</v>
      </c>
      <c r="I3748" s="7">
        <v>43314.097916666666</v>
      </c>
      <c r="J3748" s="4">
        <f t="shared" si="293"/>
        <v>2018</v>
      </c>
      <c r="K3748" s="4">
        <f t="shared" si="294"/>
        <v>8</v>
      </c>
      <c r="L3748" s="6">
        <f t="shared" si="295"/>
        <v>5245.9999998332933</v>
      </c>
      <c r="M3748" s="8">
        <f t="shared" si="291"/>
        <v>87.433333330554888</v>
      </c>
      <c r="N3748" s="8">
        <f t="shared" si="292"/>
        <v>174.86666666110978</v>
      </c>
      <c r="O3748" s="18">
        <v>1</v>
      </c>
      <c r="P3748" s="6" t="s">
        <v>6366</v>
      </c>
      <c r="Q3748" s="6" t="s">
        <v>24</v>
      </c>
    </row>
    <row r="3749" spans="1:17" ht="15">
      <c r="A3749" s="6" t="s">
        <v>17</v>
      </c>
      <c r="B3749" s="6" t="s">
        <v>18</v>
      </c>
      <c r="C3749" s="6" t="s">
        <v>38</v>
      </c>
      <c r="D3749" s="6" t="s">
        <v>4630</v>
      </c>
      <c r="E3749" s="6">
        <v>5</v>
      </c>
      <c r="F3749" s="6" t="s">
        <v>27</v>
      </c>
      <c r="G3749" s="6" t="s">
        <v>22</v>
      </c>
      <c r="H3749" s="7">
        <v>43314.414456018516</v>
      </c>
      <c r="I3749" s="7">
        <v>43314.320138888892</v>
      </c>
      <c r="J3749" s="4">
        <f t="shared" si="293"/>
        <v>2018</v>
      </c>
      <c r="K3749" s="4">
        <f t="shared" si="294"/>
        <v>8</v>
      </c>
      <c r="L3749" s="6">
        <f t="shared" si="295"/>
        <v>8148.9999995101243</v>
      </c>
      <c r="M3749" s="8">
        <f t="shared" si="291"/>
        <v>135.81666665850207</v>
      </c>
      <c r="N3749" s="8">
        <f t="shared" si="292"/>
        <v>679.08333329251036</v>
      </c>
      <c r="O3749" s="18">
        <v>1</v>
      </c>
      <c r="P3749" s="6" t="s">
        <v>6367</v>
      </c>
      <c r="Q3749" s="6" t="s">
        <v>24</v>
      </c>
    </row>
    <row r="3750" spans="1:17" ht="15">
      <c r="A3750" s="6" t="s">
        <v>17</v>
      </c>
      <c r="B3750" s="6" t="s">
        <v>18</v>
      </c>
      <c r="C3750" s="6" t="s">
        <v>38</v>
      </c>
      <c r="D3750" s="6" t="s">
        <v>2008</v>
      </c>
      <c r="E3750" s="6">
        <v>2</v>
      </c>
      <c r="F3750" s="6" t="s">
        <v>44</v>
      </c>
      <c r="G3750" s="6" t="s">
        <v>22</v>
      </c>
      <c r="H3750" s="7">
        <v>43314.388298611113</v>
      </c>
      <c r="I3750" s="7">
        <v>43314.322222222225</v>
      </c>
      <c r="J3750" s="4">
        <f t="shared" si="293"/>
        <v>2018</v>
      </c>
      <c r="K3750" s="4">
        <f t="shared" si="294"/>
        <v>8</v>
      </c>
      <c r="L3750" s="6">
        <f t="shared" si="295"/>
        <v>5708.9999999385327</v>
      </c>
      <c r="M3750" s="8">
        <f t="shared" si="291"/>
        <v>95.149999998975545</v>
      </c>
      <c r="N3750" s="8">
        <f t="shared" si="292"/>
        <v>190.29999999795109</v>
      </c>
      <c r="O3750" s="18">
        <v>1</v>
      </c>
      <c r="P3750" s="6" t="s">
        <v>6368</v>
      </c>
      <c r="Q3750" s="6" t="s">
        <v>24</v>
      </c>
    </row>
    <row r="3751" spans="1:17" ht="15">
      <c r="A3751" s="6" t="s">
        <v>17</v>
      </c>
      <c r="B3751" s="6" t="s">
        <v>18</v>
      </c>
      <c r="C3751" s="6" t="s">
        <v>35</v>
      </c>
      <c r="D3751" s="6" t="s">
        <v>5361</v>
      </c>
      <c r="E3751" s="6">
        <v>30</v>
      </c>
      <c r="F3751" s="6" t="s">
        <v>44</v>
      </c>
      <c r="G3751" s="6" t="s">
        <v>22</v>
      </c>
      <c r="H3751" s="7">
        <v>43314.5003125</v>
      </c>
      <c r="I3751" s="7">
        <v>43314.39166666667</v>
      </c>
      <c r="J3751" s="4">
        <f t="shared" si="293"/>
        <v>2018</v>
      </c>
      <c r="K3751" s="4">
        <f t="shared" si="294"/>
        <v>8</v>
      </c>
      <c r="L3751" s="6">
        <f t="shared" si="295"/>
        <v>9386.9999997317791</v>
      </c>
      <c r="M3751" s="8">
        <f t="shared" si="291"/>
        <v>156.44999999552965</v>
      </c>
      <c r="N3751" s="8">
        <f t="shared" si="292"/>
        <v>4693.4999998658895</v>
      </c>
      <c r="O3751" s="18">
        <v>1</v>
      </c>
      <c r="P3751" s="6" t="s">
        <v>6369</v>
      </c>
      <c r="Q3751" s="6" t="s">
        <v>24</v>
      </c>
    </row>
    <row r="3752" spans="1:17" ht="15">
      <c r="A3752" s="6" t="s">
        <v>17</v>
      </c>
      <c r="B3752" s="6" t="s">
        <v>18</v>
      </c>
      <c r="C3752" s="6" t="s">
        <v>38</v>
      </c>
      <c r="D3752" s="6" t="s">
        <v>73</v>
      </c>
      <c r="E3752" s="6">
        <v>26</v>
      </c>
      <c r="F3752" s="6" t="s">
        <v>27</v>
      </c>
      <c r="G3752" s="6" t="s">
        <v>22</v>
      </c>
      <c r="H3752" s="7">
        <v>43314.484895833331</v>
      </c>
      <c r="I3752" s="7">
        <v>43314.432638888888</v>
      </c>
      <c r="J3752" s="4">
        <f t="shared" si="293"/>
        <v>2018</v>
      </c>
      <c r="K3752" s="4">
        <f t="shared" si="294"/>
        <v>8</v>
      </c>
      <c r="L3752" s="6">
        <f t="shared" si="295"/>
        <v>4514.9999999441206</v>
      </c>
      <c r="M3752" s="8">
        <f t="shared" si="291"/>
        <v>75.249999999068677</v>
      </c>
      <c r="N3752" s="8">
        <f t="shared" si="292"/>
        <v>1956.4999999757856</v>
      </c>
      <c r="O3752" s="18">
        <v>1</v>
      </c>
      <c r="P3752" s="6" t="s">
        <v>6370</v>
      </c>
      <c r="Q3752" s="6" t="s">
        <v>24</v>
      </c>
    </row>
    <row r="3753" spans="1:17" ht="15">
      <c r="A3753" s="6" t="s">
        <v>17</v>
      </c>
      <c r="B3753" s="6" t="s">
        <v>18</v>
      </c>
      <c r="C3753" s="6" t="s">
        <v>35</v>
      </c>
      <c r="D3753" s="6" t="s">
        <v>5801</v>
      </c>
      <c r="E3753" s="6">
        <v>12</v>
      </c>
      <c r="F3753" s="6" t="s">
        <v>44</v>
      </c>
      <c r="G3753" s="6" t="s">
        <v>22</v>
      </c>
      <c r="H3753" s="7">
        <v>43314.485277777778</v>
      </c>
      <c r="I3753" s="7">
        <v>43314.451388888891</v>
      </c>
      <c r="J3753" s="4">
        <f t="shared" si="293"/>
        <v>2018</v>
      </c>
      <c r="K3753" s="4">
        <f t="shared" si="294"/>
        <v>8</v>
      </c>
      <c r="L3753" s="6">
        <f t="shared" si="295"/>
        <v>2927.9999998630956</v>
      </c>
      <c r="M3753" s="8">
        <f t="shared" si="291"/>
        <v>48.79999999771826</v>
      </c>
      <c r="N3753" s="8">
        <f t="shared" si="292"/>
        <v>585.59999997261912</v>
      </c>
      <c r="O3753" s="18">
        <v>1</v>
      </c>
      <c r="P3753" s="6" t="s">
        <v>6371</v>
      </c>
      <c r="Q3753" s="6" t="s">
        <v>24</v>
      </c>
    </row>
    <row r="3754" spans="1:17" ht="15">
      <c r="A3754" s="6" t="s">
        <v>17</v>
      </c>
      <c r="B3754" s="6" t="s">
        <v>18</v>
      </c>
      <c r="C3754" s="6" t="s">
        <v>35</v>
      </c>
      <c r="D3754" s="6" t="s">
        <v>6372</v>
      </c>
      <c r="E3754" s="6">
        <v>3</v>
      </c>
      <c r="F3754" s="6" t="s">
        <v>44</v>
      </c>
      <c r="G3754" s="6" t="s">
        <v>22</v>
      </c>
      <c r="H3754" s="7">
        <v>43314.508333333331</v>
      </c>
      <c r="I3754" s="7">
        <v>43314.472222222219</v>
      </c>
      <c r="J3754" s="4">
        <f t="shared" si="293"/>
        <v>2018</v>
      </c>
      <c r="K3754" s="4">
        <f t="shared" si="294"/>
        <v>8</v>
      </c>
      <c r="L3754" s="6">
        <f t="shared" si="295"/>
        <v>3120.0000001117587</v>
      </c>
      <c r="M3754" s="8">
        <f t="shared" si="291"/>
        <v>52.000000001862645</v>
      </c>
      <c r="N3754" s="8">
        <f t="shared" si="292"/>
        <v>156.00000000558794</v>
      </c>
      <c r="O3754" s="18">
        <v>1</v>
      </c>
      <c r="P3754" s="6" t="s">
        <v>6373</v>
      </c>
      <c r="Q3754" s="6" t="s">
        <v>24</v>
      </c>
    </row>
    <row r="3755" spans="1:17" ht="15">
      <c r="A3755" s="6" t="s">
        <v>17</v>
      </c>
      <c r="B3755" s="6" t="s">
        <v>41</v>
      </c>
      <c r="C3755" s="6" t="s">
        <v>129</v>
      </c>
      <c r="D3755" s="6" t="s">
        <v>6374</v>
      </c>
      <c r="E3755" s="6">
        <v>87</v>
      </c>
      <c r="F3755" s="6" t="s">
        <v>27</v>
      </c>
      <c r="G3755" s="6" t="s">
        <v>22</v>
      </c>
      <c r="H3755" s="7">
        <v>43314.784687500003</v>
      </c>
      <c r="I3755" s="7">
        <v>43314.754166666666</v>
      </c>
      <c r="J3755" s="4">
        <f t="shared" si="293"/>
        <v>2018</v>
      </c>
      <c r="K3755" s="4">
        <f t="shared" si="294"/>
        <v>8</v>
      </c>
      <c r="L3755" s="6">
        <f t="shared" si="295"/>
        <v>2637.0000003604218</v>
      </c>
      <c r="M3755" s="8">
        <f t="shared" si="291"/>
        <v>43.950000006007031</v>
      </c>
      <c r="N3755" s="8">
        <f t="shared" si="292"/>
        <v>3823.6500005226117</v>
      </c>
      <c r="O3755" s="18">
        <v>1</v>
      </c>
      <c r="P3755" s="6" t="s">
        <v>6375</v>
      </c>
      <c r="Q3755" s="6" t="s">
        <v>24</v>
      </c>
    </row>
    <row r="3756" spans="1:17" ht="15">
      <c r="A3756" s="6" t="s">
        <v>29</v>
      </c>
      <c r="B3756" s="6" t="s">
        <v>94</v>
      </c>
      <c r="C3756" s="6" t="s">
        <v>4972</v>
      </c>
      <c r="D3756" s="6" t="s">
        <v>541</v>
      </c>
      <c r="E3756" s="6">
        <v>956</v>
      </c>
      <c r="F3756" s="6" t="s">
        <v>131</v>
      </c>
      <c r="G3756" s="6" t="s">
        <v>22</v>
      </c>
      <c r="H3756" s="7">
        <v>43314.856979166667</v>
      </c>
      <c r="I3756" s="7">
        <v>43314.760416666664</v>
      </c>
      <c r="J3756" s="4">
        <f t="shared" si="293"/>
        <v>2018</v>
      </c>
      <c r="K3756" s="4">
        <f t="shared" si="294"/>
        <v>8</v>
      </c>
      <c r="L3756" s="6">
        <f t="shared" si="295"/>
        <v>8343.0000002263114</v>
      </c>
      <c r="M3756" s="8">
        <f t="shared" si="291"/>
        <v>139.05000000377186</v>
      </c>
      <c r="N3756" s="8">
        <f t="shared" si="292"/>
        <v>132931.80000360589</v>
      </c>
      <c r="O3756" s="18">
        <v>1</v>
      </c>
      <c r="P3756" s="6" t="s">
        <v>6376</v>
      </c>
      <c r="Q3756" s="6" t="s">
        <v>24</v>
      </c>
    </row>
    <row r="3757" spans="1:17" ht="15">
      <c r="A3757" s="6" t="s">
        <v>17</v>
      </c>
      <c r="B3757" s="6" t="s">
        <v>55</v>
      </c>
      <c r="C3757" s="6" t="s">
        <v>59</v>
      </c>
      <c r="D3757" s="6" t="s">
        <v>6377</v>
      </c>
      <c r="E3757" s="6">
        <v>2</v>
      </c>
      <c r="F3757" s="6" t="s">
        <v>92</v>
      </c>
      <c r="G3757" s="6" t="s">
        <v>22</v>
      </c>
      <c r="H3757" s="7">
        <v>43314.874918981484</v>
      </c>
      <c r="I3757" s="7">
        <v>43314.788194444445</v>
      </c>
      <c r="J3757" s="4">
        <f t="shared" si="293"/>
        <v>2018</v>
      </c>
      <c r="K3757" s="4">
        <f t="shared" si="294"/>
        <v>8</v>
      </c>
      <c r="L3757" s="6">
        <f t="shared" si="295"/>
        <v>7493.0000001797453</v>
      </c>
      <c r="M3757" s="8">
        <f t="shared" si="291"/>
        <v>124.88333333632909</v>
      </c>
      <c r="N3757" s="8">
        <f t="shared" si="292"/>
        <v>249.76666667265818</v>
      </c>
      <c r="O3757" s="18">
        <v>1</v>
      </c>
      <c r="P3757" s="6" t="s">
        <v>6378</v>
      </c>
      <c r="Q3757" s="6" t="s">
        <v>24</v>
      </c>
    </row>
    <row r="3758" spans="1:17" ht="15">
      <c r="A3758" s="6" t="s">
        <v>29</v>
      </c>
      <c r="B3758" s="6" t="s">
        <v>94</v>
      </c>
      <c r="C3758" s="6" t="s">
        <v>186</v>
      </c>
      <c r="D3758" s="6" t="s">
        <v>6379</v>
      </c>
      <c r="E3758" s="6">
        <v>1</v>
      </c>
      <c r="F3758" s="6" t="s">
        <v>33</v>
      </c>
      <c r="G3758" s="6" t="s">
        <v>22</v>
      </c>
      <c r="H3758" s="7">
        <v>43422.704861111109</v>
      </c>
      <c r="I3758" s="7">
        <v>43422.677777777775</v>
      </c>
      <c r="J3758" s="4">
        <f t="shared" si="293"/>
        <v>2018</v>
      </c>
      <c r="K3758" s="4">
        <f t="shared" si="294"/>
        <v>11</v>
      </c>
      <c r="L3758" s="6">
        <f t="shared" si="295"/>
        <v>2340.000000083819</v>
      </c>
      <c r="M3758" s="8">
        <f t="shared" si="291"/>
        <v>39.000000001396984</v>
      </c>
      <c r="N3758" s="8">
        <f t="shared" si="292"/>
        <v>39.000000001396984</v>
      </c>
      <c r="O3758" s="18">
        <v>1</v>
      </c>
      <c r="P3758" s="6" t="s">
        <v>6380</v>
      </c>
      <c r="Q3758" s="6" t="s">
        <v>24</v>
      </c>
    </row>
    <row r="3759" spans="1:17" ht="15">
      <c r="A3759" s="6" t="s">
        <v>17</v>
      </c>
      <c r="B3759" s="6" t="s">
        <v>41</v>
      </c>
      <c r="C3759" s="6" t="s">
        <v>135</v>
      </c>
      <c r="D3759" s="6" t="s">
        <v>303</v>
      </c>
      <c r="E3759" s="6">
        <v>17</v>
      </c>
      <c r="F3759" s="6" t="s">
        <v>27</v>
      </c>
      <c r="G3759" s="6" t="s">
        <v>22</v>
      </c>
      <c r="H3759" s="7">
        <v>43315.76599537037</v>
      </c>
      <c r="I3759" s="7">
        <v>43315.726388888892</v>
      </c>
      <c r="J3759" s="4">
        <f t="shared" si="293"/>
        <v>2018</v>
      </c>
      <c r="K3759" s="4">
        <f t="shared" si="294"/>
        <v>8</v>
      </c>
      <c r="L3759" s="6">
        <f t="shared" si="295"/>
        <v>3421.9999996712431</v>
      </c>
      <c r="M3759" s="8">
        <f t="shared" si="291"/>
        <v>57.033333327854052</v>
      </c>
      <c r="N3759" s="8">
        <f t="shared" si="292"/>
        <v>969.56666657351889</v>
      </c>
      <c r="O3759" s="18">
        <v>1</v>
      </c>
      <c r="P3759" s="6" t="s">
        <v>6381</v>
      </c>
      <c r="Q3759" s="6" t="s">
        <v>24</v>
      </c>
    </row>
    <row r="3760" spans="1:17" ht="15">
      <c r="A3760" s="6" t="s">
        <v>17</v>
      </c>
      <c r="B3760" s="6" t="s">
        <v>18</v>
      </c>
      <c r="C3760" s="6" t="s">
        <v>35</v>
      </c>
      <c r="D3760" s="6" t="s">
        <v>3277</v>
      </c>
      <c r="E3760" s="6">
        <v>1</v>
      </c>
      <c r="F3760" s="6" t="s">
        <v>27</v>
      </c>
      <c r="G3760" s="6" t="s">
        <v>22</v>
      </c>
      <c r="H3760" s="7">
        <v>43315.958136574074</v>
      </c>
      <c r="I3760" s="7">
        <v>43315.920138888891</v>
      </c>
      <c r="J3760" s="4">
        <f t="shared" si="293"/>
        <v>2018</v>
      </c>
      <c r="K3760" s="4">
        <f t="shared" si="294"/>
        <v>8</v>
      </c>
      <c r="L3760" s="6">
        <f t="shared" si="295"/>
        <v>3282.9999998677522</v>
      </c>
      <c r="M3760" s="8">
        <f t="shared" si="291"/>
        <v>54.716666664462537</v>
      </c>
      <c r="N3760" s="8">
        <f t="shared" si="292"/>
        <v>54.716666664462537</v>
      </c>
      <c r="O3760" s="18">
        <v>1</v>
      </c>
      <c r="P3760" s="6" t="s">
        <v>6382</v>
      </c>
      <c r="Q3760" s="6" t="s">
        <v>24</v>
      </c>
    </row>
    <row r="3761" spans="1:17" ht="15">
      <c r="A3761" s="6" t="s">
        <v>29</v>
      </c>
      <c r="B3761" s="6" t="s">
        <v>30</v>
      </c>
      <c r="C3761" s="6" t="s">
        <v>31</v>
      </c>
      <c r="D3761" s="6" t="s">
        <v>6383</v>
      </c>
      <c r="E3761" s="6">
        <v>1</v>
      </c>
      <c r="F3761" s="6" t="s">
        <v>85</v>
      </c>
      <c r="G3761" s="6" t="s">
        <v>22</v>
      </c>
      <c r="H3761" s="7">
        <v>43315.969502314816</v>
      </c>
      <c r="I3761" s="7">
        <v>43315.925000000003</v>
      </c>
      <c r="J3761" s="4">
        <f t="shared" si="293"/>
        <v>2018</v>
      </c>
      <c r="K3761" s="4">
        <f t="shared" si="294"/>
        <v>8</v>
      </c>
      <c r="L3761" s="6">
        <f t="shared" si="295"/>
        <v>3844.999999855645</v>
      </c>
      <c r="M3761" s="8">
        <f t="shared" si="291"/>
        <v>64.083333330927417</v>
      </c>
      <c r="N3761" s="8">
        <f t="shared" si="292"/>
        <v>64.083333330927417</v>
      </c>
      <c r="O3761" s="18">
        <v>1</v>
      </c>
      <c r="P3761" s="6" t="s">
        <v>6384</v>
      </c>
      <c r="Q3761" s="6" t="s">
        <v>24</v>
      </c>
    </row>
    <row r="3762" spans="1:17" ht="15">
      <c r="A3762" s="6" t="s">
        <v>29</v>
      </c>
      <c r="B3762" s="6" t="s">
        <v>94</v>
      </c>
      <c r="C3762" s="6" t="s">
        <v>186</v>
      </c>
      <c r="D3762" s="6" t="s">
        <v>6385</v>
      </c>
      <c r="E3762" s="6">
        <v>1</v>
      </c>
      <c r="F3762" s="6" t="s">
        <v>33</v>
      </c>
      <c r="G3762" s="6" t="s">
        <v>22</v>
      </c>
      <c r="H3762" s="7">
        <v>43422.705555555556</v>
      </c>
      <c r="I3762" s="7">
        <v>43422.682638888888</v>
      </c>
      <c r="J3762" s="4">
        <f t="shared" si="293"/>
        <v>2018</v>
      </c>
      <c r="K3762" s="4">
        <f t="shared" si="294"/>
        <v>11</v>
      </c>
      <c r="L3762" s="6">
        <f t="shared" si="295"/>
        <v>1980.0000001676381</v>
      </c>
      <c r="M3762" s="8">
        <f t="shared" si="291"/>
        <v>33.000000002793968</v>
      </c>
      <c r="N3762" s="8">
        <f t="shared" si="292"/>
        <v>33.000000002793968</v>
      </c>
      <c r="O3762" s="18">
        <v>1</v>
      </c>
      <c r="P3762" s="6" t="s">
        <v>6386</v>
      </c>
      <c r="Q3762" s="6" t="s">
        <v>24</v>
      </c>
    </row>
    <row r="3763" spans="1:17" ht="15">
      <c r="A3763" s="6" t="s">
        <v>17</v>
      </c>
      <c r="B3763" s="6" t="s">
        <v>55</v>
      </c>
      <c r="C3763" s="6" t="s">
        <v>59</v>
      </c>
      <c r="D3763" s="6" t="s">
        <v>6387</v>
      </c>
      <c r="E3763" s="6">
        <v>10</v>
      </c>
      <c r="F3763" s="6" t="s">
        <v>27</v>
      </c>
      <c r="G3763" s="6" t="s">
        <v>22</v>
      </c>
      <c r="H3763" s="7">
        <v>43316.337627314817</v>
      </c>
      <c r="I3763" s="7">
        <v>43316.301388888889</v>
      </c>
      <c r="J3763" s="4">
        <f t="shared" si="293"/>
        <v>2018</v>
      </c>
      <c r="K3763" s="4">
        <f t="shared" si="294"/>
        <v>8</v>
      </c>
      <c r="L3763" s="6">
        <f t="shared" si="295"/>
        <v>3131.0000001685694</v>
      </c>
      <c r="M3763" s="8">
        <f t="shared" si="291"/>
        <v>52.183333336142823</v>
      </c>
      <c r="N3763" s="8">
        <f t="shared" si="292"/>
        <v>521.83333336142823</v>
      </c>
      <c r="O3763" s="18">
        <v>1</v>
      </c>
      <c r="P3763" s="6" t="s">
        <v>6388</v>
      </c>
      <c r="Q3763" s="6" t="s">
        <v>24</v>
      </c>
    </row>
    <row r="3764" spans="1:17" ht="15">
      <c r="A3764" s="6" t="s">
        <v>17</v>
      </c>
      <c r="B3764" s="6" t="s">
        <v>41</v>
      </c>
      <c r="C3764" s="6" t="s">
        <v>42</v>
      </c>
      <c r="D3764" s="6" t="s">
        <v>2954</v>
      </c>
      <c r="E3764" s="6">
        <v>2</v>
      </c>
      <c r="F3764" s="6" t="s">
        <v>27</v>
      </c>
      <c r="G3764" s="6" t="s">
        <v>22</v>
      </c>
      <c r="H3764" s="7">
        <v>43316.621423611112</v>
      </c>
      <c r="I3764" s="7">
        <v>43316.525694444441</v>
      </c>
      <c r="J3764" s="4">
        <f t="shared" si="293"/>
        <v>2018</v>
      </c>
      <c r="K3764" s="4">
        <f t="shared" si="294"/>
        <v>8</v>
      </c>
      <c r="L3764" s="6">
        <f t="shared" si="295"/>
        <v>8271.0000003688037</v>
      </c>
      <c r="M3764" s="8">
        <f t="shared" si="291"/>
        <v>137.85000000614673</v>
      </c>
      <c r="N3764" s="8">
        <f t="shared" si="292"/>
        <v>275.70000001229346</v>
      </c>
      <c r="O3764" s="18">
        <v>1</v>
      </c>
      <c r="P3764" s="6" t="s">
        <v>6389</v>
      </c>
      <c r="Q3764" s="6" t="s">
        <v>24</v>
      </c>
    </row>
    <row r="3765" spans="1:17" ht="15">
      <c r="A3765" s="6" t="s">
        <v>29</v>
      </c>
      <c r="B3765" s="6" t="s">
        <v>87</v>
      </c>
      <c r="C3765" s="6" t="s">
        <v>197</v>
      </c>
      <c r="D3765" s="6" t="s">
        <v>3033</v>
      </c>
      <c r="E3765" s="6">
        <v>12</v>
      </c>
      <c r="F3765" s="6" t="s">
        <v>92</v>
      </c>
      <c r="G3765" s="6" t="s">
        <v>22</v>
      </c>
      <c r="H3765" s="7">
        <v>43316.580659722225</v>
      </c>
      <c r="I3765" s="7">
        <v>43316.539583333331</v>
      </c>
      <c r="J3765" s="4">
        <f t="shared" si="293"/>
        <v>2018</v>
      </c>
      <c r="K3765" s="4">
        <f t="shared" si="294"/>
        <v>8</v>
      </c>
      <c r="L3765" s="6">
        <f t="shared" si="295"/>
        <v>3549.0000004414469</v>
      </c>
      <c r="M3765" s="8">
        <f t="shared" si="291"/>
        <v>59.150000007357448</v>
      </c>
      <c r="N3765" s="8">
        <f t="shared" si="292"/>
        <v>709.80000008828938</v>
      </c>
      <c r="O3765" s="18">
        <v>1</v>
      </c>
      <c r="P3765" s="6" t="s">
        <v>6390</v>
      </c>
      <c r="Q3765" s="6" t="s">
        <v>24</v>
      </c>
    </row>
    <row r="3766" spans="1:17" ht="15">
      <c r="A3766" s="6" t="s">
        <v>17</v>
      </c>
      <c r="B3766" s="6" t="s">
        <v>47</v>
      </c>
      <c r="C3766" s="6" t="s">
        <v>48</v>
      </c>
      <c r="D3766" s="6" t="s">
        <v>902</v>
      </c>
      <c r="E3766" s="6">
        <v>20</v>
      </c>
      <c r="F3766" s="6" t="s">
        <v>131</v>
      </c>
      <c r="G3766" s="6" t="s">
        <v>22</v>
      </c>
      <c r="H3766" s="7">
        <v>43316.704247685186</v>
      </c>
      <c r="I3766" s="7">
        <v>43316.64166666667</v>
      </c>
      <c r="J3766" s="4">
        <f t="shared" si="293"/>
        <v>2018</v>
      </c>
      <c r="K3766" s="4">
        <f t="shared" si="294"/>
        <v>8</v>
      </c>
      <c r="L3766" s="6">
        <f t="shared" si="295"/>
        <v>5406.9999997504056</v>
      </c>
      <c r="M3766" s="8">
        <f t="shared" si="291"/>
        <v>90.116666662506759</v>
      </c>
      <c r="N3766" s="8">
        <f t="shared" si="292"/>
        <v>1802.3333332501352</v>
      </c>
      <c r="O3766" s="18">
        <v>1</v>
      </c>
      <c r="P3766" s="6" t="s">
        <v>6391</v>
      </c>
      <c r="Q3766" s="6" t="s">
        <v>24</v>
      </c>
    </row>
    <row r="3767" spans="1:17" ht="15">
      <c r="A3767" s="6" t="s">
        <v>29</v>
      </c>
      <c r="B3767" s="6" t="s">
        <v>94</v>
      </c>
      <c r="C3767" s="6" t="s">
        <v>4936</v>
      </c>
      <c r="D3767" s="6" t="s">
        <v>6392</v>
      </c>
      <c r="E3767" s="6">
        <v>1</v>
      </c>
      <c r="F3767" s="6" t="s">
        <v>472</v>
      </c>
      <c r="G3767" s="6" t="s">
        <v>22</v>
      </c>
      <c r="H3767" s="7">
        <v>43316.798518518517</v>
      </c>
      <c r="I3767" s="7">
        <v>43316.739583333336</v>
      </c>
      <c r="J3767" s="4">
        <f t="shared" si="293"/>
        <v>2018</v>
      </c>
      <c r="K3767" s="4">
        <f t="shared" si="294"/>
        <v>8</v>
      </c>
      <c r="L3767" s="6">
        <f t="shared" si="295"/>
        <v>5091.9999996665865</v>
      </c>
      <c r="M3767" s="8">
        <f t="shared" si="291"/>
        <v>84.866666661109775</v>
      </c>
      <c r="N3767" s="8">
        <f t="shared" si="292"/>
        <v>84.866666661109775</v>
      </c>
      <c r="O3767" s="18">
        <v>1</v>
      </c>
      <c r="P3767" s="6" t="s">
        <v>6393</v>
      </c>
      <c r="Q3767" s="6" t="s">
        <v>24</v>
      </c>
    </row>
    <row r="3768" spans="1:17" ht="15">
      <c r="A3768" s="6" t="s">
        <v>17</v>
      </c>
      <c r="B3768" s="6" t="s">
        <v>41</v>
      </c>
      <c r="C3768" s="6" t="s">
        <v>129</v>
      </c>
      <c r="D3768" s="6" t="s">
        <v>6394</v>
      </c>
      <c r="E3768" s="6">
        <v>2</v>
      </c>
      <c r="F3768" s="6" t="s">
        <v>92</v>
      </c>
      <c r="G3768" s="6" t="s">
        <v>22</v>
      </c>
      <c r="H3768" s="7">
        <v>43317.172835648147</v>
      </c>
      <c r="I3768" s="7">
        <v>43317.113888888889</v>
      </c>
      <c r="J3768" s="4">
        <f t="shared" si="293"/>
        <v>2018</v>
      </c>
      <c r="K3768" s="4">
        <f t="shared" si="294"/>
        <v>8</v>
      </c>
      <c r="L3768" s="6">
        <f t="shared" si="295"/>
        <v>5092.9999999003485</v>
      </c>
      <c r="M3768" s="8">
        <f t="shared" si="291"/>
        <v>84.883333331672475</v>
      </c>
      <c r="N3768" s="8">
        <f t="shared" si="292"/>
        <v>169.76666666334495</v>
      </c>
      <c r="O3768" s="18">
        <v>1</v>
      </c>
      <c r="P3768" s="6" t="s">
        <v>6395</v>
      </c>
      <c r="Q3768" s="6" t="s">
        <v>24</v>
      </c>
    </row>
    <row r="3769" spans="1:17" s="190" customFormat="1" ht="15">
      <c r="A3769" s="193" t="s">
        <v>29</v>
      </c>
      <c r="B3769" s="193" t="s">
        <v>30</v>
      </c>
      <c r="C3769" s="193" t="s">
        <v>83</v>
      </c>
      <c r="D3769" s="193" t="s">
        <v>6396</v>
      </c>
      <c r="E3769" s="193">
        <v>1</v>
      </c>
      <c r="F3769" s="193" t="s">
        <v>33</v>
      </c>
      <c r="G3769" s="193" t="s">
        <v>22</v>
      </c>
      <c r="H3769" s="195">
        <v>43424.817361111112</v>
      </c>
      <c r="I3769" s="195">
        <v>43424.765277777777</v>
      </c>
      <c r="J3769" s="4">
        <f t="shared" si="293"/>
        <v>2018</v>
      </c>
      <c r="K3769" s="4">
        <f t="shared" si="294"/>
        <v>11</v>
      </c>
      <c r="L3769" s="193">
        <f t="shared" si="295"/>
        <v>4500.0000002095476</v>
      </c>
      <c r="M3769" s="196">
        <f t="shared" si="291"/>
        <v>75.00000000349246</v>
      </c>
      <c r="N3769" s="196">
        <f t="shared" si="292"/>
        <v>75.00000000349246</v>
      </c>
      <c r="O3769" s="197">
        <v>1</v>
      </c>
      <c r="P3769" s="193" t="s">
        <v>6397</v>
      </c>
      <c r="Q3769" s="193" t="s">
        <v>24</v>
      </c>
    </row>
    <row r="3770" spans="1:17" s="106" customFormat="1" ht="15">
      <c r="A3770" s="110" t="s">
        <v>29</v>
      </c>
      <c r="B3770" s="110" t="s">
        <v>94</v>
      </c>
      <c r="C3770" s="110" t="s">
        <v>95</v>
      </c>
      <c r="D3770" s="110" t="s">
        <v>6398</v>
      </c>
      <c r="E3770" s="110">
        <v>1</v>
      </c>
      <c r="F3770" s="110" t="s">
        <v>33</v>
      </c>
      <c r="G3770" s="110" t="s">
        <v>22</v>
      </c>
      <c r="H3770" s="183">
        <v>43427.229861111111</v>
      </c>
      <c r="I3770" s="183">
        <v>43427.134027777778</v>
      </c>
      <c r="J3770" s="4">
        <f t="shared" si="293"/>
        <v>2018</v>
      </c>
      <c r="K3770" s="4">
        <f t="shared" si="294"/>
        <v>11</v>
      </c>
      <c r="L3770" s="110">
        <f t="shared" si="295"/>
        <v>8279.9999999580905</v>
      </c>
      <c r="M3770" s="108">
        <f t="shared" si="291"/>
        <v>137.99999999930151</v>
      </c>
      <c r="N3770" s="108">
        <f t="shared" si="292"/>
        <v>137.99999999930151</v>
      </c>
      <c r="O3770" s="109">
        <v>1</v>
      </c>
      <c r="P3770" s="110" t="s">
        <v>6399</v>
      </c>
      <c r="Q3770" s="110" t="s">
        <v>24</v>
      </c>
    </row>
    <row r="3771" spans="1:17" s="106" customFormat="1" ht="15">
      <c r="A3771" s="110" t="s">
        <v>29</v>
      </c>
      <c r="B3771" s="110" t="s">
        <v>94</v>
      </c>
      <c r="C3771" s="110" t="s">
        <v>95</v>
      </c>
      <c r="D3771" s="110" t="s">
        <v>6400</v>
      </c>
      <c r="E3771" s="110">
        <v>1</v>
      </c>
      <c r="F3771" s="110" t="s">
        <v>33</v>
      </c>
      <c r="G3771" s="110" t="s">
        <v>22</v>
      </c>
      <c r="H3771" s="183">
        <v>43427.229861111111</v>
      </c>
      <c r="I3771" s="183">
        <v>43427.136111111111</v>
      </c>
      <c r="J3771" s="4">
        <f t="shared" si="293"/>
        <v>2018</v>
      </c>
      <c r="K3771" s="4">
        <f t="shared" si="294"/>
        <v>11</v>
      </c>
      <c r="L3771" s="110">
        <f t="shared" si="295"/>
        <v>8100</v>
      </c>
      <c r="M3771" s="108">
        <f t="shared" si="291"/>
        <v>135</v>
      </c>
      <c r="N3771" s="108">
        <f t="shared" si="292"/>
        <v>135</v>
      </c>
      <c r="O3771" s="109">
        <v>1</v>
      </c>
      <c r="P3771" s="110" t="s">
        <v>6401</v>
      </c>
      <c r="Q3771" s="110" t="s">
        <v>24</v>
      </c>
    </row>
    <row r="3772" spans="1:17" ht="15">
      <c r="A3772" s="6" t="s">
        <v>17</v>
      </c>
      <c r="B3772" s="6" t="s">
        <v>140</v>
      </c>
      <c r="C3772" s="6" t="s">
        <v>141</v>
      </c>
      <c r="D3772" s="6" t="s">
        <v>6402</v>
      </c>
      <c r="E3772" s="6">
        <v>1</v>
      </c>
      <c r="F3772" s="6" t="s">
        <v>131</v>
      </c>
      <c r="G3772" s="6" t="s">
        <v>22</v>
      </c>
      <c r="H3772" s="7">
        <v>43318.561828703707</v>
      </c>
      <c r="I3772" s="7">
        <v>43318.518750000003</v>
      </c>
      <c r="J3772" s="4">
        <f t="shared" si="293"/>
        <v>2018</v>
      </c>
      <c r="K3772" s="4">
        <f t="shared" si="294"/>
        <v>8</v>
      </c>
      <c r="L3772" s="6">
        <f t="shared" si="295"/>
        <v>3722.0000000204891</v>
      </c>
      <c r="M3772" s="8">
        <f t="shared" si="291"/>
        <v>62.033333333674818</v>
      </c>
      <c r="N3772" s="8">
        <f t="shared" si="292"/>
        <v>62.033333333674818</v>
      </c>
      <c r="O3772" s="18">
        <v>1</v>
      </c>
      <c r="P3772" s="6" t="s">
        <v>6403</v>
      </c>
      <c r="Q3772" s="6" t="s">
        <v>24</v>
      </c>
    </row>
    <row r="3773" spans="1:17" ht="15">
      <c r="A3773" s="6" t="s">
        <v>17</v>
      </c>
      <c r="B3773" s="6" t="s">
        <v>41</v>
      </c>
      <c r="C3773" s="6" t="s">
        <v>42</v>
      </c>
      <c r="D3773" s="6" t="s">
        <v>246</v>
      </c>
      <c r="E3773" s="6">
        <v>98</v>
      </c>
      <c r="F3773" s="6" t="s">
        <v>27</v>
      </c>
      <c r="G3773" s="6" t="s">
        <v>22</v>
      </c>
      <c r="H3773" s="7">
        <v>43318.952164351853</v>
      </c>
      <c r="I3773" s="7">
        <v>43318.913888888892</v>
      </c>
      <c r="J3773" s="4">
        <f t="shared" si="293"/>
        <v>2018</v>
      </c>
      <c r="K3773" s="4">
        <f t="shared" si="294"/>
        <v>8</v>
      </c>
      <c r="L3773" s="6">
        <f t="shared" si="295"/>
        <v>3306.9999998202547</v>
      </c>
      <c r="M3773" s="8">
        <f t="shared" si="291"/>
        <v>55.116666663670912</v>
      </c>
      <c r="N3773" s="8">
        <f t="shared" si="292"/>
        <v>5401.4333330397494</v>
      </c>
      <c r="O3773" s="18">
        <v>1</v>
      </c>
      <c r="P3773" s="6" t="s">
        <v>6404</v>
      </c>
      <c r="Q3773" s="6" t="s">
        <v>24</v>
      </c>
    </row>
    <row r="3774" spans="1:17" ht="15">
      <c r="A3774" s="6" t="s">
        <v>17</v>
      </c>
      <c r="B3774" s="6" t="s">
        <v>18</v>
      </c>
      <c r="C3774" s="6" t="s">
        <v>19</v>
      </c>
      <c r="D3774" s="6" t="s">
        <v>5047</v>
      </c>
      <c r="E3774" s="6">
        <v>9</v>
      </c>
      <c r="F3774" s="6" t="s">
        <v>92</v>
      </c>
      <c r="G3774" s="6" t="s">
        <v>22</v>
      </c>
      <c r="H3774" s="7">
        <v>43319.220937500002</v>
      </c>
      <c r="I3774" s="7">
        <v>43319.17291666667</v>
      </c>
      <c r="J3774" s="4">
        <f t="shared" si="293"/>
        <v>2018</v>
      </c>
      <c r="K3774" s="4">
        <f t="shared" si="294"/>
        <v>8</v>
      </c>
      <c r="L3774" s="6">
        <f t="shared" si="295"/>
        <v>4148.9999998826534</v>
      </c>
      <c r="M3774" s="8">
        <f t="shared" si="291"/>
        <v>69.149999998044223</v>
      </c>
      <c r="N3774" s="8">
        <f t="shared" si="292"/>
        <v>622.349999982398</v>
      </c>
      <c r="O3774" s="18">
        <v>1</v>
      </c>
      <c r="P3774" s="6" t="s">
        <v>6405</v>
      </c>
      <c r="Q3774" s="6" t="s">
        <v>24</v>
      </c>
    </row>
    <row r="3775" spans="1:17" ht="15">
      <c r="A3775" s="6" t="s">
        <v>17</v>
      </c>
      <c r="B3775" s="6" t="s">
        <v>18</v>
      </c>
      <c r="C3775" s="6" t="s">
        <v>25</v>
      </c>
      <c r="D3775" s="6" t="s">
        <v>6406</v>
      </c>
      <c r="E3775" s="6">
        <v>6</v>
      </c>
      <c r="F3775" s="6" t="s">
        <v>27</v>
      </c>
      <c r="G3775" s="6" t="s">
        <v>22</v>
      </c>
      <c r="H3775" s="7">
        <v>43319.25675925926</v>
      </c>
      <c r="I3775" s="7">
        <v>43319.232638888891</v>
      </c>
      <c r="J3775" s="4">
        <f t="shared" si="293"/>
        <v>2018</v>
      </c>
      <c r="K3775" s="4">
        <f t="shared" si="294"/>
        <v>8</v>
      </c>
      <c r="L3775" s="6">
        <f t="shared" si="295"/>
        <v>2083.9999999618158</v>
      </c>
      <c r="M3775" s="8">
        <f t="shared" si="291"/>
        <v>34.73333333269693</v>
      </c>
      <c r="N3775" s="8">
        <f t="shared" si="292"/>
        <v>208.39999999618158</v>
      </c>
      <c r="O3775" s="18">
        <v>1</v>
      </c>
      <c r="P3775" s="6" t="s">
        <v>6407</v>
      </c>
      <c r="Q3775" s="6" t="s">
        <v>24</v>
      </c>
    </row>
    <row r="3776" spans="1:17" ht="15">
      <c r="A3776" s="6" t="s">
        <v>17</v>
      </c>
      <c r="B3776" s="6" t="s">
        <v>18</v>
      </c>
      <c r="C3776" s="6" t="s">
        <v>19</v>
      </c>
      <c r="D3776" s="6" t="s">
        <v>770</v>
      </c>
      <c r="E3776" s="6">
        <v>91</v>
      </c>
      <c r="F3776" s="6" t="s">
        <v>27</v>
      </c>
      <c r="G3776" s="6" t="s">
        <v>22</v>
      </c>
      <c r="H3776" s="7">
        <v>43319.809710648151</v>
      </c>
      <c r="I3776" s="7">
        <v>43319.768750000003</v>
      </c>
      <c r="J3776" s="4">
        <f t="shared" si="293"/>
        <v>2018</v>
      </c>
      <c r="K3776" s="4">
        <f t="shared" si="294"/>
        <v>8</v>
      </c>
      <c r="L3776" s="6">
        <f t="shared" si="295"/>
        <v>3538.9999999897555</v>
      </c>
      <c r="M3776" s="8">
        <f t="shared" si="296" ref="M3776:M3839">+L3776/60</f>
        <v>58.983333333162591</v>
      </c>
      <c r="N3776" s="8">
        <f t="shared" si="297" ref="N3776:N3839">+M3776*E3776</f>
        <v>5367.4833333177958</v>
      </c>
      <c r="O3776" s="18">
        <v>1</v>
      </c>
      <c r="P3776" s="6" t="s">
        <v>6408</v>
      </c>
      <c r="Q3776" s="6" t="s">
        <v>24</v>
      </c>
    </row>
    <row r="3777" spans="1:17" ht="15">
      <c r="A3777" s="6" t="s">
        <v>17</v>
      </c>
      <c r="B3777" s="6" t="s">
        <v>55</v>
      </c>
      <c r="C3777" s="6" t="s">
        <v>59</v>
      </c>
      <c r="D3777" s="6" t="s">
        <v>1059</v>
      </c>
      <c r="E3777" s="6">
        <v>53</v>
      </c>
      <c r="F3777" s="6" t="s">
        <v>27</v>
      </c>
      <c r="G3777" s="6" t="s">
        <v>22</v>
      </c>
      <c r="H3777" s="7">
        <v>43319.846724537034</v>
      </c>
      <c r="I3777" s="7">
        <v>43319.809027777781</v>
      </c>
      <c r="J3777" s="4">
        <f t="shared" si="293"/>
        <v>2018</v>
      </c>
      <c r="K3777" s="4">
        <f t="shared" si="294"/>
        <v>8</v>
      </c>
      <c r="L3777" s="6">
        <f t="shared" si="295"/>
        <v>3256.9999994477257</v>
      </c>
      <c r="M3777" s="8">
        <f t="shared" si="296"/>
        <v>54.283333324128762</v>
      </c>
      <c r="N3777" s="8">
        <f t="shared" si="297"/>
        <v>2877.0166661788244</v>
      </c>
      <c r="O3777" s="18">
        <v>1</v>
      </c>
      <c r="P3777" s="6" t="s">
        <v>6409</v>
      </c>
      <c r="Q3777" s="6" t="s">
        <v>24</v>
      </c>
    </row>
    <row r="3778" spans="1:17" s="106" customFormat="1" ht="15">
      <c r="A3778" s="110" t="s">
        <v>29</v>
      </c>
      <c r="B3778" s="110" t="s">
        <v>94</v>
      </c>
      <c r="C3778" s="110" t="s">
        <v>95</v>
      </c>
      <c r="D3778" s="110" t="s">
        <v>6410</v>
      </c>
      <c r="E3778" s="110">
        <v>1</v>
      </c>
      <c r="F3778" s="110" t="s">
        <v>33</v>
      </c>
      <c r="G3778" s="110" t="s">
        <v>22</v>
      </c>
      <c r="H3778" s="183">
        <v>43427.229861111111</v>
      </c>
      <c r="I3778" s="183">
        <v>43427.150000000001</v>
      </c>
      <c r="J3778" s="4">
        <f t="shared" si="293"/>
        <v>2018</v>
      </c>
      <c r="K3778" s="4">
        <f t="shared" si="294"/>
        <v>11</v>
      </c>
      <c r="L3778" s="110">
        <f t="shared" si="295"/>
        <v>6899.9999998603016</v>
      </c>
      <c r="M3778" s="108">
        <f t="shared" si="296"/>
        <v>114.99999999767169</v>
      </c>
      <c r="N3778" s="108">
        <f t="shared" si="297"/>
        <v>114.99999999767169</v>
      </c>
      <c r="O3778" s="109">
        <v>1</v>
      </c>
      <c r="P3778" s="110" t="s">
        <v>6411</v>
      </c>
      <c r="Q3778" s="110" t="s">
        <v>24</v>
      </c>
    </row>
    <row r="3779" spans="1:17" ht="15">
      <c r="A3779" s="6" t="s">
        <v>17</v>
      </c>
      <c r="B3779" s="6" t="s">
        <v>18</v>
      </c>
      <c r="C3779" s="6" t="s">
        <v>25</v>
      </c>
      <c r="D3779" s="6" t="s">
        <v>4130</v>
      </c>
      <c r="E3779" s="6">
        <v>15</v>
      </c>
      <c r="F3779" s="6" t="s">
        <v>85</v>
      </c>
      <c r="G3779" s="6" t="s">
        <v>22</v>
      </c>
      <c r="H3779" s="7">
        <v>43320.04415509259</v>
      </c>
      <c r="I3779" s="7">
        <v>43320.013888888891</v>
      </c>
      <c r="J3779" s="4">
        <f t="shared" si="298" ref="J3779:J3842">YEAR(I3779)</f>
        <v>2018</v>
      </c>
      <c r="K3779" s="4">
        <f t="shared" si="299" ref="K3779:K3842">MONTH(I3779)</f>
        <v>8</v>
      </c>
      <c r="L3779" s="6">
        <f t="shared" si="295"/>
        <v>2614.9999996181577</v>
      </c>
      <c r="M3779" s="8">
        <f t="shared" si="296"/>
        <v>43.583333326969296</v>
      </c>
      <c r="N3779" s="8">
        <f t="shared" si="297"/>
        <v>653.74999990453944</v>
      </c>
      <c r="O3779" s="18">
        <v>1</v>
      </c>
      <c r="P3779" s="6" t="s">
        <v>6412</v>
      </c>
      <c r="Q3779" s="6" t="s">
        <v>24</v>
      </c>
    </row>
    <row r="3780" spans="1:17" ht="15">
      <c r="A3780" s="6" t="s">
        <v>17</v>
      </c>
      <c r="B3780" s="6" t="s">
        <v>18</v>
      </c>
      <c r="C3780" s="6" t="s">
        <v>19</v>
      </c>
      <c r="D3780" s="6" t="s">
        <v>467</v>
      </c>
      <c r="E3780" s="6">
        <v>3</v>
      </c>
      <c r="F3780" s="6" t="s">
        <v>27</v>
      </c>
      <c r="G3780" s="6" t="s">
        <v>22</v>
      </c>
      <c r="H3780" s="7">
        <v>43320.184976851851</v>
      </c>
      <c r="I3780" s="7">
        <v>43320.099305555559</v>
      </c>
      <c r="J3780" s="4">
        <f t="shared" si="298"/>
        <v>2018</v>
      </c>
      <c r="K3780" s="4">
        <f t="shared" si="299"/>
        <v>8</v>
      </c>
      <c r="L3780" s="6">
        <f t="shared" si="295"/>
        <v>7401.9999996526167</v>
      </c>
      <c r="M3780" s="8">
        <f t="shared" si="296"/>
        <v>123.36666666087694</v>
      </c>
      <c r="N3780" s="8">
        <f t="shared" si="297"/>
        <v>370.09999998263083</v>
      </c>
      <c r="O3780" s="18">
        <v>1</v>
      </c>
      <c r="P3780" s="6" t="s">
        <v>6413</v>
      </c>
      <c r="Q3780" s="6" t="s">
        <v>24</v>
      </c>
    </row>
    <row r="3781" spans="1:17" ht="15">
      <c r="A3781" s="6" t="s">
        <v>17</v>
      </c>
      <c r="B3781" s="6" t="s">
        <v>55</v>
      </c>
      <c r="C3781" s="6" t="s">
        <v>59</v>
      </c>
      <c r="D3781" s="6" t="s">
        <v>6414</v>
      </c>
      <c r="E3781" s="6">
        <v>1</v>
      </c>
      <c r="F3781" s="6" t="s">
        <v>85</v>
      </c>
      <c r="G3781" s="6" t="s">
        <v>22</v>
      </c>
      <c r="H3781" s="7">
        <v>43320.492824074077</v>
      </c>
      <c r="I3781" s="7">
        <v>43320.440972222219</v>
      </c>
      <c r="J3781" s="4">
        <f t="shared" si="298"/>
        <v>2018</v>
      </c>
      <c r="K3781" s="4">
        <f t="shared" si="299"/>
        <v>8</v>
      </c>
      <c r="L3781" s="6">
        <f t="shared" si="295"/>
        <v>4480.0000005634502</v>
      </c>
      <c r="M3781" s="8">
        <f t="shared" si="296"/>
        <v>74.666666676057503</v>
      </c>
      <c r="N3781" s="8">
        <f t="shared" si="297"/>
        <v>74.666666676057503</v>
      </c>
      <c r="O3781" s="18">
        <v>1</v>
      </c>
      <c r="P3781" s="6" t="s">
        <v>6415</v>
      </c>
      <c r="Q3781" s="6" t="s">
        <v>24</v>
      </c>
    </row>
    <row r="3782" spans="1:17" ht="15">
      <c r="A3782" s="6" t="s">
        <v>17</v>
      </c>
      <c r="B3782" s="6" t="s">
        <v>41</v>
      </c>
      <c r="C3782" s="6" t="s">
        <v>42</v>
      </c>
      <c r="D3782" s="6" t="s">
        <v>2700</v>
      </c>
      <c r="E3782" s="6">
        <v>6</v>
      </c>
      <c r="F3782" s="6" t="s">
        <v>27</v>
      </c>
      <c r="G3782" s="6" t="s">
        <v>22</v>
      </c>
      <c r="H3782" s="7">
        <v>43320.789837962962</v>
      </c>
      <c r="I3782" s="7">
        <v>43320.736805555556</v>
      </c>
      <c r="J3782" s="4">
        <f t="shared" si="298"/>
        <v>2018</v>
      </c>
      <c r="K3782" s="4">
        <f t="shared" si="299"/>
        <v>8</v>
      </c>
      <c r="L3782" s="6">
        <f t="shared" si="295"/>
        <v>4581.9999998901039</v>
      </c>
      <c r="M3782" s="8">
        <f t="shared" si="296"/>
        <v>76.366666664835066</v>
      </c>
      <c r="N3782" s="8">
        <f t="shared" si="297"/>
        <v>458.19999998901039</v>
      </c>
      <c r="O3782" s="18">
        <v>1</v>
      </c>
      <c r="P3782" s="6" t="s">
        <v>6416</v>
      </c>
      <c r="Q3782" s="6" t="s">
        <v>24</v>
      </c>
    </row>
    <row r="3783" spans="1:17" ht="15">
      <c r="A3783" s="6" t="s">
        <v>17</v>
      </c>
      <c r="B3783" s="6" t="s">
        <v>41</v>
      </c>
      <c r="C3783" s="6" t="s">
        <v>135</v>
      </c>
      <c r="D3783" s="6" t="s">
        <v>459</v>
      </c>
      <c r="E3783" s="6">
        <v>121</v>
      </c>
      <c r="F3783" s="6" t="s">
        <v>27</v>
      </c>
      <c r="G3783" s="6" t="s">
        <v>22</v>
      </c>
      <c r="H3783" s="7">
        <v>43320.830011574071</v>
      </c>
      <c r="I3783" s="7">
        <v>43320.762499999997</v>
      </c>
      <c r="J3783" s="4">
        <f t="shared" si="298"/>
        <v>2018</v>
      </c>
      <c r="K3783" s="4">
        <f t="shared" si="299"/>
        <v>8</v>
      </c>
      <c r="L3783" s="6">
        <f t="shared" si="295"/>
        <v>5833.0000000074506</v>
      </c>
      <c r="M3783" s="8">
        <f t="shared" si="296"/>
        <v>97.216666666790843</v>
      </c>
      <c r="N3783" s="8">
        <f t="shared" si="297"/>
        <v>11763.216666681692</v>
      </c>
      <c r="O3783" s="18">
        <v>1</v>
      </c>
      <c r="P3783" s="6" t="s">
        <v>6417</v>
      </c>
      <c r="Q3783" s="6" t="s">
        <v>24</v>
      </c>
    </row>
    <row r="3784" spans="1:17" ht="15">
      <c r="A3784" s="6" t="s">
        <v>17</v>
      </c>
      <c r="B3784" s="6" t="s">
        <v>55</v>
      </c>
      <c r="C3784" s="6" t="s">
        <v>56</v>
      </c>
      <c r="D3784" s="6" t="s">
        <v>6239</v>
      </c>
      <c r="E3784" s="6">
        <v>1</v>
      </c>
      <c r="F3784" s="6" t="s">
        <v>131</v>
      </c>
      <c r="G3784" s="6" t="s">
        <v>22</v>
      </c>
      <c r="H3784" s="7">
        <v>43320.830729166664</v>
      </c>
      <c r="I3784" s="7">
        <v>43320.793749999997</v>
      </c>
      <c r="J3784" s="4">
        <f t="shared" si="298"/>
        <v>2018</v>
      </c>
      <c r="K3784" s="4">
        <f t="shared" si="299"/>
        <v>8</v>
      </c>
      <c r="L3784" s="6">
        <f t="shared" si="295"/>
        <v>3195.0000000419095</v>
      </c>
      <c r="M3784" s="8">
        <f t="shared" si="296"/>
        <v>53.250000000698492</v>
      </c>
      <c r="N3784" s="8">
        <f t="shared" si="297"/>
        <v>53.250000000698492</v>
      </c>
      <c r="O3784" s="18">
        <v>1</v>
      </c>
      <c r="P3784" s="6" t="s">
        <v>6418</v>
      </c>
      <c r="Q3784" s="6" t="s">
        <v>24</v>
      </c>
    </row>
    <row r="3785" spans="1:17" ht="15">
      <c r="A3785" s="6" t="s">
        <v>17</v>
      </c>
      <c r="B3785" s="6" t="s">
        <v>41</v>
      </c>
      <c r="C3785" s="6" t="s">
        <v>129</v>
      </c>
      <c r="D3785" s="6" t="s">
        <v>6419</v>
      </c>
      <c r="E3785" s="6">
        <v>1</v>
      </c>
      <c r="F3785" s="6" t="s">
        <v>92</v>
      </c>
      <c r="G3785" s="6" t="s">
        <v>97</v>
      </c>
      <c r="H3785" s="7">
        <v>43321.422222222223</v>
      </c>
      <c r="I3785" s="7">
        <v>43321.323611111111</v>
      </c>
      <c r="J3785" s="4">
        <f t="shared" si="298"/>
        <v>2018</v>
      </c>
      <c r="K3785" s="4">
        <f t="shared" si="299"/>
        <v>8</v>
      </c>
      <c r="L3785" s="6">
        <f t="shared" si="295"/>
        <v>8520.0000001117587</v>
      </c>
      <c r="M3785" s="8">
        <f t="shared" si="296"/>
        <v>142.00000000186265</v>
      </c>
      <c r="N3785" s="8">
        <f t="shared" si="297"/>
        <v>142.00000000186265</v>
      </c>
      <c r="O3785" s="18">
        <v>1</v>
      </c>
      <c r="P3785" s="6" t="s">
        <v>6420</v>
      </c>
      <c r="Q3785" s="6" t="s">
        <v>24</v>
      </c>
    </row>
    <row r="3786" spans="1:17" s="106" customFormat="1" ht="15">
      <c r="A3786" s="110" t="s">
        <v>29</v>
      </c>
      <c r="B3786" s="110" t="s">
        <v>94</v>
      </c>
      <c r="C3786" s="110" t="s">
        <v>95</v>
      </c>
      <c r="D3786" s="110" t="s">
        <v>6421</v>
      </c>
      <c r="E3786" s="110">
        <v>1</v>
      </c>
      <c r="F3786" s="110" t="s">
        <v>33</v>
      </c>
      <c r="G3786" s="110" t="s">
        <v>22</v>
      </c>
      <c r="H3786" s="183">
        <v>43427.252083333333</v>
      </c>
      <c r="I3786" s="183">
        <v>43427.175000000003</v>
      </c>
      <c r="J3786" s="4">
        <f t="shared" si="298"/>
        <v>2018</v>
      </c>
      <c r="K3786" s="4">
        <f t="shared" si="299"/>
        <v>11</v>
      </c>
      <c r="L3786" s="110">
        <f t="shared" si="300" ref="L3786:L3849">(H3786-I3786)*60*24*60</f>
        <v>6659.9999997066334</v>
      </c>
      <c r="M3786" s="108">
        <f t="shared" si="296"/>
        <v>110.99999999511056</v>
      </c>
      <c r="N3786" s="108">
        <f t="shared" si="297"/>
        <v>110.99999999511056</v>
      </c>
      <c r="O3786" s="109">
        <v>1</v>
      </c>
      <c r="P3786" s="110" t="s">
        <v>6422</v>
      </c>
      <c r="Q3786" s="110" t="s">
        <v>24</v>
      </c>
    </row>
    <row r="3787" spans="1:17" ht="15">
      <c r="A3787" s="6" t="s">
        <v>17</v>
      </c>
      <c r="B3787" s="6" t="s">
        <v>41</v>
      </c>
      <c r="C3787" s="6" t="s">
        <v>42</v>
      </c>
      <c r="D3787" s="6" t="s">
        <v>1716</v>
      </c>
      <c r="E3787" s="6">
        <v>12</v>
      </c>
      <c r="F3787" s="6" t="s">
        <v>27</v>
      </c>
      <c r="G3787" s="6" t="s">
        <v>22</v>
      </c>
      <c r="H3787" s="7">
        <v>43321.743935185186</v>
      </c>
      <c r="I3787" s="7">
        <v>43321.706944444442</v>
      </c>
      <c r="J3787" s="4">
        <f t="shared" si="298"/>
        <v>2018</v>
      </c>
      <c r="K3787" s="4">
        <f t="shared" si="299"/>
        <v>8</v>
      </c>
      <c r="L3787" s="6">
        <f t="shared" si="300"/>
        <v>3196.0000002756715</v>
      </c>
      <c r="M3787" s="8">
        <f t="shared" si="296"/>
        <v>53.266666671261191</v>
      </c>
      <c r="N3787" s="8">
        <f t="shared" si="297"/>
        <v>639.2000000551343</v>
      </c>
      <c r="O3787" s="18">
        <v>1</v>
      </c>
      <c r="P3787" s="6" t="s">
        <v>6423</v>
      </c>
      <c r="Q3787" s="6" t="s">
        <v>24</v>
      </c>
    </row>
    <row r="3788" spans="1:17" ht="15">
      <c r="A3788" s="6" t="s">
        <v>17</v>
      </c>
      <c r="B3788" s="6" t="s">
        <v>41</v>
      </c>
      <c r="C3788" s="6" t="s">
        <v>62</v>
      </c>
      <c r="D3788" s="6" t="s">
        <v>6424</v>
      </c>
      <c r="E3788" s="6">
        <v>1</v>
      </c>
      <c r="F3788" s="6" t="s">
        <v>27</v>
      </c>
      <c r="G3788" s="6" t="s">
        <v>22</v>
      </c>
      <c r="H3788" s="7">
        <v>43322.001388888886</v>
      </c>
      <c r="I3788" s="7">
        <v>43321.958333333336</v>
      </c>
      <c r="J3788" s="4">
        <f t="shared" si="298"/>
        <v>2018</v>
      </c>
      <c r="K3788" s="4">
        <f t="shared" si="299"/>
        <v>8</v>
      </c>
      <c r="L3788" s="6">
        <f t="shared" si="300"/>
        <v>3719.9999995529652</v>
      </c>
      <c r="M3788" s="8">
        <f t="shared" si="296"/>
        <v>61.999999992549419</v>
      </c>
      <c r="N3788" s="8">
        <f t="shared" si="297"/>
        <v>61.999999992549419</v>
      </c>
      <c r="O3788" s="18">
        <v>1</v>
      </c>
      <c r="P3788" s="6" t="s">
        <v>6425</v>
      </c>
      <c r="Q3788" s="6" t="s">
        <v>24</v>
      </c>
    </row>
    <row r="3789" spans="1:17" s="106" customFormat="1" ht="15">
      <c r="A3789" s="110" t="s">
        <v>29</v>
      </c>
      <c r="B3789" s="110" t="s">
        <v>94</v>
      </c>
      <c r="C3789" s="110" t="s">
        <v>95</v>
      </c>
      <c r="D3789" s="110" t="s">
        <v>4439</v>
      </c>
      <c r="E3789" s="110">
        <v>1</v>
      </c>
      <c r="F3789" s="110" t="s">
        <v>33</v>
      </c>
      <c r="G3789" s="110" t="s">
        <v>22</v>
      </c>
      <c r="H3789" s="183">
        <v>43427.229861111111</v>
      </c>
      <c r="I3789" s="183">
        <v>43427.201388888891</v>
      </c>
      <c r="J3789" s="4">
        <f t="shared" si="298"/>
        <v>2018</v>
      </c>
      <c r="K3789" s="4">
        <f t="shared" si="299"/>
        <v>11</v>
      </c>
      <c r="L3789" s="110">
        <f t="shared" si="300"/>
        <v>2459.9999998463318</v>
      </c>
      <c r="M3789" s="108">
        <f t="shared" si="296"/>
        <v>40.999999997438863</v>
      </c>
      <c r="N3789" s="108">
        <f t="shared" si="297"/>
        <v>40.999999997438863</v>
      </c>
      <c r="O3789" s="109">
        <v>1</v>
      </c>
      <c r="P3789" s="110" t="s">
        <v>6426</v>
      </c>
      <c r="Q3789" s="110" t="s">
        <v>24</v>
      </c>
    </row>
    <row r="3790" spans="1:17" ht="15">
      <c r="A3790" s="6" t="s">
        <v>29</v>
      </c>
      <c r="B3790" s="6" t="s">
        <v>94</v>
      </c>
      <c r="C3790" s="6" t="s">
        <v>4972</v>
      </c>
      <c r="D3790" s="6" t="s">
        <v>6427</v>
      </c>
      <c r="E3790" s="6">
        <v>1</v>
      </c>
      <c r="F3790" s="6" t="s">
        <v>27</v>
      </c>
      <c r="G3790" s="6" t="s">
        <v>22</v>
      </c>
      <c r="H3790" s="7">
        <v>43323.628472222219</v>
      </c>
      <c r="I3790" s="7">
        <v>43323.510416666664</v>
      </c>
      <c r="J3790" s="4">
        <f t="shared" si="298"/>
        <v>2018</v>
      </c>
      <c r="K3790" s="4">
        <f t="shared" si="299"/>
        <v>8</v>
      </c>
      <c r="L3790" s="6">
        <f t="shared" si="300"/>
        <v>10199.999999930151</v>
      </c>
      <c r="M3790" s="8">
        <f t="shared" si="296"/>
        <v>169.99999999883585</v>
      </c>
      <c r="N3790" s="8">
        <f t="shared" si="297"/>
        <v>169.99999999883585</v>
      </c>
      <c r="O3790" s="18">
        <v>1</v>
      </c>
      <c r="P3790" s="6" t="s">
        <v>6428</v>
      </c>
      <c r="Q3790" s="6" t="s">
        <v>24</v>
      </c>
    </row>
    <row r="3791" spans="1:17" ht="15">
      <c r="A3791" s="6" t="s">
        <v>17</v>
      </c>
      <c r="B3791" s="6" t="s">
        <v>55</v>
      </c>
      <c r="C3791" s="6" t="s">
        <v>59</v>
      </c>
      <c r="D3791" s="6" t="s">
        <v>446</v>
      </c>
      <c r="E3791" s="6">
        <v>1</v>
      </c>
      <c r="F3791" s="6" t="s">
        <v>92</v>
      </c>
      <c r="G3791" s="6" t="s">
        <v>22</v>
      </c>
      <c r="H3791" s="7">
        <v>43323.576620370368</v>
      </c>
      <c r="I3791" s="7">
        <v>43323.529861111114</v>
      </c>
      <c r="J3791" s="4">
        <f t="shared" si="298"/>
        <v>2018</v>
      </c>
      <c r="K3791" s="4">
        <f t="shared" si="299"/>
        <v>8</v>
      </c>
      <c r="L3791" s="6">
        <f t="shared" si="300"/>
        <v>4039.9999995483086</v>
      </c>
      <c r="M3791" s="8">
        <f t="shared" si="296"/>
        <v>67.333333325805143</v>
      </c>
      <c r="N3791" s="8">
        <f t="shared" si="297"/>
        <v>67.333333325805143</v>
      </c>
      <c r="O3791" s="18">
        <v>1</v>
      </c>
      <c r="P3791" s="6" t="s">
        <v>6429</v>
      </c>
      <c r="Q3791" s="6" t="s">
        <v>24</v>
      </c>
    </row>
    <row r="3792" spans="1:17" s="106" customFormat="1" ht="15">
      <c r="A3792" s="110" t="s">
        <v>29</v>
      </c>
      <c r="B3792" s="110" t="s">
        <v>94</v>
      </c>
      <c r="C3792" s="110" t="s">
        <v>95</v>
      </c>
      <c r="D3792" s="110" t="s">
        <v>6430</v>
      </c>
      <c r="E3792" s="110">
        <v>4</v>
      </c>
      <c r="F3792" s="110" t="s">
        <v>33</v>
      </c>
      <c r="G3792" s="110" t="s">
        <v>22</v>
      </c>
      <c r="H3792" s="183">
        <v>43431.438043981485</v>
      </c>
      <c r="I3792" s="183">
        <v>43431.368750000001</v>
      </c>
      <c r="J3792" s="4">
        <f t="shared" si="298"/>
        <v>2018</v>
      </c>
      <c r="K3792" s="4">
        <f t="shared" si="299"/>
        <v>11</v>
      </c>
      <c r="L3792" s="110">
        <f t="shared" si="300"/>
        <v>5987.0000001741573</v>
      </c>
      <c r="M3792" s="108">
        <f t="shared" si="296"/>
        <v>99.783333336235955</v>
      </c>
      <c r="N3792" s="108">
        <f t="shared" si="297"/>
        <v>399.13333334494382</v>
      </c>
      <c r="O3792" s="109">
        <v>1</v>
      </c>
      <c r="P3792" s="110" t="s">
        <v>6431</v>
      </c>
      <c r="Q3792" s="110" t="s">
        <v>24</v>
      </c>
    </row>
    <row r="3793" spans="1:17" ht="15">
      <c r="A3793" s="6" t="s">
        <v>17</v>
      </c>
      <c r="B3793" s="6" t="s">
        <v>55</v>
      </c>
      <c r="C3793" s="6" t="s">
        <v>59</v>
      </c>
      <c r="D3793" s="6" t="s">
        <v>6432</v>
      </c>
      <c r="E3793" s="6">
        <v>4</v>
      </c>
      <c r="F3793" s="6" t="s">
        <v>92</v>
      </c>
      <c r="G3793" s="6" t="s">
        <v>22</v>
      </c>
      <c r="H3793" s="7">
        <v>43324.477094907408</v>
      </c>
      <c r="I3793" s="7">
        <v>43324.431944444441</v>
      </c>
      <c r="J3793" s="4">
        <f t="shared" si="298"/>
        <v>2018</v>
      </c>
      <c r="K3793" s="4">
        <f t="shared" si="299"/>
        <v>8</v>
      </c>
      <c r="L3793" s="6">
        <f t="shared" si="300"/>
        <v>3901.0000003734604</v>
      </c>
      <c r="M3793" s="8">
        <f t="shared" si="296"/>
        <v>65.016666672891006</v>
      </c>
      <c r="N3793" s="8">
        <f t="shared" si="297"/>
        <v>260.06666669156402</v>
      </c>
      <c r="O3793" s="18">
        <v>1</v>
      </c>
      <c r="P3793" s="6" t="s">
        <v>6433</v>
      </c>
      <c r="Q3793" s="6" t="s">
        <v>24</v>
      </c>
    </row>
    <row r="3794" spans="1:17" ht="15">
      <c r="A3794" s="6" t="s">
        <v>17</v>
      </c>
      <c r="B3794" s="6" t="s">
        <v>18</v>
      </c>
      <c r="C3794" s="6" t="s">
        <v>38</v>
      </c>
      <c r="D3794" s="6" t="s">
        <v>267</v>
      </c>
      <c r="E3794" s="6">
        <v>18</v>
      </c>
      <c r="F3794" s="6" t="s">
        <v>27</v>
      </c>
      <c r="G3794" s="6" t="s">
        <v>22</v>
      </c>
      <c r="H3794" s="7">
        <v>43324.841932870368</v>
      </c>
      <c r="I3794" s="7">
        <v>43324.804861111108</v>
      </c>
      <c r="J3794" s="4">
        <f t="shared" si="298"/>
        <v>2018</v>
      </c>
      <c r="K3794" s="4">
        <f t="shared" si="299"/>
        <v>8</v>
      </c>
      <c r="L3794" s="6">
        <f t="shared" si="300"/>
        <v>3203.000000026077</v>
      </c>
      <c r="M3794" s="8">
        <f t="shared" si="296"/>
        <v>53.383333333767951</v>
      </c>
      <c r="N3794" s="8">
        <f t="shared" si="297"/>
        <v>960.90000000782311</v>
      </c>
      <c r="O3794" s="18">
        <v>1</v>
      </c>
      <c r="P3794" s="6" t="s">
        <v>6434</v>
      </c>
      <c r="Q3794" s="6" t="s">
        <v>24</v>
      </c>
    </row>
    <row r="3795" spans="1:17" ht="15">
      <c r="A3795" s="6" t="s">
        <v>17</v>
      </c>
      <c r="B3795" s="6" t="s">
        <v>41</v>
      </c>
      <c r="C3795" s="6" t="s">
        <v>62</v>
      </c>
      <c r="D3795" s="6" t="s">
        <v>6435</v>
      </c>
      <c r="E3795" s="6">
        <v>6</v>
      </c>
      <c r="F3795" s="6" t="s">
        <v>92</v>
      </c>
      <c r="G3795" s="6" t="s">
        <v>22</v>
      </c>
      <c r="H3795" s="7">
        <v>43325.367175925923</v>
      </c>
      <c r="I3795" s="7">
        <v>43325.334027777775</v>
      </c>
      <c r="J3795" s="4">
        <f t="shared" si="298"/>
        <v>2018</v>
      </c>
      <c r="K3795" s="4">
        <f t="shared" si="299"/>
        <v>8</v>
      </c>
      <c r="L3795" s="6">
        <f t="shared" si="300"/>
        <v>2863.9999999897555</v>
      </c>
      <c r="M3795" s="8">
        <f t="shared" si="296"/>
        <v>47.733333333162591</v>
      </c>
      <c r="N3795" s="8">
        <f t="shared" si="297"/>
        <v>286.39999999897555</v>
      </c>
      <c r="O3795" s="18">
        <v>1</v>
      </c>
      <c r="P3795" s="6" t="s">
        <v>6436</v>
      </c>
      <c r="Q3795" s="6" t="s">
        <v>24</v>
      </c>
    </row>
    <row r="3796" spans="1:17" ht="15">
      <c r="A3796" s="6" t="s">
        <v>17</v>
      </c>
      <c r="B3796" s="6" t="s">
        <v>41</v>
      </c>
      <c r="C3796" s="6" t="s">
        <v>129</v>
      </c>
      <c r="D3796" s="6" t="s">
        <v>6437</v>
      </c>
      <c r="E3796" s="6">
        <v>12</v>
      </c>
      <c r="F3796" s="6" t="s">
        <v>21</v>
      </c>
      <c r="G3796" s="6" t="s">
        <v>22</v>
      </c>
      <c r="H3796" s="7">
        <v>43325.670138888891</v>
      </c>
      <c r="I3796" s="7">
        <v>43325.597916666666</v>
      </c>
      <c r="J3796" s="4">
        <f t="shared" si="298"/>
        <v>2018</v>
      </c>
      <c r="K3796" s="4">
        <f t="shared" si="299"/>
        <v>8</v>
      </c>
      <c r="L3796" s="6">
        <f t="shared" si="300"/>
        <v>6240.0000002235174</v>
      </c>
      <c r="M3796" s="8">
        <f t="shared" si="296"/>
        <v>104.00000000372529</v>
      </c>
      <c r="N3796" s="8">
        <f t="shared" si="297"/>
        <v>1248.0000000447035</v>
      </c>
      <c r="O3796" s="18">
        <v>1</v>
      </c>
      <c r="P3796" s="6" t="s">
        <v>6438</v>
      </c>
      <c r="Q3796" s="6" t="s">
        <v>24</v>
      </c>
    </row>
    <row r="3797" spans="1:19" s="100" customFormat="1" ht="15">
      <c r="A3797" s="96" t="s">
        <v>17</v>
      </c>
      <c r="B3797" s="96" t="s">
        <v>41</v>
      </c>
      <c r="C3797" s="96" t="s">
        <v>42</v>
      </c>
      <c r="D3797" s="96" t="s">
        <v>6439</v>
      </c>
      <c r="E3797" s="96">
        <v>1</v>
      </c>
      <c r="F3797" s="96" t="s">
        <v>27</v>
      </c>
      <c r="G3797" s="96" t="s">
        <v>22</v>
      </c>
      <c r="H3797" s="97">
        <v>43325.907997685186</v>
      </c>
      <c r="I3797" s="97">
        <v>43325.818749999999</v>
      </c>
      <c r="J3797" s="4">
        <f t="shared" si="298"/>
        <v>2018</v>
      </c>
      <c r="K3797" s="4">
        <f t="shared" si="299"/>
        <v>8</v>
      </c>
      <c r="L3797" s="96">
        <f t="shared" si="300"/>
        <v>7711.0000002197921</v>
      </c>
      <c r="M3797" s="98">
        <f t="shared" si="296"/>
        <v>128.51666667032987</v>
      </c>
      <c r="N3797" s="98">
        <f t="shared" si="297"/>
        <v>128.51666667032987</v>
      </c>
      <c r="O3797" s="99">
        <v>1</v>
      </c>
      <c r="P3797" s="96" t="s">
        <v>6440</v>
      </c>
      <c r="Q3797" s="96" t="s">
        <v>24</v>
      </c>
      <c r="S3797"/>
    </row>
    <row r="3798" spans="1:17" ht="15">
      <c r="A3798" s="6" t="s">
        <v>17</v>
      </c>
      <c r="B3798" s="6" t="s">
        <v>41</v>
      </c>
      <c r="C3798" s="6" t="s">
        <v>135</v>
      </c>
      <c r="D3798" s="6" t="s">
        <v>459</v>
      </c>
      <c r="E3798" s="6">
        <v>137</v>
      </c>
      <c r="F3798" s="6" t="s">
        <v>21</v>
      </c>
      <c r="G3798" s="6" t="s">
        <v>22</v>
      </c>
      <c r="H3798" s="7">
        <v>43325.957986111112</v>
      </c>
      <c r="I3798" s="7">
        <v>43325.915972222225</v>
      </c>
      <c r="J3798" s="4">
        <f t="shared" si="298"/>
        <v>2018</v>
      </c>
      <c r="K3798" s="4">
        <f t="shared" si="299"/>
        <v>8</v>
      </c>
      <c r="L3798" s="6">
        <f t="shared" si="300"/>
        <v>3629.9999998882413</v>
      </c>
      <c r="M3798" s="8">
        <f t="shared" si="296"/>
        <v>60.499999998137355</v>
      </c>
      <c r="N3798" s="8">
        <f t="shared" si="297"/>
        <v>8288.4999997448176</v>
      </c>
      <c r="O3798" s="18">
        <v>1</v>
      </c>
      <c r="P3798" s="6" t="s">
        <v>6441</v>
      </c>
      <c r="Q3798" s="6" t="s">
        <v>24</v>
      </c>
    </row>
    <row r="3799" spans="1:17" ht="15">
      <c r="A3799" s="6" t="s">
        <v>17</v>
      </c>
      <c r="B3799" s="6" t="s">
        <v>18</v>
      </c>
      <c r="C3799" s="6" t="s">
        <v>35</v>
      </c>
      <c r="D3799" s="6" t="s">
        <v>4983</v>
      </c>
      <c r="E3799" s="6">
        <v>18</v>
      </c>
      <c r="F3799" s="6" t="s">
        <v>27</v>
      </c>
      <c r="G3799" s="6" t="s">
        <v>22</v>
      </c>
      <c r="H3799" s="7">
        <v>43326.498668981483</v>
      </c>
      <c r="I3799" s="7">
        <v>43326.451388888891</v>
      </c>
      <c r="J3799" s="4">
        <f t="shared" si="298"/>
        <v>2018</v>
      </c>
      <c r="K3799" s="4">
        <f t="shared" si="299"/>
        <v>8</v>
      </c>
      <c r="L3799" s="6">
        <f t="shared" si="300"/>
        <v>4085.0000000093132</v>
      </c>
      <c r="M3799" s="8">
        <f t="shared" si="296"/>
        <v>68.083333333488554</v>
      </c>
      <c r="N3799" s="8">
        <f t="shared" si="297"/>
        <v>1225.500000002794</v>
      </c>
      <c r="O3799" s="18">
        <v>1</v>
      </c>
      <c r="P3799" s="6" t="s">
        <v>6442</v>
      </c>
      <c r="Q3799" s="6" t="s">
        <v>24</v>
      </c>
    </row>
    <row r="3800" spans="1:17" ht="15">
      <c r="A3800" s="6" t="s">
        <v>17</v>
      </c>
      <c r="B3800" s="6" t="s">
        <v>18</v>
      </c>
      <c r="C3800" s="6" t="s">
        <v>19</v>
      </c>
      <c r="D3800" s="6" t="s">
        <v>591</v>
      </c>
      <c r="E3800" s="6">
        <v>18</v>
      </c>
      <c r="F3800" s="6" t="s">
        <v>21</v>
      </c>
      <c r="G3800" s="6" t="s">
        <v>22</v>
      </c>
      <c r="H3800" s="7">
        <v>43326.465277777781</v>
      </c>
      <c r="I3800" s="7">
        <v>43326.461805555555</v>
      </c>
      <c r="J3800" s="4">
        <f t="shared" si="298"/>
        <v>2018</v>
      </c>
      <c r="K3800" s="4">
        <f t="shared" si="299"/>
        <v>8</v>
      </c>
      <c r="L3800" s="6">
        <f t="shared" si="300"/>
        <v>300.00000034924597</v>
      </c>
      <c r="M3800" s="8">
        <f t="shared" si="296"/>
        <v>5.0000000058207661</v>
      </c>
      <c r="N3800" s="8">
        <f t="shared" si="297"/>
        <v>90.00000010477379</v>
      </c>
      <c r="O3800" s="18">
        <v>1</v>
      </c>
      <c r="P3800" s="6" t="s">
        <v>6443</v>
      </c>
      <c r="Q3800" s="6" t="s">
        <v>24</v>
      </c>
    </row>
    <row r="3801" spans="1:17" ht="15">
      <c r="A3801" s="6" t="s">
        <v>17</v>
      </c>
      <c r="B3801" s="6" t="s">
        <v>55</v>
      </c>
      <c r="C3801" s="6" t="s">
        <v>271</v>
      </c>
      <c r="D3801" s="6" t="s">
        <v>6444</v>
      </c>
      <c r="E3801" s="6">
        <v>1</v>
      </c>
      <c r="F3801" s="6" t="s">
        <v>85</v>
      </c>
      <c r="G3801" s="6" t="s">
        <v>22</v>
      </c>
      <c r="H3801" s="7">
        <v>43326.974305555559</v>
      </c>
      <c r="I3801" s="7">
        <v>43326.895138888889</v>
      </c>
      <c r="J3801" s="4">
        <f t="shared" si="298"/>
        <v>2018</v>
      </c>
      <c r="K3801" s="4">
        <f t="shared" si="299"/>
        <v>8</v>
      </c>
      <c r="L3801" s="6">
        <f t="shared" si="300"/>
        <v>6840.0000002933666</v>
      </c>
      <c r="M3801" s="8">
        <f t="shared" si="296"/>
        <v>114.00000000488944</v>
      </c>
      <c r="N3801" s="8">
        <f t="shared" si="297"/>
        <v>114.00000000488944</v>
      </c>
      <c r="O3801" s="18">
        <v>1</v>
      </c>
      <c r="P3801" s="6" t="s">
        <v>6445</v>
      </c>
      <c r="Q3801" s="6" t="s">
        <v>24</v>
      </c>
    </row>
    <row r="3802" spans="1:17" ht="15">
      <c r="A3802" s="6" t="s">
        <v>29</v>
      </c>
      <c r="B3802" s="6" t="s">
        <v>87</v>
      </c>
      <c r="C3802" s="6" t="s">
        <v>197</v>
      </c>
      <c r="D3802" s="6" t="s">
        <v>5494</v>
      </c>
      <c r="E3802" s="6">
        <v>241</v>
      </c>
      <c r="F3802" s="6" t="s">
        <v>131</v>
      </c>
      <c r="G3802" s="6" t="s">
        <v>97</v>
      </c>
      <c r="H3802" s="7">
        <v>43327.619375000002</v>
      </c>
      <c r="I3802" s="7">
        <v>43327.565972222219</v>
      </c>
      <c r="J3802" s="4">
        <f t="shared" si="298"/>
        <v>2018</v>
      </c>
      <c r="K3802" s="4">
        <f t="shared" si="299"/>
        <v>8</v>
      </c>
      <c r="L3802" s="6">
        <f t="shared" si="300"/>
        <v>4614.0000004554167</v>
      </c>
      <c r="M3802" s="8">
        <f t="shared" si="296"/>
        <v>76.900000007590279</v>
      </c>
      <c r="N3802" s="8">
        <f t="shared" si="297"/>
        <v>18532.900001829257</v>
      </c>
      <c r="O3802" s="18">
        <v>1</v>
      </c>
      <c r="P3802" s="6" t="s">
        <v>6446</v>
      </c>
      <c r="Q3802" s="6" t="s">
        <v>24</v>
      </c>
    </row>
    <row r="3803" spans="1:17" ht="15">
      <c r="A3803" s="6" t="s">
        <v>17</v>
      </c>
      <c r="B3803" s="6" t="s">
        <v>41</v>
      </c>
      <c r="C3803" s="6" t="s">
        <v>42</v>
      </c>
      <c r="D3803" s="6" t="s">
        <v>6447</v>
      </c>
      <c r="E3803" s="6">
        <v>2</v>
      </c>
      <c r="F3803" s="6" t="s">
        <v>27</v>
      </c>
      <c r="G3803" s="6" t="s">
        <v>22</v>
      </c>
      <c r="H3803" s="7">
        <v>43327.638935185183</v>
      </c>
      <c r="I3803" s="7">
        <v>43327.594444444447</v>
      </c>
      <c r="J3803" s="4">
        <f t="shared" si="298"/>
        <v>2018</v>
      </c>
      <c r="K3803" s="4">
        <f t="shared" si="299"/>
        <v>8</v>
      </c>
      <c r="L3803" s="6">
        <f t="shared" si="300"/>
        <v>3843.999999621883</v>
      </c>
      <c r="M3803" s="8">
        <f t="shared" si="296"/>
        <v>64.066666660364717</v>
      </c>
      <c r="N3803" s="8">
        <f t="shared" si="297"/>
        <v>128.13333332072943</v>
      </c>
      <c r="O3803" s="18">
        <v>1</v>
      </c>
      <c r="P3803" s="6" t="s">
        <v>6448</v>
      </c>
      <c r="Q3803" s="6" t="s">
        <v>24</v>
      </c>
    </row>
    <row r="3804" spans="1:17" ht="15">
      <c r="A3804" s="6" t="s">
        <v>17</v>
      </c>
      <c r="B3804" s="6" t="s">
        <v>41</v>
      </c>
      <c r="C3804" s="6" t="s">
        <v>62</v>
      </c>
      <c r="D3804" s="6" t="s">
        <v>3144</v>
      </c>
      <c r="E3804" s="6">
        <v>28</v>
      </c>
      <c r="F3804" s="6" t="s">
        <v>125</v>
      </c>
      <c r="G3804" s="6" t="s">
        <v>22</v>
      </c>
      <c r="H3804" s="7">
        <v>43327.618055555555</v>
      </c>
      <c r="I3804" s="7">
        <v>43327.597222222219</v>
      </c>
      <c r="J3804" s="4">
        <f t="shared" si="298"/>
        <v>2018</v>
      </c>
      <c r="K3804" s="4">
        <f t="shared" si="299"/>
        <v>8</v>
      </c>
      <c r="L3804" s="6">
        <f t="shared" si="300"/>
        <v>1800.0000002095476</v>
      </c>
      <c r="M3804" s="8">
        <f t="shared" si="296"/>
        <v>30.00000000349246</v>
      </c>
      <c r="N3804" s="8">
        <f t="shared" si="297"/>
        <v>840.00000009778887</v>
      </c>
      <c r="O3804" s="18">
        <v>1</v>
      </c>
      <c r="P3804" s="6" t="s">
        <v>6449</v>
      </c>
      <c r="Q3804" s="6" t="s">
        <v>24</v>
      </c>
    </row>
    <row r="3805" spans="1:17" ht="15">
      <c r="A3805" s="6" t="s">
        <v>17</v>
      </c>
      <c r="B3805" s="6" t="s">
        <v>18</v>
      </c>
      <c r="C3805" s="6" t="s">
        <v>35</v>
      </c>
      <c r="D3805" s="6" t="s">
        <v>818</v>
      </c>
      <c r="E3805" s="6">
        <v>10</v>
      </c>
      <c r="F3805" s="6" t="s">
        <v>27</v>
      </c>
      <c r="G3805" s="6" t="s">
        <v>22</v>
      </c>
      <c r="H3805" s="7">
        <v>43328.439988425926</v>
      </c>
      <c r="I3805" s="7">
        <v>43328.344444444447</v>
      </c>
      <c r="J3805" s="4">
        <f t="shared" si="298"/>
        <v>2018</v>
      </c>
      <c r="K3805" s="4">
        <f t="shared" si="299"/>
        <v>8</v>
      </c>
      <c r="L3805" s="6">
        <f t="shared" si="300"/>
        <v>8254.999999771826</v>
      </c>
      <c r="M3805" s="8">
        <f t="shared" si="296"/>
        <v>137.58333332953043</v>
      </c>
      <c r="N3805" s="8">
        <f t="shared" si="297"/>
        <v>1375.8333332953043</v>
      </c>
      <c r="O3805" s="18">
        <v>1</v>
      </c>
      <c r="P3805" s="6" t="s">
        <v>6450</v>
      </c>
      <c r="Q3805" s="6" t="s">
        <v>24</v>
      </c>
    </row>
    <row r="3806" spans="1:17" ht="15">
      <c r="A3806" s="6" t="s">
        <v>29</v>
      </c>
      <c r="B3806" s="6" t="s">
        <v>94</v>
      </c>
      <c r="C3806" s="6" t="s">
        <v>186</v>
      </c>
      <c r="D3806" s="6" t="s">
        <v>6451</v>
      </c>
      <c r="E3806" s="6">
        <v>34</v>
      </c>
      <c r="F3806" s="6" t="s">
        <v>125</v>
      </c>
      <c r="G3806" s="6" t="s">
        <v>22</v>
      </c>
      <c r="H3806" s="7">
        <v>43328.416504629633</v>
      </c>
      <c r="I3806" s="7">
        <v>43328.375</v>
      </c>
      <c r="J3806" s="4">
        <f t="shared" si="298"/>
        <v>2018</v>
      </c>
      <c r="K3806" s="4">
        <f t="shared" si="299"/>
        <v>8</v>
      </c>
      <c r="L3806" s="6">
        <f t="shared" si="300"/>
        <v>3586.0000002896413</v>
      </c>
      <c r="M3806" s="8">
        <f t="shared" si="296"/>
        <v>59.766666671494022</v>
      </c>
      <c r="N3806" s="8">
        <f t="shared" si="297"/>
        <v>2032.0666668307967</v>
      </c>
      <c r="O3806" s="18">
        <v>1</v>
      </c>
      <c r="P3806" s="6" t="s">
        <v>6452</v>
      </c>
      <c r="Q3806" s="6" t="s">
        <v>24</v>
      </c>
    </row>
    <row r="3807" spans="1:17" ht="15">
      <c r="A3807" s="6" t="s">
        <v>29</v>
      </c>
      <c r="B3807" s="6" t="s">
        <v>94</v>
      </c>
      <c r="C3807" s="6" t="s">
        <v>186</v>
      </c>
      <c r="D3807" s="6" t="s">
        <v>1496</v>
      </c>
      <c r="E3807" s="6">
        <v>5</v>
      </c>
      <c r="F3807" s="6" t="s">
        <v>125</v>
      </c>
      <c r="G3807" s="6" t="s">
        <v>22</v>
      </c>
      <c r="H3807" s="7">
        <v>43328.417118055557</v>
      </c>
      <c r="I3807" s="7">
        <v>43328.380555555559</v>
      </c>
      <c r="J3807" s="4">
        <f t="shared" si="298"/>
        <v>2018</v>
      </c>
      <c r="K3807" s="4">
        <f t="shared" si="299"/>
        <v>8</v>
      </c>
      <c r="L3807" s="6">
        <f t="shared" si="300"/>
        <v>3158.9999997988343</v>
      </c>
      <c r="M3807" s="8">
        <f t="shared" si="296"/>
        <v>52.649999996647239</v>
      </c>
      <c r="N3807" s="8">
        <f t="shared" si="297"/>
        <v>263.24999998323619</v>
      </c>
      <c r="O3807" s="18">
        <v>1</v>
      </c>
      <c r="P3807" s="6" t="s">
        <v>6453</v>
      </c>
      <c r="Q3807" s="6" t="s">
        <v>24</v>
      </c>
    </row>
    <row r="3808" spans="1:17" ht="15">
      <c r="A3808" s="6" t="s">
        <v>17</v>
      </c>
      <c r="B3808" s="6" t="s">
        <v>140</v>
      </c>
      <c r="C3808" s="6" t="s">
        <v>141</v>
      </c>
      <c r="D3808" s="6" t="s">
        <v>6454</v>
      </c>
      <c r="E3808" s="6">
        <v>1</v>
      </c>
      <c r="F3808" s="6" t="s">
        <v>131</v>
      </c>
      <c r="G3808" s="6" t="s">
        <v>22</v>
      </c>
      <c r="H3808" s="7">
        <v>43328.618055555555</v>
      </c>
      <c r="I3808" s="7">
        <v>43328.59097222222</v>
      </c>
      <c r="J3808" s="4">
        <f t="shared" si="298"/>
        <v>2018</v>
      </c>
      <c r="K3808" s="4">
        <f t="shared" si="299"/>
        <v>8</v>
      </c>
      <c r="L3808" s="6">
        <f t="shared" si="300"/>
        <v>2340.000000083819</v>
      </c>
      <c r="M3808" s="8">
        <f t="shared" si="296"/>
        <v>39.000000001396984</v>
      </c>
      <c r="N3808" s="8">
        <f t="shared" si="297"/>
        <v>39.000000001396984</v>
      </c>
      <c r="O3808" s="18">
        <v>1</v>
      </c>
      <c r="P3808" s="6" t="s">
        <v>6455</v>
      </c>
      <c r="Q3808" s="6" t="s">
        <v>24</v>
      </c>
    </row>
    <row r="3809" spans="1:17" s="190" customFormat="1" ht="15">
      <c r="A3809" s="193" t="s">
        <v>29</v>
      </c>
      <c r="B3809" s="193" t="s">
        <v>30</v>
      </c>
      <c r="C3809" s="193" t="s">
        <v>83</v>
      </c>
      <c r="D3809" s="193" t="s">
        <v>6456</v>
      </c>
      <c r="E3809" s="193">
        <v>1</v>
      </c>
      <c r="F3809" s="193" t="s">
        <v>33</v>
      </c>
      <c r="G3809" s="193" t="s">
        <v>97</v>
      </c>
      <c r="H3809" s="195">
        <v>43438.736805555556</v>
      </c>
      <c r="I3809" s="195">
        <v>43438.698611111111</v>
      </c>
      <c r="J3809" s="4">
        <f t="shared" si="298"/>
        <v>2018</v>
      </c>
      <c r="K3809" s="4">
        <f t="shared" si="299"/>
        <v>12</v>
      </c>
      <c r="L3809" s="193">
        <f t="shared" si="300"/>
        <v>3300.0000000698492</v>
      </c>
      <c r="M3809" s="196">
        <f t="shared" si="296"/>
        <v>55.000000001164153</v>
      </c>
      <c r="N3809" s="196">
        <f t="shared" si="297"/>
        <v>55.000000001164153</v>
      </c>
      <c r="O3809" s="197">
        <v>1</v>
      </c>
      <c r="P3809" s="193" t="s">
        <v>6457</v>
      </c>
      <c r="Q3809" s="193" t="s">
        <v>24</v>
      </c>
    </row>
    <row r="3810" spans="1:17" ht="15">
      <c r="A3810" s="6" t="s">
        <v>17</v>
      </c>
      <c r="B3810" s="6" t="s">
        <v>140</v>
      </c>
      <c r="C3810" s="6" t="s">
        <v>141</v>
      </c>
      <c r="D3810" s="6" t="s">
        <v>6458</v>
      </c>
      <c r="E3810" s="6">
        <v>19</v>
      </c>
      <c r="F3810" s="6" t="s">
        <v>131</v>
      </c>
      <c r="G3810" s="6" t="s">
        <v>22</v>
      </c>
      <c r="H3810" s="7">
        <v>43329.56858796296</v>
      </c>
      <c r="I3810" s="7">
        <v>43329.53125</v>
      </c>
      <c r="J3810" s="4">
        <f t="shared" si="298"/>
        <v>2018</v>
      </c>
      <c r="K3810" s="4">
        <f t="shared" si="299"/>
        <v>8</v>
      </c>
      <c r="L3810" s="6">
        <f t="shared" si="300"/>
        <v>3225.9999997448176</v>
      </c>
      <c r="M3810" s="8">
        <f t="shared" si="296"/>
        <v>53.766666662413627</v>
      </c>
      <c r="N3810" s="8">
        <f t="shared" si="297"/>
        <v>1021.5666665858589</v>
      </c>
      <c r="O3810" s="18">
        <v>1</v>
      </c>
      <c r="P3810" s="6" t="s">
        <v>6459</v>
      </c>
      <c r="Q3810" s="6" t="s">
        <v>24</v>
      </c>
    </row>
    <row r="3811" spans="1:19" s="100" customFormat="1" ht="15">
      <c r="A3811" s="96" t="s">
        <v>17</v>
      </c>
      <c r="B3811" s="96" t="s">
        <v>41</v>
      </c>
      <c r="C3811" s="96" t="s">
        <v>42</v>
      </c>
      <c r="D3811" s="96" t="s">
        <v>6460</v>
      </c>
      <c r="E3811" s="96">
        <v>1</v>
      </c>
      <c r="F3811" s="96" t="s">
        <v>27</v>
      </c>
      <c r="G3811" s="96" t="s">
        <v>22</v>
      </c>
      <c r="H3811" s="97">
        <v>43329.781747685185</v>
      </c>
      <c r="I3811" s="97">
        <v>43329.754861111112</v>
      </c>
      <c r="J3811" s="4">
        <f t="shared" si="298"/>
        <v>2018</v>
      </c>
      <c r="K3811" s="4">
        <f t="shared" si="299"/>
        <v>8</v>
      </c>
      <c r="L3811" s="96">
        <f t="shared" si="300"/>
        <v>2322.999999881722</v>
      </c>
      <c r="M3811" s="98">
        <f t="shared" si="296"/>
        <v>38.716666664695367</v>
      </c>
      <c r="N3811" s="98">
        <f t="shared" si="297"/>
        <v>38.716666664695367</v>
      </c>
      <c r="O3811" s="99">
        <v>1</v>
      </c>
      <c r="P3811" s="96" t="s">
        <v>6461</v>
      </c>
      <c r="Q3811" s="96" t="s">
        <v>24</v>
      </c>
      <c r="S3811"/>
    </row>
    <row r="3812" spans="1:19" s="152" customFormat="1" ht="15">
      <c r="A3812" s="156" t="s">
        <v>29</v>
      </c>
      <c r="B3812" s="156" t="s">
        <v>87</v>
      </c>
      <c r="C3812" s="156" t="s">
        <v>103</v>
      </c>
      <c r="D3812" s="156" t="s">
        <v>6462</v>
      </c>
      <c r="E3812" s="156">
        <v>1</v>
      </c>
      <c r="F3812" s="156" t="s">
        <v>33</v>
      </c>
      <c r="G3812" s="156" t="s">
        <v>97</v>
      </c>
      <c r="H3812" s="157">
        <v>43440.686597222222</v>
      </c>
      <c r="I3812" s="157">
        <v>43440.535416666666</v>
      </c>
      <c r="J3812" s="4">
        <f t="shared" si="298"/>
        <v>2018</v>
      </c>
      <c r="K3812" s="4">
        <f t="shared" si="299"/>
        <v>12</v>
      </c>
      <c r="L3812" s="156">
        <f t="shared" si="300"/>
        <v>13062.000000081025</v>
      </c>
      <c r="M3812" s="154">
        <f t="shared" si="296"/>
        <v>217.70000000135042</v>
      </c>
      <c r="N3812" s="154">
        <f t="shared" si="297"/>
        <v>217.70000000135042</v>
      </c>
      <c r="O3812" s="155">
        <v>1</v>
      </c>
      <c r="P3812" s="156" t="s">
        <v>6463</v>
      </c>
      <c r="Q3812" s="156" t="s">
        <v>24</v>
      </c>
      <c r="S3812"/>
    </row>
    <row r="3813" spans="1:19" s="123" customFormat="1" ht="15">
      <c r="A3813" s="127" t="s">
        <v>17</v>
      </c>
      <c r="B3813" s="127" t="s">
        <v>18</v>
      </c>
      <c r="C3813" s="127" t="s">
        <v>35</v>
      </c>
      <c r="D3813" s="127" t="s">
        <v>96</v>
      </c>
      <c r="E3813" s="127">
        <v>1</v>
      </c>
      <c r="F3813" s="127" t="s">
        <v>92</v>
      </c>
      <c r="G3813" s="127" t="s">
        <v>22</v>
      </c>
      <c r="H3813" s="128">
        <v>43330.725694444445</v>
      </c>
      <c r="I3813" s="128">
        <v>43330.695833333331</v>
      </c>
      <c r="J3813" s="4">
        <f t="shared" si="298"/>
        <v>2018</v>
      </c>
      <c r="K3813" s="4">
        <f t="shared" si="299"/>
        <v>8</v>
      </c>
      <c r="L3813" s="127">
        <f t="shared" si="300"/>
        <v>2580.0000002374873</v>
      </c>
      <c r="M3813" s="125">
        <f t="shared" si="296"/>
        <v>43.000000003958121</v>
      </c>
      <c r="N3813" s="125">
        <f t="shared" si="297"/>
        <v>43.000000003958121</v>
      </c>
      <c r="O3813" s="126">
        <v>1</v>
      </c>
      <c r="P3813" s="127" t="s">
        <v>6464</v>
      </c>
      <c r="Q3813" s="127" t="s">
        <v>24</v>
      </c>
      <c r="S3813"/>
    </row>
    <row r="3814" spans="1:17" ht="15">
      <c r="A3814" s="6" t="s">
        <v>17</v>
      </c>
      <c r="B3814" s="6" t="s">
        <v>18</v>
      </c>
      <c r="C3814" s="6" t="s">
        <v>35</v>
      </c>
      <c r="D3814" s="6" t="s">
        <v>2449</v>
      </c>
      <c r="E3814" s="6">
        <v>10</v>
      </c>
      <c r="F3814" s="6" t="s">
        <v>27</v>
      </c>
      <c r="G3814" s="6" t="s">
        <v>22</v>
      </c>
      <c r="H3814" s="7">
        <v>43331.567569444444</v>
      </c>
      <c r="I3814" s="7">
        <v>43331.518055555556</v>
      </c>
      <c r="J3814" s="4">
        <f t="shared" si="298"/>
        <v>2018</v>
      </c>
      <c r="K3814" s="4">
        <f t="shared" si="299"/>
        <v>8</v>
      </c>
      <c r="L3814" s="6">
        <f t="shared" si="300"/>
        <v>4277.9999998630956</v>
      </c>
      <c r="M3814" s="8">
        <f t="shared" si="296"/>
        <v>71.29999999771826</v>
      </c>
      <c r="N3814" s="8">
        <f t="shared" si="297"/>
        <v>712.9999999771826</v>
      </c>
      <c r="O3814" s="18">
        <v>1</v>
      </c>
      <c r="P3814" s="6" t="s">
        <v>6465</v>
      </c>
      <c r="Q3814" s="6" t="s">
        <v>24</v>
      </c>
    </row>
    <row r="3815" spans="1:17" ht="15">
      <c r="A3815" s="6" t="s">
        <v>17</v>
      </c>
      <c r="B3815" s="6" t="s">
        <v>41</v>
      </c>
      <c r="C3815" s="6" t="s">
        <v>42</v>
      </c>
      <c r="D3815" s="6" t="s">
        <v>5003</v>
      </c>
      <c r="E3815" s="6">
        <v>40</v>
      </c>
      <c r="F3815" s="6" t="s">
        <v>27</v>
      </c>
      <c r="G3815" s="6" t="s">
        <v>22</v>
      </c>
      <c r="H3815" s="7">
        <v>43332.115497685183</v>
      </c>
      <c r="I3815" s="7">
        <v>43332.06527777778</v>
      </c>
      <c r="J3815" s="4">
        <f t="shared" si="298"/>
        <v>2018</v>
      </c>
      <c r="K3815" s="4">
        <f t="shared" si="299"/>
        <v>8</v>
      </c>
      <c r="L3815" s="6">
        <f t="shared" si="300"/>
        <v>4338.9999996637926</v>
      </c>
      <c r="M3815" s="8">
        <f t="shared" si="296"/>
        <v>72.316666661063209</v>
      </c>
      <c r="N3815" s="8">
        <f t="shared" si="297"/>
        <v>2892.6666664425284</v>
      </c>
      <c r="O3815" s="18">
        <v>1</v>
      </c>
      <c r="P3815" s="6" t="s">
        <v>6466</v>
      </c>
      <c r="Q3815" s="6" t="s">
        <v>24</v>
      </c>
    </row>
    <row r="3816" spans="1:17" ht="15">
      <c r="A3816" s="6" t="s">
        <v>17</v>
      </c>
      <c r="B3816" s="6" t="s">
        <v>41</v>
      </c>
      <c r="C3816" s="6" t="s">
        <v>42</v>
      </c>
      <c r="D3816" s="6" t="s">
        <v>6467</v>
      </c>
      <c r="E3816" s="6">
        <v>9</v>
      </c>
      <c r="F3816" s="6" t="s">
        <v>27</v>
      </c>
      <c r="G3816" s="6" t="s">
        <v>22</v>
      </c>
      <c r="H3816" s="7">
        <v>43332.174143518518</v>
      </c>
      <c r="I3816" s="7">
        <v>43332.134722222225</v>
      </c>
      <c r="J3816" s="4">
        <f t="shared" si="298"/>
        <v>2018</v>
      </c>
      <c r="K3816" s="4">
        <f t="shared" si="299"/>
        <v>8</v>
      </c>
      <c r="L3816" s="6">
        <f t="shared" si="300"/>
        <v>3405.9999997029081</v>
      </c>
      <c r="M3816" s="8">
        <f t="shared" si="296"/>
        <v>56.766666661715135</v>
      </c>
      <c r="N3816" s="8">
        <f t="shared" si="297"/>
        <v>510.89999995543621</v>
      </c>
      <c r="O3816" s="18">
        <v>1</v>
      </c>
      <c r="P3816" s="6" t="s">
        <v>6468</v>
      </c>
      <c r="Q3816" s="6" t="s">
        <v>24</v>
      </c>
    </row>
    <row r="3817" spans="1:17" ht="15">
      <c r="A3817" s="6" t="s">
        <v>17</v>
      </c>
      <c r="B3817" s="6" t="s">
        <v>41</v>
      </c>
      <c r="C3817" s="6" t="s">
        <v>42</v>
      </c>
      <c r="D3817" s="6" t="s">
        <v>274</v>
      </c>
      <c r="E3817" s="6">
        <v>6</v>
      </c>
      <c r="F3817" s="6" t="s">
        <v>27</v>
      </c>
      <c r="G3817" s="6" t="s">
        <v>22</v>
      </c>
      <c r="H3817" s="7">
        <v>43332.398993055554</v>
      </c>
      <c r="I3817" s="7">
        <v>43332.365972222222</v>
      </c>
      <c r="J3817" s="4">
        <f t="shared" si="298"/>
        <v>2018</v>
      </c>
      <c r="K3817" s="4">
        <f t="shared" si="299"/>
        <v>8</v>
      </c>
      <c r="L3817" s="6">
        <f t="shared" si="300"/>
        <v>2852.9999999329448</v>
      </c>
      <c r="M3817" s="8">
        <f t="shared" si="296"/>
        <v>47.549999998882413</v>
      </c>
      <c r="N3817" s="8">
        <f t="shared" si="297"/>
        <v>285.29999999329448</v>
      </c>
      <c r="O3817" s="18">
        <v>1</v>
      </c>
      <c r="P3817" s="6" t="s">
        <v>6469</v>
      </c>
      <c r="Q3817" s="6" t="s">
        <v>24</v>
      </c>
    </row>
    <row r="3818" spans="1:17" ht="15">
      <c r="A3818" s="6" t="s">
        <v>17</v>
      </c>
      <c r="B3818" s="6" t="s">
        <v>47</v>
      </c>
      <c r="C3818" s="6" t="s">
        <v>52</v>
      </c>
      <c r="D3818" s="6" t="s">
        <v>6470</v>
      </c>
      <c r="E3818" s="6">
        <v>1</v>
      </c>
      <c r="F3818" s="6" t="s">
        <v>27</v>
      </c>
      <c r="G3818" s="6" t="s">
        <v>22</v>
      </c>
      <c r="H3818" s="7">
        <v>43332.736284722225</v>
      </c>
      <c r="I3818" s="7">
        <v>43332.698611111111</v>
      </c>
      <c r="J3818" s="4">
        <f t="shared" si="298"/>
        <v>2018</v>
      </c>
      <c r="K3818" s="4">
        <f t="shared" si="299"/>
        <v>8</v>
      </c>
      <c r="L3818" s="6">
        <f t="shared" si="300"/>
        <v>3255.0000002374873</v>
      </c>
      <c r="M3818" s="8">
        <f t="shared" si="296"/>
        <v>54.250000003958121</v>
      </c>
      <c r="N3818" s="8">
        <f t="shared" si="297"/>
        <v>54.250000003958121</v>
      </c>
      <c r="O3818" s="18">
        <v>1</v>
      </c>
      <c r="P3818" s="6" t="s">
        <v>6471</v>
      </c>
      <c r="Q3818" s="6" t="s">
        <v>24</v>
      </c>
    </row>
    <row r="3819" spans="1:17" ht="15">
      <c r="A3819" s="6" t="s">
        <v>17</v>
      </c>
      <c r="B3819" s="6" t="s">
        <v>47</v>
      </c>
      <c r="C3819" s="6" t="s">
        <v>52</v>
      </c>
      <c r="D3819" s="6" t="s">
        <v>712</v>
      </c>
      <c r="E3819" s="6">
        <v>28</v>
      </c>
      <c r="F3819" s="6" t="s">
        <v>27</v>
      </c>
      <c r="G3819" s="6" t="s">
        <v>22</v>
      </c>
      <c r="H3819" s="7">
        <v>43332.840474537035</v>
      </c>
      <c r="I3819" s="7">
        <v>43332.759722222225</v>
      </c>
      <c r="J3819" s="4">
        <f t="shared" si="298"/>
        <v>2018</v>
      </c>
      <c r="K3819" s="4">
        <f t="shared" si="299"/>
        <v>8</v>
      </c>
      <c r="L3819" s="6">
        <f t="shared" si="300"/>
        <v>6976.9999996293336</v>
      </c>
      <c r="M3819" s="8">
        <f t="shared" si="296"/>
        <v>116.28333332715556</v>
      </c>
      <c r="N3819" s="8">
        <f t="shared" si="297"/>
        <v>3255.9333331603557</v>
      </c>
      <c r="O3819" s="18">
        <v>1</v>
      </c>
      <c r="P3819" s="6" t="s">
        <v>6472</v>
      </c>
      <c r="Q3819" s="6" t="s">
        <v>24</v>
      </c>
    </row>
    <row r="3820" spans="1:17" ht="15">
      <c r="A3820" s="6" t="s">
        <v>17</v>
      </c>
      <c r="B3820" s="6" t="s">
        <v>18</v>
      </c>
      <c r="C3820" s="6" t="s">
        <v>19</v>
      </c>
      <c r="D3820" s="6" t="s">
        <v>113</v>
      </c>
      <c r="E3820" s="6">
        <v>13</v>
      </c>
      <c r="F3820" s="6" t="s">
        <v>27</v>
      </c>
      <c r="G3820" s="6" t="s">
        <v>22</v>
      </c>
      <c r="H3820" s="7">
        <v>43332.944722222222</v>
      </c>
      <c r="I3820" s="7">
        <v>43332.859027777777</v>
      </c>
      <c r="J3820" s="4">
        <f t="shared" si="298"/>
        <v>2018</v>
      </c>
      <c r="K3820" s="4">
        <f t="shared" si="299"/>
        <v>8</v>
      </c>
      <c r="L3820" s="6">
        <f t="shared" si="300"/>
        <v>7404.0000001201406</v>
      </c>
      <c r="M3820" s="8">
        <f t="shared" si="296"/>
        <v>123.40000000200234</v>
      </c>
      <c r="N3820" s="8">
        <f t="shared" si="297"/>
        <v>1604.2000000260305</v>
      </c>
      <c r="O3820" s="18">
        <v>1</v>
      </c>
      <c r="P3820" s="6" t="s">
        <v>6473</v>
      </c>
      <c r="Q3820" s="6" t="s">
        <v>24</v>
      </c>
    </row>
    <row r="3821" spans="1:17" ht="15">
      <c r="A3821" s="6" t="s">
        <v>17</v>
      </c>
      <c r="B3821" s="6" t="s">
        <v>41</v>
      </c>
      <c r="C3821" s="6" t="s">
        <v>62</v>
      </c>
      <c r="D3821" s="6" t="s">
        <v>585</v>
      </c>
      <c r="E3821" s="6">
        <v>15</v>
      </c>
      <c r="F3821" s="6" t="s">
        <v>27</v>
      </c>
      <c r="G3821" s="6" t="s">
        <v>22</v>
      </c>
      <c r="H3821" s="7">
        <v>43333.651516203703</v>
      </c>
      <c r="I3821" s="7">
        <v>43333.574999999997</v>
      </c>
      <c r="J3821" s="4">
        <f t="shared" si="298"/>
        <v>2018</v>
      </c>
      <c r="K3821" s="4">
        <f t="shared" si="299"/>
        <v>8</v>
      </c>
      <c r="L3821" s="6">
        <f t="shared" si="300"/>
        <v>6611.0000001965091</v>
      </c>
      <c r="M3821" s="8">
        <f t="shared" si="296"/>
        <v>110.18333333660848</v>
      </c>
      <c r="N3821" s="8">
        <f t="shared" si="297"/>
        <v>1652.7500000491273</v>
      </c>
      <c r="O3821" s="18">
        <v>1</v>
      </c>
      <c r="P3821" s="6" t="s">
        <v>6474</v>
      </c>
      <c r="Q3821" s="6" t="s">
        <v>24</v>
      </c>
    </row>
    <row r="3822" spans="1:17" ht="15">
      <c r="A3822" s="6" t="s">
        <v>17</v>
      </c>
      <c r="B3822" s="6" t="s">
        <v>41</v>
      </c>
      <c r="C3822" s="6" t="s">
        <v>42</v>
      </c>
      <c r="D3822" s="6" t="s">
        <v>246</v>
      </c>
      <c r="E3822" s="6">
        <v>163</v>
      </c>
      <c r="F3822" s="6" t="s">
        <v>27</v>
      </c>
      <c r="G3822" s="6" t="s">
        <v>22</v>
      </c>
      <c r="H3822" s="7">
        <v>43333.672222222223</v>
      </c>
      <c r="I3822" s="7">
        <v>43333.638194444444</v>
      </c>
      <c r="J3822" s="4">
        <f t="shared" si="298"/>
        <v>2018</v>
      </c>
      <c r="K3822" s="4">
        <f t="shared" si="299"/>
        <v>8</v>
      </c>
      <c r="L3822" s="6">
        <f t="shared" si="300"/>
        <v>2940.0000001536682</v>
      </c>
      <c r="M3822" s="8">
        <f t="shared" si="296"/>
        <v>49.000000002561137</v>
      </c>
      <c r="N3822" s="8">
        <f t="shared" si="297"/>
        <v>7987.0000004174653</v>
      </c>
      <c r="O3822" s="18">
        <v>1</v>
      </c>
      <c r="P3822" s="6" t="s">
        <v>6475</v>
      </c>
      <c r="Q3822" s="6" t="s">
        <v>24</v>
      </c>
    </row>
    <row r="3823" spans="1:17" ht="15">
      <c r="A3823" s="6" t="s">
        <v>17</v>
      </c>
      <c r="B3823" s="6" t="s">
        <v>47</v>
      </c>
      <c r="C3823" s="6" t="s">
        <v>52</v>
      </c>
      <c r="D3823" s="6" t="s">
        <v>6476</v>
      </c>
      <c r="E3823" s="6">
        <v>2</v>
      </c>
      <c r="F3823" s="6" t="s">
        <v>27</v>
      </c>
      <c r="G3823" s="6" t="s">
        <v>22</v>
      </c>
      <c r="H3823" s="7">
        <v>43333.747604166667</v>
      </c>
      <c r="I3823" s="7">
        <v>43333.688194444447</v>
      </c>
      <c r="J3823" s="4">
        <f t="shared" si="298"/>
        <v>2018</v>
      </c>
      <c r="K3823" s="4">
        <f t="shared" si="299"/>
        <v>8</v>
      </c>
      <c r="L3823" s="6">
        <f t="shared" si="300"/>
        <v>5132.9999998211861</v>
      </c>
      <c r="M3823" s="8">
        <f t="shared" si="296"/>
        <v>85.549999997019768</v>
      </c>
      <c r="N3823" s="8">
        <f t="shared" si="297"/>
        <v>171.09999999403954</v>
      </c>
      <c r="O3823" s="18">
        <v>1</v>
      </c>
      <c r="P3823" s="6" t="s">
        <v>6477</v>
      </c>
      <c r="Q3823" s="6" t="s">
        <v>24</v>
      </c>
    </row>
    <row r="3824" spans="1:17" ht="15">
      <c r="A3824" s="6" t="s">
        <v>29</v>
      </c>
      <c r="B3824" s="6" t="s">
        <v>94</v>
      </c>
      <c r="C3824" s="6" t="s">
        <v>4936</v>
      </c>
      <c r="D3824" s="6" t="s">
        <v>6478</v>
      </c>
      <c r="E3824" s="6">
        <v>1</v>
      </c>
      <c r="F3824" s="6" t="s">
        <v>33</v>
      </c>
      <c r="G3824" s="6" t="s">
        <v>22</v>
      </c>
      <c r="H3824" s="7">
        <v>43441.387488425928</v>
      </c>
      <c r="I3824" s="7">
        <v>43441.335416666669</v>
      </c>
      <c r="J3824" s="4">
        <f t="shared" si="298"/>
        <v>2018</v>
      </c>
      <c r="K3824" s="4">
        <f t="shared" si="299"/>
        <v>12</v>
      </c>
      <c r="L3824" s="6">
        <f t="shared" si="300"/>
        <v>4498.9999999757856</v>
      </c>
      <c r="M3824" s="8">
        <f t="shared" si="296"/>
        <v>74.98333333292976</v>
      </c>
      <c r="N3824" s="8">
        <f t="shared" si="297"/>
        <v>74.98333333292976</v>
      </c>
      <c r="O3824" s="18">
        <v>1</v>
      </c>
      <c r="P3824" s="6" t="s">
        <v>6479</v>
      </c>
      <c r="Q3824" s="6" t="s">
        <v>24</v>
      </c>
    </row>
    <row r="3825" spans="1:17" ht="15">
      <c r="A3825" s="6" t="s">
        <v>17</v>
      </c>
      <c r="B3825" s="6" t="s">
        <v>41</v>
      </c>
      <c r="C3825" s="6" t="s">
        <v>62</v>
      </c>
      <c r="D3825" s="6" t="s">
        <v>6480</v>
      </c>
      <c r="E3825" s="6">
        <v>1</v>
      </c>
      <c r="F3825" s="6" t="s">
        <v>27</v>
      </c>
      <c r="G3825" s="6" t="s">
        <v>22</v>
      </c>
      <c r="H3825" s="7">
        <v>43333.993252314816</v>
      </c>
      <c r="I3825" s="7">
        <v>43333.897222222222</v>
      </c>
      <c r="J3825" s="4">
        <f t="shared" si="298"/>
        <v>2018</v>
      </c>
      <c r="K3825" s="4">
        <f t="shared" si="299"/>
        <v>8</v>
      </c>
      <c r="L3825" s="6">
        <f t="shared" si="300"/>
        <v>8297.0000001601875</v>
      </c>
      <c r="M3825" s="8">
        <f t="shared" si="296"/>
        <v>138.28333333600312</v>
      </c>
      <c r="N3825" s="8">
        <f t="shared" si="297"/>
        <v>138.28333333600312</v>
      </c>
      <c r="O3825" s="18">
        <v>1</v>
      </c>
      <c r="P3825" s="6" t="s">
        <v>6481</v>
      </c>
      <c r="Q3825" s="6" t="s">
        <v>24</v>
      </c>
    </row>
    <row r="3826" spans="1:17" ht="15">
      <c r="A3826" s="6" t="s">
        <v>17</v>
      </c>
      <c r="B3826" s="6" t="s">
        <v>41</v>
      </c>
      <c r="C3826" s="6" t="s">
        <v>42</v>
      </c>
      <c r="D3826" s="6" t="s">
        <v>246</v>
      </c>
      <c r="E3826" s="6">
        <v>65</v>
      </c>
      <c r="F3826" s="6" t="s">
        <v>27</v>
      </c>
      <c r="G3826" s="6" t="s">
        <v>22</v>
      </c>
      <c r="H3826" s="7">
        <v>43334.135567129626</v>
      </c>
      <c r="I3826" s="7">
        <v>43334.093055555553</v>
      </c>
      <c r="J3826" s="4">
        <f t="shared" si="298"/>
        <v>2018</v>
      </c>
      <c r="K3826" s="4">
        <f t="shared" si="299"/>
        <v>8</v>
      </c>
      <c r="L3826" s="6">
        <f t="shared" si="300"/>
        <v>3672.999999881722</v>
      </c>
      <c r="M3826" s="8">
        <f t="shared" si="296"/>
        <v>61.216666664695367</v>
      </c>
      <c r="N3826" s="8">
        <f t="shared" si="297"/>
        <v>3979.0833332051989</v>
      </c>
      <c r="O3826" s="18">
        <v>1</v>
      </c>
      <c r="P3826" s="6" t="s">
        <v>6482</v>
      </c>
      <c r="Q3826" s="6" t="s">
        <v>24</v>
      </c>
    </row>
    <row r="3827" spans="1:17" ht="15">
      <c r="A3827" s="6" t="s">
        <v>17</v>
      </c>
      <c r="B3827" s="6" t="s">
        <v>41</v>
      </c>
      <c r="C3827" s="6" t="s">
        <v>42</v>
      </c>
      <c r="D3827" s="6" t="s">
        <v>3053</v>
      </c>
      <c r="E3827" s="6">
        <v>98</v>
      </c>
      <c r="F3827" s="6" t="s">
        <v>21</v>
      </c>
      <c r="G3827" s="6" t="s">
        <v>22</v>
      </c>
      <c r="H3827" s="7">
        <v>43334.138877314814</v>
      </c>
      <c r="I3827" s="7">
        <v>43334.121527777781</v>
      </c>
      <c r="J3827" s="4">
        <f t="shared" si="298"/>
        <v>2018</v>
      </c>
      <c r="K3827" s="4">
        <f t="shared" si="299"/>
        <v>8</v>
      </c>
      <c r="L3827" s="6">
        <f t="shared" si="300"/>
        <v>1498.9999996265396</v>
      </c>
      <c r="M3827" s="8">
        <f t="shared" si="296"/>
        <v>24.983333327108994</v>
      </c>
      <c r="N3827" s="8">
        <f t="shared" si="297"/>
        <v>2448.3666660566814</v>
      </c>
      <c r="O3827" s="18">
        <v>1</v>
      </c>
      <c r="P3827" s="6" t="s">
        <v>6483</v>
      </c>
      <c r="Q3827" s="6" t="s">
        <v>24</v>
      </c>
    </row>
    <row r="3828" spans="1:17" ht="15">
      <c r="A3828" s="6" t="s">
        <v>29</v>
      </c>
      <c r="B3828" s="6" t="s">
        <v>87</v>
      </c>
      <c r="C3828" s="6" t="s">
        <v>6484</v>
      </c>
      <c r="D3828" s="6" t="s">
        <v>6485</v>
      </c>
      <c r="E3828" s="6">
        <v>50</v>
      </c>
      <c r="F3828" s="6" t="s">
        <v>85</v>
      </c>
      <c r="G3828" s="6" t="s">
        <v>22</v>
      </c>
      <c r="H3828" s="7">
        <v>43334.48636574074</v>
      </c>
      <c r="I3828" s="7">
        <v>43334.438888888886</v>
      </c>
      <c r="J3828" s="4">
        <f t="shared" si="298"/>
        <v>2018</v>
      </c>
      <c r="K3828" s="4">
        <f t="shared" si="299"/>
        <v>8</v>
      </c>
      <c r="L3828" s="6">
        <f t="shared" si="300"/>
        <v>4102.0000002114102</v>
      </c>
      <c r="M3828" s="8">
        <f t="shared" si="296"/>
        <v>68.36666667019017</v>
      </c>
      <c r="N3828" s="8">
        <f t="shared" si="297"/>
        <v>3418.3333335095085</v>
      </c>
      <c r="O3828" s="18">
        <v>1</v>
      </c>
      <c r="P3828" s="6" t="s">
        <v>6486</v>
      </c>
      <c r="Q3828" s="6" t="s">
        <v>24</v>
      </c>
    </row>
    <row r="3829" spans="1:17" ht="15">
      <c r="A3829" s="6" t="s">
        <v>17</v>
      </c>
      <c r="B3829" s="6" t="s">
        <v>41</v>
      </c>
      <c r="C3829" s="6" t="s">
        <v>42</v>
      </c>
      <c r="D3829" s="6" t="s">
        <v>246</v>
      </c>
      <c r="E3829" s="6">
        <v>65</v>
      </c>
      <c r="F3829" s="6" t="s">
        <v>21</v>
      </c>
      <c r="G3829" s="6" t="s">
        <v>22</v>
      </c>
      <c r="H3829" s="7">
        <v>43334.713275462964</v>
      </c>
      <c r="I3829" s="7">
        <v>43334.663506944446</v>
      </c>
      <c r="J3829" s="4">
        <f t="shared" si="298"/>
        <v>2018</v>
      </c>
      <c r="K3829" s="4">
        <f t="shared" si="299"/>
        <v>8</v>
      </c>
      <c r="L3829" s="6">
        <f t="shared" si="300"/>
        <v>4299.9999999767169</v>
      </c>
      <c r="M3829" s="8">
        <f t="shared" si="296"/>
        <v>71.666666666278616</v>
      </c>
      <c r="N3829" s="8">
        <f t="shared" si="297"/>
        <v>4658.33333330811</v>
      </c>
      <c r="O3829" s="18">
        <v>1</v>
      </c>
      <c r="P3829" s="6" t="s">
        <v>6487</v>
      </c>
      <c r="Q3829" s="6" t="s">
        <v>24</v>
      </c>
    </row>
    <row r="3830" spans="1:17" ht="15">
      <c r="A3830" s="6" t="s">
        <v>17</v>
      </c>
      <c r="B3830" s="6" t="s">
        <v>55</v>
      </c>
      <c r="C3830" s="6" t="s">
        <v>59</v>
      </c>
      <c r="D3830" s="6" t="s">
        <v>3858</v>
      </c>
      <c r="E3830" s="6">
        <v>18</v>
      </c>
      <c r="F3830" s="6" t="s">
        <v>125</v>
      </c>
      <c r="G3830" s="6" t="s">
        <v>22</v>
      </c>
      <c r="H3830" s="7">
        <v>43335.471168981479</v>
      </c>
      <c r="I3830" s="7">
        <v>43335.375694444447</v>
      </c>
      <c r="J3830" s="4">
        <f t="shared" si="298"/>
        <v>2018</v>
      </c>
      <c r="K3830" s="4">
        <f t="shared" si="299"/>
        <v>8</v>
      </c>
      <c r="L3830" s="6">
        <f t="shared" si="300"/>
        <v>8248.9999996265396</v>
      </c>
      <c r="M3830" s="8">
        <f t="shared" si="296"/>
        <v>137.48333332710899</v>
      </c>
      <c r="N3830" s="8">
        <f t="shared" si="297"/>
        <v>2474.6999998879619</v>
      </c>
      <c r="O3830" s="18">
        <v>1</v>
      </c>
      <c r="P3830" s="6" t="s">
        <v>6488</v>
      </c>
      <c r="Q3830" s="6" t="s">
        <v>24</v>
      </c>
    </row>
    <row r="3831" spans="1:17" ht="15">
      <c r="A3831" s="6" t="s">
        <v>17</v>
      </c>
      <c r="B3831" s="6" t="s">
        <v>41</v>
      </c>
      <c r="C3831" s="6" t="s">
        <v>62</v>
      </c>
      <c r="D3831" s="6" t="s">
        <v>6489</v>
      </c>
      <c r="E3831" s="6">
        <v>86</v>
      </c>
      <c r="F3831" s="6" t="s">
        <v>472</v>
      </c>
      <c r="G3831" s="6" t="s">
        <v>22</v>
      </c>
      <c r="H3831" s="7">
        <v>43336.354537037034</v>
      </c>
      <c r="I3831" s="7">
        <v>43336.340277777781</v>
      </c>
      <c r="J3831" s="4">
        <f t="shared" si="298"/>
        <v>2018</v>
      </c>
      <c r="K3831" s="4">
        <f t="shared" si="299"/>
        <v>8</v>
      </c>
      <c r="L3831" s="6">
        <f t="shared" si="300"/>
        <v>1231.9999994477257</v>
      </c>
      <c r="M3831" s="8">
        <f t="shared" si="296"/>
        <v>20.533333324128762</v>
      </c>
      <c r="N3831" s="8">
        <f t="shared" si="297"/>
        <v>1765.8666658750735</v>
      </c>
      <c r="O3831" s="18">
        <v>1</v>
      </c>
      <c r="P3831" s="6" t="s">
        <v>6490</v>
      </c>
      <c r="Q3831" s="6" t="s">
        <v>24</v>
      </c>
    </row>
    <row r="3832" spans="1:17" ht="15">
      <c r="A3832" s="6" t="s">
        <v>29</v>
      </c>
      <c r="B3832" s="6" t="s">
        <v>94</v>
      </c>
      <c r="C3832" s="6" t="s">
        <v>4972</v>
      </c>
      <c r="D3832" s="6" t="s">
        <v>1138</v>
      </c>
      <c r="E3832" s="6">
        <v>1</v>
      </c>
      <c r="F3832" s="6" t="s">
        <v>33</v>
      </c>
      <c r="G3832" s="6" t="s">
        <v>22</v>
      </c>
      <c r="H3832" s="7">
        <v>43451.41741898148</v>
      </c>
      <c r="I3832" s="7">
        <v>43451.34652777778</v>
      </c>
      <c r="J3832" s="4">
        <f t="shared" si="298"/>
        <v>2018</v>
      </c>
      <c r="K3832" s="4">
        <f t="shared" si="299"/>
        <v>12</v>
      </c>
      <c r="L3832" s="6">
        <f t="shared" si="300"/>
        <v>6124.9999997438863</v>
      </c>
      <c r="M3832" s="8">
        <f t="shared" si="296"/>
        <v>102.08333332906477</v>
      </c>
      <c r="N3832" s="8">
        <f t="shared" si="297"/>
        <v>102.08333332906477</v>
      </c>
      <c r="O3832" s="18">
        <v>1</v>
      </c>
      <c r="P3832" s="6" t="s">
        <v>6491</v>
      </c>
      <c r="Q3832" s="6" t="s">
        <v>24</v>
      </c>
    </row>
    <row r="3833" spans="1:17" ht="15">
      <c r="A3833" s="6" t="s">
        <v>17</v>
      </c>
      <c r="B3833" s="6" t="s">
        <v>140</v>
      </c>
      <c r="C3833" s="6" t="s">
        <v>141</v>
      </c>
      <c r="D3833" s="6" t="s">
        <v>6492</v>
      </c>
      <c r="E3833" s="6">
        <v>1</v>
      </c>
      <c r="F3833" s="6" t="s">
        <v>27</v>
      </c>
      <c r="G3833" s="6" t="s">
        <v>22</v>
      </c>
      <c r="H3833" s="7">
        <v>43336.797465277778</v>
      </c>
      <c r="I3833" s="7">
        <v>43336.661805555559</v>
      </c>
      <c r="J3833" s="4">
        <f t="shared" si="298"/>
        <v>2018</v>
      </c>
      <c r="K3833" s="4">
        <f t="shared" si="299"/>
        <v>8</v>
      </c>
      <c r="L3833" s="6">
        <f t="shared" si="300"/>
        <v>11720.999999670312</v>
      </c>
      <c r="M3833" s="8">
        <f t="shared" si="296"/>
        <v>195.3499999945052</v>
      </c>
      <c r="N3833" s="8">
        <f t="shared" si="297"/>
        <v>195.3499999945052</v>
      </c>
      <c r="O3833" s="18">
        <v>1</v>
      </c>
      <c r="P3833" s="6" t="s">
        <v>6493</v>
      </c>
      <c r="Q3833" s="6" t="s">
        <v>24</v>
      </c>
    </row>
    <row r="3834" spans="1:17" ht="15">
      <c r="A3834" s="6" t="s">
        <v>17</v>
      </c>
      <c r="B3834" s="6" t="s">
        <v>18</v>
      </c>
      <c r="C3834" s="6" t="s">
        <v>35</v>
      </c>
      <c r="D3834" s="6" t="s">
        <v>2443</v>
      </c>
      <c r="E3834" s="6">
        <v>1</v>
      </c>
      <c r="F3834" s="6" t="s">
        <v>27</v>
      </c>
      <c r="G3834" s="6" t="s">
        <v>22</v>
      </c>
      <c r="H3834" s="7">
        <v>43337.4531712963</v>
      </c>
      <c r="I3834" s="7">
        <v>43337.400694444441</v>
      </c>
      <c r="J3834" s="4">
        <f t="shared" si="298"/>
        <v>2018</v>
      </c>
      <c r="K3834" s="4">
        <f t="shared" si="299"/>
        <v>8</v>
      </c>
      <c r="L3834" s="6">
        <f t="shared" si="300"/>
        <v>4534.0000006137416</v>
      </c>
      <c r="M3834" s="8">
        <f t="shared" si="296"/>
        <v>75.566666676895693</v>
      </c>
      <c r="N3834" s="8">
        <f t="shared" si="297"/>
        <v>75.566666676895693</v>
      </c>
      <c r="O3834" s="18">
        <v>1</v>
      </c>
      <c r="P3834" s="6" t="s">
        <v>6494</v>
      </c>
      <c r="Q3834" s="6" t="s">
        <v>24</v>
      </c>
    </row>
    <row r="3835" spans="1:17" ht="15">
      <c r="A3835" s="6" t="s">
        <v>17</v>
      </c>
      <c r="B3835" s="6" t="s">
        <v>41</v>
      </c>
      <c r="C3835" s="6" t="s">
        <v>62</v>
      </c>
      <c r="D3835" s="6" t="s">
        <v>3412</v>
      </c>
      <c r="E3835" s="6">
        <v>38</v>
      </c>
      <c r="F3835" s="6" t="s">
        <v>27</v>
      </c>
      <c r="G3835" s="6" t="s">
        <v>22</v>
      </c>
      <c r="H3835" s="7">
        <v>43337.716724537036</v>
      </c>
      <c r="I3835" s="7">
        <v>43337.684027777781</v>
      </c>
      <c r="J3835" s="4">
        <f t="shared" si="298"/>
        <v>2018</v>
      </c>
      <c r="K3835" s="4">
        <f t="shared" si="299"/>
        <v>8</v>
      </c>
      <c r="L3835" s="6">
        <f t="shared" si="300"/>
        <v>2824.9999996740371</v>
      </c>
      <c r="M3835" s="8">
        <f t="shared" si="296"/>
        <v>47.083333327900618</v>
      </c>
      <c r="N3835" s="8">
        <f t="shared" si="297"/>
        <v>1789.1666664602235</v>
      </c>
      <c r="O3835" s="18">
        <v>1</v>
      </c>
      <c r="P3835" s="6" t="s">
        <v>6495</v>
      </c>
      <c r="Q3835" s="6" t="s">
        <v>24</v>
      </c>
    </row>
    <row r="3836" spans="1:17" ht="15">
      <c r="A3836" s="6" t="s">
        <v>17</v>
      </c>
      <c r="B3836" s="6" t="s">
        <v>41</v>
      </c>
      <c r="C3836" s="6" t="s">
        <v>42</v>
      </c>
      <c r="D3836" s="6" t="s">
        <v>3607</v>
      </c>
      <c r="E3836" s="6">
        <v>23</v>
      </c>
      <c r="F3836" s="6" t="s">
        <v>27</v>
      </c>
      <c r="G3836" s="6" t="s">
        <v>22</v>
      </c>
      <c r="H3836" s="7">
        <v>43338.705081018517</v>
      </c>
      <c r="I3836" s="7">
        <v>43338.655555555553</v>
      </c>
      <c r="J3836" s="4">
        <f t="shared" si="298"/>
        <v>2018</v>
      </c>
      <c r="K3836" s="4">
        <f t="shared" si="299"/>
        <v>8</v>
      </c>
      <c r="L3836" s="6">
        <f t="shared" si="300"/>
        <v>4279.0000000968575</v>
      </c>
      <c r="M3836" s="8">
        <f t="shared" si="296"/>
        <v>71.316666668280959</v>
      </c>
      <c r="N3836" s="8">
        <f t="shared" si="297"/>
        <v>1640.2833333704621</v>
      </c>
      <c r="O3836" s="18">
        <v>1</v>
      </c>
      <c r="P3836" s="6" t="s">
        <v>6496</v>
      </c>
      <c r="Q3836" s="6" t="s">
        <v>24</v>
      </c>
    </row>
    <row r="3837" spans="1:17" ht="15">
      <c r="A3837" s="6" t="s">
        <v>29</v>
      </c>
      <c r="B3837" s="6" t="s">
        <v>87</v>
      </c>
      <c r="C3837" s="6" t="s">
        <v>197</v>
      </c>
      <c r="D3837" s="6" t="s">
        <v>1756</v>
      </c>
      <c r="E3837" s="6">
        <v>21</v>
      </c>
      <c r="F3837" s="6" t="s">
        <v>85</v>
      </c>
      <c r="G3837" s="6" t="s">
        <v>22</v>
      </c>
      <c r="H3837" s="7">
        <v>43339.297048611108</v>
      </c>
      <c r="I3837" s="7">
        <v>43339.246527777781</v>
      </c>
      <c r="J3837" s="4">
        <f t="shared" si="298"/>
        <v>2018</v>
      </c>
      <c r="K3837" s="4">
        <f t="shared" si="299"/>
        <v>8</v>
      </c>
      <c r="L3837" s="6">
        <f t="shared" si="300"/>
        <v>4364.9999994551763</v>
      </c>
      <c r="M3837" s="8">
        <f t="shared" si="296"/>
        <v>72.749999990919605</v>
      </c>
      <c r="N3837" s="8">
        <f t="shared" si="297"/>
        <v>1527.7499998093117</v>
      </c>
      <c r="O3837" s="18">
        <v>1</v>
      </c>
      <c r="P3837" s="6" t="s">
        <v>6497</v>
      </c>
      <c r="Q3837" s="6" t="s">
        <v>24</v>
      </c>
    </row>
    <row r="3838" spans="1:19" s="152" customFormat="1" ht="15">
      <c r="A3838" s="156" t="s">
        <v>29</v>
      </c>
      <c r="B3838" s="156" t="s">
        <v>87</v>
      </c>
      <c r="C3838" s="156" t="s">
        <v>103</v>
      </c>
      <c r="D3838" s="156" t="s">
        <v>6498</v>
      </c>
      <c r="E3838" s="156">
        <v>1</v>
      </c>
      <c r="F3838" s="156" t="s">
        <v>33</v>
      </c>
      <c r="G3838" s="156" t="s">
        <v>97</v>
      </c>
      <c r="H3838" s="157">
        <v>43451.566238425927</v>
      </c>
      <c r="I3838" s="157">
        <v>43451.501388888886</v>
      </c>
      <c r="J3838" s="4">
        <f t="shared" si="298"/>
        <v>2018</v>
      </c>
      <c r="K3838" s="4">
        <f t="shared" si="299"/>
        <v>12</v>
      </c>
      <c r="L3838" s="156">
        <f t="shared" si="300"/>
        <v>5603.0000003054738</v>
      </c>
      <c r="M3838" s="154">
        <f t="shared" si="296"/>
        <v>93.383333338424563</v>
      </c>
      <c r="N3838" s="154">
        <f t="shared" si="297"/>
        <v>93.383333338424563</v>
      </c>
      <c r="O3838" s="155">
        <v>1</v>
      </c>
      <c r="P3838" s="156" t="s">
        <v>6499</v>
      </c>
      <c r="Q3838" s="156" t="s">
        <v>24</v>
      </c>
      <c r="S3838"/>
    </row>
    <row r="3839" spans="1:17" ht="15">
      <c r="A3839" s="6" t="s">
        <v>17</v>
      </c>
      <c r="B3839" s="6" t="s">
        <v>41</v>
      </c>
      <c r="C3839" s="6" t="s">
        <v>135</v>
      </c>
      <c r="D3839" s="6" t="s">
        <v>461</v>
      </c>
      <c r="E3839" s="6">
        <v>101</v>
      </c>
      <c r="F3839" s="6" t="s">
        <v>27</v>
      </c>
      <c r="G3839" s="6" t="s">
        <v>22</v>
      </c>
      <c r="H3839" s="7">
        <v>43339.676724537036</v>
      </c>
      <c r="I3839" s="7">
        <v>43339.648611111108</v>
      </c>
      <c r="J3839" s="4">
        <f t="shared" si="298"/>
        <v>2018</v>
      </c>
      <c r="K3839" s="4">
        <f t="shared" si="299"/>
        <v>8</v>
      </c>
      <c r="L3839" s="6">
        <f t="shared" si="300"/>
        <v>2429.0000001434237</v>
      </c>
      <c r="M3839" s="8">
        <f t="shared" si="296"/>
        <v>40.483333335723728</v>
      </c>
      <c r="N3839" s="8">
        <f t="shared" si="297"/>
        <v>4088.8166669080965</v>
      </c>
      <c r="O3839" s="18">
        <v>1</v>
      </c>
      <c r="P3839" s="6" t="s">
        <v>6500</v>
      </c>
      <c r="Q3839" s="6" t="s">
        <v>24</v>
      </c>
    </row>
    <row r="3840" spans="1:19" s="140" customFormat="1" ht="15">
      <c r="A3840" s="142" t="s">
        <v>17</v>
      </c>
      <c r="B3840" s="142" t="s">
        <v>47</v>
      </c>
      <c r="C3840" s="142" t="s">
        <v>52</v>
      </c>
      <c r="D3840" s="142" t="s">
        <v>1254</v>
      </c>
      <c r="E3840" s="142">
        <v>664</v>
      </c>
      <c r="F3840" s="142" t="s">
        <v>472</v>
      </c>
      <c r="G3840" s="142" t="s">
        <v>22</v>
      </c>
      <c r="H3840" s="145">
        <v>43339.878611111111</v>
      </c>
      <c r="I3840" s="145">
        <v>43339.706944444442</v>
      </c>
      <c r="J3840" s="4">
        <f t="shared" si="298"/>
        <v>2018</v>
      </c>
      <c r="K3840" s="4">
        <f t="shared" si="299"/>
        <v>8</v>
      </c>
      <c r="L3840" s="142">
        <f t="shared" si="300"/>
        <v>14832.000000192784</v>
      </c>
      <c r="M3840" s="143">
        <f t="shared" si="301" ref="M3840:M3903">+L3840/60</f>
        <v>247.20000000321306</v>
      </c>
      <c r="N3840" s="143">
        <f t="shared" si="302" ref="N3840:N3903">+M3840*E3840</f>
        <v>164140.80000213347</v>
      </c>
      <c r="O3840" s="144">
        <v>1</v>
      </c>
      <c r="P3840" s="142" t="s">
        <v>6501</v>
      </c>
      <c r="Q3840" s="142" t="s">
        <v>24</v>
      </c>
      <c r="S3840"/>
    </row>
    <row r="3841" spans="1:17" ht="15">
      <c r="A3841" s="6" t="s">
        <v>17</v>
      </c>
      <c r="B3841" s="6" t="s">
        <v>41</v>
      </c>
      <c r="C3841" s="6" t="s">
        <v>42</v>
      </c>
      <c r="D3841" s="6" t="s">
        <v>6502</v>
      </c>
      <c r="E3841" s="6">
        <v>2</v>
      </c>
      <c r="F3841" s="6" t="s">
        <v>131</v>
      </c>
      <c r="G3841" s="6" t="s">
        <v>22</v>
      </c>
      <c r="H3841" s="7">
        <v>43339.903032407405</v>
      </c>
      <c r="I3841" s="7">
        <v>43339.74722222222</v>
      </c>
      <c r="J3841" s="4">
        <f t="shared" si="298"/>
        <v>2018</v>
      </c>
      <c r="K3841" s="4">
        <f t="shared" si="299"/>
        <v>8</v>
      </c>
      <c r="L3841" s="6">
        <f t="shared" si="300"/>
        <v>13461.999999918044</v>
      </c>
      <c r="M3841" s="8">
        <f t="shared" si="301"/>
        <v>224.36666666530073</v>
      </c>
      <c r="N3841" s="8">
        <f t="shared" si="302"/>
        <v>448.73333333060145</v>
      </c>
      <c r="O3841" s="18">
        <v>1</v>
      </c>
      <c r="P3841" s="6" t="s">
        <v>6503</v>
      </c>
      <c r="Q3841" s="6" t="s">
        <v>24</v>
      </c>
    </row>
    <row r="3842" spans="1:17" ht="15">
      <c r="A3842" s="6" t="s">
        <v>17</v>
      </c>
      <c r="B3842" s="6" t="s">
        <v>18</v>
      </c>
      <c r="C3842" s="6" t="s">
        <v>38</v>
      </c>
      <c r="D3842" s="6" t="s">
        <v>1738</v>
      </c>
      <c r="E3842" s="6">
        <v>23</v>
      </c>
      <c r="F3842" s="6" t="s">
        <v>131</v>
      </c>
      <c r="G3842" s="6" t="s">
        <v>22</v>
      </c>
      <c r="H3842" s="7">
        <v>43339.797546296293</v>
      </c>
      <c r="I3842" s="7">
        <v>43339.749305555553</v>
      </c>
      <c r="J3842" s="4">
        <f t="shared" si="298"/>
        <v>2018</v>
      </c>
      <c r="K3842" s="4">
        <f t="shared" si="299"/>
        <v>8</v>
      </c>
      <c r="L3842" s="6">
        <f t="shared" si="300"/>
        <v>4167.9999999236315</v>
      </c>
      <c r="M3842" s="8">
        <f t="shared" si="301"/>
        <v>69.466666665393859</v>
      </c>
      <c r="N3842" s="8">
        <f t="shared" si="302"/>
        <v>1597.7333333040588</v>
      </c>
      <c r="O3842" s="18">
        <v>1</v>
      </c>
      <c r="P3842" s="6" t="s">
        <v>6504</v>
      </c>
      <c r="Q3842" s="6" t="s">
        <v>24</v>
      </c>
    </row>
    <row r="3843" spans="1:17" ht="15">
      <c r="A3843" s="6" t="s">
        <v>17</v>
      </c>
      <c r="B3843" s="6" t="s">
        <v>18</v>
      </c>
      <c r="C3843" s="6" t="s">
        <v>35</v>
      </c>
      <c r="D3843" s="6" t="s">
        <v>5778</v>
      </c>
      <c r="E3843" s="6">
        <v>4</v>
      </c>
      <c r="F3843" s="6" t="s">
        <v>131</v>
      </c>
      <c r="G3843" s="6" t="s">
        <v>22</v>
      </c>
      <c r="H3843" s="7">
        <v>43339.901886574073</v>
      </c>
      <c r="I3843" s="7">
        <v>43339.753472222219</v>
      </c>
      <c r="J3843" s="4">
        <f t="shared" si="303" ref="J3843:J3906">YEAR(I3843)</f>
        <v>2018</v>
      </c>
      <c r="K3843" s="4">
        <f t="shared" si="304" ref="K3843:K3906">MONTH(I3843)</f>
        <v>8</v>
      </c>
      <c r="L3843" s="6">
        <f t="shared" si="300"/>
        <v>12823.000000161119</v>
      </c>
      <c r="M3843" s="8">
        <f t="shared" si="301"/>
        <v>213.71666666935198</v>
      </c>
      <c r="N3843" s="8">
        <f t="shared" si="302"/>
        <v>854.86666667740792</v>
      </c>
      <c r="O3843" s="18">
        <v>1</v>
      </c>
      <c r="P3843" s="6" t="s">
        <v>6505</v>
      </c>
      <c r="Q3843" s="6" t="s">
        <v>24</v>
      </c>
    </row>
    <row r="3844" spans="1:17" ht="15">
      <c r="A3844" s="6" t="s">
        <v>17</v>
      </c>
      <c r="B3844" s="6" t="s">
        <v>18</v>
      </c>
      <c r="C3844" s="6" t="s">
        <v>19</v>
      </c>
      <c r="D3844" s="6" t="s">
        <v>1345</v>
      </c>
      <c r="E3844" s="6">
        <v>41</v>
      </c>
      <c r="F3844" s="6" t="s">
        <v>131</v>
      </c>
      <c r="G3844" s="6" t="s">
        <v>22</v>
      </c>
      <c r="H3844" s="7">
        <v>43339.788506944446</v>
      </c>
      <c r="I3844" s="7">
        <v>43339.755555555559</v>
      </c>
      <c r="J3844" s="4">
        <f t="shared" si="303"/>
        <v>2018</v>
      </c>
      <c r="K3844" s="4">
        <f t="shared" si="304"/>
        <v>8</v>
      </c>
      <c r="L3844" s="6">
        <f t="shared" si="300"/>
        <v>2846.9999997876585</v>
      </c>
      <c r="M3844" s="8">
        <f t="shared" si="301"/>
        <v>47.449999996460974</v>
      </c>
      <c r="N3844" s="8">
        <f t="shared" si="302"/>
        <v>1945.4499998548999</v>
      </c>
      <c r="O3844" s="18">
        <v>1</v>
      </c>
      <c r="P3844" s="6" t="s">
        <v>6506</v>
      </c>
      <c r="Q3844" s="6" t="s">
        <v>24</v>
      </c>
    </row>
    <row r="3845" spans="1:17" ht="15">
      <c r="A3845" s="6" t="s">
        <v>17</v>
      </c>
      <c r="B3845" s="6" t="s">
        <v>41</v>
      </c>
      <c r="C3845" s="6" t="s">
        <v>42</v>
      </c>
      <c r="D3845" s="6" t="s">
        <v>5759</v>
      </c>
      <c r="E3845" s="6">
        <v>3</v>
      </c>
      <c r="F3845" s="6" t="s">
        <v>131</v>
      </c>
      <c r="G3845" s="6" t="s">
        <v>22</v>
      </c>
      <c r="H3845" s="7">
        <v>43339.926319444443</v>
      </c>
      <c r="I3845" s="7">
        <v>43339.761111111111</v>
      </c>
      <c r="J3845" s="4">
        <f t="shared" si="303"/>
        <v>2018</v>
      </c>
      <c r="K3845" s="4">
        <f t="shared" si="304"/>
        <v>8</v>
      </c>
      <c r="L3845" s="6">
        <f t="shared" si="300"/>
        <v>14273.999999882653</v>
      </c>
      <c r="M3845" s="8">
        <f t="shared" si="301"/>
        <v>237.89999999804422</v>
      </c>
      <c r="N3845" s="8">
        <f t="shared" si="302"/>
        <v>713.69999999413267</v>
      </c>
      <c r="O3845" s="18">
        <v>1</v>
      </c>
      <c r="P3845" s="6" t="s">
        <v>6507</v>
      </c>
      <c r="Q3845" s="6" t="s">
        <v>24</v>
      </c>
    </row>
    <row r="3846" spans="1:17" ht="15">
      <c r="A3846" s="6" t="s">
        <v>17</v>
      </c>
      <c r="B3846" s="6" t="s">
        <v>18</v>
      </c>
      <c r="C3846" s="6" t="s">
        <v>35</v>
      </c>
      <c r="D3846" s="6" t="s">
        <v>6508</v>
      </c>
      <c r="E3846" s="6">
        <v>3</v>
      </c>
      <c r="F3846" s="6" t="s">
        <v>131</v>
      </c>
      <c r="G3846" s="6" t="s">
        <v>22</v>
      </c>
      <c r="H3846" s="7">
        <v>43339.931608796294</v>
      </c>
      <c r="I3846" s="7">
        <v>43339.768055555556</v>
      </c>
      <c r="J3846" s="4">
        <f t="shared" si="303"/>
        <v>2018</v>
      </c>
      <c r="K3846" s="4">
        <f t="shared" si="304"/>
        <v>8</v>
      </c>
      <c r="L3846" s="6">
        <f t="shared" si="300"/>
        <v>14130.999999772757</v>
      </c>
      <c r="M3846" s="8">
        <f t="shared" si="301"/>
        <v>235.51666666287929</v>
      </c>
      <c r="N3846" s="8">
        <f t="shared" si="302"/>
        <v>706.54999998863786</v>
      </c>
      <c r="O3846" s="18">
        <v>1</v>
      </c>
      <c r="P3846" s="6" t="s">
        <v>6509</v>
      </c>
      <c r="Q3846" s="6" t="s">
        <v>24</v>
      </c>
    </row>
    <row r="3847" spans="1:17" ht="15">
      <c r="A3847" s="6" t="s">
        <v>17</v>
      </c>
      <c r="B3847" s="6" t="s">
        <v>41</v>
      </c>
      <c r="C3847" s="6" t="s">
        <v>129</v>
      </c>
      <c r="D3847" s="6" t="s">
        <v>1733</v>
      </c>
      <c r="E3847" s="6">
        <v>44</v>
      </c>
      <c r="F3847" s="6" t="s">
        <v>44</v>
      </c>
      <c r="G3847" s="6" t="s">
        <v>22</v>
      </c>
      <c r="H3847" s="7">
        <v>43339.874710648146</v>
      </c>
      <c r="I3847" s="7">
        <v>43339.772222222222</v>
      </c>
      <c r="J3847" s="4">
        <f t="shared" si="303"/>
        <v>2018</v>
      </c>
      <c r="K3847" s="4">
        <f t="shared" si="304"/>
        <v>8</v>
      </c>
      <c r="L3847" s="6">
        <f t="shared" si="300"/>
        <v>8854.9999998416752</v>
      </c>
      <c r="M3847" s="8">
        <f t="shared" si="301"/>
        <v>147.58333333069459</v>
      </c>
      <c r="N3847" s="8">
        <f t="shared" si="302"/>
        <v>6493.6666665505618</v>
      </c>
      <c r="O3847" s="18">
        <v>1</v>
      </c>
      <c r="P3847" s="6" t="s">
        <v>6510</v>
      </c>
      <c r="Q3847" s="6" t="s">
        <v>24</v>
      </c>
    </row>
    <row r="3848" spans="1:17" ht="15">
      <c r="A3848" s="6" t="s">
        <v>17</v>
      </c>
      <c r="B3848" s="6" t="s">
        <v>55</v>
      </c>
      <c r="C3848" s="6" t="s">
        <v>59</v>
      </c>
      <c r="D3848" s="6" t="s">
        <v>346</v>
      </c>
      <c r="E3848" s="6">
        <v>40</v>
      </c>
      <c r="F3848" s="6" t="s">
        <v>44</v>
      </c>
      <c r="G3848" s="6" t="s">
        <v>22</v>
      </c>
      <c r="H3848" s="7">
        <v>43339.833807870367</v>
      </c>
      <c r="I3848" s="7">
        <v>43339.777777777781</v>
      </c>
      <c r="J3848" s="4">
        <f t="shared" si="303"/>
        <v>2018</v>
      </c>
      <c r="K3848" s="4">
        <f t="shared" si="304"/>
        <v>8</v>
      </c>
      <c r="L3848" s="6">
        <f t="shared" si="300"/>
        <v>4840.9999994561076</v>
      </c>
      <c r="M3848" s="8">
        <f t="shared" si="301"/>
        <v>80.68333332426846</v>
      </c>
      <c r="N3848" s="8">
        <f t="shared" si="302"/>
        <v>3227.3333329707384</v>
      </c>
      <c r="O3848" s="18">
        <v>1</v>
      </c>
      <c r="P3848" s="6" t="s">
        <v>6511</v>
      </c>
      <c r="Q3848" s="6" t="s">
        <v>24</v>
      </c>
    </row>
    <row r="3849" spans="1:17" ht="15">
      <c r="A3849" s="6" t="s">
        <v>17</v>
      </c>
      <c r="B3849" s="6" t="s">
        <v>18</v>
      </c>
      <c r="C3849" s="6" t="s">
        <v>19</v>
      </c>
      <c r="D3849" s="6" t="s">
        <v>1797</v>
      </c>
      <c r="E3849" s="6">
        <v>14</v>
      </c>
      <c r="F3849" s="6" t="s">
        <v>131</v>
      </c>
      <c r="G3849" s="6" t="s">
        <v>22</v>
      </c>
      <c r="H3849" s="7">
        <v>43339.811793981484</v>
      </c>
      <c r="I3849" s="7">
        <v>43339.779861111114</v>
      </c>
      <c r="J3849" s="4">
        <f t="shared" si="303"/>
        <v>2018</v>
      </c>
      <c r="K3849" s="4">
        <f t="shared" si="304"/>
        <v>8</v>
      </c>
      <c r="L3849" s="6">
        <f t="shared" si="300"/>
        <v>2758.9999999618158</v>
      </c>
      <c r="M3849" s="8">
        <f t="shared" si="301"/>
        <v>45.98333333269693</v>
      </c>
      <c r="N3849" s="8">
        <f t="shared" si="302"/>
        <v>643.76666665775701</v>
      </c>
      <c r="O3849" s="18">
        <v>1</v>
      </c>
      <c r="P3849" s="6" t="s">
        <v>6512</v>
      </c>
      <c r="Q3849" s="6" t="s">
        <v>24</v>
      </c>
    </row>
    <row r="3850" spans="1:17" ht="15">
      <c r="A3850" s="6" t="s">
        <v>17</v>
      </c>
      <c r="B3850" s="6" t="s">
        <v>41</v>
      </c>
      <c r="C3850" s="6" t="s">
        <v>42</v>
      </c>
      <c r="D3850" s="6" t="s">
        <v>1038</v>
      </c>
      <c r="E3850" s="6">
        <v>1</v>
      </c>
      <c r="F3850" s="6" t="s">
        <v>27</v>
      </c>
      <c r="G3850" s="6" t="s">
        <v>22</v>
      </c>
      <c r="H3850" s="7">
        <v>43339.890277777777</v>
      </c>
      <c r="I3850" s="7">
        <v>43339.783333333333</v>
      </c>
      <c r="J3850" s="4">
        <f t="shared" si="303"/>
        <v>2018</v>
      </c>
      <c r="K3850" s="4">
        <f t="shared" si="304"/>
        <v>8</v>
      </c>
      <c r="L3850" s="6">
        <f t="shared" si="305" ref="L3850:L3913">(H3850-I3850)*60*24*60</f>
        <v>9239.9999999441206</v>
      </c>
      <c r="M3850" s="8">
        <f t="shared" si="301"/>
        <v>153.99999999906868</v>
      </c>
      <c r="N3850" s="8">
        <f t="shared" si="302"/>
        <v>153.99999999906868</v>
      </c>
      <c r="O3850" s="18">
        <v>1</v>
      </c>
      <c r="P3850" s="6" t="s">
        <v>6513</v>
      </c>
      <c r="Q3850" s="6" t="s">
        <v>24</v>
      </c>
    </row>
    <row r="3851" spans="1:17" ht="15">
      <c r="A3851" s="6" t="s">
        <v>17</v>
      </c>
      <c r="B3851" s="6" t="s">
        <v>18</v>
      </c>
      <c r="C3851" s="6" t="s">
        <v>35</v>
      </c>
      <c r="D3851" s="6" t="s">
        <v>5778</v>
      </c>
      <c r="E3851" s="6">
        <v>15</v>
      </c>
      <c r="F3851" s="6" t="s">
        <v>131</v>
      </c>
      <c r="G3851" s="6" t="s">
        <v>22</v>
      </c>
      <c r="H3851" s="7">
        <v>43339.907835648148</v>
      </c>
      <c r="I3851" s="7">
        <v>43339.788888888892</v>
      </c>
      <c r="J3851" s="4">
        <f t="shared" si="303"/>
        <v>2018</v>
      </c>
      <c r="K3851" s="4">
        <f t="shared" si="304"/>
        <v>8</v>
      </c>
      <c r="L3851" s="6">
        <f t="shared" si="305"/>
        <v>10276.999999699183</v>
      </c>
      <c r="M3851" s="8">
        <f t="shared" si="301"/>
        <v>171.28333332831971</v>
      </c>
      <c r="N3851" s="8">
        <f t="shared" si="302"/>
        <v>2569.2499999247957</v>
      </c>
      <c r="O3851" s="18">
        <v>1</v>
      </c>
      <c r="P3851" s="6" t="s">
        <v>6514</v>
      </c>
      <c r="Q3851" s="6" t="s">
        <v>24</v>
      </c>
    </row>
    <row r="3852" spans="1:17" ht="15">
      <c r="A3852" s="6" t="s">
        <v>17</v>
      </c>
      <c r="B3852" s="6" t="s">
        <v>41</v>
      </c>
      <c r="C3852" s="6" t="s">
        <v>42</v>
      </c>
      <c r="D3852" s="6" t="s">
        <v>6515</v>
      </c>
      <c r="E3852" s="6">
        <v>3</v>
      </c>
      <c r="F3852" s="6" t="s">
        <v>44</v>
      </c>
      <c r="G3852" s="6" t="s">
        <v>22</v>
      </c>
      <c r="H3852" s="7">
        <v>43339.936192129629</v>
      </c>
      <c r="I3852" s="7">
        <v>43339.839583333334</v>
      </c>
      <c r="J3852" s="4">
        <f t="shared" si="303"/>
        <v>2018</v>
      </c>
      <c r="K3852" s="4">
        <f t="shared" si="304"/>
        <v>8</v>
      </c>
      <c r="L3852" s="6">
        <f t="shared" si="305"/>
        <v>8346.9999999040738</v>
      </c>
      <c r="M3852" s="8">
        <f t="shared" si="301"/>
        <v>139.1166666650679</v>
      </c>
      <c r="N3852" s="8">
        <f t="shared" si="302"/>
        <v>417.34999999520369</v>
      </c>
      <c r="O3852" s="18">
        <v>1</v>
      </c>
      <c r="P3852" s="6" t="s">
        <v>6516</v>
      </c>
      <c r="Q3852" s="6" t="s">
        <v>24</v>
      </c>
    </row>
    <row r="3853" spans="1:17" ht="15">
      <c r="A3853" s="6" t="s">
        <v>29</v>
      </c>
      <c r="B3853" s="6" t="s">
        <v>87</v>
      </c>
      <c r="C3853" s="6" t="s">
        <v>103</v>
      </c>
      <c r="D3853" s="6" t="s">
        <v>6517</v>
      </c>
      <c r="E3853" s="6">
        <v>1</v>
      </c>
      <c r="F3853" s="6" t="s">
        <v>27</v>
      </c>
      <c r="G3853" s="6" t="s">
        <v>22</v>
      </c>
      <c r="H3853" s="7">
        <v>43340.360532407409</v>
      </c>
      <c r="I3853" s="7">
        <v>43340.322916666664</v>
      </c>
      <c r="J3853" s="4">
        <f t="shared" si="303"/>
        <v>2018</v>
      </c>
      <c r="K3853" s="4">
        <f t="shared" si="304"/>
        <v>8</v>
      </c>
      <c r="L3853" s="6">
        <f t="shared" si="305"/>
        <v>3250.0000003259629</v>
      </c>
      <c r="M3853" s="8">
        <f t="shared" si="301"/>
        <v>54.166666672099382</v>
      </c>
      <c r="N3853" s="8">
        <f t="shared" si="302"/>
        <v>54.166666672099382</v>
      </c>
      <c r="O3853" s="18">
        <v>1</v>
      </c>
      <c r="P3853" s="6" t="s">
        <v>6518</v>
      </c>
      <c r="Q3853" s="6" t="s">
        <v>24</v>
      </c>
    </row>
    <row r="3854" spans="1:17" ht="15">
      <c r="A3854" s="6" t="s">
        <v>29</v>
      </c>
      <c r="B3854" s="6" t="s">
        <v>94</v>
      </c>
      <c r="C3854" s="6" t="s">
        <v>4936</v>
      </c>
      <c r="D3854" s="6" t="s">
        <v>6519</v>
      </c>
      <c r="E3854" s="6">
        <v>2</v>
      </c>
      <c r="F3854" s="6" t="s">
        <v>33</v>
      </c>
      <c r="G3854" s="6" t="s">
        <v>22</v>
      </c>
      <c r="H3854" s="7">
        <v>43454.522673611114</v>
      </c>
      <c r="I3854" s="7">
        <v>43454.481944444444</v>
      </c>
      <c r="J3854" s="4">
        <f t="shared" si="303"/>
        <v>2018</v>
      </c>
      <c r="K3854" s="4">
        <f t="shared" si="304"/>
        <v>12</v>
      </c>
      <c r="L3854" s="6">
        <f t="shared" si="305"/>
        <v>3519.000000343658</v>
      </c>
      <c r="M3854" s="8">
        <f t="shared" si="301"/>
        <v>58.650000005727634</v>
      </c>
      <c r="N3854" s="8">
        <f t="shared" si="302"/>
        <v>117.30000001145527</v>
      </c>
      <c r="O3854" s="18">
        <v>1</v>
      </c>
      <c r="P3854" s="6" t="s">
        <v>6520</v>
      </c>
      <c r="Q3854" s="6" t="s">
        <v>24</v>
      </c>
    </row>
    <row r="3855" spans="1:17" s="106" customFormat="1" ht="15">
      <c r="A3855" s="110" t="s">
        <v>17</v>
      </c>
      <c r="B3855" s="110" t="s">
        <v>47</v>
      </c>
      <c r="C3855" s="110" t="s">
        <v>52</v>
      </c>
      <c r="D3855" s="110" t="s">
        <v>6521</v>
      </c>
      <c r="E3855" s="110">
        <v>2</v>
      </c>
      <c r="F3855" s="110" t="s">
        <v>92</v>
      </c>
      <c r="G3855" s="110" t="s">
        <v>22</v>
      </c>
      <c r="H3855" s="183">
        <v>43341.523020833331</v>
      </c>
      <c r="I3855" s="183">
        <v>43341.493055555555</v>
      </c>
      <c r="J3855" s="4">
        <f t="shared" si="303"/>
        <v>2018</v>
      </c>
      <c r="K3855" s="4">
        <f t="shared" si="304"/>
        <v>8</v>
      </c>
      <c r="L3855" s="110">
        <f t="shared" si="305"/>
        <v>2588.999999826774</v>
      </c>
      <c r="M3855" s="108">
        <f t="shared" si="301"/>
        <v>43.1499999971129</v>
      </c>
      <c r="N3855" s="108">
        <f t="shared" si="302"/>
        <v>86.2999999942258</v>
      </c>
      <c r="O3855" s="109">
        <v>1</v>
      </c>
      <c r="P3855" s="110" t="s">
        <v>6522</v>
      </c>
      <c r="Q3855" s="110" t="s">
        <v>24</v>
      </c>
    </row>
    <row r="3856" spans="1:17" ht="15">
      <c r="A3856" s="6" t="s">
        <v>17</v>
      </c>
      <c r="B3856" s="6" t="s">
        <v>47</v>
      </c>
      <c r="C3856" s="6" t="s">
        <v>52</v>
      </c>
      <c r="D3856" s="6" t="s">
        <v>6523</v>
      </c>
      <c r="E3856" s="6">
        <v>1</v>
      </c>
      <c r="F3856" s="6" t="s">
        <v>27</v>
      </c>
      <c r="G3856" s="6" t="s">
        <v>22</v>
      </c>
      <c r="H3856" s="7">
        <v>43341.838194444441</v>
      </c>
      <c r="I3856" s="7">
        <v>43341.811111111114</v>
      </c>
      <c r="J3856" s="4">
        <f t="shared" si="303"/>
        <v>2018</v>
      </c>
      <c r="K3856" s="4">
        <f t="shared" si="304"/>
        <v>8</v>
      </c>
      <c r="L3856" s="6">
        <f t="shared" si="305"/>
        <v>2339.9999994551763</v>
      </c>
      <c r="M3856" s="8">
        <f t="shared" si="301"/>
        <v>38.999999990919605</v>
      </c>
      <c r="N3856" s="8">
        <f t="shared" si="302"/>
        <v>38.999999990919605</v>
      </c>
      <c r="O3856" s="18">
        <v>1</v>
      </c>
      <c r="P3856" s="6" t="s">
        <v>6524</v>
      </c>
      <c r="Q3856" s="6" t="s">
        <v>24</v>
      </c>
    </row>
    <row r="3857" spans="1:17" s="190" customFormat="1" ht="15">
      <c r="A3857" s="193" t="s">
        <v>29</v>
      </c>
      <c r="B3857" s="193" t="s">
        <v>30</v>
      </c>
      <c r="C3857" s="193" t="s">
        <v>83</v>
      </c>
      <c r="D3857" s="193" t="s">
        <v>6525</v>
      </c>
      <c r="E3857" s="193">
        <v>6</v>
      </c>
      <c r="F3857" s="193" t="s">
        <v>33</v>
      </c>
      <c r="G3857" s="193" t="s">
        <v>97</v>
      </c>
      <c r="H3857" s="195">
        <v>43460.648553240739</v>
      </c>
      <c r="I3857" s="195">
        <v>43460.587500000001</v>
      </c>
      <c r="J3857" s="4">
        <f t="shared" si="303"/>
        <v>2018</v>
      </c>
      <c r="K3857" s="4">
        <f t="shared" si="304"/>
        <v>12</v>
      </c>
      <c r="L3857" s="193">
        <f t="shared" si="305"/>
        <v>5274.9999996973202</v>
      </c>
      <c r="M3857" s="196">
        <f t="shared" si="301"/>
        <v>87.916666661622003</v>
      </c>
      <c r="N3857" s="196">
        <f t="shared" si="302"/>
        <v>527.49999996973202</v>
      </c>
      <c r="O3857" s="197">
        <v>1</v>
      </c>
      <c r="P3857" s="193" t="s">
        <v>6526</v>
      </c>
      <c r="Q3857" s="193" t="s">
        <v>24</v>
      </c>
    </row>
    <row r="3858" spans="1:17" ht="15">
      <c r="A3858" s="6" t="s">
        <v>17</v>
      </c>
      <c r="B3858" s="6" t="s">
        <v>47</v>
      </c>
      <c r="C3858" s="6" t="s">
        <v>52</v>
      </c>
      <c r="D3858" s="6" t="s">
        <v>1036</v>
      </c>
      <c r="E3858" s="6">
        <v>31</v>
      </c>
      <c r="F3858" s="6" t="s">
        <v>27</v>
      </c>
      <c r="G3858" s="6" t="s">
        <v>22</v>
      </c>
      <c r="H3858" s="7">
        <v>43342.569895833331</v>
      </c>
      <c r="I3858" s="7">
        <v>43342.46875</v>
      </c>
      <c r="J3858" s="4">
        <f t="shared" si="303"/>
        <v>2018</v>
      </c>
      <c r="K3858" s="4">
        <f t="shared" si="304"/>
        <v>8</v>
      </c>
      <c r="L3858" s="6">
        <f t="shared" si="305"/>
        <v>8738.9999997569248</v>
      </c>
      <c r="M3858" s="8">
        <f t="shared" si="301"/>
        <v>145.64999999594875</v>
      </c>
      <c r="N3858" s="8">
        <f t="shared" si="302"/>
        <v>4515.1499998744112</v>
      </c>
      <c r="O3858" s="18">
        <v>1</v>
      </c>
      <c r="P3858" s="6" t="s">
        <v>6527</v>
      </c>
      <c r="Q3858" s="6" t="s">
        <v>24</v>
      </c>
    </row>
    <row r="3859" spans="1:17" s="106" customFormat="1" ht="15">
      <c r="A3859" s="110" t="s">
        <v>29</v>
      </c>
      <c r="B3859" s="110" t="s">
        <v>94</v>
      </c>
      <c r="C3859" s="110" t="s">
        <v>95</v>
      </c>
      <c r="D3859" s="110" t="s">
        <v>6528</v>
      </c>
      <c r="E3859" s="110">
        <v>1</v>
      </c>
      <c r="F3859" s="110" t="s">
        <v>33</v>
      </c>
      <c r="G3859" s="110" t="s">
        <v>22</v>
      </c>
      <c r="H3859" s="183">
        <v>43462.62158564815</v>
      </c>
      <c r="I3859" s="183">
        <v>43462.602777777778</v>
      </c>
      <c r="J3859" s="4">
        <f t="shared" si="303"/>
        <v>2018</v>
      </c>
      <c r="K3859" s="4">
        <f t="shared" si="304"/>
        <v>12</v>
      </c>
      <c r="L3859" s="110">
        <f t="shared" si="305"/>
        <v>1625.0000001629815</v>
      </c>
      <c r="M3859" s="108">
        <f t="shared" si="301"/>
        <v>27.083333336049691</v>
      </c>
      <c r="N3859" s="108">
        <f t="shared" si="302"/>
        <v>27.083333336049691</v>
      </c>
      <c r="O3859" s="109">
        <v>1</v>
      </c>
      <c r="P3859" s="110" t="s">
        <v>6529</v>
      </c>
      <c r="Q3859" s="110" t="s">
        <v>24</v>
      </c>
    </row>
    <row r="3860" spans="1:17" ht="15">
      <c r="A3860" s="6" t="s">
        <v>17</v>
      </c>
      <c r="B3860" s="6" t="s">
        <v>55</v>
      </c>
      <c r="C3860" s="6" t="s">
        <v>59</v>
      </c>
      <c r="D3860" s="6" t="s">
        <v>207</v>
      </c>
      <c r="E3860" s="6">
        <v>239</v>
      </c>
      <c r="F3860" s="6" t="s">
        <v>27</v>
      </c>
      <c r="G3860" s="6" t="s">
        <v>22</v>
      </c>
      <c r="H3860" s="7">
        <v>43342.687557870369</v>
      </c>
      <c r="I3860" s="7">
        <v>43342.561805555553</v>
      </c>
      <c r="J3860" s="4">
        <f t="shared" si="303"/>
        <v>2018</v>
      </c>
      <c r="K3860" s="4">
        <f t="shared" si="304"/>
        <v>8</v>
      </c>
      <c r="L3860" s="6">
        <f t="shared" si="305"/>
        <v>10865.000000107102</v>
      </c>
      <c r="M3860" s="8">
        <f t="shared" si="301"/>
        <v>181.08333333511837</v>
      </c>
      <c r="N3860" s="8">
        <f t="shared" si="302"/>
        <v>43278.91666709329</v>
      </c>
      <c r="O3860" s="18">
        <v>1</v>
      </c>
      <c r="P3860" s="6" t="s">
        <v>6530</v>
      </c>
      <c r="Q3860" s="6" t="s">
        <v>24</v>
      </c>
    </row>
    <row r="3861" spans="1:17" ht="15">
      <c r="A3861" s="6" t="s">
        <v>17</v>
      </c>
      <c r="B3861" s="6" t="s">
        <v>140</v>
      </c>
      <c r="C3861" s="6" t="s">
        <v>141</v>
      </c>
      <c r="D3861" s="6" t="s">
        <v>6531</v>
      </c>
      <c r="E3861" s="6">
        <v>9</v>
      </c>
      <c r="F3861" s="6" t="s">
        <v>27</v>
      </c>
      <c r="G3861" s="6" t="s">
        <v>22</v>
      </c>
      <c r="H3861" s="7">
        <v>43342.680173611108</v>
      </c>
      <c r="I3861" s="7">
        <v>43342.614583333336</v>
      </c>
      <c r="J3861" s="4">
        <f t="shared" si="303"/>
        <v>2018</v>
      </c>
      <c r="K3861" s="4">
        <f t="shared" si="304"/>
        <v>8</v>
      </c>
      <c r="L3861" s="6">
        <f t="shared" si="305"/>
        <v>5666.9999995501712</v>
      </c>
      <c r="M3861" s="8">
        <f t="shared" si="301"/>
        <v>94.449999992502853</v>
      </c>
      <c r="N3861" s="8">
        <f t="shared" si="302"/>
        <v>850.04999993252568</v>
      </c>
      <c r="O3861" s="18">
        <v>1</v>
      </c>
      <c r="P3861" s="6" t="s">
        <v>6532</v>
      </c>
      <c r="Q3861" s="6" t="s">
        <v>24</v>
      </c>
    </row>
    <row r="3862" spans="1:17" ht="15">
      <c r="A3862" s="6" t="s">
        <v>29</v>
      </c>
      <c r="B3862" s="6" t="s">
        <v>87</v>
      </c>
      <c r="C3862" s="6" t="s">
        <v>197</v>
      </c>
      <c r="D3862" s="6" t="s">
        <v>3033</v>
      </c>
      <c r="E3862" s="6">
        <v>12</v>
      </c>
      <c r="F3862" s="6" t="s">
        <v>92</v>
      </c>
      <c r="G3862" s="6" t="s">
        <v>22</v>
      </c>
      <c r="H3862" s="7">
        <v>43342.700266203705</v>
      </c>
      <c r="I3862" s="7">
        <v>43342.658333333333</v>
      </c>
      <c r="J3862" s="4">
        <f t="shared" si="303"/>
        <v>2018</v>
      </c>
      <c r="K3862" s="4">
        <f t="shared" si="304"/>
        <v>8</v>
      </c>
      <c r="L3862" s="6">
        <f t="shared" si="305"/>
        <v>3623.0000001378357</v>
      </c>
      <c r="M3862" s="8">
        <f t="shared" si="301"/>
        <v>60.383333335630596</v>
      </c>
      <c r="N3862" s="8">
        <f t="shared" si="302"/>
        <v>724.60000002756715</v>
      </c>
      <c r="O3862" s="18">
        <v>1</v>
      </c>
      <c r="P3862" s="6" t="s">
        <v>6533</v>
      </c>
      <c r="Q3862" s="6" t="s">
        <v>24</v>
      </c>
    </row>
    <row r="3863" spans="1:17" ht="15">
      <c r="A3863" s="6" t="s">
        <v>17</v>
      </c>
      <c r="B3863" s="6" t="s">
        <v>18</v>
      </c>
      <c r="C3863" s="6" t="s">
        <v>35</v>
      </c>
      <c r="D3863" s="6" t="s">
        <v>5448</v>
      </c>
      <c r="E3863" s="6">
        <v>36</v>
      </c>
      <c r="F3863" s="6" t="s">
        <v>27</v>
      </c>
      <c r="G3863" s="6" t="s">
        <v>22</v>
      </c>
      <c r="H3863" s="7">
        <v>43342.708796296298</v>
      </c>
      <c r="I3863" s="7">
        <v>43342.662499999999</v>
      </c>
      <c r="J3863" s="4">
        <f t="shared" si="303"/>
        <v>2018</v>
      </c>
      <c r="K3863" s="4">
        <f t="shared" si="304"/>
        <v>8</v>
      </c>
      <c r="L3863" s="6">
        <f t="shared" si="305"/>
        <v>4000.0000002561137</v>
      </c>
      <c r="M3863" s="8">
        <f t="shared" si="301"/>
        <v>66.666666670935228</v>
      </c>
      <c r="N3863" s="8">
        <f t="shared" si="302"/>
        <v>2400.0000001536682</v>
      </c>
      <c r="O3863" s="18">
        <v>1</v>
      </c>
      <c r="P3863" s="6" t="s">
        <v>6534</v>
      </c>
      <c r="Q3863" s="6" t="s">
        <v>24</v>
      </c>
    </row>
    <row r="3864" spans="1:19" s="100" customFormat="1" ht="15">
      <c r="A3864" s="96" t="s">
        <v>17</v>
      </c>
      <c r="B3864" s="96" t="s">
        <v>18</v>
      </c>
      <c r="C3864" s="96" t="s">
        <v>35</v>
      </c>
      <c r="D3864" s="96" t="s">
        <v>6535</v>
      </c>
      <c r="E3864" s="96">
        <v>1</v>
      </c>
      <c r="F3864" s="96" t="s">
        <v>27</v>
      </c>
      <c r="G3864" s="96" t="s">
        <v>22</v>
      </c>
      <c r="H3864" s="97">
        <v>43342.724583333336</v>
      </c>
      <c r="I3864" s="97">
        <v>43342.663194444445</v>
      </c>
      <c r="J3864" s="4">
        <f t="shared" si="303"/>
        <v>2018</v>
      </c>
      <c r="K3864" s="4">
        <f t="shared" si="304"/>
        <v>8</v>
      </c>
      <c r="L3864" s="96">
        <f t="shared" si="305"/>
        <v>5304.0000001899898</v>
      </c>
      <c r="M3864" s="98">
        <f t="shared" si="301"/>
        <v>88.400000003166497</v>
      </c>
      <c r="N3864" s="98">
        <f t="shared" si="302"/>
        <v>88.400000003166497</v>
      </c>
      <c r="O3864" s="99">
        <v>1</v>
      </c>
      <c r="P3864" s="96" t="s">
        <v>6536</v>
      </c>
      <c r="Q3864" s="96" t="s">
        <v>24</v>
      </c>
      <c r="S3864"/>
    </row>
    <row r="3865" spans="1:17" ht="15">
      <c r="A3865" s="6" t="s">
        <v>17</v>
      </c>
      <c r="B3865" s="6" t="s">
        <v>18</v>
      </c>
      <c r="C3865" s="6" t="s">
        <v>35</v>
      </c>
      <c r="D3865" s="6" t="s">
        <v>739</v>
      </c>
      <c r="E3865" s="6">
        <v>13</v>
      </c>
      <c r="F3865" s="6" t="s">
        <v>27</v>
      </c>
      <c r="G3865" s="6" t="s">
        <v>22</v>
      </c>
      <c r="H3865" s="7">
        <v>43342.735000000001</v>
      </c>
      <c r="I3865" s="7">
        <v>43342.676388888889</v>
      </c>
      <c r="J3865" s="4">
        <f t="shared" si="303"/>
        <v>2018</v>
      </c>
      <c r="K3865" s="4">
        <f t="shared" si="304"/>
        <v>8</v>
      </c>
      <c r="L3865" s="6">
        <f t="shared" si="305"/>
        <v>5064.0000000363216</v>
      </c>
      <c r="M3865" s="8">
        <f t="shared" si="301"/>
        <v>84.40000000060536</v>
      </c>
      <c r="N3865" s="8">
        <f t="shared" si="302"/>
        <v>1097.2000000078697</v>
      </c>
      <c r="O3865" s="18">
        <v>1</v>
      </c>
      <c r="P3865" s="6" t="s">
        <v>6537</v>
      </c>
      <c r="Q3865" s="6" t="s">
        <v>24</v>
      </c>
    </row>
    <row r="3866" spans="1:19" s="100" customFormat="1" ht="15">
      <c r="A3866" s="96" t="s">
        <v>17</v>
      </c>
      <c r="B3866" s="96" t="s">
        <v>18</v>
      </c>
      <c r="C3866" s="96" t="s">
        <v>35</v>
      </c>
      <c r="D3866" s="96" t="s">
        <v>6538</v>
      </c>
      <c r="E3866" s="96">
        <v>1</v>
      </c>
      <c r="F3866" s="96" t="s">
        <v>27</v>
      </c>
      <c r="G3866" s="96" t="s">
        <v>22</v>
      </c>
      <c r="H3866" s="97">
        <v>43342.728738425925</v>
      </c>
      <c r="I3866" s="97">
        <v>43342.704861111109</v>
      </c>
      <c r="J3866" s="4">
        <f t="shared" si="303"/>
        <v>2018</v>
      </c>
      <c r="K3866" s="4">
        <f t="shared" si="304"/>
        <v>8</v>
      </c>
      <c r="L3866" s="96">
        <f t="shared" si="305"/>
        <v>2063.0000000819564</v>
      </c>
      <c r="M3866" s="98">
        <f t="shared" si="301"/>
        <v>34.383333334699273</v>
      </c>
      <c r="N3866" s="98">
        <f t="shared" si="302"/>
        <v>34.383333334699273</v>
      </c>
      <c r="O3866" s="99">
        <v>1</v>
      </c>
      <c r="P3866" s="96" t="s">
        <v>6539</v>
      </c>
      <c r="Q3866" s="96" t="s">
        <v>24</v>
      </c>
      <c r="S3866"/>
    </row>
    <row r="3867" spans="1:19" s="100" customFormat="1" ht="15">
      <c r="A3867" s="96" t="s">
        <v>17</v>
      </c>
      <c r="B3867" s="96" t="s">
        <v>55</v>
      </c>
      <c r="C3867" s="96" t="s">
        <v>59</v>
      </c>
      <c r="D3867" s="96" t="s">
        <v>1298</v>
      </c>
      <c r="E3867" s="96">
        <v>1</v>
      </c>
      <c r="F3867" s="96" t="s">
        <v>27</v>
      </c>
      <c r="G3867" s="96" t="s">
        <v>22</v>
      </c>
      <c r="H3867" s="97">
        <v>43342.72388888889</v>
      </c>
      <c r="I3867" s="97">
        <v>43342.707638888889</v>
      </c>
      <c r="J3867" s="4">
        <f t="shared" si="303"/>
        <v>2018</v>
      </c>
      <c r="K3867" s="4">
        <f t="shared" si="304"/>
        <v>8</v>
      </c>
      <c r="L3867" s="96">
        <f t="shared" si="305"/>
        <v>1404.0000000502914</v>
      </c>
      <c r="M3867" s="98">
        <f t="shared" si="301"/>
        <v>23.40000000083819</v>
      </c>
      <c r="N3867" s="98">
        <f t="shared" si="302"/>
        <v>23.40000000083819</v>
      </c>
      <c r="O3867" s="99">
        <v>1</v>
      </c>
      <c r="P3867" s="96" t="s">
        <v>6540</v>
      </c>
      <c r="Q3867" s="96" t="s">
        <v>24</v>
      </c>
      <c r="S3867"/>
    </row>
    <row r="3868" spans="1:17" ht="15">
      <c r="A3868" s="6" t="s">
        <v>17</v>
      </c>
      <c r="B3868" s="6" t="s">
        <v>41</v>
      </c>
      <c r="C3868" s="6" t="s">
        <v>129</v>
      </c>
      <c r="D3868" s="6" t="s">
        <v>6055</v>
      </c>
      <c r="E3868" s="6">
        <v>627</v>
      </c>
      <c r="F3868" s="6" t="s">
        <v>27</v>
      </c>
      <c r="G3868" s="6" t="s">
        <v>22</v>
      </c>
      <c r="H3868" s="7">
        <v>43342.735543981478</v>
      </c>
      <c r="I3868" s="7">
        <v>43342.711111111108</v>
      </c>
      <c r="J3868" s="4">
        <f t="shared" si="303"/>
        <v>2018</v>
      </c>
      <c r="K3868" s="4">
        <f t="shared" si="304"/>
        <v>8</v>
      </c>
      <c r="L3868" s="6">
        <f t="shared" si="305"/>
        <v>2110.9999999869615</v>
      </c>
      <c r="M3868" s="8">
        <f t="shared" si="301"/>
        <v>35.183333333116025</v>
      </c>
      <c r="N3868" s="8">
        <f t="shared" si="302"/>
        <v>22059.949999863748</v>
      </c>
      <c r="O3868" s="18">
        <v>1</v>
      </c>
      <c r="P3868" s="6" t="s">
        <v>6541</v>
      </c>
      <c r="Q3868" s="6" t="s">
        <v>24</v>
      </c>
    </row>
    <row r="3869" spans="1:17" ht="15">
      <c r="A3869" s="6" t="s">
        <v>17</v>
      </c>
      <c r="B3869" s="6" t="s">
        <v>55</v>
      </c>
      <c r="C3869" s="6" t="s">
        <v>59</v>
      </c>
      <c r="D3869" s="6" t="s">
        <v>1718</v>
      </c>
      <c r="E3869" s="6">
        <v>74</v>
      </c>
      <c r="F3869" s="6" t="s">
        <v>21</v>
      </c>
      <c r="G3869" s="6" t="s">
        <v>22</v>
      </c>
      <c r="H3869" s="7">
        <v>43342.802847222221</v>
      </c>
      <c r="I3869" s="7">
        <v>43342.765277777777</v>
      </c>
      <c r="J3869" s="4">
        <f t="shared" si="303"/>
        <v>2018</v>
      </c>
      <c r="K3869" s="4">
        <f t="shared" si="304"/>
        <v>8</v>
      </c>
      <c r="L3869" s="6">
        <f t="shared" si="305"/>
        <v>3246.0000000195578</v>
      </c>
      <c r="M3869" s="8">
        <f t="shared" si="301"/>
        <v>54.100000000325963</v>
      </c>
      <c r="N3869" s="8">
        <f t="shared" si="302"/>
        <v>4003.4000000241213</v>
      </c>
      <c r="O3869" s="18">
        <v>1</v>
      </c>
      <c r="P3869" s="6" t="s">
        <v>6542</v>
      </c>
      <c r="Q3869" s="6" t="s">
        <v>24</v>
      </c>
    </row>
    <row r="3870" spans="1:17" s="100" customFormat="1" ht="15">
      <c r="A3870" s="96" t="s">
        <v>17</v>
      </c>
      <c r="B3870" s="96" t="s">
        <v>18</v>
      </c>
      <c r="C3870" s="96" t="s">
        <v>35</v>
      </c>
      <c r="D3870" s="96" t="s">
        <v>6543</v>
      </c>
      <c r="E3870" s="96">
        <v>1</v>
      </c>
      <c r="F3870" s="96" t="s">
        <v>131</v>
      </c>
      <c r="G3870" s="96" t="s">
        <v>22</v>
      </c>
      <c r="H3870" s="97">
        <v>43342.928356481483</v>
      </c>
      <c r="I3870" s="97">
        <v>43342.882638888892</v>
      </c>
      <c r="J3870" s="4">
        <f t="shared" si="303"/>
        <v>2018</v>
      </c>
      <c r="K3870" s="4">
        <f t="shared" si="304"/>
        <v>8</v>
      </c>
      <c r="L3870" s="96">
        <f t="shared" si="305"/>
        <v>3949.9999998835847</v>
      </c>
      <c r="M3870" s="98">
        <f t="shared" si="301"/>
        <v>65.833333331393078</v>
      </c>
      <c r="N3870" s="98">
        <f t="shared" si="302"/>
        <v>65.833333331393078</v>
      </c>
      <c r="O3870" s="99">
        <v>1</v>
      </c>
      <c r="P3870" s="96" t="s">
        <v>6544</v>
      </c>
      <c r="Q3870" s="96" t="s">
        <v>24</v>
      </c>
    </row>
    <row r="3871" spans="1:17" ht="15">
      <c r="A3871" s="6" t="s">
        <v>17</v>
      </c>
      <c r="B3871" s="6" t="s">
        <v>41</v>
      </c>
      <c r="C3871" s="6" t="s">
        <v>42</v>
      </c>
      <c r="D3871" s="6" t="s">
        <v>6545</v>
      </c>
      <c r="E3871" s="6">
        <v>1</v>
      </c>
      <c r="F3871" s="6" t="s">
        <v>27</v>
      </c>
      <c r="G3871" s="6" t="s">
        <v>22</v>
      </c>
      <c r="H3871" s="7">
        <v>43343.388888888891</v>
      </c>
      <c r="I3871" s="7">
        <v>43343.299305555556</v>
      </c>
      <c r="J3871" s="4">
        <f t="shared" si="303"/>
        <v>2018</v>
      </c>
      <c r="K3871" s="4">
        <f t="shared" si="304"/>
        <v>8</v>
      </c>
      <c r="L3871" s="6">
        <f t="shared" si="305"/>
        <v>7740.000000083819</v>
      </c>
      <c r="M3871" s="8">
        <f t="shared" si="301"/>
        <v>129.00000000139698</v>
      </c>
      <c r="N3871" s="8">
        <f t="shared" si="302"/>
        <v>129.00000000139698</v>
      </c>
      <c r="O3871" s="18">
        <v>1</v>
      </c>
      <c r="P3871" s="6" t="s">
        <v>6546</v>
      </c>
      <c r="Q3871" s="6" t="s">
        <v>24</v>
      </c>
    </row>
    <row r="3872" spans="1:17" ht="15">
      <c r="A3872" s="6" t="s">
        <v>17</v>
      </c>
      <c r="B3872" s="6" t="s">
        <v>41</v>
      </c>
      <c r="C3872" s="6" t="s">
        <v>42</v>
      </c>
      <c r="D3872" s="6" t="s">
        <v>6547</v>
      </c>
      <c r="E3872" s="6">
        <v>1</v>
      </c>
      <c r="F3872" s="6" t="s">
        <v>92</v>
      </c>
      <c r="G3872" s="6" t="s">
        <v>22</v>
      </c>
      <c r="H3872" s="7">
        <v>43343.435648148145</v>
      </c>
      <c r="I3872" s="7">
        <v>43343.411111111112</v>
      </c>
      <c r="J3872" s="4">
        <f t="shared" si="303"/>
        <v>2018</v>
      </c>
      <c r="K3872" s="4">
        <f t="shared" si="304"/>
        <v>8</v>
      </c>
      <c r="L3872" s="6">
        <f t="shared" si="305"/>
        <v>2119.9999995762482</v>
      </c>
      <c r="M3872" s="8">
        <f t="shared" si="301"/>
        <v>35.333333326270804</v>
      </c>
      <c r="N3872" s="8">
        <f t="shared" si="302"/>
        <v>35.333333326270804</v>
      </c>
      <c r="O3872" s="18">
        <v>1</v>
      </c>
      <c r="P3872" s="6" t="s">
        <v>6548</v>
      </c>
      <c r="Q3872" s="6" t="s">
        <v>24</v>
      </c>
    </row>
    <row r="3873" spans="1:17" ht="15">
      <c r="A3873" s="6" t="s">
        <v>29</v>
      </c>
      <c r="B3873" s="6" t="s">
        <v>94</v>
      </c>
      <c r="C3873" s="6" t="s">
        <v>95</v>
      </c>
      <c r="D3873" s="6" t="s">
        <v>96</v>
      </c>
      <c r="E3873" s="6">
        <v>1</v>
      </c>
      <c r="F3873" s="6" t="s">
        <v>27</v>
      </c>
      <c r="G3873" s="6" t="s">
        <v>22</v>
      </c>
      <c r="H3873" s="7">
        <v>43343.555555555555</v>
      </c>
      <c r="I3873" s="7">
        <v>43343.442361111112</v>
      </c>
      <c r="J3873" s="4">
        <f t="shared" si="303"/>
        <v>2018</v>
      </c>
      <c r="K3873" s="4">
        <f t="shared" si="304"/>
        <v>8</v>
      </c>
      <c r="L3873" s="6">
        <f t="shared" si="305"/>
        <v>9779.9999998183921</v>
      </c>
      <c r="M3873" s="8">
        <f t="shared" si="301"/>
        <v>162.9999999969732</v>
      </c>
      <c r="N3873" s="8">
        <f t="shared" si="302"/>
        <v>162.9999999969732</v>
      </c>
      <c r="O3873" s="18">
        <v>1</v>
      </c>
      <c r="P3873" s="6" t="s">
        <v>6549</v>
      </c>
      <c r="Q3873" s="6" t="s">
        <v>24</v>
      </c>
    </row>
    <row r="3874" spans="1:17" ht="15">
      <c r="A3874" s="6" t="s">
        <v>17</v>
      </c>
      <c r="B3874" s="6" t="s">
        <v>41</v>
      </c>
      <c r="C3874" s="6" t="s">
        <v>42</v>
      </c>
      <c r="D3874" s="6" t="s">
        <v>3568</v>
      </c>
      <c r="E3874" s="6">
        <v>20</v>
      </c>
      <c r="F3874" s="6" t="s">
        <v>27</v>
      </c>
      <c r="G3874" s="6" t="s">
        <v>22</v>
      </c>
      <c r="H3874" s="7">
        <v>43343.60224537037</v>
      </c>
      <c r="I3874" s="7">
        <v>43343.575694444444</v>
      </c>
      <c r="J3874" s="4">
        <f t="shared" si="303"/>
        <v>2018</v>
      </c>
      <c r="K3874" s="4">
        <f t="shared" si="304"/>
        <v>8</v>
      </c>
      <c r="L3874" s="6">
        <f t="shared" si="305"/>
        <v>2294.0000000176951</v>
      </c>
      <c r="M3874" s="8">
        <f t="shared" si="301"/>
        <v>38.233333333628252</v>
      </c>
      <c r="N3874" s="8">
        <f t="shared" si="302"/>
        <v>764.66666667256504</v>
      </c>
      <c r="O3874" s="18">
        <v>1</v>
      </c>
      <c r="P3874" s="6" t="s">
        <v>6550</v>
      </c>
      <c r="Q3874" s="6" t="s">
        <v>24</v>
      </c>
    </row>
    <row r="3875" spans="1:17" ht="15">
      <c r="A3875" s="6" t="s">
        <v>17</v>
      </c>
      <c r="B3875" s="6" t="s">
        <v>18</v>
      </c>
      <c r="C3875" s="6" t="s">
        <v>19</v>
      </c>
      <c r="D3875" s="6" t="s">
        <v>1598</v>
      </c>
      <c r="E3875" s="6">
        <v>7</v>
      </c>
      <c r="F3875" s="6" t="s">
        <v>27</v>
      </c>
      <c r="G3875" s="6" t="s">
        <v>22</v>
      </c>
      <c r="H3875" s="7">
        <v>43343.78570601852</v>
      </c>
      <c r="I3875" s="7">
        <v>43343.732638888891</v>
      </c>
      <c r="J3875" s="4">
        <f t="shared" si="303"/>
        <v>2018</v>
      </c>
      <c r="K3875" s="4">
        <f t="shared" si="304"/>
        <v>8</v>
      </c>
      <c r="L3875" s="6">
        <f t="shared" si="305"/>
        <v>4584.9999999627471</v>
      </c>
      <c r="M3875" s="8">
        <f t="shared" si="301"/>
        <v>76.416666666045785</v>
      </c>
      <c r="N3875" s="8">
        <f t="shared" si="302"/>
        <v>534.91666666232049</v>
      </c>
      <c r="O3875" s="18">
        <v>1</v>
      </c>
      <c r="P3875" s="6" t="s">
        <v>6551</v>
      </c>
      <c r="Q3875" s="6" t="s">
        <v>24</v>
      </c>
    </row>
    <row r="3876" spans="1:17" ht="15">
      <c r="A3876" s="6" t="s">
        <v>17</v>
      </c>
      <c r="B3876" s="6" t="s">
        <v>41</v>
      </c>
      <c r="C3876" s="6" t="s">
        <v>135</v>
      </c>
      <c r="D3876" s="6" t="s">
        <v>459</v>
      </c>
      <c r="E3876" s="6">
        <v>138</v>
      </c>
      <c r="F3876" s="6" t="s">
        <v>1970</v>
      </c>
      <c r="G3876" s="6" t="s">
        <v>22</v>
      </c>
      <c r="H3876" s="7">
        <v>43344.514918981484</v>
      </c>
      <c r="I3876" s="7">
        <v>43344.463888888888</v>
      </c>
      <c r="J3876" s="4">
        <f t="shared" si="303"/>
        <v>2018</v>
      </c>
      <c r="K3876" s="4">
        <f t="shared" si="304"/>
        <v>9</v>
      </c>
      <c r="L3876" s="6">
        <f t="shared" si="305"/>
        <v>4409.0000003110617</v>
      </c>
      <c r="M3876" s="8">
        <f t="shared" si="301"/>
        <v>73.483333338517696</v>
      </c>
      <c r="N3876" s="8">
        <f t="shared" si="302"/>
        <v>10140.700000715442</v>
      </c>
      <c r="O3876" s="18">
        <v>1</v>
      </c>
      <c r="P3876" s="6" t="s">
        <v>6552</v>
      </c>
      <c r="Q3876" s="6" t="s">
        <v>24</v>
      </c>
    </row>
    <row r="3877" spans="1:17" ht="15">
      <c r="A3877" s="6" t="s">
        <v>17</v>
      </c>
      <c r="B3877" s="6" t="s">
        <v>18</v>
      </c>
      <c r="C3877" s="6" t="s">
        <v>38</v>
      </c>
      <c r="D3877" s="6" t="s">
        <v>6553</v>
      </c>
      <c r="E3877" s="6">
        <v>1</v>
      </c>
      <c r="F3877" s="6" t="s">
        <v>33</v>
      </c>
      <c r="G3877" s="6" t="s">
        <v>22</v>
      </c>
      <c r="H3877" s="7">
        <v>43105.685011574074</v>
      </c>
      <c r="I3877" s="7">
        <v>43105.655011574076</v>
      </c>
      <c r="J3877" s="4">
        <f t="shared" si="303"/>
        <v>2018</v>
      </c>
      <c r="K3877" s="4">
        <f t="shared" si="304"/>
        <v>1</v>
      </c>
      <c r="L3877" s="6">
        <f t="shared" si="305"/>
        <v>2591.9999998994172</v>
      </c>
      <c r="M3877" s="8">
        <f t="shared" si="301"/>
        <v>43.199999998323619</v>
      </c>
      <c r="N3877" s="8">
        <f t="shared" si="302"/>
        <v>43.199999998323619</v>
      </c>
      <c r="O3877" s="18">
        <v>1</v>
      </c>
      <c r="P3877" s="6" t="s">
        <v>6554</v>
      </c>
      <c r="Q3877" s="6" t="s">
        <v>24</v>
      </c>
    </row>
    <row r="3878" spans="1:17" ht="15">
      <c r="A3878" s="6" t="s">
        <v>17</v>
      </c>
      <c r="B3878" s="6" t="s">
        <v>18</v>
      </c>
      <c r="C3878" s="6" t="s">
        <v>38</v>
      </c>
      <c r="D3878" s="6" t="s">
        <v>6555</v>
      </c>
      <c r="E3878" s="6">
        <v>1</v>
      </c>
      <c r="F3878" s="6" t="s">
        <v>1970</v>
      </c>
      <c r="G3878" s="6" t="s">
        <v>22</v>
      </c>
      <c r="H3878" s="7">
        <v>43344.778148148151</v>
      </c>
      <c r="I3878" s="7">
        <v>43344.740277777775</v>
      </c>
      <c r="J3878" s="4">
        <f t="shared" si="303"/>
        <v>2018</v>
      </c>
      <c r="K3878" s="4">
        <f t="shared" si="304"/>
        <v>9</v>
      </c>
      <c r="L3878" s="6">
        <f t="shared" si="305"/>
        <v>3272.0000004395843</v>
      </c>
      <c r="M3878" s="8">
        <f t="shared" si="301"/>
        <v>54.533333340659738</v>
      </c>
      <c r="N3878" s="8">
        <f t="shared" si="302"/>
        <v>54.533333340659738</v>
      </c>
      <c r="O3878" s="18">
        <v>1</v>
      </c>
      <c r="P3878" s="6" t="s">
        <v>6556</v>
      </c>
      <c r="Q3878" s="6" t="s">
        <v>24</v>
      </c>
    </row>
    <row r="3879" spans="1:17" ht="15">
      <c r="A3879" s="6" t="s">
        <v>17</v>
      </c>
      <c r="B3879" s="6" t="s">
        <v>41</v>
      </c>
      <c r="C3879" s="6" t="s">
        <v>42</v>
      </c>
      <c r="D3879" s="6" t="s">
        <v>5733</v>
      </c>
      <c r="E3879" s="6">
        <v>123</v>
      </c>
      <c r="F3879" s="6" t="s">
        <v>1970</v>
      </c>
      <c r="G3879" s="6" t="s">
        <v>22</v>
      </c>
      <c r="H3879" s="7">
        <v>43344.866469907407</v>
      </c>
      <c r="I3879" s="7">
        <v>43344.82916666667</v>
      </c>
      <c r="J3879" s="4">
        <f t="shared" si="303"/>
        <v>2018</v>
      </c>
      <c r="K3879" s="4">
        <f t="shared" si="304"/>
        <v>9</v>
      </c>
      <c r="L3879" s="6">
        <f t="shared" si="305"/>
        <v>3222.9999996721745</v>
      </c>
      <c r="M3879" s="8">
        <f t="shared" si="301"/>
        <v>53.716666661202908</v>
      </c>
      <c r="N3879" s="8">
        <f t="shared" si="302"/>
        <v>6607.1499993279576</v>
      </c>
      <c r="O3879" s="18">
        <v>1</v>
      </c>
      <c r="P3879" s="6" t="s">
        <v>6557</v>
      </c>
      <c r="Q3879" s="6" t="s">
        <v>24</v>
      </c>
    </row>
    <row r="3880" spans="1:17" ht="15">
      <c r="A3880" s="6" t="s">
        <v>17</v>
      </c>
      <c r="B3880" s="6" t="s">
        <v>140</v>
      </c>
      <c r="C3880" s="6" t="s">
        <v>141</v>
      </c>
      <c r="D3880" s="6" t="s">
        <v>142</v>
      </c>
      <c r="E3880" s="6">
        <v>165</v>
      </c>
      <c r="F3880" s="6" t="s">
        <v>1970</v>
      </c>
      <c r="G3880" s="6" t="s">
        <v>22</v>
      </c>
      <c r="H3880" s="7">
        <v>43344.928506944445</v>
      </c>
      <c r="I3880" s="7">
        <v>43344.832638888889</v>
      </c>
      <c r="J3880" s="4">
        <f t="shared" si="303"/>
        <v>2018</v>
      </c>
      <c r="K3880" s="4">
        <f t="shared" si="304"/>
        <v>9</v>
      </c>
      <c r="L3880" s="6">
        <f t="shared" si="305"/>
        <v>8283.0000000307336</v>
      </c>
      <c r="M3880" s="8">
        <f t="shared" si="301"/>
        <v>138.05000000051223</v>
      </c>
      <c r="N3880" s="8">
        <f t="shared" si="302"/>
        <v>22778.250000084518</v>
      </c>
      <c r="O3880" s="18">
        <v>1</v>
      </c>
      <c r="P3880" s="6" t="s">
        <v>6558</v>
      </c>
      <c r="Q3880" s="6" t="s">
        <v>24</v>
      </c>
    </row>
    <row r="3881" spans="1:17" ht="15">
      <c r="A3881" s="6" t="s">
        <v>17</v>
      </c>
      <c r="B3881" s="6" t="s">
        <v>18</v>
      </c>
      <c r="C3881" s="6" t="s">
        <v>25</v>
      </c>
      <c r="D3881" s="6" t="s">
        <v>1147</v>
      </c>
      <c r="E3881" s="6">
        <v>35</v>
      </c>
      <c r="F3881" s="6" t="s">
        <v>1970</v>
      </c>
      <c r="G3881" s="6" t="s">
        <v>22</v>
      </c>
      <c r="H3881" s="7">
        <v>43344.903668981482</v>
      </c>
      <c r="I3881" s="7">
        <v>43344.839583333334</v>
      </c>
      <c r="J3881" s="4">
        <f t="shared" si="303"/>
        <v>2018</v>
      </c>
      <c r="K3881" s="4">
        <f t="shared" si="304"/>
        <v>9</v>
      </c>
      <c r="L3881" s="6">
        <f t="shared" si="305"/>
        <v>5536.9999999646097</v>
      </c>
      <c r="M3881" s="8">
        <f t="shared" si="301"/>
        <v>92.283333332743496</v>
      </c>
      <c r="N3881" s="8">
        <f t="shared" si="302"/>
        <v>3229.9166666460223</v>
      </c>
      <c r="O3881" s="18">
        <v>1</v>
      </c>
      <c r="P3881" s="6" t="s">
        <v>6559</v>
      </c>
      <c r="Q3881" s="6" t="s">
        <v>24</v>
      </c>
    </row>
    <row r="3882" spans="1:17" ht="15">
      <c r="A3882" s="6" t="s">
        <v>17</v>
      </c>
      <c r="B3882" s="6" t="s">
        <v>41</v>
      </c>
      <c r="C3882" s="6" t="s">
        <v>62</v>
      </c>
      <c r="D3882" s="6" t="s">
        <v>6560</v>
      </c>
      <c r="E3882" s="6">
        <v>7</v>
      </c>
      <c r="F3882" s="6" t="s">
        <v>1970</v>
      </c>
      <c r="G3882" s="6" t="s">
        <v>22</v>
      </c>
      <c r="H3882" s="7">
        <v>43345.030219907407</v>
      </c>
      <c r="I3882" s="7">
        <v>43344.847916666666</v>
      </c>
      <c r="J3882" s="4">
        <f t="shared" si="303"/>
        <v>2018</v>
      </c>
      <c r="K3882" s="4">
        <f t="shared" si="304"/>
        <v>9</v>
      </c>
      <c r="L3882" s="6">
        <f t="shared" si="305"/>
        <v>15751.000000024214</v>
      </c>
      <c r="M3882" s="8">
        <f t="shared" si="301"/>
        <v>262.51666666707024</v>
      </c>
      <c r="N3882" s="8">
        <f t="shared" si="302"/>
        <v>1837.6166666694917</v>
      </c>
      <c r="O3882" s="18">
        <v>1</v>
      </c>
      <c r="P3882" s="6" t="s">
        <v>6561</v>
      </c>
      <c r="Q3882" s="6" t="s">
        <v>24</v>
      </c>
    </row>
    <row r="3883" spans="1:17" ht="15">
      <c r="A3883" s="6" t="s">
        <v>17</v>
      </c>
      <c r="B3883" s="6" t="s">
        <v>18</v>
      </c>
      <c r="C3883" s="6" t="s">
        <v>25</v>
      </c>
      <c r="D3883" s="6" t="s">
        <v>1069</v>
      </c>
      <c r="E3883" s="6">
        <v>9</v>
      </c>
      <c r="F3883" s="6" t="s">
        <v>1970</v>
      </c>
      <c r="G3883" s="6" t="s">
        <v>22</v>
      </c>
      <c r="H3883" s="7">
        <v>43344.986064814817</v>
      </c>
      <c r="I3883" s="7">
        <v>43344.880555555559</v>
      </c>
      <c r="J3883" s="4">
        <f t="shared" si="303"/>
        <v>2018</v>
      </c>
      <c r="K3883" s="4">
        <f t="shared" si="304"/>
        <v>9</v>
      </c>
      <c r="L3883" s="6">
        <f t="shared" si="305"/>
        <v>9115.9999998752028</v>
      </c>
      <c r="M3883" s="8">
        <f t="shared" si="301"/>
        <v>151.93333333125338</v>
      </c>
      <c r="N3883" s="8">
        <f t="shared" si="302"/>
        <v>1367.3999999812804</v>
      </c>
      <c r="O3883" s="18">
        <v>1</v>
      </c>
      <c r="P3883" s="6" t="s">
        <v>6562</v>
      </c>
      <c r="Q3883" s="6" t="s">
        <v>24</v>
      </c>
    </row>
    <row r="3884" spans="1:17" ht="15">
      <c r="A3884" s="6" t="s">
        <v>17</v>
      </c>
      <c r="B3884" s="6" t="s">
        <v>41</v>
      </c>
      <c r="C3884" s="6" t="s">
        <v>42</v>
      </c>
      <c r="D3884" s="6" t="s">
        <v>5780</v>
      </c>
      <c r="E3884" s="6">
        <v>3</v>
      </c>
      <c r="F3884" s="6" t="s">
        <v>1970</v>
      </c>
      <c r="G3884" s="6" t="s">
        <v>22</v>
      </c>
      <c r="H3884" s="7">
        <v>43346.148611111108</v>
      </c>
      <c r="I3884" s="7">
        <v>43345.790972222225</v>
      </c>
      <c r="J3884" s="4">
        <f t="shared" si="303"/>
        <v>2018</v>
      </c>
      <c r="K3884" s="4">
        <f t="shared" si="304"/>
        <v>9</v>
      </c>
      <c r="L3884" s="6">
        <f t="shared" si="305"/>
        <v>30899.999999511056</v>
      </c>
      <c r="M3884" s="8">
        <f t="shared" si="301"/>
        <v>514.99999999185093</v>
      </c>
      <c r="N3884" s="8">
        <f t="shared" si="302"/>
        <v>1544.9999999755528</v>
      </c>
      <c r="O3884" s="18">
        <v>1</v>
      </c>
      <c r="P3884" s="6" t="s">
        <v>6563</v>
      </c>
      <c r="Q3884" s="6" t="s">
        <v>24</v>
      </c>
    </row>
    <row r="3885" spans="1:17" ht="15">
      <c r="A3885" s="6" t="s">
        <v>17</v>
      </c>
      <c r="B3885" s="6" t="s">
        <v>18</v>
      </c>
      <c r="C3885" s="6" t="s">
        <v>19</v>
      </c>
      <c r="D3885" s="6" t="s">
        <v>6564</v>
      </c>
      <c r="E3885" s="6">
        <v>2</v>
      </c>
      <c r="F3885" s="6" t="s">
        <v>1970</v>
      </c>
      <c r="G3885" s="6" t="s">
        <v>22</v>
      </c>
      <c r="H3885" s="7">
        <v>43346.114803240744</v>
      </c>
      <c r="I3885" s="7">
        <v>43345.791666666664</v>
      </c>
      <c r="J3885" s="4">
        <f t="shared" si="303"/>
        <v>2018</v>
      </c>
      <c r="K3885" s="4">
        <f t="shared" si="304"/>
        <v>9</v>
      </c>
      <c r="L3885" s="6">
        <f t="shared" si="305"/>
        <v>27919.000000460073</v>
      </c>
      <c r="M3885" s="8">
        <f t="shared" si="301"/>
        <v>465.31666667433456</v>
      </c>
      <c r="N3885" s="8">
        <f t="shared" si="302"/>
        <v>930.63333334866911</v>
      </c>
      <c r="O3885" s="18">
        <v>1</v>
      </c>
      <c r="P3885" s="6" t="s">
        <v>6565</v>
      </c>
      <c r="Q3885" s="6" t="s">
        <v>24</v>
      </c>
    </row>
    <row r="3886" spans="1:17" ht="15">
      <c r="A3886" s="6" t="s">
        <v>17</v>
      </c>
      <c r="B3886" s="6" t="s">
        <v>18</v>
      </c>
      <c r="C3886" s="6" t="s">
        <v>35</v>
      </c>
      <c r="D3886" s="6" t="s">
        <v>393</v>
      </c>
      <c r="E3886" s="6">
        <v>30</v>
      </c>
      <c r="F3886" s="6" t="s">
        <v>1970</v>
      </c>
      <c r="G3886" s="6" t="s">
        <v>22</v>
      </c>
      <c r="H3886" s="7">
        <v>43346.229456018518</v>
      </c>
      <c r="I3886" s="7">
        <v>43345.792361111111</v>
      </c>
      <c r="J3886" s="4">
        <f t="shared" si="303"/>
        <v>2018</v>
      </c>
      <c r="K3886" s="4">
        <f t="shared" si="304"/>
        <v>9</v>
      </c>
      <c r="L3886" s="6">
        <f t="shared" si="305"/>
        <v>37764.999999990687</v>
      </c>
      <c r="M3886" s="8">
        <f t="shared" si="301"/>
        <v>629.41666666651145</v>
      </c>
      <c r="N3886" s="8">
        <f t="shared" si="302"/>
        <v>18882.499999995343</v>
      </c>
      <c r="O3886" s="18">
        <v>1</v>
      </c>
      <c r="P3886" s="6" t="s">
        <v>6566</v>
      </c>
      <c r="Q3886" s="6" t="s">
        <v>24</v>
      </c>
    </row>
    <row r="3887" spans="1:17" ht="15">
      <c r="A3887" s="6" t="s">
        <v>17</v>
      </c>
      <c r="B3887" s="6" t="s">
        <v>18</v>
      </c>
      <c r="C3887" s="6" t="s">
        <v>38</v>
      </c>
      <c r="D3887" s="6" t="s">
        <v>3400</v>
      </c>
      <c r="E3887" s="6">
        <v>35</v>
      </c>
      <c r="F3887" s="6" t="s">
        <v>1970</v>
      </c>
      <c r="G3887" s="6" t="s">
        <v>22</v>
      </c>
      <c r="H3887" s="7">
        <v>43346.030821759261</v>
      </c>
      <c r="I3887" s="7">
        <v>43345.793055555558</v>
      </c>
      <c r="J3887" s="4">
        <f t="shared" si="303"/>
        <v>2018</v>
      </c>
      <c r="K3887" s="4">
        <f t="shared" si="304"/>
        <v>9</v>
      </c>
      <c r="L3887" s="6">
        <f t="shared" si="305"/>
        <v>20542.999999970198</v>
      </c>
      <c r="M3887" s="8">
        <f t="shared" si="301"/>
        <v>342.38333333283663</v>
      </c>
      <c r="N3887" s="8">
        <f t="shared" si="302"/>
        <v>11983.416666649282</v>
      </c>
      <c r="O3887" s="18">
        <v>1</v>
      </c>
      <c r="P3887" s="6" t="s">
        <v>6567</v>
      </c>
      <c r="Q3887" s="6" t="s">
        <v>24</v>
      </c>
    </row>
    <row r="3888" spans="1:17" ht="15">
      <c r="A3888" s="6" t="s">
        <v>17</v>
      </c>
      <c r="B3888" s="6" t="s">
        <v>18</v>
      </c>
      <c r="C3888" s="6" t="s">
        <v>38</v>
      </c>
      <c r="D3888" s="6" t="s">
        <v>267</v>
      </c>
      <c r="E3888" s="6">
        <v>18</v>
      </c>
      <c r="F3888" s="6" t="s">
        <v>1970</v>
      </c>
      <c r="G3888" s="6" t="s">
        <v>22</v>
      </c>
      <c r="H3888" s="7">
        <v>43346.302337962959</v>
      </c>
      <c r="I3888" s="7">
        <v>43345.794444444444</v>
      </c>
      <c r="J3888" s="4">
        <f t="shared" si="303"/>
        <v>2018</v>
      </c>
      <c r="K3888" s="4">
        <f t="shared" si="304"/>
        <v>9</v>
      </c>
      <c r="L3888" s="6">
        <f t="shared" si="305"/>
        <v>43881.999999750406</v>
      </c>
      <c r="M3888" s="8">
        <f t="shared" si="301"/>
        <v>731.36666666250676</v>
      </c>
      <c r="N3888" s="8">
        <f t="shared" si="302"/>
        <v>13164.599999925122</v>
      </c>
      <c r="O3888" s="18">
        <v>1</v>
      </c>
      <c r="P3888" s="6" t="s">
        <v>6568</v>
      </c>
      <c r="Q3888" s="6" t="s">
        <v>24</v>
      </c>
    </row>
    <row r="3889" spans="1:17" ht="15">
      <c r="A3889" s="6" t="s">
        <v>17</v>
      </c>
      <c r="B3889" s="6" t="s">
        <v>18</v>
      </c>
      <c r="C3889" s="6" t="s">
        <v>38</v>
      </c>
      <c r="D3889" s="6" t="s">
        <v>698</v>
      </c>
      <c r="E3889" s="6">
        <v>72</v>
      </c>
      <c r="F3889" s="6" t="s">
        <v>1970</v>
      </c>
      <c r="G3889" s="6" t="s">
        <v>22</v>
      </c>
      <c r="H3889" s="7">
        <v>43345.878553240742</v>
      </c>
      <c r="I3889" s="7">
        <v>43345.79583333333</v>
      </c>
      <c r="J3889" s="4">
        <f t="shared" si="303"/>
        <v>2018</v>
      </c>
      <c r="K3889" s="4">
        <f t="shared" si="304"/>
        <v>9</v>
      </c>
      <c r="L3889" s="6">
        <f t="shared" si="305"/>
        <v>7147.0000003930181</v>
      </c>
      <c r="M3889" s="8">
        <f t="shared" si="301"/>
        <v>119.11666667321697</v>
      </c>
      <c r="N3889" s="8">
        <f t="shared" si="302"/>
        <v>8576.4000004716218</v>
      </c>
      <c r="O3889" s="18">
        <v>1</v>
      </c>
      <c r="P3889" s="6" t="s">
        <v>6569</v>
      </c>
      <c r="Q3889" s="6" t="s">
        <v>24</v>
      </c>
    </row>
    <row r="3890" spans="1:17" ht="15">
      <c r="A3890" s="6" t="s">
        <v>17</v>
      </c>
      <c r="B3890" s="6" t="s">
        <v>18</v>
      </c>
      <c r="C3890" s="6" t="s">
        <v>38</v>
      </c>
      <c r="D3890" s="6" t="s">
        <v>2008</v>
      </c>
      <c r="E3890" s="6">
        <v>2</v>
      </c>
      <c r="F3890" s="6" t="s">
        <v>1970</v>
      </c>
      <c r="G3890" s="6" t="s">
        <v>22</v>
      </c>
      <c r="H3890" s="7">
        <v>43346.055879629632</v>
      </c>
      <c r="I3890" s="7">
        <v>43345.798611111109</v>
      </c>
      <c r="J3890" s="4">
        <f t="shared" si="303"/>
        <v>2018</v>
      </c>
      <c r="K3890" s="4">
        <f t="shared" si="304"/>
        <v>9</v>
      </c>
      <c r="L3890" s="6">
        <f t="shared" si="305"/>
        <v>22228.000000328757</v>
      </c>
      <c r="M3890" s="8">
        <f t="shared" si="301"/>
        <v>370.46666667214595</v>
      </c>
      <c r="N3890" s="8">
        <f t="shared" si="302"/>
        <v>740.9333333442919</v>
      </c>
      <c r="O3890" s="18">
        <v>1</v>
      </c>
      <c r="P3890" s="6" t="s">
        <v>6570</v>
      </c>
      <c r="Q3890" s="6" t="s">
        <v>24</v>
      </c>
    </row>
    <row r="3891" spans="1:17" ht="15">
      <c r="A3891" s="6" t="s">
        <v>17</v>
      </c>
      <c r="B3891" s="6" t="s">
        <v>18</v>
      </c>
      <c r="C3891" s="6" t="s">
        <v>35</v>
      </c>
      <c r="D3891" s="6" t="s">
        <v>1034</v>
      </c>
      <c r="E3891" s="6">
        <v>223</v>
      </c>
      <c r="F3891" s="6" t="s">
        <v>1970</v>
      </c>
      <c r="G3891" s="6" t="s">
        <v>22</v>
      </c>
      <c r="H3891" s="7">
        <v>43345.958634259259</v>
      </c>
      <c r="I3891" s="7">
        <v>43345.800000000003</v>
      </c>
      <c r="J3891" s="4">
        <f t="shared" si="303"/>
        <v>2018</v>
      </c>
      <c r="K3891" s="4">
        <f t="shared" si="304"/>
        <v>9</v>
      </c>
      <c r="L3891" s="6">
        <f t="shared" si="305"/>
        <v>13705.999999749474</v>
      </c>
      <c r="M3891" s="8">
        <f t="shared" si="301"/>
        <v>228.4333333291579</v>
      </c>
      <c r="N3891" s="8">
        <f t="shared" si="302"/>
        <v>50940.633332402213</v>
      </c>
      <c r="O3891" s="18">
        <v>1</v>
      </c>
      <c r="P3891" s="6" t="s">
        <v>6571</v>
      </c>
      <c r="Q3891" s="6" t="s">
        <v>24</v>
      </c>
    </row>
    <row r="3892" spans="1:17" ht="15">
      <c r="A3892" s="6" t="s">
        <v>17</v>
      </c>
      <c r="B3892" s="6" t="s">
        <v>18</v>
      </c>
      <c r="C3892" s="6" t="s">
        <v>25</v>
      </c>
      <c r="D3892" s="6" t="s">
        <v>4130</v>
      </c>
      <c r="E3892" s="6">
        <v>36</v>
      </c>
      <c r="F3892" s="6" t="s">
        <v>1970</v>
      </c>
      <c r="G3892" s="6" t="s">
        <v>22</v>
      </c>
      <c r="H3892" s="7">
        <v>43345.930625000001</v>
      </c>
      <c r="I3892" s="7">
        <v>43345.804861111108</v>
      </c>
      <c r="J3892" s="4">
        <f t="shared" si="303"/>
        <v>2018</v>
      </c>
      <c r="K3892" s="4">
        <f t="shared" si="304"/>
        <v>9</v>
      </c>
      <c r="L3892" s="6">
        <f t="shared" si="305"/>
        <v>10866.000000340864</v>
      </c>
      <c r="M3892" s="8">
        <f t="shared" si="301"/>
        <v>181.10000000568107</v>
      </c>
      <c r="N3892" s="8">
        <f t="shared" si="302"/>
        <v>6519.6000002045184</v>
      </c>
      <c r="O3892" s="18">
        <v>1</v>
      </c>
      <c r="P3892" s="6" t="s">
        <v>6572</v>
      </c>
      <c r="Q3892" s="6" t="s">
        <v>24</v>
      </c>
    </row>
    <row r="3893" spans="1:17" ht="15">
      <c r="A3893" s="6" t="s">
        <v>17</v>
      </c>
      <c r="B3893" s="6" t="s">
        <v>18</v>
      </c>
      <c r="C3893" s="6" t="s">
        <v>25</v>
      </c>
      <c r="D3893" s="6" t="s">
        <v>1147</v>
      </c>
      <c r="E3893" s="6">
        <v>35</v>
      </c>
      <c r="F3893" s="6" t="s">
        <v>1970</v>
      </c>
      <c r="G3893" s="6" t="s">
        <v>22</v>
      </c>
      <c r="H3893" s="7">
        <v>43345.910185185188</v>
      </c>
      <c r="I3893" s="7">
        <v>43345.806250000001</v>
      </c>
      <c r="J3893" s="4">
        <f t="shared" si="303"/>
        <v>2018</v>
      </c>
      <c r="K3893" s="4">
        <f t="shared" si="304"/>
        <v>9</v>
      </c>
      <c r="L3893" s="6">
        <f t="shared" si="305"/>
        <v>8980.000000144355</v>
      </c>
      <c r="M3893" s="8">
        <f t="shared" si="301"/>
        <v>149.66666666907258</v>
      </c>
      <c r="N3893" s="8">
        <f t="shared" si="302"/>
        <v>5238.3333334175404</v>
      </c>
      <c r="O3893" s="18">
        <v>1</v>
      </c>
      <c r="P3893" s="6" t="s">
        <v>6573</v>
      </c>
      <c r="Q3893" s="6" t="s">
        <v>24</v>
      </c>
    </row>
    <row r="3894" spans="1:17" ht="15">
      <c r="A3894" s="6" t="s">
        <v>17</v>
      </c>
      <c r="B3894" s="6" t="s">
        <v>18</v>
      </c>
      <c r="C3894" s="6" t="s">
        <v>19</v>
      </c>
      <c r="D3894" s="6" t="s">
        <v>1797</v>
      </c>
      <c r="E3894" s="6">
        <v>14</v>
      </c>
      <c r="F3894" s="6" t="s">
        <v>1970</v>
      </c>
      <c r="G3894" s="6" t="s">
        <v>22</v>
      </c>
      <c r="H3894" s="7">
        <v>43345.948136574072</v>
      </c>
      <c r="I3894" s="7">
        <v>43345.809027777781</v>
      </c>
      <c r="J3894" s="4">
        <f t="shared" si="303"/>
        <v>2018</v>
      </c>
      <c r="K3894" s="4">
        <f t="shared" si="304"/>
        <v>9</v>
      </c>
      <c r="L3894" s="6">
        <f t="shared" si="305"/>
        <v>12018.999999552034</v>
      </c>
      <c r="M3894" s="8">
        <f t="shared" si="301"/>
        <v>200.31666665920056</v>
      </c>
      <c r="N3894" s="8">
        <f t="shared" si="302"/>
        <v>2804.4333332288079</v>
      </c>
      <c r="O3894" s="18">
        <v>1</v>
      </c>
      <c r="P3894" s="6" t="s">
        <v>6574</v>
      </c>
      <c r="Q3894" s="6" t="s">
        <v>24</v>
      </c>
    </row>
    <row r="3895" spans="1:17" ht="15">
      <c r="A3895" s="6" t="s">
        <v>17</v>
      </c>
      <c r="B3895" s="6" t="s">
        <v>41</v>
      </c>
      <c r="C3895" s="6" t="s">
        <v>42</v>
      </c>
      <c r="D3895" s="6" t="s">
        <v>2210</v>
      </c>
      <c r="E3895" s="6">
        <v>12</v>
      </c>
      <c r="F3895" s="6" t="s">
        <v>1970</v>
      </c>
      <c r="G3895" s="6" t="s">
        <v>22</v>
      </c>
      <c r="H3895" s="7">
        <v>43345.962164351855</v>
      </c>
      <c r="I3895" s="7">
        <v>43345.811111111114</v>
      </c>
      <c r="J3895" s="4">
        <f t="shared" si="303"/>
        <v>2018</v>
      </c>
      <c r="K3895" s="4">
        <f t="shared" si="304"/>
        <v>9</v>
      </c>
      <c r="L3895" s="6">
        <f t="shared" si="305"/>
        <v>13051.000000024214</v>
      </c>
      <c r="M3895" s="8">
        <f t="shared" si="301"/>
        <v>217.51666666707024</v>
      </c>
      <c r="N3895" s="8">
        <f t="shared" si="302"/>
        <v>2610.2000000048429</v>
      </c>
      <c r="O3895" s="18">
        <v>1</v>
      </c>
      <c r="P3895" s="6" t="s">
        <v>6575</v>
      </c>
      <c r="Q3895" s="6" t="s">
        <v>24</v>
      </c>
    </row>
    <row r="3896" spans="1:17" ht="15">
      <c r="A3896" s="6" t="s">
        <v>17</v>
      </c>
      <c r="B3896" s="6" t="s">
        <v>41</v>
      </c>
      <c r="C3896" s="6" t="s">
        <v>62</v>
      </c>
      <c r="D3896" s="6" t="s">
        <v>292</v>
      </c>
      <c r="E3896" s="6">
        <v>11</v>
      </c>
      <c r="F3896" s="6" t="s">
        <v>1970</v>
      </c>
      <c r="G3896" s="6" t="s">
        <v>22</v>
      </c>
      <c r="H3896" s="7">
        <v>43346.034837962965</v>
      </c>
      <c r="I3896" s="7">
        <v>43345.817361111112</v>
      </c>
      <c r="J3896" s="4">
        <f t="shared" si="303"/>
        <v>2018</v>
      </c>
      <c r="K3896" s="4">
        <f t="shared" si="304"/>
        <v>9</v>
      </c>
      <c r="L3896" s="6">
        <f t="shared" si="305"/>
        <v>18790.000000060536</v>
      </c>
      <c r="M3896" s="8">
        <f t="shared" si="301"/>
        <v>313.1666666676756</v>
      </c>
      <c r="N3896" s="8">
        <f t="shared" si="302"/>
        <v>3444.8333333444316</v>
      </c>
      <c r="O3896" s="18">
        <v>1</v>
      </c>
      <c r="P3896" s="6" t="s">
        <v>6576</v>
      </c>
      <c r="Q3896" s="6" t="s">
        <v>24</v>
      </c>
    </row>
    <row r="3897" spans="1:17" ht="15">
      <c r="A3897" s="6" t="s">
        <v>17</v>
      </c>
      <c r="B3897" s="6" t="s">
        <v>41</v>
      </c>
      <c r="C3897" s="6" t="s">
        <v>135</v>
      </c>
      <c r="D3897" s="6" t="s">
        <v>316</v>
      </c>
      <c r="E3897" s="6">
        <v>16</v>
      </c>
      <c r="F3897" s="6" t="s">
        <v>1970</v>
      </c>
      <c r="G3897" s="6" t="s">
        <v>22</v>
      </c>
      <c r="H3897" s="7">
        <v>43346.024421296293</v>
      </c>
      <c r="I3897" s="7">
        <v>43345.820138888892</v>
      </c>
      <c r="J3897" s="4">
        <f t="shared" si="303"/>
        <v>2018</v>
      </c>
      <c r="K3897" s="4">
        <f t="shared" si="304"/>
        <v>9</v>
      </c>
      <c r="L3897" s="6">
        <f t="shared" si="305"/>
        <v>17649.999999487773</v>
      </c>
      <c r="M3897" s="8">
        <f t="shared" si="301"/>
        <v>294.16666665812954</v>
      </c>
      <c r="N3897" s="8">
        <f t="shared" si="302"/>
        <v>4706.6666665300727</v>
      </c>
      <c r="O3897" s="18">
        <v>1</v>
      </c>
      <c r="P3897" s="6" t="s">
        <v>6577</v>
      </c>
      <c r="Q3897" s="6" t="s">
        <v>24</v>
      </c>
    </row>
    <row r="3898" spans="1:17" ht="15">
      <c r="A3898" s="6" t="s">
        <v>17</v>
      </c>
      <c r="B3898" s="6" t="s">
        <v>41</v>
      </c>
      <c r="C3898" s="6" t="s">
        <v>42</v>
      </c>
      <c r="D3898" s="6" t="s">
        <v>4891</v>
      </c>
      <c r="E3898" s="6">
        <v>2</v>
      </c>
      <c r="F3898" s="6" t="s">
        <v>1970</v>
      </c>
      <c r="G3898" s="6" t="s">
        <v>22</v>
      </c>
      <c r="H3898" s="7">
        <v>43346.104456018518</v>
      </c>
      <c r="I3898" s="7">
        <v>43345.820833333331</v>
      </c>
      <c r="J3898" s="4">
        <f t="shared" si="303"/>
        <v>2018</v>
      </c>
      <c r="K3898" s="4">
        <f t="shared" si="304"/>
        <v>9</v>
      </c>
      <c r="L3898" s="6">
        <f t="shared" si="305"/>
        <v>24505.000000144355</v>
      </c>
      <c r="M3898" s="8">
        <f t="shared" si="301"/>
        <v>408.41666666907258</v>
      </c>
      <c r="N3898" s="8">
        <f t="shared" si="302"/>
        <v>816.83333333814517</v>
      </c>
      <c r="O3898" s="18">
        <v>1</v>
      </c>
      <c r="P3898" s="6" t="s">
        <v>6578</v>
      </c>
      <c r="Q3898" s="6" t="s">
        <v>24</v>
      </c>
    </row>
    <row r="3899" spans="1:17" ht="15">
      <c r="A3899" s="6" t="s">
        <v>17</v>
      </c>
      <c r="B3899" s="6" t="s">
        <v>41</v>
      </c>
      <c r="C3899" s="6" t="s">
        <v>62</v>
      </c>
      <c r="D3899" s="6" t="s">
        <v>288</v>
      </c>
      <c r="E3899" s="6">
        <v>19</v>
      </c>
      <c r="F3899" s="6" t="s">
        <v>1970</v>
      </c>
      <c r="G3899" s="6" t="s">
        <v>22</v>
      </c>
      <c r="H3899" s="7">
        <v>43346.015717592592</v>
      </c>
      <c r="I3899" s="7">
        <v>43345.822222222225</v>
      </c>
      <c r="J3899" s="4">
        <f t="shared" si="303"/>
        <v>2018</v>
      </c>
      <c r="K3899" s="4">
        <f t="shared" si="304"/>
        <v>9</v>
      </c>
      <c r="L3899" s="6">
        <f t="shared" si="305"/>
        <v>16717.99999976065</v>
      </c>
      <c r="M3899" s="8">
        <f t="shared" si="301"/>
        <v>278.63333332934417</v>
      </c>
      <c r="N3899" s="8">
        <f t="shared" si="302"/>
        <v>5294.0333332575392</v>
      </c>
      <c r="O3899" s="18">
        <v>1</v>
      </c>
      <c r="P3899" s="6" t="s">
        <v>6579</v>
      </c>
      <c r="Q3899" s="6" t="s">
        <v>24</v>
      </c>
    </row>
    <row r="3900" spans="1:17" ht="15">
      <c r="A3900" s="6" t="s">
        <v>17</v>
      </c>
      <c r="B3900" s="6" t="s">
        <v>41</v>
      </c>
      <c r="C3900" s="6" t="s">
        <v>62</v>
      </c>
      <c r="D3900" s="6" t="s">
        <v>6580</v>
      </c>
      <c r="E3900" s="6">
        <v>1</v>
      </c>
      <c r="F3900" s="6" t="s">
        <v>1970</v>
      </c>
      <c r="G3900" s="6" t="s">
        <v>22</v>
      </c>
      <c r="H3900" s="7">
        <v>43346.281655092593</v>
      </c>
      <c r="I3900" s="7">
        <v>43345.822916666664</v>
      </c>
      <c r="J3900" s="4">
        <f t="shared" si="303"/>
        <v>2018</v>
      </c>
      <c r="K3900" s="4">
        <f t="shared" si="304"/>
        <v>9</v>
      </c>
      <c r="L3900" s="6">
        <f t="shared" si="305"/>
        <v>39635.000000218861</v>
      </c>
      <c r="M3900" s="8">
        <f t="shared" si="301"/>
        <v>660.58333333698101</v>
      </c>
      <c r="N3900" s="8">
        <f t="shared" si="302"/>
        <v>660.58333333698101</v>
      </c>
      <c r="O3900" s="18">
        <v>1</v>
      </c>
      <c r="P3900" s="6" t="s">
        <v>6581</v>
      </c>
      <c r="Q3900" s="6" t="s">
        <v>24</v>
      </c>
    </row>
    <row r="3901" spans="1:17" ht="15">
      <c r="A3901" s="6" t="s">
        <v>17</v>
      </c>
      <c r="B3901" s="6" t="s">
        <v>41</v>
      </c>
      <c r="C3901" s="6" t="s">
        <v>135</v>
      </c>
      <c r="D3901" s="6" t="s">
        <v>1722</v>
      </c>
      <c r="E3901" s="6">
        <v>44</v>
      </c>
      <c r="F3901" s="6" t="s">
        <v>1970</v>
      </c>
      <c r="G3901" s="6" t="s">
        <v>22</v>
      </c>
      <c r="H3901" s="7">
        <v>43345.990243055552</v>
      </c>
      <c r="I3901" s="7">
        <v>43345.823611111111</v>
      </c>
      <c r="J3901" s="4">
        <f t="shared" si="303"/>
        <v>2018</v>
      </c>
      <c r="K3901" s="4">
        <f t="shared" si="304"/>
        <v>9</v>
      </c>
      <c r="L3901" s="6">
        <f t="shared" si="305"/>
        <v>14396.999999717809</v>
      </c>
      <c r="M3901" s="8">
        <f t="shared" si="301"/>
        <v>239.94999999529682</v>
      </c>
      <c r="N3901" s="8">
        <f t="shared" si="302"/>
        <v>10557.79999979306</v>
      </c>
      <c r="O3901" s="18">
        <v>1</v>
      </c>
      <c r="P3901" s="6" t="s">
        <v>6582</v>
      </c>
      <c r="Q3901" s="6" t="s">
        <v>24</v>
      </c>
    </row>
    <row r="3902" spans="1:17" ht="15">
      <c r="A3902" s="6" t="s">
        <v>17</v>
      </c>
      <c r="B3902" s="6" t="s">
        <v>18</v>
      </c>
      <c r="C3902" s="6" t="s">
        <v>19</v>
      </c>
      <c r="D3902" s="6" t="s">
        <v>113</v>
      </c>
      <c r="E3902" s="6">
        <v>13</v>
      </c>
      <c r="F3902" s="6" t="s">
        <v>1970</v>
      </c>
      <c r="G3902" s="6" t="s">
        <v>22</v>
      </c>
      <c r="H3902" s="7">
        <v>43345.993726851855</v>
      </c>
      <c r="I3902" s="7">
        <v>43345.826388888891</v>
      </c>
      <c r="J3902" s="4">
        <f t="shared" si="303"/>
        <v>2018</v>
      </c>
      <c r="K3902" s="4">
        <f t="shared" si="304"/>
        <v>9</v>
      </c>
      <c r="L3902" s="6">
        <f t="shared" si="305"/>
        <v>14458.000000147149</v>
      </c>
      <c r="M3902" s="8">
        <f t="shared" si="301"/>
        <v>240.96666666911915</v>
      </c>
      <c r="N3902" s="8">
        <f t="shared" si="302"/>
        <v>3132.5666666985489</v>
      </c>
      <c r="O3902" s="18">
        <v>1</v>
      </c>
      <c r="P3902" s="6" t="s">
        <v>6583</v>
      </c>
      <c r="Q3902" s="6" t="s">
        <v>24</v>
      </c>
    </row>
    <row r="3903" spans="1:17" ht="15">
      <c r="A3903" s="6" t="s">
        <v>17</v>
      </c>
      <c r="B3903" s="6" t="s">
        <v>18</v>
      </c>
      <c r="C3903" s="6" t="s">
        <v>19</v>
      </c>
      <c r="D3903" s="6" t="s">
        <v>5330</v>
      </c>
      <c r="E3903" s="6">
        <v>6</v>
      </c>
      <c r="F3903" s="6" t="s">
        <v>1970</v>
      </c>
      <c r="G3903" s="6" t="s">
        <v>22</v>
      </c>
      <c r="H3903" s="7">
        <v>43345.965763888889</v>
      </c>
      <c r="I3903" s="7">
        <v>43345.830555555556</v>
      </c>
      <c r="J3903" s="4">
        <f t="shared" si="303"/>
        <v>2018</v>
      </c>
      <c r="K3903" s="4">
        <f t="shared" si="304"/>
        <v>9</v>
      </c>
      <c r="L3903" s="6">
        <f t="shared" si="305"/>
        <v>11681.999999983236</v>
      </c>
      <c r="M3903" s="8">
        <f t="shared" si="301"/>
        <v>194.6999999997206</v>
      </c>
      <c r="N3903" s="8">
        <f t="shared" si="302"/>
        <v>1168.1999999983236</v>
      </c>
      <c r="O3903" s="18">
        <v>1</v>
      </c>
      <c r="P3903" s="6" t="s">
        <v>6584</v>
      </c>
      <c r="Q3903" s="6" t="s">
        <v>24</v>
      </c>
    </row>
    <row r="3904" spans="1:17" ht="15">
      <c r="A3904" s="6" t="s">
        <v>17</v>
      </c>
      <c r="B3904" s="6" t="s">
        <v>18</v>
      </c>
      <c r="C3904" s="6" t="s">
        <v>38</v>
      </c>
      <c r="D3904" s="6" t="s">
        <v>1304</v>
      </c>
      <c r="E3904" s="6">
        <v>10</v>
      </c>
      <c r="F3904" s="6" t="s">
        <v>1970</v>
      </c>
      <c r="G3904" s="6" t="s">
        <v>22</v>
      </c>
      <c r="H3904" s="7">
        <v>43345.953217592592</v>
      </c>
      <c r="I3904" s="7">
        <v>43345.833333333336</v>
      </c>
      <c r="J3904" s="4">
        <f t="shared" si="303"/>
        <v>2018</v>
      </c>
      <c r="K3904" s="4">
        <f t="shared" si="304"/>
        <v>9</v>
      </c>
      <c r="L3904" s="6">
        <f t="shared" si="305"/>
        <v>10357.99999977462</v>
      </c>
      <c r="M3904" s="8">
        <f t="shared" si="306" ref="M3904:M3967">+L3904/60</f>
        <v>172.633333329577</v>
      </c>
      <c r="N3904" s="8">
        <f t="shared" si="307" ref="N3904:N3967">+M3904*E3904</f>
        <v>1726.33333329577</v>
      </c>
      <c r="O3904" s="18">
        <v>1</v>
      </c>
      <c r="P3904" s="6" t="s">
        <v>6585</v>
      </c>
      <c r="Q3904" s="6" t="s">
        <v>24</v>
      </c>
    </row>
    <row r="3905" spans="1:17" ht="15">
      <c r="A3905" s="6" t="s">
        <v>17</v>
      </c>
      <c r="B3905" s="6" t="s">
        <v>18</v>
      </c>
      <c r="C3905" s="6" t="s">
        <v>19</v>
      </c>
      <c r="D3905" s="6" t="s">
        <v>6586</v>
      </c>
      <c r="E3905" s="6">
        <v>1</v>
      </c>
      <c r="F3905" s="6" t="s">
        <v>1970</v>
      </c>
      <c r="G3905" s="6" t="s">
        <v>22</v>
      </c>
      <c r="H3905" s="7">
        <v>43346.177152777775</v>
      </c>
      <c r="I3905" s="7">
        <v>43345.852777777778</v>
      </c>
      <c r="J3905" s="4">
        <f t="shared" si="303"/>
        <v>2018</v>
      </c>
      <c r="K3905" s="4">
        <f t="shared" si="304"/>
        <v>9</v>
      </c>
      <c r="L3905" s="6">
        <f t="shared" si="305"/>
        <v>28025.999999698251</v>
      </c>
      <c r="M3905" s="8">
        <f t="shared" si="306"/>
        <v>467.09999999497086</v>
      </c>
      <c r="N3905" s="8">
        <f t="shared" si="307"/>
        <v>467.09999999497086</v>
      </c>
      <c r="O3905" s="18">
        <v>1</v>
      </c>
      <c r="P3905" s="6" t="s">
        <v>6587</v>
      </c>
      <c r="Q3905" s="6" t="s">
        <v>24</v>
      </c>
    </row>
    <row r="3906" spans="1:17" ht="15">
      <c r="A3906" s="6" t="s">
        <v>17</v>
      </c>
      <c r="B3906" s="6" t="s">
        <v>41</v>
      </c>
      <c r="C3906" s="6" t="s">
        <v>42</v>
      </c>
      <c r="D3906" s="6" t="s">
        <v>6588</v>
      </c>
      <c r="E3906" s="6">
        <v>1</v>
      </c>
      <c r="F3906" s="6" t="s">
        <v>1970</v>
      </c>
      <c r="G3906" s="6" t="s">
        <v>22</v>
      </c>
      <c r="H3906" s="7">
        <v>43346.184062499997</v>
      </c>
      <c r="I3906" s="7">
        <v>43345.85833333333</v>
      </c>
      <c r="J3906" s="4">
        <f t="shared" si="303"/>
        <v>2018</v>
      </c>
      <c r="K3906" s="4">
        <f t="shared" si="304"/>
        <v>9</v>
      </c>
      <c r="L3906" s="6">
        <f t="shared" si="305"/>
        <v>28143.000000016764</v>
      </c>
      <c r="M3906" s="8">
        <f t="shared" si="306"/>
        <v>469.0500000002794</v>
      </c>
      <c r="N3906" s="8">
        <f t="shared" si="307"/>
        <v>469.0500000002794</v>
      </c>
      <c r="O3906" s="18">
        <v>1</v>
      </c>
      <c r="P3906" s="6" t="s">
        <v>6589</v>
      </c>
      <c r="Q3906" s="6" t="s">
        <v>24</v>
      </c>
    </row>
    <row r="3907" spans="1:17" ht="15">
      <c r="A3907" s="6" t="s">
        <v>17</v>
      </c>
      <c r="B3907" s="6" t="s">
        <v>18</v>
      </c>
      <c r="C3907" s="6" t="s">
        <v>25</v>
      </c>
      <c r="D3907" s="6" t="s">
        <v>3770</v>
      </c>
      <c r="E3907" s="6">
        <v>1</v>
      </c>
      <c r="F3907" s="6" t="s">
        <v>1970</v>
      </c>
      <c r="G3907" s="6" t="s">
        <v>22</v>
      </c>
      <c r="H3907" s="7">
        <v>43345.916666666664</v>
      </c>
      <c r="I3907" s="7">
        <v>43345.859722222223</v>
      </c>
      <c r="J3907" s="4">
        <f t="shared" si="308" ref="J3907:J3970">YEAR(I3907)</f>
        <v>2018</v>
      </c>
      <c r="K3907" s="4">
        <f t="shared" si="309" ref="K3907:K3970">MONTH(I3907)</f>
        <v>9</v>
      </c>
      <c r="L3907" s="6">
        <f t="shared" si="305"/>
        <v>4919.9999996926636</v>
      </c>
      <c r="M3907" s="8">
        <f t="shared" si="306"/>
        <v>81.999999994877726</v>
      </c>
      <c r="N3907" s="8">
        <f t="shared" si="307"/>
        <v>81.999999994877726</v>
      </c>
      <c r="O3907" s="18">
        <v>1</v>
      </c>
      <c r="P3907" s="6" t="s">
        <v>6590</v>
      </c>
      <c r="Q3907" s="6" t="s">
        <v>24</v>
      </c>
    </row>
    <row r="3908" spans="1:17" ht="15">
      <c r="A3908" s="6" t="s">
        <v>17</v>
      </c>
      <c r="B3908" s="6" t="s">
        <v>18</v>
      </c>
      <c r="C3908" s="6" t="s">
        <v>35</v>
      </c>
      <c r="D3908" s="6" t="s">
        <v>561</v>
      </c>
      <c r="E3908" s="6">
        <v>12</v>
      </c>
      <c r="F3908" s="6" t="s">
        <v>1970</v>
      </c>
      <c r="G3908" s="6" t="s">
        <v>22</v>
      </c>
      <c r="H3908" s="7">
        <v>43346.14949074074</v>
      </c>
      <c r="I3908" s="7">
        <v>43345.881249999999</v>
      </c>
      <c r="J3908" s="4">
        <f t="shared" si="308"/>
        <v>2018</v>
      </c>
      <c r="K3908" s="4">
        <f t="shared" si="309"/>
        <v>9</v>
      </c>
      <c r="L3908" s="6">
        <f t="shared" si="305"/>
        <v>23176.000000024214</v>
      </c>
      <c r="M3908" s="8">
        <f t="shared" si="306"/>
        <v>386.26666666707024</v>
      </c>
      <c r="N3908" s="8">
        <f t="shared" si="307"/>
        <v>4635.2000000048429</v>
      </c>
      <c r="O3908" s="18">
        <v>1</v>
      </c>
      <c r="P3908" s="6" t="s">
        <v>6591</v>
      </c>
      <c r="Q3908" s="6" t="s">
        <v>24</v>
      </c>
    </row>
    <row r="3909" spans="1:17" ht="15">
      <c r="A3909" s="6" t="s">
        <v>17</v>
      </c>
      <c r="B3909" s="6" t="s">
        <v>18</v>
      </c>
      <c r="C3909" s="6" t="s">
        <v>25</v>
      </c>
      <c r="D3909" s="6" t="s">
        <v>6592</v>
      </c>
      <c r="E3909" s="6">
        <v>1</v>
      </c>
      <c r="F3909" s="6" t="s">
        <v>1970</v>
      </c>
      <c r="G3909" s="6" t="s">
        <v>22</v>
      </c>
      <c r="H3909" s="7">
        <v>43346.238182870373</v>
      </c>
      <c r="I3909" s="7">
        <v>43345.968055555553</v>
      </c>
      <c r="J3909" s="4">
        <f t="shared" si="308"/>
        <v>2018</v>
      </c>
      <c r="K3909" s="4">
        <f t="shared" si="309"/>
        <v>9</v>
      </c>
      <c r="L3909" s="6">
        <f t="shared" si="305"/>
        <v>23339.000000408851</v>
      </c>
      <c r="M3909" s="8">
        <f t="shared" si="306"/>
        <v>388.98333334014751</v>
      </c>
      <c r="N3909" s="8">
        <f t="shared" si="307"/>
        <v>388.98333334014751</v>
      </c>
      <c r="O3909" s="18">
        <v>1</v>
      </c>
      <c r="P3909" s="6" t="s">
        <v>6593</v>
      </c>
      <c r="Q3909" s="6" t="s">
        <v>24</v>
      </c>
    </row>
    <row r="3910" spans="1:17" ht="15">
      <c r="A3910" s="6" t="s">
        <v>17</v>
      </c>
      <c r="B3910" s="6" t="s">
        <v>18</v>
      </c>
      <c r="C3910" s="6" t="s">
        <v>35</v>
      </c>
      <c r="D3910" s="6" t="s">
        <v>6038</v>
      </c>
      <c r="E3910" s="6">
        <v>3</v>
      </c>
      <c r="F3910" s="6" t="s">
        <v>1970</v>
      </c>
      <c r="G3910" s="6" t="s">
        <v>22</v>
      </c>
      <c r="H3910" s="7">
        <v>43346.191423611112</v>
      </c>
      <c r="I3910" s="7">
        <v>43345.981249999997</v>
      </c>
      <c r="J3910" s="4">
        <f t="shared" si="308"/>
        <v>2018</v>
      </c>
      <c r="K3910" s="4">
        <f t="shared" si="309"/>
        <v>9</v>
      </c>
      <c r="L3910" s="6">
        <f t="shared" si="305"/>
        <v>18159.000000287779</v>
      </c>
      <c r="M3910" s="8">
        <f t="shared" si="306"/>
        <v>302.65000000479631</v>
      </c>
      <c r="N3910" s="8">
        <f t="shared" si="307"/>
        <v>907.95000001438893</v>
      </c>
      <c r="O3910" s="18">
        <v>1</v>
      </c>
      <c r="P3910" s="6" t="s">
        <v>6594</v>
      </c>
      <c r="Q3910" s="6" t="s">
        <v>24</v>
      </c>
    </row>
    <row r="3911" spans="1:17" ht="15">
      <c r="A3911" s="6" t="s">
        <v>17</v>
      </c>
      <c r="B3911" s="6" t="s">
        <v>18</v>
      </c>
      <c r="C3911" s="6" t="s">
        <v>25</v>
      </c>
      <c r="D3911" s="6" t="s">
        <v>6595</v>
      </c>
      <c r="E3911" s="6">
        <v>1</v>
      </c>
      <c r="F3911" s="6" t="s">
        <v>1970</v>
      </c>
      <c r="G3911" s="6" t="s">
        <v>22</v>
      </c>
      <c r="H3911" s="7">
        <v>43346.278124999997</v>
      </c>
      <c r="I3911" s="7">
        <v>43346.131944444445</v>
      </c>
      <c r="J3911" s="4">
        <f t="shared" si="308"/>
        <v>2018</v>
      </c>
      <c r="K3911" s="4">
        <f t="shared" si="309"/>
        <v>9</v>
      </c>
      <c r="L3911" s="6">
        <f t="shared" si="305"/>
        <v>12629.999999678694</v>
      </c>
      <c r="M3911" s="8">
        <f t="shared" si="306"/>
        <v>210.4999999946449</v>
      </c>
      <c r="N3911" s="8">
        <f t="shared" si="307"/>
        <v>210.4999999946449</v>
      </c>
      <c r="O3911" s="18">
        <v>1</v>
      </c>
      <c r="P3911" s="6" t="s">
        <v>6596</v>
      </c>
      <c r="Q3911" s="6" t="s">
        <v>24</v>
      </c>
    </row>
    <row r="3912" spans="1:17" ht="15">
      <c r="A3912" s="6" t="s">
        <v>17</v>
      </c>
      <c r="B3912" s="6" t="s">
        <v>140</v>
      </c>
      <c r="C3912" s="6" t="s">
        <v>141</v>
      </c>
      <c r="D3912" s="6" t="s">
        <v>6597</v>
      </c>
      <c r="E3912" s="6">
        <v>1</v>
      </c>
      <c r="F3912" s="6" t="s">
        <v>1970</v>
      </c>
      <c r="G3912" s="6" t="s">
        <v>22</v>
      </c>
      <c r="H3912" s="7">
        <v>43346.384548611109</v>
      </c>
      <c r="I3912" s="7">
        <v>43346.334722222222</v>
      </c>
      <c r="J3912" s="4">
        <f t="shared" si="308"/>
        <v>2018</v>
      </c>
      <c r="K3912" s="4">
        <f t="shared" si="309"/>
        <v>9</v>
      </c>
      <c r="L3912" s="6">
        <f t="shared" si="305"/>
        <v>4304.9999998882413</v>
      </c>
      <c r="M3912" s="8">
        <f t="shared" si="306"/>
        <v>71.749999998137355</v>
      </c>
      <c r="N3912" s="8">
        <f t="shared" si="307"/>
        <v>71.749999998137355</v>
      </c>
      <c r="O3912" s="18">
        <v>1</v>
      </c>
      <c r="P3912" s="6" t="s">
        <v>6598</v>
      </c>
      <c r="Q3912" s="6" t="s">
        <v>24</v>
      </c>
    </row>
    <row r="3913" spans="1:17" ht="15">
      <c r="A3913" s="6" t="s">
        <v>17</v>
      </c>
      <c r="B3913" s="6" t="s">
        <v>41</v>
      </c>
      <c r="C3913" s="6" t="s">
        <v>42</v>
      </c>
      <c r="D3913" s="6" t="s">
        <v>2929</v>
      </c>
      <c r="E3913" s="6">
        <v>1</v>
      </c>
      <c r="F3913" s="6" t="s">
        <v>1970</v>
      </c>
      <c r="G3913" s="6" t="s">
        <v>22</v>
      </c>
      <c r="H3913" s="7">
        <v>43346.449618055558</v>
      </c>
      <c r="I3913" s="7">
        <v>43346.337500000001</v>
      </c>
      <c r="J3913" s="4">
        <f t="shared" si="308"/>
        <v>2018</v>
      </c>
      <c r="K3913" s="4">
        <f t="shared" si="309"/>
        <v>9</v>
      </c>
      <c r="L3913" s="6">
        <f t="shared" si="305"/>
        <v>9687.0000000810251</v>
      </c>
      <c r="M3913" s="8">
        <f t="shared" si="306"/>
        <v>161.45000000135042</v>
      </c>
      <c r="N3913" s="8">
        <f t="shared" si="307"/>
        <v>161.45000000135042</v>
      </c>
      <c r="O3913" s="18">
        <v>1</v>
      </c>
      <c r="P3913" s="6" t="s">
        <v>6599</v>
      </c>
      <c r="Q3913" s="6" t="s">
        <v>24</v>
      </c>
    </row>
    <row r="3914" spans="1:17" ht="15">
      <c r="A3914" s="6" t="s">
        <v>17</v>
      </c>
      <c r="B3914" s="6" t="s">
        <v>18</v>
      </c>
      <c r="C3914" s="6" t="s">
        <v>25</v>
      </c>
      <c r="D3914" s="6" t="s">
        <v>3558</v>
      </c>
      <c r="E3914" s="6">
        <v>14</v>
      </c>
      <c r="F3914" s="6" t="s">
        <v>1970</v>
      </c>
      <c r="G3914" s="6" t="s">
        <v>22</v>
      </c>
      <c r="H3914" s="7">
        <v>43346.493425925924</v>
      </c>
      <c r="I3914" s="7">
        <v>43346.484722222223</v>
      </c>
      <c r="J3914" s="4">
        <f t="shared" si="308"/>
        <v>2018</v>
      </c>
      <c r="K3914" s="4">
        <f t="shared" si="309"/>
        <v>9</v>
      </c>
      <c r="L3914" s="6">
        <f t="shared" si="310" ref="L3914:L3977">(H3914-I3914)*60*24*60</f>
        <v>751.999999769032</v>
      </c>
      <c r="M3914" s="8">
        <f t="shared" si="306"/>
        <v>12.533333329483867</v>
      </c>
      <c r="N3914" s="8">
        <f t="shared" si="307"/>
        <v>175.46666661277413</v>
      </c>
      <c r="O3914" s="18">
        <v>1</v>
      </c>
      <c r="P3914" s="6" t="s">
        <v>6600</v>
      </c>
      <c r="Q3914" s="6" t="s">
        <v>24</v>
      </c>
    </row>
    <row r="3915" spans="1:17" ht="15">
      <c r="A3915" s="6" t="s">
        <v>17</v>
      </c>
      <c r="B3915" s="6" t="s">
        <v>55</v>
      </c>
      <c r="C3915" s="6" t="s">
        <v>59</v>
      </c>
      <c r="D3915" s="6" t="s">
        <v>6601</v>
      </c>
      <c r="E3915" s="6">
        <v>5</v>
      </c>
      <c r="F3915" s="6" t="s">
        <v>1970</v>
      </c>
      <c r="G3915" s="6" t="s">
        <v>22</v>
      </c>
      <c r="H3915" s="7">
        <v>43346.699120370373</v>
      </c>
      <c r="I3915" s="7">
        <v>43346.638194444444</v>
      </c>
      <c r="J3915" s="4">
        <f t="shared" si="308"/>
        <v>2018</v>
      </c>
      <c r="K3915" s="4">
        <f t="shared" si="309"/>
        <v>9</v>
      </c>
      <c r="L3915" s="6">
        <f t="shared" si="310"/>
        <v>5264.0000002691522</v>
      </c>
      <c r="M3915" s="8">
        <f t="shared" si="306"/>
        <v>87.733333337819204</v>
      </c>
      <c r="N3915" s="8">
        <f t="shared" si="307"/>
        <v>438.66666668909602</v>
      </c>
      <c r="O3915" s="18">
        <v>1</v>
      </c>
      <c r="P3915" s="6" t="s">
        <v>6602</v>
      </c>
      <c r="Q3915" s="6" t="s">
        <v>24</v>
      </c>
    </row>
    <row r="3916" spans="1:17" ht="15">
      <c r="A3916" s="6" t="s">
        <v>17</v>
      </c>
      <c r="B3916" s="6" t="s">
        <v>18</v>
      </c>
      <c r="C3916" s="6" t="s">
        <v>19</v>
      </c>
      <c r="D3916" s="6" t="s">
        <v>223</v>
      </c>
      <c r="E3916" s="6">
        <v>33</v>
      </c>
      <c r="F3916" s="6" t="s">
        <v>1970</v>
      </c>
      <c r="G3916" s="6" t="s">
        <v>22</v>
      </c>
      <c r="H3916" s="7">
        <v>43346.784942129627</v>
      </c>
      <c r="I3916" s="7">
        <v>43346.731249999997</v>
      </c>
      <c r="J3916" s="4">
        <f t="shared" si="308"/>
        <v>2018</v>
      </c>
      <c r="K3916" s="4">
        <f t="shared" si="309"/>
        <v>9</v>
      </c>
      <c r="L3916" s="6">
        <f t="shared" si="310"/>
        <v>4639.0000000130385</v>
      </c>
      <c r="M3916" s="8">
        <f t="shared" si="306"/>
        <v>77.316666666883975</v>
      </c>
      <c r="N3916" s="8">
        <f t="shared" si="307"/>
        <v>2551.4500000071712</v>
      </c>
      <c r="O3916" s="18">
        <v>1</v>
      </c>
      <c r="P3916" s="6" t="s">
        <v>6603</v>
      </c>
      <c r="Q3916" s="6" t="s">
        <v>24</v>
      </c>
    </row>
    <row r="3917" spans="1:17" ht="15">
      <c r="A3917" s="6" t="s">
        <v>17</v>
      </c>
      <c r="B3917" s="6" t="s">
        <v>18</v>
      </c>
      <c r="C3917" s="6" t="s">
        <v>19</v>
      </c>
      <c r="D3917" s="6" t="s">
        <v>784</v>
      </c>
      <c r="E3917" s="6">
        <v>10</v>
      </c>
      <c r="F3917" s="6" t="s">
        <v>1970</v>
      </c>
      <c r="G3917" s="6" t="s">
        <v>22</v>
      </c>
      <c r="H3917" s="7">
        <v>43346.779166666667</v>
      </c>
      <c r="I3917" s="7">
        <v>43346.731944444444</v>
      </c>
      <c r="J3917" s="4">
        <f t="shared" si="308"/>
        <v>2018</v>
      </c>
      <c r="K3917" s="4">
        <f t="shared" si="309"/>
        <v>9</v>
      </c>
      <c r="L3917" s="6">
        <f t="shared" si="310"/>
        <v>4080.0000000977889</v>
      </c>
      <c r="M3917" s="8">
        <f t="shared" si="306"/>
        <v>68.000000001629815</v>
      </c>
      <c r="N3917" s="8">
        <f t="shared" si="307"/>
        <v>680.00000001629815</v>
      </c>
      <c r="O3917" s="18">
        <v>1</v>
      </c>
      <c r="P3917" s="6" t="s">
        <v>6604</v>
      </c>
      <c r="Q3917" s="6" t="s">
        <v>24</v>
      </c>
    </row>
    <row r="3918" spans="1:17" ht="15">
      <c r="A3918" s="6" t="s">
        <v>17</v>
      </c>
      <c r="B3918" s="6" t="s">
        <v>18</v>
      </c>
      <c r="C3918" s="6" t="s">
        <v>19</v>
      </c>
      <c r="D3918" s="6" t="s">
        <v>784</v>
      </c>
      <c r="E3918" s="6">
        <v>10</v>
      </c>
      <c r="F3918" s="6" t="s">
        <v>1970</v>
      </c>
      <c r="G3918" s="6" t="s">
        <v>22</v>
      </c>
      <c r="H3918" s="7">
        <v>43346.806238425925</v>
      </c>
      <c r="I3918" s="7">
        <v>43346.737500000003</v>
      </c>
      <c r="J3918" s="4">
        <f t="shared" si="308"/>
        <v>2018</v>
      </c>
      <c r="K3918" s="4">
        <f t="shared" si="309"/>
        <v>9</v>
      </c>
      <c r="L3918" s="6">
        <f t="shared" si="310"/>
        <v>5938.9999996405095</v>
      </c>
      <c r="M3918" s="8">
        <f t="shared" si="306"/>
        <v>98.983333327341825</v>
      </c>
      <c r="N3918" s="8">
        <f t="shared" si="307"/>
        <v>989.83333327341825</v>
      </c>
      <c r="O3918" s="18">
        <v>1</v>
      </c>
      <c r="P3918" s="6" t="s">
        <v>6605</v>
      </c>
      <c r="Q3918" s="6" t="s">
        <v>24</v>
      </c>
    </row>
    <row r="3919" spans="1:17" ht="15">
      <c r="A3919" s="6" t="s">
        <v>17</v>
      </c>
      <c r="B3919" s="6" t="s">
        <v>18</v>
      </c>
      <c r="C3919" s="6" t="s">
        <v>35</v>
      </c>
      <c r="D3919" s="6" t="s">
        <v>3380</v>
      </c>
      <c r="E3919" s="6">
        <v>16</v>
      </c>
      <c r="F3919" s="6" t="s">
        <v>1970</v>
      </c>
      <c r="G3919" s="6" t="s">
        <v>22</v>
      </c>
      <c r="H3919" s="7">
        <v>43346.85423611111</v>
      </c>
      <c r="I3919" s="7">
        <v>43346.740972222222</v>
      </c>
      <c r="J3919" s="4">
        <f t="shared" si="308"/>
        <v>2018</v>
      </c>
      <c r="K3919" s="4">
        <f t="shared" si="309"/>
        <v>9</v>
      </c>
      <c r="L3919" s="6">
        <f t="shared" si="310"/>
        <v>9785.9999999636784</v>
      </c>
      <c r="M3919" s="8">
        <f t="shared" si="306"/>
        <v>163.09999999939464</v>
      </c>
      <c r="N3919" s="8">
        <f t="shared" si="307"/>
        <v>2609.5999999903142</v>
      </c>
      <c r="O3919" s="18">
        <v>1</v>
      </c>
      <c r="P3919" s="6" t="s">
        <v>6606</v>
      </c>
      <c r="Q3919" s="6" t="s">
        <v>24</v>
      </c>
    </row>
    <row r="3920" spans="1:17" ht="15">
      <c r="A3920" s="6" t="s">
        <v>17</v>
      </c>
      <c r="B3920" s="6" t="s">
        <v>18</v>
      </c>
      <c r="C3920" s="6" t="s">
        <v>35</v>
      </c>
      <c r="D3920" s="6" t="s">
        <v>6358</v>
      </c>
      <c r="E3920" s="6">
        <v>1</v>
      </c>
      <c r="F3920" s="6" t="s">
        <v>1970</v>
      </c>
      <c r="G3920" s="6" t="s">
        <v>22</v>
      </c>
      <c r="H3920" s="7">
        <v>43346.890821759262</v>
      </c>
      <c r="I3920" s="7">
        <v>43346.740972222222</v>
      </c>
      <c r="J3920" s="4">
        <f t="shared" si="308"/>
        <v>2018</v>
      </c>
      <c r="K3920" s="4">
        <f t="shared" si="309"/>
        <v>9</v>
      </c>
      <c r="L3920" s="6">
        <f t="shared" si="310"/>
        <v>12947.000000230037</v>
      </c>
      <c r="M3920" s="8">
        <f t="shared" si="306"/>
        <v>215.78333333716728</v>
      </c>
      <c r="N3920" s="8">
        <f t="shared" si="307"/>
        <v>215.78333333716728</v>
      </c>
      <c r="O3920" s="18">
        <v>1</v>
      </c>
      <c r="P3920" s="6" t="s">
        <v>6607</v>
      </c>
      <c r="Q3920" s="6" t="s">
        <v>24</v>
      </c>
    </row>
    <row r="3921" spans="1:17" ht="15">
      <c r="A3921" s="6" t="s">
        <v>17</v>
      </c>
      <c r="B3921" s="6" t="s">
        <v>41</v>
      </c>
      <c r="C3921" s="6" t="s">
        <v>42</v>
      </c>
      <c r="D3921" s="6" t="s">
        <v>6608</v>
      </c>
      <c r="E3921" s="6">
        <v>1</v>
      </c>
      <c r="F3921" s="6" t="s">
        <v>1970</v>
      </c>
      <c r="G3921" s="6" t="s">
        <v>22</v>
      </c>
      <c r="H3921" s="7">
        <v>43346.900706018518</v>
      </c>
      <c r="I3921" s="7">
        <v>43346.742361111108</v>
      </c>
      <c r="J3921" s="4">
        <f t="shared" si="308"/>
        <v>2018</v>
      </c>
      <c r="K3921" s="4">
        <f t="shared" si="309"/>
        <v>9</v>
      </c>
      <c r="L3921" s="6">
        <f t="shared" si="310"/>
        <v>13681.000000191852</v>
      </c>
      <c r="M3921" s="8">
        <f t="shared" si="306"/>
        <v>228.01666666986421</v>
      </c>
      <c r="N3921" s="8">
        <f t="shared" si="307"/>
        <v>228.01666666986421</v>
      </c>
      <c r="O3921" s="18">
        <v>1</v>
      </c>
      <c r="P3921" s="6" t="s">
        <v>6609</v>
      </c>
      <c r="Q3921" s="6" t="s">
        <v>24</v>
      </c>
    </row>
    <row r="3922" spans="1:17" ht="15">
      <c r="A3922" s="6" t="s">
        <v>17</v>
      </c>
      <c r="B3922" s="6" t="s">
        <v>18</v>
      </c>
      <c r="C3922" s="6" t="s">
        <v>19</v>
      </c>
      <c r="D3922" s="6" t="s">
        <v>4756</v>
      </c>
      <c r="E3922" s="6">
        <v>1</v>
      </c>
      <c r="F3922" s="6" t="s">
        <v>1970</v>
      </c>
      <c r="G3922" s="6" t="s">
        <v>22</v>
      </c>
      <c r="H3922" s="7">
        <v>43346.947962962964</v>
      </c>
      <c r="I3922" s="7">
        <v>43346.74722222222</v>
      </c>
      <c r="J3922" s="4">
        <f t="shared" si="308"/>
        <v>2018</v>
      </c>
      <c r="K3922" s="4">
        <f t="shared" si="309"/>
        <v>9</v>
      </c>
      <c r="L3922" s="6">
        <f t="shared" si="310"/>
        <v>17344.000000250526</v>
      </c>
      <c r="M3922" s="8">
        <f t="shared" si="306"/>
        <v>289.0666666708421</v>
      </c>
      <c r="N3922" s="8">
        <f t="shared" si="307"/>
        <v>289.0666666708421</v>
      </c>
      <c r="O3922" s="18">
        <v>1</v>
      </c>
      <c r="P3922" s="6" t="s">
        <v>6610</v>
      </c>
      <c r="Q3922" s="6" t="s">
        <v>24</v>
      </c>
    </row>
    <row r="3923" spans="1:17" ht="15">
      <c r="A3923" s="6" t="s">
        <v>17</v>
      </c>
      <c r="B3923" s="6" t="s">
        <v>55</v>
      </c>
      <c r="C3923" s="6" t="s">
        <v>56</v>
      </c>
      <c r="D3923" s="6" t="s">
        <v>600</v>
      </c>
      <c r="E3923" s="6">
        <v>18</v>
      </c>
      <c r="F3923" s="6" t="s">
        <v>1970</v>
      </c>
      <c r="G3923" s="6" t="s">
        <v>22</v>
      </c>
      <c r="H3923" s="7">
        <v>43346.788634259261</v>
      </c>
      <c r="I3923" s="7">
        <v>43346.749305555553</v>
      </c>
      <c r="J3923" s="4">
        <f t="shared" si="308"/>
        <v>2018</v>
      </c>
      <c r="K3923" s="4">
        <f t="shared" si="309"/>
        <v>9</v>
      </c>
      <c r="L3923" s="6">
        <f t="shared" si="310"/>
        <v>3398.0000003473833</v>
      </c>
      <c r="M3923" s="8">
        <f t="shared" si="306"/>
        <v>56.633333339123055</v>
      </c>
      <c r="N3923" s="8">
        <f t="shared" si="307"/>
        <v>1019.400000104215</v>
      </c>
      <c r="O3923" s="18">
        <v>1</v>
      </c>
      <c r="P3923" s="6" t="s">
        <v>6611</v>
      </c>
      <c r="Q3923" s="6" t="s">
        <v>24</v>
      </c>
    </row>
    <row r="3924" spans="1:17" ht="15">
      <c r="A3924" s="6" t="s">
        <v>17</v>
      </c>
      <c r="B3924" s="6" t="s">
        <v>18</v>
      </c>
      <c r="C3924" s="6" t="s">
        <v>38</v>
      </c>
      <c r="D3924" s="6" t="s">
        <v>6612</v>
      </c>
      <c r="E3924" s="6">
        <v>1</v>
      </c>
      <c r="F3924" s="6" t="s">
        <v>1970</v>
      </c>
      <c r="G3924" s="6" t="s">
        <v>22</v>
      </c>
      <c r="H3924" s="7">
        <v>43346.975624999999</v>
      </c>
      <c r="I3924" s="7">
        <v>43346.793749999997</v>
      </c>
      <c r="J3924" s="4">
        <f t="shared" si="308"/>
        <v>2018</v>
      </c>
      <c r="K3924" s="4">
        <f t="shared" si="309"/>
        <v>9</v>
      </c>
      <c r="L3924" s="6">
        <f t="shared" si="310"/>
        <v>15714.00000017602</v>
      </c>
      <c r="M3924" s="8">
        <f t="shared" si="306"/>
        <v>261.90000000293367</v>
      </c>
      <c r="N3924" s="8">
        <f t="shared" si="307"/>
        <v>261.90000000293367</v>
      </c>
      <c r="O3924" s="18">
        <v>1</v>
      </c>
      <c r="P3924" s="6" t="s">
        <v>6613</v>
      </c>
      <c r="Q3924" s="6" t="s">
        <v>24</v>
      </c>
    </row>
    <row r="3925" spans="1:17" ht="15">
      <c r="A3925" s="6" t="s">
        <v>17</v>
      </c>
      <c r="B3925" s="6" t="s">
        <v>18</v>
      </c>
      <c r="C3925" s="6" t="s">
        <v>25</v>
      </c>
      <c r="D3925" s="6" t="s">
        <v>96</v>
      </c>
      <c r="E3925" s="6">
        <v>1</v>
      </c>
      <c r="F3925" s="6" t="s">
        <v>1970</v>
      </c>
      <c r="G3925" s="6" t="s">
        <v>22</v>
      </c>
      <c r="H3925" s="7">
        <v>43346.865277777775</v>
      </c>
      <c r="I3925" s="7">
        <v>43346.800694444442</v>
      </c>
      <c r="J3925" s="4">
        <f t="shared" si="308"/>
        <v>2018</v>
      </c>
      <c r="K3925" s="4">
        <f t="shared" si="309"/>
        <v>9</v>
      </c>
      <c r="L3925" s="6">
        <f t="shared" si="310"/>
        <v>5579.9999999580905</v>
      </c>
      <c r="M3925" s="8">
        <f t="shared" si="306"/>
        <v>92.999999999301508</v>
      </c>
      <c r="N3925" s="8">
        <f t="shared" si="307"/>
        <v>92.999999999301508</v>
      </c>
      <c r="O3925" s="18">
        <v>1</v>
      </c>
      <c r="P3925" s="6" t="s">
        <v>6614</v>
      </c>
      <c r="Q3925" s="6" t="s">
        <v>24</v>
      </c>
    </row>
    <row r="3926" spans="1:17" ht="15">
      <c r="A3926" s="6" t="s">
        <v>17</v>
      </c>
      <c r="B3926" s="6" t="s">
        <v>55</v>
      </c>
      <c r="C3926" s="6" t="s">
        <v>56</v>
      </c>
      <c r="D3926" s="6" t="s">
        <v>600</v>
      </c>
      <c r="E3926" s="6">
        <v>18</v>
      </c>
      <c r="F3926" s="6" t="s">
        <v>1970</v>
      </c>
      <c r="G3926" s="6" t="s">
        <v>22</v>
      </c>
      <c r="H3926" s="7">
        <v>43346.839328703703</v>
      </c>
      <c r="I3926" s="7">
        <v>43346.813888888886</v>
      </c>
      <c r="J3926" s="4">
        <f t="shared" si="308"/>
        <v>2018</v>
      </c>
      <c r="K3926" s="4">
        <f t="shared" si="309"/>
        <v>9</v>
      </c>
      <c r="L3926" s="6">
        <f t="shared" si="310"/>
        <v>2198.0000002076849</v>
      </c>
      <c r="M3926" s="8">
        <f t="shared" si="306"/>
        <v>36.633333336794749</v>
      </c>
      <c r="N3926" s="8">
        <f t="shared" si="307"/>
        <v>659.40000006230548</v>
      </c>
      <c r="O3926" s="18">
        <v>1</v>
      </c>
      <c r="P3926" s="6" t="s">
        <v>6615</v>
      </c>
      <c r="Q3926" s="6" t="s">
        <v>24</v>
      </c>
    </row>
    <row r="3927" spans="1:17" ht="15">
      <c r="A3927" s="6" t="s">
        <v>17</v>
      </c>
      <c r="B3927" s="6" t="s">
        <v>47</v>
      </c>
      <c r="C3927" s="6" t="s">
        <v>52</v>
      </c>
      <c r="D3927" s="6" t="s">
        <v>6616</v>
      </c>
      <c r="E3927" s="6">
        <v>2</v>
      </c>
      <c r="F3927" s="6" t="s">
        <v>1970</v>
      </c>
      <c r="G3927" s="6" t="s">
        <v>22</v>
      </c>
      <c r="H3927" s="7">
        <v>43347.351469907408</v>
      </c>
      <c r="I3927" s="7">
        <v>43347.304861111108</v>
      </c>
      <c r="J3927" s="4">
        <f t="shared" si="308"/>
        <v>2018</v>
      </c>
      <c r="K3927" s="4">
        <f t="shared" si="309"/>
        <v>9</v>
      </c>
      <c r="L3927" s="6">
        <f t="shared" si="310"/>
        <v>4027.0000002812594</v>
      </c>
      <c r="M3927" s="8">
        <f t="shared" si="306"/>
        <v>67.116666671354324</v>
      </c>
      <c r="N3927" s="8">
        <f t="shared" si="307"/>
        <v>134.23333334270865</v>
      </c>
      <c r="O3927" s="18">
        <v>1</v>
      </c>
      <c r="P3927" s="6" t="s">
        <v>6617</v>
      </c>
      <c r="Q3927" s="6" t="s">
        <v>24</v>
      </c>
    </row>
    <row r="3928" spans="1:17" ht="15">
      <c r="A3928" s="6" t="s">
        <v>17</v>
      </c>
      <c r="B3928" s="6" t="s">
        <v>47</v>
      </c>
      <c r="C3928" s="6" t="s">
        <v>48</v>
      </c>
      <c r="D3928" s="6" t="s">
        <v>6618</v>
      </c>
      <c r="E3928" s="6">
        <v>1</v>
      </c>
      <c r="F3928" s="6" t="s">
        <v>1970</v>
      </c>
      <c r="G3928" s="6" t="s">
        <v>22</v>
      </c>
      <c r="H3928" s="7">
        <v>43347.434942129628</v>
      </c>
      <c r="I3928" s="7">
        <v>43347.383333333331</v>
      </c>
      <c r="J3928" s="4">
        <f t="shared" si="308"/>
        <v>2018</v>
      </c>
      <c r="K3928" s="4">
        <f t="shared" si="309"/>
        <v>9</v>
      </c>
      <c r="L3928" s="6">
        <f t="shared" si="310"/>
        <v>4459.000000054948</v>
      </c>
      <c r="M3928" s="8">
        <f t="shared" si="306"/>
        <v>74.316666667582467</v>
      </c>
      <c r="N3928" s="8">
        <f t="shared" si="307"/>
        <v>74.316666667582467</v>
      </c>
      <c r="O3928" s="18">
        <v>1</v>
      </c>
      <c r="P3928" s="6" t="s">
        <v>6619</v>
      </c>
      <c r="Q3928" s="6" t="s">
        <v>24</v>
      </c>
    </row>
    <row r="3929" spans="1:17" ht="15">
      <c r="A3929" s="6" t="s">
        <v>17</v>
      </c>
      <c r="B3929" s="6" t="s">
        <v>41</v>
      </c>
      <c r="C3929" s="6" t="s">
        <v>42</v>
      </c>
      <c r="D3929" s="6" t="s">
        <v>240</v>
      </c>
      <c r="E3929" s="6">
        <v>384</v>
      </c>
      <c r="F3929" s="6" t="s">
        <v>1970</v>
      </c>
      <c r="G3929" s="6" t="s">
        <v>22</v>
      </c>
      <c r="H3929" s="7">
        <v>43348.409930555557</v>
      </c>
      <c r="I3929" s="7">
        <v>43348.338888888888</v>
      </c>
      <c r="J3929" s="4">
        <f t="shared" si="308"/>
        <v>2018</v>
      </c>
      <c r="K3929" s="4">
        <f t="shared" si="309"/>
        <v>9</v>
      </c>
      <c r="L3929" s="6">
        <f t="shared" si="310"/>
        <v>6138.0000002682209</v>
      </c>
      <c r="M3929" s="8">
        <f t="shared" si="306"/>
        <v>102.30000000447035</v>
      </c>
      <c r="N3929" s="8">
        <f t="shared" si="307"/>
        <v>39283.200001716614</v>
      </c>
      <c r="O3929" s="18">
        <v>1</v>
      </c>
      <c r="P3929" s="6" t="s">
        <v>6620</v>
      </c>
      <c r="Q3929" s="6" t="s">
        <v>24</v>
      </c>
    </row>
    <row r="3930" spans="1:17" ht="15">
      <c r="A3930" s="6" t="s">
        <v>17</v>
      </c>
      <c r="B3930" s="6" t="s">
        <v>140</v>
      </c>
      <c r="C3930" s="6" t="s">
        <v>141</v>
      </c>
      <c r="D3930" s="6" t="s">
        <v>6621</v>
      </c>
      <c r="E3930" s="6">
        <v>1</v>
      </c>
      <c r="F3930" s="6" t="s">
        <v>1970</v>
      </c>
      <c r="G3930" s="6" t="s">
        <v>22</v>
      </c>
      <c r="H3930" s="7">
        <v>43348.443935185183</v>
      </c>
      <c r="I3930" s="7">
        <v>43348.404861111114</v>
      </c>
      <c r="J3930" s="4">
        <f t="shared" si="308"/>
        <v>2018</v>
      </c>
      <c r="K3930" s="4">
        <f t="shared" si="309"/>
        <v>9</v>
      </c>
      <c r="L3930" s="6">
        <f t="shared" si="310"/>
        <v>3375.9999996051192</v>
      </c>
      <c r="M3930" s="8">
        <f t="shared" si="306"/>
        <v>56.26666666008532</v>
      </c>
      <c r="N3930" s="8">
        <f t="shared" si="307"/>
        <v>56.26666666008532</v>
      </c>
      <c r="O3930" s="18">
        <v>1</v>
      </c>
      <c r="P3930" s="6" t="s">
        <v>6622</v>
      </c>
      <c r="Q3930" s="6" t="s">
        <v>24</v>
      </c>
    </row>
    <row r="3931" spans="1:17" ht="15">
      <c r="A3931" s="6" t="s">
        <v>17</v>
      </c>
      <c r="B3931" s="6" t="s">
        <v>18</v>
      </c>
      <c r="C3931" s="6" t="s">
        <v>35</v>
      </c>
      <c r="D3931" s="6" t="s">
        <v>729</v>
      </c>
      <c r="E3931" s="6">
        <v>4</v>
      </c>
      <c r="F3931" s="6" t="s">
        <v>1970</v>
      </c>
      <c r="G3931" s="6" t="s">
        <v>22</v>
      </c>
      <c r="H3931" s="7">
        <v>43348.695219907408</v>
      </c>
      <c r="I3931" s="7">
        <v>43348.669444444444</v>
      </c>
      <c r="J3931" s="4">
        <f t="shared" si="308"/>
        <v>2018</v>
      </c>
      <c r="K3931" s="4">
        <f t="shared" si="309"/>
        <v>9</v>
      </c>
      <c r="L3931" s="6">
        <f t="shared" si="310"/>
        <v>2227.0000000717118</v>
      </c>
      <c r="M3931" s="8">
        <f t="shared" si="306"/>
        <v>37.116666667861864</v>
      </c>
      <c r="N3931" s="8">
        <f t="shared" si="307"/>
        <v>148.46666667144746</v>
      </c>
      <c r="O3931" s="18">
        <v>1</v>
      </c>
      <c r="P3931" s="6" t="s">
        <v>6623</v>
      </c>
      <c r="Q3931" s="6" t="s">
        <v>24</v>
      </c>
    </row>
    <row r="3932" spans="1:17" ht="15">
      <c r="A3932" s="6" t="s">
        <v>17</v>
      </c>
      <c r="B3932" s="6" t="s">
        <v>18</v>
      </c>
      <c r="C3932" s="6" t="s">
        <v>25</v>
      </c>
      <c r="D3932" s="6" t="s">
        <v>6624</v>
      </c>
      <c r="E3932" s="6">
        <v>6</v>
      </c>
      <c r="F3932" s="6" t="s">
        <v>33</v>
      </c>
      <c r="G3932" s="6" t="s">
        <v>22</v>
      </c>
      <c r="H3932" s="7">
        <v>43106.478634259256</v>
      </c>
      <c r="I3932" s="7">
        <v>43106.445138888892</v>
      </c>
      <c r="J3932" s="4">
        <f t="shared" si="308"/>
        <v>2018</v>
      </c>
      <c r="K3932" s="4">
        <f t="shared" si="309"/>
        <v>1</v>
      </c>
      <c r="L3932" s="6">
        <f t="shared" si="310"/>
        <v>2893.9999994589016</v>
      </c>
      <c r="M3932" s="8">
        <f t="shared" si="306"/>
        <v>48.233333324315026</v>
      </c>
      <c r="N3932" s="8">
        <f t="shared" si="307"/>
        <v>289.39999994589016</v>
      </c>
      <c r="O3932" s="18">
        <v>1</v>
      </c>
      <c r="P3932" s="6" t="s">
        <v>6625</v>
      </c>
      <c r="Q3932" s="6" t="s">
        <v>24</v>
      </c>
    </row>
    <row r="3933" spans="1:17" s="106" customFormat="1" ht="15">
      <c r="A3933" s="110" t="s">
        <v>17</v>
      </c>
      <c r="B3933" s="110" t="s">
        <v>47</v>
      </c>
      <c r="C3933" s="110" t="s">
        <v>52</v>
      </c>
      <c r="D3933" s="110" t="s">
        <v>6626</v>
      </c>
      <c r="E3933" s="110">
        <v>1</v>
      </c>
      <c r="F3933" s="110" t="s">
        <v>92</v>
      </c>
      <c r="G3933" s="110" t="s">
        <v>22</v>
      </c>
      <c r="H3933" s="183">
        <v>43350.37872685185</v>
      </c>
      <c r="I3933" s="183">
        <v>43350.345833333333</v>
      </c>
      <c r="J3933" s="4">
        <f t="shared" si="308"/>
        <v>2018</v>
      </c>
      <c r="K3933" s="4">
        <f t="shared" si="309"/>
        <v>9</v>
      </c>
      <c r="L3933" s="110">
        <f t="shared" si="310"/>
        <v>2841.9999998761341</v>
      </c>
      <c r="M3933" s="108">
        <f t="shared" si="306"/>
        <v>47.366666664602235</v>
      </c>
      <c r="N3933" s="108">
        <f t="shared" si="307"/>
        <v>47.366666664602235</v>
      </c>
      <c r="O3933" s="109">
        <v>1</v>
      </c>
      <c r="P3933" s="110" t="s">
        <v>6627</v>
      </c>
      <c r="Q3933" s="110" t="s">
        <v>24</v>
      </c>
    </row>
    <row r="3934" spans="1:17" ht="15">
      <c r="A3934" s="6" t="s">
        <v>17</v>
      </c>
      <c r="B3934" s="6" t="s">
        <v>41</v>
      </c>
      <c r="C3934" s="6" t="s">
        <v>135</v>
      </c>
      <c r="D3934" s="6" t="s">
        <v>459</v>
      </c>
      <c r="E3934" s="6">
        <v>117</v>
      </c>
      <c r="F3934" s="6" t="s">
        <v>33</v>
      </c>
      <c r="G3934" s="6" t="s">
        <v>22</v>
      </c>
      <c r="H3934" s="7">
        <v>43109.619699074072</v>
      </c>
      <c r="I3934" s="7">
        <v>43109.581423611111</v>
      </c>
      <c r="J3934" s="4">
        <f t="shared" si="308"/>
        <v>2018</v>
      </c>
      <c r="K3934" s="4">
        <f t="shared" si="309"/>
        <v>1</v>
      </c>
      <c r="L3934" s="6">
        <f t="shared" si="310"/>
        <v>3306.9999998202547</v>
      </c>
      <c r="M3934" s="8">
        <f t="shared" si="306"/>
        <v>55.116666663670912</v>
      </c>
      <c r="N3934" s="8">
        <f t="shared" si="307"/>
        <v>6448.6499996494967</v>
      </c>
      <c r="O3934" s="18">
        <v>1</v>
      </c>
      <c r="P3934" s="6" t="s">
        <v>6628</v>
      </c>
      <c r="Q3934" s="6" t="s">
        <v>24</v>
      </c>
    </row>
    <row r="3935" spans="1:17" ht="15">
      <c r="A3935" s="6" t="s">
        <v>17</v>
      </c>
      <c r="B3935" s="6" t="s">
        <v>18</v>
      </c>
      <c r="C3935" s="6" t="s">
        <v>25</v>
      </c>
      <c r="D3935" s="6" t="s">
        <v>956</v>
      </c>
      <c r="E3935" s="6">
        <v>71</v>
      </c>
      <c r="F3935" s="6" t="s">
        <v>27</v>
      </c>
      <c r="G3935" s="6" t="s">
        <v>22</v>
      </c>
      <c r="H3935" s="7">
        <v>43351.790069444447</v>
      </c>
      <c r="I3935" s="7">
        <v>43351.727777777778</v>
      </c>
      <c r="J3935" s="4">
        <f t="shared" si="308"/>
        <v>2018</v>
      </c>
      <c r="K3935" s="4">
        <f t="shared" si="309"/>
        <v>9</v>
      </c>
      <c r="L3935" s="6">
        <f t="shared" si="310"/>
        <v>5382.0000001927838</v>
      </c>
      <c r="M3935" s="8">
        <f t="shared" si="306"/>
        <v>89.700000003213063</v>
      </c>
      <c r="N3935" s="8">
        <f t="shared" si="307"/>
        <v>6368.7000002281275</v>
      </c>
      <c r="O3935" s="18">
        <v>1</v>
      </c>
      <c r="P3935" s="6" t="s">
        <v>6629</v>
      </c>
      <c r="Q3935" s="6" t="s">
        <v>24</v>
      </c>
    </row>
    <row r="3936" spans="1:17" ht="15">
      <c r="A3936" s="6" t="s">
        <v>17</v>
      </c>
      <c r="B3936" s="6" t="s">
        <v>18</v>
      </c>
      <c r="C3936" s="6" t="s">
        <v>25</v>
      </c>
      <c r="D3936" s="6" t="s">
        <v>6630</v>
      </c>
      <c r="E3936" s="6">
        <v>2</v>
      </c>
      <c r="F3936" s="6" t="s">
        <v>27</v>
      </c>
      <c r="G3936" s="6" t="s">
        <v>22</v>
      </c>
      <c r="H3936" s="7">
        <v>43351.834444444445</v>
      </c>
      <c r="I3936" s="7">
        <v>43351.790972222225</v>
      </c>
      <c r="J3936" s="4">
        <f t="shared" si="308"/>
        <v>2018</v>
      </c>
      <c r="K3936" s="4">
        <f t="shared" si="309"/>
        <v>9</v>
      </c>
      <c r="L3936" s="6">
        <f t="shared" si="310"/>
        <v>3755.9999997960404</v>
      </c>
      <c r="M3936" s="8">
        <f t="shared" si="306"/>
        <v>62.599999996600673</v>
      </c>
      <c r="N3936" s="8">
        <f t="shared" si="307"/>
        <v>125.19999999320135</v>
      </c>
      <c r="O3936" s="18">
        <v>1</v>
      </c>
      <c r="P3936" s="6" t="s">
        <v>6631</v>
      </c>
      <c r="Q3936" s="6" t="s">
        <v>24</v>
      </c>
    </row>
    <row r="3937" spans="1:17" ht="15">
      <c r="A3937" s="6" t="s">
        <v>17</v>
      </c>
      <c r="B3937" s="6" t="s">
        <v>41</v>
      </c>
      <c r="C3937" s="6" t="s">
        <v>129</v>
      </c>
      <c r="D3937" s="6" t="s">
        <v>930</v>
      </c>
      <c r="E3937" s="6">
        <v>3</v>
      </c>
      <c r="F3937" s="6" t="s">
        <v>92</v>
      </c>
      <c r="G3937" s="6" t="s">
        <v>22</v>
      </c>
      <c r="H3937" s="7">
        <v>43353.364259259259</v>
      </c>
      <c r="I3937" s="7">
        <v>43353.341666666667</v>
      </c>
      <c r="J3937" s="4">
        <f t="shared" si="308"/>
        <v>2018</v>
      </c>
      <c r="K3937" s="4">
        <f t="shared" si="309"/>
        <v>9</v>
      </c>
      <c r="L3937" s="6">
        <f t="shared" si="310"/>
        <v>1951.9999999087304</v>
      </c>
      <c r="M3937" s="8">
        <f t="shared" si="306"/>
        <v>32.533333331812173</v>
      </c>
      <c r="N3937" s="8">
        <f t="shared" si="307"/>
        <v>97.599999995436519</v>
      </c>
      <c r="O3937" s="18">
        <v>1</v>
      </c>
      <c r="P3937" s="6" t="s">
        <v>6632</v>
      </c>
      <c r="Q3937" s="6" t="s">
        <v>24</v>
      </c>
    </row>
    <row r="3938" spans="1:17" ht="15">
      <c r="A3938" s="6" t="s">
        <v>29</v>
      </c>
      <c r="B3938" s="6" t="s">
        <v>94</v>
      </c>
      <c r="C3938" s="6" t="s">
        <v>4972</v>
      </c>
      <c r="D3938" s="6" t="s">
        <v>6633</v>
      </c>
      <c r="E3938" s="6">
        <v>1</v>
      </c>
      <c r="F3938" s="6" t="s">
        <v>27</v>
      </c>
      <c r="G3938" s="6" t="s">
        <v>22</v>
      </c>
      <c r="H3938" s="7">
        <v>43353.522152777776</v>
      </c>
      <c r="I3938" s="7">
        <v>43353.468055555553</v>
      </c>
      <c r="J3938" s="4">
        <f t="shared" si="308"/>
        <v>2018</v>
      </c>
      <c r="K3938" s="4">
        <f t="shared" si="309"/>
        <v>9</v>
      </c>
      <c r="L3938" s="6">
        <f t="shared" si="310"/>
        <v>4674.0000000223517</v>
      </c>
      <c r="M3938" s="8">
        <f t="shared" si="306"/>
        <v>77.900000000372529</v>
      </c>
      <c r="N3938" s="8">
        <f t="shared" si="307"/>
        <v>77.900000000372529</v>
      </c>
      <c r="O3938" s="18">
        <v>1</v>
      </c>
      <c r="P3938" s="6" t="s">
        <v>6634</v>
      </c>
      <c r="Q3938" s="6" t="s">
        <v>24</v>
      </c>
    </row>
    <row r="3939" spans="1:17" ht="15">
      <c r="A3939" s="6" t="s">
        <v>17</v>
      </c>
      <c r="B3939" s="6" t="s">
        <v>55</v>
      </c>
      <c r="C3939" s="6" t="s">
        <v>59</v>
      </c>
      <c r="D3939" s="6" t="s">
        <v>543</v>
      </c>
      <c r="E3939" s="6">
        <v>10</v>
      </c>
      <c r="F3939" s="6" t="s">
        <v>27</v>
      </c>
      <c r="G3939" s="6" t="s">
        <v>22</v>
      </c>
      <c r="H3939" s="7">
        <v>43353.666863425926</v>
      </c>
      <c r="I3939" s="7">
        <v>43353.628472222219</v>
      </c>
      <c r="J3939" s="4">
        <f t="shared" si="308"/>
        <v>2018</v>
      </c>
      <c r="K3939" s="4">
        <f t="shared" si="309"/>
        <v>9</v>
      </c>
      <c r="L3939" s="6">
        <f t="shared" si="310"/>
        <v>3317.0000002719462</v>
      </c>
      <c r="M3939" s="8">
        <f t="shared" si="306"/>
        <v>55.28333333786577</v>
      </c>
      <c r="N3939" s="8">
        <f t="shared" si="307"/>
        <v>552.8333333786577</v>
      </c>
      <c r="O3939" s="18">
        <v>1</v>
      </c>
      <c r="P3939" s="6" t="s">
        <v>6635</v>
      </c>
      <c r="Q3939" s="6" t="s">
        <v>24</v>
      </c>
    </row>
    <row r="3940" spans="1:17" ht="15">
      <c r="A3940" s="6" t="s">
        <v>29</v>
      </c>
      <c r="B3940" s="6" t="s">
        <v>94</v>
      </c>
      <c r="C3940" s="6" t="s">
        <v>156</v>
      </c>
      <c r="D3940" s="6" t="s">
        <v>1194</v>
      </c>
      <c r="E3940" s="6">
        <v>7</v>
      </c>
      <c r="F3940" s="6" t="s">
        <v>92</v>
      </c>
      <c r="G3940" s="6" t="s">
        <v>22</v>
      </c>
      <c r="H3940" s="7">
        <v>43353.771377314813</v>
      </c>
      <c r="I3940" s="7">
        <v>43353.722222222219</v>
      </c>
      <c r="J3940" s="4">
        <f t="shared" si="308"/>
        <v>2018</v>
      </c>
      <c r="K3940" s="4">
        <f t="shared" si="309"/>
        <v>9</v>
      </c>
      <c r="L3940" s="6">
        <f t="shared" si="310"/>
        <v>4247.0000001601875</v>
      </c>
      <c r="M3940" s="8">
        <f t="shared" si="306"/>
        <v>70.783333336003125</v>
      </c>
      <c r="N3940" s="8">
        <f t="shared" si="307"/>
        <v>495.48333335202187</v>
      </c>
      <c r="O3940" s="18">
        <v>1</v>
      </c>
      <c r="P3940" s="6" t="s">
        <v>6636</v>
      </c>
      <c r="Q3940" s="6" t="s">
        <v>24</v>
      </c>
    </row>
    <row r="3941" spans="1:17" ht="15">
      <c r="A3941" s="6" t="s">
        <v>17</v>
      </c>
      <c r="B3941" s="6" t="s">
        <v>18</v>
      </c>
      <c r="C3941" s="6" t="s">
        <v>19</v>
      </c>
      <c r="D3941" s="6" t="s">
        <v>1797</v>
      </c>
      <c r="E3941" s="6">
        <v>14</v>
      </c>
      <c r="F3941" s="6" t="s">
        <v>125</v>
      </c>
      <c r="G3941" s="6" t="s">
        <v>22</v>
      </c>
      <c r="H3941" s="7">
        <v>43354.574861111112</v>
      </c>
      <c r="I3941" s="7">
        <v>43354.519444444442</v>
      </c>
      <c r="J3941" s="4">
        <f t="shared" si="308"/>
        <v>2018</v>
      </c>
      <c r="K3941" s="4">
        <f t="shared" si="309"/>
        <v>9</v>
      </c>
      <c r="L3941" s="6">
        <f t="shared" si="310"/>
        <v>4788.0000002682209</v>
      </c>
      <c r="M3941" s="8">
        <f t="shared" si="306"/>
        <v>79.800000004470348</v>
      </c>
      <c r="N3941" s="8">
        <f t="shared" si="307"/>
        <v>1117.2000000625849</v>
      </c>
      <c r="O3941" s="18">
        <v>1</v>
      </c>
      <c r="P3941" s="6" t="s">
        <v>6637</v>
      </c>
      <c r="Q3941" s="6" t="s">
        <v>24</v>
      </c>
    </row>
    <row r="3942" spans="1:17" ht="15">
      <c r="A3942" s="6" t="s">
        <v>17</v>
      </c>
      <c r="B3942" s="6" t="s">
        <v>41</v>
      </c>
      <c r="C3942" s="6" t="s">
        <v>62</v>
      </c>
      <c r="D3942" s="6" t="s">
        <v>69</v>
      </c>
      <c r="E3942" s="6">
        <v>38</v>
      </c>
      <c r="F3942" s="6" t="s">
        <v>21</v>
      </c>
      <c r="G3942" s="6" t="s">
        <v>22</v>
      </c>
      <c r="H3942" s="7">
        <v>43355.580405092594</v>
      </c>
      <c r="I3942" s="7">
        <v>43355.544444444444</v>
      </c>
      <c r="J3942" s="4">
        <f t="shared" si="308"/>
        <v>2018</v>
      </c>
      <c r="K3942" s="4">
        <f t="shared" si="309"/>
        <v>9</v>
      </c>
      <c r="L3942" s="6">
        <f t="shared" si="310"/>
        <v>3107.0000002160668</v>
      </c>
      <c r="M3942" s="8">
        <f t="shared" si="306"/>
        <v>51.783333336934447</v>
      </c>
      <c r="N3942" s="8">
        <f t="shared" si="307"/>
        <v>1967.766666803509</v>
      </c>
      <c r="O3942" s="18">
        <v>1</v>
      </c>
      <c r="P3942" s="6" t="s">
        <v>6638</v>
      </c>
      <c r="Q3942" s="6" t="s">
        <v>24</v>
      </c>
    </row>
    <row r="3943" spans="1:17" ht="15">
      <c r="A3943" s="6" t="s">
        <v>17</v>
      </c>
      <c r="B3943" s="6" t="s">
        <v>18</v>
      </c>
      <c r="C3943" s="6" t="s">
        <v>38</v>
      </c>
      <c r="D3943" s="6" t="s">
        <v>231</v>
      </c>
      <c r="E3943" s="6">
        <v>43</v>
      </c>
      <c r="F3943" s="6" t="s">
        <v>27</v>
      </c>
      <c r="G3943" s="6" t="s">
        <v>22</v>
      </c>
      <c r="H3943" s="7">
        <v>43355.954907407409</v>
      </c>
      <c r="I3943" s="7">
        <v>43355.912499999999</v>
      </c>
      <c r="J3943" s="4">
        <f t="shared" si="308"/>
        <v>2018</v>
      </c>
      <c r="K3943" s="4">
        <f t="shared" si="309"/>
        <v>9</v>
      </c>
      <c r="L3943" s="6">
        <f t="shared" si="310"/>
        <v>3664.0000002924353</v>
      </c>
      <c r="M3943" s="8">
        <f t="shared" si="306"/>
        <v>61.066666671540588</v>
      </c>
      <c r="N3943" s="8">
        <f t="shared" si="307"/>
        <v>2625.8666668762453</v>
      </c>
      <c r="O3943" s="18">
        <v>1</v>
      </c>
      <c r="P3943" s="6" t="s">
        <v>6639</v>
      </c>
      <c r="Q3943" s="6" t="s">
        <v>24</v>
      </c>
    </row>
    <row r="3944" spans="1:17" ht="15">
      <c r="A3944" s="6" t="s">
        <v>17</v>
      </c>
      <c r="B3944" s="6" t="s">
        <v>140</v>
      </c>
      <c r="C3944" s="6" t="s">
        <v>141</v>
      </c>
      <c r="D3944" s="6" t="s">
        <v>735</v>
      </c>
      <c r="E3944" s="6">
        <v>1</v>
      </c>
      <c r="F3944" s="6" t="s">
        <v>92</v>
      </c>
      <c r="G3944" s="6" t="s">
        <v>22</v>
      </c>
      <c r="H3944" s="7">
        <v>43356.919849537036</v>
      </c>
      <c r="I3944" s="7">
        <v>43356.722222222219</v>
      </c>
      <c r="J3944" s="4">
        <f t="shared" si="308"/>
        <v>2018</v>
      </c>
      <c r="K3944" s="4">
        <f t="shared" si="309"/>
        <v>9</v>
      </c>
      <c r="L3944" s="6">
        <f t="shared" si="310"/>
        <v>17075.000000232831</v>
      </c>
      <c r="M3944" s="8">
        <f t="shared" si="306"/>
        <v>284.58333333721384</v>
      </c>
      <c r="N3944" s="8">
        <f t="shared" si="307"/>
        <v>284.58333333721384</v>
      </c>
      <c r="O3944" s="18">
        <v>1</v>
      </c>
      <c r="P3944" s="6" t="s">
        <v>6640</v>
      </c>
      <c r="Q3944" s="6" t="s">
        <v>24</v>
      </c>
    </row>
    <row r="3945" spans="1:17" ht="15">
      <c r="A3945" s="6" t="s">
        <v>17</v>
      </c>
      <c r="B3945" s="6" t="s">
        <v>140</v>
      </c>
      <c r="C3945" s="6" t="s">
        <v>141</v>
      </c>
      <c r="D3945" s="6" t="s">
        <v>4068</v>
      </c>
      <c r="E3945" s="6">
        <v>1</v>
      </c>
      <c r="F3945" s="6" t="s">
        <v>92</v>
      </c>
      <c r="G3945" s="6" t="s">
        <v>22</v>
      </c>
      <c r="H3945" s="7">
        <v>43356.885393518518</v>
      </c>
      <c r="I3945" s="7">
        <v>43356.772916666669</v>
      </c>
      <c r="J3945" s="4">
        <f t="shared" si="308"/>
        <v>2018</v>
      </c>
      <c r="K3945" s="4">
        <f t="shared" si="309"/>
        <v>9</v>
      </c>
      <c r="L3945" s="6">
        <f t="shared" si="310"/>
        <v>9717.9999997839332</v>
      </c>
      <c r="M3945" s="8">
        <f t="shared" si="306"/>
        <v>161.96666666306555</v>
      </c>
      <c r="N3945" s="8">
        <f t="shared" si="307"/>
        <v>161.96666666306555</v>
      </c>
      <c r="O3945" s="18">
        <v>1</v>
      </c>
      <c r="P3945" s="6" t="s">
        <v>6641</v>
      </c>
      <c r="Q3945" s="6" t="s">
        <v>24</v>
      </c>
    </row>
    <row r="3946" spans="1:17" ht="15">
      <c r="A3946" s="6" t="s">
        <v>17</v>
      </c>
      <c r="B3946" s="6" t="s">
        <v>41</v>
      </c>
      <c r="C3946" s="6" t="s">
        <v>62</v>
      </c>
      <c r="D3946" s="6" t="s">
        <v>310</v>
      </c>
      <c r="E3946" s="6">
        <v>14</v>
      </c>
      <c r="F3946" s="6" t="s">
        <v>125</v>
      </c>
      <c r="G3946" s="6" t="s">
        <v>22</v>
      </c>
      <c r="H3946" s="7">
        <v>43357.398946759262</v>
      </c>
      <c r="I3946" s="7">
        <v>43357.341666666667</v>
      </c>
      <c r="J3946" s="4">
        <f t="shared" si="308"/>
        <v>2018</v>
      </c>
      <c r="K3946" s="4">
        <f t="shared" si="309"/>
        <v>9</v>
      </c>
      <c r="L3946" s="6">
        <f t="shared" si="310"/>
        <v>4949.0000001853332</v>
      </c>
      <c r="M3946" s="8">
        <f t="shared" si="306"/>
        <v>82.48333333642222</v>
      </c>
      <c r="N3946" s="8">
        <f t="shared" si="307"/>
        <v>1154.7666667099111</v>
      </c>
      <c r="O3946" s="18">
        <v>1</v>
      </c>
      <c r="P3946" s="6" t="s">
        <v>6642</v>
      </c>
      <c r="Q3946" s="6" t="s">
        <v>24</v>
      </c>
    </row>
    <row r="3947" spans="1:17" ht="15">
      <c r="A3947" s="6" t="s">
        <v>17</v>
      </c>
      <c r="B3947" s="6" t="s">
        <v>55</v>
      </c>
      <c r="C3947" s="6" t="s">
        <v>59</v>
      </c>
      <c r="D3947" s="6" t="s">
        <v>6643</v>
      </c>
      <c r="E3947" s="6">
        <v>2</v>
      </c>
      <c r="F3947" s="6" t="s">
        <v>27</v>
      </c>
      <c r="G3947" s="6" t="s">
        <v>22</v>
      </c>
      <c r="H3947" s="7">
        <v>43357.456064814818</v>
      </c>
      <c r="I3947" s="7">
        <v>43357.397916666669</v>
      </c>
      <c r="J3947" s="4">
        <f t="shared" si="308"/>
        <v>2018</v>
      </c>
      <c r="K3947" s="4">
        <f t="shared" si="309"/>
        <v>9</v>
      </c>
      <c r="L3947" s="6">
        <f t="shared" si="310"/>
        <v>5024.000000115484</v>
      </c>
      <c r="M3947" s="8">
        <f t="shared" si="306"/>
        <v>83.733333335258067</v>
      </c>
      <c r="N3947" s="8">
        <f t="shared" si="307"/>
        <v>167.46666667051613</v>
      </c>
      <c r="O3947" s="18">
        <v>1</v>
      </c>
      <c r="P3947" s="6" t="s">
        <v>6644</v>
      </c>
      <c r="Q3947" s="6" t="s">
        <v>24</v>
      </c>
    </row>
    <row r="3948" spans="1:17" ht="15">
      <c r="A3948" s="6" t="s">
        <v>17</v>
      </c>
      <c r="B3948" s="6" t="s">
        <v>18</v>
      </c>
      <c r="C3948" s="6" t="s">
        <v>25</v>
      </c>
      <c r="D3948" s="6" t="s">
        <v>205</v>
      </c>
      <c r="E3948" s="6">
        <v>30</v>
      </c>
      <c r="F3948" s="6" t="s">
        <v>33</v>
      </c>
      <c r="G3948" s="6" t="s">
        <v>22</v>
      </c>
      <c r="H3948" s="7">
        <v>43112.795046296298</v>
      </c>
      <c r="I3948" s="7">
        <v>43112.738194444442</v>
      </c>
      <c r="J3948" s="4">
        <f t="shared" si="308"/>
        <v>2018</v>
      </c>
      <c r="K3948" s="4">
        <f t="shared" si="309"/>
        <v>1</v>
      </c>
      <c r="L3948" s="6">
        <f t="shared" si="310"/>
        <v>4912.0000003371388</v>
      </c>
      <c r="M3948" s="8">
        <f t="shared" si="306"/>
        <v>81.866666672285646</v>
      </c>
      <c r="N3948" s="8">
        <f t="shared" si="307"/>
        <v>2456.0000001685694</v>
      </c>
      <c r="O3948" s="18">
        <v>1</v>
      </c>
      <c r="P3948" s="6" t="s">
        <v>6645</v>
      </c>
      <c r="Q3948" s="6" t="s">
        <v>24</v>
      </c>
    </row>
    <row r="3949" spans="1:19" s="100" customFormat="1" ht="15">
      <c r="A3949" s="96" t="s">
        <v>17</v>
      </c>
      <c r="B3949" s="96" t="s">
        <v>41</v>
      </c>
      <c r="C3949" s="96" t="s">
        <v>42</v>
      </c>
      <c r="D3949" s="96" t="s">
        <v>6646</v>
      </c>
      <c r="E3949" s="96">
        <v>1</v>
      </c>
      <c r="F3949" s="96" t="s">
        <v>33</v>
      </c>
      <c r="G3949" s="96" t="s">
        <v>22</v>
      </c>
      <c r="H3949" s="97">
        <v>43127.669571759259</v>
      </c>
      <c r="I3949" s="97">
        <v>43127.625694444447</v>
      </c>
      <c r="J3949" s="4">
        <f t="shared" si="308"/>
        <v>2018</v>
      </c>
      <c r="K3949" s="4">
        <f t="shared" si="309"/>
        <v>1</v>
      </c>
      <c r="L3949" s="96">
        <f t="shared" si="310"/>
        <v>3790.9999998053536</v>
      </c>
      <c r="M3949" s="98">
        <f t="shared" si="306"/>
        <v>63.183333330089226</v>
      </c>
      <c r="N3949" s="98">
        <f t="shared" si="307"/>
        <v>63.183333330089226</v>
      </c>
      <c r="O3949" s="99">
        <v>1</v>
      </c>
      <c r="P3949" s="96" t="s">
        <v>6647</v>
      </c>
      <c r="Q3949" s="96" t="s">
        <v>24</v>
      </c>
      <c r="S3949"/>
    </row>
    <row r="3950" spans="1:17" ht="15">
      <c r="A3950" s="6" t="s">
        <v>17</v>
      </c>
      <c r="B3950" s="6" t="s">
        <v>18</v>
      </c>
      <c r="C3950" s="6" t="s">
        <v>35</v>
      </c>
      <c r="D3950" s="6" t="s">
        <v>6648</v>
      </c>
      <c r="E3950" s="6">
        <v>2</v>
      </c>
      <c r="F3950" s="6" t="s">
        <v>92</v>
      </c>
      <c r="G3950" s="6" t="s">
        <v>22</v>
      </c>
      <c r="H3950" s="7">
        <v>43357.814583333333</v>
      </c>
      <c r="I3950" s="7">
        <v>43357.772222222222</v>
      </c>
      <c r="J3950" s="4">
        <f t="shared" si="308"/>
        <v>2018</v>
      </c>
      <c r="K3950" s="4">
        <f t="shared" si="309"/>
        <v>9</v>
      </c>
      <c r="L3950" s="6">
        <f t="shared" si="310"/>
        <v>3659.9999999860302</v>
      </c>
      <c r="M3950" s="8">
        <f t="shared" si="306"/>
        <v>60.999999999767169</v>
      </c>
      <c r="N3950" s="8">
        <f t="shared" si="307"/>
        <v>121.99999999953434</v>
      </c>
      <c r="O3950" s="18">
        <v>1</v>
      </c>
      <c r="P3950" s="6" t="s">
        <v>6649</v>
      </c>
      <c r="Q3950" s="6" t="s">
        <v>24</v>
      </c>
    </row>
    <row r="3951" spans="1:17" ht="15">
      <c r="A3951" s="6" t="s">
        <v>29</v>
      </c>
      <c r="B3951" s="6" t="s">
        <v>94</v>
      </c>
      <c r="C3951" s="6" t="s">
        <v>95</v>
      </c>
      <c r="D3951" s="6" t="s">
        <v>6650</v>
      </c>
      <c r="E3951" s="6">
        <v>1</v>
      </c>
      <c r="F3951" s="6" t="s">
        <v>27</v>
      </c>
      <c r="G3951" s="6" t="s">
        <v>22</v>
      </c>
      <c r="H3951" s="7">
        <v>43358.403993055559</v>
      </c>
      <c r="I3951" s="7">
        <v>43358.314583333333</v>
      </c>
      <c r="J3951" s="4">
        <f t="shared" si="308"/>
        <v>2018</v>
      </c>
      <c r="K3951" s="4">
        <f t="shared" si="309"/>
        <v>9</v>
      </c>
      <c r="L3951" s="6">
        <f t="shared" si="310"/>
        <v>7725.000000349246</v>
      </c>
      <c r="M3951" s="8">
        <f t="shared" si="306"/>
        <v>128.75000000582077</v>
      </c>
      <c r="N3951" s="8">
        <f t="shared" si="307"/>
        <v>128.75000000582077</v>
      </c>
      <c r="O3951" s="18">
        <v>1</v>
      </c>
      <c r="P3951" s="6" t="s">
        <v>6651</v>
      </c>
      <c r="Q3951" s="6" t="s">
        <v>24</v>
      </c>
    </row>
    <row r="3952" spans="1:17" ht="15">
      <c r="A3952" s="6" t="s">
        <v>17</v>
      </c>
      <c r="B3952" s="6" t="s">
        <v>18</v>
      </c>
      <c r="C3952" s="6" t="s">
        <v>19</v>
      </c>
      <c r="D3952" s="6" t="s">
        <v>5336</v>
      </c>
      <c r="E3952" s="6">
        <v>3</v>
      </c>
      <c r="F3952" s="6" t="s">
        <v>92</v>
      </c>
      <c r="G3952" s="6" t="s">
        <v>22</v>
      </c>
      <c r="H3952" s="7">
        <v>43358.394756944443</v>
      </c>
      <c r="I3952" s="7">
        <v>43358.367361111108</v>
      </c>
      <c r="J3952" s="4">
        <f t="shared" si="308"/>
        <v>2018</v>
      </c>
      <c r="K3952" s="4">
        <f t="shared" si="309"/>
        <v>9</v>
      </c>
      <c r="L3952" s="6">
        <f t="shared" si="310"/>
        <v>2367.0000001089647</v>
      </c>
      <c r="M3952" s="8">
        <f t="shared" si="306"/>
        <v>39.450000001816079</v>
      </c>
      <c r="N3952" s="8">
        <f t="shared" si="307"/>
        <v>118.35000000544824</v>
      </c>
      <c r="O3952" s="18">
        <v>1</v>
      </c>
      <c r="P3952" s="6" t="s">
        <v>6652</v>
      </c>
      <c r="Q3952" s="6" t="s">
        <v>24</v>
      </c>
    </row>
    <row r="3953" spans="1:17" ht="15">
      <c r="A3953" s="6" t="s">
        <v>17</v>
      </c>
      <c r="B3953" s="6" t="s">
        <v>41</v>
      </c>
      <c r="C3953" s="6" t="s">
        <v>42</v>
      </c>
      <c r="D3953" s="6" t="s">
        <v>6653</v>
      </c>
      <c r="E3953" s="6">
        <v>6</v>
      </c>
      <c r="F3953" s="6" t="s">
        <v>85</v>
      </c>
      <c r="G3953" s="6" t="s">
        <v>22</v>
      </c>
      <c r="H3953" s="7">
        <v>43358.563657407409</v>
      </c>
      <c r="I3953" s="7">
        <v>43358.522916666669</v>
      </c>
      <c r="J3953" s="4">
        <f t="shared" si="308"/>
        <v>2018</v>
      </c>
      <c r="K3953" s="4">
        <f t="shared" si="309"/>
        <v>9</v>
      </c>
      <c r="L3953" s="6">
        <f t="shared" si="310"/>
        <v>3519.9999999487773</v>
      </c>
      <c r="M3953" s="8">
        <f t="shared" si="306"/>
        <v>58.666666665812954</v>
      </c>
      <c r="N3953" s="8">
        <f t="shared" si="307"/>
        <v>351.99999999487773</v>
      </c>
      <c r="O3953" s="18">
        <v>1</v>
      </c>
      <c r="P3953" s="6" t="s">
        <v>6654</v>
      </c>
      <c r="Q3953" s="6" t="s">
        <v>24</v>
      </c>
    </row>
    <row r="3954" spans="1:17" ht="15">
      <c r="A3954" s="6" t="s">
        <v>17</v>
      </c>
      <c r="B3954" s="6" t="s">
        <v>18</v>
      </c>
      <c r="C3954" s="6" t="s">
        <v>25</v>
      </c>
      <c r="D3954" s="6" t="s">
        <v>1160</v>
      </c>
      <c r="E3954" s="6">
        <v>1</v>
      </c>
      <c r="F3954" s="6" t="s">
        <v>85</v>
      </c>
      <c r="G3954" s="6" t="s">
        <v>22</v>
      </c>
      <c r="H3954" s="7">
        <v>43359.012164351851</v>
      </c>
      <c r="I3954" s="7">
        <v>43358.942361111112</v>
      </c>
      <c r="J3954" s="4">
        <f t="shared" si="308"/>
        <v>2018</v>
      </c>
      <c r="K3954" s="4">
        <f t="shared" si="309"/>
        <v>9</v>
      </c>
      <c r="L3954" s="6">
        <f t="shared" si="310"/>
        <v>6030.9999997727573</v>
      </c>
      <c r="M3954" s="8">
        <f t="shared" si="306"/>
        <v>100.51666666287929</v>
      </c>
      <c r="N3954" s="8">
        <f t="shared" si="307"/>
        <v>100.51666666287929</v>
      </c>
      <c r="O3954" s="18">
        <v>1</v>
      </c>
      <c r="P3954" s="6" t="s">
        <v>6655</v>
      </c>
      <c r="Q3954" s="6" t="s">
        <v>24</v>
      </c>
    </row>
    <row r="3955" spans="1:17" ht="15">
      <c r="A3955" s="6" t="s">
        <v>29</v>
      </c>
      <c r="B3955" s="6" t="s">
        <v>94</v>
      </c>
      <c r="C3955" s="6" t="s">
        <v>4972</v>
      </c>
      <c r="D3955" s="6" t="s">
        <v>6656</v>
      </c>
      <c r="E3955" s="6">
        <v>1</v>
      </c>
      <c r="F3955" s="6" t="s">
        <v>27</v>
      </c>
      <c r="G3955" s="6" t="s">
        <v>22</v>
      </c>
      <c r="H3955" s="7">
        <v>43359.46597222222</v>
      </c>
      <c r="I3955" s="7">
        <v>43359.386111111111</v>
      </c>
      <c r="J3955" s="4">
        <f t="shared" si="308"/>
        <v>2018</v>
      </c>
      <c r="K3955" s="4">
        <f t="shared" si="309"/>
        <v>9</v>
      </c>
      <c r="L3955" s="6">
        <f t="shared" si="310"/>
        <v>6899.9999998603016</v>
      </c>
      <c r="M3955" s="8">
        <f t="shared" si="306"/>
        <v>114.99999999767169</v>
      </c>
      <c r="N3955" s="8">
        <f t="shared" si="307"/>
        <v>114.99999999767169</v>
      </c>
      <c r="O3955" s="18">
        <v>1</v>
      </c>
      <c r="P3955" s="6" t="s">
        <v>6657</v>
      </c>
      <c r="Q3955" s="6" t="s">
        <v>24</v>
      </c>
    </row>
    <row r="3956" spans="1:17" ht="15">
      <c r="A3956" s="6" t="s">
        <v>17</v>
      </c>
      <c r="B3956" s="6" t="s">
        <v>41</v>
      </c>
      <c r="C3956" s="6" t="s">
        <v>42</v>
      </c>
      <c r="D3956" s="6" t="s">
        <v>2959</v>
      </c>
      <c r="E3956" s="6">
        <v>59</v>
      </c>
      <c r="F3956" s="6" t="s">
        <v>27</v>
      </c>
      <c r="G3956" s="6" t="s">
        <v>22</v>
      </c>
      <c r="H3956" s="7">
        <v>43359.676898148151</v>
      </c>
      <c r="I3956" s="7">
        <v>43359.62777777778</v>
      </c>
      <c r="J3956" s="4">
        <f t="shared" si="308"/>
        <v>2018</v>
      </c>
      <c r="K3956" s="4">
        <f t="shared" si="309"/>
        <v>9</v>
      </c>
      <c r="L3956" s="6">
        <f t="shared" si="310"/>
        <v>4244.0000000875443</v>
      </c>
      <c r="M3956" s="8">
        <f t="shared" si="306"/>
        <v>70.733333334792405</v>
      </c>
      <c r="N3956" s="8">
        <f t="shared" si="307"/>
        <v>4173.2666667527519</v>
      </c>
      <c r="O3956" s="18">
        <v>1</v>
      </c>
      <c r="P3956" s="6" t="s">
        <v>6658</v>
      </c>
      <c r="Q3956" s="6" t="s">
        <v>24</v>
      </c>
    </row>
    <row r="3957" spans="1:17" ht="15">
      <c r="A3957" s="6" t="s">
        <v>17</v>
      </c>
      <c r="B3957" s="6" t="s">
        <v>41</v>
      </c>
      <c r="C3957" s="6" t="s">
        <v>129</v>
      </c>
      <c r="D3957" s="6" t="s">
        <v>6659</v>
      </c>
      <c r="E3957" s="6">
        <v>8</v>
      </c>
      <c r="F3957" s="6" t="s">
        <v>27</v>
      </c>
      <c r="G3957" s="6" t="s">
        <v>22</v>
      </c>
      <c r="H3957" s="7">
        <v>43359.818749999999</v>
      </c>
      <c r="I3957" s="7">
        <v>43359.701388888891</v>
      </c>
      <c r="J3957" s="4">
        <f t="shared" si="308"/>
        <v>2018</v>
      </c>
      <c r="K3957" s="4">
        <f t="shared" si="309"/>
        <v>9</v>
      </c>
      <c r="L3957" s="6">
        <f t="shared" si="310"/>
        <v>10139.999999734573</v>
      </c>
      <c r="M3957" s="8">
        <f t="shared" si="306"/>
        <v>168.99999999557622</v>
      </c>
      <c r="N3957" s="8">
        <f t="shared" si="307"/>
        <v>1351.9999999646097</v>
      </c>
      <c r="O3957" s="18">
        <v>1</v>
      </c>
      <c r="P3957" s="6" t="s">
        <v>6660</v>
      </c>
      <c r="Q3957" s="6" t="s">
        <v>24</v>
      </c>
    </row>
    <row r="3958" spans="1:17" ht="15">
      <c r="A3958" s="6" t="s">
        <v>17</v>
      </c>
      <c r="B3958" s="6" t="s">
        <v>18</v>
      </c>
      <c r="C3958" s="6" t="s">
        <v>25</v>
      </c>
      <c r="D3958" s="6" t="s">
        <v>6661</v>
      </c>
      <c r="E3958" s="6">
        <v>2</v>
      </c>
      <c r="F3958" s="6" t="s">
        <v>85</v>
      </c>
      <c r="G3958" s="6" t="s">
        <v>22</v>
      </c>
      <c r="H3958" s="7">
        <v>43359.846273148149</v>
      </c>
      <c r="I3958" s="7">
        <v>43359.765277777777</v>
      </c>
      <c r="J3958" s="4">
        <f t="shared" si="308"/>
        <v>2018</v>
      </c>
      <c r="K3958" s="4">
        <f t="shared" si="309"/>
        <v>9</v>
      </c>
      <c r="L3958" s="6">
        <f t="shared" si="310"/>
        <v>6998.0000001378357</v>
      </c>
      <c r="M3958" s="8">
        <f t="shared" si="306"/>
        <v>116.6333333356306</v>
      </c>
      <c r="N3958" s="8">
        <f t="shared" si="307"/>
        <v>233.26666667126119</v>
      </c>
      <c r="O3958" s="18">
        <v>1</v>
      </c>
      <c r="P3958" s="6" t="s">
        <v>6662</v>
      </c>
      <c r="Q3958" s="6" t="s">
        <v>24</v>
      </c>
    </row>
    <row r="3959" spans="1:17" ht="15">
      <c r="A3959" s="6" t="s">
        <v>17</v>
      </c>
      <c r="B3959" s="6" t="s">
        <v>55</v>
      </c>
      <c r="C3959" s="6" t="s">
        <v>271</v>
      </c>
      <c r="D3959" s="6" t="s">
        <v>1858</v>
      </c>
      <c r="E3959" s="6">
        <v>3</v>
      </c>
      <c r="F3959" s="6" t="s">
        <v>27</v>
      </c>
      <c r="G3959" s="6" t="s">
        <v>22</v>
      </c>
      <c r="H3959" s="7">
        <v>43360.036053240743</v>
      </c>
      <c r="I3959" s="7">
        <v>43359.964583333334</v>
      </c>
      <c r="J3959" s="4">
        <f t="shared" si="308"/>
        <v>2018</v>
      </c>
      <c r="K3959" s="4">
        <f t="shared" si="309"/>
        <v>9</v>
      </c>
      <c r="L3959" s="6">
        <f t="shared" si="310"/>
        <v>6175.0000001164153</v>
      </c>
      <c r="M3959" s="8">
        <f t="shared" si="306"/>
        <v>102.91666666860692</v>
      </c>
      <c r="N3959" s="8">
        <f t="shared" si="307"/>
        <v>308.75000000582077</v>
      </c>
      <c r="O3959" s="18">
        <v>1</v>
      </c>
      <c r="P3959" s="6" t="s">
        <v>6663</v>
      </c>
      <c r="Q3959" s="6" t="s">
        <v>24</v>
      </c>
    </row>
    <row r="3960" spans="1:19" s="123" customFormat="1" ht="15">
      <c r="A3960" s="127" t="s">
        <v>29</v>
      </c>
      <c r="B3960" s="127" t="s">
        <v>87</v>
      </c>
      <c r="C3960" s="127" t="s">
        <v>103</v>
      </c>
      <c r="D3960" s="127" t="s">
        <v>6664</v>
      </c>
      <c r="E3960" s="127">
        <v>1</v>
      </c>
      <c r="F3960" s="127" t="s">
        <v>92</v>
      </c>
      <c r="G3960" s="127" t="s">
        <v>97</v>
      </c>
      <c r="H3960" s="128">
        <v>43360.441759259258</v>
      </c>
      <c r="I3960" s="128">
        <v>43360.420138888891</v>
      </c>
      <c r="J3960" s="4">
        <f t="shared" si="308"/>
        <v>2018</v>
      </c>
      <c r="K3960" s="4">
        <f t="shared" si="309"/>
        <v>9</v>
      </c>
      <c r="L3960" s="127">
        <f t="shared" si="310"/>
        <v>1867.9999997606501</v>
      </c>
      <c r="M3960" s="125">
        <f t="shared" si="306"/>
        <v>31.133333329344168</v>
      </c>
      <c r="N3960" s="125">
        <f t="shared" si="307"/>
        <v>31.133333329344168</v>
      </c>
      <c r="O3960" s="126">
        <v>1</v>
      </c>
      <c r="P3960" s="127" t="s">
        <v>6665</v>
      </c>
      <c r="Q3960" s="127" t="s">
        <v>24</v>
      </c>
      <c r="S3960"/>
    </row>
    <row r="3961" spans="1:17" ht="15">
      <c r="A3961" s="6" t="s">
        <v>17</v>
      </c>
      <c r="B3961" s="6" t="s">
        <v>41</v>
      </c>
      <c r="C3961" s="6" t="s">
        <v>129</v>
      </c>
      <c r="D3961" s="6" t="s">
        <v>397</v>
      </c>
      <c r="E3961" s="6">
        <v>1</v>
      </c>
      <c r="F3961" s="6" t="s">
        <v>131</v>
      </c>
      <c r="G3961" s="6" t="s">
        <v>22</v>
      </c>
      <c r="H3961" s="7">
        <v>43360.57708333333</v>
      </c>
      <c r="I3961" s="7">
        <v>43360.546527777777</v>
      </c>
      <c r="J3961" s="4">
        <f t="shared" si="308"/>
        <v>2018</v>
      </c>
      <c r="K3961" s="4">
        <f t="shared" si="309"/>
        <v>9</v>
      </c>
      <c r="L3961" s="6">
        <f t="shared" si="310"/>
        <v>2639.9999998044223</v>
      </c>
      <c r="M3961" s="8">
        <f t="shared" si="306"/>
        <v>43.999999996740371</v>
      </c>
      <c r="N3961" s="8">
        <f t="shared" si="307"/>
        <v>43.999999996740371</v>
      </c>
      <c r="O3961" s="18">
        <v>1</v>
      </c>
      <c r="P3961" s="6" t="s">
        <v>6666</v>
      </c>
      <c r="Q3961" s="6" t="s">
        <v>24</v>
      </c>
    </row>
    <row r="3962" spans="1:17" ht="15">
      <c r="A3962" s="6" t="s">
        <v>17</v>
      </c>
      <c r="B3962" s="6" t="s">
        <v>41</v>
      </c>
      <c r="C3962" s="6" t="s">
        <v>42</v>
      </c>
      <c r="D3962" s="6" t="s">
        <v>6667</v>
      </c>
      <c r="E3962" s="6">
        <v>4</v>
      </c>
      <c r="F3962" s="6" t="s">
        <v>27</v>
      </c>
      <c r="G3962" s="6" t="s">
        <v>22</v>
      </c>
      <c r="H3962" s="7">
        <v>43360.594884259262</v>
      </c>
      <c r="I3962" s="7">
        <v>43360.575694444444</v>
      </c>
      <c r="J3962" s="4">
        <f t="shared" si="308"/>
        <v>2018</v>
      </c>
      <c r="K3962" s="4">
        <f t="shared" si="309"/>
        <v>9</v>
      </c>
      <c r="L3962" s="6">
        <f t="shared" si="310"/>
        <v>1658.0000003334135</v>
      </c>
      <c r="M3962" s="8">
        <f t="shared" si="306"/>
        <v>27.633333338890225</v>
      </c>
      <c r="N3962" s="8">
        <f t="shared" si="307"/>
        <v>110.5333333555609</v>
      </c>
      <c r="O3962" s="18">
        <v>1</v>
      </c>
      <c r="P3962" s="6" t="s">
        <v>6668</v>
      </c>
      <c r="Q3962" s="6" t="s">
        <v>24</v>
      </c>
    </row>
    <row r="3963" spans="1:17" ht="15">
      <c r="A3963" s="6" t="s">
        <v>17</v>
      </c>
      <c r="B3963" s="6" t="s">
        <v>18</v>
      </c>
      <c r="C3963" s="6" t="s">
        <v>25</v>
      </c>
      <c r="D3963" s="6" t="s">
        <v>6669</v>
      </c>
      <c r="E3963" s="6">
        <v>1</v>
      </c>
      <c r="F3963" s="6" t="s">
        <v>131</v>
      </c>
      <c r="G3963" s="6" t="s">
        <v>22</v>
      </c>
      <c r="H3963" s="7">
        <v>43360.616666666669</v>
      </c>
      <c r="I3963" s="7">
        <v>43360.598611111112</v>
      </c>
      <c r="J3963" s="4">
        <f t="shared" si="308"/>
        <v>2018</v>
      </c>
      <c r="K3963" s="4">
        <f t="shared" si="309"/>
        <v>9</v>
      </c>
      <c r="L3963" s="6">
        <f t="shared" si="310"/>
        <v>1560.0000000558794</v>
      </c>
      <c r="M3963" s="8">
        <f t="shared" si="306"/>
        <v>26.000000000931323</v>
      </c>
      <c r="N3963" s="8">
        <f t="shared" si="307"/>
        <v>26.000000000931323</v>
      </c>
      <c r="O3963" s="18">
        <v>1</v>
      </c>
      <c r="P3963" s="6" t="s">
        <v>6670</v>
      </c>
      <c r="Q3963" s="6" t="s">
        <v>24</v>
      </c>
    </row>
    <row r="3964" spans="1:17" ht="15">
      <c r="A3964" s="6" t="s">
        <v>17</v>
      </c>
      <c r="B3964" s="6" t="s">
        <v>18</v>
      </c>
      <c r="C3964" s="6" t="s">
        <v>38</v>
      </c>
      <c r="D3964" s="6" t="s">
        <v>71</v>
      </c>
      <c r="E3964" s="6">
        <v>1</v>
      </c>
      <c r="F3964" s="6" t="s">
        <v>44</v>
      </c>
      <c r="G3964" s="6" t="s">
        <v>22</v>
      </c>
      <c r="H3964" s="7">
        <v>43360.621145833335</v>
      </c>
      <c r="I3964" s="7">
        <v>43360.599999999999</v>
      </c>
      <c r="J3964" s="4">
        <f t="shared" si="308"/>
        <v>2018</v>
      </c>
      <c r="K3964" s="4">
        <f t="shared" si="309"/>
        <v>9</v>
      </c>
      <c r="L3964" s="6">
        <f t="shared" si="310"/>
        <v>1827.0000002346933</v>
      </c>
      <c r="M3964" s="8">
        <f t="shared" si="306"/>
        <v>30.450000003911555</v>
      </c>
      <c r="N3964" s="8">
        <f t="shared" si="307"/>
        <v>30.450000003911555</v>
      </c>
      <c r="O3964" s="18">
        <v>1</v>
      </c>
      <c r="P3964" s="6" t="s">
        <v>6671</v>
      </c>
      <c r="Q3964" s="6" t="s">
        <v>24</v>
      </c>
    </row>
    <row r="3965" spans="1:17" ht="15">
      <c r="A3965" s="6" t="s">
        <v>17</v>
      </c>
      <c r="B3965" s="6" t="s">
        <v>41</v>
      </c>
      <c r="C3965" s="6" t="s">
        <v>129</v>
      </c>
      <c r="D3965" s="6" t="s">
        <v>96</v>
      </c>
      <c r="E3965" s="6">
        <v>1</v>
      </c>
      <c r="F3965" s="6" t="s">
        <v>131</v>
      </c>
      <c r="G3965" s="6" t="s">
        <v>22</v>
      </c>
      <c r="H3965" s="7">
        <v>43360.645138888889</v>
      </c>
      <c r="I3965" s="7">
        <v>43360.616666666669</v>
      </c>
      <c r="J3965" s="4">
        <f t="shared" si="308"/>
        <v>2018</v>
      </c>
      <c r="K3965" s="4">
        <f t="shared" si="309"/>
        <v>9</v>
      </c>
      <c r="L3965" s="6">
        <f t="shared" si="310"/>
        <v>2459.9999998463318</v>
      </c>
      <c r="M3965" s="8">
        <f t="shared" si="306"/>
        <v>40.999999997438863</v>
      </c>
      <c r="N3965" s="8">
        <f t="shared" si="307"/>
        <v>40.999999997438863</v>
      </c>
      <c r="O3965" s="18">
        <v>1</v>
      </c>
      <c r="P3965" s="6" t="s">
        <v>6672</v>
      </c>
      <c r="Q3965" s="6" t="s">
        <v>24</v>
      </c>
    </row>
    <row r="3966" spans="1:17" ht="15">
      <c r="A3966" s="6" t="s">
        <v>17</v>
      </c>
      <c r="B3966" s="6" t="s">
        <v>18</v>
      </c>
      <c r="C3966" s="6" t="s">
        <v>35</v>
      </c>
      <c r="D3966" s="6" t="s">
        <v>6673</v>
      </c>
      <c r="E3966" s="6">
        <v>1</v>
      </c>
      <c r="F3966" s="6" t="s">
        <v>92</v>
      </c>
      <c r="G3966" s="6" t="s">
        <v>22</v>
      </c>
      <c r="H3966" s="7">
        <v>43360.805081018516</v>
      </c>
      <c r="I3966" s="7">
        <v>43360.768750000003</v>
      </c>
      <c r="J3966" s="4">
        <f t="shared" si="308"/>
        <v>2018</v>
      </c>
      <c r="K3966" s="4">
        <f t="shared" si="309"/>
        <v>9</v>
      </c>
      <c r="L3966" s="6">
        <f t="shared" si="310"/>
        <v>3138.9999995240942</v>
      </c>
      <c r="M3966" s="8">
        <f t="shared" si="306"/>
        <v>52.316666658734903</v>
      </c>
      <c r="N3966" s="8">
        <f t="shared" si="307"/>
        <v>52.316666658734903</v>
      </c>
      <c r="O3966" s="18">
        <v>1</v>
      </c>
      <c r="P3966" s="6" t="s">
        <v>6674</v>
      </c>
      <c r="Q3966" s="6" t="s">
        <v>24</v>
      </c>
    </row>
    <row r="3967" spans="1:17" ht="15">
      <c r="A3967" s="6" t="s">
        <v>17</v>
      </c>
      <c r="B3967" s="6" t="s">
        <v>140</v>
      </c>
      <c r="C3967" s="6" t="s">
        <v>141</v>
      </c>
      <c r="D3967" s="6" t="s">
        <v>6675</v>
      </c>
      <c r="E3967" s="6">
        <v>2</v>
      </c>
      <c r="F3967" s="6" t="s">
        <v>27</v>
      </c>
      <c r="G3967" s="6" t="s">
        <v>22</v>
      </c>
      <c r="H3967" s="7">
        <v>43360.885416666664</v>
      </c>
      <c r="I3967" s="7">
        <v>43360.821527777778</v>
      </c>
      <c r="J3967" s="4">
        <f t="shared" si="308"/>
        <v>2018</v>
      </c>
      <c r="K3967" s="4">
        <f t="shared" si="309"/>
        <v>9</v>
      </c>
      <c r="L3967" s="6">
        <f t="shared" si="310"/>
        <v>5519.9999997625127</v>
      </c>
      <c r="M3967" s="8">
        <f t="shared" si="306"/>
        <v>91.999999996041879</v>
      </c>
      <c r="N3967" s="8">
        <f t="shared" si="307"/>
        <v>183.99999999208376</v>
      </c>
      <c r="O3967" s="18">
        <v>1</v>
      </c>
      <c r="P3967" s="6" t="s">
        <v>6676</v>
      </c>
      <c r="Q3967" s="6" t="s">
        <v>24</v>
      </c>
    </row>
    <row r="3968" spans="1:17" ht="15">
      <c r="A3968" s="6" t="s">
        <v>17</v>
      </c>
      <c r="B3968" s="6" t="s">
        <v>18</v>
      </c>
      <c r="C3968" s="6" t="s">
        <v>38</v>
      </c>
      <c r="D3968" s="6" t="s">
        <v>3666</v>
      </c>
      <c r="E3968" s="6">
        <v>6</v>
      </c>
      <c r="F3968" s="6" t="s">
        <v>85</v>
      </c>
      <c r="G3968" s="6" t="s">
        <v>22</v>
      </c>
      <c r="H3968" s="7">
        <v>43361.387499999997</v>
      </c>
      <c r="I3968" s="7">
        <v>43361.331250000003</v>
      </c>
      <c r="J3968" s="4">
        <f t="shared" si="308"/>
        <v>2018</v>
      </c>
      <c r="K3968" s="4">
        <f t="shared" si="309"/>
        <v>9</v>
      </c>
      <c r="L3968" s="6">
        <f t="shared" si="310"/>
        <v>4859.9999994970858</v>
      </c>
      <c r="M3968" s="8">
        <f t="shared" si="311" ref="M3968:M4031">+L3968/60</f>
        <v>80.999999991618097</v>
      </c>
      <c r="N3968" s="8">
        <f t="shared" si="312" ref="N3968:N4031">+M3968*E3968</f>
        <v>485.99999994970858</v>
      </c>
      <c r="O3968" s="18">
        <v>1</v>
      </c>
      <c r="P3968" s="6" t="s">
        <v>6677</v>
      </c>
      <c r="Q3968" s="6" t="s">
        <v>24</v>
      </c>
    </row>
    <row r="3969" spans="1:17" ht="15">
      <c r="A3969" s="6" t="s">
        <v>17</v>
      </c>
      <c r="B3969" s="6" t="s">
        <v>140</v>
      </c>
      <c r="C3969" s="6" t="s">
        <v>141</v>
      </c>
      <c r="D3969" s="6" t="s">
        <v>6678</v>
      </c>
      <c r="E3969" s="6">
        <v>2</v>
      </c>
      <c r="F3969" s="6" t="s">
        <v>92</v>
      </c>
      <c r="G3969" s="6" t="s">
        <v>22</v>
      </c>
      <c r="H3969" s="7">
        <v>43361.425081018519</v>
      </c>
      <c r="I3969" s="7">
        <v>43361.370833333334</v>
      </c>
      <c r="J3969" s="4">
        <f t="shared" si="308"/>
        <v>2018</v>
      </c>
      <c r="K3969" s="4">
        <f t="shared" si="309"/>
        <v>9</v>
      </c>
      <c r="L3969" s="6">
        <f t="shared" si="310"/>
        <v>4686.9999999180436</v>
      </c>
      <c r="M3969" s="8">
        <f t="shared" si="311"/>
        <v>78.116666665300727</v>
      </c>
      <c r="N3969" s="8">
        <f t="shared" si="312"/>
        <v>156.23333333060145</v>
      </c>
      <c r="O3969" s="18">
        <v>1</v>
      </c>
      <c r="P3969" s="6" t="s">
        <v>6679</v>
      </c>
      <c r="Q3969" s="6" t="s">
        <v>24</v>
      </c>
    </row>
    <row r="3970" spans="1:17" ht="15">
      <c r="A3970" s="6" t="s">
        <v>17</v>
      </c>
      <c r="B3970" s="6" t="s">
        <v>41</v>
      </c>
      <c r="C3970" s="6" t="s">
        <v>42</v>
      </c>
      <c r="D3970" s="6" t="s">
        <v>6680</v>
      </c>
      <c r="E3970" s="6">
        <v>1</v>
      </c>
      <c r="F3970" s="6" t="s">
        <v>33</v>
      </c>
      <c r="G3970" s="6" t="s">
        <v>22</v>
      </c>
      <c r="H3970" s="7">
        <v>43129.443402777775</v>
      </c>
      <c r="I3970" s="7">
        <v>43129.409722222219</v>
      </c>
      <c r="J3970" s="4">
        <f t="shared" si="308"/>
        <v>2018</v>
      </c>
      <c r="K3970" s="4">
        <f t="shared" si="309"/>
        <v>1</v>
      </c>
      <c r="L3970" s="6">
        <f t="shared" si="310"/>
        <v>2910.0000000558794</v>
      </c>
      <c r="M3970" s="8">
        <f t="shared" si="311"/>
        <v>48.500000000931323</v>
      </c>
      <c r="N3970" s="8">
        <f t="shared" si="312"/>
        <v>48.500000000931323</v>
      </c>
      <c r="O3970" s="18">
        <v>1</v>
      </c>
      <c r="P3970" s="6" t="s">
        <v>6681</v>
      </c>
      <c r="Q3970" s="6" t="s">
        <v>24</v>
      </c>
    </row>
    <row r="3971" spans="1:17" ht="15">
      <c r="A3971" s="6" t="s">
        <v>17</v>
      </c>
      <c r="B3971" s="6" t="s">
        <v>55</v>
      </c>
      <c r="C3971" s="6" t="s">
        <v>59</v>
      </c>
      <c r="D3971" s="6" t="s">
        <v>6682</v>
      </c>
      <c r="E3971" s="6">
        <v>2</v>
      </c>
      <c r="F3971" s="6" t="s">
        <v>92</v>
      </c>
      <c r="G3971" s="6" t="s">
        <v>22</v>
      </c>
      <c r="H3971" s="7">
        <v>43361.427256944444</v>
      </c>
      <c r="I3971" s="7">
        <v>43361.38958333333</v>
      </c>
      <c r="J3971" s="4">
        <f t="shared" si="313" ref="J3971:J4034">YEAR(I3971)</f>
        <v>2018</v>
      </c>
      <c r="K3971" s="4">
        <f t="shared" si="314" ref="K3971:K4034">MONTH(I3971)</f>
        <v>9</v>
      </c>
      <c r="L3971" s="6">
        <f t="shared" si="310"/>
        <v>3255.0000002374873</v>
      </c>
      <c r="M3971" s="8">
        <f t="shared" si="311"/>
        <v>54.250000003958121</v>
      </c>
      <c r="N3971" s="8">
        <f t="shared" si="312"/>
        <v>108.50000000791624</v>
      </c>
      <c r="O3971" s="18">
        <v>1</v>
      </c>
      <c r="P3971" s="6" t="s">
        <v>6683</v>
      </c>
      <c r="Q3971" s="6" t="s">
        <v>24</v>
      </c>
    </row>
    <row r="3972" spans="1:17" ht="15">
      <c r="A3972" s="6" t="s">
        <v>17</v>
      </c>
      <c r="B3972" s="6" t="s">
        <v>18</v>
      </c>
      <c r="C3972" s="6" t="s">
        <v>38</v>
      </c>
      <c r="D3972" s="6" t="s">
        <v>5332</v>
      </c>
      <c r="E3972" s="6">
        <v>3</v>
      </c>
      <c r="F3972" s="6" t="s">
        <v>92</v>
      </c>
      <c r="G3972" s="6" t="s">
        <v>22</v>
      </c>
      <c r="H3972" s="7">
        <v>43361.468009259261</v>
      </c>
      <c r="I3972" s="7">
        <v>43361.431944444441</v>
      </c>
      <c r="J3972" s="4">
        <f t="shared" si="313"/>
        <v>2018</v>
      </c>
      <c r="K3972" s="4">
        <f t="shared" si="314"/>
        <v>9</v>
      </c>
      <c r="L3972" s="6">
        <f t="shared" si="310"/>
        <v>3116.0000004339963</v>
      </c>
      <c r="M3972" s="8">
        <f t="shared" si="311"/>
        <v>51.933333340566605</v>
      </c>
      <c r="N3972" s="8">
        <f t="shared" si="312"/>
        <v>155.80000002169982</v>
      </c>
      <c r="O3972" s="18">
        <v>1</v>
      </c>
      <c r="P3972" s="6" t="s">
        <v>6684</v>
      </c>
      <c r="Q3972" s="6" t="s">
        <v>24</v>
      </c>
    </row>
    <row r="3973" spans="1:17" ht="15">
      <c r="A3973" s="6" t="s">
        <v>17</v>
      </c>
      <c r="B3973" s="6" t="s">
        <v>41</v>
      </c>
      <c r="C3973" s="6" t="s">
        <v>42</v>
      </c>
      <c r="D3973" s="6" t="s">
        <v>6685</v>
      </c>
      <c r="E3973" s="6">
        <v>1</v>
      </c>
      <c r="F3973" s="6" t="s">
        <v>27</v>
      </c>
      <c r="G3973" s="6" t="s">
        <v>22</v>
      </c>
      <c r="H3973" s="7">
        <v>43361.693749999999</v>
      </c>
      <c r="I3973" s="7">
        <v>43361.648611111108</v>
      </c>
      <c r="J3973" s="4">
        <f t="shared" si="313"/>
        <v>2018</v>
      </c>
      <c r="K3973" s="4">
        <f t="shared" si="314"/>
        <v>9</v>
      </c>
      <c r="L3973" s="6">
        <f t="shared" si="310"/>
        <v>3900.0000001396984</v>
      </c>
      <c r="M3973" s="8">
        <f t="shared" si="311"/>
        <v>65.000000002328306</v>
      </c>
      <c r="N3973" s="8">
        <f t="shared" si="312"/>
        <v>65.000000002328306</v>
      </c>
      <c r="O3973" s="18">
        <v>1</v>
      </c>
      <c r="P3973" s="6" t="s">
        <v>6686</v>
      </c>
      <c r="Q3973" s="6" t="s">
        <v>24</v>
      </c>
    </row>
    <row r="3974" spans="1:17" ht="15">
      <c r="A3974" s="6" t="s">
        <v>17</v>
      </c>
      <c r="B3974" s="6" t="s">
        <v>55</v>
      </c>
      <c r="C3974" s="6" t="s">
        <v>59</v>
      </c>
      <c r="D3974" s="6" t="s">
        <v>6687</v>
      </c>
      <c r="E3974" s="6">
        <v>3</v>
      </c>
      <c r="F3974" s="6" t="s">
        <v>92</v>
      </c>
      <c r="G3974" s="6" t="s">
        <v>22</v>
      </c>
      <c r="H3974" s="7">
        <v>43361.802974537037</v>
      </c>
      <c r="I3974" s="7">
        <v>43361.775694444441</v>
      </c>
      <c r="J3974" s="4">
        <f t="shared" si="313"/>
        <v>2018</v>
      </c>
      <c r="K3974" s="4">
        <f t="shared" si="314"/>
        <v>9</v>
      </c>
      <c r="L3974" s="6">
        <f t="shared" si="310"/>
        <v>2357.000000285916</v>
      </c>
      <c r="M3974" s="8">
        <f t="shared" si="311"/>
        <v>39.283333338098601</v>
      </c>
      <c r="N3974" s="8">
        <f t="shared" si="312"/>
        <v>117.8500000142958</v>
      </c>
      <c r="O3974" s="18">
        <v>1</v>
      </c>
      <c r="P3974" s="6" t="s">
        <v>6688</v>
      </c>
      <c r="Q3974" s="6" t="s">
        <v>24</v>
      </c>
    </row>
    <row r="3975" spans="1:17" ht="15">
      <c r="A3975" s="6" t="s">
        <v>17</v>
      </c>
      <c r="B3975" s="6" t="s">
        <v>18</v>
      </c>
      <c r="C3975" s="6" t="s">
        <v>38</v>
      </c>
      <c r="D3975" s="6" t="s">
        <v>2837</v>
      </c>
      <c r="E3975" s="6">
        <v>1</v>
      </c>
      <c r="F3975" s="6" t="s">
        <v>27</v>
      </c>
      <c r="G3975" s="6" t="s">
        <v>22</v>
      </c>
      <c r="H3975" s="7">
        <v>43361.922881944447</v>
      </c>
      <c r="I3975" s="7">
        <v>43361.793749999997</v>
      </c>
      <c r="J3975" s="4">
        <f t="shared" si="313"/>
        <v>2018</v>
      </c>
      <c r="K3975" s="4">
        <f t="shared" si="314"/>
        <v>9</v>
      </c>
      <c r="L3975" s="6">
        <f t="shared" si="310"/>
        <v>11157.000000472181</v>
      </c>
      <c r="M3975" s="8">
        <f t="shared" si="311"/>
        <v>185.95000000786968</v>
      </c>
      <c r="N3975" s="8">
        <f t="shared" si="312"/>
        <v>185.95000000786968</v>
      </c>
      <c r="O3975" s="18">
        <v>1</v>
      </c>
      <c r="P3975" s="6" t="s">
        <v>6689</v>
      </c>
      <c r="Q3975" s="6" t="s">
        <v>24</v>
      </c>
    </row>
    <row r="3976" spans="1:17" ht="15">
      <c r="A3976" s="6" t="s">
        <v>17</v>
      </c>
      <c r="B3976" s="6" t="s">
        <v>41</v>
      </c>
      <c r="C3976" s="6" t="s">
        <v>62</v>
      </c>
      <c r="D3976" s="6" t="s">
        <v>3412</v>
      </c>
      <c r="E3976" s="6">
        <v>31</v>
      </c>
      <c r="F3976" s="6" t="s">
        <v>27</v>
      </c>
      <c r="G3976" s="6" t="s">
        <v>22</v>
      </c>
      <c r="H3976" s="7">
        <v>43361.993020833332</v>
      </c>
      <c r="I3976" s="7">
        <v>43361.94027777778</v>
      </c>
      <c r="J3976" s="4">
        <f t="shared" si="313"/>
        <v>2018</v>
      </c>
      <c r="K3976" s="4">
        <f t="shared" si="314"/>
        <v>9</v>
      </c>
      <c r="L3976" s="6">
        <f t="shared" si="310"/>
        <v>4556.9999997038394</v>
      </c>
      <c r="M3976" s="8">
        <f t="shared" si="311"/>
        <v>75.94999999506399</v>
      </c>
      <c r="N3976" s="8">
        <f t="shared" si="312"/>
        <v>2354.4499998469837</v>
      </c>
      <c r="O3976" s="18">
        <v>1</v>
      </c>
      <c r="P3976" s="6" t="s">
        <v>6690</v>
      </c>
      <c r="Q3976" s="6" t="s">
        <v>24</v>
      </c>
    </row>
    <row r="3977" spans="1:17" ht="15">
      <c r="A3977" s="6" t="s">
        <v>17</v>
      </c>
      <c r="B3977" s="6" t="s">
        <v>140</v>
      </c>
      <c r="C3977" s="6" t="s">
        <v>141</v>
      </c>
      <c r="D3977" s="6" t="s">
        <v>142</v>
      </c>
      <c r="E3977" s="6">
        <v>69</v>
      </c>
      <c r="F3977" s="6" t="s">
        <v>27</v>
      </c>
      <c r="G3977" s="6" t="s">
        <v>22</v>
      </c>
      <c r="H3977" s="7">
        <v>43362.011307870373</v>
      </c>
      <c r="I3977" s="7">
        <v>43361.956250000003</v>
      </c>
      <c r="J3977" s="4">
        <f t="shared" si="313"/>
        <v>2018</v>
      </c>
      <c r="K3977" s="4">
        <f t="shared" si="314"/>
        <v>9</v>
      </c>
      <c r="L3977" s="6">
        <f t="shared" si="310"/>
        <v>4756.9999999366701</v>
      </c>
      <c r="M3977" s="8">
        <f t="shared" si="311"/>
        <v>79.283333332277834</v>
      </c>
      <c r="N3977" s="8">
        <f t="shared" si="312"/>
        <v>5470.5499999271706</v>
      </c>
      <c r="O3977" s="18">
        <v>1</v>
      </c>
      <c r="P3977" s="6" t="s">
        <v>6691</v>
      </c>
      <c r="Q3977" s="6" t="s">
        <v>24</v>
      </c>
    </row>
    <row r="3978" spans="1:17" ht="15">
      <c r="A3978" s="6" t="s">
        <v>17</v>
      </c>
      <c r="B3978" s="6" t="s">
        <v>140</v>
      </c>
      <c r="C3978" s="6" t="s">
        <v>141</v>
      </c>
      <c r="D3978" s="6" t="s">
        <v>6692</v>
      </c>
      <c r="E3978" s="6">
        <v>15</v>
      </c>
      <c r="F3978" s="6" t="s">
        <v>27</v>
      </c>
      <c r="G3978" s="6" t="s">
        <v>22</v>
      </c>
      <c r="H3978" s="7">
        <v>43362.662256944444</v>
      </c>
      <c r="I3978" s="7">
        <v>43362.599999999999</v>
      </c>
      <c r="J3978" s="4">
        <f t="shared" si="313"/>
        <v>2018</v>
      </c>
      <c r="K3978" s="4">
        <f t="shared" si="314"/>
        <v>9</v>
      </c>
      <c r="L3978" s="6">
        <f t="shared" si="315" ref="L3978:L4041">(H3978-I3978)*60*24*60</f>
        <v>5379.0000001201406</v>
      </c>
      <c r="M3978" s="8">
        <f t="shared" si="311"/>
        <v>89.650000002002344</v>
      </c>
      <c r="N3978" s="8">
        <f t="shared" si="312"/>
        <v>1344.7500000300352</v>
      </c>
      <c r="O3978" s="18">
        <v>1</v>
      </c>
      <c r="P3978" s="6" t="s">
        <v>6693</v>
      </c>
      <c r="Q3978" s="6" t="s">
        <v>24</v>
      </c>
    </row>
    <row r="3979" spans="1:17" ht="15">
      <c r="A3979" s="6" t="s">
        <v>17</v>
      </c>
      <c r="B3979" s="6" t="s">
        <v>41</v>
      </c>
      <c r="C3979" s="6" t="s">
        <v>135</v>
      </c>
      <c r="D3979" s="6" t="s">
        <v>6694</v>
      </c>
      <c r="E3979" s="6">
        <v>1</v>
      </c>
      <c r="F3979" s="6" t="s">
        <v>92</v>
      </c>
      <c r="G3979" s="6" t="s">
        <v>22</v>
      </c>
      <c r="H3979" s="7">
        <v>43362.655428240738</v>
      </c>
      <c r="I3979" s="7">
        <v>43362.631249999999</v>
      </c>
      <c r="J3979" s="4">
        <f t="shared" si="313"/>
        <v>2018</v>
      </c>
      <c r="K3979" s="4">
        <f t="shared" si="314"/>
        <v>9</v>
      </c>
      <c r="L3979" s="6">
        <f t="shared" si="315"/>
        <v>2088.9999998733401</v>
      </c>
      <c r="M3979" s="8">
        <f t="shared" si="311"/>
        <v>34.816666664555669</v>
      </c>
      <c r="N3979" s="8">
        <f t="shared" si="312"/>
        <v>34.816666664555669</v>
      </c>
      <c r="O3979" s="18">
        <v>1</v>
      </c>
      <c r="P3979" s="6" t="s">
        <v>6695</v>
      </c>
      <c r="Q3979" s="6" t="s">
        <v>24</v>
      </c>
    </row>
    <row r="3980" spans="1:17" ht="15">
      <c r="A3980" s="6" t="s">
        <v>17</v>
      </c>
      <c r="B3980" s="6" t="s">
        <v>18</v>
      </c>
      <c r="C3980" s="6" t="s">
        <v>38</v>
      </c>
      <c r="D3980" s="6" t="s">
        <v>6696</v>
      </c>
      <c r="E3980" s="6">
        <v>2</v>
      </c>
      <c r="F3980" s="6" t="s">
        <v>27</v>
      </c>
      <c r="G3980" s="6" t="s">
        <v>22</v>
      </c>
      <c r="H3980" s="7">
        <v>43362.765266203707</v>
      </c>
      <c r="I3980" s="7">
        <v>43362.701388888891</v>
      </c>
      <c r="J3980" s="4">
        <f t="shared" si="313"/>
        <v>2018</v>
      </c>
      <c r="K3980" s="4">
        <f t="shared" si="314"/>
        <v>9</v>
      </c>
      <c r="L3980" s="6">
        <f t="shared" si="315"/>
        <v>5519.0000001573935</v>
      </c>
      <c r="M3980" s="8">
        <f t="shared" si="311"/>
        <v>91.983333335956559</v>
      </c>
      <c r="N3980" s="8">
        <f t="shared" si="312"/>
        <v>183.96666667191312</v>
      </c>
      <c r="O3980" s="18">
        <v>1</v>
      </c>
      <c r="P3980" s="6" t="s">
        <v>6697</v>
      </c>
      <c r="Q3980" s="6" t="s">
        <v>24</v>
      </c>
    </row>
    <row r="3981" spans="1:17" ht="15">
      <c r="A3981" s="6" t="s">
        <v>17</v>
      </c>
      <c r="B3981" s="6" t="s">
        <v>18</v>
      </c>
      <c r="C3981" s="6" t="s">
        <v>38</v>
      </c>
      <c r="D3981" s="6" t="s">
        <v>6698</v>
      </c>
      <c r="E3981" s="6">
        <v>2</v>
      </c>
      <c r="F3981" s="6" t="s">
        <v>131</v>
      </c>
      <c r="G3981" s="6" t="s">
        <v>22</v>
      </c>
      <c r="H3981" s="7">
        <v>43363.404085648152</v>
      </c>
      <c r="I3981" s="7">
        <v>43363.369444444441</v>
      </c>
      <c r="J3981" s="4">
        <f t="shared" si="313"/>
        <v>2018</v>
      </c>
      <c r="K3981" s="4">
        <f t="shared" si="314"/>
        <v>9</v>
      </c>
      <c r="L3981" s="6">
        <f t="shared" si="315"/>
        <v>2993.0000005988404</v>
      </c>
      <c r="M3981" s="8">
        <f t="shared" si="311"/>
        <v>49.883333343314007</v>
      </c>
      <c r="N3981" s="8">
        <f t="shared" si="312"/>
        <v>99.766666686628014</v>
      </c>
      <c r="O3981" s="18">
        <v>1</v>
      </c>
      <c r="P3981" s="6" t="s">
        <v>6699</v>
      </c>
      <c r="Q3981" s="6" t="s">
        <v>24</v>
      </c>
    </row>
    <row r="3982" spans="1:17" ht="15">
      <c r="A3982" s="6" t="s">
        <v>17</v>
      </c>
      <c r="B3982" s="6" t="s">
        <v>41</v>
      </c>
      <c r="C3982" s="6" t="s">
        <v>62</v>
      </c>
      <c r="D3982" s="6" t="s">
        <v>3469</v>
      </c>
      <c r="E3982" s="6">
        <v>17</v>
      </c>
      <c r="F3982" s="6" t="s">
        <v>472</v>
      </c>
      <c r="G3982" s="6" t="s">
        <v>22</v>
      </c>
      <c r="H3982" s="7">
        <v>43363.585347222222</v>
      </c>
      <c r="I3982" s="7">
        <v>43363.521527777775</v>
      </c>
      <c r="J3982" s="4">
        <f t="shared" si="313"/>
        <v>2018</v>
      </c>
      <c r="K3982" s="4">
        <f t="shared" si="314"/>
        <v>9</v>
      </c>
      <c r="L3982" s="6">
        <f t="shared" si="315"/>
        <v>5514.0000002458692</v>
      </c>
      <c r="M3982" s="8">
        <f t="shared" si="311"/>
        <v>91.900000004097819</v>
      </c>
      <c r="N3982" s="8">
        <f t="shared" si="312"/>
        <v>1562.3000000696629</v>
      </c>
      <c r="O3982" s="18">
        <v>1</v>
      </c>
      <c r="P3982" s="6" t="s">
        <v>6700</v>
      </c>
      <c r="Q3982" s="6" t="s">
        <v>24</v>
      </c>
    </row>
    <row r="3983" spans="1:17" ht="15">
      <c r="A3983" s="6" t="s">
        <v>17</v>
      </c>
      <c r="B3983" s="6" t="s">
        <v>140</v>
      </c>
      <c r="C3983" s="6" t="s">
        <v>141</v>
      </c>
      <c r="D3983" s="6" t="s">
        <v>6701</v>
      </c>
      <c r="E3983" s="6">
        <v>3</v>
      </c>
      <c r="F3983" s="6" t="s">
        <v>27</v>
      </c>
      <c r="G3983" s="6" t="s">
        <v>22</v>
      </c>
      <c r="H3983" s="7">
        <v>43363.77579861111</v>
      </c>
      <c r="I3983" s="7">
        <v>43363.717361111114</v>
      </c>
      <c r="J3983" s="4">
        <f t="shared" si="313"/>
        <v>2018</v>
      </c>
      <c r="K3983" s="4">
        <f t="shared" si="314"/>
        <v>9</v>
      </c>
      <c r="L3983" s="6">
        <f t="shared" si="315"/>
        <v>5048.9999996731058</v>
      </c>
      <c r="M3983" s="8">
        <f t="shared" si="311"/>
        <v>84.149999994551763</v>
      </c>
      <c r="N3983" s="8">
        <f t="shared" si="312"/>
        <v>252.44999998365529</v>
      </c>
      <c r="O3983" s="18">
        <v>1</v>
      </c>
      <c r="P3983" s="6" t="s">
        <v>6702</v>
      </c>
      <c r="Q3983" s="6" t="s">
        <v>24</v>
      </c>
    </row>
    <row r="3984" spans="1:17" s="106" customFormat="1" ht="15">
      <c r="A3984" s="110" t="s">
        <v>29</v>
      </c>
      <c r="B3984" s="110" t="s">
        <v>94</v>
      </c>
      <c r="C3984" s="110" t="s">
        <v>95</v>
      </c>
      <c r="D3984" s="110" t="s">
        <v>6703</v>
      </c>
      <c r="E3984" s="110">
        <v>1</v>
      </c>
      <c r="F3984" s="110" t="s">
        <v>92</v>
      </c>
      <c r="G3984" s="110" t="s">
        <v>22</v>
      </c>
      <c r="H3984" s="183">
        <v>43364.816666666666</v>
      </c>
      <c r="I3984" s="183">
        <v>43364.789583333331</v>
      </c>
      <c r="J3984" s="4">
        <f t="shared" si="313"/>
        <v>2018</v>
      </c>
      <c r="K3984" s="4">
        <f t="shared" si="314"/>
        <v>9</v>
      </c>
      <c r="L3984" s="110">
        <f t="shared" si="315"/>
        <v>2340.000000083819</v>
      </c>
      <c r="M3984" s="108">
        <f t="shared" si="311"/>
        <v>39.000000001396984</v>
      </c>
      <c r="N3984" s="108">
        <f t="shared" si="312"/>
        <v>39.000000001396984</v>
      </c>
      <c r="O3984" s="109">
        <v>1</v>
      </c>
      <c r="P3984" s="110" t="s">
        <v>6704</v>
      </c>
      <c r="Q3984" s="110" t="s">
        <v>24</v>
      </c>
    </row>
    <row r="3985" spans="1:17" ht="15">
      <c r="A3985" s="6" t="s">
        <v>17</v>
      </c>
      <c r="B3985" s="6" t="s">
        <v>18</v>
      </c>
      <c r="C3985" s="6" t="s">
        <v>25</v>
      </c>
      <c r="D3985" s="6" t="s">
        <v>1381</v>
      </c>
      <c r="E3985" s="6">
        <v>5</v>
      </c>
      <c r="F3985" s="6" t="s">
        <v>92</v>
      </c>
      <c r="G3985" s="6" t="s">
        <v>22</v>
      </c>
      <c r="H3985" s="7">
        <v>43364.871458333335</v>
      </c>
      <c r="I3985" s="7">
        <v>43364.816666666666</v>
      </c>
      <c r="J3985" s="4">
        <f t="shared" si="313"/>
        <v>2018</v>
      </c>
      <c r="K3985" s="4">
        <f t="shared" si="314"/>
        <v>9</v>
      </c>
      <c r="L3985" s="6">
        <f t="shared" si="315"/>
        <v>4734.0000002179295</v>
      </c>
      <c r="M3985" s="8">
        <f t="shared" si="311"/>
        <v>78.900000003632158</v>
      </c>
      <c r="N3985" s="8">
        <f t="shared" si="312"/>
        <v>394.50000001816079</v>
      </c>
      <c r="O3985" s="18">
        <v>1</v>
      </c>
      <c r="P3985" s="6" t="s">
        <v>6705</v>
      </c>
      <c r="Q3985" s="6" t="s">
        <v>24</v>
      </c>
    </row>
    <row r="3986" spans="1:17" ht="15">
      <c r="A3986" s="6" t="s">
        <v>17</v>
      </c>
      <c r="B3986" s="6" t="s">
        <v>41</v>
      </c>
      <c r="C3986" s="6" t="s">
        <v>129</v>
      </c>
      <c r="D3986" s="6" t="s">
        <v>5099</v>
      </c>
      <c r="E3986" s="6">
        <v>14</v>
      </c>
      <c r="F3986" s="6" t="s">
        <v>27</v>
      </c>
      <c r="G3986" s="6" t="s">
        <v>22</v>
      </c>
      <c r="H3986" s="7">
        <v>43365.425312500003</v>
      </c>
      <c r="I3986" s="7">
        <v>43365.37222222222</v>
      </c>
      <c r="J3986" s="4">
        <f t="shared" si="313"/>
        <v>2018</v>
      </c>
      <c r="K3986" s="4">
        <f t="shared" si="314"/>
        <v>9</v>
      </c>
      <c r="L3986" s="6">
        <f t="shared" si="315"/>
        <v>4587.000000430271</v>
      </c>
      <c r="M3986" s="8">
        <f t="shared" si="311"/>
        <v>76.450000007171184</v>
      </c>
      <c r="N3986" s="8">
        <f t="shared" si="312"/>
        <v>1070.3000001003966</v>
      </c>
      <c r="O3986" s="18">
        <v>1</v>
      </c>
      <c r="P3986" s="6" t="s">
        <v>6706</v>
      </c>
      <c r="Q3986" s="6" t="s">
        <v>24</v>
      </c>
    </row>
    <row r="3987" spans="1:17" ht="15">
      <c r="A3987" s="6" t="s">
        <v>17</v>
      </c>
      <c r="B3987" s="6" t="s">
        <v>140</v>
      </c>
      <c r="C3987" s="6" t="s">
        <v>141</v>
      </c>
      <c r="D3987" s="6" t="s">
        <v>6707</v>
      </c>
      <c r="E3987" s="6">
        <v>1</v>
      </c>
      <c r="F3987" s="6" t="s">
        <v>92</v>
      </c>
      <c r="G3987" s="6" t="s">
        <v>22</v>
      </c>
      <c r="H3987" s="7">
        <v>43366.462037037039</v>
      </c>
      <c r="I3987" s="7">
        <v>43366.449305555558</v>
      </c>
      <c r="J3987" s="4">
        <f t="shared" si="313"/>
        <v>2018</v>
      </c>
      <c r="K3987" s="4">
        <f t="shared" si="314"/>
        <v>9</v>
      </c>
      <c r="L3987" s="6">
        <f t="shared" si="315"/>
        <v>1100.0000000232831</v>
      </c>
      <c r="M3987" s="8">
        <f t="shared" si="311"/>
        <v>18.333333333721384</v>
      </c>
      <c r="N3987" s="8">
        <f t="shared" si="312"/>
        <v>18.333333333721384</v>
      </c>
      <c r="O3987" s="18">
        <v>1</v>
      </c>
      <c r="P3987" s="6" t="s">
        <v>6708</v>
      </c>
      <c r="Q3987" s="6" t="s">
        <v>24</v>
      </c>
    </row>
    <row r="3988" spans="1:17" ht="15">
      <c r="A3988" s="6" t="s">
        <v>17</v>
      </c>
      <c r="B3988" s="6" t="s">
        <v>140</v>
      </c>
      <c r="C3988" s="6" t="s">
        <v>141</v>
      </c>
      <c r="D3988" s="6" t="s">
        <v>6678</v>
      </c>
      <c r="E3988" s="6">
        <v>2</v>
      </c>
      <c r="F3988" s="6" t="s">
        <v>92</v>
      </c>
      <c r="G3988" s="6" t="s">
        <v>22</v>
      </c>
      <c r="H3988" s="7">
        <v>43366.504664351851</v>
      </c>
      <c r="I3988" s="7">
        <v>43366.462500000001</v>
      </c>
      <c r="J3988" s="4">
        <f t="shared" si="313"/>
        <v>2018</v>
      </c>
      <c r="K3988" s="4">
        <f t="shared" si="314"/>
        <v>9</v>
      </c>
      <c r="L3988" s="6">
        <f t="shared" si="315"/>
        <v>3642.9999997839332</v>
      </c>
      <c r="M3988" s="8">
        <f t="shared" si="311"/>
        <v>60.716666663065553</v>
      </c>
      <c r="N3988" s="8">
        <f t="shared" si="312"/>
        <v>121.43333332613111</v>
      </c>
      <c r="O3988" s="18">
        <v>1</v>
      </c>
      <c r="P3988" s="6" t="s">
        <v>6709</v>
      </c>
      <c r="Q3988" s="6" t="s">
        <v>24</v>
      </c>
    </row>
    <row r="3989" spans="1:17" ht="15">
      <c r="A3989" s="6" t="s">
        <v>17</v>
      </c>
      <c r="B3989" s="6" t="s">
        <v>18</v>
      </c>
      <c r="C3989" s="6" t="s">
        <v>19</v>
      </c>
      <c r="D3989" s="6" t="s">
        <v>369</v>
      </c>
      <c r="E3989" s="6">
        <v>59</v>
      </c>
      <c r="F3989" s="6" t="s">
        <v>27</v>
      </c>
      <c r="G3989" s="6" t="s">
        <v>22</v>
      </c>
      <c r="H3989" s="7">
        <v>43366.596805555557</v>
      </c>
      <c r="I3989" s="7">
        <v>43366.558333333334</v>
      </c>
      <c r="J3989" s="4">
        <f t="shared" si="313"/>
        <v>2018</v>
      </c>
      <c r="K3989" s="4">
        <f t="shared" si="314"/>
        <v>9</v>
      </c>
      <c r="L3989" s="6">
        <f t="shared" si="315"/>
        <v>3324.0000000223517</v>
      </c>
      <c r="M3989" s="8">
        <f t="shared" si="311"/>
        <v>55.400000000372529</v>
      </c>
      <c r="N3989" s="8">
        <f t="shared" si="312"/>
        <v>3268.6000000219792</v>
      </c>
      <c r="O3989" s="18">
        <v>1</v>
      </c>
      <c r="P3989" s="6" t="s">
        <v>6710</v>
      </c>
      <c r="Q3989" s="6" t="s">
        <v>24</v>
      </c>
    </row>
    <row r="3990" spans="1:17" ht="15">
      <c r="A3990" s="6" t="s">
        <v>29</v>
      </c>
      <c r="B3990" s="6" t="s">
        <v>30</v>
      </c>
      <c r="C3990" s="6" t="s">
        <v>83</v>
      </c>
      <c r="D3990" s="6" t="s">
        <v>491</v>
      </c>
      <c r="E3990" s="6">
        <v>108</v>
      </c>
      <c r="F3990" s="6" t="s">
        <v>125</v>
      </c>
      <c r="G3990" s="6" t="s">
        <v>22</v>
      </c>
      <c r="H3990" s="7">
        <v>43366.731481481482</v>
      </c>
      <c r="I3990" s="7">
        <v>43366.63958333333</v>
      </c>
      <c r="J3990" s="4">
        <f t="shared" si="313"/>
        <v>2018</v>
      </c>
      <c r="K3990" s="4">
        <f t="shared" si="314"/>
        <v>9</v>
      </c>
      <c r="L3990" s="6">
        <f t="shared" si="315"/>
        <v>7940.0000003166497</v>
      </c>
      <c r="M3990" s="8">
        <f t="shared" si="311"/>
        <v>132.33333333861083</v>
      </c>
      <c r="N3990" s="8">
        <f t="shared" si="312"/>
        <v>14292.000000569969</v>
      </c>
      <c r="O3990" s="18">
        <v>1</v>
      </c>
      <c r="P3990" s="6" t="s">
        <v>6711</v>
      </c>
      <c r="Q3990" s="6" t="s">
        <v>24</v>
      </c>
    </row>
    <row r="3991" spans="1:17" ht="15">
      <c r="A3991" s="6" t="s">
        <v>17</v>
      </c>
      <c r="B3991" s="6" t="s">
        <v>41</v>
      </c>
      <c r="C3991" s="6" t="s">
        <v>129</v>
      </c>
      <c r="D3991" s="6" t="s">
        <v>1356</v>
      </c>
      <c r="E3991" s="6">
        <v>37</v>
      </c>
      <c r="F3991" s="6" t="s">
        <v>27</v>
      </c>
      <c r="G3991" s="6" t="s">
        <v>22</v>
      </c>
      <c r="H3991" s="7">
        <v>43367.084548611114</v>
      </c>
      <c r="I3991" s="7">
        <v>43367.023611111108</v>
      </c>
      <c r="J3991" s="4">
        <f t="shared" si="313"/>
        <v>2018</v>
      </c>
      <c r="K3991" s="4">
        <f t="shared" si="314"/>
        <v>9</v>
      </c>
      <c r="L3991" s="6">
        <f t="shared" si="315"/>
        <v>5265.0000005029142</v>
      </c>
      <c r="M3991" s="8">
        <f t="shared" si="311"/>
        <v>87.750000008381903</v>
      </c>
      <c r="N3991" s="8">
        <f t="shared" si="312"/>
        <v>3246.7500003101304</v>
      </c>
      <c r="O3991" s="18">
        <v>1</v>
      </c>
      <c r="P3991" s="6" t="s">
        <v>6712</v>
      </c>
      <c r="Q3991" s="6" t="s">
        <v>24</v>
      </c>
    </row>
    <row r="3992" spans="1:17" ht="15">
      <c r="A3992" s="6" t="s">
        <v>17</v>
      </c>
      <c r="B3992" s="6" t="s">
        <v>18</v>
      </c>
      <c r="C3992" s="6" t="s">
        <v>35</v>
      </c>
      <c r="D3992" s="6" t="s">
        <v>6713</v>
      </c>
      <c r="E3992" s="6">
        <v>3</v>
      </c>
      <c r="F3992" s="6" t="s">
        <v>21</v>
      </c>
      <c r="G3992" s="6" t="s">
        <v>22</v>
      </c>
      <c r="H3992" s="7">
        <v>43367.452037037037</v>
      </c>
      <c r="I3992" s="7">
        <v>43367.411111111112</v>
      </c>
      <c r="J3992" s="4">
        <f t="shared" si="313"/>
        <v>2018</v>
      </c>
      <c r="K3992" s="4">
        <f t="shared" si="314"/>
        <v>9</v>
      </c>
      <c r="L3992" s="6">
        <f t="shared" si="315"/>
        <v>3535.9999999171123</v>
      </c>
      <c r="M3992" s="8">
        <f t="shared" si="311"/>
        <v>58.933333331951872</v>
      </c>
      <c r="N3992" s="8">
        <f t="shared" si="312"/>
        <v>176.79999999585561</v>
      </c>
      <c r="O3992" s="18">
        <v>1</v>
      </c>
      <c r="P3992" s="6" t="s">
        <v>6714</v>
      </c>
      <c r="Q3992" s="6" t="s">
        <v>24</v>
      </c>
    </row>
    <row r="3993" spans="1:17" ht="15">
      <c r="A3993" s="6" t="s">
        <v>17</v>
      </c>
      <c r="B3993" s="6" t="s">
        <v>41</v>
      </c>
      <c r="C3993" s="6" t="s">
        <v>129</v>
      </c>
      <c r="D3993" s="6" t="s">
        <v>5638</v>
      </c>
      <c r="E3993" s="6">
        <v>1</v>
      </c>
      <c r="F3993" s="6" t="s">
        <v>27</v>
      </c>
      <c r="G3993" s="6" t="s">
        <v>22</v>
      </c>
      <c r="H3993" s="7">
        <v>43368.371365740742</v>
      </c>
      <c r="I3993" s="7">
        <v>43368.311805555553</v>
      </c>
      <c r="J3993" s="4">
        <f t="shared" si="313"/>
        <v>2018</v>
      </c>
      <c r="K3993" s="4">
        <f t="shared" si="314"/>
        <v>9</v>
      </c>
      <c r="L3993" s="6">
        <f t="shared" si="315"/>
        <v>5146.0000003455207</v>
      </c>
      <c r="M3993" s="8">
        <f t="shared" si="311"/>
        <v>85.766666672425345</v>
      </c>
      <c r="N3993" s="8">
        <f t="shared" si="312"/>
        <v>85.766666672425345</v>
      </c>
      <c r="O3993" s="18">
        <v>1</v>
      </c>
      <c r="P3993" s="6" t="s">
        <v>6715</v>
      </c>
      <c r="Q3993" s="6" t="s">
        <v>24</v>
      </c>
    </row>
    <row r="3994" spans="1:17" ht="15">
      <c r="A3994" s="6" t="s">
        <v>17</v>
      </c>
      <c r="B3994" s="6" t="s">
        <v>47</v>
      </c>
      <c r="C3994" s="6" t="s">
        <v>52</v>
      </c>
      <c r="D3994" s="6" t="s">
        <v>6716</v>
      </c>
      <c r="E3994" s="6">
        <v>1</v>
      </c>
      <c r="F3994" s="6" t="s">
        <v>131</v>
      </c>
      <c r="G3994" s="6" t="s">
        <v>22</v>
      </c>
      <c r="H3994" s="7">
        <v>43368.657638888886</v>
      </c>
      <c r="I3994" s="7">
        <v>43368.625694444447</v>
      </c>
      <c r="J3994" s="4">
        <f t="shared" si="313"/>
        <v>2018</v>
      </c>
      <c r="K3994" s="4">
        <f t="shared" si="314"/>
        <v>9</v>
      </c>
      <c r="L3994" s="6">
        <f t="shared" si="315"/>
        <v>2759.999999566935</v>
      </c>
      <c r="M3994" s="8">
        <f t="shared" si="311"/>
        <v>45.99999999278225</v>
      </c>
      <c r="N3994" s="8">
        <f t="shared" si="312"/>
        <v>45.99999999278225</v>
      </c>
      <c r="O3994" s="18">
        <v>1</v>
      </c>
      <c r="P3994" s="6" t="s">
        <v>6717</v>
      </c>
      <c r="Q3994" s="6" t="s">
        <v>24</v>
      </c>
    </row>
    <row r="3995" spans="1:17" ht="15">
      <c r="A3995" s="6" t="s">
        <v>17</v>
      </c>
      <c r="B3995" s="6" t="s">
        <v>18</v>
      </c>
      <c r="C3995" s="6" t="s">
        <v>25</v>
      </c>
      <c r="D3995" s="6" t="s">
        <v>1099</v>
      </c>
      <c r="E3995" s="6">
        <v>1</v>
      </c>
      <c r="F3995" s="6" t="s">
        <v>44</v>
      </c>
      <c r="G3995" s="6" t="s">
        <v>22</v>
      </c>
      <c r="H3995" s="7">
        <v>43368.67083333333</v>
      </c>
      <c r="I3995" s="7">
        <v>43368.631249999999</v>
      </c>
      <c r="J3995" s="4">
        <f t="shared" si="313"/>
        <v>2018</v>
      </c>
      <c r="K3995" s="4">
        <f t="shared" si="314"/>
        <v>9</v>
      </c>
      <c r="L3995" s="6">
        <f t="shared" si="315"/>
        <v>3419.9999998323619</v>
      </c>
      <c r="M3995" s="8">
        <f t="shared" si="311"/>
        <v>56.999999997206032</v>
      </c>
      <c r="N3995" s="8">
        <f t="shared" si="312"/>
        <v>56.999999997206032</v>
      </c>
      <c r="O3995" s="18">
        <v>1</v>
      </c>
      <c r="P3995" s="6" t="s">
        <v>6718</v>
      </c>
      <c r="Q3995" s="6" t="s">
        <v>24</v>
      </c>
    </row>
    <row r="3996" spans="1:17" ht="15">
      <c r="A3996" s="6" t="s">
        <v>17</v>
      </c>
      <c r="B3996" s="6" t="s">
        <v>41</v>
      </c>
      <c r="C3996" s="6" t="s">
        <v>42</v>
      </c>
      <c r="D3996" s="6" t="s">
        <v>6719</v>
      </c>
      <c r="E3996" s="6">
        <v>23</v>
      </c>
      <c r="F3996" s="6" t="s">
        <v>44</v>
      </c>
      <c r="G3996" s="6" t="s">
        <v>22</v>
      </c>
      <c r="H3996" s="7">
        <v>43368.652083333334</v>
      </c>
      <c r="I3996" s="7">
        <v>43368.634027777778</v>
      </c>
      <c r="J3996" s="4">
        <f t="shared" si="313"/>
        <v>2018</v>
      </c>
      <c r="K3996" s="4">
        <f t="shared" si="314"/>
        <v>9</v>
      </c>
      <c r="L3996" s="6">
        <f t="shared" si="315"/>
        <v>1560.0000000558794</v>
      </c>
      <c r="M3996" s="8">
        <f t="shared" si="311"/>
        <v>26.000000000931323</v>
      </c>
      <c r="N3996" s="8">
        <f t="shared" si="312"/>
        <v>598.00000002142042</v>
      </c>
      <c r="O3996" s="18">
        <v>1</v>
      </c>
      <c r="P3996" s="6" t="s">
        <v>6720</v>
      </c>
      <c r="Q3996" s="6" t="s">
        <v>24</v>
      </c>
    </row>
    <row r="3997" spans="1:17" ht="15">
      <c r="A3997" s="6" t="s">
        <v>17</v>
      </c>
      <c r="B3997" s="6" t="s">
        <v>41</v>
      </c>
      <c r="C3997" s="6" t="s">
        <v>135</v>
      </c>
      <c r="D3997" s="6" t="s">
        <v>6721</v>
      </c>
      <c r="E3997" s="6">
        <v>3</v>
      </c>
      <c r="F3997" s="6" t="s">
        <v>44</v>
      </c>
      <c r="G3997" s="6" t="s">
        <v>22</v>
      </c>
      <c r="H3997" s="7">
        <v>43368.682638888888</v>
      </c>
      <c r="I3997" s="7">
        <v>43368.640277777777</v>
      </c>
      <c r="J3997" s="4">
        <f t="shared" si="313"/>
        <v>2018</v>
      </c>
      <c r="K3997" s="4">
        <f t="shared" si="314"/>
        <v>9</v>
      </c>
      <c r="L3997" s="6">
        <f t="shared" si="315"/>
        <v>3659.9999999860302</v>
      </c>
      <c r="M3997" s="8">
        <f t="shared" si="311"/>
        <v>60.999999999767169</v>
      </c>
      <c r="N3997" s="8">
        <f t="shared" si="312"/>
        <v>182.99999999930151</v>
      </c>
      <c r="O3997" s="18">
        <v>1</v>
      </c>
      <c r="P3997" s="6" t="s">
        <v>6722</v>
      </c>
      <c r="Q3997" s="6" t="s">
        <v>24</v>
      </c>
    </row>
    <row r="3998" spans="1:17" ht="15">
      <c r="A3998" s="6" t="s">
        <v>17</v>
      </c>
      <c r="B3998" s="6" t="s">
        <v>41</v>
      </c>
      <c r="C3998" s="6" t="s">
        <v>135</v>
      </c>
      <c r="D3998" s="6" t="s">
        <v>461</v>
      </c>
      <c r="E3998" s="6">
        <v>101</v>
      </c>
      <c r="F3998" s="6" t="s">
        <v>131</v>
      </c>
      <c r="G3998" s="6" t="s">
        <v>22</v>
      </c>
      <c r="H3998" s="7">
        <v>43368.661805555559</v>
      </c>
      <c r="I3998" s="7">
        <v>43368.64166666667</v>
      </c>
      <c r="J3998" s="4">
        <f t="shared" si="313"/>
        <v>2018</v>
      </c>
      <c r="K3998" s="4">
        <f t="shared" si="314"/>
        <v>9</v>
      </c>
      <c r="L3998" s="6">
        <f t="shared" si="315"/>
        <v>1740.0000000139698</v>
      </c>
      <c r="M3998" s="8">
        <f t="shared" si="311"/>
        <v>29.000000000232831</v>
      </c>
      <c r="N3998" s="8">
        <f t="shared" si="312"/>
        <v>2929.0000000235159</v>
      </c>
      <c r="O3998" s="18">
        <v>1</v>
      </c>
      <c r="P3998" s="6" t="s">
        <v>6723</v>
      </c>
      <c r="Q3998" s="6" t="s">
        <v>24</v>
      </c>
    </row>
    <row r="3999" spans="1:17" ht="15">
      <c r="A3999" s="6" t="s">
        <v>17</v>
      </c>
      <c r="B3999" s="6" t="s">
        <v>41</v>
      </c>
      <c r="C3999" s="6" t="s">
        <v>62</v>
      </c>
      <c r="D3999" s="6" t="s">
        <v>2717</v>
      </c>
      <c r="E3999" s="6">
        <v>9</v>
      </c>
      <c r="F3999" s="6" t="s">
        <v>44</v>
      </c>
      <c r="G3999" s="6" t="s">
        <v>22</v>
      </c>
      <c r="H3999" s="7">
        <v>43368.667361111111</v>
      </c>
      <c r="I3999" s="7">
        <v>43368.642361111109</v>
      </c>
      <c r="J3999" s="4">
        <f t="shared" si="313"/>
        <v>2018</v>
      </c>
      <c r="K3999" s="4">
        <f t="shared" si="314"/>
        <v>9</v>
      </c>
      <c r="L3999" s="6">
        <f t="shared" si="315"/>
        <v>2160.0000001257285</v>
      </c>
      <c r="M3999" s="8">
        <f t="shared" si="311"/>
        <v>36.000000002095476</v>
      </c>
      <c r="N3999" s="8">
        <f t="shared" si="312"/>
        <v>324.00000001885928</v>
      </c>
      <c r="O3999" s="18">
        <v>1</v>
      </c>
      <c r="P3999" s="6" t="s">
        <v>6724</v>
      </c>
      <c r="Q3999" s="6" t="s">
        <v>24</v>
      </c>
    </row>
    <row r="4000" spans="1:17" ht="15">
      <c r="A4000" s="6" t="s">
        <v>17</v>
      </c>
      <c r="B4000" s="6" t="s">
        <v>41</v>
      </c>
      <c r="C4000" s="6" t="s">
        <v>62</v>
      </c>
      <c r="D4000" s="6" t="s">
        <v>6725</v>
      </c>
      <c r="E4000" s="6">
        <v>1</v>
      </c>
      <c r="F4000" s="6" t="s">
        <v>131</v>
      </c>
      <c r="G4000" s="6" t="s">
        <v>22</v>
      </c>
      <c r="H4000" s="7">
        <v>43368.693749999999</v>
      </c>
      <c r="I4000" s="7">
        <v>43368.65902777778</v>
      </c>
      <c r="J4000" s="4">
        <f t="shared" si="313"/>
        <v>2018</v>
      </c>
      <c r="K4000" s="4">
        <f t="shared" si="314"/>
        <v>9</v>
      </c>
      <c r="L4000" s="6">
        <f t="shared" si="315"/>
        <v>2999.9999997206032</v>
      </c>
      <c r="M4000" s="8">
        <f t="shared" si="311"/>
        <v>49.999999995343387</v>
      </c>
      <c r="N4000" s="8">
        <f t="shared" si="312"/>
        <v>49.999999995343387</v>
      </c>
      <c r="O4000" s="18">
        <v>1</v>
      </c>
      <c r="P4000" s="6" t="s">
        <v>6726</v>
      </c>
      <c r="Q4000" s="6" t="s">
        <v>24</v>
      </c>
    </row>
    <row r="4001" spans="1:17" ht="15">
      <c r="A4001" s="6" t="s">
        <v>17</v>
      </c>
      <c r="B4001" s="6" t="s">
        <v>41</v>
      </c>
      <c r="C4001" s="6" t="s">
        <v>62</v>
      </c>
      <c r="D4001" s="6" t="s">
        <v>6727</v>
      </c>
      <c r="E4001" s="6">
        <v>1</v>
      </c>
      <c r="F4001" s="6" t="s">
        <v>33</v>
      </c>
      <c r="G4001" s="6" t="s">
        <v>22</v>
      </c>
      <c r="H4001" s="7">
        <v>43138.947233796294</v>
      </c>
      <c r="I4001" s="7">
        <v>43138.932638888888</v>
      </c>
      <c r="J4001" s="4">
        <f t="shared" si="313"/>
        <v>2018</v>
      </c>
      <c r="K4001" s="4">
        <f t="shared" si="314"/>
        <v>2</v>
      </c>
      <c r="L4001" s="6">
        <f t="shared" si="315"/>
        <v>1260.9999999403954</v>
      </c>
      <c r="M4001" s="8">
        <f t="shared" si="311"/>
        <v>21.016666665673256</v>
      </c>
      <c r="N4001" s="8">
        <f t="shared" si="312"/>
        <v>21.016666665673256</v>
      </c>
      <c r="O4001" s="18">
        <v>1</v>
      </c>
      <c r="P4001" s="6" t="s">
        <v>6728</v>
      </c>
      <c r="Q4001" s="6" t="s">
        <v>24</v>
      </c>
    </row>
    <row r="4002" spans="1:17" ht="15">
      <c r="A4002" s="6" t="s">
        <v>17</v>
      </c>
      <c r="B4002" s="6" t="s">
        <v>41</v>
      </c>
      <c r="C4002" s="6" t="s">
        <v>135</v>
      </c>
      <c r="D4002" s="6" t="s">
        <v>6729</v>
      </c>
      <c r="E4002" s="6">
        <v>3</v>
      </c>
      <c r="F4002" s="6" t="s">
        <v>131</v>
      </c>
      <c r="G4002" s="6" t="s">
        <v>22</v>
      </c>
      <c r="H4002" s="7">
        <v>43368.703680555554</v>
      </c>
      <c r="I4002" s="7">
        <v>43368.686111111114</v>
      </c>
      <c r="J4002" s="4">
        <f t="shared" si="313"/>
        <v>2018</v>
      </c>
      <c r="K4002" s="4">
        <f t="shared" si="314"/>
        <v>9</v>
      </c>
      <c r="L4002" s="6">
        <f t="shared" si="315"/>
        <v>1517.9999996675178</v>
      </c>
      <c r="M4002" s="8">
        <f t="shared" si="311"/>
        <v>25.299999994458631</v>
      </c>
      <c r="N4002" s="8">
        <f t="shared" si="312"/>
        <v>75.899999983375892</v>
      </c>
      <c r="O4002" s="18">
        <v>1</v>
      </c>
      <c r="P4002" s="6" t="s">
        <v>6730</v>
      </c>
      <c r="Q4002" s="6" t="s">
        <v>24</v>
      </c>
    </row>
    <row r="4003" spans="1:17" ht="15">
      <c r="A4003" s="6" t="s">
        <v>17</v>
      </c>
      <c r="B4003" s="6" t="s">
        <v>41</v>
      </c>
      <c r="C4003" s="6" t="s">
        <v>62</v>
      </c>
      <c r="D4003" s="6" t="s">
        <v>5187</v>
      </c>
      <c r="E4003" s="6">
        <v>63</v>
      </c>
      <c r="F4003" s="6" t="s">
        <v>27</v>
      </c>
      <c r="G4003" s="6" t="s">
        <v>22</v>
      </c>
      <c r="H4003" s="7">
        <v>43368.813888888886</v>
      </c>
      <c r="I4003" s="7">
        <v>43368.745138888888</v>
      </c>
      <c r="J4003" s="4">
        <f t="shared" si="313"/>
        <v>2018</v>
      </c>
      <c r="K4003" s="4">
        <f t="shared" si="314"/>
        <v>9</v>
      </c>
      <c r="L4003" s="6">
        <f t="shared" si="315"/>
        <v>5939.9999998742715</v>
      </c>
      <c r="M4003" s="8">
        <f t="shared" si="311"/>
        <v>98.999999997904524</v>
      </c>
      <c r="N4003" s="8">
        <f t="shared" si="312"/>
        <v>6236.999999867985</v>
      </c>
      <c r="O4003" s="18">
        <v>1</v>
      </c>
      <c r="P4003" s="6" t="s">
        <v>6731</v>
      </c>
      <c r="Q4003" s="6" t="s">
        <v>24</v>
      </c>
    </row>
    <row r="4004" spans="1:17" ht="15">
      <c r="A4004" s="6" t="s">
        <v>17</v>
      </c>
      <c r="B4004" s="6" t="s">
        <v>55</v>
      </c>
      <c r="C4004" s="6" t="s">
        <v>56</v>
      </c>
      <c r="D4004" s="6" t="s">
        <v>6732</v>
      </c>
      <c r="E4004" s="6">
        <v>1</v>
      </c>
      <c r="F4004" s="6" t="s">
        <v>131</v>
      </c>
      <c r="G4004" s="6" t="s">
        <v>22</v>
      </c>
      <c r="H4004" s="7">
        <v>43369.865520833337</v>
      </c>
      <c r="I4004" s="7">
        <v>43369.758333333331</v>
      </c>
      <c r="J4004" s="4">
        <f t="shared" si="313"/>
        <v>2018</v>
      </c>
      <c r="K4004" s="4">
        <f t="shared" si="314"/>
        <v>9</v>
      </c>
      <c r="L4004" s="6">
        <f t="shared" si="315"/>
        <v>9261.0000004526228</v>
      </c>
      <c r="M4004" s="8">
        <f t="shared" si="311"/>
        <v>154.35000000754371</v>
      </c>
      <c r="N4004" s="8">
        <f t="shared" si="312"/>
        <v>154.35000000754371</v>
      </c>
      <c r="O4004" s="18">
        <v>1</v>
      </c>
      <c r="P4004" s="6" t="s">
        <v>6733</v>
      </c>
      <c r="Q4004" s="6" t="s">
        <v>24</v>
      </c>
    </row>
    <row r="4005" spans="1:17" ht="15">
      <c r="A4005" s="6" t="s">
        <v>17</v>
      </c>
      <c r="B4005" s="6" t="s">
        <v>55</v>
      </c>
      <c r="C4005" s="6" t="s">
        <v>56</v>
      </c>
      <c r="D4005" s="6" t="s">
        <v>1517</v>
      </c>
      <c r="E4005" s="6">
        <v>28</v>
      </c>
      <c r="F4005" s="6" t="s">
        <v>131</v>
      </c>
      <c r="G4005" s="6" t="s">
        <v>22</v>
      </c>
      <c r="H4005" s="7">
        <v>43369.810601851852</v>
      </c>
      <c r="I4005" s="7">
        <v>43369.760416666664</v>
      </c>
      <c r="J4005" s="4">
        <f t="shared" si="313"/>
        <v>2018</v>
      </c>
      <c r="K4005" s="4">
        <f t="shared" si="314"/>
        <v>9</v>
      </c>
      <c r="L4005" s="6">
        <f t="shared" si="315"/>
        <v>4336.0000002197921</v>
      </c>
      <c r="M4005" s="8">
        <f t="shared" si="311"/>
        <v>72.266666670329869</v>
      </c>
      <c r="N4005" s="8">
        <f t="shared" si="312"/>
        <v>2023.4666667692363</v>
      </c>
      <c r="O4005" s="18">
        <v>1</v>
      </c>
      <c r="P4005" s="6" t="s">
        <v>6734</v>
      </c>
      <c r="Q4005" s="6" t="s">
        <v>24</v>
      </c>
    </row>
    <row r="4006" spans="1:17" ht="15">
      <c r="A4006" s="6" t="s">
        <v>17</v>
      </c>
      <c r="B4006" s="6" t="s">
        <v>18</v>
      </c>
      <c r="C4006" s="6" t="s">
        <v>19</v>
      </c>
      <c r="D4006" s="6" t="s">
        <v>1103</v>
      </c>
      <c r="E4006" s="6">
        <v>26</v>
      </c>
      <c r="F4006" s="6" t="s">
        <v>27</v>
      </c>
      <c r="G4006" s="6" t="s">
        <v>22</v>
      </c>
      <c r="H4006" s="7">
        <v>43369.846435185187</v>
      </c>
      <c r="I4006" s="7">
        <v>43369.769444444442</v>
      </c>
      <c r="J4006" s="4">
        <f t="shared" si="313"/>
        <v>2018</v>
      </c>
      <c r="K4006" s="4">
        <f t="shared" si="314"/>
        <v>9</v>
      </c>
      <c r="L4006" s="6">
        <f t="shared" si="315"/>
        <v>6652.0000003511086</v>
      </c>
      <c r="M4006" s="8">
        <f t="shared" si="311"/>
        <v>110.86666667251848</v>
      </c>
      <c r="N4006" s="8">
        <f t="shared" si="312"/>
        <v>2882.5333334854804</v>
      </c>
      <c r="O4006" s="18">
        <v>1</v>
      </c>
      <c r="P4006" s="6" t="s">
        <v>6735</v>
      </c>
      <c r="Q4006" s="6" t="s">
        <v>24</v>
      </c>
    </row>
    <row r="4007" spans="1:17" ht="15">
      <c r="A4007" s="6" t="s">
        <v>17</v>
      </c>
      <c r="B4007" s="6" t="s">
        <v>55</v>
      </c>
      <c r="C4007" s="6" t="s">
        <v>56</v>
      </c>
      <c r="D4007" s="6" t="s">
        <v>6239</v>
      </c>
      <c r="E4007" s="6">
        <v>1</v>
      </c>
      <c r="F4007" s="6" t="s">
        <v>131</v>
      </c>
      <c r="G4007" s="6" t="s">
        <v>22</v>
      </c>
      <c r="H4007" s="7">
        <v>43369.830474537041</v>
      </c>
      <c r="I4007" s="7">
        <v>43369.790277777778</v>
      </c>
      <c r="J4007" s="4">
        <f t="shared" si="313"/>
        <v>2018</v>
      </c>
      <c r="K4007" s="4">
        <f t="shared" si="314"/>
        <v>9</v>
      </c>
      <c r="L4007" s="6">
        <f t="shared" si="315"/>
        <v>3473.0000002775341</v>
      </c>
      <c r="M4007" s="8">
        <f t="shared" si="311"/>
        <v>57.883333337958902</v>
      </c>
      <c r="N4007" s="8">
        <f t="shared" si="312"/>
        <v>57.883333337958902</v>
      </c>
      <c r="O4007" s="18">
        <v>1</v>
      </c>
      <c r="P4007" s="6" t="s">
        <v>6736</v>
      </c>
      <c r="Q4007" s="6" t="s">
        <v>24</v>
      </c>
    </row>
    <row r="4008" spans="1:17" ht="15">
      <c r="A4008" s="6" t="s">
        <v>17</v>
      </c>
      <c r="B4008" s="6" t="s">
        <v>18</v>
      </c>
      <c r="C4008" s="6" t="s">
        <v>35</v>
      </c>
      <c r="D4008" s="6" t="s">
        <v>6737</v>
      </c>
      <c r="E4008" s="6">
        <v>3</v>
      </c>
      <c r="F4008" s="6" t="s">
        <v>131</v>
      </c>
      <c r="G4008" s="6" t="s">
        <v>22</v>
      </c>
      <c r="H4008" s="7">
        <v>43369.844502314816</v>
      </c>
      <c r="I4008" s="7">
        <v>43369.802083333336</v>
      </c>
      <c r="J4008" s="4">
        <f t="shared" si="313"/>
        <v>2018</v>
      </c>
      <c r="K4008" s="4">
        <f t="shared" si="314"/>
        <v>9</v>
      </c>
      <c r="L4008" s="6">
        <f t="shared" si="315"/>
        <v>3664.9999998975545</v>
      </c>
      <c r="M4008" s="8">
        <f t="shared" si="311"/>
        <v>61.083333331625909</v>
      </c>
      <c r="N4008" s="8">
        <f t="shared" si="312"/>
        <v>183.24999999487773</v>
      </c>
      <c r="O4008" s="18">
        <v>1</v>
      </c>
      <c r="P4008" s="6" t="s">
        <v>6738</v>
      </c>
      <c r="Q4008" s="6" t="s">
        <v>24</v>
      </c>
    </row>
    <row r="4009" spans="1:17" ht="15">
      <c r="A4009" s="6" t="s">
        <v>17</v>
      </c>
      <c r="B4009" s="6" t="s">
        <v>55</v>
      </c>
      <c r="C4009" s="6" t="s">
        <v>56</v>
      </c>
      <c r="D4009" s="6" t="s">
        <v>600</v>
      </c>
      <c r="E4009" s="6">
        <v>18</v>
      </c>
      <c r="F4009" s="6" t="s">
        <v>472</v>
      </c>
      <c r="G4009" s="6" t="s">
        <v>22</v>
      </c>
      <c r="H4009" s="7">
        <v>43370.603217592594</v>
      </c>
      <c r="I4009" s="7">
        <v>43370.579861111109</v>
      </c>
      <c r="J4009" s="4">
        <f t="shared" si="313"/>
        <v>2018</v>
      </c>
      <c r="K4009" s="4">
        <f t="shared" si="314"/>
        <v>9</v>
      </c>
      <c r="L4009" s="6">
        <f t="shared" si="315"/>
        <v>2018.0000002495944</v>
      </c>
      <c r="M4009" s="8">
        <f t="shared" si="311"/>
        <v>33.633333337493241</v>
      </c>
      <c r="N4009" s="8">
        <f t="shared" si="312"/>
        <v>605.40000007487833</v>
      </c>
      <c r="O4009" s="18">
        <v>1</v>
      </c>
      <c r="P4009" s="6" t="s">
        <v>6739</v>
      </c>
      <c r="Q4009" s="6" t="s">
        <v>24</v>
      </c>
    </row>
    <row r="4010" spans="1:17" ht="15">
      <c r="A4010" s="6" t="s">
        <v>17</v>
      </c>
      <c r="B4010" s="6" t="s">
        <v>55</v>
      </c>
      <c r="C4010" s="6" t="s">
        <v>56</v>
      </c>
      <c r="D4010" s="6" t="s">
        <v>6740</v>
      </c>
      <c r="E4010" s="6">
        <v>2</v>
      </c>
      <c r="F4010" s="6" t="s">
        <v>33</v>
      </c>
      <c r="G4010" s="6" t="s">
        <v>22</v>
      </c>
      <c r="H4010" s="7">
        <v>43147.673611111109</v>
      </c>
      <c r="I4010" s="7">
        <v>43147.619444444441</v>
      </c>
      <c r="J4010" s="4">
        <f t="shared" si="313"/>
        <v>2018</v>
      </c>
      <c r="K4010" s="4">
        <f t="shared" si="314"/>
        <v>2</v>
      </c>
      <c r="L4010" s="6">
        <f t="shared" si="315"/>
        <v>4680.0000001676381</v>
      </c>
      <c r="M4010" s="8">
        <f t="shared" si="311"/>
        <v>78.000000002793968</v>
      </c>
      <c r="N4010" s="8">
        <f t="shared" si="312"/>
        <v>156.00000000558794</v>
      </c>
      <c r="O4010" s="18">
        <v>1</v>
      </c>
      <c r="P4010" s="6" t="s">
        <v>6741</v>
      </c>
      <c r="Q4010" s="6" t="s">
        <v>24</v>
      </c>
    </row>
    <row r="4011" spans="1:17" ht="15">
      <c r="A4011" s="6" t="s">
        <v>17</v>
      </c>
      <c r="B4011" s="6" t="s">
        <v>41</v>
      </c>
      <c r="C4011" s="6" t="s">
        <v>62</v>
      </c>
      <c r="D4011" s="6" t="s">
        <v>2717</v>
      </c>
      <c r="E4011" s="6">
        <v>9</v>
      </c>
      <c r="F4011" s="6" t="s">
        <v>27</v>
      </c>
      <c r="G4011" s="6" t="s">
        <v>22</v>
      </c>
      <c r="H4011" s="7">
        <v>43371.617210648146</v>
      </c>
      <c r="I4011" s="7">
        <v>43371.566666666666</v>
      </c>
      <c r="J4011" s="4">
        <f t="shared" si="313"/>
        <v>2018</v>
      </c>
      <c r="K4011" s="4">
        <f t="shared" si="314"/>
        <v>9</v>
      </c>
      <c r="L4011" s="6">
        <f t="shared" si="315"/>
        <v>4366.9999999227002</v>
      </c>
      <c r="M4011" s="8">
        <f t="shared" si="311"/>
        <v>72.783333332045004</v>
      </c>
      <c r="N4011" s="8">
        <f t="shared" si="312"/>
        <v>655.04999998840503</v>
      </c>
      <c r="O4011" s="18">
        <v>1</v>
      </c>
      <c r="P4011" s="6" t="s">
        <v>6742</v>
      </c>
      <c r="Q4011" s="6" t="s">
        <v>24</v>
      </c>
    </row>
    <row r="4012" spans="1:17" ht="15">
      <c r="A4012" s="6" t="s">
        <v>17</v>
      </c>
      <c r="B4012" s="6" t="s">
        <v>47</v>
      </c>
      <c r="C4012" s="6" t="s">
        <v>52</v>
      </c>
      <c r="D4012" s="6" t="s">
        <v>4165</v>
      </c>
      <c r="E4012" s="6">
        <v>9</v>
      </c>
      <c r="F4012" s="6" t="s">
        <v>131</v>
      </c>
      <c r="G4012" s="6" t="s">
        <v>22</v>
      </c>
      <c r="H4012" s="7">
        <v>43371.648831018516</v>
      </c>
      <c r="I4012" s="7">
        <v>43371.621527777781</v>
      </c>
      <c r="J4012" s="4">
        <f t="shared" si="313"/>
        <v>2018</v>
      </c>
      <c r="K4012" s="4">
        <f t="shared" si="314"/>
        <v>9</v>
      </c>
      <c r="L4012" s="6">
        <f t="shared" si="315"/>
        <v>2358.9999994961545</v>
      </c>
      <c r="M4012" s="8">
        <f t="shared" si="311"/>
        <v>39.316666658269241</v>
      </c>
      <c r="N4012" s="8">
        <f t="shared" si="312"/>
        <v>353.84999992442317</v>
      </c>
      <c r="O4012" s="18">
        <v>1</v>
      </c>
      <c r="P4012" s="6" t="s">
        <v>6743</v>
      </c>
      <c r="Q4012" s="6" t="s">
        <v>24</v>
      </c>
    </row>
    <row r="4013" spans="1:17" ht="15">
      <c r="A4013" s="6" t="s">
        <v>17</v>
      </c>
      <c r="B4013" s="6" t="s">
        <v>41</v>
      </c>
      <c r="C4013" s="6" t="s">
        <v>135</v>
      </c>
      <c r="D4013" s="6" t="s">
        <v>6744</v>
      </c>
      <c r="E4013" s="6">
        <v>1</v>
      </c>
      <c r="F4013" s="6" t="s">
        <v>27</v>
      </c>
      <c r="G4013" s="6" t="s">
        <v>22</v>
      </c>
      <c r="H4013" s="7">
        <v>43372.407349537039</v>
      </c>
      <c r="I4013" s="7">
        <v>43372.356249999997</v>
      </c>
      <c r="J4013" s="4">
        <f t="shared" si="313"/>
        <v>2018</v>
      </c>
      <c r="K4013" s="4">
        <f t="shared" si="314"/>
        <v>9</v>
      </c>
      <c r="L4013" s="6">
        <f t="shared" si="315"/>
        <v>4415.0000004563481</v>
      </c>
      <c r="M4013" s="8">
        <f t="shared" si="311"/>
        <v>73.583333340939134</v>
      </c>
      <c r="N4013" s="8">
        <f t="shared" si="312"/>
        <v>73.583333340939134</v>
      </c>
      <c r="O4013" s="18">
        <v>1</v>
      </c>
      <c r="P4013" s="6" t="s">
        <v>6745</v>
      </c>
      <c r="Q4013" s="6" t="s">
        <v>24</v>
      </c>
    </row>
    <row r="4014" spans="1:17" ht="15">
      <c r="A4014" s="6" t="s">
        <v>17</v>
      </c>
      <c r="B4014" s="6" t="s">
        <v>18</v>
      </c>
      <c r="C4014" s="6" t="s">
        <v>19</v>
      </c>
      <c r="D4014" s="6" t="s">
        <v>1797</v>
      </c>
      <c r="E4014" s="6">
        <v>14</v>
      </c>
      <c r="F4014" s="6" t="s">
        <v>27</v>
      </c>
      <c r="G4014" s="6" t="s">
        <v>22</v>
      </c>
      <c r="H4014" s="7">
        <v>43372.816041666665</v>
      </c>
      <c r="I4014" s="7">
        <v>43372.746527777781</v>
      </c>
      <c r="J4014" s="4">
        <f t="shared" si="313"/>
        <v>2018</v>
      </c>
      <c r="K4014" s="4">
        <f t="shared" si="314"/>
        <v>9</v>
      </c>
      <c r="L4014" s="6">
        <f t="shared" si="315"/>
        <v>6005.9999995864928</v>
      </c>
      <c r="M4014" s="8">
        <f t="shared" si="311"/>
        <v>100.09999999310821</v>
      </c>
      <c r="N4014" s="8">
        <f t="shared" si="312"/>
        <v>1401.399999903515</v>
      </c>
      <c r="O4014" s="18">
        <v>1</v>
      </c>
      <c r="P4014" s="6" t="s">
        <v>6746</v>
      </c>
      <c r="Q4014" s="6" t="s">
        <v>24</v>
      </c>
    </row>
    <row r="4015" spans="1:17" ht="15">
      <c r="A4015" s="6" t="s">
        <v>17</v>
      </c>
      <c r="B4015" s="6" t="s">
        <v>18</v>
      </c>
      <c r="C4015" s="6" t="s">
        <v>35</v>
      </c>
      <c r="D4015" s="6" t="s">
        <v>6747</v>
      </c>
      <c r="E4015" s="6">
        <v>3</v>
      </c>
      <c r="F4015" s="6" t="s">
        <v>27</v>
      </c>
      <c r="G4015" s="6" t="s">
        <v>22</v>
      </c>
      <c r="H4015" s="7">
        <v>43372.825879629629</v>
      </c>
      <c r="I4015" s="7">
        <v>43372.800000000003</v>
      </c>
      <c r="J4015" s="4">
        <f t="shared" si="313"/>
        <v>2018</v>
      </c>
      <c r="K4015" s="4">
        <f t="shared" si="314"/>
        <v>9</v>
      </c>
      <c r="L4015" s="6">
        <f t="shared" si="315"/>
        <v>2235.9999996609986</v>
      </c>
      <c r="M4015" s="8">
        <f t="shared" si="311"/>
        <v>37.266666661016643</v>
      </c>
      <c r="N4015" s="8">
        <f t="shared" si="312"/>
        <v>111.79999998304993</v>
      </c>
      <c r="O4015" s="18">
        <v>1</v>
      </c>
      <c r="P4015" s="6" t="s">
        <v>6748</v>
      </c>
      <c r="Q4015" s="6" t="s">
        <v>24</v>
      </c>
    </row>
    <row r="4016" spans="1:17" ht="15">
      <c r="A4016" s="6" t="s">
        <v>29</v>
      </c>
      <c r="B4016" s="6" t="s">
        <v>94</v>
      </c>
      <c r="C4016" s="6" t="s">
        <v>95</v>
      </c>
      <c r="D4016" s="6" t="s">
        <v>6749</v>
      </c>
      <c r="E4016" s="6">
        <v>1</v>
      </c>
      <c r="F4016" s="6" t="s">
        <v>125</v>
      </c>
      <c r="G4016" s="6" t="s">
        <v>22</v>
      </c>
      <c r="H4016" s="7">
        <v>43373.600694444445</v>
      </c>
      <c r="I4016" s="7">
        <v>43373.420138888891</v>
      </c>
      <c r="J4016" s="4">
        <f t="shared" si="313"/>
        <v>2018</v>
      </c>
      <c r="K4016" s="4">
        <f t="shared" si="314"/>
        <v>9</v>
      </c>
      <c r="L4016" s="6">
        <f t="shared" si="315"/>
        <v>15599.999999930151</v>
      </c>
      <c r="M4016" s="8">
        <f t="shared" si="311"/>
        <v>259.99999999883585</v>
      </c>
      <c r="N4016" s="8">
        <f t="shared" si="312"/>
        <v>259.99999999883585</v>
      </c>
      <c r="O4016" s="18">
        <v>1</v>
      </c>
      <c r="P4016" s="6" t="s">
        <v>6750</v>
      </c>
      <c r="Q4016" s="6" t="s">
        <v>24</v>
      </c>
    </row>
    <row r="4017" spans="1:17" ht="15">
      <c r="A4017" s="6" t="s">
        <v>17</v>
      </c>
      <c r="B4017" s="6" t="s">
        <v>18</v>
      </c>
      <c r="C4017" s="6" t="s">
        <v>25</v>
      </c>
      <c r="D4017" s="6" t="s">
        <v>6751</v>
      </c>
      <c r="E4017" s="6">
        <v>4</v>
      </c>
      <c r="F4017" s="6" t="s">
        <v>33</v>
      </c>
      <c r="G4017" s="6" t="s">
        <v>22</v>
      </c>
      <c r="H4017" s="7">
        <v>43147.673611111109</v>
      </c>
      <c r="I4017" s="7">
        <v>43147.635416666664</v>
      </c>
      <c r="J4017" s="4">
        <f t="shared" si="313"/>
        <v>2018</v>
      </c>
      <c r="K4017" s="4">
        <f t="shared" si="314"/>
        <v>2</v>
      </c>
      <c r="L4017" s="6">
        <f t="shared" si="315"/>
        <v>3300.0000000698492</v>
      </c>
      <c r="M4017" s="8">
        <f t="shared" si="311"/>
        <v>55.000000001164153</v>
      </c>
      <c r="N4017" s="8">
        <f t="shared" si="312"/>
        <v>220.00000000465661</v>
      </c>
      <c r="O4017" s="18">
        <v>1</v>
      </c>
      <c r="P4017" s="6" t="s">
        <v>6752</v>
      </c>
      <c r="Q4017" s="6" t="s">
        <v>24</v>
      </c>
    </row>
    <row r="4018" spans="1:17" ht="15">
      <c r="A4018" s="6" t="s">
        <v>29</v>
      </c>
      <c r="B4018" s="6" t="s">
        <v>94</v>
      </c>
      <c r="C4018" s="6" t="s">
        <v>95</v>
      </c>
      <c r="D4018" s="6" t="s">
        <v>6753</v>
      </c>
      <c r="E4018" s="6">
        <v>1</v>
      </c>
      <c r="F4018" s="6" t="s">
        <v>27</v>
      </c>
      <c r="G4018" s="6" t="s">
        <v>22</v>
      </c>
      <c r="H4018" s="7">
        <v>43373.682638888888</v>
      </c>
      <c r="I4018" s="7">
        <v>43373.645138888889</v>
      </c>
      <c r="J4018" s="4">
        <f t="shared" si="313"/>
        <v>2018</v>
      </c>
      <c r="K4018" s="4">
        <f t="shared" si="314"/>
        <v>9</v>
      </c>
      <c r="L4018" s="6">
        <f t="shared" si="315"/>
        <v>3239.9999998742715</v>
      </c>
      <c r="M4018" s="8">
        <f t="shared" si="311"/>
        <v>53.999999997904524</v>
      </c>
      <c r="N4018" s="8">
        <f t="shared" si="312"/>
        <v>53.999999997904524</v>
      </c>
      <c r="O4018" s="18">
        <v>1</v>
      </c>
      <c r="P4018" s="6" t="s">
        <v>6754</v>
      </c>
      <c r="Q4018" s="6" t="s">
        <v>24</v>
      </c>
    </row>
    <row r="4019" spans="1:17" ht="15">
      <c r="A4019" s="6" t="s">
        <v>17</v>
      </c>
      <c r="B4019" s="6" t="s">
        <v>55</v>
      </c>
      <c r="C4019" s="6" t="s">
        <v>59</v>
      </c>
      <c r="D4019" s="6" t="s">
        <v>6755</v>
      </c>
      <c r="E4019" s="6">
        <v>3</v>
      </c>
      <c r="F4019" s="6" t="s">
        <v>27</v>
      </c>
      <c r="G4019" s="6" t="s">
        <v>22</v>
      </c>
      <c r="H4019" s="7">
        <v>43373.751273148147</v>
      </c>
      <c r="I4019" s="7">
        <v>43373.720138888886</v>
      </c>
      <c r="J4019" s="4">
        <f t="shared" si="313"/>
        <v>2018</v>
      </c>
      <c r="K4019" s="4">
        <f t="shared" si="314"/>
        <v>9</v>
      </c>
      <c r="L4019" s="6">
        <f t="shared" si="315"/>
        <v>2690.0000001769513</v>
      </c>
      <c r="M4019" s="8">
        <f t="shared" si="311"/>
        <v>44.833333336282521</v>
      </c>
      <c r="N4019" s="8">
        <f t="shared" si="312"/>
        <v>134.50000000884756</v>
      </c>
      <c r="O4019" s="18">
        <v>1</v>
      </c>
      <c r="P4019" s="6" t="s">
        <v>6756</v>
      </c>
      <c r="Q4019" s="6" t="s">
        <v>24</v>
      </c>
    </row>
    <row r="4020" spans="1:17" ht="15">
      <c r="A4020" s="6" t="s">
        <v>17</v>
      </c>
      <c r="B4020" s="6" t="s">
        <v>18</v>
      </c>
      <c r="C4020" s="6" t="s">
        <v>25</v>
      </c>
      <c r="D4020" s="6" t="s">
        <v>6757</v>
      </c>
      <c r="E4020" s="6">
        <v>4</v>
      </c>
      <c r="F4020" s="6" t="s">
        <v>33</v>
      </c>
      <c r="G4020" s="6" t="s">
        <v>22</v>
      </c>
      <c r="H4020" s="7">
        <v>43150.517812500002</v>
      </c>
      <c r="I4020" s="7">
        <v>43150.357638888891</v>
      </c>
      <c r="J4020" s="4">
        <f t="shared" si="313"/>
        <v>2018</v>
      </c>
      <c r="K4020" s="4">
        <f t="shared" si="314"/>
        <v>2</v>
      </c>
      <c r="L4020" s="6">
        <f t="shared" si="315"/>
        <v>13839.000000036322</v>
      </c>
      <c r="M4020" s="8">
        <f t="shared" si="311"/>
        <v>230.65000000060536</v>
      </c>
      <c r="N4020" s="8">
        <f t="shared" si="312"/>
        <v>922.60000000242144</v>
      </c>
      <c r="O4020" s="18">
        <v>1</v>
      </c>
      <c r="P4020" s="6" t="s">
        <v>6758</v>
      </c>
      <c r="Q4020" s="6" t="s">
        <v>24</v>
      </c>
    </row>
    <row r="4021" spans="1:17" ht="15">
      <c r="A4021" s="6" t="s">
        <v>29</v>
      </c>
      <c r="B4021" s="6" t="s">
        <v>87</v>
      </c>
      <c r="C4021" s="6" t="s">
        <v>197</v>
      </c>
      <c r="D4021" s="6" t="s">
        <v>2416</v>
      </c>
      <c r="E4021" s="6">
        <v>38</v>
      </c>
      <c r="F4021" s="6" t="s">
        <v>27</v>
      </c>
      <c r="G4021" s="6" t="s">
        <v>22</v>
      </c>
      <c r="H4021" s="7">
        <v>43374.011006944442</v>
      </c>
      <c r="I4021" s="7">
        <v>43373.959027777775</v>
      </c>
      <c r="J4021" s="4">
        <f t="shared" si="313"/>
        <v>2018</v>
      </c>
      <c r="K4021" s="4">
        <f t="shared" si="314"/>
        <v>9</v>
      </c>
      <c r="L4021" s="6">
        <f t="shared" si="315"/>
        <v>4490.9999999916181</v>
      </c>
      <c r="M4021" s="8">
        <f t="shared" si="311"/>
        <v>74.849999999860302</v>
      </c>
      <c r="N4021" s="8">
        <f t="shared" si="312"/>
        <v>2844.2999999946915</v>
      </c>
      <c r="O4021" s="18">
        <v>1</v>
      </c>
      <c r="P4021" s="6" t="s">
        <v>6759</v>
      </c>
      <c r="Q4021" s="6" t="s">
        <v>24</v>
      </c>
    </row>
    <row r="4022" spans="1:17" ht="15">
      <c r="A4022" s="6" t="s">
        <v>17</v>
      </c>
      <c r="B4022" s="6" t="s">
        <v>18</v>
      </c>
      <c r="C4022" s="6" t="s">
        <v>19</v>
      </c>
      <c r="D4022" s="6" t="s">
        <v>113</v>
      </c>
      <c r="E4022" s="6">
        <v>13</v>
      </c>
      <c r="F4022" s="6" t="s">
        <v>27</v>
      </c>
      <c r="G4022" s="6" t="s">
        <v>22</v>
      </c>
      <c r="H4022" s="7">
        <v>43374.756203703706</v>
      </c>
      <c r="I4022" s="7">
        <v>43374.715277777781</v>
      </c>
      <c r="J4022" s="4">
        <f t="shared" si="313"/>
        <v>2018</v>
      </c>
      <c r="K4022" s="4">
        <f t="shared" si="314"/>
        <v>10</v>
      </c>
      <c r="L4022" s="6">
        <f t="shared" si="315"/>
        <v>3535.9999999171123</v>
      </c>
      <c r="M4022" s="8">
        <f t="shared" si="311"/>
        <v>58.933333331951872</v>
      </c>
      <c r="N4022" s="8">
        <f t="shared" si="312"/>
        <v>766.13333331537433</v>
      </c>
      <c r="O4022" s="18">
        <v>1</v>
      </c>
      <c r="P4022" s="6" t="s">
        <v>6760</v>
      </c>
      <c r="Q4022" s="6" t="s">
        <v>24</v>
      </c>
    </row>
    <row r="4023" spans="1:17" ht="15">
      <c r="A4023" s="6" t="s">
        <v>17</v>
      </c>
      <c r="B4023" s="6" t="s">
        <v>47</v>
      </c>
      <c r="C4023" s="6" t="s">
        <v>52</v>
      </c>
      <c r="D4023" s="6" t="s">
        <v>6761</v>
      </c>
      <c r="E4023" s="6">
        <v>5</v>
      </c>
      <c r="F4023" s="6" t="s">
        <v>21</v>
      </c>
      <c r="G4023" s="6" t="s">
        <v>22</v>
      </c>
      <c r="H4023" s="7">
        <v>43375.497916666667</v>
      </c>
      <c r="I4023" s="7">
        <v>43375.445833333331</v>
      </c>
      <c r="J4023" s="4">
        <f t="shared" si="313"/>
        <v>2018</v>
      </c>
      <c r="K4023" s="4">
        <f t="shared" si="314"/>
        <v>10</v>
      </c>
      <c r="L4023" s="6">
        <f t="shared" si="315"/>
        <v>4500.0000002095476</v>
      </c>
      <c r="M4023" s="8">
        <f t="shared" si="311"/>
        <v>75.00000000349246</v>
      </c>
      <c r="N4023" s="8">
        <f t="shared" si="312"/>
        <v>375.0000000174623</v>
      </c>
      <c r="O4023" s="18">
        <v>1</v>
      </c>
      <c r="P4023" s="6" t="s">
        <v>6762</v>
      </c>
      <c r="Q4023" s="6" t="s">
        <v>24</v>
      </c>
    </row>
    <row r="4024" spans="1:17" ht="15">
      <c r="A4024" s="6" t="s">
        <v>17</v>
      </c>
      <c r="B4024" s="6" t="s">
        <v>47</v>
      </c>
      <c r="C4024" s="6" t="s">
        <v>52</v>
      </c>
      <c r="D4024" s="6" t="s">
        <v>6763</v>
      </c>
      <c r="E4024" s="6">
        <v>2</v>
      </c>
      <c r="F4024" s="6" t="s">
        <v>21</v>
      </c>
      <c r="G4024" s="6" t="s">
        <v>22</v>
      </c>
      <c r="H4024" s="7">
        <v>43375.702835648146</v>
      </c>
      <c r="I4024" s="7">
        <v>43375.5</v>
      </c>
      <c r="J4024" s="4">
        <f t="shared" si="313"/>
        <v>2018</v>
      </c>
      <c r="K4024" s="4">
        <f t="shared" si="314"/>
        <v>10</v>
      </c>
      <c r="L4024" s="6">
        <f t="shared" si="315"/>
        <v>17524.999999813735</v>
      </c>
      <c r="M4024" s="8">
        <f t="shared" si="311"/>
        <v>292.08333333022892</v>
      </c>
      <c r="N4024" s="8">
        <f t="shared" si="312"/>
        <v>584.16666666045785</v>
      </c>
      <c r="O4024" s="18">
        <v>1</v>
      </c>
      <c r="P4024" s="6" t="s">
        <v>6764</v>
      </c>
      <c r="Q4024" s="6" t="s">
        <v>24</v>
      </c>
    </row>
    <row r="4025" spans="1:17" ht="15">
      <c r="A4025" s="6" t="s">
        <v>17</v>
      </c>
      <c r="B4025" s="6" t="s">
        <v>18</v>
      </c>
      <c r="C4025" s="6" t="s">
        <v>35</v>
      </c>
      <c r="D4025" s="6" t="s">
        <v>6765</v>
      </c>
      <c r="E4025" s="6">
        <v>1</v>
      </c>
      <c r="F4025" s="6" t="s">
        <v>33</v>
      </c>
      <c r="G4025" s="6" t="s">
        <v>22</v>
      </c>
      <c r="H4025" s="7">
        <v>43152.095833333333</v>
      </c>
      <c r="I4025" s="7">
        <v>43152.025694444441</v>
      </c>
      <c r="J4025" s="4">
        <f t="shared" si="313"/>
        <v>2018</v>
      </c>
      <c r="K4025" s="4">
        <f t="shared" si="314"/>
        <v>2</v>
      </c>
      <c r="L4025" s="6">
        <f t="shared" si="315"/>
        <v>6060.0000002654269</v>
      </c>
      <c r="M4025" s="8">
        <f t="shared" si="311"/>
        <v>101.00000000442378</v>
      </c>
      <c r="N4025" s="8">
        <f t="shared" si="312"/>
        <v>101.00000000442378</v>
      </c>
      <c r="O4025" s="18">
        <v>1</v>
      </c>
      <c r="P4025" s="6" t="s">
        <v>6766</v>
      </c>
      <c r="Q4025" s="6" t="s">
        <v>24</v>
      </c>
    </row>
    <row r="4026" spans="1:17" ht="15">
      <c r="A4026" s="6" t="s">
        <v>17</v>
      </c>
      <c r="B4026" s="6" t="s">
        <v>18</v>
      </c>
      <c r="C4026" s="6" t="s">
        <v>38</v>
      </c>
      <c r="D4026" s="6" t="s">
        <v>6767</v>
      </c>
      <c r="E4026" s="6">
        <v>1</v>
      </c>
      <c r="F4026" s="6" t="s">
        <v>92</v>
      </c>
      <c r="G4026" s="6" t="s">
        <v>22</v>
      </c>
      <c r="H4026" s="7">
        <v>43376.767314814817</v>
      </c>
      <c r="I4026" s="7">
        <v>43376.730555555558</v>
      </c>
      <c r="J4026" s="4">
        <f t="shared" si="313"/>
        <v>2018</v>
      </c>
      <c r="K4026" s="4">
        <f t="shared" si="314"/>
        <v>10</v>
      </c>
      <c r="L4026" s="6">
        <f t="shared" si="315"/>
        <v>3176.0000000009313</v>
      </c>
      <c r="M4026" s="8">
        <f t="shared" si="311"/>
        <v>52.933333333348855</v>
      </c>
      <c r="N4026" s="8">
        <f t="shared" si="312"/>
        <v>52.933333333348855</v>
      </c>
      <c r="O4026" s="18">
        <v>1</v>
      </c>
      <c r="P4026" s="6" t="s">
        <v>6768</v>
      </c>
      <c r="Q4026" s="6" t="s">
        <v>24</v>
      </c>
    </row>
    <row r="4027" spans="1:17" ht="15">
      <c r="A4027" s="6" t="s">
        <v>17</v>
      </c>
      <c r="B4027" s="6" t="s">
        <v>18</v>
      </c>
      <c r="C4027" s="6" t="s">
        <v>35</v>
      </c>
      <c r="D4027" s="6" t="s">
        <v>6769</v>
      </c>
      <c r="E4027" s="6">
        <v>1</v>
      </c>
      <c r="F4027" s="6" t="s">
        <v>33</v>
      </c>
      <c r="G4027" s="6" t="s">
        <v>22</v>
      </c>
      <c r="H4027" s="7">
        <v>43156.4375</v>
      </c>
      <c r="I4027" s="7">
        <v>43156.411111111112</v>
      </c>
      <c r="J4027" s="4">
        <f t="shared" si="313"/>
        <v>2018</v>
      </c>
      <c r="K4027" s="4">
        <f t="shared" si="314"/>
        <v>2</v>
      </c>
      <c r="L4027" s="6">
        <f t="shared" si="315"/>
        <v>2279.9999998882413</v>
      </c>
      <c r="M4027" s="8">
        <f t="shared" si="311"/>
        <v>37.999999998137355</v>
      </c>
      <c r="N4027" s="8">
        <f t="shared" si="312"/>
        <v>37.999999998137355</v>
      </c>
      <c r="O4027" s="18">
        <v>1</v>
      </c>
      <c r="P4027" s="6" t="s">
        <v>6770</v>
      </c>
      <c r="Q4027" s="6" t="s">
        <v>24</v>
      </c>
    </row>
    <row r="4028" spans="1:17" ht="15">
      <c r="A4028" s="6" t="s">
        <v>17</v>
      </c>
      <c r="B4028" s="6" t="s">
        <v>41</v>
      </c>
      <c r="C4028" s="6" t="s">
        <v>42</v>
      </c>
      <c r="D4028" s="6" t="s">
        <v>376</v>
      </c>
      <c r="E4028" s="6">
        <v>99</v>
      </c>
      <c r="F4028" s="15" t="s">
        <v>1970</v>
      </c>
      <c r="G4028" s="6" t="s">
        <v>22</v>
      </c>
      <c r="H4028" s="7">
        <v>43407.800092592595</v>
      </c>
      <c r="I4028" s="7">
        <v>43376.800000000003</v>
      </c>
      <c r="J4028" s="4">
        <f t="shared" si="313"/>
        <v>2018</v>
      </c>
      <c r="K4028" s="4">
        <f t="shared" si="314"/>
        <v>10</v>
      </c>
      <c r="L4028" s="6">
        <f t="shared" si="315"/>
        <v>2678407.9999999842</v>
      </c>
      <c r="M4028" s="8">
        <f t="shared" si="311"/>
        <v>44640.133333333069</v>
      </c>
      <c r="N4028" s="8">
        <f t="shared" si="312"/>
        <v>4419373.1999999741</v>
      </c>
      <c r="O4028" s="18">
        <v>1</v>
      </c>
      <c r="P4028" s="6" t="s">
        <v>6771</v>
      </c>
      <c r="Q4028" s="6" t="s">
        <v>24</v>
      </c>
    </row>
    <row r="4029" spans="1:17" ht="15">
      <c r="A4029" s="6" t="s">
        <v>17</v>
      </c>
      <c r="B4029" s="6" t="s">
        <v>41</v>
      </c>
      <c r="C4029" s="6" t="s">
        <v>62</v>
      </c>
      <c r="D4029" s="6" t="s">
        <v>6772</v>
      </c>
      <c r="E4029" s="6">
        <v>1</v>
      </c>
      <c r="F4029" s="6" t="s">
        <v>92</v>
      </c>
      <c r="G4029" s="6" t="s">
        <v>22</v>
      </c>
      <c r="H4029" s="7">
        <v>43377.431388888886</v>
      </c>
      <c r="I4029" s="7">
        <v>43377.411805555559</v>
      </c>
      <c r="J4029" s="4">
        <f t="shared" si="313"/>
        <v>2018</v>
      </c>
      <c r="K4029" s="4">
        <f t="shared" si="314"/>
        <v>10</v>
      </c>
      <c r="L4029" s="6">
        <f t="shared" si="315"/>
        <v>1691.999999480322</v>
      </c>
      <c r="M4029" s="8">
        <f t="shared" si="311"/>
        <v>28.1999999913387</v>
      </c>
      <c r="N4029" s="8">
        <f t="shared" si="312"/>
        <v>28.1999999913387</v>
      </c>
      <c r="O4029" s="18">
        <v>1</v>
      </c>
      <c r="P4029" s="6" t="s">
        <v>6773</v>
      </c>
      <c r="Q4029" s="6" t="s">
        <v>24</v>
      </c>
    </row>
    <row r="4030" spans="1:17" ht="15">
      <c r="A4030" s="6" t="s">
        <v>17</v>
      </c>
      <c r="B4030" s="6" t="s">
        <v>41</v>
      </c>
      <c r="C4030" s="6" t="s">
        <v>135</v>
      </c>
      <c r="D4030" s="6" t="s">
        <v>6774</v>
      </c>
      <c r="E4030" s="6">
        <v>1</v>
      </c>
      <c r="F4030" s="6" t="s">
        <v>21</v>
      </c>
      <c r="G4030" s="6" t="s">
        <v>22</v>
      </c>
      <c r="H4030" s="7">
        <v>43377.571701388886</v>
      </c>
      <c r="I4030" s="7">
        <v>43377.480555555558</v>
      </c>
      <c r="J4030" s="4">
        <f t="shared" si="313"/>
        <v>2018</v>
      </c>
      <c r="K4030" s="4">
        <f t="shared" si="314"/>
        <v>10</v>
      </c>
      <c r="L4030" s="6">
        <f t="shared" si="315"/>
        <v>7874.9999995809048</v>
      </c>
      <c r="M4030" s="8">
        <f t="shared" si="311"/>
        <v>131.24999999301508</v>
      </c>
      <c r="N4030" s="8">
        <f t="shared" si="312"/>
        <v>131.24999999301508</v>
      </c>
      <c r="O4030" s="18">
        <v>1</v>
      </c>
      <c r="P4030" s="6" t="s">
        <v>6775</v>
      </c>
      <c r="Q4030" s="6" t="s">
        <v>24</v>
      </c>
    </row>
    <row r="4031" spans="1:17" ht="15">
      <c r="A4031" s="6" t="s">
        <v>17</v>
      </c>
      <c r="B4031" s="6" t="s">
        <v>18</v>
      </c>
      <c r="C4031" s="6" t="s">
        <v>35</v>
      </c>
      <c r="D4031" s="6" t="s">
        <v>6776</v>
      </c>
      <c r="E4031" s="6">
        <v>1</v>
      </c>
      <c r="F4031" s="6" t="s">
        <v>33</v>
      </c>
      <c r="G4031" s="6" t="s">
        <v>22</v>
      </c>
      <c r="H4031" s="7">
        <v>43179.542500000003</v>
      </c>
      <c r="I4031" s="7">
        <v>43179.415277777778</v>
      </c>
      <c r="J4031" s="4">
        <f t="shared" si="313"/>
        <v>2018</v>
      </c>
      <c r="K4031" s="4">
        <f t="shared" si="314"/>
        <v>3</v>
      </c>
      <c r="L4031" s="6">
        <f t="shared" si="315"/>
        <v>10992.000000248663</v>
      </c>
      <c r="M4031" s="8">
        <f t="shared" si="311"/>
        <v>183.20000000414439</v>
      </c>
      <c r="N4031" s="8">
        <f t="shared" si="312"/>
        <v>183.20000000414439</v>
      </c>
      <c r="O4031" s="18">
        <v>1</v>
      </c>
      <c r="P4031" s="6" t="s">
        <v>6777</v>
      </c>
      <c r="Q4031" s="6" t="s">
        <v>24</v>
      </c>
    </row>
    <row r="4032" spans="1:17" ht="15">
      <c r="A4032" s="6" t="s">
        <v>17</v>
      </c>
      <c r="B4032" s="6" t="s">
        <v>18</v>
      </c>
      <c r="C4032" s="6" t="s">
        <v>19</v>
      </c>
      <c r="D4032" s="6" t="s">
        <v>6778</v>
      </c>
      <c r="E4032" s="6">
        <v>2</v>
      </c>
      <c r="F4032" s="6" t="s">
        <v>33</v>
      </c>
      <c r="G4032" s="6" t="s">
        <v>22</v>
      </c>
      <c r="H4032" s="7">
        <v>43184.241828703707</v>
      </c>
      <c r="I4032" s="7">
        <v>43184.15347222222</v>
      </c>
      <c r="J4032" s="4">
        <f t="shared" si="313"/>
        <v>2018</v>
      </c>
      <c r="K4032" s="4">
        <f t="shared" si="314"/>
        <v>3</v>
      </c>
      <c r="L4032" s="6">
        <f t="shared" si="315"/>
        <v>7634.0000004507601</v>
      </c>
      <c r="M4032" s="8">
        <f t="shared" si="316" ref="M4032:M4095">+L4032/60</f>
        <v>127.233333340846</v>
      </c>
      <c r="N4032" s="8">
        <f t="shared" si="317" ref="N4032:N4095">+M4032*E4032</f>
        <v>254.466666681692</v>
      </c>
      <c r="O4032" s="18">
        <v>1</v>
      </c>
      <c r="P4032" s="6" t="s">
        <v>6779</v>
      </c>
      <c r="Q4032" s="6" t="s">
        <v>24</v>
      </c>
    </row>
    <row r="4033" spans="1:17" ht="15">
      <c r="A4033" s="6" t="s">
        <v>17</v>
      </c>
      <c r="B4033" s="6" t="s">
        <v>47</v>
      </c>
      <c r="C4033" s="6" t="s">
        <v>52</v>
      </c>
      <c r="D4033" s="6" t="s">
        <v>6780</v>
      </c>
      <c r="E4033" s="6">
        <v>2</v>
      </c>
      <c r="F4033" s="6" t="s">
        <v>92</v>
      </c>
      <c r="G4033" s="6" t="s">
        <v>22</v>
      </c>
      <c r="H4033" s="7">
        <v>43379.52716435185</v>
      </c>
      <c r="I4033" s="7">
        <v>43379.515879629631</v>
      </c>
      <c r="J4033" s="4">
        <f t="shared" si="313"/>
        <v>2018</v>
      </c>
      <c r="K4033" s="4">
        <f t="shared" si="314"/>
        <v>10</v>
      </c>
      <c r="L4033" s="6">
        <f t="shared" si="315"/>
        <v>974.99999972060323</v>
      </c>
      <c r="M4033" s="8">
        <f t="shared" si="316"/>
        <v>16.249999995343387</v>
      </c>
      <c r="N4033" s="8">
        <f t="shared" si="317"/>
        <v>32.499999990686774</v>
      </c>
      <c r="O4033" s="18">
        <v>1</v>
      </c>
      <c r="P4033" s="6" t="s">
        <v>6781</v>
      </c>
      <c r="Q4033" s="6" t="s">
        <v>24</v>
      </c>
    </row>
    <row r="4034" spans="1:17" ht="15">
      <c r="A4034" s="6" t="s">
        <v>17</v>
      </c>
      <c r="B4034" s="6" t="s">
        <v>55</v>
      </c>
      <c r="C4034" s="6" t="s">
        <v>271</v>
      </c>
      <c r="D4034" s="6" t="s">
        <v>272</v>
      </c>
      <c r="E4034" s="6">
        <v>51</v>
      </c>
      <c r="F4034" s="6" t="s">
        <v>33</v>
      </c>
      <c r="G4034" s="6" t="s">
        <v>22</v>
      </c>
      <c r="H4034" s="7">
        <v>43184.634375000001</v>
      </c>
      <c r="I4034" s="7">
        <v>43184.533333333333</v>
      </c>
      <c r="J4034" s="4">
        <f t="shared" si="313"/>
        <v>2018</v>
      </c>
      <c r="K4034" s="4">
        <f t="shared" si="314"/>
        <v>3</v>
      </c>
      <c r="L4034" s="6">
        <f t="shared" si="315"/>
        <v>8730.0000001676381</v>
      </c>
      <c r="M4034" s="8">
        <f t="shared" si="316"/>
        <v>145.50000000279397</v>
      </c>
      <c r="N4034" s="8">
        <f t="shared" si="317"/>
        <v>7420.5000001424924</v>
      </c>
      <c r="O4034" s="18">
        <v>1</v>
      </c>
      <c r="P4034" s="6" t="s">
        <v>6782</v>
      </c>
      <c r="Q4034" s="6" t="s">
        <v>24</v>
      </c>
    </row>
    <row r="4035" spans="1:17" ht="15">
      <c r="A4035" s="6" t="s">
        <v>17</v>
      </c>
      <c r="B4035" s="6" t="s">
        <v>18</v>
      </c>
      <c r="C4035" s="6" t="s">
        <v>38</v>
      </c>
      <c r="D4035" s="6" t="s">
        <v>6783</v>
      </c>
      <c r="E4035" s="6">
        <v>5</v>
      </c>
      <c r="F4035" s="6" t="s">
        <v>472</v>
      </c>
      <c r="G4035" s="6" t="s">
        <v>22</v>
      </c>
      <c r="H4035" s="7">
        <v>43380.011064814818</v>
      </c>
      <c r="I4035" s="7">
        <v>43379.974305555559</v>
      </c>
      <c r="J4035" s="4">
        <f t="shared" si="318" ref="J4035:J4098">YEAR(I4035)</f>
        <v>2018</v>
      </c>
      <c r="K4035" s="4">
        <f t="shared" si="319" ref="K4035:K4098">MONTH(I4035)</f>
        <v>10</v>
      </c>
      <c r="L4035" s="6">
        <f t="shared" si="315"/>
        <v>3176.0000000009313</v>
      </c>
      <c r="M4035" s="8">
        <f t="shared" si="316"/>
        <v>52.933333333348855</v>
      </c>
      <c r="N4035" s="8">
        <f t="shared" si="317"/>
        <v>264.66666666674428</v>
      </c>
      <c r="O4035" s="18">
        <v>1</v>
      </c>
      <c r="P4035" s="6" t="s">
        <v>6784</v>
      </c>
      <c r="Q4035" s="6" t="s">
        <v>24</v>
      </c>
    </row>
    <row r="4036" spans="1:17" ht="15">
      <c r="A4036" s="6" t="s">
        <v>17</v>
      </c>
      <c r="B4036" s="6" t="s">
        <v>140</v>
      </c>
      <c r="C4036" s="6" t="s">
        <v>141</v>
      </c>
      <c r="D4036" s="6" t="s">
        <v>6785</v>
      </c>
      <c r="E4036" s="6">
        <v>1</v>
      </c>
      <c r="F4036" s="6" t="s">
        <v>92</v>
      </c>
      <c r="G4036" s="6" t="s">
        <v>22</v>
      </c>
      <c r="H4036" s="7">
        <v>43380.570185185185</v>
      </c>
      <c r="I4036" s="7">
        <v>43380.545138888891</v>
      </c>
      <c r="J4036" s="4">
        <f t="shared" si="318"/>
        <v>2018</v>
      </c>
      <c r="K4036" s="4">
        <f t="shared" si="319"/>
        <v>10</v>
      </c>
      <c r="L4036" s="6">
        <f t="shared" si="315"/>
        <v>2163.9999998034909</v>
      </c>
      <c r="M4036" s="8">
        <f t="shared" si="316"/>
        <v>36.066666663391516</v>
      </c>
      <c r="N4036" s="8">
        <f t="shared" si="317"/>
        <v>36.066666663391516</v>
      </c>
      <c r="O4036" s="18">
        <v>1</v>
      </c>
      <c r="P4036" s="6" t="s">
        <v>6786</v>
      </c>
      <c r="Q4036" s="6" t="s">
        <v>24</v>
      </c>
    </row>
    <row r="4037" spans="1:17" ht="15">
      <c r="A4037" s="6" t="s">
        <v>17</v>
      </c>
      <c r="B4037" s="6" t="s">
        <v>140</v>
      </c>
      <c r="C4037" s="6" t="s">
        <v>141</v>
      </c>
      <c r="D4037" s="6" t="s">
        <v>6787</v>
      </c>
      <c r="E4037" s="6">
        <v>1</v>
      </c>
      <c r="F4037" s="6" t="s">
        <v>33</v>
      </c>
      <c r="G4037" s="6" t="s">
        <v>97</v>
      </c>
      <c r="H4037" s="7">
        <v>43188.825416666667</v>
      </c>
      <c r="I4037" s="7">
        <v>43188.697916666664</v>
      </c>
      <c r="J4037" s="4">
        <f t="shared" si="318"/>
        <v>2018</v>
      </c>
      <c r="K4037" s="4">
        <f t="shared" si="319"/>
        <v>3</v>
      </c>
      <c r="L4037" s="6">
        <f t="shared" si="315"/>
        <v>11016.000000201166</v>
      </c>
      <c r="M4037" s="8">
        <f t="shared" si="316"/>
        <v>183.60000000335276</v>
      </c>
      <c r="N4037" s="8">
        <f t="shared" si="317"/>
        <v>183.60000000335276</v>
      </c>
      <c r="O4037" s="18">
        <v>1</v>
      </c>
      <c r="P4037" s="6" t="s">
        <v>6788</v>
      </c>
      <c r="Q4037" s="6" t="s">
        <v>24</v>
      </c>
    </row>
    <row r="4038" spans="1:17" ht="15">
      <c r="A4038" s="6" t="s">
        <v>29</v>
      </c>
      <c r="B4038" s="6" t="s">
        <v>87</v>
      </c>
      <c r="C4038" s="6" t="s">
        <v>197</v>
      </c>
      <c r="D4038" s="6" t="s">
        <v>2971</v>
      </c>
      <c r="E4038" s="6">
        <v>43</v>
      </c>
      <c r="F4038" s="6" t="s">
        <v>27</v>
      </c>
      <c r="G4038" s="6" t="s">
        <v>22</v>
      </c>
      <c r="H4038" s="7">
        <v>43381.21875</v>
      </c>
      <c r="I4038" s="7">
        <v>43381.17291666667</v>
      </c>
      <c r="J4038" s="4">
        <f t="shared" si="318"/>
        <v>2018</v>
      </c>
      <c r="K4038" s="4">
        <f t="shared" si="319"/>
        <v>10</v>
      </c>
      <c r="L4038" s="6">
        <f t="shared" si="315"/>
        <v>3959.9999997066334</v>
      </c>
      <c r="M4038" s="8">
        <f t="shared" si="316"/>
        <v>65.999999995110556</v>
      </c>
      <c r="N4038" s="8">
        <f t="shared" si="317"/>
        <v>2837.9999997897539</v>
      </c>
      <c r="O4038" s="18">
        <v>1</v>
      </c>
      <c r="P4038" s="6" t="s">
        <v>6789</v>
      </c>
      <c r="Q4038" s="6" t="s">
        <v>24</v>
      </c>
    </row>
    <row r="4039" spans="1:17" ht="15">
      <c r="A4039" s="6" t="s">
        <v>29</v>
      </c>
      <c r="B4039" s="6" t="s">
        <v>94</v>
      </c>
      <c r="C4039" s="6" t="s">
        <v>95</v>
      </c>
      <c r="D4039" s="6" t="s">
        <v>6790</v>
      </c>
      <c r="E4039" s="6">
        <v>1</v>
      </c>
      <c r="F4039" s="6" t="s">
        <v>27</v>
      </c>
      <c r="G4039" s="6" t="s">
        <v>22</v>
      </c>
      <c r="H4039" s="7">
        <v>43381.27847222222</v>
      </c>
      <c r="I4039" s="7">
        <v>43381.238194444442</v>
      </c>
      <c r="J4039" s="4">
        <f t="shared" si="318"/>
        <v>2018</v>
      </c>
      <c r="K4039" s="4">
        <f t="shared" si="319"/>
        <v>10</v>
      </c>
      <c r="L4039" s="6">
        <f t="shared" si="315"/>
        <v>3480.0000000279397</v>
      </c>
      <c r="M4039" s="8">
        <f t="shared" si="316"/>
        <v>58.000000000465661</v>
      </c>
      <c r="N4039" s="8">
        <f t="shared" si="317"/>
        <v>58.000000000465661</v>
      </c>
      <c r="O4039" s="18">
        <v>1</v>
      </c>
      <c r="P4039" s="6" t="s">
        <v>6791</v>
      </c>
      <c r="Q4039" s="6" t="s">
        <v>24</v>
      </c>
    </row>
    <row r="4040" spans="1:17" ht="15">
      <c r="A4040" s="6" t="s">
        <v>17</v>
      </c>
      <c r="B4040" s="6" t="s">
        <v>41</v>
      </c>
      <c r="C4040" s="6" t="s">
        <v>135</v>
      </c>
      <c r="D4040" s="6" t="s">
        <v>6792</v>
      </c>
      <c r="E4040" s="6">
        <v>1</v>
      </c>
      <c r="F4040" s="6" t="s">
        <v>1970</v>
      </c>
      <c r="G4040" s="6" t="s">
        <v>22</v>
      </c>
      <c r="H4040" s="7">
        <v>43383.382291666669</v>
      </c>
      <c r="I4040" s="7">
        <v>43383.333472222221</v>
      </c>
      <c r="J4040" s="4">
        <f t="shared" si="318"/>
        <v>2018</v>
      </c>
      <c r="K4040" s="4">
        <f t="shared" si="319"/>
        <v>10</v>
      </c>
      <c r="L4040" s="6">
        <f t="shared" si="315"/>
        <v>4218.0000002961606</v>
      </c>
      <c r="M4040" s="8">
        <f t="shared" si="316"/>
        <v>70.30000000493601</v>
      </c>
      <c r="N4040" s="8">
        <f t="shared" si="317"/>
        <v>70.30000000493601</v>
      </c>
      <c r="O4040" s="18">
        <v>1</v>
      </c>
      <c r="P4040" s="6" t="s">
        <v>6793</v>
      </c>
      <c r="Q4040" s="6" t="s">
        <v>24</v>
      </c>
    </row>
    <row r="4041" spans="1:17" ht="15">
      <c r="A4041" s="6" t="s">
        <v>17</v>
      </c>
      <c r="B4041" s="6" t="s">
        <v>41</v>
      </c>
      <c r="C4041" s="6" t="s">
        <v>135</v>
      </c>
      <c r="D4041" s="6" t="s">
        <v>6794</v>
      </c>
      <c r="E4041" s="6">
        <v>1</v>
      </c>
      <c r="F4041" s="6" t="s">
        <v>1970</v>
      </c>
      <c r="G4041" s="6" t="s">
        <v>22</v>
      </c>
      <c r="H4041" s="7">
        <v>43383.382881944446</v>
      </c>
      <c r="I4041" s="7">
        <v>43383.348854166667</v>
      </c>
      <c r="J4041" s="4">
        <f t="shared" si="318"/>
        <v>2018</v>
      </c>
      <c r="K4041" s="4">
        <f t="shared" si="319"/>
        <v>10</v>
      </c>
      <c r="L4041" s="6">
        <f t="shared" si="315"/>
        <v>2940.0000001536682</v>
      </c>
      <c r="M4041" s="8">
        <f t="shared" si="316"/>
        <v>49.000000002561137</v>
      </c>
      <c r="N4041" s="8">
        <f t="shared" si="317"/>
        <v>49.000000002561137</v>
      </c>
      <c r="O4041" s="18">
        <v>1</v>
      </c>
      <c r="P4041" s="6" t="s">
        <v>6795</v>
      </c>
      <c r="Q4041" s="6" t="s">
        <v>24</v>
      </c>
    </row>
    <row r="4042" spans="1:17" ht="15">
      <c r="A4042" s="6" t="s">
        <v>17</v>
      </c>
      <c r="B4042" s="6" t="s">
        <v>18</v>
      </c>
      <c r="C4042" s="6" t="s">
        <v>19</v>
      </c>
      <c r="D4042" s="6" t="s">
        <v>223</v>
      </c>
      <c r="E4042" s="6">
        <v>33</v>
      </c>
      <c r="F4042" s="6" t="s">
        <v>1970</v>
      </c>
      <c r="G4042" s="6" t="s">
        <v>22</v>
      </c>
      <c r="H4042" s="7">
        <v>43383.39471064815</v>
      </c>
      <c r="I4042" s="7">
        <v>43383.357037037036</v>
      </c>
      <c r="J4042" s="4">
        <f t="shared" si="318"/>
        <v>2018</v>
      </c>
      <c r="K4042" s="4">
        <f t="shared" si="319"/>
        <v>10</v>
      </c>
      <c r="L4042" s="6">
        <f t="shared" si="320" ref="L4042:L4105">(H4042-I4042)*60*24*60</f>
        <v>3255.0000002374873</v>
      </c>
      <c r="M4042" s="8">
        <f t="shared" si="316"/>
        <v>54.250000003958121</v>
      </c>
      <c r="N4042" s="8">
        <f t="shared" si="317"/>
        <v>1790.250000130618</v>
      </c>
      <c r="O4042" s="18">
        <v>1</v>
      </c>
      <c r="P4042" s="6" t="s">
        <v>6796</v>
      </c>
      <c r="Q4042" s="6" t="s">
        <v>24</v>
      </c>
    </row>
    <row r="4043" spans="1:17" ht="15">
      <c r="A4043" s="6" t="s">
        <v>17</v>
      </c>
      <c r="B4043" s="6" t="s">
        <v>41</v>
      </c>
      <c r="C4043" s="6" t="s">
        <v>42</v>
      </c>
      <c r="D4043" s="6" t="s">
        <v>6797</v>
      </c>
      <c r="E4043" s="6">
        <v>1</v>
      </c>
      <c r="F4043" s="6" t="s">
        <v>1970</v>
      </c>
      <c r="G4043" s="6" t="s">
        <v>22</v>
      </c>
      <c r="H4043" s="7">
        <v>43383.405185185184</v>
      </c>
      <c r="I4043" s="7">
        <v>43383.357974537037</v>
      </c>
      <c r="J4043" s="4">
        <f t="shared" si="318"/>
        <v>2018</v>
      </c>
      <c r="K4043" s="4">
        <f t="shared" si="319"/>
        <v>10</v>
      </c>
      <c r="L4043" s="6">
        <f t="shared" si="320"/>
        <v>4078.9999998640269</v>
      </c>
      <c r="M4043" s="8">
        <f t="shared" si="316"/>
        <v>67.983333331067115</v>
      </c>
      <c r="N4043" s="8">
        <f t="shared" si="317"/>
        <v>67.983333331067115</v>
      </c>
      <c r="O4043" s="18">
        <v>1</v>
      </c>
      <c r="P4043" s="6" t="s">
        <v>6798</v>
      </c>
      <c r="Q4043" s="6" t="s">
        <v>24</v>
      </c>
    </row>
    <row r="4044" spans="1:17" ht="15">
      <c r="A4044" s="6" t="s">
        <v>17</v>
      </c>
      <c r="B4044" s="6" t="s">
        <v>41</v>
      </c>
      <c r="C4044" s="6" t="s">
        <v>62</v>
      </c>
      <c r="D4044" s="6" t="s">
        <v>6799</v>
      </c>
      <c r="E4044" s="6">
        <v>1</v>
      </c>
      <c r="F4044" s="6" t="s">
        <v>1970</v>
      </c>
      <c r="G4044" s="6" t="s">
        <v>22</v>
      </c>
      <c r="H4044" s="7">
        <v>43383.404675925929</v>
      </c>
      <c r="I4044" s="7">
        <v>43383.364918981482</v>
      </c>
      <c r="J4044" s="4">
        <f t="shared" si="318"/>
        <v>2018</v>
      </c>
      <c r="K4044" s="4">
        <f t="shared" si="319"/>
        <v>10</v>
      </c>
      <c r="L4044" s="6">
        <f t="shared" si="320"/>
        <v>3435.0000001955777</v>
      </c>
      <c r="M4044" s="8">
        <f t="shared" si="316"/>
        <v>57.250000003259629</v>
      </c>
      <c r="N4044" s="8">
        <f t="shared" si="317"/>
        <v>57.250000003259629</v>
      </c>
      <c r="O4044" s="18">
        <v>1</v>
      </c>
      <c r="P4044" s="6" t="s">
        <v>6800</v>
      </c>
      <c r="Q4044" s="6" t="s">
        <v>24</v>
      </c>
    </row>
    <row r="4045" spans="1:17" ht="15">
      <c r="A4045" s="6" t="s">
        <v>17</v>
      </c>
      <c r="B4045" s="6" t="s">
        <v>18</v>
      </c>
      <c r="C4045" s="6" t="s">
        <v>25</v>
      </c>
      <c r="D4045" s="6" t="s">
        <v>6801</v>
      </c>
      <c r="E4045" s="6">
        <v>1</v>
      </c>
      <c r="F4045" s="6" t="s">
        <v>1970</v>
      </c>
      <c r="G4045" s="6" t="s">
        <v>22</v>
      </c>
      <c r="H4045" s="7">
        <v>43383.437106481484</v>
      </c>
      <c r="I4045" s="7">
        <v>43383.380196759259</v>
      </c>
      <c r="J4045" s="4">
        <f t="shared" si="318"/>
        <v>2018</v>
      </c>
      <c r="K4045" s="4">
        <f t="shared" si="319"/>
        <v>10</v>
      </c>
      <c r="L4045" s="6">
        <f t="shared" si="320"/>
        <v>4917.0000002486631</v>
      </c>
      <c r="M4045" s="8">
        <f t="shared" si="316"/>
        <v>81.950000004144385</v>
      </c>
      <c r="N4045" s="8">
        <f t="shared" si="317"/>
        <v>81.950000004144385</v>
      </c>
      <c r="O4045" s="18">
        <v>1</v>
      </c>
      <c r="P4045" s="6" t="s">
        <v>6802</v>
      </c>
      <c r="Q4045" s="6" t="s">
        <v>24</v>
      </c>
    </row>
    <row r="4046" spans="1:17" ht="15">
      <c r="A4046" s="6" t="s">
        <v>29</v>
      </c>
      <c r="B4046" s="6" t="s">
        <v>30</v>
      </c>
      <c r="C4046" s="6" t="s">
        <v>171</v>
      </c>
      <c r="D4046" s="6" t="s">
        <v>6803</v>
      </c>
      <c r="E4046" s="6">
        <v>3</v>
      </c>
      <c r="F4046" s="6" t="s">
        <v>27</v>
      </c>
      <c r="G4046" s="6" t="s">
        <v>22</v>
      </c>
      <c r="H4046" s="7">
        <v>43383.420428240737</v>
      </c>
      <c r="I4046" s="7">
        <v>43383.390972222223</v>
      </c>
      <c r="J4046" s="4">
        <f t="shared" si="318"/>
        <v>2018</v>
      </c>
      <c r="K4046" s="4">
        <f t="shared" si="319"/>
        <v>10</v>
      </c>
      <c r="L4046" s="6">
        <f t="shared" si="320"/>
        <v>2544.9999995995313</v>
      </c>
      <c r="M4046" s="8">
        <f t="shared" si="316"/>
        <v>42.416666659992188</v>
      </c>
      <c r="N4046" s="8">
        <f t="shared" si="317"/>
        <v>127.24999997997656</v>
      </c>
      <c r="O4046" s="18">
        <v>1</v>
      </c>
      <c r="P4046" s="6" t="s">
        <v>6804</v>
      </c>
      <c r="Q4046" s="6" t="s">
        <v>24</v>
      </c>
    </row>
    <row r="4047" spans="1:17" ht="15">
      <c r="A4047" s="6" t="s">
        <v>17</v>
      </c>
      <c r="B4047" s="6" t="s">
        <v>41</v>
      </c>
      <c r="C4047" s="6" t="s">
        <v>62</v>
      </c>
      <c r="D4047" s="6" t="s">
        <v>6805</v>
      </c>
      <c r="E4047" s="6">
        <v>3</v>
      </c>
      <c r="F4047" s="6" t="s">
        <v>33</v>
      </c>
      <c r="G4047" s="6" t="s">
        <v>22</v>
      </c>
      <c r="H4047" s="7">
        <v>43206.568749999999</v>
      </c>
      <c r="I4047" s="7">
        <v>43206.507638888892</v>
      </c>
      <c r="J4047" s="4">
        <f t="shared" si="318"/>
        <v>2018</v>
      </c>
      <c r="K4047" s="4">
        <f t="shared" si="319"/>
        <v>4</v>
      </c>
      <c r="L4047" s="6">
        <f t="shared" si="320"/>
        <v>5279.9999996088445</v>
      </c>
      <c r="M4047" s="8">
        <f t="shared" si="316"/>
        <v>87.999999993480742</v>
      </c>
      <c r="N4047" s="8">
        <f t="shared" si="317"/>
        <v>263.99999998044223</v>
      </c>
      <c r="O4047" s="18">
        <v>1</v>
      </c>
      <c r="P4047" s="6" t="s">
        <v>6806</v>
      </c>
      <c r="Q4047" s="6" t="s">
        <v>24</v>
      </c>
    </row>
    <row r="4048" spans="1:17" ht="15">
      <c r="A4048" s="6" t="s">
        <v>17</v>
      </c>
      <c r="B4048" s="6" t="s">
        <v>18</v>
      </c>
      <c r="C4048" s="6" t="s">
        <v>38</v>
      </c>
      <c r="D4048" s="6" t="s">
        <v>6807</v>
      </c>
      <c r="E4048" s="6">
        <v>2</v>
      </c>
      <c r="F4048" s="6" t="s">
        <v>1970</v>
      </c>
      <c r="G4048" s="6" t="s">
        <v>22</v>
      </c>
      <c r="H4048" s="7">
        <v>43390.218287037038</v>
      </c>
      <c r="I4048" s="7">
        <v>43383.708333333336</v>
      </c>
      <c r="J4048" s="4">
        <f t="shared" si="318"/>
        <v>2018</v>
      </c>
      <c r="K4048" s="4">
        <f t="shared" si="319"/>
        <v>10</v>
      </c>
      <c r="L4048" s="6">
        <f t="shared" si="320"/>
        <v>562459.99999986961</v>
      </c>
      <c r="M4048" s="8">
        <f t="shared" si="316"/>
        <v>9374.3333333311602</v>
      </c>
      <c r="N4048" s="8">
        <f t="shared" si="317"/>
        <v>18748.66666666232</v>
      </c>
      <c r="O4048" s="18">
        <v>1</v>
      </c>
      <c r="P4048" s="6" t="s">
        <v>6808</v>
      </c>
      <c r="Q4048" s="6" t="s">
        <v>24</v>
      </c>
    </row>
    <row r="4049" spans="1:17" ht="15">
      <c r="A4049" s="6" t="s">
        <v>17</v>
      </c>
      <c r="B4049" s="6" t="s">
        <v>18</v>
      </c>
      <c r="C4049" s="6" t="s">
        <v>38</v>
      </c>
      <c r="D4049" s="6" t="s">
        <v>6809</v>
      </c>
      <c r="E4049" s="6">
        <v>1</v>
      </c>
      <c r="F4049" s="6" t="s">
        <v>1970</v>
      </c>
      <c r="G4049" s="6" t="s">
        <v>22</v>
      </c>
      <c r="H4049" s="7">
        <v>43391.31349537037</v>
      </c>
      <c r="I4049" s="7">
        <v>43383.708333333336</v>
      </c>
      <c r="J4049" s="4">
        <f t="shared" si="318"/>
        <v>2018</v>
      </c>
      <c r="K4049" s="4">
        <f t="shared" si="319"/>
        <v>10</v>
      </c>
      <c r="L4049" s="6">
        <f t="shared" si="320"/>
        <v>657085.99999977741</v>
      </c>
      <c r="M4049" s="8">
        <f t="shared" si="316"/>
        <v>10951.433333329624</v>
      </c>
      <c r="N4049" s="8">
        <f t="shared" si="317"/>
        <v>10951.433333329624</v>
      </c>
      <c r="O4049" s="18">
        <v>1</v>
      </c>
      <c r="P4049" s="6" t="s">
        <v>6810</v>
      </c>
      <c r="Q4049" s="6" t="s">
        <v>24</v>
      </c>
    </row>
    <row r="4050" spans="1:17" ht="15">
      <c r="A4050" s="6" t="s">
        <v>17</v>
      </c>
      <c r="B4050" s="6" t="s">
        <v>55</v>
      </c>
      <c r="C4050" s="6" t="s">
        <v>56</v>
      </c>
      <c r="D4050" s="6" t="s">
        <v>2229</v>
      </c>
      <c r="E4050" s="6">
        <v>3</v>
      </c>
      <c r="F4050" s="6" t="s">
        <v>1970</v>
      </c>
      <c r="G4050" s="6" t="s">
        <v>22</v>
      </c>
      <c r="H4050" s="7">
        <v>43394.313888888886</v>
      </c>
      <c r="I4050" s="7">
        <v>43383.708333333336</v>
      </c>
      <c r="J4050" s="4">
        <f t="shared" si="318"/>
        <v>2018</v>
      </c>
      <c r="K4050" s="4">
        <f t="shared" si="319"/>
        <v>10</v>
      </c>
      <c r="L4050" s="6">
        <f t="shared" si="320"/>
        <v>916319.99999955297</v>
      </c>
      <c r="M4050" s="8">
        <f t="shared" si="316"/>
        <v>15271.999999992549</v>
      </c>
      <c r="N4050" s="8">
        <f t="shared" si="317"/>
        <v>45815.999999977648</v>
      </c>
      <c r="O4050" s="18">
        <v>1</v>
      </c>
      <c r="P4050" s="6" t="s">
        <v>6811</v>
      </c>
      <c r="Q4050" s="6" t="s">
        <v>24</v>
      </c>
    </row>
    <row r="4051" spans="1:17" ht="15">
      <c r="A4051" s="6" t="s">
        <v>17</v>
      </c>
      <c r="B4051" s="6" t="s">
        <v>55</v>
      </c>
      <c r="C4051" s="6" t="s">
        <v>56</v>
      </c>
      <c r="D4051" s="6" t="s">
        <v>6812</v>
      </c>
      <c r="E4051" s="6">
        <v>3</v>
      </c>
      <c r="F4051" s="6" t="s">
        <v>1970</v>
      </c>
      <c r="G4051" s="6" t="s">
        <v>22</v>
      </c>
      <c r="H4051" s="7">
        <v>43394.32068287037</v>
      </c>
      <c r="I4051" s="7">
        <v>43383.708333333336</v>
      </c>
      <c r="J4051" s="4">
        <f t="shared" si="318"/>
        <v>2018</v>
      </c>
      <c r="K4051" s="4">
        <f t="shared" si="319"/>
        <v>10</v>
      </c>
      <c r="L4051" s="6">
        <f t="shared" si="320"/>
        <v>916906.99999972712</v>
      </c>
      <c r="M4051" s="8">
        <f t="shared" si="316"/>
        <v>15281.783333328785</v>
      </c>
      <c r="N4051" s="8">
        <f t="shared" si="317"/>
        <v>45845.349999986356</v>
      </c>
      <c r="O4051" s="18">
        <v>1</v>
      </c>
      <c r="P4051" s="6" t="s">
        <v>6813</v>
      </c>
      <c r="Q4051" s="6" t="s">
        <v>24</v>
      </c>
    </row>
    <row r="4052" spans="1:17" ht="15">
      <c r="A4052" s="6" t="s">
        <v>17</v>
      </c>
      <c r="B4052" s="6" t="s">
        <v>41</v>
      </c>
      <c r="C4052" s="6" t="s">
        <v>62</v>
      </c>
      <c r="D4052" s="6" t="s">
        <v>6814</v>
      </c>
      <c r="E4052" s="6">
        <v>1</v>
      </c>
      <c r="F4052" s="6" t="s">
        <v>1970</v>
      </c>
      <c r="G4052" s="6" t="s">
        <v>22</v>
      </c>
      <c r="H4052" s="7">
        <v>43394.338113425925</v>
      </c>
      <c r="I4052" s="7">
        <v>43383.708333333336</v>
      </c>
      <c r="J4052" s="4">
        <f t="shared" si="318"/>
        <v>2018</v>
      </c>
      <c r="K4052" s="4">
        <f t="shared" si="319"/>
        <v>10</v>
      </c>
      <c r="L4052" s="6">
        <f t="shared" si="320"/>
        <v>918412.99999973271</v>
      </c>
      <c r="M4052" s="8">
        <f t="shared" si="316"/>
        <v>15306.883333328879</v>
      </c>
      <c r="N4052" s="8">
        <f t="shared" si="317"/>
        <v>15306.883333328879</v>
      </c>
      <c r="O4052" s="18">
        <v>1</v>
      </c>
      <c r="P4052" s="6" t="s">
        <v>6815</v>
      </c>
      <c r="Q4052" s="6" t="s">
        <v>24</v>
      </c>
    </row>
    <row r="4053" spans="1:17" ht="15">
      <c r="A4053" s="6" t="s">
        <v>17</v>
      </c>
      <c r="B4053" s="6" t="s">
        <v>18</v>
      </c>
      <c r="C4053" s="6" t="s">
        <v>25</v>
      </c>
      <c r="D4053" s="6" t="s">
        <v>6816</v>
      </c>
      <c r="E4053" s="6">
        <v>6</v>
      </c>
      <c r="F4053" s="6" t="s">
        <v>1970</v>
      </c>
      <c r="G4053" s="6" t="s">
        <v>22</v>
      </c>
      <c r="H4053" s="7">
        <v>43395.338738425926</v>
      </c>
      <c r="I4053" s="7">
        <v>43383.708333333336</v>
      </c>
      <c r="J4053" s="4">
        <f t="shared" si="318"/>
        <v>2018</v>
      </c>
      <c r="K4053" s="4">
        <f t="shared" si="319"/>
        <v>10</v>
      </c>
      <c r="L4053" s="6">
        <f t="shared" si="320"/>
        <v>1004866.999999783</v>
      </c>
      <c r="M4053" s="8">
        <f t="shared" si="316"/>
        <v>16747.783333329717</v>
      </c>
      <c r="N4053" s="8">
        <f t="shared" si="317"/>
        <v>100486.6999999783</v>
      </c>
      <c r="O4053" s="18">
        <v>1</v>
      </c>
      <c r="P4053" s="6" t="s">
        <v>6817</v>
      </c>
      <c r="Q4053" s="6" t="s">
        <v>24</v>
      </c>
    </row>
    <row r="4054" spans="1:17" ht="15">
      <c r="A4054" s="6" t="s">
        <v>17</v>
      </c>
      <c r="B4054" s="6" t="s">
        <v>18</v>
      </c>
      <c r="C4054" s="6" t="s">
        <v>25</v>
      </c>
      <c r="D4054" s="6" t="s">
        <v>3826</v>
      </c>
      <c r="E4054" s="6">
        <v>14</v>
      </c>
      <c r="F4054" s="6" t="s">
        <v>1970</v>
      </c>
      <c r="G4054" s="6" t="s">
        <v>22</v>
      </c>
      <c r="H4054" s="7">
        <v>43395.339872685188</v>
      </c>
      <c r="I4054" s="7">
        <v>43383.708333333336</v>
      </c>
      <c r="J4054" s="4">
        <f t="shared" si="318"/>
        <v>2018</v>
      </c>
      <c r="K4054" s="4">
        <f t="shared" si="319"/>
        <v>10</v>
      </c>
      <c r="L4054" s="6">
        <f t="shared" si="320"/>
        <v>1004965.0000000605</v>
      </c>
      <c r="M4054" s="8">
        <f t="shared" si="316"/>
        <v>16749.416666667676</v>
      </c>
      <c r="N4054" s="8">
        <f t="shared" si="317"/>
        <v>234491.83333334746</v>
      </c>
      <c r="O4054" s="18">
        <v>1</v>
      </c>
      <c r="P4054" s="6" t="s">
        <v>6818</v>
      </c>
      <c r="Q4054" s="6" t="s">
        <v>24</v>
      </c>
    </row>
    <row r="4055" spans="1:17" ht="15">
      <c r="A4055" s="6" t="s">
        <v>17</v>
      </c>
      <c r="B4055" s="6" t="s">
        <v>18</v>
      </c>
      <c r="C4055" s="6" t="s">
        <v>25</v>
      </c>
      <c r="D4055" s="6" t="s">
        <v>6092</v>
      </c>
      <c r="E4055" s="6">
        <v>2</v>
      </c>
      <c r="F4055" s="6" t="s">
        <v>1970</v>
      </c>
      <c r="G4055" s="6" t="s">
        <v>22</v>
      </c>
      <c r="H4055" s="7">
        <v>43395.340995370374</v>
      </c>
      <c r="I4055" s="7">
        <v>43383.708333333336</v>
      </c>
      <c r="J4055" s="4">
        <f t="shared" si="318"/>
        <v>2018</v>
      </c>
      <c r="K4055" s="4">
        <f t="shared" si="319"/>
        <v>10</v>
      </c>
      <c r="L4055" s="6">
        <f t="shared" si="320"/>
        <v>1005062.0000001043</v>
      </c>
      <c r="M4055" s="8">
        <f t="shared" si="316"/>
        <v>16751.033333335072</v>
      </c>
      <c r="N4055" s="8">
        <f t="shared" si="317"/>
        <v>33502.066666670144</v>
      </c>
      <c r="O4055" s="18">
        <v>1</v>
      </c>
      <c r="P4055" s="6" t="s">
        <v>6819</v>
      </c>
      <c r="Q4055" s="6" t="s">
        <v>24</v>
      </c>
    </row>
    <row r="4056" spans="1:17" ht="15">
      <c r="A4056" s="6" t="s">
        <v>17</v>
      </c>
      <c r="B4056" s="6" t="s">
        <v>41</v>
      </c>
      <c r="C4056" s="6" t="s">
        <v>62</v>
      </c>
      <c r="D4056" s="6" t="s">
        <v>6820</v>
      </c>
      <c r="E4056" s="6">
        <v>1</v>
      </c>
      <c r="F4056" s="6" t="s">
        <v>1970</v>
      </c>
      <c r="G4056" s="6" t="s">
        <v>22</v>
      </c>
      <c r="H4056" s="7">
        <v>43394.342476851853</v>
      </c>
      <c r="I4056" s="7">
        <v>43383.708333333336</v>
      </c>
      <c r="J4056" s="4">
        <f t="shared" si="318"/>
        <v>2018</v>
      </c>
      <c r="K4056" s="4">
        <f t="shared" si="319"/>
        <v>10</v>
      </c>
      <c r="L4056" s="6">
        <f t="shared" si="320"/>
        <v>918789.99999985099</v>
      </c>
      <c r="M4056" s="8">
        <f t="shared" si="316"/>
        <v>15313.166666664183</v>
      </c>
      <c r="N4056" s="8">
        <f t="shared" si="317"/>
        <v>15313.166666664183</v>
      </c>
      <c r="O4056" s="18">
        <v>1</v>
      </c>
      <c r="P4056" s="6" t="s">
        <v>6821</v>
      </c>
      <c r="Q4056" s="6" t="s">
        <v>24</v>
      </c>
    </row>
    <row r="4057" spans="1:17" ht="15">
      <c r="A4057" s="6" t="s">
        <v>17</v>
      </c>
      <c r="B4057" s="6" t="s">
        <v>41</v>
      </c>
      <c r="C4057" s="6" t="s">
        <v>62</v>
      </c>
      <c r="D4057" s="6" t="s">
        <v>6822</v>
      </c>
      <c r="E4057" s="6">
        <v>1</v>
      </c>
      <c r="F4057" s="6" t="s">
        <v>1970</v>
      </c>
      <c r="G4057" s="6" t="s">
        <v>22</v>
      </c>
      <c r="H4057" s="7">
        <v>43394.345254629632</v>
      </c>
      <c r="I4057" s="17">
        <v>43383.708333333336</v>
      </c>
      <c r="J4057" s="4">
        <f t="shared" si="318"/>
        <v>2018</v>
      </c>
      <c r="K4057" s="4">
        <f t="shared" si="319"/>
        <v>10</v>
      </c>
      <c r="L4057" s="6">
        <f t="shared" si="320"/>
        <v>919030.00000000466</v>
      </c>
      <c r="M4057" s="8">
        <f t="shared" si="316"/>
        <v>15317.166666666744</v>
      </c>
      <c r="N4057" s="8">
        <f t="shared" si="317"/>
        <v>15317.166666666744</v>
      </c>
      <c r="O4057" s="18">
        <v>1</v>
      </c>
      <c r="P4057" s="6" t="s">
        <v>6823</v>
      </c>
      <c r="Q4057" s="6" t="s">
        <v>24</v>
      </c>
    </row>
    <row r="4058" spans="1:17" ht="15">
      <c r="A4058" s="6" t="s">
        <v>17</v>
      </c>
      <c r="B4058" s="6" t="s">
        <v>41</v>
      </c>
      <c r="C4058" s="6" t="s">
        <v>62</v>
      </c>
      <c r="D4058" s="6" t="s">
        <v>6824</v>
      </c>
      <c r="E4058" s="6">
        <v>2</v>
      </c>
      <c r="F4058" s="6" t="s">
        <v>1970</v>
      </c>
      <c r="G4058" s="6" t="s">
        <v>22</v>
      </c>
      <c r="H4058" s="7">
        <v>43394.345833333333</v>
      </c>
      <c r="I4058" s="17">
        <v>43383.708333333336</v>
      </c>
      <c r="J4058" s="4">
        <f t="shared" si="318"/>
        <v>2018</v>
      </c>
      <c r="K4058" s="4">
        <f t="shared" si="319"/>
        <v>10</v>
      </c>
      <c r="L4058" s="6">
        <f t="shared" si="320"/>
        <v>919079.99999974854</v>
      </c>
      <c r="M4058" s="8">
        <f t="shared" si="316"/>
        <v>15317.999999995809</v>
      </c>
      <c r="N4058" s="8">
        <f t="shared" si="317"/>
        <v>30635.999999991618</v>
      </c>
      <c r="O4058" s="18">
        <v>1</v>
      </c>
      <c r="P4058" s="6" t="s">
        <v>6825</v>
      </c>
      <c r="Q4058" s="6" t="s">
        <v>24</v>
      </c>
    </row>
    <row r="4059" spans="1:17" ht="15">
      <c r="A4059" s="6" t="s">
        <v>17</v>
      </c>
      <c r="B4059" s="6" t="s">
        <v>41</v>
      </c>
      <c r="C4059" s="6" t="s">
        <v>62</v>
      </c>
      <c r="D4059" s="6" t="s">
        <v>6826</v>
      </c>
      <c r="E4059" s="6">
        <v>1</v>
      </c>
      <c r="F4059" s="6" t="s">
        <v>1970</v>
      </c>
      <c r="G4059" s="6" t="s">
        <v>22</v>
      </c>
      <c r="H4059" s="7">
        <v>43394.346805555557</v>
      </c>
      <c r="I4059" s="7">
        <v>43383.708333333336</v>
      </c>
      <c r="J4059" s="4">
        <f t="shared" si="318"/>
        <v>2018</v>
      </c>
      <c r="K4059" s="4">
        <f t="shared" si="319"/>
        <v>10</v>
      </c>
      <c r="L4059" s="6">
        <f t="shared" si="320"/>
        <v>919163.99999989662</v>
      </c>
      <c r="M4059" s="8">
        <f t="shared" si="316"/>
        <v>15319.399999998277</v>
      </c>
      <c r="N4059" s="8">
        <f t="shared" si="317"/>
        <v>15319.399999998277</v>
      </c>
      <c r="O4059" s="18">
        <v>1</v>
      </c>
      <c r="P4059" s="6" t="s">
        <v>6827</v>
      </c>
      <c r="Q4059" s="6" t="s">
        <v>24</v>
      </c>
    </row>
    <row r="4060" spans="1:17" ht="15">
      <c r="A4060" s="6" t="s">
        <v>17</v>
      </c>
      <c r="B4060" s="6" t="s">
        <v>41</v>
      </c>
      <c r="C4060" s="6" t="s">
        <v>62</v>
      </c>
      <c r="D4060" s="6" t="s">
        <v>1498</v>
      </c>
      <c r="E4060" s="6">
        <v>6</v>
      </c>
      <c r="F4060" s="6" t="s">
        <v>1970</v>
      </c>
      <c r="G4060" s="6" t="s">
        <v>22</v>
      </c>
      <c r="H4060" s="7">
        <v>43396.347581018519</v>
      </c>
      <c r="I4060" s="7">
        <v>43383.708333333336</v>
      </c>
      <c r="J4060" s="4">
        <f t="shared" si="318"/>
        <v>2018</v>
      </c>
      <c r="K4060" s="4">
        <f t="shared" si="319"/>
        <v>10</v>
      </c>
      <c r="L4060" s="6">
        <f t="shared" si="320"/>
        <v>1092030.9999998426</v>
      </c>
      <c r="M4060" s="8">
        <f t="shared" si="316"/>
        <v>18200.516666664043</v>
      </c>
      <c r="N4060" s="8">
        <f t="shared" si="317"/>
        <v>109203.09999998426</v>
      </c>
      <c r="O4060" s="18">
        <v>1</v>
      </c>
      <c r="P4060" s="6" t="s">
        <v>6828</v>
      </c>
      <c r="Q4060" s="6" t="s">
        <v>24</v>
      </c>
    </row>
    <row r="4061" spans="1:17" ht="15">
      <c r="A4061" s="6" t="s">
        <v>17</v>
      </c>
      <c r="B4061" s="6" t="s">
        <v>18</v>
      </c>
      <c r="C4061" s="6" t="s">
        <v>25</v>
      </c>
      <c r="D4061" s="6" t="s">
        <v>6829</v>
      </c>
      <c r="E4061" s="6">
        <v>27</v>
      </c>
      <c r="F4061" s="6" t="s">
        <v>1970</v>
      </c>
      <c r="G4061" s="6" t="s">
        <v>22</v>
      </c>
      <c r="H4061" s="7">
        <v>43395.35765046296</v>
      </c>
      <c r="I4061" s="7">
        <v>43383.708333333336</v>
      </c>
      <c r="J4061" s="4">
        <f t="shared" si="318"/>
        <v>2018</v>
      </c>
      <c r="K4061" s="4">
        <f t="shared" si="319"/>
        <v>10</v>
      </c>
      <c r="L4061" s="6">
        <f t="shared" si="320"/>
        <v>1006500.9999995353</v>
      </c>
      <c r="M4061" s="8">
        <f t="shared" si="316"/>
        <v>16775.016666658921</v>
      </c>
      <c r="N4061" s="8">
        <f t="shared" si="317"/>
        <v>452925.44999979087</v>
      </c>
      <c r="O4061" s="18">
        <v>1</v>
      </c>
      <c r="P4061" s="6" t="s">
        <v>6830</v>
      </c>
      <c r="Q4061" s="6" t="s">
        <v>24</v>
      </c>
    </row>
    <row r="4062" spans="1:17" ht="15">
      <c r="A4062" s="6" t="s">
        <v>17</v>
      </c>
      <c r="B4062" s="6" t="s">
        <v>18</v>
      </c>
      <c r="C4062" s="6" t="s">
        <v>25</v>
      </c>
      <c r="D4062" s="6" t="s">
        <v>6831</v>
      </c>
      <c r="E4062" s="6">
        <v>1</v>
      </c>
      <c r="F4062" s="6" t="s">
        <v>1970</v>
      </c>
      <c r="G4062" s="6" t="s">
        <v>22</v>
      </c>
      <c r="H4062" s="7">
        <v>43395.358425925922</v>
      </c>
      <c r="I4062" s="7">
        <v>43383.708333333336</v>
      </c>
      <c r="J4062" s="4">
        <f t="shared" si="318"/>
        <v>2018</v>
      </c>
      <c r="K4062" s="4">
        <f t="shared" si="319"/>
        <v>10</v>
      </c>
      <c r="L4062" s="6">
        <f t="shared" si="320"/>
        <v>1006567.9999994813</v>
      </c>
      <c r="M4062" s="8">
        <f t="shared" si="316"/>
        <v>16776.133333324688</v>
      </c>
      <c r="N4062" s="8">
        <f t="shared" si="317"/>
        <v>16776.133333324688</v>
      </c>
      <c r="O4062" s="18">
        <v>1</v>
      </c>
      <c r="P4062" s="6" t="s">
        <v>6832</v>
      </c>
      <c r="Q4062" s="6" t="s">
        <v>24</v>
      </c>
    </row>
    <row r="4063" spans="1:17" ht="15">
      <c r="A4063" s="6" t="s">
        <v>17</v>
      </c>
      <c r="B4063" s="6" t="s">
        <v>18</v>
      </c>
      <c r="C4063" s="6" t="s">
        <v>25</v>
      </c>
      <c r="D4063" s="6" t="s">
        <v>6833</v>
      </c>
      <c r="E4063" s="6">
        <v>1</v>
      </c>
      <c r="F4063" s="6" t="s">
        <v>1970</v>
      </c>
      <c r="G4063" s="6" t="s">
        <v>22</v>
      </c>
      <c r="H4063" s="7">
        <v>43395.358796296299</v>
      </c>
      <c r="I4063" s="7">
        <v>43383.708333333336</v>
      </c>
      <c r="J4063" s="4">
        <f t="shared" si="318"/>
        <v>2018</v>
      </c>
      <c r="K4063" s="4">
        <f t="shared" si="319"/>
        <v>10</v>
      </c>
      <c r="L4063" s="6">
        <f t="shared" si="320"/>
        <v>1006600.0000000466</v>
      </c>
      <c r="M4063" s="8">
        <f t="shared" si="316"/>
        <v>16776.666666667443</v>
      </c>
      <c r="N4063" s="8">
        <f t="shared" si="317"/>
        <v>16776.666666667443</v>
      </c>
      <c r="O4063" s="18">
        <v>1</v>
      </c>
      <c r="P4063" s="6" t="s">
        <v>6834</v>
      </c>
      <c r="Q4063" s="6" t="s">
        <v>24</v>
      </c>
    </row>
    <row r="4064" spans="1:17" ht="15">
      <c r="A4064" s="6" t="s">
        <v>17</v>
      </c>
      <c r="B4064" s="6" t="s">
        <v>41</v>
      </c>
      <c r="C4064" s="6" t="s">
        <v>62</v>
      </c>
      <c r="D4064" s="6" t="s">
        <v>3226</v>
      </c>
      <c r="E4064" s="6">
        <v>1</v>
      </c>
      <c r="F4064" s="6" t="s">
        <v>1970</v>
      </c>
      <c r="G4064" s="6" t="s">
        <v>22</v>
      </c>
      <c r="H4064" s="7">
        <v>43394.359074074076</v>
      </c>
      <c r="I4064" s="17">
        <v>43383.708333333336</v>
      </c>
      <c r="J4064" s="4">
        <f t="shared" si="318"/>
        <v>2018</v>
      </c>
      <c r="K4064" s="4">
        <f t="shared" si="319"/>
        <v>10</v>
      </c>
      <c r="L4064" s="6">
        <f t="shared" si="320"/>
        <v>920223.99999999907</v>
      </c>
      <c r="M4064" s="8">
        <f t="shared" si="316"/>
        <v>15337.066666666651</v>
      </c>
      <c r="N4064" s="8">
        <f t="shared" si="317"/>
        <v>15337.066666666651</v>
      </c>
      <c r="O4064" s="18">
        <v>1</v>
      </c>
      <c r="P4064" s="6" t="s">
        <v>6835</v>
      </c>
      <c r="Q4064" s="6" t="s">
        <v>24</v>
      </c>
    </row>
    <row r="4065" spans="1:17" ht="15">
      <c r="A4065" s="6" t="s">
        <v>17</v>
      </c>
      <c r="B4065" s="6" t="s">
        <v>41</v>
      </c>
      <c r="C4065" s="6" t="s">
        <v>62</v>
      </c>
      <c r="D4065" s="6" t="s">
        <v>6836</v>
      </c>
      <c r="E4065" s="6">
        <v>1</v>
      </c>
      <c r="F4065" s="6" t="s">
        <v>1970</v>
      </c>
      <c r="G4065" s="6" t="s">
        <v>22</v>
      </c>
      <c r="H4065" s="7">
        <v>43394.360312500001</v>
      </c>
      <c r="I4065" s="17">
        <v>43383.708333333336</v>
      </c>
      <c r="J4065" s="4">
        <f t="shared" si="318"/>
        <v>2018</v>
      </c>
      <c r="K4065" s="4">
        <f t="shared" si="319"/>
        <v>10</v>
      </c>
      <c r="L4065" s="6">
        <f t="shared" si="320"/>
        <v>920330.99999986589</v>
      </c>
      <c r="M4065" s="8">
        <f t="shared" si="316"/>
        <v>15338.849999997765</v>
      </c>
      <c r="N4065" s="8">
        <f t="shared" si="317"/>
        <v>15338.849999997765</v>
      </c>
      <c r="O4065" s="18">
        <v>1</v>
      </c>
      <c r="P4065" s="6" t="s">
        <v>6837</v>
      </c>
      <c r="Q4065" s="6" t="s">
        <v>24</v>
      </c>
    </row>
    <row r="4066" spans="1:17" ht="15">
      <c r="A4066" s="6" t="s">
        <v>17</v>
      </c>
      <c r="B4066" s="6" t="s">
        <v>18</v>
      </c>
      <c r="C4066" s="6" t="s">
        <v>25</v>
      </c>
      <c r="D4066" s="6" t="s">
        <v>841</v>
      </c>
      <c r="E4066" s="6">
        <v>2</v>
      </c>
      <c r="F4066" s="6" t="s">
        <v>1970</v>
      </c>
      <c r="G4066" s="6" t="s">
        <v>22</v>
      </c>
      <c r="H4066" s="7">
        <v>43395.360902777778</v>
      </c>
      <c r="I4066" s="17">
        <v>43383.708333333336</v>
      </c>
      <c r="J4066" s="4">
        <f t="shared" si="318"/>
        <v>2018</v>
      </c>
      <c r="K4066" s="4">
        <f t="shared" si="319"/>
        <v>10</v>
      </c>
      <c r="L4066" s="6">
        <f t="shared" si="320"/>
        <v>1006781.9999998435</v>
      </c>
      <c r="M4066" s="8">
        <f t="shared" si="316"/>
        <v>16779.699999997392</v>
      </c>
      <c r="N4066" s="8">
        <f t="shared" si="317"/>
        <v>33559.399999994785</v>
      </c>
      <c r="O4066" s="18">
        <v>1</v>
      </c>
      <c r="P4066" s="6" t="s">
        <v>6838</v>
      </c>
      <c r="Q4066" s="6" t="s">
        <v>24</v>
      </c>
    </row>
    <row r="4067" spans="1:17" ht="15">
      <c r="A4067" s="6" t="s">
        <v>17</v>
      </c>
      <c r="B4067" s="6" t="s">
        <v>18</v>
      </c>
      <c r="C4067" s="6" t="s">
        <v>38</v>
      </c>
      <c r="D4067" s="6" t="s">
        <v>6839</v>
      </c>
      <c r="E4067" s="6">
        <v>1</v>
      </c>
      <c r="F4067" s="6" t="s">
        <v>1970</v>
      </c>
      <c r="G4067" s="6" t="s">
        <v>22</v>
      </c>
      <c r="H4067" s="7">
        <v>43391.384988425925</v>
      </c>
      <c r="I4067" s="7">
        <v>43383.708333333336</v>
      </c>
      <c r="J4067" s="4">
        <f t="shared" si="318"/>
        <v>2018</v>
      </c>
      <c r="K4067" s="4">
        <f t="shared" si="319"/>
        <v>10</v>
      </c>
      <c r="L4067" s="6">
        <f t="shared" si="320"/>
        <v>663262.99999973271</v>
      </c>
      <c r="M4067" s="8">
        <f t="shared" si="316"/>
        <v>11054.383333328879</v>
      </c>
      <c r="N4067" s="8">
        <f t="shared" si="317"/>
        <v>11054.383333328879</v>
      </c>
      <c r="O4067" s="18">
        <v>1</v>
      </c>
      <c r="P4067" s="6" t="s">
        <v>6840</v>
      </c>
      <c r="Q4067" s="6" t="s">
        <v>24</v>
      </c>
    </row>
    <row r="4068" spans="1:17" ht="15">
      <c r="A4068" s="6" t="s">
        <v>17</v>
      </c>
      <c r="B4068" s="6" t="s">
        <v>18</v>
      </c>
      <c r="C4068" s="6" t="s">
        <v>38</v>
      </c>
      <c r="D4068" s="6" t="s">
        <v>1304</v>
      </c>
      <c r="E4068" s="6">
        <v>10</v>
      </c>
      <c r="F4068" s="6" t="s">
        <v>1970</v>
      </c>
      <c r="G4068" s="6" t="s">
        <v>22</v>
      </c>
      <c r="H4068" s="7">
        <v>43390.386666666665</v>
      </c>
      <c r="I4068" s="7">
        <v>43383.708333333336</v>
      </c>
      <c r="J4068" s="4">
        <f t="shared" si="318"/>
        <v>2018</v>
      </c>
      <c r="K4068" s="4">
        <f t="shared" si="319"/>
        <v>10</v>
      </c>
      <c r="L4068" s="6">
        <f t="shared" si="320"/>
        <v>577007.99999968149</v>
      </c>
      <c r="M4068" s="8">
        <f t="shared" si="316"/>
        <v>9616.7999999946915</v>
      </c>
      <c r="N4068" s="8">
        <f t="shared" si="317"/>
        <v>96167.999999946915</v>
      </c>
      <c r="O4068" s="18">
        <v>1</v>
      </c>
      <c r="P4068" s="6" t="s">
        <v>6841</v>
      </c>
      <c r="Q4068" s="6" t="s">
        <v>24</v>
      </c>
    </row>
    <row r="4069" spans="1:17" ht="15">
      <c r="A4069" s="6" t="s">
        <v>17</v>
      </c>
      <c r="B4069" s="6" t="s">
        <v>18</v>
      </c>
      <c r="C4069" s="6" t="s">
        <v>38</v>
      </c>
      <c r="D4069" s="6" t="s">
        <v>6842</v>
      </c>
      <c r="E4069" s="6">
        <v>1</v>
      </c>
      <c r="F4069" s="6" t="s">
        <v>1970</v>
      </c>
      <c r="G4069" s="6" t="s">
        <v>22</v>
      </c>
      <c r="H4069" s="7">
        <v>43418.492372685185</v>
      </c>
      <c r="I4069" s="7">
        <v>43383.708333333336</v>
      </c>
      <c r="J4069" s="4">
        <f t="shared" si="318"/>
        <v>2018</v>
      </c>
      <c r="K4069" s="4">
        <f t="shared" si="319"/>
        <v>10</v>
      </c>
      <c r="L4069" s="6">
        <f t="shared" si="320"/>
        <v>3005340.9999997588</v>
      </c>
      <c r="M4069" s="8">
        <f t="shared" si="316"/>
        <v>50089.016666662646</v>
      </c>
      <c r="N4069" s="8">
        <f t="shared" si="317"/>
        <v>50089.016666662646</v>
      </c>
      <c r="O4069" s="18">
        <v>1</v>
      </c>
      <c r="P4069" s="6" t="s">
        <v>6843</v>
      </c>
      <c r="Q4069" s="6" t="s">
        <v>24</v>
      </c>
    </row>
    <row r="4070" spans="1:17" ht="15">
      <c r="A4070" s="6" t="s">
        <v>17</v>
      </c>
      <c r="B4070" s="6" t="s">
        <v>18</v>
      </c>
      <c r="C4070" s="6" t="s">
        <v>38</v>
      </c>
      <c r="D4070" s="6" t="s">
        <v>6844</v>
      </c>
      <c r="E4070" s="6">
        <v>1</v>
      </c>
      <c r="F4070" s="6" t="s">
        <v>1970</v>
      </c>
      <c r="G4070" s="6" t="s">
        <v>22</v>
      </c>
      <c r="H4070" s="7">
        <v>43391.40483796296</v>
      </c>
      <c r="I4070" s="7">
        <v>43383.708333333336</v>
      </c>
      <c r="J4070" s="4">
        <f t="shared" si="318"/>
        <v>2018</v>
      </c>
      <c r="K4070" s="4">
        <f t="shared" si="319"/>
        <v>10</v>
      </c>
      <c r="L4070" s="6">
        <f t="shared" si="320"/>
        <v>664977.99999956042</v>
      </c>
      <c r="M4070" s="8">
        <f t="shared" si="316"/>
        <v>11082.96666665934</v>
      </c>
      <c r="N4070" s="8">
        <f t="shared" si="317"/>
        <v>11082.96666665934</v>
      </c>
      <c r="O4070" s="18">
        <v>1</v>
      </c>
      <c r="P4070" s="6" t="s">
        <v>6845</v>
      </c>
      <c r="Q4070" s="6" t="s">
        <v>24</v>
      </c>
    </row>
    <row r="4071" spans="1:17" ht="15">
      <c r="A4071" s="6" t="s">
        <v>17</v>
      </c>
      <c r="B4071" s="6" t="s">
        <v>18</v>
      </c>
      <c r="C4071" s="6" t="s">
        <v>38</v>
      </c>
      <c r="D4071" s="6" t="s">
        <v>6846</v>
      </c>
      <c r="E4071" s="6">
        <v>1</v>
      </c>
      <c r="F4071" s="6" t="s">
        <v>1970</v>
      </c>
      <c r="G4071" s="6" t="s">
        <v>22</v>
      </c>
      <c r="H4071" s="7">
        <v>43391.40457175926</v>
      </c>
      <c r="I4071" s="7">
        <v>43383.708333333336</v>
      </c>
      <c r="J4071" s="4">
        <f t="shared" si="318"/>
        <v>2018</v>
      </c>
      <c r="K4071" s="4">
        <f t="shared" si="319"/>
        <v>10</v>
      </c>
      <c r="L4071" s="6">
        <f t="shared" si="320"/>
        <v>664954.99999984168</v>
      </c>
      <c r="M4071" s="8">
        <f t="shared" si="316"/>
        <v>11082.583333330695</v>
      </c>
      <c r="N4071" s="8">
        <f t="shared" si="317"/>
        <v>11082.583333330695</v>
      </c>
      <c r="O4071" s="18">
        <v>1</v>
      </c>
      <c r="P4071" s="6" t="s">
        <v>6847</v>
      </c>
      <c r="Q4071" s="6" t="s">
        <v>24</v>
      </c>
    </row>
    <row r="4072" spans="1:17" ht="15">
      <c r="A4072" s="6" t="s">
        <v>17</v>
      </c>
      <c r="B4072" s="6" t="s">
        <v>18</v>
      </c>
      <c r="C4072" s="6" t="s">
        <v>38</v>
      </c>
      <c r="D4072" s="6" t="s">
        <v>6848</v>
      </c>
      <c r="E4072" s="6">
        <v>15</v>
      </c>
      <c r="F4072" s="6" t="s">
        <v>1970</v>
      </c>
      <c r="G4072" s="6" t="s">
        <v>22</v>
      </c>
      <c r="H4072" s="7">
        <v>43391.405173611114</v>
      </c>
      <c r="I4072" s="7">
        <v>43383.708333333336</v>
      </c>
      <c r="J4072" s="4">
        <f t="shared" si="318"/>
        <v>2018</v>
      </c>
      <c r="K4072" s="4">
        <f t="shared" si="319"/>
        <v>10</v>
      </c>
      <c r="L4072" s="6">
        <f t="shared" si="320"/>
        <v>665007.00000005309</v>
      </c>
      <c r="M4072" s="8">
        <f t="shared" si="316"/>
        <v>11083.450000000885</v>
      </c>
      <c r="N4072" s="8">
        <f t="shared" si="317"/>
        <v>166251.75000001327</v>
      </c>
      <c r="O4072" s="18">
        <v>1</v>
      </c>
      <c r="P4072" s="6" t="s">
        <v>6849</v>
      </c>
      <c r="Q4072" s="6" t="s">
        <v>24</v>
      </c>
    </row>
    <row r="4073" spans="1:17" ht="15">
      <c r="A4073" s="6" t="s">
        <v>17</v>
      </c>
      <c r="B4073" s="6" t="s">
        <v>18</v>
      </c>
      <c r="C4073" s="6" t="s">
        <v>38</v>
      </c>
      <c r="D4073" s="6" t="s">
        <v>6850</v>
      </c>
      <c r="E4073" s="6">
        <v>1</v>
      </c>
      <c r="F4073" s="6" t="s">
        <v>1970</v>
      </c>
      <c r="G4073" s="6" t="s">
        <v>22</v>
      </c>
      <c r="H4073" s="7">
        <v>43391.405636574076</v>
      </c>
      <c r="I4073" s="7">
        <v>43383.708333333336</v>
      </c>
      <c r="J4073" s="4">
        <f t="shared" si="318"/>
        <v>2018</v>
      </c>
      <c r="K4073" s="4">
        <f t="shared" si="319"/>
        <v>10</v>
      </c>
      <c r="L4073" s="6">
        <f t="shared" si="320"/>
        <v>665046.99999997392</v>
      </c>
      <c r="M4073" s="8">
        <f t="shared" si="316"/>
        <v>11084.116666666232</v>
      </c>
      <c r="N4073" s="8">
        <f t="shared" si="317"/>
        <v>11084.116666666232</v>
      </c>
      <c r="O4073" s="18">
        <v>1</v>
      </c>
      <c r="P4073" s="6" t="s">
        <v>6851</v>
      </c>
      <c r="Q4073" s="6" t="s">
        <v>24</v>
      </c>
    </row>
    <row r="4074" spans="1:17" ht="15">
      <c r="A4074" s="6" t="s">
        <v>17</v>
      </c>
      <c r="B4074" s="6" t="s">
        <v>41</v>
      </c>
      <c r="C4074" s="6" t="s">
        <v>1788</v>
      </c>
      <c r="D4074" s="6" t="s">
        <v>2128</v>
      </c>
      <c r="E4074" s="6">
        <v>23</v>
      </c>
      <c r="F4074" s="6" t="s">
        <v>1970</v>
      </c>
      <c r="G4074" s="6" t="s">
        <v>22</v>
      </c>
      <c r="H4074" s="7">
        <v>43390.423263888886</v>
      </c>
      <c r="I4074" s="17">
        <v>43383.708333333336</v>
      </c>
      <c r="J4074" s="4">
        <f t="shared" si="318"/>
        <v>2018</v>
      </c>
      <c r="K4074" s="4">
        <f t="shared" si="319"/>
        <v>10</v>
      </c>
      <c r="L4074" s="6">
        <f t="shared" si="320"/>
        <v>580169.99999955297</v>
      </c>
      <c r="M4074" s="8">
        <f t="shared" si="316"/>
        <v>9669.4999999925494</v>
      </c>
      <c r="N4074" s="8">
        <f t="shared" si="317"/>
        <v>222398.49999982864</v>
      </c>
      <c r="O4074" s="18">
        <v>1</v>
      </c>
      <c r="P4074" s="6" t="s">
        <v>6852</v>
      </c>
      <c r="Q4074" s="6" t="s">
        <v>24</v>
      </c>
    </row>
    <row r="4075" spans="1:17" ht="15">
      <c r="A4075" s="6" t="s">
        <v>17</v>
      </c>
      <c r="B4075" s="6" t="s">
        <v>41</v>
      </c>
      <c r="C4075" s="6" t="s">
        <v>135</v>
      </c>
      <c r="D4075" s="6" t="s">
        <v>708</v>
      </c>
      <c r="E4075" s="6">
        <v>23</v>
      </c>
      <c r="F4075" s="6" t="s">
        <v>1970</v>
      </c>
      <c r="G4075" s="6" t="s">
        <v>22</v>
      </c>
      <c r="H4075" s="7">
        <v>43392.424861111111</v>
      </c>
      <c r="I4075" s="7">
        <v>43383.708333333336</v>
      </c>
      <c r="J4075" s="4">
        <f t="shared" si="318"/>
        <v>2018</v>
      </c>
      <c r="K4075" s="4">
        <f t="shared" si="319"/>
        <v>10</v>
      </c>
      <c r="L4075" s="6">
        <f t="shared" si="320"/>
        <v>753107.99999975134</v>
      </c>
      <c r="M4075" s="8">
        <f t="shared" si="316"/>
        <v>12551.799999995856</v>
      </c>
      <c r="N4075" s="8">
        <f t="shared" si="317"/>
        <v>288691.39999990468</v>
      </c>
      <c r="O4075" s="18">
        <v>1</v>
      </c>
      <c r="P4075" s="6" t="s">
        <v>6853</v>
      </c>
      <c r="Q4075" s="6" t="s">
        <v>24</v>
      </c>
    </row>
    <row r="4076" spans="1:17" ht="15">
      <c r="A4076" s="6" t="s">
        <v>17</v>
      </c>
      <c r="B4076" s="6" t="s">
        <v>18</v>
      </c>
      <c r="C4076" s="6" t="s">
        <v>35</v>
      </c>
      <c r="D4076" s="6" t="s">
        <v>6854</v>
      </c>
      <c r="E4076" s="6">
        <v>2</v>
      </c>
      <c r="F4076" s="6" t="s">
        <v>1970</v>
      </c>
      <c r="G4076" s="6" t="s">
        <v>22</v>
      </c>
      <c r="H4076" s="7">
        <v>43395.438090277778</v>
      </c>
      <c r="I4076" s="7">
        <v>43383.708333333336</v>
      </c>
      <c r="J4076" s="4">
        <f t="shared" si="318"/>
        <v>2018</v>
      </c>
      <c r="K4076" s="4">
        <f t="shared" si="319"/>
        <v>10</v>
      </c>
      <c r="L4076" s="6">
        <f t="shared" si="320"/>
        <v>1013450.9999997681</v>
      </c>
      <c r="M4076" s="8">
        <f t="shared" si="316"/>
        <v>16890.849999996135</v>
      </c>
      <c r="N4076" s="8">
        <f t="shared" si="317"/>
        <v>33781.69999999227</v>
      </c>
      <c r="O4076" s="18">
        <v>1</v>
      </c>
      <c r="P4076" s="6" t="s">
        <v>6855</v>
      </c>
      <c r="Q4076" s="6" t="s">
        <v>24</v>
      </c>
    </row>
    <row r="4077" spans="1:17" ht="15">
      <c r="A4077" s="6" t="s">
        <v>17</v>
      </c>
      <c r="B4077" s="6" t="s">
        <v>18</v>
      </c>
      <c r="C4077" s="6" t="s">
        <v>35</v>
      </c>
      <c r="D4077" s="6" t="s">
        <v>6856</v>
      </c>
      <c r="E4077" s="6">
        <v>5</v>
      </c>
      <c r="F4077" s="6" t="s">
        <v>1970</v>
      </c>
      <c r="G4077" s="6" t="s">
        <v>22</v>
      </c>
      <c r="H4077" s="7">
        <v>43395.438090277778</v>
      </c>
      <c r="I4077" s="7">
        <v>43383.708333333336</v>
      </c>
      <c r="J4077" s="4">
        <f t="shared" si="318"/>
        <v>2018</v>
      </c>
      <c r="K4077" s="4">
        <f t="shared" si="319"/>
        <v>10</v>
      </c>
      <c r="L4077" s="6">
        <f t="shared" si="320"/>
        <v>1013450.9999997681</v>
      </c>
      <c r="M4077" s="8">
        <f t="shared" si="316"/>
        <v>16890.849999996135</v>
      </c>
      <c r="N4077" s="8">
        <f t="shared" si="317"/>
        <v>84454.249999980675</v>
      </c>
      <c r="O4077" s="18">
        <v>1</v>
      </c>
      <c r="P4077" s="6" t="s">
        <v>6857</v>
      </c>
      <c r="Q4077" s="6" t="s">
        <v>24</v>
      </c>
    </row>
    <row r="4078" spans="1:17" ht="15">
      <c r="A4078" s="6" t="s">
        <v>17</v>
      </c>
      <c r="B4078" s="6" t="s">
        <v>18</v>
      </c>
      <c r="C4078" s="6" t="s">
        <v>35</v>
      </c>
      <c r="D4078" s="6" t="s">
        <v>6858</v>
      </c>
      <c r="E4078" s="6">
        <v>8</v>
      </c>
      <c r="F4078" s="6" t="s">
        <v>1970</v>
      </c>
      <c r="G4078" s="6" t="s">
        <v>22</v>
      </c>
      <c r="H4078" s="7">
        <v>43395.438090277778</v>
      </c>
      <c r="I4078" s="7">
        <v>43383.708333333336</v>
      </c>
      <c r="J4078" s="4">
        <f t="shared" si="318"/>
        <v>2018</v>
      </c>
      <c r="K4078" s="4">
        <f t="shared" si="319"/>
        <v>10</v>
      </c>
      <c r="L4078" s="6">
        <f t="shared" si="320"/>
        <v>1013450.9999997681</v>
      </c>
      <c r="M4078" s="8">
        <f t="shared" si="316"/>
        <v>16890.849999996135</v>
      </c>
      <c r="N4078" s="8">
        <f t="shared" si="317"/>
        <v>135126.79999996908</v>
      </c>
      <c r="O4078" s="18">
        <v>1</v>
      </c>
      <c r="P4078" s="6" t="s">
        <v>6859</v>
      </c>
      <c r="Q4078" s="6" t="s">
        <v>24</v>
      </c>
    </row>
    <row r="4079" spans="1:17" ht="15">
      <c r="A4079" s="6" t="s">
        <v>17</v>
      </c>
      <c r="B4079" s="6" t="s">
        <v>41</v>
      </c>
      <c r="C4079" s="6" t="s">
        <v>1788</v>
      </c>
      <c r="D4079" s="6" t="s">
        <v>6860</v>
      </c>
      <c r="E4079" s="6">
        <v>1</v>
      </c>
      <c r="F4079" s="6" t="s">
        <v>1970</v>
      </c>
      <c r="G4079" s="6" t="s">
        <v>22</v>
      </c>
      <c r="H4079" s="7">
        <v>43392.444293981483</v>
      </c>
      <c r="I4079" s="7">
        <v>43383.708333333336</v>
      </c>
      <c r="J4079" s="4">
        <f t="shared" si="318"/>
        <v>2018</v>
      </c>
      <c r="K4079" s="4">
        <f t="shared" si="319"/>
        <v>10</v>
      </c>
      <c r="L4079" s="6">
        <f t="shared" si="320"/>
        <v>754786.99999996461</v>
      </c>
      <c r="M4079" s="8">
        <f t="shared" si="316"/>
        <v>12579.783333332743</v>
      </c>
      <c r="N4079" s="8">
        <f t="shared" si="317"/>
        <v>12579.783333332743</v>
      </c>
      <c r="O4079" s="18">
        <v>1</v>
      </c>
      <c r="P4079" s="6" t="s">
        <v>6861</v>
      </c>
      <c r="Q4079" s="6" t="s">
        <v>24</v>
      </c>
    </row>
    <row r="4080" spans="1:17" ht="15">
      <c r="A4080" s="6" t="s">
        <v>17</v>
      </c>
      <c r="B4080" s="6" t="s">
        <v>41</v>
      </c>
      <c r="C4080" s="6" t="s">
        <v>129</v>
      </c>
      <c r="D4080" s="6" t="s">
        <v>6862</v>
      </c>
      <c r="E4080" s="6">
        <v>2</v>
      </c>
      <c r="F4080" s="6" t="s">
        <v>1970</v>
      </c>
      <c r="G4080" s="6" t="s">
        <v>22</v>
      </c>
      <c r="H4080" s="7">
        <v>43390.446527777778</v>
      </c>
      <c r="I4080" s="7">
        <v>43383.708333333336</v>
      </c>
      <c r="J4080" s="4">
        <f t="shared" si="318"/>
        <v>2018</v>
      </c>
      <c r="K4080" s="4">
        <f t="shared" si="319"/>
        <v>10</v>
      </c>
      <c r="L4080" s="6">
        <f t="shared" si="320"/>
        <v>582179.99999981839</v>
      </c>
      <c r="M4080" s="8">
        <f t="shared" si="316"/>
        <v>9702.9999999969732</v>
      </c>
      <c r="N4080" s="8">
        <f t="shared" si="317"/>
        <v>19405.999999993946</v>
      </c>
      <c r="O4080" s="18">
        <v>1</v>
      </c>
      <c r="P4080" s="6" t="s">
        <v>6863</v>
      </c>
      <c r="Q4080" s="6" t="s">
        <v>24</v>
      </c>
    </row>
    <row r="4081" spans="1:17" ht="15">
      <c r="A4081" s="6" t="s">
        <v>17</v>
      </c>
      <c r="B4081" s="6" t="s">
        <v>41</v>
      </c>
      <c r="C4081" s="6" t="s">
        <v>129</v>
      </c>
      <c r="D4081" s="6" t="s">
        <v>6864</v>
      </c>
      <c r="E4081" s="6">
        <v>1</v>
      </c>
      <c r="F4081" s="6" t="s">
        <v>1970</v>
      </c>
      <c r="G4081" s="6" t="s">
        <v>22</v>
      </c>
      <c r="H4081" s="7">
        <v>43390.446527777778</v>
      </c>
      <c r="I4081" s="17">
        <v>43383.708333333336</v>
      </c>
      <c r="J4081" s="4">
        <f t="shared" si="318"/>
        <v>2018</v>
      </c>
      <c r="K4081" s="4">
        <f t="shared" si="319"/>
        <v>10</v>
      </c>
      <c r="L4081" s="6">
        <f t="shared" si="320"/>
        <v>582179.99999981839</v>
      </c>
      <c r="M4081" s="8">
        <f t="shared" si="316"/>
        <v>9702.9999999969732</v>
      </c>
      <c r="N4081" s="8">
        <f t="shared" si="317"/>
        <v>9702.9999999969732</v>
      </c>
      <c r="O4081" s="18">
        <v>1</v>
      </c>
      <c r="P4081" s="6" t="s">
        <v>6865</v>
      </c>
      <c r="Q4081" s="6" t="s">
        <v>24</v>
      </c>
    </row>
    <row r="4082" spans="1:17" ht="15">
      <c r="A4082" s="6" t="s">
        <v>17</v>
      </c>
      <c r="B4082" s="6" t="s">
        <v>41</v>
      </c>
      <c r="C4082" s="6" t="s">
        <v>129</v>
      </c>
      <c r="D4082" s="6" t="s">
        <v>6866</v>
      </c>
      <c r="E4082" s="6">
        <v>1</v>
      </c>
      <c r="F4082" s="6" t="s">
        <v>1970</v>
      </c>
      <c r="G4082" s="6" t="s">
        <v>22</v>
      </c>
      <c r="H4082" s="17">
        <v>43390.447222222225</v>
      </c>
      <c r="I4082" s="17">
        <v>43383.708333333336</v>
      </c>
      <c r="J4082" s="4">
        <f t="shared" si="318"/>
        <v>2018</v>
      </c>
      <c r="K4082" s="4">
        <f t="shared" si="319"/>
        <v>10</v>
      </c>
      <c r="L4082" s="6">
        <f t="shared" si="320"/>
        <v>582240.00000001397</v>
      </c>
      <c r="M4082" s="8">
        <f t="shared" si="316"/>
        <v>9704.0000000002328</v>
      </c>
      <c r="N4082" s="8">
        <f t="shared" si="317"/>
        <v>9704.0000000002328</v>
      </c>
      <c r="O4082" s="18">
        <v>1</v>
      </c>
      <c r="P4082" s="6" t="s">
        <v>6867</v>
      </c>
      <c r="Q4082" s="6" t="s">
        <v>24</v>
      </c>
    </row>
    <row r="4083" spans="1:17" ht="15">
      <c r="A4083" s="6" t="s">
        <v>17</v>
      </c>
      <c r="B4083" s="6" t="s">
        <v>41</v>
      </c>
      <c r="C4083" s="6" t="s">
        <v>129</v>
      </c>
      <c r="D4083" s="6" t="s">
        <v>6868</v>
      </c>
      <c r="E4083" s="6">
        <v>2</v>
      </c>
      <c r="F4083" s="6" t="s">
        <v>1970</v>
      </c>
      <c r="G4083" s="6" t="s">
        <v>22</v>
      </c>
      <c r="H4083" s="7">
        <v>43390.447222222225</v>
      </c>
      <c r="I4083" s="7">
        <v>43383.708333333336</v>
      </c>
      <c r="J4083" s="4">
        <f t="shared" si="318"/>
        <v>2018</v>
      </c>
      <c r="K4083" s="4">
        <f t="shared" si="319"/>
        <v>10</v>
      </c>
      <c r="L4083" s="6">
        <f t="shared" si="320"/>
        <v>582240.00000001397</v>
      </c>
      <c r="M4083" s="8">
        <f t="shared" si="316"/>
        <v>9704.0000000002328</v>
      </c>
      <c r="N4083" s="8">
        <f t="shared" si="317"/>
        <v>19408.000000000466</v>
      </c>
      <c r="O4083" s="18">
        <v>1</v>
      </c>
      <c r="P4083" s="6" t="s">
        <v>6869</v>
      </c>
      <c r="Q4083" s="6" t="s">
        <v>24</v>
      </c>
    </row>
    <row r="4084" spans="1:17" ht="15">
      <c r="A4084" s="6" t="s">
        <v>17</v>
      </c>
      <c r="B4084" s="6" t="s">
        <v>41</v>
      </c>
      <c r="C4084" s="6" t="s">
        <v>135</v>
      </c>
      <c r="D4084" s="6" t="s">
        <v>6870</v>
      </c>
      <c r="E4084" s="6">
        <v>2</v>
      </c>
      <c r="F4084" s="6" t="s">
        <v>1970</v>
      </c>
      <c r="G4084" s="6" t="s">
        <v>22</v>
      </c>
      <c r="H4084" s="7">
        <v>43393.474652777775</v>
      </c>
      <c r="I4084" s="7">
        <v>43383.708333333336</v>
      </c>
      <c r="J4084" s="4">
        <f t="shared" si="318"/>
        <v>2018</v>
      </c>
      <c r="K4084" s="4">
        <f t="shared" si="319"/>
        <v>10</v>
      </c>
      <c r="L4084" s="6">
        <f t="shared" si="320"/>
        <v>843809.99999956694</v>
      </c>
      <c r="M4084" s="8">
        <f t="shared" si="316"/>
        <v>14063.499999992782</v>
      </c>
      <c r="N4084" s="8">
        <f t="shared" si="317"/>
        <v>28126.999999985565</v>
      </c>
      <c r="O4084" s="18">
        <v>1</v>
      </c>
      <c r="P4084" s="6" t="s">
        <v>6871</v>
      </c>
      <c r="Q4084" s="6" t="s">
        <v>24</v>
      </c>
    </row>
    <row r="4085" spans="1:17" ht="15">
      <c r="A4085" s="6" t="s">
        <v>17</v>
      </c>
      <c r="B4085" s="6" t="s">
        <v>41</v>
      </c>
      <c r="C4085" s="6" t="s">
        <v>135</v>
      </c>
      <c r="D4085" s="6" t="s">
        <v>6872</v>
      </c>
      <c r="E4085" s="6">
        <v>1</v>
      </c>
      <c r="F4085" s="6" t="s">
        <v>1970</v>
      </c>
      <c r="G4085" s="6" t="s">
        <v>22</v>
      </c>
      <c r="H4085" s="7">
        <v>43393.474490740744</v>
      </c>
      <c r="I4085" s="7">
        <v>43383.708333333336</v>
      </c>
      <c r="J4085" s="4">
        <f t="shared" si="318"/>
        <v>2018</v>
      </c>
      <c r="K4085" s="4">
        <f t="shared" si="319"/>
        <v>10</v>
      </c>
      <c r="L4085" s="6">
        <f t="shared" si="320"/>
        <v>843796.00000006612</v>
      </c>
      <c r="M4085" s="8">
        <f t="shared" si="316"/>
        <v>14063.266666667769</v>
      </c>
      <c r="N4085" s="8">
        <f t="shared" si="317"/>
        <v>14063.266666667769</v>
      </c>
      <c r="O4085" s="18">
        <v>1</v>
      </c>
      <c r="P4085" s="6" t="s">
        <v>6873</v>
      </c>
      <c r="Q4085" s="6" t="s">
        <v>24</v>
      </c>
    </row>
    <row r="4086" spans="1:17" ht="15">
      <c r="A4086" s="6" t="s">
        <v>17</v>
      </c>
      <c r="B4086" s="6" t="s">
        <v>41</v>
      </c>
      <c r="C4086" s="6" t="s">
        <v>135</v>
      </c>
      <c r="D4086" s="6" t="s">
        <v>6874</v>
      </c>
      <c r="E4086" s="6">
        <v>32</v>
      </c>
      <c r="F4086" s="6" t="s">
        <v>1970</v>
      </c>
      <c r="G4086" s="6" t="s">
        <v>22</v>
      </c>
      <c r="H4086" s="7">
        <v>43393.475127314814</v>
      </c>
      <c r="I4086" s="7">
        <v>43383.708333333336</v>
      </c>
      <c r="J4086" s="4">
        <f t="shared" si="318"/>
        <v>2018</v>
      </c>
      <c r="K4086" s="4">
        <f t="shared" si="319"/>
        <v>10</v>
      </c>
      <c r="L4086" s="6">
        <f t="shared" si="320"/>
        <v>843850.99999972153</v>
      </c>
      <c r="M4086" s="8">
        <f t="shared" si="316"/>
        <v>14064.183333328692</v>
      </c>
      <c r="N4086" s="8">
        <f t="shared" si="317"/>
        <v>450053.86666651815</v>
      </c>
      <c r="O4086" s="18">
        <v>1</v>
      </c>
      <c r="P4086" s="6" t="s">
        <v>6875</v>
      </c>
      <c r="Q4086" s="6" t="s">
        <v>24</v>
      </c>
    </row>
    <row r="4087" spans="1:17" ht="15">
      <c r="A4087" s="6" t="s">
        <v>17</v>
      </c>
      <c r="B4087" s="6" t="s">
        <v>41</v>
      </c>
      <c r="C4087" s="6" t="s">
        <v>129</v>
      </c>
      <c r="D4087" s="6" t="s">
        <v>6876</v>
      </c>
      <c r="E4087" s="6">
        <v>3</v>
      </c>
      <c r="F4087" s="6" t="s">
        <v>1970</v>
      </c>
      <c r="G4087" s="6" t="s">
        <v>22</v>
      </c>
      <c r="H4087" s="7">
        <v>43396.48028935185</v>
      </c>
      <c r="I4087" s="7">
        <v>43383.708333333336</v>
      </c>
      <c r="J4087" s="4">
        <f t="shared" si="318"/>
        <v>2018</v>
      </c>
      <c r="K4087" s="4">
        <f t="shared" si="319"/>
        <v>10</v>
      </c>
      <c r="L4087" s="6">
        <f t="shared" si="320"/>
        <v>1103496.9999996247</v>
      </c>
      <c r="M4087" s="8">
        <f t="shared" si="316"/>
        <v>18391.616666660411</v>
      </c>
      <c r="N4087" s="8">
        <f t="shared" si="317"/>
        <v>55174.849999981234</v>
      </c>
      <c r="O4087" s="18">
        <v>1</v>
      </c>
      <c r="P4087" s="6" t="s">
        <v>6877</v>
      </c>
      <c r="Q4087" s="6" t="s">
        <v>24</v>
      </c>
    </row>
    <row r="4088" spans="1:17" ht="15">
      <c r="A4088" s="6" t="s">
        <v>17</v>
      </c>
      <c r="B4088" s="6" t="s">
        <v>41</v>
      </c>
      <c r="C4088" s="6" t="s">
        <v>129</v>
      </c>
      <c r="D4088" s="6" t="s">
        <v>5804</v>
      </c>
      <c r="E4088" s="6">
        <v>3</v>
      </c>
      <c r="F4088" s="6" t="s">
        <v>1970</v>
      </c>
      <c r="G4088" s="6" t="s">
        <v>22</v>
      </c>
      <c r="H4088" s="7">
        <v>43396.479930555557</v>
      </c>
      <c r="I4088" s="7">
        <v>43383.708333333336</v>
      </c>
      <c r="J4088" s="4">
        <f t="shared" si="318"/>
        <v>2018</v>
      </c>
      <c r="K4088" s="4">
        <f t="shared" si="319"/>
        <v>10</v>
      </c>
      <c r="L4088" s="6">
        <f t="shared" si="320"/>
        <v>1103465.9999999218</v>
      </c>
      <c r="M4088" s="8">
        <f t="shared" si="316"/>
        <v>18391.099999998696</v>
      </c>
      <c r="N4088" s="8">
        <f t="shared" si="317"/>
        <v>55173.299999996088</v>
      </c>
      <c r="O4088" s="18">
        <v>1</v>
      </c>
      <c r="P4088" s="6" t="s">
        <v>6878</v>
      </c>
      <c r="Q4088" s="6" t="s">
        <v>24</v>
      </c>
    </row>
    <row r="4089" spans="1:17" ht="15">
      <c r="A4089" s="6" t="s">
        <v>17</v>
      </c>
      <c r="B4089" s="6" t="s">
        <v>18</v>
      </c>
      <c r="C4089" s="6" t="s">
        <v>38</v>
      </c>
      <c r="D4089" s="6" t="s">
        <v>6879</v>
      </c>
      <c r="E4089" s="6">
        <v>2</v>
      </c>
      <c r="F4089" s="6" t="s">
        <v>1970</v>
      </c>
      <c r="G4089" s="6" t="s">
        <v>22</v>
      </c>
      <c r="H4089" s="7">
        <v>43391.481134259258</v>
      </c>
      <c r="I4089" s="7">
        <v>43383.708333333336</v>
      </c>
      <c r="J4089" s="4">
        <f t="shared" si="318"/>
        <v>2018</v>
      </c>
      <c r="K4089" s="4">
        <f t="shared" si="319"/>
        <v>10</v>
      </c>
      <c r="L4089" s="6">
        <f t="shared" si="320"/>
        <v>671569.99999971595</v>
      </c>
      <c r="M4089" s="8">
        <f t="shared" si="316"/>
        <v>11192.833333328599</v>
      </c>
      <c r="N4089" s="8">
        <f t="shared" si="317"/>
        <v>22385.666666657198</v>
      </c>
      <c r="O4089" s="18">
        <v>1</v>
      </c>
      <c r="P4089" s="6" t="s">
        <v>6880</v>
      </c>
      <c r="Q4089" s="6" t="s">
        <v>24</v>
      </c>
    </row>
    <row r="4090" spans="1:17" ht="15">
      <c r="A4090" s="6" t="s">
        <v>17</v>
      </c>
      <c r="B4090" s="6" t="s">
        <v>18</v>
      </c>
      <c r="C4090" s="6" t="s">
        <v>38</v>
      </c>
      <c r="D4090" s="6" t="s">
        <v>193</v>
      </c>
      <c r="E4090" s="6">
        <v>6</v>
      </c>
      <c r="F4090" s="6" t="s">
        <v>1970</v>
      </c>
      <c r="G4090" s="6" t="s">
        <v>22</v>
      </c>
      <c r="H4090" s="7">
        <v>43391.481423611112</v>
      </c>
      <c r="I4090" s="7">
        <v>43383.708333333336</v>
      </c>
      <c r="J4090" s="4">
        <f t="shared" si="318"/>
        <v>2018</v>
      </c>
      <c r="K4090" s="4">
        <f t="shared" si="319"/>
        <v>10</v>
      </c>
      <c r="L4090" s="6">
        <f t="shared" si="320"/>
        <v>671594.99999990221</v>
      </c>
      <c r="M4090" s="8">
        <f t="shared" si="316"/>
        <v>11193.24999999837</v>
      </c>
      <c r="N4090" s="8">
        <f t="shared" si="317"/>
        <v>67159.499999990221</v>
      </c>
      <c r="O4090" s="18">
        <v>1</v>
      </c>
      <c r="P4090" s="6" t="s">
        <v>6881</v>
      </c>
      <c r="Q4090" s="6" t="s">
        <v>24</v>
      </c>
    </row>
    <row r="4091" spans="1:17" ht="15">
      <c r="A4091" s="6" t="s">
        <v>17</v>
      </c>
      <c r="B4091" s="6" t="s">
        <v>18</v>
      </c>
      <c r="C4091" s="6" t="s">
        <v>38</v>
      </c>
      <c r="D4091" s="6" t="s">
        <v>6882</v>
      </c>
      <c r="E4091" s="6">
        <v>1</v>
      </c>
      <c r="F4091" s="6" t="s">
        <v>1970</v>
      </c>
      <c r="G4091" s="6" t="s">
        <v>22</v>
      </c>
      <c r="H4091" s="7">
        <v>43391.481689814813</v>
      </c>
      <c r="I4091" s="7">
        <v>43383.708333333336</v>
      </c>
      <c r="J4091" s="4">
        <f t="shared" si="318"/>
        <v>2018</v>
      </c>
      <c r="K4091" s="4">
        <f t="shared" si="319"/>
        <v>10</v>
      </c>
      <c r="L4091" s="6">
        <f t="shared" si="320"/>
        <v>671617.99999962095</v>
      </c>
      <c r="M4091" s="8">
        <f t="shared" si="316"/>
        <v>11193.633333327016</v>
      </c>
      <c r="N4091" s="8">
        <f t="shared" si="317"/>
        <v>11193.633333327016</v>
      </c>
      <c r="O4091" s="18">
        <v>1</v>
      </c>
      <c r="P4091" s="6" t="s">
        <v>6883</v>
      </c>
      <c r="Q4091" s="6" t="s">
        <v>24</v>
      </c>
    </row>
    <row r="4092" spans="1:17" ht="15">
      <c r="A4092" s="6" t="s">
        <v>17</v>
      </c>
      <c r="B4092" s="6" t="s">
        <v>18</v>
      </c>
      <c r="C4092" s="6" t="s">
        <v>38</v>
      </c>
      <c r="D4092" s="6" t="s">
        <v>6884</v>
      </c>
      <c r="E4092" s="6">
        <v>1</v>
      </c>
      <c r="F4092" s="6" t="s">
        <v>1970</v>
      </c>
      <c r="G4092" s="6" t="s">
        <v>22</v>
      </c>
      <c r="H4092" s="7">
        <v>43391.482291666667</v>
      </c>
      <c r="I4092" s="7">
        <v>43383.708333333336</v>
      </c>
      <c r="J4092" s="4">
        <f t="shared" si="318"/>
        <v>2018</v>
      </c>
      <c r="K4092" s="4">
        <f t="shared" si="319"/>
        <v>10</v>
      </c>
      <c r="L4092" s="6">
        <f t="shared" si="320"/>
        <v>671669.99999983236</v>
      </c>
      <c r="M4092" s="8">
        <f t="shared" si="316"/>
        <v>11194.499999997206</v>
      </c>
      <c r="N4092" s="8">
        <f t="shared" si="317"/>
        <v>11194.499999997206</v>
      </c>
      <c r="O4092" s="18">
        <v>1</v>
      </c>
      <c r="P4092" s="6" t="s">
        <v>6885</v>
      </c>
      <c r="Q4092" s="6" t="s">
        <v>24</v>
      </c>
    </row>
    <row r="4093" spans="1:17" ht="15">
      <c r="A4093" s="6" t="s">
        <v>17</v>
      </c>
      <c r="B4093" s="6" t="s">
        <v>41</v>
      </c>
      <c r="C4093" s="6" t="s">
        <v>42</v>
      </c>
      <c r="D4093" s="6" t="s">
        <v>6886</v>
      </c>
      <c r="E4093" s="6">
        <v>71</v>
      </c>
      <c r="F4093" s="6" t="s">
        <v>1970</v>
      </c>
      <c r="G4093" s="6" t="s">
        <v>22</v>
      </c>
      <c r="H4093" s="7">
        <v>43393.486111111109</v>
      </c>
      <c r="I4093" s="7">
        <v>43383.708333333336</v>
      </c>
      <c r="J4093" s="4">
        <f t="shared" si="318"/>
        <v>2018</v>
      </c>
      <c r="K4093" s="4">
        <f t="shared" si="319"/>
        <v>10</v>
      </c>
      <c r="L4093" s="6">
        <f t="shared" si="320"/>
        <v>844799.99999965075</v>
      </c>
      <c r="M4093" s="8">
        <f t="shared" si="316"/>
        <v>14079.999999994179</v>
      </c>
      <c r="N4093" s="8">
        <f t="shared" si="317"/>
        <v>999679.99999958673</v>
      </c>
      <c r="O4093" s="18">
        <v>1</v>
      </c>
      <c r="P4093" s="6" t="s">
        <v>6887</v>
      </c>
      <c r="Q4093" s="6" t="s">
        <v>24</v>
      </c>
    </row>
    <row r="4094" spans="1:17" ht="15">
      <c r="A4094" s="6" t="s">
        <v>17</v>
      </c>
      <c r="B4094" s="6" t="s">
        <v>18</v>
      </c>
      <c r="C4094" s="6" t="s">
        <v>25</v>
      </c>
      <c r="D4094" s="6" t="s">
        <v>6888</v>
      </c>
      <c r="E4094" s="6">
        <v>94</v>
      </c>
      <c r="F4094" s="6" t="s">
        <v>1970</v>
      </c>
      <c r="G4094" s="6" t="s">
        <v>22</v>
      </c>
      <c r="H4094" s="7">
        <v>43393.48810185185</v>
      </c>
      <c r="I4094" s="7">
        <v>43383.708333333336</v>
      </c>
      <c r="J4094" s="4">
        <f t="shared" si="318"/>
        <v>2018</v>
      </c>
      <c r="K4094" s="4">
        <f t="shared" si="319"/>
        <v>10</v>
      </c>
      <c r="L4094" s="6">
        <f t="shared" si="320"/>
        <v>844971.99999962468</v>
      </c>
      <c r="M4094" s="8">
        <f t="shared" si="316"/>
        <v>14082.866666660411</v>
      </c>
      <c r="N4094" s="8">
        <f t="shared" si="317"/>
        <v>1323789.4666660787</v>
      </c>
      <c r="O4094" s="18">
        <v>1</v>
      </c>
      <c r="P4094" s="6" t="s">
        <v>6889</v>
      </c>
      <c r="Q4094" s="6" t="s">
        <v>24</v>
      </c>
    </row>
    <row r="4095" spans="1:17" ht="15">
      <c r="A4095" s="6" t="s">
        <v>17</v>
      </c>
      <c r="B4095" s="6" t="s">
        <v>41</v>
      </c>
      <c r="C4095" s="6" t="s">
        <v>135</v>
      </c>
      <c r="D4095" s="6" t="s">
        <v>1722</v>
      </c>
      <c r="E4095" s="6">
        <v>82</v>
      </c>
      <c r="F4095" s="6" t="s">
        <v>1970</v>
      </c>
      <c r="G4095" s="6" t="s">
        <v>22</v>
      </c>
      <c r="H4095" s="7">
        <v>43396.491631944446</v>
      </c>
      <c r="I4095" s="7">
        <v>43383.708333333336</v>
      </c>
      <c r="J4095" s="4">
        <f t="shared" si="318"/>
        <v>2018</v>
      </c>
      <c r="K4095" s="4">
        <f t="shared" si="319"/>
        <v>10</v>
      </c>
      <c r="L4095" s="6">
        <f t="shared" si="320"/>
        <v>1104476.9999998854</v>
      </c>
      <c r="M4095" s="8">
        <f t="shared" si="316"/>
        <v>18407.949999998091</v>
      </c>
      <c r="N4095" s="8">
        <f t="shared" si="317"/>
        <v>1509451.8999998434</v>
      </c>
      <c r="O4095" s="18">
        <v>1</v>
      </c>
      <c r="P4095" s="6" t="s">
        <v>6890</v>
      </c>
      <c r="Q4095" s="6" t="s">
        <v>24</v>
      </c>
    </row>
    <row r="4096" spans="1:17" ht="15">
      <c r="A4096" s="6" t="s">
        <v>17</v>
      </c>
      <c r="B4096" s="6" t="s">
        <v>41</v>
      </c>
      <c r="C4096" s="6" t="s">
        <v>135</v>
      </c>
      <c r="D4096" s="6" t="s">
        <v>4763</v>
      </c>
      <c r="E4096" s="6">
        <v>2</v>
      </c>
      <c r="F4096" s="6" t="s">
        <v>1970</v>
      </c>
      <c r="G4096" s="6" t="s">
        <v>22</v>
      </c>
      <c r="H4096" s="7">
        <v>43396.493055555555</v>
      </c>
      <c r="I4096" s="7">
        <v>43383.708333333336</v>
      </c>
      <c r="J4096" s="4">
        <f t="shared" si="318"/>
        <v>2018</v>
      </c>
      <c r="K4096" s="4">
        <f t="shared" si="319"/>
        <v>10</v>
      </c>
      <c r="L4096" s="6">
        <f t="shared" si="320"/>
        <v>1104599.9999997206</v>
      </c>
      <c r="M4096" s="8">
        <f t="shared" si="321" ref="M4096:M4159">+L4096/60</f>
        <v>18409.999999995343</v>
      </c>
      <c r="N4096" s="8">
        <f t="shared" si="322" ref="N4096:N4159">+M4096*E4096</f>
        <v>36819.999999990687</v>
      </c>
      <c r="O4096" s="18">
        <v>1</v>
      </c>
      <c r="P4096" s="6" t="s">
        <v>6891</v>
      </c>
      <c r="Q4096" s="6" t="s">
        <v>24</v>
      </c>
    </row>
    <row r="4097" spans="1:17" ht="15">
      <c r="A4097" s="6" t="s">
        <v>17</v>
      </c>
      <c r="B4097" s="6" t="s">
        <v>41</v>
      </c>
      <c r="C4097" s="6" t="s">
        <v>135</v>
      </c>
      <c r="D4097" s="6" t="s">
        <v>1077</v>
      </c>
      <c r="E4097" s="6">
        <v>36</v>
      </c>
      <c r="F4097" s="6" t="s">
        <v>1970</v>
      </c>
      <c r="G4097" s="6" t="s">
        <v>22</v>
      </c>
      <c r="H4097" s="7">
        <v>43396.493055555555</v>
      </c>
      <c r="I4097" s="7">
        <v>43383.708333333336</v>
      </c>
      <c r="J4097" s="4">
        <f t="shared" si="318"/>
        <v>2018</v>
      </c>
      <c r="K4097" s="4">
        <f t="shared" si="319"/>
        <v>10</v>
      </c>
      <c r="L4097" s="6">
        <f t="shared" si="320"/>
        <v>1104599.9999997206</v>
      </c>
      <c r="M4097" s="8">
        <f t="shared" si="321"/>
        <v>18409.999999995343</v>
      </c>
      <c r="N4097" s="8">
        <f t="shared" si="322"/>
        <v>662759.99999983236</v>
      </c>
      <c r="O4097" s="18">
        <v>1</v>
      </c>
      <c r="P4097" s="6" t="s">
        <v>6892</v>
      </c>
      <c r="Q4097" s="6" t="s">
        <v>24</v>
      </c>
    </row>
    <row r="4098" spans="1:17" ht="15">
      <c r="A4098" s="6" t="s">
        <v>17</v>
      </c>
      <c r="B4098" s="6" t="s">
        <v>41</v>
      </c>
      <c r="C4098" s="6" t="s">
        <v>135</v>
      </c>
      <c r="D4098" s="6" t="s">
        <v>6110</v>
      </c>
      <c r="E4098" s="6">
        <v>8</v>
      </c>
      <c r="F4098" s="6" t="s">
        <v>1970</v>
      </c>
      <c r="G4098" s="6" t="s">
        <v>22</v>
      </c>
      <c r="H4098" s="7">
        <v>43396.493055555555</v>
      </c>
      <c r="I4098" s="7">
        <v>43383.708333333336</v>
      </c>
      <c r="J4098" s="4">
        <f t="shared" si="318"/>
        <v>2018</v>
      </c>
      <c r="K4098" s="4">
        <f t="shared" si="319"/>
        <v>10</v>
      </c>
      <c r="L4098" s="6">
        <f t="shared" si="320"/>
        <v>1104599.9999997206</v>
      </c>
      <c r="M4098" s="8">
        <f t="shared" si="321"/>
        <v>18409.999999995343</v>
      </c>
      <c r="N4098" s="8">
        <f t="shared" si="322"/>
        <v>147279.99999996275</v>
      </c>
      <c r="O4098" s="18">
        <v>1</v>
      </c>
      <c r="P4098" s="6" t="s">
        <v>6893</v>
      </c>
      <c r="Q4098" s="6" t="s">
        <v>24</v>
      </c>
    </row>
    <row r="4099" spans="1:17" ht="15">
      <c r="A4099" s="6" t="s">
        <v>17</v>
      </c>
      <c r="B4099" s="6" t="s">
        <v>41</v>
      </c>
      <c r="C4099" s="6" t="s">
        <v>135</v>
      </c>
      <c r="D4099" s="6" t="s">
        <v>6894</v>
      </c>
      <c r="E4099" s="6">
        <v>1</v>
      </c>
      <c r="F4099" s="6" t="s">
        <v>1970</v>
      </c>
      <c r="G4099" s="6" t="s">
        <v>22</v>
      </c>
      <c r="H4099" s="7">
        <v>43396.493055555555</v>
      </c>
      <c r="I4099" s="7">
        <v>43383.708333333336</v>
      </c>
      <c r="J4099" s="4">
        <f t="shared" si="323" ref="J4099:J4162">YEAR(I4099)</f>
        <v>2018</v>
      </c>
      <c r="K4099" s="4">
        <f t="shared" si="324" ref="K4099:K4162">MONTH(I4099)</f>
        <v>10</v>
      </c>
      <c r="L4099" s="6">
        <f t="shared" si="320"/>
        <v>1104599.9999997206</v>
      </c>
      <c r="M4099" s="8">
        <f t="shared" si="321"/>
        <v>18409.999999995343</v>
      </c>
      <c r="N4099" s="8">
        <f t="shared" si="322"/>
        <v>18409.999999995343</v>
      </c>
      <c r="O4099" s="18">
        <v>1</v>
      </c>
      <c r="P4099" s="6" t="s">
        <v>6895</v>
      </c>
      <c r="Q4099" s="6" t="s">
        <v>24</v>
      </c>
    </row>
    <row r="4100" spans="1:17" ht="15">
      <c r="A4100" s="6" t="s">
        <v>17</v>
      </c>
      <c r="B4100" s="6" t="s">
        <v>41</v>
      </c>
      <c r="C4100" s="6" t="s">
        <v>135</v>
      </c>
      <c r="D4100" s="6" t="s">
        <v>6896</v>
      </c>
      <c r="E4100" s="6">
        <v>1</v>
      </c>
      <c r="F4100" s="6" t="s">
        <v>1970</v>
      </c>
      <c r="G4100" s="6" t="s">
        <v>22</v>
      </c>
      <c r="H4100" s="7">
        <v>43396.493055555555</v>
      </c>
      <c r="I4100" s="7">
        <v>43383.708333333336</v>
      </c>
      <c r="J4100" s="4">
        <f t="shared" si="323"/>
        <v>2018</v>
      </c>
      <c r="K4100" s="4">
        <f t="shared" si="324"/>
        <v>10</v>
      </c>
      <c r="L4100" s="6">
        <f t="shared" si="320"/>
        <v>1104599.9999997206</v>
      </c>
      <c r="M4100" s="8">
        <f t="shared" si="321"/>
        <v>18409.999999995343</v>
      </c>
      <c r="N4100" s="8">
        <f t="shared" si="322"/>
        <v>18409.999999995343</v>
      </c>
      <c r="O4100" s="18">
        <v>1</v>
      </c>
      <c r="P4100" s="6" t="s">
        <v>6897</v>
      </c>
      <c r="Q4100" s="6" t="s">
        <v>24</v>
      </c>
    </row>
    <row r="4101" spans="1:17" ht="15">
      <c r="A4101" s="6" t="s">
        <v>17</v>
      </c>
      <c r="B4101" s="6" t="s">
        <v>41</v>
      </c>
      <c r="C4101" s="6" t="s">
        <v>135</v>
      </c>
      <c r="D4101" s="6" t="s">
        <v>5238</v>
      </c>
      <c r="E4101" s="6">
        <v>7</v>
      </c>
      <c r="F4101" s="6" t="s">
        <v>1970</v>
      </c>
      <c r="G4101" s="6" t="s">
        <v>22</v>
      </c>
      <c r="H4101" s="7">
        <v>43396.493055555555</v>
      </c>
      <c r="I4101" s="7">
        <v>43383.708333333336</v>
      </c>
      <c r="J4101" s="4">
        <f t="shared" si="323"/>
        <v>2018</v>
      </c>
      <c r="K4101" s="4">
        <f t="shared" si="324"/>
        <v>10</v>
      </c>
      <c r="L4101" s="6">
        <f t="shared" si="320"/>
        <v>1104599.9999997206</v>
      </c>
      <c r="M4101" s="8">
        <f t="shared" si="321"/>
        <v>18409.999999995343</v>
      </c>
      <c r="N4101" s="8">
        <f t="shared" si="322"/>
        <v>128869.9999999674</v>
      </c>
      <c r="O4101" s="18">
        <v>1</v>
      </c>
      <c r="P4101" s="6" t="s">
        <v>6898</v>
      </c>
      <c r="Q4101" s="6" t="s">
        <v>24</v>
      </c>
    </row>
    <row r="4102" spans="1:17" ht="15">
      <c r="A4102" s="6" t="s">
        <v>17</v>
      </c>
      <c r="B4102" s="6" t="s">
        <v>41</v>
      </c>
      <c r="C4102" s="6" t="s">
        <v>42</v>
      </c>
      <c r="D4102" s="6" t="s">
        <v>6899</v>
      </c>
      <c r="E4102" s="6">
        <v>50</v>
      </c>
      <c r="F4102" s="6" t="s">
        <v>1970</v>
      </c>
      <c r="G4102" s="6" t="s">
        <v>22</v>
      </c>
      <c r="H4102" s="7">
        <v>43392.500821759262</v>
      </c>
      <c r="I4102" s="7">
        <v>43383.708333333336</v>
      </c>
      <c r="J4102" s="4">
        <f t="shared" si="323"/>
        <v>2018</v>
      </c>
      <c r="K4102" s="4">
        <f t="shared" si="324"/>
        <v>10</v>
      </c>
      <c r="L4102" s="6">
        <f t="shared" si="320"/>
        <v>759671.00000004284</v>
      </c>
      <c r="M4102" s="8">
        <f t="shared" si="321"/>
        <v>12661.183333334047</v>
      </c>
      <c r="N4102" s="8">
        <f t="shared" si="322"/>
        <v>633059.16666670237</v>
      </c>
      <c r="O4102" s="18">
        <v>1</v>
      </c>
      <c r="P4102" s="6" t="s">
        <v>6900</v>
      </c>
      <c r="Q4102" s="6" t="s">
        <v>24</v>
      </c>
    </row>
    <row r="4103" spans="1:17" ht="15">
      <c r="A4103" s="6" t="s">
        <v>17</v>
      </c>
      <c r="B4103" s="6" t="s">
        <v>41</v>
      </c>
      <c r="C4103" s="6" t="s">
        <v>42</v>
      </c>
      <c r="D4103" s="6" t="s">
        <v>6901</v>
      </c>
      <c r="E4103" s="6">
        <v>2</v>
      </c>
      <c r="F4103" s="6" t="s">
        <v>1970</v>
      </c>
      <c r="G4103" s="6" t="s">
        <v>22</v>
      </c>
      <c r="H4103" s="7">
        <v>43392.508333333331</v>
      </c>
      <c r="I4103" s="7">
        <v>43383.708333333336</v>
      </c>
      <c r="J4103" s="4">
        <f t="shared" si="323"/>
        <v>2018</v>
      </c>
      <c r="K4103" s="4">
        <f t="shared" si="324"/>
        <v>10</v>
      </c>
      <c r="L4103" s="6">
        <f t="shared" si="320"/>
        <v>760319.99999962281</v>
      </c>
      <c r="M4103" s="8">
        <f t="shared" si="321"/>
        <v>12671.999999993714</v>
      </c>
      <c r="N4103" s="8">
        <f t="shared" si="322"/>
        <v>25343.999999987427</v>
      </c>
      <c r="O4103" s="18">
        <v>1</v>
      </c>
      <c r="P4103" s="6" t="s">
        <v>6902</v>
      </c>
      <c r="Q4103" s="6" t="s">
        <v>24</v>
      </c>
    </row>
    <row r="4104" spans="1:17" ht="15">
      <c r="A4104" s="6" t="s">
        <v>17</v>
      </c>
      <c r="B4104" s="6" t="s">
        <v>41</v>
      </c>
      <c r="C4104" s="6" t="s">
        <v>42</v>
      </c>
      <c r="D4104" s="6" t="s">
        <v>681</v>
      </c>
      <c r="E4104" s="6">
        <v>99</v>
      </c>
      <c r="F4104" s="6" t="s">
        <v>1970</v>
      </c>
      <c r="G4104" s="6" t="s">
        <v>22</v>
      </c>
      <c r="H4104" s="7">
        <v>43392.508333333331</v>
      </c>
      <c r="I4104" s="7">
        <v>43383.708333333336</v>
      </c>
      <c r="J4104" s="4">
        <f t="shared" si="323"/>
        <v>2018</v>
      </c>
      <c r="K4104" s="4">
        <f t="shared" si="324"/>
        <v>10</v>
      </c>
      <c r="L4104" s="6">
        <f t="shared" si="320"/>
        <v>760319.99999962281</v>
      </c>
      <c r="M4104" s="8">
        <f t="shared" si="321"/>
        <v>12671.999999993714</v>
      </c>
      <c r="N4104" s="8">
        <f t="shared" si="322"/>
        <v>1254527.9999993776</v>
      </c>
      <c r="O4104" s="18">
        <v>1</v>
      </c>
      <c r="P4104" s="6" t="s">
        <v>6903</v>
      </c>
      <c r="Q4104" s="6" t="s">
        <v>24</v>
      </c>
    </row>
    <row r="4105" spans="1:17" ht="15">
      <c r="A4105" s="6" t="s">
        <v>17</v>
      </c>
      <c r="B4105" s="6" t="s">
        <v>18</v>
      </c>
      <c r="C4105" s="6" t="s">
        <v>35</v>
      </c>
      <c r="D4105" s="6" t="s">
        <v>6904</v>
      </c>
      <c r="E4105" s="6">
        <v>233</v>
      </c>
      <c r="F4105" s="6" t="s">
        <v>1970</v>
      </c>
      <c r="G4105" s="6" t="s">
        <v>22</v>
      </c>
      <c r="H4105" s="7">
        <v>43393.516585648147</v>
      </c>
      <c r="I4105" s="7">
        <v>43383.708333333336</v>
      </c>
      <c r="J4105" s="4">
        <f t="shared" si="323"/>
        <v>2018</v>
      </c>
      <c r="K4105" s="4">
        <f t="shared" si="324"/>
        <v>10</v>
      </c>
      <c r="L4105" s="6">
        <f t="shared" si="320"/>
        <v>847432.99999970477</v>
      </c>
      <c r="M4105" s="8">
        <f t="shared" si="321"/>
        <v>14123.883333328413</v>
      </c>
      <c r="N4105" s="8">
        <f t="shared" si="322"/>
        <v>3290864.81666552</v>
      </c>
      <c r="O4105" s="18">
        <v>1</v>
      </c>
      <c r="P4105" s="6" t="s">
        <v>6905</v>
      </c>
      <c r="Q4105" s="6" t="s">
        <v>24</v>
      </c>
    </row>
    <row r="4106" spans="1:17" ht="15">
      <c r="A4106" s="6" t="s">
        <v>17</v>
      </c>
      <c r="B4106" s="6" t="s">
        <v>18</v>
      </c>
      <c r="C4106" s="6" t="s">
        <v>35</v>
      </c>
      <c r="D4106" s="6" t="s">
        <v>6906</v>
      </c>
      <c r="E4106" s="6">
        <v>1</v>
      </c>
      <c r="F4106" s="6" t="s">
        <v>1970</v>
      </c>
      <c r="G4106" s="6" t="s">
        <v>22</v>
      </c>
      <c r="H4106" s="7">
        <v>43393.519444444442</v>
      </c>
      <c r="I4106" s="7">
        <v>43383.708333333336</v>
      </c>
      <c r="J4106" s="4">
        <f t="shared" si="323"/>
        <v>2018</v>
      </c>
      <c r="K4106" s="4">
        <f t="shared" si="324"/>
        <v>10</v>
      </c>
      <c r="L4106" s="6">
        <f t="shared" si="325" ref="L4106:L4169">(H4106-I4106)*60*24*60</f>
        <v>847679.99999960884</v>
      </c>
      <c r="M4106" s="8">
        <f t="shared" si="321"/>
        <v>14127.999999993481</v>
      </c>
      <c r="N4106" s="8">
        <f t="shared" si="322"/>
        <v>14127.999999993481</v>
      </c>
      <c r="O4106" s="18">
        <v>1</v>
      </c>
      <c r="P4106" s="6" t="s">
        <v>6907</v>
      </c>
      <c r="Q4106" s="6" t="s">
        <v>24</v>
      </c>
    </row>
    <row r="4107" spans="1:17" ht="15">
      <c r="A4107" s="6" t="s">
        <v>17</v>
      </c>
      <c r="B4107" s="6" t="s">
        <v>18</v>
      </c>
      <c r="C4107" s="6" t="s">
        <v>35</v>
      </c>
      <c r="D4107" s="6" t="s">
        <v>6908</v>
      </c>
      <c r="E4107" s="6">
        <v>10</v>
      </c>
      <c r="F4107" s="6" t="s">
        <v>1970</v>
      </c>
      <c r="G4107" s="6" t="s">
        <v>22</v>
      </c>
      <c r="H4107" s="7">
        <v>43393.520833333336</v>
      </c>
      <c r="I4107" s="7">
        <v>43383.708333333336</v>
      </c>
      <c r="J4107" s="4">
        <f t="shared" si="323"/>
        <v>2018</v>
      </c>
      <c r="K4107" s="4">
        <f t="shared" si="324"/>
        <v>10</v>
      </c>
      <c r="L4107" s="6">
        <f t="shared" si="325"/>
        <v>847800</v>
      </c>
      <c r="M4107" s="8">
        <f t="shared" si="321"/>
        <v>14130</v>
      </c>
      <c r="N4107" s="8">
        <f t="shared" si="322"/>
        <v>141300</v>
      </c>
      <c r="O4107" s="18">
        <v>1</v>
      </c>
      <c r="P4107" s="6" t="s">
        <v>6909</v>
      </c>
      <c r="Q4107" s="6" t="s">
        <v>24</v>
      </c>
    </row>
    <row r="4108" spans="1:17" ht="15">
      <c r="A4108" s="6" t="s">
        <v>17</v>
      </c>
      <c r="B4108" s="6" t="s">
        <v>18</v>
      </c>
      <c r="C4108" s="6" t="s">
        <v>35</v>
      </c>
      <c r="D4108" s="6" t="s">
        <v>6910</v>
      </c>
      <c r="E4108" s="6">
        <v>7</v>
      </c>
      <c r="F4108" s="6" t="s">
        <v>1970</v>
      </c>
      <c r="G4108" s="6" t="s">
        <v>22</v>
      </c>
      <c r="H4108" s="7">
        <v>43393.520833333336</v>
      </c>
      <c r="I4108" s="7">
        <v>43383.708333333336</v>
      </c>
      <c r="J4108" s="4">
        <f t="shared" si="323"/>
        <v>2018</v>
      </c>
      <c r="K4108" s="4">
        <f t="shared" si="324"/>
        <v>10</v>
      </c>
      <c r="L4108" s="6">
        <f t="shared" si="325"/>
        <v>847800</v>
      </c>
      <c r="M4108" s="8">
        <f t="shared" si="321"/>
        <v>14130</v>
      </c>
      <c r="N4108" s="8">
        <f t="shared" si="322"/>
        <v>98910</v>
      </c>
      <c r="O4108" s="18">
        <v>1</v>
      </c>
      <c r="P4108" s="6" t="s">
        <v>6911</v>
      </c>
      <c r="Q4108" s="6" t="s">
        <v>24</v>
      </c>
    </row>
    <row r="4109" spans="1:17" ht="15">
      <c r="A4109" s="6" t="s">
        <v>17</v>
      </c>
      <c r="B4109" s="6" t="s">
        <v>18</v>
      </c>
      <c r="C4109" s="6" t="s">
        <v>38</v>
      </c>
      <c r="D4109" s="6" t="s">
        <v>6912</v>
      </c>
      <c r="E4109" s="6">
        <v>3</v>
      </c>
      <c r="F4109" s="6" t="s">
        <v>1970</v>
      </c>
      <c r="G4109" s="6" t="s">
        <v>22</v>
      </c>
      <c r="H4109" s="7">
        <v>43392.53025462963</v>
      </c>
      <c r="I4109" s="7">
        <v>43383.708333333336</v>
      </c>
      <c r="J4109" s="4">
        <f t="shared" si="323"/>
        <v>2018</v>
      </c>
      <c r="K4109" s="4">
        <f t="shared" si="324"/>
        <v>10</v>
      </c>
      <c r="L4109" s="6">
        <f t="shared" si="325"/>
        <v>762213.99999980349</v>
      </c>
      <c r="M4109" s="8">
        <f t="shared" si="321"/>
        <v>12703.566666663392</v>
      </c>
      <c r="N4109" s="8">
        <f t="shared" si="322"/>
        <v>38110.699999990175</v>
      </c>
      <c r="O4109" s="18">
        <v>1</v>
      </c>
      <c r="P4109" s="6" t="s">
        <v>6913</v>
      </c>
      <c r="Q4109" s="6" t="s">
        <v>24</v>
      </c>
    </row>
    <row r="4110" spans="1:17" ht="15">
      <c r="A4110" s="6" t="s">
        <v>17</v>
      </c>
      <c r="B4110" s="6" t="s">
        <v>18</v>
      </c>
      <c r="C4110" s="6" t="s">
        <v>38</v>
      </c>
      <c r="D4110" s="6" t="s">
        <v>6914</v>
      </c>
      <c r="E4110" s="6">
        <v>1</v>
      </c>
      <c r="F4110" s="6" t="s">
        <v>1970</v>
      </c>
      <c r="G4110" s="6" t="s">
        <v>22</v>
      </c>
      <c r="H4110" s="7">
        <v>43392.534224537034</v>
      </c>
      <c r="I4110" s="7">
        <v>43383.708333333336</v>
      </c>
      <c r="J4110" s="4">
        <f t="shared" si="323"/>
        <v>2018</v>
      </c>
      <c r="K4110" s="4">
        <f t="shared" si="324"/>
        <v>10</v>
      </c>
      <c r="L4110" s="6">
        <f t="shared" si="325"/>
        <v>762556.99999951757</v>
      </c>
      <c r="M4110" s="8">
        <f t="shared" si="321"/>
        <v>12709.283333325293</v>
      </c>
      <c r="N4110" s="8">
        <f t="shared" si="322"/>
        <v>12709.283333325293</v>
      </c>
      <c r="O4110" s="18">
        <v>1</v>
      </c>
      <c r="P4110" s="6" t="s">
        <v>6915</v>
      </c>
      <c r="Q4110" s="6" t="s">
        <v>24</v>
      </c>
    </row>
    <row r="4111" spans="1:17" ht="15">
      <c r="A4111" s="6" t="s">
        <v>17</v>
      </c>
      <c r="B4111" s="6" t="s">
        <v>18</v>
      </c>
      <c r="C4111" s="6" t="s">
        <v>35</v>
      </c>
      <c r="D4111" s="6" t="s">
        <v>6916</v>
      </c>
      <c r="E4111" s="6">
        <v>2</v>
      </c>
      <c r="F4111" s="6" t="s">
        <v>1970</v>
      </c>
      <c r="G4111" s="6" t="s">
        <v>22</v>
      </c>
      <c r="H4111" s="7">
        <v>43393.535532407404</v>
      </c>
      <c r="I4111" s="7">
        <v>43383.708333333336</v>
      </c>
      <c r="J4111" s="4">
        <f t="shared" si="323"/>
        <v>2018</v>
      </c>
      <c r="K4111" s="4">
        <f t="shared" si="324"/>
        <v>10</v>
      </c>
      <c r="L4111" s="6">
        <f t="shared" si="325"/>
        <v>849069.99999952968</v>
      </c>
      <c r="M4111" s="8">
        <f t="shared" si="321"/>
        <v>14151.166666658828</v>
      </c>
      <c r="N4111" s="8">
        <f t="shared" si="322"/>
        <v>28302.333333317656</v>
      </c>
      <c r="O4111" s="18">
        <v>1</v>
      </c>
      <c r="P4111" s="6" t="s">
        <v>6917</v>
      </c>
      <c r="Q4111" s="6" t="s">
        <v>24</v>
      </c>
    </row>
    <row r="4112" spans="1:17" ht="15">
      <c r="A4112" s="6" t="s">
        <v>17</v>
      </c>
      <c r="B4112" s="6" t="s">
        <v>18</v>
      </c>
      <c r="C4112" s="6" t="s">
        <v>38</v>
      </c>
      <c r="D4112" s="6" t="s">
        <v>6918</v>
      </c>
      <c r="E4112" s="6">
        <v>1</v>
      </c>
      <c r="F4112" s="6" t="s">
        <v>1970</v>
      </c>
      <c r="G4112" s="6" t="s">
        <v>22</v>
      </c>
      <c r="H4112" s="7">
        <v>43392.537361111114</v>
      </c>
      <c r="I4112" s="7">
        <v>43383.708333333336</v>
      </c>
      <c r="J4112" s="4">
        <f t="shared" si="323"/>
        <v>2018</v>
      </c>
      <c r="K4112" s="4">
        <f t="shared" si="324"/>
        <v>10</v>
      </c>
      <c r="L4112" s="6">
        <f t="shared" si="325"/>
        <v>762828.00000000279</v>
      </c>
      <c r="M4112" s="8">
        <f t="shared" si="321"/>
        <v>12713.800000000047</v>
      </c>
      <c r="N4112" s="8">
        <f t="shared" si="322"/>
        <v>12713.800000000047</v>
      </c>
      <c r="O4112" s="18">
        <v>1</v>
      </c>
      <c r="P4112" s="6" t="s">
        <v>6919</v>
      </c>
      <c r="Q4112" s="6" t="s">
        <v>24</v>
      </c>
    </row>
    <row r="4113" spans="1:17" ht="15">
      <c r="A4113" s="6" t="s">
        <v>17</v>
      </c>
      <c r="B4113" s="6" t="s">
        <v>18</v>
      </c>
      <c r="C4113" s="6" t="s">
        <v>35</v>
      </c>
      <c r="D4113" s="6" t="s">
        <v>6920</v>
      </c>
      <c r="E4113" s="6">
        <v>19</v>
      </c>
      <c r="F4113" s="6" t="s">
        <v>1970</v>
      </c>
      <c r="G4113" s="6" t="s">
        <v>22</v>
      </c>
      <c r="H4113" s="7">
        <v>43393.53702546296</v>
      </c>
      <c r="I4113" s="7">
        <v>43383.708333333336</v>
      </c>
      <c r="J4113" s="4">
        <f t="shared" si="323"/>
        <v>2018</v>
      </c>
      <c r="K4113" s="4">
        <f t="shared" si="324"/>
        <v>10</v>
      </c>
      <c r="L4113" s="6">
        <f t="shared" si="325"/>
        <v>849198.99999951012</v>
      </c>
      <c r="M4113" s="8">
        <f t="shared" si="321"/>
        <v>14153.316666658502</v>
      </c>
      <c r="N4113" s="8">
        <f t="shared" si="322"/>
        <v>268913.01666651154</v>
      </c>
      <c r="O4113" s="18">
        <v>1</v>
      </c>
      <c r="P4113" s="6" t="s">
        <v>6921</v>
      </c>
      <c r="Q4113" s="6" t="s">
        <v>24</v>
      </c>
    </row>
    <row r="4114" spans="1:17" ht="15">
      <c r="A4114" s="6" t="s">
        <v>17</v>
      </c>
      <c r="B4114" s="6" t="s">
        <v>18</v>
      </c>
      <c r="C4114" s="6" t="s">
        <v>35</v>
      </c>
      <c r="D4114" s="6" t="s">
        <v>1634</v>
      </c>
      <c r="E4114" s="6">
        <v>10</v>
      </c>
      <c r="F4114" s="6" t="s">
        <v>1970</v>
      </c>
      <c r="G4114" s="6" t="s">
        <v>22</v>
      </c>
      <c r="H4114" s="7">
        <v>43393.53702546296</v>
      </c>
      <c r="I4114" s="7">
        <v>43383.708333333336</v>
      </c>
      <c r="J4114" s="4">
        <f t="shared" si="323"/>
        <v>2018</v>
      </c>
      <c r="K4114" s="4">
        <f t="shared" si="324"/>
        <v>10</v>
      </c>
      <c r="L4114" s="6">
        <f t="shared" si="325"/>
        <v>849198.99999951012</v>
      </c>
      <c r="M4114" s="8">
        <f t="shared" si="321"/>
        <v>14153.316666658502</v>
      </c>
      <c r="N4114" s="8">
        <f t="shared" si="322"/>
        <v>141533.16666658502</v>
      </c>
      <c r="O4114" s="18">
        <v>1</v>
      </c>
      <c r="P4114" s="6" t="s">
        <v>6922</v>
      </c>
      <c r="Q4114" s="6" t="s">
        <v>24</v>
      </c>
    </row>
    <row r="4115" spans="1:17" ht="15">
      <c r="A4115" s="6" t="s">
        <v>17</v>
      </c>
      <c r="B4115" s="6" t="s">
        <v>18</v>
      </c>
      <c r="C4115" s="6" t="s">
        <v>35</v>
      </c>
      <c r="D4115" s="6" t="s">
        <v>6923</v>
      </c>
      <c r="E4115" s="6">
        <v>2</v>
      </c>
      <c r="F4115" s="6" t="s">
        <v>1970</v>
      </c>
      <c r="G4115" s="6" t="s">
        <v>22</v>
      </c>
      <c r="H4115" s="7">
        <v>43393.53702546296</v>
      </c>
      <c r="I4115" s="7">
        <v>43383.708333333336</v>
      </c>
      <c r="J4115" s="4">
        <f t="shared" si="323"/>
        <v>2018</v>
      </c>
      <c r="K4115" s="4">
        <f t="shared" si="324"/>
        <v>10</v>
      </c>
      <c r="L4115" s="6">
        <f t="shared" si="325"/>
        <v>849198.99999951012</v>
      </c>
      <c r="M4115" s="8">
        <f t="shared" si="321"/>
        <v>14153.316666658502</v>
      </c>
      <c r="N4115" s="8">
        <f t="shared" si="322"/>
        <v>28306.633333317004</v>
      </c>
      <c r="O4115" s="18">
        <v>1</v>
      </c>
      <c r="P4115" s="6" t="s">
        <v>6924</v>
      </c>
      <c r="Q4115" s="6" t="s">
        <v>24</v>
      </c>
    </row>
    <row r="4116" spans="1:17" ht="15">
      <c r="A4116" s="6" t="s">
        <v>17</v>
      </c>
      <c r="B4116" s="6" t="s">
        <v>18</v>
      </c>
      <c r="C4116" s="6" t="s">
        <v>35</v>
      </c>
      <c r="D4116" s="6" t="s">
        <v>6925</v>
      </c>
      <c r="E4116" s="6">
        <v>5</v>
      </c>
      <c r="F4116" s="6" t="s">
        <v>1970</v>
      </c>
      <c r="G4116" s="6" t="s">
        <v>22</v>
      </c>
      <c r="H4116" s="7">
        <v>43393.53702546296</v>
      </c>
      <c r="I4116" s="7">
        <v>43383.708333333336</v>
      </c>
      <c r="J4116" s="4">
        <f t="shared" si="323"/>
        <v>2018</v>
      </c>
      <c r="K4116" s="4">
        <f t="shared" si="324"/>
        <v>10</v>
      </c>
      <c r="L4116" s="6">
        <f t="shared" si="325"/>
        <v>849198.99999951012</v>
      </c>
      <c r="M4116" s="8">
        <f t="shared" si="321"/>
        <v>14153.316666658502</v>
      </c>
      <c r="N4116" s="8">
        <f t="shared" si="322"/>
        <v>70766.58333329251</v>
      </c>
      <c r="O4116" s="18">
        <v>1</v>
      </c>
      <c r="P4116" s="6" t="s">
        <v>6926</v>
      </c>
      <c r="Q4116" s="6" t="s">
        <v>24</v>
      </c>
    </row>
    <row r="4117" spans="1:17" ht="15">
      <c r="A4117" s="6" t="s">
        <v>17</v>
      </c>
      <c r="B4117" s="6" t="s">
        <v>18</v>
      </c>
      <c r="C4117" s="6" t="s">
        <v>35</v>
      </c>
      <c r="D4117" s="6" t="s">
        <v>1149</v>
      </c>
      <c r="E4117" s="6">
        <v>8</v>
      </c>
      <c r="F4117" s="6" t="s">
        <v>1970</v>
      </c>
      <c r="G4117" s="6" t="s">
        <v>22</v>
      </c>
      <c r="H4117" s="7">
        <v>43393.53702546296</v>
      </c>
      <c r="I4117" s="7">
        <v>43383.708333333336</v>
      </c>
      <c r="J4117" s="4">
        <f t="shared" si="323"/>
        <v>2018</v>
      </c>
      <c r="K4117" s="4">
        <f t="shared" si="324"/>
        <v>10</v>
      </c>
      <c r="L4117" s="6">
        <f t="shared" si="325"/>
        <v>849198.99999951012</v>
      </c>
      <c r="M4117" s="8">
        <f t="shared" si="321"/>
        <v>14153.316666658502</v>
      </c>
      <c r="N4117" s="8">
        <f t="shared" si="322"/>
        <v>113226.53333326802</v>
      </c>
      <c r="O4117" s="18">
        <v>1</v>
      </c>
      <c r="P4117" s="6" t="s">
        <v>6927</v>
      </c>
      <c r="Q4117" s="6" t="s">
        <v>24</v>
      </c>
    </row>
    <row r="4118" spans="1:17" ht="15">
      <c r="A4118" s="6" t="s">
        <v>17</v>
      </c>
      <c r="B4118" s="6" t="s">
        <v>18</v>
      </c>
      <c r="C4118" s="6" t="s">
        <v>35</v>
      </c>
      <c r="D4118" s="6" t="s">
        <v>661</v>
      </c>
      <c r="E4118" s="6">
        <v>12</v>
      </c>
      <c r="F4118" s="6" t="s">
        <v>1970</v>
      </c>
      <c r="G4118" s="6" t="s">
        <v>22</v>
      </c>
      <c r="H4118" s="7">
        <v>43393.53702546296</v>
      </c>
      <c r="I4118" s="7">
        <v>43383.708333333336</v>
      </c>
      <c r="J4118" s="4">
        <f t="shared" si="323"/>
        <v>2018</v>
      </c>
      <c r="K4118" s="4">
        <f t="shared" si="324"/>
        <v>10</v>
      </c>
      <c r="L4118" s="6">
        <f t="shared" si="325"/>
        <v>849198.99999951012</v>
      </c>
      <c r="M4118" s="8">
        <f t="shared" si="321"/>
        <v>14153.316666658502</v>
      </c>
      <c r="N4118" s="8">
        <f t="shared" si="322"/>
        <v>169839.79999990202</v>
      </c>
      <c r="O4118" s="18">
        <v>1</v>
      </c>
      <c r="P4118" s="6" t="s">
        <v>6928</v>
      </c>
      <c r="Q4118" s="6" t="s">
        <v>24</v>
      </c>
    </row>
    <row r="4119" spans="1:17" ht="15">
      <c r="A4119" s="6" t="s">
        <v>17</v>
      </c>
      <c r="B4119" s="6" t="s">
        <v>18</v>
      </c>
      <c r="C4119" s="6" t="s">
        <v>35</v>
      </c>
      <c r="D4119" s="6" t="s">
        <v>5448</v>
      </c>
      <c r="E4119" s="6">
        <v>36</v>
      </c>
      <c r="F4119" s="6" t="s">
        <v>1970</v>
      </c>
      <c r="G4119" s="6" t="s">
        <v>22</v>
      </c>
      <c r="H4119" s="7">
        <v>43393.53702546296</v>
      </c>
      <c r="I4119" s="7">
        <v>43383.708333333336</v>
      </c>
      <c r="J4119" s="4">
        <f t="shared" si="323"/>
        <v>2018</v>
      </c>
      <c r="K4119" s="4">
        <f t="shared" si="324"/>
        <v>10</v>
      </c>
      <c r="L4119" s="6">
        <f t="shared" si="325"/>
        <v>849198.99999951012</v>
      </c>
      <c r="M4119" s="8">
        <f t="shared" si="321"/>
        <v>14153.316666658502</v>
      </c>
      <c r="N4119" s="8">
        <f t="shared" si="322"/>
        <v>509519.39999970607</v>
      </c>
      <c r="O4119" s="18">
        <v>1</v>
      </c>
      <c r="P4119" s="6" t="s">
        <v>6929</v>
      </c>
      <c r="Q4119" s="6" t="s">
        <v>24</v>
      </c>
    </row>
    <row r="4120" spans="1:17" ht="15">
      <c r="A4120" s="6" t="s">
        <v>17</v>
      </c>
      <c r="B4120" s="6" t="s">
        <v>18</v>
      </c>
      <c r="C4120" s="6" t="s">
        <v>38</v>
      </c>
      <c r="D4120" s="6" t="s">
        <v>3955</v>
      </c>
      <c r="E4120" s="6">
        <v>2</v>
      </c>
      <c r="F4120" s="6" t="s">
        <v>1970</v>
      </c>
      <c r="G4120" s="6" t="s">
        <v>22</v>
      </c>
      <c r="H4120" s="7">
        <v>43392.538969907408</v>
      </c>
      <c r="I4120" s="7">
        <v>43383.708333333336</v>
      </c>
      <c r="J4120" s="4">
        <f t="shared" si="323"/>
        <v>2018</v>
      </c>
      <c r="K4120" s="4">
        <f t="shared" si="324"/>
        <v>10</v>
      </c>
      <c r="L4120" s="6">
        <f t="shared" si="325"/>
        <v>762966.99999980628</v>
      </c>
      <c r="M4120" s="8">
        <f t="shared" si="321"/>
        <v>12716.116666663438</v>
      </c>
      <c r="N4120" s="8">
        <f t="shared" si="322"/>
        <v>25432.233333326876</v>
      </c>
      <c r="O4120" s="18">
        <v>1</v>
      </c>
      <c r="P4120" s="6" t="s">
        <v>6930</v>
      </c>
      <c r="Q4120" s="6" t="s">
        <v>24</v>
      </c>
    </row>
    <row r="4121" spans="1:17" ht="15">
      <c r="A4121" s="6" t="s">
        <v>17</v>
      </c>
      <c r="B4121" s="6" t="s">
        <v>18</v>
      </c>
      <c r="C4121" s="6" t="s">
        <v>38</v>
      </c>
      <c r="D4121" s="6" t="s">
        <v>6931</v>
      </c>
      <c r="E4121" s="6">
        <v>4</v>
      </c>
      <c r="F4121" s="6" t="s">
        <v>1970</v>
      </c>
      <c r="G4121" s="6" t="s">
        <v>22</v>
      </c>
      <c r="H4121" s="7">
        <v>43392.539421296293</v>
      </c>
      <c r="I4121" s="7">
        <v>43383.708333333336</v>
      </c>
      <c r="J4121" s="4">
        <f t="shared" si="323"/>
        <v>2018</v>
      </c>
      <c r="K4121" s="4">
        <f t="shared" si="324"/>
        <v>10</v>
      </c>
      <c r="L4121" s="6">
        <f t="shared" si="325"/>
        <v>763005.99999949336</v>
      </c>
      <c r="M4121" s="8">
        <f t="shared" si="321"/>
        <v>12716.766666658223</v>
      </c>
      <c r="N4121" s="8">
        <f t="shared" si="322"/>
        <v>50867.066666632891</v>
      </c>
      <c r="O4121" s="18">
        <v>1</v>
      </c>
      <c r="P4121" s="6" t="s">
        <v>6932</v>
      </c>
      <c r="Q4121" s="6" t="s">
        <v>24</v>
      </c>
    </row>
    <row r="4122" spans="1:17" ht="15">
      <c r="A4122" s="6" t="s">
        <v>17</v>
      </c>
      <c r="B4122" s="6" t="s">
        <v>18</v>
      </c>
      <c r="C4122" s="6" t="s">
        <v>38</v>
      </c>
      <c r="D4122" s="6" t="s">
        <v>6933</v>
      </c>
      <c r="E4122" s="6">
        <v>1</v>
      </c>
      <c r="F4122" s="6" t="s">
        <v>1970</v>
      </c>
      <c r="G4122" s="6" t="s">
        <v>22</v>
      </c>
      <c r="H4122" s="7">
        <v>43392.545740740738</v>
      </c>
      <c r="I4122" s="7">
        <v>43383.708333333336</v>
      </c>
      <c r="J4122" s="4">
        <f t="shared" si="323"/>
        <v>2018</v>
      </c>
      <c r="K4122" s="4">
        <f t="shared" si="324"/>
        <v>10</v>
      </c>
      <c r="L4122" s="6">
        <f t="shared" si="325"/>
        <v>763551.99999951292</v>
      </c>
      <c r="M4122" s="8">
        <f t="shared" si="321"/>
        <v>12725.866666658549</v>
      </c>
      <c r="N4122" s="8">
        <f t="shared" si="322"/>
        <v>12725.866666658549</v>
      </c>
      <c r="O4122" s="18">
        <v>1</v>
      </c>
      <c r="P4122" s="6" t="s">
        <v>6934</v>
      </c>
      <c r="Q4122" s="6" t="s">
        <v>24</v>
      </c>
    </row>
    <row r="4123" spans="1:17" ht="15">
      <c r="A4123" s="6" t="s">
        <v>17</v>
      </c>
      <c r="B4123" s="6" t="s">
        <v>18</v>
      </c>
      <c r="C4123" s="6" t="s">
        <v>38</v>
      </c>
      <c r="D4123" s="6" t="s">
        <v>6935</v>
      </c>
      <c r="E4123" s="6">
        <v>2</v>
      </c>
      <c r="F4123" s="6" t="s">
        <v>1970</v>
      </c>
      <c r="G4123" s="6" t="s">
        <v>22</v>
      </c>
      <c r="H4123" s="7">
        <v>43392.547847222224</v>
      </c>
      <c r="I4123" s="7">
        <v>43383.708333333336</v>
      </c>
      <c r="J4123" s="4">
        <f t="shared" si="323"/>
        <v>2018</v>
      </c>
      <c r="K4123" s="4">
        <f t="shared" si="324"/>
        <v>10</v>
      </c>
      <c r="L4123" s="6">
        <f t="shared" si="325"/>
        <v>763733.99999993853</v>
      </c>
      <c r="M4123" s="8">
        <f t="shared" si="321"/>
        <v>12728.899999998976</v>
      </c>
      <c r="N4123" s="8">
        <f t="shared" si="322"/>
        <v>25457.799999997951</v>
      </c>
      <c r="O4123" s="18">
        <v>1</v>
      </c>
      <c r="P4123" s="6" t="s">
        <v>6936</v>
      </c>
      <c r="Q4123" s="6" t="s">
        <v>24</v>
      </c>
    </row>
    <row r="4124" spans="1:17" ht="15">
      <c r="A4124" s="6" t="s">
        <v>17</v>
      </c>
      <c r="B4124" s="6" t="s">
        <v>18</v>
      </c>
      <c r="C4124" s="6" t="s">
        <v>38</v>
      </c>
      <c r="D4124" s="6" t="s">
        <v>6937</v>
      </c>
      <c r="E4124" s="6">
        <v>2</v>
      </c>
      <c r="F4124" s="6" t="s">
        <v>1970</v>
      </c>
      <c r="G4124" s="6" t="s">
        <v>22</v>
      </c>
      <c r="H4124" s="7">
        <v>43392.548761574071</v>
      </c>
      <c r="I4124" s="7">
        <v>43383.708333333336</v>
      </c>
      <c r="J4124" s="4">
        <f t="shared" si="323"/>
        <v>2018</v>
      </c>
      <c r="K4124" s="4">
        <f t="shared" si="324"/>
        <v>10</v>
      </c>
      <c r="L4124" s="6">
        <f t="shared" si="325"/>
        <v>763812.99999954645</v>
      </c>
      <c r="M4124" s="8">
        <f t="shared" si="321"/>
        <v>12730.216666659107</v>
      </c>
      <c r="N4124" s="8">
        <f t="shared" si="322"/>
        <v>25460.433333318215</v>
      </c>
      <c r="O4124" s="18">
        <v>1</v>
      </c>
      <c r="P4124" s="6" t="s">
        <v>6938</v>
      </c>
      <c r="Q4124" s="6" t="s">
        <v>24</v>
      </c>
    </row>
    <row r="4125" spans="1:17" ht="15">
      <c r="A4125" s="6" t="s">
        <v>17</v>
      </c>
      <c r="B4125" s="6" t="s">
        <v>18</v>
      </c>
      <c r="C4125" s="6" t="s">
        <v>38</v>
      </c>
      <c r="D4125" s="6" t="s">
        <v>6939</v>
      </c>
      <c r="E4125" s="6">
        <v>2</v>
      </c>
      <c r="F4125" s="6" t="s">
        <v>1970</v>
      </c>
      <c r="G4125" s="6" t="s">
        <v>22</v>
      </c>
      <c r="H4125" s="7">
        <v>43392.549456018518</v>
      </c>
      <c r="I4125" s="7">
        <v>43383.708333333336</v>
      </c>
      <c r="J4125" s="4">
        <f t="shared" si="323"/>
        <v>2018</v>
      </c>
      <c r="K4125" s="4">
        <f t="shared" si="324"/>
        <v>10</v>
      </c>
      <c r="L4125" s="6">
        <f t="shared" si="325"/>
        <v>763872.99999974202</v>
      </c>
      <c r="M4125" s="8">
        <f t="shared" si="321"/>
        <v>12731.216666662367</v>
      </c>
      <c r="N4125" s="8">
        <f t="shared" si="322"/>
        <v>25462.433333324734</v>
      </c>
      <c r="O4125" s="18">
        <v>1</v>
      </c>
      <c r="P4125" s="6" t="s">
        <v>6940</v>
      </c>
      <c r="Q4125" s="6" t="s">
        <v>24</v>
      </c>
    </row>
    <row r="4126" spans="1:17" ht="15">
      <c r="A4126" s="6" t="s">
        <v>17</v>
      </c>
      <c r="B4126" s="6" t="s">
        <v>18</v>
      </c>
      <c r="C4126" s="6" t="s">
        <v>38</v>
      </c>
      <c r="D4126" s="6" t="s">
        <v>6941</v>
      </c>
      <c r="E4126" s="6">
        <v>5</v>
      </c>
      <c r="F4126" s="6" t="s">
        <v>1970</v>
      </c>
      <c r="G4126" s="6" t="s">
        <v>22</v>
      </c>
      <c r="H4126" s="7">
        <v>43392.550416666665</v>
      </c>
      <c r="I4126" s="7">
        <v>43383.708333333336</v>
      </c>
      <c r="J4126" s="4">
        <f t="shared" si="323"/>
        <v>2018</v>
      </c>
      <c r="K4126" s="4">
        <f t="shared" si="324"/>
        <v>10</v>
      </c>
      <c r="L4126" s="6">
        <f t="shared" si="325"/>
        <v>763955.99999965634</v>
      </c>
      <c r="M4126" s="8">
        <f t="shared" si="321"/>
        <v>12732.599999994272</v>
      </c>
      <c r="N4126" s="8">
        <f t="shared" si="322"/>
        <v>63662.999999971362</v>
      </c>
      <c r="O4126" s="18">
        <v>1</v>
      </c>
      <c r="P4126" s="6" t="s">
        <v>6942</v>
      </c>
      <c r="Q4126" s="6" t="s">
        <v>24</v>
      </c>
    </row>
    <row r="4127" spans="1:17" ht="15">
      <c r="A4127" s="6" t="s">
        <v>17</v>
      </c>
      <c r="B4127" s="6" t="s">
        <v>18</v>
      </c>
      <c r="C4127" s="6" t="s">
        <v>38</v>
      </c>
      <c r="D4127" s="6" t="s">
        <v>2797</v>
      </c>
      <c r="E4127" s="6">
        <v>2</v>
      </c>
      <c r="F4127" s="6" t="s">
        <v>1970</v>
      </c>
      <c r="G4127" s="6" t="s">
        <v>22</v>
      </c>
      <c r="H4127" s="7">
        <v>43392.551215277781</v>
      </c>
      <c r="I4127" s="7">
        <v>43383.708333333336</v>
      </c>
      <c r="J4127" s="4">
        <f t="shared" si="323"/>
        <v>2018</v>
      </c>
      <c r="K4127" s="4">
        <f t="shared" si="324"/>
        <v>10</v>
      </c>
      <c r="L4127" s="6">
        <f t="shared" si="325"/>
        <v>764025.00000006985</v>
      </c>
      <c r="M4127" s="8">
        <f t="shared" si="321"/>
        <v>12733.750000001164</v>
      </c>
      <c r="N4127" s="8">
        <f t="shared" si="322"/>
        <v>25467.500000002328</v>
      </c>
      <c r="O4127" s="18">
        <v>1</v>
      </c>
      <c r="P4127" s="6" t="s">
        <v>6943</v>
      </c>
      <c r="Q4127" s="6" t="s">
        <v>24</v>
      </c>
    </row>
    <row r="4128" spans="1:17" ht="15">
      <c r="A4128" s="6" t="s">
        <v>17</v>
      </c>
      <c r="B4128" s="6" t="s">
        <v>18</v>
      </c>
      <c r="C4128" s="6" t="s">
        <v>38</v>
      </c>
      <c r="D4128" s="6" t="s">
        <v>6944</v>
      </c>
      <c r="E4128" s="6">
        <v>1</v>
      </c>
      <c r="F4128" s="6" t="s">
        <v>1970</v>
      </c>
      <c r="G4128" s="6" t="s">
        <v>22</v>
      </c>
      <c r="H4128" s="7">
        <v>43392.551817129628</v>
      </c>
      <c r="I4128" s="7">
        <v>43383.708333333336</v>
      </c>
      <c r="J4128" s="4">
        <f t="shared" si="323"/>
        <v>2018</v>
      </c>
      <c r="K4128" s="4">
        <f t="shared" si="324"/>
        <v>10</v>
      </c>
      <c r="L4128" s="6">
        <f t="shared" si="325"/>
        <v>764076.99999965262</v>
      </c>
      <c r="M4128" s="8">
        <f t="shared" si="321"/>
        <v>12734.616666660877</v>
      </c>
      <c r="N4128" s="8">
        <f t="shared" si="322"/>
        <v>12734.616666660877</v>
      </c>
      <c r="O4128" s="18">
        <v>1</v>
      </c>
      <c r="P4128" s="6" t="s">
        <v>6945</v>
      </c>
      <c r="Q4128" s="6" t="s">
        <v>24</v>
      </c>
    </row>
    <row r="4129" spans="1:17" ht="15">
      <c r="A4129" s="6" t="s">
        <v>17</v>
      </c>
      <c r="B4129" s="6" t="s">
        <v>18</v>
      </c>
      <c r="C4129" s="6" t="s">
        <v>38</v>
      </c>
      <c r="D4129" s="6" t="s">
        <v>6946</v>
      </c>
      <c r="E4129" s="6">
        <v>1</v>
      </c>
      <c r="F4129" s="6" t="s">
        <v>1970</v>
      </c>
      <c r="G4129" s="6" t="s">
        <v>22</v>
      </c>
      <c r="H4129" s="7">
        <v>43392.552986111114</v>
      </c>
      <c r="I4129" s="7">
        <v>43383.708333333336</v>
      </c>
      <c r="J4129" s="4">
        <f t="shared" si="323"/>
        <v>2018</v>
      </c>
      <c r="K4129" s="4">
        <f t="shared" si="324"/>
        <v>10</v>
      </c>
      <c r="L4129" s="6">
        <f t="shared" si="325"/>
        <v>764178.00000000279</v>
      </c>
      <c r="M4129" s="8">
        <f t="shared" si="321"/>
        <v>12736.300000000047</v>
      </c>
      <c r="N4129" s="8">
        <f t="shared" si="322"/>
        <v>12736.300000000047</v>
      </c>
      <c r="O4129" s="18">
        <v>1</v>
      </c>
      <c r="P4129" s="6" t="s">
        <v>6947</v>
      </c>
      <c r="Q4129" s="6" t="s">
        <v>24</v>
      </c>
    </row>
    <row r="4130" spans="1:17" ht="15">
      <c r="A4130" s="6" t="s">
        <v>17</v>
      </c>
      <c r="B4130" s="6" t="s">
        <v>18</v>
      </c>
      <c r="C4130" s="6" t="s">
        <v>38</v>
      </c>
      <c r="D4130" s="6" t="s">
        <v>6948</v>
      </c>
      <c r="E4130" s="6">
        <v>1</v>
      </c>
      <c r="F4130" s="6" t="s">
        <v>1970</v>
      </c>
      <c r="G4130" s="6" t="s">
        <v>22</v>
      </c>
      <c r="H4130" s="7">
        <v>43392.555717592593</v>
      </c>
      <c r="I4130" s="7">
        <v>43383.708333333336</v>
      </c>
      <c r="J4130" s="4">
        <f t="shared" si="323"/>
        <v>2018</v>
      </c>
      <c r="K4130" s="4">
        <f t="shared" si="324"/>
        <v>10</v>
      </c>
      <c r="L4130" s="6">
        <f t="shared" si="325"/>
        <v>764413.99999985006</v>
      </c>
      <c r="M4130" s="8">
        <f t="shared" si="321"/>
        <v>12740.233333330834</v>
      </c>
      <c r="N4130" s="8">
        <f t="shared" si="322"/>
        <v>12740.233333330834</v>
      </c>
      <c r="O4130" s="18">
        <v>1</v>
      </c>
      <c r="P4130" s="6" t="s">
        <v>6949</v>
      </c>
      <c r="Q4130" s="6" t="s">
        <v>24</v>
      </c>
    </row>
    <row r="4131" spans="1:17" ht="15">
      <c r="A4131" s="6" t="s">
        <v>17</v>
      </c>
      <c r="B4131" s="6" t="s">
        <v>18</v>
      </c>
      <c r="C4131" s="6" t="s">
        <v>38</v>
      </c>
      <c r="D4131" s="6" t="s">
        <v>6950</v>
      </c>
      <c r="E4131" s="6">
        <v>1</v>
      </c>
      <c r="F4131" s="6" t="s">
        <v>1970</v>
      </c>
      <c r="G4131" s="6" t="s">
        <v>22</v>
      </c>
      <c r="H4131" s="7">
        <v>43392.558599537035</v>
      </c>
      <c r="I4131" s="7">
        <v>43383.708333333336</v>
      </c>
      <c r="J4131" s="4">
        <f t="shared" si="323"/>
        <v>2018</v>
      </c>
      <c r="K4131" s="4">
        <f t="shared" si="324"/>
        <v>10</v>
      </c>
      <c r="L4131" s="6">
        <f t="shared" si="325"/>
        <v>764662.99999959301</v>
      </c>
      <c r="M4131" s="8">
        <f t="shared" si="321"/>
        <v>12744.38333332655</v>
      </c>
      <c r="N4131" s="8">
        <f t="shared" si="322"/>
        <v>12744.38333332655</v>
      </c>
      <c r="O4131" s="18">
        <v>1</v>
      </c>
      <c r="P4131" s="6" t="s">
        <v>6951</v>
      </c>
      <c r="Q4131" s="6" t="s">
        <v>24</v>
      </c>
    </row>
    <row r="4132" spans="1:17" ht="15">
      <c r="A4132" s="6" t="s">
        <v>17</v>
      </c>
      <c r="B4132" s="6" t="s">
        <v>18</v>
      </c>
      <c r="C4132" s="6" t="s">
        <v>38</v>
      </c>
      <c r="D4132" s="6" t="s">
        <v>6952</v>
      </c>
      <c r="E4132" s="6">
        <v>1</v>
      </c>
      <c r="F4132" s="6" t="s">
        <v>1970</v>
      </c>
      <c r="G4132" s="6" t="s">
        <v>22</v>
      </c>
      <c r="H4132" s="7">
        <v>43392.559398148151</v>
      </c>
      <c r="I4132" s="7">
        <v>43383.708333333336</v>
      </c>
      <c r="J4132" s="4">
        <f t="shared" si="323"/>
        <v>2018</v>
      </c>
      <c r="K4132" s="4">
        <f t="shared" si="324"/>
        <v>10</v>
      </c>
      <c r="L4132" s="6">
        <f t="shared" si="325"/>
        <v>764732.00000000652</v>
      </c>
      <c r="M4132" s="8">
        <f t="shared" si="321"/>
        <v>12745.533333333442</v>
      </c>
      <c r="N4132" s="8">
        <f t="shared" si="322"/>
        <v>12745.533333333442</v>
      </c>
      <c r="O4132" s="18">
        <v>1</v>
      </c>
      <c r="P4132" s="6" t="s">
        <v>6953</v>
      </c>
      <c r="Q4132" s="6" t="s">
        <v>24</v>
      </c>
    </row>
    <row r="4133" spans="1:17" ht="15">
      <c r="A4133" s="6" t="s">
        <v>17</v>
      </c>
      <c r="B4133" s="6" t="s">
        <v>55</v>
      </c>
      <c r="C4133" s="6" t="s">
        <v>59</v>
      </c>
      <c r="D4133" s="6" t="s">
        <v>6954</v>
      </c>
      <c r="E4133" s="6">
        <v>4</v>
      </c>
      <c r="F4133" s="6" t="s">
        <v>1970</v>
      </c>
      <c r="G4133" s="6" t="s">
        <v>22</v>
      </c>
      <c r="H4133" s="7">
        <v>43396.574837962966</v>
      </c>
      <c r="I4133" s="7">
        <v>43383.708333333336</v>
      </c>
      <c r="J4133" s="4">
        <f t="shared" si="323"/>
        <v>2018</v>
      </c>
      <c r="K4133" s="4">
        <f t="shared" si="324"/>
        <v>10</v>
      </c>
      <c r="L4133" s="6">
        <f t="shared" si="325"/>
        <v>1111666.0000000382</v>
      </c>
      <c r="M4133" s="8">
        <f t="shared" si="321"/>
        <v>18527.766666667303</v>
      </c>
      <c r="N4133" s="8">
        <f t="shared" si="322"/>
        <v>74111.066666669212</v>
      </c>
      <c r="O4133" s="18">
        <v>1</v>
      </c>
      <c r="P4133" s="6" t="s">
        <v>6955</v>
      </c>
      <c r="Q4133" s="6" t="s">
        <v>24</v>
      </c>
    </row>
    <row r="4134" spans="1:17" ht="15">
      <c r="A4134" s="6" t="s">
        <v>17</v>
      </c>
      <c r="B4134" s="6" t="s">
        <v>55</v>
      </c>
      <c r="C4134" s="6" t="s">
        <v>59</v>
      </c>
      <c r="D4134" s="6" t="s">
        <v>6956</v>
      </c>
      <c r="E4134" s="6">
        <v>1</v>
      </c>
      <c r="F4134" s="6" t="s">
        <v>1970</v>
      </c>
      <c r="G4134" s="6" t="s">
        <v>22</v>
      </c>
      <c r="H4134" s="7">
        <v>43396.576863425929</v>
      </c>
      <c r="I4134" s="7">
        <v>43383.708333333336</v>
      </c>
      <c r="J4134" s="4">
        <f t="shared" si="323"/>
        <v>2018</v>
      </c>
      <c r="K4134" s="4">
        <f t="shared" si="324"/>
        <v>10</v>
      </c>
      <c r="L4134" s="6">
        <f t="shared" si="325"/>
        <v>1111841.0000000848</v>
      </c>
      <c r="M4134" s="8">
        <f t="shared" si="321"/>
        <v>18530.683333334746</v>
      </c>
      <c r="N4134" s="8">
        <f t="shared" si="322"/>
        <v>18530.683333334746</v>
      </c>
      <c r="O4134" s="18">
        <v>1</v>
      </c>
      <c r="P4134" s="6" t="s">
        <v>6957</v>
      </c>
      <c r="Q4134" s="6" t="s">
        <v>24</v>
      </c>
    </row>
    <row r="4135" spans="1:17" ht="15">
      <c r="A4135" s="6" t="s">
        <v>17</v>
      </c>
      <c r="B4135" s="6" t="s">
        <v>41</v>
      </c>
      <c r="C4135" s="6" t="s">
        <v>62</v>
      </c>
      <c r="D4135" s="6" t="s">
        <v>6958</v>
      </c>
      <c r="E4135" s="6">
        <v>3</v>
      </c>
      <c r="F4135" s="6" t="s">
        <v>1970</v>
      </c>
      <c r="G4135" s="6" t="s">
        <v>22</v>
      </c>
      <c r="H4135" s="7">
        <v>43396.577905092592</v>
      </c>
      <c r="I4135" s="7">
        <v>43383.708333333336</v>
      </c>
      <c r="J4135" s="4">
        <f t="shared" si="323"/>
        <v>2018</v>
      </c>
      <c r="K4135" s="4">
        <f t="shared" si="324"/>
        <v>10</v>
      </c>
      <c r="L4135" s="6">
        <f t="shared" si="325"/>
        <v>1111930.9999997495</v>
      </c>
      <c r="M4135" s="8">
        <f t="shared" si="321"/>
        <v>18532.183333329158</v>
      </c>
      <c r="N4135" s="8">
        <f t="shared" si="322"/>
        <v>55596.549999987474</v>
      </c>
      <c r="O4135" s="18">
        <v>1</v>
      </c>
      <c r="P4135" s="6" t="s">
        <v>6959</v>
      </c>
      <c r="Q4135" s="6" t="s">
        <v>24</v>
      </c>
    </row>
    <row r="4136" spans="1:17" ht="15">
      <c r="A4136" s="6" t="s">
        <v>17</v>
      </c>
      <c r="B4136" s="6" t="s">
        <v>41</v>
      </c>
      <c r="C4136" s="6" t="s">
        <v>62</v>
      </c>
      <c r="D4136" s="6" t="s">
        <v>6960</v>
      </c>
      <c r="E4136" s="6">
        <v>5</v>
      </c>
      <c r="F4136" s="6" t="s">
        <v>1970</v>
      </c>
      <c r="G4136" s="6" t="s">
        <v>22</v>
      </c>
      <c r="H4136" s="7">
        <v>43396.58121527778</v>
      </c>
      <c r="I4136" s="7">
        <v>43383.708333333336</v>
      </c>
      <c r="J4136" s="4">
        <f t="shared" si="323"/>
        <v>2018</v>
      </c>
      <c r="K4136" s="4">
        <f t="shared" si="324"/>
        <v>10</v>
      </c>
      <c r="L4136" s="6">
        <f t="shared" si="325"/>
        <v>1112216.9999999693</v>
      </c>
      <c r="M4136" s="8">
        <f t="shared" si="321"/>
        <v>18536.949999999488</v>
      </c>
      <c r="N4136" s="8">
        <f t="shared" si="322"/>
        <v>92684.749999997439</v>
      </c>
      <c r="O4136" s="18">
        <v>1</v>
      </c>
      <c r="P4136" s="6" t="s">
        <v>6961</v>
      </c>
      <c r="Q4136" s="6" t="s">
        <v>24</v>
      </c>
    </row>
    <row r="4137" spans="1:17" ht="15">
      <c r="A4137" s="6" t="s">
        <v>17</v>
      </c>
      <c r="B4137" s="6" t="s">
        <v>41</v>
      </c>
      <c r="C4137" s="6" t="s">
        <v>62</v>
      </c>
      <c r="D4137" s="6" t="s">
        <v>6962</v>
      </c>
      <c r="E4137" s="6">
        <v>1</v>
      </c>
      <c r="F4137" s="6" t="s">
        <v>1970</v>
      </c>
      <c r="G4137" s="6" t="s">
        <v>22</v>
      </c>
      <c r="H4137" s="7">
        <v>43396.584456018521</v>
      </c>
      <c r="I4137" s="7">
        <v>43383.708333333336</v>
      </c>
      <c r="J4137" s="4">
        <f t="shared" si="323"/>
        <v>2018</v>
      </c>
      <c r="K4137" s="4">
        <f t="shared" si="324"/>
        <v>10</v>
      </c>
      <c r="L4137" s="6">
        <f t="shared" si="325"/>
        <v>1112497.0000000438</v>
      </c>
      <c r="M4137" s="8">
        <f t="shared" si="321"/>
        <v>18541.616666667396</v>
      </c>
      <c r="N4137" s="8">
        <f t="shared" si="322"/>
        <v>18541.616666667396</v>
      </c>
      <c r="O4137" s="18">
        <v>1</v>
      </c>
      <c r="P4137" s="6" t="s">
        <v>6963</v>
      </c>
      <c r="Q4137" s="6" t="s">
        <v>24</v>
      </c>
    </row>
    <row r="4138" spans="1:17" ht="15">
      <c r="A4138" s="6" t="s">
        <v>17</v>
      </c>
      <c r="B4138" s="6" t="s">
        <v>41</v>
      </c>
      <c r="C4138" s="6" t="s">
        <v>62</v>
      </c>
      <c r="D4138" s="6" t="s">
        <v>1745</v>
      </c>
      <c r="E4138" s="6">
        <v>3</v>
      </c>
      <c r="F4138" s="6" t="s">
        <v>1970</v>
      </c>
      <c r="G4138" s="6" t="s">
        <v>22</v>
      </c>
      <c r="H4138" s="7">
        <v>43396.586689814816</v>
      </c>
      <c r="I4138" s="7">
        <v>43383.708333333336</v>
      </c>
      <c r="J4138" s="4">
        <f t="shared" si="323"/>
        <v>2018</v>
      </c>
      <c r="K4138" s="4">
        <f t="shared" si="324"/>
        <v>10</v>
      </c>
      <c r="L4138" s="6">
        <f t="shared" si="325"/>
        <v>1112689.9999998976</v>
      </c>
      <c r="M4138" s="8">
        <f t="shared" si="321"/>
        <v>18544.833333331626</v>
      </c>
      <c r="N4138" s="8">
        <f t="shared" si="322"/>
        <v>55634.499999994878</v>
      </c>
      <c r="O4138" s="18">
        <v>1</v>
      </c>
      <c r="P4138" s="6" t="s">
        <v>6964</v>
      </c>
      <c r="Q4138" s="6" t="s">
        <v>24</v>
      </c>
    </row>
    <row r="4139" spans="1:17" ht="15">
      <c r="A4139" s="6" t="s">
        <v>17</v>
      </c>
      <c r="B4139" s="6" t="s">
        <v>41</v>
      </c>
      <c r="C4139" s="6" t="s">
        <v>62</v>
      </c>
      <c r="D4139" s="6" t="s">
        <v>6965</v>
      </c>
      <c r="E4139" s="6">
        <v>1</v>
      </c>
      <c r="F4139" s="6" t="s">
        <v>1970</v>
      </c>
      <c r="G4139" s="6" t="s">
        <v>22</v>
      </c>
      <c r="H4139" s="7">
        <v>43396.588923611111</v>
      </c>
      <c r="I4139" s="7">
        <v>43383.708333333336</v>
      </c>
      <c r="J4139" s="4">
        <f t="shared" si="323"/>
        <v>2018</v>
      </c>
      <c r="K4139" s="4">
        <f t="shared" si="324"/>
        <v>10</v>
      </c>
      <c r="L4139" s="6">
        <f t="shared" si="325"/>
        <v>1112882.9999997513</v>
      </c>
      <c r="M4139" s="8">
        <f t="shared" si="321"/>
        <v>18548.049999995856</v>
      </c>
      <c r="N4139" s="8">
        <f t="shared" si="322"/>
        <v>18548.049999995856</v>
      </c>
      <c r="O4139" s="18">
        <v>1</v>
      </c>
      <c r="P4139" s="6" t="s">
        <v>6966</v>
      </c>
      <c r="Q4139" s="6" t="s">
        <v>24</v>
      </c>
    </row>
    <row r="4140" spans="1:17" ht="15">
      <c r="A4140" s="6" t="s">
        <v>17</v>
      </c>
      <c r="B4140" s="6" t="s">
        <v>41</v>
      </c>
      <c r="C4140" s="6" t="s">
        <v>129</v>
      </c>
      <c r="D4140" s="6" t="s">
        <v>6967</v>
      </c>
      <c r="E4140" s="6">
        <v>1</v>
      </c>
      <c r="F4140" s="6" t="s">
        <v>1970</v>
      </c>
      <c r="G4140" s="6" t="s">
        <v>22</v>
      </c>
      <c r="H4140" s="7">
        <v>43396.473611111112</v>
      </c>
      <c r="I4140" s="7">
        <v>43383.708333333336</v>
      </c>
      <c r="J4140" s="4">
        <f t="shared" si="323"/>
        <v>2018</v>
      </c>
      <c r="K4140" s="4">
        <f t="shared" si="324"/>
        <v>10</v>
      </c>
      <c r="L4140" s="6">
        <f t="shared" si="325"/>
        <v>1102919.9999999022</v>
      </c>
      <c r="M4140" s="8">
        <f t="shared" si="321"/>
        <v>18381.99999999837</v>
      </c>
      <c r="N4140" s="8">
        <f t="shared" si="322"/>
        <v>18381.99999999837</v>
      </c>
      <c r="O4140" s="18">
        <v>1</v>
      </c>
      <c r="P4140" s="6" t="s">
        <v>6968</v>
      </c>
      <c r="Q4140" s="6" t="s">
        <v>24</v>
      </c>
    </row>
    <row r="4141" spans="1:17" ht="15">
      <c r="A4141" s="6" t="s">
        <v>17</v>
      </c>
      <c r="B4141" s="6" t="s">
        <v>41</v>
      </c>
      <c r="C4141" s="6" t="s">
        <v>62</v>
      </c>
      <c r="D4141" s="6" t="s">
        <v>6969</v>
      </c>
      <c r="E4141" s="6">
        <v>1</v>
      </c>
      <c r="F4141" s="6" t="s">
        <v>1970</v>
      </c>
      <c r="G4141" s="6" t="s">
        <v>22</v>
      </c>
      <c r="H4141" s="7">
        <v>43396.591620370367</v>
      </c>
      <c r="I4141" s="7">
        <v>43383.708333333336</v>
      </c>
      <c r="J4141" s="4">
        <f t="shared" si="323"/>
        <v>2018</v>
      </c>
      <c r="K4141" s="4">
        <f t="shared" si="324"/>
        <v>10</v>
      </c>
      <c r="L4141" s="6">
        <f t="shared" si="325"/>
        <v>1113115.999999526</v>
      </c>
      <c r="M4141" s="8">
        <f t="shared" si="321"/>
        <v>18551.933333325433</v>
      </c>
      <c r="N4141" s="8">
        <f t="shared" si="322"/>
        <v>18551.933333325433</v>
      </c>
      <c r="O4141" s="18">
        <v>1</v>
      </c>
      <c r="P4141" s="6" t="s">
        <v>6970</v>
      </c>
      <c r="Q4141" s="6" t="s">
        <v>24</v>
      </c>
    </row>
    <row r="4142" spans="1:17" ht="15">
      <c r="A4142" s="6" t="s">
        <v>17</v>
      </c>
      <c r="B4142" s="6" t="s">
        <v>41</v>
      </c>
      <c r="C4142" s="6" t="s">
        <v>62</v>
      </c>
      <c r="D4142" s="6" t="s">
        <v>6971</v>
      </c>
      <c r="E4142" s="6">
        <v>1</v>
      </c>
      <c r="F4142" s="6" t="s">
        <v>1970</v>
      </c>
      <c r="G4142" s="6" t="s">
        <v>22</v>
      </c>
      <c r="H4142" s="7">
        <v>43396.597893518519</v>
      </c>
      <c r="I4142" s="7">
        <v>43383.708333333336</v>
      </c>
      <c r="J4142" s="4">
        <f t="shared" si="323"/>
        <v>2018</v>
      </c>
      <c r="K4142" s="4">
        <f t="shared" si="324"/>
        <v>10</v>
      </c>
      <c r="L4142" s="6">
        <f t="shared" si="325"/>
        <v>1113657.9999998678</v>
      </c>
      <c r="M4142" s="8">
        <f t="shared" si="321"/>
        <v>18560.966666664463</v>
      </c>
      <c r="N4142" s="8">
        <f t="shared" si="322"/>
        <v>18560.966666664463</v>
      </c>
      <c r="O4142" s="18">
        <v>1</v>
      </c>
      <c r="P4142" s="6" t="s">
        <v>6972</v>
      </c>
      <c r="Q4142" s="6" t="s">
        <v>24</v>
      </c>
    </row>
    <row r="4143" spans="1:17" ht="15">
      <c r="A4143" s="6" t="s">
        <v>17</v>
      </c>
      <c r="B4143" s="6" t="s">
        <v>41</v>
      </c>
      <c r="C4143" s="6" t="s">
        <v>62</v>
      </c>
      <c r="D4143" s="6" t="s">
        <v>1170</v>
      </c>
      <c r="E4143" s="6">
        <v>7</v>
      </c>
      <c r="F4143" s="6" t="s">
        <v>1970</v>
      </c>
      <c r="G4143" s="6" t="s">
        <v>22</v>
      </c>
      <c r="H4143" s="7">
        <v>43396.600231481483</v>
      </c>
      <c r="I4143" s="7">
        <v>43383.708333333336</v>
      </c>
      <c r="J4143" s="4">
        <f t="shared" si="323"/>
        <v>2018</v>
      </c>
      <c r="K4143" s="4">
        <f t="shared" si="324"/>
        <v>10</v>
      </c>
      <c r="L4143" s="6">
        <f t="shared" si="325"/>
        <v>1113859.9999999395</v>
      </c>
      <c r="M4143" s="8">
        <f t="shared" si="321"/>
        <v>18564.333333332324</v>
      </c>
      <c r="N4143" s="8">
        <f t="shared" si="322"/>
        <v>129950.33333332627</v>
      </c>
      <c r="O4143" s="18">
        <v>1</v>
      </c>
      <c r="P4143" s="6" t="s">
        <v>6973</v>
      </c>
      <c r="Q4143" s="6" t="s">
        <v>24</v>
      </c>
    </row>
    <row r="4144" spans="1:17" ht="15">
      <c r="A4144" s="6" t="s">
        <v>17</v>
      </c>
      <c r="B4144" s="6" t="s">
        <v>41</v>
      </c>
      <c r="C4144" s="6" t="s">
        <v>62</v>
      </c>
      <c r="D4144" s="6" t="s">
        <v>6974</v>
      </c>
      <c r="E4144" s="6">
        <v>1</v>
      </c>
      <c r="F4144" s="6" t="s">
        <v>1970</v>
      </c>
      <c r="G4144" s="6" t="s">
        <v>22</v>
      </c>
      <c r="H4144" s="7">
        <v>43396.601574074077</v>
      </c>
      <c r="I4144" s="7">
        <v>43383.708333333336</v>
      </c>
      <c r="J4144" s="4">
        <f t="shared" si="323"/>
        <v>2018</v>
      </c>
      <c r="K4144" s="4">
        <f t="shared" si="324"/>
        <v>10</v>
      </c>
      <c r="L4144" s="6">
        <f t="shared" si="325"/>
        <v>1113976.0000000242</v>
      </c>
      <c r="M4144" s="8">
        <f t="shared" si="321"/>
        <v>18566.26666666707</v>
      </c>
      <c r="N4144" s="8">
        <f t="shared" si="322"/>
        <v>18566.26666666707</v>
      </c>
      <c r="O4144" s="18">
        <v>1</v>
      </c>
      <c r="P4144" s="6" t="s">
        <v>6975</v>
      </c>
      <c r="Q4144" s="6" t="s">
        <v>24</v>
      </c>
    </row>
    <row r="4145" spans="1:17" ht="15">
      <c r="A4145" s="6" t="s">
        <v>17</v>
      </c>
      <c r="B4145" s="6" t="s">
        <v>41</v>
      </c>
      <c r="C4145" s="6" t="s">
        <v>62</v>
      </c>
      <c r="D4145" s="6" t="s">
        <v>6976</v>
      </c>
      <c r="E4145" s="6">
        <v>1</v>
      </c>
      <c r="F4145" s="6" t="s">
        <v>1970</v>
      </c>
      <c r="G4145" s="6" t="s">
        <v>22</v>
      </c>
      <c r="H4145" s="7">
        <v>43396.603043981479</v>
      </c>
      <c r="I4145" s="7">
        <v>43383.708333333336</v>
      </c>
      <c r="J4145" s="4">
        <f t="shared" si="323"/>
        <v>2018</v>
      </c>
      <c r="K4145" s="4">
        <f t="shared" si="324"/>
        <v>10</v>
      </c>
      <c r="L4145" s="6">
        <f t="shared" si="325"/>
        <v>1114102.9999995371</v>
      </c>
      <c r="M4145" s="8">
        <f t="shared" si="321"/>
        <v>18568.383333325619</v>
      </c>
      <c r="N4145" s="8">
        <f t="shared" si="322"/>
        <v>18568.383333325619</v>
      </c>
      <c r="O4145" s="18">
        <v>1</v>
      </c>
      <c r="P4145" s="6" t="s">
        <v>6977</v>
      </c>
      <c r="Q4145" s="6" t="s">
        <v>24</v>
      </c>
    </row>
    <row r="4146" spans="1:17" ht="15">
      <c r="A4146" s="6" t="s">
        <v>17</v>
      </c>
      <c r="B4146" s="6" t="s">
        <v>41</v>
      </c>
      <c r="C4146" s="6" t="s">
        <v>62</v>
      </c>
      <c r="D4146" s="6" t="s">
        <v>6978</v>
      </c>
      <c r="E4146" s="6">
        <v>1</v>
      </c>
      <c r="F4146" s="6" t="s">
        <v>1970</v>
      </c>
      <c r="G4146" s="6" t="s">
        <v>22</v>
      </c>
      <c r="H4146" s="7">
        <v>43396.604166666664</v>
      </c>
      <c r="I4146" s="7">
        <v>43383.708333333336</v>
      </c>
      <c r="J4146" s="4">
        <f t="shared" si="323"/>
        <v>2018</v>
      </c>
      <c r="K4146" s="4">
        <f t="shared" si="324"/>
        <v>10</v>
      </c>
      <c r="L4146" s="6">
        <f t="shared" si="325"/>
        <v>1114199.9999995809</v>
      </c>
      <c r="M4146" s="8">
        <f t="shared" si="321"/>
        <v>18569.999999993015</v>
      </c>
      <c r="N4146" s="8">
        <f t="shared" si="322"/>
        <v>18569.999999993015</v>
      </c>
      <c r="O4146" s="18">
        <v>1</v>
      </c>
      <c r="P4146" s="6" t="s">
        <v>6979</v>
      </c>
      <c r="Q4146" s="6" t="s">
        <v>24</v>
      </c>
    </row>
    <row r="4147" spans="1:17" ht="15">
      <c r="A4147" s="6" t="s">
        <v>17</v>
      </c>
      <c r="B4147" s="6" t="s">
        <v>47</v>
      </c>
      <c r="C4147" s="6" t="s">
        <v>52</v>
      </c>
      <c r="D4147" s="6" t="s">
        <v>4165</v>
      </c>
      <c r="E4147" s="6">
        <v>9</v>
      </c>
      <c r="F4147" s="6" t="s">
        <v>1970</v>
      </c>
      <c r="G4147" s="6" t="s">
        <v>22</v>
      </c>
      <c r="H4147" s="7">
        <v>43396.611875000002</v>
      </c>
      <c r="I4147" s="7">
        <v>43383.708333333336</v>
      </c>
      <c r="J4147" s="4">
        <f t="shared" si="323"/>
        <v>2018</v>
      </c>
      <c r="K4147" s="4">
        <f t="shared" si="324"/>
        <v>10</v>
      </c>
      <c r="L4147" s="6">
        <f t="shared" si="325"/>
        <v>1114865.9999999916</v>
      </c>
      <c r="M4147" s="8">
        <f t="shared" si="321"/>
        <v>18581.09999999986</v>
      </c>
      <c r="N4147" s="8">
        <f t="shared" si="322"/>
        <v>167229.89999999874</v>
      </c>
      <c r="O4147" s="18">
        <v>1</v>
      </c>
      <c r="P4147" s="6" t="s">
        <v>6980</v>
      </c>
      <c r="Q4147" s="6" t="s">
        <v>24</v>
      </c>
    </row>
    <row r="4148" spans="1:17" ht="15">
      <c r="A4148" s="6" t="s">
        <v>17</v>
      </c>
      <c r="B4148" s="6" t="s">
        <v>41</v>
      </c>
      <c r="C4148" s="6" t="s">
        <v>62</v>
      </c>
      <c r="D4148" s="6" t="s">
        <v>6981</v>
      </c>
      <c r="E4148" s="6">
        <v>4</v>
      </c>
      <c r="F4148" s="6" t="s">
        <v>1970</v>
      </c>
      <c r="G4148" s="6" t="s">
        <v>22</v>
      </c>
      <c r="H4148" s="7">
        <v>43396.614131944443</v>
      </c>
      <c r="I4148" s="7">
        <v>43383.708333333336</v>
      </c>
      <c r="J4148" s="4">
        <f t="shared" si="323"/>
        <v>2018</v>
      </c>
      <c r="K4148" s="4">
        <f t="shared" si="324"/>
        <v>10</v>
      </c>
      <c r="L4148" s="6">
        <f t="shared" si="325"/>
        <v>1115060.9999996843</v>
      </c>
      <c r="M4148" s="8">
        <f t="shared" si="321"/>
        <v>18584.349999994738</v>
      </c>
      <c r="N4148" s="8">
        <f t="shared" si="322"/>
        <v>74337.399999978952</v>
      </c>
      <c r="O4148" s="18">
        <v>1</v>
      </c>
      <c r="P4148" s="6" t="s">
        <v>6982</v>
      </c>
      <c r="Q4148" s="6" t="s">
        <v>24</v>
      </c>
    </row>
    <row r="4149" spans="1:17" ht="15">
      <c r="A4149" s="6" t="s">
        <v>17</v>
      </c>
      <c r="B4149" s="6" t="s">
        <v>18</v>
      </c>
      <c r="C4149" s="6" t="s">
        <v>25</v>
      </c>
      <c r="D4149" s="6" t="s">
        <v>6983</v>
      </c>
      <c r="E4149" s="6">
        <v>2</v>
      </c>
      <c r="F4149" s="6" t="s">
        <v>1970</v>
      </c>
      <c r="G4149" s="6" t="s">
        <v>22</v>
      </c>
      <c r="H4149" s="7">
        <v>43393.61515046296</v>
      </c>
      <c r="I4149" s="7">
        <v>43383.708333333336</v>
      </c>
      <c r="J4149" s="4">
        <f t="shared" si="323"/>
        <v>2018</v>
      </c>
      <c r="K4149" s="4">
        <f t="shared" si="324"/>
        <v>10</v>
      </c>
      <c r="L4149" s="6">
        <f t="shared" si="325"/>
        <v>855948.99999951012</v>
      </c>
      <c r="M4149" s="8">
        <f t="shared" si="321"/>
        <v>14265.816666658502</v>
      </c>
      <c r="N4149" s="8">
        <f t="shared" si="322"/>
        <v>28531.633333317004</v>
      </c>
      <c r="O4149" s="18">
        <v>1</v>
      </c>
      <c r="P4149" s="6" t="s">
        <v>6984</v>
      </c>
      <c r="Q4149" s="6" t="s">
        <v>24</v>
      </c>
    </row>
    <row r="4150" spans="1:17" ht="15">
      <c r="A4150" s="6" t="s">
        <v>17</v>
      </c>
      <c r="B4150" s="6" t="s">
        <v>41</v>
      </c>
      <c r="C4150" s="6" t="s">
        <v>62</v>
      </c>
      <c r="D4150" s="6" t="s">
        <v>6985</v>
      </c>
      <c r="E4150" s="6">
        <v>1</v>
      </c>
      <c r="F4150" s="6" t="s">
        <v>1970</v>
      </c>
      <c r="G4150" s="6" t="s">
        <v>22</v>
      </c>
      <c r="H4150" s="7">
        <v>43396.614872685182</v>
      </c>
      <c r="I4150" s="7">
        <v>43383.708333333336</v>
      </c>
      <c r="J4150" s="4">
        <f t="shared" si="323"/>
        <v>2018</v>
      </c>
      <c r="K4150" s="4">
        <f t="shared" si="324"/>
        <v>10</v>
      </c>
      <c r="L4150" s="6">
        <f t="shared" si="325"/>
        <v>1115124.9999995576</v>
      </c>
      <c r="M4150" s="8">
        <f t="shared" si="321"/>
        <v>18585.416666659294</v>
      </c>
      <c r="N4150" s="8">
        <f t="shared" si="322"/>
        <v>18585.416666659294</v>
      </c>
      <c r="O4150" s="18">
        <v>1</v>
      </c>
      <c r="P4150" s="6" t="s">
        <v>6986</v>
      </c>
      <c r="Q4150" s="6" t="s">
        <v>24</v>
      </c>
    </row>
    <row r="4151" spans="1:17" ht="15">
      <c r="A4151" s="6" t="s">
        <v>17</v>
      </c>
      <c r="B4151" s="6" t="s">
        <v>41</v>
      </c>
      <c r="C4151" s="6" t="s">
        <v>62</v>
      </c>
      <c r="D4151" s="6" t="s">
        <v>6987</v>
      </c>
      <c r="E4151" s="6">
        <v>2</v>
      </c>
      <c r="F4151" s="6" t="s">
        <v>1970</v>
      </c>
      <c r="G4151" s="6" t="s">
        <v>22</v>
      </c>
      <c r="H4151" s="7">
        <v>43396.615532407406</v>
      </c>
      <c r="I4151" s="7">
        <v>43383.708333333336</v>
      </c>
      <c r="J4151" s="4">
        <f t="shared" si="323"/>
        <v>2018</v>
      </c>
      <c r="K4151" s="4">
        <f t="shared" si="324"/>
        <v>10</v>
      </c>
      <c r="L4151" s="6">
        <f t="shared" si="325"/>
        <v>1115181.9999996806</v>
      </c>
      <c r="M4151" s="8">
        <f t="shared" si="321"/>
        <v>18586.366666661343</v>
      </c>
      <c r="N4151" s="8">
        <f t="shared" si="322"/>
        <v>37172.733333322685</v>
      </c>
      <c r="O4151" s="18">
        <v>1</v>
      </c>
      <c r="P4151" s="6" t="s">
        <v>6988</v>
      </c>
      <c r="Q4151" s="6" t="s">
        <v>24</v>
      </c>
    </row>
    <row r="4152" spans="1:17" ht="15">
      <c r="A4152" s="6" t="s">
        <v>17</v>
      </c>
      <c r="B4152" s="6" t="s">
        <v>41</v>
      </c>
      <c r="C4152" s="6" t="s">
        <v>62</v>
      </c>
      <c r="D4152" s="6" t="s">
        <v>448</v>
      </c>
      <c r="E4152" s="6">
        <v>2</v>
      </c>
      <c r="F4152" s="6" t="s">
        <v>1970</v>
      </c>
      <c r="G4152" s="6" t="s">
        <v>22</v>
      </c>
      <c r="H4152" s="7">
        <v>43396.616979166669</v>
      </c>
      <c r="I4152" s="17">
        <v>43383.708333333336</v>
      </c>
      <c r="J4152" s="4">
        <f t="shared" si="323"/>
        <v>2018</v>
      </c>
      <c r="K4152" s="4">
        <f t="shared" si="324"/>
        <v>10</v>
      </c>
      <c r="L4152" s="6">
        <f t="shared" si="325"/>
        <v>1115306.9999999832</v>
      </c>
      <c r="M4152" s="8">
        <f t="shared" si="321"/>
        <v>18588.449999999721</v>
      </c>
      <c r="N4152" s="8">
        <f t="shared" si="322"/>
        <v>37176.899999999441</v>
      </c>
      <c r="O4152" s="18">
        <v>1</v>
      </c>
      <c r="P4152" s="6" t="s">
        <v>6989</v>
      </c>
      <c r="Q4152" s="6" t="s">
        <v>24</v>
      </c>
    </row>
    <row r="4153" spans="1:17" ht="15">
      <c r="A4153" s="6" t="s">
        <v>17</v>
      </c>
      <c r="B4153" s="6" t="s">
        <v>41</v>
      </c>
      <c r="C4153" s="6" t="s">
        <v>62</v>
      </c>
      <c r="D4153" s="6" t="s">
        <v>6990</v>
      </c>
      <c r="E4153" s="6">
        <v>1</v>
      </c>
      <c r="F4153" s="6" t="s">
        <v>1970</v>
      </c>
      <c r="G4153" s="6" t="s">
        <v>22</v>
      </c>
      <c r="H4153" s="7">
        <v>43396.617569444446</v>
      </c>
      <c r="I4153" s="7">
        <v>43383.708333333336</v>
      </c>
      <c r="J4153" s="4">
        <f t="shared" si="323"/>
        <v>2018</v>
      </c>
      <c r="K4153" s="4">
        <f t="shared" si="324"/>
        <v>10</v>
      </c>
      <c r="L4153" s="6">
        <f t="shared" si="325"/>
        <v>1115357.9999999609</v>
      </c>
      <c r="M4153" s="8">
        <f t="shared" si="321"/>
        <v>18589.299999999348</v>
      </c>
      <c r="N4153" s="8">
        <f t="shared" si="322"/>
        <v>18589.299999999348</v>
      </c>
      <c r="O4153" s="18">
        <v>1</v>
      </c>
      <c r="P4153" s="6" t="s">
        <v>6991</v>
      </c>
      <c r="Q4153" s="6" t="s">
        <v>24</v>
      </c>
    </row>
    <row r="4154" spans="1:17" ht="15">
      <c r="A4154" s="6" t="s">
        <v>17</v>
      </c>
      <c r="B4154" s="6" t="s">
        <v>41</v>
      </c>
      <c r="C4154" s="6" t="s">
        <v>62</v>
      </c>
      <c r="D4154" s="6" t="s">
        <v>6992</v>
      </c>
      <c r="E4154" s="6">
        <v>2</v>
      </c>
      <c r="F4154" s="6" t="s">
        <v>1970</v>
      </c>
      <c r="G4154" s="6" t="s">
        <v>22</v>
      </c>
      <c r="H4154" s="7">
        <v>43396.619247685187</v>
      </c>
      <c r="I4154" s="7">
        <v>43383.708333333336</v>
      </c>
      <c r="J4154" s="4">
        <f t="shared" si="323"/>
        <v>2018</v>
      </c>
      <c r="K4154" s="4">
        <f t="shared" si="324"/>
        <v>10</v>
      </c>
      <c r="L4154" s="6">
        <f t="shared" si="325"/>
        <v>1115502.9999999097</v>
      </c>
      <c r="M4154" s="8">
        <f t="shared" si="321"/>
        <v>18591.716666665161</v>
      </c>
      <c r="N4154" s="8">
        <f t="shared" si="322"/>
        <v>37183.433333330322</v>
      </c>
      <c r="O4154" s="18">
        <v>1</v>
      </c>
      <c r="P4154" s="6" t="s">
        <v>6993</v>
      </c>
      <c r="Q4154" s="6" t="s">
        <v>24</v>
      </c>
    </row>
    <row r="4155" spans="1:17" ht="15">
      <c r="A4155" s="6" t="s">
        <v>17</v>
      </c>
      <c r="B4155" s="6" t="s">
        <v>47</v>
      </c>
      <c r="C4155" s="6" t="s">
        <v>52</v>
      </c>
      <c r="D4155" s="6" t="s">
        <v>6994</v>
      </c>
      <c r="E4155" s="6">
        <v>13</v>
      </c>
      <c r="F4155" s="6" t="s">
        <v>1970</v>
      </c>
      <c r="G4155" s="6" t="s">
        <v>22</v>
      </c>
      <c r="H4155" s="7">
        <v>43396.618750000001</v>
      </c>
      <c r="I4155" s="7">
        <v>43383.708333333336</v>
      </c>
      <c r="J4155" s="4">
        <f t="shared" si="323"/>
        <v>2018</v>
      </c>
      <c r="K4155" s="4">
        <f t="shared" si="324"/>
        <v>10</v>
      </c>
      <c r="L4155" s="6">
        <f t="shared" si="325"/>
        <v>1115459.9999999162</v>
      </c>
      <c r="M4155" s="8">
        <f t="shared" si="321"/>
        <v>18590.999999998603</v>
      </c>
      <c r="N4155" s="8">
        <f t="shared" si="322"/>
        <v>241682.99999998184</v>
      </c>
      <c r="O4155" s="18">
        <v>1</v>
      </c>
      <c r="P4155" s="6" t="s">
        <v>6995</v>
      </c>
      <c r="Q4155" s="6" t="s">
        <v>24</v>
      </c>
    </row>
    <row r="4156" spans="1:17" ht="15">
      <c r="A4156" s="6" t="s">
        <v>17</v>
      </c>
      <c r="B4156" s="6" t="s">
        <v>47</v>
      </c>
      <c r="C4156" s="6" t="s">
        <v>52</v>
      </c>
      <c r="D4156" s="6" t="s">
        <v>4030</v>
      </c>
      <c r="E4156" s="6">
        <v>22</v>
      </c>
      <c r="F4156" s="6" t="s">
        <v>1970</v>
      </c>
      <c r="G4156" s="6" t="s">
        <v>22</v>
      </c>
      <c r="H4156" s="7">
        <v>43396.619629629633</v>
      </c>
      <c r="I4156" s="7">
        <v>43383.708333333336</v>
      </c>
      <c r="J4156" s="4">
        <f t="shared" si="323"/>
        <v>2018</v>
      </c>
      <c r="K4156" s="4">
        <f t="shared" si="324"/>
        <v>10</v>
      </c>
      <c r="L4156" s="6">
        <f t="shared" si="325"/>
        <v>1115536.0000000801</v>
      </c>
      <c r="M4156" s="8">
        <f t="shared" si="321"/>
        <v>18592.266666668002</v>
      </c>
      <c r="N4156" s="8">
        <f t="shared" si="322"/>
        <v>409029.86666669603</v>
      </c>
      <c r="O4156" s="18">
        <v>1</v>
      </c>
      <c r="P4156" s="6" t="s">
        <v>6996</v>
      </c>
      <c r="Q4156" s="6" t="s">
        <v>24</v>
      </c>
    </row>
    <row r="4157" spans="1:17" ht="15">
      <c r="A4157" s="6" t="s">
        <v>17</v>
      </c>
      <c r="B4157" s="6" t="s">
        <v>47</v>
      </c>
      <c r="C4157" s="6" t="s">
        <v>52</v>
      </c>
      <c r="D4157" s="6" t="s">
        <v>6997</v>
      </c>
      <c r="E4157" s="6">
        <v>2</v>
      </c>
      <c r="F4157" s="6" t="s">
        <v>1970</v>
      </c>
      <c r="G4157" s="6" t="s">
        <v>22</v>
      </c>
      <c r="H4157" s="7">
        <v>43396.619780092595</v>
      </c>
      <c r="I4157" s="7">
        <v>43383.708333333336</v>
      </c>
      <c r="J4157" s="4">
        <f t="shared" si="323"/>
        <v>2018</v>
      </c>
      <c r="K4157" s="4">
        <f t="shared" si="324"/>
        <v>10</v>
      </c>
      <c r="L4157" s="6">
        <f t="shared" si="325"/>
        <v>1115548.9999999758</v>
      </c>
      <c r="M4157" s="8">
        <f t="shared" si="321"/>
        <v>18592.48333333293</v>
      </c>
      <c r="N4157" s="8">
        <f t="shared" si="322"/>
        <v>37184.96666666586</v>
      </c>
      <c r="O4157" s="18">
        <v>1</v>
      </c>
      <c r="P4157" s="6" t="s">
        <v>6998</v>
      </c>
      <c r="Q4157" s="6" t="s">
        <v>24</v>
      </c>
    </row>
    <row r="4158" spans="1:17" ht="15">
      <c r="A4158" s="6" t="s">
        <v>17</v>
      </c>
      <c r="B4158" s="6" t="s">
        <v>18</v>
      </c>
      <c r="C4158" s="6" t="s">
        <v>38</v>
      </c>
      <c r="D4158" s="6" t="s">
        <v>39</v>
      </c>
      <c r="E4158" s="6">
        <v>12</v>
      </c>
      <c r="F4158" s="6" t="s">
        <v>1970</v>
      </c>
      <c r="G4158" s="6" t="s">
        <v>22</v>
      </c>
      <c r="H4158" s="7">
        <v>43390.620138888888</v>
      </c>
      <c r="I4158" s="7">
        <v>43383.708333333336</v>
      </c>
      <c r="J4158" s="4">
        <f t="shared" si="323"/>
        <v>2018</v>
      </c>
      <c r="K4158" s="4">
        <f t="shared" si="324"/>
        <v>10</v>
      </c>
      <c r="L4158" s="6">
        <f t="shared" si="325"/>
        <v>597179.99999967869</v>
      </c>
      <c r="M4158" s="8">
        <f t="shared" si="321"/>
        <v>9952.9999999946449</v>
      </c>
      <c r="N4158" s="8">
        <f t="shared" si="322"/>
        <v>119435.99999993574</v>
      </c>
      <c r="O4158" s="18">
        <v>1</v>
      </c>
      <c r="P4158" s="6" t="s">
        <v>6999</v>
      </c>
      <c r="Q4158" s="6" t="s">
        <v>24</v>
      </c>
    </row>
    <row r="4159" spans="1:17" ht="15">
      <c r="A4159" s="6" t="s">
        <v>17</v>
      </c>
      <c r="B4159" s="6" t="s">
        <v>47</v>
      </c>
      <c r="C4159" s="6" t="s">
        <v>52</v>
      </c>
      <c r="D4159" s="6" t="s">
        <v>5527</v>
      </c>
      <c r="E4159" s="6">
        <v>5</v>
      </c>
      <c r="F4159" s="6" t="s">
        <v>1970</v>
      </c>
      <c r="G4159" s="6" t="s">
        <v>22</v>
      </c>
      <c r="H4159" s="7">
        <v>43396.621192129627</v>
      </c>
      <c r="I4159" s="7">
        <v>43383.708333333336</v>
      </c>
      <c r="J4159" s="4">
        <f t="shared" si="323"/>
        <v>2018</v>
      </c>
      <c r="K4159" s="4">
        <f t="shared" si="324"/>
        <v>10</v>
      </c>
      <c r="L4159" s="6">
        <f t="shared" si="325"/>
        <v>1115670.9999995772</v>
      </c>
      <c r="M4159" s="8">
        <f t="shared" si="321"/>
        <v>18594.51666665962</v>
      </c>
      <c r="N4159" s="8">
        <f t="shared" si="322"/>
        <v>92972.583333298098</v>
      </c>
      <c r="O4159" s="18">
        <v>1</v>
      </c>
      <c r="P4159" s="6" t="s">
        <v>7000</v>
      </c>
      <c r="Q4159" s="6" t="s">
        <v>24</v>
      </c>
    </row>
    <row r="4160" spans="1:17" ht="15">
      <c r="A4160" s="6" t="s">
        <v>17</v>
      </c>
      <c r="B4160" s="6" t="s">
        <v>41</v>
      </c>
      <c r="C4160" s="6" t="s">
        <v>62</v>
      </c>
      <c r="D4160" s="6" t="s">
        <v>7001</v>
      </c>
      <c r="E4160" s="6">
        <v>1</v>
      </c>
      <c r="F4160" s="6" t="s">
        <v>1970</v>
      </c>
      <c r="G4160" s="6" t="s">
        <v>22</v>
      </c>
      <c r="H4160" s="7">
        <v>43396.622152777774</v>
      </c>
      <c r="I4160" s="7">
        <v>43383.708333333336</v>
      </c>
      <c r="J4160" s="4">
        <f t="shared" si="323"/>
        <v>2018</v>
      </c>
      <c r="K4160" s="4">
        <f t="shared" si="324"/>
        <v>10</v>
      </c>
      <c r="L4160" s="6">
        <f t="shared" si="325"/>
        <v>1115753.9999994915</v>
      </c>
      <c r="M4160" s="8">
        <f t="shared" si="326" ref="M4160:M4223">+L4160/60</f>
        <v>18595.899999991525</v>
      </c>
      <c r="N4160" s="8">
        <f t="shared" si="327" ref="N4160:N4223">+M4160*E4160</f>
        <v>18595.899999991525</v>
      </c>
      <c r="O4160" s="18">
        <v>1</v>
      </c>
      <c r="P4160" s="6" t="s">
        <v>7002</v>
      </c>
      <c r="Q4160" s="6" t="s">
        <v>24</v>
      </c>
    </row>
    <row r="4161" spans="1:17" ht="15">
      <c r="A4161" s="6" t="s">
        <v>17</v>
      </c>
      <c r="B4161" s="6" t="s">
        <v>47</v>
      </c>
      <c r="C4161" s="6" t="s">
        <v>52</v>
      </c>
      <c r="D4161" s="6" t="s">
        <v>7003</v>
      </c>
      <c r="E4161" s="6">
        <v>20</v>
      </c>
      <c r="F4161" s="6" t="s">
        <v>1970</v>
      </c>
      <c r="G4161" s="6" t="s">
        <v>22</v>
      </c>
      <c r="H4161" s="7">
        <v>43396.623333333337</v>
      </c>
      <c r="I4161" s="7">
        <v>43383.708333333336</v>
      </c>
      <c r="J4161" s="4">
        <f t="shared" si="323"/>
        <v>2018</v>
      </c>
      <c r="K4161" s="4">
        <f t="shared" si="324"/>
        <v>10</v>
      </c>
      <c r="L4161" s="6">
        <f t="shared" si="325"/>
        <v>1115856.0000000754</v>
      </c>
      <c r="M4161" s="8">
        <f t="shared" si="326"/>
        <v>18597.600000001257</v>
      </c>
      <c r="N4161" s="8">
        <f t="shared" si="327"/>
        <v>371952.00000002515</v>
      </c>
      <c r="O4161" s="18">
        <v>1</v>
      </c>
      <c r="P4161" s="6" t="s">
        <v>7004</v>
      </c>
      <c r="Q4161" s="6" t="s">
        <v>24</v>
      </c>
    </row>
    <row r="4162" spans="1:17" ht="15">
      <c r="A4162" s="6" t="s">
        <v>17</v>
      </c>
      <c r="B4162" s="6" t="s">
        <v>41</v>
      </c>
      <c r="C4162" s="6" t="s">
        <v>62</v>
      </c>
      <c r="D4162" s="6" t="s">
        <v>7005</v>
      </c>
      <c r="E4162" s="6">
        <v>1</v>
      </c>
      <c r="F4162" s="6" t="s">
        <v>1970</v>
      </c>
      <c r="G4162" s="6" t="s">
        <v>22</v>
      </c>
      <c r="H4162" s="7">
        <v>43396.624548611115</v>
      </c>
      <c r="I4162" s="7">
        <v>43383.708333333336</v>
      </c>
      <c r="J4162" s="4">
        <f t="shared" si="323"/>
        <v>2018</v>
      </c>
      <c r="K4162" s="4">
        <f t="shared" si="324"/>
        <v>10</v>
      </c>
      <c r="L4162" s="6">
        <f t="shared" si="325"/>
        <v>1115961.0000001034</v>
      </c>
      <c r="M4162" s="8">
        <f t="shared" si="326"/>
        <v>18599.350000001723</v>
      </c>
      <c r="N4162" s="8">
        <f t="shared" si="327"/>
        <v>18599.350000001723</v>
      </c>
      <c r="O4162" s="18">
        <v>1</v>
      </c>
      <c r="P4162" s="6" t="s">
        <v>7006</v>
      </c>
      <c r="Q4162" s="6" t="s">
        <v>24</v>
      </c>
    </row>
    <row r="4163" spans="1:17" ht="15">
      <c r="A4163" s="6" t="s">
        <v>17</v>
      </c>
      <c r="B4163" s="6" t="s">
        <v>47</v>
      </c>
      <c r="C4163" s="6" t="s">
        <v>52</v>
      </c>
      <c r="D4163" s="6" t="s">
        <v>7007</v>
      </c>
      <c r="E4163" s="6">
        <v>6</v>
      </c>
      <c r="F4163" s="6" t="s">
        <v>1970</v>
      </c>
      <c r="G4163" s="6" t="s">
        <v>22</v>
      </c>
      <c r="H4163" s="7">
        <v>43396.625601851854</v>
      </c>
      <c r="I4163" s="7">
        <v>43383.708333333336</v>
      </c>
      <c r="J4163" s="4">
        <f t="shared" si="328" ref="J4163:J4226">YEAR(I4163)</f>
        <v>2018</v>
      </c>
      <c r="K4163" s="4">
        <f t="shared" si="329" ref="K4163:K4226">MONTH(I4163)</f>
        <v>10</v>
      </c>
      <c r="L4163" s="6">
        <f t="shared" si="325"/>
        <v>1116052.0000000019</v>
      </c>
      <c r="M4163" s="8">
        <f t="shared" si="326"/>
        <v>18600.866666666698</v>
      </c>
      <c r="N4163" s="8">
        <f t="shared" si="327"/>
        <v>111605.20000000019</v>
      </c>
      <c r="O4163" s="18">
        <v>1</v>
      </c>
      <c r="P4163" s="6" t="s">
        <v>7008</v>
      </c>
      <c r="Q4163" s="6" t="s">
        <v>24</v>
      </c>
    </row>
    <row r="4164" spans="1:17" ht="15">
      <c r="A4164" s="6" t="s">
        <v>17</v>
      </c>
      <c r="B4164" s="6" t="s">
        <v>18</v>
      </c>
      <c r="C4164" s="6" t="s">
        <v>38</v>
      </c>
      <c r="D4164" s="6" t="s">
        <v>4707</v>
      </c>
      <c r="E4164" s="6">
        <v>1</v>
      </c>
      <c r="F4164" s="6" t="s">
        <v>1970</v>
      </c>
      <c r="G4164" s="6" t="s">
        <v>22</v>
      </c>
      <c r="H4164" s="7">
        <v>43390.625</v>
      </c>
      <c r="I4164" s="7">
        <v>43383.708333333336</v>
      </c>
      <c r="J4164" s="4">
        <f t="shared" si="328"/>
        <v>2018</v>
      </c>
      <c r="K4164" s="4">
        <f t="shared" si="329"/>
        <v>10</v>
      </c>
      <c r="L4164" s="6">
        <f t="shared" si="325"/>
        <v>597599.99999979045</v>
      </c>
      <c r="M4164" s="8">
        <f t="shared" si="326"/>
        <v>9959.9999999965075</v>
      </c>
      <c r="N4164" s="8">
        <f t="shared" si="327"/>
        <v>9959.9999999965075</v>
      </c>
      <c r="O4164" s="18">
        <v>1</v>
      </c>
      <c r="P4164" s="6" t="s">
        <v>7009</v>
      </c>
      <c r="Q4164" s="6" t="s">
        <v>24</v>
      </c>
    </row>
    <row r="4165" spans="1:17" ht="15">
      <c r="A4165" s="6" t="s">
        <v>17</v>
      </c>
      <c r="B4165" s="6" t="s">
        <v>47</v>
      </c>
      <c r="C4165" s="6" t="s">
        <v>52</v>
      </c>
      <c r="D4165" s="6" t="s">
        <v>7010</v>
      </c>
      <c r="E4165" s="6">
        <v>14</v>
      </c>
      <c r="F4165" s="6" t="s">
        <v>1970</v>
      </c>
      <c r="G4165" s="6" t="s">
        <v>22</v>
      </c>
      <c r="H4165" s="7">
        <v>43396.625208333331</v>
      </c>
      <c r="I4165" s="17">
        <v>43383.708333333336</v>
      </c>
      <c r="J4165" s="4">
        <f t="shared" si="328"/>
        <v>2018</v>
      </c>
      <c r="K4165" s="4">
        <f t="shared" si="329"/>
        <v>10</v>
      </c>
      <c r="L4165" s="6">
        <f t="shared" si="325"/>
        <v>1116017.9999995977</v>
      </c>
      <c r="M4165" s="8">
        <f t="shared" si="326"/>
        <v>18600.299999993294</v>
      </c>
      <c r="N4165" s="8">
        <f t="shared" si="327"/>
        <v>260404.19999990612</v>
      </c>
      <c r="O4165" s="18">
        <v>1</v>
      </c>
      <c r="P4165" s="6" t="s">
        <v>7011</v>
      </c>
      <c r="Q4165" s="6" t="s">
        <v>24</v>
      </c>
    </row>
    <row r="4166" spans="1:17" ht="15">
      <c r="A4166" s="6" t="s">
        <v>17</v>
      </c>
      <c r="B4166" s="6" t="s">
        <v>18</v>
      </c>
      <c r="C4166" s="6" t="s">
        <v>38</v>
      </c>
      <c r="D4166" s="6" t="s">
        <v>7012</v>
      </c>
      <c r="E4166" s="6">
        <v>2</v>
      </c>
      <c r="F4166" s="6" t="s">
        <v>1970</v>
      </c>
      <c r="G4166" s="6" t="s">
        <v>22</v>
      </c>
      <c r="H4166" s="7">
        <v>43390.625</v>
      </c>
      <c r="I4166" s="7">
        <v>43383.708333333336</v>
      </c>
      <c r="J4166" s="4">
        <f t="shared" si="328"/>
        <v>2018</v>
      </c>
      <c r="K4166" s="4">
        <f t="shared" si="329"/>
        <v>10</v>
      </c>
      <c r="L4166" s="6">
        <f t="shared" si="325"/>
        <v>597599.99999979045</v>
      </c>
      <c r="M4166" s="8">
        <f t="shared" si="326"/>
        <v>9959.9999999965075</v>
      </c>
      <c r="N4166" s="8">
        <f t="shared" si="327"/>
        <v>19919.999999993015</v>
      </c>
      <c r="O4166" s="18">
        <v>1</v>
      </c>
      <c r="P4166" s="6" t="s">
        <v>7013</v>
      </c>
      <c r="Q4166" s="6" t="s">
        <v>24</v>
      </c>
    </row>
    <row r="4167" spans="1:17" ht="15">
      <c r="A4167" s="6" t="s">
        <v>17</v>
      </c>
      <c r="B4167" s="6" t="s">
        <v>47</v>
      </c>
      <c r="C4167" s="6" t="s">
        <v>52</v>
      </c>
      <c r="D4167" s="6" t="s">
        <v>7014</v>
      </c>
      <c r="E4167" s="6">
        <v>1</v>
      </c>
      <c r="F4167" s="6" t="s">
        <v>1970</v>
      </c>
      <c r="G4167" s="6" t="s">
        <v>22</v>
      </c>
      <c r="H4167" s="7">
        <v>43396.626111111109</v>
      </c>
      <c r="I4167" s="7">
        <v>43383.708333333336</v>
      </c>
      <c r="J4167" s="4">
        <f t="shared" si="328"/>
        <v>2018</v>
      </c>
      <c r="K4167" s="4">
        <f t="shared" si="329"/>
        <v>10</v>
      </c>
      <c r="L4167" s="6">
        <f t="shared" si="325"/>
        <v>1116095.9999996005</v>
      </c>
      <c r="M4167" s="8">
        <f t="shared" si="326"/>
        <v>18601.599999993341</v>
      </c>
      <c r="N4167" s="8">
        <f t="shared" si="327"/>
        <v>18601.599999993341</v>
      </c>
      <c r="O4167" s="18">
        <v>1</v>
      </c>
      <c r="P4167" s="6" t="s">
        <v>7015</v>
      </c>
      <c r="Q4167" s="6" t="s">
        <v>24</v>
      </c>
    </row>
    <row r="4168" spans="1:17" ht="15">
      <c r="A4168" s="6" t="s">
        <v>17</v>
      </c>
      <c r="B4168" s="6" t="s">
        <v>18</v>
      </c>
      <c r="C4168" s="6" t="s">
        <v>25</v>
      </c>
      <c r="D4168" s="6" t="s">
        <v>7016</v>
      </c>
      <c r="E4168" s="6">
        <v>1</v>
      </c>
      <c r="F4168" s="6" t="s">
        <v>1970</v>
      </c>
      <c r="G4168" s="6" t="s">
        <v>22</v>
      </c>
      <c r="H4168" s="7">
        <v>43392.626134259262</v>
      </c>
      <c r="I4168" s="7">
        <v>43383.708333333336</v>
      </c>
      <c r="J4168" s="4">
        <f t="shared" si="328"/>
        <v>2018</v>
      </c>
      <c r="K4168" s="4">
        <f t="shared" si="329"/>
        <v>10</v>
      </c>
      <c r="L4168" s="6">
        <f t="shared" si="325"/>
        <v>770498.00000006799</v>
      </c>
      <c r="M4168" s="8">
        <f t="shared" si="326"/>
        <v>12841.633333334466</v>
      </c>
      <c r="N4168" s="8">
        <f t="shared" si="327"/>
        <v>12841.633333334466</v>
      </c>
      <c r="O4168" s="18">
        <v>1</v>
      </c>
      <c r="P4168" s="6" t="s">
        <v>7017</v>
      </c>
      <c r="Q4168" s="6" t="s">
        <v>24</v>
      </c>
    </row>
    <row r="4169" spans="1:17" ht="15">
      <c r="A4169" s="6" t="s">
        <v>17</v>
      </c>
      <c r="B4169" s="6" t="s">
        <v>41</v>
      </c>
      <c r="C4169" s="6" t="s">
        <v>62</v>
      </c>
      <c r="D4169" s="6" t="s">
        <v>7018</v>
      </c>
      <c r="E4169" s="6">
        <v>1</v>
      </c>
      <c r="F4169" s="6" t="s">
        <v>1970</v>
      </c>
      <c r="G4169" s="6" t="s">
        <v>22</v>
      </c>
      <c r="H4169" s="7">
        <v>43396.628680555557</v>
      </c>
      <c r="I4169" s="7">
        <v>43383.708333333336</v>
      </c>
      <c r="J4169" s="4">
        <f t="shared" si="328"/>
        <v>2018</v>
      </c>
      <c r="K4169" s="4">
        <f t="shared" si="329"/>
        <v>10</v>
      </c>
      <c r="L4169" s="6">
        <f t="shared" si="325"/>
        <v>1116317.9999999469</v>
      </c>
      <c r="M4169" s="8">
        <f t="shared" si="326"/>
        <v>18605.299999999115</v>
      </c>
      <c r="N4169" s="8">
        <f t="shared" si="327"/>
        <v>18605.299999999115</v>
      </c>
      <c r="O4169" s="18">
        <v>1</v>
      </c>
      <c r="P4169" s="6" t="s">
        <v>7019</v>
      </c>
      <c r="Q4169" s="6" t="s">
        <v>24</v>
      </c>
    </row>
    <row r="4170" spans="1:17" ht="15">
      <c r="A4170" s="6" t="s">
        <v>17</v>
      </c>
      <c r="B4170" s="6" t="s">
        <v>41</v>
      </c>
      <c r="C4170" s="6" t="s">
        <v>62</v>
      </c>
      <c r="D4170" s="6" t="s">
        <v>6560</v>
      </c>
      <c r="E4170" s="6">
        <v>7</v>
      </c>
      <c r="F4170" s="6" t="s">
        <v>1970</v>
      </c>
      <c r="G4170" s="6" t="s">
        <v>22</v>
      </c>
      <c r="H4170" s="7">
        <v>43396.629976851851</v>
      </c>
      <c r="I4170" s="7">
        <v>43383.708333333336</v>
      </c>
      <c r="J4170" s="4">
        <f t="shared" si="328"/>
        <v>2018</v>
      </c>
      <c r="K4170" s="4">
        <f t="shared" si="329"/>
        <v>10</v>
      </c>
      <c r="L4170" s="6">
        <f t="shared" si="330" ref="L4170:L4233">(H4170-I4170)*60*24*60</f>
        <v>1116429.9999997253</v>
      </c>
      <c r="M4170" s="8">
        <f t="shared" si="326"/>
        <v>18607.166666662088</v>
      </c>
      <c r="N4170" s="8">
        <f t="shared" si="327"/>
        <v>130250.16666663461</v>
      </c>
      <c r="O4170" s="18">
        <v>1</v>
      </c>
      <c r="P4170" s="6" t="s">
        <v>7020</v>
      </c>
      <c r="Q4170" s="6" t="s">
        <v>24</v>
      </c>
    </row>
    <row r="4171" spans="1:17" ht="15">
      <c r="A4171" s="6" t="s">
        <v>17</v>
      </c>
      <c r="B4171" s="6" t="s">
        <v>47</v>
      </c>
      <c r="C4171" s="6" t="s">
        <v>52</v>
      </c>
      <c r="D4171" s="6" t="s">
        <v>7021</v>
      </c>
      <c r="E4171" s="6">
        <v>2</v>
      </c>
      <c r="F4171" s="6" t="s">
        <v>1970</v>
      </c>
      <c r="G4171" s="6" t="s">
        <v>22</v>
      </c>
      <c r="H4171" s="7">
        <v>43396.631782407407</v>
      </c>
      <c r="I4171" s="7">
        <v>43383.708333333336</v>
      </c>
      <c r="J4171" s="4">
        <f t="shared" si="328"/>
        <v>2018</v>
      </c>
      <c r="K4171" s="4">
        <f t="shared" si="329"/>
        <v>10</v>
      </c>
      <c r="L4171" s="6">
        <f t="shared" si="330"/>
        <v>1116585.9999997308</v>
      </c>
      <c r="M4171" s="8">
        <f t="shared" si="326"/>
        <v>18609.766666662181</v>
      </c>
      <c r="N4171" s="8">
        <f t="shared" si="327"/>
        <v>37219.533333324362</v>
      </c>
      <c r="O4171" s="18">
        <v>1</v>
      </c>
      <c r="P4171" s="6" t="s">
        <v>7022</v>
      </c>
      <c r="Q4171" s="6" t="s">
        <v>24</v>
      </c>
    </row>
    <row r="4172" spans="1:17" ht="15">
      <c r="A4172" s="6" t="s">
        <v>17</v>
      </c>
      <c r="B4172" s="6" t="s">
        <v>41</v>
      </c>
      <c r="C4172" s="6" t="s">
        <v>62</v>
      </c>
      <c r="D4172" s="6" t="s">
        <v>5492</v>
      </c>
      <c r="E4172" s="6">
        <v>2</v>
      </c>
      <c r="F4172" s="6" t="s">
        <v>1970</v>
      </c>
      <c r="G4172" s="6" t="s">
        <v>22</v>
      </c>
      <c r="H4172" s="7">
        <v>43396.631261574075</v>
      </c>
      <c r="I4172" s="7">
        <v>43383.708333333336</v>
      </c>
      <c r="J4172" s="4">
        <f t="shared" si="328"/>
        <v>2018</v>
      </c>
      <c r="K4172" s="4">
        <f t="shared" si="329"/>
        <v>10</v>
      </c>
      <c r="L4172" s="6">
        <f t="shared" si="330"/>
        <v>1116540.9999998985</v>
      </c>
      <c r="M4172" s="8">
        <f t="shared" si="326"/>
        <v>18609.016666664975</v>
      </c>
      <c r="N4172" s="8">
        <f t="shared" si="327"/>
        <v>37218.03333332995</v>
      </c>
      <c r="O4172" s="18">
        <v>1</v>
      </c>
      <c r="P4172" s="6" t="s">
        <v>7023</v>
      </c>
      <c r="Q4172" s="6" t="s">
        <v>24</v>
      </c>
    </row>
    <row r="4173" spans="1:17" ht="15">
      <c r="A4173" s="6" t="s">
        <v>17</v>
      </c>
      <c r="B4173" s="6" t="s">
        <v>41</v>
      </c>
      <c r="C4173" s="6" t="s">
        <v>62</v>
      </c>
      <c r="D4173" s="6" t="s">
        <v>7024</v>
      </c>
      <c r="E4173" s="6">
        <v>2</v>
      </c>
      <c r="F4173" s="6" t="s">
        <v>1970</v>
      </c>
      <c r="G4173" s="6" t="s">
        <v>22</v>
      </c>
      <c r="H4173" s="7">
        <v>43396.631967592592</v>
      </c>
      <c r="I4173" s="7">
        <v>43383.708333333336</v>
      </c>
      <c r="J4173" s="4">
        <f t="shared" si="328"/>
        <v>2018</v>
      </c>
      <c r="K4173" s="4">
        <f t="shared" si="329"/>
        <v>10</v>
      </c>
      <c r="L4173" s="6">
        <f t="shared" si="330"/>
        <v>1116601.9999996992</v>
      </c>
      <c r="M4173" s="8">
        <f t="shared" si="326"/>
        <v>18610.03333332832</v>
      </c>
      <c r="N4173" s="8">
        <f t="shared" si="327"/>
        <v>37220.066666656639</v>
      </c>
      <c r="O4173" s="18">
        <v>1</v>
      </c>
      <c r="P4173" s="6" t="s">
        <v>7025</v>
      </c>
      <c r="Q4173" s="6" t="s">
        <v>24</v>
      </c>
    </row>
    <row r="4174" spans="1:17" ht="15">
      <c r="A4174" s="6" t="s">
        <v>17</v>
      </c>
      <c r="B4174" s="6" t="s">
        <v>47</v>
      </c>
      <c r="C4174" s="6" t="s">
        <v>52</v>
      </c>
      <c r="D4174" s="6" t="s">
        <v>7026</v>
      </c>
      <c r="E4174" s="6">
        <v>1</v>
      </c>
      <c r="F4174" s="6" t="s">
        <v>1970</v>
      </c>
      <c r="G4174" s="6" t="s">
        <v>22</v>
      </c>
      <c r="H4174" s="7">
        <v>43396.632638888892</v>
      </c>
      <c r="I4174" s="7">
        <v>43383.708333333336</v>
      </c>
      <c r="J4174" s="4">
        <f t="shared" si="328"/>
        <v>2018</v>
      </c>
      <c r="K4174" s="4">
        <f t="shared" si="329"/>
        <v>10</v>
      </c>
      <c r="L4174" s="6">
        <f t="shared" si="330"/>
        <v>1116660.0000000559</v>
      </c>
      <c r="M4174" s="8">
        <f t="shared" si="326"/>
        <v>18611.000000000931</v>
      </c>
      <c r="N4174" s="8">
        <f t="shared" si="327"/>
        <v>18611.000000000931</v>
      </c>
      <c r="O4174" s="18">
        <v>1</v>
      </c>
      <c r="P4174" s="6" t="s">
        <v>7027</v>
      </c>
      <c r="Q4174" s="6" t="s">
        <v>24</v>
      </c>
    </row>
    <row r="4175" spans="1:17" ht="15">
      <c r="A4175" s="6" t="s">
        <v>17</v>
      </c>
      <c r="B4175" s="6" t="s">
        <v>41</v>
      </c>
      <c r="C4175" s="6" t="s">
        <v>62</v>
      </c>
      <c r="D4175" s="6" t="s">
        <v>7028</v>
      </c>
      <c r="E4175" s="6">
        <v>1</v>
      </c>
      <c r="F4175" s="6" t="s">
        <v>1970</v>
      </c>
      <c r="G4175" s="6" t="s">
        <v>22</v>
      </c>
      <c r="H4175" s="7">
        <v>43396.635162037041</v>
      </c>
      <c r="I4175" s="7">
        <v>43383.708333333336</v>
      </c>
      <c r="J4175" s="4">
        <f t="shared" si="328"/>
        <v>2018</v>
      </c>
      <c r="K4175" s="4">
        <f t="shared" si="329"/>
        <v>10</v>
      </c>
      <c r="L4175" s="6">
        <f t="shared" si="330"/>
        <v>1116878.0000000959</v>
      </c>
      <c r="M4175" s="8">
        <f t="shared" si="326"/>
        <v>18614.633333334932</v>
      </c>
      <c r="N4175" s="8">
        <f t="shared" si="327"/>
        <v>18614.633333334932</v>
      </c>
      <c r="O4175" s="18">
        <v>1</v>
      </c>
      <c r="P4175" s="6" t="s">
        <v>7029</v>
      </c>
      <c r="Q4175" s="6" t="s">
        <v>24</v>
      </c>
    </row>
    <row r="4176" spans="1:17" ht="15">
      <c r="A4176" s="6" t="s">
        <v>17</v>
      </c>
      <c r="B4176" s="6" t="s">
        <v>47</v>
      </c>
      <c r="C4176" s="6" t="s">
        <v>52</v>
      </c>
      <c r="D4176" s="6" t="s">
        <v>7030</v>
      </c>
      <c r="E4176" s="6">
        <v>1</v>
      </c>
      <c r="F4176" s="6" t="s">
        <v>1970</v>
      </c>
      <c r="G4176" s="6" t="s">
        <v>22</v>
      </c>
      <c r="H4176" s="7">
        <v>43396.635972222219</v>
      </c>
      <c r="I4176" s="7">
        <v>43383.708333333336</v>
      </c>
      <c r="J4176" s="4">
        <f t="shared" si="328"/>
        <v>2018</v>
      </c>
      <c r="K4176" s="4">
        <f t="shared" si="329"/>
        <v>10</v>
      </c>
      <c r="L4176" s="6">
        <f t="shared" si="330"/>
        <v>1116947.9999994859</v>
      </c>
      <c r="M4176" s="8">
        <f t="shared" si="326"/>
        <v>18615.799999991432</v>
      </c>
      <c r="N4176" s="8">
        <f t="shared" si="327"/>
        <v>18615.799999991432</v>
      </c>
      <c r="O4176" s="18">
        <v>1</v>
      </c>
      <c r="P4176" s="6" t="s">
        <v>7031</v>
      </c>
      <c r="Q4176" s="6" t="s">
        <v>24</v>
      </c>
    </row>
    <row r="4177" spans="1:17" ht="15">
      <c r="A4177" s="6" t="s">
        <v>17</v>
      </c>
      <c r="B4177" s="6" t="s">
        <v>47</v>
      </c>
      <c r="C4177" s="6" t="s">
        <v>52</v>
      </c>
      <c r="D4177" s="6" t="s">
        <v>7032</v>
      </c>
      <c r="E4177" s="6">
        <v>1</v>
      </c>
      <c r="F4177" s="6" t="s">
        <v>1970</v>
      </c>
      <c r="G4177" s="6" t="s">
        <v>22</v>
      </c>
      <c r="H4177" s="7">
        <v>43396.635682870372</v>
      </c>
      <c r="I4177" s="7">
        <v>43383.708333333336</v>
      </c>
      <c r="J4177" s="4">
        <f t="shared" si="328"/>
        <v>2018</v>
      </c>
      <c r="K4177" s="4">
        <f t="shared" si="329"/>
        <v>10</v>
      </c>
      <c r="L4177" s="6">
        <f t="shared" si="330"/>
        <v>1116922.9999999283</v>
      </c>
      <c r="M4177" s="8">
        <f t="shared" si="326"/>
        <v>18615.383333332138</v>
      </c>
      <c r="N4177" s="8">
        <f t="shared" si="327"/>
        <v>18615.383333332138</v>
      </c>
      <c r="O4177" s="18">
        <v>1</v>
      </c>
      <c r="P4177" s="6" t="s">
        <v>7033</v>
      </c>
      <c r="Q4177" s="6" t="s">
        <v>24</v>
      </c>
    </row>
    <row r="4178" spans="1:17" ht="15">
      <c r="A4178" s="6" t="s">
        <v>17</v>
      </c>
      <c r="B4178" s="6" t="s">
        <v>41</v>
      </c>
      <c r="C4178" s="6" t="s">
        <v>62</v>
      </c>
      <c r="D4178" s="6" t="s">
        <v>7034</v>
      </c>
      <c r="E4178" s="6">
        <v>2</v>
      </c>
      <c r="F4178" s="6" t="s">
        <v>1970</v>
      </c>
      <c r="G4178" s="6" t="s">
        <v>22</v>
      </c>
      <c r="H4178" s="7">
        <v>43396.636423611111</v>
      </c>
      <c r="I4178" s="7">
        <v>43383.708333333336</v>
      </c>
      <c r="J4178" s="4">
        <f t="shared" si="328"/>
        <v>2018</v>
      </c>
      <c r="K4178" s="4">
        <f t="shared" si="329"/>
        <v>10</v>
      </c>
      <c r="L4178" s="6">
        <f t="shared" si="330"/>
        <v>1116986.9999998016</v>
      </c>
      <c r="M4178" s="8">
        <f t="shared" si="326"/>
        <v>18616.449999996694</v>
      </c>
      <c r="N4178" s="8">
        <f t="shared" si="327"/>
        <v>37232.899999993388</v>
      </c>
      <c r="O4178" s="18">
        <v>1</v>
      </c>
      <c r="P4178" s="6" t="s">
        <v>7035</v>
      </c>
      <c r="Q4178" s="6" t="s">
        <v>24</v>
      </c>
    </row>
    <row r="4179" spans="1:17" ht="15">
      <c r="A4179" s="6" t="s">
        <v>17</v>
      </c>
      <c r="B4179" s="6" t="s">
        <v>18</v>
      </c>
      <c r="C4179" s="6" t="s">
        <v>25</v>
      </c>
      <c r="D4179" s="6" t="s">
        <v>7036</v>
      </c>
      <c r="E4179" s="6">
        <v>7</v>
      </c>
      <c r="F4179" s="6" t="s">
        <v>1970</v>
      </c>
      <c r="G4179" s="6" t="s">
        <v>22</v>
      </c>
      <c r="H4179" s="7">
        <v>43392.636608796296</v>
      </c>
      <c r="I4179" s="7">
        <v>43383.708333333336</v>
      </c>
      <c r="J4179" s="4">
        <f t="shared" si="328"/>
        <v>2018</v>
      </c>
      <c r="K4179" s="4">
        <f t="shared" si="329"/>
        <v>10</v>
      </c>
      <c r="L4179" s="6">
        <f t="shared" si="330"/>
        <v>771402.99999976996</v>
      </c>
      <c r="M4179" s="8">
        <f t="shared" si="326"/>
        <v>12856.716666662833</v>
      </c>
      <c r="N4179" s="8">
        <f t="shared" si="327"/>
        <v>89997.016666639829</v>
      </c>
      <c r="O4179" s="18">
        <v>1</v>
      </c>
      <c r="P4179" s="6" t="s">
        <v>7037</v>
      </c>
      <c r="Q4179" s="6" t="s">
        <v>24</v>
      </c>
    </row>
    <row r="4180" spans="1:17" ht="15">
      <c r="A4180" s="6" t="s">
        <v>17</v>
      </c>
      <c r="B4180" s="6" t="s">
        <v>18</v>
      </c>
      <c r="C4180" s="6" t="s">
        <v>38</v>
      </c>
      <c r="D4180" s="6" t="s">
        <v>1779</v>
      </c>
      <c r="E4180" s="6">
        <v>6</v>
      </c>
      <c r="F4180" s="6" t="s">
        <v>1970</v>
      </c>
      <c r="G4180" s="6" t="s">
        <v>22</v>
      </c>
      <c r="H4180" s="7">
        <v>43390.636111111111</v>
      </c>
      <c r="I4180" s="17">
        <v>43383.708333333336</v>
      </c>
      <c r="J4180" s="4">
        <f t="shared" si="328"/>
        <v>2018</v>
      </c>
      <c r="K4180" s="4">
        <f t="shared" si="329"/>
        <v>10</v>
      </c>
      <c r="L4180" s="6">
        <f t="shared" si="330"/>
        <v>598559.99999977648</v>
      </c>
      <c r="M4180" s="8">
        <f t="shared" si="326"/>
        <v>9975.9999999962747</v>
      </c>
      <c r="N4180" s="8">
        <f t="shared" si="327"/>
        <v>59855.999999977648</v>
      </c>
      <c r="O4180" s="18">
        <v>1</v>
      </c>
      <c r="P4180" s="6" t="s">
        <v>7038</v>
      </c>
      <c r="Q4180" s="6" t="s">
        <v>24</v>
      </c>
    </row>
    <row r="4181" spans="1:17" ht="15">
      <c r="A4181" s="6" t="s">
        <v>17</v>
      </c>
      <c r="B4181" s="6" t="s">
        <v>41</v>
      </c>
      <c r="C4181" s="6" t="s">
        <v>62</v>
      </c>
      <c r="D4181" s="6" t="s">
        <v>7039</v>
      </c>
      <c r="E4181" s="6">
        <v>2</v>
      </c>
      <c r="F4181" s="6" t="s">
        <v>1970</v>
      </c>
      <c r="G4181" s="6" t="s">
        <v>22</v>
      </c>
      <c r="H4181" s="7">
        <v>43396.637453703705</v>
      </c>
      <c r="I4181" s="7">
        <v>43383.708333333336</v>
      </c>
      <c r="J4181" s="4">
        <f t="shared" si="328"/>
        <v>2018</v>
      </c>
      <c r="K4181" s="4">
        <f t="shared" si="329"/>
        <v>10</v>
      </c>
      <c r="L4181" s="6">
        <f t="shared" si="330"/>
        <v>1117075.9999998612</v>
      </c>
      <c r="M4181" s="8">
        <f t="shared" si="326"/>
        <v>18617.933333331021</v>
      </c>
      <c r="N4181" s="8">
        <f t="shared" si="327"/>
        <v>37235.866666662041</v>
      </c>
      <c r="O4181" s="18">
        <v>1</v>
      </c>
      <c r="P4181" s="6" t="s">
        <v>7040</v>
      </c>
      <c r="Q4181" s="6" t="s">
        <v>24</v>
      </c>
    </row>
    <row r="4182" spans="1:17" ht="15">
      <c r="A4182" s="6" t="s">
        <v>17</v>
      </c>
      <c r="B4182" s="6" t="s">
        <v>18</v>
      </c>
      <c r="C4182" s="6" t="s">
        <v>38</v>
      </c>
      <c r="D4182" s="6" t="s">
        <v>7041</v>
      </c>
      <c r="E4182" s="6">
        <v>2</v>
      </c>
      <c r="F4182" s="6" t="s">
        <v>1970</v>
      </c>
      <c r="G4182" s="6" t="s">
        <v>22</v>
      </c>
      <c r="H4182" s="7">
        <v>43390.637499999997</v>
      </c>
      <c r="I4182" s="7">
        <v>43383.708333333336</v>
      </c>
      <c r="J4182" s="4">
        <f t="shared" si="328"/>
        <v>2018</v>
      </c>
      <c r="K4182" s="4">
        <f t="shared" si="329"/>
        <v>10</v>
      </c>
      <c r="L4182" s="6">
        <f t="shared" si="330"/>
        <v>598679.999999539</v>
      </c>
      <c r="M4182" s="8">
        <f t="shared" si="326"/>
        <v>9977.9999999923166</v>
      </c>
      <c r="N4182" s="8">
        <f t="shared" si="327"/>
        <v>19955.999999984633</v>
      </c>
      <c r="O4182" s="18">
        <v>1</v>
      </c>
      <c r="P4182" s="6" t="s">
        <v>7042</v>
      </c>
      <c r="Q4182" s="6" t="s">
        <v>24</v>
      </c>
    </row>
    <row r="4183" spans="1:17" ht="15">
      <c r="A4183" s="6" t="s">
        <v>17</v>
      </c>
      <c r="B4183" s="6" t="s">
        <v>41</v>
      </c>
      <c r="C4183" s="6" t="s">
        <v>62</v>
      </c>
      <c r="D4183" s="6" t="s">
        <v>7043</v>
      </c>
      <c r="E4183" s="6">
        <v>2</v>
      </c>
      <c r="F4183" s="6" t="s">
        <v>1970</v>
      </c>
      <c r="G4183" s="6" t="s">
        <v>22</v>
      </c>
      <c r="H4183" s="7">
        <v>43396.637962962966</v>
      </c>
      <c r="I4183" s="7">
        <v>43383.708333333336</v>
      </c>
      <c r="J4183" s="4">
        <f t="shared" si="328"/>
        <v>2018</v>
      </c>
      <c r="K4183" s="4">
        <f t="shared" si="329"/>
        <v>10</v>
      </c>
      <c r="L4183" s="6">
        <f t="shared" si="330"/>
        <v>1117120.0000000885</v>
      </c>
      <c r="M4183" s="8">
        <f t="shared" si="326"/>
        <v>18618.666666668141</v>
      </c>
      <c r="N4183" s="8">
        <f t="shared" si="327"/>
        <v>37237.333333336283</v>
      </c>
      <c r="O4183" s="18">
        <v>1</v>
      </c>
      <c r="P4183" s="6" t="s">
        <v>7044</v>
      </c>
      <c r="Q4183" s="6" t="s">
        <v>24</v>
      </c>
    </row>
    <row r="4184" spans="1:17" ht="15">
      <c r="A4184" s="6" t="s">
        <v>17</v>
      </c>
      <c r="B4184" s="6" t="s">
        <v>47</v>
      </c>
      <c r="C4184" s="6" t="s">
        <v>52</v>
      </c>
      <c r="D4184" s="6" t="s">
        <v>7045</v>
      </c>
      <c r="E4184" s="6">
        <v>1</v>
      </c>
      <c r="F4184" s="6" t="s">
        <v>1970</v>
      </c>
      <c r="G4184" s="6" t="s">
        <v>22</v>
      </c>
      <c r="H4184" s="7">
        <v>43396.638009259259</v>
      </c>
      <c r="I4184" s="17">
        <v>43383.708333333336</v>
      </c>
      <c r="J4184" s="4">
        <f t="shared" si="328"/>
        <v>2018</v>
      </c>
      <c r="K4184" s="4">
        <f t="shared" si="329"/>
        <v>10</v>
      </c>
      <c r="L4184" s="6">
        <f t="shared" si="330"/>
        <v>1117123.9999997662</v>
      </c>
      <c r="M4184" s="8">
        <f t="shared" si="326"/>
        <v>18618.733333329437</v>
      </c>
      <c r="N4184" s="8">
        <f t="shared" si="327"/>
        <v>18618.733333329437</v>
      </c>
      <c r="O4184" s="18">
        <v>1</v>
      </c>
      <c r="P4184" s="6" t="s">
        <v>7046</v>
      </c>
      <c r="Q4184" s="6" t="s">
        <v>24</v>
      </c>
    </row>
    <row r="4185" spans="1:17" ht="15">
      <c r="A4185" s="6" t="s">
        <v>17</v>
      </c>
      <c r="B4185" s="6" t="s">
        <v>47</v>
      </c>
      <c r="C4185" s="6" t="s">
        <v>52</v>
      </c>
      <c r="D4185" s="6" t="s">
        <v>1208</v>
      </c>
      <c r="E4185" s="6">
        <v>15</v>
      </c>
      <c r="F4185" s="6" t="s">
        <v>1970</v>
      </c>
      <c r="G4185" s="6" t="s">
        <v>22</v>
      </c>
      <c r="H4185" s="7">
        <v>43396.639085648145</v>
      </c>
      <c r="I4185" s="7">
        <v>43383.708333333336</v>
      </c>
      <c r="J4185" s="4">
        <f t="shared" si="328"/>
        <v>2018</v>
      </c>
      <c r="K4185" s="4">
        <f t="shared" si="329"/>
        <v>10</v>
      </c>
      <c r="L4185" s="6">
        <f t="shared" si="330"/>
        <v>1117216.9999995036</v>
      </c>
      <c r="M4185" s="8">
        <f t="shared" si="326"/>
        <v>18620.28333332506</v>
      </c>
      <c r="N4185" s="8">
        <f t="shared" si="327"/>
        <v>279304.2499998759</v>
      </c>
      <c r="O4185" s="18">
        <v>1</v>
      </c>
      <c r="P4185" s="6" t="s">
        <v>7047</v>
      </c>
      <c r="Q4185" s="6" t="s">
        <v>24</v>
      </c>
    </row>
    <row r="4186" spans="1:17" ht="15">
      <c r="A4186" s="6" t="s">
        <v>17</v>
      </c>
      <c r="B4186" s="6" t="s">
        <v>41</v>
      </c>
      <c r="C4186" s="6" t="s">
        <v>62</v>
      </c>
      <c r="D4186" s="6" t="s">
        <v>7048</v>
      </c>
      <c r="E4186" s="6">
        <v>1</v>
      </c>
      <c r="F4186" s="6" t="s">
        <v>1970</v>
      </c>
      <c r="G4186" s="6" t="s">
        <v>22</v>
      </c>
      <c r="H4186" s="7">
        <v>43396.63989583333</v>
      </c>
      <c r="I4186" s="7">
        <v>43383.708333333336</v>
      </c>
      <c r="J4186" s="4">
        <f t="shared" si="328"/>
        <v>2018</v>
      </c>
      <c r="K4186" s="4">
        <f t="shared" si="329"/>
        <v>10</v>
      </c>
      <c r="L4186" s="6">
        <f t="shared" si="330"/>
        <v>1117286.9999995222</v>
      </c>
      <c r="M4186" s="8">
        <f t="shared" si="326"/>
        <v>18621.449999992037</v>
      </c>
      <c r="N4186" s="8">
        <f t="shared" si="327"/>
        <v>18621.449999992037</v>
      </c>
      <c r="O4186" s="18">
        <v>1</v>
      </c>
      <c r="P4186" s="6" t="s">
        <v>7049</v>
      </c>
      <c r="Q4186" s="6" t="s">
        <v>24</v>
      </c>
    </row>
    <row r="4187" spans="1:17" ht="15">
      <c r="A4187" s="6" t="s">
        <v>17</v>
      </c>
      <c r="B4187" s="6" t="s">
        <v>47</v>
      </c>
      <c r="C4187" s="6" t="s">
        <v>52</v>
      </c>
      <c r="D4187" s="6" t="s">
        <v>7050</v>
      </c>
      <c r="E4187" s="6">
        <v>3</v>
      </c>
      <c r="F4187" s="6" t="s">
        <v>1970</v>
      </c>
      <c r="G4187" s="6" t="s">
        <v>22</v>
      </c>
      <c r="H4187" s="7">
        <v>43396.64167824074</v>
      </c>
      <c r="I4187" s="7">
        <v>43383.708333333336</v>
      </c>
      <c r="J4187" s="4">
        <f t="shared" si="328"/>
        <v>2018</v>
      </c>
      <c r="K4187" s="4">
        <f t="shared" si="329"/>
        <v>10</v>
      </c>
      <c r="L4187" s="6">
        <f t="shared" si="330"/>
        <v>1117440.9999996889</v>
      </c>
      <c r="M4187" s="8">
        <f t="shared" si="326"/>
        <v>18624.016666661482</v>
      </c>
      <c r="N4187" s="8">
        <f t="shared" si="327"/>
        <v>55872.049999984447</v>
      </c>
      <c r="O4187" s="18">
        <v>1</v>
      </c>
      <c r="P4187" s="6" t="s">
        <v>7051</v>
      </c>
      <c r="Q4187" s="6" t="s">
        <v>24</v>
      </c>
    </row>
    <row r="4188" spans="1:17" ht="15">
      <c r="A4188" s="6" t="s">
        <v>17</v>
      </c>
      <c r="B4188" s="6" t="s">
        <v>18</v>
      </c>
      <c r="C4188" s="6" t="s">
        <v>38</v>
      </c>
      <c r="D4188" s="6" t="s">
        <v>7052</v>
      </c>
      <c r="E4188" s="6">
        <v>1</v>
      </c>
      <c r="F4188" s="6" t="s">
        <v>1970</v>
      </c>
      <c r="G4188" s="6" t="s">
        <v>22</v>
      </c>
      <c r="H4188" s="7">
        <v>43390.64166666667</v>
      </c>
      <c r="I4188" s="7">
        <v>43383.708333333336</v>
      </c>
      <c r="J4188" s="4">
        <f t="shared" si="328"/>
        <v>2018</v>
      </c>
      <c r="K4188" s="4">
        <f t="shared" si="329"/>
        <v>10</v>
      </c>
      <c r="L4188" s="6">
        <f t="shared" si="330"/>
        <v>599040.00000008382</v>
      </c>
      <c r="M4188" s="8">
        <f t="shared" si="326"/>
        <v>9984.000000001397</v>
      </c>
      <c r="N4188" s="8">
        <f t="shared" si="327"/>
        <v>9984.000000001397</v>
      </c>
      <c r="O4188" s="18">
        <v>1</v>
      </c>
      <c r="P4188" s="6" t="s">
        <v>7053</v>
      </c>
      <c r="Q4188" s="6" t="s">
        <v>24</v>
      </c>
    </row>
    <row r="4189" spans="1:17" ht="15">
      <c r="A4189" s="6" t="s">
        <v>17</v>
      </c>
      <c r="B4189" s="6" t="s">
        <v>41</v>
      </c>
      <c r="C4189" s="6" t="s">
        <v>62</v>
      </c>
      <c r="D4189" s="6" t="s">
        <v>7054</v>
      </c>
      <c r="E4189" s="6">
        <v>2</v>
      </c>
      <c r="F4189" s="6" t="s">
        <v>1970</v>
      </c>
      <c r="G4189" s="6" t="s">
        <v>22</v>
      </c>
      <c r="H4189" s="7">
        <v>43396.643020833333</v>
      </c>
      <c r="I4189" s="7">
        <v>43383.708333333336</v>
      </c>
      <c r="J4189" s="4">
        <f t="shared" si="328"/>
        <v>2018</v>
      </c>
      <c r="K4189" s="4">
        <f t="shared" si="329"/>
        <v>10</v>
      </c>
      <c r="L4189" s="6">
        <f t="shared" si="330"/>
        <v>1117556.9999997737</v>
      </c>
      <c r="M4189" s="8">
        <f t="shared" si="326"/>
        <v>18625.949999996228</v>
      </c>
      <c r="N4189" s="8">
        <f t="shared" si="327"/>
        <v>37251.899999992456</v>
      </c>
      <c r="O4189" s="18">
        <v>1</v>
      </c>
      <c r="P4189" s="6" t="s">
        <v>7055</v>
      </c>
      <c r="Q4189" s="6" t="s">
        <v>24</v>
      </c>
    </row>
    <row r="4190" spans="1:17" ht="15">
      <c r="A4190" s="6" t="s">
        <v>17</v>
      </c>
      <c r="B4190" s="6" t="s">
        <v>18</v>
      </c>
      <c r="C4190" s="6" t="s">
        <v>38</v>
      </c>
      <c r="D4190" s="6" t="s">
        <v>2837</v>
      </c>
      <c r="E4190" s="6">
        <v>1</v>
      </c>
      <c r="F4190" s="6" t="s">
        <v>1970</v>
      </c>
      <c r="G4190" s="6" t="s">
        <v>22</v>
      </c>
      <c r="H4190" s="7">
        <v>43390.643055555556</v>
      </c>
      <c r="I4190" s="7">
        <v>43383.708333333336</v>
      </c>
      <c r="J4190" s="4">
        <f t="shared" si="328"/>
        <v>2018</v>
      </c>
      <c r="K4190" s="4">
        <f t="shared" si="329"/>
        <v>10</v>
      </c>
      <c r="L4190" s="6">
        <f t="shared" si="330"/>
        <v>599159.99999984633</v>
      </c>
      <c r="M4190" s="8">
        <f t="shared" si="326"/>
        <v>9985.9999999974389</v>
      </c>
      <c r="N4190" s="8">
        <f t="shared" si="327"/>
        <v>9985.9999999974389</v>
      </c>
      <c r="O4190" s="18">
        <v>1</v>
      </c>
      <c r="P4190" s="6" t="s">
        <v>7056</v>
      </c>
      <c r="Q4190" s="6" t="s">
        <v>24</v>
      </c>
    </row>
    <row r="4191" spans="1:17" ht="15">
      <c r="A4191" s="6" t="s">
        <v>17</v>
      </c>
      <c r="B4191" s="6" t="s">
        <v>18</v>
      </c>
      <c r="C4191" s="6" t="s">
        <v>38</v>
      </c>
      <c r="D4191" s="6" t="s">
        <v>1378</v>
      </c>
      <c r="E4191" s="6">
        <v>2</v>
      </c>
      <c r="F4191" s="6" t="s">
        <v>1970</v>
      </c>
      <c r="G4191" s="6" t="s">
        <v>22</v>
      </c>
      <c r="H4191" s="7">
        <v>43390.643055555556</v>
      </c>
      <c r="I4191" s="7">
        <v>43383.708333333336</v>
      </c>
      <c r="J4191" s="4">
        <f t="shared" si="328"/>
        <v>2018</v>
      </c>
      <c r="K4191" s="4">
        <f t="shared" si="329"/>
        <v>10</v>
      </c>
      <c r="L4191" s="6">
        <f t="shared" si="330"/>
        <v>599159.99999984633</v>
      </c>
      <c r="M4191" s="8">
        <f t="shared" si="326"/>
        <v>9985.9999999974389</v>
      </c>
      <c r="N4191" s="8">
        <f t="shared" si="327"/>
        <v>19971.999999994878</v>
      </c>
      <c r="O4191" s="18">
        <v>1</v>
      </c>
      <c r="P4191" s="6" t="s">
        <v>7057</v>
      </c>
      <c r="Q4191" s="6" t="s">
        <v>24</v>
      </c>
    </row>
    <row r="4192" spans="1:17" ht="15">
      <c r="A4192" s="6" t="s">
        <v>17</v>
      </c>
      <c r="B4192" s="6" t="s">
        <v>18</v>
      </c>
      <c r="C4192" s="6" t="s">
        <v>38</v>
      </c>
      <c r="D4192" s="6" t="s">
        <v>7058</v>
      </c>
      <c r="E4192" s="6">
        <v>2</v>
      </c>
      <c r="F4192" s="6" t="s">
        <v>1970</v>
      </c>
      <c r="G4192" s="6" t="s">
        <v>22</v>
      </c>
      <c r="H4192" s="7">
        <v>43390.644444444442</v>
      </c>
      <c r="I4192" s="7">
        <v>43383.708333333336</v>
      </c>
      <c r="J4192" s="4">
        <f t="shared" si="328"/>
        <v>2018</v>
      </c>
      <c r="K4192" s="4">
        <f t="shared" si="329"/>
        <v>10</v>
      </c>
      <c r="L4192" s="6">
        <f t="shared" si="330"/>
        <v>599279.99999960884</v>
      </c>
      <c r="M4192" s="8">
        <f t="shared" si="326"/>
        <v>9987.9999999934807</v>
      </c>
      <c r="N4192" s="8">
        <f t="shared" si="327"/>
        <v>19975.999999986961</v>
      </c>
      <c r="O4192" s="18">
        <v>1</v>
      </c>
      <c r="P4192" s="6" t="s">
        <v>7059</v>
      </c>
      <c r="Q4192" s="6" t="s">
        <v>24</v>
      </c>
    </row>
    <row r="4193" spans="1:17" ht="15">
      <c r="A4193" s="6" t="s">
        <v>17</v>
      </c>
      <c r="B4193" s="6" t="s">
        <v>41</v>
      </c>
      <c r="C4193" s="6" t="s">
        <v>62</v>
      </c>
      <c r="D4193" s="6" t="s">
        <v>7060</v>
      </c>
      <c r="E4193" s="6">
        <v>1</v>
      </c>
      <c r="F4193" s="6" t="s">
        <v>1970</v>
      </c>
      <c r="G4193" s="6" t="s">
        <v>22</v>
      </c>
      <c r="H4193" s="7">
        <v>43396.644456018519</v>
      </c>
      <c r="I4193" s="7">
        <v>43383.708333333336</v>
      </c>
      <c r="J4193" s="4">
        <f t="shared" si="328"/>
        <v>2018</v>
      </c>
      <c r="K4193" s="4">
        <f t="shared" si="329"/>
        <v>10</v>
      </c>
      <c r="L4193" s="6">
        <f t="shared" si="330"/>
        <v>1117680.9999998426</v>
      </c>
      <c r="M4193" s="8">
        <f t="shared" si="326"/>
        <v>18628.016666664043</v>
      </c>
      <c r="N4193" s="8">
        <f t="shared" si="327"/>
        <v>18628.016666664043</v>
      </c>
      <c r="O4193" s="18">
        <v>1</v>
      </c>
      <c r="P4193" s="6" t="s">
        <v>7061</v>
      </c>
      <c r="Q4193" s="6" t="s">
        <v>24</v>
      </c>
    </row>
    <row r="4194" spans="1:17" ht="15">
      <c r="A4194" s="6" t="s">
        <v>17</v>
      </c>
      <c r="B4194" s="6" t="s">
        <v>41</v>
      </c>
      <c r="C4194" s="6" t="s">
        <v>62</v>
      </c>
      <c r="D4194" s="6" t="s">
        <v>7062</v>
      </c>
      <c r="E4194" s="6">
        <v>1</v>
      </c>
      <c r="F4194" s="6" t="s">
        <v>1970</v>
      </c>
      <c r="G4194" s="6" t="s">
        <v>22</v>
      </c>
      <c r="H4194" s="7">
        <v>43396.645312499997</v>
      </c>
      <c r="I4194" s="7">
        <v>43383.708333333336</v>
      </c>
      <c r="J4194" s="4">
        <f t="shared" si="328"/>
        <v>2018</v>
      </c>
      <c r="K4194" s="4">
        <f t="shared" si="329"/>
        <v>10</v>
      </c>
      <c r="L4194" s="6">
        <f t="shared" si="330"/>
        <v>1117754.999999539</v>
      </c>
      <c r="M4194" s="8">
        <f t="shared" si="326"/>
        <v>18629.249999992317</v>
      </c>
      <c r="N4194" s="8">
        <f t="shared" si="327"/>
        <v>18629.249999992317</v>
      </c>
      <c r="O4194" s="18">
        <v>1</v>
      </c>
      <c r="P4194" s="6" t="s">
        <v>7063</v>
      </c>
      <c r="Q4194" s="6" t="s">
        <v>24</v>
      </c>
    </row>
    <row r="4195" spans="1:17" ht="15">
      <c r="A4195" s="6" t="s">
        <v>17</v>
      </c>
      <c r="B4195" s="6" t="s">
        <v>41</v>
      </c>
      <c r="C4195" s="6" t="s">
        <v>62</v>
      </c>
      <c r="D4195" s="6" t="s">
        <v>5165</v>
      </c>
      <c r="E4195" s="6">
        <v>1</v>
      </c>
      <c r="F4195" s="6" t="s">
        <v>1970</v>
      </c>
      <c r="G4195" s="6" t="s">
        <v>22</v>
      </c>
      <c r="H4195" s="7">
        <v>43396.646134259259</v>
      </c>
      <c r="I4195" s="7">
        <v>43383.708333333336</v>
      </c>
      <c r="J4195" s="4">
        <f t="shared" si="328"/>
        <v>2018</v>
      </c>
      <c r="K4195" s="4">
        <f t="shared" si="329"/>
        <v>10</v>
      </c>
      <c r="L4195" s="6">
        <f t="shared" si="330"/>
        <v>1117825.9999997914</v>
      </c>
      <c r="M4195" s="8">
        <f t="shared" si="326"/>
        <v>18630.433333329856</v>
      </c>
      <c r="N4195" s="8">
        <f t="shared" si="327"/>
        <v>18630.433333329856</v>
      </c>
      <c r="O4195" s="18">
        <v>1</v>
      </c>
      <c r="P4195" s="6" t="s">
        <v>7064</v>
      </c>
      <c r="Q4195" s="6" t="s">
        <v>24</v>
      </c>
    </row>
    <row r="4196" spans="1:17" ht="15">
      <c r="A4196" s="6" t="s">
        <v>17</v>
      </c>
      <c r="B4196" s="6" t="s">
        <v>47</v>
      </c>
      <c r="C4196" s="6" t="s">
        <v>52</v>
      </c>
      <c r="D4196" s="6" t="s">
        <v>7065</v>
      </c>
      <c r="E4196" s="6">
        <v>24</v>
      </c>
      <c r="F4196" s="6" t="s">
        <v>1970</v>
      </c>
      <c r="G4196" s="6" t="s">
        <v>22</v>
      </c>
      <c r="H4196" s="7">
        <v>43396.64675925926</v>
      </c>
      <c r="I4196" s="7">
        <v>43383.708333333336</v>
      </c>
      <c r="J4196" s="4">
        <f t="shared" si="328"/>
        <v>2018</v>
      </c>
      <c r="K4196" s="4">
        <f t="shared" si="329"/>
        <v>10</v>
      </c>
      <c r="L4196" s="6">
        <f t="shared" si="330"/>
        <v>1117879.9999998417</v>
      </c>
      <c r="M4196" s="8">
        <f t="shared" si="326"/>
        <v>18631.333333330695</v>
      </c>
      <c r="N4196" s="8">
        <f t="shared" si="327"/>
        <v>447151.99999993667</v>
      </c>
      <c r="O4196" s="18">
        <v>1</v>
      </c>
      <c r="P4196" s="6" t="s">
        <v>7066</v>
      </c>
      <c r="Q4196" s="6" t="s">
        <v>24</v>
      </c>
    </row>
    <row r="4197" spans="1:17" ht="15">
      <c r="A4197" s="6" t="s">
        <v>17</v>
      </c>
      <c r="B4197" s="6" t="s">
        <v>41</v>
      </c>
      <c r="C4197" s="6" t="s">
        <v>62</v>
      </c>
      <c r="D4197" s="6" t="s">
        <v>7067</v>
      </c>
      <c r="E4197" s="6">
        <v>2</v>
      </c>
      <c r="F4197" s="6" t="s">
        <v>1970</v>
      </c>
      <c r="G4197" s="6" t="s">
        <v>22</v>
      </c>
      <c r="H4197" s="7">
        <v>43396.649293981478</v>
      </c>
      <c r="I4197" s="7">
        <v>43383.708333333336</v>
      </c>
      <c r="J4197" s="4">
        <f t="shared" si="328"/>
        <v>2018</v>
      </c>
      <c r="K4197" s="4">
        <f t="shared" si="329"/>
        <v>10</v>
      </c>
      <c r="L4197" s="6">
        <f t="shared" si="330"/>
        <v>1118098.9999994868</v>
      </c>
      <c r="M4197" s="8">
        <f t="shared" si="326"/>
        <v>18634.983333324781</v>
      </c>
      <c r="N4197" s="8">
        <f t="shared" si="327"/>
        <v>37269.966666649561</v>
      </c>
      <c r="O4197" s="18">
        <v>1</v>
      </c>
      <c r="P4197" s="6" t="s">
        <v>7068</v>
      </c>
      <c r="Q4197" s="6" t="s">
        <v>24</v>
      </c>
    </row>
    <row r="4198" spans="1:17" ht="15">
      <c r="A4198" s="6" t="s">
        <v>17</v>
      </c>
      <c r="B4198" s="6" t="s">
        <v>41</v>
      </c>
      <c r="C4198" s="6" t="s">
        <v>62</v>
      </c>
      <c r="D4198" s="6" t="s">
        <v>7069</v>
      </c>
      <c r="E4198" s="6">
        <v>1</v>
      </c>
      <c r="F4198" s="6" t="s">
        <v>1970</v>
      </c>
      <c r="G4198" s="6" t="s">
        <v>22</v>
      </c>
      <c r="H4198" s="7">
        <v>43396.65011574074</v>
      </c>
      <c r="I4198" s="7">
        <v>43383.708333333336</v>
      </c>
      <c r="J4198" s="4">
        <f t="shared" si="328"/>
        <v>2018</v>
      </c>
      <c r="K4198" s="4">
        <f t="shared" si="329"/>
        <v>10</v>
      </c>
      <c r="L4198" s="6">
        <f t="shared" si="330"/>
        <v>1118169.9999997392</v>
      </c>
      <c r="M4198" s="8">
        <f t="shared" si="326"/>
        <v>18636.16666666232</v>
      </c>
      <c r="N4198" s="8">
        <f t="shared" si="327"/>
        <v>18636.16666666232</v>
      </c>
      <c r="O4198" s="18">
        <v>1</v>
      </c>
      <c r="P4198" s="6" t="s">
        <v>7070</v>
      </c>
      <c r="Q4198" s="6" t="s">
        <v>24</v>
      </c>
    </row>
    <row r="4199" spans="1:17" ht="15">
      <c r="A4199" s="6" t="s">
        <v>17</v>
      </c>
      <c r="B4199" s="6" t="s">
        <v>41</v>
      </c>
      <c r="C4199" s="6" t="s">
        <v>62</v>
      </c>
      <c r="D4199" s="6" t="s">
        <v>7071</v>
      </c>
      <c r="E4199" s="6">
        <v>2</v>
      </c>
      <c r="F4199" s="6" t="s">
        <v>1970</v>
      </c>
      <c r="G4199" s="6" t="s">
        <v>22</v>
      </c>
      <c r="H4199" s="7">
        <v>43396.650821759256</v>
      </c>
      <c r="I4199" s="7">
        <v>43383.708333333336</v>
      </c>
      <c r="J4199" s="4">
        <f t="shared" si="328"/>
        <v>2018</v>
      </c>
      <c r="K4199" s="4">
        <f t="shared" si="329"/>
        <v>10</v>
      </c>
      <c r="L4199" s="6">
        <f t="shared" si="330"/>
        <v>1118230.9999995399</v>
      </c>
      <c r="M4199" s="8">
        <f t="shared" si="326"/>
        <v>18637.183333325665</v>
      </c>
      <c r="N4199" s="8">
        <f t="shared" si="327"/>
        <v>37274.366666651331</v>
      </c>
      <c r="O4199" s="18">
        <v>1</v>
      </c>
      <c r="P4199" s="6" t="s">
        <v>7072</v>
      </c>
      <c r="Q4199" s="6" t="s">
        <v>24</v>
      </c>
    </row>
    <row r="4200" spans="1:17" ht="15">
      <c r="A4200" s="6" t="s">
        <v>17</v>
      </c>
      <c r="B4200" s="6" t="s">
        <v>18</v>
      </c>
      <c r="C4200" s="6" t="s">
        <v>38</v>
      </c>
      <c r="D4200" s="6" t="s">
        <v>6027</v>
      </c>
      <c r="E4200" s="6">
        <v>3</v>
      </c>
      <c r="F4200" s="6" t="s">
        <v>1970</v>
      </c>
      <c r="G4200" s="6" t="s">
        <v>22</v>
      </c>
      <c r="H4200" s="7">
        <v>43390.651388888888</v>
      </c>
      <c r="I4200" s="7">
        <v>43383.708333333336</v>
      </c>
      <c r="J4200" s="4">
        <f t="shared" si="328"/>
        <v>2018</v>
      </c>
      <c r="K4200" s="4">
        <f t="shared" si="329"/>
        <v>10</v>
      </c>
      <c r="L4200" s="6">
        <f t="shared" si="330"/>
        <v>599879.99999967869</v>
      </c>
      <c r="M4200" s="8">
        <f t="shared" si="326"/>
        <v>9997.9999999946449</v>
      </c>
      <c r="N4200" s="8">
        <f t="shared" si="327"/>
        <v>29993.999999983935</v>
      </c>
      <c r="O4200" s="18">
        <v>1</v>
      </c>
      <c r="P4200" s="6" t="s">
        <v>7073</v>
      </c>
      <c r="Q4200" s="6" t="s">
        <v>24</v>
      </c>
    </row>
    <row r="4201" spans="1:17" ht="15">
      <c r="A4201" s="6" t="s">
        <v>17</v>
      </c>
      <c r="B4201" s="6" t="s">
        <v>18</v>
      </c>
      <c r="C4201" s="6" t="s">
        <v>38</v>
      </c>
      <c r="D4201" s="6" t="s">
        <v>7074</v>
      </c>
      <c r="E4201" s="6">
        <v>2</v>
      </c>
      <c r="F4201" s="6" t="s">
        <v>1970</v>
      </c>
      <c r="G4201" s="6" t="s">
        <v>22</v>
      </c>
      <c r="H4201" s="7">
        <v>43390.651388888888</v>
      </c>
      <c r="I4201" s="7">
        <v>43383.708333333336</v>
      </c>
      <c r="J4201" s="4">
        <f t="shared" si="328"/>
        <v>2018</v>
      </c>
      <c r="K4201" s="4">
        <f t="shared" si="329"/>
        <v>10</v>
      </c>
      <c r="L4201" s="6">
        <f t="shared" si="330"/>
        <v>599879.99999967869</v>
      </c>
      <c r="M4201" s="8">
        <f t="shared" si="326"/>
        <v>9997.9999999946449</v>
      </c>
      <c r="N4201" s="8">
        <f t="shared" si="327"/>
        <v>19995.99999998929</v>
      </c>
      <c r="O4201" s="18">
        <v>1</v>
      </c>
      <c r="P4201" s="6" t="s">
        <v>7075</v>
      </c>
      <c r="Q4201" s="6" t="s">
        <v>24</v>
      </c>
    </row>
    <row r="4202" spans="1:17" ht="15">
      <c r="A4202" s="6" t="s">
        <v>17</v>
      </c>
      <c r="B4202" s="6" t="s">
        <v>18</v>
      </c>
      <c r="C4202" s="6" t="s">
        <v>25</v>
      </c>
      <c r="D4202" s="6" t="s">
        <v>7076</v>
      </c>
      <c r="E4202" s="6">
        <v>1</v>
      </c>
      <c r="F4202" s="6" t="s">
        <v>1970</v>
      </c>
      <c r="G4202" s="6" t="s">
        <v>22</v>
      </c>
      <c r="H4202" s="7">
        <v>43397.409722222219</v>
      </c>
      <c r="I4202" s="7">
        <v>43383.708333333336</v>
      </c>
      <c r="J4202" s="4">
        <f t="shared" si="328"/>
        <v>2018</v>
      </c>
      <c r="K4202" s="4">
        <f t="shared" si="329"/>
        <v>10</v>
      </c>
      <c r="L4202" s="6">
        <f t="shared" si="330"/>
        <v>1183799.9999995111</v>
      </c>
      <c r="M4202" s="8">
        <f t="shared" si="326"/>
        <v>19729.999999991851</v>
      </c>
      <c r="N4202" s="8">
        <f t="shared" si="327"/>
        <v>19729.999999991851</v>
      </c>
      <c r="O4202" s="18">
        <v>1</v>
      </c>
      <c r="P4202" s="6" t="s">
        <v>7077</v>
      </c>
      <c r="Q4202" s="6" t="s">
        <v>24</v>
      </c>
    </row>
    <row r="4203" spans="1:17" ht="15">
      <c r="A4203" s="6" t="s">
        <v>17</v>
      </c>
      <c r="B4203" s="6" t="s">
        <v>18</v>
      </c>
      <c r="C4203" s="6" t="s">
        <v>38</v>
      </c>
      <c r="D4203" s="6" t="s">
        <v>7078</v>
      </c>
      <c r="E4203" s="6">
        <v>1</v>
      </c>
      <c r="F4203" s="6" t="s">
        <v>1970</v>
      </c>
      <c r="G4203" s="6" t="s">
        <v>22</v>
      </c>
      <c r="H4203" s="7">
        <v>43390.652083333334</v>
      </c>
      <c r="I4203" s="7">
        <v>43383.708333333336</v>
      </c>
      <c r="J4203" s="4">
        <f t="shared" si="328"/>
        <v>2018</v>
      </c>
      <c r="K4203" s="4">
        <f t="shared" si="329"/>
        <v>10</v>
      </c>
      <c r="L4203" s="6">
        <f t="shared" si="330"/>
        <v>599939.99999987427</v>
      </c>
      <c r="M4203" s="8">
        <f t="shared" si="326"/>
        <v>9998.9999999979045</v>
      </c>
      <c r="N4203" s="8">
        <f t="shared" si="327"/>
        <v>9998.9999999979045</v>
      </c>
      <c r="O4203" s="18">
        <v>1</v>
      </c>
      <c r="P4203" s="6" t="s">
        <v>7079</v>
      </c>
      <c r="Q4203" s="6" t="s">
        <v>24</v>
      </c>
    </row>
    <row r="4204" spans="1:17" ht="15">
      <c r="A4204" s="6" t="s">
        <v>17</v>
      </c>
      <c r="B4204" s="6" t="s">
        <v>18</v>
      </c>
      <c r="C4204" s="6" t="s">
        <v>38</v>
      </c>
      <c r="D4204" s="6" t="s">
        <v>7080</v>
      </c>
      <c r="E4204" s="6">
        <v>1</v>
      </c>
      <c r="F4204" s="6" t="s">
        <v>1970</v>
      </c>
      <c r="G4204" s="6" t="s">
        <v>22</v>
      </c>
      <c r="H4204" s="7">
        <v>43390.652777777781</v>
      </c>
      <c r="I4204" s="7">
        <v>43383.708333333336</v>
      </c>
      <c r="J4204" s="4">
        <f t="shared" si="328"/>
        <v>2018</v>
      </c>
      <c r="K4204" s="4">
        <f t="shared" si="329"/>
        <v>10</v>
      </c>
      <c r="L4204" s="6">
        <f t="shared" si="330"/>
        <v>600000.00000006985</v>
      </c>
      <c r="M4204" s="8">
        <f t="shared" si="326"/>
        <v>10000.000000001164</v>
      </c>
      <c r="N4204" s="8">
        <f t="shared" si="327"/>
        <v>10000.000000001164</v>
      </c>
      <c r="O4204" s="18">
        <v>1</v>
      </c>
      <c r="P4204" s="6" t="s">
        <v>7081</v>
      </c>
      <c r="Q4204" s="6" t="s">
        <v>24</v>
      </c>
    </row>
    <row r="4205" spans="1:17" ht="15">
      <c r="A4205" s="6" t="s">
        <v>17</v>
      </c>
      <c r="B4205" s="6" t="s">
        <v>18</v>
      </c>
      <c r="C4205" s="6" t="s">
        <v>38</v>
      </c>
      <c r="D4205" s="6" t="s">
        <v>7082</v>
      </c>
      <c r="E4205" s="6">
        <v>1</v>
      </c>
      <c r="F4205" s="6" t="s">
        <v>1970</v>
      </c>
      <c r="G4205" s="6" t="s">
        <v>22</v>
      </c>
      <c r="H4205" s="7">
        <v>43390.652777777781</v>
      </c>
      <c r="I4205" s="7">
        <v>43383.708333333336</v>
      </c>
      <c r="J4205" s="4">
        <f t="shared" si="328"/>
        <v>2018</v>
      </c>
      <c r="K4205" s="4">
        <f t="shared" si="329"/>
        <v>10</v>
      </c>
      <c r="L4205" s="6">
        <f t="shared" si="330"/>
        <v>600000.00000006985</v>
      </c>
      <c r="M4205" s="8">
        <f t="shared" si="326"/>
        <v>10000.000000001164</v>
      </c>
      <c r="N4205" s="8">
        <f t="shared" si="327"/>
        <v>10000.000000001164</v>
      </c>
      <c r="O4205" s="18">
        <v>1</v>
      </c>
      <c r="P4205" s="6" t="s">
        <v>7083</v>
      </c>
      <c r="Q4205" s="6" t="s">
        <v>24</v>
      </c>
    </row>
    <row r="4206" spans="1:17" ht="15">
      <c r="A4206" s="6" t="s">
        <v>17</v>
      </c>
      <c r="B4206" s="6" t="s">
        <v>18</v>
      </c>
      <c r="C4206" s="6" t="s">
        <v>38</v>
      </c>
      <c r="D4206" s="6" t="s">
        <v>367</v>
      </c>
      <c r="E4206" s="6">
        <v>2</v>
      </c>
      <c r="F4206" s="6" t="s">
        <v>1970</v>
      </c>
      <c r="G4206" s="6" t="s">
        <v>22</v>
      </c>
      <c r="H4206" s="7">
        <v>43390.652777777781</v>
      </c>
      <c r="I4206" s="7">
        <v>43383.708333333336</v>
      </c>
      <c r="J4206" s="4">
        <f t="shared" si="328"/>
        <v>2018</v>
      </c>
      <c r="K4206" s="4">
        <f t="shared" si="329"/>
        <v>10</v>
      </c>
      <c r="L4206" s="6">
        <f t="shared" si="330"/>
        <v>600000.00000006985</v>
      </c>
      <c r="M4206" s="8">
        <f t="shared" si="326"/>
        <v>10000.000000001164</v>
      </c>
      <c r="N4206" s="8">
        <f t="shared" si="327"/>
        <v>20000.000000002328</v>
      </c>
      <c r="O4206" s="18">
        <v>1</v>
      </c>
      <c r="P4206" s="6" t="s">
        <v>7084</v>
      </c>
      <c r="Q4206" s="6" t="s">
        <v>24</v>
      </c>
    </row>
    <row r="4207" spans="1:17" ht="15">
      <c r="A4207" s="6" t="s">
        <v>17</v>
      </c>
      <c r="B4207" s="6" t="s">
        <v>18</v>
      </c>
      <c r="C4207" s="6" t="s">
        <v>38</v>
      </c>
      <c r="D4207" s="6" t="s">
        <v>1813</v>
      </c>
      <c r="E4207" s="6">
        <v>8</v>
      </c>
      <c r="F4207" s="6" t="s">
        <v>1970</v>
      </c>
      <c r="G4207" s="6" t="s">
        <v>22</v>
      </c>
      <c r="H4207" s="7">
        <v>43390.65347222222</v>
      </c>
      <c r="I4207" s="7">
        <v>43383.708333333336</v>
      </c>
      <c r="J4207" s="4">
        <f t="shared" si="328"/>
        <v>2018</v>
      </c>
      <c r="K4207" s="4">
        <f t="shared" si="329"/>
        <v>10</v>
      </c>
      <c r="L4207" s="6">
        <f t="shared" si="330"/>
        <v>600059.99999963678</v>
      </c>
      <c r="M4207" s="8">
        <f t="shared" si="326"/>
        <v>10000.999999993946</v>
      </c>
      <c r="N4207" s="8">
        <f t="shared" si="327"/>
        <v>80007.999999951571</v>
      </c>
      <c r="O4207" s="18">
        <v>1</v>
      </c>
      <c r="P4207" s="6" t="s">
        <v>7085</v>
      </c>
      <c r="Q4207" s="6" t="s">
        <v>24</v>
      </c>
    </row>
    <row r="4208" spans="1:17" ht="15">
      <c r="A4208" s="6" t="s">
        <v>17</v>
      </c>
      <c r="B4208" s="6" t="s">
        <v>18</v>
      </c>
      <c r="C4208" s="6" t="s">
        <v>38</v>
      </c>
      <c r="D4208" s="6" t="s">
        <v>7086</v>
      </c>
      <c r="E4208" s="6">
        <v>1</v>
      </c>
      <c r="F4208" s="6" t="s">
        <v>1970</v>
      </c>
      <c r="G4208" s="6" t="s">
        <v>22</v>
      </c>
      <c r="H4208" s="7">
        <v>43390.65347222222</v>
      </c>
      <c r="I4208" s="7">
        <v>43383.708333333336</v>
      </c>
      <c r="J4208" s="4">
        <f t="shared" si="328"/>
        <v>2018</v>
      </c>
      <c r="K4208" s="4">
        <f t="shared" si="329"/>
        <v>10</v>
      </c>
      <c r="L4208" s="6">
        <f t="shared" si="330"/>
        <v>600059.99999963678</v>
      </c>
      <c r="M4208" s="8">
        <f t="shared" si="326"/>
        <v>10000.999999993946</v>
      </c>
      <c r="N4208" s="8">
        <f t="shared" si="327"/>
        <v>10000.999999993946</v>
      </c>
      <c r="O4208" s="18">
        <v>1</v>
      </c>
      <c r="P4208" s="6" t="s">
        <v>7087</v>
      </c>
      <c r="Q4208" s="6" t="s">
        <v>24</v>
      </c>
    </row>
    <row r="4209" spans="1:17" ht="15">
      <c r="A4209" s="6" t="s">
        <v>17</v>
      </c>
      <c r="B4209" s="6" t="s">
        <v>18</v>
      </c>
      <c r="C4209" s="6" t="s">
        <v>38</v>
      </c>
      <c r="D4209" s="6" t="s">
        <v>7088</v>
      </c>
      <c r="E4209" s="6">
        <v>2</v>
      </c>
      <c r="F4209" s="6" t="s">
        <v>1970</v>
      </c>
      <c r="G4209" s="6" t="s">
        <v>22</v>
      </c>
      <c r="H4209" s="7">
        <v>43390.65347222222</v>
      </c>
      <c r="I4209" s="7">
        <v>43383.708333333336</v>
      </c>
      <c r="J4209" s="4">
        <f t="shared" si="328"/>
        <v>2018</v>
      </c>
      <c r="K4209" s="4">
        <f t="shared" si="329"/>
        <v>10</v>
      </c>
      <c r="L4209" s="6">
        <f t="shared" si="330"/>
        <v>600059.99999963678</v>
      </c>
      <c r="M4209" s="8">
        <f t="shared" si="326"/>
        <v>10000.999999993946</v>
      </c>
      <c r="N4209" s="8">
        <f t="shared" si="327"/>
        <v>20001.999999987893</v>
      </c>
      <c r="O4209" s="18">
        <v>1</v>
      </c>
      <c r="P4209" s="6" t="s">
        <v>7089</v>
      </c>
      <c r="Q4209" s="6" t="s">
        <v>24</v>
      </c>
    </row>
    <row r="4210" spans="1:17" ht="15">
      <c r="A4210" s="6" t="s">
        <v>17</v>
      </c>
      <c r="B4210" s="6" t="s">
        <v>18</v>
      </c>
      <c r="C4210" s="6" t="s">
        <v>38</v>
      </c>
      <c r="D4210" s="6" t="s">
        <v>3834</v>
      </c>
      <c r="E4210" s="6">
        <v>7</v>
      </c>
      <c r="F4210" s="6" t="s">
        <v>1970</v>
      </c>
      <c r="G4210" s="6" t="s">
        <v>22</v>
      </c>
      <c r="H4210" s="7">
        <v>43390.654166666667</v>
      </c>
      <c r="I4210" s="7">
        <v>43383.708333333336</v>
      </c>
      <c r="J4210" s="4">
        <f t="shared" si="328"/>
        <v>2018</v>
      </c>
      <c r="K4210" s="4">
        <f t="shared" si="329"/>
        <v>10</v>
      </c>
      <c r="L4210" s="6">
        <f t="shared" si="330"/>
        <v>600119.99999983236</v>
      </c>
      <c r="M4210" s="8">
        <f t="shared" si="326"/>
        <v>10001.999999997206</v>
      </c>
      <c r="N4210" s="8">
        <f t="shared" si="327"/>
        <v>70013.999999980442</v>
      </c>
      <c r="O4210" s="18">
        <v>1</v>
      </c>
      <c r="P4210" s="6" t="s">
        <v>7090</v>
      </c>
      <c r="Q4210" s="6" t="s">
        <v>24</v>
      </c>
    </row>
    <row r="4211" spans="1:17" ht="15">
      <c r="A4211" s="6" t="s">
        <v>17</v>
      </c>
      <c r="B4211" s="6" t="s">
        <v>41</v>
      </c>
      <c r="C4211" s="6" t="s">
        <v>62</v>
      </c>
      <c r="D4211" s="6" t="s">
        <v>7091</v>
      </c>
      <c r="E4211" s="6">
        <v>1</v>
      </c>
      <c r="F4211" s="6" t="s">
        <v>1970</v>
      </c>
      <c r="G4211" s="6" t="s">
        <v>22</v>
      </c>
      <c r="H4211" s="7">
        <v>43396.654803240737</v>
      </c>
      <c r="I4211" s="7">
        <v>43383.708333333336</v>
      </c>
      <c r="J4211" s="4">
        <f t="shared" si="328"/>
        <v>2018</v>
      </c>
      <c r="K4211" s="4">
        <f t="shared" si="329"/>
        <v>10</v>
      </c>
      <c r="L4211" s="6">
        <f t="shared" si="330"/>
        <v>1118574.9999994878</v>
      </c>
      <c r="M4211" s="8">
        <f t="shared" si="326"/>
        <v>18642.91666665813</v>
      </c>
      <c r="N4211" s="8">
        <f t="shared" si="327"/>
        <v>18642.91666665813</v>
      </c>
      <c r="O4211" s="18">
        <v>1</v>
      </c>
      <c r="P4211" s="6" t="s">
        <v>7092</v>
      </c>
      <c r="Q4211" s="6" t="s">
        <v>24</v>
      </c>
    </row>
    <row r="4212" spans="1:17" ht="15">
      <c r="A4212" s="6" t="s">
        <v>17</v>
      </c>
      <c r="B4212" s="6" t="s">
        <v>18</v>
      </c>
      <c r="C4212" s="6" t="s">
        <v>38</v>
      </c>
      <c r="D4212" s="6" t="s">
        <v>7093</v>
      </c>
      <c r="E4212" s="6">
        <v>3</v>
      </c>
      <c r="F4212" s="6" t="s">
        <v>1970</v>
      </c>
      <c r="G4212" s="6" t="s">
        <v>22</v>
      </c>
      <c r="H4212" s="7">
        <v>43390.654166666667</v>
      </c>
      <c r="I4212" s="7">
        <v>43383.708333333336</v>
      </c>
      <c r="J4212" s="4">
        <f t="shared" si="328"/>
        <v>2018</v>
      </c>
      <c r="K4212" s="4">
        <f t="shared" si="329"/>
        <v>10</v>
      </c>
      <c r="L4212" s="6">
        <f t="shared" si="330"/>
        <v>600119.99999983236</v>
      </c>
      <c r="M4212" s="8">
        <f t="shared" si="326"/>
        <v>10001.999999997206</v>
      </c>
      <c r="N4212" s="8">
        <f t="shared" si="327"/>
        <v>30005.999999991618</v>
      </c>
      <c r="O4212" s="18">
        <v>1</v>
      </c>
      <c r="P4212" s="6" t="s">
        <v>7094</v>
      </c>
      <c r="Q4212" s="6" t="s">
        <v>24</v>
      </c>
    </row>
    <row r="4213" spans="1:17" ht="15">
      <c r="A4213" s="6" t="s">
        <v>17</v>
      </c>
      <c r="B4213" s="6" t="s">
        <v>18</v>
      </c>
      <c r="C4213" s="6" t="s">
        <v>38</v>
      </c>
      <c r="D4213" s="6" t="s">
        <v>7095</v>
      </c>
      <c r="E4213" s="6">
        <v>3</v>
      </c>
      <c r="F4213" s="6" t="s">
        <v>1970</v>
      </c>
      <c r="G4213" s="6" t="s">
        <v>22</v>
      </c>
      <c r="H4213" s="7">
        <v>43390.654861111114</v>
      </c>
      <c r="I4213" s="7">
        <v>43383.708333333336</v>
      </c>
      <c r="J4213" s="4">
        <f t="shared" si="328"/>
        <v>2018</v>
      </c>
      <c r="K4213" s="4">
        <f t="shared" si="329"/>
        <v>10</v>
      </c>
      <c r="L4213" s="6">
        <f t="shared" si="330"/>
        <v>600180.00000002794</v>
      </c>
      <c r="M4213" s="8">
        <f t="shared" si="326"/>
        <v>10003.000000000466</v>
      </c>
      <c r="N4213" s="8">
        <f t="shared" si="327"/>
        <v>30009.000000001397</v>
      </c>
      <c r="O4213" s="18">
        <v>1</v>
      </c>
      <c r="P4213" s="6" t="s">
        <v>7096</v>
      </c>
      <c r="Q4213" s="6" t="s">
        <v>24</v>
      </c>
    </row>
    <row r="4214" spans="1:17" ht="15">
      <c r="A4214" s="6" t="s">
        <v>17</v>
      </c>
      <c r="B4214" s="6" t="s">
        <v>18</v>
      </c>
      <c r="C4214" s="6" t="s">
        <v>38</v>
      </c>
      <c r="D4214" s="6" t="s">
        <v>4430</v>
      </c>
      <c r="E4214" s="6">
        <v>1</v>
      </c>
      <c r="F4214" s="6" t="s">
        <v>1970</v>
      </c>
      <c r="G4214" s="6" t="s">
        <v>22</v>
      </c>
      <c r="H4214" s="7">
        <v>43390.654861111114</v>
      </c>
      <c r="I4214" s="7">
        <v>43383.708333333336</v>
      </c>
      <c r="J4214" s="4">
        <f t="shared" si="328"/>
        <v>2018</v>
      </c>
      <c r="K4214" s="4">
        <f t="shared" si="329"/>
        <v>10</v>
      </c>
      <c r="L4214" s="6">
        <f t="shared" si="330"/>
        <v>600180.00000002794</v>
      </c>
      <c r="M4214" s="8">
        <f t="shared" si="326"/>
        <v>10003.000000000466</v>
      </c>
      <c r="N4214" s="8">
        <f t="shared" si="327"/>
        <v>10003.000000000466</v>
      </c>
      <c r="O4214" s="18">
        <v>1</v>
      </c>
      <c r="P4214" s="6" t="s">
        <v>7097</v>
      </c>
      <c r="Q4214" s="6" t="s">
        <v>24</v>
      </c>
    </row>
    <row r="4215" spans="1:17" ht="15">
      <c r="A4215" s="6" t="s">
        <v>17</v>
      </c>
      <c r="B4215" s="6" t="s">
        <v>41</v>
      </c>
      <c r="C4215" s="6" t="s">
        <v>62</v>
      </c>
      <c r="D4215" s="6" t="s">
        <v>7098</v>
      </c>
      <c r="E4215" s="6">
        <v>2</v>
      </c>
      <c r="F4215" s="6" t="s">
        <v>1970</v>
      </c>
      <c r="G4215" s="6" t="s">
        <v>22</v>
      </c>
      <c r="H4215" s="7">
        <v>43396.655532407407</v>
      </c>
      <c r="I4215" s="7">
        <v>43383.708333333336</v>
      </c>
      <c r="J4215" s="4">
        <f t="shared" si="328"/>
        <v>2018</v>
      </c>
      <c r="K4215" s="4">
        <f t="shared" si="329"/>
        <v>10</v>
      </c>
      <c r="L4215" s="6">
        <f t="shared" si="330"/>
        <v>1118637.999999756</v>
      </c>
      <c r="M4215" s="8">
        <f t="shared" si="326"/>
        <v>18643.9666666626</v>
      </c>
      <c r="N4215" s="8">
        <f t="shared" si="327"/>
        <v>37287.9333333252</v>
      </c>
      <c r="O4215" s="18">
        <v>1</v>
      </c>
      <c r="P4215" s="6" t="s">
        <v>7099</v>
      </c>
      <c r="Q4215" s="6" t="s">
        <v>24</v>
      </c>
    </row>
    <row r="4216" spans="1:17" ht="15">
      <c r="A4216" s="6" t="s">
        <v>17</v>
      </c>
      <c r="B4216" s="6" t="s">
        <v>18</v>
      </c>
      <c r="C4216" s="6" t="s">
        <v>38</v>
      </c>
      <c r="D4216" s="6" t="s">
        <v>7100</v>
      </c>
      <c r="E4216" s="6">
        <v>1</v>
      </c>
      <c r="F4216" s="6" t="s">
        <v>1970</v>
      </c>
      <c r="G4216" s="6" t="s">
        <v>22</v>
      </c>
      <c r="H4216" s="7">
        <v>43390.655555555553</v>
      </c>
      <c r="I4216" s="7">
        <v>43383.708333333336</v>
      </c>
      <c r="J4216" s="4">
        <f t="shared" si="328"/>
        <v>2018</v>
      </c>
      <c r="K4216" s="4">
        <f t="shared" si="329"/>
        <v>10</v>
      </c>
      <c r="L4216" s="6">
        <f t="shared" si="330"/>
        <v>600239.99999959487</v>
      </c>
      <c r="M4216" s="8">
        <f t="shared" si="326"/>
        <v>10003.999999993248</v>
      </c>
      <c r="N4216" s="8">
        <f t="shared" si="327"/>
        <v>10003.999999993248</v>
      </c>
      <c r="O4216" s="18">
        <v>1</v>
      </c>
      <c r="P4216" s="6" t="s">
        <v>7101</v>
      </c>
      <c r="Q4216" s="6" t="s">
        <v>24</v>
      </c>
    </row>
    <row r="4217" spans="1:17" ht="15">
      <c r="A4217" s="6" t="s">
        <v>17</v>
      </c>
      <c r="B4217" s="6" t="s">
        <v>41</v>
      </c>
      <c r="C4217" s="6" t="s">
        <v>62</v>
      </c>
      <c r="D4217" s="6" t="s">
        <v>7102</v>
      </c>
      <c r="E4217" s="6">
        <v>1</v>
      </c>
      <c r="F4217" s="6" t="s">
        <v>1970</v>
      </c>
      <c r="G4217" s="6" t="s">
        <v>22</v>
      </c>
      <c r="H4217" s="7">
        <v>43396.657175925924</v>
      </c>
      <c r="I4217" s="7">
        <v>43383.708333333336</v>
      </c>
      <c r="J4217" s="4">
        <f t="shared" si="328"/>
        <v>2018</v>
      </c>
      <c r="K4217" s="4">
        <f t="shared" si="329"/>
        <v>10</v>
      </c>
      <c r="L4217" s="6">
        <f t="shared" si="330"/>
        <v>1118779.9999996321</v>
      </c>
      <c r="M4217" s="8">
        <f t="shared" si="326"/>
        <v>18646.333333327202</v>
      </c>
      <c r="N4217" s="8">
        <f t="shared" si="327"/>
        <v>18646.333333327202</v>
      </c>
      <c r="O4217" s="18">
        <v>1</v>
      </c>
      <c r="P4217" s="6" t="s">
        <v>7103</v>
      </c>
      <c r="Q4217" s="6" t="s">
        <v>24</v>
      </c>
    </row>
    <row r="4218" spans="1:17" ht="15">
      <c r="A4218" s="6" t="s">
        <v>17</v>
      </c>
      <c r="B4218" s="6" t="s">
        <v>41</v>
      </c>
      <c r="C4218" s="6" t="s">
        <v>62</v>
      </c>
      <c r="D4218" s="6" t="s">
        <v>3043</v>
      </c>
      <c r="E4218" s="6">
        <v>2</v>
      </c>
      <c r="F4218" s="6" t="s">
        <v>1970</v>
      </c>
      <c r="G4218" s="6" t="s">
        <v>22</v>
      </c>
      <c r="H4218" s="7">
        <v>43396.662916666668</v>
      </c>
      <c r="I4218" s="7">
        <v>43383.708333333336</v>
      </c>
      <c r="J4218" s="4">
        <f t="shared" si="328"/>
        <v>2018</v>
      </c>
      <c r="K4218" s="4">
        <f t="shared" si="329"/>
        <v>10</v>
      </c>
      <c r="L4218" s="6">
        <f t="shared" si="330"/>
        <v>1119275.9999999078</v>
      </c>
      <c r="M4218" s="8">
        <f t="shared" si="326"/>
        <v>18654.599999998463</v>
      </c>
      <c r="N4218" s="8">
        <f t="shared" si="327"/>
        <v>37309.199999996927</v>
      </c>
      <c r="O4218" s="18">
        <v>1</v>
      </c>
      <c r="P4218" s="6" t="s">
        <v>7104</v>
      </c>
      <c r="Q4218" s="6" t="s">
        <v>24</v>
      </c>
    </row>
    <row r="4219" spans="1:17" ht="15">
      <c r="A4219" s="6" t="s">
        <v>17</v>
      </c>
      <c r="B4219" s="6" t="s">
        <v>41</v>
      </c>
      <c r="C4219" s="6" t="s">
        <v>62</v>
      </c>
      <c r="D4219" s="6" t="s">
        <v>7105</v>
      </c>
      <c r="E4219" s="6">
        <v>1</v>
      </c>
      <c r="F4219" s="6" t="s">
        <v>1970</v>
      </c>
      <c r="G4219" s="6" t="s">
        <v>22</v>
      </c>
      <c r="H4219" s="7">
        <v>43396.664594907408</v>
      </c>
      <c r="I4219" s="7">
        <v>43383.708333333336</v>
      </c>
      <c r="J4219" s="4">
        <f t="shared" si="328"/>
        <v>2018</v>
      </c>
      <c r="K4219" s="4">
        <f t="shared" si="329"/>
        <v>10</v>
      </c>
      <c r="L4219" s="6">
        <f t="shared" si="330"/>
        <v>1119420.9999998566</v>
      </c>
      <c r="M4219" s="8">
        <f t="shared" si="326"/>
        <v>18657.016666664276</v>
      </c>
      <c r="N4219" s="8">
        <f t="shared" si="327"/>
        <v>18657.016666664276</v>
      </c>
      <c r="O4219" s="18">
        <v>1</v>
      </c>
      <c r="P4219" s="6" t="s">
        <v>7106</v>
      </c>
      <c r="Q4219" s="6" t="s">
        <v>24</v>
      </c>
    </row>
    <row r="4220" spans="1:17" ht="15">
      <c r="A4220" s="6" t="s">
        <v>17</v>
      </c>
      <c r="B4220" s="6" t="s">
        <v>41</v>
      </c>
      <c r="C4220" s="6" t="s">
        <v>62</v>
      </c>
      <c r="D4220" s="6" t="s">
        <v>7107</v>
      </c>
      <c r="E4220" s="6">
        <v>2</v>
      </c>
      <c r="F4220" s="6" t="s">
        <v>1970</v>
      </c>
      <c r="G4220" s="6" t="s">
        <v>22</v>
      </c>
      <c r="H4220" s="7">
        <v>43396.666238425925</v>
      </c>
      <c r="I4220" s="7">
        <v>43383.708333333336</v>
      </c>
      <c r="J4220" s="4">
        <f t="shared" si="328"/>
        <v>2018</v>
      </c>
      <c r="K4220" s="4">
        <f t="shared" si="329"/>
        <v>10</v>
      </c>
      <c r="L4220" s="6">
        <f t="shared" si="330"/>
        <v>1119562.9999997327</v>
      </c>
      <c r="M4220" s="8">
        <f t="shared" si="326"/>
        <v>18659.383333328879</v>
      </c>
      <c r="N4220" s="8">
        <f t="shared" si="327"/>
        <v>37318.766666657757</v>
      </c>
      <c r="O4220" s="18">
        <v>1</v>
      </c>
      <c r="P4220" s="6" t="s">
        <v>7108</v>
      </c>
      <c r="Q4220" s="6" t="s">
        <v>24</v>
      </c>
    </row>
    <row r="4221" spans="1:17" ht="15">
      <c r="A4221" s="6" t="s">
        <v>17</v>
      </c>
      <c r="B4221" s="6" t="s">
        <v>41</v>
      </c>
      <c r="C4221" s="6" t="s">
        <v>62</v>
      </c>
      <c r="D4221" s="6" t="s">
        <v>7109</v>
      </c>
      <c r="E4221" s="6">
        <v>1</v>
      </c>
      <c r="F4221" s="6" t="s">
        <v>1970</v>
      </c>
      <c r="G4221" s="6" t="s">
        <v>22</v>
      </c>
      <c r="H4221" s="7">
        <v>43396.667430555557</v>
      </c>
      <c r="I4221" s="7">
        <v>43383.708333333336</v>
      </c>
      <c r="J4221" s="4">
        <f t="shared" si="328"/>
        <v>2018</v>
      </c>
      <c r="K4221" s="4">
        <f t="shared" si="329"/>
        <v>10</v>
      </c>
      <c r="L4221" s="6">
        <f t="shared" si="330"/>
        <v>1119665.9999999218</v>
      </c>
      <c r="M4221" s="8">
        <f t="shared" si="326"/>
        <v>18661.099999998696</v>
      </c>
      <c r="N4221" s="8">
        <f t="shared" si="327"/>
        <v>18661.099999998696</v>
      </c>
      <c r="O4221" s="18">
        <v>1</v>
      </c>
      <c r="P4221" s="6" t="s">
        <v>7110</v>
      </c>
      <c r="Q4221" s="6" t="s">
        <v>24</v>
      </c>
    </row>
    <row r="4222" spans="1:17" ht="15">
      <c r="A4222" s="6" t="s">
        <v>17</v>
      </c>
      <c r="B4222" s="6" t="s">
        <v>41</v>
      </c>
      <c r="C4222" s="6" t="s">
        <v>62</v>
      </c>
      <c r="D4222" s="6" t="s">
        <v>7111</v>
      </c>
      <c r="E4222" s="6">
        <v>1</v>
      </c>
      <c r="F4222" s="6" t="s">
        <v>1970</v>
      </c>
      <c r="G4222" s="6" t="s">
        <v>22</v>
      </c>
      <c r="H4222" s="7">
        <v>43396.668136574073</v>
      </c>
      <c r="I4222" s="7">
        <v>43383.708333333336</v>
      </c>
      <c r="J4222" s="4">
        <f t="shared" si="328"/>
        <v>2018</v>
      </c>
      <c r="K4222" s="4">
        <f t="shared" si="329"/>
        <v>10</v>
      </c>
      <c r="L4222" s="6">
        <f t="shared" si="330"/>
        <v>1119726.9999997225</v>
      </c>
      <c r="M4222" s="8">
        <f t="shared" si="326"/>
        <v>18662.116666662041</v>
      </c>
      <c r="N4222" s="8">
        <f t="shared" si="327"/>
        <v>18662.116666662041</v>
      </c>
      <c r="O4222" s="18">
        <v>1</v>
      </c>
      <c r="P4222" s="6" t="s">
        <v>7112</v>
      </c>
      <c r="Q4222" s="6" t="s">
        <v>24</v>
      </c>
    </row>
    <row r="4223" spans="1:17" ht="15">
      <c r="A4223" s="6" t="s">
        <v>17</v>
      </c>
      <c r="B4223" s="6" t="s">
        <v>41</v>
      </c>
      <c r="C4223" s="6" t="s">
        <v>62</v>
      </c>
      <c r="D4223" s="6" t="s">
        <v>7113</v>
      </c>
      <c r="E4223" s="6">
        <v>1</v>
      </c>
      <c r="F4223" s="6" t="s">
        <v>1970</v>
      </c>
      <c r="G4223" s="6" t="s">
        <v>22</v>
      </c>
      <c r="H4223" s="7">
        <v>43396.669050925928</v>
      </c>
      <c r="I4223" s="7">
        <v>43383.708333333336</v>
      </c>
      <c r="J4223" s="4">
        <f t="shared" si="328"/>
        <v>2018</v>
      </c>
      <c r="K4223" s="4">
        <f t="shared" si="329"/>
        <v>10</v>
      </c>
      <c r="L4223" s="6">
        <f t="shared" si="330"/>
        <v>1119805.999999959</v>
      </c>
      <c r="M4223" s="8">
        <f t="shared" si="326"/>
        <v>18663.43333333265</v>
      </c>
      <c r="N4223" s="8">
        <f t="shared" si="327"/>
        <v>18663.43333333265</v>
      </c>
      <c r="O4223" s="18">
        <v>1</v>
      </c>
      <c r="P4223" s="6" t="s">
        <v>7114</v>
      </c>
      <c r="Q4223" s="6" t="s">
        <v>24</v>
      </c>
    </row>
    <row r="4224" spans="1:17" ht="15">
      <c r="A4224" s="6" t="s">
        <v>17</v>
      </c>
      <c r="B4224" s="6" t="s">
        <v>18</v>
      </c>
      <c r="C4224" s="6" t="s">
        <v>19</v>
      </c>
      <c r="D4224" s="6" t="s">
        <v>7115</v>
      </c>
      <c r="E4224" s="6">
        <v>6</v>
      </c>
      <c r="F4224" s="6" t="s">
        <v>1970</v>
      </c>
      <c r="G4224" s="6" t="s">
        <v>22</v>
      </c>
      <c r="H4224" s="7">
        <v>43394.504224537035</v>
      </c>
      <c r="I4224" s="7">
        <v>43383.708333333336</v>
      </c>
      <c r="J4224" s="4">
        <f t="shared" si="328"/>
        <v>2018</v>
      </c>
      <c r="K4224" s="4">
        <f t="shared" si="329"/>
        <v>10</v>
      </c>
      <c r="L4224" s="6">
        <f t="shared" si="330"/>
        <v>932764.99999961816</v>
      </c>
      <c r="M4224" s="8">
        <f t="shared" si="331" ref="M4224:M4287">+L4224/60</f>
        <v>15546.083333326969</v>
      </c>
      <c r="N4224" s="8">
        <f t="shared" si="332" ref="N4224:N4287">+M4224*E4224</f>
        <v>93276.499999961816</v>
      </c>
      <c r="O4224" s="18">
        <v>1</v>
      </c>
      <c r="P4224" s="6" t="s">
        <v>7116</v>
      </c>
      <c r="Q4224" s="6" t="s">
        <v>24</v>
      </c>
    </row>
    <row r="4225" spans="1:17" ht="15">
      <c r="A4225" s="6" t="s">
        <v>17</v>
      </c>
      <c r="B4225" s="6" t="s">
        <v>41</v>
      </c>
      <c r="C4225" s="6" t="s">
        <v>62</v>
      </c>
      <c r="D4225" s="6" t="s">
        <v>6273</v>
      </c>
      <c r="E4225" s="6">
        <v>6</v>
      </c>
      <c r="F4225" s="6" t="s">
        <v>1970</v>
      </c>
      <c r="G4225" s="6" t="s">
        <v>22</v>
      </c>
      <c r="H4225" s="7">
        <v>43396.671076388891</v>
      </c>
      <c r="I4225" s="7">
        <v>43383.708333333336</v>
      </c>
      <c r="J4225" s="4">
        <f t="shared" si="328"/>
        <v>2018</v>
      </c>
      <c r="K4225" s="4">
        <f t="shared" si="329"/>
        <v>10</v>
      </c>
      <c r="L4225" s="6">
        <f t="shared" si="330"/>
        <v>1119981.0000000056</v>
      </c>
      <c r="M4225" s="8">
        <f t="shared" si="331"/>
        <v>18666.350000000093</v>
      </c>
      <c r="N4225" s="8">
        <f t="shared" si="332"/>
        <v>111998.10000000056</v>
      </c>
      <c r="O4225" s="18">
        <v>1</v>
      </c>
      <c r="P4225" s="6" t="s">
        <v>7117</v>
      </c>
      <c r="Q4225" s="6" t="s">
        <v>24</v>
      </c>
    </row>
    <row r="4226" spans="1:17" ht="15">
      <c r="A4226" s="6" t="s">
        <v>17</v>
      </c>
      <c r="B4226" s="6" t="s">
        <v>41</v>
      </c>
      <c r="C4226" s="6" t="s">
        <v>62</v>
      </c>
      <c r="D4226" s="6" t="s">
        <v>3507</v>
      </c>
      <c r="E4226" s="6">
        <v>3</v>
      </c>
      <c r="F4226" s="6" t="s">
        <v>1970</v>
      </c>
      <c r="G4226" s="6" t="s">
        <v>22</v>
      </c>
      <c r="H4226" s="7">
        <v>43396.673344907409</v>
      </c>
      <c r="I4226" s="7">
        <v>43383.708333333336</v>
      </c>
      <c r="J4226" s="4">
        <f t="shared" si="328"/>
        <v>2018</v>
      </c>
      <c r="K4226" s="4">
        <f t="shared" si="329"/>
        <v>10</v>
      </c>
      <c r="L4226" s="6">
        <f t="shared" si="330"/>
        <v>1120176.999999932</v>
      </c>
      <c r="M4226" s="8">
        <f t="shared" si="331"/>
        <v>18669.616666665534</v>
      </c>
      <c r="N4226" s="8">
        <f t="shared" si="332"/>
        <v>56008.849999996601</v>
      </c>
      <c r="O4226" s="18">
        <v>1</v>
      </c>
      <c r="P4226" s="6" t="s">
        <v>7118</v>
      </c>
      <c r="Q4226" s="6" t="s">
        <v>24</v>
      </c>
    </row>
    <row r="4227" spans="1:17" ht="15">
      <c r="A4227" s="6" t="s">
        <v>17</v>
      </c>
      <c r="B4227" s="6" t="s">
        <v>18</v>
      </c>
      <c r="C4227" s="6" t="s">
        <v>25</v>
      </c>
      <c r="D4227" s="6" t="s">
        <v>7119</v>
      </c>
      <c r="E4227" s="6">
        <v>1</v>
      </c>
      <c r="F4227" s="6" t="s">
        <v>1970</v>
      </c>
      <c r="G4227" s="6" t="s">
        <v>22</v>
      </c>
      <c r="H4227" s="7">
        <v>43398.119444444441</v>
      </c>
      <c r="I4227" s="7">
        <v>43383.708333333336</v>
      </c>
      <c r="J4227" s="4">
        <f t="shared" si="333" ref="J4227:J4290">YEAR(I4227)</f>
        <v>2018</v>
      </c>
      <c r="K4227" s="4">
        <f t="shared" si="334" ref="K4227:K4290">MONTH(I4227)</f>
        <v>10</v>
      </c>
      <c r="L4227" s="6">
        <f t="shared" si="330"/>
        <v>1245119.9999994831</v>
      </c>
      <c r="M4227" s="8">
        <f t="shared" si="331"/>
        <v>20751.999999991385</v>
      </c>
      <c r="N4227" s="8">
        <f t="shared" si="332"/>
        <v>20751.999999991385</v>
      </c>
      <c r="O4227" s="18">
        <v>1</v>
      </c>
      <c r="P4227" s="6" t="s">
        <v>7120</v>
      </c>
      <c r="Q4227" s="6" t="s">
        <v>24</v>
      </c>
    </row>
    <row r="4228" spans="1:17" ht="15">
      <c r="A4228" s="6" t="s">
        <v>17</v>
      </c>
      <c r="B4228" s="6" t="s">
        <v>41</v>
      </c>
      <c r="C4228" s="6" t="s">
        <v>62</v>
      </c>
      <c r="D4228" s="6" t="s">
        <v>7121</v>
      </c>
      <c r="E4228" s="6">
        <v>1</v>
      </c>
      <c r="F4228" s="6" t="s">
        <v>1970</v>
      </c>
      <c r="G4228" s="6" t="s">
        <v>22</v>
      </c>
      <c r="H4228" s="7">
        <v>43396.673055555555</v>
      </c>
      <c r="I4228" s="7">
        <v>43383.708333333336</v>
      </c>
      <c r="J4228" s="4">
        <f t="shared" si="333"/>
        <v>2018</v>
      </c>
      <c r="K4228" s="4">
        <f t="shared" si="334"/>
        <v>10</v>
      </c>
      <c r="L4228" s="6">
        <f t="shared" si="330"/>
        <v>1120151.9999997457</v>
      </c>
      <c r="M4228" s="8">
        <f t="shared" si="331"/>
        <v>18669.199999995762</v>
      </c>
      <c r="N4228" s="8">
        <f t="shared" si="332"/>
        <v>18669.199999995762</v>
      </c>
      <c r="O4228" s="18">
        <v>1</v>
      </c>
      <c r="P4228" s="6" t="s">
        <v>7122</v>
      </c>
      <c r="Q4228" s="6" t="s">
        <v>24</v>
      </c>
    </row>
    <row r="4229" spans="1:17" ht="15">
      <c r="A4229" s="6" t="s">
        <v>17</v>
      </c>
      <c r="B4229" s="6" t="s">
        <v>41</v>
      </c>
      <c r="C4229" s="6" t="s">
        <v>42</v>
      </c>
      <c r="D4229" s="6" t="s">
        <v>681</v>
      </c>
      <c r="E4229" s="6">
        <v>97</v>
      </c>
      <c r="F4229" s="6" t="s">
        <v>1970</v>
      </c>
      <c r="G4229" s="6" t="s">
        <v>22</v>
      </c>
      <c r="H4229" s="7">
        <v>43399.450810185182</v>
      </c>
      <c r="I4229" s="7">
        <v>43383.708333333336</v>
      </c>
      <c r="J4229" s="4">
        <f t="shared" si="333"/>
        <v>2018</v>
      </c>
      <c r="K4229" s="4">
        <f t="shared" si="334"/>
        <v>10</v>
      </c>
      <c r="L4229" s="6">
        <f t="shared" si="330"/>
        <v>1360149.9999995576</v>
      </c>
      <c r="M4229" s="8">
        <f t="shared" si="331"/>
        <v>22669.166666659294</v>
      </c>
      <c r="N4229" s="8">
        <f t="shared" si="332"/>
        <v>2198909.1666659517</v>
      </c>
      <c r="O4229" s="18">
        <v>1</v>
      </c>
      <c r="P4229" s="6" t="s">
        <v>7123</v>
      </c>
      <c r="Q4229" s="6" t="s">
        <v>24</v>
      </c>
    </row>
    <row r="4230" spans="1:17" ht="15">
      <c r="A4230" s="6" t="s">
        <v>17</v>
      </c>
      <c r="B4230" s="6" t="s">
        <v>18</v>
      </c>
      <c r="C4230" s="6" t="s">
        <v>19</v>
      </c>
      <c r="D4230" s="6" t="s">
        <v>5652</v>
      </c>
      <c r="E4230" s="6">
        <v>48</v>
      </c>
      <c r="F4230" s="6" t="s">
        <v>1970</v>
      </c>
      <c r="G4230" s="6" t="s">
        <v>22</v>
      </c>
      <c r="H4230" s="7">
        <v>43394.685081018521</v>
      </c>
      <c r="I4230" s="7">
        <v>43383.708333333336</v>
      </c>
      <c r="J4230" s="4">
        <f t="shared" si="333"/>
        <v>2018</v>
      </c>
      <c r="K4230" s="4">
        <f t="shared" si="334"/>
        <v>10</v>
      </c>
      <c r="L4230" s="6">
        <f t="shared" si="330"/>
        <v>948390.99999996834</v>
      </c>
      <c r="M4230" s="8">
        <f t="shared" si="331"/>
        <v>15806.516666666139</v>
      </c>
      <c r="N4230" s="8">
        <f t="shared" si="332"/>
        <v>758712.79999997467</v>
      </c>
      <c r="O4230" s="18">
        <v>1</v>
      </c>
      <c r="P4230" s="6" t="s">
        <v>7124</v>
      </c>
      <c r="Q4230" s="6" t="s">
        <v>24</v>
      </c>
    </row>
    <row r="4231" spans="1:17" ht="15">
      <c r="A4231" s="6" t="s">
        <v>17</v>
      </c>
      <c r="B4231" s="6" t="s">
        <v>18</v>
      </c>
      <c r="C4231" s="6" t="s">
        <v>38</v>
      </c>
      <c r="D4231" s="6" t="s">
        <v>7125</v>
      </c>
      <c r="E4231" s="6">
        <v>1</v>
      </c>
      <c r="F4231" s="6" t="s">
        <v>1970</v>
      </c>
      <c r="G4231" s="6" t="s">
        <v>22</v>
      </c>
      <c r="H4231" s="7">
        <v>43394.696655092594</v>
      </c>
      <c r="I4231" s="7">
        <v>43383.708333333336</v>
      </c>
      <c r="J4231" s="4">
        <f t="shared" si="333"/>
        <v>2018</v>
      </c>
      <c r="K4231" s="4">
        <f t="shared" si="334"/>
        <v>10</v>
      </c>
      <c r="L4231" s="6">
        <f t="shared" si="330"/>
        <v>949390.9999998752</v>
      </c>
      <c r="M4231" s="8">
        <f t="shared" si="331"/>
        <v>15823.183333331253</v>
      </c>
      <c r="N4231" s="8">
        <f t="shared" si="332"/>
        <v>15823.183333331253</v>
      </c>
      <c r="O4231" s="18">
        <v>1</v>
      </c>
      <c r="P4231" s="6" t="s">
        <v>7126</v>
      </c>
      <c r="Q4231" s="6" t="s">
        <v>24</v>
      </c>
    </row>
    <row r="4232" spans="1:17" ht="15">
      <c r="A4232" s="6" t="s">
        <v>17</v>
      </c>
      <c r="B4232" s="6" t="s">
        <v>41</v>
      </c>
      <c r="C4232" s="6" t="s">
        <v>42</v>
      </c>
      <c r="D4232" s="6" t="s">
        <v>7127</v>
      </c>
      <c r="E4232" s="6">
        <v>1</v>
      </c>
      <c r="F4232" s="6" t="s">
        <v>1970</v>
      </c>
      <c r="G4232" s="6" t="s">
        <v>22</v>
      </c>
      <c r="H4232" s="7">
        <v>43395.697094907409</v>
      </c>
      <c r="I4232" s="7">
        <v>43383.708333333336</v>
      </c>
      <c r="J4232" s="4">
        <f t="shared" si="333"/>
        <v>2018</v>
      </c>
      <c r="K4232" s="4">
        <f t="shared" si="334"/>
        <v>10</v>
      </c>
      <c r="L4232" s="6">
        <f t="shared" si="330"/>
        <v>1035828.9999999572</v>
      </c>
      <c r="M4232" s="8">
        <f t="shared" si="331"/>
        <v>17263.816666665953</v>
      </c>
      <c r="N4232" s="8">
        <f t="shared" si="332"/>
        <v>17263.816666665953</v>
      </c>
      <c r="O4232" s="18">
        <v>1</v>
      </c>
      <c r="P4232" s="6" t="s">
        <v>7128</v>
      </c>
      <c r="Q4232" s="6" t="s">
        <v>24</v>
      </c>
    </row>
    <row r="4233" spans="1:17" ht="15">
      <c r="A4233" s="6" t="s">
        <v>17</v>
      </c>
      <c r="B4233" s="6" t="s">
        <v>18</v>
      </c>
      <c r="C4233" s="6" t="s">
        <v>25</v>
      </c>
      <c r="D4233" s="6" t="s">
        <v>5678</v>
      </c>
      <c r="E4233" s="6">
        <v>9</v>
      </c>
      <c r="F4233" s="6" t="s">
        <v>1970</v>
      </c>
      <c r="G4233" s="6" t="s">
        <v>22</v>
      </c>
      <c r="H4233" s="7">
        <v>43392.698078703703</v>
      </c>
      <c r="I4233" s="7">
        <v>43383.708333333336</v>
      </c>
      <c r="J4233" s="4">
        <f t="shared" si="333"/>
        <v>2018</v>
      </c>
      <c r="K4233" s="4">
        <f t="shared" si="334"/>
        <v>10</v>
      </c>
      <c r="L4233" s="6">
        <f t="shared" si="330"/>
        <v>776713.99999971036</v>
      </c>
      <c r="M4233" s="8">
        <f t="shared" si="331"/>
        <v>12945.233333328506</v>
      </c>
      <c r="N4233" s="8">
        <f t="shared" si="332"/>
        <v>116507.09999995655</v>
      </c>
      <c r="O4233" s="18">
        <v>1</v>
      </c>
      <c r="P4233" s="6" t="s">
        <v>7129</v>
      </c>
      <c r="Q4233" s="6" t="s">
        <v>24</v>
      </c>
    </row>
    <row r="4234" spans="1:17" ht="15">
      <c r="A4234" s="6" t="s">
        <v>17</v>
      </c>
      <c r="B4234" s="6" t="s">
        <v>18</v>
      </c>
      <c r="C4234" s="6" t="s">
        <v>25</v>
      </c>
      <c r="D4234" s="6" t="s">
        <v>7130</v>
      </c>
      <c r="E4234" s="6">
        <v>1</v>
      </c>
      <c r="F4234" s="6" t="s">
        <v>1970</v>
      </c>
      <c r="G4234" s="6" t="s">
        <v>22</v>
      </c>
      <c r="H4234" s="7">
        <v>43401.339583333334</v>
      </c>
      <c r="I4234" s="7">
        <v>43383.708333333336</v>
      </c>
      <c r="J4234" s="4">
        <f t="shared" si="333"/>
        <v>2018</v>
      </c>
      <c r="K4234" s="4">
        <f t="shared" si="334"/>
        <v>10</v>
      </c>
      <c r="L4234" s="6">
        <f t="shared" si="335" ref="L4234:L4297">(H4234-I4234)*60*24*60</f>
        <v>1523339.9999998743</v>
      </c>
      <c r="M4234" s="8">
        <f t="shared" si="331"/>
        <v>25388.999999997905</v>
      </c>
      <c r="N4234" s="8">
        <f t="shared" si="332"/>
        <v>25388.999999997905</v>
      </c>
      <c r="O4234" s="18">
        <v>1</v>
      </c>
      <c r="P4234" s="6" t="s">
        <v>7131</v>
      </c>
      <c r="Q4234" s="6" t="s">
        <v>24</v>
      </c>
    </row>
    <row r="4235" spans="1:17" ht="15">
      <c r="A4235" s="6" t="s">
        <v>17</v>
      </c>
      <c r="B4235" s="6" t="s">
        <v>18</v>
      </c>
      <c r="C4235" s="6" t="s">
        <v>25</v>
      </c>
      <c r="D4235" s="6" t="s">
        <v>7132</v>
      </c>
      <c r="E4235" s="6">
        <v>1</v>
      </c>
      <c r="F4235" s="6" t="s">
        <v>1970</v>
      </c>
      <c r="G4235" s="6" t="s">
        <v>22</v>
      </c>
      <c r="H4235" s="7">
        <v>43401.336111111108</v>
      </c>
      <c r="I4235" s="7">
        <v>43383.708333333336</v>
      </c>
      <c r="J4235" s="4">
        <f t="shared" si="333"/>
        <v>2018</v>
      </c>
      <c r="K4235" s="4">
        <f t="shared" si="334"/>
        <v>10</v>
      </c>
      <c r="L4235" s="6">
        <f t="shared" si="335"/>
        <v>1523039.999999525</v>
      </c>
      <c r="M4235" s="8">
        <f t="shared" si="331"/>
        <v>25383.999999992084</v>
      </c>
      <c r="N4235" s="8">
        <f t="shared" si="332"/>
        <v>25383.999999992084</v>
      </c>
      <c r="O4235" s="18">
        <v>1</v>
      </c>
      <c r="P4235" s="6" t="s">
        <v>7133</v>
      </c>
      <c r="Q4235" s="6" t="s">
        <v>24</v>
      </c>
    </row>
    <row r="4236" spans="1:17" ht="15">
      <c r="A4236" s="6" t="s">
        <v>17</v>
      </c>
      <c r="B4236" s="6" t="s">
        <v>18</v>
      </c>
      <c r="C4236" s="6" t="s">
        <v>19</v>
      </c>
      <c r="D4236" s="6" t="s">
        <v>7134</v>
      </c>
      <c r="E4236" s="6">
        <v>26</v>
      </c>
      <c r="F4236" s="6" t="s">
        <v>1970</v>
      </c>
      <c r="G4236" s="6" t="s">
        <v>22</v>
      </c>
      <c r="H4236" s="7">
        <v>43394.50267361111</v>
      </c>
      <c r="I4236" s="7">
        <v>43383.708333333336</v>
      </c>
      <c r="J4236" s="4">
        <f t="shared" si="333"/>
        <v>2018</v>
      </c>
      <c r="K4236" s="4">
        <f t="shared" si="334"/>
        <v>10</v>
      </c>
      <c r="L4236" s="6">
        <f t="shared" si="335"/>
        <v>932630.99999972619</v>
      </c>
      <c r="M4236" s="8">
        <f t="shared" si="331"/>
        <v>15543.849999995437</v>
      </c>
      <c r="N4236" s="8">
        <f t="shared" si="332"/>
        <v>404140.09999988135</v>
      </c>
      <c r="O4236" s="18">
        <v>1</v>
      </c>
      <c r="P4236" s="6" t="s">
        <v>7135</v>
      </c>
      <c r="Q4236" s="6" t="s">
        <v>24</v>
      </c>
    </row>
    <row r="4237" spans="1:17" ht="15">
      <c r="A4237" s="6" t="s">
        <v>17</v>
      </c>
      <c r="B4237" s="6" t="s">
        <v>41</v>
      </c>
      <c r="C4237" s="6" t="s">
        <v>129</v>
      </c>
      <c r="D4237" s="6" t="s">
        <v>7136</v>
      </c>
      <c r="E4237" s="6">
        <v>1</v>
      </c>
      <c r="F4237" s="6" t="s">
        <v>1970</v>
      </c>
      <c r="G4237" s="6" t="s">
        <v>22</v>
      </c>
      <c r="H4237" s="7">
        <v>43401.563888888886</v>
      </c>
      <c r="I4237" s="7">
        <v>43383.708333333336</v>
      </c>
      <c r="J4237" s="4">
        <f t="shared" si="333"/>
        <v>2018</v>
      </c>
      <c r="K4237" s="4">
        <f t="shared" si="334"/>
        <v>10</v>
      </c>
      <c r="L4237" s="6">
        <f t="shared" si="335"/>
        <v>1542719.999999553</v>
      </c>
      <c r="M4237" s="8">
        <f t="shared" si="331"/>
        <v>25711.999999992549</v>
      </c>
      <c r="N4237" s="8">
        <f t="shared" si="332"/>
        <v>25711.999999992549</v>
      </c>
      <c r="O4237" s="18">
        <v>1</v>
      </c>
      <c r="P4237" s="6" t="s">
        <v>7137</v>
      </c>
      <c r="Q4237" s="6" t="s">
        <v>24</v>
      </c>
    </row>
    <row r="4238" spans="1:17" ht="15">
      <c r="A4238" s="6" t="s">
        <v>17</v>
      </c>
      <c r="B4238" s="6" t="s">
        <v>18</v>
      </c>
      <c r="C4238" s="6" t="s">
        <v>35</v>
      </c>
      <c r="D4238" s="6" t="s">
        <v>7138</v>
      </c>
      <c r="E4238" s="6">
        <v>1</v>
      </c>
      <c r="F4238" s="6" t="s">
        <v>1970</v>
      </c>
      <c r="G4238" s="6" t="s">
        <v>22</v>
      </c>
      <c r="H4238" s="7">
        <v>43401.381249999999</v>
      </c>
      <c r="I4238" s="7">
        <v>43383.708333333336</v>
      </c>
      <c r="J4238" s="4">
        <f t="shared" si="333"/>
        <v>2018</v>
      </c>
      <c r="K4238" s="4">
        <f t="shared" si="334"/>
        <v>10</v>
      </c>
      <c r="L4238" s="6">
        <f t="shared" si="335"/>
        <v>1526939.9999996647</v>
      </c>
      <c r="M4238" s="8">
        <f t="shared" si="331"/>
        <v>25448.999999994412</v>
      </c>
      <c r="N4238" s="8">
        <f t="shared" si="332"/>
        <v>25448.999999994412</v>
      </c>
      <c r="O4238" s="18">
        <v>1</v>
      </c>
      <c r="P4238" s="6" t="s">
        <v>7139</v>
      </c>
      <c r="Q4238" s="6" t="s">
        <v>24</v>
      </c>
    </row>
    <row r="4239" spans="1:17" ht="15">
      <c r="A4239" s="6" t="s">
        <v>17</v>
      </c>
      <c r="B4239" s="6" t="s">
        <v>18</v>
      </c>
      <c r="C4239" s="6" t="s">
        <v>19</v>
      </c>
      <c r="D4239" s="6" t="s">
        <v>1345</v>
      </c>
      <c r="E4239" s="6">
        <v>19</v>
      </c>
      <c r="F4239" s="6" t="s">
        <v>1970</v>
      </c>
      <c r="G4239" s="6" t="s">
        <v>22</v>
      </c>
      <c r="H4239" s="7">
        <v>43392.73333333333</v>
      </c>
      <c r="I4239" s="7">
        <v>43383.708333333336</v>
      </c>
      <c r="J4239" s="4">
        <f t="shared" si="333"/>
        <v>2018</v>
      </c>
      <c r="K4239" s="4">
        <f t="shared" si="334"/>
        <v>10</v>
      </c>
      <c r="L4239" s="6">
        <f t="shared" si="335"/>
        <v>779759.99999949709</v>
      </c>
      <c r="M4239" s="8">
        <f t="shared" si="331"/>
        <v>12995.999999991618</v>
      </c>
      <c r="N4239" s="8">
        <f t="shared" si="332"/>
        <v>246923.99999984074</v>
      </c>
      <c r="O4239" s="18">
        <v>1</v>
      </c>
      <c r="P4239" s="6" t="s">
        <v>7140</v>
      </c>
      <c r="Q4239" s="6" t="s">
        <v>24</v>
      </c>
    </row>
    <row r="4240" spans="1:17" ht="15">
      <c r="A4240" s="6" t="s">
        <v>17</v>
      </c>
      <c r="B4240" s="6" t="s">
        <v>18</v>
      </c>
      <c r="C4240" s="6" t="s">
        <v>38</v>
      </c>
      <c r="D4240" s="6" t="s">
        <v>7141</v>
      </c>
      <c r="E4240" s="6">
        <v>3</v>
      </c>
      <c r="F4240" s="6" t="s">
        <v>1970</v>
      </c>
      <c r="G4240" s="6" t="s">
        <v>22</v>
      </c>
      <c r="H4240" s="7">
        <v>43404.740231481483</v>
      </c>
      <c r="I4240" s="7">
        <v>43383.708333333336</v>
      </c>
      <c r="J4240" s="4">
        <f t="shared" si="333"/>
        <v>2018</v>
      </c>
      <c r="K4240" s="4">
        <f t="shared" si="334"/>
        <v>10</v>
      </c>
      <c r="L4240" s="6">
        <f t="shared" si="335"/>
        <v>1817155.9999998892</v>
      </c>
      <c r="M4240" s="8">
        <f t="shared" si="331"/>
        <v>30285.933333331486</v>
      </c>
      <c r="N4240" s="8">
        <f t="shared" si="332"/>
        <v>90857.799999994459</v>
      </c>
      <c r="O4240" s="18">
        <v>1</v>
      </c>
      <c r="P4240" s="6" t="s">
        <v>7142</v>
      </c>
      <c r="Q4240" s="6" t="s">
        <v>24</v>
      </c>
    </row>
    <row r="4241" spans="1:17" ht="15">
      <c r="A4241" s="6" t="s">
        <v>17</v>
      </c>
      <c r="B4241" s="6" t="s">
        <v>41</v>
      </c>
      <c r="C4241" s="6" t="s">
        <v>42</v>
      </c>
      <c r="D4241" s="6" t="s">
        <v>871</v>
      </c>
      <c r="E4241" s="6">
        <v>54</v>
      </c>
      <c r="F4241" s="6" t="s">
        <v>1970</v>
      </c>
      <c r="G4241" s="6" t="s">
        <v>22</v>
      </c>
      <c r="H4241" s="7">
        <v>43404.583101851851</v>
      </c>
      <c r="I4241" s="7">
        <v>43383.708333333336</v>
      </c>
      <c r="J4241" s="4">
        <f t="shared" si="333"/>
        <v>2018</v>
      </c>
      <c r="K4241" s="4">
        <f t="shared" si="334"/>
        <v>10</v>
      </c>
      <c r="L4241" s="6">
        <f t="shared" si="335"/>
        <v>1803579.9999997253</v>
      </c>
      <c r="M4241" s="8">
        <f t="shared" si="331"/>
        <v>30059.666666662088</v>
      </c>
      <c r="N4241" s="8">
        <f t="shared" si="332"/>
        <v>1623221.9999997527</v>
      </c>
      <c r="O4241" s="18">
        <v>1</v>
      </c>
      <c r="P4241" s="6" t="s">
        <v>7143</v>
      </c>
      <c r="Q4241" s="6" t="s">
        <v>24</v>
      </c>
    </row>
    <row r="4242" spans="1:17" ht="15">
      <c r="A4242" s="6" t="s">
        <v>17</v>
      </c>
      <c r="B4242" s="6" t="s">
        <v>41</v>
      </c>
      <c r="C4242" s="6" t="s">
        <v>42</v>
      </c>
      <c r="D4242" s="6" t="s">
        <v>3264</v>
      </c>
      <c r="E4242" s="6">
        <v>4</v>
      </c>
      <c r="F4242" s="6" t="s">
        <v>1970</v>
      </c>
      <c r="G4242" s="6" t="s">
        <v>22</v>
      </c>
      <c r="H4242" s="7">
        <v>43405.670914351853</v>
      </c>
      <c r="I4242" s="7">
        <v>43383.708333333336</v>
      </c>
      <c r="J4242" s="4">
        <f t="shared" si="333"/>
        <v>2018</v>
      </c>
      <c r="K4242" s="4">
        <f t="shared" si="334"/>
        <v>10</v>
      </c>
      <c r="L4242" s="6">
        <f t="shared" si="335"/>
        <v>1897566.9999998761</v>
      </c>
      <c r="M4242" s="8">
        <f t="shared" si="331"/>
        <v>31626.116666664602</v>
      </c>
      <c r="N4242" s="8">
        <f t="shared" si="332"/>
        <v>126504.46666665841</v>
      </c>
      <c r="O4242" s="18">
        <v>1</v>
      </c>
      <c r="P4242" s="6" t="s">
        <v>7144</v>
      </c>
      <c r="Q4242" s="6" t="s">
        <v>24</v>
      </c>
    </row>
    <row r="4243" spans="1:17" ht="15">
      <c r="A4243" s="6" t="s">
        <v>17</v>
      </c>
      <c r="B4243" s="6" t="s">
        <v>41</v>
      </c>
      <c r="C4243" s="6" t="s">
        <v>42</v>
      </c>
      <c r="D4243" s="6" t="s">
        <v>7145</v>
      </c>
      <c r="E4243" s="6">
        <v>5</v>
      </c>
      <c r="F4243" s="6" t="s">
        <v>1970</v>
      </c>
      <c r="G4243" s="6" t="s">
        <v>22</v>
      </c>
      <c r="H4243" s="7">
        <v>43394.758240740739</v>
      </c>
      <c r="I4243" s="7">
        <v>43383.708333333336</v>
      </c>
      <c r="J4243" s="4">
        <f t="shared" si="333"/>
        <v>2018</v>
      </c>
      <c r="K4243" s="4">
        <f t="shared" si="334"/>
        <v>10</v>
      </c>
      <c r="L4243" s="6">
        <f t="shared" si="335"/>
        <v>954711.99999963865</v>
      </c>
      <c r="M4243" s="8">
        <f t="shared" si="331"/>
        <v>15911.866666660644</v>
      </c>
      <c r="N4243" s="8">
        <f t="shared" si="332"/>
        <v>79559.333333303221</v>
      </c>
      <c r="O4243" s="18">
        <v>1</v>
      </c>
      <c r="P4243" s="6" t="s">
        <v>7146</v>
      </c>
      <c r="Q4243" s="6" t="s">
        <v>24</v>
      </c>
    </row>
    <row r="4244" spans="1:17" ht="15">
      <c r="A4244" s="6" t="s">
        <v>17</v>
      </c>
      <c r="B4244" s="6" t="s">
        <v>41</v>
      </c>
      <c r="C4244" s="6" t="s">
        <v>42</v>
      </c>
      <c r="D4244" s="6" t="s">
        <v>7147</v>
      </c>
      <c r="E4244" s="6">
        <v>4</v>
      </c>
      <c r="F4244" s="6" t="s">
        <v>1970</v>
      </c>
      <c r="G4244" s="6" t="s">
        <v>22</v>
      </c>
      <c r="H4244" s="7">
        <v>43394.761678240742</v>
      </c>
      <c r="I4244" s="7">
        <v>43383.708333333336</v>
      </c>
      <c r="J4244" s="4">
        <f t="shared" si="333"/>
        <v>2018</v>
      </c>
      <c r="K4244" s="4">
        <f t="shared" si="334"/>
        <v>10</v>
      </c>
      <c r="L4244" s="6">
        <f t="shared" si="335"/>
        <v>955008.99999991525</v>
      </c>
      <c r="M4244" s="8">
        <f t="shared" si="331"/>
        <v>15916.816666665254</v>
      </c>
      <c r="N4244" s="8">
        <f t="shared" si="332"/>
        <v>63667.266666661017</v>
      </c>
      <c r="O4244" s="18">
        <v>1</v>
      </c>
      <c r="P4244" s="6" t="s">
        <v>7148</v>
      </c>
      <c r="Q4244" s="6" t="s">
        <v>24</v>
      </c>
    </row>
    <row r="4245" spans="1:17" ht="15">
      <c r="A4245" s="6" t="s">
        <v>17</v>
      </c>
      <c r="B4245" s="6" t="s">
        <v>41</v>
      </c>
      <c r="C4245" s="6" t="s">
        <v>42</v>
      </c>
      <c r="D4245" s="6" t="s">
        <v>7149</v>
      </c>
      <c r="E4245" s="6">
        <v>3</v>
      </c>
      <c r="F4245" s="6" t="s">
        <v>1970</v>
      </c>
      <c r="G4245" s="6" t="s">
        <v>22</v>
      </c>
      <c r="H4245" s="7">
        <v>43394.762800925928</v>
      </c>
      <c r="I4245" s="7">
        <v>43383.708333333336</v>
      </c>
      <c r="J4245" s="4">
        <f t="shared" si="333"/>
        <v>2018</v>
      </c>
      <c r="K4245" s="4">
        <f t="shared" si="334"/>
        <v>10</v>
      </c>
      <c r="L4245" s="6">
        <f t="shared" si="335"/>
        <v>955105.99999995902</v>
      </c>
      <c r="M4245" s="8">
        <f t="shared" si="331"/>
        <v>15918.43333333265</v>
      </c>
      <c r="N4245" s="8">
        <f t="shared" si="332"/>
        <v>47755.299999997951</v>
      </c>
      <c r="O4245" s="18">
        <v>1</v>
      </c>
      <c r="P4245" s="6" t="s">
        <v>7150</v>
      </c>
      <c r="Q4245" s="6" t="s">
        <v>24</v>
      </c>
    </row>
    <row r="4246" spans="1:17" ht="15">
      <c r="A4246" s="6" t="s">
        <v>17</v>
      </c>
      <c r="B4246" s="6" t="s">
        <v>41</v>
      </c>
      <c r="C4246" s="6" t="s">
        <v>42</v>
      </c>
      <c r="D4246" s="6" t="s">
        <v>7151</v>
      </c>
      <c r="E4246" s="6">
        <v>1</v>
      </c>
      <c r="F4246" s="6" t="s">
        <v>1970</v>
      </c>
      <c r="G4246" s="6" t="s">
        <v>22</v>
      </c>
      <c r="H4246" s="7">
        <v>43394.765092592592</v>
      </c>
      <c r="I4246" s="7">
        <v>43383.708333333336</v>
      </c>
      <c r="J4246" s="4">
        <f t="shared" si="333"/>
        <v>2018</v>
      </c>
      <c r="K4246" s="4">
        <f t="shared" si="334"/>
        <v>10</v>
      </c>
      <c r="L4246" s="6">
        <f t="shared" si="335"/>
        <v>955303.99999972433</v>
      </c>
      <c r="M4246" s="8">
        <f t="shared" si="331"/>
        <v>15921.733333328739</v>
      </c>
      <c r="N4246" s="8">
        <f t="shared" si="332"/>
        <v>15921.733333328739</v>
      </c>
      <c r="O4246" s="18">
        <v>1</v>
      </c>
      <c r="P4246" s="6" t="s">
        <v>7152</v>
      </c>
      <c r="Q4246" s="6" t="s">
        <v>24</v>
      </c>
    </row>
    <row r="4247" spans="1:17" ht="15">
      <c r="A4247" s="6" t="s">
        <v>17</v>
      </c>
      <c r="B4247" s="6" t="s">
        <v>41</v>
      </c>
      <c r="C4247" s="6" t="s">
        <v>42</v>
      </c>
      <c r="D4247" s="6" t="s">
        <v>7151</v>
      </c>
      <c r="E4247" s="6">
        <v>1</v>
      </c>
      <c r="F4247" s="6" t="s">
        <v>1970</v>
      </c>
      <c r="G4247" s="6" t="s">
        <v>22</v>
      </c>
      <c r="H4247" s="7">
        <v>43394.766793981478</v>
      </c>
      <c r="I4247" s="7">
        <v>43383.708333333336</v>
      </c>
      <c r="J4247" s="4">
        <f t="shared" si="333"/>
        <v>2018</v>
      </c>
      <c r="K4247" s="4">
        <f t="shared" si="334"/>
        <v>10</v>
      </c>
      <c r="L4247" s="6">
        <f t="shared" si="335"/>
        <v>955450.99999951199</v>
      </c>
      <c r="M4247" s="8">
        <f t="shared" si="331"/>
        <v>15924.1833333252</v>
      </c>
      <c r="N4247" s="8">
        <f t="shared" si="332"/>
        <v>15924.1833333252</v>
      </c>
      <c r="O4247" s="18">
        <v>1</v>
      </c>
      <c r="P4247" s="6" t="s">
        <v>7153</v>
      </c>
      <c r="Q4247" s="6" t="s">
        <v>24</v>
      </c>
    </row>
    <row r="4248" spans="1:17" ht="15">
      <c r="A4248" s="6" t="s">
        <v>17</v>
      </c>
      <c r="B4248" s="6" t="s">
        <v>41</v>
      </c>
      <c r="C4248" s="6" t="s">
        <v>42</v>
      </c>
      <c r="D4248" s="6" t="s">
        <v>7154</v>
      </c>
      <c r="E4248" s="6">
        <v>2</v>
      </c>
      <c r="F4248" s="6" t="s">
        <v>1970</v>
      </c>
      <c r="G4248" s="6" t="s">
        <v>22</v>
      </c>
      <c r="H4248" s="7">
        <v>43394.770474537036</v>
      </c>
      <c r="I4248" s="7">
        <v>43383.708333333336</v>
      </c>
      <c r="J4248" s="4">
        <f t="shared" si="333"/>
        <v>2018</v>
      </c>
      <c r="K4248" s="4">
        <f t="shared" si="334"/>
        <v>10</v>
      </c>
      <c r="L4248" s="6">
        <f t="shared" si="335"/>
        <v>955768.99999966845</v>
      </c>
      <c r="M4248" s="8">
        <f t="shared" si="331"/>
        <v>15929.483333327807</v>
      </c>
      <c r="N4248" s="8">
        <f t="shared" si="332"/>
        <v>31858.966666655615</v>
      </c>
      <c r="O4248" s="18">
        <v>1</v>
      </c>
      <c r="P4248" s="6" t="s">
        <v>7155</v>
      </c>
      <c r="Q4248" s="6" t="s">
        <v>24</v>
      </c>
    </row>
    <row r="4249" spans="1:17" ht="15">
      <c r="A4249" s="6" t="s">
        <v>17</v>
      </c>
      <c r="B4249" s="6" t="s">
        <v>18</v>
      </c>
      <c r="C4249" s="6" t="s">
        <v>38</v>
      </c>
      <c r="D4249" s="6" t="s">
        <v>7156</v>
      </c>
      <c r="E4249" s="6">
        <v>5</v>
      </c>
      <c r="F4249" s="6" t="s">
        <v>1970</v>
      </c>
      <c r="G4249" s="6" t="s">
        <v>22</v>
      </c>
      <c r="H4249" s="7">
        <v>43390.770138888889</v>
      </c>
      <c r="I4249" s="7">
        <v>43383.708333333336</v>
      </c>
      <c r="J4249" s="4">
        <f t="shared" si="333"/>
        <v>2018</v>
      </c>
      <c r="K4249" s="4">
        <f t="shared" si="334"/>
        <v>10</v>
      </c>
      <c r="L4249" s="6">
        <f t="shared" si="335"/>
        <v>610139.99999980442</v>
      </c>
      <c r="M4249" s="8">
        <f t="shared" si="331"/>
        <v>10168.99999999674</v>
      </c>
      <c r="N4249" s="8">
        <f t="shared" si="332"/>
        <v>50844.999999983702</v>
      </c>
      <c r="O4249" s="18">
        <v>1</v>
      </c>
      <c r="P4249" s="6" t="s">
        <v>7157</v>
      </c>
      <c r="Q4249" s="6" t="s">
        <v>24</v>
      </c>
    </row>
    <row r="4250" spans="1:17" ht="15">
      <c r="A4250" s="6" t="s">
        <v>17</v>
      </c>
      <c r="B4250" s="6" t="s">
        <v>41</v>
      </c>
      <c r="C4250" s="6" t="s">
        <v>42</v>
      </c>
      <c r="D4250" s="6" t="s">
        <v>7158</v>
      </c>
      <c r="E4250" s="6">
        <v>3</v>
      </c>
      <c r="F4250" s="6" t="s">
        <v>1970</v>
      </c>
      <c r="G4250" s="6" t="s">
        <v>22</v>
      </c>
      <c r="H4250" s="7">
        <v>43394.774918981479</v>
      </c>
      <c r="I4250" s="7">
        <v>43383.708333333336</v>
      </c>
      <c r="J4250" s="4">
        <f t="shared" si="333"/>
        <v>2018</v>
      </c>
      <c r="K4250" s="4">
        <f t="shared" si="334"/>
        <v>10</v>
      </c>
      <c r="L4250" s="6">
        <f t="shared" si="335"/>
        <v>956152.99999953713</v>
      </c>
      <c r="M4250" s="8">
        <f t="shared" si="331"/>
        <v>15935.883333325619</v>
      </c>
      <c r="N4250" s="8">
        <f t="shared" si="332"/>
        <v>47807.649999976857</v>
      </c>
      <c r="O4250" s="18">
        <v>1</v>
      </c>
      <c r="P4250" s="6" t="s">
        <v>7159</v>
      </c>
      <c r="Q4250" s="6" t="s">
        <v>24</v>
      </c>
    </row>
    <row r="4251" spans="1:17" ht="15">
      <c r="A4251" s="6" t="s">
        <v>17</v>
      </c>
      <c r="B4251" s="6" t="s">
        <v>41</v>
      </c>
      <c r="C4251" s="6" t="s">
        <v>42</v>
      </c>
      <c r="D4251" s="6" t="s">
        <v>7160</v>
      </c>
      <c r="E4251" s="6">
        <v>2</v>
      </c>
      <c r="F4251" s="6" t="s">
        <v>1970</v>
      </c>
      <c r="G4251" s="6" t="s">
        <v>22</v>
      </c>
      <c r="H4251" s="7">
        <v>43394.774317129632</v>
      </c>
      <c r="I4251" s="7">
        <v>43383.708333333336</v>
      </c>
      <c r="J4251" s="4">
        <f t="shared" si="333"/>
        <v>2018</v>
      </c>
      <c r="K4251" s="4">
        <f t="shared" si="334"/>
        <v>10</v>
      </c>
      <c r="L4251" s="6">
        <f t="shared" si="335"/>
        <v>956100.99999995437</v>
      </c>
      <c r="M4251" s="8">
        <f t="shared" si="331"/>
        <v>15935.016666665906</v>
      </c>
      <c r="N4251" s="8">
        <f t="shared" si="332"/>
        <v>31870.033333331812</v>
      </c>
      <c r="O4251" s="18">
        <v>1</v>
      </c>
      <c r="P4251" s="6" t="s">
        <v>7161</v>
      </c>
      <c r="Q4251" s="6" t="s">
        <v>24</v>
      </c>
    </row>
    <row r="4252" spans="1:17" ht="15">
      <c r="A4252" s="6" t="s">
        <v>17</v>
      </c>
      <c r="B4252" s="6" t="s">
        <v>41</v>
      </c>
      <c r="C4252" s="6" t="s">
        <v>42</v>
      </c>
      <c r="D4252" s="6" t="s">
        <v>7151</v>
      </c>
      <c r="E4252" s="6">
        <v>1</v>
      </c>
      <c r="F4252" s="6" t="s">
        <v>1970</v>
      </c>
      <c r="G4252" s="6" t="s">
        <v>22</v>
      </c>
      <c r="H4252" s="7">
        <v>43392.777777777781</v>
      </c>
      <c r="I4252" s="7">
        <v>43383.708333333336</v>
      </c>
      <c r="J4252" s="4">
        <f t="shared" si="333"/>
        <v>2018</v>
      </c>
      <c r="K4252" s="4">
        <f t="shared" si="334"/>
        <v>10</v>
      </c>
      <c r="L4252" s="6">
        <f t="shared" si="335"/>
        <v>783600.00000006985</v>
      </c>
      <c r="M4252" s="8">
        <f t="shared" si="331"/>
        <v>13060.000000001164</v>
      </c>
      <c r="N4252" s="8">
        <f t="shared" si="332"/>
        <v>13060.000000001164</v>
      </c>
      <c r="O4252" s="18">
        <v>1</v>
      </c>
      <c r="P4252" s="6" t="s">
        <v>7162</v>
      </c>
      <c r="Q4252" s="6" t="s">
        <v>24</v>
      </c>
    </row>
    <row r="4253" spans="1:17" ht="15">
      <c r="A4253" s="6" t="s">
        <v>17</v>
      </c>
      <c r="B4253" s="6" t="s">
        <v>41</v>
      </c>
      <c r="C4253" s="6" t="s">
        <v>42</v>
      </c>
      <c r="D4253" s="6" t="s">
        <v>7154</v>
      </c>
      <c r="E4253" s="6">
        <v>2</v>
      </c>
      <c r="F4253" s="6" t="s">
        <v>1970</v>
      </c>
      <c r="G4253" s="6" t="s">
        <v>22</v>
      </c>
      <c r="H4253" s="7">
        <v>43392.779861111114</v>
      </c>
      <c r="I4253" s="7">
        <v>43383.708333333336</v>
      </c>
      <c r="J4253" s="4">
        <f t="shared" si="333"/>
        <v>2018</v>
      </c>
      <c r="K4253" s="4">
        <f t="shared" si="334"/>
        <v>10</v>
      </c>
      <c r="L4253" s="6">
        <f t="shared" si="335"/>
        <v>783780.00000002794</v>
      </c>
      <c r="M4253" s="8">
        <f t="shared" si="331"/>
        <v>13063.000000000466</v>
      </c>
      <c r="N4253" s="8">
        <f t="shared" si="332"/>
        <v>26126.000000000931</v>
      </c>
      <c r="O4253" s="18">
        <v>1</v>
      </c>
      <c r="P4253" s="6" t="s">
        <v>7163</v>
      </c>
      <c r="Q4253" s="6" t="s">
        <v>24</v>
      </c>
    </row>
    <row r="4254" spans="1:17" ht="15">
      <c r="A4254" s="6" t="s">
        <v>17</v>
      </c>
      <c r="B4254" s="6" t="s">
        <v>41</v>
      </c>
      <c r="C4254" s="6" t="s">
        <v>42</v>
      </c>
      <c r="D4254" s="6" t="s">
        <v>7164</v>
      </c>
      <c r="E4254" s="6">
        <v>7</v>
      </c>
      <c r="F4254" s="6" t="s">
        <v>1970</v>
      </c>
      <c r="G4254" s="6" t="s">
        <v>22</v>
      </c>
      <c r="H4254" s="7">
        <v>43394.781122685185</v>
      </c>
      <c r="I4254" s="7">
        <v>43383.708333333336</v>
      </c>
      <c r="J4254" s="4">
        <f t="shared" si="333"/>
        <v>2018</v>
      </c>
      <c r="K4254" s="4">
        <f t="shared" si="334"/>
        <v>10</v>
      </c>
      <c r="L4254" s="6">
        <f t="shared" si="335"/>
        <v>956688.99999973364</v>
      </c>
      <c r="M4254" s="8">
        <f t="shared" si="331"/>
        <v>15944.816666662227</v>
      </c>
      <c r="N4254" s="8">
        <f t="shared" si="332"/>
        <v>111613.71666663559</v>
      </c>
      <c r="O4254" s="18">
        <v>1</v>
      </c>
      <c r="P4254" s="6" t="s">
        <v>7165</v>
      </c>
      <c r="Q4254" s="6" t="s">
        <v>24</v>
      </c>
    </row>
    <row r="4255" spans="1:17" ht="15">
      <c r="A4255" s="6" t="s">
        <v>17</v>
      </c>
      <c r="B4255" s="6" t="s">
        <v>41</v>
      </c>
      <c r="C4255" s="6" t="s">
        <v>135</v>
      </c>
      <c r="D4255" s="6" t="s">
        <v>7166</v>
      </c>
      <c r="E4255" s="6">
        <v>1</v>
      </c>
      <c r="F4255" s="6" t="s">
        <v>1970</v>
      </c>
      <c r="G4255" s="6" t="s">
        <v>22</v>
      </c>
      <c r="H4255" s="7">
        <v>43401.536111111112</v>
      </c>
      <c r="I4255" s="7">
        <v>43383.708333333336</v>
      </c>
      <c r="J4255" s="4">
        <f t="shared" si="333"/>
        <v>2018</v>
      </c>
      <c r="K4255" s="4">
        <f t="shared" si="334"/>
        <v>10</v>
      </c>
      <c r="L4255" s="6">
        <f t="shared" si="335"/>
        <v>1540319.9999999022</v>
      </c>
      <c r="M4255" s="8">
        <f t="shared" si="331"/>
        <v>25671.99999999837</v>
      </c>
      <c r="N4255" s="8">
        <f t="shared" si="332"/>
        <v>25671.99999999837</v>
      </c>
      <c r="O4255" s="18">
        <v>1</v>
      </c>
      <c r="P4255" s="6" t="s">
        <v>7167</v>
      </c>
      <c r="Q4255" s="6" t="s">
        <v>24</v>
      </c>
    </row>
    <row r="4256" spans="1:17" ht="15">
      <c r="A4256" s="6" t="s">
        <v>17</v>
      </c>
      <c r="B4256" s="6" t="s">
        <v>41</v>
      </c>
      <c r="C4256" s="6" t="s">
        <v>42</v>
      </c>
      <c r="D4256" s="6" t="s">
        <v>7168</v>
      </c>
      <c r="E4256" s="6">
        <v>1</v>
      </c>
      <c r="F4256" s="6" t="s">
        <v>1970</v>
      </c>
      <c r="G4256" s="6" t="s">
        <v>22</v>
      </c>
      <c r="H4256" s="7">
        <v>43394.781944444447</v>
      </c>
      <c r="I4256" s="7">
        <v>43383.708333333336</v>
      </c>
      <c r="J4256" s="4">
        <f t="shared" si="333"/>
        <v>2018</v>
      </c>
      <c r="K4256" s="4">
        <f t="shared" si="334"/>
        <v>10</v>
      </c>
      <c r="L4256" s="6">
        <f t="shared" si="335"/>
        <v>956759.99999998603</v>
      </c>
      <c r="M4256" s="8">
        <f t="shared" si="331"/>
        <v>15945.999999999767</v>
      </c>
      <c r="N4256" s="8">
        <f t="shared" si="332"/>
        <v>15945.999999999767</v>
      </c>
      <c r="O4256" s="18">
        <v>1</v>
      </c>
      <c r="P4256" s="6" t="s">
        <v>7169</v>
      </c>
      <c r="Q4256" s="6" t="s">
        <v>24</v>
      </c>
    </row>
    <row r="4257" spans="1:17" ht="15">
      <c r="A4257" s="6" t="s">
        <v>17</v>
      </c>
      <c r="B4257" s="6" t="s">
        <v>18</v>
      </c>
      <c r="C4257" s="6" t="s">
        <v>19</v>
      </c>
      <c r="D4257" s="6" t="s">
        <v>7170</v>
      </c>
      <c r="E4257" s="6">
        <v>10</v>
      </c>
      <c r="F4257" s="6" t="s">
        <v>1970</v>
      </c>
      <c r="G4257" s="6" t="s">
        <v>22</v>
      </c>
      <c r="H4257" s="7">
        <v>43406.821863425925</v>
      </c>
      <c r="I4257" s="7">
        <v>43383.708333333336</v>
      </c>
      <c r="J4257" s="4">
        <f t="shared" si="333"/>
        <v>2018</v>
      </c>
      <c r="K4257" s="4">
        <f t="shared" si="334"/>
        <v>10</v>
      </c>
      <c r="L4257" s="6">
        <f t="shared" si="335"/>
        <v>1997008.9999996824</v>
      </c>
      <c r="M4257" s="8">
        <f t="shared" si="331"/>
        <v>33283.48333332804</v>
      </c>
      <c r="N4257" s="8">
        <f t="shared" si="332"/>
        <v>332834.8333332804</v>
      </c>
      <c r="O4257" s="18">
        <v>1</v>
      </c>
      <c r="P4257" s="6" t="s">
        <v>7171</v>
      </c>
      <c r="Q4257" s="6" t="s">
        <v>24</v>
      </c>
    </row>
    <row r="4258" spans="1:17" ht="15">
      <c r="A4258" s="6" t="s">
        <v>17</v>
      </c>
      <c r="B4258" s="6" t="s">
        <v>41</v>
      </c>
      <c r="C4258" s="6" t="s">
        <v>42</v>
      </c>
      <c r="D4258" s="6" t="s">
        <v>7164</v>
      </c>
      <c r="E4258" s="6">
        <v>7</v>
      </c>
      <c r="F4258" s="6" t="s">
        <v>1970</v>
      </c>
      <c r="G4258" s="6" t="s">
        <v>22</v>
      </c>
      <c r="H4258" s="7">
        <v>43394.782881944448</v>
      </c>
      <c r="I4258" s="7">
        <v>43383.708333333336</v>
      </c>
      <c r="J4258" s="4">
        <f t="shared" si="333"/>
        <v>2018</v>
      </c>
      <c r="K4258" s="4">
        <f t="shared" si="334"/>
        <v>10</v>
      </c>
      <c r="L4258" s="6">
        <f t="shared" si="335"/>
        <v>956841.00000006147</v>
      </c>
      <c r="M4258" s="8">
        <f t="shared" si="331"/>
        <v>15947.350000001024</v>
      </c>
      <c r="N4258" s="8">
        <f t="shared" si="332"/>
        <v>111631.45000000717</v>
      </c>
      <c r="O4258" s="18">
        <v>1</v>
      </c>
      <c r="P4258" s="6" t="s">
        <v>7172</v>
      </c>
      <c r="Q4258" s="6" t="s">
        <v>24</v>
      </c>
    </row>
    <row r="4259" spans="1:17" ht="15">
      <c r="A4259" s="6" t="s">
        <v>17</v>
      </c>
      <c r="B4259" s="6" t="s">
        <v>41</v>
      </c>
      <c r="C4259" s="6" t="s">
        <v>42</v>
      </c>
      <c r="D4259" s="6" t="s">
        <v>7168</v>
      </c>
      <c r="E4259" s="6">
        <v>1</v>
      </c>
      <c r="F4259" s="6" t="s">
        <v>1970</v>
      </c>
      <c r="G4259" s="6" t="s">
        <v>22</v>
      </c>
      <c r="H4259" s="7">
        <v>43394.784166666665</v>
      </c>
      <c r="I4259" s="7">
        <v>43383.708333333336</v>
      </c>
      <c r="J4259" s="4">
        <f t="shared" si="333"/>
        <v>2018</v>
      </c>
      <c r="K4259" s="4">
        <f t="shared" si="334"/>
        <v>10</v>
      </c>
      <c r="L4259" s="6">
        <f t="shared" si="335"/>
        <v>956951.99999960605</v>
      </c>
      <c r="M4259" s="8">
        <f t="shared" si="331"/>
        <v>15949.199999993434</v>
      </c>
      <c r="N4259" s="8">
        <f t="shared" si="332"/>
        <v>15949.199999993434</v>
      </c>
      <c r="O4259" s="18">
        <v>1</v>
      </c>
      <c r="P4259" s="6" t="s">
        <v>7173</v>
      </c>
      <c r="Q4259" s="6" t="s">
        <v>24</v>
      </c>
    </row>
    <row r="4260" spans="1:17" ht="15">
      <c r="A4260" s="6" t="s">
        <v>17</v>
      </c>
      <c r="B4260" s="6" t="s">
        <v>41</v>
      </c>
      <c r="C4260" s="6" t="s">
        <v>42</v>
      </c>
      <c r="D4260" s="6" t="s">
        <v>318</v>
      </c>
      <c r="E4260" s="6">
        <v>43</v>
      </c>
      <c r="F4260" s="6" t="s">
        <v>1970</v>
      </c>
      <c r="G4260" s="6" t="s">
        <v>22</v>
      </c>
      <c r="H4260" s="7">
        <v>43392.786724537036</v>
      </c>
      <c r="I4260" s="7">
        <v>43383.708333333336</v>
      </c>
      <c r="J4260" s="4">
        <f t="shared" si="333"/>
        <v>2018</v>
      </c>
      <c r="K4260" s="4">
        <f t="shared" si="334"/>
        <v>10</v>
      </c>
      <c r="L4260" s="6">
        <f t="shared" si="335"/>
        <v>784372.99999971874</v>
      </c>
      <c r="M4260" s="8">
        <f t="shared" si="331"/>
        <v>13072.883333328646</v>
      </c>
      <c r="N4260" s="8">
        <f t="shared" si="332"/>
        <v>562133.98333313176</v>
      </c>
      <c r="O4260" s="18">
        <v>1</v>
      </c>
      <c r="P4260" s="6" t="s">
        <v>7174</v>
      </c>
      <c r="Q4260" s="6" t="s">
        <v>24</v>
      </c>
    </row>
    <row r="4261" spans="1:17" ht="15">
      <c r="A4261" s="6" t="s">
        <v>17</v>
      </c>
      <c r="B4261" s="6" t="s">
        <v>41</v>
      </c>
      <c r="C4261" s="6" t="s">
        <v>42</v>
      </c>
      <c r="D4261" s="6" t="s">
        <v>6886</v>
      </c>
      <c r="E4261" s="6">
        <v>71</v>
      </c>
      <c r="F4261" s="6" t="s">
        <v>1970</v>
      </c>
      <c r="G4261" s="6" t="s">
        <v>22</v>
      </c>
      <c r="H4261" s="7">
        <v>43392.786724537036</v>
      </c>
      <c r="I4261" s="7">
        <v>43383.708333333336</v>
      </c>
      <c r="J4261" s="4">
        <f t="shared" si="333"/>
        <v>2018</v>
      </c>
      <c r="K4261" s="4">
        <f t="shared" si="334"/>
        <v>10</v>
      </c>
      <c r="L4261" s="6">
        <f t="shared" si="335"/>
        <v>784372.99999971874</v>
      </c>
      <c r="M4261" s="8">
        <f t="shared" si="331"/>
        <v>13072.883333328646</v>
      </c>
      <c r="N4261" s="8">
        <f t="shared" si="332"/>
        <v>928174.71666633384</v>
      </c>
      <c r="O4261" s="18">
        <v>1</v>
      </c>
      <c r="P4261" s="6" t="s">
        <v>7175</v>
      </c>
      <c r="Q4261" s="6" t="s">
        <v>24</v>
      </c>
    </row>
    <row r="4262" spans="1:17" ht="15">
      <c r="A4262" s="6" t="s">
        <v>17</v>
      </c>
      <c r="B4262" s="6" t="s">
        <v>41</v>
      </c>
      <c r="C4262" s="6" t="s">
        <v>42</v>
      </c>
      <c r="D4262" s="6" t="s">
        <v>7176</v>
      </c>
      <c r="E4262" s="6">
        <v>51</v>
      </c>
      <c r="F4262" s="6" t="s">
        <v>1970</v>
      </c>
      <c r="G4262" s="6" t="s">
        <v>22</v>
      </c>
      <c r="H4262" s="7">
        <v>43392.786724537036</v>
      </c>
      <c r="I4262" s="7">
        <v>43383.708333333336</v>
      </c>
      <c r="J4262" s="4">
        <f t="shared" si="333"/>
        <v>2018</v>
      </c>
      <c r="K4262" s="4">
        <f t="shared" si="334"/>
        <v>10</v>
      </c>
      <c r="L4262" s="6">
        <f t="shared" si="335"/>
        <v>784372.99999971874</v>
      </c>
      <c r="M4262" s="8">
        <f t="shared" si="331"/>
        <v>13072.883333328646</v>
      </c>
      <c r="N4262" s="8">
        <f t="shared" si="332"/>
        <v>666717.04999976093</v>
      </c>
      <c r="O4262" s="18">
        <v>1</v>
      </c>
      <c r="P4262" s="6" t="s">
        <v>7177</v>
      </c>
      <c r="Q4262" s="6" t="s">
        <v>24</v>
      </c>
    </row>
    <row r="4263" spans="1:17" ht="15">
      <c r="A4263" s="6" t="s">
        <v>17</v>
      </c>
      <c r="B4263" s="6" t="s">
        <v>18</v>
      </c>
      <c r="C4263" s="6" t="s">
        <v>38</v>
      </c>
      <c r="D4263" s="6" t="s">
        <v>7178</v>
      </c>
      <c r="E4263" s="6">
        <v>1</v>
      </c>
      <c r="F4263" s="6" t="s">
        <v>1970</v>
      </c>
      <c r="G4263" s="6" t="s">
        <v>22</v>
      </c>
      <c r="H4263" s="7">
        <v>43401.787210648145</v>
      </c>
      <c r="I4263" s="7">
        <v>43383.708333333336</v>
      </c>
      <c r="J4263" s="4">
        <f t="shared" si="333"/>
        <v>2018</v>
      </c>
      <c r="K4263" s="4">
        <f t="shared" si="334"/>
        <v>10</v>
      </c>
      <c r="L4263" s="6">
        <f t="shared" si="335"/>
        <v>1562014.9999994785</v>
      </c>
      <c r="M4263" s="8">
        <f t="shared" si="331"/>
        <v>26033.583333324641</v>
      </c>
      <c r="N4263" s="8">
        <f t="shared" si="332"/>
        <v>26033.583333324641</v>
      </c>
      <c r="O4263" s="18">
        <v>1</v>
      </c>
      <c r="P4263" s="6" t="s">
        <v>7179</v>
      </c>
      <c r="Q4263" s="6" t="s">
        <v>24</v>
      </c>
    </row>
    <row r="4264" spans="1:17" ht="15">
      <c r="A4264" s="6" t="s">
        <v>17</v>
      </c>
      <c r="B4264" s="6" t="s">
        <v>41</v>
      </c>
      <c r="C4264" s="6" t="s">
        <v>42</v>
      </c>
      <c r="D4264" s="6" t="s">
        <v>2929</v>
      </c>
      <c r="E4264" s="6">
        <v>1</v>
      </c>
      <c r="F4264" s="6" t="s">
        <v>1970</v>
      </c>
      <c r="G4264" s="6" t="s">
        <v>22</v>
      </c>
      <c r="H4264" s="7">
        <v>43406.626793981479</v>
      </c>
      <c r="I4264" s="7">
        <v>43383.708333333336</v>
      </c>
      <c r="J4264" s="4">
        <f t="shared" si="333"/>
        <v>2018</v>
      </c>
      <c r="K4264" s="4">
        <f t="shared" si="334"/>
        <v>10</v>
      </c>
      <c r="L4264" s="6">
        <f t="shared" si="335"/>
        <v>1980154.9999995623</v>
      </c>
      <c r="M4264" s="8">
        <f t="shared" si="331"/>
        <v>33002.583333326038</v>
      </c>
      <c r="N4264" s="8">
        <f t="shared" si="332"/>
        <v>33002.583333326038</v>
      </c>
      <c r="O4264" s="18">
        <v>1</v>
      </c>
      <c r="P4264" s="6" t="s">
        <v>7180</v>
      </c>
      <c r="Q4264" s="6" t="s">
        <v>24</v>
      </c>
    </row>
    <row r="4265" spans="1:17" ht="15">
      <c r="A4265" s="6" t="s">
        <v>17</v>
      </c>
      <c r="B4265" s="6" t="s">
        <v>41</v>
      </c>
      <c r="C4265" s="6" t="s">
        <v>42</v>
      </c>
      <c r="D4265" s="6" t="s">
        <v>67</v>
      </c>
      <c r="E4265" s="6">
        <v>8</v>
      </c>
      <c r="F4265" s="6" t="s">
        <v>1970</v>
      </c>
      <c r="G4265" s="6" t="s">
        <v>22</v>
      </c>
      <c r="H4265" s="7">
        <v>43406.627187500002</v>
      </c>
      <c r="I4265" s="7">
        <v>43383.708333333336</v>
      </c>
      <c r="J4265" s="4">
        <f t="shared" si="333"/>
        <v>2018</v>
      </c>
      <c r="K4265" s="4">
        <f t="shared" si="334"/>
        <v>10</v>
      </c>
      <c r="L4265" s="6">
        <f t="shared" si="335"/>
        <v>1980188.9999999665</v>
      </c>
      <c r="M4265" s="8">
        <f t="shared" si="331"/>
        <v>33003.149999999441</v>
      </c>
      <c r="N4265" s="8">
        <f t="shared" si="332"/>
        <v>264025.19999999553</v>
      </c>
      <c r="O4265" s="18">
        <v>1</v>
      </c>
      <c r="P4265" s="6" t="s">
        <v>7181</v>
      </c>
      <c r="Q4265" s="6" t="s">
        <v>24</v>
      </c>
    </row>
    <row r="4266" spans="1:17" ht="15">
      <c r="A4266" s="6" t="s">
        <v>17</v>
      </c>
      <c r="B4266" s="6" t="s">
        <v>41</v>
      </c>
      <c r="C4266" s="6" t="s">
        <v>42</v>
      </c>
      <c r="D4266" s="6" t="s">
        <v>1716</v>
      </c>
      <c r="E4266" s="6">
        <v>11</v>
      </c>
      <c r="F4266" s="6" t="s">
        <v>1970</v>
      </c>
      <c r="G4266" s="6" t="s">
        <v>22</v>
      </c>
      <c r="H4266" s="7">
        <v>43404.793749999997</v>
      </c>
      <c r="I4266" s="7">
        <v>43383.708333333336</v>
      </c>
      <c r="J4266" s="4">
        <f t="shared" si="333"/>
        <v>2018</v>
      </c>
      <c r="K4266" s="4">
        <f t="shared" si="334"/>
        <v>10</v>
      </c>
      <c r="L4266" s="6">
        <f t="shared" si="335"/>
        <v>1821779.999999539</v>
      </c>
      <c r="M4266" s="8">
        <f t="shared" si="331"/>
        <v>30362.999999992317</v>
      </c>
      <c r="N4266" s="8">
        <f t="shared" si="332"/>
        <v>333992.99999991548</v>
      </c>
      <c r="O4266" s="18">
        <v>1</v>
      </c>
      <c r="P4266" s="6" t="s">
        <v>7182</v>
      </c>
      <c r="Q4266" s="6" t="s">
        <v>24</v>
      </c>
    </row>
    <row r="4267" spans="1:17" ht="15">
      <c r="A4267" s="6" t="s">
        <v>17</v>
      </c>
      <c r="B4267" s="6" t="s">
        <v>41</v>
      </c>
      <c r="C4267" s="6" t="s">
        <v>42</v>
      </c>
      <c r="D4267" s="6" t="s">
        <v>7183</v>
      </c>
      <c r="E4267" s="6">
        <v>3</v>
      </c>
      <c r="F4267" s="6" t="s">
        <v>1970</v>
      </c>
      <c r="G4267" s="6" t="s">
        <v>22</v>
      </c>
      <c r="H4267" s="7">
        <v>43405.670648148145</v>
      </c>
      <c r="I4267" s="7">
        <v>43383.708333333336</v>
      </c>
      <c r="J4267" s="4">
        <f t="shared" si="333"/>
        <v>2018</v>
      </c>
      <c r="K4267" s="4">
        <f t="shared" si="334"/>
        <v>10</v>
      </c>
      <c r="L4267" s="6">
        <f t="shared" si="335"/>
        <v>1897543.9999995288</v>
      </c>
      <c r="M4267" s="8">
        <f t="shared" si="331"/>
        <v>31625.733333325479</v>
      </c>
      <c r="N4267" s="8">
        <f t="shared" si="332"/>
        <v>94877.199999976438</v>
      </c>
      <c r="O4267" s="18">
        <v>1</v>
      </c>
      <c r="P4267" s="6" t="s">
        <v>7184</v>
      </c>
      <c r="Q4267" s="6" t="s">
        <v>24</v>
      </c>
    </row>
    <row r="4268" spans="1:17" ht="15">
      <c r="A4268" s="6" t="s">
        <v>17</v>
      </c>
      <c r="B4268" s="6" t="s">
        <v>41</v>
      </c>
      <c r="C4268" s="6" t="s">
        <v>42</v>
      </c>
      <c r="D4268" s="6" t="s">
        <v>2696</v>
      </c>
      <c r="E4268" s="6">
        <v>2</v>
      </c>
      <c r="F4268" s="6" t="s">
        <v>1970</v>
      </c>
      <c r="G4268" s="6" t="s">
        <v>22</v>
      </c>
      <c r="H4268" s="7">
        <v>43407.795289351852</v>
      </c>
      <c r="I4268" s="7">
        <v>43383.708333333336</v>
      </c>
      <c r="J4268" s="4">
        <f t="shared" si="333"/>
        <v>2018</v>
      </c>
      <c r="K4268" s="4">
        <f t="shared" si="334"/>
        <v>10</v>
      </c>
      <c r="L4268" s="6">
        <f t="shared" si="335"/>
        <v>2081112.9999998258</v>
      </c>
      <c r="M4268" s="8">
        <f t="shared" si="331"/>
        <v>34685.216666663764</v>
      </c>
      <c r="N4268" s="8">
        <f t="shared" si="332"/>
        <v>69370.433333327528</v>
      </c>
      <c r="O4268" s="18">
        <v>1</v>
      </c>
      <c r="P4268" s="6" t="s">
        <v>7185</v>
      </c>
      <c r="Q4268" s="6" t="s">
        <v>24</v>
      </c>
    </row>
    <row r="4269" spans="1:17" ht="15">
      <c r="A4269" s="6" t="s">
        <v>17</v>
      </c>
      <c r="B4269" s="6" t="s">
        <v>41</v>
      </c>
      <c r="C4269" s="6" t="s">
        <v>42</v>
      </c>
      <c r="D4269" s="6" t="s">
        <v>2990</v>
      </c>
      <c r="E4269" s="6">
        <v>19</v>
      </c>
      <c r="F4269" s="6" t="s">
        <v>1970</v>
      </c>
      <c r="G4269" s="6" t="s">
        <v>22</v>
      </c>
      <c r="H4269" s="7">
        <v>43405.670173611114</v>
      </c>
      <c r="I4269" s="7">
        <v>43383.708333333336</v>
      </c>
      <c r="J4269" s="4">
        <f t="shared" si="333"/>
        <v>2018</v>
      </c>
      <c r="K4269" s="4">
        <f t="shared" si="334"/>
        <v>10</v>
      </c>
      <c r="L4269" s="6">
        <f t="shared" si="335"/>
        <v>1897503.0000000028</v>
      </c>
      <c r="M4269" s="8">
        <f t="shared" si="331"/>
        <v>31625.050000000047</v>
      </c>
      <c r="N4269" s="8">
        <f t="shared" si="332"/>
        <v>600875.95000000088</v>
      </c>
      <c r="O4269" s="18">
        <v>1</v>
      </c>
      <c r="P4269" s="6" t="s">
        <v>7186</v>
      </c>
      <c r="Q4269" s="6" t="s">
        <v>24</v>
      </c>
    </row>
    <row r="4270" spans="1:17" ht="15">
      <c r="A4270" s="6" t="s">
        <v>17</v>
      </c>
      <c r="B4270" s="6" t="s">
        <v>41</v>
      </c>
      <c r="C4270" s="6" t="s">
        <v>42</v>
      </c>
      <c r="D4270" s="6" t="s">
        <v>7187</v>
      </c>
      <c r="E4270" s="6">
        <v>4</v>
      </c>
      <c r="F4270" s="6" t="s">
        <v>1970</v>
      </c>
      <c r="G4270" s="6" t="s">
        <v>22</v>
      </c>
      <c r="H4270" s="7">
        <v>43405.67114583333</v>
      </c>
      <c r="I4270" s="7">
        <v>43383.708333333336</v>
      </c>
      <c r="J4270" s="4">
        <f t="shared" si="333"/>
        <v>2018</v>
      </c>
      <c r="K4270" s="4">
        <f t="shared" si="334"/>
        <v>10</v>
      </c>
      <c r="L4270" s="6">
        <f t="shared" si="335"/>
        <v>1897586.9999995222</v>
      </c>
      <c r="M4270" s="8">
        <f t="shared" si="331"/>
        <v>31626.449999992037</v>
      </c>
      <c r="N4270" s="8">
        <f t="shared" si="332"/>
        <v>126505.79999996815</v>
      </c>
      <c r="O4270" s="18">
        <v>1</v>
      </c>
      <c r="P4270" s="6" t="s">
        <v>7188</v>
      </c>
      <c r="Q4270" s="6" t="s">
        <v>24</v>
      </c>
    </row>
    <row r="4271" spans="1:17" ht="15">
      <c r="A4271" s="6" t="s">
        <v>17</v>
      </c>
      <c r="B4271" s="6" t="s">
        <v>41</v>
      </c>
      <c r="C4271" s="6" t="s">
        <v>42</v>
      </c>
      <c r="D4271" s="6" t="s">
        <v>7189</v>
      </c>
      <c r="E4271" s="6">
        <v>3</v>
      </c>
      <c r="F4271" s="6" t="s">
        <v>1970</v>
      </c>
      <c r="G4271" s="6" t="s">
        <v>22</v>
      </c>
      <c r="H4271" s="7">
        <v>43405.671041666668</v>
      </c>
      <c r="I4271" s="7">
        <v>43383.708333333336</v>
      </c>
      <c r="J4271" s="4">
        <f t="shared" si="333"/>
        <v>2018</v>
      </c>
      <c r="K4271" s="4">
        <f t="shared" si="334"/>
        <v>10</v>
      </c>
      <c r="L4271" s="6">
        <f t="shared" si="335"/>
        <v>1897577.9999999329</v>
      </c>
      <c r="M4271" s="8">
        <f t="shared" si="331"/>
        <v>31626.299999998882</v>
      </c>
      <c r="N4271" s="8">
        <f t="shared" si="332"/>
        <v>94878.899999996647</v>
      </c>
      <c r="O4271" s="18">
        <v>1</v>
      </c>
      <c r="P4271" s="6" t="s">
        <v>7190</v>
      </c>
      <c r="Q4271" s="6" t="s">
        <v>24</v>
      </c>
    </row>
    <row r="4272" spans="1:17" ht="15">
      <c r="A4272" s="6" t="s">
        <v>17</v>
      </c>
      <c r="B4272" s="6" t="s">
        <v>41</v>
      </c>
      <c r="C4272" s="6" t="s">
        <v>42</v>
      </c>
      <c r="D4272" s="6" t="s">
        <v>7191</v>
      </c>
      <c r="E4272" s="6">
        <v>2</v>
      </c>
      <c r="F4272" s="6" t="s">
        <v>1970</v>
      </c>
      <c r="G4272" s="6" t="s">
        <v>22</v>
      </c>
      <c r="H4272" s="7">
        <v>43405.671597222223</v>
      </c>
      <c r="I4272" s="7">
        <v>43383.708333333336</v>
      </c>
      <c r="J4272" s="4">
        <f t="shared" si="333"/>
        <v>2018</v>
      </c>
      <c r="K4272" s="4">
        <f t="shared" si="334"/>
        <v>10</v>
      </c>
      <c r="L4272" s="6">
        <f t="shared" si="335"/>
        <v>1897625.9999998379</v>
      </c>
      <c r="M4272" s="8">
        <f t="shared" si="331"/>
        <v>31627.099999997299</v>
      </c>
      <c r="N4272" s="8">
        <f t="shared" si="332"/>
        <v>63254.199999994598</v>
      </c>
      <c r="O4272" s="18">
        <v>1</v>
      </c>
      <c r="P4272" s="6" t="s">
        <v>7192</v>
      </c>
      <c r="Q4272" s="6" t="s">
        <v>24</v>
      </c>
    </row>
    <row r="4273" spans="1:17" ht="15">
      <c r="A4273" s="6" t="s">
        <v>17</v>
      </c>
      <c r="B4273" s="6" t="s">
        <v>41</v>
      </c>
      <c r="C4273" s="6" t="s">
        <v>42</v>
      </c>
      <c r="D4273" s="6" t="s">
        <v>7193</v>
      </c>
      <c r="E4273" s="6">
        <v>3</v>
      </c>
      <c r="F4273" s="6" t="s">
        <v>1970</v>
      </c>
      <c r="G4273" s="6" t="s">
        <v>22</v>
      </c>
      <c r="H4273" s="7">
        <v>43405.672418981485</v>
      </c>
      <c r="I4273" s="7">
        <v>43383.708333333336</v>
      </c>
      <c r="J4273" s="4">
        <f t="shared" si="333"/>
        <v>2018</v>
      </c>
      <c r="K4273" s="4">
        <f t="shared" si="334"/>
        <v>10</v>
      </c>
      <c r="L4273" s="6">
        <f t="shared" si="335"/>
        <v>1897697.0000000903</v>
      </c>
      <c r="M4273" s="8">
        <f t="shared" si="331"/>
        <v>31628.283333334839</v>
      </c>
      <c r="N4273" s="8">
        <f t="shared" si="332"/>
        <v>94884.850000004517</v>
      </c>
      <c r="O4273" s="18">
        <v>1</v>
      </c>
      <c r="P4273" s="6" t="s">
        <v>7194</v>
      </c>
      <c r="Q4273" s="6" t="s">
        <v>24</v>
      </c>
    </row>
    <row r="4274" spans="1:17" ht="15">
      <c r="A4274" s="6" t="s">
        <v>17</v>
      </c>
      <c r="B4274" s="6" t="s">
        <v>41</v>
      </c>
      <c r="C4274" s="6" t="s">
        <v>42</v>
      </c>
      <c r="D4274" s="6" t="s">
        <v>7195</v>
      </c>
      <c r="E4274" s="6">
        <v>1</v>
      </c>
      <c r="F4274" s="6" t="s">
        <v>1970</v>
      </c>
      <c r="G4274" s="6" t="s">
        <v>22</v>
      </c>
      <c r="H4274" s="7">
        <v>43405.67287037037</v>
      </c>
      <c r="I4274" s="7">
        <v>43383.708333333336</v>
      </c>
      <c r="J4274" s="4">
        <f t="shared" si="333"/>
        <v>2018</v>
      </c>
      <c r="K4274" s="4">
        <f t="shared" si="334"/>
        <v>10</v>
      </c>
      <c r="L4274" s="6">
        <f t="shared" si="335"/>
        <v>1897735.9999997774</v>
      </c>
      <c r="M4274" s="8">
        <f t="shared" si="331"/>
        <v>31628.933333329624</v>
      </c>
      <c r="N4274" s="8">
        <f t="shared" si="332"/>
        <v>31628.933333329624</v>
      </c>
      <c r="O4274" s="18">
        <v>1</v>
      </c>
      <c r="P4274" s="6" t="s">
        <v>7196</v>
      </c>
      <c r="Q4274" s="6" t="s">
        <v>24</v>
      </c>
    </row>
    <row r="4275" spans="1:17" ht="15">
      <c r="A4275" s="6" t="s">
        <v>17</v>
      </c>
      <c r="B4275" s="6" t="s">
        <v>47</v>
      </c>
      <c r="C4275" s="6" t="s">
        <v>52</v>
      </c>
      <c r="D4275" s="6" t="s">
        <v>7197</v>
      </c>
      <c r="E4275" s="6">
        <v>1</v>
      </c>
      <c r="F4275" s="6" t="s">
        <v>1970</v>
      </c>
      <c r="G4275" s="6" t="s">
        <v>22</v>
      </c>
      <c r="H4275" s="7">
        <v>43395.801215277781</v>
      </c>
      <c r="I4275" s="7">
        <v>43383.708333333336</v>
      </c>
      <c r="J4275" s="4">
        <f t="shared" si="333"/>
        <v>2018</v>
      </c>
      <c r="K4275" s="4">
        <f t="shared" si="334"/>
        <v>10</v>
      </c>
      <c r="L4275" s="6">
        <f t="shared" si="335"/>
        <v>1044825.0000000698</v>
      </c>
      <c r="M4275" s="8">
        <f t="shared" si="331"/>
        <v>17413.750000001164</v>
      </c>
      <c r="N4275" s="8">
        <f t="shared" si="332"/>
        <v>17413.750000001164</v>
      </c>
      <c r="O4275" s="18">
        <v>1</v>
      </c>
      <c r="P4275" s="6" t="s">
        <v>7198</v>
      </c>
      <c r="Q4275" s="6" t="s">
        <v>24</v>
      </c>
    </row>
    <row r="4276" spans="1:17" ht="15">
      <c r="A4276" s="6" t="s">
        <v>17</v>
      </c>
      <c r="B4276" s="6" t="s">
        <v>47</v>
      </c>
      <c r="C4276" s="6" t="s">
        <v>52</v>
      </c>
      <c r="D4276" s="6" t="s">
        <v>7199</v>
      </c>
      <c r="E4276" s="6">
        <v>2</v>
      </c>
      <c r="F4276" s="6" t="s">
        <v>1970</v>
      </c>
      <c r="G4276" s="6" t="s">
        <v>22</v>
      </c>
      <c r="H4276" s="7">
        <v>43395.801215277781</v>
      </c>
      <c r="I4276" s="7">
        <v>43383.708333333336</v>
      </c>
      <c r="J4276" s="4">
        <f t="shared" si="333"/>
        <v>2018</v>
      </c>
      <c r="K4276" s="4">
        <f t="shared" si="334"/>
        <v>10</v>
      </c>
      <c r="L4276" s="6">
        <f t="shared" si="335"/>
        <v>1044825.0000000698</v>
      </c>
      <c r="M4276" s="8">
        <f t="shared" si="331"/>
        <v>17413.750000001164</v>
      </c>
      <c r="N4276" s="8">
        <f t="shared" si="332"/>
        <v>34827.500000002328</v>
      </c>
      <c r="O4276" s="18">
        <v>1</v>
      </c>
      <c r="P4276" s="6" t="s">
        <v>7200</v>
      </c>
      <c r="Q4276" s="6" t="s">
        <v>24</v>
      </c>
    </row>
    <row r="4277" spans="1:17" ht="15">
      <c r="A4277" s="6" t="s">
        <v>17</v>
      </c>
      <c r="B4277" s="6" t="s">
        <v>140</v>
      </c>
      <c r="C4277" s="6" t="s">
        <v>141</v>
      </c>
      <c r="D4277" s="6" t="s">
        <v>7201</v>
      </c>
      <c r="E4277" s="6">
        <v>1</v>
      </c>
      <c r="F4277" s="6" t="s">
        <v>1970</v>
      </c>
      <c r="G4277" s="6" t="s">
        <v>22</v>
      </c>
      <c r="H4277" s="7">
        <v>43403.661805555559</v>
      </c>
      <c r="I4277" s="7">
        <v>43383.708333333336</v>
      </c>
      <c r="J4277" s="4">
        <f t="shared" si="333"/>
        <v>2018</v>
      </c>
      <c r="K4277" s="4">
        <f t="shared" si="334"/>
        <v>10</v>
      </c>
      <c r="L4277" s="6">
        <f t="shared" si="335"/>
        <v>1723980.0000000978</v>
      </c>
      <c r="M4277" s="8">
        <f t="shared" si="331"/>
        <v>28733.00000000163</v>
      </c>
      <c r="N4277" s="8">
        <f t="shared" si="332"/>
        <v>28733.00000000163</v>
      </c>
      <c r="O4277" s="18">
        <v>1</v>
      </c>
      <c r="P4277" s="6" t="s">
        <v>7202</v>
      </c>
      <c r="Q4277" s="6" t="s">
        <v>24</v>
      </c>
    </row>
    <row r="4278" spans="1:17" ht="15">
      <c r="A4278" s="6" t="s">
        <v>17</v>
      </c>
      <c r="B4278" s="6" t="s">
        <v>18</v>
      </c>
      <c r="C4278" s="6" t="s">
        <v>38</v>
      </c>
      <c r="D4278" s="6" t="s">
        <v>7203</v>
      </c>
      <c r="E4278" s="6">
        <v>8</v>
      </c>
      <c r="F4278" s="6" t="s">
        <v>1970</v>
      </c>
      <c r="G4278" s="6" t="s">
        <v>22</v>
      </c>
      <c r="H4278" s="7">
        <v>43392.803067129629</v>
      </c>
      <c r="I4278" s="7">
        <v>43383.708333333336</v>
      </c>
      <c r="J4278" s="4">
        <f t="shared" si="333"/>
        <v>2018</v>
      </c>
      <c r="K4278" s="4">
        <f t="shared" si="334"/>
        <v>10</v>
      </c>
      <c r="L4278" s="6">
        <f t="shared" si="335"/>
        <v>785784.9999997532</v>
      </c>
      <c r="M4278" s="8">
        <f t="shared" si="331"/>
        <v>13096.416666662553</v>
      </c>
      <c r="N4278" s="8">
        <f t="shared" si="332"/>
        <v>104771.33333330043</v>
      </c>
      <c r="O4278" s="18">
        <v>1</v>
      </c>
      <c r="P4278" s="6" t="s">
        <v>7204</v>
      </c>
      <c r="Q4278" s="6" t="s">
        <v>24</v>
      </c>
    </row>
    <row r="4279" spans="1:17" ht="15">
      <c r="A4279" s="6" t="s">
        <v>17</v>
      </c>
      <c r="B4279" s="6" t="s">
        <v>18</v>
      </c>
      <c r="C4279" s="6" t="s">
        <v>38</v>
      </c>
      <c r="D4279" s="6" t="s">
        <v>2499</v>
      </c>
      <c r="E4279" s="6">
        <v>22</v>
      </c>
      <c r="F4279" s="6" t="s">
        <v>1970</v>
      </c>
      <c r="G4279" s="6" t="s">
        <v>22</v>
      </c>
      <c r="H4279" s="7">
        <v>43392.807928240742</v>
      </c>
      <c r="I4279" s="7">
        <v>43383.708333333336</v>
      </c>
      <c r="J4279" s="4">
        <f t="shared" si="333"/>
        <v>2018</v>
      </c>
      <c r="K4279" s="4">
        <f t="shared" si="334"/>
        <v>10</v>
      </c>
      <c r="L4279" s="6">
        <f t="shared" si="335"/>
        <v>786204.99999986496</v>
      </c>
      <c r="M4279" s="8">
        <f t="shared" si="331"/>
        <v>13103.416666664416</v>
      </c>
      <c r="N4279" s="8">
        <f t="shared" si="332"/>
        <v>288275.16666661715</v>
      </c>
      <c r="O4279" s="18">
        <v>1</v>
      </c>
      <c r="P4279" s="6" t="s">
        <v>7205</v>
      </c>
      <c r="Q4279" s="6" t="s">
        <v>24</v>
      </c>
    </row>
    <row r="4280" spans="1:17" ht="15">
      <c r="A4280" s="6" t="s">
        <v>17</v>
      </c>
      <c r="B4280" s="6" t="s">
        <v>18</v>
      </c>
      <c r="C4280" s="6" t="s">
        <v>38</v>
      </c>
      <c r="D4280" s="6" t="s">
        <v>7206</v>
      </c>
      <c r="E4280" s="6">
        <v>1</v>
      </c>
      <c r="F4280" s="6" t="s">
        <v>1970</v>
      </c>
      <c r="G4280" s="6" t="s">
        <v>22</v>
      </c>
      <c r="H4280" s="7">
        <v>43392.810393518521</v>
      </c>
      <c r="I4280" s="7">
        <v>43383.708333333336</v>
      </c>
      <c r="J4280" s="4">
        <f t="shared" si="333"/>
        <v>2018</v>
      </c>
      <c r="K4280" s="4">
        <f t="shared" si="334"/>
        <v>10</v>
      </c>
      <c r="L4280" s="6">
        <f t="shared" si="335"/>
        <v>786417.99999999348</v>
      </c>
      <c r="M4280" s="8">
        <f t="shared" si="331"/>
        <v>13106.966666666558</v>
      </c>
      <c r="N4280" s="8">
        <f t="shared" si="332"/>
        <v>13106.966666666558</v>
      </c>
      <c r="O4280" s="18">
        <v>1</v>
      </c>
      <c r="P4280" s="6" t="s">
        <v>7207</v>
      </c>
      <c r="Q4280" s="6" t="s">
        <v>24</v>
      </c>
    </row>
    <row r="4281" spans="1:17" ht="15">
      <c r="A4281" s="6" t="s">
        <v>17</v>
      </c>
      <c r="B4281" s="6" t="s">
        <v>18</v>
      </c>
      <c r="C4281" s="6" t="s">
        <v>38</v>
      </c>
      <c r="D4281" s="6" t="s">
        <v>231</v>
      </c>
      <c r="E4281" s="6">
        <v>43</v>
      </c>
      <c r="F4281" s="6" t="s">
        <v>1970</v>
      </c>
      <c r="G4281" s="6" t="s">
        <v>22</v>
      </c>
      <c r="H4281" s="7">
        <v>43394.810543981483</v>
      </c>
      <c r="I4281" s="7">
        <v>43383.708333333336</v>
      </c>
      <c r="J4281" s="4">
        <f t="shared" si="333"/>
        <v>2018</v>
      </c>
      <c r="K4281" s="4">
        <f t="shared" si="334"/>
        <v>10</v>
      </c>
      <c r="L4281" s="6">
        <f t="shared" si="335"/>
        <v>959230.99999988917</v>
      </c>
      <c r="M4281" s="8">
        <f t="shared" si="331"/>
        <v>15987.183333331486</v>
      </c>
      <c r="N4281" s="8">
        <f t="shared" si="332"/>
        <v>687448.88333325391</v>
      </c>
      <c r="O4281" s="18">
        <v>1</v>
      </c>
      <c r="P4281" s="6" t="s">
        <v>7208</v>
      </c>
      <c r="Q4281" s="6" t="s">
        <v>24</v>
      </c>
    </row>
    <row r="4282" spans="1:17" ht="15">
      <c r="A4282" s="6" t="s">
        <v>17</v>
      </c>
      <c r="B4282" s="6" t="s">
        <v>18</v>
      </c>
      <c r="C4282" s="6" t="s">
        <v>38</v>
      </c>
      <c r="D4282" s="6" t="s">
        <v>7209</v>
      </c>
      <c r="E4282" s="6">
        <v>1</v>
      </c>
      <c r="F4282" s="6" t="s">
        <v>1970</v>
      </c>
      <c r="G4282" s="6" t="s">
        <v>22</v>
      </c>
      <c r="H4282" s="7">
        <v>43392.810590277775</v>
      </c>
      <c r="I4282" s="7">
        <v>43383.708333333336</v>
      </c>
      <c r="J4282" s="4">
        <f t="shared" si="333"/>
        <v>2018</v>
      </c>
      <c r="K4282" s="4">
        <f t="shared" si="334"/>
        <v>10</v>
      </c>
      <c r="L4282" s="6">
        <f t="shared" si="335"/>
        <v>786434.99999956694</v>
      </c>
      <c r="M4282" s="8">
        <f t="shared" si="331"/>
        <v>13107.249999992782</v>
      </c>
      <c r="N4282" s="8">
        <f t="shared" si="332"/>
        <v>13107.249999992782</v>
      </c>
      <c r="O4282" s="18">
        <v>1</v>
      </c>
      <c r="P4282" s="6" t="s">
        <v>7210</v>
      </c>
      <c r="Q4282" s="6" t="s">
        <v>24</v>
      </c>
    </row>
    <row r="4283" spans="1:17" ht="15">
      <c r="A4283" s="6" t="s">
        <v>17</v>
      </c>
      <c r="B4283" s="6" t="s">
        <v>18</v>
      </c>
      <c r="C4283" s="6" t="s">
        <v>38</v>
      </c>
      <c r="D4283" s="6" t="s">
        <v>7211</v>
      </c>
      <c r="E4283" s="6">
        <v>1</v>
      </c>
      <c r="F4283" s="6" t="s">
        <v>1970</v>
      </c>
      <c r="G4283" s="6" t="s">
        <v>22</v>
      </c>
      <c r="H4283" s="7">
        <v>43392.811122685183</v>
      </c>
      <c r="I4283" s="7">
        <v>43383.708333333336</v>
      </c>
      <c r="J4283" s="4">
        <f t="shared" si="333"/>
        <v>2018</v>
      </c>
      <c r="K4283" s="4">
        <f t="shared" si="334"/>
        <v>10</v>
      </c>
      <c r="L4283" s="6">
        <f t="shared" si="335"/>
        <v>786480.99999963306</v>
      </c>
      <c r="M4283" s="8">
        <f t="shared" si="331"/>
        <v>13108.016666660551</v>
      </c>
      <c r="N4283" s="8">
        <f t="shared" si="332"/>
        <v>13108.016666660551</v>
      </c>
      <c r="O4283" s="18">
        <v>1</v>
      </c>
      <c r="P4283" s="6" t="s">
        <v>7212</v>
      </c>
      <c r="Q4283" s="6" t="s">
        <v>24</v>
      </c>
    </row>
    <row r="4284" spans="1:17" ht="15">
      <c r="A4284" s="6" t="s">
        <v>17</v>
      </c>
      <c r="B4284" s="6" t="s">
        <v>41</v>
      </c>
      <c r="C4284" s="6" t="s">
        <v>42</v>
      </c>
      <c r="D4284" s="6" t="s">
        <v>5759</v>
      </c>
      <c r="E4284" s="6">
        <v>3</v>
      </c>
      <c r="F4284" s="6" t="s">
        <v>1970</v>
      </c>
      <c r="G4284" s="6" t="s">
        <v>22</v>
      </c>
      <c r="H4284" s="7">
        <v>43406.645439814813</v>
      </c>
      <c r="I4284" s="7">
        <v>43383.708333333336</v>
      </c>
      <c r="J4284" s="4">
        <f t="shared" si="333"/>
        <v>2018</v>
      </c>
      <c r="K4284" s="4">
        <f t="shared" si="334"/>
        <v>10</v>
      </c>
      <c r="L4284" s="6">
        <f t="shared" si="335"/>
        <v>1981765.9999995958</v>
      </c>
      <c r="M4284" s="8">
        <f t="shared" si="331"/>
        <v>33029.433333326597</v>
      </c>
      <c r="N4284" s="8">
        <f t="shared" si="332"/>
        <v>99088.29999997979</v>
      </c>
      <c r="O4284" s="18">
        <v>1</v>
      </c>
      <c r="P4284" s="6" t="s">
        <v>7213</v>
      </c>
      <c r="Q4284" s="6" t="s">
        <v>24</v>
      </c>
    </row>
    <row r="4285" spans="1:17" ht="15">
      <c r="A4285" s="6" t="s">
        <v>17</v>
      </c>
      <c r="B4285" s="6" t="s">
        <v>41</v>
      </c>
      <c r="C4285" s="6" t="s">
        <v>62</v>
      </c>
      <c r="D4285" s="6" t="s">
        <v>7214</v>
      </c>
      <c r="E4285" s="6">
        <v>2</v>
      </c>
      <c r="F4285" s="6" t="s">
        <v>1970</v>
      </c>
      <c r="G4285" s="6" t="s">
        <v>22</v>
      </c>
      <c r="H4285" s="7">
        <v>43401.822013888886</v>
      </c>
      <c r="I4285" s="7">
        <v>43383.708333333336</v>
      </c>
      <c r="J4285" s="4">
        <f t="shared" si="333"/>
        <v>2018</v>
      </c>
      <c r="K4285" s="4">
        <f t="shared" si="334"/>
        <v>10</v>
      </c>
      <c r="L4285" s="6">
        <f t="shared" si="335"/>
        <v>1565021.9999995781</v>
      </c>
      <c r="M4285" s="8">
        <f t="shared" si="331"/>
        <v>26083.699999992969</v>
      </c>
      <c r="N4285" s="8">
        <f t="shared" si="332"/>
        <v>52167.399999985937</v>
      </c>
      <c r="O4285" s="18">
        <v>1</v>
      </c>
      <c r="P4285" s="6" t="s">
        <v>7215</v>
      </c>
      <c r="Q4285" s="6" t="s">
        <v>24</v>
      </c>
    </row>
    <row r="4286" spans="1:17" ht="15">
      <c r="A4286" s="6" t="s">
        <v>17</v>
      </c>
      <c r="B4286" s="6" t="s">
        <v>41</v>
      </c>
      <c r="C4286" s="6" t="s">
        <v>62</v>
      </c>
      <c r="D4286" s="6" t="s">
        <v>7216</v>
      </c>
      <c r="E4286" s="6">
        <v>1</v>
      </c>
      <c r="F4286" s="6" t="s">
        <v>1970</v>
      </c>
      <c r="G4286" s="6" t="s">
        <v>22</v>
      </c>
      <c r="H4286" s="7">
        <v>43401.822962962964</v>
      </c>
      <c r="I4286" s="7">
        <v>43383.708333333336</v>
      </c>
      <c r="J4286" s="4">
        <f t="shared" si="333"/>
        <v>2018</v>
      </c>
      <c r="K4286" s="4">
        <f t="shared" si="334"/>
        <v>10</v>
      </c>
      <c r="L4286" s="6">
        <f t="shared" si="335"/>
        <v>1565103.9999998873</v>
      </c>
      <c r="M4286" s="8">
        <f t="shared" si="331"/>
        <v>26085.066666664788</v>
      </c>
      <c r="N4286" s="8">
        <f t="shared" si="332"/>
        <v>26085.066666664788</v>
      </c>
      <c r="O4286" s="18">
        <v>1</v>
      </c>
      <c r="P4286" s="6" t="s">
        <v>7217</v>
      </c>
      <c r="Q4286" s="6" t="s">
        <v>24</v>
      </c>
    </row>
    <row r="4287" spans="1:17" ht="15">
      <c r="A4287" s="6" t="s">
        <v>17</v>
      </c>
      <c r="B4287" s="6" t="s">
        <v>41</v>
      </c>
      <c r="C4287" s="6" t="s">
        <v>62</v>
      </c>
      <c r="D4287" s="6" t="s">
        <v>7218</v>
      </c>
      <c r="E4287" s="6">
        <v>1</v>
      </c>
      <c r="F4287" s="6" t="s">
        <v>1970</v>
      </c>
      <c r="G4287" s="6" t="s">
        <v>22</v>
      </c>
      <c r="H4287" s="7">
        <v>43401.822627314818</v>
      </c>
      <c r="I4287" s="7">
        <v>43383.708333333336</v>
      </c>
      <c r="J4287" s="4">
        <f t="shared" si="333"/>
        <v>2018</v>
      </c>
      <c r="K4287" s="4">
        <f t="shared" si="334"/>
        <v>10</v>
      </c>
      <c r="L4287" s="6">
        <f t="shared" si="335"/>
        <v>1565075.0000000233</v>
      </c>
      <c r="M4287" s="8">
        <f t="shared" si="331"/>
        <v>26084.583333333721</v>
      </c>
      <c r="N4287" s="8">
        <f t="shared" si="332"/>
        <v>26084.583333333721</v>
      </c>
      <c r="O4287" s="18">
        <v>1</v>
      </c>
      <c r="P4287" s="6" t="s">
        <v>7219</v>
      </c>
      <c r="Q4287" s="6" t="s">
        <v>24</v>
      </c>
    </row>
    <row r="4288" spans="1:17" ht="15">
      <c r="A4288" s="6" t="s">
        <v>17</v>
      </c>
      <c r="B4288" s="6" t="s">
        <v>41</v>
      </c>
      <c r="C4288" s="6" t="s">
        <v>62</v>
      </c>
      <c r="D4288" s="6" t="s">
        <v>7220</v>
      </c>
      <c r="E4288" s="6">
        <v>1</v>
      </c>
      <c r="F4288" s="6" t="s">
        <v>1970</v>
      </c>
      <c r="G4288" s="6" t="s">
        <v>22</v>
      </c>
      <c r="H4288" s="7">
        <v>43401.823599537034</v>
      </c>
      <c r="I4288" s="7">
        <v>43383.708333333336</v>
      </c>
      <c r="J4288" s="4">
        <f t="shared" si="333"/>
        <v>2018</v>
      </c>
      <c r="K4288" s="4">
        <f t="shared" si="334"/>
        <v>10</v>
      </c>
      <c r="L4288" s="6">
        <f t="shared" si="335"/>
        <v>1565158.9999995427</v>
      </c>
      <c r="M4288" s="8">
        <f t="shared" si="336" ref="M4288:M4351">+L4288/60</f>
        <v>26085.983333325712</v>
      </c>
      <c r="N4288" s="8">
        <f t="shared" si="337" ref="N4288:N4351">+M4288*E4288</f>
        <v>26085.983333325712</v>
      </c>
      <c r="O4288" s="18">
        <v>1</v>
      </c>
      <c r="P4288" s="6" t="s">
        <v>7221</v>
      </c>
      <c r="Q4288" s="6" t="s">
        <v>24</v>
      </c>
    </row>
    <row r="4289" spans="1:17" ht="15">
      <c r="A4289" s="6" t="s">
        <v>17</v>
      </c>
      <c r="B4289" s="6" t="s">
        <v>18</v>
      </c>
      <c r="C4289" s="6" t="s">
        <v>19</v>
      </c>
      <c r="D4289" s="6" t="s">
        <v>1103</v>
      </c>
      <c r="E4289" s="6">
        <v>26</v>
      </c>
      <c r="F4289" s="6" t="s">
        <v>1970</v>
      </c>
      <c r="G4289" s="6" t="s">
        <v>22</v>
      </c>
      <c r="H4289" s="7">
        <v>43394.81454861111</v>
      </c>
      <c r="I4289" s="7">
        <v>43383.708333333336</v>
      </c>
      <c r="J4289" s="4">
        <f t="shared" si="333"/>
        <v>2018</v>
      </c>
      <c r="K4289" s="4">
        <f t="shared" si="334"/>
        <v>10</v>
      </c>
      <c r="L4289" s="6">
        <f t="shared" si="335"/>
        <v>959576.9999996759</v>
      </c>
      <c r="M4289" s="8">
        <f t="shared" si="336"/>
        <v>15992.949999994598</v>
      </c>
      <c r="N4289" s="8">
        <f t="shared" si="337"/>
        <v>415816.69999985956</v>
      </c>
      <c r="O4289" s="18">
        <v>1</v>
      </c>
      <c r="P4289" s="6" t="s">
        <v>7222</v>
      </c>
      <c r="Q4289" s="6" t="s">
        <v>24</v>
      </c>
    </row>
    <row r="4290" spans="1:17" ht="15">
      <c r="A4290" s="6" t="s">
        <v>17</v>
      </c>
      <c r="B4290" s="6" t="s">
        <v>41</v>
      </c>
      <c r="C4290" s="6" t="s">
        <v>62</v>
      </c>
      <c r="D4290" s="6" t="s">
        <v>7223</v>
      </c>
      <c r="E4290" s="6">
        <v>1</v>
      </c>
      <c r="F4290" s="6" t="s">
        <v>1970</v>
      </c>
      <c r="G4290" s="6" t="s">
        <v>22</v>
      </c>
      <c r="H4290" s="7">
        <v>43401.862523148149</v>
      </c>
      <c r="I4290" s="7">
        <v>43383.708333333336</v>
      </c>
      <c r="J4290" s="4">
        <f t="shared" si="333"/>
        <v>2018</v>
      </c>
      <c r="K4290" s="4">
        <f t="shared" si="334"/>
        <v>10</v>
      </c>
      <c r="L4290" s="6">
        <f t="shared" si="335"/>
        <v>1568521.9999998808</v>
      </c>
      <c r="M4290" s="8">
        <f t="shared" si="336"/>
        <v>26142.033333331347</v>
      </c>
      <c r="N4290" s="8">
        <f t="shared" si="337"/>
        <v>26142.033333331347</v>
      </c>
      <c r="O4290" s="18">
        <v>1</v>
      </c>
      <c r="P4290" s="6" t="s">
        <v>7224</v>
      </c>
      <c r="Q4290" s="6" t="s">
        <v>24</v>
      </c>
    </row>
    <row r="4291" spans="1:17" ht="15">
      <c r="A4291" s="6" t="s">
        <v>17</v>
      </c>
      <c r="B4291" s="6" t="s">
        <v>41</v>
      </c>
      <c r="C4291" s="6" t="s">
        <v>62</v>
      </c>
      <c r="D4291" s="6" t="s">
        <v>7225</v>
      </c>
      <c r="E4291" s="6">
        <v>1</v>
      </c>
      <c r="F4291" s="6" t="s">
        <v>1970</v>
      </c>
      <c r="G4291" s="6" t="s">
        <v>22</v>
      </c>
      <c r="H4291" s="7">
        <v>43401.822870370372</v>
      </c>
      <c r="I4291" s="7">
        <v>43383.708333333336</v>
      </c>
      <c r="J4291" s="4">
        <f t="shared" si="338" ref="J4291:J4354">YEAR(I4291)</f>
        <v>2018</v>
      </c>
      <c r="K4291" s="4">
        <f t="shared" si="339" ref="K4291:K4354">MONTH(I4291)</f>
        <v>10</v>
      </c>
      <c r="L4291" s="6">
        <f t="shared" si="335"/>
        <v>1565095.9999999031</v>
      </c>
      <c r="M4291" s="8">
        <f t="shared" si="336"/>
        <v>26084.933333331719</v>
      </c>
      <c r="N4291" s="8">
        <f t="shared" si="337"/>
        <v>26084.933333331719</v>
      </c>
      <c r="O4291" s="18">
        <v>1</v>
      </c>
      <c r="P4291" s="6" t="s">
        <v>7226</v>
      </c>
      <c r="Q4291" s="6" t="s">
        <v>24</v>
      </c>
    </row>
    <row r="4292" spans="1:17" ht="15">
      <c r="A4292" s="6" t="s">
        <v>17</v>
      </c>
      <c r="B4292" s="6" t="s">
        <v>41</v>
      </c>
      <c r="C4292" s="6" t="s">
        <v>62</v>
      </c>
      <c r="D4292" s="6" t="s">
        <v>63</v>
      </c>
      <c r="E4292" s="6">
        <v>1</v>
      </c>
      <c r="F4292" s="6" t="s">
        <v>1970</v>
      </c>
      <c r="G4292" s="6" t="s">
        <v>22</v>
      </c>
      <c r="H4292" s="7">
        <v>43401.82371527778</v>
      </c>
      <c r="I4292" s="7">
        <v>43383.708333333336</v>
      </c>
      <c r="J4292" s="4">
        <f t="shared" si="338"/>
        <v>2018</v>
      </c>
      <c r="K4292" s="4">
        <f t="shared" si="339"/>
        <v>10</v>
      </c>
      <c r="L4292" s="6">
        <f t="shared" si="335"/>
        <v>1565168.9999999944</v>
      </c>
      <c r="M4292" s="8">
        <f t="shared" si="336"/>
        <v>26086.149999999907</v>
      </c>
      <c r="N4292" s="8">
        <f t="shared" si="337"/>
        <v>26086.149999999907</v>
      </c>
      <c r="O4292" s="18">
        <v>1</v>
      </c>
      <c r="P4292" s="6" t="s">
        <v>7227</v>
      </c>
      <c r="Q4292" s="6" t="s">
        <v>24</v>
      </c>
    </row>
    <row r="4293" spans="1:17" ht="15">
      <c r="A4293" s="6" t="s">
        <v>17</v>
      </c>
      <c r="B4293" s="6" t="s">
        <v>41</v>
      </c>
      <c r="C4293" s="6" t="s">
        <v>62</v>
      </c>
      <c r="D4293" s="6" t="s">
        <v>7228</v>
      </c>
      <c r="E4293" s="6">
        <v>1</v>
      </c>
      <c r="F4293" s="6" t="s">
        <v>1970</v>
      </c>
      <c r="G4293" s="6" t="s">
        <v>22</v>
      </c>
      <c r="H4293" s="7">
        <v>43401.817511574074</v>
      </c>
      <c r="I4293" s="7">
        <v>43383.708333333336</v>
      </c>
      <c r="J4293" s="4">
        <f t="shared" si="338"/>
        <v>2018</v>
      </c>
      <c r="K4293" s="4">
        <f t="shared" si="339"/>
        <v>10</v>
      </c>
      <c r="L4293" s="6">
        <f t="shared" si="335"/>
        <v>1564632.9999997979</v>
      </c>
      <c r="M4293" s="8">
        <f t="shared" si="336"/>
        <v>26077.216666663298</v>
      </c>
      <c r="N4293" s="8">
        <f t="shared" si="337"/>
        <v>26077.216666663298</v>
      </c>
      <c r="O4293" s="18">
        <v>1</v>
      </c>
      <c r="P4293" s="6" t="s">
        <v>7229</v>
      </c>
      <c r="Q4293" s="6" t="s">
        <v>24</v>
      </c>
    </row>
    <row r="4294" spans="1:17" ht="15">
      <c r="A4294" s="6" t="s">
        <v>17</v>
      </c>
      <c r="B4294" s="6" t="s">
        <v>41</v>
      </c>
      <c r="C4294" s="6" t="s">
        <v>62</v>
      </c>
      <c r="D4294" s="6" t="s">
        <v>7230</v>
      </c>
      <c r="E4294" s="6">
        <v>1</v>
      </c>
      <c r="F4294" s="6" t="s">
        <v>1970</v>
      </c>
      <c r="G4294" s="6" t="s">
        <v>22</v>
      </c>
      <c r="H4294" s="7">
        <v>43401.817071759258</v>
      </c>
      <c r="I4294" s="7">
        <v>43383.708333333336</v>
      </c>
      <c r="J4294" s="4">
        <f t="shared" si="338"/>
        <v>2018</v>
      </c>
      <c r="K4294" s="4">
        <f t="shared" si="339"/>
        <v>10</v>
      </c>
      <c r="L4294" s="6">
        <f t="shared" si="335"/>
        <v>1564594.9999997159</v>
      </c>
      <c r="M4294" s="8">
        <f t="shared" si="336"/>
        <v>26076.583333328599</v>
      </c>
      <c r="N4294" s="8">
        <f t="shared" si="337"/>
        <v>26076.583333328599</v>
      </c>
      <c r="O4294" s="18">
        <v>1</v>
      </c>
      <c r="P4294" s="6" t="s">
        <v>7231</v>
      </c>
      <c r="Q4294" s="6" t="s">
        <v>24</v>
      </c>
    </row>
    <row r="4295" spans="1:17" ht="15">
      <c r="A4295" s="6" t="s">
        <v>17</v>
      </c>
      <c r="B4295" s="6" t="s">
        <v>41</v>
      </c>
      <c r="C4295" s="6" t="s">
        <v>62</v>
      </c>
      <c r="D4295" s="6" t="s">
        <v>7232</v>
      </c>
      <c r="E4295" s="6">
        <v>1</v>
      </c>
      <c r="F4295" s="6" t="s">
        <v>1970</v>
      </c>
      <c r="G4295" s="6" t="s">
        <v>22</v>
      </c>
      <c r="H4295" s="7">
        <v>43401.822245370371</v>
      </c>
      <c r="I4295" s="17">
        <v>43383.708333333336</v>
      </c>
      <c r="J4295" s="4">
        <f t="shared" si="338"/>
        <v>2018</v>
      </c>
      <c r="K4295" s="4">
        <f t="shared" si="339"/>
        <v>10</v>
      </c>
      <c r="L4295" s="6">
        <f t="shared" si="335"/>
        <v>1565041.9999998529</v>
      </c>
      <c r="M4295" s="8">
        <f t="shared" si="336"/>
        <v>26084.033333330881</v>
      </c>
      <c r="N4295" s="8">
        <f t="shared" si="337"/>
        <v>26084.033333330881</v>
      </c>
      <c r="O4295" s="18">
        <v>1</v>
      </c>
      <c r="P4295" s="6" t="s">
        <v>7233</v>
      </c>
      <c r="Q4295" s="6" t="s">
        <v>24</v>
      </c>
    </row>
    <row r="4296" spans="1:17" ht="15">
      <c r="A4296" s="6" t="s">
        <v>17</v>
      </c>
      <c r="B4296" s="6" t="s">
        <v>18</v>
      </c>
      <c r="C4296" s="6" t="s">
        <v>19</v>
      </c>
      <c r="D4296" s="6" t="s">
        <v>1957</v>
      </c>
      <c r="E4296" s="6">
        <v>5</v>
      </c>
      <c r="F4296" s="6" t="s">
        <v>1970</v>
      </c>
      <c r="G4296" s="6" t="s">
        <v>22</v>
      </c>
      <c r="H4296" s="7">
        <v>43394.81391203704</v>
      </c>
      <c r="I4296" s="7">
        <v>43383.708333333336</v>
      </c>
      <c r="J4296" s="4">
        <f t="shared" si="338"/>
        <v>2018</v>
      </c>
      <c r="K4296" s="4">
        <f t="shared" si="339"/>
        <v>10</v>
      </c>
      <c r="L4296" s="6">
        <f t="shared" si="335"/>
        <v>959522.00000002049</v>
      </c>
      <c r="M4296" s="8">
        <f t="shared" si="336"/>
        <v>15992.033333333675</v>
      </c>
      <c r="N4296" s="8">
        <f t="shared" si="337"/>
        <v>79960.166666668374</v>
      </c>
      <c r="O4296" s="18">
        <v>1</v>
      </c>
      <c r="P4296" s="6" t="s">
        <v>7234</v>
      </c>
      <c r="Q4296" s="6" t="s">
        <v>24</v>
      </c>
    </row>
    <row r="4297" spans="1:17" ht="15">
      <c r="A4297" s="6" t="s">
        <v>17</v>
      </c>
      <c r="B4297" s="6" t="s">
        <v>41</v>
      </c>
      <c r="C4297" s="6" t="s">
        <v>42</v>
      </c>
      <c r="D4297" s="6" t="s">
        <v>7235</v>
      </c>
      <c r="E4297" s="6">
        <v>1</v>
      </c>
      <c r="F4297" s="6" t="s">
        <v>1970</v>
      </c>
      <c r="G4297" s="6" t="s">
        <v>22</v>
      </c>
      <c r="H4297" s="7">
        <v>43408.438194444447</v>
      </c>
      <c r="I4297" s="7">
        <v>43383.708333333336</v>
      </c>
      <c r="J4297" s="4">
        <f t="shared" si="338"/>
        <v>2018</v>
      </c>
      <c r="K4297" s="4">
        <f t="shared" si="339"/>
        <v>10</v>
      </c>
      <c r="L4297" s="6">
        <f t="shared" si="335"/>
        <v>2136659.999999986</v>
      </c>
      <c r="M4297" s="8">
        <f t="shared" si="336"/>
        <v>35610.999999999767</v>
      </c>
      <c r="N4297" s="8">
        <f t="shared" si="337"/>
        <v>35610.999999999767</v>
      </c>
      <c r="O4297" s="18">
        <v>1</v>
      </c>
      <c r="P4297" s="6" t="s">
        <v>7236</v>
      </c>
      <c r="Q4297" s="6" t="s">
        <v>24</v>
      </c>
    </row>
    <row r="4298" spans="1:17" ht="15">
      <c r="A4298" s="6" t="s">
        <v>17</v>
      </c>
      <c r="B4298" s="6" t="s">
        <v>18</v>
      </c>
      <c r="C4298" s="6" t="s">
        <v>38</v>
      </c>
      <c r="D4298" s="6" t="s">
        <v>7237</v>
      </c>
      <c r="E4298" s="6">
        <v>3</v>
      </c>
      <c r="F4298" s="6" t="s">
        <v>1970</v>
      </c>
      <c r="G4298" s="6" t="s">
        <v>22</v>
      </c>
      <c r="H4298" s="7">
        <v>43405.682638888888</v>
      </c>
      <c r="I4298" s="7">
        <v>43383.708333333336</v>
      </c>
      <c r="J4298" s="4">
        <f t="shared" si="338"/>
        <v>2018</v>
      </c>
      <c r="K4298" s="4">
        <f t="shared" si="339"/>
        <v>10</v>
      </c>
      <c r="L4298" s="6">
        <f t="shared" si="340" ref="L4298:L4361">(H4298-I4298)*60*24*60</f>
        <v>1898579.9999996787</v>
      </c>
      <c r="M4298" s="8">
        <f t="shared" si="336"/>
        <v>31642.999999994645</v>
      </c>
      <c r="N4298" s="8">
        <f t="shared" si="337"/>
        <v>94928.999999983935</v>
      </c>
      <c r="O4298" s="18">
        <v>1</v>
      </c>
      <c r="P4298" s="6" t="s">
        <v>7238</v>
      </c>
      <c r="Q4298" s="6" t="s">
        <v>24</v>
      </c>
    </row>
    <row r="4299" spans="1:17" ht="15">
      <c r="A4299" s="6" t="s">
        <v>17</v>
      </c>
      <c r="B4299" s="6" t="s">
        <v>41</v>
      </c>
      <c r="C4299" s="6" t="s">
        <v>42</v>
      </c>
      <c r="D4299" s="6" t="s">
        <v>681</v>
      </c>
      <c r="E4299" s="6">
        <v>99</v>
      </c>
      <c r="F4299" s="6" t="s">
        <v>1970</v>
      </c>
      <c r="G4299" s="6" t="s">
        <v>22</v>
      </c>
      <c r="H4299" s="7">
        <v>43392.815509259257</v>
      </c>
      <c r="I4299" s="7">
        <v>43383.708333333336</v>
      </c>
      <c r="J4299" s="4">
        <f t="shared" si="338"/>
        <v>2018</v>
      </c>
      <c r="K4299" s="4">
        <f t="shared" si="339"/>
        <v>10</v>
      </c>
      <c r="L4299" s="6">
        <f t="shared" si="340"/>
        <v>786859.99999959022</v>
      </c>
      <c r="M4299" s="8">
        <f t="shared" si="336"/>
        <v>13114.333333326504</v>
      </c>
      <c r="N4299" s="8">
        <f t="shared" si="337"/>
        <v>1298318.9999993239</v>
      </c>
      <c r="O4299" s="18">
        <v>1</v>
      </c>
      <c r="P4299" s="6" t="s">
        <v>7239</v>
      </c>
      <c r="Q4299" s="6" t="s">
        <v>24</v>
      </c>
    </row>
    <row r="4300" spans="1:17" ht="15">
      <c r="A4300" s="6" t="s">
        <v>17</v>
      </c>
      <c r="B4300" s="6" t="s">
        <v>18</v>
      </c>
      <c r="C4300" s="6" t="s">
        <v>19</v>
      </c>
      <c r="D4300" s="6" t="s">
        <v>7240</v>
      </c>
      <c r="E4300" s="6">
        <v>5</v>
      </c>
      <c r="F4300" s="6" t="s">
        <v>1970</v>
      </c>
      <c r="G4300" s="6" t="s">
        <v>22</v>
      </c>
      <c r="H4300" s="7">
        <v>43394.816157407404</v>
      </c>
      <c r="I4300" s="7">
        <v>43383.708333333336</v>
      </c>
      <c r="J4300" s="4">
        <f t="shared" si="338"/>
        <v>2018</v>
      </c>
      <c r="K4300" s="4">
        <f t="shared" si="339"/>
        <v>10</v>
      </c>
      <c r="L4300" s="6">
        <f t="shared" si="340"/>
        <v>959715.99999947939</v>
      </c>
      <c r="M4300" s="8">
        <f t="shared" si="336"/>
        <v>15995.26666665799</v>
      </c>
      <c r="N4300" s="8">
        <f t="shared" si="337"/>
        <v>79976.333333289949</v>
      </c>
      <c r="O4300" s="18">
        <v>1</v>
      </c>
      <c r="P4300" s="6" t="s">
        <v>7241</v>
      </c>
      <c r="Q4300" s="6" t="s">
        <v>24</v>
      </c>
    </row>
    <row r="4301" spans="1:17" ht="15">
      <c r="A4301" s="6" t="s">
        <v>17</v>
      </c>
      <c r="B4301" s="6" t="s">
        <v>18</v>
      </c>
      <c r="C4301" s="6" t="s">
        <v>19</v>
      </c>
      <c r="D4301" s="6" t="s">
        <v>7242</v>
      </c>
      <c r="E4301" s="6">
        <v>3</v>
      </c>
      <c r="F4301" s="6" t="s">
        <v>1970</v>
      </c>
      <c r="G4301" s="6" t="s">
        <v>22</v>
      </c>
      <c r="H4301" s="7">
        <v>43394.816828703704</v>
      </c>
      <c r="I4301" s="7">
        <v>43383.708333333336</v>
      </c>
      <c r="J4301" s="4">
        <f t="shared" si="338"/>
        <v>2018</v>
      </c>
      <c r="K4301" s="4">
        <f t="shared" si="339"/>
        <v>10</v>
      </c>
      <c r="L4301" s="6">
        <f t="shared" si="340"/>
        <v>959773.99999983609</v>
      </c>
      <c r="M4301" s="8">
        <f t="shared" si="336"/>
        <v>15996.233333330601</v>
      </c>
      <c r="N4301" s="8">
        <f t="shared" si="337"/>
        <v>47988.699999991804</v>
      </c>
      <c r="O4301" s="18">
        <v>1</v>
      </c>
      <c r="P4301" s="6" t="s">
        <v>7243</v>
      </c>
      <c r="Q4301" s="6" t="s">
        <v>24</v>
      </c>
    </row>
    <row r="4302" spans="1:17" ht="15">
      <c r="A4302" s="6" t="s">
        <v>17</v>
      </c>
      <c r="B4302" s="6" t="s">
        <v>18</v>
      </c>
      <c r="C4302" s="6" t="s">
        <v>38</v>
      </c>
      <c r="D4302" s="6" t="s">
        <v>7244</v>
      </c>
      <c r="E4302" s="6">
        <v>1</v>
      </c>
      <c r="F4302" s="6" t="s">
        <v>1970</v>
      </c>
      <c r="G4302" s="6" t="s">
        <v>22</v>
      </c>
      <c r="H4302" s="7">
        <v>43391.820115740738</v>
      </c>
      <c r="I4302" s="7">
        <v>43383.708333333336</v>
      </c>
      <c r="J4302" s="4">
        <f t="shared" si="338"/>
        <v>2018</v>
      </c>
      <c r="K4302" s="4">
        <f t="shared" si="339"/>
        <v>10</v>
      </c>
      <c r="L4302" s="6">
        <f t="shared" si="340"/>
        <v>700857.99999958836</v>
      </c>
      <c r="M4302" s="8">
        <f t="shared" si="336"/>
        <v>11680.966666659806</v>
      </c>
      <c r="N4302" s="8">
        <f t="shared" si="337"/>
        <v>11680.966666659806</v>
      </c>
      <c r="O4302" s="18">
        <v>1</v>
      </c>
      <c r="P4302" s="6" t="s">
        <v>7245</v>
      </c>
      <c r="Q4302" s="6" t="s">
        <v>24</v>
      </c>
    </row>
    <row r="4303" spans="1:17" ht="15">
      <c r="A4303" s="6" t="s">
        <v>17</v>
      </c>
      <c r="B4303" s="6" t="s">
        <v>55</v>
      </c>
      <c r="C4303" s="6" t="s">
        <v>271</v>
      </c>
      <c r="D4303" s="6" t="s">
        <v>272</v>
      </c>
      <c r="E4303" s="6">
        <v>52</v>
      </c>
      <c r="F4303" s="6" t="s">
        <v>1970</v>
      </c>
      <c r="G4303" s="6" t="s">
        <v>22</v>
      </c>
      <c r="H4303" s="7">
        <v>43387.819444444445</v>
      </c>
      <c r="I4303" s="7">
        <v>43383.708333333336</v>
      </c>
      <c r="J4303" s="4">
        <f t="shared" si="338"/>
        <v>2018</v>
      </c>
      <c r="K4303" s="4">
        <f t="shared" si="339"/>
        <v>10</v>
      </c>
      <c r="L4303" s="6">
        <f t="shared" si="340"/>
        <v>355199.9999998603</v>
      </c>
      <c r="M4303" s="8">
        <f t="shared" si="336"/>
        <v>5919.9999999976717</v>
      </c>
      <c r="N4303" s="8">
        <f t="shared" si="337"/>
        <v>307839.99999987893</v>
      </c>
      <c r="O4303" s="18">
        <v>1</v>
      </c>
      <c r="P4303" s="6" t="s">
        <v>7246</v>
      </c>
      <c r="Q4303" s="6" t="s">
        <v>24</v>
      </c>
    </row>
    <row r="4304" spans="1:17" ht="15">
      <c r="A4304" s="6" t="s">
        <v>17</v>
      </c>
      <c r="B4304" s="6" t="s">
        <v>18</v>
      </c>
      <c r="C4304" s="6" t="s">
        <v>19</v>
      </c>
      <c r="D4304" s="6" t="s">
        <v>7247</v>
      </c>
      <c r="E4304" s="6">
        <v>1</v>
      </c>
      <c r="F4304" s="6" t="s">
        <v>1970</v>
      </c>
      <c r="G4304" s="6" t="s">
        <v>22</v>
      </c>
      <c r="H4304" s="7">
        <v>43406.823518518519</v>
      </c>
      <c r="I4304" s="7">
        <v>43383.708333333336</v>
      </c>
      <c r="J4304" s="4">
        <f t="shared" si="338"/>
        <v>2018</v>
      </c>
      <c r="K4304" s="4">
        <f t="shared" si="339"/>
        <v>10</v>
      </c>
      <c r="L4304" s="6">
        <f t="shared" si="340"/>
        <v>1997151.9999997923</v>
      </c>
      <c r="M4304" s="8">
        <f t="shared" si="336"/>
        <v>33285.866666663205</v>
      </c>
      <c r="N4304" s="8">
        <f t="shared" si="337"/>
        <v>33285.866666663205</v>
      </c>
      <c r="O4304" s="18">
        <v>1</v>
      </c>
      <c r="P4304" s="6" t="s">
        <v>7248</v>
      </c>
      <c r="Q4304" s="6" t="s">
        <v>24</v>
      </c>
    </row>
    <row r="4305" spans="1:17" ht="15">
      <c r="A4305" s="6" t="s">
        <v>17</v>
      </c>
      <c r="B4305" s="6" t="s">
        <v>18</v>
      </c>
      <c r="C4305" s="6" t="s">
        <v>19</v>
      </c>
      <c r="D4305" s="6" t="s">
        <v>7249</v>
      </c>
      <c r="E4305" s="6">
        <v>1</v>
      </c>
      <c r="F4305" s="6" t="s">
        <v>1970</v>
      </c>
      <c r="G4305" s="6" t="s">
        <v>22</v>
      </c>
      <c r="H4305" s="7">
        <v>43406.82372685185</v>
      </c>
      <c r="I4305" s="7">
        <v>43383.708333333336</v>
      </c>
      <c r="J4305" s="4">
        <f t="shared" si="338"/>
        <v>2018</v>
      </c>
      <c r="K4305" s="4">
        <f t="shared" si="339"/>
        <v>10</v>
      </c>
      <c r="L4305" s="6">
        <f t="shared" si="340"/>
        <v>1997169.9999995995</v>
      </c>
      <c r="M4305" s="8">
        <f t="shared" si="336"/>
        <v>33286.166666659992</v>
      </c>
      <c r="N4305" s="8">
        <f t="shared" si="337"/>
        <v>33286.166666659992</v>
      </c>
      <c r="O4305" s="18">
        <v>1</v>
      </c>
      <c r="P4305" s="6" t="s">
        <v>7250</v>
      </c>
      <c r="Q4305" s="6" t="s">
        <v>24</v>
      </c>
    </row>
    <row r="4306" spans="1:17" ht="15">
      <c r="A4306" s="6" t="s">
        <v>17</v>
      </c>
      <c r="B4306" s="6" t="s">
        <v>18</v>
      </c>
      <c r="C4306" s="6" t="s">
        <v>19</v>
      </c>
      <c r="D4306" s="6" t="s">
        <v>7251</v>
      </c>
      <c r="E4306" s="6">
        <v>1</v>
      </c>
      <c r="F4306" s="6" t="s">
        <v>1970</v>
      </c>
      <c r="G4306" s="6" t="s">
        <v>22</v>
      </c>
      <c r="H4306" s="7">
        <v>43406.823912037034</v>
      </c>
      <c r="I4306" s="7">
        <v>43383.708333333336</v>
      </c>
      <c r="J4306" s="4">
        <f t="shared" si="338"/>
        <v>2018</v>
      </c>
      <c r="K4306" s="4">
        <f t="shared" si="339"/>
        <v>10</v>
      </c>
      <c r="L4306" s="6">
        <f t="shared" si="340"/>
        <v>1997185.9999995679</v>
      </c>
      <c r="M4306" s="8">
        <f t="shared" si="336"/>
        <v>33286.433333326131</v>
      </c>
      <c r="N4306" s="8">
        <f t="shared" si="337"/>
        <v>33286.433333326131</v>
      </c>
      <c r="O4306" s="18">
        <v>1</v>
      </c>
      <c r="P4306" s="6" t="s">
        <v>7252</v>
      </c>
      <c r="Q4306" s="6" t="s">
        <v>24</v>
      </c>
    </row>
    <row r="4307" spans="1:17" ht="15">
      <c r="A4307" s="6" t="s">
        <v>17</v>
      </c>
      <c r="B4307" s="6" t="s">
        <v>18</v>
      </c>
      <c r="C4307" s="6" t="s">
        <v>19</v>
      </c>
      <c r="D4307" s="6" t="s">
        <v>7253</v>
      </c>
      <c r="E4307" s="6">
        <v>1</v>
      </c>
      <c r="F4307" s="6" t="s">
        <v>1970</v>
      </c>
      <c r="G4307" s="6" t="s">
        <v>22</v>
      </c>
      <c r="H4307" s="7">
        <v>43406.824178240742</v>
      </c>
      <c r="I4307" s="7">
        <v>43383.708333333336</v>
      </c>
      <c r="J4307" s="4">
        <f t="shared" si="338"/>
        <v>2018</v>
      </c>
      <c r="K4307" s="4">
        <f t="shared" si="339"/>
        <v>10</v>
      </c>
      <c r="L4307" s="6">
        <f t="shared" si="340"/>
        <v>1997208.9999999152</v>
      </c>
      <c r="M4307" s="8">
        <f t="shared" si="336"/>
        <v>33286.816666665254</v>
      </c>
      <c r="N4307" s="8">
        <f t="shared" si="337"/>
        <v>33286.816666665254</v>
      </c>
      <c r="O4307" s="18">
        <v>1</v>
      </c>
      <c r="P4307" s="6" t="s">
        <v>7254</v>
      </c>
      <c r="Q4307" s="6" t="s">
        <v>24</v>
      </c>
    </row>
    <row r="4308" spans="1:17" ht="15">
      <c r="A4308" s="6" t="s">
        <v>17</v>
      </c>
      <c r="B4308" s="6" t="s">
        <v>18</v>
      </c>
      <c r="C4308" s="6" t="s">
        <v>19</v>
      </c>
      <c r="D4308" s="6" t="s">
        <v>7255</v>
      </c>
      <c r="E4308" s="6">
        <v>1</v>
      </c>
      <c r="F4308" s="6" t="s">
        <v>1970</v>
      </c>
      <c r="G4308" s="6" t="s">
        <v>22</v>
      </c>
      <c r="H4308" s="7">
        <v>43406.824386574073</v>
      </c>
      <c r="I4308" s="7">
        <v>43383.708333333336</v>
      </c>
      <c r="J4308" s="4">
        <f t="shared" si="338"/>
        <v>2018</v>
      </c>
      <c r="K4308" s="4">
        <f t="shared" si="339"/>
        <v>10</v>
      </c>
      <c r="L4308" s="6">
        <f t="shared" si="340"/>
        <v>1997226.9999997225</v>
      </c>
      <c r="M4308" s="8">
        <f t="shared" si="336"/>
        <v>33287.116666662041</v>
      </c>
      <c r="N4308" s="8">
        <f t="shared" si="337"/>
        <v>33287.116666662041</v>
      </c>
      <c r="O4308" s="18">
        <v>1</v>
      </c>
      <c r="P4308" s="6" t="s">
        <v>7256</v>
      </c>
      <c r="Q4308" s="6" t="s">
        <v>24</v>
      </c>
    </row>
    <row r="4309" spans="1:17" ht="15">
      <c r="A4309" s="6" t="s">
        <v>17</v>
      </c>
      <c r="B4309" s="6" t="s">
        <v>41</v>
      </c>
      <c r="C4309" s="6" t="s">
        <v>42</v>
      </c>
      <c r="D4309" s="6" t="s">
        <v>4891</v>
      </c>
      <c r="E4309" s="6">
        <v>2</v>
      </c>
      <c r="F4309" s="6" t="s">
        <v>1970</v>
      </c>
      <c r="G4309" s="6" t="s">
        <v>22</v>
      </c>
      <c r="H4309" s="7">
        <v>43406.826192129629</v>
      </c>
      <c r="I4309" s="7">
        <v>43383.708333333336</v>
      </c>
      <c r="J4309" s="4">
        <f t="shared" si="338"/>
        <v>2018</v>
      </c>
      <c r="K4309" s="4">
        <f t="shared" si="339"/>
        <v>10</v>
      </c>
      <c r="L4309" s="6">
        <f t="shared" si="340"/>
        <v>1997382.9999997281</v>
      </c>
      <c r="M4309" s="8">
        <f t="shared" si="336"/>
        <v>33289.716666662134</v>
      </c>
      <c r="N4309" s="8">
        <f t="shared" si="337"/>
        <v>66579.433333324268</v>
      </c>
      <c r="O4309" s="18">
        <v>1</v>
      </c>
      <c r="P4309" s="6" t="s">
        <v>7257</v>
      </c>
      <c r="Q4309" s="6" t="s">
        <v>24</v>
      </c>
    </row>
    <row r="4310" spans="1:17" ht="15">
      <c r="A4310" s="6" t="s">
        <v>17</v>
      </c>
      <c r="B4310" s="6" t="s">
        <v>41</v>
      </c>
      <c r="C4310" s="6" t="s">
        <v>42</v>
      </c>
      <c r="D4310" s="6" t="s">
        <v>7258</v>
      </c>
      <c r="E4310" s="6">
        <v>3</v>
      </c>
      <c r="F4310" s="6" t="s">
        <v>1970</v>
      </c>
      <c r="G4310" s="6" t="s">
        <v>22</v>
      </c>
      <c r="H4310" s="7">
        <v>43406.825914351852</v>
      </c>
      <c r="I4310" s="7">
        <v>43383.708333333336</v>
      </c>
      <c r="J4310" s="4">
        <f t="shared" si="338"/>
        <v>2018</v>
      </c>
      <c r="K4310" s="4">
        <f t="shared" si="339"/>
        <v>10</v>
      </c>
      <c r="L4310" s="6">
        <f t="shared" si="340"/>
        <v>1997358.9999997756</v>
      </c>
      <c r="M4310" s="8">
        <f t="shared" si="336"/>
        <v>33289.316666662926</v>
      </c>
      <c r="N4310" s="8">
        <f t="shared" si="337"/>
        <v>99867.949999988778</v>
      </c>
      <c r="O4310" s="18">
        <v>1</v>
      </c>
      <c r="P4310" s="6" t="s">
        <v>7259</v>
      </c>
      <c r="Q4310" s="6" t="s">
        <v>24</v>
      </c>
    </row>
    <row r="4311" spans="1:17" ht="15">
      <c r="A4311" s="6" t="s">
        <v>17</v>
      </c>
      <c r="B4311" s="6" t="s">
        <v>18</v>
      </c>
      <c r="C4311" s="6" t="s">
        <v>35</v>
      </c>
      <c r="D4311" s="6" t="s">
        <v>7260</v>
      </c>
      <c r="E4311" s="6">
        <v>10</v>
      </c>
      <c r="F4311" s="6" t="s">
        <v>1970</v>
      </c>
      <c r="G4311" s="6" t="s">
        <v>22</v>
      </c>
      <c r="H4311" s="7">
        <v>43393.826909722222</v>
      </c>
      <c r="I4311" s="7">
        <v>43383.708333333336</v>
      </c>
      <c r="J4311" s="4">
        <f t="shared" si="338"/>
        <v>2018</v>
      </c>
      <c r="K4311" s="4">
        <f t="shared" si="339"/>
        <v>10</v>
      </c>
      <c r="L4311" s="6">
        <f t="shared" si="340"/>
        <v>874244.99999976251</v>
      </c>
      <c r="M4311" s="8">
        <f t="shared" si="336"/>
        <v>14570.749999996042</v>
      </c>
      <c r="N4311" s="8">
        <f t="shared" si="337"/>
        <v>145707.49999996042</v>
      </c>
      <c r="O4311" s="18">
        <v>1</v>
      </c>
      <c r="P4311" s="6" t="s">
        <v>7261</v>
      </c>
      <c r="Q4311" s="6" t="s">
        <v>24</v>
      </c>
    </row>
    <row r="4312" spans="1:17" ht="15">
      <c r="A4312" s="6" t="s">
        <v>17</v>
      </c>
      <c r="B4312" s="6" t="s">
        <v>41</v>
      </c>
      <c r="C4312" s="6" t="s">
        <v>135</v>
      </c>
      <c r="D4312" s="6" t="s">
        <v>7262</v>
      </c>
      <c r="E4312" s="6">
        <v>164</v>
      </c>
      <c r="F4312" s="6" t="s">
        <v>1970</v>
      </c>
      <c r="G4312" s="6" t="s">
        <v>22</v>
      </c>
      <c r="H4312" s="7">
        <v>43406.826747685183</v>
      </c>
      <c r="I4312" s="7">
        <v>43383.708333333336</v>
      </c>
      <c r="J4312" s="4">
        <f t="shared" si="338"/>
        <v>2018</v>
      </c>
      <c r="K4312" s="4">
        <f t="shared" si="339"/>
        <v>10</v>
      </c>
      <c r="L4312" s="6">
        <f t="shared" si="340"/>
        <v>1997430.9999996331</v>
      </c>
      <c r="M4312" s="8">
        <f t="shared" si="336"/>
        <v>33290.516666660551</v>
      </c>
      <c r="N4312" s="8">
        <f t="shared" si="337"/>
        <v>5459644.7333323304</v>
      </c>
      <c r="O4312" s="18">
        <v>1</v>
      </c>
      <c r="P4312" s="6" t="s">
        <v>7263</v>
      </c>
      <c r="Q4312" s="6" t="s">
        <v>24</v>
      </c>
    </row>
    <row r="4313" spans="1:17" ht="15">
      <c r="A4313" s="6" t="s">
        <v>17</v>
      </c>
      <c r="B4313" s="6" t="s">
        <v>47</v>
      </c>
      <c r="C4313" s="6" t="s">
        <v>52</v>
      </c>
      <c r="D4313" s="6" t="s">
        <v>1555</v>
      </c>
      <c r="E4313" s="6">
        <v>86</v>
      </c>
      <c r="F4313" s="6" t="s">
        <v>1970</v>
      </c>
      <c r="G4313" s="6" t="s">
        <v>22</v>
      </c>
      <c r="H4313" s="7">
        <v>43395.826782407406</v>
      </c>
      <c r="I4313" s="7">
        <v>43383.708333333336</v>
      </c>
      <c r="J4313" s="4">
        <f t="shared" si="338"/>
        <v>2018</v>
      </c>
      <c r="K4313" s="4">
        <f t="shared" si="339"/>
        <v>10</v>
      </c>
      <c r="L4313" s="6">
        <f t="shared" si="340"/>
        <v>1047033.9999997057</v>
      </c>
      <c r="M4313" s="8">
        <f t="shared" si="336"/>
        <v>17450.566666661762</v>
      </c>
      <c r="N4313" s="8">
        <f t="shared" si="337"/>
        <v>1500748.7333329115</v>
      </c>
      <c r="O4313" s="18">
        <v>1</v>
      </c>
      <c r="P4313" s="6" t="s">
        <v>7264</v>
      </c>
      <c r="Q4313" s="6" t="s">
        <v>24</v>
      </c>
    </row>
    <row r="4314" spans="1:17" ht="15">
      <c r="A4314" s="6" t="s">
        <v>17</v>
      </c>
      <c r="B4314" s="6" t="s">
        <v>41</v>
      </c>
      <c r="C4314" s="6" t="s">
        <v>42</v>
      </c>
      <c r="D4314" s="6" t="s">
        <v>7265</v>
      </c>
      <c r="E4314" s="6">
        <v>3</v>
      </c>
      <c r="F4314" s="6" t="s">
        <v>1970</v>
      </c>
      <c r="G4314" s="6" t="s">
        <v>22</v>
      </c>
      <c r="H4314" s="7">
        <v>43406.826458333337</v>
      </c>
      <c r="I4314" s="7">
        <v>43383.708333333336</v>
      </c>
      <c r="J4314" s="4">
        <f t="shared" si="338"/>
        <v>2018</v>
      </c>
      <c r="K4314" s="4">
        <f t="shared" si="339"/>
        <v>10</v>
      </c>
      <c r="L4314" s="6">
        <f t="shared" si="340"/>
        <v>1997406.0000000754</v>
      </c>
      <c r="M4314" s="8">
        <f t="shared" si="336"/>
        <v>33290.100000001257</v>
      </c>
      <c r="N4314" s="8">
        <f t="shared" si="337"/>
        <v>99870.300000003772</v>
      </c>
      <c r="O4314" s="18">
        <v>1</v>
      </c>
      <c r="P4314" s="6" t="s">
        <v>7266</v>
      </c>
      <c r="Q4314" s="6" t="s">
        <v>24</v>
      </c>
    </row>
    <row r="4315" spans="1:17" ht="15">
      <c r="A4315" s="6" t="s">
        <v>17</v>
      </c>
      <c r="B4315" s="6" t="s">
        <v>18</v>
      </c>
      <c r="C4315" s="6" t="s">
        <v>19</v>
      </c>
      <c r="D4315" s="6" t="s">
        <v>7267</v>
      </c>
      <c r="E4315" s="6">
        <v>2</v>
      </c>
      <c r="F4315" s="6" t="s">
        <v>1970</v>
      </c>
      <c r="G4315" s="6" t="s">
        <v>22</v>
      </c>
      <c r="H4315" s="7">
        <v>43406.823298611111</v>
      </c>
      <c r="I4315" s="7">
        <v>43383.708333333336</v>
      </c>
      <c r="J4315" s="4">
        <f t="shared" si="338"/>
        <v>2018</v>
      </c>
      <c r="K4315" s="4">
        <f t="shared" si="339"/>
        <v>10</v>
      </c>
      <c r="L4315" s="6">
        <f t="shared" si="340"/>
        <v>1997132.9999997513</v>
      </c>
      <c r="M4315" s="8">
        <f t="shared" si="336"/>
        <v>33285.549999995856</v>
      </c>
      <c r="N4315" s="8">
        <f t="shared" si="337"/>
        <v>66571.099999991711</v>
      </c>
      <c r="O4315" s="18">
        <v>1</v>
      </c>
      <c r="P4315" s="6" t="s">
        <v>7268</v>
      </c>
      <c r="Q4315" s="6" t="s">
        <v>24</v>
      </c>
    </row>
    <row r="4316" spans="1:17" ht="15">
      <c r="A4316" s="6" t="s">
        <v>17</v>
      </c>
      <c r="B4316" s="6" t="s">
        <v>41</v>
      </c>
      <c r="C4316" s="6" t="s">
        <v>42</v>
      </c>
      <c r="D4316" s="6" t="s">
        <v>7269</v>
      </c>
      <c r="E4316" s="6">
        <v>2</v>
      </c>
      <c r="F4316" s="6" t="s">
        <v>1970</v>
      </c>
      <c r="G4316" s="6" t="s">
        <v>22</v>
      </c>
      <c r="H4316" s="7">
        <v>43407.452418981484</v>
      </c>
      <c r="I4316" s="17">
        <v>43383.708333333336</v>
      </c>
      <c r="J4316" s="4">
        <f t="shared" si="338"/>
        <v>2018</v>
      </c>
      <c r="K4316" s="4">
        <f t="shared" si="339"/>
        <v>10</v>
      </c>
      <c r="L4316" s="6">
        <f t="shared" si="340"/>
        <v>2051488.9999999898</v>
      </c>
      <c r="M4316" s="8">
        <f t="shared" si="336"/>
        <v>34191.483333333163</v>
      </c>
      <c r="N4316" s="8">
        <f t="shared" si="337"/>
        <v>68382.966666666325</v>
      </c>
      <c r="O4316" s="18">
        <v>1</v>
      </c>
      <c r="P4316" s="6" t="s">
        <v>7270</v>
      </c>
      <c r="Q4316" s="6" t="s">
        <v>24</v>
      </c>
    </row>
    <row r="4317" spans="1:17" ht="15">
      <c r="A4317" s="6" t="s">
        <v>17</v>
      </c>
      <c r="B4317" s="6" t="s">
        <v>47</v>
      </c>
      <c r="C4317" s="6" t="s">
        <v>52</v>
      </c>
      <c r="D4317" s="6" t="s">
        <v>1986</v>
      </c>
      <c r="E4317" s="6">
        <v>25</v>
      </c>
      <c r="F4317" s="6" t="s">
        <v>1970</v>
      </c>
      <c r="G4317" s="6" t="s">
        <v>22</v>
      </c>
      <c r="H4317" s="7">
        <v>43395.828310185185</v>
      </c>
      <c r="I4317" s="7">
        <v>43383.708333333336</v>
      </c>
      <c r="J4317" s="4">
        <f t="shared" si="338"/>
        <v>2018</v>
      </c>
      <c r="K4317" s="4">
        <f t="shared" si="339"/>
        <v>10</v>
      </c>
      <c r="L4317" s="6">
        <f t="shared" si="340"/>
        <v>1047165.9999997588</v>
      </c>
      <c r="M4317" s="8">
        <f t="shared" si="336"/>
        <v>17452.766666662646</v>
      </c>
      <c r="N4317" s="8">
        <f t="shared" si="337"/>
        <v>436319.16666656616</v>
      </c>
      <c r="O4317" s="18">
        <v>1</v>
      </c>
      <c r="P4317" s="6" t="s">
        <v>7271</v>
      </c>
      <c r="Q4317" s="6" t="s">
        <v>24</v>
      </c>
    </row>
    <row r="4318" spans="1:17" ht="15">
      <c r="A4318" s="6" t="s">
        <v>17</v>
      </c>
      <c r="B4318" s="6" t="s">
        <v>41</v>
      </c>
      <c r="C4318" s="6" t="s">
        <v>42</v>
      </c>
      <c r="D4318" s="6" t="s">
        <v>7272</v>
      </c>
      <c r="E4318" s="6">
        <v>2</v>
      </c>
      <c r="F4318" s="6" t="s">
        <v>1970</v>
      </c>
      <c r="G4318" s="6" t="s">
        <v>22</v>
      </c>
      <c r="H4318" s="7">
        <v>43411.412511574075</v>
      </c>
      <c r="I4318" s="7">
        <v>43383.708333333336</v>
      </c>
      <c r="J4318" s="4">
        <f t="shared" si="338"/>
        <v>2018</v>
      </c>
      <c r="K4318" s="4">
        <f t="shared" si="339"/>
        <v>10</v>
      </c>
      <c r="L4318" s="6">
        <f t="shared" si="340"/>
        <v>2393640.9999998985</v>
      </c>
      <c r="M4318" s="8">
        <f t="shared" si="336"/>
        <v>39894.016666664975</v>
      </c>
      <c r="N4318" s="8">
        <f t="shared" si="337"/>
        <v>79788.03333332995</v>
      </c>
      <c r="O4318" s="18">
        <v>1</v>
      </c>
      <c r="P4318" s="6" t="s">
        <v>7273</v>
      </c>
      <c r="Q4318" s="6" t="s">
        <v>24</v>
      </c>
    </row>
    <row r="4319" spans="1:17" ht="15">
      <c r="A4319" s="6" t="s">
        <v>17</v>
      </c>
      <c r="B4319" s="6" t="s">
        <v>18</v>
      </c>
      <c r="C4319" s="6" t="s">
        <v>35</v>
      </c>
      <c r="D4319" s="6" t="s">
        <v>1270</v>
      </c>
      <c r="E4319" s="6">
        <v>1</v>
      </c>
      <c r="F4319" s="6" t="s">
        <v>1970</v>
      </c>
      <c r="G4319" s="6" t="s">
        <v>22</v>
      </c>
      <c r="H4319" s="7">
        <v>43393.830196759256</v>
      </c>
      <c r="I4319" s="7">
        <v>43383.708333333336</v>
      </c>
      <c r="J4319" s="4">
        <f t="shared" si="338"/>
        <v>2018</v>
      </c>
      <c r="K4319" s="4">
        <f t="shared" si="339"/>
        <v>10</v>
      </c>
      <c r="L4319" s="6">
        <f t="shared" si="340"/>
        <v>874528.99999951478</v>
      </c>
      <c r="M4319" s="8">
        <f t="shared" si="336"/>
        <v>14575.483333325246</v>
      </c>
      <c r="N4319" s="8">
        <f t="shared" si="337"/>
        <v>14575.483333325246</v>
      </c>
      <c r="O4319" s="18">
        <v>1</v>
      </c>
      <c r="P4319" s="6" t="s">
        <v>7274</v>
      </c>
      <c r="Q4319" s="6" t="s">
        <v>24</v>
      </c>
    </row>
    <row r="4320" spans="1:17" ht="15">
      <c r="A4320" s="6" t="s">
        <v>17</v>
      </c>
      <c r="B4320" s="6" t="s">
        <v>41</v>
      </c>
      <c r="C4320" s="6" t="s">
        <v>42</v>
      </c>
      <c r="D4320" s="6" t="s">
        <v>7275</v>
      </c>
      <c r="E4320" s="6">
        <v>1</v>
      </c>
      <c r="F4320" s="6" t="s">
        <v>1970</v>
      </c>
      <c r="G4320" s="6" t="s">
        <v>22</v>
      </c>
      <c r="H4320" s="7">
        <v>43399.703182870369</v>
      </c>
      <c r="I4320" s="7">
        <v>43383.708333333336</v>
      </c>
      <c r="J4320" s="4">
        <f t="shared" si="338"/>
        <v>2018</v>
      </c>
      <c r="K4320" s="4">
        <f t="shared" si="339"/>
        <v>10</v>
      </c>
      <c r="L4320" s="6">
        <f t="shared" si="340"/>
        <v>1381954.999999702</v>
      </c>
      <c r="M4320" s="8">
        <f t="shared" si="336"/>
        <v>23032.583333328366</v>
      </c>
      <c r="N4320" s="8">
        <f t="shared" si="337"/>
        <v>23032.583333328366</v>
      </c>
      <c r="O4320" s="18">
        <v>1</v>
      </c>
      <c r="P4320" s="6" t="s">
        <v>7276</v>
      </c>
      <c r="Q4320" s="6" t="s">
        <v>24</v>
      </c>
    </row>
    <row r="4321" spans="1:17" ht="15">
      <c r="A4321" s="6" t="s">
        <v>17</v>
      </c>
      <c r="B4321" s="6" t="s">
        <v>41</v>
      </c>
      <c r="C4321" s="6" t="s">
        <v>135</v>
      </c>
      <c r="D4321" s="6" t="s">
        <v>706</v>
      </c>
      <c r="E4321" s="6">
        <v>12</v>
      </c>
      <c r="F4321" s="6" t="s">
        <v>1970</v>
      </c>
      <c r="G4321" s="6" t="s">
        <v>22</v>
      </c>
      <c r="H4321" s="7">
        <v>43394.833194444444</v>
      </c>
      <c r="I4321" s="7">
        <v>43383.708333333336</v>
      </c>
      <c r="J4321" s="4">
        <f t="shared" si="338"/>
        <v>2018</v>
      </c>
      <c r="K4321" s="4">
        <f t="shared" si="339"/>
        <v>10</v>
      </c>
      <c r="L4321" s="6">
        <f t="shared" si="340"/>
        <v>961187.99999970943</v>
      </c>
      <c r="M4321" s="8">
        <f t="shared" si="336"/>
        <v>16019.799999995157</v>
      </c>
      <c r="N4321" s="8">
        <f t="shared" si="337"/>
        <v>192237.59999994189</v>
      </c>
      <c r="O4321" s="18">
        <v>1</v>
      </c>
      <c r="P4321" s="6" t="s">
        <v>7277</v>
      </c>
      <c r="Q4321" s="6" t="s">
        <v>24</v>
      </c>
    </row>
    <row r="4322" spans="1:17" ht="15">
      <c r="A4322" s="6" t="s">
        <v>17</v>
      </c>
      <c r="B4322" s="6" t="s">
        <v>18</v>
      </c>
      <c r="C4322" s="6" t="s">
        <v>19</v>
      </c>
      <c r="D4322" s="6" t="s">
        <v>7278</v>
      </c>
      <c r="E4322" s="6">
        <v>4</v>
      </c>
      <c r="F4322" s="6" t="s">
        <v>1970</v>
      </c>
      <c r="G4322" s="6" t="s">
        <v>22</v>
      </c>
      <c r="H4322" s="7">
        <v>43392.833912037036</v>
      </c>
      <c r="I4322" s="7">
        <v>43383.708333333336</v>
      </c>
      <c r="J4322" s="4">
        <f t="shared" si="338"/>
        <v>2018</v>
      </c>
      <c r="K4322" s="4">
        <f t="shared" si="339"/>
        <v>10</v>
      </c>
      <c r="L4322" s="6">
        <f t="shared" si="340"/>
        <v>788449.99999974389</v>
      </c>
      <c r="M4322" s="8">
        <f t="shared" si="336"/>
        <v>13140.833333329065</v>
      </c>
      <c r="N4322" s="8">
        <f t="shared" si="337"/>
        <v>52563.333333316259</v>
      </c>
      <c r="O4322" s="18">
        <v>1</v>
      </c>
      <c r="P4322" s="6" t="s">
        <v>7279</v>
      </c>
      <c r="Q4322" s="6" t="s">
        <v>24</v>
      </c>
    </row>
    <row r="4323" spans="1:17" ht="15">
      <c r="A4323" s="6" t="s">
        <v>17</v>
      </c>
      <c r="B4323" s="6" t="s">
        <v>41</v>
      </c>
      <c r="C4323" s="6" t="s">
        <v>42</v>
      </c>
      <c r="D4323" s="6" t="s">
        <v>685</v>
      </c>
      <c r="E4323" s="6">
        <v>17</v>
      </c>
      <c r="F4323" s="6" t="s">
        <v>1970</v>
      </c>
      <c r="G4323" s="6" t="s">
        <v>22</v>
      </c>
      <c r="H4323" s="7">
        <v>43405.669618055559</v>
      </c>
      <c r="I4323" s="7">
        <v>43383.708333333336</v>
      </c>
      <c r="J4323" s="4">
        <f t="shared" si="338"/>
        <v>2018</v>
      </c>
      <c r="K4323" s="4">
        <f t="shared" si="339"/>
        <v>10</v>
      </c>
      <c r="L4323" s="6">
        <f t="shared" si="340"/>
        <v>1897455.0000000978</v>
      </c>
      <c r="M4323" s="8">
        <f t="shared" si="336"/>
        <v>31624.25000000163</v>
      </c>
      <c r="N4323" s="8">
        <f t="shared" si="337"/>
        <v>537612.25000002771</v>
      </c>
      <c r="O4323" s="18">
        <v>1</v>
      </c>
      <c r="P4323" s="6" t="s">
        <v>7280</v>
      </c>
      <c r="Q4323" s="6" t="s">
        <v>24</v>
      </c>
    </row>
    <row r="4324" spans="1:17" ht="15">
      <c r="A4324" s="6" t="s">
        <v>17</v>
      </c>
      <c r="B4324" s="6" t="s">
        <v>55</v>
      </c>
      <c r="C4324" s="6" t="s">
        <v>326</v>
      </c>
      <c r="D4324" s="6" t="s">
        <v>2248</v>
      </c>
      <c r="E4324" s="6">
        <v>1</v>
      </c>
      <c r="F4324" s="6" t="s">
        <v>1970</v>
      </c>
      <c r="G4324" s="6" t="s">
        <v>22</v>
      </c>
      <c r="H4324" s="7">
        <v>43398.192361111112</v>
      </c>
      <c r="I4324" s="17">
        <v>43383.708333333336</v>
      </c>
      <c r="J4324" s="4">
        <f t="shared" si="338"/>
        <v>2018</v>
      </c>
      <c r="K4324" s="4">
        <f t="shared" si="339"/>
        <v>10</v>
      </c>
      <c r="L4324" s="6">
        <f t="shared" si="340"/>
        <v>1251419.9999999022</v>
      </c>
      <c r="M4324" s="8">
        <f t="shared" si="336"/>
        <v>20856.99999999837</v>
      </c>
      <c r="N4324" s="8">
        <f t="shared" si="337"/>
        <v>20856.99999999837</v>
      </c>
      <c r="O4324" s="18">
        <v>1</v>
      </c>
      <c r="P4324" s="6" t="s">
        <v>7281</v>
      </c>
      <c r="Q4324" s="6" t="s">
        <v>24</v>
      </c>
    </row>
    <row r="4325" spans="1:17" ht="15">
      <c r="A4325" s="6" t="s">
        <v>17</v>
      </c>
      <c r="B4325" s="6" t="s">
        <v>41</v>
      </c>
      <c r="C4325" s="6" t="s">
        <v>42</v>
      </c>
      <c r="D4325" s="6" t="s">
        <v>284</v>
      </c>
      <c r="E4325" s="6">
        <v>2</v>
      </c>
      <c r="F4325" s="6" t="s">
        <v>1970</v>
      </c>
      <c r="G4325" s="6" t="s">
        <v>22</v>
      </c>
      <c r="H4325" s="7">
        <v>43405.671284722222</v>
      </c>
      <c r="I4325" s="17">
        <v>43383.708333333336</v>
      </c>
      <c r="J4325" s="4">
        <f t="shared" si="338"/>
        <v>2018</v>
      </c>
      <c r="K4325" s="4">
        <f t="shared" si="339"/>
        <v>10</v>
      </c>
      <c r="L4325" s="6">
        <f t="shared" si="340"/>
        <v>1897598.9999998128</v>
      </c>
      <c r="M4325" s="8">
        <f t="shared" si="336"/>
        <v>31626.64999999688</v>
      </c>
      <c r="N4325" s="8">
        <f t="shared" si="337"/>
        <v>63253.29999999376</v>
      </c>
      <c r="O4325" s="18">
        <v>1</v>
      </c>
      <c r="P4325" s="6" t="s">
        <v>7282</v>
      </c>
      <c r="Q4325" s="6" t="s">
        <v>24</v>
      </c>
    </row>
    <row r="4326" spans="1:17" ht="15">
      <c r="A4326" s="6" t="s">
        <v>17</v>
      </c>
      <c r="B4326" s="6" t="s">
        <v>41</v>
      </c>
      <c r="C4326" s="6" t="s">
        <v>42</v>
      </c>
      <c r="D4326" s="6" t="s">
        <v>7283</v>
      </c>
      <c r="E4326" s="6">
        <v>1</v>
      </c>
      <c r="F4326" s="6" t="s">
        <v>1970</v>
      </c>
      <c r="G4326" s="6" t="s">
        <v>22</v>
      </c>
      <c r="H4326" s="7">
        <v>43405.671944444446</v>
      </c>
      <c r="I4326" s="17">
        <v>43383.708333333336</v>
      </c>
      <c r="J4326" s="4">
        <f t="shared" si="338"/>
        <v>2018</v>
      </c>
      <c r="K4326" s="4">
        <f t="shared" si="339"/>
        <v>10</v>
      </c>
      <c r="L4326" s="6">
        <f t="shared" si="340"/>
        <v>1897655.9999999357</v>
      </c>
      <c r="M4326" s="8">
        <f t="shared" si="336"/>
        <v>31627.599999998929</v>
      </c>
      <c r="N4326" s="8">
        <f t="shared" si="337"/>
        <v>31627.599999998929</v>
      </c>
      <c r="O4326" s="18">
        <v>1</v>
      </c>
      <c r="P4326" s="6" t="s">
        <v>7284</v>
      </c>
      <c r="Q4326" s="6" t="s">
        <v>24</v>
      </c>
    </row>
    <row r="4327" spans="1:17" ht="15">
      <c r="A4327" s="6" t="s">
        <v>17</v>
      </c>
      <c r="B4327" s="6" t="s">
        <v>41</v>
      </c>
      <c r="C4327" s="6" t="s">
        <v>42</v>
      </c>
      <c r="D4327" s="6" t="s">
        <v>7285</v>
      </c>
      <c r="E4327" s="6">
        <v>1</v>
      </c>
      <c r="F4327" s="6" t="s">
        <v>1970</v>
      </c>
      <c r="G4327" s="6" t="s">
        <v>22</v>
      </c>
      <c r="H4327" s="7">
        <v>43405.671782407408</v>
      </c>
      <c r="I4327" s="7">
        <v>43383.708333333336</v>
      </c>
      <c r="J4327" s="4">
        <f t="shared" si="338"/>
        <v>2018</v>
      </c>
      <c r="K4327" s="4">
        <f t="shared" si="339"/>
        <v>10</v>
      </c>
      <c r="L4327" s="6">
        <f t="shared" si="340"/>
        <v>1897641.9999998063</v>
      </c>
      <c r="M4327" s="8">
        <f t="shared" si="336"/>
        <v>31627.366666663438</v>
      </c>
      <c r="N4327" s="8">
        <f t="shared" si="337"/>
        <v>31627.366666663438</v>
      </c>
      <c r="O4327" s="18">
        <v>1</v>
      </c>
      <c r="P4327" s="6" t="s">
        <v>7286</v>
      </c>
      <c r="Q4327" s="6" t="s">
        <v>24</v>
      </c>
    </row>
    <row r="4328" spans="1:17" ht="15">
      <c r="A4328" s="6" t="s">
        <v>17</v>
      </c>
      <c r="B4328" s="6" t="s">
        <v>18</v>
      </c>
      <c r="C4328" s="6" t="s">
        <v>38</v>
      </c>
      <c r="D4328" s="6" t="s">
        <v>4630</v>
      </c>
      <c r="E4328" s="6">
        <v>5</v>
      </c>
      <c r="F4328" s="6" t="s">
        <v>1970</v>
      </c>
      <c r="G4328" s="6" t="s">
        <v>22</v>
      </c>
      <c r="H4328" s="7">
        <v>43400.424039351848</v>
      </c>
      <c r="I4328" s="7">
        <v>43383.708333333336</v>
      </c>
      <c r="J4328" s="4">
        <f t="shared" si="338"/>
        <v>2018</v>
      </c>
      <c r="K4328" s="4">
        <f t="shared" si="339"/>
        <v>10</v>
      </c>
      <c r="L4328" s="6">
        <f t="shared" si="340"/>
        <v>1444236.9999994989</v>
      </c>
      <c r="M4328" s="8">
        <f t="shared" si="336"/>
        <v>24070.616666658316</v>
      </c>
      <c r="N4328" s="8">
        <f t="shared" si="337"/>
        <v>120353.08333329158</v>
      </c>
      <c r="O4328" s="18">
        <v>1</v>
      </c>
      <c r="P4328" s="6" t="s">
        <v>7287</v>
      </c>
      <c r="Q4328" s="6" t="s">
        <v>24</v>
      </c>
    </row>
    <row r="4329" spans="1:17" ht="15">
      <c r="A4329" s="6" t="s">
        <v>17</v>
      </c>
      <c r="B4329" s="6" t="s">
        <v>18</v>
      </c>
      <c r="C4329" s="6" t="s">
        <v>19</v>
      </c>
      <c r="D4329" s="6" t="s">
        <v>7288</v>
      </c>
      <c r="E4329" s="6">
        <v>1</v>
      </c>
      <c r="F4329" s="6" t="s">
        <v>1970</v>
      </c>
      <c r="G4329" s="6" t="s">
        <v>22</v>
      </c>
      <c r="H4329" s="7">
        <v>43403.841504629629</v>
      </c>
      <c r="I4329" s="7">
        <v>43383.708333333336</v>
      </c>
      <c r="J4329" s="4">
        <f t="shared" si="338"/>
        <v>2018</v>
      </c>
      <c r="K4329" s="4">
        <f t="shared" si="339"/>
        <v>10</v>
      </c>
      <c r="L4329" s="6">
        <f t="shared" si="340"/>
        <v>1739505.9999997029</v>
      </c>
      <c r="M4329" s="8">
        <f t="shared" si="336"/>
        <v>28991.766666661715</v>
      </c>
      <c r="N4329" s="8">
        <f t="shared" si="337"/>
        <v>28991.766666661715</v>
      </c>
      <c r="O4329" s="18">
        <v>1</v>
      </c>
      <c r="P4329" s="6" t="s">
        <v>7289</v>
      </c>
      <c r="Q4329" s="6" t="s">
        <v>24</v>
      </c>
    </row>
    <row r="4330" spans="1:17" ht="15">
      <c r="A4330" s="6" t="s">
        <v>17</v>
      </c>
      <c r="B4330" s="6" t="s">
        <v>18</v>
      </c>
      <c r="C4330" s="6" t="s">
        <v>19</v>
      </c>
      <c r="D4330" s="6" t="s">
        <v>7290</v>
      </c>
      <c r="E4330" s="6">
        <v>2</v>
      </c>
      <c r="F4330" s="6" t="s">
        <v>1970</v>
      </c>
      <c r="G4330" s="6" t="s">
        <v>22</v>
      </c>
      <c r="H4330" s="7">
        <v>43403.841157407405</v>
      </c>
      <c r="I4330" s="7">
        <v>43383.708333333336</v>
      </c>
      <c r="J4330" s="4">
        <f t="shared" si="338"/>
        <v>2018</v>
      </c>
      <c r="K4330" s="4">
        <f t="shared" si="339"/>
        <v>10</v>
      </c>
      <c r="L4330" s="6">
        <f t="shared" si="340"/>
        <v>1739475.9999996051</v>
      </c>
      <c r="M4330" s="8">
        <f t="shared" si="336"/>
        <v>28991.266666660085</v>
      </c>
      <c r="N4330" s="8">
        <f t="shared" si="337"/>
        <v>57982.533333320171</v>
      </c>
      <c r="O4330" s="18">
        <v>1</v>
      </c>
      <c r="P4330" s="6" t="s">
        <v>7291</v>
      </c>
      <c r="Q4330" s="6" t="s">
        <v>24</v>
      </c>
    </row>
    <row r="4331" spans="1:17" ht="15">
      <c r="A4331" s="6" t="s">
        <v>17</v>
      </c>
      <c r="B4331" s="6" t="s">
        <v>18</v>
      </c>
      <c r="C4331" s="6" t="s">
        <v>19</v>
      </c>
      <c r="D4331" s="6" t="s">
        <v>7292</v>
      </c>
      <c r="E4331" s="6">
        <v>1</v>
      </c>
      <c r="F4331" s="6" t="s">
        <v>1970</v>
      </c>
      <c r="G4331" s="6" t="s">
        <v>22</v>
      </c>
      <c r="H4331" s="7">
        <v>43403.841400462959</v>
      </c>
      <c r="I4331" s="7">
        <v>43383.708333333336</v>
      </c>
      <c r="J4331" s="4">
        <f t="shared" si="338"/>
        <v>2018</v>
      </c>
      <c r="K4331" s="4">
        <f t="shared" si="339"/>
        <v>10</v>
      </c>
      <c r="L4331" s="6">
        <f t="shared" si="340"/>
        <v>1739496.999999485</v>
      </c>
      <c r="M4331" s="8">
        <f t="shared" si="336"/>
        <v>28991.616666658083</v>
      </c>
      <c r="N4331" s="8">
        <f t="shared" si="337"/>
        <v>28991.616666658083</v>
      </c>
      <c r="O4331" s="18">
        <v>1</v>
      </c>
      <c r="P4331" s="6" t="s">
        <v>7293</v>
      </c>
      <c r="Q4331" s="6" t="s">
        <v>24</v>
      </c>
    </row>
    <row r="4332" spans="1:17" ht="15">
      <c r="A4332" s="6" t="s">
        <v>17</v>
      </c>
      <c r="B4332" s="6" t="s">
        <v>18</v>
      </c>
      <c r="C4332" s="6" t="s">
        <v>19</v>
      </c>
      <c r="D4332" s="6" t="s">
        <v>612</v>
      </c>
      <c r="E4332" s="6">
        <v>1</v>
      </c>
      <c r="F4332" s="6" t="s">
        <v>1970</v>
      </c>
      <c r="G4332" s="6" t="s">
        <v>22</v>
      </c>
      <c r="H4332" s="7">
        <v>43403.841307870367</v>
      </c>
      <c r="I4332" s="7">
        <v>43383.708333333336</v>
      </c>
      <c r="J4332" s="4">
        <f t="shared" si="338"/>
        <v>2018</v>
      </c>
      <c r="K4332" s="4">
        <f t="shared" si="339"/>
        <v>10</v>
      </c>
      <c r="L4332" s="6">
        <f t="shared" si="340"/>
        <v>1739488.9999995008</v>
      </c>
      <c r="M4332" s="8">
        <f t="shared" si="336"/>
        <v>28991.483333325014</v>
      </c>
      <c r="N4332" s="8">
        <f t="shared" si="337"/>
        <v>28991.483333325014</v>
      </c>
      <c r="O4332" s="18">
        <v>1</v>
      </c>
      <c r="P4332" s="6" t="s">
        <v>7294</v>
      </c>
      <c r="Q4332" s="6" t="s">
        <v>24</v>
      </c>
    </row>
    <row r="4333" spans="1:17" ht="15">
      <c r="A4333" s="6" t="s">
        <v>17</v>
      </c>
      <c r="B4333" s="6" t="s">
        <v>18</v>
      </c>
      <c r="C4333" s="6" t="s">
        <v>19</v>
      </c>
      <c r="D4333" s="6" t="s">
        <v>7295</v>
      </c>
      <c r="E4333" s="6">
        <v>1</v>
      </c>
      <c r="F4333" s="6" t="s">
        <v>1970</v>
      </c>
      <c r="G4333" s="6" t="s">
        <v>22</v>
      </c>
      <c r="H4333" s="7">
        <v>43403.842002314814</v>
      </c>
      <c r="I4333" s="7">
        <v>43383.708333333336</v>
      </c>
      <c r="J4333" s="4">
        <f t="shared" si="338"/>
        <v>2018</v>
      </c>
      <c r="K4333" s="4">
        <f t="shared" si="339"/>
        <v>10</v>
      </c>
      <c r="L4333" s="6">
        <f t="shared" si="340"/>
        <v>1739548.9999996964</v>
      </c>
      <c r="M4333" s="8">
        <f t="shared" si="336"/>
        <v>28992.483333328273</v>
      </c>
      <c r="N4333" s="8">
        <f t="shared" si="337"/>
        <v>28992.483333328273</v>
      </c>
      <c r="O4333" s="18">
        <v>1</v>
      </c>
      <c r="P4333" s="6" t="s">
        <v>7296</v>
      </c>
      <c r="Q4333" s="6" t="s">
        <v>24</v>
      </c>
    </row>
    <row r="4334" spans="1:17" ht="15">
      <c r="A4334" s="6" t="s">
        <v>17</v>
      </c>
      <c r="B4334" s="6" t="s">
        <v>41</v>
      </c>
      <c r="C4334" s="6" t="s">
        <v>42</v>
      </c>
      <c r="D4334" s="6" t="s">
        <v>7297</v>
      </c>
      <c r="E4334" s="6">
        <v>2</v>
      </c>
      <c r="F4334" s="6" t="s">
        <v>1970</v>
      </c>
      <c r="G4334" s="6" t="s">
        <v>22</v>
      </c>
      <c r="H4334" s="7">
        <v>43405.675381944442</v>
      </c>
      <c r="I4334" s="7">
        <v>43383.708333333336</v>
      </c>
      <c r="J4334" s="4">
        <f t="shared" si="338"/>
        <v>2018</v>
      </c>
      <c r="K4334" s="4">
        <f t="shared" si="339"/>
        <v>10</v>
      </c>
      <c r="L4334" s="6">
        <f t="shared" si="340"/>
        <v>1897952.9999995837</v>
      </c>
      <c r="M4334" s="8">
        <f t="shared" si="336"/>
        <v>31632.549999993062</v>
      </c>
      <c r="N4334" s="8">
        <f t="shared" si="337"/>
        <v>63265.099999986123</v>
      </c>
      <c r="O4334" s="18">
        <v>1</v>
      </c>
      <c r="P4334" s="6" t="s">
        <v>7298</v>
      </c>
      <c r="Q4334" s="6" t="s">
        <v>24</v>
      </c>
    </row>
    <row r="4335" spans="1:17" ht="15">
      <c r="A4335" s="6" t="s">
        <v>17</v>
      </c>
      <c r="B4335" s="6" t="s">
        <v>18</v>
      </c>
      <c r="C4335" s="6" t="s">
        <v>19</v>
      </c>
      <c r="D4335" s="6" t="s">
        <v>7299</v>
      </c>
      <c r="E4335" s="6">
        <v>16</v>
      </c>
      <c r="F4335" s="6" t="s">
        <v>1970</v>
      </c>
      <c r="G4335" s="6" t="s">
        <v>22</v>
      </c>
      <c r="H4335" s="7">
        <v>43403.842743055553</v>
      </c>
      <c r="I4335" s="7">
        <v>43383.708333333336</v>
      </c>
      <c r="J4335" s="4">
        <f t="shared" si="338"/>
        <v>2018</v>
      </c>
      <c r="K4335" s="4">
        <f t="shared" si="339"/>
        <v>10</v>
      </c>
      <c r="L4335" s="6">
        <f t="shared" si="340"/>
        <v>1739612.9999995697</v>
      </c>
      <c r="M4335" s="8">
        <f t="shared" si="336"/>
        <v>28993.549999992829</v>
      </c>
      <c r="N4335" s="8">
        <f t="shared" si="337"/>
        <v>463896.79999988526</v>
      </c>
      <c r="O4335" s="18">
        <v>1</v>
      </c>
      <c r="P4335" s="6" t="s">
        <v>7300</v>
      </c>
      <c r="Q4335" s="6" t="s">
        <v>24</v>
      </c>
    </row>
    <row r="4336" spans="1:17" ht="15">
      <c r="A4336" s="6" t="s">
        <v>17</v>
      </c>
      <c r="B4336" s="6" t="s">
        <v>41</v>
      </c>
      <c r="C4336" s="6" t="s">
        <v>42</v>
      </c>
      <c r="D4336" s="6" t="s">
        <v>43</v>
      </c>
      <c r="E4336" s="6">
        <v>11</v>
      </c>
      <c r="F4336" s="6" t="s">
        <v>1970</v>
      </c>
      <c r="G4336" s="6" t="s">
        <v>22</v>
      </c>
      <c r="H4336" s="7">
        <v>43405.676157407404</v>
      </c>
      <c r="I4336" s="7">
        <v>43383.708333333336</v>
      </c>
      <c r="J4336" s="4">
        <f t="shared" si="338"/>
        <v>2018</v>
      </c>
      <c r="K4336" s="4">
        <f t="shared" si="339"/>
        <v>10</v>
      </c>
      <c r="L4336" s="6">
        <f t="shared" si="340"/>
        <v>1898019.9999995297</v>
      </c>
      <c r="M4336" s="8">
        <f t="shared" si="336"/>
        <v>31633.666666658828</v>
      </c>
      <c r="N4336" s="8">
        <f t="shared" si="337"/>
        <v>347970.33333324711</v>
      </c>
      <c r="O4336" s="18">
        <v>1</v>
      </c>
      <c r="P4336" s="6" t="s">
        <v>7301</v>
      </c>
      <c r="Q4336" s="6" t="s">
        <v>24</v>
      </c>
    </row>
    <row r="4337" spans="1:17" ht="15">
      <c r="A4337" s="6" t="s">
        <v>17</v>
      </c>
      <c r="B4337" s="6" t="s">
        <v>41</v>
      </c>
      <c r="C4337" s="6" t="s">
        <v>42</v>
      </c>
      <c r="D4337" s="6" t="s">
        <v>274</v>
      </c>
      <c r="E4337" s="6">
        <v>5</v>
      </c>
      <c r="F4337" s="6" t="s">
        <v>1970</v>
      </c>
      <c r="G4337" s="6" t="s">
        <v>22</v>
      </c>
      <c r="H4337" s="7">
        <v>43405.67628472222</v>
      </c>
      <c r="I4337" s="7">
        <v>43383.708333333336</v>
      </c>
      <c r="J4337" s="4">
        <f t="shared" si="338"/>
        <v>2018</v>
      </c>
      <c r="K4337" s="4">
        <f t="shared" si="339"/>
        <v>10</v>
      </c>
      <c r="L4337" s="6">
        <f t="shared" si="340"/>
        <v>1898030.9999995865</v>
      </c>
      <c r="M4337" s="8">
        <f t="shared" si="336"/>
        <v>31633.849999993108</v>
      </c>
      <c r="N4337" s="8">
        <f t="shared" si="337"/>
        <v>158169.24999996554</v>
      </c>
      <c r="O4337" s="18">
        <v>1</v>
      </c>
      <c r="P4337" s="6" t="s">
        <v>7302</v>
      </c>
      <c r="Q4337" s="6" t="s">
        <v>24</v>
      </c>
    </row>
    <row r="4338" spans="1:17" ht="15">
      <c r="A4338" s="6" t="s">
        <v>17</v>
      </c>
      <c r="B4338" s="6" t="s">
        <v>41</v>
      </c>
      <c r="C4338" s="6" t="s">
        <v>42</v>
      </c>
      <c r="D4338" s="6" t="s">
        <v>1827</v>
      </c>
      <c r="E4338" s="6">
        <v>1</v>
      </c>
      <c r="F4338" s="6" t="s">
        <v>1970</v>
      </c>
      <c r="G4338" s="6" t="s">
        <v>22</v>
      </c>
      <c r="H4338" s="7">
        <v>43405.676550925928</v>
      </c>
      <c r="I4338" s="7">
        <v>43383.708333333336</v>
      </c>
      <c r="J4338" s="4">
        <f t="shared" si="338"/>
        <v>2018</v>
      </c>
      <c r="K4338" s="4">
        <f t="shared" si="339"/>
        <v>10</v>
      </c>
      <c r="L4338" s="6">
        <f t="shared" si="340"/>
        <v>1898053.9999999339</v>
      </c>
      <c r="M4338" s="8">
        <f t="shared" si="336"/>
        <v>31634.233333332231</v>
      </c>
      <c r="N4338" s="8">
        <f t="shared" si="337"/>
        <v>31634.233333332231</v>
      </c>
      <c r="O4338" s="18">
        <v>1</v>
      </c>
      <c r="P4338" s="6" t="s">
        <v>7303</v>
      </c>
      <c r="Q4338" s="6" t="s">
        <v>24</v>
      </c>
    </row>
    <row r="4339" spans="1:17" ht="15">
      <c r="A4339" s="6" t="s">
        <v>17</v>
      </c>
      <c r="B4339" s="6" t="s">
        <v>41</v>
      </c>
      <c r="C4339" s="6" t="s">
        <v>42</v>
      </c>
      <c r="D4339" s="6" t="s">
        <v>2954</v>
      </c>
      <c r="E4339" s="6">
        <v>2</v>
      </c>
      <c r="F4339" s="6" t="s">
        <v>1970</v>
      </c>
      <c r="G4339" s="6" t="s">
        <v>22</v>
      </c>
      <c r="H4339" s="7">
        <v>43405.676655092589</v>
      </c>
      <c r="I4339" s="7">
        <v>43383.708333333336</v>
      </c>
      <c r="J4339" s="4">
        <f t="shared" si="338"/>
        <v>2018</v>
      </c>
      <c r="K4339" s="4">
        <f t="shared" si="339"/>
        <v>10</v>
      </c>
      <c r="L4339" s="6">
        <f t="shared" si="340"/>
        <v>1898062.9999995232</v>
      </c>
      <c r="M4339" s="8">
        <f t="shared" si="336"/>
        <v>31634.383333325386</v>
      </c>
      <c r="N4339" s="8">
        <f t="shared" si="337"/>
        <v>63268.766666650772</v>
      </c>
      <c r="O4339" s="18">
        <v>1</v>
      </c>
      <c r="P4339" s="6" t="s">
        <v>7304</v>
      </c>
      <c r="Q4339" s="6" t="s">
        <v>24</v>
      </c>
    </row>
    <row r="4340" spans="1:17" ht="15">
      <c r="A4340" s="6" t="s">
        <v>17</v>
      </c>
      <c r="B4340" s="6" t="s">
        <v>41</v>
      </c>
      <c r="C4340" s="6" t="s">
        <v>42</v>
      </c>
      <c r="D4340" s="6" t="s">
        <v>1489</v>
      </c>
      <c r="E4340" s="6">
        <v>2</v>
      </c>
      <c r="F4340" s="6" t="s">
        <v>1970</v>
      </c>
      <c r="G4340" s="6" t="s">
        <v>22</v>
      </c>
      <c r="H4340" s="7">
        <v>43405.677314814813</v>
      </c>
      <c r="I4340" s="7">
        <v>43383.708333333336</v>
      </c>
      <c r="J4340" s="4">
        <f t="shared" si="338"/>
        <v>2018</v>
      </c>
      <c r="K4340" s="4">
        <f t="shared" si="339"/>
        <v>10</v>
      </c>
      <c r="L4340" s="6">
        <f t="shared" si="340"/>
        <v>1898119.9999996461</v>
      </c>
      <c r="M4340" s="8">
        <f t="shared" si="336"/>
        <v>31635.333333327435</v>
      </c>
      <c r="N4340" s="8">
        <f t="shared" si="337"/>
        <v>63270.66666665487</v>
      </c>
      <c r="O4340" s="18">
        <v>1</v>
      </c>
      <c r="P4340" s="6" t="s">
        <v>7305</v>
      </c>
      <c r="Q4340" s="6" t="s">
        <v>24</v>
      </c>
    </row>
    <row r="4341" spans="1:17" ht="15">
      <c r="A4341" s="6" t="s">
        <v>17</v>
      </c>
      <c r="B4341" s="6" t="s">
        <v>18</v>
      </c>
      <c r="C4341" s="6" t="s">
        <v>25</v>
      </c>
      <c r="D4341" s="6" t="s">
        <v>7306</v>
      </c>
      <c r="E4341" s="6">
        <v>3</v>
      </c>
      <c r="F4341" s="6" t="s">
        <v>1970</v>
      </c>
      <c r="G4341" s="6" t="s">
        <v>22</v>
      </c>
      <c r="H4341" s="7">
        <v>43402.698263888888</v>
      </c>
      <c r="I4341" s="7">
        <v>43383.708333333336</v>
      </c>
      <c r="J4341" s="4">
        <f t="shared" si="338"/>
        <v>2018</v>
      </c>
      <c r="K4341" s="4">
        <f t="shared" si="339"/>
        <v>10</v>
      </c>
      <c r="L4341" s="6">
        <f t="shared" si="340"/>
        <v>1640729.9999996787</v>
      </c>
      <c r="M4341" s="8">
        <f t="shared" si="336"/>
        <v>27345.499999994645</v>
      </c>
      <c r="N4341" s="8">
        <f t="shared" si="337"/>
        <v>82036.499999983935</v>
      </c>
      <c r="O4341" s="18">
        <v>1</v>
      </c>
      <c r="P4341" s="6" t="s">
        <v>7307</v>
      </c>
      <c r="Q4341" s="6" t="s">
        <v>24</v>
      </c>
    </row>
    <row r="4342" spans="1:17" ht="15">
      <c r="A4342" s="6" t="s">
        <v>17</v>
      </c>
      <c r="B4342" s="6" t="s">
        <v>41</v>
      </c>
      <c r="C4342" s="6" t="s">
        <v>42</v>
      </c>
      <c r="D4342" s="6" t="s">
        <v>7308</v>
      </c>
      <c r="E4342" s="6">
        <v>1</v>
      </c>
      <c r="F4342" s="6" t="s">
        <v>1970</v>
      </c>
      <c r="G4342" s="6" t="s">
        <v>22</v>
      </c>
      <c r="H4342" s="7">
        <v>43409.471631944441</v>
      </c>
      <c r="I4342" s="7">
        <v>43383.708333333336</v>
      </c>
      <c r="J4342" s="4">
        <f t="shared" si="338"/>
        <v>2018</v>
      </c>
      <c r="K4342" s="4">
        <f t="shared" si="339"/>
        <v>10</v>
      </c>
      <c r="L4342" s="6">
        <f t="shared" si="340"/>
        <v>2225948.9999995334</v>
      </c>
      <c r="M4342" s="8">
        <f t="shared" si="336"/>
        <v>37099.149999992223</v>
      </c>
      <c r="N4342" s="8">
        <f t="shared" si="337"/>
        <v>37099.149999992223</v>
      </c>
      <c r="O4342" s="18">
        <v>1</v>
      </c>
      <c r="P4342" s="6" t="s">
        <v>7309</v>
      </c>
      <c r="Q4342" s="6" t="s">
        <v>24</v>
      </c>
    </row>
    <row r="4343" spans="1:17" ht="15">
      <c r="A4343" s="6" t="s">
        <v>17</v>
      </c>
      <c r="B4343" s="6" t="s">
        <v>18</v>
      </c>
      <c r="C4343" s="6" t="s">
        <v>19</v>
      </c>
      <c r="D4343" s="6" t="s">
        <v>7310</v>
      </c>
      <c r="E4343" s="6">
        <v>1</v>
      </c>
      <c r="F4343" s="6" t="s">
        <v>1970</v>
      </c>
      <c r="G4343" s="6" t="s">
        <v>22</v>
      </c>
      <c r="H4343" s="7">
        <v>43403.842245370368</v>
      </c>
      <c r="I4343" s="7">
        <v>43383.708333333336</v>
      </c>
      <c r="J4343" s="4">
        <f t="shared" si="338"/>
        <v>2018</v>
      </c>
      <c r="K4343" s="4">
        <f t="shared" si="339"/>
        <v>10</v>
      </c>
      <c r="L4343" s="6">
        <f t="shared" si="340"/>
        <v>1739569.9999995762</v>
      </c>
      <c r="M4343" s="8">
        <f t="shared" si="336"/>
        <v>28992.833333326271</v>
      </c>
      <c r="N4343" s="8">
        <f t="shared" si="337"/>
        <v>28992.833333326271</v>
      </c>
      <c r="O4343" s="18">
        <v>1</v>
      </c>
      <c r="P4343" s="6" t="s">
        <v>7311</v>
      </c>
      <c r="Q4343" s="6" t="s">
        <v>24</v>
      </c>
    </row>
    <row r="4344" spans="1:17" ht="15">
      <c r="A4344" s="6" t="s">
        <v>17</v>
      </c>
      <c r="B4344" s="6" t="s">
        <v>41</v>
      </c>
      <c r="C4344" s="6" t="s">
        <v>42</v>
      </c>
      <c r="D4344" s="6" t="s">
        <v>7312</v>
      </c>
      <c r="E4344" s="6">
        <v>1</v>
      </c>
      <c r="F4344" s="6" t="s">
        <v>1970</v>
      </c>
      <c r="G4344" s="6" t="s">
        <v>22</v>
      </c>
      <c r="H4344" s="7">
        <v>43409.478900462964</v>
      </c>
      <c r="I4344" s="7">
        <v>43383.708333333336</v>
      </c>
      <c r="J4344" s="4">
        <f t="shared" si="338"/>
        <v>2018</v>
      </c>
      <c r="K4344" s="4">
        <f t="shared" si="339"/>
        <v>10</v>
      </c>
      <c r="L4344" s="6">
        <f t="shared" si="340"/>
        <v>2226576.9999998622</v>
      </c>
      <c r="M4344" s="8">
        <f t="shared" si="336"/>
        <v>37109.616666664369</v>
      </c>
      <c r="N4344" s="8">
        <f t="shared" si="337"/>
        <v>37109.616666664369</v>
      </c>
      <c r="O4344" s="18">
        <v>1</v>
      </c>
      <c r="P4344" s="6" t="s">
        <v>7313</v>
      </c>
      <c r="Q4344" s="6" t="s">
        <v>24</v>
      </c>
    </row>
    <row r="4345" spans="1:17" ht="15">
      <c r="A4345" s="6" t="s">
        <v>17</v>
      </c>
      <c r="B4345" s="6" t="s">
        <v>18</v>
      </c>
      <c r="C4345" s="6" t="s">
        <v>19</v>
      </c>
      <c r="D4345" s="6" t="s">
        <v>7314</v>
      </c>
      <c r="E4345" s="6">
        <v>2</v>
      </c>
      <c r="F4345" s="6" t="s">
        <v>1970</v>
      </c>
      <c r="G4345" s="6" t="s">
        <v>22</v>
      </c>
      <c r="H4345" s="7">
        <v>43394.767326388886</v>
      </c>
      <c r="I4345" s="7">
        <v>43383.708333333336</v>
      </c>
      <c r="J4345" s="4">
        <f t="shared" si="338"/>
        <v>2018</v>
      </c>
      <c r="K4345" s="4">
        <f t="shared" si="339"/>
        <v>10</v>
      </c>
      <c r="L4345" s="6">
        <f t="shared" si="340"/>
        <v>955496.99999957811</v>
      </c>
      <c r="M4345" s="8">
        <f t="shared" si="336"/>
        <v>15924.949999992969</v>
      </c>
      <c r="N4345" s="8">
        <f t="shared" si="337"/>
        <v>31849.899999985937</v>
      </c>
      <c r="O4345" s="18">
        <v>1</v>
      </c>
      <c r="P4345" s="6" t="s">
        <v>7315</v>
      </c>
      <c r="Q4345" s="6" t="s">
        <v>24</v>
      </c>
    </row>
    <row r="4346" spans="1:17" ht="15">
      <c r="A4346" s="6" t="s">
        <v>17</v>
      </c>
      <c r="B4346" s="6" t="s">
        <v>41</v>
      </c>
      <c r="C4346" s="6" t="s">
        <v>42</v>
      </c>
      <c r="D4346" s="6" t="s">
        <v>7316</v>
      </c>
      <c r="E4346" s="6">
        <v>2</v>
      </c>
      <c r="F4346" s="6" t="s">
        <v>1970</v>
      </c>
      <c r="G4346" s="6" t="s">
        <v>22</v>
      </c>
      <c r="H4346" s="7">
        <v>43409.482361111113</v>
      </c>
      <c r="I4346" s="7">
        <v>43383.708333333336</v>
      </c>
      <c r="J4346" s="4">
        <f t="shared" si="338"/>
        <v>2018</v>
      </c>
      <c r="K4346" s="4">
        <f t="shared" si="339"/>
        <v>10</v>
      </c>
      <c r="L4346" s="6">
        <f t="shared" si="340"/>
        <v>2226875.9999999776</v>
      </c>
      <c r="M4346" s="8">
        <f t="shared" si="336"/>
        <v>37114.599999999627</v>
      </c>
      <c r="N4346" s="8">
        <f t="shared" si="337"/>
        <v>74229.199999999255</v>
      </c>
      <c r="O4346" s="18">
        <v>1</v>
      </c>
      <c r="P4346" s="6" t="s">
        <v>7317</v>
      </c>
      <c r="Q4346" s="6" t="s">
        <v>24</v>
      </c>
    </row>
    <row r="4347" spans="1:17" ht="15">
      <c r="A4347" s="6" t="s">
        <v>17</v>
      </c>
      <c r="B4347" s="6" t="s">
        <v>18</v>
      </c>
      <c r="C4347" s="6" t="s">
        <v>38</v>
      </c>
      <c r="D4347" s="6" t="s">
        <v>6842</v>
      </c>
      <c r="E4347" s="6">
        <v>1</v>
      </c>
      <c r="F4347" s="6" t="s">
        <v>1970</v>
      </c>
      <c r="G4347" s="6" t="s">
        <v>22</v>
      </c>
      <c r="H4347" s="7">
        <v>43400.400046296294</v>
      </c>
      <c r="I4347" s="7">
        <v>43383.708333333336</v>
      </c>
      <c r="J4347" s="4">
        <f t="shared" si="338"/>
        <v>2018</v>
      </c>
      <c r="K4347" s="4">
        <f t="shared" si="339"/>
        <v>10</v>
      </c>
      <c r="L4347" s="6">
        <f t="shared" si="340"/>
        <v>1442163.9999995939</v>
      </c>
      <c r="M4347" s="8">
        <f t="shared" si="336"/>
        <v>24036.066666659899</v>
      </c>
      <c r="N4347" s="8">
        <f t="shared" si="337"/>
        <v>24036.066666659899</v>
      </c>
      <c r="O4347" s="18">
        <v>1</v>
      </c>
      <c r="P4347" s="6" t="s">
        <v>7318</v>
      </c>
      <c r="Q4347" s="6" t="s">
        <v>24</v>
      </c>
    </row>
    <row r="4348" spans="1:17" ht="15">
      <c r="A4348" s="6" t="s">
        <v>17</v>
      </c>
      <c r="B4348" s="6" t="s">
        <v>41</v>
      </c>
      <c r="C4348" s="6" t="s">
        <v>42</v>
      </c>
      <c r="D4348" s="6" t="s">
        <v>2698</v>
      </c>
      <c r="E4348" s="6">
        <v>5</v>
      </c>
      <c r="F4348" s="6" t="s">
        <v>1970</v>
      </c>
      <c r="G4348" s="6" t="s">
        <v>22</v>
      </c>
      <c r="H4348" s="7">
        <v>43406.362974537034</v>
      </c>
      <c r="I4348" s="7">
        <v>43383.708333333336</v>
      </c>
      <c r="J4348" s="4">
        <f t="shared" si="338"/>
        <v>2018</v>
      </c>
      <c r="K4348" s="4">
        <f t="shared" si="339"/>
        <v>10</v>
      </c>
      <c r="L4348" s="6">
        <f t="shared" si="340"/>
        <v>1957360.9999995679</v>
      </c>
      <c r="M4348" s="8">
        <f t="shared" si="336"/>
        <v>32622.683333326131</v>
      </c>
      <c r="N4348" s="8">
        <f t="shared" si="337"/>
        <v>163113.41666663066</v>
      </c>
      <c r="O4348" s="18">
        <v>1</v>
      </c>
      <c r="P4348" s="6" t="s">
        <v>7319</v>
      </c>
      <c r="Q4348" s="6" t="s">
        <v>24</v>
      </c>
    </row>
    <row r="4349" spans="1:17" ht="15">
      <c r="A4349" s="6" t="s">
        <v>17</v>
      </c>
      <c r="B4349" s="6" t="s">
        <v>41</v>
      </c>
      <c r="C4349" s="6" t="s">
        <v>42</v>
      </c>
      <c r="D4349" s="6" t="s">
        <v>6447</v>
      </c>
      <c r="E4349" s="6">
        <v>2</v>
      </c>
      <c r="F4349" s="6" t="s">
        <v>1970</v>
      </c>
      <c r="G4349" s="6" t="s">
        <v>22</v>
      </c>
      <c r="H4349" s="7">
        <v>43407.867361111108</v>
      </c>
      <c r="I4349" s="7">
        <v>43383.708333333336</v>
      </c>
      <c r="J4349" s="4">
        <f t="shared" si="338"/>
        <v>2018</v>
      </c>
      <c r="K4349" s="4">
        <f t="shared" si="339"/>
        <v>10</v>
      </c>
      <c r="L4349" s="6">
        <f t="shared" si="340"/>
        <v>2087339.999999525</v>
      </c>
      <c r="M4349" s="8">
        <f t="shared" si="336"/>
        <v>34788.999999992084</v>
      </c>
      <c r="N4349" s="8">
        <f t="shared" si="337"/>
        <v>69577.999999984168</v>
      </c>
      <c r="O4349" s="18">
        <v>1</v>
      </c>
      <c r="P4349" s="6" t="s">
        <v>7320</v>
      </c>
      <c r="Q4349" s="6" t="s">
        <v>24</v>
      </c>
    </row>
    <row r="4350" spans="1:17" ht="15">
      <c r="A4350" s="6" t="s">
        <v>17</v>
      </c>
      <c r="B4350" s="6" t="s">
        <v>41</v>
      </c>
      <c r="C4350" s="6" t="s">
        <v>42</v>
      </c>
      <c r="D4350" s="6" t="s">
        <v>7321</v>
      </c>
      <c r="E4350" s="6">
        <v>2</v>
      </c>
      <c r="F4350" s="6" t="s">
        <v>1970</v>
      </c>
      <c r="G4350" s="6" t="s">
        <v>22</v>
      </c>
      <c r="H4350" s="7">
        <v>43407.452060185184</v>
      </c>
      <c r="I4350" s="7">
        <v>43383.708333333336</v>
      </c>
      <c r="J4350" s="4">
        <f t="shared" si="338"/>
        <v>2018</v>
      </c>
      <c r="K4350" s="4">
        <f t="shared" si="339"/>
        <v>10</v>
      </c>
      <c r="L4350" s="6">
        <f t="shared" si="340"/>
        <v>2051457.9999996582</v>
      </c>
      <c r="M4350" s="8">
        <f t="shared" si="336"/>
        <v>34190.96666666097</v>
      </c>
      <c r="N4350" s="8">
        <f t="shared" si="337"/>
        <v>68381.93333332194</v>
      </c>
      <c r="O4350" s="18">
        <v>1</v>
      </c>
      <c r="P4350" s="6" t="s">
        <v>7322</v>
      </c>
      <c r="Q4350" s="6" t="s">
        <v>24</v>
      </c>
    </row>
    <row r="4351" spans="1:17" ht="15">
      <c r="A4351" s="6" t="s">
        <v>17</v>
      </c>
      <c r="B4351" s="6" t="s">
        <v>41</v>
      </c>
      <c r="C4351" s="6" t="s">
        <v>42</v>
      </c>
      <c r="D4351" s="6" t="s">
        <v>7323</v>
      </c>
      <c r="E4351" s="6">
        <v>2</v>
      </c>
      <c r="F4351" s="6" t="s">
        <v>1970</v>
      </c>
      <c r="G4351" s="6" t="s">
        <v>22</v>
      </c>
      <c r="H4351" s="7">
        <v>43407.869537037041</v>
      </c>
      <c r="I4351" s="7">
        <v>43383.708333333336</v>
      </c>
      <c r="J4351" s="4">
        <f t="shared" si="338"/>
        <v>2018</v>
      </c>
      <c r="K4351" s="4">
        <f t="shared" si="339"/>
        <v>10</v>
      </c>
      <c r="L4351" s="6">
        <f t="shared" si="340"/>
        <v>2087528.0000000959</v>
      </c>
      <c r="M4351" s="8">
        <f t="shared" si="336"/>
        <v>34792.133333334932</v>
      </c>
      <c r="N4351" s="8">
        <f t="shared" si="337"/>
        <v>69584.266666669864</v>
      </c>
      <c r="O4351" s="18">
        <v>1</v>
      </c>
      <c r="P4351" s="6" t="s">
        <v>7324</v>
      </c>
      <c r="Q4351" s="6" t="s">
        <v>24</v>
      </c>
    </row>
    <row r="4352" spans="1:17" ht="15">
      <c r="A4352" s="6" t="s">
        <v>17</v>
      </c>
      <c r="B4352" s="6" t="s">
        <v>18</v>
      </c>
      <c r="C4352" s="6" t="s">
        <v>19</v>
      </c>
      <c r="D4352" s="6" t="s">
        <v>223</v>
      </c>
      <c r="E4352" s="6">
        <v>33</v>
      </c>
      <c r="F4352" s="6" t="s">
        <v>1970</v>
      </c>
      <c r="G4352" s="6" t="s">
        <v>22</v>
      </c>
      <c r="H4352" s="7">
        <v>43406.621180555558</v>
      </c>
      <c r="I4352" s="17">
        <v>43383.708333333336</v>
      </c>
      <c r="J4352" s="4">
        <f t="shared" si="338"/>
        <v>2018</v>
      </c>
      <c r="K4352" s="4">
        <f t="shared" si="339"/>
        <v>10</v>
      </c>
      <c r="L4352" s="6">
        <f t="shared" si="340"/>
        <v>1979669.9999999721</v>
      </c>
      <c r="M4352" s="8">
        <f t="shared" si="341" ref="M4352:M4415">+L4352/60</f>
        <v>32994.499999999534</v>
      </c>
      <c r="N4352" s="8">
        <f t="shared" si="342" ref="N4352:N4415">+M4352*E4352</f>
        <v>1088818.4999999846</v>
      </c>
      <c r="O4352" s="18">
        <v>1</v>
      </c>
      <c r="P4352" s="6" t="s">
        <v>7325</v>
      </c>
      <c r="Q4352" s="6" t="s">
        <v>24</v>
      </c>
    </row>
    <row r="4353" spans="1:17" ht="15">
      <c r="A4353" s="6" t="s">
        <v>17</v>
      </c>
      <c r="B4353" s="6" t="s">
        <v>18</v>
      </c>
      <c r="C4353" s="6" t="s">
        <v>19</v>
      </c>
      <c r="D4353" s="6" t="s">
        <v>808</v>
      </c>
      <c r="E4353" s="6">
        <v>18</v>
      </c>
      <c r="F4353" s="6" t="s">
        <v>1970</v>
      </c>
      <c r="G4353" s="6" t="s">
        <v>22</v>
      </c>
      <c r="H4353" s="7">
        <v>43406.621886574074</v>
      </c>
      <c r="I4353" s="7">
        <v>43383.708333333336</v>
      </c>
      <c r="J4353" s="4">
        <f t="shared" si="338"/>
        <v>2018</v>
      </c>
      <c r="K4353" s="4">
        <f t="shared" si="339"/>
        <v>10</v>
      </c>
      <c r="L4353" s="6">
        <f t="shared" si="340"/>
        <v>1979730.9999997728</v>
      </c>
      <c r="M4353" s="8">
        <f t="shared" si="341"/>
        <v>32995.516666662879</v>
      </c>
      <c r="N4353" s="8">
        <f t="shared" si="342"/>
        <v>593919.29999993183</v>
      </c>
      <c r="O4353" s="18">
        <v>1</v>
      </c>
      <c r="P4353" s="6" t="s">
        <v>7326</v>
      </c>
      <c r="Q4353" s="6" t="s">
        <v>24</v>
      </c>
    </row>
    <row r="4354" spans="1:17" ht="15">
      <c r="A4354" s="6" t="s">
        <v>17</v>
      </c>
      <c r="B4354" s="6" t="s">
        <v>41</v>
      </c>
      <c r="C4354" s="6" t="s">
        <v>42</v>
      </c>
      <c r="D4354" s="6" t="s">
        <v>7327</v>
      </c>
      <c r="E4354" s="6">
        <v>4</v>
      </c>
      <c r="F4354" s="6" t="s">
        <v>1970</v>
      </c>
      <c r="G4354" s="6" t="s">
        <v>22</v>
      </c>
      <c r="H4354" s="7">
        <v>43407.871805555558</v>
      </c>
      <c r="I4354" s="7">
        <v>43383.708333333336</v>
      </c>
      <c r="J4354" s="4">
        <f t="shared" si="338"/>
        <v>2018</v>
      </c>
      <c r="K4354" s="4">
        <f t="shared" si="339"/>
        <v>10</v>
      </c>
      <c r="L4354" s="6">
        <f t="shared" si="340"/>
        <v>2087724.0000000224</v>
      </c>
      <c r="M4354" s="8">
        <f t="shared" si="341"/>
        <v>34795.400000000373</v>
      </c>
      <c r="N4354" s="8">
        <f t="shared" si="342"/>
        <v>139181.60000000149</v>
      </c>
      <c r="O4354" s="18">
        <v>1</v>
      </c>
      <c r="P4354" s="6" t="s">
        <v>7328</v>
      </c>
      <c r="Q4354" s="6" t="s">
        <v>24</v>
      </c>
    </row>
    <row r="4355" spans="1:17" ht="15">
      <c r="A4355" s="6" t="s">
        <v>17</v>
      </c>
      <c r="B4355" s="6" t="s">
        <v>41</v>
      </c>
      <c r="C4355" s="6" t="s">
        <v>42</v>
      </c>
      <c r="D4355" s="6" t="s">
        <v>7329</v>
      </c>
      <c r="E4355" s="6">
        <v>1</v>
      </c>
      <c r="F4355" s="6" t="s">
        <v>1970</v>
      </c>
      <c r="G4355" s="6" t="s">
        <v>22</v>
      </c>
      <c r="H4355" s="7">
        <v>43407.872442129628</v>
      </c>
      <c r="I4355" s="7">
        <v>43383.708333333336</v>
      </c>
      <c r="J4355" s="4">
        <f t="shared" si="343" ref="J4355:J4418">YEAR(I4355)</f>
        <v>2018</v>
      </c>
      <c r="K4355" s="4">
        <f t="shared" si="344" ref="K4355:K4418">MONTH(I4355)</f>
        <v>10</v>
      </c>
      <c r="L4355" s="6">
        <f t="shared" si="340"/>
        <v>2087778.9999996778</v>
      </c>
      <c r="M4355" s="8">
        <f t="shared" si="341"/>
        <v>34796.316666661296</v>
      </c>
      <c r="N4355" s="8">
        <f t="shared" si="342"/>
        <v>34796.316666661296</v>
      </c>
      <c r="O4355" s="18">
        <v>1</v>
      </c>
      <c r="P4355" s="6" t="s">
        <v>7330</v>
      </c>
      <c r="Q4355" s="6" t="s">
        <v>24</v>
      </c>
    </row>
    <row r="4356" spans="1:17" ht="15">
      <c r="A4356" s="6" t="s">
        <v>17</v>
      </c>
      <c r="B4356" s="6" t="s">
        <v>41</v>
      </c>
      <c r="C4356" s="6" t="s">
        <v>42</v>
      </c>
      <c r="D4356" s="6" t="s">
        <v>7331</v>
      </c>
      <c r="E4356" s="6">
        <v>1</v>
      </c>
      <c r="F4356" s="6" t="s">
        <v>1970</v>
      </c>
      <c r="G4356" s="6" t="s">
        <v>22</v>
      </c>
      <c r="H4356" s="7">
        <v>43407.873564814814</v>
      </c>
      <c r="I4356" s="7">
        <v>43383.708333333336</v>
      </c>
      <c r="J4356" s="4">
        <f t="shared" si="343"/>
        <v>2018</v>
      </c>
      <c r="K4356" s="4">
        <f t="shared" si="344"/>
        <v>10</v>
      </c>
      <c r="L4356" s="6">
        <f t="shared" si="340"/>
        <v>2087875.9999997215</v>
      </c>
      <c r="M4356" s="8">
        <f t="shared" si="341"/>
        <v>34797.933333328692</v>
      </c>
      <c r="N4356" s="8">
        <f t="shared" si="342"/>
        <v>34797.933333328692</v>
      </c>
      <c r="O4356" s="18">
        <v>1</v>
      </c>
      <c r="P4356" s="6" t="s">
        <v>7332</v>
      </c>
      <c r="Q4356" s="6" t="s">
        <v>24</v>
      </c>
    </row>
    <row r="4357" spans="1:17" ht="15">
      <c r="A4357" s="6" t="s">
        <v>17</v>
      </c>
      <c r="B4357" s="6" t="s">
        <v>41</v>
      </c>
      <c r="C4357" s="6" t="s">
        <v>135</v>
      </c>
      <c r="D4357" s="6" t="s">
        <v>7333</v>
      </c>
      <c r="E4357" s="6">
        <v>4</v>
      </c>
      <c r="F4357" s="6" t="s">
        <v>1970</v>
      </c>
      <c r="G4357" s="6" t="s">
        <v>22</v>
      </c>
      <c r="H4357" s="7">
        <v>43402.686782407407</v>
      </c>
      <c r="I4357" s="7">
        <v>43383.708333333336</v>
      </c>
      <c r="J4357" s="4">
        <f t="shared" si="343"/>
        <v>2018</v>
      </c>
      <c r="K4357" s="4">
        <f t="shared" si="344"/>
        <v>10</v>
      </c>
      <c r="L4357" s="6">
        <f t="shared" si="340"/>
        <v>1639737.999999756</v>
      </c>
      <c r="M4357" s="8">
        <f t="shared" si="341"/>
        <v>27328.9666666626</v>
      </c>
      <c r="N4357" s="8">
        <f t="shared" si="342"/>
        <v>109315.8666666504</v>
      </c>
      <c r="O4357" s="18">
        <v>1</v>
      </c>
      <c r="P4357" s="6" t="s">
        <v>7334</v>
      </c>
      <c r="Q4357" s="6" t="s">
        <v>24</v>
      </c>
    </row>
    <row r="4358" spans="1:17" ht="15">
      <c r="A4358" s="6" t="s">
        <v>17</v>
      </c>
      <c r="B4358" s="6" t="s">
        <v>41</v>
      </c>
      <c r="C4358" s="6" t="s">
        <v>62</v>
      </c>
      <c r="D4358" s="6" t="s">
        <v>1200</v>
      </c>
      <c r="E4358" s="6">
        <v>27</v>
      </c>
      <c r="F4358" s="6" t="s">
        <v>1970</v>
      </c>
      <c r="G4358" s="6" t="s">
        <v>22</v>
      </c>
      <c r="H4358" s="7">
        <v>43394.876273148147</v>
      </c>
      <c r="I4358" s="7">
        <v>43383.708333333336</v>
      </c>
      <c r="J4358" s="4">
        <f t="shared" si="343"/>
        <v>2018</v>
      </c>
      <c r="K4358" s="4">
        <f t="shared" si="344"/>
        <v>10</v>
      </c>
      <c r="L4358" s="6">
        <f t="shared" si="340"/>
        <v>964909.99999972992</v>
      </c>
      <c r="M4358" s="8">
        <f t="shared" si="341"/>
        <v>16081.833333328832</v>
      </c>
      <c r="N4358" s="8">
        <f t="shared" si="342"/>
        <v>434209.49999987846</v>
      </c>
      <c r="O4358" s="18">
        <v>1</v>
      </c>
      <c r="P4358" s="6" t="s">
        <v>7335</v>
      </c>
      <c r="Q4358" s="6" t="s">
        <v>24</v>
      </c>
    </row>
    <row r="4359" spans="1:17" ht="15">
      <c r="A4359" s="6" t="s">
        <v>17</v>
      </c>
      <c r="B4359" s="6" t="s">
        <v>41</v>
      </c>
      <c r="C4359" s="6" t="s">
        <v>42</v>
      </c>
      <c r="D4359" s="6" t="s">
        <v>7336</v>
      </c>
      <c r="E4359" s="6">
        <v>2</v>
      </c>
      <c r="F4359" s="6" t="s">
        <v>1970</v>
      </c>
      <c r="G4359" s="6" t="s">
        <v>22</v>
      </c>
      <c r="H4359" s="7">
        <v>43406.62736111111</v>
      </c>
      <c r="I4359" s="7">
        <v>43383.708333333336</v>
      </c>
      <c r="J4359" s="4">
        <f t="shared" si="343"/>
        <v>2018</v>
      </c>
      <c r="K4359" s="4">
        <f t="shared" si="344"/>
        <v>10</v>
      </c>
      <c r="L4359" s="6">
        <f t="shared" si="340"/>
        <v>1980203.999999701</v>
      </c>
      <c r="M4359" s="8">
        <f t="shared" si="341"/>
        <v>33003.399999995017</v>
      </c>
      <c r="N4359" s="8">
        <f t="shared" si="342"/>
        <v>66006.799999990035</v>
      </c>
      <c r="O4359" s="18">
        <v>1</v>
      </c>
      <c r="P4359" s="6" t="s">
        <v>7337</v>
      </c>
      <c r="Q4359" s="6" t="s">
        <v>24</v>
      </c>
    </row>
    <row r="4360" spans="1:17" ht="15">
      <c r="A4360" s="6" t="s">
        <v>17</v>
      </c>
      <c r="B4360" s="6" t="s">
        <v>18</v>
      </c>
      <c r="C4360" s="6" t="s">
        <v>38</v>
      </c>
      <c r="D4360" s="6" t="s">
        <v>2008</v>
      </c>
      <c r="E4360" s="6">
        <v>2</v>
      </c>
      <c r="F4360" s="6" t="s">
        <v>1970</v>
      </c>
      <c r="G4360" s="6" t="s">
        <v>22</v>
      </c>
      <c r="H4360" s="7">
        <v>43392.878888888888</v>
      </c>
      <c r="I4360" s="7">
        <v>43383.708333333336</v>
      </c>
      <c r="J4360" s="4">
        <f t="shared" si="343"/>
        <v>2018</v>
      </c>
      <c r="K4360" s="4">
        <f t="shared" si="344"/>
        <v>10</v>
      </c>
      <c r="L4360" s="6">
        <f t="shared" si="340"/>
        <v>792335.99999975413</v>
      </c>
      <c r="M4360" s="8">
        <f t="shared" si="341"/>
        <v>13205.599999995902</v>
      </c>
      <c r="N4360" s="8">
        <f t="shared" si="342"/>
        <v>26411.199999991804</v>
      </c>
      <c r="O4360" s="18">
        <v>1</v>
      </c>
      <c r="P4360" s="6" t="s">
        <v>7338</v>
      </c>
      <c r="Q4360" s="6" t="s">
        <v>24</v>
      </c>
    </row>
    <row r="4361" spans="1:17" ht="15">
      <c r="A4361" s="6" t="s">
        <v>17</v>
      </c>
      <c r="B4361" s="6" t="s">
        <v>41</v>
      </c>
      <c r="C4361" s="6" t="s">
        <v>62</v>
      </c>
      <c r="D4361" s="6" t="s">
        <v>1600</v>
      </c>
      <c r="E4361" s="6">
        <v>322</v>
      </c>
      <c r="F4361" s="6" t="s">
        <v>1970</v>
      </c>
      <c r="G4361" s="6" t="s">
        <v>22</v>
      </c>
      <c r="H4361" s="7">
        <v>43394.880740740744</v>
      </c>
      <c r="I4361" s="7">
        <v>43383.708333333336</v>
      </c>
      <c r="J4361" s="4">
        <f t="shared" si="343"/>
        <v>2018</v>
      </c>
      <c r="K4361" s="4">
        <f t="shared" si="344"/>
        <v>10</v>
      </c>
      <c r="L4361" s="6">
        <f t="shared" si="340"/>
        <v>965296.00000006612</v>
      </c>
      <c r="M4361" s="8">
        <f t="shared" si="341"/>
        <v>16088.266666667769</v>
      </c>
      <c r="N4361" s="8">
        <f t="shared" si="342"/>
        <v>5180421.8666670211</v>
      </c>
      <c r="O4361" s="18">
        <v>1</v>
      </c>
      <c r="P4361" s="6" t="s">
        <v>7339</v>
      </c>
      <c r="Q4361" s="6" t="s">
        <v>24</v>
      </c>
    </row>
    <row r="4362" spans="1:17" ht="15">
      <c r="A4362" s="6" t="s">
        <v>17</v>
      </c>
      <c r="B4362" s="6" t="s">
        <v>41</v>
      </c>
      <c r="C4362" s="6" t="s">
        <v>42</v>
      </c>
      <c r="D4362" s="6" t="s">
        <v>7340</v>
      </c>
      <c r="E4362" s="6">
        <v>3</v>
      </c>
      <c r="F4362" s="6" t="s">
        <v>1970</v>
      </c>
      <c r="G4362" s="6" t="s">
        <v>22</v>
      </c>
      <c r="H4362" s="7">
        <v>43409.464074074072</v>
      </c>
      <c r="I4362" s="7">
        <v>43383.708333333336</v>
      </c>
      <c r="J4362" s="4">
        <f t="shared" si="343"/>
        <v>2018</v>
      </c>
      <c r="K4362" s="4">
        <f t="shared" si="344"/>
        <v>10</v>
      </c>
      <c r="L4362" s="6">
        <f t="shared" si="345" ref="L4362:L4425">(H4362-I4362)*60*24*60</f>
        <v>2225295.999999647</v>
      </c>
      <c r="M4362" s="8">
        <f t="shared" si="341"/>
        <v>37088.266666660784</v>
      </c>
      <c r="N4362" s="8">
        <f t="shared" si="342"/>
        <v>111264.79999998235</v>
      </c>
      <c r="O4362" s="18">
        <v>1</v>
      </c>
      <c r="P4362" s="6" t="s">
        <v>7341</v>
      </c>
      <c r="Q4362" s="6" t="s">
        <v>24</v>
      </c>
    </row>
    <row r="4363" spans="1:17" ht="15">
      <c r="A4363" s="6" t="s">
        <v>17</v>
      </c>
      <c r="B4363" s="6" t="s">
        <v>41</v>
      </c>
      <c r="C4363" s="6" t="s">
        <v>42</v>
      </c>
      <c r="D4363" s="6" t="s">
        <v>7342</v>
      </c>
      <c r="E4363" s="6">
        <v>15</v>
      </c>
      <c r="F4363" s="6" t="s">
        <v>1970</v>
      </c>
      <c r="G4363" s="6" t="s">
        <v>22</v>
      </c>
      <c r="H4363" s="7">
        <v>43405.673657407409</v>
      </c>
      <c r="I4363" s="7">
        <v>43383.708333333336</v>
      </c>
      <c r="J4363" s="4">
        <f t="shared" si="343"/>
        <v>2018</v>
      </c>
      <c r="K4363" s="4">
        <f t="shared" si="344"/>
        <v>10</v>
      </c>
      <c r="L4363" s="6">
        <f t="shared" si="345"/>
        <v>1897803.9999999572</v>
      </c>
      <c r="M4363" s="8">
        <f t="shared" si="341"/>
        <v>31630.066666665953</v>
      </c>
      <c r="N4363" s="8">
        <f t="shared" si="342"/>
        <v>474450.99999998929</v>
      </c>
      <c r="O4363" s="18">
        <v>1</v>
      </c>
      <c r="P4363" s="6" t="s">
        <v>7343</v>
      </c>
      <c r="Q4363" s="6" t="s">
        <v>24</v>
      </c>
    </row>
    <row r="4364" spans="1:17" ht="15">
      <c r="A4364" s="6" t="s">
        <v>17</v>
      </c>
      <c r="B4364" s="6" t="s">
        <v>41</v>
      </c>
      <c r="C4364" s="6" t="s">
        <v>42</v>
      </c>
      <c r="D4364" s="6" t="s">
        <v>7344</v>
      </c>
      <c r="E4364" s="6">
        <v>1</v>
      </c>
      <c r="F4364" s="6" t="s">
        <v>1970</v>
      </c>
      <c r="G4364" s="6" t="s">
        <v>22</v>
      </c>
      <c r="H4364" s="7">
        <v>43409.467083333337</v>
      </c>
      <c r="I4364" s="7">
        <v>43383.708333333336</v>
      </c>
      <c r="J4364" s="4">
        <f t="shared" si="343"/>
        <v>2018</v>
      </c>
      <c r="K4364" s="4">
        <f t="shared" si="344"/>
        <v>10</v>
      </c>
      <c r="L4364" s="6">
        <f t="shared" si="345"/>
        <v>2225556.0000000754</v>
      </c>
      <c r="M4364" s="8">
        <f t="shared" si="341"/>
        <v>37092.600000001257</v>
      </c>
      <c r="N4364" s="8">
        <f t="shared" si="342"/>
        <v>37092.600000001257</v>
      </c>
      <c r="O4364" s="18">
        <v>1</v>
      </c>
      <c r="P4364" s="6" t="s">
        <v>7345</v>
      </c>
      <c r="Q4364" s="6" t="s">
        <v>24</v>
      </c>
    </row>
    <row r="4365" spans="1:17" ht="15">
      <c r="A4365" s="6" t="s">
        <v>17</v>
      </c>
      <c r="B4365" s="6" t="s">
        <v>41</v>
      </c>
      <c r="C4365" s="6" t="s">
        <v>42</v>
      </c>
      <c r="D4365" s="6" t="s">
        <v>7346</v>
      </c>
      <c r="E4365" s="6">
        <v>9</v>
      </c>
      <c r="F4365" s="6" t="s">
        <v>1970</v>
      </c>
      <c r="G4365" s="6" t="s">
        <v>22</v>
      </c>
      <c r="H4365" s="7">
        <v>43405.675752314812</v>
      </c>
      <c r="I4365" s="17">
        <v>43383.708333333336</v>
      </c>
      <c r="J4365" s="4">
        <f t="shared" si="343"/>
        <v>2018</v>
      </c>
      <c r="K4365" s="4">
        <f t="shared" si="344"/>
        <v>10</v>
      </c>
      <c r="L4365" s="6">
        <f t="shared" si="345"/>
        <v>1897984.9999995204</v>
      </c>
      <c r="M4365" s="8">
        <f t="shared" si="341"/>
        <v>31633.083333325339</v>
      </c>
      <c r="N4365" s="8">
        <f t="shared" si="342"/>
        <v>284697.74999992806</v>
      </c>
      <c r="O4365" s="18">
        <v>1</v>
      </c>
      <c r="P4365" s="6" t="s">
        <v>7347</v>
      </c>
      <c r="Q4365" s="6" t="s">
        <v>24</v>
      </c>
    </row>
    <row r="4366" spans="1:17" ht="15">
      <c r="A4366" s="6" t="s">
        <v>17</v>
      </c>
      <c r="B4366" s="6" t="s">
        <v>140</v>
      </c>
      <c r="C4366" s="6" t="s">
        <v>141</v>
      </c>
      <c r="D4366" s="6" t="s">
        <v>7348</v>
      </c>
      <c r="E4366" s="6">
        <v>1</v>
      </c>
      <c r="F4366" s="6" t="s">
        <v>1970</v>
      </c>
      <c r="G4366" s="6" t="s">
        <v>22</v>
      </c>
      <c r="H4366" s="7">
        <v>43403.660416666666</v>
      </c>
      <c r="I4366" s="7">
        <v>43383.708333333336</v>
      </c>
      <c r="J4366" s="4">
        <f t="shared" si="343"/>
        <v>2018</v>
      </c>
      <c r="K4366" s="4">
        <f t="shared" si="344"/>
        <v>10</v>
      </c>
      <c r="L4366" s="6">
        <f t="shared" si="345"/>
        <v>1723859.9999997066</v>
      </c>
      <c r="M4366" s="8">
        <f t="shared" si="341"/>
        <v>28730.999999995111</v>
      </c>
      <c r="N4366" s="8">
        <f t="shared" si="342"/>
        <v>28730.999999995111</v>
      </c>
      <c r="O4366" s="18">
        <v>1</v>
      </c>
      <c r="P4366" s="6" t="s">
        <v>7349</v>
      </c>
      <c r="Q4366" s="6" t="s">
        <v>24</v>
      </c>
    </row>
    <row r="4367" spans="1:17" ht="15">
      <c r="A4367" s="6" t="s">
        <v>17</v>
      </c>
      <c r="B4367" s="6" t="s">
        <v>41</v>
      </c>
      <c r="C4367" s="6" t="s">
        <v>42</v>
      </c>
      <c r="D4367" s="6" t="s">
        <v>2677</v>
      </c>
      <c r="E4367" s="6">
        <v>1</v>
      </c>
      <c r="F4367" s="6" t="s">
        <v>1970</v>
      </c>
      <c r="G4367" s="6" t="s">
        <v>22</v>
      </c>
      <c r="H4367" s="7">
        <v>43405.677106481482</v>
      </c>
      <c r="I4367" s="17">
        <v>43383.708333333336</v>
      </c>
      <c r="J4367" s="4">
        <f t="shared" si="343"/>
        <v>2018</v>
      </c>
      <c r="K4367" s="4">
        <f t="shared" si="344"/>
        <v>10</v>
      </c>
      <c r="L4367" s="6">
        <f t="shared" si="345"/>
        <v>1898101.9999998389</v>
      </c>
      <c r="M4367" s="8">
        <f t="shared" si="341"/>
        <v>31635.033333330648</v>
      </c>
      <c r="N4367" s="8">
        <f t="shared" si="342"/>
        <v>31635.033333330648</v>
      </c>
      <c r="O4367" s="18">
        <v>1</v>
      </c>
      <c r="P4367" s="6" t="s">
        <v>7350</v>
      </c>
      <c r="Q4367" s="6" t="s">
        <v>24</v>
      </c>
    </row>
    <row r="4368" spans="1:17" ht="15">
      <c r="A4368" s="6" t="s">
        <v>17</v>
      </c>
      <c r="B4368" s="6" t="s">
        <v>41</v>
      </c>
      <c r="C4368" s="6" t="s">
        <v>42</v>
      </c>
      <c r="D4368" s="6" t="s">
        <v>7351</v>
      </c>
      <c r="E4368" s="6">
        <v>1</v>
      </c>
      <c r="F4368" s="6" t="s">
        <v>1970</v>
      </c>
      <c r="G4368" s="6" t="s">
        <v>22</v>
      </c>
      <c r="H4368" s="7">
        <v>43409.469629629632</v>
      </c>
      <c r="I4368" s="7">
        <v>43383.708333333336</v>
      </c>
      <c r="J4368" s="4">
        <f t="shared" si="343"/>
        <v>2018</v>
      </c>
      <c r="K4368" s="4">
        <f t="shared" si="344"/>
        <v>10</v>
      </c>
      <c r="L4368" s="6">
        <f t="shared" si="345"/>
        <v>2225775.9999999544</v>
      </c>
      <c r="M4368" s="8">
        <f t="shared" si="341"/>
        <v>37096.266666665906</v>
      </c>
      <c r="N4368" s="8">
        <f t="shared" si="342"/>
        <v>37096.266666665906</v>
      </c>
      <c r="O4368" s="18">
        <v>1</v>
      </c>
      <c r="P4368" s="6" t="s">
        <v>7352</v>
      </c>
      <c r="Q4368" s="6" t="s">
        <v>24</v>
      </c>
    </row>
    <row r="4369" spans="1:17" ht="15">
      <c r="A4369" s="6" t="s">
        <v>17</v>
      </c>
      <c r="B4369" s="6" t="s">
        <v>41</v>
      </c>
      <c r="C4369" s="6" t="s">
        <v>42</v>
      </c>
      <c r="D4369" s="6" t="s">
        <v>376</v>
      </c>
      <c r="E4369" s="6">
        <v>48</v>
      </c>
      <c r="F4369" s="6" t="s">
        <v>1970</v>
      </c>
      <c r="G4369" s="6" t="s">
        <v>22</v>
      </c>
      <c r="H4369" s="7">
        <v>43415.719444444447</v>
      </c>
      <c r="I4369" s="7">
        <v>43383.708333333336</v>
      </c>
      <c r="J4369" s="4">
        <f t="shared" si="343"/>
        <v>2018</v>
      </c>
      <c r="K4369" s="4">
        <f t="shared" si="344"/>
        <v>10</v>
      </c>
      <c r="L4369" s="6">
        <f t="shared" si="345"/>
        <v>2765759.999999986</v>
      </c>
      <c r="M4369" s="8">
        <f t="shared" si="341"/>
        <v>46095.999999999767</v>
      </c>
      <c r="N4369" s="8">
        <f t="shared" si="342"/>
        <v>2212607.9999999888</v>
      </c>
      <c r="O4369" s="18">
        <v>1</v>
      </c>
      <c r="P4369" s="6" t="s">
        <v>7353</v>
      </c>
      <c r="Q4369" s="6" t="s">
        <v>24</v>
      </c>
    </row>
    <row r="4370" spans="1:17" ht="15">
      <c r="A4370" s="6" t="s">
        <v>17</v>
      </c>
      <c r="B4370" s="6" t="s">
        <v>41</v>
      </c>
      <c r="C4370" s="6" t="s">
        <v>42</v>
      </c>
      <c r="D4370" s="6" t="s">
        <v>7354</v>
      </c>
      <c r="E4370" s="6">
        <v>2</v>
      </c>
      <c r="F4370" s="6" t="s">
        <v>1970</v>
      </c>
      <c r="G4370" s="6" t="s">
        <v>22</v>
      </c>
      <c r="H4370" s="7">
        <v>43407.595138888886</v>
      </c>
      <c r="I4370" s="7">
        <v>43383.708333333336</v>
      </c>
      <c r="J4370" s="4">
        <f t="shared" si="343"/>
        <v>2018</v>
      </c>
      <c r="K4370" s="4">
        <f t="shared" si="344"/>
        <v>10</v>
      </c>
      <c r="L4370" s="6">
        <f t="shared" si="345"/>
        <v>2063819.999999553</v>
      </c>
      <c r="M4370" s="8">
        <f t="shared" si="341"/>
        <v>34396.999999992549</v>
      </c>
      <c r="N4370" s="8">
        <f t="shared" si="342"/>
        <v>68793.999999985099</v>
      </c>
      <c r="O4370" s="18">
        <v>1</v>
      </c>
      <c r="P4370" s="6" t="s">
        <v>7355</v>
      </c>
      <c r="Q4370" s="6" t="s">
        <v>24</v>
      </c>
    </row>
    <row r="4371" spans="1:17" ht="15">
      <c r="A4371" s="6" t="s">
        <v>17</v>
      </c>
      <c r="B4371" s="6" t="s">
        <v>41</v>
      </c>
      <c r="C4371" s="6" t="s">
        <v>135</v>
      </c>
      <c r="D4371" s="6" t="s">
        <v>7356</v>
      </c>
      <c r="E4371" s="6">
        <v>2</v>
      </c>
      <c r="F4371" s="6" t="s">
        <v>1970</v>
      </c>
      <c r="G4371" s="6" t="s">
        <v>22</v>
      </c>
      <c r="H4371" s="7">
        <v>43399.88685185185</v>
      </c>
      <c r="I4371" s="7">
        <v>43383.708333333336</v>
      </c>
      <c r="J4371" s="4">
        <f t="shared" si="343"/>
        <v>2018</v>
      </c>
      <c r="K4371" s="4">
        <f t="shared" si="344"/>
        <v>10</v>
      </c>
      <c r="L4371" s="6">
        <f t="shared" si="345"/>
        <v>1397823.9999996498</v>
      </c>
      <c r="M4371" s="8">
        <f t="shared" si="341"/>
        <v>23297.06666666083</v>
      </c>
      <c r="N4371" s="8">
        <f t="shared" si="342"/>
        <v>46594.133333321661</v>
      </c>
      <c r="O4371" s="18">
        <v>1</v>
      </c>
      <c r="P4371" s="6" t="s">
        <v>7357</v>
      </c>
      <c r="Q4371" s="6" t="s">
        <v>24</v>
      </c>
    </row>
    <row r="4372" spans="1:17" ht="15">
      <c r="A4372" s="6" t="s">
        <v>17</v>
      </c>
      <c r="B4372" s="6" t="s">
        <v>18</v>
      </c>
      <c r="C4372" s="6" t="s">
        <v>19</v>
      </c>
      <c r="D4372" s="6" t="s">
        <v>784</v>
      </c>
      <c r="E4372" s="6">
        <v>10</v>
      </c>
      <c r="F4372" s="6" t="s">
        <v>1970</v>
      </c>
      <c r="G4372" s="6" t="s">
        <v>22</v>
      </c>
      <c r="H4372" s="7">
        <v>43403.891712962963</v>
      </c>
      <c r="I4372" s="7">
        <v>43383.708333333336</v>
      </c>
      <c r="J4372" s="4">
        <f t="shared" si="343"/>
        <v>2018</v>
      </c>
      <c r="K4372" s="4">
        <f t="shared" si="344"/>
        <v>10</v>
      </c>
      <c r="L4372" s="6">
        <f t="shared" si="345"/>
        <v>1743843.9999997616</v>
      </c>
      <c r="M4372" s="8">
        <f t="shared" si="341"/>
        <v>29064.066666662693</v>
      </c>
      <c r="N4372" s="8">
        <f t="shared" si="342"/>
        <v>290640.66666662693</v>
      </c>
      <c r="O4372" s="18">
        <v>1</v>
      </c>
      <c r="P4372" s="6" t="s">
        <v>7358</v>
      </c>
      <c r="Q4372" s="6" t="s">
        <v>24</v>
      </c>
    </row>
    <row r="4373" spans="1:17" ht="15">
      <c r="A4373" s="6" t="s">
        <v>17</v>
      </c>
      <c r="B4373" s="6" t="s">
        <v>18</v>
      </c>
      <c r="C4373" s="6" t="s">
        <v>35</v>
      </c>
      <c r="D4373" s="6" t="s">
        <v>7359</v>
      </c>
      <c r="E4373" s="6">
        <v>1</v>
      </c>
      <c r="F4373" s="6" t="s">
        <v>1970</v>
      </c>
      <c r="G4373" s="6" t="s">
        <v>22</v>
      </c>
      <c r="H4373" s="7">
        <v>43413.609027777777</v>
      </c>
      <c r="I4373" s="7">
        <v>43383.708333333336</v>
      </c>
      <c r="J4373" s="4">
        <f t="shared" si="343"/>
        <v>2018</v>
      </c>
      <c r="K4373" s="4">
        <f t="shared" si="344"/>
        <v>10</v>
      </c>
      <c r="L4373" s="6">
        <f t="shared" si="345"/>
        <v>2583419.9999996927</v>
      </c>
      <c r="M4373" s="8">
        <f t="shared" si="341"/>
        <v>43056.999999994878</v>
      </c>
      <c r="N4373" s="8">
        <f t="shared" si="342"/>
        <v>43056.999999994878</v>
      </c>
      <c r="O4373" s="18">
        <v>1</v>
      </c>
      <c r="P4373" s="6" t="s">
        <v>7360</v>
      </c>
      <c r="Q4373" s="6" t="s">
        <v>24</v>
      </c>
    </row>
    <row r="4374" spans="1:17" ht="15">
      <c r="A4374" s="6" t="s">
        <v>17</v>
      </c>
      <c r="B4374" s="6" t="s">
        <v>41</v>
      </c>
      <c r="C4374" s="6" t="s">
        <v>42</v>
      </c>
      <c r="D4374" s="6" t="s">
        <v>7361</v>
      </c>
      <c r="E4374" s="6">
        <v>1</v>
      </c>
      <c r="F4374" s="6" t="s">
        <v>1970</v>
      </c>
      <c r="G4374" s="6" t="s">
        <v>22</v>
      </c>
      <c r="H4374" s="7">
        <v>43409.478668981479</v>
      </c>
      <c r="I4374" s="7">
        <v>43383.708333333336</v>
      </c>
      <c r="J4374" s="4">
        <f t="shared" si="343"/>
        <v>2018</v>
      </c>
      <c r="K4374" s="4">
        <f t="shared" si="344"/>
        <v>10</v>
      </c>
      <c r="L4374" s="6">
        <f t="shared" si="345"/>
        <v>2226556.9999995874</v>
      </c>
      <c r="M4374" s="8">
        <f t="shared" si="341"/>
        <v>37109.283333326457</v>
      </c>
      <c r="N4374" s="8">
        <f t="shared" si="342"/>
        <v>37109.283333326457</v>
      </c>
      <c r="O4374" s="18">
        <v>1</v>
      </c>
      <c r="P4374" s="6" t="s">
        <v>7362</v>
      </c>
      <c r="Q4374" s="6" t="s">
        <v>24</v>
      </c>
    </row>
    <row r="4375" spans="1:17" ht="15">
      <c r="A4375" s="6" t="s">
        <v>17</v>
      </c>
      <c r="B4375" s="6" t="s">
        <v>55</v>
      </c>
      <c r="C4375" s="6" t="s">
        <v>56</v>
      </c>
      <c r="D4375" s="6" t="s">
        <v>219</v>
      </c>
      <c r="E4375" s="6">
        <v>304</v>
      </c>
      <c r="F4375" s="6" t="s">
        <v>1970</v>
      </c>
      <c r="G4375" s="6" t="s">
        <v>22</v>
      </c>
      <c r="H4375" s="7">
        <v>43389.895833333336</v>
      </c>
      <c r="I4375" s="7">
        <v>43383.708333333336</v>
      </c>
      <c r="J4375" s="4">
        <f t="shared" si="343"/>
        <v>2018</v>
      </c>
      <c r="K4375" s="4">
        <f t="shared" si="344"/>
        <v>10</v>
      </c>
      <c r="L4375" s="6">
        <f t="shared" si="345"/>
        <v>534600</v>
      </c>
      <c r="M4375" s="8">
        <f t="shared" si="341"/>
        <v>8910</v>
      </c>
      <c r="N4375" s="8">
        <f t="shared" si="342"/>
        <v>2708640</v>
      </c>
      <c r="O4375" s="18">
        <v>1</v>
      </c>
      <c r="P4375" s="6" t="s">
        <v>7363</v>
      </c>
      <c r="Q4375" s="6" t="s">
        <v>24</v>
      </c>
    </row>
    <row r="4376" spans="1:17" ht="15">
      <c r="A4376" s="6" t="s">
        <v>17</v>
      </c>
      <c r="B4376" s="6" t="s">
        <v>18</v>
      </c>
      <c r="C4376" s="6" t="s">
        <v>19</v>
      </c>
      <c r="D4376" s="6" t="s">
        <v>7364</v>
      </c>
      <c r="E4376" s="6">
        <v>1</v>
      </c>
      <c r="F4376" s="6" t="s">
        <v>1970</v>
      </c>
      <c r="G4376" s="6" t="s">
        <v>22</v>
      </c>
      <c r="H4376" s="7">
        <v>43406.645925925928</v>
      </c>
      <c r="I4376" s="7">
        <v>43383.708333333336</v>
      </c>
      <c r="J4376" s="4">
        <f t="shared" si="343"/>
        <v>2018</v>
      </c>
      <c r="K4376" s="4">
        <f t="shared" si="344"/>
        <v>10</v>
      </c>
      <c r="L4376" s="6">
        <f t="shared" si="345"/>
        <v>1981807.9999999842</v>
      </c>
      <c r="M4376" s="8">
        <f t="shared" si="341"/>
        <v>33030.133333333069</v>
      </c>
      <c r="N4376" s="8">
        <f t="shared" si="342"/>
        <v>33030.133333333069</v>
      </c>
      <c r="O4376" s="18">
        <v>1</v>
      </c>
      <c r="P4376" s="6" t="s">
        <v>7365</v>
      </c>
      <c r="Q4376" s="6" t="s">
        <v>24</v>
      </c>
    </row>
    <row r="4377" spans="1:17" ht="15">
      <c r="A4377" s="6" t="s">
        <v>17</v>
      </c>
      <c r="B4377" s="6" t="s">
        <v>41</v>
      </c>
      <c r="C4377" s="6" t="s">
        <v>62</v>
      </c>
      <c r="D4377" s="6" t="s">
        <v>3029</v>
      </c>
      <c r="E4377" s="6">
        <v>2</v>
      </c>
      <c r="F4377" s="6" t="s">
        <v>1970</v>
      </c>
      <c r="G4377" s="6" t="s">
        <v>22</v>
      </c>
      <c r="H4377" s="7">
        <v>43399.893819444442</v>
      </c>
      <c r="I4377" s="7">
        <v>43383.708333333336</v>
      </c>
      <c r="J4377" s="4">
        <f t="shared" si="343"/>
        <v>2018</v>
      </c>
      <c r="K4377" s="4">
        <f t="shared" si="344"/>
        <v>10</v>
      </c>
      <c r="L4377" s="6">
        <f t="shared" si="345"/>
        <v>1398425.9999995586</v>
      </c>
      <c r="M4377" s="8">
        <f t="shared" si="341"/>
        <v>23307.099999992643</v>
      </c>
      <c r="N4377" s="8">
        <f t="shared" si="342"/>
        <v>46614.199999985285</v>
      </c>
      <c r="O4377" s="18">
        <v>1</v>
      </c>
      <c r="P4377" s="6" t="s">
        <v>7366</v>
      </c>
      <c r="Q4377" s="6" t="s">
        <v>24</v>
      </c>
    </row>
    <row r="4378" spans="1:17" ht="15">
      <c r="A4378" s="6" t="s">
        <v>17</v>
      </c>
      <c r="B4378" s="6" t="s">
        <v>18</v>
      </c>
      <c r="C4378" s="6" t="s">
        <v>38</v>
      </c>
      <c r="D4378" s="6" t="s">
        <v>4630</v>
      </c>
      <c r="E4378" s="6">
        <v>5</v>
      </c>
      <c r="F4378" s="6" t="s">
        <v>1970</v>
      </c>
      <c r="G4378" s="6" t="s">
        <v>22</v>
      </c>
      <c r="H4378" s="7">
        <v>43405.682638888888</v>
      </c>
      <c r="I4378" s="7">
        <v>43383.708333333336</v>
      </c>
      <c r="J4378" s="4">
        <f t="shared" si="343"/>
        <v>2018</v>
      </c>
      <c r="K4378" s="4">
        <f t="shared" si="344"/>
        <v>10</v>
      </c>
      <c r="L4378" s="6">
        <f t="shared" si="345"/>
        <v>1898579.9999996787</v>
      </c>
      <c r="M4378" s="8">
        <f t="shared" si="341"/>
        <v>31642.999999994645</v>
      </c>
      <c r="N4378" s="8">
        <f t="shared" si="342"/>
        <v>158214.99999997322</v>
      </c>
      <c r="O4378" s="18">
        <v>1</v>
      </c>
      <c r="P4378" s="6" t="s">
        <v>7367</v>
      </c>
      <c r="Q4378" s="6" t="s">
        <v>24</v>
      </c>
    </row>
    <row r="4379" spans="1:17" ht="15">
      <c r="A4379" s="6" t="s">
        <v>17</v>
      </c>
      <c r="B4379" s="6" t="s">
        <v>41</v>
      </c>
      <c r="C4379" s="6" t="s">
        <v>42</v>
      </c>
      <c r="D4379" s="6" t="s">
        <v>7368</v>
      </c>
      <c r="E4379" s="6">
        <v>2</v>
      </c>
      <c r="F4379" s="6" t="s">
        <v>1970</v>
      </c>
      <c r="G4379" s="6" t="s">
        <v>22</v>
      </c>
      <c r="H4379" s="7">
        <v>43409.482187499998</v>
      </c>
      <c r="I4379" s="7">
        <v>43383.708333333336</v>
      </c>
      <c r="J4379" s="4">
        <f t="shared" si="343"/>
        <v>2018</v>
      </c>
      <c r="K4379" s="4">
        <f t="shared" si="344"/>
        <v>10</v>
      </c>
      <c r="L4379" s="6">
        <f t="shared" si="345"/>
        <v>2226860.9999996144</v>
      </c>
      <c r="M4379" s="8">
        <f t="shared" si="341"/>
        <v>37114.349999993574</v>
      </c>
      <c r="N4379" s="8">
        <f t="shared" si="342"/>
        <v>74228.699999987148</v>
      </c>
      <c r="O4379" s="18">
        <v>1</v>
      </c>
      <c r="P4379" s="6" t="s">
        <v>7369</v>
      </c>
      <c r="Q4379" s="6" t="s">
        <v>24</v>
      </c>
    </row>
    <row r="4380" spans="1:17" ht="15">
      <c r="A4380" s="6" t="s">
        <v>17</v>
      </c>
      <c r="B4380" s="6" t="s">
        <v>18</v>
      </c>
      <c r="C4380" s="6" t="s">
        <v>38</v>
      </c>
      <c r="D4380" s="6" t="s">
        <v>3495</v>
      </c>
      <c r="E4380" s="6">
        <v>2</v>
      </c>
      <c r="F4380" s="6" t="s">
        <v>1970</v>
      </c>
      <c r="G4380" s="6" t="s">
        <v>22</v>
      </c>
      <c r="H4380" s="7">
        <v>43418.531342592592</v>
      </c>
      <c r="I4380" s="7">
        <v>43383.708333333336</v>
      </c>
      <c r="J4380" s="4">
        <f t="shared" si="343"/>
        <v>2018</v>
      </c>
      <c r="K4380" s="4">
        <f t="shared" si="344"/>
        <v>10</v>
      </c>
      <c r="L4380" s="6">
        <f t="shared" si="345"/>
        <v>3008707.9999997746</v>
      </c>
      <c r="M4380" s="8">
        <f t="shared" si="341"/>
        <v>50145.133333329577</v>
      </c>
      <c r="N4380" s="8">
        <f t="shared" si="342"/>
        <v>100290.26666665915</v>
      </c>
      <c r="O4380" s="18">
        <v>1</v>
      </c>
      <c r="P4380" s="6" t="s">
        <v>7370</v>
      </c>
      <c r="Q4380" s="6" t="s">
        <v>24</v>
      </c>
    </row>
    <row r="4381" spans="1:17" ht="15">
      <c r="A4381" s="6" t="s">
        <v>17</v>
      </c>
      <c r="B4381" s="6" t="s">
        <v>41</v>
      </c>
      <c r="C4381" s="6" t="s">
        <v>62</v>
      </c>
      <c r="D4381" s="6" t="s">
        <v>2717</v>
      </c>
      <c r="E4381" s="6">
        <v>9</v>
      </c>
      <c r="F4381" s="6" t="s">
        <v>1970</v>
      </c>
      <c r="G4381" s="6" t="s">
        <v>22</v>
      </c>
      <c r="H4381" s="7">
        <v>43399.892210648148</v>
      </c>
      <c r="I4381" s="7">
        <v>43383.708333333336</v>
      </c>
      <c r="J4381" s="4">
        <f t="shared" si="343"/>
        <v>2018</v>
      </c>
      <c r="K4381" s="4">
        <f t="shared" si="344"/>
        <v>10</v>
      </c>
      <c r="L4381" s="6">
        <f t="shared" si="345"/>
        <v>1398286.9999997551</v>
      </c>
      <c r="M4381" s="8">
        <f t="shared" si="341"/>
        <v>23304.783333329251</v>
      </c>
      <c r="N4381" s="8">
        <f t="shared" si="342"/>
        <v>209743.04999996326</v>
      </c>
      <c r="O4381" s="18">
        <v>1</v>
      </c>
      <c r="P4381" s="6" t="s">
        <v>7371</v>
      </c>
      <c r="Q4381" s="6" t="s">
        <v>24</v>
      </c>
    </row>
    <row r="4382" spans="1:17" ht="15">
      <c r="A4382" s="6" t="s">
        <v>17</v>
      </c>
      <c r="B4382" s="6" t="s">
        <v>41</v>
      </c>
      <c r="C4382" s="6" t="s">
        <v>135</v>
      </c>
      <c r="D4382" s="6" t="s">
        <v>316</v>
      </c>
      <c r="E4382" s="6">
        <v>15</v>
      </c>
      <c r="F4382" s="6" t="s">
        <v>1970</v>
      </c>
      <c r="G4382" s="6" t="s">
        <v>22</v>
      </c>
      <c r="H4382" s="7">
        <v>43400.777881944443</v>
      </c>
      <c r="I4382" s="7">
        <v>43383.708333333336</v>
      </c>
      <c r="J4382" s="4">
        <f t="shared" si="343"/>
        <v>2018</v>
      </c>
      <c r="K4382" s="4">
        <f t="shared" si="344"/>
        <v>10</v>
      </c>
      <c r="L4382" s="6">
        <f t="shared" si="345"/>
        <v>1474808.9999996591</v>
      </c>
      <c r="M4382" s="8">
        <f t="shared" si="341"/>
        <v>24580.149999994319</v>
      </c>
      <c r="N4382" s="8">
        <f t="shared" si="342"/>
        <v>368702.24999991478</v>
      </c>
      <c r="O4382" s="18">
        <v>1</v>
      </c>
      <c r="P4382" s="6" t="s">
        <v>7372</v>
      </c>
      <c r="Q4382" s="6" t="s">
        <v>24</v>
      </c>
    </row>
    <row r="4383" spans="1:17" ht="15">
      <c r="A4383" s="6" t="s">
        <v>17</v>
      </c>
      <c r="B4383" s="6" t="s">
        <v>41</v>
      </c>
      <c r="C4383" s="6" t="s">
        <v>42</v>
      </c>
      <c r="D4383" s="6" t="s">
        <v>3101</v>
      </c>
      <c r="E4383" s="6">
        <v>2</v>
      </c>
      <c r="F4383" s="6" t="s">
        <v>1970</v>
      </c>
      <c r="G4383" s="6" t="s">
        <v>22</v>
      </c>
      <c r="H4383" s="7">
        <v>43406.362314814818</v>
      </c>
      <c r="I4383" s="7">
        <v>43383.708333333336</v>
      </c>
      <c r="J4383" s="4">
        <f t="shared" si="343"/>
        <v>2018</v>
      </c>
      <c r="K4383" s="4">
        <f t="shared" si="344"/>
        <v>10</v>
      </c>
      <c r="L4383" s="6">
        <f t="shared" si="345"/>
        <v>1957304.0000000736</v>
      </c>
      <c r="M4383" s="8">
        <f t="shared" si="341"/>
        <v>32621.73333333456</v>
      </c>
      <c r="N4383" s="8">
        <f t="shared" si="342"/>
        <v>65243.466666669119</v>
      </c>
      <c r="O4383" s="18">
        <v>1</v>
      </c>
      <c r="P4383" s="6" t="s">
        <v>7373</v>
      </c>
      <c r="Q4383" s="6" t="s">
        <v>24</v>
      </c>
    </row>
    <row r="4384" spans="1:17" ht="15">
      <c r="A4384" s="6" t="s">
        <v>17</v>
      </c>
      <c r="B4384" s="6" t="s">
        <v>41</v>
      </c>
      <c r="C4384" s="6" t="s">
        <v>42</v>
      </c>
      <c r="D4384" s="6" t="s">
        <v>7374</v>
      </c>
      <c r="E4384" s="6">
        <v>7</v>
      </c>
      <c r="F4384" s="6" t="s">
        <v>1970</v>
      </c>
      <c r="G4384" s="6" t="s">
        <v>22</v>
      </c>
      <c r="H4384" s="7">
        <v>43410.612916666665</v>
      </c>
      <c r="I4384" s="7">
        <v>43383.708333333336</v>
      </c>
      <c r="J4384" s="4">
        <f t="shared" si="343"/>
        <v>2018</v>
      </c>
      <c r="K4384" s="4">
        <f t="shared" si="344"/>
        <v>10</v>
      </c>
      <c r="L4384" s="6">
        <f t="shared" si="345"/>
        <v>2324555.9999996563</v>
      </c>
      <c r="M4384" s="8">
        <f t="shared" si="341"/>
        <v>38742.599999994272</v>
      </c>
      <c r="N4384" s="8">
        <f t="shared" si="342"/>
        <v>271198.19999995991</v>
      </c>
      <c r="O4384" s="18">
        <v>1</v>
      </c>
      <c r="P4384" s="6" t="s">
        <v>7375</v>
      </c>
      <c r="Q4384" s="6" t="s">
        <v>24</v>
      </c>
    </row>
    <row r="4385" spans="1:17" ht="15">
      <c r="A4385" s="6" t="s">
        <v>17</v>
      </c>
      <c r="B4385" s="6" t="s">
        <v>41</v>
      </c>
      <c r="C4385" s="6" t="s">
        <v>62</v>
      </c>
      <c r="D4385" s="6" t="s">
        <v>7376</v>
      </c>
      <c r="E4385" s="6">
        <v>1</v>
      </c>
      <c r="F4385" s="6" t="s">
        <v>1970</v>
      </c>
      <c r="G4385" s="6" t="s">
        <v>22</v>
      </c>
      <c r="H4385" s="7">
        <v>43399.907337962963</v>
      </c>
      <c r="I4385" s="7">
        <v>43383.708333333336</v>
      </c>
      <c r="J4385" s="4">
        <f t="shared" si="343"/>
        <v>2018</v>
      </c>
      <c r="K4385" s="4">
        <f t="shared" si="344"/>
        <v>10</v>
      </c>
      <c r="L4385" s="6">
        <f t="shared" si="345"/>
        <v>1399593.9999997616</v>
      </c>
      <c r="M4385" s="8">
        <f t="shared" si="341"/>
        <v>23326.566666662693</v>
      </c>
      <c r="N4385" s="8">
        <f t="shared" si="342"/>
        <v>23326.566666662693</v>
      </c>
      <c r="O4385" s="18">
        <v>1</v>
      </c>
      <c r="P4385" s="6" t="s">
        <v>7377</v>
      </c>
      <c r="Q4385" s="6" t="s">
        <v>24</v>
      </c>
    </row>
    <row r="4386" spans="1:17" ht="15">
      <c r="A4386" s="6" t="s">
        <v>17</v>
      </c>
      <c r="B4386" s="6" t="s">
        <v>41</v>
      </c>
      <c r="C4386" s="6" t="s">
        <v>129</v>
      </c>
      <c r="D4386" s="6" t="s">
        <v>1356</v>
      </c>
      <c r="E4386" s="6">
        <v>37</v>
      </c>
      <c r="F4386" s="6" t="s">
        <v>1970</v>
      </c>
      <c r="G4386" s="6" t="s">
        <v>22</v>
      </c>
      <c r="H4386" s="7">
        <v>43390.910752314812</v>
      </c>
      <c r="I4386" s="7">
        <v>43383.708333333336</v>
      </c>
      <c r="J4386" s="4">
        <f t="shared" si="343"/>
        <v>2018</v>
      </c>
      <c r="K4386" s="4">
        <f t="shared" si="344"/>
        <v>10</v>
      </c>
      <c r="L4386" s="6">
        <f t="shared" si="345"/>
        <v>622288.99999957066</v>
      </c>
      <c r="M4386" s="8">
        <f t="shared" si="341"/>
        <v>10371.483333326178</v>
      </c>
      <c r="N4386" s="8">
        <f t="shared" si="342"/>
        <v>383744.88333306857</v>
      </c>
      <c r="O4386" s="18">
        <v>1</v>
      </c>
      <c r="P4386" s="6" t="s">
        <v>7378</v>
      </c>
      <c r="Q4386" s="6" t="s">
        <v>24</v>
      </c>
    </row>
    <row r="4387" spans="1:17" ht="15">
      <c r="A4387" s="6" t="s">
        <v>17</v>
      </c>
      <c r="B4387" s="6" t="s">
        <v>41</v>
      </c>
      <c r="C4387" s="6" t="s">
        <v>42</v>
      </c>
      <c r="D4387" s="6" t="s">
        <v>7379</v>
      </c>
      <c r="E4387" s="6">
        <v>2</v>
      </c>
      <c r="F4387" s="6" t="s">
        <v>1970</v>
      </c>
      <c r="G4387" s="6" t="s">
        <v>22</v>
      </c>
      <c r="H4387" s="7">
        <v>43407.452604166669</v>
      </c>
      <c r="I4387" s="7">
        <v>43383.708333333336</v>
      </c>
      <c r="J4387" s="4">
        <f t="shared" si="343"/>
        <v>2018</v>
      </c>
      <c r="K4387" s="4">
        <f t="shared" si="344"/>
        <v>10</v>
      </c>
      <c r="L4387" s="6">
        <f t="shared" si="345"/>
        <v>2051504.9999999581</v>
      </c>
      <c r="M4387" s="8">
        <f t="shared" si="341"/>
        <v>34191.749999999302</v>
      </c>
      <c r="N4387" s="8">
        <f t="shared" si="342"/>
        <v>68383.499999998603</v>
      </c>
      <c r="O4387" s="18">
        <v>1</v>
      </c>
      <c r="P4387" s="6" t="s">
        <v>7380</v>
      </c>
      <c r="Q4387" s="6" t="s">
        <v>24</v>
      </c>
    </row>
    <row r="4388" spans="1:17" ht="15">
      <c r="A4388" s="6" t="s">
        <v>17</v>
      </c>
      <c r="B4388" s="6" t="s">
        <v>41</v>
      </c>
      <c r="C4388" s="6" t="s">
        <v>42</v>
      </c>
      <c r="D4388" s="6" t="s">
        <v>7381</v>
      </c>
      <c r="E4388" s="6">
        <v>2</v>
      </c>
      <c r="F4388" s="6" t="s">
        <v>1970</v>
      </c>
      <c r="G4388" s="6" t="s">
        <v>22</v>
      </c>
      <c r="H4388" s="7">
        <v>43407.452916666669</v>
      </c>
      <c r="I4388" s="7">
        <v>43383.708333333336</v>
      </c>
      <c r="J4388" s="4">
        <f t="shared" si="343"/>
        <v>2018</v>
      </c>
      <c r="K4388" s="4">
        <f t="shared" si="344"/>
        <v>10</v>
      </c>
      <c r="L4388" s="6">
        <f t="shared" si="345"/>
        <v>2051531.9999999832</v>
      </c>
      <c r="M4388" s="8">
        <f t="shared" si="341"/>
        <v>34192.199999999721</v>
      </c>
      <c r="N4388" s="8">
        <f t="shared" si="342"/>
        <v>68384.399999999441</v>
      </c>
      <c r="O4388" s="18">
        <v>1</v>
      </c>
      <c r="P4388" s="6" t="s">
        <v>7382</v>
      </c>
      <c r="Q4388" s="6" t="s">
        <v>24</v>
      </c>
    </row>
    <row r="4389" spans="1:17" ht="15">
      <c r="A4389" s="6" t="s">
        <v>17</v>
      </c>
      <c r="B4389" s="6" t="s">
        <v>41</v>
      </c>
      <c r="C4389" s="6" t="s">
        <v>42</v>
      </c>
      <c r="D4389" s="6" t="s">
        <v>7383</v>
      </c>
      <c r="E4389" s="6">
        <v>1</v>
      </c>
      <c r="F4389" s="6" t="s">
        <v>1970</v>
      </c>
      <c r="G4389" s="6" t="s">
        <v>22</v>
      </c>
      <c r="H4389" s="7">
        <v>43407.453587962962</v>
      </c>
      <c r="I4389" s="7">
        <v>43383.708333333336</v>
      </c>
      <c r="J4389" s="4">
        <f t="shared" si="343"/>
        <v>2018</v>
      </c>
      <c r="K4389" s="4">
        <f t="shared" si="344"/>
        <v>10</v>
      </c>
      <c r="L4389" s="6">
        <f t="shared" si="345"/>
        <v>2051589.9999997113</v>
      </c>
      <c r="M4389" s="8">
        <f t="shared" si="341"/>
        <v>34193.166666661855</v>
      </c>
      <c r="N4389" s="8">
        <f t="shared" si="342"/>
        <v>34193.166666661855</v>
      </c>
      <c r="O4389" s="18">
        <v>1</v>
      </c>
      <c r="P4389" s="6" t="s">
        <v>7384</v>
      </c>
      <c r="Q4389" s="6" t="s">
        <v>24</v>
      </c>
    </row>
    <row r="4390" spans="1:17" ht="15">
      <c r="A4390" s="6" t="s">
        <v>17</v>
      </c>
      <c r="B4390" s="6" t="s">
        <v>41</v>
      </c>
      <c r="C4390" s="6" t="s">
        <v>42</v>
      </c>
      <c r="D4390" s="6" t="s">
        <v>284</v>
      </c>
      <c r="E4390" s="6">
        <v>2</v>
      </c>
      <c r="F4390" s="6" t="s">
        <v>1970</v>
      </c>
      <c r="G4390" s="6" t="s">
        <v>22</v>
      </c>
      <c r="H4390" s="7">
        <v>43411.414178240739</v>
      </c>
      <c r="I4390" s="7">
        <v>43383.708333333336</v>
      </c>
      <c r="J4390" s="4">
        <f t="shared" si="343"/>
        <v>2018</v>
      </c>
      <c r="K4390" s="4">
        <f t="shared" si="344"/>
        <v>10</v>
      </c>
      <c r="L4390" s="6">
        <f t="shared" si="345"/>
        <v>2393784.9999996135</v>
      </c>
      <c r="M4390" s="8">
        <f t="shared" si="341"/>
        <v>39896.416666660225</v>
      </c>
      <c r="N4390" s="8">
        <f t="shared" si="342"/>
        <v>79792.83333332045</v>
      </c>
      <c r="O4390" s="18">
        <v>1</v>
      </c>
      <c r="P4390" s="6" t="s">
        <v>7385</v>
      </c>
      <c r="Q4390" s="6" t="s">
        <v>24</v>
      </c>
    </row>
    <row r="4391" spans="1:17" ht="15">
      <c r="A4391" s="6" t="s">
        <v>17</v>
      </c>
      <c r="B4391" s="6" t="s">
        <v>41</v>
      </c>
      <c r="C4391" s="6" t="s">
        <v>62</v>
      </c>
      <c r="D4391" s="6" t="s">
        <v>1016</v>
      </c>
      <c r="E4391" s="6">
        <v>7</v>
      </c>
      <c r="F4391" s="6" t="s">
        <v>1970</v>
      </c>
      <c r="G4391" s="6" t="s">
        <v>22</v>
      </c>
      <c r="H4391" s="7">
        <v>43392.918738425928</v>
      </c>
      <c r="I4391" s="17">
        <v>43383.708333333336</v>
      </c>
      <c r="J4391" s="4">
        <f t="shared" si="343"/>
        <v>2018</v>
      </c>
      <c r="K4391" s="4">
        <f t="shared" si="344"/>
        <v>10</v>
      </c>
      <c r="L4391" s="6">
        <f t="shared" si="345"/>
        <v>795778.99999993388</v>
      </c>
      <c r="M4391" s="8">
        <f t="shared" si="341"/>
        <v>13262.983333332231</v>
      </c>
      <c r="N4391" s="8">
        <f t="shared" si="342"/>
        <v>92840.883333325619</v>
      </c>
      <c r="O4391" s="18">
        <v>1</v>
      </c>
      <c r="P4391" s="6" t="s">
        <v>7386</v>
      </c>
      <c r="Q4391" s="6" t="s">
        <v>24</v>
      </c>
    </row>
    <row r="4392" spans="1:17" ht="15">
      <c r="A4392" s="6" t="s">
        <v>17</v>
      </c>
      <c r="B4392" s="6" t="s">
        <v>18</v>
      </c>
      <c r="C4392" s="6" t="s">
        <v>38</v>
      </c>
      <c r="D4392" s="6" t="s">
        <v>7387</v>
      </c>
      <c r="E4392" s="6">
        <v>2</v>
      </c>
      <c r="F4392" s="6" t="s">
        <v>1970</v>
      </c>
      <c r="G4392" s="6" t="s">
        <v>22</v>
      </c>
      <c r="H4392" s="7">
        <v>43390.918171296296</v>
      </c>
      <c r="I4392" s="7">
        <v>43383.708333333336</v>
      </c>
      <c r="J4392" s="4">
        <f t="shared" si="343"/>
        <v>2018</v>
      </c>
      <c r="K4392" s="4">
        <f t="shared" si="344"/>
        <v>10</v>
      </c>
      <c r="L4392" s="6">
        <f t="shared" si="345"/>
        <v>622929.99999979511</v>
      </c>
      <c r="M4392" s="8">
        <f t="shared" si="341"/>
        <v>10382.166666663252</v>
      </c>
      <c r="N4392" s="8">
        <f t="shared" si="342"/>
        <v>20764.333333326504</v>
      </c>
      <c r="O4392" s="18">
        <v>1</v>
      </c>
      <c r="P4392" s="6" t="s">
        <v>7388</v>
      </c>
      <c r="Q4392" s="6" t="s">
        <v>24</v>
      </c>
    </row>
    <row r="4393" spans="1:17" ht="15">
      <c r="A4393" s="6" t="s">
        <v>17</v>
      </c>
      <c r="B4393" s="6" t="s">
        <v>41</v>
      </c>
      <c r="C4393" s="6" t="s">
        <v>62</v>
      </c>
      <c r="D4393" s="6" t="s">
        <v>7389</v>
      </c>
      <c r="E4393" s="6">
        <v>1</v>
      </c>
      <c r="F4393" s="6" t="s">
        <v>1970</v>
      </c>
      <c r="G4393" s="6" t="s">
        <v>22</v>
      </c>
      <c r="H4393" s="7">
        <v>43392.919340277775</v>
      </c>
      <c r="I4393" s="7">
        <v>43383.708333333336</v>
      </c>
      <c r="J4393" s="4">
        <f t="shared" si="343"/>
        <v>2018</v>
      </c>
      <c r="K4393" s="4">
        <f t="shared" si="344"/>
        <v>10</v>
      </c>
      <c r="L4393" s="6">
        <f t="shared" si="345"/>
        <v>795830.99999951664</v>
      </c>
      <c r="M4393" s="8">
        <f t="shared" si="341"/>
        <v>13263.849999991944</v>
      </c>
      <c r="N4393" s="8">
        <f t="shared" si="342"/>
        <v>13263.849999991944</v>
      </c>
      <c r="O4393" s="18">
        <v>1</v>
      </c>
      <c r="P4393" s="6" t="s">
        <v>7390</v>
      </c>
      <c r="Q4393" s="6" t="s">
        <v>24</v>
      </c>
    </row>
    <row r="4394" spans="1:17" ht="15">
      <c r="A4394" s="6" t="s">
        <v>17</v>
      </c>
      <c r="B4394" s="6" t="s">
        <v>18</v>
      </c>
      <c r="C4394" s="6" t="s">
        <v>19</v>
      </c>
      <c r="D4394" s="6" t="s">
        <v>7391</v>
      </c>
      <c r="E4394" s="6">
        <v>1</v>
      </c>
      <c r="F4394" s="6" t="s">
        <v>1970</v>
      </c>
      <c r="G4394" s="6" t="s">
        <v>22</v>
      </c>
      <c r="H4394" s="7">
        <v>43413.640972222223</v>
      </c>
      <c r="I4394" s="7">
        <v>43383.708333333336</v>
      </c>
      <c r="J4394" s="4">
        <f t="shared" si="343"/>
        <v>2018</v>
      </c>
      <c r="K4394" s="4">
        <f t="shared" si="344"/>
        <v>10</v>
      </c>
      <c r="L4394" s="6">
        <f t="shared" si="345"/>
        <v>2586179.9999998882</v>
      </c>
      <c r="M4394" s="8">
        <f t="shared" si="341"/>
        <v>43102.999999998137</v>
      </c>
      <c r="N4394" s="8">
        <f t="shared" si="342"/>
        <v>43102.999999998137</v>
      </c>
      <c r="O4394" s="18">
        <v>1</v>
      </c>
      <c r="P4394" s="6" t="s">
        <v>7392</v>
      </c>
      <c r="Q4394" s="6" t="s">
        <v>24</v>
      </c>
    </row>
    <row r="4395" spans="1:17" ht="15">
      <c r="A4395" s="6" t="s">
        <v>17</v>
      </c>
      <c r="B4395" s="6" t="s">
        <v>41</v>
      </c>
      <c r="C4395" s="6" t="s">
        <v>42</v>
      </c>
      <c r="D4395" s="6" t="s">
        <v>7393</v>
      </c>
      <c r="E4395" s="6">
        <v>1</v>
      </c>
      <c r="F4395" s="6" t="s">
        <v>1970</v>
      </c>
      <c r="G4395" s="6" t="s">
        <v>22</v>
      </c>
      <c r="H4395" s="7">
        <v>43397.453472222223</v>
      </c>
      <c r="I4395" s="7">
        <v>43383.708333333336</v>
      </c>
      <c r="J4395" s="4">
        <f t="shared" si="343"/>
        <v>2018</v>
      </c>
      <c r="K4395" s="4">
        <f t="shared" si="344"/>
        <v>10</v>
      </c>
      <c r="L4395" s="6">
        <f t="shared" si="345"/>
        <v>1187579.9999998882</v>
      </c>
      <c r="M4395" s="8">
        <f t="shared" si="341"/>
        <v>19792.999999998137</v>
      </c>
      <c r="N4395" s="8">
        <f t="shared" si="342"/>
        <v>19792.999999998137</v>
      </c>
      <c r="O4395" s="18">
        <v>1</v>
      </c>
      <c r="P4395" s="6" t="s">
        <v>7394</v>
      </c>
      <c r="Q4395" s="6" t="s">
        <v>24</v>
      </c>
    </row>
    <row r="4396" spans="1:17" ht="15">
      <c r="A4396" s="6" t="s">
        <v>17</v>
      </c>
      <c r="B4396" s="6" t="s">
        <v>41</v>
      </c>
      <c r="C4396" s="6" t="s">
        <v>42</v>
      </c>
      <c r="D4396" s="6" t="s">
        <v>1368</v>
      </c>
      <c r="E4396" s="6">
        <v>2</v>
      </c>
      <c r="F4396" s="6" t="s">
        <v>1970</v>
      </c>
      <c r="G4396" s="6" t="s">
        <v>22</v>
      </c>
      <c r="H4396" s="7">
        <v>43405.672986111109</v>
      </c>
      <c r="I4396" s="7">
        <v>43383.708333333336</v>
      </c>
      <c r="J4396" s="4">
        <f t="shared" si="343"/>
        <v>2018</v>
      </c>
      <c r="K4396" s="4">
        <f t="shared" si="344"/>
        <v>10</v>
      </c>
      <c r="L4396" s="6">
        <f t="shared" si="345"/>
        <v>1897745.9999996005</v>
      </c>
      <c r="M4396" s="8">
        <f t="shared" si="341"/>
        <v>31629.099999993341</v>
      </c>
      <c r="N4396" s="8">
        <f t="shared" si="342"/>
        <v>63258.199999986682</v>
      </c>
      <c r="O4396" s="18">
        <v>1</v>
      </c>
      <c r="P4396" s="6" t="s">
        <v>7395</v>
      </c>
      <c r="Q4396" s="6" t="s">
        <v>24</v>
      </c>
    </row>
    <row r="4397" spans="1:17" ht="15">
      <c r="A4397" s="6" t="s">
        <v>17</v>
      </c>
      <c r="B4397" s="6" t="s">
        <v>41</v>
      </c>
      <c r="C4397" s="6" t="s">
        <v>42</v>
      </c>
      <c r="D4397" s="6" t="s">
        <v>7396</v>
      </c>
      <c r="E4397" s="6">
        <v>2</v>
      </c>
      <c r="F4397" s="6" t="s">
        <v>1970</v>
      </c>
      <c r="G4397" s="6" t="s">
        <v>22</v>
      </c>
      <c r="H4397" s="7">
        <v>43407.593877314815</v>
      </c>
      <c r="I4397" s="7">
        <v>43383.708333333336</v>
      </c>
      <c r="J4397" s="4">
        <f t="shared" si="343"/>
        <v>2018</v>
      </c>
      <c r="K4397" s="4">
        <f t="shared" si="344"/>
        <v>10</v>
      </c>
      <c r="L4397" s="6">
        <f t="shared" si="345"/>
        <v>2063710.9999998473</v>
      </c>
      <c r="M4397" s="8">
        <f t="shared" si="341"/>
        <v>34395.183333330788</v>
      </c>
      <c r="N4397" s="8">
        <f t="shared" si="342"/>
        <v>68790.366666661575</v>
      </c>
      <c r="O4397" s="18">
        <v>1</v>
      </c>
      <c r="P4397" s="6" t="s">
        <v>7397</v>
      </c>
      <c r="Q4397" s="6" t="s">
        <v>24</v>
      </c>
    </row>
    <row r="4398" spans="1:17" ht="15">
      <c r="A4398" s="6" t="s">
        <v>17</v>
      </c>
      <c r="B4398" s="6" t="s">
        <v>140</v>
      </c>
      <c r="C4398" s="6" t="s">
        <v>141</v>
      </c>
      <c r="D4398" s="6" t="s">
        <v>7398</v>
      </c>
      <c r="E4398" s="6">
        <v>1</v>
      </c>
      <c r="F4398" s="6" t="s">
        <v>1970</v>
      </c>
      <c r="G4398" s="6" t="s">
        <v>22</v>
      </c>
      <c r="H4398" s="7">
        <v>43394.790972222225</v>
      </c>
      <c r="I4398" s="7">
        <v>43383.708333333336</v>
      </c>
      <c r="J4398" s="4">
        <f t="shared" si="343"/>
        <v>2018</v>
      </c>
      <c r="K4398" s="4">
        <f t="shared" si="344"/>
        <v>10</v>
      </c>
      <c r="L4398" s="6">
        <f t="shared" si="345"/>
        <v>957540.00000001397</v>
      </c>
      <c r="M4398" s="8">
        <f t="shared" si="341"/>
        <v>15959.000000000233</v>
      </c>
      <c r="N4398" s="8">
        <f t="shared" si="342"/>
        <v>15959.000000000233</v>
      </c>
      <c r="O4398" s="18">
        <v>1</v>
      </c>
      <c r="P4398" s="6" t="s">
        <v>7399</v>
      </c>
      <c r="Q4398" s="6" t="s">
        <v>24</v>
      </c>
    </row>
    <row r="4399" spans="1:17" ht="15">
      <c r="A4399" s="6" t="s">
        <v>17</v>
      </c>
      <c r="B4399" s="6" t="s">
        <v>41</v>
      </c>
      <c r="C4399" s="6" t="s">
        <v>42</v>
      </c>
      <c r="D4399" s="6" t="s">
        <v>7400</v>
      </c>
      <c r="E4399" s="6">
        <v>1</v>
      </c>
      <c r="F4399" s="6" t="s">
        <v>1970</v>
      </c>
      <c r="G4399" s="6" t="s">
        <v>22</v>
      </c>
      <c r="H4399" s="7">
        <v>43409.472615740742</v>
      </c>
      <c r="I4399" s="7">
        <v>43383.708333333336</v>
      </c>
      <c r="J4399" s="4">
        <f t="shared" si="343"/>
        <v>2018</v>
      </c>
      <c r="K4399" s="4">
        <f t="shared" si="344"/>
        <v>10</v>
      </c>
      <c r="L4399" s="6">
        <f t="shared" si="345"/>
        <v>2226033.9999999152</v>
      </c>
      <c r="M4399" s="8">
        <f t="shared" si="341"/>
        <v>37100.566666665254</v>
      </c>
      <c r="N4399" s="8">
        <f t="shared" si="342"/>
        <v>37100.566666665254</v>
      </c>
      <c r="O4399" s="18">
        <v>1</v>
      </c>
      <c r="P4399" s="6" t="s">
        <v>7401</v>
      </c>
      <c r="Q4399" s="6" t="s">
        <v>24</v>
      </c>
    </row>
    <row r="4400" spans="1:17" ht="15">
      <c r="A4400" s="6" t="s">
        <v>17</v>
      </c>
      <c r="B4400" s="6" t="s">
        <v>41</v>
      </c>
      <c r="C4400" s="6" t="s">
        <v>42</v>
      </c>
      <c r="D4400" s="6" t="s">
        <v>7402</v>
      </c>
      <c r="E4400" s="6">
        <v>1</v>
      </c>
      <c r="F4400" s="6" t="s">
        <v>1970</v>
      </c>
      <c r="G4400" s="6" t="s">
        <v>22</v>
      </c>
      <c r="H4400" s="7">
        <v>43409.473136574074</v>
      </c>
      <c r="I4400" s="7">
        <v>43383.708333333336</v>
      </c>
      <c r="J4400" s="4">
        <f t="shared" si="343"/>
        <v>2018</v>
      </c>
      <c r="K4400" s="4">
        <f t="shared" si="344"/>
        <v>10</v>
      </c>
      <c r="L4400" s="6">
        <f t="shared" si="345"/>
        <v>2226078.9999997476</v>
      </c>
      <c r="M4400" s="8">
        <f t="shared" si="341"/>
        <v>37101.31666666246</v>
      </c>
      <c r="N4400" s="8">
        <f t="shared" si="342"/>
        <v>37101.31666666246</v>
      </c>
      <c r="O4400" s="18">
        <v>1</v>
      </c>
      <c r="P4400" s="6" t="s">
        <v>7403</v>
      </c>
      <c r="Q4400" s="6" t="s">
        <v>24</v>
      </c>
    </row>
    <row r="4401" spans="1:17" ht="15">
      <c r="A4401" s="6" t="s">
        <v>17</v>
      </c>
      <c r="B4401" s="6" t="s">
        <v>18</v>
      </c>
      <c r="C4401" s="6" t="s">
        <v>38</v>
      </c>
      <c r="D4401" s="6" t="s">
        <v>7404</v>
      </c>
      <c r="E4401" s="6">
        <v>4</v>
      </c>
      <c r="F4401" s="6" t="s">
        <v>1970</v>
      </c>
      <c r="G4401" s="6" t="s">
        <v>22</v>
      </c>
      <c r="H4401" s="7">
        <v>43413.312291666669</v>
      </c>
      <c r="I4401" s="7">
        <v>43383.708333333336</v>
      </c>
      <c r="J4401" s="4">
        <f t="shared" si="343"/>
        <v>2018</v>
      </c>
      <c r="K4401" s="4">
        <f t="shared" si="344"/>
        <v>10</v>
      </c>
      <c r="L4401" s="6">
        <f t="shared" si="345"/>
        <v>2557781.9999999832</v>
      </c>
      <c r="M4401" s="8">
        <f t="shared" si="341"/>
        <v>42629.699999999721</v>
      </c>
      <c r="N4401" s="8">
        <f t="shared" si="342"/>
        <v>170518.79999999888</v>
      </c>
      <c r="O4401" s="18">
        <v>1</v>
      </c>
      <c r="P4401" s="6" t="s">
        <v>7405</v>
      </c>
      <c r="Q4401" s="6" t="s">
        <v>24</v>
      </c>
    </row>
    <row r="4402" spans="1:17" ht="15">
      <c r="A4402" s="6" t="s">
        <v>17</v>
      </c>
      <c r="B4402" s="6" t="s">
        <v>18</v>
      </c>
      <c r="C4402" s="6" t="s">
        <v>38</v>
      </c>
      <c r="D4402" s="6" t="s">
        <v>7237</v>
      </c>
      <c r="E4402" s="6">
        <v>3</v>
      </c>
      <c r="F4402" s="6" t="s">
        <v>1970</v>
      </c>
      <c r="G4402" s="6" t="s">
        <v>22</v>
      </c>
      <c r="H4402" s="7">
        <v>43400.400046296294</v>
      </c>
      <c r="I4402" s="7">
        <v>43383.708333333336</v>
      </c>
      <c r="J4402" s="4">
        <f t="shared" si="343"/>
        <v>2018</v>
      </c>
      <c r="K4402" s="4">
        <f t="shared" si="344"/>
        <v>10</v>
      </c>
      <c r="L4402" s="6">
        <f t="shared" si="345"/>
        <v>1442163.9999995939</v>
      </c>
      <c r="M4402" s="8">
        <f t="shared" si="341"/>
        <v>24036.066666659899</v>
      </c>
      <c r="N4402" s="8">
        <f t="shared" si="342"/>
        <v>72108.199999979697</v>
      </c>
      <c r="O4402" s="18">
        <v>1</v>
      </c>
      <c r="P4402" s="6" t="s">
        <v>7406</v>
      </c>
      <c r="Q4402" s="6" t="s">
        <v>24</v>
      </c>
    </row>
    <row r="4403" spans="1:17" ht="15">
      <c r="A4403" s="6" t="s">
        <v>17</v>
      </c>
      <c r="B4403" s="6" t="s">
        <v>41</v>
      </c>
      <c r="C4403" s="6" t="s">
        <v>42</v>
      </c>
      <c r="D4403" s="6" t="s">
        <v>7407</v>
      </c>
      <c r="E4403" s="6">
        <v>1</v>
      </c>
      <c r="F4403" s="6" t="s">
        <v>1970</v>
      </c>
      <c r="G4403" s="6" t="s">
        <v>22</v>
      </c>
      <c r="H4403" s="7">
        <v>43407.452511574076</v>
      </c>
      <c r="I4403" s="7">
        <v>43383.708333333336</v>
      </c>
      <c r="J4403" s="4">
        <f t="shared" si="343"/>
        <v>2018</v>
      </c>
      <c r="K4403" s="4">
        <f t="shared" si="344"/>
        <v>10</v>
      </c>
      <c r="L4403" s="6">
        <f t="shared" si="345"/>
        <v>2051496.9999999739</v>
      </c>
      <c r="M4403" s="8">
        <f t="shared" si="341"/>
        <v>34191.616666666232</v>
      </c>
      <c r="N4403" s="8">
        <f t="shared" si="342"/>
        <v>34191.616666666232</v>
      </c>
      <c r="O4403" s="18">
        <v>1</v>
      </c>
      <c r="P4403" s="6" t="s">
        <v>7408</v>
      </c>
      <c r="Q4403" s="6" t="s">
        <v>24</v>
      </c>
    </row>
    <row r="4404" spans="1:17" ht="15">
      <c r="A4404" s="6" t="s">
        <v>17</v>
      </c>
      <c r="B4404" s="6" t="s">
        <v>41</v>
      </c>
      <c r="C4404" s="6" t="s">
        <v>42</v>
      </c>
      <c r="D4404" s="6" t="s">
        <v>7409</v>
      </c>
      <c r="E4404" s="6">
        <v>1</v>
      </c>
      <c r="F4404" s="6" t="s">
        <v>1970</v>
      </c>
      <c r="G4404" s="6" t="s">
        <v>22</v>
      </c>
      <c r="H4404" s="7">
        <v>43410.583148148151</v>
      </c>
      <c r="I4404" s="7">
        <v>43383.708333333336</v>
      </c>
      <c r="J4404" s="4">
        <f t="shared" si="343"/>
        <v>2018</v>
      </c>
      <c r="K4404" s="4">
        <f t="shared" si="344"/>
        <v>10</v>
      </c>
      <c r="L4404" s="6">
        <f t="shared" si="345"/>
        <v>2321984.0000000317</v>
      </c>
      <c r="M4404" s="8">
        <f t="shared" si="341"/>
        <v>38699.733333333861</v>
      </c>
      <c r="N4404" s="8">
        <f t="shared" si="342"/>
        <v>38699.733333333861</v>
      </c>
      <c r="O4404" s="18">
        <v>1</v>
      </c>
      <c r="P4404" s="6" t="s">
        <v>7410</v>
      </c>
      <c r="Q4404" s="6" t="s">
        <v>24</v>
      </c>
    </row>
    <row r="4405" spans="1:17" ht="15">
      <c r="A4405" s="6" t="s">
        <v>17</v>
      </c>
      <c r="B4405" s="6" t="s">
        <v>18</v>
      </c>
      <c r="C4405" s="6" t="s">
        <v>38</v>
      </c>
      <c r="D4405" s="6" t="s">
        <v>7237</v>
      </c>
      <c r="E4405" s="6">
        <v>3</v>
      </c>
      <c r="F4405" s="6" t="s">
        <v>1970</v>
      </c>
      <c r="G4405" s="6" t="s">
        <v>22</v>
      </c>
      <c r="H4405" s="7">
        <v>43400.424039351848</v>
      </c>
      <c r="I4405" s="7">
        <v>43383.708333333336</v>
      </c>
      <c r="J4405" s="4">
        <f t="shared" si="343"/>
        <v>2018</v>
      </c>
      <c r="K4405" s="4">
        <f t="shared" si="344"/>
        <v>10</v>
      </c>
      <c r="L4405" s="6">
        <f t="shared" si="345"/>
        <v>1444236.9999994989</v>
      </c>
      <c r="M4405" s="8">
        <f t="shared" si="341"/>
        <v>24070.616666658316</v>
      </c>
      <c r="N4405" s="8">
        <f t="shared" si="342"/>
        <v>72211.849999974947</v>
      </c>
      <c r="O4405" s="18">
        <v>1</v>
      </c>
      <c r="P4405" s="6" t="s">
        <v>7411</v>
      </c>
      <c r="Q4405" s="6" t="s">
        <v>24</v>
      </c>
    </row>
    <row r="4406" spans="1:17" ht="15">
      <c r="A4406" s="6" t="s">
        <v>17</v>
      </c>
      <c r="B4406" s="6" t="s">
        <v>41</v>
      </c>
      <c r="C4406" s="6" t="s">
        <v>135</v>
      </c>
      <c r="D4406" s="6" t="s">
        <v>461</v>
      </c>
      <c r="E4406" s="6">
        <v>103</v>
      </c>
      <c r="F4406" s="6" t="s">
        <v>1970</v>
      </c>
      <c r="G4406" s="6" t="s">
        <v>22</v>
      </c>
      <c r="H4406" s="7">
        <v>43406.049675925926</v>
      </c>
      <c r="I4406" s="7">
        <v>43383.708333333336</v>
      </c>
      <c r="J4406" s="4">
        <f t="shared" si="343"/>
        <v>2018</v>
      </c>
      <c r="K4406" s="4">
        <f t="shared" si="344"/>
        <v>10</v>
      </c>
      <c r="L4406" s="6">
        <f t="shared" si="345"/>
        <v>1930291.999999783</v>
      </c>
      <c r="M4406" s="8">
        <f t="shared" si="341"/>
        <v>32171.533333329717</v>
      </c>
      <c r="N4406" s="8">
        <f t="shared" si="342"/>
        <v>3313667.9333329611</v>
      </c>
      <c r="O4406" s="18">
        <v>1</v>
      </c>
      <c r="P4406" s="6" t="s">
        <v>7412</v>
      </c>
      <c r="Q4406" s="6" t="s">
        <v>24</v>
      </c>
    </row>
    <row r="4407" spans="1:17" ht="15">
      <c r="A4407" s="6" t="s">
        <v>17</v>
      </c>
      <c r="B4407" s="6" t="s">
        <v>18</v>
      </c>
      <c r="C4407" s="6" t="s">
        <v>25</v>
      </c>
      <c r="D4407" s="6" t="s">
        <v>5325</v>
      </c>
      <c r="E4407" s="6">
        <v>2</v>
      </c>
      <c r="F4407" s="6" t="s">
        <v>1970</v>
      </c>
      <c r="G4407" s="6" t="s">
        <v>22</v>
      </c>
      <c r="H4407" s="7">
        <v>43402.699641203704</v>
      </c>
      <c r="I4407" s="7">
        <v>43383.708333333336</v>
      </c>
      <c r="J4407" s="4">
        <f t="shared" si="343"/>
        <v>2018</v>
      </c>
      <c r="K4407" s="4">
        <f t="shared" si="344"/>
        <v>10</v>
      </c>
      <c r="L4407" s="6">
        <f t="shared" si="345"/>
        <v>1640848.9999998361</v>
      </c>
      <c r="M4407" s="8">
        <f t="shared" si="341"/>
        <v>27347.483333330601</v>
      </c>
      <c r="N4407" s="8">
        <f t="shared" si="342"/>
        <v>54694.966666661203</v>
      </c>
      <c r="O4407" s="18">
        <v>1</v>
      </c>
      <c r="P4407" s="6" t="s">
        <v>7413</v>
      </c>
      <c r="Q4407" s="6" t="s">
        <v>24</v>
      </c>
    </row>
    <row r="4408" spans="1:17" ht="15">
      <c r="A4408" s="6" t="s">
        <v>17</v>
      </c>
      <c r="B4408" s="6" t="s">
        <v>18</v>
      </c>
      <c r="C4408" s="6" t="s">
        <v>25</v>
      </c>
      <c r="D4408" s="6" t="s">
        <v>7016</v>
      </c>
      <c r="E4408" s="6">
        <v>1</v>
      </c>
      <c r="F4408" s="6" t="s">
        <v>1970</v>
      </c>
      <c r="G4408" s="6" t="s">
        <v>22</v>
      </c>
      <c r="H4408" s="7">
        <v>43415.461238425924</v>
      </c>
      <c r="I4408" s="7">
        <v>43383.708333333336</v>
      </c>
      <c r="J4408" s="4">
        <f t="shared" si="343"/>
        <v>2018</v>
      </c>
      <c r="K4408" s="4">
        <f t="shared" si="344"/>
        <v>10</v>
      </c>
      <c r="L4408" s="6">
        <f t="shared" si="345"/>
        <v>2743450.9999995818</v>
      </c>
      <c r="M4408" s="8">
        <f t="shared" si="341"/>
        <v>45724.183333326364</v>
      </c>
      <c r="N4408" s="8">
        <f t="shared" si="342"/>
        <v>45724.183333326364</v>
      </c>
      <c r="O4408" s="18">
        <v>1</v>
      </c>
      <c r="P4408" s="6" t="s">
        <v>7414</v>
      </c>
      <c r="Q4408" s="6" t="s">
        <v>24</v>
      </c>
    </row>
    <row r="4409" spans="1:17" ht="15">
      <c r="A4409" s="6" t="s">
        <v>17</v>
      </c>
      <c r="B4409" s="6" t="s">
        <v>18</v>
      </c>
      <c r="C4409" s="6" t="s">
        <v>35</v>
      </c>
      <c r="D4409" s="6" t="s">
        <v>6508</v>
      </c>
      <c r="E4409" s="6">
        <v>3</v>
      </c>
      <c r="F4409" s="6" t="s">
        <v>1970</v>
      </c>
      <c r="G4409" s="6" t="s">
        <v>22</v>
      </c>
      <c r="H4409" s="7">
        <v>43406.350694444445</v>
      </c>
      <c r="I4409" s="7">
        <v>43383.708333333336</v>
      </c>
      <c r="J4409" s="4">
        <f t="shared" si="343"/>
        <v>2018</v>
      </c>
      <c r="K4409" s="4">
        <f t="shared" si="344"/>
        <v>10</v>
      </c>
      <c r="L4409" s="6">
        <f t="shared" si="345"/>
        <v>1956299.9999998603</v>
      </c>
      <c r="M4409" s="8">
        <f t="shared" si="341"/>
        <v>32604.999999997672</v>
      </c>
      <c r="N4409" s="8">
        <f t="shared" si="342"/>
        <v>97814.999999993015</v>
      </c>
      <c r="O4409" s="18">
        <v>1</v>
      </c>
      <c r="P4409" s="6" t="s">
        <v>7415</v>
      </c>
      <c r="Q4409" s="6" t="s">
        <v>24</v>
      </c>
    </row>
    <row r="4410" spans="1:17" ht="15">
      <c r="A4410" s="6" t="s">
        <v>17</v>
      </c>
      <c r="B4410" s="6" t="s">
        <v>18</v>
      </c>
      <c r="C4410" s="6" t="s">
        <v>38</v>
      </c>
      <c r="D4410" s="6" t="s">
        <v>4630</v>
      </c>
      <c r="E4410" s="6">
        <v>5</v>
      </c>
      <c r="F4410" s="6" t="s">
        <v>1970</v>
      </c>
      <c r="G4410" s="6" t="s">
        <v>22</v>
      </c>
      <c r="H4410" s="7">
        <v>43400.400046296294</v>
      </c>
      <c r="I4410" s="7">
        <v>43383.708333333336</v>
      </c>
      <c r="J4410" s="4">
        <f t="shared" si="343"/>
        <v>2018</v>
      </c>
      <c r="K4410" s="4">
        <f t="shared" si="344"/>
        <v>10</v>
      </c>
      <c r="L4410" s="6">
        <f t="shared" si="345"/>
        <v>1442163.9999995939</v>
      </c>
      <c r="M4410" s="8">
        <f t="shared" si="341"/>
        <v>24036.066666659899</v>
      </c>
      <c r="N4410" s="8">
        <f t="shared" si="342"/>
        <v>120180.3333332995</v>
      </c>
      <c r="O4410" s="18">
        <v>1</v>
      </c>
      <c r="P4410" s="6" t="s">
        <v>7416</v>
      </c>
      <c r="Q4410" s="6" t="s">
        <v>24</v>
      </c>
    </row>
    <row r="4411" spans="1:17" ht="15">
      <c r="A4411" s="6" t="s">
        <v>17</v>
      </c>
      <c r="B4411" s="6" t="s">
        <v>18</v>
      </c>
      <c r="C4411" s="6" t="s">
        <v>35</v>
      </c>
      <c r="D4411" s="6" t="s">
        <v>7417</v>
      </c>
      <c r="E4411" s="6">
        <v>1</v>
      </c>
      <c r="F4411" s="6" t="s">
        <v>1970</v>
      </c>
      <c r="G4411" s="6" t="s">
        <v>22</v>
      </c>
      <c r="H4411" s="7">
        <v>43413.704652777778</v>
      </c>
      <c r="I4411" s="7">
        <v>43383.708333333336</v>
      </c>
      <c r="J4411" s="4">
        <f t="shared" si="343"/>
        <v>2018</v>
      </c>
      <c r="K4411" s="4">
        <f t="shared" si="344"/>
        <v>10</v>
      </c>
      <c r="L4411" s="6">
        <f t="shared" si="345"/>
        <v>2591681.9999998435</v>
      </c>
      <c r="M4411" s="8">
        <f t="shared" si="341"/>
        <v>43194.699999997392</v>
      </c>
      <c r="N4411" s="8">
        <f t="shared" si="342"/>
        <v>43194.699999997392</v>
      </c>
      <c r="O4411" s="18">
        <v>1</v>
      </c>
      <c r="P4411" s="6" t="s">
        <v>7418</v>
      </c>
      <c r="Q4411" s="6" t="s">
        <v>24</v>
      </c>
    </row>
    <row r="4412" spans="1:17" ht="15">
      <c r="A4412" s="6" t="s">
        <v>17</v>
      </c>
      <c r="B4412" s="6" t="s">
        <v>18</v>
      </c>
      <c r="C4412" s="6" t="s">
        <v>35</v>
      </c>
      <c r="D4412" s="6" t="s">
        <v>766</v>
      </c>
      <c r="E4412" s="6">
        <v>9</v>
      </c>
      <c r="F4412" s="6" t="s">
        <v>1970</v>
      </c>
      <c r="G4412" s="6" t="s">
        <v>22</v>
      </c>
      <c r="H4412" s="7">
        <v>43403.329340277778</v>
      </c>
      <c r="I4412" s="7">
        <v>43383.708333333336</v>
      </c>
      <c r="J4412" s="4">
        <f t="shared" si="343"/>
        <v>2018</v>
      </c>
      <c r="K4412" s="4">
        <f t="shared" si="344"/>
        <v>10</v>
      </c>
      <c r="L4412" s="6">
        <f t="shared" si="345"/>
        <v>1695254.9999998184</v>
      </c>
      <c r="M4412" s="8">
        <f t="shared" si="341"/>
        <v>28254.249999996973</v>
      </c>
      <c r="N4412" s="8">
        <f t="shared" si="342"/>
        <v>254288.24999997276</v>
      </c>
      <c r="O4412" s="18">
        <v>1</v>
      </c>
      <c r="P4412" s="6" t="s">
        <v>7419</v>
      </c>
      <c r="Q4412" s="6" t="s">
        <v>24</v>
      </c>
    </row>
    <row r="4413" spans="1:17" ht="15">
      <c r="A4413" s="6" t="s">
        <v>17</v>
      </c>
      <c r="B4413" s="6" t="s">
        <v>41</v>
      </c>
      <c r="C4413" s="6" t="s">
        <v>42</v>
      </c>
      <c r="D4413" s="6" t="s">
        <v>7420</v>
      </c>
      <c r="E4413" s="6">
        <v>3</v>
      </c>
      <c r="F4413" s="6" t="s">
        <v>1970</v>
      </c>
      <c r="G4413" s="6" t="s">
        <v>22</v>
      </c>
      <c r="H4413" s="7">
        <v>43409.492881944447</v>
      </c>
      <c r="I4413" s="7">
        <v>43383.708333333336</v>
      </c>
      <c r="J4413" s="4">
        <f t="shared" si="343"/>
        <v>2018</v>
      </c>
      <c r="K4413" s="4">
        <f t="shared" si="344"/>
        <v>10</v>
      </c>
      <c r="L4413" s="6">
        <f t="shared" si="345"/>
        <v>2227784.999999986</v>
      </c>
      <c r="M4413" s="8">
        <f t="shared" si="341"/>
        <v>37129.749999999767</v>
      </c>
      <c r="N4413" s="8">
        <f t="shared" si="342"/>
        <v>111389.2499999993</v>
      </c>
      <c r="O4413" s="18">
        <v>1</v>
      </c>
      <c r="P4413" s="6" t="s">
        <v>7421</v>
      </c>
      <c r="Q4413" s="6" t="s">
        <v>24</v>
      </c>
    </row>
    <row r="4414" spans="1:17" ht="15">
      <c r="A4414" s="6" t="s">
        <v>17</v>
      </c>
      <c r="B4414" s="6" t="s">
        <v>41</v>
      </c>
      <c r="C4414" s="6" t="s">
        <v>42</v>
      </c>
      <c r="D4414" s="6" t="s">
        <v>7422</v>
      </c>
      <c r="E4414" s="6">
        <v>4</v>
      </c>
      <c r="F4414" s="6" t="s">
        <v>1970</v>
      </c>
      <c r="G4414" s="6" t="s">
        <v>22</v>
      </c>
      <c r="H4414" s="7">
        <v>43403.229513888888</v>
      </c>
      <c r="I4414" s="7">
        <v>43383.708333333336</v>
      </c>
      <c r="J4414" s="4">
        <f t="shared" si="343"/>
        <v>2018</v>
      </c>
      <c r="K4414" s="4">
        <f t="shared" si="344"/>
        <v>10</v>
      </c>
      <c r="L4414" s="6">
        <f t="shared" si="345"/>
        <v>1686629.9999996787</v>
      </c>
      <c r="M4414" s="8">
        <f t="shared" si="341"/>
        <v>28110.499999994645</v>
      </c>
      <c r="N4414" s="8">
        <f t="shared" si="342"/>
        <v>112441.99999997858</v>
      </c>
      <c r="O4414" s="18">
        <v>1</v>
      </c>
      <c r="P4414" s="6" t="s">
        <v>7423</v>
      </c>
      <c r="Q4414" s="6" t="s">
        <v>24</v>
      </c>
    </row>
    <row r="4415" spans="1:17" ht="15">
      <c r="A4415" s="6" t="s">
        <v>17</v>
      </c>
      <c r="B4415" s="6" t="s">
        <v>41</v>
      </c>
      <c r="C4415" s="6" t="s">
        <v>42</v>
      </c>
      <c r="D4415" s="6" t="s">
        <v>5590</v>
      </c>
      <c r="E4415" s="6">
        <v>17</v>
      </c>
      <c r="F4415" s="6" t="s">
        <v>1970</v>
      </c>
      <c r="G4415" s="6" t="s">
        <v>22</v>
      </c>
      <c r="H4415" s="7">
        <v>43403.229328703703</v>
      </c>
      <c r="I4415" s="7">
        <v>43383.708333333336</v>
      </c>
      <c r="J4415" s="4">
        <f t="shared" si="343"/>
        <v>2018</v>
      </c>
      <c r="K4415" s="4">
        <f t="shared" si="344"/>
        <v>10</v>
      </c>
      <c r="L4415" s="6">
        <f t="shared" si="345"/>
        <v>1686613.9999997104</v>
      </c>
      <c r="M4415" s="8">
        <f t="shared" si="341"/>
        <v>28110.233333328506</v>
      </c>
      <c r="N4415" s="8">
        <f t="shared" si="342"/>
        <v>477873.9666665846</v>
      </c>
      <c r="O4415" s="18">
        <v>1</v>
      </c>
      <c r="P4415" s="6" t="s">
        <v>7424</v>
      </c>
      <c r="Q4415" s="6" t="s">
        <v>24</v>
      </c>
    </row>
    <row r="4416" spans="1:17" ht="15">
      <c r="A4416" s="6" t="s">
        <v>17</v>
      </c>
      <c r="B4416" s="6" t="s">
        <v>41</v>
      </c>
      <c r="C4416" s="6" t="s">
        <v>42</v>
      </c>
      <c r="D4416" s="6" t="s">
        <v>4597</v>
      </c>
      <c r="E4416" s="6">
        <v>1</v>
      </c>
      <c r="F4416" s="6" t="s">
        <v>1970</v>
      </c>
      <c r="G4416" s="6" t="s">
        <v>22</v>
      </c>
      <c r="H4416" s="7">
        <v>43403.230138888888</v>
      </c>
      <c r="I4416" s="7">
        <v>43383.708333333336</v>
      </c>
      <c r="J4416" s="4">
        <f t="shared" si="343"/>
        <v>2018</v>
      </c>
      <c r="K4416" s="4">
        <f t="shared" si="344"/>
        <v>10</v>
      </c>
      <c r="L4416" s="6">
        <f t="shared" si="345"/>
        <v>1686683.999999729</v>
      </c>
      <c r="M4416" s="8">
        <f t="shared" si="346" ref="M4416:M4479">+L4416/60</f>
        <v>28111.399999995483</v>
      </c>
      <c r="N4416" s="8">
        <f t="shared" si="347" ref="N4416:N4479">+M4416*E4416</f>
        <v>28111.399999995483</v>
      </c>
      <c r="O4416" s="18">
        <v>1</v>
      </c>
      <c r="P4416" s="6" t="s">
        <v>7425</v>
      </c>
      <c r="Q4416" s="6" t="s">
        <v>24</v>
      </c>
    </row>
    <row r="4417" spans="1:17" ht="15">
      <c r="A4417" s="6" t="s">
        <v>17</v>
      </c>
      <c r="B4417" s="6" t="s">
        <v>41</v>
      </c>
      <c r="C4417" s="6" t="s">
        <v>42</v>
      </c>
      <c r="D4417" s="6" t="s">
        <v>7426</v>
      </c>
      <c r="E4417" s="6">
        <v>2</v>
      </c>
      <c r="F4417" s="6" t="s">
        <v>1970</v>
      </c>
      <c r="G4417" s="6" t="s">
        <v>22</v>
      </c>
      <c r="H4417" s="7">
        <v>43403.231956018521</v>
      </c>
      <c r="I4417" s="7">
        <v>43383.708333333336</v>
      </c>
      <c r="J4417" s="4">
        <f t="shared" si="343"/>
        <v>2018</v>
      </c>
      <c r="K4417" s="4">
        <f t="shared" si="344"/>
        <v>10</v>
      </c>
      <c r="L4417" s="6">
        <f t="shared" si="345"/>
        <v>1686840.9999999683</v>
      </c>
      <c r="M4417" s="8">
        <f t="shared" si="346"/>
        <v>28114.016666666139</v>
      </c>
      <c r="N4417" s="8">
        <f t="shared" si="347"/>
        <v>56228.033333332278</v>
      </c>
      <c r="O4417" s="18">
        <v>1</v>
      </c>
      <c r="P4417" s="6" t="s">
        <v>7427</v>
      </c>
      <c r="Q4417" s="6" t="s">
        <v>24</v>
      </c>
    </row>
    <row r="4418" spans="1:17" ht="15">
      <c r="A4418" s="6" t="s">
        <v>17</v>
      </c>
      <c r="B4418" s="6" t="s">
        <v>41</v>
      </c>
      <c r="C4418" s="6" t="s">
        <v>42</v>
      </c>
      <c r="D4418" s="6" t="s">
        <v>1561</v>
      </c>
      <c r="E4418" s="6">
        <v>12</v>
      </c>
      <c r="F4418" s="6" t="s">
        <v>1970</v>
      </c>
      <c r="G4418" s="6" t="s">
        <v>22</v>
      </c>
      <c r="H4418" s="7">
        <v>43403.233113425929</v>
      </c>
      <c r="I4418" s="7">
        <v>43383.708333333336</v>
      </c>
      <c r="J4418" s="4">
        <f t="shared" si="343"/>
        <v>2018</v>
      </c>
      <c r="K4418" s="4">
        <f t="shared" si="344"/>
        <v>10</v>
      </c>
      <c r="L4418" s="6">
        <f t="shared" si="345"/>
        <v>1686941.0000000848</v>
      </c>
      <c r="M4418" s="8">
        <f t="shared" si="346"/>
        <v>28115.683333334746</v>
      </c>
      <c r="N4418" s="8">
        <f t="shared" si="347"/>
        <v>337388.20000001695</v>
      </c>
      <c r="O4418" s="18">
        <v>1</v>
      </c>
      <c r="P4418" s="6" t="s">
        <v>7428</v>
      </c>
      <c r="Q4418" s="6" t="s">
        <v>24</v>
      </c>
    </row>
    <row r="4419" spans="1:17" ht="15">
      <c r="A4419" s="6" t="s">
        <v>17</v>
      </c>
      <c r="B4419" s="6" t="s">
        <v>41</v>
      </c>
      <c r="C4419" s="6" t="s">
        <v>42</v>
      </c>
      <c r="D4419" s="6" t="s">
        <v>7429</v>
      </c>
      <c r="E4419" s="6">
        <v>1</v>
      </c>
      <c r="F4419" s="6" t="s">
        <v>1970</v>
      </c>
      <c r="G4419" s="6" t="s">
        <v>22</v>
      </c>
      <c r="H4419" s="7">
        <v>43403.234456018516</v>
      </c>
      <c r="I4419" s="7">
        <v>43383.708333333336</v>
      </c>
      <c r="J4419" s="4">
        <f t="shared" si="348" ref="J4419:J4482">YEAR(I4419)</f>
        <v>2018</v>
      </c>
      <c r="K4419" s="4">
        <f t="shared" si="349" ref="K4419:K4482">MONTH(I4419)</f>
        <v>10</v>
      </c>
      <c r="L4419" s="6">
        <f t="shared" si="345"/>
        <v>1687056.9999995409</v>
      </c>
      <c r="M4419" s="8">
        <f t="shared" si="346"/>
        <v>28117.616666659014</v>
      </c>
      <c r="N4419" s="8">
        <f t="shared" si="347"/>
        <v>28117.616666659014</v>
      </c>
      <c r="O4419" s="18">
        <v>1</v>
      </c>
      <c r="P4419" s="6" t="s">
        <v>7430</v>
      </c>
      <c r="Q4419" s="6" t="s">
        <v>24</v>
      </c>
    </row>
    <row r="4420" spans="1:17" ht="15">
      <c r="A4420" s="6" t="s">
        <v>17</v>
      </c>
      <c r="B4420" s="6" t="s">
        <v>41</v>
      </c>
      <c r="C4420" s="6" t="s">
        <v>42</v>
      </c>
      <c r="D4420" s="6" t="s">
        <v>1328</v>
      </c>
      <c r="E4420" s="6">
        <v>34</v>
      </c>
      <c r="F4420" s="6" t="s">
        <v>1970</v>
      </c>
      <c r="G4420" s="6" t="s">
        <v>22</v>
      </c>
      <c r="H4420" s="7">
        <v>43403.236087962963</v>
      </c>
      <c r="I4420" s="7">
        <v>43383.708333333336</v>
      </c>
      <c r="J4420" s="4">
        <f t="shared" si="348"/>
        <v>2018</v>
      </c>
      <c r="K4420" s="4">
        <f t="shared" si="349"/>
        <v>10</v>
      </c>
      <c r="L4420" s="6">
        <f t="shared" si="345"/>
        <v>1687197.9999998119</v>
      </c>
      <c r="M4420" s="8">
        <f t="shared" si="346"/>
        <v>28119.966666663531</v>
      </c>
      <c r="N4420" s="8">
        <f t="shared" si="347"/>
        <v>956078.86666656006</v>
      </c>
      <c r="O4420" s="18">
        <v>1</v>
      </c>
      <c r="P4420" s="6" t="s">
        <v>7431</v>
      </c>
      <c r="Q4420" s="6" t="s">
        <v>24</v>
      </c>
    </row>
    <row r="4421" spans="1:17" ht="15">
      <c r="A4421" s="6" t="s">
        <v>17</v>
      </c>
      <c r="B4421" s="6" t="s">
        <v>41</v>
      </c>
      <c r="C4421" s="6" t="s">
        <v>42</v>
      </c>
      <c r="D4421" s="6" t="s">
        <v>2774</v>
      </c>
      <c r="E4421" s="6">
        <v>1</v>
      </c>
      <c r="F4421" s="6" t="s">
        <v>1970</v>
      </c>
      <c r="G4421" s="6" t="s">
        <v>22</v>
      </c>
      <c r="H4421" s="7">
        <v>43403.23778935185</v>
      </c>
      <c r="I4421" s="7">
        <v>43383.708333333336</v>
      </c>
      <c r="J4421" s="4">
        <f t="shared" si="348"/>
        <v>2018</v>
      </c>
      <c r="K4421" s="4">
        <f t="shared" si="349"/>
        <v>10</v>
      </c>
      <c r="L4421" s="6">
        <f t="shared" si="345"/>
        <v>1687344.9999995995</v>
      </c>
      <c r="M4421" s="8">
        <f t="shared" si="346"/>
        <v>28122.416666659992</v>
      </c>
      <c r="N4421" s="8">
        <f t="shared" si="347"/>
        <v>28122.416666659992</v>
      </c>
      <c r="O4421" s="18">
        <v>1</v>
      </c>
      <c r="P4421" s="6" t="s">
        <v>7432</v>
      </c>
      <c r="Q4421" s="6" t="s">
        <v>24</v>
      </c>
    </row>
    <row r="4422" spans="1:17" ht="15">
      <c r="A4422" s="6" t="s">
        <v>17</v>
      </c>
      <c r="B4422" s="6" t="s">
        <v>41</v>
      </c>
      <c r="C4422" s="6" t="s">
        <v>42</v>
      </c>
      <c r="D4422" s="6" t="s">
        <v>2280</v>
      </c>
      <c r="E4422" s="6">
        <v>57</v>
      </c>
      <c r="F4422" s="6" t="s">
        <v>1970</v>
      </c>
      <c r="G4422" s="6" t="s">
        <v>22</v>
      </c>
      <c r="H4422" s="7">
        <v>43403.242337962962</v>
      </c>
      <c r="I4422" s="7">
        <v>43383.708333333336</v>
      </c>
      <c r="J4422" s="4">
        <f t="shared" si="348"/>
        <v>2018</v>
      </c>
      <c r="K4422" s="4">
        <f t="shared" si="349"/>
        <v>10</v>
      </c>
      <c r="L4422" s="6">
        <f t="shared" si="345"/>
        <v>1687737.9999996861</v>
      </c>
      <c r="M4422" s="8">
        <f t="shared" si="346"/>
        <v>28128.966666661436</v>
      </c>
      <c r="N4422" s="8">
        <f t="shared" si="347"/>
        <v>1603351.0999997018</v>
      </c>
      <c r="O4422" s="18">
        <v>1</v>
      </c>
      <c r="P4422" s="6" t="s">
        <v>7433</v>
      </c>
      <c r="Q4422" s="6" t="s">
        <v>24</v>
      </c>
    </row>
    <row r="4423" spans="1:17" ht="15">
      <c r="A4423" s="6" t="s">
        <v>17</v>
      </c>
      <c r="B4423" s="6" t="s">
        <v>41</v>
      </c>
      <c r="C4423" s="6" t="s">
        <v>42</v>
      </c>
      <c r="D4423" s="6" t="s">
        <v>7434</v>
      </c>
      <c r="E4423" s="6">
        <v>1</v>
      </c>
      <c r="F4423" s="6" t="s">
        <v>1970</v>
      </c>
      <c r="G4423" s="6" t="s">
        <v>22</v>
      </c>
      <c r="H4423" s="7">
        <v>43403.243159722224</v>
      </c>
      <c r="I4423" s="17">
        <v>43383.708333333336</v>
      </c>
      <c r="J4423" s="4">
        <f t="shared" si="348"/>
        <v>2018</v>
      </c>
      <c r="K4423" s="4">
        <f t="shared" si="349"/>
        <v>10</v>
      </c>
      <c r="L4423" s="6">
        <f t="shared" si="345"/>
        <v>1687808.9999999385</v>
      </c>
      <c r="M4423" s="8">
        <f t="shared" si="346"/>
        <v>28130.149999998976</v>
      </c>
      <c r="N4423" s="8">
        <f t="shared" si="347"/>
        <v>28130.149999998976</v>
      </c>
      <c r="O4423" s="18">
        <v>1</v>
      </c>
      <c r="P4423" s="6" t="s">
        <v>7435</v>
      </c>
      <c r="Q4423" s="6" t="s">
        <v>24</v>
      </c>
    </row>
    <row r="4424" spans="1:17" ht="15">
      <c r="A4424" s="6" t="s">
        <v>17</v>
      </c>
      <c r="B4424" s="6" t="s">
        <v>41</v>
      </c>
      <c r="C4424" s="6" t="s">
        <v>42</v>
      </c>
      <c r="D4424" s="6" t="s">
        <v>7436</v>
      </c>
      <c r="E4424" s="6">
        <v>6</v>
      </c>
      <c r="F4424" s="6" t="s">
        <v>1970</v>
      </c>
      <c r="G4424" s="6" t="s">
        <v>22</v>
      </c>
      <c r="H4424" s="7">
        <v>43403.244270833333</v>
      </c>
      <c r="I4424" s="17">
        <v>43383.708333333336</v>
      </c>
      <c r="J4424" s="4">
        <f t="shared" si="348"/>
        <v>2018</v>
      </c>
      <c r="K4424" s="4">
        <f t="shared" si="349"/>
        <v>10</v>
      </c>
      <c r="L4424" s="6">
        <f t="shared" si="345"/>
        <v>1687904.9999997485</v>
      </c>
      <c r="M4424" s="8">
        <f t="shared" si="346"/>
        <v>28131.749999995809</v>
      </c>
      <c r="N4424" s="8">
        <f t="shared" si="347"/>
        <v>168790.49999997485</v>
      </c>
      <c r="O4424" s="18">
        <v>1</v>
      </c>
      <c r="P4424" s="6" t="s">
        <v>7437</v>
      </c>
      <c r="Q4424" s="6" t="s">
        <v>24</v>
      </c>
    </row>
    <row r="4425" spans="1:17" ht="15">
      <c r="A4425" s="6" t="s">
        <v>17</v>
      </c>
      <c r="B4425" s="6" t="s">
        <v>41</v>
      </c>
      <c r="C4425" s="6" t="s">
        <v>42</v>
      </c>
      <c r="D4425" s="6" t="s">
        <v>7438</v>
      </c>
      <c r="E4425" s="6">
        <v>5</v>
      </c>
      <c r="F4425" s="6" t="s">
        <v>1970</v>
      </c>
      <c r="G4425" s="6" t="s">
        <v>22</v>
      </c>
      <c r="H4425" s="7">
        <v>43403.246319444443</v>
      </c>
      <c r="I4425" s="7">
        <v>43383.708333333336</v>
      </c>
      <c r="J4425" s="4">
        <f t="shared" si="348"/>
        <v>2018</v>
      </c>
      <c r="K4425" s="4">
        <f t="shared" si="349"/>
        <v>10</v>
      </c>
      <c r="L4425" s="6">
        <f t="shared" si="345"/>
        <v>1688081.999999634</v>
      </c>
      <c r="M4425" s="8">
        <f t="shared" si="346"/>
        <v>28134.6999999939</v>
      </c>
      <c r="N4425" s="8">
        <f t="shared" si="347"/>
        <v>140673.4999999695</v>
      </c>
      <c r="O4425" s="18">
        <v>1</v>
      </c>
      <c r="P4425" s="6" t="s">
        <v>7439</v>
      </c>
      <c r="Q4425" s="6" t="s">
        <v>24</v>
      </c>
    </row>
    <row r="4426" spans="1:17" ht="15">
      <c r="A4426" s="6" t="s">
        <v>17</v>
      </c>
      <c r="B4426" s="6" t="s">
        <v>41</v>
      </c>
      <c r="C4426" s="6" t="s">
        <v>42</v>
      </c>
      <c r="D4426" s="6" t="s">
        <v>4267</v>
      </c>
      <c r="E4426" s="6">
        <v>4</v>
      </c>
      <c r="F4426" s="6" t="s">
        <v>1970</v>
      </c>
      <c r="G4426" s="6" t="s">
        <v>22</v>
      </c>
      <c r="H4426" s="7">
        <v>43403.247291666667</v>
      </c>
      <c r="I4426" s="7">
        <v>43383.708333333336</v>
      </c>
      <c r="J4426" s="4">
        <f t="shared" si="348"/>
        <v>2018</v>
      </c>
      <c r="K4426" s="4">
        <f t="shared" si="349"/>
        <v>10</v>
      </c>
      <c r="L4426" s="6">
        <f t="shared" si="350" ref="L4426:L4489">(H4426-I4426)*60*24*60</f>
        <v>1688165.9999997821</v>
      </c>
      <c r="M4426" s="8">
        <f t="shared" si="346"/>
        <v>28136.099999996368</v>
      </c>
      <c r="N4426" s="8">
        <f t="shared" si="347"/>
        <v>112544.39999998547</v>
      </c>
      <c r="O4426" s="18">
        <v>1</v>
      </c>
      <c r="P4426" s="6" t="s">
        <v>7440</v>
      </c>
      <c r="Q4426" s="6" t="s">
        <v>24</v>
      </c>
    </row>
    <row r="4427" spans="1:17" ht="15">
      <c r="A4427" s="6" t="s">
        <v>17</v>
      </c>
      <c r="B4427" s="6" t="s">
        <v>41</v>
      </c>
      <c r="C4427" s="6" t="s">
        <v>42</v>
      </c>
      <c r="D4427" s="6" t="s">
        <v>5255</v>
      </c>
      <c r="E4427" s="6">
        <v>1</v>
      </c>
      <c r="F4427" s="6" t="s">
        <v>1970</v>
      </c>
      <c r="G4427" s="6" t="s">
        <v>22</v>
      </c>
      <c r="H4427" s="7">
        <v>43403.248888888891</v>
      </c>
      <c r="I4427" s="7">
        <v>43383.708333333336</v>
      </c>
      <c r="J4427" s="4">
        <f t="shared" si="348"/>
        <v>2018</v>
      </c>
      <c r="K4427" s="4">
        <f t="shared" si="349"/>
        <v>10</v>
      </c>
      <c r="L4427" s="6">
        <f t="shared" si="350"/>
        <v>1688303.9999999804</v>
      </c>
      <c r="M4427" s="8">
        <f t="shared" si="346"/>
        <v>28138.399999999674</v>
      </c>
      <c r="N4427" s="8">
        <f t="shared" si="347"/>
        <v>28138.399999999674</v>
      </c>
      <c r="O4427" s="18">
        <v>1</v>
      </c>
      <c r="P4427" s="6" t="s">
        <v>7441</v>
      </c>
      <c r="Q4427" s="6" t="s">
        <v>24</v>
      </c>
    </row>
    <row r="4428" spans="1:17" ht="15">
      <c r="A4428" s="6" t="s">
        <v>17</v>
      </c>
      <c r="B4428" s="6" t="s">
        <v>41</v>
      </c>
      <c r="C4428" s="6" t="s">
        <v>42</v>
      </c>
      <c r="D4428" s="6" t="s">
        <v>395</v>
      </c>
      <c r="E4428" s="6">
        <v>19</v>
      </c>
      <c r="F4428" s="6" t="s">
        <v>1970</v>
      </c>
      <c r="G4428" s="6" t="s">
        <v>22</v>
      </c>
      <c r="H4428" s="7">
        <v>43403.250231481485</v>
      </c>
      <c r="I4428" s="7">
        <v>43383.708333333336</v>
      </c>
      <c r="J4428" s="4">
        <f t="shared" si="348"/>
        <v>2018</v>
      </c>
      <c r="K4428" s="4">
        <f t="shared" si="349"/>
        <v>10</v>
      </c>
      <c r="L4428" s="6">
        <f t="shared" si="350"/>
        <v>1688420.0000000652</v>
      </c>
      <c r="M4428" s="8">
        <f t="shared" si="346"/>
        <v>28140.33333333442</v>
      </c>
      <c r="N4428" s="8">
        <f t="shared" si="347"/>
        <v>534666.33333335398</v>
      </c>
      <c r="O4428" s="18">
        <v>1</v>
      </c>
      <c r="P4428" s="6" t="s">
        <v>7442</v>
      </c>
      <c r="Q4428" s="6" t="s">
        <v>24</v>
      </c>
    </row>
    <row r="4429" spans="1:17" ht="15">
      <c r="A4429" s="6" t="s">
        <v>17</v>
      </c>
      <c r="B4429" s="6" t="s">
        <v>41</v>
      </c>
      <c r="C4429" s="6" t="s">
        <v>42</v>
      </c>
      <c r="D4429" s="6" t="s">
        <v>7443</v>
      </c>
      <c r="E4429" s="6">
        <v>8</v>
      </c>
      <c r="F4429" s="6" t="s">
        <v>1970</v>
      </c>
      <c r="G4429" s="6" t="s">
        <v>22</v>
      </c>
      <c r="H4429" s="7">
        <v>43403.255520833336</v>
      </c>
      <c r="I4429" s="7">
        <v>43383.708333333336</v>
      </c>
      <c r="J4429" s="4">
        <f t="shared" si="348"/>
        <v>2018</v>
      </c>
      <c r="K4429" s="4">
        <f t="shared" si="349"/>
        <v>10</v>
      </c>
      <c r="L4429" s="6">
        <f t="shared" si="350"/>
        <v>1688877.0000000251</v>
      </c>
      <c r="M4429" s="8">
        <f t="shared" si="346"/>
        <v>28147.950000000419</v>
      </c>
      <c r="N4429" s="8">
        <f t="shared" si="347"/>
        <v>225183.60000000335</v>
      </c>
      <c r="O4429" s="18">
        <v>1</v>
      </c>
      <c r="P4429" s="6" t="s">
        <v>7444</v>
      </c>
      <c r="Q4429" s="6" t="s">
        <v>24</v>
      </c>
    </row>
    <row r="4430" spans="1:17" ht="15">
      <c r="A4430" s="6" t="s">
        <v>17</v>
      </c>
      <c r="B4430" s="6" t="s">
        <v>41</v>
      </c>
      <c r="C4430" s="6" t="s">
        <v>42</v>
      </c>
      <c r="D4430" s="6" t="s">
        <v>7445</v>
      </c>
      <c r="E4430" s="6">
        <v>1</v>
      </c>
      <c r="F4430" s="6" t="s">
        <v>1970</v>
      </c>
      <c r="G4430" s="6" t="s">
        <v>22</v>
      </c>
      <c r="H4430" s="7">
        <v>43403.255740740744</v>
      </c>
      <c r="I4430" s="7">
        <v>43383.708333333336</v>
      </c>
      <c r="J4430" s="4">
        <f t="shared" si="348"/>
        <v>2018</v>
      </c>
      <c r="K4430" s="4">
        <f t="shared" si="349"/>
        <v>10</v>
      </c>
      <c r="L4430" s="6">
        <f t="shared" si="350"/>
        <v>1688896.0000000661</v>
      </c>
      <c r="M4430" s="8">
        <f t="shared" si="346"/>
        <v>28148.266666667769</v>
      </c>
      <c r="N4430" s="8">
        <f t="shared" si="347"/>
        <v>28148.266666667769</v>
      </c>
      <c r="O4430" s="18">
        <v>1</v>
      </c>
      <c r="P4430" s="6" t="s">
        <v>7446</v>
      </c>
      <c r="Q4430" s="6" t="s">
        <v>24</v>
      </c>
    </row>
    <row r="4431" spans="1:17" ht="15">
      <c r="A4431" s="6" t="s">
        <v>17</v>
      </c>
      <c r="B4431" s="6" t="s">
        <v>41</v>
      </c>
      <c r="C4431" s="6" t="s">
        <v>42</v>
      </c>
      <c r="D4431" s="6" t="s">
        <v>7447</v>
      </c>
      <c r="E4431" s="6">
        <v>2</v>
      </c>
      <c r="F4431" s="6" t="s">
        <v>1970</v>
      </c>
      <c r="G4431" s="6" t="s">
        <v>22</v>
      </c>
      <c r="H4431" s="7">
        <v>43403.256956018522</v>
      </c>
      <c r="I4431" s="7">
        <v>43383.708333333336</v>
      </c>
      <c r="J4431" s="4">
        <f t="shared" si="348"/>
        <v>2018</v>
      </c>
      <c r="K4431" s="4">
        <f t="shared" si="349"/>
        <v>10</v>
      </c>
      <c r="L4431" s="6">
        <f t="shared" si="350"/>
        <v>1689001.0000000941</v>
      </c>
      <c r="M4431" s="8">
        <f t="shared" si="346"/>
        <v>28150.016666668234</v>
      </c>
      <c r="N4431" s="8">
        <f t="shared" si="347"/>
        <v>56300.033333336469</v>
      </c>
      <c r="O4431" s="18">
        <v>1</v>
      </c>
      <c r="P4431" s="6" t="s">
        <v>7448</v>
      </c>
      <c r="Q4431" s="6" t="s">
        <v>24</v>
      </c>
    </row>
    <row r="4432" spans="1:17" ht="15">
      <c r="A4432" s="6" t="s">
        <v>17</v>
      </c>
      <c r="B4432" s="6" t="s">
        <v>41</v>
      </c>
      <c r="C4432" s="6" t="s">
        <v>42</v>
      </c>
      <c r="D4432" s="6" t="s">
        <v>6182</v>
      </c>
      <c r="E4432" s="6">
        <v>6</v>
      </c>
      <c r="F4432" s="6" t="s">
        <v>1970</v>
      </c>
      <c r="G4432" s="6" t="s">
        <v>22</v>
      </c>
      <c r="H4432" s="7">
        <v>43403.257418981484</v>
      </c>
      <c r="I4432" s="7">
        <v>43383.708333333336</v>
      </c>
      <c r="J4432" s="4">
        <f t="shared" si="348"/>
        <v>2018</v>
      </c>
      <c r="K4432" s="4">
        <f t="shared" si="349"/>
        <v>10</v>
      </c>
      <c r="L4432" s="6">
        <f t="shared" si="350"/>
        <v>1689041.0000000149</v>
      </c>
      <c r="M4432" s="8">
        <f t="shared" si="346"/>
        <v>28150.683333333582</v>
      </c>
      <c r="N4432" s="8">
        <f t="shared" si="347"/>
        <v>168904.10000000149</v>
      </c>
      <c r="O4432" s="18">
        <v>1</v>
      </c>
      <c r="P4432" s="6" t="s">
        <v>7449</v>
      </c>
      <c r="Q4432" s="6" t="s">
        <v>24</v>
      </c>
    </row>
    <row r="4433" spans="1:17" ht="15">
      <c r="A4433" s="6" t="s">
        <v>17</v>
      </c>
      <c r="B4433" s="6" t="s">
        <v>41</v>
      </c>
      <c r="C4433" s="6" t="s">
        <v>42</v>
      </c>
      <c r="D4433" s="6" t="s">
        <v>593</v>
      </c>
      <c r="E4433" s="6">
        <v>18</v>
      </c>
      <c r="F4433" s="6" t="s">
        <v>1970</v>
      </c>
      <c r="G4433" s="6" t="s">
        <v>22</v>
      </c>
      <c r="H4433" s="7">
        <v>43403.258287037039</v>
      </c>
      <c r="I4433" s="7">
        <v>43383.708333333336</v>
      </c>
      <c r="J4433" s="4">
        <f t="shared" si="348"/>
        <v>2018</v>
      </c>
      <c r="K4433" s="4">
        <f t="shared" si="349"/>
        <v>10</v>
      </c>
      <c r="L4433" s="6">
        <f t="shared" si="350"/>
        <v>1689115.9999999451</v>
      </c>
      <c r="M4433" s="8">
        <f t="shared" si="346"/>
        <v>28151.933333332418</v>
      </c>
      <c r="N4433" s="8">
        <f t="shared" si="347"/>
        <v>506734.79999998352</v>
      </c>
      <c r="O4433" s="18">
        <v>1</v>
      </c>
      <c r="P4433" s="6" t="s">
        <v>7450</v>
      </c>
      <c r="Q4433" s="6" t="s">
        <v>24</v>
      </c>
    </row>
    <row r="4434" spans="1:17" ht="15">
      <c r="A4434" s="6" t="s">
        <v>17</v>
      </c>
      <c r="B4434" s="6" t="s">
        <v>41</v>
      </c>
      <c r="C4434" s="6" t="s">
        <v>42</v>
      </c>
      <c r="D4434" s="6" t="s">
        <v>7451</v>
      </c>
      <c r="E4434" s="6">
        <v>7</v>
      </c>
      <c r="F4434" s="6" t="s">
        <v>1970</v>
      </c>
      <c r="G4434" s="6" t="s">
        <v>22</v>
      </c>
      <c r="H4434" s="7">
        <v>43403.258090277777</v>
      </c>
      <c r="I4434" s="7">
        <v>43383.708333333336</v>
      </c>
      <c r="J4434" s="4">
        <f t="shared" si="348"/>
        <v>2018</v>
      </c>
      <c r="K4434" s="4">
        <f t="shared" si="349"/>
        <v>10</v>
      </c>
      <c r="L4434" s="6">
        <f t="shared" si="350"/>
        <v>1689098.999999743</v>
      </c>
      <c r="M4434" s="8">
        <f t="shared" si="346"/>
        <v>28151.649999995716</v>
      </c>
      <c r="N4434" s="8">
        <f t="shared" si="347"/>
        <v>197061.54999997001</v>
      </c>
      <c r="O4434" s="18">
        <v>1</v>
      </c>
      <c r="P4434" s="6" t="s">
        <v>7452</v>
      </c>
      <c r="Q4434" s="6" t="s">
        <v>24</v>
      </c>
    </row>
    <row r="4435" spans="1:17" ht="15">
      <c r="A4435" s="6" t="s">
        <v>17</v>
      </c>
      <c r="B4435" s="6" t="s">
        <v>41</v>
      </c>
      <c r="C4435" s="6" t="s">
        <v>42</v>
      </c>
      <c r="D4435" s="6" t="s">
        <v>3568</v>
      </c>
      <c r="E4435" s="6">
        <v>20</v>
      </c>
      <c r="F4435" s="6" t="s">
        <v>1970</v>
      </c>
      <c r="G4435" s="6" t="s">
        <v>22</v>
      </c>
      <c r="H4435" s="7">
        <v>43403.259189814817</v>
      </c>
      <c r="I4435" s="7">
        <v>43383.708333333336</v>
      </c>
      <c r="J4435" s="4">
        <f t="shared" si="348"/>
        <v>2018</v>
      </c>
      <c r="K4435" s="4">
        <f t="shared" si="349"/>
        <v>10</v>
      </c>
      <c r="L4435" s="6">
        <f t="shared" si="350"/>
        <v>1689193.9999999478</v>
      </c>
      <c r="M4435" s="8">
        <f t="shared" si="346"/>
        <v>28153.233333332464</v>
      </c>
      <c r="N4435" s="8">
        <f t="shared" si="347"/>
        <v>563064.66666664928</v>
      </c>
      <c r="O4435" s="18">
        <v>1</v>
      </c>
      <c r="P4435" s="6" t="s">
        <v>7453</v>
      </c>
      <c r="Q4435" s="6" t="s">
        <v>24</v>
      </c>
    </row>
    <row r="4436" spans="1:17" ht="15">
      <c r="A4436" s="6" t="s">
        <v>17</v>
      </c>
      <c r="B4436" s="6" t="s">
        <v>41</v>
      </c>
      <c r="C4436" s="6" t="s">
        <v>42</v>
      </c>
      <c r="D4436" s="6" t="s">
        <v>4041</v>
      </c>
      <c r="E4436" s="6">
        <v>2</v>
      </c>
      <c r="F4436" s="6" t="s">
        <v>1970</v>
      </c>
      <c r="G4436" s="6" t="s">
        <v>22</v>
      </c>
      <c r="H4436" s="7">
        <v>43403.262766203705</v>
      </c>
      <c r="I4436" s="7">
        <v>43383.708333333336</v>
      </c>
      <c r="J4436" s="4">
        <f t="shared" si="348"/>
        <v>2018</v>
      </c>
      <c r="K4436" s="4">
        <f t="shared" si="349"/>
        <v>10</v>
      </c>
      <c r="L4436" s="6">
        <f t="shared" si="350"/>
        <v>1689502.9999998864</v>
      </c>
      <c r="M4436" s="8">
        <f t="shared" si="346"/>
        <v>28158.38333333144</v>
      </c>
      <c r="N4436" s="8">
        <f t="shared" si="347"/>
        <v>56316.766666662879</v>
      </c>
      <c r="O4436" s="18">
        <v>1</v>
      </c>
      <c r="P4436" s="6" t="s">
        <v>7454</v>
      </c>
      <c r="Q4436" s="6" t="s">
        <v>24</v>
      </c>
    </row>
    <row r="4437" spans="1:17" ht="15">
      <c r="A4437" s="6" t="s">
        <v>17</v>
      </c>
      <c r="B4437" s="6" t="s">
        <v>41</v>
      </c>
      <c r="C4437" s="6" t="s">
        <v>42</v>
      </c>
      <c r="D4437" s="6" t="s">
        <v>7455</v>
      </c>
      <c r="E4437" s="6">
        <v>2</v>
      </c>
      <c r="F4437" s="6" t="s">
        <v>1970</v>
      </c>
      <c r="G4437" s="6" t="s">
        <v>22</v>
      </c>
      <c r="H4437" s="7">
        <v>43403.267465277779</v>
      </c>
      <c r="I4437" s="7">
        <v>43383.708333333336</v>
      </c>
      <c r="J4437" s="4">
        <f t="shared" si="348"/>
        <v>2018</v>
      </c>
      <c r="K4437" s="4">
        <f t="shared" si="349"/>
        <v>10</v>
      </c>
      <c r="L4437" s="6">
        <f t="shared" si="350"/>
        <v>1689908.9999998687</v>
      </c>
      <c r="M4437" s="8">
        <f t="shared" si="346"/>
        <v>28165.149999997811</v>
      </c>
      <c r="N4437" s="8">
        <f t="shared" si="347"/>
        <v>56330.299999995623</v>
      </c>
      <c r="O4437" s="18">
        <v>1</v>
      </c>
      <c r="P4437" s="6" t="s">
        <v>7456</v>
      </c>
      <c r="Q4437" s="6" t="s">
        <v>24</v>
      </c>
    </row>
    <row r="4438" spans="1:17" ht="15">
      <c r="A4438" s="6" t="s">
        <v>17</v>
      </c>
      <c r="B4438" s="6" t="s">
        <v>41</v>
      </c>
      <c r="C4438" s="6" t="s">
        <v>42</v>
      </c>
      <c r="D4438" s="6" t="s">
        <v>772</v>
      </c>
      <c r="E4438" s="6">
        <v>11</v>
      </c>
      <c r="F4438" s="6" t="s">
        <v>1970</v>
      </c>
      <c r="G4438" s="6" t="s">
        <v>22</v>
      </c>
      <c r="H4438" s="7">
        <v>43403.269131944442</v>
      </c>
      <c r="I4438" s="7">
        <v>43383.708333333336</v>
      </c>
      <c r="J4438" s="4">
        <f t="shared" si="348"/>
        <v>2018</v>
      </c>
      <c r="K4438" s="4">
        <f t="shared" si="349"/>
        <v>10</v>
      </c>
      <c r="L4438" s="6">
        <f t="shared" si="350"/>
        <v>1690052.9999995837</v>
      </c>
      <c r="M4438" s="8">
        <f t="shared" si="346"/>
        <v>28167.549999993062</v>
      </c>
      <c r="N4438" s="8">
        <f t="shared" si="347"/>
        <v>309843.04999992368</v>
      </c>
      <c r="O4438" s="18">
        <v>1</v>
      </c>
      <c r="P4438" s="6" t="s">
        <v>7457</v>
      </c>
      <c r="Q4438" s="6" t="s">
        <v>24</v>
      </c>
    </row>
    <row r="4439" spans="1:17" ht="15">
      <c r="A4439" s="6" t="s">
        <v>17</v>
      </c>
      <c r="B4439" s="6" t="s">
        <v>41</v>
      </c>
      <c r="C4439" s="6" t="s">
        <v>42</v>
      </c>
      <c r="D4439" s="6" t="s">
        <v>7458</v>
      </c>
      <c r="E4439" s="6">
        <v>1</v>
      </c>
      <c r="F4439" s="6" t="s">
        <v>1970</v>
      </c>
      <c r="G4439" s="6" t="s">
        <v>22</v>
      </c>
      <c r="H4439" s="7">
        <v>43403.271377314813</v>
      </c>
      <c r="I4439" s="7">
        <v>43383.708333333336</v>
      </c>
      <c r="J4439" s="4">
        <f t="shared" si="348"/>
        <v>2018</v>
      </c>
      <c r="K4439" s="4">
        <f t="shared" si="349"/>
        <v>10</v>
      </c>
      <c r="L4439" s="6">
        <f t="shared" si="350"/>
        <v>1690246.9999996712</v>
      </c>
      <c r="M4439" s="8">
        <f t="shared" si="346"/>
        <v>28170.783333327854</v>
      </c>
      <c r="N4439" s="8">
        <f t="shared" si="347"/>
        <v>28170.783333327854</v>
      </c>
      <c r="O4439" s="18">
        <v>1</v>
      </c>
      <c r="P4439" s="6" t="s">
        <v>7459</v>
      </c>
      <c r="Q4439" s="6" t="s">
        <v>24</v>
      </c>
    </row>
    <row r="4440" spans="1:17" ht="15">
      <c r="A4440" s="6" t="s">
        <v>17</v>
      </c>
      <c r="B4440" s="6" t="s">
        <v>41</v>
      </c>
      <c r="C4440" s="6" t="s">
        <v>42</v>
      </c>
      <c r="D4440" s="6" t="s">
        <v>7460</v>
      </c>
      <c r="E4440" s="6">
        <v>3</v>
      </c>
      <c r="F4440" s="6" t="s">
        <v>1970</v>
      </c>
      <c r="G4440" s="6" t="s">
        <v>22</v>
      </c>
      <c r="H4440" s="7">
        <v>43403.272361111114</v>
      </c>
      <c r="I4440" s="7">
        <v>43383.708333333336</v>
      </c>
      <c r="J4440" s="4">
        <f t="shared" si="348"/>
        <v>2018</v>
      </c>
      <c r="K4440" s="4">
        <f t="shared" si="349"/>
        <v>10</v>
      </c>
      <c r="L4440" s="6">
        <f t="shared" si="350"/>
        <v>1690332.0000000531</v>
      </c>
      <c r="M4440" s="8">
        <f t="shared" si="346"/>
        <v>28172.200000000885</v>
      </c>
      <c r="N4440" s="8">
        <f t="shared" si="347"/>
        <v>84516.600000002654</v>
      </c>
      <c r="O4440" s="18">
        <v>1</v>
      </c>
      <c r="P4440" s="6" t="s">
        <v>7461</v>
      </c>
      <c r="Q4440" s="6" t="s">
        <v>24</v>
      </c>
    </row>
    <row r="4441" spans="1:17" ht="15">
      <c r="A4441" s="6" t="s">
        <v>17</v>
      </c>
      <c r="B4441" s="6" t="s">
        <v>41</v>
      </c>
      <c r="C4441" s="6" t="s">
        <v>42</v>
      </c>
      <c r="D4441" s="6" t="s">
        <v>7462</v>
      </c>
      <c r="E4441" s="6">
        <v>1</v>
      </c>
      <c r="F4441" s="6" t="s">
        <v>1970</v>
      </c>
      <c r="G4441" s="6" t="s">
        <v>22</v>
      </c>
      <c r="H4441" s="7">
        <v>43403.273009259261</v>
      </c>
      <c r="I4441" s="7">
        <v>43383.708333333336</v>
      </c>
      <c r="J4441" s="4">
        <f t="shared" si="348"/>
        <v>2018</v>
      </c>
      <c r="K4441" s="4">
        <f t="shared" si="349"/>
        <v>10</v>
      </c>
      <c r="L4441" s="6">
        <f t="shared" si="350"/>
        <v>1690387.9999999423</v>
      </c>
      <c r="M4441" s="8">
        <f t="shared" si="346"/>
        <v>28173.133333332371</v>
      </c>
      <c r="N4441" s="8">
        <f t="shared" si="347"/>
        <v>28173.133333332371</v>
      </c>
      <c r="O4441" s="18">
        <v>1</v>
      </c>
      <c r="P4441" s="6" t="s">
        <v>7463</v>
      </c>
      <c r="Q4441" s="6" t="s">
        <v>24</v>
      </c>
    </row>
    <row r="4442" spans="1:17" ht="15">
      <c r="A4442" s="6" t="s">
        <v>17</v>
      </c>
      <c r="B4442" s="6" t="s">
        <v>41</v>
      </c>
      <c r="C4442" s="6" t="s">
        <v>42</v>
      </c>
      <c r="D4442" s="6" t="s">
        <v>322</v>
      </c>
      <c r="E4442" s="6">
        <v>35</v>
      </c>
      <c r="F4442" s="6" t="s">
        <v>1970</v>
      </c>
      <c r="G4442" s="6" t="s">
        <v>22</v>
      </c>
      <c r="H4442" s="7">
        <v>43403.27611111111</v>
      </c>
      <c r="I4442" s="7">
        <v>43383.708333333336</v>
      </c>
      <c r="J4442" s="4">
        <f t="shared" si="348"/>
        <v>2018</v>
      </c>
      <c r="K4442" s="4">
        <f t="shared" si="349"/>
        <v>10</v>
      </c>
      <c r="L4442" s="6">
        <f t="shared" si="350"/>
        <v>1690655.9999997262</v>
      </c>
      <c r="M4442" s="8">
        <f t="shared" si="346"/>
        <v>28177.599999995437</v>
      </c>
      <c r="N4442" s="8">
        <f t="shared" si="347"/>
        <v>986215.99999984028</v>
      </c>
      <c r="O4442" s="18">
        <v>1</v>
      </c>
      <c r="P4442" s="6" t="s">
        <v>7464</v>
      </c>
      <c r="Q4442" s="6" t="s">
        <v>24</v>
      </c>
    </row>
    <row r="4443" spans="1:17" ht="15">
      <c r="A4443" s="6" t="s">
        <v>17</v>
      </c>
      <c r="B4443" s="6" t="s">
        <v>41</v>
      </c>
      <c r="C4443" s="6" t="s">
        <v>42</v>
      </c>
      <c r="D4443" s="6" t="s">
        <v>776</v>
      </c>
      <c r="E4443" s="6">
        <v>38</v>
      </c>
      <c r="F4443" s="6" t="s">
        <v>1970</v>
      </c>
      <c r="G4443" s="6" t="s">
        <v>22</v>
      </c>
      <c r="H4443" s="7">
        <v>43403.278414351851</v>
      </c>
      <c r="I4443" s="7">
        <v>43383.708333333336</v>
      </c>
      <c r="J4443" s="4">
        <f t="shared" si="348"/>
        <v>2018</v>
      </c>
      <c r="K4443" s="4">
        <f t="shared" si="349"/>
        <v>10</v>
      </c>
      <c r="L4443" s="6">
        <f t="shared" si="350"/>
        <v>1690854.9999997253</v>
      </c>
      <c r="M4443" s="8">
        <f t="shared" si="346"/>
        <v>28180.916666662088</v>
      </c>
      <c r="N4443" s="8">
        <f t="shared" si="347"/>
        <v>1070874.8333331593</v>
      </c>
      <c r="O4443" s="18">
        <v>1</v>
      </c>
      <c r="P4443" s="6" t="s">
        <v>7465</v>
      </c>
      <c r="Q4443" s="6" t="s">
        <v>24</v>
      </c>
    </row>
    <row r="4444" spans="1:17" ht="15">
      <c r="A4444" s="6" t="s">
        <v>17</v>
      </c>
      <c r="B4444" s="6" t="s">
        <v>41</v>
      </c>
      <c r="C4444" s="6" t="s">
        <v>42</v>
      </c>
      <c r="D4444" s="6" t="s">
        <v>3000</v>
      </c>
      <c r="E4444" s="6">
        <v>5</v>
      </c>
      <c r="F4444" s="6" t="s">
        <v>1970</v>
      </c>
      <c r="G4444" s="6" t="s">
        <v>22</v>
      </c>
      <c r="H4444" s="7">
        <v>43403.278414351851</v>
      </c>
      <c r="I4444" s="7">
        <v>43383.708333333336</v>
      </c>
      <c r="J4444" s="4">
        <f t="shared" si="348"/>
        <v>2018</v>
      </c>
      <c r="K4444" s="4">
        <f t="shared" si="349"/>
        <v>10</v>
      </c>
      <c r="L4444" s="6">
        <f t="shared" si="350"/>
        <v>1690854.9999997253</v>
      </c>
      <c r="M4444" s="8">
        <f t="shared" si="346"/>
        <v>28180.916666662088</v>
      </c>
      <c r="N4444" s="8">
        <f t="shared" si="347"/>
        <v>140904.58333331044</v>
      </c>
      <c r="O4444" s="18">
        <v>1</v>
      </c>
      <c r="P4444" s="6" t="s">
        <v>7466</v>
      </c>
      <c r="Q4444" s="6" t="s">
        <v>24</v>
      </c>
    </row>
    <row r="4445" spans="1:17" ht="15">
      <c r="A4445" s="6" t="s">
        <v>17</v>
      </c>
      <c r="B4445" s="6" t="s">
        <v>41</v>
      </c>
      <c r="C4445" s="6" t="s">
        <v>42</v>
      </c>
      <c r="D4445" s="6" t="s">
        <v>7467</v>
      </c>
      <c r="E4445" s="6">
        <v>90</v>
      </c>
      <c r="F4445" s="6" t="s">
        <v>1970</v>
      </c>
      <c r="G4445" s="6" t="s">
        <v>22</v>
      </c>
      <c r="H4445" s="7">
        <v>43403.278414351851</v>
      </c>
      <c r="I4445" s="7">
        <v>43383.708333333336</v>
      </c>
      <c r="J4445" s="4">
        <f t="shared" si="348"/>
        <v>2018</v>
      </c>
      <c r="K4445" s="4">
        <f t="shared" si="349"/>
        <v>10</v>
      </c>
      <c r="L4445" s="6">
        <f t="shared" si="350"/>
        <v>1690854.9999997253</v>
      </c>
      <c r="M4445" s="8">
        <f t="shared" si="346"/>
        <v>28180.916666662088</v>
      </c>
      <c r="N4445" s="8">
        <f t="shared" si="347"/>
        <v>2536282.4999995879</v>
      </c>
      <c r="O4445" s="18">
        <v>1</v>
      </c>
      <c r="P4445" s="6" t="s">
        <v>7468</v>
      </c>
      <c r="Q4445" s="6" t="s">
        <v>24</v>
      </c>
    </row>
    <row r="4446" spans="1:17" ht="15">
      <c r="A4446" s="6" t="s">
        <v>17</v>
      </c>
      <c r="B4446" s="6" t="s">
        <v>41</v>
      </c>
      <c r="C4446" s="6" t="s">
        <v>42</v>
      </c>
      <c r="D4446" s="6" t="s">
        <v>1545</v>
      </c>
      <c r="E4446" s="6">
        <v>5</v>
      </c>
      <c r="F4446" s="6" t="s">
        <v>1970</v>
      </c>
      <c r="G4446" s="6" t="s">
        <v>22</v>
      </c>
      <c r="H4446" s="7">
        <v>43403.278414351851</v>
      </c>
      <c r="I4446" s="7">
        <v>43383.708333333336</v>
      </c>
      <c r="J4446" s="4">
        <f t="shared" si="348"/>
        <v>2018</v>
      </c>
      <c r="K4446" s="4">
        <f t="shared" si="349"/>
        <v>10</v>
      </c>
      <c r="L4446" s="6">
        <f t="shared" si="350"/>
        <v>1690854.9999997253</v>
      </c>
      <c r="M4446" s="8">
        <f t="shared" si="346"/>
        <v>28180.916666662088</v>
      </c>
      <c r="N4446" s="8">
        <f t="shared" si="347"/>
        <v>140904.58333331044</v>
      </c>
      <c r="O4446" s="18">
        <v>1</v>
      </c>
      <c r="P4446" s="6" t="s">
        <v>7469</v>
      </c>
      <c r="Q4446" s="6" t="s">
        <v>24</v>
      </c>
    </row>
    <row r="4447" spans="1:17" ht="15">
      <c r="A4447" s="6" t="s">
        <v>17</v>
      </c>
      <c r="B4447" s="6" t="s">
        <v>41</v>
      </c>
      <c r="C4447" s="6" t="s">
        <v>42</v>
      </c>
      <c r="D4447" s="6" t="s">
        <v>7470</v>
      </c>
      <c r="E4447" s="6">
        <v>2</v>
      </c>
      <c r="F4447" s="6" t="s">
        <v>1970</v>
      </c>
      <c r="G4447" s="6" t="s">
        <v>22</v>
      </c>
      <c r="H4447" s="7">
        <v>43403.278414351851</v>
      </c>
      <c r="I4447" s="7">
        <v>43383.708333333336</v>
      </c>
      <c r="J4447" s="4">
        <f t="shared" si="348"/>
        <v>2018</v>
      </c>
      <c r="K4447" s="4">
        <f t="shared" si="349"/>
        <v>10</v>
      </c>
      <c r="L4447" s="6">
        <f t="shared" si="350"/>
        <v>1690854.9999997253</v>
      </c>
      <c r="M4447" s="8">
        <f t="shared" si="346"/>
        <v>28180.916666662088</v>
      </c>
      <c r="N4447" s="8">
        <f t="shared" si="347"/>
        <v>56361.833333324175</v>
      </c>
      <c r="O4447" s="18">
        <v>1</v>
      </c>
      <c r="P4447" s="6" t="s">
        <v>7471</v>
      </c>
      <c r="Q4447" s="6" t="s">
        <v>24</v>
      </c>
    </row>
    <row r="4448" spans="1:17" ht="15">
      <c r="A4448" s="6" t="s">
        <v>17</v>
      </c>
      <c r="B4448" s="6" t="s">
        <v>41</v>
      </c>
      <c r="C4448" s="6" t="s">
        <v>42</v>
      </c>
      <c r="D4448" s="6" t="s">
        <v>6095</v>
      </c>
      <c r="E4448" s="6">
        <v>11</v>
      </c>
      <c r="F4448" s="6" t="s">
        <v>1970</v>
      </c>
      <c r="G4448" s="6" t="s">
        <v>22</v>
      </c>
      <c r="H4448" s="7">
        <v>43403.278414351851</v>
      </c>
      <c r="I4448" s="7">
        <v>43383.708333333336</v>
      </c>
      <c r="J4448" s="4">
        <f t="shared" si="348"/>
        <v>2018</v>
      </c>
      <c r="K4448" s="4">
        <f t="shared" si="349"/>
        <v>10</v>
      </c>
      <c r="L4448" s="6">
        <f t="shared" si="350"/>
        <v>1690854.9999997253</v>
      </c>
      <c r="M4448" s="8">
        <f t="shared" si="346"/>
        <v>28180.916666662088</v>
      </c>
      <c r="N4448" s="8">
        <f t="shared" si="347"/>
        <v>309990.08333328296</v>
      </c>
      <c r="O4448" s="18">
        <v>1</v>
      </c>
      <c r="P4448" s="6" t="s">
        <v>7472</v>
      </c>
      <c r="Q4448" s="6" t="s">
        <v>24</v>
      </c>
    </row>
    <row r="4449" spans="1:17" ht="15">
      <c r="A4449" s="6" t="s">
        <v>17</v>
      </c>
      <c r="B4449" s="6" t="s">
        <v>41</v>
      </c>
      <c r="C4449" s="6" t="s">
        <v>42</v>
      </c>
      <c r="D4449" s="6" t="s">
        <v>7473</v>
      </c>
      <c r="E4449" s="6">
        <v>2</v>
      </c>
      <c r="F4449" s="6" t="s">
        <v>1970</v>
      </c>
      <c r="G4449" s="6" t="s">
        <v>22</v>
      </c>
      <c r="H4449" s="7">
        <v>43403.278414351851</v>
      </c>
      <c r="I4449" s="7">
        <v>43383.708333333336</v>
      </c>
      <c r="J4449" s="4">
        <f t="shared" si="348"/>
        <v>2018</v>
      </c>
      <c r="K4449" s="4">
        <f t="shared" si="349"/>
        <v>10</v>
      </c>
      <c r="L4449" s="6">
        <f t="shared" si="350"/>
        <v>1690854.9999997253</v>
      </c>
      <c r="M4449" s="8">
        <f t="shared" si="346"/>
        <v>28180.916666662088</v>
      </c>
      <c r="N4449" s="8">
        <f t="shared" si="347"/>
        <v>56361.833333324175</v>
      </c>
      <c r="O4449" s="18">
        <v>1</v>
      </c>
      <c r="P4449" s="6" t="s">
        <v>7474</v>
      </c>
      <c r="Q4449" s="6" t="s">
        <v>24</v>
      </c>
    </row>
    <row r="4450" spans="1:17" ht="15">
      <c r="A4450" s="6" t="s">
        <v>17</v>
      </c>
      <c r="B4450" s="6" t="s">
        <v>41</v>
      </c>
      <c r="C4450" s="6" t="s">
        <v>42</v>
      </c>
      <c r="D4450" s="6" t="s">
        <v>1712</v>
      </c>
      <c r="E4450" s="6">
        <v>9</v>
      </c>
      <c r="F4450" s="6" t="s">
        <v>1970</v>
      </c>
      <c r="G4450" s="6" t="s">
        <v>22</v>
      </c>
      <c r="H4450" s="7">
        <v>43403.278414351851</v>
      </c>
      <c r="I4450" s="7">
        <v>43383.708333333336</v>
      </c>
      <c r="J4450" s="4">
        <f t="shared" si="348"/>
        <v>2018</v>
      </c>
      <c r="K4450" s="4">
        <f t="shared" si="349"/>
        <v>10</v>
      </c>
      <c r="L4450" s="6">
        <f t="shared" si="350"/>
        <v>1690854.9999997253</v>
      </c>
      <c r="M4450" s="8">
        <f t="shared" si="346"/>
        <v>28180.916666662088</v>
      </c>
      <c r="N4450" s="8">
        <f t="shared" si="347"/>
        <v>253628.24999995879</v>
      </c>
      <c r="O4450" s="18">
        <v>1</v>
      </c>
      <c r="P4450" s="6" t="s">
        <v>7475</v>
      </c>
      <c r="Q4450" s="6" t="s">
        <v>24</v>
      </c>
    </row>
    <row r="4451" spans="1:17" ht="15">
      <c r="A4451" s="6" t="s">
        <v>17</v>
      </c>
      <c r="B4451" s="6" t="s">
        <v>41</v>
      </c>
      <c r="C4451" s="6" t="s">
        <v>42</v>
      </c>
      <c r="D4451" s="6" t="s">
        <v>2700</v>
      </c>
      <c r="E4451" s="6">
        <v>6</v>
      </c>
      <c r="F4451" s="6" t="s">
        <v>1970</v>
      </c>
      <c r="G4451" s="6" t="s">
        <v>22</v>
      </c>
      <c r="H4451" s="7">
        <v>43403.278796296298</v>
      </c>
      <c r="I4451" s="7">
        <v>43383.708333333336</v>
      </c>
      <c r="J4451" s="4">
        <f t="shared" si="348"/>
        <v>2018</v>
      </c>
      <c r="K4451" s="4">
        <f t="shared" si="349"/>
        <v>10</v>
      </c>
      <c r="L4451" s="6">
        <f t="shared" si="350"/>
        <v>1690887.9999998957</v>
      </c>
      <c r="M4451" s="8">
        <f t="shared" si="346"/>
        <v>28181.466666664928</v>
      </c>
      <c r="N4451" s="8">
        <f t="shared" si="347"/>
        <v>169088.79999998957</v>
      </c>
      <c r="O4451" s="18">
        <v>1</v>
      </c>
      <c r="P4451" s="6" t="s">
        <v>7476</v>
      </c>
      <c r="Q4451" s="6" t="s">
        <v>24</v>
      </c>
    </row>
    <row r="4452" spans="1:17" ht="15">
      <c r="A4452" s="6" t="s">
        <v>17</v>
      </c>
      <c r="B4452" s="6" t="s">
        <v>41</v>
      </c>
      <c r="C4452" s="6" t="s">
        <v>42</v>
      </c>
      <c r="D4452" s="6" t="s">
        <v>1426</v>
      </c>
      <c r="E4452" s="6">
        <v>78</v>
      </c>
      <c r="F4452" s="6" t="s">
        <v>1970</v>
      </c>
      <c r="G4452" s="6" t="s">
        <v>22</v>
      </c>
      <c r="H4452" s="7">
        <v>43403.279085648152</v>
      </c>
      <c r="I4452" s="7">
        <v>43383.708333333336</v>
      </c>
      <c r="J4452" s="4">
        <f t="shared" si="348"/>
        <v>2018</v>
      </c>
      <c r="K4452" s="4">
        <f t="shared" si="349"/>
        <v>10</v>
      </c>
      <c r="L4452" s="6">
        <f t="shared" si="350"/>
        <v>1690913.000000082</v>
      </c>
      <c r="M4452" s="8">
        <f t="shared" si="346"/>
        <v>28181.883333334699</v>
      </c>
      <c r="N4452" s="8">
        <f t="shared" si="347"/>
        <v>2198186.9000001065</v>
      </c>
      <c r="O4452" s="18">
        <v>1</v>
      </c>
      <c r="P4452" s="6" t="s">
        <v>7477</v>
      </c>
      <c r="Q4452" s="6" t="s">
        <v>24</v>
      </c>
    </row>
    <row r="4453" spans="1:17" ht="15">
      <c r="A4453" s="6" t="s">
        <v>17</v>
      </c>
      <c r="B4453" s="6" t="s">
        <v>41</v>
      </c>
      <c r="C4453" s="6" t="s">
        <v>42</v>
      </c>
      <c r="D4453" s="6" t="s">
        <v>7478</v>
      </c>
      <c r="E4453" s="6">
        <v>1</v>
      </c>
      <c r="F4453" s="6" t="s">
        <v>1970</v>
      </c>
      <c r="G4453" s="6" t="s">
        <v>22</v>
      </c>
      <c r="H4453" s="7">
        <v>43403.281238425923</v>
      </c>
      <c r="I4453" s="7">
        <v>43383.708333333336</v>
      </c>
      <c r="J4453" s="4">
        <f t="shared" si="348"/>
        <v>2018</v>
      </c>
      <c r="K4453" s="4">
        <f t="shared" si="349"/>
        <v>10</v>
      </c>
      <c r="L4453" s="6">
        <f t="shared" si="350"/>
        <v>1691098.9999995567</v>
      </c>
      <c r="M4453" s="8">
        <f t="shared" si="346"/>
        <v>28184.983333325945</v>
      </c>
      <c r="N4453" s="8">
        <f t="shared" si="347"/>
        <v>28184.983333325945</v>
      </c>
      <c r="O4453" s="18">
        <v>1</v>
      </c>
      <c r="P4453" s="6" t="s">
        <v>7479</v>
      </c>
      <c r="Q4453" s="6" t="s">
        <v>24</v>
      </c>
    </row>
    <row r="4454" spans="1:17" ht="15">
      <c r="A4454" s="6" t="s">
        <v>17</v>
      </c>
      <c r="B4454" s="6" t="s">
        <v>41</v>
      </c>
      <c r="C4454" s="6" t="s">
        <v>42</v>
      </c>
      <c r="D4454" s="6" t="s">
        <v>7480</v>
      </c>
      <c r="E4454" s="6">
        <v>2</v>
      </c>
      <c r="F4454" s="6" t="s">
        <v>1970</v>
      </c>
      <c r="G4454" s="6" t="s">
        <v>22</v>
      </c>
      <c r="H4454" s="7">
        <v>43403.281469907408</v>
      </c>
      <c r="I4454" s="7">
        <v>43383.708333333336</v>
      </c>
      <c r="J4454" s="4">
        <f t="shared" si="348"/>
        <v>2018</v>
      </c>
      <c r="K4454" s="4">
        <f t="shared" si="349"/>
        <v>10</v>
      </c>
      <c r="L4454" s="6">
        <f t="shared" si="350"/>
        <v>1691118.9999998314</v>
      </c>
      <c r="M4454" s="8">
        <f t="shared" si="346"/>
        <v>28185.316666663857</v>
      </c>
      <c r="N4454" s="8">
        <f t="shared" si="347"/>
        <v>56370.633333327714</v>
      </c>
      <c r="O4454" s="18">
        <v>1</v>
      </c>
      <c r="P4454" s="6" t="s">
        <v>7481</v>
      </c>
      <c r="Q4454" s="6" t="s">
        <v>24</v>
      </c>
    </row>
    <row r="4455" spans="1:17" ht="15">
      <c r="A4455" s="6" t="s">
        <v>17</v>
      </c>
      <c r="B4455" s="6" t="s">
        <v>41</v>
      </c>
      <c r="C4455" s="6" t="s">
        <v>42</v>
      </c>
      <c r="D4455" s="6" t="s">
        <v>7482</v>
      </c>
      <c r="E4455" s="6">
        <v>4</v>
      </c>
      <c r="F4455" s="6" t="s">
        <v>1970</v>
      </c>
      <c r="G4455" s="6" t="s">
        <v>22</v>
      </c>
      <c r="H4455" s="7">
        <v>43403.283217592594</v>
      </c>
      <c r="I4455" s="7">
        <v>43383.708333333336</v>
      </c>
      <c r="J4455" s="4">
        <f t="shared" si="348"/>
        <v>2018</v>
      </c>
      <c r="K4455" s="4">
        <f t="shared" si="349"/>
        <v>10</v>
      </c>
      <c r="L4455" s="6">
        <f t="shared" si="350"/>
        <v>1691269.9999999255</v>
      </c>
      <c r="M4455" s="8">
        <f t="shared" si="346"/>
        <v>28187.833333332092</v>
      </c>
      <c r="N4455" s="8">
        <f t="shared" si="347"/>
        <v>112751.33333332837</v>
      </c>
      <c r="O4455" s="18">
        <v>1</v>
      </c>
      <c r="P4455" s="6" t="s">
        <v>7483</v>
      </c>
      <c r="Q4455" s="6" t="s">
        <v>24</v>
      </c>
    </row>
    <row r="4456" spans="1:17" ht="15">
      <c r="A4456" s="6" t="s">
        <v>17</v>
      </c>
      <c r="B4456" s="6" t="s">
        <v>41</v>
      </c>
      <c r="C4456" s="6" t="s">
        <v>42</v>
      </c>
      <c r="D4456" s="6" t="s">
        <v>2753</v>
      </c>
      <c r="E4456" s="6">
        <v>8</v>
      </c>
      <c r="F4456" s="6" t="s">
        <v>1970</v>
      </c>
      <c r="G4456" s="6" t="s">
        <v>22</v>
      </c>
      <c r="H4456" s="7">
        <v>43403.286944444444</v>
      </c>
      <c r="I4456" s="7">
        <v>43383.708333333336</v>
      </c>
      <c r="J4456" s="4">
        <f t="shared" si="348"/>
        <v>2018</v>
      </c>
      <c r="K4456" s="4">
        <f t="shared" si="349"/>
        <v>10</v>
      </c>
      <c r="L4456" s="6">
        <f t="shared" si="350"/>
        <v>1691591.9999997597</v>
      </c>
      <c r="M4456" s="8">
        <f t="shared" si="346"/>
        <v>28193.199999995995</v>
      </c>
      <c r="N4456" s="8">
        <f t="shared" si="347"/>
        <v>225545.59999996796</v>
      </c>
      <c r="O4456" s="18">
        <v>1</v>
      </c>
      <c r="P4456" s="6" t="s">
        <v>7484</v>
      </c>
      <c r="Q4456" s="6" t="s">
        <v>24</v>
      </c>
    </row>
    <row r="4457" spans="1:17" ht="15">
      <c r="A4457" s="6" t="s">
        <v>17</v>
      </c>
      <c r="B4457" s="6" t="s">
        <v>41</v>
      </c>
      <c r="C4457" s="6" t="s">
        <v>42</v>
      </c>
      <c r="D4457" s="6" t="s">
        <v>776</v>
      </c>
      <c r="E4457" s="6">
        <v>38</v>
      </c>
      <c r="F4457" s="6" t="s">
        <v>1970</v>
      </c>
      <c r="G4457" s="6" t="s">
        <v>22</v>
      </c>
      <c r="H4457" s="7">
        <v>43404.363576388889</v>
      </c>
      <c r="I4457" s="7">
        <v>43383.708333333336</v>
      </c>
      <c r="J4457" s="4">
        <f t="shared" si="348"/>
        <v>2018</v>
      </c>
      <c r="K4457" s="4">
        <f t="shared" si="349"/>
        <v>10</v>
      </c>
      <c r="L4457" s="6">
        <f t="shared" si="350"/>
        <v>1784612.9999997793</v>
      </c>
      <c r="M4457" s="8">
        <f t="shared" si="346"/>
        <v>29743.549999996321</v>
      </c>
      <c r="N4457" s="8">
        <f t="shared" si="347"/>
        <v>1130254.8999998602</v>
      </c>
      <c r="O4457" s="18">
        <v>1</v>
      </c>
      <c r="P4457" s="6" t="s">
        <v>7485</v>
      </c>
      <c r="Q4457" s="6" t="s">
        <v>24</v>
      </c>
    </row>
    <row r="4458" spans="1:17" ht="15">
      <c r="A4458" s="6" t="s">
        <v>17</v>
      </c>
      <c r="B4458" s="6" t="s">
        <v>41</v>
      </c>
      <c r="C4458" s="6" t="s">
        <v>42</v>
      </c>
      <c r="D4458" s="6" t="s">
        <v>1712</v>
      </c>
      <c r="E4458" s="6">
        <v>9</v>
      </c>
      <c r="F4458" s="6" t="s">
        <v>1970</v>
      </c>
      <c r="G4458" s="6" t="s">
        <v>22</v>
      </c>
      <c r="H4458" s="7">
        <v>43404.363912037035</v>
      </c>
      <c r="I4458" s="7">
        <v>43383.708333333336</v>
      </c>
      <c r="J4458" s="4">
        <f t="shared" si="348"/>
        <v>2018</v>
      </c>
      <c r="K4458" s="4">
        <f t="shared" si="349"/>
        <v>10</v>
      </c>
      <c r="L4458" s="6">
        <f t="shared" si="350"/>
        <v>1784641.9999996433</v>
      </c>
      <c r="M4458" s="8">
        <f t="shared" si="346"/>
        <v>29744.033333327388</v>
      </c>
      <c r="N4458" s="8">
        <f t="shared" si="347"/>
        <v>267696.2999999465</v>
      </c>
      <c r="O4458" s="18">
        <v>1</v>
      </c>
      <c r="P4458" s="6" t="s">
        <v>7486</v>
      </c>
      <c r="Q4458" s="6" t="s">
        <v>24</v>
      </c>
    </row>
    <row r="4459" spans="1:17" ht="15">
      <c r="A4459" s="6" t="s">
        <v>17</v>
      </c>
      <c r="B4459" s="6" t="s">
        <v>41</v>
      </c>
      <c r="C4459" s="6" t="s">
        <v>42</v>
      </c>
      <c r="D4459" s="6" t="s">
        <v>7473</v>
      </c>
      <c r="E4459" s="6">
        <v>2</v>
      </c>
      <c r="F4459" s="6" t="s">
        <v>1970</v>
      </c>
      <c r="G4459" s="6" t="s">
        <v>22</v>
      </c>
      <c r="H4459" s="7">
        <v>43404.365925925929</v>
      </c>
      <c r="I4459" s="7">
        <v>43383.708333333336</v>
      </c>
      <c r="J4459" s="4">
        <f t="shared" si="348"/>
        <v>2018</v>
      </c>
      <c r="K4459" s="4">
        <f t="shared" si="349"/>
        <v>10</v>
      </c>
      <c r="L4459" s="6">
        <f t="shared" si="350"/>
        <v>1784816.0000000848</v>
      </c>
      <c r="M4459" s="8">
        <f t="shared" si="346"/>
        <v>29746.933333334746</v>
      </c>
      <c r="N4459" s="8">
        <f t="shared" si="347"/>
        <v>59493.866666669492</v>
      </c>
      <c r="O4459" s="18">
        <v>1</v>
      </c>
      <c r="P4459" s="6" t="s">
        <v>7487</v>
      </c>
      <c r="Q4459" s="6" t="s">
        <v>24</v>
      </c>
    </row>
    <row r="4460" spans="1:17" ht="15">
      <c r="A4460" s="6" t="s">
        <v>17</v>
      </c>
      <c r="B4460" s="6" t="s">
        <v>41</v>
      </c>
      <c r="C4460" s="6" t="s">
        <v>42</v>
      </c>
      <c r="D4460" s="6" t="s">
        <v>3000</v>
      </c>
      <c r="E4460" s="6">
        <v>5</v>
      </c>
      <c r="F4460" s="6" t="s">
        <v>1970</v>
      </c>
      <c r="G4460" s="6" t="s">
        <v>22</v>
      </c>
      <c r="H4460" s="7">
        <v>43404.365787037037</v>
      </c>
      <c r="I4460" s="7">
        <v>43383.708333333336</v>
      </c>
      <c r="J4460" s="4">
        <f t="shared" si="348"/>
        <v>2018</v>
      </c>
      <c r="K4460" s="4">
        <f t="shared" si="349"/>
        <v>10</v>
      </c>
      <c r="L4460" s="6">
        <f t="shared" si="350"/>
        <v>1784803.9999997942</v>
      </c>
      <c r="M4460" s="8">
        <f t="shared" si="346"/>
        <v>29746.733333329903</v>
      </c>
      <c r="N4460" s="8">
        <f t="shared" si="347"/>
        <v>148733.66666664951</v>
      </c>
      <c r="O4460" s="18">
        <v>1</v>
      </c>
      <c r="P4460" s="6" t="s">
        <v>7488</v>
      </c>
      <c r="Q4460" s="6" t="s">
        <v>24</v>
      </c>
    </row>
    <row r="4461" spans="1:17" ht="15">
      <c r="A4461" s="6" t="s">
        <v>17</v>
      </c>
      <c r="B4461" s="6" t="s">
        <v>41</v>
      </c>
      <c r="C4461" s="6" t="s">
        <v>42</v>
      </c>
      <c r="D4461" s="6" t="s">
        <v>7470</v>
      </c>
      <c r="E4461" s="6">
        <v>2</v>
      </c>
      <c r="F4461" s="6" t="s">
        <v>1970</v>
      </c>
      <c r="G4461" s="6" t="s">
        <v>22</v>
      </c>
      <c r="H4461" s="7">
        <v>43404.366099537037</v>
      </c>
      <c r="I4461" s="7">
        <v>43383.708333333336</v>
      </c>
      <c r="J4461" s="4">
        <f t="shared" si="348"/>
        <v>2018</v>
      </c>
      <c r="K4461" s="4">
        <f t="shared" si="349"/>
        <v>10</v>
      </c>
      <c r="L4461" s="6">
        <f t="shared" si="350"/>
        <v>1784830.9999998193</v>
      </c>
      <c r="M4461" s="8">
        <f t="shared" si="346"/>
        <v>29747.183333330322</v>
      </c>
      <c r="N4461" s="8">
        <f t="shared" si="347"/>
        <v>59494.366666660644</v>
      </c>
      <c r="O4461" s="18">
        <v>1</v>
      </c>
      <c r="P4461" s="6" t="s">
        <v>7489</v>
      </c>
      <c r="Q4461" s="6" t="s">
        <v>24</v>
      </c>
    </row>
    <row r="4462" spans="1:17" ht="15">
      <c r="A4462" s="6" t="s">
        <v>17</v>
      </c>
      <c r="B4462" s="6" t="s">
        <v>41</v>
      </c>
      <c r="C4462" s="6" t="s">
        <v>42</v>
      </c>
      <c r="D4462" s="6" t="s">
        <v>6095</v>
      </c>
      <c r="E4462" s="6">
        <v>11</v>
      </c>
      <c r="F4462" s="6" t="s">
        <v>1970</v>
      </c>
      <c r="G4462" s="6" t="s">
        <v>22</v>
      </c>
      <c r="H4462" s="7">
        <v>43404.366331018522</v>
      </c>
      <c r="I4462" s="7">
        <v>43383.708333333336</v>
      </c>
      <c r="J4462" s="4">
        <f t="shared" si="348"/>
        <v>2018</v>
      </c>
      <c r="K4462" s="4">
        <f t="shared" si="349"/>
        <v>10</v>
      </c>
      <c r="L4462" s="6">
        <f t="shared" si="350"/>
        <v>1784851.0000000941</v>
      </c>
      <c r="M4462" s="8">
        <f t="shared" si="346"/>
        <v>29747.516666668234</v>
      </c>
      <c r="N4462" s="8">
        <f t="shared" si="347"/>
        <v>327222.68333335058</v>
      </c>
      <c r="O4462" s="18">
        <v>1</v>
      </c>
      <c r="P4462" s="6" t="s">
        <v>7490</v>
      </c>
      <c r="Q4462" s="6" t="s">
        <v>24</v>
      </c>
    </row>
    <row r="4463" spans="1:17" ht="15">
      <c r="A4463" s="6" t="s">
        <v>17</v>
      </c>
      <c r="B4463" s="6" t="s">
        <v>18</v>
      </c>
      <c r="C4463" s="6" t="s">
        <v>38</v>
      </c>
      <c r="D4463" s="6" t="s">
        <v>2672</v>
      </c>
      <c r="E4463" s="6">
        <v>2</v>
      </c>
      <c r="F4463" s="6" t="s">
        <v>1970</v>
      </c>
      <c r="G4463" s="6" t="s">
        <v>22</v>
      </c>
      <c r="H4463" s="7">
        <v>43403.426134259258</v>
      </c>
      <c r="I4463" s="7">
        <v>43383.708333333336</v>
      </c>
      <c r="J4463" s="4">
        <f t="shared" si="348"/>
        <v>2018</v>
      </c>
      <c r="K4463" s="4">
        <f t="shared" si="349"/>
        <v>10</v>
      </c>
      <c r="L4463" s="6">
        <f t="shared" si="350"/>
        <v>1703617.9999996908</v>
      </c>
      <c r="M4463" s="8">
        <f t="shared" si="346"/>
        <v>28393.63333332818</v>
      </c>
      <c r="N4463" s="8">
        <f t="shared" si="347"/>
        <v>56787.26666665636</v>
      </c>
      <c r="O4463" s="18">
        <v>1</v>
      </c>
      <c r="P4463" s="6" t="s">
        <v>7491</v>
      </c>
      <c r="Q4463" s="6" t="s">
        <v>24</v>
      </c>
    </row>
    <row r="4464" spans="1:17" ht="15">
      <c r="A4464" s="6" t="s">
        <v>17</v>
      </c>
      <c r="B4464" s="6" t="s">
        <v>18</v>
      </c>
      <c r="C4464" s="6" t="s">
        <v>19</v>
      </c>
      <c r="D4464" s="6" t="s">
        <v>7492</v>
      </c>
      <c r="E4464" s="6">
        <v>1</v>
      </c>
      <c r="F4464" s="6" t="s">
        <v>1970</v>
      </c>
      <c r="G4464" s="6" t="s">
        <v>22</v>
      </c>
      <c r="H4464" s="7">
        <v>43403.448634259257</v>
      </c>
      <c r="I4464" s="7">
        <v>43383.708333333336</v>
      </c>
      <c r="J4464" s="4">
        <f t="shared" si="348"/>
        <v>2018</v>
      </c>
      <c r="K4464" s="4">
        <f t="shared" si="349"/>
        <v>10</v>
      </c>
      <c r="L4464" s="6">
        <f t="shared" si="350"/>
        <v>1705561.9999996154</v>
      </c>
      <c r="M4464" s="8">
        <f t="shared" si="346"/>
        <v>28426.033333326923</v>
      </c>
      <c r="N4464" s="8">
        <f t="shared" si="347"/>
        <v>28426.033333326923</v>
      </c>
      <c r="O4464" s="18">
        <v>1</v>
      </c>
      <c r="P4464" s="6" t="s">
        <v>7493</v>
      </c>
      <c r="Q4464" s="6" t="s">
        <v>24</v>
      </c>
    </row>
    <row r="4465" spans="1:17" ht="15">
      <c r="A4465" s="6" t="s">
        <v>17</v>
      </c>
      <c r="B4465" s="6" t="s">
        <v>41</v>
      </c>
      <c r="C4465" s="6" t="s">
        <v>42</v>
      </c>
      <c r="D4465" s="6" t="s">
        <v>1545</v>
      </c>
      <c r="E4465" s="6">
        <v>5</v>
      </c>
      <c r="F4465" s="6" t="s">
        <v>1970</v>
      </c>
      <c r="G4465" s="6" t="s">
        <v>22</v>
      </c>
      <c r="H4465" s="7">
        <v>43404.458692129629</v>
      </c>
      <c r="I4465" s="7">
        <v>43383.708333333336</v>
      </c>
      <c r="J4465" s="4">
        <f t="shared" si="348"/>
        <v>2018</v>
      </c>
      <c r="K4465" s="4">
        <f t="shared" si="349"/>
        <v>10</v>
      </c>
      <c r="L4465" s="6">
        <f t="shared" si="350"/>
        <v>1792830.9999997029</v>
      </c>
      <c r="M4465" s="8">
        <f t="shared" si="346"/>
        <v>29880.516666661715</v>
      </c>
      <c r="N4465" s="8">
        <f t="shared" si="347"/>
        <v>149402.58333330858</v>
      </c>
      <c r="O4465" s="18">
        <v>1</v>
      </c>
      <c r="P4465" s="6" t="s">
        <v>7494</v>
      </c>
      <c r="Q4465" s="6" t="s">
        <v>24</v>
      </c>
    </row>
    <row r="4466" spans="1:17" ht="15">
      <c r="A4466" s="6" t="s">
        <v>17</v>
      </c>
      <c r="B4466" s="6" t="s">
        <v>41</v>
      </c>
      <c r="C4466" s="6" t="s">
        <v>42</v>
      </c>
      <c r="D4466" s="6" t="s">
        <v>6328</v>
      </c>
      <c r="E4466" s="6">
        <v>4</v>
      </c>
      <c r="F4466" s="6" t="s">
        <v>1970</v>
      </c>
      <c r="G4466" s="6" t="s">
        <v>22</v>
      </c>
      <c r="H4466" s="7">
        <v>43404.462233796294</v>
      </c>
      <c r="I4466" s="7">
        <v>43383.708333333336</v>
      </c>
      <c r="J4466" s="4">
        <f t="shared" si="348"/>
        <v>2018</v>
      </c>
      <c r="K4466" s="4">
        <f t="shared" si="349"/>
        <v>10</v>
      </c>
      <c r="L4466" s="6">
        <f t="shared" si="350"/>
        <v>1793136.9999995688</v>
      </c>
      <c r="M4466" s="8">
        <f t="shared" si="346"/>
        <v>29885.61666665948</v>
      </c>
      <c r="N4466" s="8">
        <f t="shared" si="347"/>
        <v>119542.46666663792</v>
      </c>
      <c r="O4466" s="18">
        <v>1</v>
      </c>
      <c r="P4466" s="6" t="s">
        <v>7495</v>
      </c>
      <c r="Q4466" s="6" t="s">
        <v>24</v>
      </c>
    </row>
    <row r="4467" spans="1:17" ht="15">
      <c r="A4467" s="6" t="s">
        <v>17</v>
      </c>
      <c r="B4467" s="6" t="s">
        <v>18</v>
      </c>
      <c r="C4467" s="6" t="s">
        <v>19</v>
      </c>
      <c r="D4467" s="6" t="s">
        <v>7496</v>
      </c>
      <c r="E4467" s="6">
        <v>1</v>
      </c>
      <c r="F4467" s="6" t="s">
        <v>1970</v>
      </c>
      <c r="G4467" s="6" t="s">
        <v>22</v>
      </c>
      <c r="H4467" s="7">
        <v>43403.483240740738</v>
      </c>
      <c r="I4467" s="7">
        <v>43383.708333333336</v>
      </c>
      <c r="J4467" s="4">
        <f t="shared" si="348"/>
        <v>2018</v>
      </c>
      <c r="K4467" s="4">
        <f t="shared" si="349"/>
        <v>10</v>
      </c>
      <c r="L4467" s="6">
        <f t="shared" si="350"/>
        <v>1708551.9999995129</v>
      </c>
      <c r="M4467" s="8">
        <f t="shared" si="346"/>
        <v>28475.866666658549</v>
      </c>
      <c r="N4467" s="8">
        <f t="shared" si="347"/>
        <v>28475.866666658549</v>
      </c>
      <c r="O4467" s="18">
        <v>1</v>
      </c>
      <c r="P4467" s="6" t="s">
        <v>7497</v>
      </c>
      <c r="Q4467" s="6" t="s">
        <v>24</v>
      </c>
    </row>
    <row r="4468" spans="1:17" ht="15">
      <c r="A4468" s="6" t="s">
        <v>17</v>
      </c>
      <c r="B4468" s="6" t="s">
        <v>41</v>
      </c>
      <c r="C4468" s="6" t="s">
        <v>42</v>
      </c>
      <c r="D4468" s="6" t="s">
        <v>1705</v>
      </c>
      <c r="E4468" s="6">
        <v>16</v>
      </c>
      <c r="F4468" s="6" t="s">
        <v>1970</v>
      </c>
      <c r="G4468" s="6" t="s">
        <v>22</v>
      </c>
      <c r="H4468" s="7">
        <v>43404.582928240743</v>
      </c>
      <c r="I4468" s="7">
        <v>43383.708333333336</v>
      </c>
      <c r="J4468" s="4">
        <f t="shared" si="348"/>
        <v>2018</v>
      </c>
      <c r="K4468" s="4">
        <f t="shared" si="349"/>
        <v>10</v>
      </c>
      <c r="L4468" s="6">
        <f t="shared" si="350"/>
        <v>1803564.9999999907</v>
      </c>
      <c r="M4468" s="8">
        <f t="shared" si="346"/>
        <v>30059.416666666511</v>
      </c>
      <c r="N4468" s="8">
        <f t="shared" si="347"/>
        <v>480950.66666666418</v>
      </c>
      <c r="O4468" s="18">
        <v>1</v>
      </c>
      <c r="P4468" s="6" t="s">
        <v>7498</v>
      </c>
      <c r="Q4468" s="6" t="s">
        <v>24</v>
      </c>
    </row>
    <row r="4469" spans="1:17" ht="15">
      <c r="A4469" s="6" t="s">
        <v>17</v>
      </c>
      <c r="B4469" s="6" t="s">
        <v>41</v>
      </c>
      <c r="C4469" s="6" t="s">
        <v>42</v>
      </c>
      <c r="D4469" s="6" t="s">
        <v>5003</v>
      </c>
      <c r="E4469" s="6">
        <v>40</v>
      </c>
      <c r="F4469" s="6" t="s">
        <v>1970</v>
      </c>
      <c r="G4469" s="6" t="s">
        <v>22</v>
      </c>
      <c r="H4469" s="7">
        <v>43404.582673611112</v>
      </c>
      <c r="I4469" s="7">
        <v>43383.708333333336</v>
      </c>
      <c r="J4469" s="4">
        <f t="shared" si="348"/>
        <v>2018</v>
      </c>
      <c r="K4469" s="4">
        <f t="shared" si="349"/>
        <v>10</v>
      </c>
      <c r="L4469" s="6">
        <f t="shared" si="350"/>
        <v>1803542.9999998771</v>
      </c>
      <c r="M4469" s="8">
        <f t="shared" si="346"/>
        <v>30059.049999997951</v>
      </c>
      <c r="N4469" s="8">
        <f t="shared" si="347"/>
        <v>1202361.999999918</v>
      </c>
      <c r="O4469" s="18">
        <v>1</v>
      </c>
      <c r="P4469" s="6" t="s">
        <v>7499</v>
      </c>
      <c r="Q4469" s="6" t="s">
        <v>24</v>
      </c>
    </row>
    <row r="4470" spans="1:17" ht="15">
      <c r="A4470" s="6" t="s">
        <v>17</v>
      </c>
      <c r="B4470" s="6" t="s">
        <v>18</v>
      </c>
      <c r="C4470" s="6" t="s">
        <v>19</v>
      </c>
      <c r="D4470" s="6" t="s">
        <v>7500</v>
      </c>
      <c r="E4470" s="6">
        <v>2</v>
      </c>
      <c r="F4470" s="6" t="s">
        <v>1970</v>
      </c>
      <c r="G4470" s="6" t="s">
        <v>22</v>
      </c>
      <c r="H4470" s="7">
        <v>43403.842129629629</v>
      </c>
      <c r="I4470" s="7">
        <v>43383.708333333336</v>
      </c>
      <c r="J4470" s="4">
        <f t="shared" si="348"/>
        <v>2018</v>
      </c>
      <c r="K4470" s="4">
        <f t="shared" si="349"/>
        <v>10</v>
      </c>
      <c r="L4470" s="6">
        <f t="shared" si="350"/>
        <v>1739559.9999997532</v>
      </c>
      <c r="M4470" s="8">
        <f t="shared" si="346"/>
        <v>28992.666666662553</v>
      </c>
      <c r="N4470" s="8">
        <f t="shared" si="347"/>
        <v>57985.333333325107</v>
      </c>
      <c r="O4470" s="18">
        <v>1</v>
      </c>
      <c r="P4470" s="6" t="s">
        <v>7501</v>
      </c>
      <c r="Q4470" s="6" t="s">
        <v>24</v>
      </c>
    </row>
    <row r="4471" spans="1:17" ht="15">
      <c r="A4471" s="6" t="s">
        <v>17</v>
      </c>
      <c r="B4471" s="6" t="s">
        <v>41</v>
      </c>
      <c r="C4471" s="6" t="s">
        <v>42</v>
      </c>
      <c r="D4471" s="6" t="s">
        <v>7502</v>
      </c>
      <c r="E4471" s="6">
        <v>1</v>
      </c>
      <c r="F4471" s="6" t="s">
        <v>1970</v>
      </c>
      <c r="G4471" s="6" t="s">
        <v>22</v>
      </c>
      <c r="H4471" s="7">
        <v>43405.885416666664</v>
      </c>
      <c r="I4471" s="7">
        <v>43383.708333333336</v>
      </c>
      <c r="J4471" s="4">
        <f t="shared" si="348"/>
        <v>2018</v>
      </c>
      <c r="K4471" s="4">
        <f t="shared" si="349"/>
        <v>10</v>
      </c>
      <c r="L4471" s="6">
        <f t="shared" si="350"/>
        <v>1916099.9999995809</v>
      </c>
      <c r="M4471" s="8">
        <f t="shared" si="346"/>
        <v>31934.999999993015</v>
      </c>
      <c r="N4471" s="8">
        <f t="shared" si="347"/>
        <v>31934.999999993015</v>
      </c>
      <c r="O4471" s="18">
        <v>1</v>
      </c>
      <c r="P4471" s="6" t="s">
        <v>7503</v>
      </c>
      <c r="Q4471" s="6" t="s">
        <v>24</v>
      </c>
    </row>
    <row r="4472" spans="1:17" ht="15">
      <c r="A4472" s="6" t="s">
        <v>17</v>
      </c>
      <c r="B4472" s="6" t="s">
        <v>41</v>
      </c>
      <c r="C4472" s="6" t="s">
        <v>42</v>
      </c>
      <c r="D4472" s="6" t="s">
        <v>1471</v>
      </c>
      <c r="E4472" s="6">
        <v>40</v>
      </c>
      <c r="F4472" s="6" t="s">
        <v>1970</v>
      </c>
      <c r="G4472" s="6" t="s">
        <v>22</v>
      </c>
      <c r="H4472" s="7">
        <v>43402.903703703705</v>
      </c>
      <c r="I4472" s="7">
        <v>43383.708333333336</v>
      </c>
      <c r="J4472" s="4">
        <f t="shared" si="348"/>
        <v>2018</v>
      </c>
      <c r="K4472" s="4">
        <f t="shared" si="349"/>
        <v>10</v>
      </c>
      <c r="L4472" s="6">
        <f t="shared" si="350"/>
        <v>1658479.9999999115</v>
      </c>
      <c r="M4472" s="8">
        <f t="shared" si="346"/>
        <v>27641.333333331859</v>
      </c>
      <c r="N4472" s="8">
        <f t="shared" si="347"/>
        <v>1105653.3333332743</v>
      </c>
      <c r="O4472" s="18">
        <v>1</v>
      </c>
      <c r="P4472" s="6" t="s">
        <v>7504</v>
      </c>
      <c r="Q4472" s="6" t="s">
        <v>24</v>
      </c>
    </row>
    <row r="4473" spans="1:17" ht="15">
      <c r="A4473" s="6" t="s">
        <v>17</v>
      </c>
      <c r="B4473" s="6" t="s">
        <v>41</v>
      </c>
      <c r="C4473" s="6" t="s">
        <v>42</v>
      </c>
      <c r="D4473" s="6" t="s">
        <v>1368</v>
      </c>
      <c r="E4473" s="6">
        <v>2</v>
      </c>
      <c r="F4473" s="6" t="s">
        <v>1970</v>
      </c>
      <c r="G4473" s="6" t="s">
        <v>22</v>
      </c>
      <c r="H4473" s="7">
        <v>43402.903703703705</v>
      </c>
      <c r="I4473" s="7">
        <v>43383.708333333336</v>
      </c>
      <c r="J4473" s="4">
        <f t="shared" si="348"/>
        <v>2018</v>
      </c>
      <c r="K4473" s="4">
        <f t="shared" si="349"/>
        <v>10</v>
      </c>
      <c r="L4473" s="6">
        <f t="shared" si="350"/>
        <v>1658479.9999999115</v>
      </c>
      <c r="M4473" s="8">
        <f t="shared" si="346"/>
        <v>27641.333333331859</v>
      </c>
      <c r="N4473" s="8">
        <f t="shared" si="347"/>
        <v>55282.666666663717</v>
      </c>
      <c r="O4473" s="18">
        <v>1</v>
      </c>
      <c r="P4473" s="6" t="s">
        <v>7505</v>
      </c>
      <c r="Q4473" s="6" t="s">
        <v>24</v>
      </c>
    </row>
    <row r="4474" spans="1:17" ht="15">
      <c r="A4474" s="6" t="s">
        <v>17</v>
      </c>
      <c r="B4474" s="6" t="s">
        <v>41</v>
      </c>
      <c r="C4474" s="6" t="s">
        <v>42</v>
      </c>
      <c r="D4474" s="6" t="s">
        <v>7506</v>
      </c>
      <c r="E4474" s="6">
        <v>1</v>
      </c>
      <c r="F4474" s="6" t="s">
        <v>1970</v>
      </c>
      <c r="G4474" s="6" t="s">
        <v>22</v>
      </c>
      <c r="H4474" s="7">
        <v>43408.468854166669</v>
      </c>
      <c r="I4474" s="7">
        <v>43383.708333333336</v>
      </c>
      <c r="J4474" s="4">
        <f t="shared" si="348"/>
        <v>2018</v>
      </c>
      <c r="K4474" s="4">
        <f t="shared" si="349"/>
        <v>10</v>
      </c>
      <c r="L4474" s="6">
        <f t="shared" si="350"/>
        <v>2139309.0000000084</v>
      </c>
      <c r="M4474" s="8">
        <f t="shared" si="346"/>
        <v>35655.15000000014</v>
      </c>
      <c r="N4474" s="8">
        <f t="shared" si="347"/>
        <v>35655.15000000014</v>
      </c>
      <c r="O4474" s="18">
        <v>1</v>
      </c>
      <c r="P4474" s="6" t="s">
        <v>7507</v>
      </c>
      <c r="Q4474" s="6" t="s">
        <v>24</v>
      </c>
    </row>
    <row r="4475" spans="1:17" ht="15">
      <c r="A4475" s="6" t="s">
        <v>17</v>
      </c>
      <c r="B4475" s="6" t="s">
        <v>18</v>
      </c>
      <c r="C4475" s="6" t="s">
        <v>25</v>
      </c>
      <c r="D4475" s="6" t="s">
        <v>928</v>
      </c>
      <c r="E4475" s="6">
        <v>972</v>
      </c>
      <c r="F4475" s="6" t="s">
        <v>1970</v>
      </c>
      <c r="G4475" s="6" t="s">
        <v>22</v>
      </c>
      <c r="H4475" s="7">
        <v>43389.738749999997</v>
      </c>
      <c r="I4475" s="7">
        <v>43383.708333333336</v>
      </c>
      <c r="J4475" s="4">
        <f t="shared" si="348"/>
        <v>2018</v>
      </c>
      <c r="K4475" s="4">
        <f t="shared" si="349"/>
        <v>10</v>
      </c>
      <c r="L4475" s="6">
        <f t="shared" si="350"/>
        <v>521027.99999951385</v>
      </c>
      <c r="M4475" s="8">
        <f t="shared" si="346"/>
        <v>8683.7999999918975</v>
      </c>
      <c r="N4475" s="8">
        <f t="shared" si="347"/>
        <v>8440653.5999921244</v>
      </c>
      <c r="O4475" s="18">
        <v>1</v>
      </c>
      <c r="P4475" s="6" t="s">
        <v>7508</v>
      </c>
      <c r="Q4475" s="6" t="s">
        <v>24</v>
      </c>
    </row>
    <row r="4476" spans="1:17" ht="15">
      <c r="A4476" s="6" t="s">
        <v>17</v>
      </c>
      <c r="B4476" s="6" t="s">
        <v>18</v>
      </c>
      <c r="C4476" s="6" t="s">
        <v>38</v>
      </c>
      <c r="D4476" s="6" t="s">
        <v>7178</v>
      </c>
      <c r="E4476" s="6">
        <v>1</v>
      </c>
      <c r="F4476" s="6" t="s">
        <v>1970</v>
      </c>
      <c r="G4476" s="6" t="s">
        <v>22</v>
      </c>
      <c r="H4476" s="7">
        <v>43401.787256944444</v>
      </c>
      <c r="I4476" s="7">
        <v>43383.708333333336</v>
      </c>
      <c r="J4476" s="4">
        <f t="shared" si="348"/>
        <v>2018</v>
      </c>
      <c r="K4476" s="4">
        <f t="shared" si="349"/>
        <v>10</v>
      </c>
      <c r="L4476" s="6">
        <f t="shared" si="350"/>
        <v>1562018.9999997849</v>
      </c>
      <c r="M4476" s="8">
        <f t="shared" si="346"/>
        <v>26033.649999996414</v>
      </c>
      <c r="N4476" s="8">
        <f t="shared" si="347"/>
        <v>26033.649999996414</v>
      </c>
      <c r="O4476" s="18">
        <v>1</v>
      </c>
      <c r="P4476" s="6" t="s">
        <v>7509</v>
      </c>
      <c r="Q4476" s="6" t="s">
        <v>24</v>
      </c>
    </row>
    <row r="4477" spans="1:17" ht="15">
      <c r="A4477" s="6" t="s">
        <v>17</v>
      </c>
      <c r="B4477" s="6" t="s">
        <v>18</v>
      </c>
      <c r="C4477" s="6" t="s">
        <v>35</v>
      </c>
      <c r="D4477" s="6" t="s">
        <v>4693</v>
      </c>
      <c r="E4477" s="6">
        <v>1</v>
      </c>
      <c r="F4477" s="6" t="s">
        <v>1970</v>
      </c>
      <c r="G4477" s="6" t="s">
        <v>22</v>
      </c>
      <c r="H4477" s="7">
        <v>43404.825960648152</v>
      </c>
      <c r="I4477" s="7">
        <v>43383.708333333336</v>
      </c>
      <c r="J4477" s="4">
        <f t="shared" si="348"/>
        <v>2018</v>
      </c>
      <c r="K4477" s="4">
        <f t="shared" si="349"/>
        <v>10</v>
      </c>
      <c r="L4477" s="6">
        <f t="shared" si="350"/>
        <v>1824563.000000082</v>
      </c>
      <c r="M4477" s="8">
        <f t="shared" si="346"/>
        <v>30409.383333334699</v>
      </c>
      <c r="N4477" s="8">
        <f t="shared" si="347"/>
        <v>30409.383333334699</v>
      </c>
      <c r="O4477" s="18">
        <v>1</v>
      </c>
      <c r="P4477" s="6" t="s">
        <v>7510</v>
      </c>
      <c r="Q4477" s="6" t="s">
        <v>24</v>
      </c>
    </row>
    <row r="4478" spans="1:17" ht="15">
      <c r="A4478" s="6" t="s">
        <v>17</v>
      </c>
      <c r="B4478" s="6" t="s">
        <v>18</v>
      </c>
      <c r="C4478" s="6" t="s">
        <v>35</v>
      </c>
      <c r="D4478" s="6" t="s">
        <v>7511</v>
      </c>
      <c r="E4478" s="6">
        <v>2</v>
      </c>
      <c r="F4478" s="6" t="s">
        <v>1970</v>
      </c>
      <c r="G4478" s="6" t="s">
        <v>22</v>
      </c>
      <c r="H4478" s="7">
        <v>43402.464837962965</v>
      </c>
      <c r="I4478" s="7">
        <v>43383.708333333336</v>
      </c>
      <c r="J4478" s="4">
        <f t="shared" si="348"/>
        <v>2018</v>
      </c>
      <c r="K4478" s="4">
        <f t="shared" si="349"/>
        <v>10</v>
      </c>
      <c r="L4478" s="6">
        <f t="shared" si="350"/>
        <v>1620561.9999999879</v>
      </c>
      <c r="M4478" s="8">
        <f t="shared" si="346"/>
        <v>27009.366666666465</v>
      </c>
      <c r="N4478" s="8">
        <f t="shared" si="347"/>
        <v>54018.73333333293</v>
      </c>
      <c r="O4478" s="18">
        <v>1</v>
      </c>
      <c r="P4478" s="6" t="s">
        <v>7512</v>
      </c>
      <c r="Q4478" s="6" t="s">
        <v>24</v>
      </c>
    </row>
    <row r="4479" spans="1:17" ht="15">
      <c r="A4479" s="6" t="s">
        <v>17</v>
      </c>
      <c r="B4479" s="6" t="s">
        <v>18</v>
      </c>
      <c r="C4479" s="6" t="s">
        <v>19</v>
      </c>
      <c r="D4479" s="6" t="s">
        <v>264</v>
      </c>
      <c r="E4479" s="6">
        <v>333</v>
      </c>
      <c r="F4479" s="6" t="s">
        <v>1970</v>
      </c>
      <c r="G4479" s="6" t="s">
        <v>22</v>
      </c>
      <c r="H4479" s="7">
        <v>43398.420127314814</v>
      </c>
      <c r="I4479" s="7">
        <v>43383.708333333336</v>
      </c>
      <c r="J4479" s="4">
        <f t="shared" si="348"/>
        <v>2018</v>
      </c>
      <c r="K4479" s="4">
        <f t="shared" si="349"/>
        <v>10</v>
      </c>
      <c r="L4479" s="6">
        <f t="shared" si="350"/>
        <v>1271098.9999996964</v>
      </c>
      <c r="M4479" s="8">
        <f t="shared" si="346"/>
        <v>21184.983333328273</v>
      </c>
      <c r="N4479" s="8">
        <f t="shared" si="347"/>
        <v>7054599.4499983154</v>
      </c>
      <c r="O4479" s="18">
        <v>1</v>
      </c>
      <c r="P4479" s="6" t="s">
        <v>7513</v>
      </c>
      <c r="Q4479" s="6" t="s">
        <v>24</v>
      </c>
    </row>
    <row r="4480" spans="1:17" ht="15">
      <c r="A4480" s="6" t="s">
        <v>17</v>
      </c>
      <c r="B4480" s="6" t="s">
        <v>18</v>
      </c>
      <c r="C4480" s="6" t="s">
        <v>35</v>
      </c>
      <c r="D4480" s="6" t="s">
        <v>436</v>
      </c>
      <c r="E4480" s="6">
        <v>68</v>
      </c>
      <c r="F4480" s="6" t="s">
        <v>1970</v>
      </c>
      <c r="G4480" s="6" t="s">
        <v>22</v>
      </c>
      <c r="H4480" s="7">
        <v>43397.338252314818</v>
      </c>
      <c r="I4480" s="7">
        <v>43383.708333333336</v>
      </c>
      <c r="J4480" s="4">
        <f t="shared" si="348"/>
        <v>2018</v>
      </c>
      <c r="K4480" s="4">
        <f t="shared" si="349"/>
        <v>10</v>
      </c>
      <c r="L4480" s="6">
        <f t="shared" si="350"/>
        <v>1177625.0000000233</v>
      </c>
      <c r="M4480" s="8">
        <f t="shared" si="351" ref="M4480:M4543">+L4480/60</f>
        <v>19627.083333333721</v>
      </c>
      <c r="N4480" s="8">
        <f t="shared" si="352" ref="N4480:N4543">+M4480*E4480</f>
        <v>1334641.6666666931</v>
      </c>
      <c r="O4480" s="18">
        <v>1</v>
      </c>
      <c r="P4480" s="6" t="s">
        <v>7514</v>
      </c>
      <c r="Q4480" s="6" t="s">
        <v>24</v>
      </c>
    </row>
    <row r="4481" spans="1:17" ht="15">
      <c r="A4481" s="6" t="s">
        <v>17</v>
      </c>
      <c r="B4481" s="6" t="s">
        <v>18</v>
      </c>
      <c r="C4481" s="6" t="s">
        <v>35</v>
      </c>
      <c r="D4481" s="6" t="s">
        <v>2742</v>
      </c>
      <c r="E4481" s="6">
        <v>15</v>
      </c>
      <c r="F4481" s="6" t="s">
        <v>1970</v>
      </c>
      <c r="G4481" s="6" t="s">
        <v>22</v>
      </c>
      <c r="H4481" s="7">
        <v>43403.336134259262</v>
      </c>
      <c r="I4481" s="7">
        <v>43383.708333333336</v>
      </c>
      <c r="J4481" s="4">
        <f t="shared" si="348"/>
        <v>2018</v>
      </c>
      <c r="K4481" s="4">
        <f t="shared" si="349"/>
        <v>10</v>
      </c>
      <c r="L4481" s="6">
        <f t="shared" si="350"/>
        <v>1695841.9999999925</v>
      </c>
      <c r="M4481" s="8">
        <f t="shared" si="351"/>
        <v>28264.033333333209</v>
      </c>
      <c r="N4481" s="8">
        <f t="shared" si="352"/>
        <v>423960.49999999814</v>
      </c>
      <c r="O4481" s="18">
        <v>1</v>
      </c>
      <c r="P4481" s="6" t="s">
        <v>7515</v>
      </c>
      <c r="Q4481" s="6" t="s">
        <v>24</v>
      </c>
    </row>
    <row r="4482" spans="1:17" ht="15">
      <c r="A4482" s="6" t="s">
        <v>17</v>
      </c>
      <c r="B4482" s="6" t="s">
        <v>140</v>
      </c>
      <c r="C4482" s="6" t="s">
        <v>141</v>
      </c>
      <c r="D4482" s="6" t="s">
        <v>7516</v>
      </c>
      <c r="E4482" s="6">
        <v>1</v>
      </c>
      <c r="F4482" s="6" t="s">
        <v>1970</v>
      </c>
      <c r="G4482" s="6" t="s">
        <v>22</v>
      </c>
      <c r="H4482" s="7">
        <v>43394.6246875</v>
      </c>
      <c r="I4482" s="7">
        <v>43383.708333333336</v>
      </c>
      <c r="J4482" s="4">
        <f t="shared" si="348"/>
        <v>2018</v>
      </c>
      <c r="K4482" s="4">
        <f t="shared" si="349"/>
        <v>10</v>
      </c>
      <c r="L4482" s="6">
        <f t="shared" si="350"/>
        <v>943172.99999976531</v>
      </c>
      <c r="M4482" s="8">
        <f t="shared" si="351"/>
        <v>15719.549999996088</v>
      </c>
      <c r="N4482" s="8">
        <f t="shared" si="352"/>
        <v>15719.549999996088</v>
      </c>
      <c r="O4482" s="18">
        <v>1</v>
      </c>
      <c r="P4482" s="6" t="s">
        <v>7517</v>
      </c>
      <c r="Q4482" s="6" t="s">
        <v>24</v>
      </c>
    </row>
    <row r="4483" spans="1:17" ht="15">
      <c r="A4483" s="6" t="s">
        <v>17</v>
      </c>
      <c r="B4483" s="6" t="s">
        <v>140</v>
      </c>
      <c r="C4483" s="6" t="s">
        <v>141</v>
      </c>
      <c r="D4483" s="6" t="s">
        <v>7518</v>
      </c>
      <c r="E4483" s="6">
        <v>1</v>
      </c>
      <c r="F4483" s="6" t="s">
        <v>1970</v>
      </c>
      <c r="G4483" s="6" t="s">
        <v>22</v>
      </c>
      <c r="H4483" s="7">
        <v>43395.682766203703</v>
      </c>
      <c r="I4483" s="7">
        <v>43383.708333333336</v>
      </c>
      <c r="J4483" s="4">
        <f t="shared" si="353" ref="J4483:J4546">YEAR(I4483)</f>
        <v>2018</v>
      </c>
      <c r="K4483" s="4">
        <f t="shared" si="354" ref="K4483:K4546">MONTH(I4483)</f>
        <v>10</v>
      </c>
      <c r="L4483" s="6">
        <f t="shared" si="350"/>
        <v>1034590.9999997355</v>
      </c>
      <c r="M4483" s="8">
        <f t="shared" si="351"/>
        <v>17243.183333328925</v>
      </c>
      <c r="N4483" s="8">
        <f t="shared" si="352"/>
        <v>17243.183333328925</v>
      </c>
      <c r="O4483" s="18">
        <v>1</v>
      </c>
      <c r="P4483" s="6" t="s">
        <v>7519</v>
      </c>
      <c r="Q4483" s="6" t="s">
        <v>24</v>
      </c>
    </row>
    <row r="4484" spans="1:17" ht="15">
      <c r="A4484" s="6" t="s">
        <v>17</v>
      </c>
      <c r="B4484" s="6" t="s">
        <v>140</v>
      </c>
      <c r="C4484" s="6" t="s">
        <v>141</v>
      </c>
      <c r="D4484" s="6" t="s">
        <v>578</v>
      </c>
      <c r="E4484" s="6">
        <v>1047</v>
      </c>
      <c r="F4484" s="6" t="s">
        <v>1970</v>
      </c>
      <c r="G4484" s="6" t="s">
        <v>22</v>
      </c>
      <c r="H4484" s="7">
        <v>43390.804166666669</v>
      </c>
      <c r="I4484" s="17">
        <v>43383.708333333336</v>
      </c>
      <c r="J4484" s="4">
        <f t="shared" si="353"/>
        <v>2018</v>
      </c>
      <c r="K4484" s="4">
        <f t="shared" si="354"/>
        <v>10</v>
      </c>
      <c r="L4484" s="6">
        <f t="shared" si="350"/>
        <v>613079.99999995809</v>
      </c>
      <c r="M4484" s="8">
        <f t="shared" si="351"/>
        <v>10217.999999999302</v>
      </c>
      <c r="N4484" s="8">
        <f t="shared" si="352"/>
        <v>10698245.999999268</v>
      </c>
      <c r="O4484" s="18">
        <v>1</v>
      </c>
      <c r="P4484" s="6" t="s">
        <v>7520</v>
      </c>
      <c r="Q4484" s="6" t="s">
        <v>24</v>
      </c>
    </row>
    <row r="4485" spans="1:17" ht="15">
      <c r="A4485" s="6" t="s">
        <v>17</v>
      </c>
      <c r="B4485" s="6" t="s">
        <v>18</v>
      </c>
      <c r="C4485" s="6" t="s">
        <v>35</v>
      </c>
      <c r="D4485" s="6" t="s">
        <v>221</v>
      </c>
      <c r="E4485" s="6">
        <v>1189</v>
      </c>
      <c r="F4485" s="6" t="s">
        <v>1970</v>
      </c>
      <c r="G4485" s="6" t="s">
        <v>22</v>
      </c>
      <c r="H4485" s="7">
        <v>43388.697731481479</v>
      </c>
      <c r="I4485" s="17">
        <v>43383.708333333336</v>
      </c>
      <c r="J4485" s="4">
        <f t="shared" si="353"/>
        <v>2018</v>
      </c>
      <c r="K4485" s="4">
        <f t="shared" si="354"/>
        <v>10</v>
      </c>
      <c r="L4485" s="6">
        <f t="shared" si="350"/>
        <v>431083.99999961257</v>
      </c>
      <c r="M4485" s="8">
        <f t="shared" si="351"/>
        <v>7184.7333333268762</v>
      </c>
      <c r="N4485" s="8">
        <f t="shared" si="352"/>
        <v>8542647.9333256558</v>
      </c>
      <c r="O4485" s="18">
        <v>1</v>
      </c>
      <c r="P4485" s="6" t="s">
        <v>7521</v>
      </c>
      <c r="Q4485" s="6" t="s">
        <v>24</v>
      </c>
    </row>
    <row r="4486" spans="1:17" ht="15">
      <c r="A4486" s="6" t="s">
        <v>17</v>
      </c>
      <c r="B4486" s="6" t="s">
        <v>41</v>
      </c>
      <c r="C4486" s="6" t="s">
        <v>129</v>
      </c>
      <c r="D4486" s="6" t="s">
        <v>7522</v>
      </c>
      <c r="E4486" s="6">
        <v>4</v>
      </c>
      <c r="F4486" s="6" t="s">
        <v>1970</v>
      </c>
      <c r="G4486" s="6" t="s">
        <v>22</v>
      </c>
      <c r="H4486" s="7">
        <v>43389.453287037039</v>
      </c>
      <c r="I4486" s="17">
        <v>43383.708333333336</v>
      </c>
      <c r="J4486" s="4">
        <f t="shared" si="353"/>
        <v>2018</v>
      </c>
      <c r="K4486" s="4">
        <f t="shared" si="354"/>
        <v>10</v>
      </c>
      <c r="L4486" s="6">
        <f t="shared" si="350"/>
        <v>496363.99999991991</v>
      </c>
      <c r="M4486" s="8">
        <f t="shared" si="351"/>
        <v>8272.7333333319984</v>
      </c>
      <c r="N4486" s="8">
        <f t="shared" si="352"/>
        <v>33090.933333327994</v>
      </c>
      <c r="O4486" s="18">
        <v>1</v>
      </c>
      <c r="P4486" s="6" t="s">
        <v>7523</v>
      </c>
      <c r="Q4486" s="6" t="s">
        <v>24</v>
      </c>
    </row>
    <row r="4487" spans="1:17" ht="15">
      <c r="A4487" s="6" t="s">
        <v>17</v>
      </c>
      <c r="B4487" s="6" t="s">
        <v>41</v>
      </c>
      <c r="C4487" s="6" t="s">
        <v>42</v>
      </c>
      <c r="D4487" s="6" t="s">
        <v>681</v>
      </c>
      <c r="E4487" s="6">
        <v>97</v>
      </c>
      <c r="F4487" s="6" t="s">
        <v>1970</v>
      </c>
      <c r="G4487" s="6" t="s">
        <v>22</v>
      </c>
      <c r="H4487" s="7">
        <v>43392.508333333331</v>
      </c>
      <c r="I4487" s="17">
        <v>43383.708333333336</v>
      </c>
      <c r="J4487" s="4">
        <f t="shared" si="353"/>
        <v>2018</v>
      </c>
      <c r="K4487" s="4">
        <f t="shared" si="354"/>
        <v>10</v>
      </c>
      <c r="L4487" s="6">
        <f t="shared" si="350"/>
        <v>760319.99999962281</v>
      </c>
      <c r="M4487" s="8">
        <f t="shared" si="351"/>
        <v>12671.999999993714</v>
      </c>
      <c r="N4487" s="8">
        <f t="shared" si="352"/>
        <v>1229183.9999993902</v>
      </c>
      <c r="O4487" s="18">
        <v>1</v>
      </c>
      <c r="P4487" s="6" t="s">
        <v>7524</v>
      </c>
      <c r="Q4487" s="6" t="s">
        <v>24</v>
      </c>
    </row>
    <row r="4488" spans="1:17" ht="15">
      <c r="A4488" s="6" t="s">
        <v>17</v>
      </c>
      <c r="B4488" s="6" t="s">
        <v>41</v>
      </c>
      <c r="C4488" s="6" t="s">
        <v>42</v>
      </c>
      <c r="D4488" s="6" t="s">
        <v>7525</v>
      </c>
      <c r="E4488" s="6">
        <v>3</v>
      </c>
      <c r="F4488" s="6" t="s">
        <v>1970</v>
      </c>
      <c r="G4488" s="6" t="s">
        <v>22</v>
      </c>
      <c r="H4488" s="7">
        <v>43392.508333333331</v>
      </c>
      <c r="I4488" s="17">
        <v>43383.708333333336</v>
      </c>
      <c r="J4488" s="4">
        <f t="shared" si="353"/>
        <v>2018</v>
      </c>
      <c r="K4488" s="4">
        <f t="shared" si="354"/>
        <v>10</v>
      </c>
      <c r="L4488" s="6">
        <f t="shared" si="350"/>
        <v>760319.99999962281</v>
      </c>
      <c r="M4488" s="8">
        <f t="shared" si="351"/>
        <v>12671.999999993714</v>
      </c>
      <c r="N4488" s="8">
        <f t="shared" si="352"/>
        <v>38015.999999981141</v>
      </c>
      <c r="O4488" s="18">
        <v>1</v>
      </c>
      <c r="P4488" s="6" t="s">
        <v>7526</v>
      </c>
      <c r="Q4488" s="6" t="s">
        <v>24</v>
      </c>
    </row>
    <row r="4489" spans="1:17" ht="15">
      <c r="A4489" s="6" t="s">
        <v>17</v>
      </c>
      <c r="B4489" s="6" t="s">
        <v>41</v>
      </c>
      <c r="C4489" s="6" t="s">
        <v>42</v>
      </c>
      <c r="D4489" s="6" t="s">
        <v>7525</v>
      </c>
      <c r="E4489" s="6">
        <v>3</v>
      </c>
      <c r="F4489" s="6" t="s">
        <v>1970</v>
      </c>
      <c r="G4489" s="6" t="s">
        <v>22</v>
      </c>
      <c r="H4489" s="7">
        <v>43392.508333333331</v>
      </c>
      <c r="I4489" s="17">
        <v>43383.708333333336</v>
      </c>
      <c r="J4489" s="4">
        <f t="shared" si="353"/>
        <v>2018</v>
      </c>
      <c r="K4489" s="4">
        <f t="shared" si="354"/>
        <v>10</v>
      </c>
      <c r="L4489" s="6">
        <f t="shared" si="350"/>
        <v>760319.99999962281</v>
      </c>
      <c r="M4489" s="8">
        <f t="shared" si="351"/>
        <v>12671.999999993714</v>
      </c>
      <c r="N4489" s="8">
        <f t="shared" si="352"/>
        <v>38015.999999981141</v>
      </c>
      <c r="O4489" s="18">
        <v>1</v>
      </c>
      <c r="P4489" s="6" t="s">
        <v>7527</v>
      </c>
      <c r="Q4489" s="6" t="s">
        <v>24</v>
      </c>
    </row>
    <row r="4490" spans="1:17" ht="15">
      <c r="A4490" s="6" t="s">
        <v>17</v>
      </c>
      <c r="B4490" s="6" t="s">
        <v>18</v>
      </c>
      <c r="C4490" s="6" t="s">
        <v>38</v>
      </c>
      <c r="D4490" s="6" t="s">
        <v>4650</v>
      </c>
      <c r="E4490" s="6">
        <v>5</v>
      </c>
      <c r="F4490" s="6" t="s">
        <v>1970</v>
      </c>
      <c r="G4490" s="6" t="s">
        <v>22</v>
      </c>
      <c r="H4490" s="7">
        <v>43392.549976851849</v>
      </c>
      <c r="I4490" s="17">
        <v>43383.708333333336</v>
      </c>
      <c r="J4490" s="4">
        <f t="shared" si="353"/>
        <v>2018</v>
      </c>
      <c r="K4490" s="4">
        <f t="shared" si="354"/>
        <v>10</v>
      </c>
      <c r="L4490" s="6">
        <f t="shared" si="355" ref="L4490:L4553">(H4490-I4490)*60*24*60</f>
        <v>763917.99999957439</v>
      </c>
      <c r="M4490" s="8">
        <f t="shared" si="351"/>
        <v>12731.966666659573</v>
      </c>
      <c r="N4490" s="8">
        <f t="shared" si="352"/>
        <v>63659.833333297865</v>
      </c>
      <c r="O4490" s="18">
        <v>1</v>
      </c>
      <c r="P4490" s="6" t="s">
        <v>7528</v>
      </c>
      <c r="Q4490" s="6" t="s">
        <v>24</v>
      </c>
    </row>
    <row r="4491" spans="1:17" ht="15">
      <c r="A4491" s="6" t="s">
        <v>17</v>
      </c>
      <c r="B4491" s="6" t="s">
        <v>18</v>
      </c>
      <c r="C4491" s="6" t="s">
        <v>25</v>
      </c>
      <c r="D4491" s="6" t="s">
        <v>7529</v>
      </c>
      <c r="E4491" s="6">
        <v>2</v>
      </c>
      <c r="F4491" s="6" t="s">
        <v>1970</v>
      </c>
      <c r="G4491" s="6" t="s">
        <v>22</v>
      </c>
      <c r="H4491" s="7">
        <v>43392.594861111109</v>
      </c>
      <c r="I4491" s="17">
        <v>43383.708333333336</v>
      </c>
      <c r="J4491" s="4">
        <f t="shared" si="353"/>
        <v>2018</v>
      </c>
      <c r="K4491" s="4">
        <f t="shared" si="354"/>
        <v>10</v>
      </c>
      <c r="L4491" s="6">
        <f t="shared" si="355"/>
        <v>767795.99999960046</v>
      </c>
      <c r="M4491" s="8">
        <f t="shared" si="351"/>
        <v>12796.599999993341</v>
      </c>
      <c r="N4491" s="8">
        <f t="shared" si="352"/>
        <v>25593.199999986682</v>
      </c>
      <c r="O4491" s="18">
        <v>1</v>
      </c>
      <c r="P4491" s="6" t="s">
        <v>7530</v>
      </c>
      <c r="Q4491" s="6" t="s">
        <v>24</v>
      </c>
    </row>
    <row r="4492" spans="1:17" ht="15">
      <c r="A4492" s="6" t="s">
        <v>17</v>
      </c>
      <c r="B4492" s="6" t="s">
        <v>18</v>
      </c>
      <c r="C4492" s="6" t="s">
        <v>25</v>
      </c>
      <c r="D4492" s="6" t="s">
        <v>1069</v>
      </c>
      <c r="E4492" s="6">
        <v>9</v>
      </c>
      <c r="F4492" s="6" t="s">
        <v>1970</v>
      </c>
      <c r="G4492" s="6" t="s">
        <v>22</v>
      </c>
      <c r="H4492" s="7">
        <v>43392.596030092594</v>
      </c>
      <c r="I4492" s="17">
        <v>43383.708333333336</v>
      </c>
      <c r="J4492" s="4">
        <f t="shared" si="353"/>
        <v>2018</v>
      </c>
      <c r="K4492" s="4">
        <f t="shared" si="354"/>
        <v>10</v>
      </c>
      <c r="L4492" s="6">
        <f t="shared" si="355"/>
        <v>767896.99999995064</v>
      </c>
      <c r="M4492" s="8">
        <f t="shared" si="351"/>
        <v>12798.283333332511</v>
      </c>
      <c r="N4492" s="8">
        <f t="shared" si="352"/>
        <v>115184.5499999926</v>
      </c>
      <c r="O4492" s="18">
        <v>1</v>
      </c>
      <c r="P4492" s="6" t="s">
        <v>7531</v>
      </c>
      <c r="Q4492" s="6" t="s">
        <v>24</v>
      </c>
    </row>
    <row r="4493" spans="1:17" ht="15">
      <c r="A4493" s="6" t="s">
        <v>17</v>
      </c>
      <c r="B4493" s="6" t="s">
        <v>18</v>
      </c>
      <c r="C4493" s="6" t="s">
        <v>25</v>
      </c>
      <c r="D4493" s="6" t="s">
        <v>7532</v>
      </c>
      <c r="E4493" s="6">
        <v>3</v>
      </c>
      <c r="F4493" s="6" t="s">
        <v>1970</v>
      </c>
      <c r="G4493" s="6" t="s">
        <v>22</v>
      </c>
      <c r="H4493" s="7">
        <v>43392.614953703705</v>
      </c>
      <c r="I4493" s="17">
        <v>43383.708333333336</v>
      </c>
      <c r="J4493" s="4">
        <f t="shared" si="353"/>
        <v>2018</v>
      </c>
      <c r="K4493" s="4">
        <f t="shared" si="354"/>
        <v>10</v>
      </c>
      <c r="L4493" s="6">
        <f t="shared" si="355"/>
        <v>769531.99999993667</v>
      </c>
      <c r="M4493" s="8">
        <f t="shared" si="351"/>
        <v>12825.533333332278</v>
      </c>
      <c r="N4493" s="8">
        <f t="shared" si="352"/>
        <v>38476.599999996834</v>
      </c>
      <c r="O4493" s="18">
        <v>1</v>
      </c>
      <c r="P4493" s="6" t="s">
        <v>7533</v>
      </c>
      <c r="Q4493" s="6" t="s">
        <v>24</v>
      </c>
    </row>
    <row r="4494" spans="1:17" ht="15">
      <c r="A4494" s="6" t="s">
        <v>17</v>
      </c>
      <c r="B4494" s="6" t="s">
        <v>18</v>
      </c>
      <c r="C4494" s="6" t="s">
        <v>19</v>
      </c>
      <c r="D4494" s="6" t="s">
        <v>1345</v>
      </c>
      <c r="E4494" s="6">
        <v>84</v>
      </c>
      <c r="F4494" s="6" t="s">
        <v>1970</v>
      </c>
      <c r="G4494" s="6" t="s">
        <v>22</v>
      </c>
      <c r="H4494" s="7">
        <v>43392.734571759262</v>
      </c>
      <c r="I4494" s="7">
        <v>43383.708333333336</v>
      </c>
      <c r="J4494" s="4">
        <f t="shared" si="353"/>
        <v>2018</v>
      </c>
      <c r="K4494" s="4">
        <f t="shared" si="354"/>
        <v>10</v>
      </c>
      <c r="L4494" s="6">
        <f t="shared" si="355"/>
        <v>779866.99999999255</v>
      </c>
      <c r="M4494" s="8">
        <f t="shared" si="351"/>
        <v>12997.783333333209</v>
      </c>
      <c r="N4494" s="8">
        <f t="shared" si="352"/>
        <v>1091813.7999999896</v>
      </c>
      <c r="O4494" s="18">
        <v>1</v>
      </c>
      <c r="P4494" s="6" t="s">
        <v>7534</v>
      </c>
      <c r="Q4494" s="6" t="s">
        <v>24</v>
      </c>
    </row>
    <row r="4495" spans="1:17" ht="15">
      <c r="A4495" s="6" t="s">
        <v>17</v>
      </c>
      <c r="B4495" s="6" t="s">
        <v>18</v>
      </c>
      <c r="C4495" s="6" t="s">
        <v>38</v>
      </c>
      <c r="D4495" s="6" t="s">
        <v>7535</v>
      </c>
      <c r="E4495" s="6">
        <v>536</v>
      </c>
      <c r="F4495" s="6" t="s">
        <v>1970</v>
      </c>
      <c r="G4495" s="6" t="s">
        <v>22</v>
      </c>
      <c r="H4495" s="7">
        <v>43392.737361111111</v>
      </c>
      <c r="I4495" s="7">
        <v>43383.708333333336</v>
      </c>
      <c r="J4495" s="4">
        <f t="shared" si="353"/>
        <v>2018</v>
      </c>
      <c r="K4495" s="4">
        <f t="shared" si="354"/>
        <v>10</v>
      </c>
      <c r="L4495" s="6">
        <f t="shared" si="355"/>
        <v>780107.99999975134</v>
      </c>
      <c r="M4495" s="8">
        <f t="shared" si="351"/>
        <v>13001.799999995856</v>
      </c>
      <c r="N4495" s="8">
        <f t="shared" si="352"/>
        <v>6968964.7999977786</v>
      </c>
      <c r="O4495" s="18">
        <v>1</v>
      </c>
      <c r="P4495" s="6" t="s">
        <v>7536</v>
      </c>
      <c r="Q4495" s="6" t="s">
        <v>24</v>
      </c>
    </row>
    <row r="4496" spans="1:17" ht="15">
      <c r="A4496" s="6" t="s">
        <v>17</v>
      </c>
      <c r="B4496" s="6" t="s">
        <v>18</v>
      </c>
      <c r="C4496" s="6" t="s">
        <v>38</v>
      </c>
      <c r="D4496" s="6" t="s">
        <v>7537</v>
      </c>
      <c r="E4496" s="6">
        <v>2</v>
      </c>
      <c r="F4496" s="6" t="s">
        <v>1970</v>
      </c>
      <c r="G4496" s="6" t="s">
        <v>22</v>
      </c>
      <c r="H4496" s="7">
        <v>43392.826631944445</v>
      </c>
      <c r="I4496" s="7">
        <v>43383.708333333336</v>
      </c>
      <c r="J4496" s="4">
        <f t="shared" si="353"/>
        <v>2018</v>
      </c>
      <c r="K4496" s="4">
        <f t="shared" si="354"/>
        <v>10</v>
      </c>
      <c r="L4496" s="6">
        <f t="shared" si="355"/>
        <v>787820.99999981001</v>
      </c>
      <c r="M4496" s="8">
        <f t="shared" si="351"/>
        <v>13130.349999996834</v>
      </c>
      <c r="N4496" s="8">
        <f t="shared" si="352"/>
        <v>26260.699999993667</v>
      </c>
      <c r="O4496" s="18">
        <v>1</v>
      </c>
      <c r="P4496" s="6" t="s">
        <v>7538</v>
      </c>
      <c r="Q4496" s="6" t="s">
        <v>24</v>
      </c>
    </row>
    <row r="4497" spans="1:17" ht="15">
      <c r="A4497" s="6" t="s">
        <v>17</v>
      </c>
      <c r="B4497" s="6" t="s">
        <v>18</v>
      </c>
      <c r="C4497" s="6" t="s">
        <v>38</v>
      </c>
      <c r="D4497" s="6" t="s">
        <v>7539</v>
      </c>
      <c r="E4497" s="6">
        <v>1</v>
      </c>
      <c r="F4497" s="6" t="s">
        <v>1970</v>
      </c>
      <c r="G4497" s="6" t="s">
        <v>22</v>
      </c>
      <c r="H4497" s="7">
        <v>43392.829953703702</v>
      </c>
      <c r="I4497" s="17">
        <v>43383.708333333336</v>
      </c>
      <c r="J4497" s="4">
        <f t="shared" si="353"/>
        <v>2018</v>
      </c>
      <c r="K4497" s="4">
        <f t="shared" si="354"/>
        <v>10</v>
      </c>
      <c r="L4497" s="6">
        <f t="shared" si="355"/>
        <v>788107.99999963492</v>
      </c>
      <c r="M4497" s="8">
        <f t="shared" si="351"/>
        <v>13135.133333327249</v>
      </c>
      <c r="N4497" s="8">
        <f t="shared" si="352"/>
        <v>13135.133333327249</v>
      </c>
      <c r="O4497" s="18">
        <v>1</v>
      </c>
      <c r="P4497" s="6" t="s">
        <v>7540</v>
      </c>
      <c r="Q4497" s="6" t="s">
        <v>24</v>
      </c>
    </row>
    <row r="4498" spans="1:17" ht="15">
      <c r="A4498" s="6" t="s">
        <v>17</v>
      </c>
      <c r="B4498" s="6" t="s">
        <v>18</v>
      </c>
      <c r="C4498" s="6" t="s">
        <v>38</v>
      </c>
      <c r="D4498" s="6" t="s">
        <v>7541</v>
      </c>
      <c r="E4498" s="6">
        <v>1</v>
      </c>
      <c r="F4498" s="6" t="s">
        <v>1970</v>
      </c>
      <c r="G4498" s="6" t="s">
        <v>22</v>
      </c>
      <c r="H4498" s="7">
        <v>43392.830150462964</v>
      </c>
      <c r="I4498" s="7">
        <v>43383.708333333336</v>
      </c>
      <c r="J4498" s="4">
        <f t="shared" si="353"/>
        <v>2018</v>
      </c>
      <c r="K4498" s="4">
        <f t="shared" si="354"/>
        <v>10</v>
      </c>
      <c r="L4498" s="6">
        <f t="shared" si="355"/>
        <v>788124.99999983702</v>
      </c>
      <c r="M4498" s="8">
        <f t="shared" si="351"/>
        <v>13135.41666666395</v>
      </c>
      <c r="N4498" s="8">
        <f t="shared" si="352"/>
        <v>13135.41666666395</v>
      </c>
      <c r="O4498" s="18">
        <v>1</v>
      </c>
      <c r="P4498" s="6" t="s">
        <v>7542</v>
      </c>
      <c r="Q4498" s="6" t="s">
        <v>24</v>
      </c>
    </row>
    <row r="4499" spans="1:17" ht="15">
      <c r="A4499" s="6" t="s">
        <v>17</v>
      </c>
      <c r="B4499" s="6" t="s">
        <v>18</v>
      </c>
      <c r="C4499" s="6" t="s">
        <v>38</v>
      </c>
      <c r="D4499" s="6" t="s">
        <v>467</v>
      </c>
      <c r="E4499" s="6">
        <v>3</v>
      </c>
      <c r="F4499" s="6" t="s">
        <v>1970</v>
      </c>
      <c r="G4499" s="6" t="s">
        <v>22</v>
      </c>
      <c r="H4499" s="7">
        <v>43392.830312500002</v>
      </c>
      <c r="I4499" s="7">
        <v>43383.708333333336</v>
      </c>
      <c r="J4499" s="4">
        <f t="shared" si="353"/>
        <v>2018</v>
      </c>
      <c r="K4499" s="4">
        <f t="shared" si="354"/>
        <v>10</v>
      </c>
      <c r="L4499" s="6">
        <f t="shared" si="355"/>
        <v>788138.99999996647</v>
      </c>
      <c r="M4499" s="8">
        <f t="shared" si="351"/>
        <v>13135.649999999441</v>
      </c>
      <c r="N4499" s="8">
        <f t="shared" si="352"/>
        <v>39406.949999998324</v>
      </c>
      <c r="O4499" s="18">
        <v>1</v>
      </c>
      <c r="P4499" s="6" t="s">
        <v>7543</v>
      </c>
      <c r="Q4499" s="6" t="s">
        <v>24</v>
      </c>
    </row>
    <row r="4500" spans="1:17" ht="15">
      <c r="A4500" s="6" t="s">
        <v>17</v>
      </c>
      <c r="B4500" s="6" t="s">
        <v>18</v>
      </c>
      <c r="C4500" s="6" t="s">
        <v>19</v>
      </c>
      <c r="D4500" s="6" t="s">
        <v>5652</v>
      </c>
      <c r="E4500" s="6">
        <v>48</v>
      </c>
      <c r="F4500" s="6" t="s">
        <v>1970</v>
      </c>
      <c r="G4500" s="6" t="s">
        <v>22</v>
      </c>
      <c r="H4500" s="7">
        <v>43392.83353009259</v>
      </c>
      <c r="I4500" s="7">
        <v>43383.708333333336</v>
      </c>
      <c r="J4500" s="4">
        <f t="shared" si="353"/>
        <v>2018</v>
      </c>
      <c r="K4500" s="4">
        <f t="shared" si="354"/>
        <v>10</v>
      </c>
      <c r="L4500" s="6">
        <f t="shared" si="355"/>
        <v>788416.99999957345</v>
      </c>
      <c r="M4500" s="8">
        <f t="shared" si="351"/>
        <v>13140.283333326224</v>
      </c>
      <c r="N4500" s="8">
        <f t="shared" si="352"/>
        <v>630733.59999965876</v>
      </c>
      <c r="O4500" s="18">
        <v>1</v>
      </c>
      <c r="P4500" s="6" t="s">
        <v>7544</v>
      </c>
      <c r="Q4500" s="6" t="s">
        <v>24</v>
      </c>
    </row>
    <row r="4501" spans="1:17" ht="15">
      <c r="A4501" s="6" t="s">
        <v>17</v>
      </c>
      <c r="B4501" s="6" t="s">
        <v>18</v>
      </c>
      <c r="C4501" s="6" t="s">
        <v>19</v>
      </c>
      <c r="D4501" s="6" t="s">
        <v>7545</v>
      </c>
      <c r="E4501" s="6">
        <v>21</v>
      </c>
      <c r="F4501" s="6" t="s">
        <v>1970</v>
      </c>
      <c r="G4501" s="6" t="s">
        <v>22</v>
      </c>
      <c r="H4501" s="7">
        <v>43392.83353009259</v>
      </c>
      <c r="I4501" s="7">
        <v>43383.708333333336</v>
      </c>
      <c r="J4501" s="4">
        <f t="shared" si="353"/>
        <v>2018</v>
      </c>
      <c r="K4501" s="4">
        <f t="shared" si="354"/>
        <v>10</v>
      </c>
      <c r="L4501" s="6">
        <f t="shared" si="355"/>
        <v>788416.99999957345</v>
      </c>
      <c r="M4501" s="8">
        <f t="shared" si="351"/>
        <v>13140.283333326224</v>
      </c>
      <c r="N4501" s="8">
        <f t="shared" si="352"/>
        <v>275945.94999985071</v>
      </c>
      <c r="O4501" s="18">
        <v>1</v>
      </c>
      <c r="P4501" s="6" t="s">
        <v>7546</v>
      </c>
      <c r="Q4501" s="6" t="s">
        <v>24</v>
      </c>
    </row>
    <row r="4502" spans="1:17" ht="15">
      <c r="A4502" s="6" t="s">
        <v>17</v>
      </c>
      <c r="B4502" s="6" t="s">
        <v>18</v>
      </c>
      <c r="C4502" s="6" t="s">
        <v>19</v>
      </c>
      <c r="D4502" s="6" t="s">
        <v>7547</v>
      </c>
      <c r="E4502" s="6">
        <v>4</v>
      </c>
      <c r="F4502" s="6" t="s">
        <v>1970</v>
      </c>
      <c r="G4502" s="6" t="s">
        <v>22</v>
      </c>
      <c r="H4502" s="7">
        <v>43392.83353009259</v>
      </c>
      <c r="I4502" s="7">
        <v>43383.708333333336</v>
      </c>
      <c r="J4502" s="4">
        <f t="shared" si="353"/>
        <v>2018</v>
      </c>
      <c r="K4502" s="4">
        <f t="shared" si="354"/>
        <v>10</v>
      </c>
      <c r="L4502" s="6">
        <f t="shared" si="355"/>
        <v>788416.99999957345</v>
      </c>
      <c r="M4502" s="8">
        <f t="shared" si="351"/>
        <v>13140.283333326224</v>
      </c>
      <c r="N4502" s="8">
        <f t="shared" si="352"/>
        <v>52561.133333304897</v>
      </c>
      <c r="O4502" s="18">
        <v>1</v>
      </c>
      <c r="P4502" s="6" t="s">
        <v>7548</v>
      </c>
      <c r="Q4502" s="6" t="s">
        <v>24</v>
      </c>
    </row>
    <row r="4503" spans="1:17" ht="15">
      <c r="A4503" s="6" t="s">
        <v>17</v>
      </c>
      <c r="B4503" s="6" t="s">
        <v>18</v>
      </c>
      <c r="C4503" s="6" t="s">
        <v>19</v>
      </c>
      <c r="D4503" s="6" t="s">
        <v>7314</v>
      </c>
      <c r="E4503" s="6">
        <v>2</v>
      </c>
      <c r="F4503" s="6" t="s">
        <v>1970</v>
      </c>
      <c r="G4503" s="6" t="s">
        <v>22</v>
      </c>
      <c r="H4503" s="7">
        <v>43392.83353009259</v>
      </c>
      <c r="I4503" s="7">
        <v>43383.708333333336</v>
      </c>
      <c r="J4503" s="4">
        <f t="shared" si="353"/>
        <v>2018</v>
      </c>
      <c r="K4503" s="4">
        <f t="shared" si="354"/>
        <v>10</v>
      </c>
      <c r="L4503" s="6">
        <f t="shared" si="355"/>
        <v>788416.99999957345</v>
      </c>
      <c r="M4503" s="8">
        <f t="shared" si="351"/>
        <v>13140.283333326224</v>
      </c>
      <c r="N4503" s="8">
        <f t="shared" si="352"/>
        <v>26280.566666652448</v>
      </c>
      <c r="O4503" s="18">
        <v>1</v>
      </c>
      <c r="P4503" s="6" t="s">
        <v>7549</v>
      </c>
      <c r="Q4503" s="6" t="s">
        <v>24</v>
      </c>
    </row>
    <row r="4504" spans="1:17" ht="15">
      <c r="A4504" s="6" t="s">
        <v>17</v>
      </c>
      <c r="B4504" s="6" t="s">
        <v>18</v>
      </c>
      <c r="C4504" s="6" t="s">
        <v>19</v>
      </c>
      <c r="D4504" s="6" t="s">
        <v>7547</v>
      </c>
      <c r="E4504" s="6">
        <v>4</v>
      </c>
      <c r="F4504" s="6" t="s">
        <v>1970</v>
      </c>
      <c r="G4504" s="6" t="s">
        <v>22</v>
      </c>
      <c r="H4504" s="7">
        <v>43392.83353009259</v>
      </c>
      <c r="I4504" s="7">
        <v>43383.708333333336</v>
      </c>
      <c r="J4504" s="4">
        <f t="shared" si="353"/>
        <v>2018</v>
      </c>
      <c r="K4504" s="4">
        <f t="shared" si="354"/>
        <v>10</v>
      </c>
      <c r="L4504" s="6">
        <f t="shared" si="355"/>
        <v>788416.99999957345</v>
      </c>
      <c r="M4504" s="8">
        <f t="shared" si="351"/>
        <v>13140.283333326224</v>
      </c>
      <c r="N4504" s="8">
        <f t="shared" si="352"/>
        <v>52561.133333304897</v>
      </c>
      <c r="O4504" s="18">
        <v>1</v>
      </c>
      <c r="P4504" s="6" t="s">
        <v>7550</v>
      </c>
      <c r="Q4504" s="6" t="s">
        <v>24</v>
      </c>
    </row>
    <row r="4505" spans="1:17" ht="15">
      <c r="A4505" s="6" t="s">
        <v>17</v>
      </c>
      <c r="B4505" s="6" t="s">
        <v>18</v>
      </c>
      <c r="C4505" s="6" t="s">
        <v>19</v>
      </c>
      <c r="D4505" s="6" t="s">
        <v>7134</v>
      </c>
      <c r="E4505" s="6">
        <v>26</v>
      </c>
      <c r="F4505" s="6" t="s">
        <v>1970</v>
      </c>
      <c r="G4505" s="6" t="s">
        <v>22</v>
      </c>
      <c r="H4505" s="7">
        <v>43392.83353009259</v>
      </c>
      <c r="I4505" s="7">
        <v>43383.708333333336</v>
      </c>
      <c r="J4505" s="4">
        <f t="shared" si="353"/>
        <v>2018</v>
      </c>
      <c r="K4505" s="4">
        <f t="shared" si="354"/>
        <v>10</v>
      </c>
      <c r="L4505" s="6">
        <f t="shared" si="355"/>
        <v>788416.99999957345</v>
      </c>
      <c r="M4505" s="8">
        <f t="shared" si="351"/>
        <v>13140.283333326224</v>
      </c>
      <c r="N4505" s="8">
        <f t="shared" si="352"/>
        <v>341647.36666648183</v>
      </c>
      <c r="O4505" s="18">
        <v>1</v>
      </c>
      <c r="P4505" s="6" t="s">
        <v>7551</v>
      </c>
      <c r="Q4505" s="6" t="s">
        <v>24</v>
      </c>
    </row>
    <row r="4506" spans="1:17" ht="15">
      <c r="A4506" s="6" t="s">
        <v>17</v>
      </c>
      <c r="B4506" s="6" t="s">
        <v>18</v>
      </c>
      <c r="C4506" s="6" t="s">
        <v>19</v>
      </c>
      <c r="D4506" s="6" t="s">
        <v>7547</v>
      </c>
      <c r="E4506" s="6">
        <v>4</v>
      </c>
      <c r="F4506" s="6" t="s">
        <v>1970</v>
      </c>
      <c r="G4506" s="6" t="s">
        <v>22</v>
      </c>
      <c r="H4506" s="7">
        <v>43392.83353009259</v>
      </c>
      <c r="I4506" s="7">
        <v>43383.708333333336</v>
      </c>
      <c r="J4506" s="4">
        <f t="shared" si="353"/>
        <v>2018</v>
      </c>
      <c r="K4506" s="4">
        <f t="shared" si="354"/>
        <v>10</v>
      </c>
      <c r="L4506" s="6">
        <f t="shared" si="355"/>
        <v>788416.99999957345</v>
      </c>
      <c r="M4506" s="8">
        <f t="shared" si="351"/>
        <v>13140.283333326224</v>
      </c>
      <c r="N4506" s="8">
        <f t="shared" si="352"/>
        <v>52561.133333304897</v>
      </c>
      <c r="O4506" s="18">
        <v>1</v>
      </c>
      <c r="P4506" s="6" t="s">
        <v>7552</v>
      </c>
      <c r="Q4506" s="6" t="s">
        <v>24</v>
      </c>
    </row>
    <row r="4507" spans="1:17" ht="15">
      <c r="A4507" s="6" t="s">
        <v>17</v>
      </c>
      <c r="B4507" s="6" t="s">
        <v>18</v>
      </c>
      <c r="C4507" s="6" t="s">
        <v>35</v>
      </c>
      <c r="D4507" s="6" t="s">
        <v>5550</v>
      </c>
      <c r="E4507" s="6">
        <v>67</v>
      </c>
      <c r="F4507" s="6" t="s">
        <v>1970</v>
      </c>
      <c r="G4507" s="6" t="s">
        <v>22</v>
      </c>
      <c r="H4507" s="7">
        <v>43393.53702546296</v>
      </c>
      <c r="I4507" s="7">
        <v>43383.708333333336</v>
      </c>
      <c r="J4507" s="4">
        <f t="shared" si="353"/>
        <v>2018</v>
      </c>
      <c r="K4507" s="4">
        <f t="shared" si="354"/>
        <v>10</v>
      </c>
      <c r="L4507" s="6">
        <f t="shared" si="355"/>
        <v>849198.99999951012</v>
      </c>
      <c r="M4507" s="8">
        <f t="shared" si="351"/>
        <v>14153.316666658502</v>
      </c>
      <c r="N4507" s="8">
        <f t="shared" si="352"/>
        <v>948272.21666611964</v>
      </c>
      <c r="O4507" s="18">
        <v>1</v>
      </c>
      <c r="P4507" s="6" t="s">
        <v>7553</v>
      </c>
      <c r="Q4507" s="6" t="s">
        <v>24</v>
      </c>
    </row>
    <row r="4508" spans="1:17" ht="15">
      <c r="A4508" s="6" t="s">
        <v>17</v>
      </c>
      <c r="B4508" s="6" t="s">
        <v>18</v>
      </c>
      <c r="C4508" s="6" t="s">
        <v>25</v>
      </c>
      <c r="D4508" s="6" t="s">
        <v>7554</v>
      </c>
      <c r="E4508" s="6">
        <v>2</v>
      </c>
      <c r="F4508" s="6" t="s">
        <v>1970</v>
      </c>
      <c r="G4508" s="6" t="s">
        <v>22</v>
      </c>
      <c r="H4508" s="7">
        <v>43393.635277777779</v>
      </c>
      <c r="I4508" s="7">
        <v>43383.708333333336</v>
      </c>
      <c r="J4508" s="4">
        <f t="shared" si="353"/>
        <v>2018</v>
      </c>
      <c r="K4508" s="4">
        <f t="shared" si="354"/>
        <v>10</v>
      </c>
      <c r="L4508" s="6">
        <f t="shared" si="355"/>
        <v>857687.99999991897</v>
      </c>
      <c r="M4508" s="8">
        <f t="shared" si="351"/>
        <v>14294.79999999865</v>
      </c>
      <c r="N4508" s="8">
        <f t="shared" si="352"/>
        <v>28589.599999997299</v>
      </c>
      <c r="O4508" s="18">
        <v>1</v>
      </c>
      <c r="P4508" s="6" t="s">
        <v>7555</v>
      </c>
      <c r="Q4508" s="6" t="s">
        <v>24</v>
      </c>
    </row>
    <row r="4509" spans="1:17" ht="15">
      <c r="A4509" s="6" t="s">
        <v>17</v>
      </c>
      <c r="B4509" s="6" t="s">
        <v>41</v>
      </c>
      <c r="C4509" s="6" t="s">
        <v>129</v>
      </c>
      <c r="D4509" s="6" t="s">
        <v>834</v>
      </c>
      <c r="E4509" s="6">
        <v>6</v>
      </c>
      <c r="F4509" s="6" t="s">
        <v>1970</v>
      </c>
      <c r="G4509" s="6" t="s">
        <v>22</v>
      </c>
      <c r="H4509" s="7">
        <v>43393.637685185182</v>
      </c>
      <c r="I4509" s="7">
        <v>43383.708333333336</v>
      </c>
      <c r="J4509" s="4">
        <f t="shared" si="353"/>
        <v>2018</v>
      </c>
      <c r="K4509" s="4">
        <f t="shared" si="354"/>
        <v>10</v>
      </c>
      <c r="L4509" s="6">
        <f t="shared" si="355"/>
        <v>857895.99999950733</v>
      </c>
      <c r="M4509" s="8">
        <f t="shared" si="351"/>
        <v>14298.266666658456</v>
      </c>
      <c r="N4509" s="8">
        <f t="shared" si="352"/>
        <v>85789.599999950733</v>
      </c>
      <c r="O4509" s="18">
        <v>1</v>
      </c>
      <c r="P4509" s="6" t="s">
        <v>7556</v>
      </c>
      <c r="Q4509" s="6" t="s">
        <v>24</v>
      </c>
    </row>
    <row r="4510" spans="1:17" ht="15">
      <c r="A4510" s="6" t="s">
        <v>17</v>
      </c>
      <c r="B4510" s="6" t="s">
        <v>18</v>
      </c>
      <c r="C4510" s="6" t="s">
        <v>19</v>
      </c>
      <c r="D4510" s="6" t="s">
        <v>7557</v>
      </c>
      <c r="E4510" s="6">
        <v>1</v>
      </c>
      <c r="F4510" s="6" t="s">
        <v>1970</v>
      </c>
      <c r="G4510" s="6" t="s">
        <v>22</v>
      </c>
      <c r="H4510" s="7">
        <v>43394.406527777777</v>
      </c>
      <c r="I4510" s="7">
        <v>43383.708333333336</v>
      </c>
      <c r="J4510" s="4">
        <f t="shared" si="353"/>
        <v>2018</v>
      </c>
      <c r="K4510" s="4">
        <f t="shared" si="354"/>
        <v>10</v>
      </c>
      <c r="L4510" s="6">
        <f t="shared" si="355"/>
        <v>924323.99999974295</v>
      </c>
      <c r="M4510" s="8">
        <f t="shared" si="351"/>
        <v>15405.399999995716</v>
      </c>
      <c r="N4510" s="8">
        <f t="shared" si="352"/>
        <v>15405.399999995716</v>
      </c>
      <c r="O4510" s="18">
        <v>1</v>
      </c>
      <c r="P4510" s="6" t="s">
        <v>7558</v>
      </c>
      <c r="Q4510" s="6" t="s">
        <v>24</v>
      </c>
    </row>
    <row r="4511" spans="1:17" ht="15">
      <c r="A4511" s="6" t="s">
        <v>17</v>
      </c>
      <c r="B4511" s="6" t="s">
        <v>18</v>
      </c>
      <c r="C4511" s="6" t="s">
        <v>19</v>
      </c>
      <c r="D4511" s="6" t="s">
        <v>180</v>
      </c>
      <c r="E4511" s="6">
        <v>20</v>
      </c>
      <c r="F4511" s="6" t="s">
        <v>1970</v>
      </c>
      <c r="G4511" s="6" t="s">
        <v>22</v>
      </c>
      <c r="H4511" s="7">
        <v>43394.452581018515</v>
      </c>
      <c r="I4511" s="7">
        <v>43383.708333333336</v>
      </c>
      <c r="J4511" s="4">
        <f t="shared" si="353"/>
        <v>2018</v>
      </c>
      <c r="K4511" s="4">
        <f t="shared" si="354"/>
        <v>10</v>
      </c>
      <c r="L4511" s="6">
        <f t="shared" si="355"/>
        <v>928302.99999949057</v>
      </c>
      <c r="M4511" s="8">
        <f t="shared" si="351"/>
        <v>15471.716666658176</v>
      </c>
      <c r="N4511" s="8">
        <f t="shared" si="352"/>
        <v>309434.33333316352</v>
      </c>
      <c r="O4511" s="18">
        <v>1</v>
      </c>
      <c r="P4511" s="6" t="s">
        <v>7559</v>
      </c>
      <c r="Q4511" s="6" t="s">
        <v>24</v>
      </c>
    </row>
    <row r="4512" spans="1:17" ht="15">
      <c r="A4512" s="6" t="s">
        <v>17</v>
      </c>
      <c r="B4512" s="6" t="s">
        <v>18</v>
      </c>
      <c r="C4512" s="6" t="s">
        <v>19</v>
      </c>
      <c r="D4512" s="6" t="s">
        <v>7560</v>
      </c>
      <c r="E4512" s="6">
        <v>1</v>
      </c>
      <c r="F4512" s="6" t="s">
        <v>1970</v>
      </c>
      <c r="G4512" s="6" t="s">
        <v>22</v>
      </c>
      <c r="H4512" s="7">
        <v>43394.452800925923</v>
      </c>
      <c r="I4512" s="7">
        <v>43383.708333333336</v>
      </c>
      <c r="J4512" s="4">
        <f t="shared" si="353"/>
        <v>2018</v>
      </c>
      <c r="K4512" s="4">
        <f t="shared" si="354"/>
        <v>10</v>
      </c>
      <c r="L4512" s="6">
        <f t="shared" si="355"/>
        <v>928321.99999953154</v>
      </c>
      <c r="M4512" s="8">
        <f t="shared" si="351"/>
        <v>15472.033333325526</v>
      </c>
      <c r="N4512" s="8">
        <f t="shared" si="352"/>
        <v>15472.033333325526</v>
      </c>
      <c r="O4512" s="18">
        <v>1</v>
      </c>
      <c r="P4512" s="6" t="s">
        <v>7561</v>
      </c>
      <c r="Q4512" s="6" t="s">
        <v>24</v>
      </c>
    </row>
    <row r="4513" spans="1:17" ht="15">
      <c r="A4513" s="6" t="s">
        <v>17</v>
      </c>
      <c r="B4513" s="6" t="s">
        <v>18</v>
      </c>
      <c r="C4513" s="6" t="s">
        <v>19</v>
      </c>
      <c r="D4513" s="6" t="s">
        <v>7562</v>
      </c>
      <c r="E4513" s="6">
        <v>4</v>
      </c>
      <c r="F4513" s="6" t="s">
        <v>1970</v>
      </c>
      <c r="G4513" s="6" t="s">
        <v>22</v>
      </c>
      <c r="H4513" s="7">
        <v>43394.453020833331</v>
      </c>
      <c r="I4513" s="7">
        <v>43383.708333333336</v>
      </c>
      <c r="J4513" s="4">
        <f t="shared" si="353"/>
        <v>2018</v>
      </c>
      <c r="K4513" s="4">
        <f t="shared" si="354"/>
        <v>10</v>
      </c>
      <c r="L4513" s="6">
        <f t="shared" si="355"/>
        <v>928340.99999957252</v>
      </c>
      <c r="M4513" s="8">
        <f t="shared" si="351"/>
        <v>15472.349999992875</v>
      </c>
      <c r="N4513" s="8">
        <f t="shared" si="352"/>
        <v>61889.399999971502</v>
      </c>
      <c r="O4513" s="18">
        <v>1</v>
      </c>
      <c r="P4513" s="6" t="s">
        <v>7563</v>
      </c>
      <c r="Q4513" s="6" t="s">
        <v>24</v>
      </c>
    </row>
    <row r="4514" spans="1:17" ht="15">
      <c r="A4514" s="6" t="s">
        <v>17</v>
      </c>
      <c r="B4514" s="6" t="s">
        <v>18</v>
      </c>
      <c r="C4514" s="6" t="s">
        <v>19</v>
      </c>
      <c r="D4514" s="6" t="s">
        <v>2257</v>
      </c>
      <c r="E4514" s="6">
        <v>29</v>
      </c>
      <c r="F4514" s="6" t="s">
        <v>1970</v>
      </c>
      <c r="G4514" s="6" t="s">
        <v>22</v>
      </c>
      <c r="H4514" s="7">
        <v>43394.49491898148</v>
      </c>
      <c r="I4514" s="7">
        <v>43383.708333333336</v>
      </c>
      <c r="J4514" s="4">
        <f t="shared" si="353"/>
        <v>2018</v>
      </c>
      <c r="K4514" s="4">
        <f t="shared" si="354"/>
        <v>10</v>
      </c>
      <c r="L4514" s="6">
        <f t="shared" si="355"/>
        <v>931960.99999963772</v>
      </c>
      <c r="M4514" s="8">
        <f t="shared" si="351"/>
        <v>15532.683333327295</v>
      </c>
      <c r="N4514" s="8">
        <f t="shared" si="352"/>
        <v>450447.81666649156</v>
      </c>
      <c r="O4514" s="18">
        <v>1</v>
      </c>
      <c r="P4514" s="6" t="s">
        <v>7564</v>
      </c>
      <c r="Q4514" s="6" t="s">
        <v>24</v>
      </c>
    </row>
    <row r="4515" spans="1:17" ht="15">
      <c r="A4515" s="6" t="s">
        <v>17</v>
      </c>
      <c r="B4515" s="6" t="s">
        <v>18</v>
      </c>
      <c r="C4515" s="6" t="s">
        <v>19</v>
      </c>
      <c r="D4515" s="6" t="s">
        <v>7134</v>
      </c>
      <c r="E4515" s="6">
        <v>26</v>
      </c>
      <c r="F4515" s="6" t="s">
        <v>1970</v>
      </c>
      <c r="G4515" s="6" t="s">
        <v>22</v>
      </c>
      <c r="H4515" s="7">
        <v>43394.502557870372</v>
      </c>
      <c r="I4515" s="7">
        <v>43383.708333333336</v>
      </c>
      <c r="J4515" s="4">
        <f t="shared" si="353"/>
        <v>2018</v>
      </c>
      <c r="K4515" s="4">
        <f t="shared" si="354"/>
        <v>10</v>
      </c>
      <c r="L4515" s="6">
        <f t="shared" si="355"/>
        <v>932620.99999990314</v>
      </c>
      <c r="M4515" s="8">
        <f t="shared" si="351"/>
        <v>15543.683333331719</v>
      </c>
      <c r="N4515" s="8">
        <f t="shared" si="352"/>
        <v>404135.7666666247</v>
      </c>
      <c r="O4515" s="18">
        <v>1</v>
      </c>
      <c r="P4515" s="6" t="s">
        <v>7565</v>
      </c>
      <c r="Q4515" s="6" t="s">
        <v>24</v>
      </c>
    </row>
    <row r="4516" spans="1:17" ht="15">
      <c r="A4516" s="6" t="s">
        <v>17</v>
      </c>
      <c r="B4516" s="6" t="s">
        <v>18</v>
      </c>
      <c r="C4516" s="6" t="s">
        <v>19</v>
      </c>
      <c r="D4516" s="6" t="s">
        <v>7115</v>
      </c>
      <c r="E4516" s="6">
        <v>6</v>
      </c>
      <c r="F4516" s="6" t="s">
        <v>1970</v>
      </c>
      <c r="G4516" s="6" t="s">
        <v>22</v>
      </c>
      <c r="H4516" s="7">
        <v>43394.502835648149</v>
      </c>
      <c r="I4516" s="7">
        <v>43383.708333333336</v>
      </c>
      <c r="J4516" s="4">
        <f t="shared" si="353"/>
        <v>2018</v>
      </c>
      <c r="K4516" s="4">
        <f t="shared" si="354"/>
        <v>10</v>
      </c>
      <c r="L4516" s="6">
        <f t="shared" si="355"/>
        <v>932644.99999985565</v>
      </c>
      <c r="M4516" s="8">
        <f t="shared" si="351"/>
        <v>15544.083333330927</v>
      </c>
      <c r="N4516" s="8">
        <f t="shared" si="352"/>
        <v>93264.499999985565</v>
      </c>
      <c r="O4516" s="18">
        <v>1</v>
      </c>
      <c r="P4516" s="6" t="s">
        <v>7566</v>
      </c>
      <c r="Q4516" s="6" t="s">
        <v>24</v>
      </c>
    </row>
    <row r="4517" spans="1:17" ht="15">
      <c r="A4517" s="6" t="s">
        <v>17</v>
      </c>
      <c r="B4517" s="6" t="s">
        <v>18</v>
      </c>
      <c r="C4517" s="6" t="s">
        <v>19</v>
      </c>
      <c r="D4517" s="6" t="s">
        <v>7567</v>
      </c>
      <c r="E4517" s="6">
        <v>34</v>
      </c>
      <c r="F4517" s="6" t="s">
        <v>1970</v>
      </c>
      <c r="G4517" s="6" t="s">
        <v>22</v>
      </c>
      <c r="H4517" s="17">
        <v>43394.526770833334</v>
      </c>
      <c r="I4517" s="7">
        <v>43383.708333333336</v>
      </c>
      <c r="J4517" s="4">
        <f t="shared" si="353"/>
        <v>2018</v>
      </c>
      <c r="K4517" s="4">
        <f t="shared" si="354"/>
        <v>10</v>
      </c>
      <c r="L4517" s="6">
        <f t="shared" si="355"/>
        <v>934712.99999984913</v>
      </c>
      <c r="M4517" s="8">
        <f t="shared" si="351"/>
        <v>15578.549999997485</v>
      </c>
      <c r="N4517" s="8">
        <f t="shared" si="352"/>
        <v>529670.6999999145</v>
      </c>
      <c r="O4517" s="18">
        <v>1</v>
      </c>
      <c r="P4517" s="6" t="s">
        <v>7568</v>
      </c>
      <c r="Q4517" s="6" t="s">
        <v>24</v>
      </c>
    </row>
    <row r="4518" spans="1:17" ht="15">
      <c r="A4518" s="6" t="s">
        <v>17</v>
      </c>
      <c r="B4518" s="6" t="s">
        <v>18</v>
      </c>
      <c r="C4518" s="6" t="s">
        <v>19</v>
      </c>
      <c r="D4518" s="6" t="s">
        <v>7569</v>
      </c>
      <c r="E4518" s="6">
        <v>54</v>
      </c>
      <c r="F4518" s="6" t="s">
        <v>1970</v>
      </c>
      <c r="G4518" s="6" t="s">
        <v>22</v>
      </c>
      <c r="H4518" s="7">
        <v>43394.664953703701</v>
      </c>
      <c r="I4518" s="7">
        <v>43383.708333333336</v>
      </c>
      <c r="J4518" s="4">
        <f t="shared" si="353"/>
        <v>2018</v>
      </c>
      <c r="K4518" s="4">
        <f t="shared" si="354"/>
        <v>10</v>
      </c>
      <c r="L4518" s="6">
        <f t="shared" si="355"/>
        <v>946651.99999955948</v>
      </c>
      <c r="M4518" s="8">
        <f t="shared" si="351"/>
        <v>15777.533333325991</v>
      </c>
      <c r="N4518" s="8">
        <f t="shared" si="352"/>
        <v>851986.79999960354</v>
      </c>
      <c r="O4518" s="18">
        <v>1</v>
      </c>
      <c r="P4518" s="6" t="s">
        <v>7570</v>
      </c>
      <c r="Q4518" s="6" t="s">
        <v>24</v>
      </c>
    </row>
    <row r="4519" spans="1:17" ht="15">
      <c r="A4519" s="6" t="s">
        <v>17</v>
      </c>
      <c r="B4519" s="6" t="s">
        <v>18</v>
      </c>
      <c r="C4519" s="6" t="s">
        <v>19</v>
      </c>
      <c r="D4519" s="6" t="s">
        <v>5652</v>
      </c>
      <c r="E4519" s="6">
        <v>48</v>
      </c>
      <c r="F4519" s="6" t="s">
        <v>1970</v>
      </c>
      <c r="G4519" s="6" t="s">
        <v>22</v>
      </c>
      <c r="H4519" s="7">
        <v>43394.685011574074</v>
      </c>
      <c r="I4519" s="7">
        <v>43383.708333333336</v>
      </c>
      <c r="J4519" s="4">
        <f t="shared" si="353"/>
        <v>2018</v>
      </c>
      <c r="K4519" s="4">
        <f t="shared" si="354"/>
        <v>10</v>
      </c>
      <c r="L4519" s="6">
        <f t="shared" si="355"/>
        <v>948384.99999982305</v>
      </c>
      <c r="M4519" s="8">
        <f t="shared" si="351"/>
        <v>15806.416666663717</v>
      </c>
      <c r="N4519" s="8">
        <f t="shared" si="352"/>
        <v>758707.99999985844</v>
      </c>
      <c r="O4519" s="18">
        <v>1</v>
      </c>
      <c r="P4519" s="6" t="s">
        <v>7571</v>
      </c>
      <c r="Q4519" s="6" t="s">
        <v>24</v>
      </c>
    </row>
    <row r="4520" spans="1:17" ht="15">
      <c r="A4520" s="6" t="s">
        <v>17</v>
      </c>
      <c r="B4520" s="6" t="s">
        <v>18</v>
      </c>
      <c r="C4520" s="6" t="s">
        <v>19</v>
      </c>
      <c r="D4520" s="6" t="s">
        <v>7547</v>
      </c>
      <c r="E4520" s="6">
        <v>4</v>
      </c>
      <c r="F4520" s="6" t="s">
        <v>1970</v>
      </c>
      <c r="G4520" s="6" t="s">
        <v>22</v>
      </c>
      <c r="H4520" s="7">
        <v>43394.764236111114</v>
      </c>
      <c r="I4520" s="7">
        <v>43383.708333333336</v>
      </c>
      <c r="J4520" s="4">
        <f t="shared" si="353"/>
        <v>2018</v>
      </c>
      <c r="K4520" s="4">
        <f t="shared" si="354"/>
        <v>10</v>
      </c>
      <c r="L4520" s="6">
        <f t="shared" si="355"/>
        <v>955230.00000002794</v>
      </c>
      <c r="M4520" s="8">
        <f t="shared" si="351"/>
        <v>15920.500000000466</v>
      </c>
      <c r="N4520" s="8">
        <f t="shared" si="352"/>
        <v>63682.000000001863</v>
      </c>
      <c r="O4520" s="18">
        <v>1</v>
      </c>
      <c r="P4520" s="6" t="s">
        <v>7572</v>
      </c>
      <c r="Q4520" s="6" t="s">
        <v>24</v>
      </c>
    </row>
    <row r="4521" spans="1:17" ht="15">
      <c r="A4521" s="6" t="s">
        <v>17</v>
      </c>
      <c r="B4521" s="6" t="s">
        <v>18</v>
      </c>
      <c r="C4521" s="6" t="s">
        <v>19</v>
      </c>
      <c r="D4521" s="6" t="s">
        <v>7314</v>
      </c>
      <c r="E4521" s="6">
        <v>2</v>
      </c>
      <c r="F4521" s="6" t="s">
        <v>1970</v>
      </c>
      <c r="G4521" s="6" t="s">
        <v>22</v>
      </c>
      <c r="H4521" s="7">
        <v>43394.764490740738</v>
      </c>
      <c r="I4521" s="7">
        <v>43383.708333333336</v>
      </c>
      <c r="J4521" s="4">
        <f t="shared" si="353"/>
        <v>2018</v>
      </c>
      <c r="K4521" s="4">
        <f t="shared" si="354"/>
        <v>10</v>
      </c>
      <c r="L4521" s="6">
        <f t="shared" si="355"/>
        <v>955251.99999951292</v>
      </c>
      <c r="M4521" s="8">
        <f t="shared" si="351"/>
        <v>15920.866666658549</v>
      </c>
      <c r="N4521" s="8">
        <f t="shared" si="352"/>
        <v>31841.733333317097</v>
      </c>
      <c r="O4521" s="18">
        <v>1</v>
      </c>
      <c r="P4521" s="6" t="s">
        <v>7573</v>
      </c>
      <c r="Q4521" s="6" t="s">
        <v>24</v>
      </c>
    </row>
    <row r="4522" spans="1:17" ht="15">
      <c r="A4522" s="6" t="s">
        <v>17</v>
      </c>
      <c r="B4522" s="6" t="s">
        <v>18</v>
      </c>
      <c r="C4522" s="6" t="s">
        <v>19</v>
      </c>
      <c r="D4522" s="6" t="s">
        <v>7545</v>
      </c>
      <c r="E4522" s="6">
        <v>21</v>
      </c>
      <c r="F4522" s="6" t="s">
        <v>1970</v>
      </c>
      <c r="G4522" s="6" t="s">
        <v>22</v>
      </c>
      <c r="H4522" s="7">
        <v>43394.764826388891</v>
      </c>
      <c r="I4522" s="7">
        <v>43383.708333333336</v>
      </c>
      <c r="J4522" s="4">
        <f t="shared" si="353"/>
        <v>2018</v>
      </c>
      <c r="K4522" s="4">
        <f t="shared" si="354"/>
        <v>10</v>
      </c>
      <c r="L4522" s="6">
        <f t="shared" si="355"/>
        <v>955281.00000000559</v>
      </c>
      <c r="M4522" s="8">
        <f t="shared" si="351"/>
        <v>15921.350000000093</v>
      </c>
      <c r="N4522" s="8">
        <f t="shared" si="352"/>
        <v>334348.35000000196</v>
      </c>
      <c r="O4522" s="18">
        <v>1</v>
      </c>
      <c r="P4522" s="6" t="s">
        <v>7574</v>
      </c>
      <c r="Q4522" s="6" t="s">
        <v>24</v>
      </c>
    </row>
    <row r="4523" spans="1:17" ht="15">
      <c r="A4523" s="6" t="s">
        <v>17</v>
      </c>
      <c r="B4523" s="6" t="s">
        <v>18</v>
      </c>
      <c r="C4523" s="6" t="s">
        <v>19</v>
      </c>
      <c r="D4523" s="6" t="s">
        <v>7547</v>
      </c>
      <c r="E4523" s="6">
        <v>4</v>
      </c>
      <c r="F4523" s="6" t="s">
        <v>1970</v>
      </c>
      <c r="G4523" s="6" t="s">
        <v>22</v>
      </c>
      <c r="H4523" s="7">
        <v>43394.765196759261</v>
      </c>
      <c r="I4523" s="7">
        <v>43383.708333333336</v>
      </c>
      <c r="J4523" s="4">
        <f t="shared" si="353"/>
        <v>2018</v>
      </c>
      <c r="K4523" s="4">
        <f t="shared" si="354"/>
        <v>10</v>
      </c>
      <c r="L4523" s="6">
        <f t="shared" si="355"/>
        <v>955312.99999994226</v>
      </c>
      <c r="M4523" s="8">
        <f t="shared" si="351"/>
        <v>15921.883333332371</v>
      </c>
      <c r="N4523" s="8">
        <f t="shared" si="352"/>
        <v>63687.533333329484</v>
      </c>
      <c r="O4523" s="18">
        <v>1</v>
      </c>
      <c r="P4523" s="6" t="s">
        <v>7575</v>
      </c>
      <c r="Q4523" s="6" t="s">
        <v>24</v>
      </c>
    </row>
    <row r="4524" spans="1:17" ht="15">
      <c r="A4524" s="6" t="s">
        <v>17</v>
      </c>
      <c r="B4524" s="6" t="s">
        <v>18</v>
      </c>
      <c r="C4524" s="6" t="s">
        <v>19</v>
      </c>
      <c r="D4524" s="6" t="s">
        <v>7547</v>
      </c>
      <c r="E4524" s="6">
        <v>4</v>
      </c>
      <c r="F4524" s="6" t="s">
        <v>1970</v>
      </c>
      <c r="G4524" s="6" t="s">
        <v>22</v>
      </c>
      <c r="H4524" s="7">
        <v>43394.765648148146</v>
      </c>
      <c r="I4524" s="7">
        <v>43383.708333333336</v>
      </c>
      <c r="J4524" s="4">
        <f t="shared" si="353"/>
        <v>2018</v>
      </c>
      <c r="K4524" s="4">
        <f t="shared" si="354"/>
        <v>10</v>
      </c>
      <c r="L4524" s="6">
        <f t="shared" si="355"/>
        <v>955351.99999962933</v>
      </c>
      <c r="M4524" s="8">
        <f t="shared" si="351"/>
        <v>15922.533333327156</v>
      </c>
      <c r="N4524" s="8">
        <f t="shared" si="352"/>
        <v>63690.133333308622</v>
      </c>
      <c r="O4524" s="18">
        <v>1</v>
      </c>
      <c r="P4524" s="6" t="s">
        <v>7576</v>
      </c>
      <c r="Q4524" s="6" t="s">
        <v>24</v>
      </c>
    </row>
    <row r="4525" spans="1:17" ht="15">
      <c r="A4525" s="6" t="s">
        <v>17</v>
      </c>
      <c r="B4525" s="6" t="s">
        <v>18</v>
      </c>
      <c r="C4525" s="6" t="s">
        <v>25</v>
      </c>
      <c r="D4525" s="6" t="s">
        <v>7577</v>
      </c>
      <c r="E4525" s="6">
        <v>2</v>
      </c>
      <c r="F4525" s="6" t="s">
        <v>1970</v>
      </c>
      <c r="G4525" s="6" t="s">
        <v>22</v>
      </c>
      <c r="H4525" s="7">
        <v>43395.341435185182</v>
      </c>
      <c r="I4525" s="7">
        <v>43383.708333333336</v>
      </c>
      <c r="J4525" s="4">
        <f t="shared" si="353"/>
        <v>2018</v>
      </c>
      <c r="K4525" s="4">
        <f t="shared" si="354"/>
        <v>10</v>
      </c>
      <c r="L4525" s="6">
        <f t="shared" si="355"/>
        <v>1005099.9999995576</v>
      </c>
      <c r="M4525" s="8">
        <f t="shared" si="351"/>
        <v>16751.666666659294</v>
      </c>
      <c r="N4525" s="8">
        <f t="shared" si="352"/>
        <v>33503.333333318587</v>
      </c>
      <c r="O4525" s="18">
        <v>1</v>
      </c>
      <c r="P4525" s="6" t="s">
        <v>7578</v>
      </c>
      <c r="Q4525" s="6" t="s">
        <v>24</v>
      </c>
    </row>
    <row r="4526" spans="1:17" ht="15">
      <c r="A4526" s="6" t="s">
        <v>17</v>
      </c>
      <c r="B4526" s="6" t="s">
        <v>41</v>
      </c>
      <c r="C4526" s="6" t="s">
        <v>42</v>
      </c>
      <c r="D4526" s="6" t="s">
        <v>7579</v>
      </c>
      <c r="E4526" s="6">
        <v>3</v>
      </c>
      <c r="F4526" s="6" t="s">
        <v>1970</v>
      </c>
      <c r="G4526" s="6" t="s">
        <v>22</v>
      </c>
      <c r="H4526" s="7">
        <v>43395.703506944446</v>
      </c>
      <c r="I4526" s="7">
        <v>43383.708333333336</v>
      </c>
      <c r="J4526" s="4">
        <f t="shared" si="353"/>
        <v>2018</v>
      </c>
      <c r="K4526" s="4">
        <f t="shared" si="354"/>
        <v>10</v>
      </c>
      <c r="L4526" s="6">
        <f t="shared" si="355"/>
        <v>1036382.9999999609</v>
      </c>
      <c r="M4526" s="8">
        <f t="shared" si="351"/>
        <v>17273.049999999348</v>
      </c>
      <c r="N4526" s="8">
        <f t="shared" si="352"/>
        <v>51819.149999998044</v>
      </c>
      <c r="O4526" s="18">
        <v>1</v>
      </c>
      <c r="P4526" s="6" t="s">
        <v>7580</v>
      </c>
      <c r="Q4526" s="6" t="s">
        <v>24</v>
      </c>
    </row>
    <row r="4527" spans="1:17" ht="15">
      <c r="A4527" s="6" t="s">
        <v>17</v>
      </c>
      <c r="B4527" s="6" t="s">
        <v>41</v>
      </c>
      <c r="C4527" s="6" t="s">
        <v>42</v>
      </c>
      <c r="D4527" s="6" t="s">
        <v>7176</v>
      </c>
      <c r="E4527" s="6">
        <v>51</v>
      </c>
      <c r="F4527" s="6" t="s">
        <v>1970</v>
      </c>
      <c r="G4527" s="6" t="s">
        <v>22</v>
      </c>
      <c r="H4527" s="7">
        <v>43395.704479166663</v>
      </c>
      <c r="I4527" s="7">
        <v>43383.708333333336</v>
      </c>
      <c r="J4527" s="4">
        <f t="shared" si="353"/>
        <v>2018</v>
      </c>
      <c r="K4527" s="4">
        <f t="shared" si="354"/>
        <v>10</v>
      </c>
      <c r="L4527" s="6">
        <f t="shared" si="355"/>
        <v>1036466.9999994803</v>
      </c>
      <c r="M4527" s="8">
        <f t="shared" si="351"/>
        <v>17274.449999991339</v>
      </c>
      <c r="N4527" s="8">
        <f t="shared" si="352"/>
        <v>880996.94999955827</v>
      </c>
      <c r="O4527" s="18">
        <v>1</v>
      </c>
      <c r="P4527" s="6" t="s">
        <v>7581</v>
      </c>
      <c r="Q4527" s="6" t="s">
        <v>24</v>
      </c>
    </row>
    <row r="4528" spans="1:17" ht="15">
      <c r="A4528" s="6" t="s">
        <v>17</v>
      </c>
      <c r="B4528" s="6" t="s">
        <v>41</v>
      </c>
      <c r="C4528" s="6" t="s">
        <v>135</v>
      </c>
      <c r="D4528" s="6" t="s">
        <v>4824</v>
      </c>
      <c r="E4528" s="6">
        <v>10</v>
      </c>
      <c r="F4528" s="6" t="s">
        <v>1970</v>
      </c>
      <c r="G4528" s="6" t="s">
        <v>22</v>
      </c>
      <c r="H4528" s="7">
        <v>43396.492361111108</v>
      </c>
      <c r="I4528" s="7">
        <v>43383.708333333336</v>
      </c>
      <c r="J4528" s="4">
        <f t="shared" si="353"/>
        <v>2018</v>
      </c>
      <c r="K4528" s="4">
        <f t="shared" si="354"/>
        <v>10</v>
      </c>
      <c r="L4528" s="6">
        <f t="shared" si="355"/>
        <v>1104539.999999525</v>
      </c>
      <c r="M4528" s="8">
        <f t="shared" si="351"/>
        <v>18408.999999992084</v>
      </c>
      <c r="N4528" s="8">
        <f t="shared" si="352"/>
        <v>184089.99999992084</v>
      </c>
      <c r="O4528" s="18">
        <v>1</v>
      </c>
      <c r="P4528" s="6" t="s">
        <v>7582</v>
      </c>
      <c r="Q4528" s="6" t="s">
        <v>24</v>
      </c>
    </row>
    <row r="4529" spans="1:17" ht="15">
      <c r="A4529" s="6" t="s">
        <v>17</v>
      </c>
      <c r="B4529" s="6" t="s">
        <v>47</v>
      </c>
      <c r="C4529" s="6" t="s">
        <v>52</v>
      </c>
      <c r="D4529" s="6" t="s">
        <v>2648</v>
      </c>
      <c r="E4529" s="6">
        <v>13</v>
      </c>
      <c r="F4529" s="6" t="s">
        <v>1970</v>
      </c>
      <c r="G4529" s="6" t="s">
        <v>22</v>
      </c>
      <c r="H4529" s="7">
        <v>43396.622916666667</v>
      </c>
      <c r="I4529" s="7">
        <v>43383.708333333336</v>
      </c>
      <c r="J4529" s="4">
        <f t="shared" si="353"/>
        <v>2018</v>
      </c>
      <c r="K4529" s="4">
        <f t="shared" si="354"/>
        <v>10</v>
      </c>
      <c r="L4529" s="6">
        <f t="shared" si="355"/>
        <v>1115819.9999998324</v>
      </c>
      <c r="M4529" s="8">
        <f t="shared" si="351"/>
        <v>18596.999999997206</v>
      </c>
      <c r="N4529" s="8">
        <f t="shared" si="352"/>
        <v>241760.99999996368</v>
      </c>
      <c r="O4529" s="18">
        <v>1</v>
      </c>
      <c r="P4529" s="6" t="s">
        <v>7583</v>
      </c>
      <c r="Q4529" s="6" t="s">
        <v>24</v>
      </c>
    </row>
    <row r="4530" spans="1:17" ht="15">
      <c r="A4530" s="6" t="s">
        <v>17</v>
      </c>
      <c r="B4530" s="6" t="s">
        <v>41</v>
      </c>
      <c r="C4530" s="6" t="s">
        <v>62</v>
      </c>
      <c r="D4530" s="6" t="s">
        <v>7584</v>
      </c>
      <c r="E4530" s="6">
        <v>16</v>
      </c>
      <c r="F4530" s="6" t="s">
        <v>1970</v>
      </c>
      <c r="G4530" s="6" t="s">
        <v>22</v>
      </c>
      <c r="H4530" s="7">
        <v>43396.674317129633</v>
      </c>
      <c r="I4530" s="7">
        <v>43383.708333333336</v>
      </c>
      <c r="J4530" s="4">
        <f t="shared" si="353"/>
        <v>2018</v>
      </c>
      <c r="K4530" s="4">
        <f t="shared" si="354"/>
        <v>10</v>
      </c>
      <c r="L4530" s="6">
        <f t="shared" si="355"/>
        <v>1120261.0000000801</v>
      </c>
      <c r="M4530" s="8">
        <f t="shared" si="351"/>
        <v>18671.016666668002</v>
      </c>
      <c r="N4530" s="8">
        <f t="shared" si="352"/>
        <v>298736.26666668802</v>
      </c>
      <c r="O4530" s="18">
        <v>1</v>
      </c>
      <c r="P4530" s="6" t="s">
        <v>7585</v>
      </c>
      <c r="Q4530" s="6" t="s">
        <v>24</v>
      </c>
    </row>
    <row r="4531" spans="1:17" ht="15">
      <c r="A4531" s="6" t="s">
        <v>17</v>
      </c>
      <c r="B4531" s="6" t="s">
        <v>41</v>
      </c>
      <c r="C4531" s="6" t="s">
        <v>62</v>
      </c>
      <c r="D4531" s="6" t="s">
        <v>585</v>
      </c>
      <c r="E4531" s="6">
        <v>15</v>
      </c>
      <c r="F4531" s="6" t="s">
        <v>1970</v>
      </c>
      <c r="G4531" s="6" t="s">
        <v>22</v>
      </c>
      <c r="H4531" s="7">
        <v>43396.67454861111</v>
      </c>
      <c r="I4531" s="7">
        <v>43383.708333333336</v>
      </c>
      <c r="J4531" s="4">
        <f t="shared" si="353"/>
        <v>2018</v>
      </c>
      <c r="K4531" s="4">
        <f t="shared" si="354"/>
        <v>10</v>
      </c>
      <c r="L4531" s="6">
        <f t="shared" si="355"/>
        <v>1120280.9999997262</v>
      </c>
      <c r="M4531" s="8">
        <f t="shared" si="351"/>
        <v>18671.349999995437</v>
      </c>
      <c r="N4531" s="8">
        <f t="shared" si="352"/>
        <v>280070.24999993155</v>
      </c>
      <c r="O4531" s="18">
        <v>1</v>
      </c>
      <c r="P4531" s="6" t="s">
        <v>7586</v>
      </c>
      <c r="Q4531" s="6" t="s">
        <v>24</v>
      </c>
    </row>
    <row r="4532" spans="1:17" ht="15">
      <c r="A4532" s="6" t="s">
        <v>17</v>
      </c>
      <c r="B4532" s="6" t="s">
        <v>41</v>
      </c>
      <c r="C4532" s="6" t="s">
        <v>62</v>
      </c>
      <c r="D4532" s="6" t="s">
        <v>7587</v>
      </c>
      <c r="E4532" s="6">
        <v>1</v>
      </c>
      <c r="F4532" s="6" t="s">
        <v>1970</v>
      </c>
      <c r="G4532" s="6" t="s">
        <v>22</v>
      </c>
      <c r="H4532" s="7">
        <v>43396.676678240743</v>
      </c>
      <c r="I4532" s="7">
        <v>43383.708333333336</v>
      </c>
      <c r="J4532" s="4">
        <f t="shared" si="353"/>
        <v>2018</v>
      </c>
      <c r="K4532" s="4">
        <f t="shared" si="354"/>
        <v>10</v>
      </c>
      <c r="L4532" s="6">
        <f t="shared" si="355"/>
        <v>1120464.9999999907</v>
      </c>
      <c r="M4532" s="8">
        <f t="shared" si="351"/>
        <v>18674.416666666511</v>
      </c>
      <c r="N4532" s="8">
        <f t="shared" si="352"/>
        <v>18674.416666666511</v>
      </c>
      <c r="O4532" s="18">
        <v>1</v>
      </c>
      <c r="P4532" s="6" t="s">
        <v>7588</v>
      </c>
      <c r="Q4532" s="6" t="s">
        <v>24</v>
      </c>
    </row>
    <row r="4533" spans="1:17" ht="15">
      <c r="A4533" s="6" t="s">
        <v>17</v>
      </c>
      <c r="B4533" s="6" t="s">
        <v>41</v>
      </c>
      <c r="C4533" s="6" t="s">
        <v>62</v>
      </c>
      <c r="D4533" s="6" t="s">
        <v>7589</v>
      </c>
      <c r="E4533" s="6">
        <v>1</v>
      </c>
      <c r="F4533" s="6" t="s">
        <v>1970</v>
      </c>
      <c r="G4533" s="6" t="s">
        <v>22</v>
      </c>
      <c r="H4533" s="7">
        <v>43396.677245370367</v>
      </c>
      <c r="I4533" s="7">
        <v>43383.708333333336</v>
      </c>
      <c r="J4533" s="4">
        <f t="shared" si="353"/>
        <v>2018</v>
      </c>
      <c r="K4533" s="4">
        <f t="shared" si="354"/>
        <v>10</v>
      </c>
      <c r="L4533" s="6">
        <f t="shared" si="355"/>
        <v>1120513.9999995008</v>
      </c>
      <c r="M4533" s="8">
        <f t="shared" si="351"/>
        <v>18675.233333325014</v>
      </c>
      <c r="N4533" s="8">
        <f t="shared" si="352"/>
        <v>18675.233333325014</v>
      </c>
      <c r="O4533" s="18">
        <v>1</v>
      </c>
      <c r="P4533" s="6" t="s">
        <v>7590</v>
      </c>
      <c r="Q4533" s="6" t="s">
        <v>24</v>
      </c>
    </row>
    <row r="4534" spans="1:17" ht="15">
      <c r="A4534" s="6" t="s">
        <v>17</v>
      </c>
      <c r="B4534" s="6" t="s">
        <v>41</v>
      </c>
      <c r="C4534" s="6" t="s">
        <v>62</v>
      </c>
      <c r="D4534" s="6" t="s">
        <v>292</v>
      </c>
      <c r="E4534" s="6">
        <v>24</v>
      </c>
      <c r="F4534" s="6" t="s">
        <v>1970</v>
      </c>
      <c r="G4534" s="6" t="s">
        <v>22</v>
      </c>
      <c r="H4534" s="7">
        <v>43396.6794212963</v>
      </c>
      <c r="I4534" s="7">
        <v>43383.708333333336</v>
      </c>
      <c r="J4534" s="4">
        <f t="shared" si="353"/>
        <v>2018</v>
      </c>
      <c r="K4534" s="4">
        <f t="shared" si="354"/>
        <v>10</v>
      </c>
      <c r="L4534" s="6">
        <f t="shared" si="355"/>
        <v>1120702.0000000717</v>
      </c>
      <c r="M4534" s="8">
        <f t="shared" si="351"/>
        <v>18678.366666667862</v>
      </c>
      <c r="N4534" s="8">
        <f t="shared" si="352"/>
        <v>448280.80000002868</v>
      </c>
      <c r="O4534" s="18">
        <v>1</v>
      </c>
      <c r="P4534" s="6" t="s">
        <v>7591</v>
      </c>
      <c r="Q4534" s="6" t="s">
        <v>24</v>
      </c>
    </row>
    <row r="4535" spans="1:17" ht="15">
      <c r="A4535" s="6" t="s">
        <v>17</v>
      </c>
      <c r="B4535" s="6" t="s">
        <v>41</v>
      </c>
      <c r="C4535" s="6" t="s">
        <v>62</v>
      </c>
      <c r="D4535" s="6" t="s">
        <v>3027</v>
      </c>
      <c r="E4535" s="6">
        <v>44</v>
      </c>
      <c r="F4535" s="6" t="s">
        <v>1970</v>
      </c>
      <c r="G4535" s="6" t="s">
        <v>22</v>
      </c>
      <c r="H4535" s="7">
        <v>43396.679872685185</v>
      </c>
      <c r="I4535" s="7">
        <v>43383.708333333336</v>
      </c>
      <c r="J4535" s="4">
        <f t="shared" si="353"/>
        <v>2018</v>
      </c>
      <c r="K4535" s="4">
        <f t="shared" si="354"/>
        <v>10</v>
      </c>
      <c r="L4535" s="6">
        <f t="shared" si="355"/>
        <v>1120740.9999997588</v>
      </c>
      <c r="M4535" s="8">
        <f t="shared" si="351"/>
        <v>18679.016666662646</v>
      </c>
      <c r="N4535" s="8">
        <f t="shared" si="352"/>
        <v>821876.73333315644</v>
      </c>
      <c r="O4535" s="18">
        <v>1</v>
      </c>
      <c r="P4535" s="6" t="s">
        <v>7592</v>
      </c>
      <c r="Q4535" s="6" t="s">
        <v>24</v>
      </c>
    </row>
    <row r="4536" spans="1:17" ht="15">
      <c r="A4536" s="6" t="s">
        <v>17</v>
      </c>
      <c r="B4536" s="6" t="s">
        <v>41</v>
      </c>
      <c r="C4536" s="6" t="s">
        <v>62</v>
      </c>
      <c r="D4536" s="6" t="s">
        <v>7593</v>
      </c>
      <c r="E4536" s="6">
        <v>1</v>
      </c>
      <c r="F4536" s="6" t="s">
        <v>1970</v>
      </c>
      <c r="G4536" s="6" t="s">
        <v>22</v>
      </c>
      <c r="H4536" s="7">
        <v>43396.680289351854</v>
      </c>
      <c r="I4536" s="7">
        <v>43383.708333333336</v>
      </c>
      <c r="J4536" s="4">
        <f t="shared" si="353"/>
        <v>2018</v>
      </c>
      <c r="K4536" s="4">
        <f t="shared" si="354"/>
        <v>10</v>
      </c>
      <c r="L4536" s="6">
        <f t="shared" si="355"/>
        <v>1120777.0000000019</v>
      </c>
      <c r="M4536" s="8">
        <f t="shared" si="351"/>
        <v>18679.616666666698</v>
      </c>
      <c r="N4536" s="8">
        <f t="shared" si="352"/>
        <v>18679.616666666698</v>
      </c>
      <c r="O4536" s="18">
        <v>1</v>
      </c>
      <c r="P4536" s="6" t="s">
        <v>7594</v>
      </c>
      <c r="Q4536" s="6" t="s">
        <v>24</v>
      </c>
    </row>
    <row r="4537" spans="1:17" ht="15">
      <c r="A4537" s="6" t="s">
        <v>17</v>
      </c>
      <c r="B4537" s="6" t="s">
        <v>41</v>
      </c>
      <c r="C4537" s="6" t="s">
        <v>62</v>
      </c>
      <c r="D4537" s="6" t="s">
        <v>310</v>
      </c>
      <c r="E4537" s="6">
        <v>14</v>
      </c>
      <c r="F4537" s="6" t="s">
        <v>1970</v>
      </c>
      <c r="G4537" s="6" t="s">
        <v>22</v>
      </c>
      <c r="H4537" s="7">
        <v>43396.680891203701</v>
      </c>
      <c r="I4537" s="7">
        <v>43383.708333333336</v>
      </c>
      <c r="J4537" s="4">
        <f t="shared" si="353"/>
        <v>2018</v>
      </c>
      <c r="K4537" s="4">
        <f t="shared" si="354"/>
        <v>10</v>
      </c>
      <c r="L4537" s="6">
        <f t="shared" si="355"/>
        <v>1120828.9999995846</v>
      </c>
      <c r="M4537" s="8">
        <f t="shared" si="351"/>
        <v>18680.483333326411</v>
      </c>
      <c r="N4537" s="8">
        <f t="shared" si="352"/>
        <v>261526.76666656975</v>
      </c>
      <c r="O4537" s="18">
        <v>1</v>
      </c>
      <c r="P4537" s="6" t="s">
        <v>7595</v>
      </c>
      <c r="Q4537" s="6" t="s">
        <v>24</v>
      </c>
    </row>
    <row r="4538" spans="1:17" ht="15">
      <c r="A4538" s="6" t="s">
        <v>17</v>
      </c>
      <c r="B4538" s="6" t="s">
        <v>41</v>
      </c>
      <c r="C4538" s="6" t="s">
        <v>62</v>
      </c>
      <c r="D4538" s="6" t="s">
        <v>7596</v>
      </c>
      <c r="E4538" s="6">
        <v>2</v>
      </c>
      <c r="F4538" s="6" t="s">
        <v>1970</v>
      </c>
      <c r="G4538" s="6" t="s">
        <v>22</v>
      </c>
      <c r="H4538" s="7">
        <v>43396.681400462963</v>
      </c>
      <c r="I4538" s="7">
        <v>43383.708333333336</v>
      </c>
      <c r="J4538" s="4">
        <f t="shared" si="353"/>
        <v>2018</v>
      </c>
      <c r="K4538" s="4">
        <f t="shared" si="354"/>
        <v>10</v>
      </c>
      <c r="L4538" s="6">
        <f t="shared" si="355"/>
        <v>1120872.9999998119</v>
      </c>
      <c r="M4538" s="8">
        <f t="shared" si="351"/>
        <v>18681.216666663531</v>
      </c>
      <c r="N4538" s="8">
        <f t="shared" si="352"/>
        <v>37362.433333327062</v>
      </c>
      <c r="O4538" s="18">
        <v>1</v>
      </c>
      <c r="P4538" s="6" t="s">
        <v>7597</v>
      </c>
      <c r="Q4538" s="6" t="s">
        <v>24</v>
      </c>
    </row>
    <row r="4539" spans="1:17" ht="15">
      <c r="A4539" s="6" t="s">
        <v>17</v>
      </c>
      <c r="B4539" s="6" t="s">
        <v>41</v>
      </c>
      <c r="C4539" s="6" t="s">
        <v>62</v>
      </c>
      <c r="D4539" s="6" t="s">
        <v>7598</v>
      </c>
      <c r="E4539" s="6">
        <v>1</v>
      </c>
      <c r="F4539" s="6" t="s">
        <v>1970</v>
      </c>
      <c r="G4539" s="6" t="s">
        <v>22</v>
      </c>
      <c r="H4539" s="7">
        <v>43396.682106481479</v>
      </c>
      <c r="I4539" s="7">
        <v>43383.708333333336</v>
      </c>
      <c r="J4539" s="4">
        <f t="shared" si="353"/>
        <v>2018</v>
      </c>
      <c r="K4539" s="4">
        <f t="shared" si="354"/>
        <v>10</v>
      </c>
      <c r="L4539" s="6">
        <f t="shared" si="355"/>
        <v>1120933.9999996126</v>
      </c>
      <c r="M4539" s="8">
        <f t="shared" si="351"/>
        <v>18682.233333326876</v>
      </c>
      <c r="N4539" s="8">
        <f t="shared" si="352"/>
        <v>18682.233333326876</v>
      </c>
      <c r="O4539" s="18">
        <v>1</v>
      </c>
      <c r="P4539" s="6" t="s">
        <v>7599</v>
      </c>
      <c r="Q4539" s="6" t="s">
        <v>24</v>
      </c>
    </row>
    <row r="4540" spans="1:17" ht="15">
      <c r="A4540" s="6" t="s">
        <v>17</v>
      </c>
      <c r="B4540" s="6" t="s">
        <v>41</v>
      </c>
      <c r="C4540" s="6" t="s">
        <v>62</v>
      </c>
      <c r="D4540" s="6" t="s">
        <v>7600</v>
      </c>
      <c r="E4540" s="6">
        <v>4</v>
      </c>
      <c r="F4540" s="6" t="s">
        <v>1970</v>
      </c>
      <c r="G4540" s="6" t="s">
        <v>22</v>
      </c>
      <c r="H4540" s="7">
        <v>43396.682766203703</v>
      </c>
      <c r="I4540" s="7">
        <v>43383.708333333336</v>
      </c>
      <c r="J4540" s="4">
        <f t="shared" si="353"/>
        <v>2018</v>
      </c>
      <c r="K4540" s="4">
        <f t="shared" si="354"/>
        <v>10</v>
      </c>
      <c r="L4540" s="6">
        <f t="shared" si="355"/>
        <v>1120990.9999997355</v>
      </c>
      <c r="M4540" s="8">
        <f t="shared" si="351"/>
        <v>18683.183333328925</v>
      </c>
      <c r="N4540" s="8">
        <f t="shared" si="352"/>
        <v>74732.7333333157</v>
      </c>
      <c r="O4540" s="18">
        <v>1</v>
      </c>
      <c r="P4540" s="6" t="s">
        <v>7601</v>
      </c>
      <c r="Q4540" s="6" t="s">
        <v>24</v>
      </c>
    </row>
    <row r="4541" spans="1:17" ht="15">
      <c r="A4541" s="6" t="s">
        <v>17</v>
      </c>
      <c r="B4541" s="6" t="s">
        <v>41</v>
      </c>
      <c r="C4541" s="6" t="s">
        <v>62</v>
      </c>
      <c r="D4541" s="6" t="s">
        <v>2103</v>
      </c>
      <c r="E4541" s="6">
        <v>28</v>
      </c>
      <c r="F4541" s="6" t="s">
        <v>1970</v>
      </c>
      <c r="G4541" s="6" t="s">
        <v>22</v>
      </c>
      <c r="H4541" s="7">
        <v>43396.683692129627</v>
      </c>
      <c r="I4541" s="7">
        <v>43383.708333333336</v>
      </c>
      <c r="J4541" s="4">
        <f t="shared" si="353"/>
        <v>2018</v>
      </c>
      <c r="K4541" s="4">
        <f t="shared" si="354"/>
        <v>10</v>
      </c>
      <c r="L4541" s="6">
        <f t="shared" si="355"/>
        <v>1121070.9999995772</v>
      </c>
      <c r="M4541" s="8">
        <f t="shared" si="351"/>
        <v>18684.51666665962</v>
      </c>
      <c r="N4541" s="8">
        <f t="shared" si="352"/>
        <v>523166.46666646935</v>
      </c>
      <c r="O4541" s="18">
        <v>1</v>
      </c>
      <c r="P4541" s="6" t="s">
        <v>7602</v>
      </c>
      <c r="Q4541" s="6" t="s">
        <v>24</v>
      </c>
    </row>
    <row r="4542" spans="1:17" ht="15">
      <c r="A4542" s="6" t="s">
        <v>17</v>
      </c>
      <c r="B4542" s="6" t="s">
        <v>41</v>
      </c>
      <c r="C4542" s="6" t="s">
        <v>62</v>
      </c>
      <c r="D4542" s="6" t="s">
        <v>7603</v>
      </c>
      <c r="E4542" s="6">
        <v>1</v>
      </c>
      <c r="F4542" s="6" t="s">
        <v>1970</v>
      </c>
      <c r="G4542" s="6" t="s">
        <v>22</v>
      </c>
      <c r="H4542" s="7">
        <v>43396.684178240743</v>
      </c>
      <c r="I4542" s="7">
        <v>43383.708333333336</v>
      </c>
      <c r="J4542" s="4">
        <f t="shared" si="353"/>
        <v>2018</v>
      </c>
      <c r="K4542" s="4">
        <f t="shared" si="354"/>
        <v>10</v>
      </c>
      <c r="L4542" s="6">
        <f t="shared" si="355"/>
        <v>1121112.9999999655</v>
      </c>
      <c r="M4542" s="8">
        <f t="shared" si="351"/>
        <v>18685.216666666092</v>
      </c>
      <c r="N4542" s="8">
        <f t="shared" si="352"/>
        <v>18685.216666666092</v>
      </c>
      <c r="O4542" s="18">
        <v>1</v>
      </c>
      <c r="P4542" s="6" t="s">
        <v>7604</v>
      </c>
      <c r="Q4542" s="6" t="s">
        <v>24</v>
      </c>
    </row>
    <row r="4543" spans="1:17" ht="15">
      <c r="A4543" s="6" t="s">
        <v>17</v>
      </c>
      <c r="B4543" s="6" t="s">
        <v>41</v>
      </c>
      <c r="C4543" s="6" t="s">
        <v>62</v>
      </c>
      <c r="D4543" s="6" t="s">
        <v>7605</v>
      </c>
      <c r="E4543" s="6">
        <v>1</v>
      </c>
      <c r="F4543" s="6" t="s">
        <v>1970</v>
      </c>
      <c r="G4543" s="6" t="s">
        <v>22</v>
      </c>
      <c r="H4543" s="7">
        <v>43396.686574074076</v>
      </c>
      <c r="I4543" s="7">
        <v>43383.708333333336</v>
      </c>
      <c r="J4543" s="4">
        <f t="shared" si="353"/>
        <v>2018</v>
      </c>
      <c r="K4543" s="4">
        <f t="shared" si="354"/>
        <v>10</v>
      </c>
      <c r="L4543" s="6">
        <f t="shared" si="355"/>
        <v>1121319.9999999488</v>
      </c>
      <c r="M4543" s="8">
        <f t="shared" si="351"/>
        <v>18688.666666665813</v>
      </c>
      <c r="N4543" s="8">
        <f t="shared" si="352"/>
        <v>18688.666666665813</v>
      </c>
      <c r="O4543" s="18">
        <v>1</v>
      </c>
      <c r="P4543" s="6" t="s">
        <v>7606</v>
      </c>
      <c r="Q4543" s="6" t="s">
        <v>24</v>
      </c>
    </row>
    <row r="4544" spans="1:17" ht="15">
      <c r="A4544" s="6" t="s">
        <v>17</v>
      </c>
      <c r="B4544" s="6" t="s">
        <v>41</v>
      </c>
      <c r="C4544" s="6" t="s">
        <v>62</v>
      </c>
      <c r="D4544" s="6" t="s">
        <v>7607</v>
      </c>
      <c r="E4544" s="6">
        <v>1</v>
      </c>
      <c r="F4544" s="6" t="s">
        <v>1970</v>
      </c>
      <c r="G4544" s="6" t="s">
        <v>22</v>
      </c>
      <c r="H4544" s="7">
        <v>43396.68712962963</v>
      </c>
      <c r="I4544" s="7">
        <v>43383.708333333336</v>
      </c>
      <c r="J4544" s="4">
        <f t="shared" si="353"/>
        <v>2018</v>
      </c>
      <c r="K4544" s="4">
        <f t="shared" si="354"/>
        <v>10</v>
      </c>
      <c r="L4544" s="6">
        <f t="shared" si="355"/>
        <v>1121367.9999998538</v>
      </c>
      <c r="M4544" s="8">
        <f t="shared" si="356" ref="M4544:M4607">+L4544/60</f>
        <v>18689.46666666423</v>
      </c>
      <c r="N4544" s="8">
        <f t="shared" si="357" ref="N4544:N4607">+M4544*E4544</f>
        <v>18689.46666666423</v>
      </c>
      <c r="O4544" s="18">
        <v>1</v>
      </c>
      <c r="P4544" s="6" t="s">
        <v>7608</v>
      </c>
      <c r="Q4544" s="6" t="s">
        <v>24</v>
      </c>
    </row>
    <row r="4545" spans="1:17" ht="15">
      <c r="A4545" s="6" t="s">
        <v>17</v>
      </c>
      <c r="B4545" s="6" t="s">
        <v>41</v>
      </c>
      <c r="C4545" s="6" t="s">
        <v>62</v>
      </c>
      <c r="D4545" s="6" t="s">
        <v>7609</v>
      </c>
      <c r="E4545" s="6">
        <v>1</v>
      </c>
      <c r="F4545" s="6" t="s">
        <v>1970</v>
      </c>
      <c r="G4545" s="6" t="s">
        <v>22</v>
      </c>
      <c r="H4545" s="7">
        <v>43396.687650462962</v>
      </c>
      <c r="I4545" s="7">
        <v>43383.708333333336</v>
      </c>
      <c r="J4545" s="4">
        <f t="shared" si="353"/>
        <v>2018</v>
      </c>
      <c r="K4545" s="4">
        <f t="shared" si="354"/>
        <v>10</v>
      </c>
      <c r="L4545" s="6">
        <f t="shared" si="355"/>
        <v>1121412.9999996861</v>
      </c>
      <c r="M4545" s="8">
        <f t="shared" si="356"/>
        <v>18690.216666661436</v>
      </c>
      <c r="N4545" s="8">
        <f t="shared" si="357"/>
        <v>18690.216666661436</v>
      </c>
      <c r="O4545" s="18">
        <v>1</v>
      </c>
      <c r="P4545" s="6" t="s">
        <v>7610</v>
      </c>
      <c r="Q4545" s="6" t="s">
        <v>24</v>
      </c>
    </row>
    <row r="4546" spans="1:17" ht="15">
      <c r="A4546" s="6" t="s">
        <v>17</v>
      </c>
      <c r="B4546" s="6" t="s">
        <v>41</v>
      </c>
      <c r="C4546" s="6" t="s">
        <v>62</v>
      </c>
      <c r="D4546" s="6" t="s">
        <v>7611</v>
      </c>
      <c r="E4546" s="6">
        <v>8</v>
      </c>
      <c r="F4546" s="6" t="s">
        <v>1970</v>
      </c>
      <c r="G4546" s="6" t="s">
        <v>22</v>
      </c>
      <c r="H4546" s="7">
        <v>43396.689004629632</v>
      </c>
      <c r="I4546" s="7">
        <v>43383.708333333336</v>
      </c>
      <c r="J4546" s="4">
        <f t="shared" si="353"/>
        <v>2018</v>
      </c>
      <c r="K4546" s="4">
        <f t="shared" si="354"/>
        <v>10</v>
      </c>
      <c r="L4546" s="6">
        <f t="shared" si="355"/>
        <v>1121530.0000000047</v>
      </c>
      <c r="M4546" s="8">
        <f t="shared" si="356"/>
        <v>18692.166666666744</v>
      </c>
      <c r="N4546" s="8">
        <f t="shared" si="357"/>
        <v>149537.33333333395</v>
      </c>
      <c r="O4546" s="18">
        <v>1</v>
      </c>
      <c r="P4546" s="6" t="s">
        <v>7612</v>
      </c>
      <c r="Q4546" s="6" t="s">
        <v>24</v>
      </c>
    </row>
    <row r="4547" spans="1:17" ht="15">
      <c r="A4547" s="6" t="s">
        <v>17</v>
      </c>
      <c r="B4547" s="6" t="s">
        <v>41</v>
      </c>
      <c r="C4547" s="6" t="s">
        <v>62</v>
      </c>
      <c r="D4547" s="6" t="s">
        <v>1577</v>
      </c>
      <c r="E4547" s="6">
        <v>2</v>
      </c>
      <c r="F4547" s="6" t="s">
        <v>1970</v>
      </c>
      <c r="G4547" s="6" t="s">
        <v>22</v>
      </c>
      <c r="H4547" s="7">
        <v>43396.689884259256</v>
      </c>
      <c r="I4547" s="7">
        <v>43383.708333333336</v>
      </c>
      <c r="J4547" s="4">
        <f t="shared" si="358" ref="J4547:J4610">YEAR(I4547)</f>
        <v>2018</v>
      </c>
      <c r="K4547" s="4">
        <f t="shared" si="359" ref="K4547:K4610">MONTH(I4547)</f>
        <v>10</v>
      </c>
      <c r="L4547" s="6">
        <f t="shared" si="355"/>
        <v>1121605.9999995399</v>
      </c>
      <c r="M4547" s="8">
        <f t="shared" si="356"/>
        <v>18693.433333325665</v>
      </c>
      <c r="N4547" s="8">
        <f t="shared" si="357"/>
        <v>37386.866666651331</v>
      </c>
      <c r="O4547" s="18">
        <v>1</v>
      </c>
      <c r="P4547" s="6" t="s">
        <v>7613</v>
      </c>
      <c r="Q4547" s="6" t="s">
        <v>24</v>
      </c>
    </row>
    <row r="4548" spans="1:17" ht="15">
      <c r="A4548" s="6" t="s">
        <v>17</v>
      </c>
      <c r="B4548" s="6" t="s">
        <v>41</v>
      </c>
      <c r="C4548" s="6" t="s">
        <v>62</v>
      </c>
      <c r="D4548" s="6" t="s">
        <v>7614</v>
      </c>
      <c r="E4548" s="6">
        <v>2</v>
      </c>
      <c r="F4548" s="6" t="s">
        <v>1970</v>
      </c>
      <c r="G4548" s="6" t="s">
        <v>22</v>
      </c>
      <c r="H4548" s="7">
        <v>43396.690520833334</v>
      </c>
      <c r="I4548" s="7">
        <v>43383.708333333336</v>
      </c>
      <c r="J4548" s="4">
        <f t="shared" si="358"/>
        <v>2018</v>
      </c>
      <c r="K4548" s="4">
        <f t="shared" si="359"/>
        <v>10</v>
      </c>
      <c r="L4548" s="6">
        <f t="shared" si="355"/>
        <v>1121660.999999824</v>
      </c>
      <c r="M4548" s="8">
        <f t="shared" si="356"/>
        <v>18694.349999997066</v>
      </c>
      <c r="N4548" s="8">
        <f t="shared" si="357"/>
        <v>37388.699999994133</v>
      </c>
      <c r="O4548" s="18">
        <v>1</v>
      </c>
      <c r="P4548" s="6" t="s">
        <v>7615</v>
      </c>
      <c r="Q4548" s="6" t="s">
        <v>24</v>
      </c>
    </row>
    <row r="4549" spans="1:17" ht="15">
      <c r="A4549" s="6" t="s">
        <v>17</v>
      </c>
      <c r="B4549" s="6" t="s">
        <v>41</v>
      </c>
      <c r="C4549" s="6" t="s">
        <v>62</v>
      </c>
      <c r="D4549" s="6" t="s">
        <v>7616</v>
      </c>
      <c r="E4549" s="6">
        <v>1</v>
      </c>
      <c r="F4549" s="6" t="s">
        <v>1970</v>
      </c>
      <c r="G4549" s="6" t="s">
        <v>22</v>
      </c>
      <c r="H4549" s="7">
        <v>43396.696192129632</v>
      </c>
      <c r="I4549" s="7">
        <v>43383.708333333336</v>
      </c>
      <c r="J4549" s="4">
        <f t="shared" si="358"/>
        <v>2018</v>
      </c>
      <c r="K4549" s="4">
        <f t="shared" si="359"/>
        <v>10</v>
      </c>
      <c r="L4549" s="6">
        <f t="shared" si="355"/>
        <v>1122150.9999999544</v>
      </c>
      <c r="M4549" s="8">
        <f t="shared" si="356"/>
        <v>18702.516666665906</v>
      </c>
      <c r="N4549" s="8">
        <f t="shared" si="357"/>
        <v>18702.516666665906</v>
      </c>
      <c r="O4549" s="18">
        <v>1</v>
      </c>
      <c r="P4549" s="6" t="s">
        <v>7617</v>
      </c>
      <c r="Q4549" s="6" t="s">
        <v>24</v>
      </c>
    </row>
    <row r="4550" spans="1:17" ht="15">
      <c r="A4550" s="6" t="s">
        <v>17</v>
      </c>
      <c r="B4550" s="6" t="s">
        <v>41</v>
      </c>
      <c r="C4550" s="6" t="s">
        <v>62</v>
      </c>
      <c r="D4550" s="6" t="s">
        <v>7618</v>
      </c>
      <c r="E4550" s="6">
        <v>3</v>
      </c>
      <c r="F4550" s="6" t="s">
        <v>1970</v>
      </c>
      <c r="G4550" s="6" t="s">
        <v>22</v>
      </c>
      <c r="H4550" s="7">
        <v>43396.699756944443</v>
      </c>
      <c r="I4550" s="7">
        <v>43383.708333333336</v>
      </c>
      <c r="J4550" s="4">
        <f t="shared" si="358"/>
        <v>2018</v>
      </c>
      <c r="K4550" s="4">
        <f t="shared" si="359"/>
        <v>10</v>
      </c>
      <c r="L4550" s="6">
        <f t="shared" si="355"/>
        <v>1122458.9999996591</v>
      </c>
      <c r="M4550" s="8">
        <f t="shared" si="356"/>
        <v>18707.649999994319</v>
      </c>
      <c r="N4550" s="8">
        <f t="shared" si="357"/>
        <v>56122.949999982957</v>
      </c>
      <c r="O4550" s="18">
        <v>1</v>
      </c>
      <c r="P4550" s="6" t="s">
        <v>7619</v>
      </c>
      <c r="Q4550" s="6" t="s">
        <v>24</v>
      </c>
    </row>
    <row r="4551" spans="1:17" ht="15">
      <c r="A4551" s="6" t="s">
        <v>17</v>
      </c>
      <c r="B4551" s="6" t="s">
        <v>41</v>
      </c>
      <c r="C4551" s="6" t="s">
        <v>62</v>
      </c>
      <c r="D4551" s="6" t="s">
        <v>6150</v>
      </c>
      <c r="E4551" s="6">
        <v>49</v>
      </c>
      <c r="F4551" s="6" t="s">
        <v>1970</v>
      </c>
      <c r="G4551" s="6" t="s">
        <v>22</v>
      </c>
      <c r="H4551" s="7">
        <v>43396.700856481482</v>
      </c>
      <c r="I4551" s="7">
        <v>43383.708333333336</v>
      </c>
      <c r="J4551" s="4">
        <f t="shared" si="358"/>
        <v>2018</v>
      </c>
      <c r="K4551" s="4">
        <f t="shared" si="359"/>
        <v>10</v>
      </c>
      <c r="L4551" s="6">
        <f t="shared" si="355"/>
        <v>1122553.999999864</v>
      </c>
      <c r="M4551" s="8">
        <f t="shared" si="356"/>
        <v>18709.233333331067</v>
      </c>
      <c r="N4551" s="8">
        <f t="shared" si="357"/>
        <v>916752.43333322229</v>
      </c>
      <c r="O4551" s="18">
        <v>1</v>
      </c>
      <c r="P4551" s="6" t="s">
        <v>7620</v>
      </c>
      <c r="Q4551" s="6" t="s">
        <v>24</v>
      </c>
    </row>
    <row r="4552" spans="1:17" ht="15">
      <c r="A4552" s="6" t="s">
        <v>17</v>
      </c>
      <c r="B4552" s="6" t="s">
        <v>41</v>
      </c>
      <c r="C4552" s="6" t="s">
        <v>62</v>
      </c>
      <c r="D4552" s="6" t="s">
        <v>7621</v>
      </c>
      <c r="E4552" s="6">
        <v>5</v>
      </c>
      <c r="F4552" s="6" t="s">
        <v>1970</v>
      </c>
      <c r="G4552" s="6" t="s">
        <v>22</v>
      </c>
      <c r="H4552" s="7">
        <v>43396.701655092591</v>
      </c>
      <c r="I4552" s="7">
        <v>43383.708333333336</v>
      </c>
      <c r="J4552" s="4">
        <f t="shared" si="358"/>
        <v>2018</v>
      </c>
      <c r="K4552" s="4">
        <f t="shared" si="359"/>
        <v>10</v>
      </c>
      <c r="L4552" s="6">
        <f t="shared" si="355"/>
        <v>1122622.9999996489</v>
      </c>
      <c r="M4552" s="8">
        <f t="shared" si="356"/>
        <v>18710.383333327482</v>
      </c>
      <c r="N4552" s="8">
        <f t="shared" si="357"/>
        <v>93551.916666637408</v>
      </c>
      <c r="O4552" s="18">
        <v>1</v>
      </c>
      <c r="P4552" s="6" t="s">
        <v>7622</v>
      </c>
      <c r="Q4552" s="6" t="s">
        <v>24</v>
      </c>
    </row>
    <row r="4553" spans="1:17" ht="15">
      <c r="A4553" s="6" t="s">
        <v>17</v>
      </c>
      <c r="B4553" s="6" t="s">
        <v>41</v>
      </c>
      <c r="C4553" s="6" t="s">
        <v>62</v>
      </c>
      <c r="D4553" s="6" t="s">
        <v>2659</v>
      </c>
      <c r="E4553" s="6">
        <v>6</v>
      </c>
      <c r="F4553" s="6" t="s">
        <v>1970</v>
      </c>
      <c r="G4553" s="6" t="s">
        <v>22</v>
      </c>
      <c r="H4553" s="7">
        <v>43396.70517361111</v>
      </c>
      <c r="I4553" s="7">
        <v>43383.708333333336</v>
      </c>
      <c r="J4553" s="4">
        <f t="shared" si="358"/>
        <v>2018</v>
      </c>
      <c r="K4553" s="4">
        <f t="shared" si="359"/>
        <v>10</v>
      </c>
      <c r="L4553" s="6">
        <f t="shared" si="355"/>
        <v>1122926.9999996759</v>
      </c>
      <c r="M4553" s="8">
        <f t="shared" si="356"/>
        <v>18715.449999994598</v>
      </c>
      <c r="N4553" s="8">
        <f t="shared" si="357"/>
        <v>112292.69999996759</v>
      </c>
      <c r="O4553" s="18">
        <v>1</v>
      </c>
      <c r="P4553" s="6" t="s">
        <v>7623</v>
      </c>
      <c r="Q4553" s="6" t="s">
        <v>24</v>
      </c>
    </row>
    <row r="4554" spans="1:17" ht="15">
      <c r="A4554" s="6" t="s">
        <v>17</v>
      </c>
      <c r="B4554" s="6" t="s">
        <v>41</v>
      </c>
      <c r="C4554" s="6" t="s">
        <v>62</v>
      </c>
      <c r="D4554" s="6" t="s">
        <v>7624</v>
      </c>
      <c r="E4554" s="6">
        <v>4</v>
      </c>
      <c r="F4554" s="6" t="s">
        <v>1970</v>
      </c>
      <c r="G4554" s="6" t="s">
        <v>22</v>
      </c>
      <c r="H4554" s="7">
        <v>43396.70716435185</v>
      </c>
      <c r="I4554" s="7">
        <v>43383.708333333336</v>
      </c>
      <c r="J4554" s="4">
        <f t="shared" si="358"/>
        <v>2018</v>
      </c>
      <c r="K4554" s="4">
        <f t="shared" si="359"/>
        <v>10</v>
      </c>
      <c r="L4554" s="6">
        <f t="shared" si="360" ref="L4554:L4617">(H4554-I4554)*60*24*60</f>
        <v>1123098.9999996498</v>
      </c>
      <c r="M4554" s="8">
        <f t="shared" si="356"/>
        <v>18718.31666666083</v>
      </c>
      <c r="N4554" s="8">
        <f t="shared" si="357"/>
        <v>74873.266666643322</v>
      </c>
      <c r="O4554" s="18">
        <v>1</v>
      </c>
      <c r="P4554" s="6" t="s">
        <v>7625</v>
      </c>
      <c r="Q4554" s="6" t="s">
        <v>24</v>
      </c>
    </row>
    <row r="4555" spans="1:17" ht="15">
      <c r="A4555" s="6" t="s">
        <v>17</v>
      </c>
      <c r="B4555" s="6" t="s">
        <v>41</v>
      </c>
      <c r="C4555" s="6" t="s">
        <v>62</v>
      </c>
      <c r="D4555" s="6" t="s">
        <v>1945</v>
      </c>
      <c r="E4555" s="6">
        <v>42</v>
      </c>
      <c r="F4555" s="6" t="s">
        <v>1970</v>
      </c>
      <c r="G4555" s="6" t="s">
        <v>22</v>
      </c>
      <c r="H4555" s="7">
        <v>43396.70815972222</v>
      </c>
      <c r="I4555" s="7">
        <v>43383.708333333336</v>
      </c>
      <c r="J4555" s="4">
        <f t="shared" si="358"/>
        <v>2018</v>
      </c>
      <c r="K4555" s="4">
        <f t="shared" si="359"/>
        <v>10</v>
      </c>
      <c r="L4555" s="6">
        <f t="shared" si="360"/>
        <v>1123184.9999996368</v>
      </c>
      <c r="M4555" s="8">
        <f t="shared" si="356"/>
        <v>18719.749999993946</v>
      </c>
      <c r="N4555" s="8">
        <f t="shared" si="357"/>
        <v>786229.49999974575</v>
      </c>
      <c r="O4555" s="18">
        <v>1</v>
      </c>
      <c r="P4555" s="6" t="s">
        <v>7626</v>
      </c>
      <c r="Q4555" s="6" t="s">
        <v>24</v>
      </c>
    </row>
    <row r="4556" spans="1:17" ht="15">
      <c r="A4556" s="6" t="s">
        <v>17</v>
      </c>
      <c r="B4556" s="6" t="s">
        <v>41</v>
      </c>
      <c r="C4556" s="6" t="s">
        <v>62</v>
      </c>
      <c r="D4556" s="6" t="s">
        <v>7627</v>
      </c>
      <c r="E4556" s="6">
        <v>5</v>
      </c>
      <c r="F4556" s="6" t="s">
        <v>1970</v>
      </c>
      <c r="G4556" s="6" t="s">
        <v>22</v>
      </c>
      <c r="H4556" s="7">
        <v>43396.709837962961</v>
      </c>
      <c r="I4556" s="7">
        <v>43383.708333333336</v>
      </c>
      <c r="J4556" s="4">
        <f t="shared" si="358"/>
        <v>2018</v>
      </c>
      <c r="K4556" s="4">
        <f t="shared" si="359"/>
        <v>10</v>
      </c>
      <c r="L4556" s="6">
        <f t="shared" si="360"/>
        <v>1123329.9999995856</v>
      </c>
      <c r="M4556" s="8">
        <f t="shared" si="356"/>
        <v>18722.166666659759</v>
      </c>
      <c r="N4556" s="8">
        <f t="shared" si="357"/>
        <v>93610.833333298797</v>
      </c>
      <c r="O4556" s="18">
        <v>1</v>
      </c>
      <c r="P4556" s="6" t="s">
        <v>7628</v>
      </c>
      <c r="Q4556" s="6" t="s">
        <v>24</v>
      </c>
    </row>
    <row r="4557" spans="1:17" ht="15">
      <c r="A4557" s="6" t="s">
        <v>17</v>
      </c>
      <c r="B4557" s="6" t="s">
        <v>41</v>
      </c>
      <c r="C4557" s="6" t="s">
        <v>62</v>
      </c>
      <c r="D4557" s="6" t="s">
        <v>7629</v>
      </c>
      <c r="E4557" s="6">
        <v>6</v>
      </c>
      <c r="F4557" s="6" t="s">
        <v>1970</v>
      </c>
      <c r="G4557" s="6" t="s">
        <v>22</v>
      </c>
      <c r="H4557" s="7">
        <v>43396.710393518515</v>
      </c>
      <c r="I4557" s="7">
        <v>43383.708333333336</v>
      </c>
      <c r="J4557" s="4">
        <f t="shared" si="358"/>
        <v>2018</v>
      </c>
      <c r="K4557" s="4">
        <f t="shared" si="359"/>
        <v>10</v>
      </c>
      <c r="L4557" s="6">
        <f t="shared" si="360"/>
        <v>1123377.9999994906</v>
      </c>
      <c r="M4557" s="8">
        <f t="shared" si="356"/>
        <v>18722.966666658176</v>
      </c>
      <c r="N4557" s="8">
        <f t="shared" si="357"/>
        <v>112337.79999994906</v>
      </c>
      <c r="O4557" s="18">
        <v>1</v>
      </c>
      <c r="P4557" s="6" t="s">
        <v>7630</v>
      </c>
      <c r="Q4557" s="6" t="s">
        <v>24</v>
      </c>
    </row>
    <row r="4558" spans="1:17" ht="15">
      <c r="A4558" s="6" t="s">
        <v>17</v>
      </c>
      <c r="B4558" s="6" t="s">
        <v>41</v>
      </c>
      <c r="C4558" s="6" t="s">
        <v>62</v>
      </c>
      <c r="D4558" s="6" t="s">
        <v>7631</v>
      </c>
      <c r="E4558" s="6">
        <v>3</v>
      </c>
      <c r="F4558" s="6" t="s">
        <v>1970</v>
      </c>
      <c r="G4558" s="6" t="s">
        <v>22</v>
      </c>
      <c r="H4558" s="7">
        <v>43396.711805555555</v>
      </c>
      <c r="I4558" s="7">
        <v>43383.708333333336</v>
      </c>
      <c r="J4558" s="4">
        <f t="shared" si="358"/>
        <v>2018</v>
      </c>
      <c r="K4558" s="4">
        <f t="shared" si="359"/>
        <v>10</v>
      </c>
      <c r="L4558" s="6">
        <f t="shared" si="360"/>
        <v>1123499.9999997206</v>
      </c>
      <c r="M4558" s="8">
        <f t="shared" si="356"/>
        <v>18724.999999995343</v>
      </c>
      <c r="N4558" s="8">
        <f t="shared" si="357"/>
        <v>56174.99999998603</v>
      </c>
      <c r="O4558" s="18">
        <v>1</v>
      </c>
      <c r="P4558" s="6" t="s">
        <v>7632</v>
      </c>
      <c r="Q4558" s="6" t="s">
        <v>24</v>
      </c>
    </row>
    <row r="4559" spans="1:17" ht="15">
      <c r="A4559" s="6" t="s">
        <v>17</v>
      </c>
      <c r="B4559" s="6" t="s">
        <v>41</v>
      </c>
      <c r="C4559" s="6" t="s">
        <v>62</v>
      </c>
      <c r="D4559" s="6" t="s">
        <v>1602</v>
      </c>
      <c r="E4559" s="6">
        <v>3</v>
      </c>
      <c r="F4559" s="6" t="s">
        <v>1970</v>
      </c>
      <c r="G4559" s="6" t="s">
        <v>22</v>
      </c>
      <c r="H4559" s="7">
        <v>43396.712268518517</v>
      </c>
      <c r="I4559" s="7">
        <v>43383.708333333336</v>
      </c>
      <c r="J4559" s="4">
        <f t="shared" si="358"/>
        <v>2018</v>
      </c>
      <c r="K4559" s="4">
        <f t="shared" si="359"/>
        <v>10</v>
      </c>
      <c r="L4559" s="6">
        <f t="shared" si="360"/>
        <v>1123539.9999996414</v>
      </c>
      <c r="M4559" s="8">
        <f t="shared" si="356"/>
        <v>18725.666666660691</v>
      </c>
      <c r="N4559" s="8">
        <f t="shared" si="357"/>
        <v>56176.999999982072</v>
      </c>
      <c r="O4559" s="18">
        <v>1</v>
      </c>
      <c r="P4559" s="6" t="s">
        <v>7633</v>
      </c>
      <c r="Q4559" s="6" t="s">
        <v>24</v>
      </c>
    </row>
    <row r="4560" spans="1:17" ht="15">
      <c r="A4560" s="6" t="s">
        <v>17</v>
      </c>
      <c r="B4560" s="6" t="s">
        <v>41</v>
      </c>
      <c r="C4560" s="6" t="s">
        <v>62</v>
      </c>
      <c r="D4560" s="6" t="s">
        <v>889</v>
      </c>
      <c r="E4560" s="6">
        <v>7</v>
      </c>
      <c r="F4560" s="6" t="s">
        <v>1970</v>
      </c>
      <c r="G4560" s="6" t="s">
        <v>22</v>
      </c>
      <c r="H4560" s="7">
        <v>43396.712858796294</v>
      </c>
      <c r="I4560" s="7">
        <v>43383.708333333336</v>
      </c>
      <c r="J4560" s="4">
        <f t="shared" si="358"/>
        <v>2018</v>
      </c>
      <c r="K4560" s="4">
        <f t="shared" si="359"/>
        <v>10</v>
      </c>
      <c r="L4560" s="6">
        <f t="shared" si="360"/>
        <v>1123590.9999996191</v>
      </c>
      <c r="M4560" s="8">
        <f t="shared" si="356"/>
        <v>18726.516666660318</v>
      </c>
      <c r="N4560" s="8">
        <f t="shared" si="357"/>
        <v>131085.61666662223</v>
      </c>
      <c r="O4560" s="18">
        <v>1</v>
      </c>
      <c r="P4560" s="6" t="s">
        <v>7634</v>
      </c>
      <c r="Q4560" s="6" t="s">
        <v>24</v>
      </c>
    </row>
    <row r="4561" spans="1:17" ht="15">
      <c r="A4561" s="6" t="s">
        <v>17</v>
      </c>
      <c r="B4561" s="6" t="s">
        <v>41</v>
      </c>
      <c r="C4561" s="6" t="s">
        <v>62</v>
      </c>
      <c r="D4561" s="6" t="s">
        <v>721</v>
      </c>
      <c r="E4561" s="6">
        <v>11</v>
      </c>
      <c r="F4561" s="6" t="s">
        <v>1970</v>
      </c>
      <c r="G4561" s="6" t="s">
        <v>22</v>
      </c>
      <c r="H4561" s="7">
        <v>43396.713599537034</v>
      </c>
      <c r="I4561" s="7">
        <v>43383.708333333336</v>
      </c>
      <c r="J4561" s="4">
        <f t="shared" si="358"/>
        <v>2018</v>
      </c>
      <c r="K4561" s="4">
        <f t="shared" si="359"/>
        <v>10</v>
      </c>
      <c r="L4561" s="6">
        <f t="shared" si="360"/>
        <v>1123654.9999994924</v>
      </c>
      <c r="M4561" s="8">
        <f t="shared" si="356"/>
        <v>18727.583333324874</v>
      </c>
      <c r="N4561" s="8">
        <f t="shared" si="357"/>
        <v>206003.41666657361</v>
      </c>
      <c r="O4561" s="18">
        <v>1</v>
      </c>
      <c r="P4561" s="6" t="s">
        <v>7635</v>
      </c>
      <c r="Q4561" s="6" t="s">
        <v>24</v>
      </c>
    </row>
    <row r="4562" spans="1:17" ht="15">
      <c r="A4562" s="6" t="s">
        <v>17</v>
      </c>
      <c r="B4562" s="6" t="s">
        <v>41</v>
      </c>
      <c r="C4562" s="6" t="s">
        <v>62</v>
      </c>
      <c r="D4562" s="6" t="s">
        <v>5218</v>
      </c>
      <c r="E4562" s="6">
        <v>2</v>
      </c>
      <c r="F4562" s="6" t="s">
        <v>1970</v>
      </c>
      <c r="G4562" s="6" t="s">
        <v>22</v>
      </c>
      <c r="H4562" s="7">
        <v>43396.715763888889</v>
      </c>
      <c r="I4562" s="7">
        <v>43383.708333333336</v>
      </c>
      <c r="J4562" s="4">
        <f t="shared" si="358"/>
        <v>2018</v>
      </c>
      <c r="K4562" s="4">
        <f t="shared" si="359"/>
        <v>10</v>
      </c>
      <c r="L4562" s="6">
        <f t="shared" si="360"/>
        <v>1123841.9999998296</v>
      </c>
      <c r="M4562" s="8">
        <f t="shared" si="356"/>
        <v>18730.699999997159</v>
      </c>
      <c r="N4562" s="8">
        <f t="shared" si="357"/>
        <v>37461.399999994319</v>
      </c>
      <c r="O4562" s="18">
        <v>1</v>
      </c>
      <c r="P4562" s="6" t="s">
        <v>7636</v>
      </c>
      <c r="Q4562" s="6" t="s">
        <v>24</v>
      </c>
    </row>
    <row r="4563" spans="1:17" ht="15">
      <c r="A4563" s="6" t="s">
        <v>17</v>
      </c>
      <c r="B4563" s="6" t="s">
        <v>41</v>
      </c>
      <c r="C4563" s="6" t="s">
        <v>62</v>
      </c>
      <c r="D4563" s="6" t="s">
        <v>69</v>
      </c>
      <c r="E4563" s="6">
        <v>39</v>
      </c>
      <c r="F4563" s="6" t="s">
        <v>1970</v>
      </c>
      <c r="G4563" s="6" t="s">
        <v>22</v>
      </c>
      <c r="H4563" s="7">
        <v>43396.716840277775</v>
      </c>
      <c r="I4563" s="7">
        <v>43383.708333333336</v>
      </c>
      <c r="J4563" s="4">
        <f t="shared" si="358"/>
        <v>2018</v>
      </c>
      <c r="K4563" s="4">
        <f t="shared" si="359"/>
        <v>10</v>
      </c>
      <c r="L4563" s="6">
        <f t="shared" si="360"/>
        <v>1123934.9999995669</v>
      </c>
      <c r="M4563" s="8">
        <f t="shared" si="356"/>
        <v>18732.249999992782</v>
      </c>
      <c r="N4563" s="8">
        <f t="shared" si="357"/>
        <v>730557.74999971851</v>
      </c>
      <c r="O4563" s="18">
        <v>1</v>
      </c>
      <c r="P4563" s="6" t="s">
        <v>7637</v>
      </c>
      <c r="Q4563" s="6" t="s">
        <v>24</v>
      </c>
    </row>
    <row r="4564" spans="1:17" ht="15">
      <c r="A4564" s="6" t="s">
        <v>17</v>
      </c>
      <c r="B4564" s="6" t="s">
        <v>41</v>
      </c>
      <c r="C4564" s="6" t="s">
        <v>62</v>
      </c>
      <c r="D4564" s="6" t="s">
        <v>2010</v>
      </c>
      <c r="E4564" s="6">
        <v>19</v>
      </c>
      <c r="F4564" s="6" t="s">
        <v>1970</v>
      </c>
      <c r="G4564" s="6" t="s">
        <v>22</v>
      </c>
      <c r="H4564" s="7">
        <v>43396.718587962961</v>
      </c>
      <c r="I4564" s="7">
        <v>43383.708333333336</v>
      </c>
      <c r="J4564" s="4">
        <f t="shared" si="358"/>
        <v>2018</v>
      </c>
      <c r="K4564" s="4">
        <f t="shared" si="359"/>
        <v>10</v>
      </c>
      <c r="L4564" s="6">
        <f t="shared" si="360"/>
        <v>1124085.999999661</v>
      </c>
      <c r="M4564" s="8">
        <f t="shared" si="356"/>
        <v>18734.766666661017</v>
      </c>
      <c r="N4564" s="8">
        <f t="shared" si="357"/>
        <v>355960.56666655932</v>
      </c>
      <c r="O4564" s="18">
        <v>1</v>
      </c>
      <c r="P4564" s="6" t="s">
        <v>7638</v>
      </c>
      <c r="Q4564" s="6" t="s">
        <v>24</v>
      </c>
    </row>
    <row r="4565" spans="1:17" ht="15">
      <c r="A4565" s="6" t="s">
        <v>17</v>
      </c>
      <c r="B4565" s="6" t="s">
        <v>41</v>
      </c>
      <c r="C4565" s="6" t="s">
        <v>62</v>
      </c>
      <c r="D4565" s="6" t="s">
        <v>3108</v>
      </c>
      <c r="E4565" s="6">
        <v>46</v>
      </c>
      <c r="F4565" s="6" t="s">
        <v>1970</v>
      </c>
      <c r="G4565" s="6" t="s">
        <v>22</v>
      </c>
      <c r="H4565" s="7">
        <v>43396.720706018517</v>
      </c>
      <c r="I4565" s="7">
        <v>43383.708333333336</v>
      </c>
      <c r="J4565" s="4">
        <f t="shared" si="358"/>
        <v>2018</v>
      </c>
      <c r="K4565" s="4">
        <f t="shared" si="359"/>
        <v>10</v>
      </c>
      <c r="L4565" s="6">
        <f t="shared" si="360"/>
        <v>1124268.9999996917</v>
      </c>
      <c r="M4565" s="8">
        <f t="shared" si="356"/>
        <v>18737.816666661529</v>
      </c>
      <c r="N4565" s="8">
        <f t="shared" si="357"/>
        <v>861939.56666643033</v>
      </c>
      <c r="O4565" s="18">
        <v>1</v>
      </c>
      <c r="P4565" s="6" t="s">
        <v>7639</v>
      </c>
      <c r="Q4565" s="6" t="s">
        <v>24</v>
      </c>
    </row>
    <row r="4566" spans="1:17" ht="15">
      <c r="A4566" s="6" t="s">
        <v>17</v>
      </c>
      <c r="B4566" s="6" t="s">
        <v>41</v>
      </c>
      <c r="C4566" s="6" t="s">
        <v>62</v>
      </c>
      <c r="D4566" s="6" t="s">
        <v>2030</v>
      </c>
      <c r="E4566" s="6">
        <v>20</v>
      </c>
      <c r="F4566" s="6" t="s">
        <v>1970</v>
      </c>
      <c r="G4566" s="6" t="s">
        <v>22</v>
      </c>
      <c r="H4566" s="7">
        <v>43396.721365740741</v>
      </c>
      <c r="I4566" s="7">
        <v>43383.708333333336</v>
      </c>
      <c r="J4566" s="4">
        <f t="shared" si="358"/>
        <v>2018</v>
      </c>
      <c r="K4566" s="4">
        <f t="shared" si="359"/>
        <v>10</v>
      </c>
      <c r="L4566" s="6">
        <f t="shared" si="360"/>
        <v>1124325.9999998147</v>
      </c>
      <c r="M4566" s="8">
        <f t="shared" si="356"/>
        <v>18738.766666663578</v>
      </c>
      <c r="N4566" s="8">
        <f t="shared" si="357"/>
        <v>374775.33333327156</v>
      </c>
      <c r="O4566" s="18">
        <v>1</v>
      </c>
      <c r="P4566" s="6" t="s">
        <v>7640</v>
      </c>
      <c r="Q4566" s="6" t="s">
        <v>24</v>
      </c>
    </row>
    <row r="4567" spans="1:17" ht="15">
      <c r="A4567" s="6" t="s">
        <v>17</v>
      </c>
      <c r="B4567" s="6" t="s">
        <v>41</v>
      </c>
      <c r="C4567" s="6" t="s">
        <v>62</v>
      </c>
      <c r="D4567" s="6" t="s">
        <v>7641</v>
      </c>
      <c r="E4567" s="6">
        <v>3</v>
      </c>
      <c r="F4567" s="6" t="s">
        <v>1970</v>
      </c>
      <c r="G4567" s="6" t="s">
        <v>22</v>
      </c>
      <c r="H4567" s="7">
        <v>43396.723379629628</v>
      </c>
      <c r="I4567" s="7">
        <v>43383.708333333336</v>
      </c>
      <c r="J4567" s="4">
        <f t="shared" si="358"/>
        <v>2018</v>
      </c>
      <c r="K4567" s="4">
        <f t="shared" si="359"/>
        <v>10</v>
      </c>
      <c r="L4567" s="6">
        <f t="shared" si="360"/>
        <v>1124499.9999996275</v>
      </c>
      <c r="M4567" s="8">
        <f t="shared" si="356"/>
        <v>18741.666666660458</v>
      </c>
      <c r="N4567" s="8">
        <f t="shared" si="357"/>
        <v>56224.999999981374</v>
      </c>
      <c r="O4567" s="18">
        <v>1</v>
      </c>
      <c r="P4567" s="6" t="s">
        <v>7642</v>
      </c>
      <c r="Q4567" s="6" t="s">
        <v>24</v>
      </c>
    </row>
    <row r="4568" spans="1:17" ht="15">
      <c r="A4568" s="6" t="s">
        <v>17</v>
      </c>
      <c r="B4568" s="6" t="s">
        <v>41</v>
      </c>
      <c r="C4568" s="6" t="s">
        <v>62</v>
      </c>
      <c r="D4568" s="6" t="s">
        <v>6261</v>
      </c>
      <c r="E4568" s="6">
        <v>6</v>
      </c>
      <c r="F4568" s="6" t="s">
        <v>1970</v>
      </c>
      <c r="G4568" s="6" t="s">
        <v>22</v>
      </c>
      <c r="H4568" s="7">
        <v>43396.724247685182</v>
      </c>
      <c r="I4568" s="7">
        <v>43383.708333333336</v>
      </c>
      <c r="J4568" s="4">
        <f t="shared" si="358"/>
        <v>2018</v>
      </c>
      <c r="K4568" s="4">
        <f t="shared" si="359"/>
        <v>10</v>
      </c>
      <c r="L4568" s="6">
        <f t="shared" si="360"/>
        <v>1124574.9999995576</v>
      </c>
      <c r="M4568" s="8">
        <f t="shared" si="356"/>
        <v>18742.916666659294</v>
      </c>
      <c r="N4568" s="8">
        <f t="shared" si="357"/>
        <v>112457.49999995576</v>
      </c>
      <c r="O4568" s="18">
        <v>1</v>
      </c>
      <c r="P4568" s="6" t="s">
        <v>7643</v>
      </c>
      <c r="Q4568" s="6" t="s">
        <v>24</v>
      </c>
    </row>
    <row r="4569" spans="1:17" ht="15">
      <c r="A4569" s="6" t="s">
        <v>17</v>
      </c>
      <c r="B4569" s="6" t="s">
        <v>41</v>
      </c>
      <c r="C4569" s="6" t="s">
        <v>62</v>
      </c>
      <c r="D4569" s="6" t="s">
        <v>5879</v>
      </c>
      <c r="E4569" s="6">
        <v>21</v>
      </c>
      <c r="F4569" s="6" t="s">
        <v>1970</v>
      </c>
      <c r="G4569" s="6" t="s">
        <v>22</v>
      </c>
      <c r="H4569" s="7">
        <v>43396.726898148147</v>
      </c>
      <c r="I4569" s="7">
        <v>43383.708333333336</v>
      </c>
      <c r="J4569" s="4">
        <f t="shared" si="358"/>
        <v>2018</v>
      </c>
      <c r="K4569" s="4">
        <f t="shared" si="359"/>
        <v>10</v>
      </c>
      <c r="L4569" s="6">
        <f t="shared" si="360"/>
        <v>1124803.9999996545</v>
      </c>
      <c r="M4569" s="8">
        <f t="shared" si="356"/>
        <v>18746.733333327575</v>
      </c>
      <c r="N4569" s="8">
        <f t="shared" si="357"/>
        <v>393681.39999987907</v>
      </c>
      <c r="O4569" s="18">
        <v>1</v>
      </c>
      <c r="P4569" s="6" t="s">
        <v>7644</v>
      </c>
      <c r="Q4569" s="6" t="s">
        <v>24</v>
      </c>
    </row>
    <row r="4570" spans="1:17" ht="15">
      <c r="A4570" s="6" t="s">
        <v>17</v>
      </c>
      <c r="B4570" s="6" t="s">
        <v>41</v>
      </c>
      <c r="C4570" s="6" t="s">
        <v>62</v>
      </c>
      <c r="D4570" s="6" t="s">
        <v>7645</v>
      </c>
      <c r="E4570" s="6">
        <v>2</v>
      </c>
      <c r="F4570" s="6" t="s">
        <v>1970</v>
      </c>
      <c r="G4570" s="6" t="s">
        <v>22</v>
      </c>
      <c r="H4570" s="7">
        <v>43396.731724537036</v>
      </c>
      <c r="I4570" s="7">
        <v>43383.708333333336</v>
      </c>
      <c r="J4570" s="4">
        <f t="shared" si="358"/>
        <v>2018</v>
      </c>
      <c r="K4570" s="4">
        <f t="shared" si="359"/>
        <v>10</v>
      </c>
      <c r="L4570" s="6">
        <f t="shared" si="360"/>
        <v>1125220.9999996936</v>
      </c>
      <c r="M4570" s="8">
        <f t="shared" si="356"/>
        <v>18753.683333328227</v>
      </c>
      <c r="N4570" s="8">
        <f t="shared" si="357"/>
        <v>37507.366666656453</v>
      </c>
      <c r="O4570" s="18">
        <v>1</v>
      </c>
      <c r="P4570" s="6" t="s">
        <v>7646</v>
      </c>
      <c r="Q4570" s="6" t="s">
        <v>24</v>
      </c>
    </row>
    <row r="4571" spans="1:17" ht="15">
      <c r="A4571" s="6" t="s">
        <v>17</v>
      </c>
      <c r="B4571" s="6" t="s">
        <v>41</v>
      </c>
      <c r="C4571" s="6" t="s">
        <v>62</v>
      </c>
      <c r="D4571" s="6" t="s">
        <v>7647</v>
      </c>
      <c r="E4571" s="6">
        <v>1</v>
      </c>
      <c r="F4571" s="6" t="s">
        <v>1970</v>
      </c>
      <c r="G4571" s="6" t="s">
        <v>22</v>
      </c>
      <c r="H4571" s="7">
        <v>43396.733159722222</v>
      </c>
      <c r="I4571" s="7">
        <v>43383.708333333336</v>
      </c>
      <c r="J4571" s="4">
        <f t="shared" si="358"/>
        <v>2018</v>
      </c>
      <c r="K4571" s="4">
        <f t="shared" si="359"/>
        <v>10</v>
      </c>
      <c r="L4571" s="6">
        <f t="shared" si="360"/>
        <v>1125344.9999997625</v>
      </c>
      <c r="M4571" s="8">
        <f t="shared" si="356"/>
        <v>18755.749999996042</v>
      </c>
      <c r="N4571" s="8">
        <f t="shared" si="357"/>
        <v>18755.749999996042</v>
      </c>
      <c r="O4571" s="18">
        <v>1</v>
      </c>
      <c r="P4571" s="6" t="s">
        <v>7648</v>
      </c>
      <c r="Q4571" s="6" t="s">
        <v>24</v>
      </c>
    </row>
    <row r="4572" spans="1:17" ht="15">
      <c r="A4572" s="6" t="s">
        <v>17</v>
      </c>
      <c r="B4572" s="6" t="s">
        <v>41</v>
      </c>
      <c r="C4572" s="6" t="s">
        <v>62</v>
      </c>
      <c r="D4572" s="6" t="s">
        <v>6772</v>
      </c>
      <c r="E4572" s="6">
        <v>1</v>
      </c>
      <c r="F4572" s="6" t="s">
        <v>1970</v>
      </c>
      <c r="G4572" s="6" t="s">
        <v>22</v>
      </c>
      <c r="H4572" s="7">
        <v>43396.735046296293</v>
      </c>
      <c r="I4572" s="7">
        <v>43383.708333333336</v>
      </c>
      <c r="J4572" s="4">
        <f t="shared" si="358"/>
        <v>2018</v>
      </c>
      <c r="K4572" s="4">
        <f t="shared" si="359"/>
        <v>10</v>
      </c>
      <c r="L4572" s="6">
        <f t="shared" si="360"/>
        <v>1125507.9999995185</v>
      </c>
      <c r="M4572" s="8">
        <f t="shared" si="356"/>
        <v>18758.466666658642</v>
      </c>
      <c r="N4572" s="8">
        <f t="shared" si="357"/>
        <v>18758.466666658642</v>
      </c>
      <c r="O4572" s="18">
        <v>1</v>
      </c>
      <c r="P4572" s="6" t="s">
        <v>7649</v>
      </c>
      <c r="Q4572" s="6" t="s">
        <v>24</v>
      </c>
    </row>
    <row r="4573" spans="1:17" ht="15">
      <c r="A4573" s="6" t="s">
        <v>17</v>
      </c>
      <c r="B4573" s="6" t="s">
        <v>41</v>
      </c>
      <c r="C4573" s="6" t="s">
        <v>62</v>
      </c>
      <c r="D4573" s="6" t="s">
        <v>7650</v>
      </c>
      <c r="E4573" s="6">
        <v>1</v>
      </c>
      <c r="F4573" s="6" t="s">
        <v>1970</v>
      </c>
      <c r="G4573" s="6" t="s">
        <v>22</v>
      </c>
      <c r="H4573" s="7">
        <v>43396.738379629627</v>
      </c>
      <c r="I4573" s="7">
        <v>43383.708333333336</v>
      </c>
      <c r="J4573" s="4">
        <f t="shared" si="358"/>
        <v>2018</v>
      </c>
      <c r="K4573" s="4">
        <f t="shared" si="359"/>
        <v>10</v>
      </c>
      <c r="L4573" s="6">
        <f t="shared" si="360"/>
        <v>1125795.9999995772</v>
      </c>
      <c r="M4573" s="8">
        <f t="shared" si="356"/>
        <v>18763.26666665962</v>
      </c>
      <c r="N4573" s="8">
        <f t="shared" si="357"/>
        <v>18763.26666665962</v>
      </c>
      <c r="O4573" s="18">
        <v>1</v>
      </c>
      <c r="P4573" s="6" t="s">
        <v>7651</v>
      </c>
      <c r="Q4573" s="6" t="s">
        <v>24</v>
      </c>
    </row>
    <row r="4574" spans="1:17" ht="15">
      <c r="A4574" s="6" t="s">
        <v>17</v>
      </c>
      <c r="B4574" s="6" t="s">
        <v>41</v>
      </c>
      <c r="C4574" s="6" t="s">
        <v>62</v>
      </c>
      <c r="D4574" s="6" t="s">
        <v>7652</v>
      </c>
      <c r="E4574" s="6">
        <v>1</v>
      </c>
      <c r="F4574" s="6" t="s">
        <v>1970</v>
      </c>
      <c r="G4574" s="6" t="s">
        <v>22</v>
      </c>
      <c r="H4574" s="7">
        <v>43396.739687499998</v>
      </c>
      <c r="I4574" s="7">
        <v>43383.708333333336</v>
      </c>
      <c r="J4574" s="4">
        <f t="shared" si="358"/>
        <v>2018</v>
      </c>
      <c r="K4574" s="4">
        <f t="shared" si="359"/>
        <v>10</v>
      </c>
      <c r="L4574" s="6">
        <f t="shared" si="360"/>
        <v>1125908.9999995893</v>
      </c>
      <c r="M4574" s="8">
        <f t="shared" si="356"/>
        <v>18765.149999993155</v>
      </c>
      <c r="N4574" s="8">
        <f t="shared" si="357"/>
        <v>18765.149999993155</v>
      </c>
      <c r="O4574" s="18">
        <v>1</v>
      </c>
      <c r="P4574" s="6" t="s">
        <v>7653</v>
      </c>
      <c r="Q4574" s="6" t="s">
        <v>24</v>
      </c>
    </row>
    <row r="4575" spans="1:17" ht="15">
      <c r="A4575" s="6" t="s">
        <v>17</v>
      </c>
      <c r="B4575" s="6" t="s">
        <v>41</v>
      </c>
      <c r="C4575" s="6" t="s">
        <v>62</v>
      </c>
      <c r="D4575" s="6" t="s">
        <v>7654</v>
      </c>
      <c r="E4575" s="6">
        <v>3</v>
      </c>
      <c r="F4575" s="6" t="s">
        <v>1970</v>
      </c>
      <c r="G4575" s="6" t="s">
        <v>22</v>
      </c>
      <c r="H4575" s="7">
        <v>43396.740034722221</v>
      </c>
      <c r="I4575" s="7">
        <v>43383.708333333336</v>
      </c>
      <c r="J4575" s="4">
        <f t="shared" si="358"/>
        <v>2018</v>
      </c>
      <c r="K4575" s="4">
        <f t="shared" si="359"/>
        <v>10</v>
      </c>
      <c r="L4575" s="6">
        <f t="shared" si="360"/>
        <v>1125938.9999996871</v>
      </c>
      <c r="M4575" s="8">
        <f t="shared" si="356"/>
        <v>18765.649999994785</v>
      </c>
      <c r="N4575" s="8">
        <f t="shared" si="357"/>
        <v>56296.949999984354</v>
      </c>
      <c r="O4575" s="18">
        <v>1</v>
      </c>
      <c r="P4575" s="6" t="s">
        <v>7655</v>
      </c>
      <c r="Q4575" s="6" t="s">
        <v>24</v>
      </c>
    </row>
    <row r="4576" spans="1:17" ht="15">
      <c r="A4576" s="6" t="s">
        <v>17</v>
      </c>
      <c r="B4576" s="6" t="s">
        <v>41</v>
      </c>
      <c r="C4576" s="6" t="s">
        <v>62</v>
      </c>
      <c r="D4576" s="6" t="s">
        <v>7656</v>
      </c>
      <c r="E4576" s="6">
        <v>1</v>
      </c>
      <c r="F4576" s="6" t="s">
        <v>1970</v>
      </c>
      <c r="G4576" s="6" t="s">
        <v>22</v>
      </c>
      <c r="H4576" s="7">
        <v>43396.741076388891</v>
      </c>
      <c r="I4576" s="7">
        <v>43383.708333333336</v>
      </c>
      <c r="J4576" s="4">
        <f t="shared" si="358"/>
        <v>2018</v>
      </c>
      <c r="K4576" s="4">
        <f t="shared" si="359"/>
        <v>10</v>
      </c>
      <c r="L4576" s="6">
        <f t="shared" si="360"/>
        <v>1126028.9999999804</v>
      </c>
      <c r="M4576" s="8">
        <f t="shared" si="356"/>
        <v>18767.149999999674</v>
      </c>
      <c r="N4576" s="8">
        <f t="shared" si="357"/>
        <v>18767.149999999674</v>
      </c>
      <c r="O4576" s="18">
        <v>1</v>
      </c>
      <c r="P4576" s="6" t="s">
        <v>7657</v>
      </c>
      <c r="Q4576" s="6" t="s">
        <v>24</v>
      </c>
    </row>
    <row r="4577" spans="1:17" ht="15">
      <c r="A4577" s="6" t="s">
        <v>17</v>
      </c>
      <c r="B4577" s="6" t="s">
        <v>41</v>
      </c>
      <c r="C4577" s="6" t="s">
        <v>62</v>
      </c>
      <c r="D4577" s="6" t="s">
        <v>286</v>
      </c>
      <c r="E4577" s="6">
        <v>26</v>
      </c>
      <c r="F4577" s="6" t="s">
        <v>1970</v>
      </c>
      <c r="G4577" s="6" t="s">
        <v>22</v>
      </c>
      <c r="H4577" s="7">
        <v>43396.745775462965</v>
      </c>
      <c r="I4577" s="7">
        <v>43383.708333333336</v>
      </c>
      <c r="J4577" s="4">
        <f t="shared" si="358"/>
        <v>2018</v>
      </c>
      <c r="K4577" s="4">
        <f t="shared" si="359"/>
        <v>10</v>
      </c>
      <c r="L4577" s="6">
        <f t="shared" si="360"/>
        <v>1126434.9999999627</v>
      </c>
      <c r="M4577" s="8">
        <f t="shared" si="356"/>
        <v>18773.916666666046</v>
      </c>
      <c r="N4577" s="8">
        <f t="shared" si="357"/>
        <v>488121.83333331719</v>
      </c>
      <c r="O4577" s="18">
        <v>1</v>
      </c>
      <c r="P4577" s="6" t="s">
        <v>7658</v>
      </c>
      <c r="Q4577" s="6" t="s">
        <v>24</v>
      </c>
    </row>
    <row r="4578" spans="1:17" ht="15">
      <c r="A4578" s="6" t="s">
        <v>17</v>
      </c>
      <c r="B4578" s="6" t="s">
        <v>41</v>
      </c>
      <c r="C4578" s="6" t="s">
        <v>62</v>
      </c>
      <c r="D4578" s="6" t="s">
        <v>7659</v>
      </c>
      <c r="E4578" s="6">
        <v>2</v>
      </c>
      <c r="F4578" s="6" t="s">
        <v>1970</v>
      </c>
      <c r="G4578" s="6" t="s">
        <v>22</v>
      </c>
      <c r="H4578" s="7">
        <v>43396.749224537038</v>
      </c>
      <c r="I4578" s="7">
        <v>43383.708333333336</v>
      </c>
      <c r="J4578" s="4">
        <f t="shared" si="358"/>
        <v>2018</v>
      </c>
      <c r="K4578" s="4">
        <f t="shared" si="359"/>
        <v>10</v>
      </c>
      <c r="L4578" s="6">
        <f t="shared" si="360"/>
        <v>1126732.9999998445</v>
      </c>
      <c r="M4578" s="8">
        <f t="shared" si="356"/>
        <v>18778.883333330741</v>
      </c>
      <c r="N4578" s="8">
        <f t="shared" si="357"/>
        <v>37557.766666661482</v>
      </c>
      <c r="O4578" s="18">
        <v>1</v>
      </c>
      <c r="P4578" s="6" t="s">
        <v>7660</v>
      </c>
      <c r="Q4578" s="6" t="s">
        <v>24</v>
      </c>
    </row>
    <row r="4579" spans="1:17" ht="15">
      <c r="A4579" s="6" t="s">
        <v>17</v>
      </c>
      <c r="B4579" s="6" t="s">
        <v>18</v>
      </c>
      <c r="C4579" s="6" t="s">
        <v>19</v>
      </c>
      <c r="D4579" s="6" t="s">
        <v>7661</v>
      </c>
      <c r="E4579" s="6">
        <v>28</v>
      </c>
      <c r="F4579" s="6" t="s">
        <v>1970</v>
      </c>
      <c r="G4579" s="6" t="s">
        <v>22</v>
      </c>
      <c r="H4579" s="7">
        <v>43396.750648148147</v>
      </c>
      <c r="I4579" s="7">
        <v>43383.708333333336</v>
      </c>
      <c r="J4579" s="4">
        <f t="shared" si="358"/>
        <v>2018</v>
      </c>
      <c r="K4579" s="4">
        <f t="shared" si="359"/>
        <v>10</v>
      </c>
      <c r="L4579" s="6">
        <f t="shared" si="360"/>
        <v>1126855.9999996796</v>
      </c>
      <c r="M4579" s="8">
        <f t="shared" si="356"/>
        <v>18780.933333327994</v>
      </c>
      <c r="N4579" s="8">
        <f t="shared" si="357"/>
        <v>525866.13333318383</v>
      </c>
      <c r="O4579" s="18">
        <v>1</v>
      </c>
      <c r="P4579" s="6" t="s">
        <v>7662</v>
      </c>
      <c r="Q4579" s="6" t="s">
        <v>24</v>
      </c>
    </row>
    <row r="4580" spans="1:17" ht="15">
      <c r="A4580" s="6" t="s">
        <v>17</v>
      </c>
      <c r="B4580" s="6" t="s">
        <v>41</v>
      </c>
      <c r="C4580" s="6" t="s">
        <v>62</v>
      </c>
      <c r="D4580" s="6" t="s">
        <v>3294</v>
      </c>
      <c r="E4580" s="6">
        <v>1</v>
      </c>
      <c r="F4580" s="6" t="s">
        <v>1970</v>
      </c>
      <c r="G4580" s="6" t="s">
        <v>22</v>
      </c>
      <c r="H4580" s="7">
        <v>43396.751342592594</v>
      </c>
      <c r="I4580" s="7">
        <v>43383.708333333336</v>
      </c>
      <c r="J4580" s="4">
        <f t="shared" si="358"/>
        <v>2018</v>
      </c>
      <c r="K4580" s="4">
        <f t="shared" si="359"/>
        <v>10</v>
      </c>
      <c r="L4580" s="6">
        <f t="shared" si="360"/>
        <v>1126915.9999998752</v>
      </c>
      <c r="M4580" s="8">
        <f t="shared" si="356"/>
        <v>18781.933333331253</v>
      </c>
      <c r="N4580" s="8">
        <f t="shared" si="357"/>
        <v>18781.933333331253</v>
      </c>
      <c r="O4580" s="18">
        <v>1</v>
      </c>
      <c r="P4580" s="6" t="s">
        <v>7663</v>
      </c>
      <c r="Q4580" s="6" t="s">
        <v>24</v>
      </c>
    </row>
    <row r="4581" spans="1:17" ht="15">
      <c r="A4581" s="6" t="s">
        <v>17</v>
      </c>
      <c r="B4581" s="6" t="s">
        <v>18</v>
      </c>
      <c r="C4581" s="6" t="s">
        <v>19</v>
      </c>
      <c r="D4581" s="6" t="s">
        <v>7664</v>
      </c>
      <c r="E4581" s="6">
        <v>69</v>
      </c>
      <c r="F4581" s="6" t="s">
        <v>1970</v>
      </c>
      <c r="G4581" s="6" t="s">
        <v>22</v>
      </c>
      <c r="H4581" s="7">
        <v>43396.751956018517</v>
      </c>
      <c r="I4581" s="7">
        <v>43383.708333333336</v>
      </c>
      <c r="J4581" s="4">
        <f t="shared" si="358"/>
        <v>2018</v>
      </c>
      <c r="K4581" s="4">
        <f t="shared" si="359"/>
        <v>10</v>
      </c>
      <c r="L4581" s="6">
        <f t="shared" si="360"/>
        <v>1126968.9999996917</v>
      </c>
      <c r="M4581" s="8">
        <f t="shared" si="356"/>
        <v>18782.816666661529</v>
      </c>
      <c r="N4581" s="8">
        <f t="shared" si="357"/>
        <v>1296014.3499996455</v>
      </c>
      <c r="O4581" s="18">
        <v>1</v>
      </c>
      <c r="P4581" s="6" t="s">
        <v>7665</v>
      </c>
      <c r="Q4581" s="6" t="s">
        <v>24</v>
      </c>
    </row>
    <row r="4582" spans="1:17" ht="15">
      <c r="A4582" s="6" t="s">
        <v>17</v>
      </c>
      <c r="B4582" s="6" t="s">
        <v>41</v>
      </c>
      <c r="C4582" s="6" t="s">
        <v>62</v>
      </c>
      <c r="D4582" s="6" t="s">
        <v>7666</v>
      </c>
      <c r="E4582" s="6">
        <v>1</v>
      </c>
      <c r="F4582" s="6" t="s">
        <v>1970</v>
      </c>
      <c r="G4582" s="6" t="s">
        <v>22</v>
      </c>
      <c r="H4582" s="7">
        <v>43396.753217592595</v>
      </c>
      <c r="I4582" s="7">
        <v>43383.708333333336</v>
      </c>
      <c r="J4582" s="4">
        <f t="shared" si="358"/>
        <v>2018</v>
      </c>
      <c r="K4582" s="4">
        <f t="shared" si="359"/>
        <v>10</v>
      </c>
      <c r="L4582" s="6">
        <f t="shared" si="360"/>
        <v>1127078.0000000261</v>
      </c>
      <c r="M4582" s="8">
        <f t="shared" si="356"/>
        <v>18784.633333333768</v>
      </c>
      <c r="N4582" s="8">
        <f t="shared" si="357"/>
        <v>18784.633333333768</v>
      </c>
      <c r="O4582" s="18">
        <v>1</v>
      </c>
      <c r="P4582" s="6" t="s">
        <v>7667</v>
      </c>
      <c r="Q4582" s="6" t="s">
        <v>24</v>
      </c>
    </row>
    <row r="4583" spans="1:17" ht="15">
      <c r="A4583" s="6" t="s">
        <v>17</v>
      </c>
      <c r="B4583" s="6" t="s">
        <v>41</v>
      </c>
      <c r="C4583" s="6" t="s">
        <v>62</v>
      </c>
      <c r="D4583" s="6" t="s">
        <v>7668</v>
      </c>
      <c r="E4583" s="6">
        <v>3</v>
      </c>
      <c r="F4583" s="6" t="s">
        <v>1970</v>
      </c>
      <c r="G4583" s="6" t="s">
        <v>22</v>
      </c>
      <c r="H4583" s="7">
        <v>43396.753750000003</v>
      </c>
      <c r="I4583" s="7">
        <v>43383.708333333336</v>
      </c>
      <c r="J4583" s="4">
        <f t="shared" si="358"/>
        <v>2018</v>
      </c>
      <c r="K4583" s="4">
        <f t="shared" si="359"/>
        <v>10</v>
      </c>
      <c r="L4583" s="6">
        <f t="shared" si="360"/>
        <v>1127124.0000000922</v>
      </c>
      <c r="M4583" s="8">
        <f t="shared" si="356"/>
        <v>18785.400000001537</v>
      </c>
      <c r="N4583" s="8">
        <f t="shared" si="357"/>
        <v>56356.20000000461</v>
      </c>
      <c r="O4583" s="18">
        <v>1</v>
      </c>
      <c r="P4583" s="6" t="s">
        <v>7669</v>
      </c>
      <c r="Q4583" s="6" t="s">
        <v>24</v>
      </c>
    </row>
    <row r="4584" spans="1:17" ht="15">
      <c r="A4584" s="6" t="s">
        <v>17</v>
      </c>
      <c r="B4584" s="6" t="s">
        <v>41</v>
      </c>
      <c r="C4584" s="6" t="s">
        <v>62</v>
      </c>
      <c r="D4584" s="6" t="s">
        <v>7670</v>
      </c>
      <c r="E4584" s="6">
        <v>2</v>
      </c>
      <c r="F4584" s="6" t="s">
        <v>1970</v>
      </c>
      <c r="G4584" s="6" t="s">
        <v>22</v>
      </c>
      <c r="H4584" s="7">
        <v>43396.754270833335</v>
      </c>
      <c r="I4584" s="7">
        <v>43383.708333333336</v>
      </c>
      <c r="J4584" s="4">
        <f t="shared" si="358"/>
        <v>2018</v>
      </c>
      <c r="K4584" s="4">
        <f t="shared" si="359"/>
        <v>10</v>
      </c>
      <c r="L4584" s="6">
        <f t="shared" si="360"/>
        <v>1127168.9999999246</v>
      </c>
      <c r="M4584" s="8">
        <f t="shared" si="356"/>
        <v>18786.149999998743</v>
      </c>
      <c r="N4584" s="8">
        <f t="shared" si="357"/>
        <v>37572.299999997485</v>
      </c>
      <c r="O4584" s="18">
        <v>1</v>
      </c>
      <c r="P4584" s="6" t="s">
        <v>7671</v>
      </c>
      <c r="Q4584" s="6" t="s">
        <v>24</v>
      </c>
    </row>
    <row r="4585" spans="1:17" ht="15">
      <c r="A4585" s="6" t="s">
        <v>17</v>
      </c>
      <c r="B4585" s="6" t="s">
        <v>41</v>
      </c>
      <c r="C4585" s="6" t="s">
        <v>62</v>
      </c>
      <c r="D4585" s="6" t="s">
        <v>7672</v>
      </c>
      <c r="E4585" s="6">
        <v>1</v>
      </c>
      <c r="F4585" s="6" t="s">
        <v>1970</v>
      </c>
      <c r="G4585" s="6" t="s">
        <v>22</v>
      </c>
      <c r="H4585" s="7">
        <v>43396.754467592589</v>
      </c>
      <c r="I4585" s="7">
        <v>43383.708333333336</v>
      </c>
      <c r="J4585" s="4">
        <f t="shared" si="358"/>
        <v>2018</v>
      </c>
      <c r="K4585" s="4">
        <f t="shared" si="359"/>
        <v>10</v>
      </c>
      <c r="L4585" s="6">
        <f t="shared" si="360"/>
        <v>1127185.999999498</v>
      </c>
      <c r="M4585" s="8">
        <f t="shared" si="356"/>
        <v>18786.433333324967</v>
      </c>
      <c r="N4585" s="8">
        <f t="shared" si="357"/>
        <v>18786.433333324967</v>
      </c>
      <c r="O4585" s="18">
        <v>1</v>
      </c>
      <c r="P4585" s="6" t="s">
        <v>7673</v>
      </c>
      <c r="Q4585" s="6" t="s">
        <v>24</v>
      </c>
    </row>
    <row r="4586" spans="1:17" ht="15">
      <c r="A4586" s="6" t="s">
        <v>17</v>
      </c>
      <c r="B4586" s="6" t="s">
        <v>41</v>
      </c>
      <c r="C4586" s="6" t="s">
        <v>62</v>
      </c>
      <c r="D4586" s="6" t="s">
        <v>7674</v>
      </c>
      <c r="E4586" s="6">
        <v>1</v>
      </c>
      <c r="F4586" s="6" t="s">
        <v>1970</v>
      </c>
      <c r="G4586" s="6" t="s">
        <v>22</v>
      </c>
      <c r="H4586" s="7">
        <v>43396.755011574074</v>
      </c>
      <c r="I4586" s="7">
        <v>43383.708333333336</v>
      </c>
      <c r="J4586" s="4">
        <f t="shared" si="358"/>
        <v>2018</v>
      </c>
      <c r="K4586" s="4">
        <f t="shared" si="359"/>
        <v>10</v>
      </c>
      <c r="L4586" s="6">
        <f t="shared" si="360"/>
        <v>1127232.9999997979</v>
      </c>
      <c r="M4586" s="8">
        <f t="shared" si="356"/>
        <v>18787.216666663298</v>
      </c>
      <c r="N4586" s="8">
        <f t="shared" si="357"/>
        <v>18787.216666663298</v>
      </c>
      <c r="O4586" s="18">
        <v>1</v>
      </c>
      <c r="P4586" s="6" t="s">
        <v>7675</v>
      </c>
      <c r="Q4586" s="6" t="s">
        <v>24</v>
      </c>
    </row>
    <row r="4587" spans="1:17" ht="15">
      <c r="A4587" s="6" t="s">
        <v>17</v>
      </c>
      <c r="B4587" s="6" t="s">
        <v>41</v>
      </c>
      <c r="C4587" s="6" t="s">
        <v>62</v>
      </c>
      <c r="D4587" s="6" t="s">
        <v>7676</v>
      </c>
      <c r="E4587" s="6">
        <v>24</v>
      </c>
      <c r="F4587" s="6" t="s">
        <v>1970</v>
      </c>
      <c r="G4587" s="6" t="s">
        <v>22</v>
      </c>
      <c r="H4587" s="7">
        <v>43396.75571759259</v>
      </c>
      <c r="I4587" s="7">
        <v>43383.708333333336</v>
      </c>
      <c r="J4587" s="4">
        <f t="shared" si="358"/>
        <v>2018</v>
      </c>
      <c r="K4587" s="4">
        <f t="shared" si="359"/>
        <v>10</v>
      </c>
      <c r="L4587" s="6">
        <f t="shared" si="360"/>
        <v>1127293.9999995986</v>
      </c>
      <c r="M4587" s="8">
        <f t="shared" si="356"/>
        <v>18788.233333326643</v>
      </c>
      <c r="N4587" s="8">
        <f t="shared" si="357"/>
        <v>450917.59999983944</v>
      </c>
      <c r="O4587" s="18">
        <v>1</v>
      </c>
      <c r="P4587" s="6" t="s">
        <v>7677</v>
      </c>
      <c r="Q4587" s="6" t="s">
        <v>24</v>
      </c>
    </row>
    <row r="4588" spans="1:17" ht="15">
      <c r="A4588" s="6" t="s">
        <v>17</v>
      </c>
      <c r="B4588" s="6" t="s">
        <v>41</v>
      </c>
      <c r="C4588" s="6" t="s">
        <v>62</v>
      </c>
      <c r="D4588" s="6" t="s">
        <v>7678</v>
      </c>
      <c r="E4588" s="6">
        <v>1</v>
      </c>
      <c r="F4588" s="6" t="s">
        <v>1970</v>
      </c>
      <c r="G4588" s="6" t="s">
        <v>22</v>
      </c>
      <c r="H4588" s="7">
        <v>43396.756249999999</v>
      </c>
      <c r="I4588" s="7">
        <v>43383.708333333336</v>
      </c>
      <c r="J4588" s="4">
        <f t="shared" si="358"/>
        <v>2018</v>
      </c>
      <c r="K4588" s="4">
        <f t="shared" si="359"/>
        <v>10</v>
      </c>
      <c r="L4588" s="6">
        <f t="shared" si="360"/>
        <v>1127339.9999996647</v>
      </c>
      <c r="M4588" s="8">
        <f t="shared" si="356"/>
        <v>18788.999999994412</v>
      </c>
      <c r="N4588" s="8">
        <f t="shared" si="357"/>
        <v>18788.999999994412</v>
      </c>
      <c r="O4588" s="18">
        <v>1</v>
      </c>
      <c r="P4588" s="6" t="s">
        <v>7679</v>
      </c>
      <c r="Q4588" s="6" t="s">
        <v>24</v>
      </c>
    </row>
    <row r="4589" spans="1:17" ht="15">
      <c r="A4589" s="6" t="s">
        <v>17</v>
      </c>
      <c r="B4589" s="6" t="s">
        <v>41</v>
      </c>
      <c r="C4589" s="6" t="s">
        <v>62</v>
      </c>
      <c r="D4589" s="6" t="s">
        <v>2757</v>
      </c>
      <c r="E4589" s="6">
        <v>18</v>
      </c>
      <c r="F4589" s="6" t="s">
        <v>1970</v>
      </c>
      <c r="G4589" s="6" t="s">
        <v>22</v>
      </c>
      <c r="H4589" s="7">
        <v>43396.756863425922</v>
      </c>
      <c r="I4589" s="7">
        <v>43383.708333333336</v>
      </c>
      <c r="J4589" s="4">
        <f t="shared" si="358"/>
        <v>2018</v>
      </c>
      <c r="K4589" s="4">
        <f t="shared" si="359"/>
        <v>10</v>
      </c>
      <c r="L4589" s="6">
        <f t="shared" si="360"/>
        <v>1127392.9999994813</v>
      </c>
      <c r="M4589" s="8">
        <f t="shared" si="356"/>
        <v>18789.883333324688</v>
      </c>
      <c r="N4589" s="8">
        <f t="shared" si="357"/>
        <v>338217.89999984438</v>
      </c>
      <c r="O4589" s="18">
        <v>1</v>
      </c>
      <c r="P4589" s="6" t="s">
        <v>7680</v>
      </c>
      <c r="Q4589" s="6" t="s">
        <v>24</v>
      </c>
    </row>
    <row r="4590" spans="1:17" ht="15">
      <c r="A4590" s="6" t="s">
        <v>17</v>
      </c>
      <c r="B4590" s="6" t="s">
        <v>41</v>
      </c>
      <c r="C4590" s="6" t="s">
        <v>62</v>
      </c>
      <c r="D4590" s="6" t="s">
        <v>7681</v>
      </c>
      <c r="E4590" s="6">
        <v>13</v>
      </c>
      <c r="F4590" s="6" t="s">
        <v>1970</v>
      </c>
      <c r="G4590" s="6" t="s">
        <v>22</v>
      </c>
      <c r="H4590" s="7">
        <v>43396.757581018515</v>
      </c>
      <c r="I4590" s="7">
        <v>43383.708333333336</v>
      </c>
      <c r="J4590" s="4">
        <f t="shared" si="358"/>
        <v>2018</v>
      </c>
      <c r="K4590" s="4">
        <f t="shared" si="359"/>
        <v>10</v>
      </c>
      <c r="L4590" s="6">
        <f t="shared" si="360"/>
        <v>1127454.9999995157</v>
      </c>
      <c r="M4590" s="8">
        <f t="shared" si="356"/>
        <v>18790.916666658595</v>
      </c>
      <c r="N4590" s="8">
        <f t="shared" si="357"/>
        <v>244281.91666656174</v>
      </c>
      <c r="O4590" s="18">
        <v>1</v>
      </c>
      <c r="P4590" s="6" t="s">
        <v>7682</v>
      </c>
      <c r="Q4590" s="6" t="s">
        <v>24</v>
      </c>
    </row>
    <row r="4591" spans="1:17" ht="15">
      <c r="A4591" s="6" t="s">
        <v>17</v>
      </c>
      <c r="B4591" s="6" t="s">
        <v>41</v>
      </c>
      <c r="C4591" s="6" t="s">
        <v>62</v>
      </c>
      <c r="D4591" s="6" t="s">
        <v>3412</v>
      </c>
      <c r="E4591" s="6">
        <v>50</v>
      </c>
      <c r="F4591" s="6" t="s">
        <v>1970</v>
      </c>
      <c r="G4591" s="6" t="s">
        <v>22</v>
      </c>
      <c r="H4591" s="7">
        <v>43396.759548611109</v>
      </c>
      <c r="I4591" s="7">
        <v>43383.708333333336</v>
      </c>
      <c r="J4591" s="4">
        <f t="shared" si="358"/>
        <v>2018</v>
      </c>
      <c r="K4591" s="4">
        <f t="shared" si="359"/>
        <v>10</v>
      </c>
      <c r="L4591" s="6">
        <f t="shared" si="360"/>
        <v>1127624.9999996508</v>
      </c>
      <c r="M4591" s="8">
        <f t="shared" si="356"/>
        <v>18793.749999994179</v>
      </c>
      <c r="N4591" s="8">
        <f t="shared" si="357"/>
        <v>939687.49999970896</v>
      </c>
      <c r="O4591" s="18">
        <v>1</v>
      </c>
      <c r="P4591" s="6" t="s">
        <v>7683</v>
      </c>
      <c r="Q4591" s="6" t="s">
        <v>24</v>
      </c>
    </row>
    <row r="4592" spans="1:17" ht="15">
      <c r="A4592" s="6" t="s">
        <v>17</v>
      </c>
      <c r="B4592" s="6" t="s">
        <v>41</v>
      </c>
      <c r="C4592" s="6" t="s">
        <v>62</v>
      </c>
      <c r="D4592" s="6" t="s">
        <v>7684</v>
      </c>
      <c r="E4592" s="6">
        <v>2</v>
      </c>
      <c r="F4592" s="6" t="s">
        <v>1970</v>
      </c>
      <c r="G4592" s="6" t="s">
        <v>22</v>
      </c>
      <c r="H4592" s="7">
        <v>43396.760937500003</v>
      </c>
      <c r="I4592" s="7">
        <v>43383.708333333336</v>
      </c>
      <c r="J4592" s="4">
        <f t="shared" si="358"/>
        <v>2018</v>
      </c>
      <c r="K4592" s="4">
        <f t="shared" si="359"/>
        <v>10</v>
      </c>
      <c r="L4592" s="6">
        <f t="shared" si="360"/>
        <v>1127745.0000000419</v>
      </c>
      <c r="M4592" s="8">
        <f t="shared" si="356"/>
        <v>18795.750000000698</v>
      </c>
      <c r="N4592" s="8">
        <f t="shared" si="357"/>
        <v>37591.500000001397</v>
      </c>
      <c r="O4592" s="18">
        <v>1</v>
      </c>
      <c r="P4592" s="6" t="s">
        <v>7685</v>
      </c>
      <c r="Q4592" s="6" t="s">
        <v>24</v>
      </c>
    </row>
    <row r="4593" spans="1:17" ht="15">
      <c r="A4593" s="6" t="s">
        <v>17</v>
      </c>
      <c r="B4593" s="6" t="s">
        <v>41</v>
      </c>
      <c r="C4593" s="6" t="s">
        <v>62</v>
      </c>
      <c r="D4593" s="6" t="s">
        <v>3144</v>
      </c>
      <c r="E4593" s="6">
        <v>44</v>
      </c>
      <c r="F4593" s="6" t="s">
        <v>1970</v>
      </c>
      <c r="G4593" s="6" t="s">
        <v>22</v>
      </c>
      <c r="H4593" s="7">
        <v>43396.763923611114</v>
      </c>
      <c r="I4593" s="7">
        <v>43383.708333333336</v>
      </c>
      <c r="J4593" s="4">
        <f t="shared" si="358"/>
        <v>2018</v>
      </c>
      <c r="K4593" s="4">
        <f t="shared" si="359"/>
        <v>10</v>
      </c>
      <c r="L4593" s="6">
        <f t="shared" si="360"/>
        <v>1128003.0000000028</v>
      </c>
      <c r="M4593" s="8">
        <f t="shared" si="356"/>
        <v>18800.050000000047</v>
      </c>
      <c r="N4593" s="8">
        <f t="shared" si="357"/>
        <v>827202.20000000205</v>
      </c>
      <c r="O4593" s="18">
        <v>1</v>
      </c>
      <c r="P4593" s="6" t="s">
        <v>7686</v>
      </c>
      <c r="Q4593" s="6" t="s">
        <v>24</v>
      </c>
    </row>
    <row r="4594" spans="1:17" ht="15">
      <c r="A4594" s="6" t="s">
        <v>17</v>
      </c>
      <c r="B4594" s="6" t="s">
        <v>41</v>
      </c>
      <c r="C4594" s="6" t="s">
        <v>62</v>
      </c>
      <c r="D4594" s="6" t="s">
        <v>7687</v>
      </c>
      <c r="E4594" s="6">
        <v>6</v>
      </c>
      <c r="F4594" s="6" t="s">
        <v>1970</v>
      </c>
      <c r="G4594" s="6" t="s">
        <v>22</v>
      </c>
      <c r="H4594" s="7">
        <v>43396.765925925924</v>
      </c>
      <c r="I4594" s="7">
        <v>43383.708333333336</v>
      </c>
      <c r="J4594" s="4">
        <f t="shared" si="358"/>
        <v>2018</v>
      </c>
      <c r="K4594" s="4">
        <f t="shared" si="359"/>
        <v>10</v>
      </c>
      <c r="L4594" s="6">
        <f t="shared" si="360"/>
        <v>1128175.9999995818</v>
      </c>
      <c r="M4594" s="8">
        <f t="shared" si="356"/>
        <v>18802.933333326364</v>
      </c>
      <c r="N4594" s="8">
        <f t="shared" si="357"/>
        <v>112817.59999995818</v>
      </c>
      <c r="O4594" s="18">
        <v>1</v>
      </c>
      <c r="P4594" s="6" t="s">
        <v>7688</v>
      </c>
      <c r="Q4594" s="6" t="s">
        <v>24</v>
      </c>
    </row>
    <row r="4595" spans="1:17" ht="15">
      <c r="A4595" s="6" t="s">
        <v>17</v>
      </c>
      <c r="B4595" s="6" t="s">
        <v>41</v>
      </c>
      <c r="C4595" s="6" t="s">
        <v>62</v>
      </c>
      <c r="D4595" s="6" t="s">
        <v>7689</v>
      </c>
      <c r="E4595" s="6">
        <v>11</v>
      </c>
      <c r="F4595" s="6" t="s">
        <v>1970</v>
      </c>
      <c r="G4595" s="6" t="s">
        <v>22</v>
      </c>
      <c r="H4595" s="7">
        <v>43396.768333333333</v>
      </c>
      <c r="I4595" s="7">
        <v>43383.708333333336</v>
      </c>
      <c r="J4595" s="4">
        <f t="shared" si="358"/>
        <v>2018</v>
      </c>
      <c r="K4595" s="4">
        <f t="shared" si="359"/>
        <v>10</v>
      </c>
      <c r="L4595" s="6">
        <f t="shared" si="360"/>
        <v>1128383.9999997988</v>
      </c>
      <c r="M4595" s="8">
        <f t="shared" si="356"/>
        <v>18806.399999996647</v>
      </c>
      <c r="N4595" s="8">
        <f t="shared" si="357"/>
        <v>206870.39999996312</v>
      </c>
      <c r="O4595" s="18">
        <v>1</v>
      </c>
      <c r="P4595" s="6" t="s">
        <v>7690</v>
      </c>
      <c r="Q4595" s="6" t="s">
        <v>24</v>
      </c>
    </row>
    <row r="4596" spans="1:17" ht="15">
      <c r="A4596" s="6" t="s">
        <v>17</v>
      </c>
      <c r="B4596" s="6" t="s">
        <v>41</v>
      </c>
      <c r="C4596" s="6" t="s">
        <v>42</v>
      </c>
      <c r="D4596" s="6" t="s">
        <v>7691</v>
      </c>
      <c r="E4596" s="6">
        <v>1</v>
      </c>
      <c r="F4596" s="6" t="s">
        <v>1970</v>
      </c>
      <c r="G4596" s="6" t="s">
        <v>22</v>
      </c>
      <c r="H4596" s="7">
        <v>43396.773159722223</v>
      </c>
      <c r="I4596" s="7">
        <v>43383.708333333336</v>
      </c>
      <c r="J4596" s="4">
        <f t="shared" si="358"/>
        <v>2018</v>
      </c>
      <c r="K4596" s="4">
        <f t="shared" si="359"/>
        <v>10</v>
      </c>
      <c r="L4596" s="6">
        <f t="shared" si="360"/>
        <v>1128800.9999998379</v>
      </c>
      <c r="M4596" s="8">
        <f t="shared" si="356"/>
        <v>18813.349999997299</v>
      </c>
      <c r="N4596" s="8">
        <f t="shared" si="357"/>
        <v>18813.349999997299</v>
      </c>
      <c r="O4596" s="18">
        <v>1</v>
      </c>
      <c r="P4596" s="6" t="s">
        <v>7692</v>
      </c>
      <c r="Q4596" s="6" t="s">
        <v>24</v>
      </c>
    </row>
    <row r="4597" spans="1:17" ht="15">
      <c r="A4597" s="6" t="s">
        <v>17</v>
      </c>
      <c r="B4597" s="6" t="s">
        <v>18</v>
      </c>
      <c r="C4597" s="6" t="s">
        <v>25</v>
      </c>
      <c r="D4597" s="6" t="s">
        <v>5838</v>
      </c>
      <c r="E4597" s="6">
        <v>7</v>
      </c>
      <c r="F4597" s="6" t="s">
        <v>1970</v>
      </c>
      <c r="G4597" s="6" t="s">
        <v>22</v>
      </c>
      <c r="H4597" s="7">
        <v>43396.839525462965</v>
      </c>
      <c r="I4597" s="7">
        <v>43383.708333333336</v>
      </c>
      <c r="J4597" s="4">
        <f t="shared" si="358"/>
        <v>2018</v>
      </c>
      <c r="K4597" s="4">
        <f t="shared" si="359"/>
        <v>10</v>
      </c>
      <c r="L4597" s="6">
        <f t="shared" si="360"/>
        <v>1134534.9999999627</v>
      </c>
      <c r="M4597" s="8">
        <f t="shared" si="356"/>
        <v>18908.916666666046</v>
      </c>
      <c r="N4597" s="8">
        <f t="shared" si="357"/>
        <v>132362.41666666232</v>
      </c>
      <c r="O4597" s="18">
        <v>1</v>
      </c>
      <c r="P4597" s="6" t="s">
        <v>7693</v>
      </c>
      <c r="Q4597" s="6" t="s">
        <v>24</v>
      </c>
    </row>
    <row r="4598" spans="1:17" ht="15">
      <c r="A4598" s="6" t="s">
        <v>17</v>
      </c>
      <c r="B4598" s="6" t="s">
        <v>41</v>
      </c>
      <c r="C4598" s="6" t="s">
        <v>135</v>
      </c>
      <c r="D4598" s="6" t="s">
        <v>2967</v>
      </c>
      <c r="E4598" s="6">
        <v>5</v>
      </c>
      <c r="F4598" s="6" t="s">
        <v>1970</v>
      </c>
      <c r="G4598" s="6" t="s">
        <v>22</v>
      </c>
      <c r="H4598" s="7">
        <v>43396.847418981481</v>
      </c>
      <c r="I4598" s="7">
        <v>43383.708333333336</v>
      </c>
      <c r="J4598" s="4">
        <f t="shared" si="358"/>
        <v>2018</v>
      </c>
      <c r="K4598" s="4">
        <f t="shared" si="359"/>
        <v>10</v>
      </c>
      <c r="L4598" s="6">
        <f t="shared" si="360"/>
        <v>1135216.9999997132</v>
      </c>
      <c r="M4598" s="8">
        <f t="shared" si="356"/>
        <v>18920.283333328553</v>
      </c>
      <c r="N4598" s="8">
        <f t="shared" si="357"/>
        <v>94601.416666642763</v>
      </c>
      <c r="O4598" s="18">
        <v>1</v>
      </c>
      <c r="P4598" s="6" t="s">
        <v>7694</v>
      </c>
      <c r="Q4598" s="6" t="s">
        <v>24</v>
      </c>
    </row>
    <row r="4599" spans="1:17" ht="15">
      <c r="A4599" s="6" t="s">
        <v>17</v>
      </c>
      <c r="B4599" s="6" t="s">
        <v>41</v>
      </c>
      <c r="C4599" s="6" t="s">
        <v>135</v>
      </c>
      <c r="D4599" s="6" t="s">
        <v>7695</v>
      </c>
      <c r="E4599" s="6">
        <v>2</v>
      </c>
      <c r="F4599" s="6" t="s">
        <v>1970</v>
      </c>
      <c r="G4599" s="6" t="s">
        <v>22</v>
      </c>
      <c r="H4599" s="7">
        <v>43396.849143518521</v>
      </c>
      <c r="I4599" s="7">
        <v>43383.708333333336</v>
      </c>
      <c r="J4599" s="4">
        <f t="shared" si="358"/>
        <v>2018</v>
      </c>
      <c r="K4599" s="4">
        <f t="shared" si="359"/>
        <v>10</v>
      </c>
      <c r="L4599" s="6">
        <f t="shared" si="360"/>
        <v>1135365.9999999683</v>
      </c>
      <c r="M4599" s="8">
        <f t="shared" si="356"/>
        <v>18922.766666666139</v>
      </c>
      <c r="N4599" s="8">
        <f t="shared" si="357"/>
        <v>37845.533333332278</v>
      </c>
      <c r="O4599" s="18">
        <v>1</v>
      </c>
      <c r="P4599" s="6" t="s">
        <v>7696</v>
      </c>
      <c r="Q4599" s="6" t="s">
        <v>24</v>
      </c>
    </row>
    <row r="4600" spans="1:17" ht="15">
      <c r="A4600" s="6" t="s">
        <v>17</v>
      </c>
      <c r="B4600" s="6" t="s">
        <v>18</v>
      </c>
      <c r="C4600" s="6" t="s">
        <v>19</v>
      </c>
      <c r="D4600" s="6" t="s">
        <v>591</v>
      </c>
      <c r="E4600" s="6">
        <v>19</v>
      </c>
      <c r="F4600" s="6" t="s">
        <v>1970</v>
      </c>
      <c r="G4600" s="6" t="s">
        <v>22</v>
      </c>
      <c r="H4600" s="7">
        <v>43396.866157407407</v>
      </c>
      <c r="I4600" s="7">
        <v>43383.708333333336</v>
      </c>
      <c r="J4600" s="4">
        <f t="shared" si="358"/>
        <v>2018</v>
      </c>
      <c r="K4600" s="4">
        <f t="shared" si="359"/>
        <v>10</v>
      </c>
      <c r="L4600" s="6">
        <f t="shared" si="360"/>
        <v>1136835.9999997308</v>
      </c>
      <c r="M4600" s="8">
        <f t="shared" si="356"/>
        <v>18947.266666662181</v>
      </c>
      <c r="N4600" s="8">
        <f t="shared" si="357"/>
        <v>359998.06666658144</v>
      </c>
      <c r="O4600" s="18">
        <v>1</v>
      </c>
      <c r="P4600" s="6" t="s">
        <v>7697</v>
      </c>
      <c r="Q4600" s="6" t="s">
        <v>24</v>
      </c>
    </row>
    <row r="4601" spans="1:17" ht="15">
      <c r="A4601" s="6" t="s">
        <v>17</v>
      </c>
      <c r="B4601" s="6" t="s">
        <v>18</v>
      </c>
      <c r="C4601" s="6" t="s">
        <v>19</v>
      </c>
      <c r="D4601" s="6" t="s">
        <v>7698</v>
      </c>
      <c r="E4601" s="6">
        <v>3</v>
      </c>
      <c r="F4601" s="6" t="s">
        <v>1970</v>
      </c>
      <c r="G4601" s="6" t="s">
        <v>22</v>
      </c>
      <c r="H4601" s="7">
        <v>43396.866446759261</v>
      </c>
      <c r="I4601" s="7">
        <v>43383.708333333336</v>
      </c>
      <c r="J4601" s="4">
        <f t="shared" si="358"/>
        <v>2018</v>
      </c>
      <c r="K4601" s="4">
        <f t="shared" si="359"/>
        <v>10</v>
      </c>
      <c r="L4601" s="6">
        <f t="shared" si="360"/>
        <v>1136860.9999999171</v>
      </c>
      <c r="M4601" s="8">
        <f t="shared" si="356"/>
        <v>18947.683333331952</v>
      </c>
      <c r="N4601" s="8">
        <f t="shared" si="357"/>
        <v>56843.049999995856</v>
      </c>
      <c r="O4601" s="18">
        <v>1</v>
      </c>
      <c r="P4601" s="6" t="s">
        <v>7699</v>
      </c>
      <c r="Q4601" s="6" t="s">
        <v>24</v>
      </c>
    </row>
    <row r="4602" spans="1:17" ht="15">
      <c r="A4602" s="6" t="s">
        <v>17</v>
      </c>
      <c r="B4602" s="6" t="s">
        <v>18</v>
      </c>
      <c r="C4602" s="6" t="s">
        <v>19</v>
      </c>
      <c r="D4602" s="6" t="s">
        <v>7700</v>
      </c>
      <c r="E4602" s="6">
        <v>4</v>
      </c>
      <c r="F4602" s="6" t="s">
        <v>1970</v>
      </c>
      <c r="G4602" s="6" t="s">
        <v>22</v>
      </c>
      <c r="H4602" s="7">
        <v>43396.866805555554</v>
      </c>
      <c r="I4602" s="7">
        <v>43383.708333333336</v>
      </c>
      <c r="J4602" s="4">
        <f t="shared" si="358"/>
        <v>2018</v>
      </c>
      <c r="K4602" s="4">
        <f t="shared" si="359"/>
        <v>10</v>
      </c>
      <c r="L4602" s="6">
        <f t="shared" si="360"/>
        <v>1136891.99999962</v>
      </c>
      <c r="M4602" s="8">
        <f t="shared" si="356"/>
        <v>18948.199999993667</v>
      </c>
      <c r="N4602" s="8">
        <f t="shared" si="357"/>
        <v>75792.799999974668</v>
      </c>
      <c r="O4602" s="18">
        <v>1</v>
      </c>
      <c r="P4602" s="6" t="s">
        <v>7701</v>
      </c>
      <c r="Q4602" s="6" t="s">
        <v>24</v>
      </c>
    </row>
    <row r="4603" spans="1:17" ht="15">
      <c r="A4603" s="6" t="s">
        <v>17</v>
      </c>
      <c r="B4603" s="6" t="s">
        <v>18</v>
      </c>
      <c r="C4603" s="6" t="s">
        <v>38</v>
      </c>
      <c r="D4603" s="6" t="s">
        <v>537</v>
      </c>
      <c r="E4603" s="6">
        <v>139</v>
      </c>
      <c r="F4603" s="6" t="s">
        <v>1970</v>
      </c>
      <c r="G4603" s="6" t="s">
        <v>22</v>
      </c>
      <c r="H4603" s="7">
        <v>43396.867372685185</v>
      </c>
      <c r="I4603" s="7">
        <v>43383.708333333336</v>
      </c>
      <c r="J4603" s="4">
        <f t="shared" si="358"/>
        <v>2018</v>
      </c>
      <c r="K4603" s="4">
        <f t="shared" si="359"/>
        <v>10</v>
      </c>
      <c r="L4603" s="6">
        <f t="shared" si="360"/>
        <v>1136940.9999997588</v>
      </c>
      <c r="M4603" s="8">
        <f t="shared" si="356"/>
        <v>18949.016666662646</v>
      </c>
      <c r="N4603" s="8">
        <f t="shared" si="357"/>
        <v>2633913.3166661076</v>
      </c>
      <c r="O4603" s="18">
        <v>1</v>
      </c>
      <c r="P4603" s="6" t="s">
        <v>7702</v>
      </c>
      <c r="Q4603" s="6" t="s">
        <v>24</v>
      </c>
    </row>
    <row r="4604" spans="1:17" ht="15">
      <c r="A4604" s="6" t="s">
        <v>17</v>
      </c>
      <c r="B4604" s="6" t="s">
        <v>18</v>
      </c>
      <c r="C4604" s="6" t="s">
        <v>38</v>
      </c>
      <c r="D4604" s="6" t="s">
        <v>7703</v>
      </c>
      <c r="E4604" s="6">
        <v>1</v>
      </c>
      <c r="F4604" s="6" t="s">
        <v>1970</v>
      </c>
      <c r="G4604" s="6" t="s">
        <v>22</v>
      </c>
      <c r="H4604" s="7">
        <v>43396.868090277778</v>
      </c>
      <c r="I4604" s="7">
        <v>43383.708333333336</v>
      </c>
      <c r="J4604" s="4">
        <f t="shared" si="358"/>
        <v>2018</v>
      </c>
      <c r="K4604" s="4">
        <f t="shared" si="359"/>
        <v>10</v>
      </c>
      <c r="L4604" s="6">
        <f t="shared" si="360"/>
        <v>1137002.9999997932</v>
      </c>
      <c r="M4604" s="8">
        <f t="shared" si="356"/>
        <v>18950.049999996554</v>
      </c>
      <c r="N4604" s="8">
        <f t="shared" si="357"/>
        <v>18950.049999996554</v>
      </c>
      <c r="O4604" s="18">
        <v>1</v>
      </c>
      <c r="P4604" s="6" t="s">
        <v>7704</v>
      </c>
      <c r="Q4604" s="6" t="s">
        <v>24</v>
      </c>
    </row>
    <row r="4605" spans="1:17" ht="15">
      <c r="A4605" s="6" t="s">
        <v>17</v>
      </c>
      <c r="B4605" s="6" t="s">
        <v>18</v>
      </c>
      <c r="C4605" s="6" t="s">
        <v>38</v>
      </c>
      <c r="D4605" s="6" t="s">
        <v>764</v>
      </c>
      <c r="E4605" s="6">
        <v>25</v>
      </c>
      <c r="F4605" s="6" t="s">
        <v>1970</v>
      </c>
      <c r="G4605" s="6" t="s">
        <v>22</v>
      </c>
      <c r="H4605" s="7">
        <v>43396.871342592596</v>
      </c>
      <c r="I4605" s="7">
        <v>43383.708333333336</v>
      </c>
      <c r="J4605" s="4">
        <f t="shared" si="358"/>
        <v>2018</v>
      </c>
      <c r="K4605" s="4">
        <f t="shared" si="359"/>
        <v>10</v>
      </c>
      <c r="L4605" s="6">
        <f t="shared" si="360"/>
        <v>1137284.0000001015</v>
      </c>
      <c r="M4605" s="8">
        <f t="shared" si="356"/>
        <v>18954.733333335025</v>
      </c>
      <c r="N4605" s="8">
        <f t="shared" si="357"/>
        <v>473868.33333337563</v>
      </c>
      <c r="O4605" s="18">
        <v>1</v>
      </c>
      <c r="P4605" s="6" t="s">
        <v>7705</v>
      </c>
      <c r="Q4605" s="6" t="s">
        <v>24</v>
      </c>
    </row>
    <row r="4606" spans="1:17" ht="15">
      <c r="A4606" s="6" t="s">
        <v>17</v>
      </c>
      <c r="B4606" s="6" t="s">
        <v>18</v>
      </c>
      <c r="C4606" s="6" t="s">
        <v>38</v>
      </c>
      <c r="D4606" s="6" t="s">
        <v>7706</v>
      </c>
      <c r="E4606" s="6">
        <v>5</v>
      </c>
      <c r="F4606" s="6" t="s">
        <v>1970</v>
      </c>
      <c r="G4606" s="6" t="s">
        <v>22</v>
      </c>
      <c r="H4606" s="7">
        <v>43396.871655092589</v>
      </c>
      <c r="I4606" s="7">
        <v>43383.708333333336</v>
      </c>
      <c r="J4606" s="4">
        <f t="shared" si="358"/>
        <v>2018</v>
      </c>
      <c r="K4606" s="4">
        <f t="shared" si="359"/>
        <v>10</v>
      </c>
      <c r="L4606" s="6">
        <f t="shared" si="360"/>
        <v>1137310.999999498</v>
      </c>
      <c r="M4606" s="8">
        <f t="shared" si="356"/>
        <v>18955.183333324967</v>
      </c>
      <c r="N4606" s="8">
        <f t="shared" si="357"/>
        <v>94775.916666624835</v>
      </c>
      <c r="O4606" s="18">
        <v>1</v>
      </c>
      <c r="P4606" s="6" t="s">
        <v>7707</v>
      </c>
      <c r="Q4606" s="6" t="s">
        <v>24</v>
      </c>
    </row>
    <row r="4607" spans="1:17" ht="15">
      <c r="A4607" s="6" t="s">
        <v>17</v>
      </c>
      <c r="B4607" s="6" t="s">
        <v>18</v>
      </c>
      <c r="C4607" s="6" t="s">
        <v>19</v>
      </c>
      <c r="D4607" s="6" t="s">
        <v>5047</v>
      </c>
      <c r="E4607" s="6">
        <v>31</v>
      </c>
      <c r="F4607" s="6" t="s">
        <v>1970</v>
      </c>
      <c r="G4607" s="6" t="s">
        <v>22</v>
      </c>
      <c r="H4607" s="7">
        <v>43396.871967592589</v>
      </c>
      <c r="I4607" s="7">
        <v>43383.708333333336</v>
      </c>
      <c r="J4607" s="4">
        <f t="shared" si="358"/>
        <v>2018</v>
      </c>
      <c r="K4607" s="4">
        <f t="shared" si="359"/>
        <v>10</v>
      </c>
      <c r="L4607" s="6">
        <f t="shared" si="360"/>
        <v>1137337.9999995232</v>
      </c>
      <c r="M4607" s="8">
        <f t="shared" si="356"/>
        <v>18955.633333325386</v>
      </c>
      <c r="N4607" s="8">
        <f t="shared" si="357"/>
        <v>587624.63333308697</v>
      </c>
      <c r="O4607" s="18">
        <v>1</v>
      </c>
      <c r="P4607" s="6" t="s">
        <v>7708</v>
      </c>
      <c r="Q4607" s="6" t="s">
        <v>24</v>
      </c>
    </row>
    <row r="4608" spans="1:17" ht="15">
      <c r="A4608" s="6" t="s">
        <v>17</v>
      </c>
      <c r="B4608" s="6" t="s">
        <v>18</v>
      </c>
      <c r="C4608" s="6" t="s">
        <v>38</v>
      </c>
      <c r="D4608" s="6" t="s">
        <v>7709</v>
      </c>
      <c r="E4608" s="6">
        <v>1</v>
      </c>
      <c r="F4608" s="6" t="s">
        <v>1970</v>
      </c>
      <c r="G4608" s="6" t="s">
        <v>22</v>
      </c>
      <c r="H4608" s="7">
        <v>43396.872870370367</v>
      </c>
      <c r="I4608" s="7">
        <v>43383.708333333336</v>
      </c>
      <c r="J4608" s="4">
        <f t="shared" si="358"/>
        <v>2018</v>
      </c>
      <c r="K4608" s="4">
        <f t="shared" si="359"/>
        <v>10</v>
      </c>
      <c r="L4608" s="6">
        <f t="shared" si="360"/>
        <v>1137415.999999526</v>
      </c>
      <c r="M4608" s="8">
        <f t="shared" si="361" ref="M4608:M4671">+L4608/60</f>
        <v>18956.933333325433</v>
      </c>
      <c r="N4608" s="8">
        <f t="shared" si="362" ref="N4608:N4671">+M4608*E4608</f>
        <v>18956.933333325433</v>
      </c>
      <c r="O4608" s="18">
        <v>1</v>
      </c>
      <c r="P4608" s="6" t="s">
        <v>7710</v>
      </c>
      <c r="Q4608" s="6" t="s">
        <v>24</v>
      </c>
    </row>
    <row r="4609" spans="1:17" ht="15">
      <c r="A4609" s="6" t="s">
        <v>17</v>
      </c>
      <c r="B4609" s="6" t="s">
        <v>18</v>
      </c>
      <c r="C4609" s="6" t="s">
        <v>38</v>
      </c>
      <c r="D4609" s="6" t="s">
        <v>7711</v>
      </c>
      <c r="E4609" s="6">
        <v>1</v>
      </c>
      <c r="F4609" s="6" t="s">
        <v>1970</v>
      </c>
      <c r="G4609" s="6" t="s">
        <v>22</v>
      </c>
      <c r="H4609" s="7">
        <v>43396.873067129629</v>
      </c>
      <c r="I4609" s="7">
        <v>43383.708333333336</v>
      </c>
      <c r="J4609" s="4">
        <f t="shared" si="358"/>
        <v>2018</v>
      </c>
      <c r="K4609" s="4">
        <f t="shared" si="359"/>
        <v>10</v>
      </c>
      <c r="L4609" s="6">
        <f t="shared" si="360"/>
        <v>1137432.9999997281</v>
      </c>
      <c r="M4609" s="8">
        <f t="shared" si="361"/>
        <v>18957.216666662134</v>
      </c>
      <c r="N4609" s="8">
        <f t="shared" si="362"/>
        <v>18957.216666662134</v>
      </c>
      <c r="O4609" s="18">
        <v>1</v>
      </c>
      <c r="P4609" s="6" t="s">
        <v>7712</v>
      </c>
      <c r="Q4609" s="6" t="s">
        <v>24</v>
      </c>
    </row>
    <row r="4610" spans="1:17" ht="15">
      <c r="A4610" s="6" t="s">
        <v>17</v>
      </c>
      <c r="B4610" s="6" t="s">
        <v>18</v>
      </c>
      <c r="C4610" s="6" t="s">
        <v>38</v>
      </c>
      <c r="D4610" s="6" t="s">
        <v>7713</v>
      </c>
      <c r="E4610" s="6">
        <v>1</v>
      </c>
      <c r="F4610" s="6" t="s">
        <v>1970</v>
      </c>
      <c r="G4610" s="6" t="s">
        <v>22</v>
      </c>
      <c r="H4610" s="7">
        <v>43396.875231481485</v>
      </c>
      <c r="I4610" s="7">
        <v>43383.708333333336</v>
      </c>
      <c r="J4610" s="4">
        <f t="shared" si="358"/>
        <v>2018</v>
      </c>
      <c r="K4610" s="4">
        <f t="shared" si="359"/>
        <v>10</v>
      </c>
      <c r="L4610" s="6">
        <f t="shared" si="360"/>
        <v>1137620.0000000652</v>
      </c>
      <c r="M4610" s="8">
        <f t="shared" si="361"/>
        <v>18960.33333333442</v>
      </c>
      <c r="N4610" s="8">
        <f t="shared" si="362"/>
        <v>18960.33333333442</v>
      </c>
      <c r="O4610" s="18">
        <v>1</v>
      </c>
      <c r="P4610" s="6" t="s">
        <v>7714</v>
      </c>
      <c r="Q4610" s="6" t="s">
        <v>24</v>
      </c>
    </row>
    <row r="4611" spans="1:17" ht="15">
      <c r="A4611" s="6" t="s">
        <v>17</v>
      </c>
      <c r="B4611" s="6" t="s">
        <v>47</v>
      </c>
      <c r="C4611" s="6" t="s">
        <v>52</v>
      </c>
      <c r="D4611" s="6" t="s">
        <v>6046</v>
      </c>
      <c r="E4611" s="6">
        <v>1</v>
      </c>
      <c r="F4611" s="6" t="s">
        <v>1970</v>
      </c>
      <c r="G4611" s="6" t="s">
        <v>22</v>
      </c>
      <c r="H4611" s="7">
        <v>43396.877557870372</v>
      </c>
      <c r="I4611" s="7">
        <v>43383.708333333336</v>
      </c>
      <c r="J4611" s="4">
        <f t="shared" si="363" ref="J4611:J4674">YEAR(I4611)</f>
        <v>2018</v>
      </c>
      <c r="K4611" s="4">
        <f t="shared" si="364" ref="K4611:K4674">MONTH(I4611)</f>
        <v>10</v>
      </c>
      <c r="L4611" s="6">
        <f t="shared" si="360"/>
        <v>1137820.9999999031</v>
      </c>
      <c r="M4611" s="8">
        <f t="shared" si="361"/>
        <v>18963.683333331719</v>
      </c>
      <c r="N4611" s="8">
        <f t="shared" si="362"/>
        <v>18963.683333331719</v>
      </c>
      <c r="O4611" s="18">
        <v>1</v>
      </c>
      <c r="P4611" s="6" t="s">
        <v>7715</v>
      </c>
      <c r="Q4611" s="6" t="s">
        <v>24</v>
      </c>
    </row>
    <row r="4612" spans="1:17" ht="15">
      <c r="A4612" s="6" t="s">
        <v>17</v>
      </c>
      <c r="B4612" s="6" t="s">
        <v>47</v>
      </c>
      <c r="C4612" s="6" t="s">
        <v>52</v>
      </c>
      <c r="D4612" s="6" t="s">
        <v>896</v>
      </c>
      <c r="E4612" s="6">
        <v>1</v>
      </c>
      <c r="F4612" s="6" t="s">
        <v>1970</v>
      </c>
      <c r="G4612" s="6" t="s">
        <v>22</v>
      </c>
      <c r="H4612" s="7">
        <v>43396.877696759257</v>
      </c>
      <c r="I4612" s="7">
        <v>43383.708333333336</v>
      </c>
      <c r="J4612" s="4">
        <f t="shared" si="363"/>
        <v>2018</v>
      </c>
      <c r="K4612" s="4">
        <f t="shared" si="364"/>
        <v>10</v>
      </c>
      <c r="L4612" s="6">
        <f t="shared" si="360"/>
        <v>1137832.9999995651</v>
      </c>
      <c r="M4612" s="8">
        <f t="shared" si="361"/>
        <v>18963.883333326085</v>
      </c>
      <c r="N4612" s="8">
        <f t="shared" si="362"/>
        <v>18963.883333326085</v>
      </c>
      <c r="O4612" s="18">
        <v>1</v>
      </c>
      <c r="P4612" s="6" t="s">
        <v>7716</v>
      </c>
      <c r="Q4612" s="6" t="s">
        <v>24</v>
      </c>
    </row>
    <row r="4613" spans="1:17" ht="15">
      <c r="A4613" s="6" t="s">
        <v>17</v>
      </c>
      <c r="B4613" s="6" t="s">
        <v>47</v>
      </c>
      <c r="C4613" s="6" t="s">
        <v>52</v>
      </c>
      <c r="D4613" s="6" t="s">
        <v>7717</v>
      </c>
      <c r="E4613" s="6">
        <v>3</v>
      </c>
      <c r="F4613" s="6" t="s">
        <v>1970</v>
      </c>
      <c r="G4613" s="6" t="s">
        <v>22</v>
      </c>
      <c r="H4613" s="7">
        <v>43396.878182870372</v>
      </c>
      <c r="I4613" s="7">
        <v>43383.708333333336</v>
      </c>
      <c r="J4613" s="4">
        <f t="shared" si="363"/>
        <v>2018</v>
      </c>
      <c r="K4613" s="4">
        <f t="shared" si="364"/>
        <v>10</v>
      </c>
      <c r="L4613" s="6">
        <f t="shared" si="360"/>
        <v>1137874.9999999534</v>
      </c>
      <c r="M4613" s="8">
        <f t="shared" si="361"/>
        <v>18964.583333332557</v>
      </c>
      <c r="N4613" s="8">
        <f t="shared" si="362"/>
        <v>56893.749999997672</v>
      </c>
      <c r="O4613" s="18">
        <v>1</v>
      </c>
      <c r="P4613" s="6" t="s">
        <v>7718</v>
      </c>
      <c r="Q4613" s="6" t="s">
        <v>24</v>
      </c>
    </row>
    <row r="4614" spans="1:17" ht="15">
      <c r="A4614" s="6" t="s">
        <v>17</v>
      </c>
      <c r="B4614" s="6" t="s">
        <v>47</v>
      </c>
      <c r="C4614" s="6" t="s">
        <v>52</v>
      </c>
      <c r="D4614" s="6" t="s">
        <v>7719</v>
      </c>
      <c r="E4614" s="6">
        <v>1</v>
      </c>
      <c r="F4614" s="6" t="s">
        <v>1970</v>
      </c>
      <c r="G4614" s="6" t="s">
        <v>22</v>
      </c>
      <c r="H4614" s="7">
        <v>43396.878379629627</v>
      </c>
      <c r="I4614" s="7">
        <v>43383.708333333336</v>
      </c>
      <c r="J4614" s="4">
        <f t="shared" si="363"/>
        <v>2018</v>
      </c>
      <c r="K4614" s="4">
        <f t="shared" si="364"/>
        <v>10</v>
      </c>
      <c r="L4614" s="6">
        <f t="shared" si="360"/>
        <v>1137891.9999995269</v>
      </c>
      <c r="M4614" s="8">
        <f t="shared" si="361"/>
        <v>18964.866666658781</v>
      </c>
      <c r="N4614" s="8">
        <f t="shared" si="362"/>
        <v>18964.866666658781</v>
      </c>
      <c r="O4614" s="18">
        <v>1</v>
      </c>
      <c r="P4614" s="6" t="s">
        <v>7720</v>
      </c>
      <c r="Q4614" s="6" t="s">
        <v>24</v>
      </c>
    </row>
    <row r="4615" spans="1:17" ht="15">
      <c r="A4615" s="6" t="s">
        <v>17</v>
      </c>
      <c r="B4615" s="6" t="s">
        <v>47</v>
      </c>
      <c r="C4615" s="6" t="s">
        <v>52</v>
      </c>
      <c r="D4615" s="6" t="s">
        <v>7721</v>
      </c>
      <c r="E4615" s="6">
        <v>1</v>
      </c>
      <c r="F4615" s="6" t="s">
        <v>1970</v>
      </c>
      <c r="G4615" s="6" t="s">
        <v>22</v>
      </c>
      <c r="H4615" s="7">
        <v>43396.878553240742</v>
      </c>
      <c r="I4615" s="7">
        <v>43383.708333333336</v>
      </c>
      <c r="J4615" s="4">
        <f t="shared" si="363"/>
        <v>2018</v>
      </c>
      <c r="K4615" s="4">
        <f t="shared" si="364"/>
        <v>10</v>
      </c>
      <c r="L4615" s="6">
        <f t="shared" si="360"/>
        <v>1137906.9999998901</v>
      </c>
      <c r="M4615" s="8">
        <f t="shared" si="361"/>
        <v>18965.116666664835</v>
      </c>
      <c r="N4615" s="8">
        <f t="shared" si="362"/>
        <v>18965.116666664835</v>
      </c>
      <c r="O4615" s="18">
        <v>1</v>
      </c>
      <c r="P4615" s="6" t="s">
        <v>7722</v>
      </c>
      <c r="Q4615" s="6" t="s">
        <v>24</v>
      </c>
    </row>
    <row r="4616" spans="1:17" ht="15">
      <c r="A4616" s="6" t="s">
        <v>17</v>
      </c>
      <c r="B4616" s="6" t="s">
        <v>47</v>
      </c>
      <c r="C4616" s="6" t="s">
        <v>52</v>
      </c>
      <c r="D4616" s="6" t="s">
        <v>1422</v>
      </c>
      <c r="E4616" s="6">
        <v>4</v>
      </c>
      <c r="F4616" s="6" t="s">
        <v>1970</v>
      </c>
      <c r="G4616" s="6" t="s">
        <v>22</v>
      </c>
      <c r="H4616" s="7">
        <v>43396.879270833335</v>
      </c>
      <c r="I4616" s="7">
        <v>43383.708333333336</v>
      </c>
      <c r="J4616" s="4">
        <f t="shared" si="363"/>
        <v>2018</v>
      </c>
      <c r="K4616" s="4">
        <f t="shared" si="364"/>
        <v>10</v>
      </c>
      <c r="L4616" s="6">
        <f t="shared" si="360"/>
        <v>1137968.9999999246</v>
      </c>
      <c r="M4616" s="8">
        <f t="shared" si="361"/>
        <v>18966.149999998743</v>
      </c>
      <c r="N4616" s="8">
        <f t="shared" si="362"/>
        <v>75864.599999994971</v>
      </c>
      <c r="O4616" s="18">
        <v>1</v>
      </c>
      <c r="P4616" s="6" t="s">
        <v>7723</v>
      </c>
      <c r="Q4616" s="6" t="s">
        <v>24</v>
      </c>
    </row>
    <row r="4617" spans="1:17" ht="15">
      <c r="A4617" s="6" t="s">
        <v>17</v>
      </c>
      <c r="B4617" s="6" t="s">
        <v>47</v>
      </c>
      <c r="C4617" s="6" t="s">
        <v>52</v>
      </c>
      <c r="D4617" s="6" t="s">
        <v>7724</v>
      </c>
      <c r="E4617" s="6">
        <v>2</v>
      </c>
      <c r="F4617" s="6" t="s">
        <v>1970</v>
      </c>
      <c r="G4617" s="6" t="s">
        <v>22</v>
      </c>
      <c r="H4617" s="7">
        <v>43396.87940972222</v>
      </c>
      <c r="I4617" s="7">
        <v>43383.708333333336</v>
      </c>
      <c r="J4617" s="4">
        <f t="shared" si="363"/>
        <v>2018</v>
      </c>
      <c r="K4617" s="4">
        <f t="shared" si="364"/>
        <v>10</v>
      </c>
      <c r="L4617" s="6">
        <f t="shared" si="360"/>
        <v>1137980.9999995865</v>
      </c>
      <c r="M4617" s="8">
        <f t="shared" si="361"/>
        <v>18966.349999993108</v>
      </c>
      <c r="N4617" s="8">
        <f t="shared" si="362"/>
        <v>37932.699999986216</v>
      </c>
      <c r="O4617" s="18">
        <v>1</v>
      </c>
      <c r="P4617" s="6" t="s">
        <v>7725</v>
      </c>
      <c r="Q4617" s="6" t="s">
        <v>24</v>
      </c>
    </row>
    <row r="4618" spans="1:17" ht="15">
      <c r="A4618" s="6" t="s">
        <v>17</v>
      </c>
      <c r="B4618" s="6" t="s">
        <v>47</v>
      </c>
      <c r="C4618" s="6" t="s">
        <v>52</v>
      </c>
      <c r="D4618" s="6" t="s">
        <v>7726</v>
      </c>
      <c r="E4618" s="6">
        <v>1</v>
      </c>
      <c r="F4618" s="6" t="s">
        <v>1970</v>
      </c>
      <c r="G4618" s="6" t="s">
        <v>22</v>
      </c>
      <c r="H4618" s="7">
        <v>43396.880023148151</v>
      </c>
      <c r="I4618" s="7">
        <v>43383.708333333336</v>
      </c>
      <c r="J4618" s="4">
        <f t="shared" si="363"/>
        <v>2018</v>
      </c>
      <c r="K4618" s="4">
        <f t="shared" si="364"/>
        <v>10</v>
      </c>
      <c r="L4618" s="6">
        <f t="shared" si="365" ref="L4618:L4681">(H4618-I4618)*60*24*60</f>
        <v>1138034.0000000317</v>
      </c>
      <c r="M4618" s="8">
        <f t="shared" si="361"/>
        <v>18967.233333333861</v>
      </c>
      <c r="N4618" s="8">
        <f t="shared" si="362"/>
        <v>18967.233333333861</v>
      </c>
      <c r="O4618" s="18">
        <v>1</v>
      </c>
      <c r="P4618" s="6" t="s">
        <v>7727</v>
      </c>
      <c r="Q4618" s="6" t="s">
        <v>24</v>
      </c>
    </row>
    <row r="4619" spans="1:17" ht="15">
      <c r="A4619" s="6" t="s">
        <v>17</v>
      </c>
      <c r="B4619" s="6" t="s">
        <v>47</v>
      </c>
      <c r="C4619" s="6" t="s">
        <v>52</v>
      </c>
      <c r="D4619" s="6" t="s">
        <v>6227</v>
      </c>
      <c r="E4619" s="6">
        <v>3</v>
      </c>
      <c r="F4619" s="6" t="s">
        <v>1970</v>
      </c>
      <c r="G4619" s="6" t="s">
        <v>22</v>
      </c>
      <c r="H4619" s="7">
        <v>43396.880196759259</v>
      </c>
      <c r="I4619" s="7">
        <v>43383.708333333336</v>
      </c>
      <c r="J4619" s="4">
        <f t="shared" si="363"/>
        <v>2018</v>
      </c>
      <c r="K4619" s="4">
        <f t="shared" si="364"/>
        <v>10</v>
      </c>
      <c r="L4619" s="6">
        <f t="shared" si="365"/>
        <v>1138048.9999997662</v>
      </c>
      <c r="M4619" s="8">
        <f t="shared" si="361"/>
        <v>18967.483333329437</v>
      </c>
      <c r="N4619" s="8">
        <f t="shared" si="362"/>
        <v>56902.449999988312</v>
      </c>
      <c r="O4619" s="18">
        <v>1</v>
      </c>
      <c r="P4619" s="6" t="s">
        <v>7728</v>
      </c>
      <c r="Q4619" s="6" t="s">
        <v>24</v>
      </c>
    </row>
    <row r="4620" spans="1:17" ht="15">
      <c r="A4620" s="6" t="s">
        <v>17</v>
      </c>
      <c r="B4620" s="6" t="s">
        <v>47</v>
      </c>
      <c r="C4620" s="6" t="s">
        <v>52</v>
      </c>
      <c r="D4620" s="6" t="s">
        <v>115</v>
      </c>
      <c r="E4620" s="6">
        <v>1</v>
      </c>
      <c r="F4620" s="6" t="s">
        <v>1970</v>
      </c>
      <c r="G4620" s="6" t="s">
        <v>22</v>
      </c>
      <c r="H4620" s="7">
        <v>43396.880416666667</v>
      </c>
      <c r="I4620" s="7">
        <v>43383.708333333336</v>
      </c>
      <c r="J4620" s="4">
        <f t="shared" si="363"/>
        <v>2018</v>
      </c>
      <c r="K4620" s="4">
        <f t="shared" si="364"/>
        <v>10</v>
      </c>
      <c r="L4620" s="6">
        <f t="shared" si="365"/>
        <v>1138067.9999998072</v>
      </c>
      <c r="M4620" s="8">
        <f t="shared" si="361"/>
        <v>18967.799999996787</v>
      </c>
      <c r="N4620" s="8">
        <f t="shared" si="362"/>
        <v>18967.799999996787</v>
      </c>
      <c r="O4620" s="18">
        <v>1</v>
      </c>
      <c r="P4620" s="6" t="s">
        <v>7729</v>
      </c>
      <c r="Q4620" s="6" t="s">
        <v>24</v>
      </c>
    </row>
    <row r="4621" spans="1:17" ht="15">
      <c r="A4621" s="6" t="s">
        <v>17</v>
      </c>
      <c r="B4621" s="6" t="s">
        <v>47</v>
      </c>
      <c r="C4621" s="6" t="s">
        <v>52</v>
      </c>
      <c r="D4621" s="6" t="s">
        <v>7730</v>
      </c>
      <c r="E4621" s="6">
        <v>1</v>
      </c>
      <c r="F4621" s="6" t="s">
        <v>1970</v>
      </c>
      <c r="G4621" s="6" t="s">
        <v>22</v>
      </c>
      <c r="H4621" s="7">
        <v>43396.880578703705</v>
      </c>
      <c r="I4621" s="7">
        <v>43383.708333333336</v>
      </c>
      <c r="J4621" s="4">
        <f t="shared" si="363"/>
        <v>2018</v>
      </c>
      <c r="K4621" s="4">
        <f t="shared" si="364"/>
        <v>10</v>
      </c>
      <c r="L4621" s="6">
        <f t="shared" si="365"/>
        <v>1138081.9999999367</v>
      </c>
      <c r="M4621" s="8">
        <f t="shared" si="361"/>
        <v>18968.033333332278</v>
      </c>
      <c r="N4621" s="8">
        <f t="shared" si="362"/>
        <v>18968.033333332278</v>
      </c>
      <c r="O4621" s="18">
        <v>1</v>
      </c>
      <c r="P4621" s="6" t="s">
        <v>7731</v>
      </c>
      <c r="Q4621" s="6" t="s">
        <v>24</v>
      </c>
    </row>
    <row r="4622" spans="1:17" ht="15">
      <c r="A4622" s="6" t="s">
        <v>17</v>
      </c>
      <c r="B4622" s="6" t="s">
        <v>47</v>
      </c>
      <c r="C4622" s="6" t="s">
        <v>52</v>
      </c>
      <c r="D4622" s="6" t="s">
        <v>6315</v>
      </c>
      <c r="E4622" s="6">
        <v>1</v>
      </c>
      <c r="F4622" s="6" t="s">
        <v>1970</v>
      </c>
      <c r="G4622" s="6" t="s">
        <v>22</v>
      </c>
      <c r="H4622" s="7">
        <v>43396.880694444444</v>
      </c>
      <c r="I4622" s="7">
        <v>43383.708333333336</v>
      </c>
      <c r="J4622" s="4">
        <f t="shared" si="363"/>
        <v>2018</v>
      </c>
      <c r="K4622" s="4">
        <f t="shared" si="364"/>
        <v>10</v>
      </c>
      <c r="L4622" s="6">
        <f t="shared" si="365"/>
        <v>1138091.9999997597</v>
      </c>
      <c r="M4622" s="8">
        <f t="shared" si="361"/>
        <v>18968.199999995995</v>
      </c>
      <c r="N4622" s="8">
        <f t="shared" si="362"/>
        <v>18968.199999995995</v>
      </c>
      <c r="O4622" s="18">
        <v>1</v>
      </c>
      <c r="P4622" s="6" t="s">
        <v>7732</v>
      </c>
      <c r="Q4622" s="6" t="s">
        <v>24</v>
      </c>
    </row>
    <row r="4623" spans="1:17" ht="15">
      <c r="A4623" s="6" t="s">
        <v>17</v>
      </c>
      <c r="B4623" s="6" t="s">
        <v>47</v>
      </c>
      <c r="C4623" s="6" t="s">
        <v>52</v>
      </c>
      <c r="D4623" s="6" t="s">
        <v>5680</v>
      </c>
      <c r="E4623" s="6">
        <v>7</v>
      </c>
      <c r="F4623" s="6" t="s">
        <v>1970</v>
      </c>
      <c r="G4623" s="6" t="s">
        <v>22</v>
      </c>
      <c r="H4623" s="7">
        <v>43396.880879629629</v>
      </c>
      <c r="I4623" s="7">
        <v>43383.708333333336</v>
      </c>
      <c r="J4623" s="4">
        <f t="shared" si="363"/>
        <v>2018</v>
      </c>
      <c r="K4623" s="4">
        <f t="shared" si="364"/>
        <v>10</v>
      </c>
      <c r="L4623" s="6">
        <f t="shared" si="365"/>
        <v>1138107.9999997281</v>
      </c>
      <c r="M4623" s="8">
        <f t="shared" si="361"/>
        <v>18968.466666662134</v>
      </c>
      <c r="N4623" s="8">
        <f t="shared" si="362"/>
        <v>132779.26666663494</v>
      </c>
      <c r="O4623" s="18">
        <v>1</v>
      </c>
      <c r="P4623" s="6" t="s">
        <v>7733</v>
      </c>
      <c r="Q4623" s="6" t="s">
        <v>24</v>
      </c>
    </row>
    <row r="4624" spans="1:17" ht="15">
      <c r="A4624" s="6" t="s">
        <v>17</v>
      </c>
      <c r="B4624" s="6" t="s">
        <v>47</v>
      </c>
      <c r="C4624" s="6" t="s">
        <v>52</v>
      </c>
      <c r="D4624" s="6" t="s">
        <v>7734</v>
      </c>
      <c r="E4624" s="6">
        <v>1</v>
      </c>
      <c r="F4624" s="6" t="s">
        <v>1970</v>
      </c>
      <c r="G4624" s="6" t="s">
        <v>22</v>
      </c>
      <c r="H4624" s="7">
        <v>43396.881064814814</v>
      </c>
      <c r="I4624" s="7">
        <v>43383.708333333336</v>
      </c>
      <c r="J4624" s="4">
        <f t="shared" si="363"/>
        <v>2018</v>
      </c>
      <c r="K4624" s="4">
        <f t="shared" si="364"/>
        <v>10</v>
      </c>
      <c r="L4624" s="6">
        <f t="shared" si="365"/>
        <v>1138123.9999996964</v>
      </c>
      <c r="M4624" s="8">
        <f t="shared" si="361"/>
        <v>18968.733333328273</v>
      </c>
      <c r="N4624" s="8">
        <f t="shared" si="362"/>
        <v>18968.733333328273</v>
      </c>
      <c r="O4624" s="18">
        <v>1</v>
      </c>
      <c r="P4624" s="6" t="s">
        <v>7735</v>
      </c>
      <c r="Q4624" s="6" t="s">
        <v>24</v>
      </c>
    </row>
    <row r="4625" spans="1:17" ht="15">
      <c r="A4625" s="6" t="s">
        <v>17</v>
      </c>
      <c r="B4625" s="6" t="s">
        <v>47</v>
      </c>
      <c r="C4625" s="6" t="s">
        <v>52</v>
      </c>
      <c r="D4625" s="6" t="s">
        <v>3838</v>
      </c>
      <c r="E4625" s="6">
        <v>3</v>
      </c>
      <c r="F4625" s="6" t="s">
        <v>1970</v>
      </c>
      <c r="G4625" s="6" t="s">
        <v>22</v>
      </c>
      <c r="H4625" s="7">
        <v>43396.881192129629</v>
      </c>
      <c r="I4625" s="7">
        <v>43383.708333333336</v>
      </c>
      <c r="J4625" s="4">
        <f t="shared" si="363"/>
        <v>2018</v>
      </c>
      <c r="K4625" s="4">
        <f t="shared" si="364"/>
        <v>10</v>
      </c>
      <c r="L4625" s="6">
        <f t="shared" si="365"/>
        <v>1138134.9999997532</v>
      </c>
      <c r="M4625" s="8">
        <f t="shared" si="361"/>
        <v>18968.916666662553</v>
      </c>
      <c r="N4625" s="8">
        <f t="shared" si="362"/>
        <v>56906.74999998766</v>
      </c>
      <c r="O4625" s="18">
        <v>1</v>
      </c>
      <c r="P4625" s="6" t="s">
        <v>7736</v>
      </c>
      <c r="Q4625" s="6" t="s">
        <v>24</v>
      </c>
    </row>
    <row r="4626" spans="1:17" ht="15">
      <c r="A4626" s="6" t="s">
        <v>17</v>
      </c>
      <c r="B4626" s="6" t="s">
        <v>41</v>
      </c>
      <c r="C4626" s="6" t="s">
        <v>62</v>
      </c>
      <c r="D4626" s="6" t="s">
        <v>7737</v>
      </c>
      <c r="E4626" s="6">
        <v>14</v>
      </c>
      <c r="F4626" s="6" t="s">
        <v>1970</v>
      </c>
      <c r="G4626" s="6" t="s">
        <v>22</v>
      </c>
      <c r="H4626" s="7">
        <v>43396.888738425929</v>
      </c>
      <c r="I4626" s="7">
        <v>43383.708333333336</v>
      </c>
      <c r="J4626" s="4">
        <f t="shared" si="363"/>
        <v>2018</v>
      </c>
      <c r="K4626" s="4">
        <f t="shared" si="364"/>
        <v>10</v>
      </c>
      <c r="L4626" s="6">
        <f t="shared" si="365"/>
        <v>1138787.0000000345</v>
      </c>
      <c r="M4626" s="8">
        <f t="shared" si="361"/>
        <v>18979.783333333908</v>
      </c>
      <c r="N4626" s="8">
        <f t="shared" si="362"/>
        <v>265716.96666667471</v>
      </c>
      <c r="O4626" s="18">
        <v>1</v>
      </c>
      <c r="P4626" s="6" t="s">
        <v>7738</v>
      </c>
      <c r="Q4626" s="6" t="s">
        <v>24</v>
      </c>
    </row>
    <row r="4627" spans="1:17" ht="15">
      <c r="A4627" s="6" t="s">
        <v>17</v>
      </c>
      <c r="B4627" s="6" t="s">
        <v>41</v>
      </c>
      <c r="C4627" s="6" t="s">
        <v>62</v>
      </c>
      <c r="D4627" s="6" t="s">
        <v>7739</v>
      </c>
      <c r="E4627" s="6">
        <v>3</v>
      </c>
      <c r="F4627" s="6" t="s">
        <v>1970</v>
      </c>
      <c r="G4627" s="6" t="s">
        <v>22</v>
      </c>
      <c r="H4627" s="7">
        <v>43396.888877314814</v>
      </c>
      <c r="I4627" s="7">
        <v>43383.708333333336</v>
      </c>
      <c r="J4627" s="4">
        <f t="shared" si="363"/>
        <v>2018</v>
      </c>
      <c r="K4627" s="4">
        <f t="shared" si="364"/>
        <v>10</v>
      </c>
      <c r="L4627" s="6">
        <f t="shared" si="365"/>
        <v>1138798.9999996964</v>
      </c>
      <c r="M4627" s="8">
        <f t="shared" si="361"/>
        <v>18979.983333328273</v>
      </c>
      <c r="N4627" s="8">
        <f t="shared" si="362"/>
        <v>56939.949999984819</v>
      </c>
      <c r="O4627" s="18">
        <v>1</v>
      </c>
      <c r="P4627" s="6" t="s">
        <v>7740</v>
      </c>
      <c r="Q4627" s="6" t="s">
        <v>24</v>
      </c>
    </row>
    <row r="4628" spans="1:17" ht="15">
      <c r="A4628" s="6" t="s">
        <v>17</v>
      </c>
      <c r="B4628" s="6" t="s">
        <v>41</v>
      </c>
      <c r="C4628" s="6" t="s">
        <v>62</v>
      </c>
      <c r="D4628" s="6" t="s">
        <v>3460</v>
      </c>
      <c r="E4628" s="6">
        <v>69</v>
      </c>
      <c r="F4628" s="6" t="s">
        <v>1970</v>
      </c>
      <c r="G4628" s="6" t="s">
        <v>22</v>
      </c>
      <c r="H4628" s="7">
        <v>43396.888981481483</v>
      </c>
      <c r="I4628" s="7">
        <v>43383.708333333336</v>
      </c>
      <c r="J4628" s="4">
        <f t="shared" si="363"/>
        <v>2018</v>
      </c>
      <c r="K4628" s="4">
        <f t="shared" si="364"/>
        <v>10</v>
      </c>
      <c r="L4628" s="6">
        <f t="shared" si="365"/>
        <v>1138807.9999999143</v>
      </c>
      <c r="M4628" s="8">
        <f t="shared" si="361"/>
        <v>18980.133333331905</v>
      </c>
      <c r="N4628" s="8">
        <f t="shared" si="362"/>
        <v>1309629.1999999015</v>
      </c>
      <c r="O4628" s="18">
        <v>1</v>
      </c>
      <c r="P4628" s="6" t="s">
        <v>7741</v>
      </c>
      <c r="Q4628" s="6" t="s">
        <v>24</v>
      </c>
    </row>
    <row r="4629" spans="1:17" ht="15">
      <c r="A4629" s="6" t="s">
        <v>17</v>
      </c>
      <c r="B4629" s="6" t="s">
        <v>41</v>
      </c>
      <c r="C4629" s="6" t="s">
        <v>62</v>
      </c>
      <c r="D4629" s="6" t="s">
        <v>7742</v>
      </c>
      <c r="E4629" s="6">
        <v>10</v>
      </c>
      <c r="F4629" s="6" t="s">
        <v>1970</v>
      </c>
      <c r="G4629" s="6" t="s">
        <v>22</v>
      </c>
      <c r="H4629" s="7">
        <v>43396.889097222222</v>
      </c>
      <c r="I4629" s="7">
        <v>43383.708333333336</v>
      </c>
      <c r="J4629" s="4">
        <f t="shared" si="363"/>
        <v>2018</v>
      </c>
      <c r="K4629" s="4">
        <f t="shared" si="364"/>
        <v>10</v>
      </c>
      <c r="L4629" s="6">
        <f t="shared" si="365"/>
        <v>1138817.9999997374</v>
      </c>
      <c r="M4629" s="8">
        <f t="shared" si="361"/>
        <v>18980.299999995623</v>
      </c>
      <c r="N4629" s="8">
        <f t="shared" si="362"/>
        <v>189802.99999995623</v>
      </c>
      <c r="O4629" s="18">
        <v>1</v>
      </c>
      <c r="P4629" s="6" t="s">
        <v>7743</v>
      </c>
      <c r="Q4629" s="6" t="s">
        <v>24</v>
      </c>
    </row>
    <row r="4630" spans="1:17" ht="15">
      <c r="A4630" s="6" t="s">
        <v>17</v>
      </c>
      <c r="B4630" s="6" t="s">
        <v>41</v>
      </c>
      <c r="C4630" s="6" t="s">
        <v>62</v>
      </c>
      <c r="D4630" s="6" t="s">
        <v>7744</v>
      </c>
      <c r="E4630" s="6">
        <v>12</v>
      </c>
      <c r="F4630" s="6" t="s">
        <v>1970</v>
      </c>
      <c r="G4630" s="6" t="s">
        <v>22</v>
      </c>
      <c r="H4630" s="7">
        <v>43396.889733796299</v>
      </c>
      <c r="I4630" s="7">
        <v>43383.708333333336</v>
      </c>
      <c r="J4630" s="4">
        <f t="shared" si="363"/>
        <v>2018</v>
      </c>
      <c r="K4630" s="4">
        <f t="shared" si="364"/>
        <v>10</v>
      </c>
      <c r="L4630" s="6">
        <f t="shared" si="365"/>
        <v>1138873.0000000214</v>
      </c>
      <c r="M4630" s="8">
        <f t="shared" si="361"/>
        <v>18981.216666667024</v>
      </c>
      <c r="N4630" s="8">
        <f t="shared" si="362"/>
        <v>227774.60000000428</v>
      </c>
      <c r="O4630" s="18">
        <v>1</v>
      </c>
      <c r="P4630" s="6" t="s">
        <v>7745</v>
      </c>
      <c r="Q4630" s="6" t="s">
        <v>24</v>
      </c>
    </row>
    <row r="4631" spans="1:17" ht="15">
      <c r="A4631" s="6" t="s">
        <v>17</v>
      </c>
      <c r="B4631" s="6" t="s">
        <v>41</v>
      </c>
      <c r="C4631" s="6" t="s">
        <v>62</v>
      </c>
      <c r="D4631" s="6" t="s">
        <v>7746</v>
      </c>
      <c r="E4631" s="6">
        <v>8</v>
      </c>
      <c r="F4631" s="6" t="s">
        <v>1970</v>
      </c>
      <c r="G4631" s="6" t="s">
        <v>22</v>
      </c>
      <c r="H4631" s="7">
        <v>43396.890949074077</v>
      </c>
      <c r="I4631" s="7">
        <v>43383.708333333336</v>
      </c>
      <c r="J4631" s="4">
        <f t="shared" si="363"/>
        <v>2018</v>
      </c>
      <c r="K4631" s="4">
        <f t="shared" si="364"/>
        <v>10</v>
      </c>
      <c r="L4631" s="6">
        <f t="shared" si="365"/>
        <v>1138978.0000000494</v>
      </c>
      <c r="M4631" s="8">
        <f t="shared" si="361"/>
        <v>18982.966666667489</v>
      </c>
      <c r="N4631" s="8">
        <f t="shared" si="362"/>
        <v>151863.73333333991</v>
      </c>
      <c r="O4631" s="18">
        <v>1</v>
      </c>
      <c r="P4631" s="6" t="s">
        <v>7747</v>
      </c>
      <c r="Q4631" s="6" t="s">
        <v>24</v>
      </c>
    </row>
    <row r="4632" spans="1:17" ht="15">
      <c r="A4632" s="6" t="s">
        <v>17</v>
      </c>
      <c r="B4632" s="6" t="s">
        <v>41</v>
      </c>
      <c r="C4632" s="6" t="s">
        <v>62</v>
      </c>
      <c r="D4632" s="6" t="s">
        <v>3910</v>
      </c>
      <c r="E4632" s="6">
        <v>9</v>
      </c>
      <c r="F4632" s="6" t="s">
        <v>1970</v>
      </c>
      <c r="G4632" s="6" t="s">
        <v>22</v>
      </c>
      <c r="H4632" s="7">
        <v>43396.891087962962</v>
      </c>
      <c r="I4632" s="7">
        <v>43383.708333333336</v>
      </c>
      <c r="J4632" s="4">
        <f t="shared" si="363"/>
        <v>2018</v>
      </c>
      <c r="K4632" s="4">
        <f t="shared" si="364"/>
        <v>10</v>
      </c>
      <c r="L4632" s="6">
        <f t="shared" si="365"/>
        <v>1138989.9999997113</v>
      </c>
      <c r="M4632" s="8">
        <f t="shared" si="361"/>
        <v>18983.166666661855</v>
      </c>
      <c r="N4632" s="8">
        <f t="shared" si="362"/>
        <v>170848.49999995669</v>
      </c>
      <c r="O4632" s="18">
        <v>1</v>
      </c>
      <c r="P4632" s="6" t="s">
        <v>7748</v>
      </c>
      <c r="Q4632" s="6" t="s">
        <v>24</v>
      </c>
    </row>
    <row r="4633" spans="1:17" ht="15">
      <c r="A4633" s="6" t="s">
        <v>17</v>
      </c>
      <c r="B4633" s="6" t="s">
        <v>41</v>
      </c>
      <c r="C4633" s="6" t="s">
        <v>62</v>
      </c>
      <c r="D4633" s="6" t="s">
        <v>7749</v>
      </c>
      <c r="E4633" s="6">
        <v>12</v>
      </c>
      <c r="F4633" s="6" t="s">
        <v>1970</v>
      </c>
      <c r="G4633" s="6" t="s">
        <v>22</v>
      </c>
      <c r="H4633" s="7">
        <v>43396.891226851854</v>
      </c>
      <c r="I4633" s="7">
        <v>43383.708333333336</v>
      </c>
      <c r="J4633" s="4">
        <f t="shared" si="363"/>
        <v>2018</v>
      </c>
      <c r="K4633" s="4">
        <f t="shared" si="364"/>
        <v>10</v>
      </c>
      <c r="L4633" s="6">
        <f t="shared" si="365"/>
        <v>1139002.0000000019</v>
      </c>
      <c r="M4633" s="8">
        <f t="shared" si="361"/>
        <v>18983.366666666698</v>
      </c>
      <c r="N4633" s="8">
        <f t="shared" si="362"/>
        <v>227800.40000000037</v>
      </c>
      <c r="O4633" s="18">
        <v>1</v>
      </c>
      <c r="P4633" s="6" t="s">
        <v>7750</v>
      </c>
      <c r="Q4633" s="6" t="s">
        <v>24</v>
      </c>
    </row>
    <row r="4634" spans="1:17" ht="15">
      <c r="A4634" s="6" t="s">
        <v>17</v>
      </c>
      <c r="B4634" s="6" t="s">
        <v>41</v>
      </c>
      <c r="C4634" s="6" t="s">
        <v>62</v>
      </c>
      <c r="D4634" s="6" t="s">
        <v>520</v>
      </c>
      <c r="E4634" s="6">
        <v>18</v>
      </c>
      <c r="F4634" s="6" t="s">
        <v>1970</v>
      </c>
      <c r="G4634" s="6" t="s">
        <v>22</v>
      </c>
      <c r="H4634" s="7">
        <v>43396.892141203702</v>
      </c>
      <c r="I4634" s="7">
        <v>43383.708333333336</v>
      </c>
      <c r="J4634" s="4">
        <f t="shared" si="363"/>
        <v>2018</v>
      </c>
      <c r="K4634" s="4">
        <f t="shared" si="364"/>
        <v>10</v>
      </c>
      <c r="L4634" s="6">
        <f t="shared" si="365"/>
        <v>1139080.9999996098</v>
      </c>
      <c r="M4634" s="8">
        <f t="shared" si="361"/>
        <v>18984.68333332683</v>
      </c>
      <c r="N4634" s="8">
        <f t="shared" si="362"/>
        <v>341724.29999988293</v>
      </c>
      <c r="O4634" s="18">
        <v>1</v>
      </c>
      <c r="P4634" s="6" t="s">
        <v>7751</v>
      </c>
      <c r="Q4634" s="6" t="s">
        <v>24</v>
      </c>
    </row>
    <row r="4635" spans="1:17" ht="15">
      <c r="A4635" s="6" t="s">
        <v>17</v>
      </c>
      <c r="B4635" s="6" t="s">
        <v>41</v>
      </c>
      <c r="C4635" s="6" t="s">
        <v>62</v>
      </c>
      <c r="D4635" s="6" t="s">
        <v>7752</v>
      </c>
      <c r="E4635" s="6">
        <v>1</v>
      </c>
      <c r="F4635" s="6" t="s">
        <v>1970</v>
      </c>
      <c r="G4635" s="6" t="s">
        <v>22</v>
      </c>
      <c r="H4635" s="7">
        <v>43396.892245370371</v>
      </c>
      <c r="I4635" s="7">
        <v>43383.708333333336</v>
      </c>
      <c r="J4635" s="4">
        <f t="shared" si="363"/>
        <v>2018</v>
      </c>
      <c r="K4635" s="4">
        <f t="shared" si="364"/>
        <v>10</v>
      </c>
      <c r="L4635" s="6">
        <f t="shared" si="365"/>
        <v>1139089.9999998277</v>
      </c>
      <c r="M4635" s="8">
        <f t="shared" si="361"/>
        <v>18984.833333330462</v>
      </c>
      <c r="N4635" s="8">
        <f t="shared" si="362"/>
        <v>18984.833333330462</v>
      </c>
      <c r="O4635" s="18">
        <v>1</v>
      </c>
      <c r="P4635" s="6" t="s">
        <v>7753</v>
      </c>
      <c r="Q4635" s="6" t="s">
        <v>24</v>
      </c>
    </row>
    <row r="4636" spans="1:17" ht="15">
      <c r="A4636" s="6" t="s">
        <v>17</v>
      </c>
      <c r="B4636" s="6" t="s">
        <v>41</v>
      </c>
      <c r="C4636" s="6" t="s">
        <v>62</v>
      </c>
      <c r="D4636" s="6" t="s">
        <v>7754</v>
      </c>
      <c r="E4636" s="6">
        <v>2</v>
      </c>
      <c r="F4636" s="6" t="s">
        <v>1970</v>
      </c>
      <c r="G4636" s="6" t="s">
        <v>22</v>
      </c>
      <c r="H4636" s="7">
        <v>43396.894097222219</v>
      </c>
      <c r="I4636" s="7">
        <v>43383.708333333336</v>
      </c>
      <c r="J4636" s="4">
        <f t="shared" si="363"/>
        <v>2018</v>
      </c>
      <c r="K4636" s="4">
        <f t="shared" si="364"/>
        <v>10</v>
      </c>
      <c r="L4636" s="6">
        <f t="shared" si="365"/>
        <v>1139249.9999995111</v>
      </c>
      <c r="M4636" s="8">
        <f t="shared" si="361"/>
        <v>18987.499999991851</v>
      </c>
      <c r="N4636" s="8">
        <f t="shared" si="362"/>
        <v>37974.999999983702</v>
      </c>
      <c r="O4636" s="18">
        <v>1</v>
      </c>
      <c r="P4636" s="6" t="s">
        <v>7755</v>
      </c>
      <c r="Q4636" s="6" t="s">
        <v>24</v>
      </c>
    </row>
    <row r="4637" spans="1:17" ht="15">
      <c r="A4637" s="6" t="s">
        <v>17</v>
      </c>
      <c r="B4637" s="6" t="s">
        <v>41</v>
      </c>
      <c r="C4637" s="6" t="s">
        <v>62</v>
      </c>
      <c r="D4637" s="6" t="s">
        <v>1714</v>
      </c>
      <c r="E4637" s="6">
        <v>8</v>
      </c>
      <c r="F4637" s="6" t="s">
        <v>1970</v>
      </c>
      <c r="G4637" s="6" t="s">
        <v>22</v>
      </c>
      <c r="H4637" s="7">
        <v>43396.894201388888</v>
      </c>
      <c r="I4637" s="7">
        <v>43383.708333333336</v>
      </c>
      <c r="J4637" s="4">
        <f t="shared" si="363"/>
        <v>2018</v>
      </c>
      <c r="K4637" s="4">
        <f t="shared" si="364"/>
        <v>10</v>
      </c>
      <c r="L4637" s="6">
        <f t="shared" si="365"/>
        <v>1139258.999999729</v>
      </c>
      <c r="M4637" s="8">
        <f t="shared" si="361"/>
        <v>18987.649999995483</v>
      </c>
      <c r="N4637" s="8">
        <f t="shared" si="362"/>
        <v>151901.19999996386</v>
      </c>
      <c r="O4637" s="18">
        <v>1</v>
      </c>
      <c r="P4637" s="6" t="s">
        <v>7756</v>
      </c>
      <c r="Q4637" s="6" t="s">
        <v>24</v>
      </c>
    </row>
    <row r="4638" spans="1:17" ht="15">
      <c r="A4638" s="6" t="s">
        <v>17</v>
      </c>
      <c r="B4638" s="6" t="s">
        <v>41</v>
      </c>
      <c r="C4638" s="6" t="s">
        <v>62</v>
      </c>
      <c r="D4638" s="6" t="s">
        <v>1645</v>
      </c>
      <c r="E4638" s="6">
        <v>18</v>
      </c>
      <c r="F4638" s="6" t="s">
        <v>1970</v>
      </c>
      <c r="G4638" s="6" t="s">
        <v>22</v>
      </c>
      <c r="H4638" s="7">
        <v>43396.894618055558</v>
      </c>
      <c r="I4638" s="7">
        <v>43383.708333333336</v>
      </c>
      <c r="J4638" s="4">
        <f t="shared" si="363"/>
        <v>2018</v>
      </c>
      <c r="K4638" s="4">
        <f t="shared" si="364"/>
        <v>10</v>
      </c>
      <c r="L4638" s="6">
        <f t="shared" si="365"/>
        <v>1139294.9999999721</v>
      </c>
      <c r="M4638" s="8">
        <f t="shared" si="361"/>
        <v>18988.249999999534</v>
      </c>
      <c r="N4638" s="8">
        <f t="shared" si="362"/>
        <v>341788.49999999162</v>
      </c>
      <c r="O4638" s="18">
        <v>1</v>
      </c>
      <c r="P4638" s="6" t="s">
        <v>7757</v>
      </c>
      <c r="Q4638" s="6" t="s">
        <v>24</v>
      </c>
    </row>
    <row r="4639" spans="1:17" ht="15">
      <c r="A4639" s="6" t="s">
        <v>17</v>
      </c>
      <c r="B4639" s="6" t="s">
        <v>41</v>
      </c>
      <c r="C4639" s="6" t="s">
        <v>62</v>
      </c>
      <c r="D4639" s="6" t="s">
        <v>7758</v>
      </c>
      <c r="E4639" s="6">
        <v>1</v>
      </c>
      <c r="F4639" s="6" t="s">
        <v>1970</v>
      </c>
      <c r="G4639" s="6" t="s">
        <v>22</v>
      </c>
      <c r="H4639" s="7">
        <v>43396.895879629628</v>
      </c>
      <c r="I4639" s="7">
        <v>43383.708333333336</v>
      </c>
      <c r="J4639" s="4">
        <f t="shared" si="363"/>
        <v>2018</v>
      </c>
      <c r="K4639" s="4">
        <f t="shared" si="364"/>
        <v>10</v>
      </c>
      <c r="L4639" s="6">
        <f t="shared" si="365"/>
        <v>1139403.9999996778</v>
      </c>
      <c r="M4639" s="8">
        <f t="shared" si="361"/>
        <v>18990.066666661296</v>
      </c>
      <c r="N4639" s="8">
        <f t="shared" si="362"/>
        <v>18990.066666661296</v>
      </c>
      <c r="O4639" s="18">
        <v>1</v>
      </c>
      <c r="P4639" s="6" t="s">
        <v>7759</v>
      </c>
      <c r="Q4639" s="6" t="s">
        <v>24</v>
      </c>
    </row>
    <row r="4640" spans="1:17" ht="15">
      <c r="A4640" s="6" t="s">
        <v>17</v>
      </c>
      <c r="B4640" s="6" t="s">
        <v>55</v>
      </c>
      <c r="C4640" s="6" t="s">
        <v>59</v>
      </c>
      <c r="D4640" s="6" t="s">
        <v>557</v>
      </c>
      <c r="E4640" s="6">
        <v>2</v>
      </c>
      <c r="F4640" s="6" t="s">
        <v>1970</v>
      </c>
      <c r="G4640" s="6" t="s">
        <v>22</v>
      </c>
      <c r="H4640" s="7">
        <v>43397.376759259256</v>
      </c>
      <c r="I4640" s="7">
        <v>43383.708333333336</v>
      </c>
      <c r="J4640" s="4">
        <f t="shared" si="363"/>
        <v>2018</v>
      </c>
      <c r="K4640" s="4">
        <f t="shared" si="364"/>
        <v>10</v>
      </c>
      <c r="L4640" s="6">
        <f t="shared" si="365"/>
        <v>1180951.9999994896</v>
      </c>
      <c r="M4640" s="8">
        <f t="shared" si="361"/>
        <v>19682.533333324827</v>
      </c>
      <c r="N4640" s="8">
        <f t="shared" si="362"/>
        <v>39365.066666649655</v>
      </c>
      <c r="O4640" s="18">
        <v>1</v>
      </c>
      <c r="P4640" s="6" t="s">
        <v>7760</v>
      </c>
      <c r="Q4640" s="6" t="s">
        <v>24</v>
      </c>
    </row>
    <row r="4641" spans="1:17" ht="15">
      <c r="A4641" s="6" t="s">
        <v>17</v>
      </c>
      <c r="B4641" s="6" t="s">
        <v>47</v>
      </c>
      <c r="C4641" s="6" t="s">
        <v>52</v>
      </c>
      <c r="D4641" s="6" t="s">
        <v>7761</v>
      </c>
      <c r="E4641" s="6">
        <v>4</v>
      </c>
      <c r="F4641" s="6" t="s">
        <v>1970</v>
      </c>
      <c r="G4641" s="6" t="s">
        <v>22</v>
      </c>
      <c r="H4641" s="7">
        <v>43397.43472222222</v>
      </c>
      <c r="I4641" s="7">
        <v>43383.708333333336</v>
      </c>
      <c r="J4641" s="4">
        <f t="shared" si="363"/>
        <v>2018</v>
      </c>
      <c r="K4641" s="4">
        <f t="shared" si="364"/>
        <v>10</v>
      </c>
      <c r="L4641" s="6">
        <f t="shared" si="365"/>
        <v>1185959.9999996368</v>
      </c>
      <c r="M4641" s="8">
        <f t="shared" si="361"/>
        <v>19765.999999993946</v>
      </c>
      <c r="N4641" s="8">
        <f t="shared" si="362"/>
        <v>79063.999999975786</v>
      </c>
      <c r="O4641" s="18">
        <v>1</v>
      </c>
      <c r="P4641" s="6" t="s">
        <v>7762</v>
      </c>
      <c r="Q4641" s="6" t="s">
        <v>24</v>
      </c>
    </row>
    <row r="4642" spans="1:17" ht="15">
      <c r="A4642" s="6" t="s">
        <v>17</v>
      </c>
      <c r="B4642" s="6" t="s">
        <v>47</v>
      </c>
      <c r="C4642" s="6" t="s">
        <v>52</v>
      </c>
      <c r="D4642" s="6" t="s">
        <v>7763</v>
      </c>
      <c r="E4642" s="6">
        <v>1</v>
      </c>
      <c r="F4642" s="6" t="s">
        <v>1970</v>
      </c>
      <c r="G4642" s="6" t="s">
        <v>22</v>
      </c>
      <c r="H4642" s="7">
        <v>43397.43472222222</v>
      </c>
      <c r="I4642" s="7">
        <v>43383.708333333336</v>
      </c>
      <c r="J4642" s="4">
        <f t="shared" si="363"/>
        <v>2018</v>
      </c>
      <c r="K4642" s="4">
        <f t="shared" si="364"/>
        <v>10</v>
      </c>
      <c r="L4642" s="6">
        <f t="shared" si="365"/>
        <v>1185959.9999996368</v>
      </c>
      <c r="M4642" s="8">
        <f t="shared" si="361"/>
        <v>19765.999999993946</v>
      </c>
      <c r="N4642" s="8">
        <f t="shared" si="362"/>
        <v>19765.999999993946</v>
      </c>
      <c r="O4642" s="18">
        <v>1</v>
      </c>
      <c r="P4642" s="6" t="s">
        <v>7764</v>
      </c>
      <c r="Q4642" s="6" t="s">
        <v>24</v>
      </c>
    </row>
    <row r="4643" spans="1:17" ht="15">
      <c r="A4643" s="6" t="s">
        <v>17</v>
      </c>
      <c r="B4643" s="6" t="s">
        <v>47</v>
      </c>
      <c r="C4643" s="6" t="s">
        <v>52</v>
      </c>
      <c r="D4643" s="6" t="s">
        <v>7199</v>
      </c>
      <c r="E4643" s="6">
        <v>2</v>
      </c>
      <c r="F4643" s="6" t="s">
        <v>1970</v>
      </c>
      <c r="G4643" s="6" t="s">
        <v>22</v>
      </c>
      <c r="H4643" s="7">
        <v>43397.43472222222</v>
      </c>
      <c r="I4643" s="7">
        <v>43383.708333333336</v>
      </c>
      <c r="J4643" s="4">
        <f t="shared" si="363"/>
        <v>2018</v>
      </c>
      <c r="K4643" s="4">
        <f t="shared" si="364"/>
        <v>10</v>
      </c>
      <c r="L4643" s="6">
        <f t="shared" si="365"/>
        <v>1185959.9999996368</v>
      </c>
      <c r="M4643" s="8">
        <f t="shared" si="361"/>
        <v>19765.999999993946</v>
      </c>
      <c r="N4643" s="8">
        <f t="shared" si="362"/>
        <v>39531.999999987893</v>
      </c>
      <c r="O4643" s="18">
        <v>1</v>
      </c>
      <c r="P4643" s="6" t="s">
        <v>7765</v>
      </c>
      <c r="Q4643" s="6" t="s">
        <v>24</v>
      </c>
    </row>
    <row r="4644" spans="1:17" ht="15">
      <c r="A4644" s="6" t="s">
        <v>17</v>
      </c>
      <c r="B4644" s="6" t="s">
        <v>47</v>
      </c>
      <c r="C4644" s="6" t="s">
        <v>52</v>
      </c>
      <c r="D4644" s="6" t="s">
        <v>7766</v>
      </c>
      <c r="E4644" s="6">
        <v>270</v>
      </c>
      <c r="F4644" s="6" t="s">
        <v>1970</v>
      </c>
      <c r="G4644" s="6" t="s">
        <v>22</v>
      </c>
      <c r="H4644" s="7">
        <v>43397.43472222222</v>
      </c>
      <c r="I4644" s="7">
        <v>43383.708333333336</v>
      </c>
      <c r="J4644" s="4">
        <f t="shared" si="363"/>
        <v>2018</v>
      </c>
      <c r="K4644" s="4">
        <f t="shared" si="364"/>
        <v>10</v>
      </c>
      <c r="L4644" s="6">
        <f t="shared" si="365"/>
        <v>1185959.9999996368</v>
      </c>
      <c r="M4644" s="8">
        <f t="shared" si="361"/>
        <v>19765.999999993946</v>
      </c>
      <c r="N4644" s="8">
        <f t="shared" si="362"/>
        <v>5336819.9999983655</v>
      </c>
      <c r="O4644" s="18">
        <v>1</v>
      </c>
      <c r="P4644" s="6" t="s">
        <v>7767</v>
      </c>
      <c r="Q4644" s="6" t="s">
        <v>24</v>
      </c>
    </row>
    <row r="4645" spans="1:17" ht="15">
      <c r="A4645" s="6" t="s">
        <v>17</v>
      </c>
      <c r="B4645" s="6" t="s">
        <v>47</v>
      </c>
      <c r="C4645" s="6" t="s">
        <v>52</v>
      </c>
      <c r="D4645" s="6" t="s">
        <v>6050</v>
      </c>
      <c r="E4645" s="6">
        <v>3</v>
      </c>
      <c r="F4645" s="6" t="s">
        <v>1970</v>
      </c>
      <c r="G4645" s="6" t="s">
        <v>22</v>
      </c>
      <c r="H4645" s="7">
        <v>43397.43472222222</v>
      </c>
      <c r="I4645" s="7">
        <v>43383.708333333336</v>
      </c>
      <c r="J4645" s="4">
        <f t="shared" si="363"/>
        <v>2018</v>
      </c>
      <c r="K4645" s="4">
        <f t="shared" si="364"/>
        <v>10</v>
      </c>
      <c r="L4645" s="6">
        <f t="shared" si="365"/>
        <v>1185959.9999996368</v>
      </c>
      <c r="M4645" s="8">
        <f t="shared" si="361"/>
        <v>19765.999999993946</v>
      </c>
      <c r="N4645" s="8">
        <f t="shared" si="362"/>
        <v>59297.999999981839</v>
      </c>
      <c r="O4645" s="18">
        <v>1</v>
      </c>
      <c r="P4645" s="6" t="s">
        <v>7768</v>
      </c>
      <c r="Q4645" s="6" t="s">
        <v>24</v>
      </c>
    </row>
    <row r="4646" spans="1:17" ht="15">
      <c r="A4646" s="6" t="s">
        <v>17</v>
      </c>
      <c r="B4646" s="6" t="s">
        <v>47</v>
      </c>
      <c r="C4646" s="6" t="s">
        <v>52</v>
      </c>
      <c r="D4646" s="6" t="s">
        <v>7769</v>
      </c>
      <c r="E4646" s="6">
        <v>2</v>
      </c>
      <c r="F4646" s="6" t="s">
        <v>1970</v>
      </c>
      <c r="G4646" s="6" t="s">
        <v>22</v>
      </c>
      <c r="H4646" s="7">
        <v>43397.43472222222</v>
      </c>
      <c r="I4646" s="7">
        <v>43383.708333333336</v>
      </c>
      <c r="J4646" s="4">
        <f t="shared" si="363"/>
        <v>2018</v>
      </c>
      <c r="K4646" s="4">
        <f t="shared" si="364"/>
        <v>10</v>
      </c>
      <c r="L4646" s="6">
        <f t="shared" si="365"/>
        <v>1185959.9999996368</v>
      </c>
      <c r="M4646" s="8">
        <f t="shared" si="361"/>
        <v>19765.999999993946</v>
      </c>
      <c r="N4646" s="8">
        <f t="shared" si="362"/>
        <v>39531.999999987893</v>
      </c>
      <c r="O4646" s="18">
        <v>1</v>
      </c>
      <c r="P4646" s="6" t="s">
        <v>7770</v>
      </c>
      <c r="Q4646" s="6" t="s">
        <v>24</v>
      </c>
    </row>
    <row r="4647" spans="1:17" ht="15">
      <c r="A4647" s="6" t="s">
        <v>17</v>
      </c>
      <c r="B4647" s="6" t="s">
        <v>47</v>
      </c>
      <c r="C4647" s="6" t="s">
        <v>52</v>
      </c>
      <c r="D4647" s="6" t="s">
        <v>6197</v>
      </c>
      <c r="E4647" s="6">
        <v>1</v>
      </c>
      <c r="F4647" s="6" t="s">
        <v>1970</v>
      </c>
      <c r="G4647" s="6" t="s">
        <v>22</v>
      </c>
      <c r="H4647" s="7">
        <v>43397.43472222222</v>
      </c>
      <c r="I4647" s="7">
        <v>43383.708333333336</v>
      </c>
      <c r="J4647" s="4">
        <f t="shared" si="363"/>
        <v>2018</v>
      </c>
      <c r="K4647" s="4">
        <f t="shared" si="364"/>
        <v>10</v>
      </c>
      <c r="L4647" s="6">
        <f t="shared" si="365"/>
        <v>1185959.9999996368</v>
      </c>
      <c r="M4647" s="8">
        <f t="shared" si="361"/>
        <v>19765.999999993946</v>
      </c>
      <c r="N4647" s="8">
        <f t="shared" si="362"/>
        <v>19765.999999993946</v>
      </c>
      <c r="O4647" s="18">
        <v>1</v>
      </c>
      <c r="P4647" s="6" t="s">
        <v>7771</v>
      </c>
      <c r="Q4647" s="6" t="s">
        <v>24</v>
      </c>
    </row>
    <row r="4648" spans="1:17" ht="15">
      <c r="A4648" s="6" t="s">
        <v>17</v>
      </c>
      <c r="B4648" s="6" t="s">
        <v>47</v>
      </c>
      <c r="C4648" s="6" t="s">
        <v>52</v>
      </c>
      <c r="D4648" s="6" t="s">
        <v>7197</v>
      </c>
      <c r="E4648" s="6">
        <v>1</v>
      </c>
      <c r="F4648" s="6" t="s">
        <v>1970</v>
      </c>
      <c r="G4648" s="6" t="s">
        <v>22</v>
      </c>
      <c r="H4648" s="7">
        <v>43397.43472222222</v>
      </c>
      <c r="I4648" s="7">
        <v>43383.708333333336</v>
      </c>
      <c r="J4648" s="4">
        <f t="shared" si="363"/>
        <v>2018</v>
      </c>
      <c r="K4648" s="4">
        <f t="shared" si="364"/>
        <v>10</v>
      </c>
      <c r="L4648" s="6">
        <f t="shared" si="365"/>
        <v>1185959.9999996368</v>
      </c>
      <c r="M4648" s="8">
        <f t="shared" si="361"/>
        <v>19765.999999993946</v>
      </c>
      <c r="N4648" s="8">
        <f t="shared" si="362"/>
        <v>19765.999999993946</v>
      </c>
      <c r="O4648" s="18">
        <v>1</v>
      </c>
      <c r="P4648" s="6" t="s">
        <v>7772</v>
      </c>
      <c r="Q4648" s="6" t="s">
        <v>24</v>
      </c>
    </row>
    <row r="4649" spans="1:17" ht="15">
      <c r="A4649" s="6" t="s">
        <v>17</v>
      </c>
      <c r="B4649" s="6" t="s">
        <v>47</v>
      </c>
      <c r="C4649" s="6" t="s">
        <v>52</v>
      </c>
      <c r="D4649" s="6" t="s">
        <v>7773</v>
      </c>
      <c r="E4649" s="6">
        <v>17</v>
      </c>
      <c r="F4649" s="6" t="s">
        <v>1970</v>
      </c>
      <c r="G4649" s="6" t="s">
        <v>22</v>
      </c>
      <c r="H4649" s="7">
        <v>43397.43472222222</v>
      </c>
      <c r="I4649" s="7">
        <v>43383.708333333336</v>
      </c>
      <c r="J4649" s="4">
        <f t="shared" si="363"/>
        <v>2018</v>
      </c>
      <c r="K4649" s="4">
        <f t="shared" si="364"/>
        <v>10</v>
      </c>
      <c r="L4649" s="6">
        <f t="shared" si="365"/>
        <v>1185959.9999996368</v>
      </c>
      <c r="M4649" s="8">
        <f t="shared" si="361"/>
        <v>19765.999999993946</v>
      </c>
      <c r="N4649" s="8">
        <f t="shared" si="362"/>
        <v>336021.99999989709</v>
      </c>
      <c r="O4649" s="18">
        <v>1</v>
      </c>
      <c r="P4649" s="6" t="s">
        <v>7774</v>
      </c>
      <c r="Q4649" s="6" t="s">
        <v>24</v>
      </c>
    </row>
    <row r="4650" spans="1:17" ht="15">
      <c r="A4650" s="6" t="s">
        <v>17</v>
      </c>
      <c r="B4650" s="6" t="s">
        <v>47</v>
      </c>
      <c r="C4650" s="6" t="s">
        <v>52</v>
      </c>
      <c r="D4650" s="6" t="s">
        <v>7775</v>
      </c>
      <c r="E4650" s="6">
        <v>2</v>
      </c>
      <c r="F4650" s="6" t="s">
        <v>1970</v>
      </c>
      <c r="G4650" s="6" t="s">
        <v>22</v>
      </c>
      <c r="H4650" s="7">
        <v>43397.43472222222</v>
      </c>
      <c r="I4650" s="7">
        <v>43383.708333333336</v>
      </c>
      <c r="J4650" s="4">
        <f t="shared" si="363"/>
        <v>2018</v>
      </c>
      <c r="K4650" s="4">
        <f t="shared" si="364"/>
        <v>10</v>
      </c>
      <c r="L4650" s="6">
        <f t="shared" si="365"/>
        <v>1185959.9999996368</v>
      </c>
      <c r="M4650" s="8">
        <f t="shared" si="361"/>
        <v>19765.999999993946</v>
      </c>
      <c r="N4650" s="8">
        <f t="shared" si="362"/>
        <v>39531.999999987893</v>
      </c>
      <c r="O4650" s="18">
        <v>1</v>
      </c>
      <c r="P4650" s="6" t="s">
        <v>7776</v>
      </c>
      <c r="Q4650" s="6" t="s">
        <v>24</v>
      </c>
    </row>
    <row r="4651" spans="1:17" ht="15">
      <c r="A4651" s="6" t="s">
        <v>17</v>
      </c>
      <c r="B4651" s="6" t="s">
        <v>47</v>
      </c>
      <c r="C4651" s="6" t="s">
        <v>52</v>
      </c>
      <c r="D4651" s="6" t="s">
        <v>7777</v>
      </c>
      <c r="E4651" s="6">
        <v>1</v>
      </c>
      <c r="F4651" s="6" t="s">
        <v>1970</v>
      </c>
      <c r="G4651" s="6" t="s">
        <v>22</v>
      </c>
      <c r="H4651" s="7">
        <v>43397.43472222222</v>
      </c>
      <c r="I4651" s="7">
        <v>43383.708333333336</v>
      </c>
      <c r="J4651" s="4">
        <f t="shared" si="363"/>
        <v>2018</v>
      </c>
      <c r="K4651" s="4">
        <f t="shared" si="364"/>
        <v>10</v>
      </c>
      <c r="L4651" s="6">
        <f t="shared" si="365"/>
        <v>1185959.9999996368</v>
      </c>
      <c r="M4651" s="8">
        <f t="shared" si="361"/>
        <v>19765.999999993946</v>
      </c>
      <c r="N4651" s="8">
        <f t="shared" si="362"/>
        <v>19765.999999993946</v>
      </c>
      <c r="O4651" s="18">
        <v>1</v>
      </c>
      <c r="P4651" s="6" t="s">
        <v>7778</v>
      </c>
      <c r="Q4651" s="6" t="s">
        <v>24</v>
      </c>
    </row>
    <row r="4652" spans="1:17" ht="15">
      <c r="A4652" s="6" t="s">
        <v>17</v>
      </c>
      <c r="B4652" s="6" t="s">
        <v>47</v>
      </c>
      <c r="C4652" s="6" t="s">
        <v>52</v>
      </c>
      <c r="D4652" s="6" t="s">
        <v>7779</v>
      </c>
      <c r="E4652" s="6">
        <v>1</v>
      </c>
      <c r="F4652" s="6" t="s">
        <v>1970</v>
      </c>
      <c r="G4652" s="6" t="s">
        <v>22</v>
      </c>
      <c r="H4652" s="7">
        <v>43397.43472222222</v>
      </c>
      <c r="I4652" s="7">
        <v>43383.708333333336</v>
      </c>
      <c r="J4652" s="4">
        <f t="shared" si="363"/>
        <v>2018</v>
      </c>
      <c r="K4652" s="4">
        <f t="shared" si="364"/>
        <v>10</v>
      </c>
      <c r="L4652" s="6">
        <f t="shared" si="365"/>
        <v>1185959.9999996368</v>
      </c>
      <c r="M4652" s="8">
        <f t="shared" si="361"/>
        <v>19765.999999993946</v>
      </c>
      <c r="N4652" s="8">
        <f t="shared" si="362"/>
        <v>19765.999999993946</v>
      </c>
      <c r="O4652" s="18">
        <v>1</v>
      </c>
      <c r="P4652" s="6" t="s">
        <v>7780</v>
      </c>
      <c r="Q4652" s="6" t="s">
        <v>24</v>
      </c>
    </row>
    <row r="4653" spans="1:17" ht="15">
      <c r="A4653" s="6" t="s">
        <v>17</v>
      </c>
      <c r="B4653" s="6" t="s">
        <v>47</v>
      </c>
      <c r="C4653" s="6" t="s">
        <v>52</v>
      </c>
      <c r="D4653" s="6" t="s">
        <v>7781</v>
      </c>
      <c r="E4653" s="6">
        <v>1</v>
      </c>
      <c r="F4653" s="6" t="s">
        <v>1970</v>
      </c>
      <c r="G4653" s="6" t="s">
        <v>22</v>
      </c>
      <c r="H4653" s="7">
        <v>43397.43472222222</v>
      </c>
      <c r="I4653" s="7">
        <v>43383.708333333336</v>
      </c>
      <c r="J4653" s="4">
        <f t="shared" si="363"/>
        <v>2018</v>
      </c>
      <c r="K4653" s="4">
        <f t="shared" si="364"/>
        <v>10</v>
      </c>
      <c r="L4653" s="6">
        <f t="shared" si="365"/>
        <v>1185959.9999996368</v>
      </c>
      <c r="M4653" s="8">
        <f t="shared" si="361"/>
        <v>19765.999999993946</v>
      </c>
      <c r="N4653" s="8">
        <f t="shared" si="362"/>
        <v>19765.999999993946</v>
      </c>
      <c r="O4653" s="18">
        <v>1</v>
      </c>
      <c r="P4653" s="6" t="s">
        <v>7782</v>
      </c>
      <c r="Q4653" s="6" t="s">
        <v>24</v>
      </c>
    </row>
    <row r="4654" spans="1:17" ht="15">
      <c r="A4654" s="6" t="s">
        <v>17</v>
      </c>
      <c r="B4654" s="6" t="s">
        <v>41</v>
      </c>
      <c r="C4654" s="6" t="s">
        <v>42</v>
      </c>
      <c r="D4654" s="6" t="s">
        <v>7783</v>
      </c>
      <c r="E4654" s="6">
        <v>4</v>
      </c>
      <c r="F4654" s="6" t="s">
        <v>1970</v>
      </c>
      <c r="G4654" s="6" t="s">
        <v>22</v>
      </c>
      <c r="H4654" s="7">
        <v>43397.466099537036</v>
      </c>
      <c r="I4654" s="7">
        <v>43383.708333333336</v>
      </c>
      <c r="J4654" s="4">
        <f t="shared" si="363"/>
        <v>2018</v>
      </c>
      <c r="K4654" s="4">
        <f t="shared" si="364"/>
        <v>10</v>
      </c>
      <c r="L4654" s="6">
        <f t="shared" si="365"/>
        <v>1188670.9999996936</v>
      </c>
      <c r="M4654" s="8">
        <f t="shared" si="361"/>
        <v>19811.183333328227</v>
      </c>
      <c r="N4654" s="8">
        <f t="shared" si="362"/>
        <v>79244.733333312906</v>
      </c>
      <c r="O4654" s="18">
        <v>1</v>
      </c>
      <c r="P4654" s="6" t="s">
        <v>7784</v>
      </c>
      <c r="Q4654" s="6" t="s">
        <v>24</v>
      </c>
    </row>
    <row r="4655" spans="1:17" ht="15">
      <c r="A4655" s="6" t="s">
        <v>17</v>
      </c>
      <c r="B4655" s="6" t="s">
        <v>41</v>
      </c>
      <c r="C4655" s="6" t="s">
        <v>42</v>
      </c>
      <c r="D4655" s="6" t="s">
        <v>7785</v>
      </c>
      <c r="E4655" s="6">
        <v>8</v>
      </c>
      <c r="F4655" s="6" t="s">
        <v>1970</v>
      </c>
      <c r="G4655" s="6" t="s">
        <v>22</v>
      </c>
      <c r="H4655" s="7">
        <v>43397.508333333331</v>
      </c>
      <c r="I4655" s="7">
        <v>43383.708333333336</v>
      </c>
      <c r="J4655" s="4">
        <f t="shared" si="363"/>
        <v>2018</v>
      </c>
      <c r="K4655" s="4">
        <f t="shared" si="364"/>
        <v>10</v>
      </c>
      <c r="L4655" s="6">
        <f t="shared" si="365"/>
        <v>1192319.9999996228</v>
      </c>
      <c r="M4655" s="8">
        <f t="shared" si="361"/>
        <v>19871.999999993714</v>
      </c>
      <c r="N4655" s="8">
        <f t="shared" si="362"/>
        <v>158975.99999994971</v>
      </c>
      <c r="O4655" s="18">
        <v>1</v>
      </c>
      <c r="P4655" s="6" t="s">
        <v>7786</v>
      </c>
      <c r="Q4655" s="6" t="s">
        <v>24</v>
      </c>
    </row>
    <row r="4656" spans="1:17" ht="15">
      <c r="A4656" s="6" t="s">
        <v>17</v>
      </c>
      <c r="B4656" s="6" t="s">
        <v>41</v>
      </c>
      <c r="C4656" s="6" t="s">
        <v>42</v>
      </c>
      <c r="D4656" s="6" t="s">
        <v>7525</v>
      </c>
      <c r="E4656" s="6">
        <v>3</v>
      </c>
      <c r="F4656" s="6" t="s">
        <v>1970</v>
      </c>
      <c r="G4656" s="6" t="s">
        <v>22</v>
      </c>
      <c r="H4656" s="7">
        <v>43397.508333333331</v>
      </c>
      <c r="I4656" s="7">
        <v>43383.708333333336</v>
      </c>
      <c r="J4656" s="4">
        <f t="shared" si="363"/>
        <v>2018</v>
      </c>
      <c r="K4656" s="4">
        <f t="shared" si="364"/>
        <v>10</v>
      </c>
      <c r="L4656" s="6">
        <f t="shared" si="365"/>
        <v>1192319.9999996228</v>
      </c>
      <c r="M4656" s="8">
        <f t="shared" si="361"/>
        <v>19871.999999993714</v>
      </c>
      <c r="N4656" s="8">
        <f t="shared" si="362"/>
        <v>59615.999999981141</v>
      </c>
      <c r="O4656" s="18">
        <v>1</v>
      </c>
      <c r="P4656" s="6" t="s">
        <v>7787</v>
      </c>
      <c r="Q4656" s="6" t="s">
        <v>24</v>
      </c>
    </row>
    <row r="4657" spans="1:17" ht="15">
      <c r="A4657" s="6" t="s">
        <v>17</v>
      </c>
      <c r="B4657" s="6" t="s">
        <v>41</v>
      </c>
      <c r="C4657" s="6" t="s">
        <v>42</v>
      </c>
      <c r="D4657" s="6" t="s">
        <v>7788</v>
      </c>
      <c r="E4657" s="6">
        <v>1</v>
      </c>
      <c r="F4657" s="6" t="s">
        <v>1970</v>
      </c>
      <c r="G4657" s="6" t="s">
        <v>22</v>
      </c>
      <c r="H4657" s="7">
        <v>43397.508333333331</v>
      </c>
      <c r="I4657" s="7">
        <v>43383.708333333336</v>
      </c>
      <c r="J4657" s="4">
        <f t="shared" si="363"/>
        <v>2018</v>
      </c>
      <c r="K4657" s="4">
        <f t="shared" si="364"/>
        <v>10</v>
      </c>
      <c r="L4657" s="6">
        <f t="shared" si="365"/>
        <v>1192319.9999996228</v>
      </c>
      <c r="M4657" s="8">
        <f t="shared" si="361"/>
        <v>19871.999999993714</v>
      </c>
      <c r="N4657" s="8">
        <f t="shared" si="362"/>
        <v>19871.999999993714</v>
      </c>
      <c r="O4657" s="18">
        <v>1</v>
      </c>
      <c r="P4657" s="6" t="s">
        <v>7789</v>
      </c>
      <c r="Q4657" s="6" t="s">
        <v>24</v>
      </c>
    </row>
    <row r="4658" spans="1:17" ht="15">
      <c r="A4658" s="6" t="s">
        <v>17</v>
      </c>
      <c r="B4658" s="6" t="s">
        <v>41</v>
      </c>
      <c r="C4658" s="6" t="s">
        <v>42</v>
      </c>
      <c r="D4658" s="6" t="s">
        <v>7790</v>
      </c>
      <c r="E4658" s="6">
        <v>1</v>
      </c>
      <c r="F4658" s="6" t="s">
        <v>1970</v>
      </c>
      <c r="G4658" s="6" t="s">
        <v>22</v>
      </c>
      <c r="H4658" s="7">
        <v>43397.508333333331</v>
      </c>
      <c r="I4658" s="7">
        <v>43383.708333333336</v>
      </c>
      <c r="J4658" s="4">
        <f t="shared" si="363"/>
        <v>2018</v>
      </c>
      <c r="K4658" s="4">
        <f t="shared" si="364"/>
        <v>10</v>
      </c>
      <c r="L4658" s="6">
        <f t="shared" si="365"/>
        <v>1192319.9999996228</v>
      </c>
      <c r="M4658" s="8">
        <f t="shared" si="361"/>
        <v>19871.999999993714</v>
      </c>
      <c r="N4658" s="8">
        <f t="shared" si="362"/>
        <v>19871.999999993714</v>
      </c>
      <c r="O4658" s="18">
        <v>1</v>
      </c>
      <c r="P4658" s="6" t="s">
        <v>7791</v>
      </c>
      <c r="Q4658" s="6" t="s">
        <v>24</v>
      </c>
    </row>
    <row r="4659" spans="1:17" ht="15">
      <c r="A4659" s="6" t="s">
        <v>17</v>
      </c>
      <c r="B4659" s="6" t="s">
        <v>41</v>
      </c>
      <c r="C4659" s="6" t="s">
        <v>42</v>
      </c>
      <c r="D4659" s="6" t="s">
        <v>6901</v>
      </c>
      <c r="E4659" s="6">
        <v>2</v>
      </c>
      <c r="F4659" s="6" t="s">
        <v>1970</v>
      </c>
      <c r="G4659" s="6" t="s">
        <v>22</v>
      </c>
      <c r="H4659" s="7">
        <v>43397.508333333331</v>
      </c>
      <c r="I4659" s="7">
        <v>43383.708333333336</v>
      </c>
      <c r="J4659" s="4">
        <f t="shared" si="363"/>
        <v>2018</v>
      </c>
      <c r="K4659" s="4">
        <f t="shared" si="364"/>
        <v>10</v>
      </c>
      <c r="L4659" s="6">
        <f t="shared" si="365"/>
        <v>1192319.9999996228</v>
      </c>
      <c r="M4659" s="8">
        <f t="shared" si="361"/>
        <v>19871.999999993714</v>
      </c>
      <c r="N4659" s="8">
        <f t="shared" si="362"/>
        <v>39743.999999987427</v>
      </c>
      <c r="O4659" s="18">
        <v>1</v>
      </c>
      <c r="P4659" s="6" t="s">
        <v>7792</v>
      </c>
      <c r="Q4659" s="6" t="s">
        <v>24</v>
      </c>
    </row>
    <row r="4660" spans="1:17" ht="15">
      <c r="A4660" s="6" t="s">
        <v>17</v>
      </c>
      <c r="B4660" s="6" t="s">
        <v>41</v>
      </c>
      <c r="C4660" s="6" t="s">
        <v>42</v>
      </c>
      <c r="D4660" s="6" t="s">
        <v>7793</v>
      </c>
      <c r="E4660" s="6">
        <v>1</v>
      </c>
      <c r="F4660" s="6" t="s">
        <v>1970</v>
      </c>
      <c r="G4660" s="6" t="s">
        <v>22</v>
      </c>
      <c r="H4660" s="7">
        <v>43397.508333333331</v>
      </c>
      <c r="I4660" s="7">
        <v>43383.708333333336</v>
      </c>
      <c r="J4660" s="4">
        <f t="shared" si="363"/>
        <v>2018</v>
      </c>
      <c r="K4660" s="4">
        <f t="shared" si="364"/>
        <v>10</v>
      </c>
      <c r="L4660" s="6">
        <f t="shared" si="365"/>
        <v>1192319.9999996228</v>
      </c>
      <c r="M4660" s="8">
        <f t="shared" si="361"/>
        <v>19871.999999993714</v>
      </c>
      <c r="N4660" s="8">
        <f t="shared" si="362"/>
        <v>19871.999999993714</v>
      </c>
      <c r="O4660" s="18">
        <v>1</v>
      </c>
      <c r="P4660" s="6" t="s">
        <v>7794</v>
      </c>
      <c r="Q4660" s="6" t="s">
        <v>24</v>
      </c>
    </row>
    <row r="4661" spans="1:17" ht="15">
      <c r="A4661" s="6" t="s">
        <v>17</v>
      </c>
      <c r="B4661" s="6" t="s">
        <v>41</v>
      </c>
      <c r="C4661" s="6" t="s">
        <v>42</v>
      </c>
      <c r="D4661" s="6" t="s">
        <v>7795</v>
      </c>
      <c r="E4661" s="6">
        <v>3</v>
      </c>
      <c r="F4661" s="6" t="s">
        <v>1970</v>
      </c>
      <c r="G4661" s="6" t="s">
        <v>22</v>
      </c>
      <c r="H4661" s="7">
        <v>43397.635451388887</v>
      </c>
      <c r="I4661" s="7">
        <v>43383.708333333336</v>
      </c>
      <c r="J4661" s="4">
        <f t="shared" si="363"/>
        <v>2018</v>
      </c>
      <c r="K4661" s="4">
        <f t="shared" si="364"/>
        <v>10</v>
      </c>
      <c r="L4661" s="6">
        <f t="shared" si="365"/>
        <v>1203302.9999996535</v>
      </c>
      <c r="M4661" s="8">
        <f t="shared" si="361"/>
        <v>20055.049999994226</v>
      </c>
      <c r="N4661" s="8">
        <f t="shared" si="362"/>
        <v>60165.149999982677</v>
      </c>
      <c r="O4661" s="18">
        <v>1</v>
      </c>
      <c r="P4661" s="6" t="s">
        <v>7796</v>
      </c>
      <c r="Q4661" s="6" t="s">
        <v>24</v>
      </c>
    </row>
    <row r="4662" spans="1:17" ht="15">
      <c r="A4662" s="6" t="s">
        <v>17</v>
      </c>
      <c r="B4662" s="6" t="s">
        <v>41</v>
      </c>
      <c r="C4662" s="6" t="s">
        <v>42</v>
      </c>
      <c r="D4662" s="6" t="s">
        <v>3454</v>
      </c>
      <c r="E4662" s="6">
        <v>24</v>
      </c>
      <c r="F4662" s="6" t="s">
        <v>1970</v>
      </c>
      <c r="G4662" s="6" t="s">
        <v>22</v>
      </c>
      <c r="H4662" s="7">
        <v>43397.635671296295</v>
      </c>
      <c r="I4662" s="7">
        <v>43383.708333333336</v>
      </c>
      <c r="J4662" s="4">
        <f t="shared" si="363"/>
        <v>2018</v>
      </c>
      <c r="K4662" s="4">
        <f t="shared" si="364"/>
        <v>10</v>
      </c>
      <c r="L4662" s="6">
        <f t="shared" si="365"/>
        <v>1203321.9999996945</v>
      </c>
      <c r="M4662" s="8">
        <f t="shared" si="361"/>
        <v>20055.366666661575</v>
      </c>
      <c r="N4662" s="8">
        <f t="shared" si="362"/>
        <v>481328.79999987781</v>
      </c>
      <c r="O4662" s="18">
        <v>1</v>
      </c>
      <c r="P4662" s="6" t="s">
        <v>7797</v>
      </c>
      <c r="Q4662" s="6" t="s">
        <v>24</v>
      </c>
    </row>
    <row r="4663" spans="1:17" ht="15">
      <c r="A4663" s="6" t="s">
        <v>17</v>
      </c>
      <c r="B4663" s="6" t="s">
        <v>41</v>
      </c>
      <c r="C4663" s="6" t="s">
        <v>42</v>
      </c>
      <c r="D4663" s="6" t="s">
        <v>7798</v>
      </c>
      <c r="E4663" s="6">
        <v>1</v>
      </c>
      <c r="F4663" s="6" t="s">
        <v>1970</v>
      </c>
      <c r="G4663" s="6" t="s">
        <v>22</v>
      </c>
      <c r="H4663" s="7">
        <v>43397.636273148149</v>
      </c>
      <c r="I4663" s="7">
        <v>43383.708333333336</v>
      </c>
      <c r="J4663" s="4">
        <f t="shared" si="363"/>
        <v>2018</v>
      </c>
      <c r="K4663" s="4">
        <f t="shared" si="364"/>
        <v>10</v>
      </c>
      <c r="L4663" s="6">
        <f t="shared" si="365"/>
        <v>1203373.9999999059</v>
      </c>
      <c r="M4663" s="8">
        <f t="shared" si="361"/>
        <v>20056.233333331766</v>
      </c>
      <c r="N4663" s="8">
        <f t="shared" si="362"/>
        <v>20056.233333331766</v>
      </c>
      <c r="O4663" s="18">
        <v>1</v>
      </c>
      <c r="P4663" s="6" t="s">
        <v>7799</v>
      </c>
      <c r="Q4663" s="6" t="s">
        <v>24</v>
      </c>
    </row>
    <row r="4664" spans="1:17" ht="15">
      <c r="A4664" s="6" t="s">
        <v>17</v>
      </c>
      <c r="B4664" s="6" t="s">
        <v>41</v>
      </c>
      <c r="C4664" s="6" t="s">
        <v>42</v>
      </c>
      <c r="D4664" s="6" t="s">
        <v>589</v>
      </c>
      <c r="E4664" s="6">
        <v>27</v>
      </c>
      <c r="F4664" s="6" t="s">
        <v>1970</v>
      </c>
      <c r="G4664" s="6" t="s">
        <v>22</v>
      </c>
      <c r="H4664" s="7">
        <v>43397.646458333336</v>
      </c>
      <c r="I4664" s="7">
        <v>43383.708333333336</v>
      </c>
      <c r="J4664" s="4">
        <f t="shared" si="363"/>
        <v>2018</v>
      </c>
      <c r="K4664" s="4">
        <f t="shared" si="364"/>
        <v>10</v>
      </c>
      <c r="L4664" s="6">
        <f t="shared" si="365"/>
        <v>1204254.0000000503</v>
      </c>
      <c r="M4664" s="8">
        <f t="shared" si="361"/>
        <v>20070.900000000838</v>
      </c>
      <c r="N4664" s="8">
        <f t="shared" si="362"/>
        <v>541914.30000002263</v>
      </c>
      <c r="O4664" s="18">
        <v>1</v>
      </c>
      <c r="P4664" s="6" t="s">
        <v>7800</v>
      </c>
      <c r="Q4664" s="6" t="s">
        <v>24</v>
      </c>
    </row>
    <row r="4665" spans="1:17" ht="15">
      <c r="A4665" s="6" t="s">
        <v>17</v>
      </c>
      <c r="B4665" s="6" t="s">
        <v>41</v>
      </c>
      <c r="C4665" s="6" t="s">
        <v>42</v>
      </c>
      <c r="D4665" s="6" t="s">
        <v>7801</v>
      </c>
      <c r="E4665" s="6">
        <v>3</v>
      </c>
      <c r="F4665" s="6" t="s">
        <v>1970</v>
      </c>
      <c r="G4665" s="6" t="s">
        <v>22</v>
      </c>
      <c r="H4665" s="7">
        <v>43397.650266203702</v>
      </c>
      <c r="I4665" s="7">
        <v>43383.708333333336</v>
      </c>
      <c r="J4665" s="4">
        <f t="shared" si="363"/>
        <v>2018</v>
      </c>
      <c r="K4665" s="4">
        <f t="shared" si="364"/>
        <v>10</v>
      </c>
      <c r="L4665" s="6">
        <f t="shared" si="365"/>
        <v>1204582.9999996349</v>
      </c>
      <c r="M4665" s="8">
        <f t="shared" si="361"/>
        <v>20076.383333327249</v>
      </c>
      <c r="N4665" s="8">
        <f t="shared" si="362"/>
        <v>60229.149999981746</v>
      </c>
      <c r="O4665" s="18">
        <v>1</v>
      </c>
      <c r="P4665" s="6" t="s">
        <v>7802</v>
      </c>
      <c r="Q4665" s="6" t="s">
        <v>24</v>
      </c>
    </row>
    <row r="4666" spans="1:17" ht="15">
      <c r="A4666" s="6" t="s">
        <v>17</v>
      </c>
      <c r="B4666" s="6" t="s">
        <v>41</v>
      </c>
      <c r="C4666" s="6" t="s">
        <v>42</v>
      </c>
      <c r="D4666" s="6" t="s">
        <v>7803</v>
      </c>
      <c r="E4666" s="6">
        <v>4</v>
      </c>
      <c r="F4666" s="6" t="s">
        <v>1970</v>
      </c>
      <c r="G4666" s="6" t="s">
        <v>22</v>
      </c>
      <c r="H4666" s="7">
        <v>43397.651493055557</v>
      </c>
      <c r="I4666" s="7">
        <v>43383.708333333336</v>
      </c>
      <c r="J4666" s="4">
        <f t="shared" si="363"/>
        <v>2018</v>
      </c>
      <c r="K4666" s="4">
        <f t="shared" si="364"/>
        <v>10</v>
      </c>
      <c r="L4666" s="6">
        <f t="shared" si="365"/>
        <v>1204688.9999998966</v>
      </c>
      <c r="M4666" s="8">
        <f t="shared" si="361"/>
        <v>20078.149999998277</v>
      </c>
      <c r="N4666" s="8">
        <f t="shared" si="362"/>
        <v>80312.599999993108</v>
      </c>
      <c r="O4666" s="18">
        <v>1</v>
      </c>
      <c r="P4666" s="6" t="s">
        <v>7804</v>
      </c>
      <c r="Q4666" s="6" t="s">
        <v>24</v>
      </c>
    </row>
    <row r="4667" spans="1:17" ht="15">
      <c r="A4667" s="6" t="s">
        <v>17</v>
      </c>
      <c r="B4667" s="6" t="s">
        <v>41</v>
      </c>
      <c r="C4667" s="6" t="s">
        <v>62</v>
      </c>
      <c r="D4667" s="6" t="s">
        <v>1720</v>
      </c>
      <c r="E4667" s="6">
        <v>4</v>
      </c>
      <c r="F4667" s="6" t="s">
        <v>1970</v>
      </c>
      <c r="G4667" s="6" t="s">
        <v>22</v>
      </c>
      <c r="H4667" s="7">
        <v>43397.682650462964</v>
      </c>
      <c r="I4667" s="7">
        <v>43383.708333333336</v>
      </c>
      <c r="J4667" s="4">
        <f t="shared" si="363"/>
        <v>2018</v>
      </c>
      <c r="K4667" s="4">
        <f t="shared" si="364"/>
        <v>10</v>
      </c>
      <c r="L4667" s="6">
        <f t="shared" si="365"/>
        <v>1207380.9999999125</v>
      </c>
      <c r="M4667" s="8">
        <f t="shared" si="361"/>
        <v>20123.016666665208</v>
      </c>
      <c r="N4667" s="8">
        <f t="shared" si="362"/>
        <v>80492.06666666083</v>
      </c>
      <c r="O4667" s="18">
        <v>1</v>
      </c>
      <c r="P4667" s="6" t="s">
        <v>7805</v>
      </c>
      <c r="Q4667" s="6" t="s">
        <v>24</v>
      </c>
    </row>
    <row r="4668" spans="1:17" ht="15">
      <c r="A4668" s="6" t="s">
        <v>17</v>
      </c>
      <c r="B4668" s="6" t="s">
        <v>41</v>
      </c>
      <c r="C4668" s="6" t="s">
        <v>62</v>
      </c>
      <c r="D4668" s="6" t="s">
        <v>7806</v>
      </c>
      <c r="E4668" s="6">
        <v>7</v>
      </c>
      <c r="F4668" s="6" t="s">
        <v>1970</v>
      </c>
      <c r="G4668" s="6" t="s">
        <v>22</v>
      </c>
      <c r="H4668" s="7">
        <v>43397.689305555556</v>
      </c>
      <c r="I4668" s="7">
        <v>43383.708333333336</v>
      </c>
      <c r="J4668" s="4">
        <f t="shared" si="363"/>
        <v>2018</v>
      </c>
      <c r="K4668" s="4">
        <f t="shared" si="364"/>
        <v>10</v>
      </c>
      <c r="L4668" s="6">
        <f t="shared" si="365"/>
        <v>1207955.999999796</v>
      </c>
      <c r="M4668" s="8">
        <f t="shared" si="361"/>
        <v>20132.599999996601</v>
      </c>
      <c r="N4668" s="8">
        <f t="shared" si="362"/>
        <v>140928.1999999762</v>
      </c>
      <c r="O4668" s="18">
        <v>1</v>
      </c>
      <c r="P4668" s="6" t="s">
        <v>7807</v>
      </c>
      <c r="Q4668" s="6" t="s">
        <v>24</v>
      </c>
    </row>
    <row r="4669" spans="1:17" ht="15">
      <c r="A4669" s="6" t="s">
        <v>17</v>
      </c>
      <c r="B4669" s="6" t="s">
        <v>41</v>
      </c>
      <c r="C4669" s="6" t="s">
        <v>62</v>
      </c>
      <c r="D4669" s="6" t="s">
        <v>7808</v>
      </c>
      <c r="E4669" s="6">
        <v>4</v>
      </c>
      <c r="F4669" s="6" t="s">
        <v>1970</v>
      </c>
      <c r="G4669" s="6" t="s">
        <v>22</v>
      </c>
      <c r="H4669" s="7">
        <v>43397.692326388889</v>
      </c>
      <c r="I4669" s="7">
        <v>43383.708333333336</v>
      </c>
      <c r="J4669" s="4">
        <f t="shared" si="363"/>
        <v>2018</v>
      </c>
      <c r="K4669" s="4">
        <f t="shared" si="364"/>
        <v>10</v>
      </c>
      <c r="L4669" s="6">
        <f t="shared" si="365"/>
        <v>1208216.9999998296</v>
      </c>
      <c r="M4669" s="8">
        <f t="shared" si="361"/>
        <v>20136.949999997159</v>
      </c>
      <c r="N4669" s="8">
        <f t="shared" si="362"/>
        <v>80547.799999988638</v>
      </c>
      <c r="O4669" s="18">
        <v>1</v>
      </c>
      <c r="P4669" s="6" t="s">
        <v>7809</v>
      </c>
      <c r="Q4669" s="6" t="s">
        <v>24</v>
      </c>
    </row>
    <row r="4670" spans="1:17" ht="15">
      <c r="A4670" s="6" t="s">
        <v>17</v>
      </c>
      <c r="B4670" s="6" t="s">
        <v>41</v>
      </c>
      <c r="C4670" s="6" t="s">
        <v>62</v>
      </c>
      <c r="D4670" s="6" t="s">
        <v>4656</v>
      </c>
      <c r="E4670" s="6">
        <v>21</v>
      </c>
      <c r="F4670" s="6" t="s">
        <v>1970</v>
      </c>
      <c r="G4670" s="6" t="s">
        <v>22</v>
      </c>
      <c r="H4670" s="7">
        <v>43397.695115740738</v>
      </c>
      <c r="I4670" s="7">
        <v>43383.708333333336</v>
      </c>
      <c r="J4670" s="4">
        <f t="shared" si="363"/>
        <v>2018</v>
      </c>
      <c r="K4670" s="4">
        <f t="shared" si="364"/>
        <v>10</v>
      </c>
      <c r="L4670" s="6">
        <f t="shared" si="365"/>
        <v>1208457.9999995884</v>
      </c>
      <c r="M4670" s="8">
        <f t="shared" si="361"/>
        <v>20140.966666659806</v>
      </c>
      <c r="N4670" s="8">
        <f t="shared" si="362"/>
        <v>422960.29999985592</v>
      </c>
      <c r="O4670" s="18">
        <v>1</v>
      </c>
      <c r="P4670" s="6" t="s">
        <v>7810</v>
      </c>
      <c r="Q4670" s="6" t="s">
        <v>24</v>
      </c>
    </row>
    <row r="4671" spans="1:17" ht="15">
      <c r="A4671" s="6" t="s">
        <v>17</v>
      </c>
      <c r="B4671" s="6" t="s">
        <v>41</v>
      </c>
      <c r="C4671" s="6" t="s">
        <v>62</v>
      </c>
      <c r="D4671" s="6" t="s">
        <v>7811</v>
      </c>
      <c r="E4671" s="6">
        <v>1</v>
      </c>
      <c r="F4671" s="6" t="s">
        <v>1970</v>
      </c>
      <c r="G4671" s="6" t="s">
        <v>22</v>
      </c>
      <c r="H4671" s="7">
        <v>43397.700324074074</v>
      </c>
      <c r="I4671" s="7">
        <v>43383.708333333336</v>
      </c>
      <c r="J4671" s="4">
        <f t="shared" si="363"/>
        <v>2018</v>
      </c>
      <c r="K4671" s="4">
        <f t="shared" si="364"/>
        <v>10</v>
      </c>
      <c r="L4671" s="6">
        <f t="shared" si="365"/>
        <v>1208907.9999997979</v>
      </c>
      <c r="M4671" s="8">
        <f t="shared" si="361"/>
        <v>20148.466666663298</v>
      </c>
      <c r="N4671" s="8">
        <f t="shared" si="362"/>
        <v>20148.466666663298</v>
      </c>
      <c r="O4671" s="18">
        <v>1</v>
      </c>
      <c r="P4671" s="6" t="s">
        <v>7812</v>
      </c>
      <c r="Q4671" s="6" t="s">
        <v>24</v>
      </c>
    </row>
    <row r="4672" spans="1:17" ht="15">
      <c r="A4672" s="6" t="s">
        <v>17</v>
      </c>
      <c r="B4672" s="6" t="s">
        <v>18</v>
      </c>
      <c r="C4672" s="6" t="s">
        <v>38</v>
      </c>
      <c r="D4672" s="6" t="s">
        <v>5606</v>
      </c>
      <c r="E4672" s="6">
        <v>174</v>
      </c>
      <c r="F4672" s="6" t="s">
        <v>1970</v>
      </c>
      <c r="G4672" s="6" t="s">
        <v>22</v>
      </c>
      <c r="H4672" s="7">
        <v>43397.816284722219</v>
      </c>
      <c r="I4672" s="7">
        <v>43383.708333333336</v>
      </c>
      <c r="J4672" s="4">
        <f t="shared" si="363"/>
        <v>2018</v>
      </c>
      <c r="K4672" s="4">
        <f t="shared" si="364"/>
        <v>10</v>
      </c>
      <c r="L4672" s="6">
        <f t="shared" si="365"/>
        <v>1218926.9999995362</v>
      </c>
      <c r="M4672" s="8">
        <f t="shared" si="366" ref="M4672:M4735">+L4672/60</f>
        <v>20315.44999999227</v>
      </c>
      <c r="N4672" s="8">
        <f t="shared" si="367" ref="N4672:N4735">+M4672*E4672</f>
        <v>3534888.299998655</v>
      </c>
      <c r="O4672" s="18">
        <v>1</v>
      </c>
      <c r="P4672" s="6" t="s">
        <v>7813</v>
      </c>
      <c r="Q4672" s="6" t="s">
        <v>24</v>
      </c>
    </row>
    <row r="4673" spans="1:17" ht="15">
      <c r="A4673" s="6" t="s">
        <v>17</v>
      </c>
      <c r="B4673" s="6" t="s">
        <v>18</v>
      </c>
      <c r="C4673" s="6" t="s">
        <v>38</v>
      </c>
      <c r="D4673" s="6" t="s">
        <v>7814</v>
      </c>
      <c r="E4673" s="6">
        <v>17</v>
      </c>
      <c r="F4673" s="6" t="s">
        <v>1970</v>
      </c>
      <c r="G4673" s="6" t="s">
        <v>22</v>
      </c>
      <c r="H4673" s="7">
        <v>43397.818842592591</v>
      </c>
      <c r="I4673" s="7">
        <v>43383.708333333336</v>
      </c>
      <c r="J4673" s="4">
        <f t="shared" si="363"/>
        <v>2018</v>
      </c>
      <c r="K4673" s="4">
        <f t="shared" si="364"/>
        <v>10</v>
      </c>
      <c r="L4673" s="6">
        <f t="shared" si="365"/>
        <v>1219147.9999996489</v>
      </c>
      <c r="M4673" s="8">
        <f t="shared" si="366"/>
        <v>20319.133333327482</v>
      </c>
      <c r="N4673" s="8">
        <f t="shared" si="367"/>
        <v>345425.26666656719</v>
      </c>
      <c r="O4673" s="18">
        <v>1</v>
      </c>
      <c r="P4673" s="6" t="s">
        <v>7815</v>
      </c>
      <c r="Q4673" s="6" t="s">
        <v>24</v>
      </c>
    </row>
    <row r="4674" spans="1:17" ht="15">
      <c r="A4674" s="6" t="s">
        <v>17</v>
      </c>
      <c r="B4674" s="6" t="s">
        <v>18</v>
      </c>
      <c r="C4674" s="6" t="s">
        <v>38</v>
      </c>
      <c r="D4674" s="6" t="s">
        <v>7816</v>
      </c>
      <c r="E4674" s="6">
        <v>3</v>
      </c>
      <c r="F4674" s="6" t="s">
        <v>1970</v>
      </c>
      <c r="G4674" s="6" t="s">
        <v>22</v>
      </c>
      <c r="H4674" s="7">
        <v>43397.819675925923</v>
      </c>
      <c r="I4674" s="7">
        <v>43383.708333333336</v>
      </c>
      <c r="J4674" s="4">
        <f t="shared" si="363"/>
        <v>2018</v>
      </c>
      <c r="K4674" s="4">
        <f t="shared" si="364"/>
        <v>10</v>
      </c>
      <c r="L4674" s="6">
        <f t="shared" si="365"/>
        <v>1219219.9999995064</v>
      </c>
      <c r="M4674" s="8">
        <f t="shared" si="366"/>
        <v>20320.333333325107</v>
      </c>
      <c r="N4674" s="8">
        <f t="shared" si="367"/>
        <v>60960.99999997532</v>
      </c>
      <c r="O4674" s="18">
        <v>1</v>
      </c>
      <c r="P4674" s="6" t="s">
        <v>7817</v>
      </c>
      <c r="Q4674" s="6" t="s">
        <v>24</v>
      </c>
    </row>
    <row r="4675" spans="1:17" ht="15">
      <c r="A4675" s="6" t="s">
        <v>17</v>
      </c>
      <c r="B4675" s="6" t="s">
        <v>41</v>
      </c>
      <c r="C4675" s="6" t="s">
        <v>62</v>
      </c>
      <c r="D4675" s="6" t="s">
        <v>1974</v>
      </c>
      <c r="E4675" s="6">
        <v>24</v>
      </c>
      <c r="F4675" s="6" t="s">
        <v>1970</v>
      </c>
      <c r="G4675" s="6" t="s">
        <v>22</v>
      </c>
      <c r="H4675" s="7">
        <v>43397.873194444444</v>
      </c>
      <c r="I4675" s="7">
        <v>43383.708333333336</v>
      </c>
      <c r="J4675" s="4">
        <f t="shared" si="368" ref="J4675:J4738">YEAR(I4675)</f>
        <v>2018</v>
      </c>
      <c r="K4675" s="4">
        <f t="shared" si="369" ref="K4675:K4738">MONTH(I4675)</f>
        <v>10</v>
      </c>
      <c r="L4675" s="6">
        <f t="shared" si="365"/>
        <v>1223843.9999997849</v>
      </c>
      <c r="M4675" s="8">
        <f t="shared" si="366"/>
        <v>20397.399999996414</v>
      </c>
      <c r="N4675" s="8">
        <f t="shared" si="367"/>
        <v>489537.59999991395</v>
      </c>
      <c r="O4675" s="18">
        <v>1</v>
      </c>
      <c r="P4675" s="6" t="s">
        <v>7818</v>
      </c>
      <c r="Q4675" s="6" t="s">
        <v>24</v>
      </c>
    </row>
    <row r="4676" spans="1:17" ht="15">
      <c r="A4676" s="6" t="s">
        <v>17</v>
      </c>
      <c r="B4676" s="6" t="s">
        <v>41</v>
      </c>
      <c r="C4676" s="6" t="s">
        <v>62</v>
      </c>
      <c r="D4676" s="6" t="s">
        <v>1703</v>
      </c>
      <c r="E4676" s="6">
        <v>11</v>
      </c>
      <c r="F4676" s="6" t="s">
        <v>1970</v>
      </c>
      <c r="G4676" s="6" t="s">
        <v>22</v>
      </c>
      <c r="H4676" s="7">
        <v>43397.874224537038</v>
      </c>
      <c r="I4676" s="7">
        <v>43383.708333333336</v>
      </c>
      <c r="J4676" s="4">
        <f t="shared" si="368"/>
        <v>2018</v>
      </c>
      <c r="K4676" s="4">
        <f t="shared" si="369"/>
        <v>10</v>
      </c>
      <c r="L4676" s="6">
        <f t="shared" si="365"/>
        <v>1223932.9999998445</v>
      </c>
      <c r="M4676" s="8">
        <f t="shared" si="366"/>
        <v>20398.883333330741</v>
      </c>
      <c r="N4676" s="8">
        <f t="shared" si="367"/>
        <v>224387.71666663815</v>
      </c>
      <c r="O4676" s="18">
        <v>1</v>
      </c>
      <c r="P4676" s="6" t="s">
        <v>7819</v>
      </c>
      <c r="Q4676" s="6" t="s">
        <v>24</v>
      </c>
    </row>
    <row r="4677" spans="1:17" ht="15">
      <c r="A4677" s="6" t="s">
        <v>17</v>
      </c>
      <c r="B4677" s="6" t="s">
        <v>41</v>
      </c>
      <c r="C4677" s="6" t="s">
        <v>62</v>
      </c>
      <c r="D4677" s="6" t="s">
        <v>7820</v>
      </c>
      <c r="E4677" s="6">
        <v>7</v>
      </c>
      <c r="F4677" s="6" t="s">
        <v>1970</v>
      </c>
      <c r="G4677" s="6" t="s">
        <v>22</v>
      </c>
      <c r="H4677" s="7">
        <v>43397.875138888892</v>
      </c>
      <c r="I4677" s="7">
        <v>43383.708333333336</v>
      </c>
      <c r="J4677" s="4">
        <f t="shared" si="368"/>
        <v>2018</v>
      </c>
      <c r="K4677" s="4">
        <f t="shared" si="369"/>
        <v>10</v>
      </c>
      <c r="L4677" s="6">
        <f t="shared" si="365"/>
        <v>1224012.000000081</v>
      </c>
      <c r="M4677" s="8">
        <f t="shared" si="366"/>
        <v>20400.20000000135</v>
      </c>
      <c r="N4677" s="8">
        <f t="shared" si="367"/>
        <v>142801.40000000945</v>
      </c>
      <c r="O4677" s="18">
        <v>1</v>
      </c>
      <c r="P4677" s="6" t="s">
        <v>7821</v>
      </c>
      <c r="Q4677" s="6" t="s">
        <v>24</v>
      </c>
    </row>
    <row r="4678" spans="1:17" ht="15">
      <c r="A4678" s="6" t="s">
        <v>17</v>
      </c>
      <c r="B4678" s="6" t="s">
        <v>41</v>
      </c>
      <c r="C4678" s="6" t="s">
        <v>62</v>
      </c>
      <c r="D4678" s="6" t="s">
        <v>288</v>
      </c>
      <c r="E4678" s="6">
        <v>18</v>
      </c>
      <c r="F4678" s="6" t="s">
        <v>1970</v>
      </c>
      <c r="G4678" s="6" t="s">
        <v>22</v>
      </c>
      <c r="H4678" s="7">
        <v>43397.87740740741</v>
      </c>
      <c r="I4678" s="7">
        <v>43383.708333333336</v>
      </c>
      <c r="J4678" s="4">
        <f t="shared" si="368"/>
        <v>2018</v>
      </c>
      <c r="K4678" s="4">
        <f t="shared" si="369"/>
        <v>10</v>
      </c>
      <c r="L4678" s="6">
        <f t="shared" si="365"/>
        <v>1224208.0000000075</v>
      </c>
      <c r="M4678" s="8">
        <f t="shared" si="366"/>
        <v>20403.466666666791</v>
      </c>
      <c r="N4678" s="8">
        <f t="shared" si="367"/>
        <v>367262.40000000224</v>
      </c>
      <c r="O4678" s="18">
        <v>1</v>
      </c>
      <c r="P4678" s="6" t="s">
        <v>7822</v>
      </c>
      <c r="Q4678" s="6" t="s">
        <v>24</v>
      </c>
    </row>
    <row r="4679" spans="1:17" ht="15">
      <c r="A4679" s="6" t="s">
        <v>17</v>
      </c>
      <c r="B4679" s="6" t="s">
        <v>41</v>
      </c>
      <c r="C4679" s="6" t="s">
        <v>135</v>
      </c>
      <c r="D4679" s="6" t="s">
        <v>7823</v>
      </c>
      <c r="E4679" s="6">
        <v>1</v>
      </c>
      <c r="F4679" s="6" t="s">
        <v>1970</v>
      </c>
      <c r="G4679" s="6" t="s">
        <v>22</v>
      </c>
      <c r="H4679" s="7">
        <v>43398.055277777778</v>
      </c>
      <c r="I4679" s="7">
        <v>43383.708333333336</v>
      </c>
      <c r="J4679" s="4">
        <f t="shared" si="368"/>
        <v>2018</v>
      </c>
      <c r="K4679" s="4">
        <f t="shared" si="369"/>
        <v>10</v>
      </c>
      <c r="L4679" s="6">
        <f t="shared" si="365"/>
        <v>1239575.9999997681</v>
      </c>
      <c r="M4679" s="8">
        <f t="shared" si="366"/>
        <v>20659.599999996135</v>
      </c>
      <c r="N4679" s="8">
        <f t="shared" si="367"/>
        <v>20659.599999996135</v>
      </c>
      <c r="O4679" s="18">
        <v>1</v>
      </c>
      <c r="P4679" s="6" t="s">
        <v>7824</v>
      </c>
      <c r="Q4679" s="6" t="s">
        <v>24</v>
      </c>
    </row>
    <row r="4680" spans="1:17" ht="15">
      <c r="A4680" s="6" t="s">
        <v>17</v>
      </c>
      <c r="B4680" s="6" t="s">
        <v>41</v>
      </c>
      <c r="C4680" s="6" t="s">
        <v>135</v>
      </c>
      <c r="D4680" s="6" t="s">
        <v>7825</v>
      </c>
      <c r="E4680" s="6">
        <v>6</v>
      </c>
      <c r="F4680" s="6" t="s">
        <v>1970</v>
      </c>
      <c r="G4680" s="6" t="s">
        <v>22</v>
      </c>
      <c r="H4680" s="7">
        <v>43398.061874999999</v>
      </c>
      <c r="I4680" s="7">
        <v>43383.708333333336</v>
      </c>
      <c r="J4680" s="4">
        <f t="shared" si="368"/>
        <v>2018</v>
      </c>
      <c r="K4680" s="4">
        <f t="shared" si="369"/>
        <v>10</v>
      </c>
      <c r="L4680" s="6">
        <f t="shared" si="365"/>
        <v>1240145.9999997402</v>
      </c>
      <c r="M4680" s="8">
        <f t="shared" si="366"/>
        <v>20669.099999995669</v>
      </c>
      <c r="N4680" s="8">
        <f t="shared" si="367"/>
        <v>124014.59999997402</v>
      </c>
      <c r="O4680" s="18">
        <v>1</v>
      </c>
      <c r="P4680" s="6" t="s">
        <v>7826</v>
      </c>
      <c r="Q4680" s="6" t="s">
        <v>24</v>
      </c>
    </row>
    <row r="4681" spans="1:17" ht="15">
      <c r="A4681" s="6" t="s">
        <v>17</v>
      </c>
      <c r="B4681" s="6" t="s">
        <v>41</v>
      </c>
      <c r="C4681" s="6" t="s">
        <v>135</v>
      </c>
      <c r="D4681" s="6" t="s">
        <v>7827</v>
      </c>
      <c r="E4681" s="6">
        <v>1</v>
      </c>
      <c r="F4681" s="6" t="s">
        <v>1970</v>
      </c>
      <c r="G4681" s="6" t="s">
        <v>22</v>
      </c>
      <c r="H4681" s="7">
        <v>43398.062164351853</v>
      </c>
      <c r="I4681" s="7">
        <v>43383.708333333336</v>
      </c>
      <c r="J4681" s="4">
        <f t="shared" si="368"/>
        <v>2018</v>
      </c>
      <c r="K4681" s="4">
        <f t="shared" si="369"/>
        <v>10</v>
      </c>
      <c r="L4681" s="6">
        <f t="shared" si="365"/>
        <v>1240170.9999999264</v>
      </c>
      <c r="M4681" s="8">
        <f t="shared" si="366"/>
        <v>20669.51666666544</v>
      </c>
      <c r="N4681" s="8">
        <f t="shared" si="367"/>
        <v>20669.51666666544</v>
      </c>
      <c r="O4681" s="18">
        <v>1</v>
      </c>
      <c r="P4681" s="6" t="s">
        <v>7828</v>
      </c>
      <c r="Q4681" s="6" t="s">
        <v>24</v>
      </c>
    </row>
    <row r="4682" spans="1:17" ht="15">
      <c r="A4682" s="6" t="s">
        <v>17</v>
      </c>
      <c r="B4682" s="6" t="s">
        <v>41</v>
      </c>
      <c r="C4682" s="6" t="s">
        <v>135</v>
      </c>
      <c r="D4682" s="6" t="s">
        <v>459</v>
      </c>
      <c r="E4682" s="6">
        <v>135</v>
      </c>
      <c r="F4682" s="6" t="s">
        <v>1970</v>
      </c>
      <c r="G4682" s="6" t="s">
        <v>22</v>
      </c>
      <c r="H4682" s="7">
        <v>43398.11440972222</v>
      </c>
      <c r="I4682" s="7">
        <v>43383.708333333336</v>
      </c>
      <c r="J4682" s="4">
        <f t="shared" si="368"/>
        <v>2018</v>
      </c>
      <c r="K4682" s="4">
        <f t="shared" si="369"/>
        <v>10</v>
      </c>
      <c r="L4682" s="6">
        <f t="shared" si="370" ref="L4682:L4745">(H4682-I4682)*60*24*60</f>
        <v>1244684.9999996368</v>
      </c>
      <c r="M4682" s="8">
        <f t="shared" si="366"/>
        <v>20744.749999993946</v>
      </c>
      <c r="N4682" s="8">
        <f t="shared" si="367"/>
        <v>2800541.2499991828</v>
      </c>
      <c r="O4682" s="18">
        <v>1</v>
      </c>
      <c r="P4682" s="6" t="s">
        <v>7829</v>
      </c>
      <c r="Q4682" s="6" t="s">
        <v>24</v>
      </c>
    </row>
    <row r="4683" spans="1:17" ht="15">
      <c r="A4683" s="6" t="s">
        <v>17</v>
      </c>
      <c r="B4683" s="6" t="s">
        <v>41</v>
      </c>
      <c r="C4683" s="6" t="s">
        <v>135</v>
      </c>
      <c r="D4683" s="6" t="s">
        <v>7830</v>
      </c>
      <c r="E4683" s="6">
        <v>110</v>
      </c>
      <c r="F4683" s="6" t="s">
        <v>1970</v>
      </c>
      <c r="G4683" s="6" t="s">
        <v>22</v>
      </c>
      <c r="H4683" s="7">
        <v>43398.117662037039</v>
      </c>
      <c r="I4683" s="17">
        <v>43383.708333333336</v>
      </c>
      <c r="J4683" s="4">
        <f t="shared" si="368"/>
        <v>2018</v>
      </c>
      <c r="K4683" s="4">
        <f t="shared" si="369"/>
        <v>10</v>
      </c>
      <c r="L4683" s="6">
        <f t="shared" si="370"/>
        <v>1244965.9999999451</v>
      </c>
      <c r="M4683" s="8">
        <f t="shared" si="366"/>
        <v>20749.433333332418</v>
      </c>
      <c r="N4683" s="8">
        <f t="shared" si="367"/>
        <v>2282437.6666665659</v>
      </c>
      <c r="O4683" s="18">
        <v>1</v>
      </c>
      <c r="P4683" s="6" t="s">
        <v>7831</v>
      </c>
      <c r="Q4683" s="6" t="s">
        <v>24</v>
      </c>
    </row>
    <row r="4684" spans="1:17" ht="15">
      <c r="A4684" s="6" t="s">
        <v>17</v>
      </c>
      <c r="B4684" s="6" t="s">
        <v>55</v>
      </c>
      <c r="C4684" s="6" t="s">
        <v>59</v>
      </c>
      <c r="D4684" s="6" t="s">
        <v>1162</v>
      </c>
      <c r="E4684" s="6">
        <v>1153</v>
      </c>
      <c r="F4684" s="6" t="s">
        <v>1970</v>
      </c>
      <c r="G4684" s="6" t="s">
        <v>22</v>
      </c>
      <c r="H4684" s="7">
        <v>43395.422858796293</v>
      </c>
      <c r="I4684" s="7">
        <v>43383.708333333336</v>
      </c>
      <c r="J4684" s="4">
        <f t="shared" si="368"/>
        <v>2018</v>
      </c>
      <c r="K4684" s="4">
        <f t="shared" si="369"/>
        <v>10</v>
      </c>
      <c r="L4684" s="6">
        <f t="shared" si="370"/>
        <v>1012134.9999995437</v>
      </c>
      <c r="M4684" s="8">
        <f t="shared" si="366"/>
        <v>16868.916666659061</v>
      </c>
      <c r="N4684" s="8">
        <f t="shared" si="367"/>
        <v>19449860.916657899</v>
      </c>
      <c r="O4684" s="18">
        <v>1</v>
      </c>
      <c r="P4684" s="6" t="s">
        <v>7832</v>
      </c>
      <c r="Q4684" s="6" t="s">
        <v>24</v>
      </c>
    </row>
    <row r="4685" spans="1:17" ht="15">
      <c r="A4685" s="6" t="s">
        <v>17</v>
      </c>
      <c r="B4685" s="6" t="s">
        <v>18</v>
      </c>
      <c r="C4685" s="6" t="s">
        <v>38</v>
      </c>
      <c r="D4685" s="6" t="s">
        <v>7833</v>
      </c>
      <c r="E4685" s="6">
        <v>2</v>
      </c>
      <c r="F4685" s="6" t="s">
        <v>1970</v>
      </c>
      <c r="G4685" s="6" t="s">
        <v>22</v>
      </c>
      <c r="H4685" s="7">
        <v>43390.071053240739</v>
      </c>
      <c r="I4685" s="17">
        <v>43383.708333333336</v>
      </c>
      <c r="J4685" s="4">
        <f t="shared" si="368"/>
        <v>2018</v>
      </c>
      <c r="K4685" s="4">
        <f t="shared" si="369"/>
        <v>10</v>
      </c>
      <c r="L4685" s="6">
        <f t="shared" si="370"/>
        <v>549738.99999966379</v>
      </c>
      <c r="M4685" s="8">
        <f t="shared" si="366"/>
        <v>9162.3166666610632</v>
      </c>
      <c r="N4685" s="8">
        <f t="shared" si="367"/>
        <v>18324.633333322126</v>
      </c>
      <c r="O4685" s="18">
        <v>1</v>
      </c>
      <c r="P4685" s="6" t="s">
        <v>7834</v>
      </c>
      <c r="Q4685" s="6" t="s">
        <v>24</v>
      </c>
    </row>
    <row r="4686" spans="1:17" ht="15">
      <c r="A4686" s="6" t="s">
        <v>17</v>
      </c>
      <c r="B4686" s="6" t="s">
        <v>47</v>
      </c>
      <c r="C4686" s="6" t="s">
        <v>52</v>
      </c>
      <c r="D4686" s="6" t="s">
        <v>1555</v>
      </c>
      <c r="E4686" s="6">
        <v>85</v>
      </c>
      <c r="F4686" s="6" t="s">
        <v>1970</v>
      </c>
      <c r="G4686" s="6" t="s">
        <v>22</v>
      </c>
      <c r="H4686" s="7">
        <v>43396.612500000003</v>
      </c>
      <c r="I4686" s="17">
        <v>43383.708333333336</v>
      </c>
      <c r="J4686" s="4">
        <f t="shared" si="368"/>
        <v>2018</v>
      </c>
      <c r="K4686" s="4">
        <f t="shared" si="369"/>
        <v>10</v>
      </c>
      <c r="L4686" s="6">
        <f t="shared" si="370"/>
        <v>1114920.0000000419</v>
      </c>
      <c r="M4686" s="8">
        <f t="shared" si="366"/>
        <v>18582.000000000698</v>
      </c>
      <c r="N4686" s="8">
        <f t="shared" si="367"/>
        <v>1579470.0000000594</v>
      </c>
      <c r="O4686" s="18">
        <v>1</v>
      </c>
      <c r="P4686" s="6" t="s">
        <v>7835</v>
      </c>
      <c r="Q4686" s="6" t="s">
        <v>24</v>
      </c>
    </row>
    <row r="4687" spans="1:17" ht="15">
      <c r="A4687" s="6" t="s">
        <v>17</v>
      </c>
      <c r="B4687" s="6" t="s">
        <v>47</v>
      </c>
      <c r="C4687" s="6" t="s">
        <v>52</v>
      </c>
      <c r="D4687" s="6" t="s">
        <v>1254</v>
      </c>
      <c r="E4687" s="6">
        <v>653</v>
      </c>
      <c r="F4687" s="6" t="s">
        <v>1970</v>
      </c>
      <c r="G4687" s="6" t="s">
        <v>22</v>
      </c>
      <c r="H4687" s="7">
        <v>43396.612500000003</v>
      </c>
      <c r="I4687" s="17">
        <v>43383.708333333336</v>
      </c>
      <c r="J4687" s="4">
        <f t="shared" si="368"/>
        <v>2018</v>
      </c>
      <c r="K4687" s="4">
        <f t="shared" si="369"/>
        <v>10</v>
      </c>
      <c r="L4687" s="6">
        <f t="shared" si="370"/>
        <v>1114920.0000000419</v>
      </c>
      <c r="M4687" s="8">
        <f t="shared" si="366"/>
        <v>18582.000000000698</v>
      </c>
      <c r="N4687" s="8">
        <f t="shared" si="367"/>
        <v>12134046.000000456</v>
      </c>
      <c r="O4687" s="18">
        <v>1</v>
      </c>
      <c r="P4687" s="6" t="s">
        <v>7836</v>
      </c>
      <c r="Q4687" s="6" t="s">
        <v>24</v>
      </c>
    </row>
    <row r="4688" spans="1:17" ht="15">
      <c r="A4688" s="6" t="s">
        <v>17</v>
      </c>
      <c r="B4688" s="6" t="s">
        <v>41</v>
      </c>
      <c r="C4688" s="6" t="s">
        <v>129</v>
      </c>
      <c r="D4688" s="6" t="s">
        <v>7837</v>
      </c>
      <c r="E4688" s="6">
        <v>4</v>
      </c>
      <c r="F4688" s="6" t="s">
        <v>1970</v>
      </c>
      <c r="G4688" s="6" t="s">
        <v>22</v>
      </c>
      <c r="H4688" s="7">
        <v>43401.367523148147</v>
      </c>
      <c r="I4688" s="7">
        <v>43383.737361111111</v>
      </c>
      <c r="J4688" s="4">
        <f t="shared" si="368"/>
        <v>2018</v>
      </c>
      <c r="K4688" s="4">
        <f t="shared" si="369"/>
        <v>10</v>
      </c>
      <c r="L4688" s="6">
        <f t="shared" si="370"/>
        <v>1523245.9999999031</v>
      </c>
      <c r="M4688" s="8">
        <f t="shared" si="366"/>
        <v>25387.433333331719</v>
      </c>
      <c r="N4688" s="8">
        <f t="shared" si="367"/>
        <v>101549.73333332688</v>
      </c>
      <c r="O4688" s="18">
        <v>1</v>
      </c>
      <c r="P4688" s="6" t="s">
        <v>7838</v>
      </c>
      <c r="Q4688" s="6" t="s">
        <v>24</v>
      </c>
    </row>
    <row r="4689" spans="1:17" ht="15">
      <c r="A4689" s="6" t="s">
        <v>17</v>
      </c>
      <c r="B4689" s="6" t="s">
        <v>47</v>
      </c>
      <c r="C4689" s="6" t="s">
        <v>52</v>
      </c>
      <c r="D4689" s="6" t="s">
        <v>7839</v>
      </c>
      <c r="E4689" s="6">
        <v>3</v>
      </c>
      <c r="F4689" s="6" t="s">
        <v>33</v>
      </c>
      <c r="G4689" s="6" t="s">
        <v>22</v>
      </c>
      <c r="H4689" s="7">
        <v>43209.380567129629</v>
      </c>
      <c r="I4689" s="7">
        <v>43209.37222222222</v>
      </c>
      <c r="J4689" s="4">
        <f t="shared" si="368"/>
        <v>2018</v>
      </c>
      <c r="K4689" s="4">
        <f t="shared" si="369"/>
        <v>4</v>
      </c>
      <c r="L4689" s="6">
        <f t="shared" si="370"/>
        <v>721.0000000661239</v>
      </c>
      <c r="M4689" s="8">
        <f t="shared" si="366"/>
        <v>12.016666667768732</v>
      </c>
      <c r="N4689" s="8">
        <f t="shared" si="367"/>
        <v>36.050000003306195</v>
      </c>
      <c r="O4689" s="18">
        <v>1</v>
      </c>
      <c r="P4689" s="6" t="s">
        <v>7840</v>
      </c>
      <c r="Q4689" s="6" t="s">
        <v>24</v>
      </c>
    </row>
    <row r="4690" spans="1:17" ht="15">
      <c r="A4690" s="6" t="s">
        <v>17</v>
      </c>
      <c r="B4690" s="6" t="s">
        <v>18</v>
      </c>
      <c r="C4690" s="6" t="s">
        <v>19</v>
      </c>
      <c r="D4690" s="6" t="s">
        <v>7547</v>
      </c>
      <c r="E4690" s="6">
        <v>4</v>
      </c>
      <c r="F4690" s="6" t="s">
        <v>1970</v>
      </c>
      <c r="G4690" s="6" t="s">
        <v>22</v>
      </c>
      <c r="H4690" s="7">
        <v>43394.765266203707</v>
      </c>
      <c r="I4690" s="7">
        <v>43383.765057870369</v>
      </c>
      <c r="J4690" s="4">
        <f t="shared" si="368"/>
        <v>2018</v>
      </c>
      <c r="K4690" s="4">
        <f t="shared" si="369"/>
        <v>10</v>
      </c>
      <c r="L4690" s="6">
        <f t="shared" si="370"/>
        <v>950418.00000043586</v>
      </c>
      <c r="M4690" s="8">
        <f t="shared" si="366"/>
        <v>15840.300000007264</v>
      </c>
      <c r="N4690" s="8">
        <f t="shared" si="367"/>
        <v>63361.200000029057</v>
      </c>
      <c r="O4690" s="18">
        <v>1</v>
      </c>
      <c r="P4690" s="6" t="s">
        <v>7841</v>
      </c>
      <c r="Q4690" s="6" t="s">
        <v>24</v>
      </c>
    </row>
    <row r="4691" spans="1:17" ht="15">
      <c r="A4691" s="6" t="s">
        <v>17</v>
      </c>
      <c r="B4691" s="6" t="s">
        <v>18</v>
      </c>
      <c r="C4691" s="6" t="s">
        <v>19</v>
      </c>
      <c r="D4691" s="6" t="s">
        <v>7547</v>
      </c>
      <c r="E4691" s="6">
        <v>4</v>
      </c>
      <c r="F4691" s="6" t="s">
        <v>1970</v>
      </c>
      <c r="G4691" s="6" t="s">
        <v>22</v>
      </c>
      <c r="H4691" s="7">
        <v>43394.765960648147</v>
      </c>
      <c r="I4691" s="7">
        <v>43383.765057870369</v>
      </c>
      <c r="J4691" s="4">
        <f t="shared" si="368"/>
        <v>2018</v>
      </c>
      <c r="K4691" s="4">
        <f t="shared" si="369"/>
        <v>10</v>
      </c>
      <c r="L4691" s="6">
        <f t="shared" si="370"/>
        <v>950478.00000000279</v>
      </c>
      <c r="M4691" s="8">
        <f t="shared" si="366"/>
        <v>15841.300000000047</v>
      </c>
      <c r="N4691" s="8">
        <f t="shared" si="367"/>
        <v>63365.200000000186</v>
      </c>
      <c r="O4691" s="18">
        <v>1</v>
      </c>
      <c r="P4691" s="6" t="s">
        <v>7842</v>
      </c>
      <c r="Q4691" s="6" t="s">
        <v>24</v>
      </c>
    </row>
    <row r="4692" spans="1:17" ht="15">
      <c r="A4692" s="6" t="s">
        <v>29</v>
      </c>
      <c r="B4692" s="6" t="s">
        <v>87</v>
      </c>
      <c r="C4692" s="6" t="s">
        <v>103</v>
      </c>
      <c r="D4692" s="6" t="s">
        <v>1116</v>
      </c>
      <c r="E4692" s="6">
        <v>1</v>
      </c>
      <c r="F4692" s="6" t="s">
        <v>27</v>
      </c>
      <c r="G4692" s="6" t="s">
        <v>97</v>
      </c>
      <c r="H4692" s="7">
        <v>43384.406701388885</v>
      </c>
      <c r="I4692" s="7">
        <v>43384.35833333333</v>
      </c>
      <c r="J4692" s="4">
        <f t="shared" si="368"/>
        <v>2018</v>
      </c>
      <c r="K4692" s="4">
        <f t="shared" si="369"/>
        <v>10</v>
      </c>
      <c r="L4692" s="6">
        <f t="shared" si="370"/>
        <v>4178.9999999804422</v>
      </c>
      <c r="M4692" s="8">
        <f t="shared" si="366"/>
        <v>69.649999999674037</v>
      </c>
      <c r="N4692" s="8">
        <f t="shared" si="367"/>
        <v>69.649999999674037</v>
      </c>
      <c r="O4692" s="18">
        <v>1</v>
      </c>
      <c r="P4692" s="6" t="s">
        <v>7843</v>
      </c>
      <c r="Q4692" s="6" t="s">
        <v>24</v>
      </c>
    </row>
    <row r="4693" spans="1:17" ht="15">
      <c r="A4693" s="6" t="s">
        <v>17</v>
      </c>
      <c r="B4693" s="6" t="s">
        <v>18</v>
      </c>
      <c r="C4693" s="6" t="s">
        <v>35</v>
      </c>
      <c r="D4693" s="6" t="s">
        <v>7844</v>
      </c>
      <c r="E4693" s="6">
        <v>1</v>
      </c>
      <c r="F4693" s="6" t="s">
        <v>1970</v>
      </c>
      <c r="G4693" s="6" t="s">
        <v>22</v>
      </c>
      <c r="H4693" s="7">
        <v>43413.704548611109</v>
      </c>
      <c r="I4693" s="7">
        <v>43384.67083333333</v>
      </c>
      <c r="J4693" s="4">
        <f t="shared" si="368"/>
        <v>2018</v>
      </c>
      <c r="K4693" s="4">
        <f t="shared" si="369"/>
        <v>10</v>
      </c>
      <c r="L4693" s="6">
        <f t="shared" si="370"/>
        <v>2508513.0000001285</v>
      </c>
      <c r="M4693" s="8">
        <f t="shared" si="366"/>
        <v>41808.550000002142</v>
      </c>
      <c r="N4693" s="8">
        <f t="shared" si="367"/>
        <v>41808.550000002142</v>
      </c>
      <c r="O4693" s="18">
        <v>1</v>
      </c>
      <c r="P4693" s="6" t="s">
        <v>7845</v>
      </c>
      <c r="Q4693" s="6" t="s">
        <v>24</v>
      </c>
    </row>
    <row r="4694" spans="1:17" ht="15">
      <c r="A4694" s="6" t="s">
        <v>17</v>
      </c>
      <c r="B4694" s="6" t="s">
        <v>18</v>
      </c>
      <c r="C4694" s="6" t="s">
        <v>35</v>
      </c>
      <c r="D4694" s="6" t="s">
        <v>7846</v>
      </c>
      <c r="E4694" s="6">
        <v>1</v>
      </c>
      <c r="F4694" s="6" t="s">
        <v>1970</v>
      </c>
      <c r="G4694" s="6" t="s">
        <v>22</v>
      </c>
      <c r="H4694" s="7">
        <v>43406.602083333331</v>
      </c>
      <c r="I4694" s="7">
        <v>43384.709722222222</v>
      </c>
      <c r="J4694" s="4">
        <f t="shared" si="368"/>
        <v>2018</v>
      </c>
      <c r="K4694" s="4">
        <f t="shared" si="369"/>
        <v>10</v>
      </c>
      <c r="L4694" s="6">
        <f t="shared" si="370"/>
        <v>1891499.9999998603</v>
      </c>
      <c r="M4694" s="8">
        <f t="shared" si="366"/>
        <v>31524.999999997672</v>
      </c>
      <c r="N4694" s="8">
        <f t="shared" si="367"/>
        <v>31524.999999997672</v>
      </c>
      <c r="O4694" s="18">
        <v>1</v>
      </c>
      <c r="P4694" s="6" t="s">
        <v>7847</v>
      </c>
      <c r="Q4694" s="6" t="s">
        <v>24</v>
      </c>
    </row>
    <row r="4695" spans="1:17" ht="15">
      <c r="A4695" s="6" t="s">
        <v>17</v>
      </c>
      <c r="B4695" s="6" t="s">
        <v>41</v>
      </c>
      <c r="C4695" s="6" t="s">
        <v>135</v>
      </c>
      <c r="D4695" s="6" t="s">
        <v>5064</v>
      </c>
      <c r="E4695" s="6">
        <v>4</v>
      </c>
      <c r="F4695" s="6" t="s">
        <v>1970</v>
      </c>
      <c r="G4695" s="6" t="s">
        <v>22</v>
      </c>
      <c r="H4695" s="7">
        <v>43399.886666666665</v>
      </c>
      <c r="I4695" s="7">
        <v>43384.857164351852</v>
      </c>
      <c r="J4695" s="4">
        <f t="shared" si="368"/>
        <v>2018</v>
      </c>
      <c r="K4695" s="4">
        <f t="shared" si="369"/>
        <v>10</v>
      </c>
      <c r="L4695" s="6">
        <f t="shared" si="370"/>
        <v>1298548.9999999059</v>
      </c>
      <c r="M4695" s="8">
        <f t="shared" si="366"/>
        <v>21642.483333331766</v>
      </c>
      <c r="N4695" s="8">
        <f t="shared" si="367"/>
        <v>86569.933333327062</v>
      </c>
      <c r="O4695" s="18">
        <v>1</v>
      </c>
      <c r="P4695" s="6" t="s">
        <v>7848</v>
      </c>
      <c r="Q4695" s="6" t="s">
        <v>24</v>
      </c>
    </row>
    <row r="4696" spans="1:17" ht="15">
      <c r="A4696" s="6" t="s">
        <v>17</v>
      </c>
      <c r="B4696" s="6" t="s">
        <v>41</v>
      </c>
      <c r="C4696" s="6" t="s">
        <v>135</v>
      </c>
      <c r="D4696" s="6" t="s">
        <v>7849</v>
      </c>
      <c r="E4696" s="6">
        <v>6</v>
      </c>
      <c r="F4696" s="6" t="s">
        <v>1970</v>
      </c>
      <c r="G4696" s="6" t="s">
        <v>22</v>
      </c>
      <c r="H4696" s="7">
        <v>43400.781458333331</v>
      </c>
      <c r="I4696" s="7">
        <v>43384.86142361111</v>
      </c>
      <c r="J4696" s="4">
        <f t="shared" si="368"/>
        <v>2018</v>
      </c>
      <c r="K4696" s="4">
        <f t="shared" si="369"/>
        <v>10</v>
      </c>
      <c r="L4696" s="6">
        <f t="shared" si="370"/>
        <v>1375490.9999999218</v>
      </c>
      <c r="M4696" s="8">
        <f t="shared" si="366"/>
        <v>22924.849999998696</v>
      </c>
      <c r="N4696" s="8">
        <f t="shared" si="367"/>
        <v>137549.09999999218</v>
      </c>
      <c r="O4696" s="18">
        <v>1</v>
      </c>
      <c r="P4696" s="6" t="s">
        <v>7850</v>
      </c>
      <c r="Q4696" s="6" t="s">
        <v>24</v>
      </c>
    </row>
    <row r="4697" spans="1:17" ht="15">
      <c r="A4697" s="6" t="s">
        <v>17</v>
      </c>
      <c r="B4697" s="6" t="s">
        <v>41</v>
      </c>
      <c r="C4697" s="6" t="s">
        <v>135</v>
      </c>
      <c r="D4697" s="6" t="s">
        <v>7851</v>
      </c>
      <c r="E4697" s="6">
        <v>2</v>
      </c>
      <c r="F4697" s="6" t="s">
        <v>1970</v>
      </c>
      <c r="G4697" s="6" t="s">
        <v>22</v>
      </c>
      <c r="H4697" s="7">
        <v>43402.668946759259</v>
      </c>
      <c r="I4697" s="7">
        <v>43385.325208333335</v>
      </c>
      <c r="J4697" s="4">
        <f t="shared" si="368"/>
        <v>2018</v>
      </c>
      <c r="K4697" s="4">
        <f t="shared" si="369"/>
        <v>10</v>
      </c>
      <c r="L4697" s="6">
        <f t="shared" si="370"/>
        <v>1498498.9999997662</v>
      </c>
      <c r="M4697" s="8">
        <f t="shared" si="366"/>
        <v>24974.983333329437</v>
      </c>
      <c r="N4697" s="8">
        <f t="shared" si="367"/>
        <v>49949.966666658875</v>
      </c>
      <c r="O4697" s="18">
        <v>1</v>
      </c>
      <c r="P4697" s="6" t="s">
        <v>7852</v>
      </c>
      <c r="Q4697" s="6" t="s">
        <v>24</v>
      </c>
    </row>
    <row r="4698" spans="1:17" ht="15">
      <c r="A4698" s="6" t="s">
        <v>17</v>
      </c>
      <c r="B4698" s="6" t="s">
        <v>41</v>
      </c>
      <c r="C4698" s="6" t="s">
        <v>135</v>
      </c>
      <c r="D4698" s="6" t="s">
        <v>7853</v>
      </c>
      <c r="E4698" s="6">
        <v>7</v>
      </c>
      <c r="F4698" s="6" t="s">
        <v>1970</v>
      </c>
      <c r="G4698" s="6" t="s">
        <v>22</v>
      </c>
      <c r="H4698" s="7">
        <v>43399.031400462962</v>
      </c>
      <c r="I4698" s="17">
        <v>43385.327002314814</v>
      </c>
      <c r="J4698" s="4">
        <f t="shared" si="368"/>
        <v>2018</v>
      </c>
      <c r="K4698" s="4">
        <f t="shared" si="369"/>
        <v>10</v>
      </c>
      <c r="L4698" s="6">
        <f t="shared" si="370"/>
        <v>1184059.9999999395</v>
      </c>
      <c r="M4698" s="8">
        <f t="shared" si="366"/>
        <v>19734.333333332324</v>
      </c>
      <c r="N4698" s="8">
        <f t="shared" si="367"/>
        <v>138140.33333332627</v>
      </c>
      <c r="O4698" s="18">
        <v>1</v>
      </c>
      <c r="P4698" s="6" t="s">
        <v>7854</v>
      </c>
      <c r="Q4698" s="6" t="s">
        <v>24</v>
      </c>
    </row>
    <row r="4699" spans="1:17" ht="15">
      <c r="A4699" s="6" t="s">
        <v>17</v>
      </c>
      <c r="B4699" s="6" t="s">
        <v>41</v>
      </c>
      <c r="C4699" s="6" t="s">
        <v>135</v>
      </c>
      <c r="D4699" s="6" t="s">
        <v>5238</v>
      </c>
      <c r="E4699" s="6">
        <v>7</v>
      </c>
      <c r="F4699" s="6" t="s">
        <v>1970</v>
      </c>
      <c r="G4699" s="6" t="s">
        <v>22</v>
      </c>
      <c r="H4699" s="7">
        <v>43399.034178240741</v>
      </c>
      <c r="I4699" s="7">
        <v>43385.329247685186</v>
      </c>
      <c r="J4699" s="4">
        <f t="shared" si="368"/>
        <v>2018</v>
      </c>
      <c r="K4699" s="4">
        <f t="shared" si="369"/>
        <v>10</v>
      </c>
      <c r="L4699" s="6">
        <f t="shared" si="370"/>
        <v>1184106.0000000056</v>
      </c>
      <c r="M4699" s="8">
        <f t="shared" si="366"/>
        <v>19735.100000000093</v>
      </c>
      <c r="N4699" s="8">
        <f t="shared" si="367"/>
        <v>138145.70000000065</v>
      </c>
      <c r="O4699" s="18">
        <v>1</v>
      </c>
      <c r="P4699" s="6" t="s">
        <v>7855</v>
      </c>
      <c r="Q4699" s="6" t="s">
        <v>24</v>
      </c>
    </row>
    <row r="4700" spans="1:17" ht="15">
      <c r="A4700" s="6" t="s">
        <v>17</v>
      </c>
      <c r="B4700" s="6" t="s">
        <v>41</v>
      </c>
      <c r="C4700" s="6" t="s">
        <v>135</v>
      </c>
      <c r="D4700" s="6" t="s">
        <v>6894</v>
      </c>
      <c r="E4700" s="6">
        <v>1</v>
      </c>
      <c r="F4700" s="6" t="s">
        <v>1970</v>
      </c>
      <c r="G4700" s="6" t="s">
        <v>22</v>
      </c>
      <c r="H4700" s="7">
        <v>43399.03434027778</v>
      </c>
      <c r="I4700" s="7">
        <v>43385.329918981479</v>
      </c>
      <c r="J4700" s="4">
        <f t="shared" si="368"/>
        <v>2018</v>
      </c>
      <c r="K4700" s="4">
        <f t="shared" si="369"/>
        <v>10</v>
      </c>
      <c r="L4700" s="6">
        <f t="shared" si="370"/>
        <v>1184062.000000407</v>
      </c>
      <c r="M4700" s="8">
        <f t="shared" si="366"/>
        <v>19734.36666667345</v>
      </c>
      <c r="N4700" s="8">
        <f t="shared" si="367"/>
        <v>19734.36666667345</v>
      </c>
      <c r="O4700" s="18">
        <v>1</v>
      </c>
      <c r="P4700" s="6" t="s">
        <v>7856</v>
      </c>
      <c r="Q4700" s="6" t="s">
        <v>24</v>
      </c>
    </row>
    <row r="4701" spans="1:17" ht="15">
      <c r="A4701" s="6" t="s">
        <v>17</v>
      </c>
      <c r="B4701" s="6" t="s">
        <v>41</v>
      </c>
      <c r="C4701" s="6" t="s">
        <v>135</v>
      </c>
      <c r="D4701" s="6" t="s">
        <v>4763</v>
      </c>
      <c r="E4701" s="6">
        <v>2</v>
      </c>
      <c r="F4701" s="6" t="s">
        <v>1970</v>
      </c>
      <c r="G4701" s="6" t="s">
        <v>22</v>
      </c>
      <c r="H4701" s="7">
        <v>43399.035057870373</v>
      </c>
      <c r="I4701" s="7">
        <v>43385.330497685187</v>
      </c>
      <c r="J4701" s="4">
        <f t="shared" si="368"/>
        <v>2018</v>
      </c>
      <c r="K4701" s="4">
        <f t="shared" si="369"/>
        <v>10</v>
      </c>
      <c r="L4701" s="6">
        <f t="shared" si="370"/>
        <v>1184074.0000000689</v>
      </c>
      <c r="M4701" s="8">
        <f t="shared" si="366"/>
        <v>19734.566666667815</v>
      </c>
      <c r="N4701" s="8">
        <f t="shared" si="367"/>
        <v>39469.133333335631</v>
      </c>
      <c r="O4701" s="18">
        <v>1</v>
      </c>
      <c r="P4701" s="6" t="s">
        <v>7857</v>
      </c>
      <c r="Q4701" s="6" t="s">
        <v>24</v>
      </c>
    </row>
    <row r="4702" spans="1:17" ht="15">
      <c r="A4702" s="6" t="s">
        <v>17</v>
      </c>
      <c r="B4702" s="6" t="s">
        <v>41</v>
      </c>
      <c r="C4702" s="6" t="s">
        <v>135</v>
      </c>
      <c r="D4702" s="6" t="s">
        <v>4824</v>
      </c>
      <c r="E4702" s="6">
        <v>10</v>
      </c>
      <c r="F4702" s="6" t="s">
        <v>1970</v>
      </c>
      <c r="G4702" s="6" t="s">
        <v>22</v>
      </c>
      <c r="H4702" s="7">
        <v>43399.034872685188</v>
      </c>
      <c r="I4702" s="7">
        <v>43385.331736111111</v>
      </c>
      <c r="J4702" s="4">
        <f t="shared" si="368"/>
        <v>2018</v>
      </c>
      <c r="K4702" s="4">
        <f t="shared" si="369"/>
        <v>10</v>
      </c>
      <c r="L4702" s="6">
        <f t="shared" si="370"/>
        <v>1183951.0000002338</v>
      </c>
      <c r="M4702" s="8">
        <f t="shared" si="366"/>
        <v>19732.516666670563</v>
      </c>
      <c r="N4702" s="8">
        <f t="shared" si="367"/>
        <v>197325.16666670563</v>
      </c>
      <c r="O4702" s="18">
        <v>1</v>
      </c>
      <c r="P4702" s="6" t="s">
        <v>7858</v>
      </c>
      <c r="Q4702" s="6" t="s">
        <v>24</v>
      </c>
    </row>
    <row r="4703" spans="1:17" ht="15">
      <c r="A4703" s="6" t="s">
        <v>17</v>
      </c>
      <c r="B4703" s="6" t="s">
        <v>41</v>
      </c>
      <c r="C4703" s="6" t="s">
        <v>135</v>
      </c>
      <c r="D4703" s="6" t="s">
        <v>7859</v>
      </c>
      <c r="E4703" s="6">
        <v>1</v>
      </c>
      <c r="F4703" s="6" t="s">
        <v>1970</v>
      </c>
      <c r="G4703" s="6" t="s">
        <v>22</v>
      </c>
      <c r="H4703" s="7">
        <v>43399.03125</v>
      </c>
      <c r="I4703" s="7">
        <v>43385.334675925929</v>
      </c>
      <c r="J4703" s="4">
        <f t="shared" si="368"/>
        <v>2018</v>
      </c>
      <c r="K4703" s="4">
        <f t="shared" si="369"/>
        <v>10</v>
      </c>
      <c r="L4703" s="6">
        <f t="shared" si="370"/>
        <v>1183383.9999997057</v>
      </c>
      <c r="M4703" s="8">
        <f t="shared" si="366"/>
        <v>19723.066666661762</v>
      </c>
      <c r="N4703" s="8">
        <f t="shared" si="367"/>
        <v>19723.066666661762</v>
      </c>
      <c r="O4703" s="18">
        <v>1</v>
      </c>
      <c r="P4703" s="6" t="s">
        <v>7860</v>
      </c>
      <c r="Q4703" s="6" t="s">
        <v>24</v>
      </c>
    </row>
    <row r="4704" spans="1:17" ht="15">
      <c r="A4704" s="6" t="s">
        <v>17</v>
      </c>
      <c r="B4704" s="6" t="s">
        <v>41</v>
      </c>
      <c r="C4704" s="6" t="s">
        <v>135</v>
      </c>
      <c r="D4704" s="6" t="s">
        <v>7861</v>
      </c>
      <c r="E4704" s="6">
        <v>2</v>
      </c>
      <c r="F4704" s="6" t="s">
        <v>1970</v>
      </c>
      <c r="G4704" s="6" t="s">
        <v>22</v>
      </c>
      <c r="H4704" s="7">
        <v>43398.626388888886</v>
      </c>
      <c r="I4704" s="7">
        <v>43385.382731481484</v>
      </c>
      <c r="J4704" s="4">
        <f t="shared" si="368"/>
        <v>2018</v>
      </c>
      <c r="K4704" s="4">
        <f t="shared" si="369"/>
        <v>10</v>
      </c>
      <c r="L4704" s="6">
        <f t="shared" si="370"/>
        <v>1144251.9999995129</v>
      </c>
      <c r="M4704" s="8">
        <f t="shared" si="366"/>
        <v>19070.866666658549</v>
      </c>
      <c r="N4704" s="8">
        <f t="shared" si="367"/>
        <v>38141.733333317097</v>
      </c>
      <c r="O4704" s="18">
        <v>1</v>
      </c>
      <c r="P4704" s="6" t="s">
        <v>7862</v>
      </c>
      <c r="Q4704" s="6" t="s">
        <v>24</v>
      </c>
    </row>
    <row r="4705" spans="1:17" ht="15">
      <c r="A4705" s="6" t="s">
        <v>17</v>
      </c>
      <c r="B4705" s="6" t="s">
        <v>41</v>
      </c>
      <c r="C4705" s="6" t="s">
        <v>135</v>
      </c>
      <c r="D4705" s="6" t="s">
        <v>1504</v>
      </c>
      <c r="E4705" s="6">
        <v>6</v>
      </c>
      <c r="F4705" s="6" t="s">
        <v>1970</v>
      </c>
      <c r="G4705" s="6" t="s">
        <v>22</v>
      </c>
      <c r="H4705" s="7">
        <v>43398.126180555555</v>
      </c>
      <c r="I4705" s="17">
        <v>43385.383090277777</v>
      </c>
      <c r="J4705" s="4">
        <f t="shared" si="368"/>
        <v>2018</v>
      </c>
      <c r="K4705" s="4">
        <f t="shared" si="369"/>
        <v>10</v>
      </c>
      <c r="L4705" s="6">
        <f t="shared" si="370"/>
        <v>1101003.0000000028</v>
      </c>
      <c r="M4705" s="8">
        <f t="shared" si="366"/>
        <v>18350.050000000047</v>
      </c>
      <c r="N4705" s="8">
        <f t="shared" si="367"/>
        <v>110100.30000000028</v>
      </c>
      <c r="O4705" s="18">
        <v>1</v>
      </c>
      <c r="P4705" s="6" t="s">
        <v>7863</v>
      </c>
      <c r="Q4705" s="6" t="s">
        <v>24</v>
      </c>
    </row>
    <row r="4706" spans="1:17" ht="15">
      <c r="A4706" s="6" t="s">
        <v>17</v>
      </c>
      <c r="B4706" s="6" t="s">
        <v>41</v>
      </c>
      <c r="C4706" s="6" t="s">
        <v>135</v>
      </c>
      <c r="D4706" s="6" t="s">
        <v>7864</v>
      </c>
      <c r="E4706" s="6">
        <v>1</v>
      </c>
      <c r="F4706" s="6" t="s">
        <v>1970</v>
      </c>
      <c r="G4706" s="6" t="s">
        <v>22</v>
      </c>
      <c r="H4706" s="7">
        <v>43402.669942129629</v>
      </c>
      <c r="I4706" s="17">
        <v>43385.383634259262</v>
      </c>
      <c r="J4706" s="4">
        <f t="shared" si="368"/>
        <v>2018</v>
      </c>
      <c r="K4706" s="4">
        <f t="shared" si="369"/>
        <v>10</v>
      </c>
      <c r="L4706" s="6">
        <f t="shared" si="370"/>
        <v>1493536.9999996852</v>
      </c>
      <c r="M4706" s="8">
        <f t="shared" si="366"/>
        <v>24892.283333328087</v>
      </c>
      <c r="N4706" s="8">
        <f t="shared" si="367"/>
        <v>24892.283333328087</v>
      </c>
      <c r="O4706" s="18">
        <v>1</v>
      </c>
      <c r="P4706" s="6" t="s">
        <v>7865</v>
      </c>
      <c r="Q4706" s="6" t="s">
        <v>24</v>
      </c>
    </row>
    <row r="4707" spans="1:17" ht="15">
      <c r="A4707" s="6" t="s">
        <v>17</v>
      </c>
      <c r="B4707" s="6" t="s">
        <v>41</v>
      </c>
      <c r="C4707" s="6" t="s">
        <v>135</v>
      </c>
      <c r="D4707" s="6" t="s">
        <v>7866</v>
      </c>
      <c r="E4707" s="6">
        <v>1</v>
      </c>
      <c r="F4707" s="6" t="s">
        <v>1970</v>
      </c>
      <c r="G4707" s="6" t="s">
        <v>22</v>
      </c>
      <c r="H4707" s="7">
        <v>43398.126932870371</v>
      </c>
      <c r="I4707" s="7">
        <v>43385.384629629632</v>
      </c>
      <c r="J4707" s="4">
        <f t="shared" si="368"/>
        <v>2018</v>
      </c>
      <c r="K4707" s="4">
        <f t="shared" si="369"/>
        <v>10</v>
      </c>
      <c r="L4707" s="6">
        <f t="shared" si="370"/>
        <v>1100934.999999823</v>
      </c>
      <c r="M4707" s="8">
        <f t="shared" si="366"/>
        <v>18348.916666663717</v>
      </c>
      <c r="N4707" s="8">
        <f t="shared" si="367"/>
        <v>18348.916666663717</v>
      </c>
      <c r="O4707" s="18">
        <v>1</v>
      </c>
      <c r="P4707" s="6" t="s">
        <v>7867</v>
      </c>
      <c r="Q4707" s="6" t="s">
        <v>24</v>
      </c>
    </row>
    <row r="4708" spans="1:17" ht="15">
      <c r="A4708" s="6" t="s">
        <v>17</v>
      </c>
      <c r="B4708" s="6" t="s">
        <v>41</v>
      </c>
      <c r="C4708" s="6" t="s">
        <v>135</v>
      </c>
      <c r="D4708" s="6" t="s">
        <v>7868</v>
      </c>
      <c r="E4708" s="6">
        <v>21</v>
      </c>
      <c r="F4708" s="6" t="s">
        <v>1970</v>
      </c>
      <c r="G4708" s="6" t="s">
        <v>22</v>
      </c>
      <c r="H4708" s="7">
        <v>43398.127106481479</v>
      </c>
      <c r="I4708" s="7">
        <v>43385.384976851848</v>
      </c>
      <c r="J4708" s="4">
        <f t="shared" si="368"/>
        <v>2018</v>
      </c>
      <c r="K4708" s="4">
        <f t="shared" si="369"/>
        <v>10</v>
      </c>
      <c r="L4708" s="6">
        <f t="shared" si="370"/>
        <v>1100920.0000000885</v>
      </c>
      <c r="M4708" s="8">
        <f t="shared" si="366"/>
        <v>18348.666666668141</v>
      </c>
      <c r="N4708" s="8">
        <f t="shared" si="367"/>
        <v>385322.00000003097</v>
      </c>
      <c r="O4708" s="18">
        <v>1</v>
      </c>
      <c r="P4708" s="6" t="s">
        <v>7869</v>
      </c>
      <c r="Q4708" s="6" t="s">
        <v>24</v>
      </c>
    </row>
    <row r="4709" spans="1:17" ht="15">
      <c r="A4709" s="6" t="s">
        <v>17</v>
      </c>
      <c r="B4709" s="6" t="s">
        <v>41</v>
      </c>
      <c r="C4709" s="6" t="s">
        <v>135</v>
      </c>
      <c r="D4709" s="6" t="s">
        <v>7870</v>
      </c>
      <c r="E4709" s="6">
        <v>1</v>
      </c>
      <c r="F4709" s="6" t="s">
        <v>1970</v>
      </c>
      <c r="G4709" s="6" t="s">
        <v>22</v>
      </c>
      <c r="H4709" s="7">
        <v>43398.129178240742</v>
      </c>
      <c r="I4709" s="7">
        <v>43385.385636574072</v>
      </c>
      <c r="J4709" s="4">
        <f t="shared" si="368"/>
        <v>2018</v>
      </c>
      <c r="K4709" s="4">
        <f t="shared" si="369"/>
        <v>10</v>
      </c>
      <c r="L4709" s="6">
        <f t="shared" si="370"/>
        <v>1101042.0000003185</v>
      </c>
      <c r="M4709" s="8">
        <f t="shared" si="366"/>
        <v>18350.700000005309</v>
      </c>
      <c r="N4709" s="8">
        <f t="shared" si="367"/>
        <v>18350.700000005309</v>
      </c>
      <c r="O4709" s="18">
        <v>1</v>
      </c>
      <c r="P4709" s="6" t="s">
        <v>7871</v>
      </c>
      <c r="Q4709" s="6" t="s">
        <v>24</v>
      </c>
    </row>
    <row r="4710" spans="1:17" ht="15">
      <c r="A4710" s="6" t="s">
        <v>17</v>
      </c>
      <c r="B4710" s="6" t="s">
        <v>41</v>
      </c>
      <c r="C4710" s="6" t="s">
        <v>135</v>
      </c>
      <c r="D4710" s="6" t="s">
        <v>301</v>
      </c>
      <c r="E4710" s="6">
        <v>25</v>
      </c>
      <c r="F4710" s="6" t="s">
        <v>1970</v>
      </c>
      <c r="G4710" s="6" t="s">
        <v>22</v>
      </c>
      <c r="H4710" s="7">
        <v>43398.128553240742</v>
      </c>
      <c r="I4710" s="7">
        <v>43385.385995370372</v>
      </c>
      <c r="J4710" s="4">
        <f t="shared" si="368"/>
        <v>2018</v>
      </c>
      <c r="K4710" s="4">
        <f t="shared" si="369"/>
        <v>10</v>
      </c>
      <c r="L4710" s="6">
        <f t="shared" si="370"/>
        <v>1100956.9999999367</v>
      </c>
      <c r="M4710" s="8">
        <f t="shared" si="366"/>
        <v>18349.283333332278</v>
      </c>
      <c r="N4710" s="8">
        <f t="shared" si="367"/>
        <v>458732.08333330695</v>
      </c>
      <c r="O4710" s="18">
        <v>1</v>
      </c>
      <c r="P4710" s="6" t="s">
        <v>7872</v>
      </c>
      <c r="Q4710" s="6" t="s">
        <v>24</v>
      </c>
    </row>
    <row r="4711" spans="1:17" ht="15">
      <c r="A4711" s="6" t="s">
        <v>17</v>
      </c>
      <c r="B4711" s="6" t="s">
        <v>41</v>
      </c>
      <c r="C4711" s="6" t="s">
        <v>135</v>
      </c>
      <c r="D4711" s="6" t="s">
        <v>303</v>
      </c>
      <c r="E4711" s="6">
        <v>17</v>
      </c>
      <c r="F4711" s="6" t="s">
        <v>1970</v>
      </c>
      <c r="G4711" s="6" t="s">
        <v>22</v>
      </c>
      <c r="H4711" s="7">
        <v>43398.607268518521</v>
      </c>
      <c r="I4711" s="7">
        <v>43385.386550925927</v>
      </c>
      <c r="J4711" s="4">
        <f t="shared" si="368"/>
        <v>2018</v>
      </c>
      <c r="K4711" s="4">
        <f t="shared" si="369"/>
        <v>10</v>
      </c>
      <c r="L4711" s="6">
        <f t="shared" si="370"/>
        <v>1142270.000000135</v>
      </c>
      <c r="M4711" s="8">
        <f t="shared" si="366"/>
        <v>19037.833333335584</v>
      </c>
      <c r="N4711" s="8">
        <f t="shared" si="367"/>
        <v>323643.16666670493</v>
      </c>
      <c r="O4711" s="18">
        <v>1</v>
      </c>
      <c r="P4711" s="6" t="s">
        <v>7873</v>
      </c>
      <c r="Q4711" s="6" t="s">
        <v>24</v>
      </c>
    </row>
    <row r="4712" spans="1:17" ht="15">
      <c r="A4712" s="6" t="s">
        <v>17</v>
      </c>
      <c r="B4712" s="6" t="s">
        <v>41</v>
      </c>
      <c r="C4712" s="6" t="s">
        <v>135</v>
      </c>
      <c r="D4712" s="6" t="s">
        <v>788</v>
      </c>
      <c r="E4712" s="6">
        <v>15</v>
      </c>
      <c r="F4712" s="6" t="s">
        <v>1970</v>
      </c>
      <c r="G4712" s="6" t="s">
        <v>22</v>
      </c>
      <c r="H4712" s="7">
        <v>43398.130266203705</v>
      </c>
      <c r="I4712" s="7">
        <v>43385.387372685182</v>
      </c>
      <c r="J4712" s="4">
        <f t="shared" si="368"/>
        <v>2018</v>
      </c>
      <c r="K4712" s="4">
        <f t="shared" si="369"/>
        <v>10</v>
      </c>
      <c r="L4712" s="6">
        <f t="shared" si="370"/>
        <v>1100986.0000004293</v>
      </c>
      <c r="M4712" s="8">
        <f t="shared" si="366"/>
        <v>18349.766666673822</v>
      </c>
      <c r="N4712" s="8">
        <f t="shared" si="367"/>
        <v>275246.50000010733</v>
      </c>
      <c r="O4712" s="18">
        <v>1</v>
      </c>
      <c r="P4712" s="6" t="s">
        <v>7874</v>
      </c>
      <c r="Q4712" s="6" t="s">
        <v>24</v>
      </c>
    </row>
    <row r="4713" spans="1:17" ht="15">
      <c r="A4713" s="6" t="s">
        <v>17</v>
      </c>
      <c r="B4713" s="6" t="s">
        <v>41</v>
      </c>
      <c r="C4713" s="6" t="s">
        <v>135</v>
      </c>
      <c r="D4713" s="6" t="s">
        <v>7875</v>
      </c>
      <c r="E4713" s="6">
        <v>1</v>
      </c>
      <c r="F4713" s="6" t="s">
        <v>1970</v>
      </c>
      <c r="G4713" s="6" t="s">
        <v>22</v>
      </c>
      <c r="H4713" s="7">
        <v>43402.318969907406</v>
      </c>
      <c r="I4713" s="7">
        <v>43385.387962962966</v>
      </c>
      <c r="J4713" s="4">
        <f t="shared" si="368"/>
        <v>2018</v>
      </c>
      <c r="K4713" s="4">
        <f t="shared" si="369"/>
        <v>10</v>
      </c>
      <c r="L4713" s="6">
        <f t="shared" si="370"/>
        <v>1462838.9999996172</v>
      </c>
      <c r="M4713" s="8">
        <f t="shared" si="366"/>
        <v>24380.64999999362</v>
      </c>
      <c r="N4713" s="8">
        <f t="shared" si="367"/>
        <v>24380.64999999362</v>
      </c>
      <c r="O4713" s="18">
        <v>1</v>
      </c>
      <c r="P4713" s="6" t="s">
        <v>7876</v>
      </c>
      <c r="Q4713" s="6" t="s">
        <v>24</v>
      </c>
    </row>
    <row r="4714" spans="1:17" ht="15">
      <c r="A4714" s="6" t="s">
        <v>17</v>
      </c>
      <c r="B4714" s="6" t="s">
        <v>41</v>
      </c>
      <c r="C4714" s="6" t="s">
        <v>135</v>
      </c>
      <c r="D4714" s="6" t="s">
        <v>426</v>
      </c>
      <c r="E4714" s="6">
        <v>8</v>
      </c>
      <c r="F4714" s="6" t="s">
        <v>1970</v>
      </c>
      <c r="G4714" s="6" t="s">
        <v>22</v>
      </c>
      <c r="H4714" s="7">
        <v>43400.777337962965</v>
      </c>
      <c r="I4714" s="7">
        <v>43385.388356481482</v>
      </c>
      <c r="J4714" s="4">
        <f t="shared" si="368"/>
        <v>2018</v>
      </c>
      <c r="K4714" s="4">
        <f t="shared" si="369"/>
        <v>10</v>
      </c>
      <c r="L4714" s="6">
        <f t="shared" si="370"/>
        <v>1329608.0000001239</v>
      </c>
      <c r="M4714" s="8">
        <f t="shared" si="366"/>
        <v>22160.133333335398</v>
      </c>
      <c r="N4714" s="8">
        <f t="shared" si="367"/>
        <v>177281.06666668318</v>
      </c>
      <c r="O4714" s="18">
        <v>1</v>
      </c>
      <c r="P4714" s="6" t="s">
        <v>7877</v>
      </c>
      <c r="Q4714" s="6" t="s">
        <v>24</v>
      </c>
    </row>
    <row r="4715" spans="1:17" ht="15">
      <c r="A4715" s="6" t="s">
        <v>17</v>
      </c>
      <c r="B4715" s="6" t="s">
        <v>41</v>
      </c>
      <c r="C4715" s="6" t="s">
        <v>135</v>
      </c>
      <c r="D4715" s="6" t="s">
        <v>7878</v>
      </c>
      <c r="E4715" s="6">
        <v>25</v>
      </c>
      <c r="F4715" s="6" t="s">
        <v>1970</v>
      </c>
      <c r="G4715" s="6" t="s">
        <v>22</v>
      </c>
      <c r="H4715" s="7">
        <v>43400.77716435185</v>
      </c>
      <c r="I4715" s="7">
        <v>43385.388761574075</v>
      </c>
      <c r="J4715" s="4">
        <f t="shared" si="368"/>
        <v>2018</v>
      </c>
      <c r="K4715" s="4">
        <f t="shared" si="369"/>
        <v>10</v>
      </c>
      <c r="L4715" s="6">
        <f t="shared" si="370"/>
        <v>1329557.9999997513</v>
      </c>
      <c r="M4715" s="8">
        <f t="shared" si="366"/>
        <v>22159.299999995856</v>
      </c>
      <c r="N4715" s="8">
        <f t="shared" si="367"/>
        <v>553982.49999989639</v>
      </c>
      <c r="O4715" s="18">
        <v>1</v>
      </c>
      <c r="P4715" s="6" t="s">
        <v>7879</v>
      </c>
      <c r="Q4715" s="6" t="s">
        <v>24</v>
      </c>
    </row>
    <row r="4716" spans="1:17" ht="15">
      <c r="A4716" s="6" t="s">
        <v>17</v>
      </c>
      <c r="B4716" s="6" t="s">
        <v>41</v>
      </c>
      <c r="C4716" s="6" t="s">
        <v>135</v>
      </c>
      <c r="D4716" s="6" t="s">
        <v>979</v>
      </c>
      <c r="E4716" s="6">
        <v>35</v>
      </c>
      <c r="F4716" s="6" t="s">
        <v>1970</v>
      </c>
      <c r="G4716" s="6" t="s">
        <v>22</v>
      </c>
      <c r="H4716" s="7">
        <v>43398.607511574075</v>
      </c>
      <c r="I4716" s="7">
        <v>43385.38962962963</v>
      </c>
      <c r="J4716" s="4">
        <f t="shared" si="368"/>
        <v>2018</v>
      </c>
      <c r="K4716" s="4">
        <f t="shared" si="369"/>
        <v>10</v>
      </c>
      <c r="L4716" s="6">
        <f t="shared" si="370"/>
        <v>1142025.0000000698</v>
      </c>
      <c r="M4716" s="8">
        <f t="shared" si="366"/>
        <v>19033.750000001164</v>
      </c>
      <c r="N4716" s="8">
        <f t="shared" si="367"/>
        <v>666181.25000004075</v>
      </c>
      <c r="O4716" s="18">
        <v>1</v>
      </c>
      <c r="P4716" s="6" t="s">
        <v>7880</v>
      </c>
      <c r="Q4716" s="6" t="s">
        <v>24</v>
      </c>
    </row>
    <row r="4717" spans="1:17" ht="15">
      <c r="A4717" s="6" t="s">
        <v>17</v>
      </c>
      <c r="B4717" s="6" t="s">
        <v>41</v>
      </c>
      <c r="C4717" s="6" t="s">
        <v>135</v>
      </c>
      <c r="D4717" s="6" t="s">
        <v>7881</v>
      </c>
      <c r="E4717" s="6">
        <v>3</v>
      </c>
      <c r="F4717" s="6" t="s">
        <v>1970</v>
      </c>
      <c r="G4717" s="6" t="s">
        <v>22</v>
      </c>
      <c r="H4717" s="7">
        <v>43398.607847222222</v>
      </c>
      <c r="I4717" s="7">
        <v>43385.390081018515</v>
      </c>
      <c r="J4717" s="4">
        <f t="shared" si="368"/>
        <v>2018</v>
      </c>
      <c r="K4717" s="4">
        <f t="shared" si="369"/>
        <v>10</v>
      </c>
      <c r="L4717" s="6">
        <f t="shared" si="370"/>
        <v>1142015.0000002468</v>
      </c>
      <c r="M4717" s="8">
        <f t="shared" si="366"/>
        <v>19033.583333337447</v>
      </c>
      <c r="N4717" s="8">
        <f t="shared" si="367"/>
        <v>57100.75000001234</v>
      </c>
      <c r="O4717" s="18">
        <v>1</v>
      </c>
      <c r="P4717" s="6" t="s">
        <v>7882</v>
      </c>
      <c r="Q4717" s="6" t="s">
        <v>24</v>
      </c>
    </row>
    <row r="4718" spans="1:17" ht="15">
      <c r="A4718" s="6" t="s">
        <v>17</v>
      </c>
      <c r="B4718" s="6" t="s">
        <v>41</v>
      </c>
      <c r="C4718" s="6" t="s">
        <v>135</v>
      </c>
      <c r="D4718" s="6" t="s">
        <v>7883</v>
      </c>
      <c r="E4718" s="6">
        <v>3</v>
      </c>
      <c r="F4718" s="6" t="s">
        <v>1970</v>
      </c>
      <c r="G4718" s="6" t="s">
        <v>22</v>
      </c>
      <c r="H4718" s="7">
        <v>43400.784085648149</v>
      </c>
      <c r="I4718" s="7">
        <v>43385.390636574077</v>
      </c>
      <c r="J4718" s="4">
        <f t="shared" si="368"/>
        <v>2018</v>
      </c>
      <c r="K4718" s="4">
        <f t="shared" si="369"/>
        <v>10</v>
      </c>
      <c r="L4718" s="6">
        <f t="shared" si="370"/>
        <v>1329993.9999998314</v>
      </c>
      <c r="M4718" s="8">
        <f t="shared" si="366"/>
        <v>22166.566666663857</v>
      </c>
      <c r="N4718" s="8">
        <f t="shared" si="367"/>
        <v>66499.699999991572</v>
      </c>
      <c r="O4718" s="18">
        <v>1</v>
      </c>
      <c r="P4718" s="6" t="s">
        <v>7884</v>
      </c>
      <c r="Q4718" s="6" t="s">
        <v>24</v>
      </c>
    </row>
    <row r="4719" spans="1:17" ht="15">
      <c r="A4719" s="6" t="s">
        <v>17</v>
      </c>
      <c r="B4719" s="6" t="s">
        <v>41</v>
      </c>
      <c r="C4719" s="6" t="s">
        <v>135</v>
      </c>
      <c r="D4719" s="6" t="s">
        <v>7885</v>
      </c>
      <c r="E4719" s="6">
        <v>14</v>
      </c>
      <c r="F4719" s="6" t="s">
        <v>1970</v>
      </c>
      <c r="G4719" s="6" t="s">
        <v>22</v>
      </c>
      <c r="H4719" s="7">
        <v>43400.783784722225</v>
      </c>
      <c r="I4719" s="7">
        <v>43385.391655092593</v>
      </c>
      <c r="J4719" s="4">
        <f t="shared" si="368"/>
        <v>2018</v>
      </c>
      <c r="K4719" s="4">
        <f t="shared" si="369"/>
        <v>10</v>
      </c>
      <c r="L4719" s="6">
        <f t="shared" si="370"/>
        <v>1329880.0000002142</v>
      </c>
      <c r="M4719" s="8">
        <f t="shared" si="366"/>
        <v>22164.666666670237</v>
      </c>
      <c r="N4719" s="8">
        <f t="shared" si="367"/>
        <v>310305.33333338331</v>
      </c>
      <c r="O4719" s="18">
        <v>1</v>
      </c>
      <c r="P4719" s="6" t="s">
        <v>7886</v>
      </c>
      <c r="Q4719" s="6" t="s">
        <v>24</v>
      </c>
    </row>
    <row r="4720" spans="1:17" ht="15">
      <c r="A4720" s="6" t="s">
        <v>17</v>
      </c>
      <c r="B4720" s="6" t="s">
        <v>41</v>
      </c>
      <c r="C4720" s="6" t="s">
        <v>135</v>
      </c>
      <c r="D4720" s="6" t="s">
        <v>7887</v>
      </c>
      <c r="E4720" s="6">
        <v>3</v>
      </c>
      <c r="F4720" s="6" t="s">
        <v>1970</v>
      </c>
      <c r="G4720" s="6" t="s">
        <v>22</v>
      </c>
      <c r="H4720" s="7">
        <v>43402.669386574074</v>
      </c>
      <c r="I4720" s="7">
        <v>43385.392060185186</v>
      </c>
      <c r="J4720" s="4">
        <f t="shared" si="368"/>
        <v>2018</v>
      </c>
      <c r="K4720" s="4">
        <f t="shared" si="369"/>
        <v>10</v>
      </c>
      <c r="L4720" s="6">
        <f t="shared" si="370"/>
        <v>1492760.9999999637</v>
      </c>
      <c r="M4720" s="8">
        <f t="shared" si="366"/>
        <v>24879.349999999395</v>
      </c>
      <c r="N4720" s="8">
        <f t="shared" si="367"/>
        <v>74638.049999998184</v>
      </c>
      <c r="O4720" s="18">
        <v>1</v>
      </c>
      <c r="P4720" s="6" t="s">
        <v>7888</v>
      </c>
      <c r="Q4720" s="6" t="s">
        <v>24</v>
      </c>
    </row>
    <row r="4721" spans="1:17" ht="15">
      <c r="A4721" s="6" t="s">
        <v>17</v>
      </c>
      <c r="B4721" s="6" t="s">
        <v>140</v>
      </c>
      <c r="C4721" s="6" t="s">
        <v>141</v>
      </c>
      <c r="D4721" s="6" t="s">
        <v>7889</v>
      </c>
      <c r="E4721" s="6">
        <v>1</v>
      </c>
      <c r="F4721" s="6" t="s">
        <v>1970</v>
      </c>
      <c r="G4721" s="6" t="s">
        <v>22</v>
      </c>
      <c r="H4721" s="7">
        <v>43402.87704861111</v>
      </c>
      <c r="I4721" s="7">
        <v>43385.392060185186</v>
      </c>
      <c r="J4721" s="4">
        <f t="shared" si="368"/>
        <v>2018</v>
      </c>
      <c r="K4721" s="4">
        <f t="shared" si="369"/>
        <v>10</v>
      </c>
      <c r="L4721" s="6">
        <f t="shared" si="370"/>
        <v>1510702.9999998165</v>
      </c>
      <c r="M4721" s="8">
        <f t="shared" si="366"/>
        <v>25178.383333330275</v>
      </c>
      <c r="N4721" s="8">
        <f t="shared" si="367"/>
        <v>25178.383333330275</v>
      </c>
      <c r="O4721" s="18">
        <v>1</v>
      </c>
      <c r="P4721" s="6" t="s">
        <v>7890</v>
      </c>
      <c r="Q4721" s="6" t="s">
        <v>24</v>
      </c>
    </row>
    <row r="4722" spans="1:17" ht="15">
      <c r="A4722" s="6" t="s">
        <v>17</v>
      </c>
      <c r="B4722" s="6" t="s">
        <v>41</v>
      </c>
      <c r="C4722" s="6" t="s">
        <v>135</v>
      </c>
      <c r="D4722" s="6" t="s">
        <v>7891</v>
      </c>
      <c r="E4722" s="6">
        <v>1</v>
      </c>
      <c r="F4722" s="6" t="s">
        <v>1970</v>
      </c>
      <c r="G4722" s="6" t="s">
        <v>22</v>
      </c>
      <c r="H4722" s="7">
        <v>43402.473252314812</v>
      </c>
      <c r="I4722" s="7">
        <v>43385.39261574074</v>
      </c>
      <c r="J4722" s="4">
        <f t="shared" si="368"/>
        <v>2018</v>
      </c>
      <c r="K4722" s="4">
        <f t="shared" si="369"/>
        <v>10</v>
      </c>
      <c r="L4722" s="6">
        <f t="shared" si="370"/>
        <v>1475766.9999998063</v>
      </c>
      <c r="M4722" s="8">
        <f t="shared" si="366"/>
        <v>24596.116666663438</v>
      </c>
      <c r="N4722" s="8">
        <f t="shared" si="367"/>
        <v>24596.116666663438</v>
      </c>
      <c r="O4722" s="18">
        <v>1</v>
      </c>
      <c r="P4722" s="6" t="s">
        <v>7892</v>
      </c>
      <c r="Q4722" s="6" t="s">
        <v>24</v>
      </c>
    </row>
    <row r="4723" spans="1:17" ht="15">
      <c r="A4723" s="6" t="s">
        <v>17</v>
      </c>
      <c r="B4723" s="6" t="s">
        <v>41</v>
      </c>
      <c r="C4723" s="6" t="s">
        <v>135</v>
      </c>
      <c r="D4723" s="6" t="s">
        <v>7893</v>
      </c>
      <c r="E4723" s="6">
        <v>1</v>
      </c>
      <c r="F4723" s="6" t="s">
        <v>1970</v>
      </c>
      <c r="G4723" s="6" t="s">
        <v>22</v>
      </c>
      <c r="H4723" s="7">
        <v>43399.044039351851</v>
      </c>
      <c r="I4723" s="7">
        <v>43385.393472222226</v>
      </c>
      <c r="J4723" s="4">
        <f t="shared" si="368"/>
        <v>2018</v>
      </c>
      <c r="K4723" s="4">
        <f t="shared" si="369"/>
        <v>10</v>
      </c>
      <c r="L4723" s="6">
        <f t="shared" si="370"/>
        <v>1179408.9999996359</v>
      </c>
      <c r="M4723" s="8">
        <f t="shared" si="366"/>
        <v>19656.816666660598</v>
      </c>
      <c r="N4723" s="8">
        <f t="shared" si="367"/>
        <v>19656.816666660598</v>
      </c>
      <c r="O4723" s="18">
        <v>1</v>
      </c>
      <c r="P4723" s="6" t="s">
        <v>7894</v>
      </c>
      <c r="Q4723" s="6" t="s">
        <v>24</v>
      </c>
    </row>
    <row r="4724" spans="1:17" ht="15">
      <c r="A4724" s="6" t="s">
        <v>17</v>
      </c>
      <c r="B4724" s="6" t="s">
        <v>41</v>
      </c>
      <c r="C4724" s="6" t="s">
        <v>135</v>
      </c>
      <c r="D4724" s="6" t="s">
        <v>7895</v>
      </c>
      <c r="E4724" s="6">
        <v>6</v>
      </c>
      <c r="F4724" s="6" t="s">
        <v>1970</v>
      </c>
      <c r="G4724" s="6" t="s">
        <v>22</v>
      </c>
      <c r="H4724" s="7">
        <v>43399.044212962966</v>
      </c>
      <c r="I4724" s="7">
        <v>43385.393888888888</v>
      </c>
      <c r="J4724" s="4">
        <f t="shared" si="368"/>
        <v>2018</v>
      </c>
      <c r="K4724" s="4">
        <f t="shared" si="369"/>
        <v>10</v>
      </c>
      <c r="L4724" s="6">
        <f t="shared" si="370"/>
        <v>1179388.0000003846</v>
      </c>
      <c r="M4724" s="8">
        <f t="shared" si="366"/>
        <v>19656.466666673077</v>
      </c>
      <c r="N4724" s="8">
        <f t="shared" si="367"/>
        <v>117938.80000003846</v>
      </c>
      <c r="O4724" s="18">
        <v>1</v>
      </c>
      <c r="P4724" s="6" t="s">
        <v>7896</v>
      </c>
      <c r="Q4724" s="6" t="s">
        <v>24</v>
      </c>
    </row>
    <row r="4725" spans="1:17" ht="15">
      <c r="A4725" s="6" t="s">
        <v>17</v>
      </c>
      <c r="B4725" s="6" t="s">
        <v>41</v>
      </c>
      <c r="C4725" s="6" t="s">
        <v>135</v>
      </c>
      <c r="D4725" s="6" t="s">
        <v>3305</v>
      </c>
      <c r="E4725" s="6">
        <v>1</v>
      </c>
      <c r="F4725" s="6" t="s">
        <v>1970</v>
      </c>
      <c r="G4725" s="6" t="s">
        <v>22</v>
      </c>
      <c r="H4725" s="7">
        <v>43399.044351851851</v>
      </c>
      <c r="I4725" s="7">
        <v>43385.394363425927</v>
      </c>
      <c r="J4725" s="4">
        <f t="shared" si="368"/>
        <v>2018</v>
      </c>
      <c r="K4725" s="4">
        <f t="shared" si="369"/>
        <v>10</v>
      </c>
      <c r="L4725" s="6">
        <f t="shared" si="370"/>
        <v>1179358.999999892</v>
      </c>
      <c r="M4725" s="8">
        <f t="shared" si="366"/>
        <v>19655.983333331533</v>
      </c>
      <c r="N4725" s="8">
        <f t="shared" si="367"/>
        <v>19655.983333331533</v>
      </c>
      <c r="O4725" s="18">
        <v>1</v>
      </c>
      <c r="P4725" s="6" t="s">
        <v>7897</v>
      </c>
      <c r="Q4725" s="6" t="s">
        <v>24</v>
      </c>
    </row>
    <row r="4726" spans="1:17" ht="15">
      <c r="A4726" s="6" t="s">
        <v>17</v>
      </c>
      <c r="B4726" s="6" t="s">
        <v>18</v>
      </c>
      <c r="C4726" s="6" t="s">
        <v>19</v>
      </c>
      <c r="D4726" s="6" t="s">
        <v>7898</v>
      </c>
      <c r="E4726" s="6">
        <v>3</v>
      </c>
      <c r="F4726" s="6" t="s">
        <v>1970</v>
      </c>
      <c r="G4726" s="6" t="s">
        <v>22</v>
      </c>
      <c r="H4726" s="7">
        <v>43399.313194444447</v>
      </c>
      <c r="I4726" s="7">
        <v>43385.394363425927</v>
      </c>
      <c r="J4726" s="4">
        <f t="shared" si="368"/>
        <v>2018</v>
      </c>
      <c r="K4726" s="4">
        <f t="shared" si="369"/>
        <v>10</v>
      </c>
      <c r="L4726" s="6">
        <f t="shared" si="370"/>
        <v>1202587.0000001276</v>
      </c>
      <c r="M4726" s="8">
        <f t="shared" si="366"/>
        <v>20043.116666668793</v>
      </c>
      <c r="N4726" s="8">
        <f t="shared" si="367"/>
        <v>60129.35000000638</v>
      </c>
      <c r="O4726" s="18">
        <v>1</v>
      </c>
      <c r="P4726" s="6" t="s">
        <v>7899</v>
      </c>
      <c r="Q4726" s="6" t="s">
        <v>24</v>
      </c>
    </row>
    <row r="4727" spans="1:17" ht="15">
      <c r="A4727" s="6" t="s">
        <v>17</v>
      </c>
      <c r="B4727" s="6" t="s">
        <v>41</v>
      </c>
      <c r="C4727" s="6" t="s">
        <v>42</v>
      </c>
      <c r="D4727" s="6" t="s">
        <v>7900</v>
      </c>
      <c r="E4727" s="6">
        <v>8</v>
      </c>
      <c r="F4727" s="6" t="s">
        <v>1970</v>
      </c>
      <c r="G4727" s="6" t="s">
        <v>22</v>
      </c>
      <c r="H4727" s="7">
        <v>43400.741307870368</v>
      </c>
      <c r="I4727" s="7">
        <v>43385.427673611113</v>
      </c>
      <c r="J4727" s="4">
        <f t="shared" si="368"/>
        <v>2018</v>
      </c>
      <c r="K4727" s="4">
        <f t="shared" si="369"/>
        <v>10</v>
      </c>
      <c r="L4727" s="6">
        <f t="shared" si="370"/>
        <v>1323097.9999996489</v>
      </c>
      <c r="M4727" s="8">
        <f t="shared" si="366"/>
        <v>22051.633333327482</v>
      </c>
      <c r="N4727" s="8">
        <f t="shared" si="367"/>
        <v>176413.06666661985</v>
      </c>
      <c r="O4727" s="18">
        <v>1</v>
      </c>
      <c r="P4727" s="6" t="s">
        <v>7901</v>
      </c>
      <c r="Q4727" s="6" t="s">
        <v>24</v>
      </c>
    </row>
    <row r="4728" spans="1:17" ht="15">
      <c r="A4728" s="6" t="s">
        <v>17</v>
      </c>
      <c r="B4728" s="6" t="s">
        <v>41</v>
      </c>
      <c r="C4728" s="6" t="s">
        <v>42</v>
      </c>
      <c r="D4728" s="6" t="s">
        <v>7902</v>
      </c>
      <c r="E4728" s="6">
        <v>23</v>
      </c>
      <c r="F4728" s="6" t="s">
        <v>1970</v>
      </c>
      <c r="G4728" s="6" t="s">
        <v>22</v>
      </c>
      <c r="H4728" s="7">
        <v>43398.993993055556</v>
      </c>
      <c r="I4728" s="7">
        <v>43385.428171296298</v>
      </c>
      <c r="J4728" s="4">
        <f t="shared" si="368"/>
        <v>2018</v>
      </c>
      <c r="K4728" s="4">
        <f t="shared" si="369"/>
        <v>10</v>
      </c>
      <c r="L4728" s="6">
        <f t="shared" si="370"/>
        <v>1172086.9999998249</v>
      </c>
      <c r="M4728" s="8">
        <f t="shared" si="366"/>
        <v>19534.783333330415</v>
      </c>
      <c r="N4728" s="8">
        <f t="shared" si="367"/>
        <v>449300.01666659955</v>
      </c>
      <c r="O4728" s="18">
        <v>1</v>
      </c>
      <c r="P4728" s="6" t="s">
        <v>7903</v>
      </c>
      <c r="Q4728" s="6" t="s">
        <v>24</v>
      </c>
    </row>
    <row r="4729" spans="1:17" ht="15">
      <c r="A4729" s="6" t="s">
        <v>17</v>
      </c>
      <c r="B4729" s="6" t="s">
        <v>41</v>
      </c>
      <c r="C4729" s="6" t="s">
        <v>42</v>
      </c>
      <c r="D4729" s="6" t="s">
        <v>7904</v>
      </c>
      <c r="E4729" s="6">
        <v>4</v>
      </c>
      <c r="F4729" s="6" t="s">
        <v>1970</v>
      </c>
      <c r="G4729" s="6" t="s">
        <v>22</v>
      </c>
      <c r="H4729" s="7">
        <v>43398.995625000003</v>
      </c>
      <c r="I4729" s="7">
        <v>43385.430590277778</v>
      </c>
      <c r="J4729" s="4">
        <f t="shared" si="368"/>
        <v>2018</v>
      </c>
      <c r="K4729" s="4">
        <f t="shared" si="369"/>
        <v>10</v>
      </c>
      <c r="L4729" s="6">
        <f t="shared" si="370"/>
        <v>1172019.0000002738</v>
      </c>
      <c r="M4729" s="8">
        <f t="shared" si="366"/>
        <v>19533.650000004563</v>
      </c>
      <c r="N4729" s="8">
        <f t="shared" si="367"/>
        <v>78134.600000018254</v>
      </c>
      <c r="O4729" s="18">
        <v>1</v>
      </c>
      <c r="P4729" s="6" t="s">
        <v>7905</v>
      </c>
      <c r="Q4729" s="6" t="s">
        <v>24</v>
      </c>
    </row>
    <row r="4730" spans="1:17" ht="15">
      <c r="A4730" s="6" t="s">
        <v>17</v>
      </c>
      <c r="B4730" s="6" t="s">
        <v>41</v>
      </c>
      <c r="C4730" s="6" t="s">
        <v>42</v>
      </c>
      <c r="D4730" s="6" t="s">
        <v>7906</v>
      </c>
      <c r="E4730" s="6">
        <v>1</v>
      </c>
      <c r="F4730" s="6" t="s">
        <v>1970</v>
      </c>
      <c r="G4730" s="6" t="s">
        <v>22</v>
      </c>
      <c r="H4730" s="17">
        <v>43400.743726851855</v>
      </c>
      <c r="I4730" s="17">
        <v>43385.436076388891</v>
      </c>
      <c r="J4730" s="4">
        <f t="shared" si="368"/>
        <v>2018</v>
      </c>
      <c r="K4730" s="4">
        <f t="shared" si="369"/>
        <v>10</v>
      </c>
      <c r="L4730" s="6">
        <f t="shared" si="370"/>
        <v>1322581.000000122</v>
      </c>
      <c r="M4730" s="8">
        <f t="shared" si="366"/>
        <v>22043.0166666687</v>
      </c>
      <c r="N4730" s="8">
        <f t="shared" si="367"/>
        <v>22043.0166666687</v>
      </c>
      <c r="O4730" s="18">
        <v>1</v>
      </c>
      <c r="P4730" s="6" t="s">
        <v>7907</v>
      </c>
      <c r="Q4730" s="6" t="s">
        <v>24</v>
      </c>
    </row>
    <row r="4731" spans="1:17" ht="15">
      <c r="A4731" s="6" t="s">
        <v>17</v>
      </c>
      <c r="B4731" s="6" t="s">
        <v>41</v>
      </c>
      <c r="C4731" s="6" t="s">
        <v>42</v>
      </c>
      <c r="D4731" s="6" t="s">
        <v>7908</v>
      </c>
      <c r="E4731" s="6">
        <v>2</v>
      </c>
      <c r="F4731" s="6" t="s">
        <v>1970</v>
      </c>
      <c r="G4731" s="6" t="s">
        <v>22</v>
      </c>
      <c r="H4731" s="7">
        <v>43400.744247685187</v>
      </c>
      <c r="I4731" s="7">
        <v>43385.437824074077</v>
      </c>
      <c r="J4731" s="4">
        <f t="shared" si="368"/>
        <v>2018</v>
      </c>
      <c r="K4731" s="4">
        <f t="shared" si="369"/>
        <v>10</v>
      </c>
      <c r="L4731" s="6">
        <f t="shared" si="370"/>
        <v>1322474.9999998603</v>
      </c>
      <c r="M4731" s="8">
        <f t="shared" si="366"/>
        <v>22041.249999997672</v>
      </c>
      <c r="N4731" s="8">
        <f t="shared" si="367"/>
        <v>44082.499999995343</v>
      </c>
      <c r="O4731" s="18">
        <v>1</v>
      </c>
      <c r="P4731" s="6" t="s">
        <v>7909</v>
      </c>
      <c r="Q4731" s="6" t="s">
        <v>24</v>
      </c>
    </row>
    <row r="4732" spans="1:17" ht="15">
      <c r="A4732" s="6" t="s">
        <v>17</v>
      </c>
      <c r="B4732" s="6" t="s">
        <v>41</v>
      </c>
      <c r="C4732" s="6" t="s">
        <v>42</v>
      </c>
      <c r="D4732" s="6" t="s">
        <v>6685</v>
      </c>
      <c r="E4732" s="6">
        <v>1</v>
      </c>
      <c r="F4732" s="6" t="s">
        <v>1970</v>
      </c>
      <c r="G4732" s="6" t="s">
        <v>22</v>
      </c>
      <c r="H4732" s="7">
        <v>43398.997812499998</v>
      </c>
      <c r="I4732" s="7">
        <v>43385.438206018516</v>
      </c>
      <c r="J4732" s="4">
        <f t="shared" si="368"/>
        <v>2018</v>
      </c>
      <c r="K4732" s="4">
        <f t="shared" si="369"/>
        <v>10</v>
      </c>
      <c r="L4732" s="6">
        <f t="shared" si="370"/>
        <v>1171550.0000000233</v>
      </c>
      <c r="M4732" s="8">
        <f t="shared" si="366"/>
        <v>19525.833333333721</v>
      </c>
      <c r="N4732" s="8">
        <f t="shared" si="367"/>
        <v>19525.833333333721</v>
      </c>
      <c r="O4732" s="18">
        <v>1</v>
      </c>
      <c r="P4732" s="6" t="s">
        <v>7910</v>
      </c>
      <c r="Q4732" s="6" t="s">
        <v>24</v>
      </c>
    </row>
    <row r="4733" spans="1:17" ht="15">
      <c r="A4733" s="6" t="s">
        <v>17</v>
      </c>
      <c r="B4733" s="6" t="s">
        <v>41</v>
      </c>
      <c r="C4733" s="6" t="s">
        <v>42</v>
      </c>
      <c r="D4733" s="6" t="s">
        <v>1716</v>
      </c>
      <c r="E4733" s="6">
        <v>11</v>
      </c>
      <c r="F4733" s="6" t="s">
        <v>1970</v>
      </c>
      <c r="G4733" s="6" t="s">
        <v>22</v>
      </c>
      <c r="H4733" s="7">
        <v>43402.393148148149</v>
      </c>
      <c r="I4733" s="7">
        <v>43386.321759259263</v>
      </c>
      <c r="J4733" s="4">
        <f t="shared" si="368"/>
        <v>2018</v>
      </c>
      <c r="K4733" s="4">
        <f t="shared" si="369"/>
        <v>10</v>
      </c>
      <c r="L4733" s="6">
        <f t="shared" si="370"/>
        <v>1388567.9999997374</v>
      </c>
      <c r="M4733" s="8">
        <f t="shared" si="366"/>
        <v>23142.799999995623</v>
      </c>
      <c r="N4733" s="8">
        <f t="shared" si="367"/>
        <v>254570.79999995185</v>
      </c>
      <c r="O4733" s="18">
        <v>1</v>
      </c>
      <c r="P4733" s="6" t="s">
        <v>7911</v>
      </c>
      <c r="Q4733" s="6" t="s">
        <v>24</v>
      </c>
    </row>
    <row r="4734" spans="1:17" ht="15">
      <c r="A4734" s="6" t="s">
        <v>17</v>
      </c>
      <c r="B4734" s="6" t="s">
        <v>41</v>
      </c>
      <c r="C4734" s="6" t="s">
        <v>42</v>
      </c>
      <c r="D4734" s="6" t="s">
        <v>7912</v>
      </c>
      <c r="E4734" s="6">
        <v>7</v>
      </c>
      <c r="F4734" s="6" t="s">
        <v>1970</v>
      </c>
      <c r="G4734" s="6" t="s">
        <v>22</v>
      </c>
      <c r="H4734" s="7">
        <v>43400.747037037036</v>
      </c>
      <c r="I4734" s="7">
        <v>43386.32739583333</v>
      </c>
      <c r="J4734" s="4">
        <f t="shared" si="368"/>
        <v>2018</v>
      </c>
      <c r="K4734" s="4">
        <f t="shared" si="369"/>
        <v>10</v>
      </c>
      <c r="L4734" s="6">
        <f t="shared" si="370"/>
        <v>1245857.0000001462</v>
      </c>
      <c r="M4734" s="8">
        <f t="shared" si="366"/>
        <v>20764.28333333577</v>
      </c>
      <c r="N4734" s="8">
        <f t="shared" si="367"/>
        <v>145349.98333335039</v>
      </c>
      <c r="O4734" s="18">
        <v>1</v>
      </c>
      <c r="P4734" s="6" t="s">
        <v>7913</v>
      </c>
      <c r="Q4734" s="6" t="s">
        <v>24</v>
      </c>
    </row>
    <row r="4735" spans="1:17" ht="15">
      <c r="A4735" s="6" t="s">
        <v>17</v>
      </c>
      <c r="B4735" s="6" t="s">
        <v>41</v>
      </c>
      <c r="C4735" s="6" t="s">
        <v>42</v>
      </c>
      <c r="D4735" s="6" t="s">
        <v>7914</v>
      </c>
      <c r="E4735" s="6">
        <v>2</v>
      </c>
      <c r="F4735" s="6" t="s">
        <v>1970</v>
      </c>
      <c r="G4735" s="6" t="s">
        <v>22</v>
      </c>
      <c r="H4735" s="7">
        <v>43414.394016203703</v>
      </c>
      <c r="I4735" s="7">
        <v>43386.435416666667</v>
      </c>
      <c r="J4735" s="4">
        <f t="shared" si="368"/>
        <v>2018</v>
      </c>
      <c r="K4735" s="4">
        <f t="shared" si="369"/>
        <v>10</v>
      </c>
      <c r="L4735" s="6">
        <f t="shared" si="370"/>
        <v>2415622.9999999283</v>
      </c>
      <c r="M4735" s="8">
        <f t="shared" si="366"/>
        <v>40260.383333332138</v>
      </c>
      <c r="N4735" s="8">
        <f t="shared" si="367"/>
        <v>80520.766666664276</v>
      </c>
      <c r="O4735" s="18">
        <v>1</v>
      </c>
      <c r="P4735" s="6" t="s">
        <v>7915</v>
      </c>
      <c r="Q4735" s="6" t="s">
        <v>24</v>
      </c>
    </row>
    <row r="4736" spans="1:17" ht="15">
      <c r="A4736" s="6" t="s">
        <v>17</v>
      </c>
      <c r="B4736" s="6" t="s">
        <v>41</v>
      </c>
      <c r="C4736" s="6" t="s">
        <v>42</v>
      </c>
      <c r="D4736" s="6" t="s">
        <v>7916</v>
      </c>
      <c r="E4736" s="6">
        <v>1</v>
      </c>
      <c r="F4736" s="6" t="s">
        <v>1970</v>
      </c>
      <c r="G4736" s="6" t="s">
        <v>22</v>
      </c>
      <c r="H4736" s="7">
        <v>43400.746145833335</v>
      </c>
      <c r="I4736" s="7">
        <v>43386.861793981479</v>
      </c>
      <c r="J4736" s="4">
        <f t="shared" si="368"/>
        <v>2018</v>
      </c>
      <c r="K4736" s="4">
        <f t="shared" si="369"/>
        <v>10</v>
      </c>
      <c r="L4736" s="6">
        <f t="shared" si="370"/>
        <v>1199608.0000002868</v>
      </c>
      <c r="M4736" s="8">
        <f t="shared" si="371" ref="M4736:M4799">+L4736/60</f>
        <v>19993.466666671447</v>
      </c>
      <c r="N4736" s="8">
        <f t="shared" si="372" ref="N4736:N4799">+M4736*E4736</f>
        <v>19993.466666671447</v>
      </c>
      <c r="O4736" s="18">
        <v>1</v>
      </c>
      <c r="P4736" s="6" t="s">
        <v>7917</v>
      </c>
      <c r="Q4736" s="6" t="s">
        <v>24</v>
      </c>
    </row>
    <row r="4737" spans="1:17" ht="15">
      <c r="A4737" s="6" t="s">
        <v>17</v>
      </c>
      <c r="B4737" s="6" t="s">
        <v>41</v>
      </c>
      <c r="C4737" s="6" t="s">
        <v>42</v>
      </c>
      <c r="D4737" s="6" t="s">
        <v>7918</v>
      </c>
      <c r="E4737" s="6">
        <v>1</v>
      </c>
      <c r="F4737" s="6" t="s">
        <v>1970</v>
      </c>
      <c r="G4737" s="6" t="s">
        <v>22</v>
      </c>
      <c r="H4737" s="7">
        <v>43400.745937500003</v>
      </c>
      <c r="I4737" s="17">
        <v>43386.862812500003</v>
      </c>
      <c r="J4737" s="4">
        <f t="shared" si="368"/>
        <v>2018</v>
      </c>
      <c r="K4737" s="4">
        <f t="shared" si="369"/>
        <v>10</v>
      </c>
      <c r="L4737" s="6">
        <f t="shared" si="370"/>
        <v>1199502.0000000251</v>
      </c>
      <c r="M4737" s="8">
        <f t="shared" si="371"/>
        <v>19991.700000000419</v>
      </c>
      <c r="N4737" s="8">
        <f t="shared" si="372"/>
        <v>19991.700000000419</v>
      </c>
      <c r="O4737" s="18">
        <v>1</v>
      </c>
      <c r="P4737" s="6" t="s">
        <v>7919</v>
      </c>
      <c r="Q4737" s="6" t="s">
        <v>24</v>
      </c>
    </row>
    <row r="4738" spans="1:17" ht="15">
      <c r="A4738" s="6" t="s">
        <v>17</v>
      </c>
      <c r="B4738" s="6" t="s">
        <v>41</v>
      </c>
      <c r="C4738" s="6" t="s">
        <v>42</v>
      </c>
      <c r="D4738" s="6" t="s">
        <v>816</v>
      </c>
      <c r="E4738" s="6">
        <v>1</v>
      </c>
      <c r="F4738" s="6" t="s">
        <v>1970</v>
      </c>
      <c r="G4738" s="6" t="s">
        <v>22</v>
      </c>
      <c r="H4738" s="7">
        <v>43400.745671296296</v>
      </c>
      <c r="I4738" s="17">
        <v>43386.863692129627</v>
      </c>
      <c r="J4738" s="4">
        <f t="shared" si="368"/>
        <v>2018</v>
      </c>
      <c r="K4738" s="4">
        <f t="shared" si="369"/>
        <v>10</v>
      </c>
      <c r="L4738" s="6">
        <f t="shared" si="370"/>
        <v>1199403.0000001425</v>
      </c>
      <c r="M4738" s="8">
        <f t="shared" si="371"/>
        <v>19990.050000002375</v>
      </c>
      <c r="N4738" s="8">
        <f t="shared" si="372"/>
        <v>19990.050000002375</v>
      </c>
      <c r="O4738" s="18">
        <v>1</v>
      </c>
      <c r="P4738" s="6" t="s">
        <v>7920</v>
      </c>
      <c r="Q4738" s="6" t="s">
        <v>24</v>
      </c>
    </row>
    <row r="4739" spans="1:17" ht="15">
      <c r="A4739" s="6" t="s">
        <v>17</v>
      </c>
      <c r="B4739" s="6" t="s">
        <v>41</v>
      </c>
      <c r="C4739" s="6" t="s">
        <v>42</v>
      </c>
      <c r="D4739" s="6" t="s">
        <v>824</v>
      </c>
      <c r="E4739" s="6">
        <v>1</v>
      </c>
      <c r="F4739" s="6" t="s">
        <v>1970</v>
      </c>
      <c r="G4739" s="6" t="s">
        <v>22</v>
      </c>
      <c r="H4739" s="7">
        <v>43400.745289351849</v>
      </c>
      <c r="I4739" s="17">
        <v>43386.864618055559</v>
      </c>
      <c r="J4739" s="4">
        <f t="shared" si="373" ref="J4739:J4802">YEAR(I4739)</f>
        <v>2018</v>
      </c>
      <c r="K4739" s="4">
        <f t="shared" si="374" ref="K4739:K4802">MONTH(I4739)</f>
        <v>10</v>
      </c>
      <c r="L4739" s="6">
        <f t="shared" si="370"/>
        <v>1199289.9999995017</v>
      </c>
      <c r="M4739" s="8">
        <f t="shared" si="371"/>
        <v>19988.166666658362</v>
      </c>
      <c r="N4739" s="8">
        <f t="shared" si="372"/>
        <v>19988.166666658362</v>
      </c>
      <c r="O4739" s="18">
        <v>1</v>
      </c>
      <c r="P4739" s="6" t="s">
        <v>7921</v>
      </c>
      <c r="Q4739" s="6" t="s">
        <v>24</v>
      </c>
    </row>
    <row r="4740" spans="1:17" ht="15">
      <c r="A4740" s="6" t="s">
        <v>17</v>
      </c>
      <c r="B4740" s="6" t="s">
        <v>18</v>
      </c>
      <c r="C4740" s="6" t="s">
        <v>19</v>
      </c>
      <c r="D4740" s="6" t="s">
        <v>5948</v>
      </c>
      <c r="E4740" s="6">
        <v>3</v>
      </c>
      <c r="F4740" s="6" t="s">
        <v>1970</v>
      </c>
      <c r="G4740" s="6" t="s">
        <v>22</v>
      </c>
      <c r="H4740" s="7">
        <v>43401.922291666669</v>
      </c>
      <c r="I4740" s="7">
        <v>43386.888564814813</v>
      </c>
      <c r="J4740" s="4">
        <f t="shared" si="373"/>
        <v>2018</v>
      </c>
      <c r="K4740" s="4">
        <f t="shared" si="374"/>
        <v>10</v>
      </c>
      <c r="L4740" s="6">
        <f t="shared" si="370"/>
        <v>1298914.0000003623</v>
      </c>
      <c r="M4740" s="8">
        <f t="shared" si="371"/>
        <v>21648.566666672705</v>
      </c>
      <c r="N4740" s="8">
        <f t="shared" si="372"/>
        <v>64945.700000018114</v>
      </c>
      <c r="O4740" s="18">
        <v>1</v>
      </c>
      <c r="P4740" s="6" t="s">
        <v>7922</v>
      </c>
      <c r="Q4740" s="6" t="s">
        <v>24</v>
      </c>
    </row>
    <row r="4741" spans="1:17" ht="15">
      <c r="A4741" s="6" t="s">
        <v>17</v>
      </c>
      <c r="B4741" s="6" t="s">
        <v>41</v>
      </c>
      <c r="C4741" s="6" t="s">
        <v>42</v>
      </c>
      <c r="D4741" s="6" t="s">
        <v>4292</v>
      </c>
      <c r="E4741" s="6">
        <v>2</v>
      </c>
      <c r="F4741" s="6" t="s">
        <v>1970</v>
      </c>
      <c r="G4741" s="6" t="s">
        <v>22</v>
      </c>
      <c r="H4741" s="7">
        <v>43401.913622685184</v>
      </c>
      <c r="I4741" s="7">
        <v>43386.89162037037</v>
      </c>
      <c r="J4741" s="4">
        <f t="shared" si="373"/>
        <v>2018</v>
      </c>
      <c r="K4741" s="4">
        <f t="shared" si="374"/>
        <v>10</v>
      </c>
      <c r="L4741" s="6">
        <f t="shared" si="370"/>
        <v>1297900.9999999311</v>
      </c>
      <c r="M4741" s="8">
        <f t="shared" si="371"/>
        <v>21631.683333332185</v>
      </c>
      <c r="N4741" s="8">
        <f t="shared" si="372"/>
        <v>43263.366666664369</v>
      </c>
      <c r="O4741" s="18">
        <v>1</v>
      </c>
      <c r="P4741" s="6" t="s">
        <v>7923</v>
      </c>
      <c r="Q4741" s="6" t="s">
        <v>24</v>
      </c>
    </row>
    <row r="4742" spans="1:17" ht="15">
      <c r="A4742" s="6" t="s">
        <v>17</v>
      </c>
      <c r="B4742" s="6" t="s">
        <v>41</v>
      </c>
      <c r="C4742" s="6" t="s">
        <v>42</v>
      </c>
      <c r="D4742" s="6" t="s">
        <v>7924</v>
      </c>
      <c r="E4742" s="6">
        <v>2</v>
      </c>
      <c r="F4742" s="6" t="s">
        <v>1970</v>
      </c>
      <c r="G4742" s="6" t="s">
        <v>22</v>
      </c>
      <c r="H4742" s="7">
        <v>43402.316296296296</v>
      </c>
      <c r="I4742" s="7">
        <v>43386.902025462965</v>
      </c>
      <c r="J4742" s="4">
        <f t="shared" si="373"/>
        <v>2018</v>
      </c>
      <c r="K4742" s="4">
        <f t="shared" si="374"/>
        <v>10</v>
      </c>
      <c r="L4742" s="6">
        <f t="shared" si="370"/>
        <v>1331792.9999998072</v>
      </c>
      <c r="M4742" s="8">
        <f t="shared" si="371"/>
        <v>22196.549999996787</v>
      </c>
      <c r="N4742" s="8">
        <f t="shared" si="372"/>
        <v>44393.099999993574</v>
      </c>
      <c r="O4742" s="18">
        <v>1</v>
      </c>
      <c r="P4742" s="6" t="s">
        <v>7925</v>
      </c>
      <c r="Q4742" s="6" t="s">
        <v>24</v>
      </c>
    </row>
    <row r="4743" spans="1:17" ht="15">
      <c r="A4743" s="6" t="s">
        <v>17</v>
      </c>
      <c r="B4743" s="6" t="s">
        <v>41</v>
      </c>
      <c r="C4743" s="6" t="s">
        <v>42</v>
      </c>
      <c r="D4743" s="6" t="s">
        <v>7926</v>
      </c>
      <c r="E4743" s="6">
        <v>4</v>
      </c>
      <c r="F4743" s="6" t="s">
        <v>1970</v>
      </c>
      <c r="G4743" s="6" t="s">
        <v>22</v>
      </c>
      <c r="H4743" s="7">
        <v>43402.316550925927</v>
      </c>
      <c r="I4743" s="7">
        <v>43386.902499999997</v>
      </c>
      <c r="J4743" s="4">
        <f t="shared" si="373"/>
        <v>2018</v>
      </c>
      <c r="K4743" s="4">
        <f t="shared" si="374"/>
        <v>10</v>
      </c>
      <c r="L4743" s="6">
        <f t="shared" si="370"/>
        <v>1331774.0000003949</v>
      </c>
      <c r="M4743" s="8">
        <f t="shared" si="371"/>
        <v>22196.233333339915</v>
      </c>
      <c r="N4743" s="8">
        <f t="shared" si="372"/>
        <v>88784.933333359659</v>
      </c>
      <c r="O4743" s="18">
        <v>1</v>
      </c>
      <c r="P4743" s="6" t="s">
        <v>7927</v>
      </c>
      <c r="Q4743" s="6" t="s">
        <v>24</v>
      </c>
    </row>
    <row r="4744" spans="1:17" ht="15">
      <c r="A4744" s="6" t="s">
        <v>17</v>
      </c>
      <c r="B4744" s="6" t="s">
        <v>41</v>
      </c>
      <c r="C4744" s="6" t="s">
        <v>42</v>
      </c>
      <c r="D4744" s="6" t="s">
        <v>7928</v>
      </c>
      <c r="E4744" s="6">
        <v>1</v>
      </c>
      <c r="F4744" s="6" t="s">
        <v>1970</v>
      </c>
      <c r="G4744" s="6" t="s">
        <v>22</v>
      </c>
      <c r="H4744" s="7">
        <v>43402.315462962964</v>
      </c>
      <c r="I4744" s="7">
        <v>43386.903749999998</v>
      </c>
      <c r="J4744" s="4">
        <f t="shared" si="373"/>
        <v>2018</v>
      </c>
      <c r="K4744" s="4">
        <f t="shared" si="374"/>
        <v>10</v>
      </c>
      <c r="L4744" s="6">
        <f t="shared" si="370"/>
        <v>1331572.0000003232</v>
      </c>
      <c r="M4744" s="8">
        <f t="shared" si="371"/>
        <v>22192.866666672053</v>
      </c>
      <c r="N4744" s="8">
        <f t="shared" si="372"/>
        <v>22192.866666672053</v>
      </c>
      <c r="O4744" s="18">
        <v>1</v>
      </c>
      <c r="P4744" s="6" t="s">
        <v>7929</v>
      </c>
      <c r="Q4744" s="6" t="s">
        <v>24</v>
      </c>
    </row>
    <row r="4745" spans="1:17" ht="15">
      <c r="A4745" s="6" t="s">
        <v>17</v>
      </c>
      <c r="B4745" s="6" t="s">
        <v>41</v>
      </c>
      <c r="C4745" s="6" t="s">
        <v>42</v>
      </c>
      <c r="D4745" s="6" t="s">
        <v>3214</v>
      </c>
      <c r="E4745" s="6">
        <v>4</v>
      </c>
      <c r="F4745" s="6" t="s">
        <v>1970</v>
      </c>
      <c r="G4745" s="6" t="s">
        <v>22</v>
      </c>
      <c r="H4745" s="7">
        <v>43402.315578703703</v>
      </c>
      <c r="I4745" s="7">
        <v>43386.904351851852</v>
      </c>
      <c r="J4745" s="4">
        <f t="shared" si="373"/>
        <v>2018</v>
      </c>
      <c r="K4745" s="4">
        <f t="shared" si="374"/>
        <v>10</v>
      </c>
      <c r="L4745" s="6">
        <f t="shared" si="370"/>
        <v>1331529.9999999348</v>
      </c>
      <c r="M4745" s="8">
        <f t="shared" si="371"/>
        <v>22192.16666666558</v>
      </c>
      <c r="N4745" s="8">
        <f t="shared" si="372"/>
        <v>88768.66666666232</v>
      </c>
      <c r="O4745" s="18">
        <v>1</v>
      </c>
      <c r="P4745" s="6" t="s">
        <v>7930</v>
      </c>
      <c r="Q4745" s="6" t="s">
        <v>24</v>
      </c>
    </row>
    <row r="4746" spans="1:17" ht="15">
      <c r="A4746" s="6" t="s">
        <v>17</v>
      </c>
      <c r="B4746" s="6" t="s">
        <v>41</v>
      </c>
      <c r="C4746" s="6" t="s">
        <v>42</v>
      </c>
      <c r="D4746" s="6" t="s">
        <v>7931</v>
      </c>
      <c r="E4746" s="6">
        <v>2</v>
      </c>
      <c r="F4746" s="6" t="s">
        <v>1970</v>
      </c>
      <c r="G4746" s="6" t="s">
        <v>22</v>
      </c>
      <c r="H4746" s="7">
        <v>43402.315694444442</v>
      </c>
      <c r="I4746" s="7">
        <v>43386.904907407406</v>
      </c>
      <c r="J4746" s="4">
        <f t="shared" si="373"/>
        <v>2018</v>
      </c>
      <c r="K4746" s="4">
        <f t="shared" si="374"/>
        <v>10</v>
      </c>
      <c r="L4746" s="6">
        <f t="shared" si="375" ref="L4746:L4809">(H4746-I4746)*60*24*60</f>
        <v>1331491.9999998529</v>
      </c>
      <c r="M4746" s="8">
        <f t="shared" si="371"/>
        <v>22191.533333330881</v>
      </c>
      <c r="N4746" s="8">
        <f t="shared" si="372"/>
        <v>44383.066666661762</v>
      </c>
      <c r="O4746" s="18">
        <v>1</v>
      </c>
      <c r="P4746" s="6" t="s">
        <v>7932</v>
      </c>
      <c r="Q4746" s="6" t="s">
        <v>24</v>
      </c>
    </row>
    <row r="4747" spans="1:17" ht="15">
      <c r="A4747" s="6" t="s">
        <v>17</v>
      </c>
      <c r="B4747" s="6" t="s">
        <v>41</v>
      </c>
      <c r="C4747" s="6" t="s">
        <v>42</v>
      </c>
      <c r="D4747" s="6" t="s">
        <v>7933</v>
      </c>
      <c r="E4747" s="6">
        <v>1</v>
      </c>
      <c r="F4747" s="6" t="s">
        <v>1970</v>
      </c>
      <c r="G4747" s="6" t="s">
        <v>22</v>
      </c>
      <c r="H4747" s="7">
        <v>43402.315821759257</v>
      </c>
      <c r="I4747" s="7">
        <v>43386.905370370368</v>
      </c>
      <c r="J4747" s="4">
        <f t="shared" si="373"/>
        <v>2018</v>
      </c>
      <c r="K4747" s="4">
        <f t="shared" si="374"/>
        <v>10</v>
      </c>
      <c r="L4747" s="6">
        <f t="shared" si="375"/>
        <v>1331462.9999999888</v>
      </c>
      <c r="M4747" s="8">
        <f t="shared" si="371"/>
        <v>22191.049999999814</v>
      </c>
      <c r="N4747" s="8">
        <f t="shared" si="372"/>
        <v>22191.049999999814</v>
      </c>
      <c r="O4747" s="18">
        <v>1</v>
      </c>
      <c r="P4747" s="6" t="s">
        <v>7934</v>
      </c>
      <c r="Q4747" s="6" t="s">
        <v>24</v>
      </c>
    </row>
    <row r="4748" spans="1:17" ht="15">
      <c r="A4748" s="6" t="s">
        <v>17</v>
      </c>
      <c r="B4748" s="6" t="s">
        <v>41</v>
      </c>
      <c r="C4748" s="6" t="s">
        <v>42</v>
      </c>
      <c r="D4748" s="6" t="s">
        <v>7935</v>
      </c>
      <c r="E4748" s="6">
        <v>1</v>
      </c>
      <c r="F4748" s="6" t="s">
        <v>1970</v>
      </c>
      <c r="G4748" s="6" t="s">
        <v>22</v>
      </c>
      <c r="H4748" s="7">
        <v>43402.315937500003</v>
      </c>
      <c r="I4748" s="7">
        <v>43386.906122685185</v>
      </c>
      <c r="J4748" s="4">
        <f t="shared" si="373"/>
        <v>2018</v>
      </c>
      <c r="K4748" s="4">
        <f t="shared" si="374"/>
        <v>10</v>
      </c>
      <c r="L4748" s="6">
        <f t="shared" si="375"/>
        <v>1331408.0000003334</v>
      </c>
      <c r="M4748" s="8">
        <f t="shared" si="371"/>
        <v>22190.13333333889</v>
      </c>
      <c r="N4748" s="8">
        <f t="shared" si="372"/>
        <v>22190.13333333889</v>
      </c>
      <c r="O4748" s="18">
        <v>1</v>
      </c>
      <c r="P4748" s="6" t="s">
        <v>7936</v>
      </c>
      <c r="Q4748" s="6" t="s">
        <v>24</v>
      </c>
    </row>
    <row r="4749" spans="1:17" ht="15">
      <c r="A4749" s="6" t="s">
        <v>17</v>
      </c>
      <c r="B4749" s="6" t="s">
        <v>41</v>
      </c>
      <c r="C4749" s="6" t="s">
        <v>42</v>
      </c>
      <c r="D4749" s="6" t="s">
        <v>7937</v>
      </c>
      <c r="E4749" s="6">
        <v>1</v>
      </c>
      <c r="F4749" s="6" t="s">
        <v>1970</v>
      </c>
      <c r="G4749" s="6" t="s">
        <v>22</v>
      </c>
      <c r="H4749" s="7">
        <v>43401.781111111108</v>
      </c>
      <c r="I4749" s="7">
        <v>43386.936099537037</v>
      </c>
      <c r="J4749" s="4">
        <f t="shared" si="373"/>
        <v>2018</v>
      </c>
      <c r="K4749" s="4">
        <f t="shared" si="374"/>
        <v>10</v>
      </c>
      <c r="L4749" s="6">
        <f t="shared" si="375"/>
        <v>1282608.9999997057</v>
      </c>
      <c r="M4749" s="8">
        <f t="shared" si="371"/>
        <v>21376.816666661762</v>
      </c>
      <c r="N4749" s="8">
        <f t="shared" si="372"/>
        <v>21376.816666661762</v>
      </c>
      <c r="O4749" s="18">
        <v>1</v>
      </c>
      <c r="P4749" s="6" t="s">
        <v>7938</v>
      </c>
      <c r="Q4749" s="6" t="s">
        <v>24</v>
      </c>
    </row>
    <row r="4750" spans="1:17" ht="15">
      <c r="A4750" s="6" t="s">
        <v>17</v>
      </c>
      <c r="B4750" s="6" t="s">
        <v>41</v>
      </c>
      <c r="C4750" s="6" t="s">
        <v>42</v>
      </c>
      <c r="D4750" s="6" t="s">
        <v>6502</v>
      </c>
      <c r="E4750" s="6">
        <v>2</v>
      </c>
      <c r="F4750" s="6" t="s">
        <v>1970</v>
      </c>
      <c r="G4750" s="6" t="s">
        <v>22</v>
      </c>
      <c r="H4750" s="7">
        <v>43401.780752314815</v>
      </c>
      <c r="I4750" s="7">
        <v>43386.936643518522</v>
      </c>
      <c r="J4750" s="4">
        <f t="shared" si="373"/>
        <v>2018</v>
      </c>
      <c r="K4750" s="4">
        <f t="shared" si="374"/>
        <v>10</v>
      </c>
      <c r="L4750" s="6">
        <f t="shared" si="375"/>
        <v>1282530.9999997029</v>
      </c>
      <c r="M4750" s="8">
        <f t="shared" si="371"/>
        <v>21375.516666661715</v>
      </c>
      <c r="N4750" s="8">
        <f t="shared" si="372"/>
        <v>42751.03333332343</v>
      </c>
      <c r="O4750" s="18">
        <v>1</v>
      </c>
      <c r="P4750" s="6" t="s">
        <v>7939</v>
      </c>
      <c r="Q4750" s="6" t="s">
        <v>24</v>
      </c>
    </row>
    <row r="4751" spans="1:17" ht="15">
      <c r="A4751" s="6" t="s">
        <v>17</v>
      </c>
      <c r="B4751" s="6" t="s">
        <v>41</v>
      </c>
      <c r="C4751" s="6" t="s">
        <v>42</v>
      </c>
      <c r="D4751" s="6" t="s">
        <v>7940</v>
      </c>
      <c r="E4751" s="6">
        <v>2</v>
      </c>
      <c r="F4751" s="6" t="s">
        <v>1970</v>
      </c>
      <c r="G4751" s="6" t="s">
        <v>22</v>
      </c>
      <c r="H4751" s="7">
        <v>43401.781724537039</v>
      </c>
      <c r="I4751" s="7">
        <v>43386.937314814815</v>
      </c>
      <c r="J4751" s="4">
        <f t="shared" si="373"/>
        <v>2018</v>
      </c>
      <c r="K4751" s="4">
        <f t="shared" si="374"/>
        <v>10</v>
      </c>
      <c r="L4751" s="6">
        <f t="shared" si="375"/>
        <v>1282557.0000001229</v>
      </c>
      <c r="M4751" s="8">
        <f t="shared" si="371"/>
        <v>21375.950000002049</v>
      </c>
      <c r="N4751" s="8">
        <f t="shared" si="372"/>
        <v>42751.900000004098</v>
      </c>
      <c r="O4751" s="18">
        <v>1</v>
      </c>
      <c r="P4751" s="6" t="s">
        <v>7941</v>
      </c>
      <c r="Q4751" s="6" t="s">
        <v>24</v>
      </c>
    </row>
    <row r="4752" spans="1:17" ht="15">
      <c r="A4752" s="6" t="s">
        <v>17</v>
      </c>
      <c r="B4752" s="6" t="s">
        <v>41</v>
      </c>
      <c r="C4752" s="6" t="s">
        <v>42</v>
      </c>
      <c r="D4752" s="6" t="s">
        <v>7942</v>
      </c>
      <c r="E4752" s="6">
        <v>5</v>
      </c>
      <c r="F4752" s="6" t="s">
        <v>1970</v>
      </c>
      <c r="G4752" s="6" t="s">
        <v>22</v>
      </c>
      <c r="H4752" s="7">
        <v>43401.783101851855</v>
      </c>
      <c r="I4752" s="7">
        <v>43386.937997685185</v>
      </c>
      <c r="J4752" s="4">
        <f t="shared" si="373"/>
        <v>2018</v>
      </c>
      <c r="K4752" s="4">
        <f t="shared" si="374"/>
        <v>10</v>
      </c>
      <c r="L4752" s="6">
        <f t="shared" si="375"/>
        <v>1282617.0000003185</v>
      </c>
      <c r="M4752" s="8">
        <f t="shared" si="371"/>
        <v>21376.950000005309</v>
      </c>
      <c r="N4752" s="8">
        <f t="shared" si="372"/>
        <v>106884.75000002654</v>
      </c>
      <c r="O4752" s="18">
        <v>1</v>
      </c>
      <c r="P4752" s="6" t="s">
        <v>7943</v>
      </c>
      <c r="Q4752" s="6" t="s">
        <v>24</v>
      </c>
    </row>
    <row r="4753" spans="1:17" ht="15">
      <c r="A4753" s="6" t="s">
        <v>17</v>
      </c>
      <c r="B4753" s="6" t="s">
        <v>41</v>
      </c>
      <c r="C4753" s="6" t="s">
        <v>42</v>
      </c>
      <c r="D4753" s="6" t="s">
        <v>7944</v>
      </c>
      <c r="E4753" s="6">
        <v>1</v>
      </c>
      <c r="F4753" s="6" t="s">
        <v>1970</v>
      </c>
      <c r="G4753" s="6" t="s">
        <v>22</v>
      </c>
      <c r="H4753" s="7">
        <v>43401.786030092589</v>
      </c>
      <c r="I4753" s="7">
        <v>43386.938506944447</v>
      </c>
      <c r="J4753" s="4">
        <f t="shared" si="373"/>
        <v>2018</v>
      </c>
      <c r="K4753" s="4">
        <f t="shared" si="374"/>
        <v>10</v>
      </c>
      <c r="L4753" s="6">
        <f t="shared" si="375"/>
        <v>1282825.999999512</v>
      </c>
      <c r="M4753" s="8">
        <f t="shared" si="371"/>
        <v>21380.4333333252</v>
      </c>
      <c r="N4753" s="8">
        <f t="shared" si="372"/>
        <v>21380.4333333252</v>
      </c>
      <c r="O4753" s="18">
        <v>1</v>
      </c>
      <c r="P4753" s="6" t="s">
        <v>7945</v>
      </c>
      <c r="Q4753" s="6" t="s">
        <v>24</v>
      </c>
    </row>
    <row r="4754" spans="1:17" ht="15">
      <c r="A4754" s="6" t="s">
        <v>17</v>
      </c>
      <c r="B4754" s="6" t="s">
        <v>41</v>
      </c>
      <c r="C4754" s="6" t="s">
        <v>42</v>
      </c>
      <c r="D4754" s="6" t="s">
        <v>7946</v>
      </c>
      <c r="E4754" s="6">
        <v>5</v>
      </c>
      <c r="F4754" s="6" t="s">
        <v>1970</v>
      </c>
      <c r="G4754" s="6" t="s">
        <v>22</v>
      </c>
      <c r="H4754" s="7">
        <v>43401.786180555559</v>
      </c>
      <c r="I4754" s="7">
        <v>43386.939050925925</v>
      </c>
      <c r="J4754" s="4">
        <f t="shared" si="373"/>
        <v>2018</v>
      </c>
      <c r="K4754" s="4">
        <f t="shared" si="374"/>
        <v>10</v>
      </c>
      <c r="L4754" s="6">
        <f t="shared" si="375"/>
        <v>1282792.0000003651</v>
      </c>
      <c r="M4754" s="8">
        <f t="shared" si="371"/>
        <v>21379.866666672751</v>
      </c>
      <c r="N4754" s="8">
        <f t="shared" si="372"/>
        <v>106899.33333336376</v>
      </c>
      <c r="O4754" s="18">
        <v>1</v>
      </c>
      <c r="P4754" s="6" t="s">
        <v>7947</v>
      </c>
      <c r="Q4754" s="6" t="s">
        <v>24</v>
      </c>
    </row>
    <row r="4755" spans="1:17" ht="15">
      <c r="A4755" s="6" t="s">
        <v>17</v>
      </c>
      <c r="B4755" s="6" t="s">
        <v>41</v>
      </c>
      <c r="C4755" s="6" t="s">
        <v>42</v>
      </c>
      <c r="D4755" s="6" t="s">
        <v>1825</v>
      </c>
      <c r="E4755" s="6">
        <v>5</v>
      </c>
      <c r="F4755" s="6" t="s">
        <v>1970</v>
      </c>
      <c r="G4755" s="6" t="s">
        <v>22</v>
      </c>
      <c r="H4755" s="7">
        <v>43401.786666666667</v>
      </c>
      <c r="I4755" s="7">
        <v>43386.940046296295</v>
      </c>
      <c r="J4755" s="4">
        <f t="shared" si="373"/>
        <v>2018</v>
      </c>
      <c r="K4755" s="4">
        <f t="shared" si="374"/>
        <v>10</v>
      </c>
      <c r="L4755" s="6">
        <f t="shared" si="375"/>
        <v>1282748.0000001378</v>
      </c>
      <c r="M4755" s="8">
        <f t="shared" si="371"/>
        <v>21379.133333335631</v>
      </c>
      <c r="N4755" s="8">
        <f t="shared" si="372"/>
        <v>106895.66666667815</v>
      </c>
      <c r="O4755" s="18">
        <v>1</v>
      </c>
      <c r="P4755" s="6" t="s">
        <v>7948</v>
      </c>
      <c r="Q4755" s="6" t="s">
        <v>24</v>
      </c>
    </row>
    <row r="4756" spans="1:17" ht="15">
      <c r="A4756" s="6" t="s">
        <v>17</v>
      </c>
      <c r="B4756" s="6" t="s">
        <v>41</v>
      </c>
      <c r="C4756" s="6" t="s">
        <v>42</v>
      </c>
      <c r="D4756" s="6" t="s">
        <v>7949</v>
      </c>
      <c r="E4756" s="6">
        <v>2</v>
      </c>
      <c r="F4756" s="6" t="s">
        <v>1970</v>
      </c>
      <c r="G4756" s="6" t="s">
        <v>22</v>
      </c>
      <c r="H4756" s="7">
        <v>43401.780960648146</v>
      </c>
      <c r="I4756" s="7">
        <v>43386.940671296295</v>
      </c>
      <c r="J4756" s="4">
        <f t="shared" si="373"/>
        <v>2018</v>
      </c>
      <c r="K4756" s="4">
        <f t="shared" si="374"/>
        <v>10</v>
      </c>
      <c r="L4756" s="6">
        <f t="shared" si="375"/>
        <v>1282200.9999998845</v>
      </c>
      <c r="M4756" s="8">
        <f t="shared" si="371"/>
        <v>21370.016666664742</v>
      </c>
      <c r="N4756" s="8">
        <f t="shared" si="372"/>
        <v>42740.033333329484</v>
      </c>
      <c r="O4756" s="18">
        <v>1</v>
      </c>
      <c r="P4756" s="6" t="s">
        <v>7950</v>
      </c>
      <c r="Q4756" s="6" t="s">
        <v>24</v>
      </c>
    </row>
    <row r="4757" spans="1:17" ht="15">
      <c r="A4757" s="6" t="s">
        <v>17</v>
      </c>
      <c r="B4757" s="6" t="s">
        <v>41</v>
      </c>
      <c r="C4757" s="6" t="s">
        <v>42</v>
      </c>
      <c r="D4757" s="6" t="s">
        <v>7951</v>
      </c>
      <c r="E4757" s="6">
        <v>4</v>
      </c>
      <c r="F4757" s="6" t="s">
        <v>1970</v>
      </c>
      <c r="G4757" s="6" t="s">
        <v>22</v>
      </c>
      <c r="H4757" s="7">
        <v>43401.915069444447</v>
      </c>
      <c r="I4757" s="7">
        <v>43386.944120370368</v>
      </c>
      <c r="J4757" s="4">
        <f t="shared" si="373"/>
        <v>2018</v>
      </c>
      <c r="K4757" s="4">
        <f t="shared" si="374"/>
        <v>10</v>
      </c>
      <c r="L4757" s="6">
        <f t="shared" si="375"/>
        <v>1293490.0000004098</v>
      </c>
      <c r="M4757" s="8">
        <f t="shared" si="371"/>
        <v>21558.166666673496</v>
      </c>
      <c r="N4757" s="8">
        <f t="shared" si="372"/>
        <v>86232.666666693985</v>
      </c>
      <c r="O4757" s="18">
        <v>1</v>
      </c>
      <c r="P4757" s="6" t="s">
        <v>7952</v>
      </c>
      <c r="Q4757" s="6" t="s">
        <v>24</v>
      </c>
    </row>
    <row r="4758" spans="1:17" ht="15">
      <c r="A4758" s="6" t="s">
        <v>17</v>
      </c>
      <c r="B4758" s="6" t="s">
        <v>41</v>
      </c>
      <c r="C4758" s="6" t="s">
        <v>42</v>
      </c>
      <c r="D4758" s="6" t="s">
        <v>7953</v>
      </c>
      <c r="E4758" s="6">
        <v>1</v>
      </c>
      <c r="F4758" s="6" t="s">
        <v>1970</v>
      </c>
      <c r="G4758" s="6" t="s">
        <v>22</v>
      </c>
      <c r="H4758" s="7">
        <v>43401.915347222224</v>
      </c>
      <c r="I4758" s="7">
        <v>43386.945011574076</v>
      </c>
      <c r="J4758" s="4">
        <f t="shared" si="373"/>
        <v>2018</v>
      </c>
      <c r="K4758" s="4">
        <f t="shared" si="374"/>
        <v>10</v>
      </c>
      <c r="L4758" s="6">
        <f t="shared" si="375"/>
        <v>1293436.9999999646</v>
      </c>
      <c r="M4758" s="8">
        <f t="shared" si="371"/>
        <v>21557.283333332743</v>
      </c>
      <c r="N4758" s="8">
        <f t="shared" si="372"/>
        <v>21557.283333332743</v>
      </c>
      <c r="O4758" s="18">
        <v>1</v>
      </c>
      <c r="P4758" s="6" t="s">
        <v>7954</v>
      </c>
      <c r="Q4758" s="6" t="s">
        <v>24</v>
      </c>
    </row>
    <row r="4759" spans="1:17" ht="15">
      <c r="A4759" s="6" t="s">
        <v>17</v>
      </c>
      <c r="B4759" s="6" t="s">
        <v>41</v>
      </c>
      <c r="C4759" s="6" t="s">
        <v>42</v>
      </c>
      <c r="D4759" s="6" t="s">
        <v>3009</v>
      </c>
      <c r="E4759" s="6">
        <v>2</v>
      </c>
      <c r="F4759" s="6" t="s">
        <v>1970</v>
      </c>
      <c r="G4759" s="6" t="s">
        <v>22</v>
      </c>
      <c r="H4759" s="7">
        <v>43403.257106481484</v>
      </c>
      <c r="I4759" s="7">
        <v>43386.950567129628</v>
      </c>
      <c r="J4759" s="4">
        <f t="shared" si="373"/>
        <v>2018</v>
      </c>
      <c r="K4759" s="4">
        <f t="shared" si="374"/>
        <v>10</v>
      </c>
      <c r="L4759" s="6">
        <f t="shared" si="375"/>
        <v>1408885.000000312</v>
      </c>
      <c r="M4759" s="8">
        <f t="shared" si="371"/>
        <v>23481.416666671867</v>
      </c>
      <c r="N4759" s="8">
        <f t="shared" si="372"/>
        <v>46962.833333343733</v>
      </c>
      <c r="O4759" s="18">
        <v>1</v>
      </c>
      <c r="P4759" s="6" t="s">
        <v>7955</v>
      </c>
      <c r="Q4759" s="6" t="s">
        <v>24</v>
      </c>
    </row>
    <row r="4760" spans="1:17" ht="15">
      <c r="A4760" s="6" t="s">
        <v>17</v>
      </c>
      <c r="B4760" s="6" t="s">
        <v>41</v>
      </c>
      <c r="C4760" s="6" t="s">
        <v>42</v>
      </c>
      <c r="D4760" s="6" t="s">
        <v>7956</v>
      </c>
      <c r="E4760" s="6">
        <v>1</v>
      </c>
      <c r="F4760" s="6" t="s">
        <v>1970</v>
      </c>
      <c r="G4760" s="6" t="s">
        <v>22</v>
      </c>
      <c r="H4760" s="7">
        <v>43399.350381944445</v>
      </c>
      <c r="I4760" s="7">
        <v>43386.972291666665</v>
      </c>
      <c r="J4760" s="4">
        <f t="shared" si="373"/>
        <v>2018</v>
      </c>
      <c r="K4760" s="4">
        <f t="shared" si="374"/>
        <v>10</v>
      </c>
      <c r="L4760" s="6">
        <f t="shared" si="375"/>
        <v>1069467.0000001788</v>
      </c>
      <c r="M4760" s="8">
        <f t="shared" si="371"/>
        <v>17824.45000000298</v>
      </c>
      <c r="N4760" s="8">
        <f t="shared" si="372"/>
        <v>17824.45000000298</v>
      </c>
      <c r="O4760" s="18">
        <v>1</v>
      </c>
      <c r="P4760" s="6" t="s">
        <v>7957</v>
      </c>
      <c r="Q4760" s="6" t="s">
        <v>24</v>
      </c>
    </row>
    <row r="4761" spans="1:17" ht="15">
      <c r="A4761" s="6" t="s">
        <v>17</v>
      </c>
      <c r="B4761" s="6" t="s">
        <v>41</v>
      </c>
      <c r="C4761" s="6" t="s">
        <v>42</v>
      </c>
      <c r="D4761" s="6" t="s">
        <v>7958</v>
      </c>
      <c r="E4761" s="6">
        <v>1</v>
      </c>
      <c r="F4761" s="6" t="s">
        <v>1970</v>
      </c>
      <c r="G4761" s="6" t="s">
        <v>22</v>
      </c>
      <c r="H4761" s="7">
        <v>43412.312407407408</v>
      </c>
      <c r="I4761" s="7">
        <v>43386.978472222225</v>
      </c>
      <c r="J4761" s="4">
        <f t="shared" si="373"/>
        <v>2018</v>
      </c>
      <c r="K4761" s="4">
        <f t="shared" si="374"/>
        <v>10</v>
      </c>
      <c r="L4761" s="6">
        <f t="shared" si="375"/>
        <v>2188851.9999997923</v>
      </c>
      <c r="M4761" s="8">
        <f t="shared" si="371"/>
        <v>36480.866666663205</v>
      </c>
      <c r="N4761" s="8">
        <f t="shared" si="372"/>
        <v>36480.866666663205</v>
      </c>
      <c r="O4761" s="18">
        <v>1</v>
      </c>
      <c r="P4761" s="6" t="s">
        <v>7959</v>
      </c>
      <c r="Q4761" s="6" t="s">
        <v>24</v>
      </c>
    </row>
    <row r="4762" spans="1:17" ht="15">
      <c r="A4762" s="6" t="s">
        <v>17</v>
      </c>
      <c r="B4762" s="6" t="s">
        <v>41</v>
      </c>
      <c r="C4762" s="6" t="s">
        <v>42</v>
      </c>
      <c r="D4762" s="6" t="s">
        <v>4026</v>
      </c>
      <c r="E4762" s="6">
        <v>3</v>
      </c>
      <c r="F4762" s="6" t="s">
        <v>1970</v>
      </c>
      <c r="G4762" s="6" t="s">
        <v>22</v>
      </c>
      <c r="H4762" s="7">
        <v>43406.626400462963</v>
      </c>
      <c r="I4762" s="7">
        <v>43386.999849537038</v>
      </c>
      <c r="J4762" s="4">
        <f t="shared" si="373"/>
        <v>2018</v>
      </c>
      <c r="K4762" s="4">
        <f t="shared" si="374"/>
        <v>10</v>
      </c>
      <c r="L4762" s="6">
        <f t="shared" si="375"/>
        <v>1695733.999999892</v>
      </c>
      <c r="M4762" s="8">
        <f t="shared" si="371"/>
        <v>28262.233333331533</v>
      </c>
      <c r="N4762" s="8">
        <f t="shared" si="372"/>
        <v>84786.699999994598</v>
      </c>
      <c r="O4762" s="18">
        <v>1</v>
      </c>
      <c r="P4762" s="6" t="s">
        <v>7960</v>
      </c>
      <c r="Q4762" s="6" t="s">
        <v>24</v>
      </c>
    </row>
    <row r="4763" spans="1:17" ht="15">
      <c r="A4763" s="6" t="s">
        <v>17</v>
      </c>
      <c r="B4763" s="6" t="s">
        <v>41</v>
      </c>
      <c r="C4763" s="6" t="s">
        <v>42</v>
      </c>
      <c r="D4763" s="6" t="s">
        <v>7961</v>
      </c>
      <c r="E4763" s="6">
        <v>16</v>
      </c>
      <c r="F4763" s="6" t="s">
        <v>1970</v>
      </c>
      <c r="G4763" s="6" t="s">
        <v>22</v>
      </c>
      <c r="H4763" s="7">
        <v>43402.8281712963</v>
      </c>
      <c r="I4763" s="7">
        <v>43387.002592592595</v>
      </c>
      <c r="J4763" s="4">
        <f t="shared" si="373"/>
        <v>2018</v>
      </c>
      <c r="K4763" s="4">
        <f t="shared" si="374"/>
        <v>10</v>
      </c>
      <c r="L4763" s="6">
        <f t="shared" si="375"/>
        <v>1367330.0000001211</v>
      </c>
      <c r="M4763" s="8">
        <f t="shared" si="371"/>
        <v>22788.833333335351</v>
      </c>
      <c r="N4763" s="8">
        <f t="shared" si="372"/>
        <v>364621.33333336562</v>
      </c>
      <c r="O4763" s="18">
        <v>1</v>
      </c>
      <c r="P4763" s="6" t="s">
        <v>7962</v>
      </c>
      <c r="Q4763" s="6" t="s">
        <v>24</v>
      </c>
    </row>
    <row r="4764" spans="1:17" ht="15">
      <c r="A4764" s="6" t="s">
        <v>17</v>
      </c>
      <c r="B4764" s="6" t="s">
        <v>41</v>
      </c>
      <c r="C4764" s="6" t="s">
        <v>42</v>
      </c>
      <c r="D4764" s="6" t="s">
        <v>7963</v>
      </c>
      <c r="E4764" s="6">
        <v>1</v>
      </c>
      <c r="F4764" s="6" t="s">
        <v>1970</v>
      </c>
      <c r="G4764" s="6" t="s">
        <v>22</v>
      </c>
      <c r="H4764" s="7">
        <v>43402.828645833331</v>
      </c>
      <c r="I4764" s="7">
        <v>43387.005219907405</v>
      </c>
      <c r="J4764" s="4">
        <f t="shared" si="373"/>
        <v>2018</v>
      </c>
      <c r="K4764" s="4">
        <f t="shared" si="374"/>
        <v>10</v>
      </c>
      <c r="L4764" s="6">
        <f t="shared" si="375"/>
        <v>1367144.0000000177</v>
      </c>
      <c r="M4764" s="8">
        <f t="shared" si="371"/>
        <v>22785.733333333628</v>
      </c>
      <c r="N4764" s="8">
        <f t="shared" si="372"/>
        <v>22785.733333333628</v>
      </c>
      <c r="O4764" s="18">
        <v>1</v>
      </c>
      <c r="P4764" s="6" t="s">
        <v>7964</v>
      </c>
      <c r="Q4764" s="6" t="s">
        <v>24</v>
      </c>
    </row>
    <row r="4765" spans="1:17" ht="15">
      <c r="A4765" s="6" t="s">
        <v>17</v>
      </c>
      <c r="B4765" s="6" t="s">
        <v>41</v>
      </c>
      <c r="C4765" s="6" t="s">
        <v>42</v>
      </c>
      <c r="D4765" s="6" t="s">
        <v>7193</v>
      </c>
      <c r="E4765" s="6">
        <v>3</v>
      </c>
      <c r="F4765" s="6" t="s">
        <v>1970</v>
      </c>
      <c r="G4765" s="6" t="s">
        <v>22</v>
      </c>
      <c r="H4765" s="7">
        <v>43405.672500000001</v>
      </c>
      <c r="I4765" s="7">
        <v>43387.016412037039</v>
      </c>
      <c r="J4765" s="4">
        <f t="shared" si="373"/>
        <v>2018</v>
      </c>
      <c r="K4765" s="4">
        <f t="shared" si="374"/>
        <v>10</v>
      </c>
      <c r="L4765" s="6">
        <f t="shared" si="375"/>
        <v>1611885.9999998705</v>
      </c>
      <c r="M4765" s="8">
        <f t="shared" si="371"/>
        <v>26864.766666664509</v>
      </c>
      <c r="N4765" s="8">
        <f t="shared" si="372"/>
        <v>80594.299999993527</v>
      </c>
      <c r="O4765" s="18">
        <v>1</v>
      </c>
      <c r="P4765" s="6" t="s">
        <v>7965</v>
      </c>
      <c r="Q4765" s="6" t="s">
        <v>24</v>
      </c>
    </row>
    <row r="4766" spans="1:17" ht="15">
      <c r="A4766" s="6" t="s">
        <v>17</v>
      </c>
      <c r="B4766" s="6" t="s">
        <v>41</v>
      </c>
      <c r="C4766" s="6" t="s">
        <v>42</v>
      </c>
      <c r="D4766" s="6" t="s">
        <v>7195</v>
      </c>
      <c r="E4766" s="6">
        <v>1</v>
      </c>
      <c r="F4766" s="6" t="s">
        <v>1970</v>
      </c>
      <c r="G4766" s="6" t="s">
        <v>22</v>
      </c>
      <c r="H4766" s="7">
        <v>43405.67291666667</v>
      </c>
      <c r="I4766" s="7">
        <v>43387.016944444447</v>
      </c>
      <c r="J4766" s="4">
        <f t="shared" si="373"/>
        <v>2018</v>
      </c>
      <c r="K4766" s="4">
        <f t="shared" si="374"/>
        <v>10</v>
      </c>
      <c r="L4766" s="6">
        <f t="shared" si="375"/>
        <v>1611876.0000000475</v>
      </c>
      <c r="M4766" s="8">
        <f t="shared" si="371"/>
        <v>26864.600000000792</v>
      </c>
      <c r="N4766" s="8">
        <f t="shared" si="372"/>
        <v>26864.600000000792</v>
      </c>
      <c r="O4766" s="18">
        <v>1</v>
      </c>
      <c r="P4766" s="6" t="s">
        <v>7966</v>
      </c>
      <c r="Q4766" s="6" t="s">
        <v>24</v>
      </c>
    </row>
    <row r="4767" spans="1:17" ht="15">
      <c r="A4767" s="6" t="s">
        <v>17</v>
      </c>
      <c r="B4767" s="6" t="s">
        <v>41</v>
      </c>
      <c r="C4767" s="6" t="s">
        <v>42</v>
      </c>
      <c r="D4767" s="6" t="s">
        <v>3015</v>
      </c>
      <c r="E4767" s="6">
        <v>3</v>
      </c>
      <c r="F4767" s="6" t="s">
        <v>1970</v>
      </c>
      <c r="G4767" s="6" t="s">
        <v>22</v>
      </c>
      <c r="H4767" s="7">
        <v>43402.903587962966</v>
      </c>
      <c r="I4767" s="7">
        <v>43387.02107638889</v>
      </c>
      <c r="J4767" s="4">
        <f t="shared" si="373"/>
        <v>2018</v>
      </c>
      <c r="K4767" s="4">
        <f t="shared" si="374"/>
        <v>10</v>
      </c>
      <c r="L4767" s="6">
        <f t="shared" si="375"/>
        <v>1372249.0000002086</v>
      </c>
      <c r="M4767" s="8">
        <f t="shared" si="371"/>
        <v>22870.816666670144</v>
      </c>
      <c r="N4767" s="8">
        <f t="shared" si="372"/>
        <v>68612.450000010431</v>
      </c>
      <c r="O4767" s="18">
        <v>1</v>
      </c>
      <c r="P4767" s="6" t="s">
        <v>7967</v>
      </c>
      <c r="Q4767" s="6" t="s">
        <v>24</v>
      </c>
    </row>
    <row r="4768" spans="1:17" ht="15">
      <c r="A4768" s="6" t="s">
        <v>17</v>
      </c>
      <c r="B4768" s="6" t="s">
        <v>41</v>
      </c>
      <c r="C4768" s="6" t="s">
        <v>42</v>
      </c>
      <c r="D4768" s="6" t="s">
        <v>7383</v>
      </c>
      <c r="E4768" s="6">
        <v>1</v>
      </c>
      <c r="F4768" s="6" t="s">
        <v>1970</v>
      </c>
      <c r="G4768" s="6" t="s">
        <v>22</v>
      </c>
      <c r="H4768" s="7">
        <v>43407.453912037039</v>
      </c>
      <c r="I4768" s="7">
        <v>43387.023368055554</v>
      </c>
      <c r="J4768" s="4">
        <f t="shared" si="373"/>
        <v>2018</v>
      </c>
      <c r="K4768" s="4">
        <f t="shared" si="374"/>
        <v>10</v>
      </c>
      <c r="L4768" s="6">
        <f t="shared" si="375"/>
        <v>1765199.000000325</v>
      </c>
      <c r="M4768" s="8">
        <f t="shared" si="371"/>
        <v>29419.983333338751</v>
      </c>
      <c r="N4768" s="8">
        <f t="shared" si="372"/>
        <v>29419.983333338751</v>
      </c>
      <c r="O4768" s="18">
        <v>1</v>
      </c>
      <c r="P4768" s="6" t="s">
        <v>7968</v>
      </c>
      <c r="Q4768" s="6" t="s">
        <v>24</v>
      </c>
    </row>
    <row r="4769" spans="1:17" ht="15">
      <c r="A4769" s="6" t="s">
        <v>17</v>
      </c>
      <c r="B4769" s="6" t="s">
        <v>18</v>
      </c>
      <c r="C4769" s="6" t="s">
        <v>25</v>
      </c>
      <c r="D4769" s="6" t="s">
        <v>7969</v>
      </c>
      <c r="E4769" s="6">
        <v>2</v>
      </c>
      <c r="F4769" s="6" t="s">
        <v>1970</v>
      </c>
      <c r="G4769" s="6" t="s">
        <v>22</v>
      </c>
      <c r="H4769" s="7">
        <v>43401.279027777775</v>
      </c>
      <c r="I4769" s="7">
        <v>43387.070752314816</v>
      </c>
      <c r="J4769" s="4">
        <f t="shared" si="373"/>
        <v>2018</v>
      </c>
      <c r="K4769" s="4">
        <f t="shared" si="374"/>
        <v>10</v>
      </c>
      <c r="L4769" s="6">
        <f t="shared" si="375"/>
        <v>1227594.9999996694</v>
      </c>
      <c r="M4769" s="8">
        <f t="shared" si="371"/>
        <v>20459.916666661156</v>
      </c>
      <c r="N4769" s="8">
        <f t="shared" si="372"/>
        <v>40919.833333322313</v>
      </c>
      <c r="O4769" s="18">
        <v>1</v>
      </c>
      <c r="P4769" s="6" t="s">
        <v>7970</v>
      </c>
      <c r="Q4769" s="6" t="s">
        <v>24</v>
      </c>
    </row>
    <row r="4770" spans="1:17" ht="15">
      <c r="A4770" s="6" t="s">
        <v>17</v>
      </c>
      <c r="B4770" s="6" t="s">
        <v>18</v>
      </c>
      <c r="C4770" s="6" t="s">
        <v>25</v>
      </c>
      <c r="D4770" s="6" t="s">
        <v>7971</v>
      </c>
      <c r="E4770" s="6">
        <v>7</v>
      </c>
      <c r="F4770" s="6" t="s">
        <v>1970</v>
      </c>
      <c r="G4770" s="6" t="s">
        <v>22</v>
      </c>
      <c r="H4770" s="7">
        <v>43401.278831018521</v>
      </c>
      <c r="I4770" s="7">
        <v>43387.071284722224</v>
      </c>
      <c r="J4770" s="4">
        <f t="shared" si="373"/>
        <v>2018</v>
      </c>
      <c r="K4770" s="4">
        <f t="shared" si="374"/>
        <v>10</v>
      </c>
      <c r="L4770" s="6">
        <f t="shared" si="375"/>
        <v>1227532.0000000298</v>
      </c>
      <c r="M4770" s="8">
        <f t="shared" si="371"/>
        <v>20458.866666667163</v>
      </c>
      <c r="N4770" s="8">
        <f t="shared" si="372"/>
        <v>143212.06666667014</v>
      </c>
      <c r="O4770" s="18">
        <v>1</v>
      </c>
      <c r="P4770" s="6" t="s">
        <v>7972</v>
      </c>
      <c r="Q4770" s="6" t="s">
        <v>24</v>
      </c>
    </row>
    <row r="4771" spans="1:17" ht="15">
      <c r="A4771" s="6" t="s">
        <v>17</v>
      </c>
      <c r="B4771" s="6" t="s">
        <v>18</v>
      </c>
      <c r="C4771" s="6" t="s">
        <v>38</v>
      </c>
      <c r="D4771" s="6" t="s">
        <v>7973</v>
      </c>
      <c r="E4771" s="6">
        <v>6</v>
      </c>
      <c r="F4771" s="6" t="s">
        <v>1970</v>
      </c>
      <c r="G4771" s="6" t="s">
        <v>22</v>
      </c>
      <c r="H4771" s="7">
        <v>43403.428541666668</v>
      </c>
      <c r="I4771" s="7">
        <v>43387.282743055555</v>
      </c>
      <c r="J4771" s="4">
        <f t="shared" si="373"/>
        <v>2018</v>
      </c>
      <c r="K4771" s="4">
        <f t="shared" si="374"/>
        <v>10</v>
      </c>
      <c r="L4771" s="6">
        <f t="shared" si="375"/>
        <v>1394997.0000001369</v>
      </c>
      <c r="M4771" s="8">
        <f t="shared" si="371"/>
        <v>23249.950000002282</v>
      </c>
      <c r="N4771" s="8">
        <f t="shared" si="372"/>
        <v>139499.70000001369</v>
      </c>
      <c r="O4771" s="18">
        <v>1</v>
      </c>
      <c r="P4771" s="6" t="s">
        <v>7974</v>
      </c>
      <c r="Q4771" s="6" t="s">
        <v>24</v>
      </c>
    </row>
    <row r="4772" spans="1:17" ht="15">
      <c r="A4772" s="6" t="s">
        <v>17</v>
      </c>
      <c r="B4772" s="6" t="s">
        <v>18</v>
      </c>
      <c r="C4772" s="6" t="s">
        <v>38</v>
      </c>
      <c r="D4772" s="6" t="s">
        <v>7975</v>
      </c>
      <c r="E4772" s="6">
        <v>5</v>
      </c>
      <c r="F4772" s="6" t="s">
        <v>1970</v>
      </c>
      <c r="G4772" s="6" t="s">
        <v>22</v>
      </c>
      <c r="H4772" s="7">
        <v>43403.4296412037</v>
      </c>
      <c r="I4772" s="7">
        <v>43387.283634259256</v>
      </c>
      <c r="J4772" s="4">
        <f t="shared" si="373"/>
        <v>2018</v>
      </c>
      <c r="K4772" s="4">
        <f t="shared" si="374"/>
        <v>10</v>
      </c>
      <c r="L4772" s="6">
        <f t="shared" si="375"/>
        <v>1395014.9999999441</v>
      </c>
      <c r="M4772" s="8">
        <f t="shared" si="371"/>
        <v>23250.249999999069</v>
      </c>
      <c r="N4772" s="8">
        <f t="shared" si="372"/>
        <v>116251.24999999534</v>
      </c>
      <c r="O4772" s="18">
        <v>1</v>
      </c>
      <c r="P4772" s="6" t="s">
        <v>7976</v>
      </c>
      <c r="Q4772" s="6" t="s">
        <v>24</v>
      </c>
    </row>
    <row r="4773" spans="1:17" ht="15">
      <c r="A4773" s="6" t="s">
        <v>17</v>
      </c>
      <c r="B4773" s="6" t="s">
        <v>18</v>
      </c>
      <c r="C4773" s="6" t="s">
        <v>38</v>
      </c>
      <c r="D4773" s="6" t="s">
        <v>7977</v>
      </c>
      <c r="E4773" s="6">
        <v>3</v>
      </c>
      <c r="F4773" s="6" t="s">
        <v>1970</v>
      </c>
      <c r="G4773" s="6" t="s">
        <v>22</v>
      </c>
      <c r="H4773" s="7">
        <v>43404.740960648145</v>
      </c>
      <c r="I4773" s="7">
        <v>43387.294050925928</v>
      </c>
      <c r="J4773" s="4">
        <f t="shared" si="373"/>
        <v>2018</v>
      </c>
      <c r="K4773" s="4">
        <f t="shared" si="374"/>
        <v>10</v>
      </c>
      <c r="L4773" s="6">
        <f t="shared" si="375"/>
        <v>1507412.9999995697</v>
      </c>
      <c r="M4773" s="8">
        <f t="shared" si="371"/>
        <v>25123.549999992829</v>
      </c>
      <c r="N4773" s="8">
        <f t="shared" si="372"/>
        <v>75370.649999978486</v>
      </c>
      <c r="O4773" s="18">
        <v>1</v>
      </c>
      <c r="P4773" s="6" t="s">
        <v>7978</v>
      </c>
      <c r="Q4773" s="6" t="s">
        <v>24</v>
      </c>
    </row>
    <row r="4774" spans="1:17" ht="15">
      <c r="A4774" s="6" t="s">
        <v>17</v>
      </c>
      <c r="B4774" s="6" t="s">
        <v>18</v>
      </c>
      <c r="C4774" s="6" t="s">
        <v>38</v>
      </c>
      <c r="D4774" s="6" t="s">
        <v>7977</v>
      </c>
      <c r="E4774" s="6">
        <v>3</v>
      </c>
      <c r="F4774" s="6" t="s">
        <v>1970</v>
      </c>
      <c r="G4774" s="6" t="s">
        <v>22</v>
      </c>
      <c r="H4774" s="7">
        <v>43404.740844907406</v>
      </c>
      <c r="I4774" s="7">
        <v>43387.294050925928</v>
      </c>
      <c r="J4774" s="4">
        <f t="shared" si="373"/>
        <v>2018</v>
      </c>
      <c r="K4774" s="4">
        <f t="shared" si="374"/>
        <v>10</v>
      </c>
      <c r="L4774" s="6">
        <f t="shared" si="375"/>
        <v>1507402.9999997467</v>
      </c>
      <c r="M4774" s="8">
        <f t="shared" si="371"/>
        <v>25123.383333329111</v>
      </c>
      <c r="N4774" s="8">
        <f t="shared" si="372"/>
        <v>75370.149999987334</v>
      </c>
      <c r="O4774" s="18">
        <v>1</v>
      </c>
      <c r="P4774" s="6" t="s">
        <v>7979</v>
      </c>
      <c r="Q4774" s="6" t="s">
        <v>24</v>
      </c>
    </row>
    <row r="4775" spans="1:17" ht="15">
      <c r="A4775" s="6" t="s">
        <v>17</v>
      </c>
      <c r="B4775" s="6" t="s">
        <v>18</v>
      </c>
      <c r="C4775" s="6" t="s">
        <v>38</v>
      </c>
      <c r="D4775" s="6" t="s">
        <v>6139</v>
      </c>
      <c r="E4775" s="6">
        <v>14</v>
      </c>
      <c r="F4775" s="6" t="s">
        <v>1970</v>
      </c>
      <c r="G4775" s="6" t="s">
        <v>22</v>
      </c>
      <c r="H4775" s="7">
        <v>43405.687847222223</v>
      </c>
      <c r="I4775" s="7">
        <v>43387.294930555552</v>
      </c>
      <c r="J4775" s="4">
        <f t="shared" si="373"/>
        <v>2018</v>
      </c>
      <c r="K4775" s="4">
        <f t="shared" si="374"/>
        <v>10</v>
      </c>
      <c r="L4775" s="6">
        <f t="shared" si="375"/>
        <v>1589148.0000003939</v>
      </c>
      <c r="M4775" s="8">
        <f t="shared" si="371"/>
        <v>26485.800000006566</v>
      </c>
      <c r="N4775" s="8">
        <f t="shared" si="372"/>
        <v>370801.20000009192</v>
      </c>
      <c r="O4775" s="18">
        <v>1</v>
      </c>
      <c r="P4775" s="6" t="s">
        <v>7980</v>
      </c>
      <c r="Q4775" s="6" t="s">
        <v>24</v>
      </c>
    </row>
    <row r="4776" spans="1:17" ht="15">
      <c r="A4776" s="6" t="s">
        <v>17</v>
      </c>
      <c r="B4776" s="6" t="s">
        <v>18</v>
      </c>
      <c r="C4776" s="6" t="s">
        <v>38</v>
      </c>
      <c r="D4776" s="6" t="s">
        <v>7981</v>
      </c>
      <c r="E4776" s="6">
        <v>1</v>
      </c>
      <c r="F4776" s="6" t="s">
        <v>1970</v>
      </c>
      <c r="G4776" s="6" t="s">
        <v>22</v>
      </c>
      <c r="H4776" s="7">
        <v>43403.430243055554</v>
      </c>
      <c r="I4776" s="7">
        <v>43387.295520833337</v>
      </c>
      <c r="J4776" s="4">
        <f t="shared" si="373"/>
        <v>2018</v>
      </c>
      <c r="K4776" s="4">
        <f t="shared" si="374"/>
        <v>10</v>
      </c>
      <c r="L4776" s="6">
        <f t="shared" si="375"/>
        <v>1394039.9999995949</v>
      </c>
      <c r="M4776" s="8">
        <f t="shared" si="371"/>
        <v>23233.999999993248</v>
      </c>
      <c r="N4776" s="8">
        <f t="shared" si="372"/>
        <v>23233.999999993248</v>
      </c>
      <c r="O4776" s="18">
        <v>1</v>
      </c>
      <c r="P4776" s="6" t="s">
        <v>7982</v>
      </c>
      <c r="Q4776" s="6" t="s">
        <v>24</v>
      </c>
    </row>
    <row r="4777" spans="1:17" ht="15">
      <c r="A4777" s="6" t="s">
        <v>17</v>
      </c>
      <c r="B4777" s="6" t="s">
        <v>18</v>
      </c>
      <c r="C4777" s="6" t="s">
        <v>38</v>
      </c>
      <c r="D4777" s="6" t="s">
        <v>7141</v>
      </c>
      <c r="E4777" s="6">
        <v>3</v>
      </c>
      <c r="F4777" s="6" t="s">
        <v>1970</v>
      </c>
      <c r="G4777" s="6" t="s">
        <v>22</v>
      </c>
      <c r="H4777" s="7">
        <v>43406.82472222222</v>
      </c>
      <c r="I4777" s="7">
        <v>43387.297280092593</v>
      </c>
      <c r="J4777" s="4">
        <f t="shared" si="373"/>
        <v>2018</v>
      </c>
      <c r="K4777" s="4">
        <f t="shared" si="374"/>
        <v>10</v>
      </c>
      <c r="L4777" s="6">
        <f t="shared" si="375"/>
        <v>1687170.9999997867</v>
      </c>
      <c r="M4777" s="8">
        <f t="shared" si="371"/>
        <v>28119.516666663112</v>
      </c>
      <c r="N4777" s="8">
        <f t="shared" si="372"/>
        <v>84358.549999989336</v>
      </c>
      <c r="O4777" s="18">
        <v>1</v>
      </c>
      <c r="P4777" s="6" t="s">
        <v>7983</v>
      </c>
      <c r="Q4777" s="6" t="s">
        <v>24</v>
      </c>
    </row>
    <row r="4778" spans="1:17" ht="15">
      <c r="A4778" s="6" t="s">
        <v>17</v>
      </c>
      <c r="B4778" s="6" t="s">
        <v>18</v>
      </c>
      <c r="C4778" s="6" t="s">
        <v>38</v>
      </c>
      <c r="D4778" s="6" t="s">
        <v>7984</v>
      </c>
      <c r="E4778" s="6">
        <v>2</v>
      </c>
      <c r="F4778" s="6" t="s">
        <v>1970</v>
      </c>
      <c r="G4778" s="6" t="s">
        <v>22</v>
      </c>
      <c r="H4778" s="7">
        <v>43405.688287037039</v>
      </c>
      <c r="I4778" s="7">
        <v>43387.297951388886</v>
      </c>
      <c r="J4778" s="4">
        <f t="shared" si="373"/>
        <v>2018</v>
      </c>
      <c r="K4778" s="4">
        <f t="shared" si="374"/>
        <v>10</v>
      </c>
      <c r="L4778" s="6">
        <f t="shared" si="375"/>
        <v>1588925.0000004424</v>
      </c>
      <c r="M4778" s="8">
        <f t="shared" si="371"/>
        <v>26482.083333340706</v>
      </c>
      <c r="N4778" s="8">
        <f t="shared" si="372"/>
        <v>52964.166666681413</v>
      </c>
      <c r="O4778" s="18">
        <v>1</v>
      </c>
      <c r="P4778" s="6" t="s">
        <v>7985</v>
      </c>
      <c r="Q4778" s="6" t="s">
        <v>24</v>
      </c>
    </row>
    <row r="4779" spans="1:17" ht="15">
      <c r="A4779" s="6" t="s">
        <v>17</v>
      </c>
      <c r="B4779" s="6" t="s">
        <v>18</v>
      </c>
      <c r="C4779" s="6" t="s">
        <v>38</v>
      </c>
      <c r="D4779" s="6" t="s">
        <v>7984</v>
      </c>
      <c r="E4779" s="6">
        <v>2</v>
      </c>
      <c r="F4779" s="6" t="s">
        <v>1970</v>
      </c>
      <c r="G4779" s="6" t="s">
        <v>22</v>
      </c>
      <c r="H4779" s="7">
        <v>43405.68822916667</v>
      </c>
      <c r="I4779" s="7">
        <v>43387.297951388886</v>
      </c>
      <c r="J4779" s="4">
        <f t="shared" si="373"/>
        <v>2018</v>
      </c>
      <c r="K4779" s="4">
        <f t="shared" si="374"/>
        <v>10</v>
      </c>
      <c r="L4779" s="6">
        <f t="shared" si="375"/>
        <v>1588920.0000005309</v>
      </c>
      <c r="M4779" s="8">
        <f t="shared" si="371"/>
        <v>26482.000000008848</v>
      </c>
      <c r="N4779" s="8">
        <f t="shared" si="372"/>
        <v>52964.000000017695</v>
      </c>
      <c r="O4779" s="18">
        <v>1</v>
      </c>
      <c r="P4779" s="6" t="s">
        <v>7986</v>
      </c>
      <c r="Q4779" s="6" t="s">
        <v>24</v>
      </c>
    </row>
    <row r="4780" spans="1:17" ht="15">
      <c r="A4780" s="6" t="s">
        <v>17</v>
      </c>
      <c r="B4780" s="6" t="s">
        <v>18</v>
      </c>
      <c r="C4780" s="6" t="s">
        <v>38</v>
      </c>
      <c r="D4780" s="6" t="s">
        <v>7987</v>
      </c>
      <c r="E4780" s="6">
        <v>2</v>
      </c>
      <c r="F4780" s="6" t="s">
        <v>1970</v>
      </c>
      <c r="G4780" s="6" t="s">
        <v>22</v>
      </c>
      <c r="H4780" s="7">
        <v>43405.688449074078</v>
      </c>
      <c r="I4780" s="7">
        <v>43387.29855324074</v>
      </c>
      <c r="J4780" s="4">
        <f t="shared" si="373"/>
        <v>2018</v>
      </c>
      <c r="K4780" s="4">
        <f t="shared" si="374"/>
        <v>10</v>
      </c>
      <c r="L4780" s="6">
        <f t="shared" si="375"/>
        <v>1588887.0000003604</v>
      </c>
      <c r="M4780" s="8">
        <f t="shared" si="371"/>
        <v>26481.450000006007</v>
      </c>
      <c r="N4780" s="8">
        <f t="shared" si="372"/>
        <v>52962.900000012014</v>
      </c>
      <c r="O4780" s="18">
        <v>1</v>
      </c>
      <c r="P4780" s="6" t="s">
        <v>7988</v>
      </c>
      <c r="Q4780" s="6" t="s">
        <v>24</v>
      </c>
    </row>
    <row r="4781" spans="1:17" ht="15">
      <c r="A4781" s="6" t="s">
        <v>17</v>
      </c>
      <c r="B4781" s="6" t="s">
        <v>18</v>
      </c>
      <c r="C4781" s="6" t="s">
        <v>38</v>
      </c>
      <c r="D4781" s="6" t="s">
        <v>7987</v>
      </c>
      <c r="E4781" s="6">
        <v>2</v>
      </c>
      <c r="F4781" s="6" t="s">
        <v>1970</v>
      </c>
      <c r="G4781" s="6" t="s">
        <v>22</v>
      </c>
      <c r="H4781" s="7">
        <v>43405.688344907408</v>
      </c>
      <c r="I4781" s="7">
        <v>43387.29855324074</v>
      </c>
      <c r="J4781" s="4">
        <f t="shared" si="373"/>
        <v>2018</v>
      </c>
      <c r="K4781" s="4">
        <f t="shared" si="374"/>
        <v>10</v>
      </c>
      <c r="L4781" s="6">
        <f t="shared" si="375"/>
        <v>1588878.0000001425</v>
      </c>
      <c r="M4781" s="8">
        <f t="shared" si="371"/>
        <v>26481.300000002375</v>
      </c>
      <c r="N4781" s="8">
        <f t="shared" si="372"/>
        <v>52962.60000000475</v>
      </c>
      <c r="O4781" s="18">
        <v>1</v>
      </c>
      <c r="P4781" s="6" t="s">
        <v>7989</v>
      </c>
      <c r="Q4781" s="6" t="s">
        <v>24</v>
      </c>
    </row>
    <row r="4782" spans="1:17" ht="15">
      <c r="A4782" s="6" t="s">
        <v>17</v>
      </c>
      <c r="B4782" s="6" t="s">
        <v>18</v>
      </c>
      <c r="C4782" s="6" t="s">
        <v>35</v>
      </c>
      <c r="D4782" s="6" t="s">
        <v>3451</v>
      </c>
      <c r="E4782" s="6">
        <v>6</v>
      </c>
      <c r="F4782" s="6" t="s">
        <v>1970</v>
      </c>
      <c r="G4782" s="6" t="s">
        <v>22</v>
      </c>
      <c r="H4782" s="7">
        <v>43406.349814814814</v>
      </c>
      <c r="I4782" s="7">
        <v>43387.29855324074</v>
      </c>
      <c r="J4782" s="4">
        <f t="shared" si="373"/>
        <v>2018</v>
      </c>
      <c r="K4782" s="4">
        <f t="shared" si="374"/>
        <v>10</v>
      </c>
      <c r="L4782" s="6">
        <f t="shared" si="375"/>
        <v>1646028.9999999572</v>
      </c>
      <c r="M4782" s="8">
        <f t="shared" si="371"/>
        <v>27433.816666665953</v>
      </c>
      <c r="N4782" s="8">
        <f t="shared" si="372"/>
        <v>164602.89999999572</v>
      </c>
      <c r="O4782" s="18">
        <v>1</v>
      </c>
      <c r="P4782" s="6" t="s">
        <v>7990</v>
      </c>
      <c r="Q4782" s="6" t="s">
        <v>24</v>
      </c>
    </row>
    <row r="4783" spans="1:17" ht="15">
      <c r="A4783" s="6" t="s">
        <v>17</v>
      </c>
      <c r="B4783" s="6" t="s">
        <v>18</v>
      </c>
      <c r="C4783" s="6" t="s">
        <v>35</v>
      </c>
      <c r="D4783" s="6" t="s">
        <v>6508</v>
      </c>
      <c r="E4783" s="6">
        <v>3</v>
      </c>
      <c r="F4783" s="6" t="s">
        <v>1970</v>
      </c>
      <c r="G4783" s="6" t="s">
        <v>22</v>
      </c>
      <c r="H4783" s="7">
        <v>43406.351388888892</v>
      </c>
      <c r="I4783" s="7">
        <v>43387.29855324074</v>
      </c>
      <c r="J4783" s="4">
        <f t="shared" si="373"/>
        <v>2018</v>
      </c>
      <c r="K4783" s="4">
        <f t="shared" si="374"/>
        <v>10</v>
      </c>
      <c r="L4783" s="6">
        <f t="shared" si="375"/>
        <v>1646165.0000003166</v>
      </c>
      <c r="M4783" s="8">
        <f t="shared" si="371"/>
        <v>27436.083333338611</v>
      </c>
      <c r="N4783" s="8">
        <f t="shared" si="372"/>
        <v>82308.250000015832</v>
      </c>
      <c r="O4783" s="18">
        <v>1</v>
      </c>
      <c r="P4783" s="6" t="s">
        <v>7991</v>
      </c>
      <c r="Q4783" s="6" t="s">
        <v>24</v>
      </c>
    </row>
    <row r="4784" spans="1:17" ht="15">
      <c r="A4784" s="6" t="s">
        <v>17</v>
      </c>
      <c r="B4784" s="6" t="s">
        <v>18</v>
      </c>
      <c r="C4784" s="6" t="s">
        <v>38</v>
      </c>
      <c r="D4784" s="6" t="s">
        <v>4389</v>
      </c>
      <c r="E4784" s="6">
        <v>13</v>
      </c>
      <c r="F4784" s="6" t="s">
        <v>1970</v>
      </c>
      <c r="G4784" s="6" t="s">
        <v>22</v>
      </c>
      <c r="H4784" s="7">
        <v>43406.646226851852</v>
      </c>
      <c r="I4784" s="7">
        <v>43387.299699074072</v>
      </c>
      <c r="J4784" s="4">
        <f t="shared" si="373"/>
        <v>2018</v>
      </c>
      <c r="K4784" s="4">
        <f t="shared" si="374"/>
        <v>10</v>
      </c>
      <c r="L4784" s="6">
        <f t="shared" si="375"/>
        <v>1671540.0000001537</v>
      </c>
      <c r="M4784" s="8">
        <f t="shared" si="371"/>
        <v>27859.000000002561</v>
      </c>
      <c r="N4784" s="8">
        <f t="shared" si="372"/>
        <v>362167.00000003329</v>
      </c>
      <c r="O4784" s="18">
        <v>1</v>
      </c>
      <c r="P4784" s="6" t="s">
        <v>7992</v>
      </c>
      <c r="Q4784" s="6" t="s">
        <v>24</v>
      </c>
    </row>
    <row r="4785" spans="1:17" ht="15">
      <c r="A4785" s="6" t="s">
        <v>17</v>
      </c>
      <c r="B4785" s="6" t="s">
        <v>18</v>
      </c>
      <c r="C4785" s="6" t="s">
        <v>38</v>
      </c>
      <c r="D4785" s="6" t="s">
        <v>7993</v>
      </c>
      <c r="E4785" s="6">
        <v>1</v>
      </c>
      <c r="F4785" s="6" t="s">
        <v>1970</v>
      </c>
      <c r="G4785" s="6" t="s">
        <v>22</v>
      </c>
      <c r="H4785" s="7">
        <v>43405.688055555554</v>
      </c>
      <c r="I4785" s="7">
        <v>43387.300636574073</v>
      </c>
      <c r="J4785" s="4">
        <f t="shared" si="373"/>
        <v>2018</v>
      </c>
      <c r="K4785" s="4">
        <f t="shared" si="374"/>
        <v>10</v>
      </c>
      <c r="L4785" s="6">
        <f t="shared" si="375"/>
        <v>1588672.9999999981</v>
      </c>
      <c r="M4785" s="8">
        <f t="shared" si="371"/>
        <v>26477.883333333302</v>
      </c>
      <c r="N4785" s="8">
        <f t="shared" si="372"/>
        <v>26477.883333333302</v>
      </c>
      <c r="O4785" s="18">
        <v>1</v>
      </c>
      <c r="P4785" s="6" t="s">
        <v>7994</v>
      </c>
      <c r="Q4785" s="6" t="s">
        <v>24</v>
      </c>
    </row>
    <row r="4786" spans="1:17" ht="15">
      <c r="A4786" s="6" t="s">
        <v>17</v>
      </c>
      <c r="B4786" s="6" t="s">
        <v>18</v>
      </c>
      <c r="C4786" s="6" t="s">
        <v>38</v>
      </c>
      <c r="D4786" s="6" t="s">
        <v>6217</v>
      </c>
      <c r="E4786" s="6">
        <v>1</v>
      </c>
      <c r="F4786" s="6" t="s">
        <v>1970</v>
      </c>
      <c r="G4786" s="6" t="s">
        <v>22</v>
      </c>
      <c r="H4786" s="7">
        <v>43406.646527777775</v>
      </c>
      <c r="I4786" s="7">
        <v>43387.301111111112</v>
      </c>
      <c r="J4786" s="4">
        <f t="shared" si="373"/>
        <v>2018</v>
      </c>
      <c r="K4786" s="4">
        <f t="shared" si="374"/>
        <v>10</v>
      </c>
      <c r="L4786" s="6">
        <f t="shared" si="375"/>
        <v>1671443.999999715</v>
      </c>
      <c r="M4786" s="8">
        <f t="shared" si="371"/>
        <v>27857.39999999525</v>
      </c>
      <c r="N4786" s="8">
        <f t="shared" si="372"/>
        <v>27857.39999999525</v>
      </c>
      <c r="O4786" s="18">
        <v>1</v>
      </c>
      <c r="P4786" s="6" t="s">
        <v>7995</v>
      </c>
      <c r="Q4786" s="6" t="s">
        <v>24</v>
      </c>
    </row>
    <row r="4787" spans="1:17" ht="15">
      <c r="A4787" s="6" t="s">
        <v>17</v>
      </c>
      <c r="B4787" s="6" t="s">
        <v>18</v>
      </c>
      <c r="C4787" s="6" t="s">
        <v>38</v>
      </c>
      <c r="D4787" s="6" t="s">
        <v>7996</v>
      </c>
      <c r="E4787" s="6">
        <v>4</v>
      </c>
      <c r="F4787" s="6" t="s">
        <v>1970</v>
      </c>
      <c r="G4787" s="6" t="s">
        <v>22</v>
      </c>
      <c r="H4787" s="7">
        <v>43406.646782407406</v>
      </c>
      <c r="I4787" s="7">
        <v>43387.304050925923</v>
      </c>
      <c r="J4787" s="4">
        <f t="shared" si="373"/>
        <v>2018</v>
      </c>
      <c r="K4787" s="4">
        <f t="shared" si="374"/>
        <v>10</v>
      </c>
      <c r="L4787" s="6">
        <f t="shared" si="375"/>
        <v>1671212.0000001742</v>
      </c>
      <c r="M4787" s="8">
        <f t="shared" si="371"/>
        <v>27853.533333336236</v>
      </c>
      <c r="N4787" s="8">
        <f t="shared" si="372"/>
        <v>111414.13333334494</v>
      </c>
      <c r="O4787" s="18">
        <v>1</v>
      </c>
      <c r="P4787" s="6" t="s">
        <v>7997</v>
      </c>
      <c r="Q4787" s="6" t="s">
        <v>24</v>
      </c>
    </row>
    <row r="4788" spans="1:17" ht="15">
      <c r="A4788" s="6" t="s">
        <v>17</v>
      </c>
      <c r="B4788" s="6" t="s">
        <v>41</v>
      </c>
      <c r="C4788" s="6" t="s">
        <v>129</v>
      </c>
      <c r="D4788" s="6" t="s">
        <v>7998</v>
      </c>
      <c r="E4788" s="6">
        <v>3</v>
      </c>
      <c r="F4788" s="6" t="s">
        <v>1970</v>
      </c>
      <c r="G4788" s="6" t="s">
        <v>22</v>
      </c>
      <c r="H4788" s="7">
        <v>43399.888113425928</v>
      </c>
      <c r="I4788" s="7">
        <v>43387.373842592591</v>
      </c>
      <c r="J4788" s="4">
        <f t="shared" si="373"/>
        <v>2018</v>
      </c>
      <c r="K4788" s="4">
        <f t="shared" si="374"/>
        <v>10</v>
      </c>
      <c r="L4788" s="6">
        <f t="shared" si="375"/>
        <v>1081233.0000003101</v>
      </c>
      <c r="M4788" s="8">
        <f t="shared" si="371"/>
        <v>18020.550000005169</v>
      </c>
      <c r="N4788" s="8">
        <f t="shared" si="372"/>
        <v>54061.650000015507</v>
      </c>
      <c r="O4788" s="18">
        <v>1</v>
      </c>
      <c r="P4788" s="6" t="s">
        <v>7999</v>
      </c>
      <c r="Q4788" s="6" t="s">
        <v>24</v>
      </c>
    </row>
    <row r="4789" spans="1:17" ht="15">
      <c r="A4789" s="6" t="s">
        <v>17</v>
      </c>
      <c r="B4789" s="6" t="s">
        <v>41</v>
      </c>
      <c r="C4789" s="6" t="s">
        <v>129</v>
      </c>
      <c r="D4789" s="6" t="s">
        <v>8000</v>
      </c>
      <c r="E4789" s="6">
        <v>4</v>
      </c>
      <c r="F4789" s="6" t="s">
        <v>1970</v>
      </c>
      <c r="G4789" s="6" t="s">
        <v>22</v>
      </c>
      <c r="H4789" s="7">
        <v>43399.88858796296</v>
      </c>
      <c r="I4789" s="7">
        <v>43387.373842592591</v>
      </c>
      <c r="J4789" s="4">
        <f t="shared" si="373"/>
        <v>2018</v>
      </c>
      <c r="K4789" s="4">
        <f t="shared" si="374"/>
        <v>10</v>
      </c>
      <c r="L4789" s="6">
        <f t="shared" si="375"/>
        <v>1081273.9999998361</v>
      </c>
      <c r="M4789" s="8">
        <f t="shared" si="371"/>
        <v>18021.233333330601</v>
      </c>
      <c r="N4789" s="8">
        <f t="shared" si="372"/>
        <v>72084.933333322406</v>
      </c>
      <c r="O4789" s="18">
        <v>1</v>
      </c>
      <c r="P4789" s="6" t="s">
        <v>8001</v>
      </c>
      <c r="Q4789" s="6" t="s">
        <v>24</v>
      </c>
    </row>
    <row r="4790" spans="1:17" ht="15">
      <c r="A4790" s="6" t="s">
        <v>17</v>
      </c>
      <c r="B4790" s="6" t="s">
        <v>41</v>
      </c>
      <c r="C4790" s="6" t="s">
        <v>129</v>
      </c>
      <c r="D4790" s="6" t="s">
        <v>8002</v>
      </c>
      <c r="E4790" s="6">
        <v>1</v>
      </c>
      <c r="F4790" s="6" t="s">
        <v>1970</v>
      </c>
      <c r="G4790" s="6" t="s">
        <v>22</v>
      </c>
      <c r="H4790" s="7">
        <v>43399.888240740744</v>
      </c>
      <c r="I4790" s="7">
        <v>43387.37431712963</v>
      </c>
      <c r="J4790" s="4">
        <f t="shared" si="373"/>
        <v>2018</v>
      </c>
      <c r="K4790" s="4">
        <f t="shared" si="374"/>
        <v>10</v>
      </c>
      <c r="L4790" s="6">
        <f t="shared" si="375"/>
        <v>1081203.0000002123</v>
      </c>
      <c r="M4790" s="8">
        <f t="shared" si="371"/>
        <v>18020.050000003539</v>
      </c>
      <c r="N4790" s="8">
        <f t="shared" si="372"/>
        <v>18020.050000003539</v>
      </c>
      <c r="O4790" s="18">
        <v>1</v>
      </c>
      <c r="P4790" s="6" t="s">
        <v>8003</v>
      </c>
      <c r="Q4790" s="6" t="s">
        <v>24</v>
      </c>
    </row>
    <row r="4791" spans="1:19" s="123" customFormat="1" ht="15">
      <c r="A4791" s="127" t="s">
        <v>29</v>
      </c>
      <c r="B4791" s="127" t="s">
        <v>87</v>
      </c>
      <c r="C4791" s="127" t="s">
        <v>197</v>
      </c>
      <c r="D4791" s="127" t="s">
        <v>8004</v>
      </c>
      <c r="E4791" s="127">
        <v>1</v>
      </c>
      <c r="F4791" s="127" t="s">
        <v>92</v>
      </c>
      <c r="G4791" s="127" t="s">
        <v>22</v>
      </c>
      <c r="H4791" s="128">
        <v>43387.550694444442</v>
      </c>
      <c r="I4791" s="128">
        <v>43387.525000000001</v>
      </c>
      <c r="J4791" s="4">
        <f t="shared" si="373"/>
        <v>2018</v>
      </c>
      <c r="K4791" s="4">
        <f t="shared" si="374"/>
        <v>10</v>
      </c>
      <c r="L4791" s="127">
        <f t="shared" si="375"/>
        <v>2219.9999996926636</v>
      </c>
      <c r="M4791" s="125">
        <f t="shared" si="371"/>
        <v>36.999999994877726</v>
      </c>
      <c r="N4791" s="125">
        <f t="shared" si="372"/>
        <v>36.999999994877726</v>
      </c>
      <c r="O4791" s="126">
        <v>1</v>
      </c>
      <c r="P4791" s="127" t="s">
        <v>8005</v>
      </c>
      <c r="Q4791" s="127" t="s">
        <v>24</v>
      </c>
      <c r="S4791"/>
    </row>
    <row r="4792" spans="1:17" ht="15">
      <c r="A4792" s="6" t="s">
        <v>17</v>
      </c>
      <c r="B4792" s="6" t="s">
        <v>18</v>
      </c>
      <c r="C4792" s="6" t="s">
        <v>35</v>
      </c>
      <c r="D4792" s="6" t="s">
        <v>8006</v>
      </c>
      <c r="E4792" s="6">
        <v>1</v>
      </c>
      <c r="F4792" s="6" t="s">
        <v>33</v>
      </c>
      <c r="G4792" s="6" t="s">
        <v>22</v>
      </c>
      <c r="H4792" s="7">
        <v>43213.72142361111</v>
      </c>
      <c r="I4792" s="7">
        <v>43213.678472222222</v>
      </c>
      <c r="J4792" s="4">
        <f t="shared" si="373"/>
        <v>2018</v>
      </c>
      <c r="K4792" s="4">
        <f t="shared" si="374"/>
        <v>4</v>
      </c>
      <c r="L4792" s="6">
        <f t="shared" si="375"/>
        <v>3710.9999999636784</v>
      </c>
      <c r="M4792" s="8">
        <f t="shared" si="371"/>
        <v>61.84999999939464</v>
      </c>
      <c r="N4792" s="8">
        <f t="shared" si="372"/>
        <v>61.84999999939464</v>
      </c>
      <c r="O4792" s="18">
        <v>1</v>
      </c>
      <c r="P4792" s="6" t="s">
        <v>8007</v>
      </c>
      <c r="Q4792" s="6" t="s">
        <v>24</v>
      </c>
    </row>
    <row r="4793" spans="1:17" ht="15">
      <c r="A4793" s="6" t="s">
        <v>17</v>
      </c>
      <c r="B4793" s="6" t="s">
        <v>18</v>
      </c>
      <c r="C4793" s="6" t="s">
        <v>25</v>
      </c>
      <c r="D4793" s="6" t="s">
        <v>1099</v>
      </c>
      <c r="E4793" s="6">
        <v>1</v>
      </c>
      <c r="F4793" s="6" t="s">
        <v>33</v>
      </c>
      <c r="G4793" s="6" t="s">
        <v>22</v>
      </c>
      <c r="H4793" s="7">
        <v>43220.429131944446</v>
      </c>
      <c r="I4793" s="7">
        <v>43220.400914351849</v>
      </c>
      <c r="J4793" s="4">
        <f t="shared" si="373"/>
        <v>2018</v>
      </c>
      <c r="K4793" s="4">
        <f t="shared" si="374"/>
        <v>4</v>
      </c>
      <c r="L4793" s="6">
        <f t="shared" si="375"/>
        <v>2438.0000003613532</v>
      </c>
      <c r="M4793" s="8">
        <f t="shared" si="371"/>
        <v>40.633333339355886</v>
      </c>
      <c r="N4793" s="8">
        <f t="shared" si="372"/>
        <v>40.633333339355886</v>
      </c>
      <c r="O4793" s="18">
        <v>1</v>
      </c>
      <c r="P4793" s="6" t="s">
        <v>8008</v>
      </c>
      <c r="Q4793" s="6" t="s">
        <v>24</v>
      </c>
    </row>
    <row r="4794" spans="1:17" ht="15">
      <c r="A4794" s="6" t="s">
        <v>17</v>
      </c>
      <c r="B4794" s="6" t="s">
        <v>55</v>
      </c>
      <c r="C4794" s="6" t="s">
        <v>326</v>
      </c>
      <c r="D4794" s="6" t="s">
        <v>3017</v>
      </c>
      <c r="E4794" s="6">
        <v>44</v>
      </c>
      <c r="F4794" s="6" t="s">
        <v>1970</v>
      </c>
      <c r="G4794" s="6" t="s">
        <v>22</v>
      </c>
      <c r="H4794" s="7">
        <v>43395.803344907406</v>
      </c>
      <c r="I4794" s="7">
        <v>43387.863564814812</v>
      </c>
      <c r="J4794" s="4">
        <f t="shared" si="373"/>
        <v>2018</v>
      </c>
      <c r="K4794" s="4">
        <f t="shared" si="374"/>
        <v>10</v>
      </c>
      <c r="L4794" s="6">
        <f t="shared" si="375"/>
        <v>685997.00000016019</v>
      </c>
      <c r="M4794" s="8">
        <f t="shared" si="371"/>
        <v>11433.283333336003</v>
      </c>
      <c r="N4794" s="8">
        <f t="shared" si="372"/>
        <v>503064.46666678414</v>
      </c>
      <c r="O4794" s="18">
        <v>1</v>
      </c>
      <c r="P4794" s="6" t="s">
        <v>8009</v>
      </c>
      <c r="Q4794" s="6" t="s">
        <v>24</v>
      </c>
    </row>
    <row r="4795" spans="1:17" ht="15">
      <c r="A4795" s="6" t="s">
        <v>17</v>
      </c>
      <c r="B4795" s="6" t="s">
        <v>55</v>
      </c>
      <c r="C4795" s="6" t="s">
        <v>271</v>
      </c>
      <c r="D4795" s="6" t="s">
        <v>3885</v>
      </c>
      <c r="E4795" s="6">
        <v>3</v>
      </c>
      <c r="F4795" s="6" t="s">
        <v>1970</v>
      </c>
      <c r="G4795" s="6" t="s">
        <v>22</v>
      </c>
      <c r="H4795" s="7">
        <v>43394.323055555556</v>
      </c>
      <c r="I4795" s="7">
        <v>43387.910995370374</v>
      </c>
      <c r="J4795" s="4">
        <f t="shared" si="373"/>
        <v>2018</v>
      </c>
      <c r="K4795" s="4">
        <f t="shared" si="374"/>
        <v>10</v>
      </c>
      <c r="L4795" s="6">
        <f t="shared" si="375"/>
        <v>554001.99999979232</v>
      </c>
      <c r="M4795" s="8">
        <f t="shared" si="371"/>
        <v>9233.3666666632053</v>
      </c>
      <c r="N4795" s="8">
        <f t="shared" si="372"/>
        <v>27700.099999989616</v>
      </c>
      <c r="O4795" s="18">
        <v>1</v>
      </c>
      <c r="P4795" s="6" t="s">
        <v>8010</v>
      </c>
      <c r="Q4795" s="6" t="s">
        <v>24</v>
      </c>
    </row>
    <row r="4796" spans="1:17" ht="15">
      <c r="A4796" s="6" t="s">
        <v>17</v>
      </c>
      <c r="B4796" s="6" t="s">
        <v>55</v>
      </c>
      <c r="C4796" s="6" t="s">
        <v>271</v>
      </c>
      <c r="D4796" s="6" t="s">
        <v>1858</v>
      </c>
      <c r="E4796" s="6">
        <v>3</v>
      </c>
      <c r="F4796" s="6" t="s">
        <v>1970</v>
      </c>
      <c r="G4796" s="6" t="s">
        <v>22</v>
      </c>
      <c r="H4796" s="7">
        <v>43394.323055555556</v>
      </c>
      <c r="I4796" s="7">
        <v>43387.91170138889</v>
      </c>
      <c r="J4796" s="4">
        <f t="shared" si="373"/>
        <v>2018</v>
      </c>
      <c r="K4796" s="4">
        <f t="shared" si="374"/>
        <v>10</v>
      </c>
      <c r="L4796" s="6">
        <f t="shared" si="375"/>
        <v>553940.99999999162</v>
      </c>
      <c r="M4796" s="8">
        <f t="shared" si="371"/>
        <v>9232.3499999998603</v>
      </c>
      <c r="N4796" s="8">
        <f t="shared" si="372"/>
        <v>27697.049999999581</v>
      </c>
      <c r="O4796" s="18">
        <v>1</v>
      </c>
      <c r="P4796" s="6" t="s">
        <v>8011</v>
      </c>
      <c r="Q4796" s="6" t="s">
        <v>24</v>
      </c>
    </row>
    <row r="4797" spans="1:17" ht="15">
      <c r="A4797" s="6" t="s">
        <v>17</v>
      </c>
      <c r="B4797" s="6" t="s">
        <v>55</v>
      </c>
      <c r="C4797" s="6" t="s">
        <v>271</v>
      </c>
      <c r="D4797" s="6" t="s">
        <v>8012</v>
      </c>
      <c r="E4797" s="6">
        <v>3</v>
      </c>
      <c r="F4797" s="6" t="s">
        <v>1970</v>
      </c>
      <c r="G4797" s="6" t="s">
        <v>22</v>
      </c>
      <c r="H4797" s="7">
        <v>43394.323055555556</v>
      </c>
      <c r="I4797" s="7">
        <v>43388.010937500003</v>
      </c>
      <c r="J4797" s="4">
        <f t="shared" si="373"/>
        <v>2018</v>
      </c>
      <c r="K4797" s="4">
        <f t="shared" si="374"/>
        <v>10</v>
      </c>
      <c r="L4797" s="6">
        <f t="shared" si="375"/>
        <v>545366.99999982957</v>
      </c>
      <c r="M4797" s="8">
        <f t="shared" si="371"/>
        <v>9089.4499999971595</v>
      </c>
      <c r="N4797" s="8">
        <f t="shared" si="372"/>
        <v>27268.349999991478</v>
      </c>
      <c r="O4797" s="18">
        <v>1</v>
      </c>
      <c r="P4797" s="6" t="s">
        <v>8013</v>
      </c>
      <c r="Q4797" s="6" t="s">
        <v>24</v>
      </c>
    </row>
    <row r="4798" spans="1:17" ht="15">
      <c r="A4798" s="6" t="s">
        <v>17</v>
      </c>
      <c r="B4798" s="6" t="s">
        <v>55</v>
      </c>
      <c r="C4798" s="6" t="s">
        <v>271</v>
      </c>
      <c r="D4798" s="6" t="s">
        <v>8014</v>
      </c>
      <c r="E4798" s="6">
        <v>1</v>
      </c>
      <c r="F4798" s="6" t="s">
        <v>1970</v>
      </c>
      <c r="G4798" s="6" t="s">
        <v>22</v>
      </c>
      <c r="H4798" s="7">
        <v>43394.323055555556</v>
      </c>
      <c r="I4798" s="7">
        <v>43388.030694444446</v>
      </c>
      <c r="J4798" s="4">
        <f t="shared" si="373"/>
        <v>2018</v>
      </c>
      <c r="K4798" s="4">
        <f t="shared" si="374"/>
        <v>10</v>
      </c>
      <c r="L4798" s="6">
        <f t="shared" si="375"/>
        <v>543659.99999998603</v>
      </c>
      <c r="M4798" s="8">
        <f t="shared" si="371"/>
        <v>9060.9999999997672</v>
      </c>
      <c r="N4798" s="8">
        <f t="shared" si="372"/>
        <v>9060.9999999997672</v>
      </c>
      <c r="O4798" s="18">
        <v>1</v>
      </c>
      <c r="P4798" s="6" t="s">
        <v>8015</v>
      </c>
      <c r="Q4798" s="6" t="s">
        <v>24</v>
      </c>
    </row>
    <row r="4799" spans="1:17" ht="15">
      <c r="A4799" s="6" t="s">
        <v>17</v>
      </c>
      <c r="B4799" s="6" t="s">
        <v>55</v>
      </c>
      <c r="C4799" s="6" t="s">
        <v>271</v>
      </c>
      <c r="D4799" s="6" t="s">
        <v>8016</v>
      </c>
      <c r="E4799" s="6">
        <v>52</v>
      </c>
      <c r="F4799" s="6" t="s">
        <v>1970</v>
      </c>
      <c r="G4799" s="6" t="s">
        <v>22</v>
      </c>
      <c r="H4799" s="7">
        <v>43394.323148148149</v>
      </c>
      <c r="I4799" s="7">
        <v>43388.030694444446</v>
      </c>
      <c r="J4799" s="4">
        <f t="shared" si="373"/>
        <v>2018</v>
      </c>
      <c r="K4799" s="4">
        <f t="shared" si="374"/>
        <v>10</v>
      </c>
      <c r="L4799" s="6">
        <f t="shared" si="375"/>
        <v>543667.9999999702</v>
      </c>
      <c r="M4799" s="8">
        <f t="shared" si="371"/>
        <v>9061.1333333328366</v>
      </c>
      <c r="N4799" s="8">
        <f t="shared" si="372"/>
        <v>471178.9333333075</v>
      </c>
      <c r="O4799" s="18">
        <v>1</v>
      </c>
      <c r="P4799" s="6" t="s">
        <v>8017</v>
      </c>
      <c r="Q4799" s="6" t="s">
        <v>24</v>
      </c>
    </row>
    <row r="4800" spans="1:17" ht="15">
      <c r="A4800" s="6" t="s">
        <v>17</v>
      </c>
      <c r="B4800" s="6" t="s">
        <v>55</v>
      </c>
      <c r="C4800" s="6" t="s">
        <v>271</v>
      </c>
      <c r="D4800" s="6" t="s">
        <v>8018</v>
      </c>
      <c r="E4800" s="6">
        <v>6</v>
      </c>
      <c r="F4800" s="6" t="s">
        <v>1970</v>
      </c>
      <c r="G4800" s="6" t="s">
        <v>22</v>
      </c>
      <c r="H4800" s="7">
        <v>43394.323055555556</v>
      </c>
      <c r="I4800" s="7">
        <v>43388.085034722222</v>
      </c>
      <c r="J4800" s="4">
        <f t="shared" si="373"/>
        <v>2018</v>
      </c>
      <c r="K4800" s="4">
        <f t="shared" si="374"/>
        <v>10</v>
      </c>
      <c r="L4800" s="6">
        <f t="shared" si="375"/>
        <v>538965.00000008382</v>
      </c>
      <c r="M4800" s="8">
        <f t="shared" si="376" ref="M4800:M4863">+L4800/60</f>
        <v>8982.750000001397</v>
      </c>
      <c r="N4800" s="8">
        <f t="shared" si="377" ref="N4800:N4863">+M4800*E4800</f>
        <v>53896.500000008382</v>
      </c>
      <c r="O4800" s="18">
        <v>1</v>
      </c>
      <c r="P4800" s="6" t="s">
        <v>8019</v>
      </c>
      <c r="Q4800" s="6" t="s">
        <v>24</v>
      </c>
    </row>
    <row r="4801" spans="1:17" ht="15">
      <c r="A4801" s="6" t="s">
        <v>17</v>
      </c>
      <c r="B4801" s="6" t="s">
        <v>41</v>
      </c>
      <c r="C4801" s="6" t="s">
        <v>129</v>
      </c>
      <c r="D4801" s="6" t="s">
        <v>7837</v>
      </c>
      <c r="E4801" s="6">
        <v>4</v>
      </c>
      <c r="F4801" s="6" t="s">
        <v>1970</v>
      </c>
      <c r="G4801" s="6" t="s">
        <v>22</v>
      </c>
      <c r="H4801" s="7">
        <v>43401.367384259262</v>
      </c>
      <c r="I4801" s="7">
        <v>43388.639999999999</v>
      </c>
      <c r="J4801" s="4">
        <f t="shared" si="373"/>
        <v>2018</v>
      </c>
      <c r="K4801" s="4">
        <f t="shared" si="374"/>
        <v>10</v>
      </c>
      <c r="L4801" s="6">
        <f t="shared" si="375"/>
        <v>1099646.0000002524</v>
      </c>
      <c r="M4801" s="8">
        <f t="shared" si="376"/>
        <v>18327.43333333754</v>
      </c>
      <c r="N4801" s="8">
        <f t="shared" si="377"/>
        <v>73309.733333350159</v>
      </c>
      <c r="O4801" s="18">
        <v>1</v>
      </c>
      <c r="P4801" s="6" t="s">
        <v>8020</v>
      </c>
      <c r="Q4801" s="6" t="s">
        <v>24</v>
      </c>
    </row>
    <row r="4802" spans="1:17" ht="15">
      <c r="A4802" s="6" t="s">
        <v>17</v>
      </c>
      <c r="B4802" s="6" t="s">
        <v>41</v>
      </c>
      <c r="C4802" s="6" t="s">
        <v>129</v>
      </c>
      <c r="D4802" s="6" t="s">
        <v>8021</v>
      </c>
      <c r="E4802" s="6">
        <v>1</v>
      </c>
      <c r="F4802" s="6" t="s">
        <v>1970</v>
      </c>
      <c r="G4802" s="6" t="s">
        <v>22</v>
      </c>
      <c r="H4802" s="7">
        <v>43389.406400462962</v>
      </c>
      <c r="I4802" s="7">
        <v>43388.639999999999</v>
      </c>
      <c r="J4802" s="4">
        <f t="shared" si="373"/>
        <v>2018</v>
      </c>
      <c r="K4802" s="4">
        <f t="shared" si="374"/>
        <v>10</v>
      </c>
      <c r="L4802" s="6">
        <f t="shared" si="375"/>
        <v>66216.999999945983</v>
      </c>
      <c r="M4802" s="8">
        <f t="shared" si="376"/>
        <v>1103.6166666657664</v>
      </c>
      <c r="N4802" s="8">
        <f t="shared" si="377"/>
        <v>1103.6166666657664</v>
      </c>
      <c r="O4802" s="18">
        <v>1</v>
      </c>
      <c r="P4802" s="6" t="s">
        <v>8022</v>
      </c>
      <c r="Q4802" s="6" t="s">
        <v>24</v>
      </c>
    </row>
    <row r="4803" spans="1:17" ht="15">
      <c r="A4803" s="6" t="s">
        <v>17</v>
      </c>
      <c r="B4803" s="6" t="s">
        <v>41</v>
      </c>
      <c r="C4803" s="6" t="s">
        <v>1788</v>
      </c>
      <c r="D4803" s="6" t="s">
        <v>2128</v>
      </c>
      <c r="E4803" s="6">
        <v>23</v>
      </c>
      <c r="F4803" s="6" t="s">
        <v>1970</v>
      </c>
      <c r="G4803" s="6" t="s">
        <v>22</v>
      </c>
      <c r="H4803" s="7">
        <v>43392.797986111109</v>
      </c>
      <c r="I4803" s="7">
        <v>43388.639999999999</v>
      </c>
      <c r="J4803" s="4">
        <f t="shared" si="378" ref="J4803:J4866">YEAR(I4803)</f>
        <v>2018</v>
      </c>
      <c r="K4803" s="4">
        <f t="shared" si="379" ref="K4803:K4866">MONTH(I4803)</f>
        <v>10</v>
      </c>
      <c r="L4803" s="6">
        <f t="shared" si="375"/>
        <v>359249.9999998603</v>
      </c>
      <c r="M4803" s="8">
        <f t="shared" si="376"/>
        <v>5987.4999999976717</v>
      </c>
      <c r="N4803" s="8">
        <f t="shared" si="377"/>
        <v>137712.49999994645</v>
      </c>
      <c r="O4803" s="18">
        <v>1</v>
      </c>
      <c r="P4803" s="6" t="s">
        <v>8023</v>
      </c>
      <c r="Q4803" s="6" t="s">
        <v>24</v>
      </c>
    </row>
    <row r="4804" spans="1:17" ht="15">
      <c r="A4804" s="6" t="s">
        <v>17</v>
      </c>
      <c r="B4804" s="6" t="s">
        <v>41</v>
      </c>
      <c r="C4804" s="6" t="s">
        <v>129</v>
      </c>
      <c r="D4804" s="6" t="s">
        <v>834</v>
      </c>
      <c r="E4804" s="6">
        <v>6</v>
      </c>
      <c r="F4804" s="6" t="s">
        <v>1970</v>
      </c>
      <c r="G4804" s="6" t="s">
        <v>22</v>
      </c>
      <c r="H4804" s="7">
        <v>43388.647557870368</v>
      </c>
      <c r="I4804" s="7">
        <v>43388.639999999999</v>
      </c>
      <c r="J4804" s="4">
        <f t="shared" si="378"/>
        <v>2018</v>
      </c>
      <c r="K4804" s="4">
        <f t="shared" si="379"/>
        <v>10</v>
      </c>
      <c r="L4804" s="6">
        <f t="shared" si="375"/>
        <v>652.99999988637865</v>
      </c>
      <c r="M4804" s="8">
        <f t="shared" si="376"/>
        <v>10.883333331439644</v>
      </c>
      <c r="N4804" s="8">
        <f t="shared" si="377"/>
        <v>65.299999988637865</v>
      </c>
      <c r="O4804" s="18">
        <v>1</v>
      </c>
      <c r="P4804" s="6" t="s">
        <v>8024</v>
      </c>
      <c r="Q4804" s="6" t="s">
        <v>24</v>
      </c>
    </row>
    <row r="4805" spans="1:17" ht="15">
      <c r="A4805" s="6" t="s">
        <v>17</v>
      </c>
      <c r="B4805" s="6" t="s">
        <v>41</v>
      </c>
      <c r="C4805" s="6" t="s">
        <v>129</v>
      </c>
      <c r="D4805" s="6" t="s">
        <v>8025</v>
      </c>
      <c r="E4805" s="6">
        <v>2</v>
      </c>
      <c r="F4805" s="6" t="s">
        <v>1970</v>
      </c>
      <c r="G4805" s="6" t="s">
        <v>22</v>
      </c>
      <c r="H4805" s="7">
        <v>43388.648611111108</v>
      </c>
      <c r="I4805" s="7">
        <v>43388.639999999999</v>
      </c>
      <c r="J4805" s="4">
        <f t="shared" si="378"/>
        <v>2018</v>
      </c>
      <c r="K4805" s="4">
        <f t="shared" si="379"/>
        <v>10</v>
      </c>
      <c r="L4805" s="6">
        <f t="shared" si="375"/>
        <v>743.99999978486449</v>
      </c>
      <c r="M4805" s="8">
        <f t="shared" si="376"/>
        <v>12.399999996414408</v>
      </c>
      <c r="N4805" s="8">
        <f t="shared" si="377"/>
        <v>24.799999992828816</v>
      </c>
      <c r="O4805" s="18">
        <v>1</v>
      </c>
      <c r="P4805" s="6" t="s">
        <v>8026</v>
      </c>
      <c r="Q4805" s="6" t="s">
        <v>24</v>
      </c>
    </row>
    <row r="4806" spans="1:17" ht="15">
      <c r="A4806" s="6" t="s">
        <v>17</v>
      </c>
      <c r="B4806" s="6" t="s">
        <v>41</v>
      </c>
      <c r="C4806" s="6" t="s">
        <v>129</v>
      </c>
      <c r="D4806" s="6" t="s">
        <v>8027</v>
      </c>
      <c r="E4806" s="6">
        <v>2</v>
      </c>
      <c r="F4806" s="6" t="s">
        <v>1970</v>
      </c>
      <c r="G4806" s="6" t="s">
        <v>22</v>
      </c>
      <c r="H4806" s="7">
        <v>43397.878703703704</v>
      </c>
      <c r="I4806" s="7">
        <v>43388.639999999999</v>
      </c>
      <c r="J4806" s="4">
        <f t="shared" si="378"/>
        <v>2018</v>
      </c>
      <c r="K4806" s="4">
        <f t="shared" si="379"/>
        <v>10</v>
      </c>
      <c r="L4806" s="6">
        <f t="shared" si="375"/>
        <v>798224.00000004563</v>
      </c>
      <c r="M4806" s="8">
        <f t="shared" si="376"/>
        <v>13303.733333334094</v>
      </c>
      <c r="N4806" s="8">
        <f t="shared" si="377"/>
        <v>26607.466666668188</v>
      </c>
      <c r="O4806" s="18">
        <v>1</v>
      </c>
      <c r="P4806" s="6" t="s">
        <v>8028</v>
      </c>
      <c r="Q4806" s="6" t="s">
        <v>24</v>
      </c>
    </row>
    <row r="4807" spans="1:17" ht="15">
      <c r="A4807" s="6" t="s">
        <v>17</v>
      </c>
      <c r="B4807" s="6" t="s">
        <v>41</v>
      </c>
      <c r="C4807" s="6" t="s">
        <v>129</v>
      </c>
      <c r="D4807" s="6" t="s">
        <v>8029</v>
      </c>
      <c r="E4807" s="6">
        <v>2</v>
      </c>
      <c r="F4807" s="6" t="s">
        <v>1970</v>
      </c>
      <c r="G4807" s="6" t="s">
        <v>22</v>
      </c>
      <c r="H4807" s="7">
        <v>43389.416446759256</v>
      </c>
      <c r="I4807" s="7">
        <v>43388.639999999999</v>
      </c>
      <c r="J4807" s="4">
        <f t="shared" si="378"/>
        <v>2018</v>
      </c>
      <c r="K4807" s="4">
        <f t="shared" si="379"/>
        <v>10</v>
      </c>
      <c r="L4807" s="6">
        <f t="shared" si="375"/>
        <v>67084.999999799766</v>
      </c>
      <c r="M4807" s="8">
        <f t="shared" si="376"/>
        <v>1118.0833333299961</v>
      </c>
      <c r="N4807" s="8">
        <f t="shared" si="377"/>
        <v>2236.1666666599922</v>
      </c>
      <c r="O4807" s="18">
        <v>1</v>
      </c>
      <c r="P4807" s="6" t="s">
        <v>8030</v>
      </c>
      <c r="Q4807" s="6" t="s">
        <v>24</v>
      </c>
    </row>
    <row r="4808" spans="1:17" ht="15">
      <c r="A4808" s="6" t="s">
        <v>17</v>
      </c>
      <c r="B4808" s="6" t="s">
        <v>41</v>
      </c>
      <c r="C4808" s="6" t="s">
        <v>129</v>
      </c>
      <c r="D4808" s="6" t="s">
        <v>8031</v>
      </c>
      <c r="E4808" s="6">
        <v>2</v>
      </c>
      <c r="F4808" s="6" t="s">
        <v>1970</v>
      </c>
      <c r="G4808" s="6" t="s">
        <v>22</v>
      </c>
      <c r="H4808" s="7">
        <v>43389.401736111111</v>
      </c>
      <c r="I4808" s="7">
        <v>43388.639999999999</v>
      </c>
      <c r="J4808" s="4">
        <f t="shared" si="378"/>
        <v>2018</v>
      </c>
      <c r="K4808" s="4">
        <f t="shared" si="379"/>
        <v>10</v>
      </c>
      <c r="L4808" s="6">
        <f t="shared" si="375"/>
        <v>65814.000000036322</v>
      </c>
      <c r="M4808" s="8">
        <f t="shared" si="376"/>
        <v>1096.9000000006054</v>
      </c>
      <c r="N4808" s="8">
        <f t="shared" si="377"/>
        <v>2193.8000000012107</v>
      </c>
      <c r="O4808" s="18">
        <v>1</v>
      </c>
      <c r="P4808" s="6" t="s">
        <v>8032</v>
      </c>
      <c r="Q4808" s="6" t="s">
        <v>24</v>
      </c>
    </row>
    <row r="4809" spans="1:17" ht="15">
      <c r="A4809" s="6" t="s">
        <v>17</v>
      </c>
      <c r="B4809" s="6" t="s">
        <v>41</v>
      </c>
      <c r="C4809" s="6" t="s">
        <v>129</v>
      </c>
      <c r="D4809" s="6" t="s">
        <v>8033</v>
      </c>
      <c r="E4809" s="6">
        <v>1</v>
      </c>
      <c r="F4809" s="6" t="s">
        <v>1970</v>
      </c>
      <c r="G4809" s="6" t="s">
        <v>22</v>
      </c>
      <c r="H4809" s="7">
        <v>43389.399710648147</v>
      </c>
      <c r="I4809" s="7">
        <v>43388.639999999999</v>
      </c>
      <c r="J4809" s="4">
        <f t="shared" si="378"/>
        <v>2018</v>
      </c>
      <c r="K4809" s="4">
        <f t="shared" si="379"/>
        <v>10</v>
      </c>
      <c r="L4809" s="6">
        <f t="shared" si="375"/>
        <v>65638.999999989755</v>
      </c>
      <c r="M4809" s="8">
        <f t="shared" si="376"/>
        <v>1093.9833333331626</v>
      </c>
      <c r="N4809" s="8">
        <f t="shared" si="377"/>
        <v>1093.9833333331626</v>
      </c>
      <c r="O4809" s="18">
        <v>1</v>
      </c>
      <c r="P4809" s="6" t="s">
        <v>8034</v>
      </c>
      <c r="Q4809" s="6" t="s">
        <v>24</v>
      </c>
    </row>
    <row r="4810" spans="1:17" ht="15">
      <c r="A4810" s="6" t="s">
        <v>17</v>
      </c>
      <c r="B4810" s="6" t="s">
        <v>41</v>
      </c>
      <c r="C4810" s="6" t="s">
        <v>129</v>
      </c>
      <c r="D4810" s="6" t="s">
        <v>8035</v>
      </c>
      <c r="E4810" s="6">
        <v>1</v>
      </c>
      <c r="F4810" s="6" t="s">
        <v>1970</v>
      </c>
      <c r="G4810" s="6" t="s">
        <v>22</v>
      </c>
      <c r="H4810" s="7">
        <v>43401.82917824074</v>
      </c>
      <c r="I4810" s="7">
        <v>43388.647557870368</v>
      </c>
      <c r="J4810" s="4">
        <f t="shared" si="378"/>
        <v>2018</v>
      </c>
      <c r="K4810" s="4">
        <f t="shared" si="379"/>
        <v>10</v>
      </c>
      <c r="L4810" s="6">
        <f t="shared" si="380" ref="L4810:L4873">(H4810-I4810)*60*24*60</f>
        <v>1138892.0000000624</v>
      </c>
      <c r="M4810" s="8">
        <f t="shared" si="376"/>
        <v>18981.533333334373</v>
      </c>
      <c r="N4810" s="8">
        <f t="shared" si="377"/>
        <v>18981.533333334373</v>
      </c>
      <c r="O4810" s="18">
        <v>1</v>
      </c>
      <c r="P4810" s="6" t="s">
        <v>8036</v>
      </c>
      <c r="Q4810" s="6" t="s">
        <v>24</v>
      </c>
    </row>
    <row r="4811" spans="1:17" ht="15">
      <c r="A4811" s="6" t="s">
        <v>17</v>
      </c>
      <c r="B4811" s="6" t="s">
        <v>41</v>
      </c>
      <c r="C4811" s="6" t="s">
        <v>129</v>
      </c>
      <c r="D4811" s="6" t="s">
        <v>6374</v>
      </c>
      <c r="E4811" s="6">
        <v>86</v>
      </c>
      <c r="F4811" s="6" t="s">
        <v>1970</v>
      </c>
      <c r="G4811" s="6" t="s">
        <v>22</v>
      </c>
      <c r="H4811" s="7">
        <v>43389.475092592591</v>
      </c>
      <c r="I4811" s="7">
        <v>43388.647557870368</v>
      </c>
      <c r="J4811" s="4">
        <f t="shared" si="378"/>
        <v>2018</v>
      </c>
      <c r="K4811" s="4">
        <f t="shared" si="379"/>
        <v>10</v>
      </c>
      <c r="L4811" s="6">
        <f t="shared" si="380"/>
        <v>71499.000000022352</v>
      </c>
      <c r="M4811" s="8">
        <f t="shared" si="376"/>
        <v>1191.6500000003725</v>
      </c>
      <c r="N4811" s="8">
        <f t="shared" si="377"/>
        <v>102481.90000003204</v>
      </c>
      <c r="O4811" s="18">
        <v>1</v>
      </c>
      <c r="P4811" s="6" t="s">
        <v>8037</v>
      </c>
      <c r="Q4811" s="6" t="s">
        <v>24</v>
      </c>
    </row>
    <row r="4812" spans="1:17" ht="15">
      <c r="A4812" s="6" t="s">
        <v>17</v>
      </c>
      <c r="B4812" s="6" t="s">
        <v>41</v>
      </c>
      <c r="C4812" s="6" t="s">
        <v>129</v>
      </c>
      <c r="D4812" s="6" t="s">
        <v>5842</v>
      </c>
      <c r="E4812" s="6">
        <v>2</v>
      </c>
      <c r="F4812" s="6" t="s">
        <v>1970</v>
      </c>
      <c r="G4812" s="6" t="s">
        <v>22</v>
      </c>
      <c r="H4812" s="7">
        <v>43401.463726851849</v>
      </c>
      <c r="I4812" s="7">
        <v>43388.647557870368</v>
      </c>
      <c r="J4812" s="4">
        <f t="shared" si="378"/>
        <v>2018</v>
      </c>
      <c r="K4812" s="4">
        <f t="shared" si="379"/>
        <v>10</v>
      </c>
      <c r="L4812" s="6">
        <f t="shared" si="380"/>
        <v>1107316.9999999227</v>
      </c>
      <c r="M4812" s="8">
        <f t="shared" si="376"/>
        <v>18455.283333332045</v>
      </c>
      <c r="N4812" s="8">
        <f t="shared" si="377"/>
        <v>36910.56666666409</v>
      </c>
      <c r="O4812" s="18">
        <v>1</v>
      </c>
      <c r="P4812" s="6" t="s">
        <v>8038</v>
      </c>
      <c r="Q4812" s="6" t="s">
        <v>24</v>
      </c>
    </row>
    <row r="4813" spans="1:17" ht="15">
      <c r="A4813" s="6" t="s">
        <v>17</v>
      </c>
      <c r="B4813" s="6" t="s">
        <v>41</v>
      </c>
      <c r="C4813" s="6" t="s">
        <v>129</v>
      </c>
      <c r="D4813" s="6" t="s">
        <v>8039</v>
      </c>
      <c r="E4813" s="6">
        <v>3</v>
      </c>
      <c r="F4813" s="6" t="s">
        <v>1970</v>
      </c>
      <c r="G4813" s="6" t="s">
        <v>22</v>
      </c>
      <c r="H4813" s="7">
        <v>43401.462997685187</v>
      </c>
      <c r="I4813" s="7">
        <v>43388.647557870368</v>
      </c>
      <c r="J4813" s="4">
        <f t="shared" si="378"/>
        <v>2018</v>
      </c>
      <c r="K4813" s="4">
        <f t="shared" si="379"/>
        <v>10</v>
      </c>
      <c r="L4813" s="6">
        <f t="shared" si="380"/>
        <v>1107254.0000002831</v>
      </c>
      <c r="M4813" s="8">
        <f t="shared" si="376"/>
        <v>18454.233333338052</v>
      </c>
      <c r="N4813" s="8">
        <f t="shared" si="377"/>
        <v>55362.700000014156</v>
      </c>
      <c r="O4813" s="18">
        <v>1</v>
      </c>
      <c r="P4813" s="6" t="s">
        <v>8040</v>
      </c>
      <c r="Q4813" s="6" t="s">
        <v>24</v>
      </c>
    </row>
    <row r="4814" spans="1:17" ht="15">
      <c r="A4814" s="6" t="s">
        <v>17</v>
      </c>
      <c r="B4814" s="6" t="s">
        <v>41</v>
      </c>
      <c r="C4814" s="6" t="s">
        <v>129</v>
      </c>
      <c r="D4814" s="6" t="s">
        <v>8041</v>
      </c>
      <c r="E4814" s="6">
        <v>219</v>
      </c>
      <c r="F4814" s="6" t="s">
        <v>1970</v>
      </c>
      <c r="G4814" s="6" t="s">
        <v>22</v>
      </c>
      <c r="H4814" s="7">
        <v>43390.910752314812</v>
      </c>
      <c r="I4814" s="7">
        <v>43388.647557870368</v>
      </c>
      <c r="J4814" s="4">
        <f t="shared" si="378"/>
        <v>2018</v>
      </c>
      <c r="K4814" s="4">
        <f t="shared" si="379"/>
        <v>10</v>
      </c>
      <c r="L4814" s="6">
        <f t="shared" si="380"/>
        <v>195539.99999994412</v>
      </c>
      <c r="M4814" s="8">
        <f t="shared" si="376"/>
        <v>3258.9999999990687</v>
      </c>
      <c r="N4814" s="8">
        <f t="shared" si="377"/>
        <v>713720.99999979604</v>
      </c>
      <c r="O4814" s="18">
        <v>1</v>
      </c>
      <c r="P4814" s="6" t="s">
        <v>8042</v>
      </c>
      <c r="Q4814" s="6" t="s">
        <v>24</v>
      </c>
    </row>
    <row r="4815" spans="1:17" ht="15">
      <c r="A4815" s="6" t="s">
        <v>17</v>
      </c>
      <c r="B4815" s="6" t="s">
        <v>41</v>
      </c>
      <c r="C4815" s="6" t="s">
        <v>129</v>
      </c>
      <c r="D4815" s="6" t="s">
        <v>3212</v>
      </c>
      <c r="E4815" s="6">
        <v>8</v>
      </c>
      <c r="F4815" s="6" t="s">
        <v>1970</v>
      </c>
      <c r="G4815" s="6" t="s">
        <v>22</v>
      </c>
      <c r="H4815" s="7">
        <v>43399.887407407405</v>
      </c>
      <c r="I4815" s="7">
        <v>43388.647557870368</v>
      </c>
      <c r="J4815" s="4">
        <f t="shared" si="378"/>
        <v>2018</v>
      </c>
      <c r="K4815" s="4">
        <f t="shared" si="379"/>
        <v>10</v>
      </c>
      <c r="L4815" s="6">
        <f t="shared" si="380"/>
        <v>971122.99999992829</v>
      </c>
      <c r="M4815" s="8">
        <f t="shared" si="376"/>
        <v>16185.383333332138</v>
      </c>
      <c r="N4815" s="8">
        <f t="shared" si="377"/>
        <v>129483.06666665711</v>
      </c>
      <c r="O4815" s="18">
        <v>1</v>
      </c>
      <c r="P4815" s="6" t="s">
        <v>8043</v>
      </c>
      <c r="Q4815" s="6" t="s">
        <v>24</v>
      </c>
    </row>
    <row r="4816" spans="1:17" ht="15">
      <c r="A4816" s="6" t="s">
        <v>17</v>
      </c>
      <c r="B4816" s="6" t="s">
        <v>41</v>
      </c>
      <c r="C4816" s="6" t="s">
        <v>129</v>
      </c>
      <c r="D4816" s="6" t="s">
        <v>8044</v>
      </c>
      <c r="E4816" s="6">
        <v>193</v>
      </c>
      <c r="F4816" s="6" t="s">
        <v>1970</v>
      </c>
      <c r="G4816" s="6" t="s">
        <v>22</v>
      </c>
      <c r="H4816" s="7">
        <v>43393.862500000003</v>
      </c>
      <c r="I4816" s="7">
        <v>43388.648611111108</v>
      </c>
      <c r="J4816" s="4">
        <f t="shared" si="378"/>
        <v>2018</v>
      </c>
      <c r="K4816" s="4">
        <f t="shared" si="379"/>
        <v>10</v>
      </c>
      <c r="L4816" s="6">
        <f t="shared" si="380"/>
        <v>450480.00000051688</v>
      </c>
      <c r="M4816" s="8">
        <f t="shared" si="376"/>
        <v>7508.0000000086147</v>
      </c>
      <c r="N4816" s="8">
        <f t="shared" si="377"/>
        <v>1449044.0000016626</v>
      </c>
      <c r="O4816" s="18">
        <v>1</v>
      </c>
      <c r="P4816" s="6" t="s">
        <v>8045</v>
      </c>
      <c r="Q4816" s="6" t="s">
        <v>24</v>
      </c>
    </row>
    <row r="4817" spans="1:17" ht="15">
      <c r="A4817" s="6" t="s">
        <v>17</v>
      </c>
      <c r="B4817" s="6" t="s">
        <v>41</v>
      </c>
      <c r="C4817" s="6" t="s">
        <v>129</v>
      </c>
      <c r="D4817" s="6" t="s">
        <v>8046</v>
      </c>
      <c r="E4817" s="6">
        <v>1</v>
      </c>
      <c r="F4817" s="6" t="s">
        <v>1970</v>
      </c>
      <c r="G4817" s="6" t="s">
        <v>22</v>
      </c>
      <c r="H4817" s="7">
        <v>43401.830601851849</v>
      </c>
      <c r="I4817" s="7">
        <v>43388.651388888888</v>
      </c>
      <c r="J4817" s="4">
        <f t="shared" si="378"/>
        <v>2018</v>
      </c>
      <c r="K4817" s="4">
        <f t="shared" si="379"/>
        <v>10</v>
      </c>
      <c r="L4817" s="6">
        <f t="shared" si="380"/>
        <v>1138683.9999998454</v>
      </c>
      <c r="M4817" s="8">
        <f t="shared" si="376"/>
        <v>18978.06666666409</v>
      </c>
      <c r="N4817" s="8">
        <f t="shared" si="377"/>
        <v>18978.06666666409</v>
      </c>
      <c r="O4817" s="18">
        <v>1</v>
      </c>
      <c r="P4817" s="6" t="s">
        <v>8047</v>
      </c>
      <c r="Q4817" s="6" t="s">
        <v>24</v>
      </c>
    </row>
    <row r="4818" spans="1:17" ht="15">
      <c r="A4818" s="6" t="s">
        <v>17</v>
      </c>
      <c r="B4818" s="6" t="s">
        <v>41</v>
      </c>
      <c r="C4818" s="6" t="s">
        <v>129</v>
      </c>
      <c r="D4818" s="6" t="s">
        <v>8048</v>
      </c>
      <c r="E4818" s="6">
        <v>7</v>
      </c>
      <c r="F4818" s="6" t="s">
        <v>1970</v>
      </c>
      <c r="G4818" s="6" t="s">
        <v>22</v>
      </c>
      <c r="H4818" s="7">
        <v>43390.209224537037</v>
      </c>
      <c r="I4818" s="7">
        <v>43388.654861111114</v>
      </c>
      <c r="J4818" s="4">
        <f t="shared" si="378"/>
        <v>2018</v>
      </c>
      <c r="K4818" s="4">
        <f t="shared" si="379"/>
        <v>10</v>
      </c>
      <c r="L4818" s="6">
        <f t="shared" si="380"/>
        <v>134296.99999974109</v>
      </c>
      <c r="M4818" s="8">
        <f t="shared" si="376"/>
        <v>2238.2833333290182</v>
      </c>
      <c r="N4818" s="8">
        <f t="shared" si="377"/>
        <v>15667.983333303127</v>
      </c>
      <c r="O4818" s="18">
        <v>1</v>
      </c>
      <c r="P4818" s="6" t="s">
        <v>8049</v>
      </c>
      <c r="Q4818" s="6" t="s">
        <v>24</v>
      </c>
    </row>
    <row r="4819" spans="1:17" ht="15">
      <c r="A4819" s="6" t="s">
        <v>17</v>
      </c>
      <c r="B4819" s="6" t="s">
        <v>41</v>
      </c>
      <c r="C4819" s="6" t="s">
        <v>129</v>
      </c>
      <c r="D4819" s="6" t="s">
        <v>8050</v>
      </c>
      <c r="E4819" s="6">
        <v>4</v>
      </c>
      <c r="F4819" s="6" t="s">
        <v>1970</v>
      </c>
      <c r="G4819" s="6" t="s">
        <v>22</v>
      </c>
      <c r="H4819" s="7">
        <v>43390.206979166665</v>
      </c>
      <c r="I4819" s="7">
        <v>43388.883333333331</v>
      </c>
      <c r="J4819" s="4">
        <f t="shared" si="378"/>
        <v>2018</v>
      </c>
      <c r="K4819" s="4">
        <f t="shared" si="379"/>
        <v>10</v>
      </c>
      <c r="L4819" s="6">
        <f t="shared" si="380"/>
        <v>114363.00000005867</v>
      </c>
      <c r="M4819" s="8">
        <f t="shared" si="376"/>
        <v>1906.0500000009779</v>
      </c>
      <c r="N4819" s="8">
        <f t="shared" si="377"/>
        <v>7624.2000000039116</v>
      </c>
      <c r="O4819" s="18">
        <v>1</v>
      </c>
      <c r="P4819" s="6" t="s">
        <v>8051</v>
      </c>
      <c r="Q4819" s="6" t="s">
        <v>24</v>
      </c>
    </row>
    <row r="4820" spans="1:17" ht="15">
      <c r="A4820" s="6" t="s">
        <v>17</v>
      </c>
      <c r="B4820" s="6" t="s">
        <v>41</v>
      </c>
      <c r="C4820" s="6" t="s">
        <v>135</v>
      </c>
      <c r="D4820" s="6" t="s">
        <v>6110</v>
      </c>
      <c r="E4820" s="6">
        <v>8</v>
      </c>
      <c r="F4820" s="6" t="s">
        <v>1970</v>
      </c>
      <c r="G4820" s="6" t="s">
        <v>22</v>
      </c>
      <c r="H4820" s="7">
        <v>43400.930185185185</v>
      </c>
      <c r="I4820" s="7">
        <v>43388.893206018518</v>
      </c>
      <c r="J4820" s="4">
        <f t="shared" si="378"/>
        <v>2018</v>
      </c>
      <c r="K4820" s="4">
        <f t="shared" si="379"/>
        <v>10</v>
      </c>
      <c r="L4820" s="6">
        <f t="shared" si="380"/>
        <v>1039995.0000000419</v>
      </c>
      <c r="M4820" s="8">
        <f t="shared" si="376"/>
        <v>17333.250000000698</v>
      </c>
      <c r="N4820" s="8">
        <f t="shared" si="377"/>
        <v>138666.00000000559</v>
      </c>
      <c r="O4820" s="18">
        <v>1</v>
      </c>
      <c r="P4820" s="6" t="s">
        <v>8052</v>
      </c>
      <c r="Q4820" s="6" t="s">
        <v>24</v>
      </c>
    </row>
    <row r="4821" spans="1:17" ht="15">
      <c r="A4821" s="6" t="s">
        <v>17</v>
      </c>
      <c r="B4821" s="6" t="s">
        <v>41</v>
      </c>
      <c r="C4821" s="6" t="s">
        <v>42</v>
      </c>
      <c r="D4821" s="6" t="s">
        <v>518</v>
      </c>
      <c r="E4821" s="6">
        <v>9</v>
      </c>
      <c r="F4821" s="6" t="s">
        <v>33</v>
      </c>
      <c r="G4821" s="6" t="s">
        <v>22</v>
      </c>
      <c r="H4821" s="7">
        <v>43223.491203703707</v>
      </c>
      <c r="I4821" s="7">
        <v>43223.475694444445</v>
      </c>
      <c r="J4821" s="4">
        <f t="shared" si="378"/>
        <v>2018</v>
      </c>
      <c r="K4821" s="4">
        <f t="shared" si="379"/>
        <v>5</v>
      </c>
      <c r="L4821" s="6">
        <f t="shared" si="380"/>
        <v>1340.0000001769513</v>
      </c>
      <c r="M4821" s="8">
        <f t="shared" si="376"/>
        <v>22.333333336282521</v>
      </c>
      <c r="N4821" s="8">
        <f t="shared" si="377"/>
        <v>201.00000002654269</v>
      </c>
      <c r="O4821" s="18">
        <v>1</v>
      </c>
      <c r="P4821" s="6" t="s">
        <v>8053</v>
      </c>
      <c r="Q4821" s="6" t="s">
        <v>24</v>
      </c>
    </row>
    <row r="4822" spans="1:17" ht="15">
      <c r="A4822" s="6" t="s">
        <v>17</v>
      </c>
      <c r="B4822" s="6" t="s">
        <v>41</v>
      </c>
      <c r="C4822" s="6" t="s">
        <v>129</v>
      </c>
      <c r="D4822" s="6" t="s">
        <v>8054</v>
      </c>
      <c r="E4822" s="6">
        <v>1</v>
      </c>
      <c r="F4822" s="6" t="s">
        <v>1970</v>
      </c>
      <c r="G4822" s="6" t="s">
        <v>22</v>
      </c>
      <c r="H4822" s="7">
        <v>43401.828043981484</v>
      </c>
      <c r="I4822" s="7">
        <v>43389.331250000003</v>
      </c>
      <c r="J4822" s="4">
        <f t="shared" si="378"/>
        <v>2018</v>
      </c>
      <c r="K4822" s="4">
        <f t="shared" si="379"/>
        <v>10</v>
      </c>
      <c r="L4822" s="6">
        <f t="shared" si="380"/>
        <v>1079722.9999999981</v>
      </c>
      <c r="M4822" s="8">
        <f t="shared" si="376"/>
        <v>17995.383333333302</v>
      </c>
      <c r="N4822" s="8">
        <f t="shared" si="377"/>
        <v>17995.383333333302</v>
      </c>
      <c r="O4822" s="18">
        <v>1</v>
      </c>
      <c r="P4822" s="6" t="s">
        <v>8055</v>
      </c>
      <c r="Q4822" s="6" t="s">
        <v>24</v>
      </c>
    </row>
    <row r="4823" spans="1:17" ht="15">
      <c r="A4823" s="6" t="s">
        <v>17</v>
      </c>
      <c r="B4823" s="6" t="s">
        <v>41</v>
      </c>
      <c r="C4823" s="6" t="s">
        <v>129</v>
      </c>
      <c r="D4823" s="6" t="s">
        <v>8056</v>
      </c>
      <c r="E4823" s="6">
        <v>2</v>
      </c>
      <c r="F4823" s="6" t="s">
        <v>1970</v>
      </c>
      <c r="G4823" s="6" t="s">
        <v>22</v>
      </c>
      <c r="H4823" s="7">
        <v>43401.828333333331</v>
      </c>
      <c r="I4823" s="7">
        <v>43389.331944444442</v>
      </c>
      <c r="J4823" s="4">
        <f t="shared" si="378"/>
        <v>2018</v>
      </c>
      <c r="K4823" s="4">
        <f t="shared" si="379"/>
        <v>10</v>
      </c>
      <c r="L4823" s="6">
        <f t="shared" si="380"/>
        <v>1079687.9999999888</v>
      </c>
      <c r="M4823" s="8">
        <f t="shared" si="376"/>
        <v>17994.799999999814</v>
      </c>
      <c r="N4823" s="8">
        <f t="shared" si="377"/>
        <v>35989.599999999627</v>
      </c>
      <c r="O4823" s="18">
        <v>1</v>
      </c>
      <c r="P4823" s="6" t="s">
        <v>8057</v>
      </c>
      <c r="Q4823" s="6" t="s">
        <v>24</v>
      </c>
    </row>
    <row r="4824" spans="1:17" ht="15">
      <c r="A4824" s="6" t="s">
        <v>17</v>
      </c>
      <c r="B4824" s="6" t="s">
        <v>41</v>
      </c>
      <c r="C4824" s="6" t="s">
        <v>129</v>
      </c>
      <c r="D4824" s="6" t="s">
        <v>8058</v>
      </c>
      <c r="E4824" s="6">
        <v>2</v>
      </c>
      <c r="F4824" s="6" t="s">
        <v>1970</v>
      </c>
      <c r="G4824" s="6" t="s">
        <v>22</v>
      </c>
      <c r="H4824" s="7">
        <v>43401.828587962962</v>
      </c>
      <c r="I4824" s="7">
        <v>43389.332638888889</v>
      </c>
      <c r="J4824" s="4">
        <f t="shared" si="378"/>
        <v>2018</v>
      </c>
      <c r="K4824" s="4">
        <f t="shared" si="379"/>
        <v>10</v>
      </c>
      <c r="L4824" s="6">
        <f t="shared" si="380"/>
        <v>1079649.9999999069</v>
      </c>
      <c r="M4824" s="8">
        <f t="shared" si="376"/>
        <v>17994.166666665114</v>
      </c>
      <c r="N4824" s="8">
        <f t="shared" si="377"/>
        <v>35988.333333330229</v>
      </c>
      <c r="O4824" s="18">
        <v>1</v>
      </c>
      <c r="P4824" s="6" t="s">
        <v>8059</v>
      </c>
      <c r="Q4824" s="6" t="s">
        <v>24</v>
      </c>
    </row>
    <row r="4825" spans="1:17" ht="15">
      <c r="A4825" s="6" t="s">
        <v>17</v>
      </c>
      <c r="B4825" s="6" t="s">
        <v>41</v>
      </c>
      <c r="C4825" s="6" t="s">
        <v>129</v>
      </c>
      <c r="D4825" s="6" t="s">
        <v>8060</v>
      </c>
      <c r="E4825" s="6">
        <v>2</v>
      </c>
      <c r="F4825" s="6" t="s">
        <v>1970</v>
      </c>
      <c r="G4825" s="6" t="s">
        <v>22</v>
      </c>
      <c r="H4825" s="7">
        <v>43401.830011574071</v>
      </c>
      <c r="I4825" s="7">
        <v>43389.333333333336</v>
      </c>
      <c r="J4825" s="4">
        <f t="shared" si="378"/>
        <v>2018</v>
      </c>
      <c r="K4825" s="4">
        <f t="shared" si="379"/>
        <v>10</v>
      </c>
      <c r="L4825" s="6">
        <f t="shared" si="380"/>
        <v>1079712.9999995464</v>
      </c>
      <c r="M4825" s="8">
        <f t="shared" si="376"/>
        <v>17995.216666659107</v>
      </c>
      <c r="N4825" s="8">
        <f t="shared" si="377"/>
        <v>35990.433333318215</v>
      </c>
      <c r="O4825" s="18">
        <v>1</v>
      </c>
      <c r="P4825" s="6" t="s">
        <v>8061</v>
      </c>
      <c r="Q4825" s="6" t="s">
        <v>24</v>
      </c>
    </row>
    <row r="4826" spans="1:17" ht="15">
      <c r="A4826" s="6" t="s">
        <v>17</v>
      </c>
      <c r="B4826" s="6" t="s">
        <v>41</v>
      </c>
      <c r="C4826" s="6" t="s">
        <v>129</v>
      </c>
      <c r="D4826" s="6" t="s">
        <v>8062</v>
      </c>
      <c r="E4826" s="6">
        <v>4</v>
      </c>
      <c r="F4826" s="6" t="s">
        <v>1970</v>
      </c>
      <c r="G4826" s="6" t="s">
        <v>22</v>
      </c>
      <c r="H4826" s="7">
        <v>43401.464016203703</v>
      </c>
      <c r="I4826" s="7">
        <v>43389.333333333336</v>
      </c>
      <c r="J4826" s="4">
        <f t="shared" si="378"/>
        <v>2018</v>
      </c>
      <c r="K4826" s="4">
        <f t="shared" si="379"/>
        <v>10</v>
      </c>
      <c r="L4826" s="6">
        <f t="shared" si="380"/>
        <v>1048090.9999997355</v>
      </c>
      <c r="M4826" s="8">
        <f t="shared" si="376"/>
        <v>17468.183333328925</v>
      </c>
      <c r="N4826" s="8">
        <f t="shared" si="377"/>
        <v>69872.7333333157</v>
      </c>
      <c r="O4826" s="18">
        <v>1</v>
      </c>
      <c r="P4826" s="6" t="s">
        <v>8063</v>
      </c>
      <c r="Q4826" s="6" t="s">
        <v>24</v>
      </c>
    </row>
    <row r="4827" spans="1:17" ht="15">
      <c r="A4827" s="6" t="s">
        <v>17</v>
      </c>
      <c r="B4827" s="6" t="s">
        <v>41</v>
      </c>
      <c r="C4827" s="6" t="s">
        <v>129</v>
      </c>
      <c r="D4827" s="6" t="s">
        <v>8064</v>
      </c>
      <c r="E4827" s="6">
        <v>1</v>
      </c>
      <c r="F4827" s="6" t="s">
        <v>1970</v>
      </c>
      <c r="G4827" s="6" t="s">
        <v>22</v>
      </c>
      <c r="H4827" s="7">
        <v>43401.828923611109</v>
      </c>
      <c r="I4827" s="7">
        <v>43389.333333333336</v>
      </c>
      <c r="J4827" s="4">
        <f t="shared" si="378"/>
        <v>2018</v>
      </c>
      <c r="K4827" s="4">
        <f t="shared" si="379"/>
        <v>10</v>
      </c>
      <c r="L4827" s="6">
        <f t="shared" si="380"/>
        <v>1079618.9999995753</v>
      </c>
      <c r="M4827" s="8">
        <f t="shared" si="376"/>
        <v>17993.649999992922</v>
      </c>
      <c r="N4827" s="8">
        <f t="shared" si="377"/>
        <v>17993.649999992922</v>
      </c>
      <c r="O4827" s="18">
        <v>1</v>
      </c>
      <c r="P4827" s="6" t="s">
        <v>8065</v>
      </c>
      <c r="Q4827" s="6" t="s">
        <v>24</v>
      </c>
    </row>
    <row r="4828" spans="1:17" ht="15">
      <c r="A4828" s="6" t="s">
        <v>17</v>
      </c>
      <c r="B4828" s="6" t="s">
        <v>41</v>
      </c>
      <c r="C4828" s="6" t="s">
        <v>129</v>
      </c>
      <c r="D4828" s="6" t="s">
        <v>8066</v>
      </c>
      <c r="E4828" s="6">
        <v>5</v>
      </c>
      <c r="F4828" s="6" t="s">
        <v>1970</v>
      </c>
      <c r="G4828" s="6" t="s">
        <v>22</v>
      </c>
      <c r="H4828" s="7">
        <v>43401.83021990741</v>
      </c>
      <c r="I4828" s="7">
        <v>43389.335416666669</v>
      </c>
      <c r="J4828" s="4">
        <f t="shared" si="378"/>
        <v>2018</v>
      </c>
      <c r="K4828" s="4">
        <f t="shared" si="379"/>
        <v>10</v>
      </c>
      <c r="L4828" s="6">
        <f t="shared" si="380"/>
        <v>1079551.0000000242</v>
      </c>
      <c r="M4828" s="8">
        <f t="shared" si="376"/>
        <v>17992.51666666707</v>
      </c>
      <c r="N4828" s="8">
        <f t="shared" si="377"/>
        <v>89962.583333335351</v>
      </c>
      <c r="O4828" s="18">
        <v>1</v>
      </c>
      <c r="P4828" s="6" t="s">
        <v>8067</v>
      </c>
      <c r="Q4828" s="6" t="s">
        <v>24</v>
      </c>
    </row>
    <row r="4829" spans="1:17" ht="15">
      <c r="A4829" s="6" t="s">
        <v>17</v>
      </c>
      <c r="B4829" s="6" t="s">
        <v>41</v>
      </c>
      <c r="C4829" s="6" t="s">
        <v>129</v>
      </c>
      <c r="D4829" s="6" t="s">
        <v>8068</v>
      </c>
      <c r="E4829" s="6">
        <v>3</v>
      </c>
      <c r="F4829" s="6" t="s">
        <v>1970</v>
      </c>
      <c r="G4829" s="6" t="s">
        <v>22</v>
      </c>
      <c r="H4829" s="7">
        <v>43401.894942129627</v>
      </c>
      <c r="I4829" s="7">
        <v>43389.336111111108</v>
      </c>
      <c r="J4829" s="4">
        <f t="shared" si="378"/>
        <v>2018</v>
      </c>
      <c r="K4829" s="4">
        <f t="shared" si="379"/>
        <v>10</v>
      </c>
      <c r="L4829" s="6">
        <f t="shared" si="380"/>
        <v>1085083.0000000773</v>
      </c>
      <c r="M4829" s="8">
        <f t="shared" si="376"/>
        <v>18084.716666667955</v>
      </c>
      <c r="N4829" s="8">
        <f t="shared" si="377"/>
        <v>54254.150000003865</v>
      </c>
      <c r="O4829" s="18">
        <v>1</v>
      </c>
      <c r="P4829" s="6" t="s">
        <v>8069</v>
      </c>
      <c r="Q4829" s="6" t="s">
        <v>24</v>
      </c>
    </row>
    <row r="4830" spans="1:17" ht="15">
      <c r="A4830" s="6" t="s">
        <v>17</v>
      </c>
      <c r="B4830" s="6" t="s">
        <v>41</v>
      </c>
      <c r="C4830" s="6" t="s">
        <v>129</v>
      </c>
      <c r="D4830" s="6" t="s">
        <v>338</v>
      </c>
      <c r="E4830" s="6">
        <v>1</v>
      </c>
      <c r="F4830" s="6" t="s">
        <v>1970</v>
      </c>
      <c r="G4830" s="6" t="s">
        <v>22</v>
      </c>
      <c r="H4830" s="7">
        <v>43401.829432870371</v>
      </c>
      <c r="I4830" s="7">
        <v>43389.338194444441</v>
      </c>
      <c r="J4830" s="4">
        <f t="shared" si="378"/>
        <v>2018</v>
      </c>
      <c r="K4830" s="4">
        <f t="shared" si="379"/>
        <v>10</v>
      </c>
      <c r="L4830" s="6">
        <f t="shared" si="380"/>
        <v>1079243.0000003194</v>
      </c>
      <c r="M4830" s="8">
        <f t="shared" si="376"/>
        <v>17987.383333338657</v>
      </c>
      <c r="N4830" s="8">
        <f t="shared" si="377"/>
        <v>17987.383333338657</v>
      </c>
      <c r="O4830" s="18">
        <v>1</v>
      </c>
      <c r="P4830" s="6" t="s">
        <v>8070</v>
      </c>
      <c r="Q4830" s="6" t="s">
        <v>24</v>
      </c>
    </row>
    <row r="4831" spans="1:17" ht="15">
      <c r="A4831" s="6" t="s">
        <v>17</v>
      </c>
      <c r="B4831" s="6" t="s">
        <v>41</v>
      </c>
      <c r="C4831" s="6" t="s">
        <v>129</v>
      </c>
      <c r="D4831" s="6" t="s">
        <v>8071</v>
      </c>
      <c r="E4831" s="6">
        <v>2</v>
      </c>
      <c r="F4831" s="6" t="s">
        <v>1970</v>
      </c>
      <c r="G4831" s="6" t="s">
        <v>22</v>
      </c>
      <c r="H4831" s="7">
        <v>43401.829722222225</v>
      </c>
      <c r="I4831" s="7">
        <v>43389.338888888888</v>
      </c>
      <c r="J4831" s="4">
        <f t="shared" si="378"/>
        <v>2018</v>
      </c>
      <c r="K4831" s="4">
        <f t="shared" si="379"/>
        <v>10</v>
      </c>
      <c r="L4831" s="6">
        <f t="shared" si="380"/>
        <v>1079208.0000003101</v>
      </c>
      <c r="M4831" s="8">
        <f t="shared" si="376"/>
        <v>17986.800000005169</v>
      </c>
      <c r="N4831" s="8">
        <f t="shared" si="377"/>
        <v>35973.600000010338</v>
      </c>
      <c r="O4831" s="18">
        <v>1</v>
      </c>
      <c r="P4831" s="6" t="s">
        <v>8072</v>
      </c>
      <c r="Q4831" s="6" t="s">
        <v>24</v>
      </c>
    </row>
    <row r="4832" spans="1:17" ht="15">
      <c r="A4832" s="6" t="s">
        <v>17</v>
      </c>
      <c r="B4832" s="6" t="s">
        <v>41</v>
      </c>
      <c r="C4832" s="6" t="s">
        <v>129</v>
      </c>
      <c r="D4832" s="6" t="s">
        <v>8073</v>
      </c>
      <c r="E4832" s="6">
        <v>3</v>
      </c>
      <c r="F4832" s="6" t="s">
        <v>1970</v>
      </c>
      <c r="G4832" s="6" t="s">
        <v>22</v>
      </c>
      <c r="H4832" s="7">
        <v>43401.894456018519</v>
      </c>
      <c r="I4832" s="7">
        <v>43389.339560185188</v>
      </c>
      <c r="J4832" s="4">
        <f t="shared" si="378"/>
        <v>2018</v>
      </c>
      <c r="K4832" s="4">
        <f t="shared" si="379"/>
        <v>10</v>
      </c>
      <c r="L4832" s="6">
        <f t="shared" si="380"/>
        <v>1084742.9999998072</v>
      </c>
      <c r="M4832" s="8">
        <f t="shared" si="376"/>
        <v>18079.049999996787</v>
      </c>
      <c r="N4832" s="8">
        <f t="shared" si="377"/>
        <v>54237.149999990361</v>
      </c>
      <c r="O4832" s="18">
        <v>1</v>
      </c>
      <c r="P4832" s="6" t="s">
        <v>8074</v>
      </c>
      <c r="Q4832" s="6" t="s">
        <v>24</v>
      </c>
    </row>
    <row r="4833" spans="1:17" ht="15">
      <c r="A4833" s="6" t="s">
        <v>17</v>
      </c>
      <c r="B4833" s="6" t="s">
        <v>41</v>
      </c>
      <c r="C4833" s="6" t="s">
        <v>129</v>
      </c>
      <c r="D4833" s="6" t="s">
        <v>8075</v>
      </c>
      <c r="E4833" s="6">
        <v>2</v>
      </c>
      <c r="F4833" s="6" t="s">
        <v>1970</v>
      </c>
      <c r="G4833" s="6" t="s">
        <v>22</v>
      </c>
      <c r="H4833" s="7">
        <v>43389.38554398148</v>
      </c>
      <c r="I4833" s="7">
        <v>43389.339583333334</v>
      </c>
      <c r="J4833" s="4">
        <f t="shared" si="378"/>
        <v>2018</v>
      </c>
      <c r="K4833" s="4">
        <f t="shared" si="379"/>
        <v>10</v>
      </c>
      <c r="L4833" s="6">
        <f t="shared" si="380"/>
        <v>3970.9999997634441</v>
      </c>
      <c r="M4833" s="8">
        <f t="shared" si="376"/>
        <v>66.183333329390734</v>
      </c>
      <c r="N4833" s="8">
        <f t="shared" si="377"/>
        <v>132.36666665878147</v>
      </c>
      <c r="O4833" s="18">
        <v>1</v>
      </c>
      <c r="P4833" s="6" t="s">
        <v>8076</v>
      </c>
      <c r="Q4833" s="6" t="s">
        <v>24</v>
      </c>
    </row>
    <row r="4834" spans="1:17" ht="15">
      <c r="A4834" s="6" t="s">
        <v>17</v>
      </c>
      <c r="B4834" s="6" t="s">
        <v>41</v>
      </c>
      <c r="C4834" s="6" t="s">
        <v>129</v>
      </c>
      <c r="D4834" s="6" t="s">
        <v>8027</v>
      </c>
      <c r="E4834" s="6">
        <v>2</v>
      </c>
      <c r="F4834" s="6" t="s">
        <v>1970</v>
      </c>
      <c r="G4834" s="6" t="s">
        <v>22</v>
      </c>
      <c r="H4834" s="7">
        <v>43397.878807870373</v>
      </c>
      <c r="I4834" s="7">
        <v>43389.341273148151</v>
      </c>
      <c r="J4834" s="4">
        <f t="shared" si="378"/>
        <v>2018</v>
      </c>
      <c r="K4834" s="4">
        <f t="shared" si="379"/>
        <v>10</v>
      </c>
      <c r="L4834" s="6">
        <f t="shared" si="380"/>
        <v>737642.99999994691</v>
      </c>
      <c r="M4834" s="8">
        <f t="shared" si="376"/>
        <v>12294.049999999115</v>
      </c>
      <c r="N4834" s="8">
        <f t="shared" si="377"/>
        <v>24588.09999999823</v>
      </c>
      <c r="O4834" s="18">
        <v>1</v>
      </c>
      <c r="P4834" s="6" t="s">
        <v>8077</v>
      </c>
      <c r="Q4834" s="6" t="s">
        <v>24</v>
      </c>
    </row>
    <row r="4835" spans="1:17" ht="15">
      <c r="A4835" s="6" t="s">
        <v>17</v>
      </c>
      <c r="B4835" s="6" t="s">
        <v>41</v>
      </c>
      <c r="C4835" s="6" t="s">
        <v>129</v>
      </c>
      <c r="D4835" s="6" t="s">
        <v>8033</v>
      </c>
      <c r="E4835" s="6">
        <v>1</v>
      </c>
      <c r="F4835" s="6" t="s">
        <v>1970</v>
      </c>
      <c r="G4835" s="6" t="s">
        <v>22</v>
      </c>
      <c r="H4835" s="7">
        <v>43389.399953703702</v>
      </c>
      <c r="I4835" s="7">
        <v>43389.341539351852</v>
      </c>
      <c r="J4835" s="4">
        <f t="shared" si="378"/>
        <v>2018</v>
      </c>
      <c r="K4835" s="4">
        <f t="shared" si="379"/>
        <v>10</v>
      </c>
      <c r="L4835" s="6">
        <f t="shared" si="380"/>
        <v>5046.9999998342246</v>
      </c>
      <c r="M4835" s="8">
        <f t="shared" si="376"/>
        <v>84.116666663903743</v>
      </c>
      <c r="N4835" s="8">
        <f t="shared" si="377"/>
        <v>84.116666663903743</v>
      </c>
      <c r="O4835" s="18">
        <v>1</v>
      </c>
      <c r="P4835" s="6" t="s">
        <v>8078</v>
      </c>
      <c r="Q4835" s="6" t="s">
        <v>24</v>
      </c>
    </row>
    <row r="4836" spans="1:17" ht="15">
      <c r="A4836" s="6" t="s">
        <v>17</v>
      </c>
      <c r="B4836" s="6" t="s">
        <v>41</v>
      </c>
      <c r="C4836" s="6" t="s">
        <v>129</v>
      </c>
      <c r="D4836" s="6" t="s">
        <v>8031</v>
      </c>
      <c r="E4836" s="6">
        <v>2</v>
      </c>
      <c r="F4836" s="6" t="s">
        <v>1970</v>
      </c>
      <c r="G4836" s="6" t="s">
        <v>22</v>
      </c>
      <c r="H4836" s="7">
        <v>43389.402060185188</v>
      </c>
      <c r="I4836" s="7">
        <v>43389.342175925929</v>
      </c>
      <c r="J4836" s="4">
        <f t="shared" si="378"/>
        <v>2018</v>
      </c>
      <c r="K4836" s="4">
        <f t="shared" si="379"/>
        <v>10</v>
      </c>
      <c r="L4836" s="6">
        <f t="shared" si="380"/>
        <v>5173.9999999757856</v>
      </c>
      <c r="M4836" s="8">
        <f t="shared" si="376"/>
        <v>86.23333333292976</v>
      </c>
      <c r="N4836" s="8">
        <f t="shared" si="377"/>
        <v>172.46666666585952</v>
      </c>
      <c r="O4836" s="18">
        <v>1</v>
      </c>
      <c r="P4836" s="6" t="s">
        <v>8079</v>
      </c>
      <c r="Q4836" s="6" t="s">
        <v>24</v>
      </c>
    </row>
    <row r="4837" spans="1:17" ht="15">
      <c r="A4837" s="6" t="s">
        <v>17</v>
      </c>
      <c r="B4837" s="6" t="s">
        <v>41</v>
      </c>
      <c r="C4837" s="6" t="s">
        <v>129</v>
      </c>
      <c r="D4837" s="6" t="s">
        <v>276</v>
      </c>
      <c r="E4837" s="6">
        <v>9</v>
      </c>
      <c r="F4837" s="6" t="s">
        <v>1970</v>
      </c>
      <c r="G4837" s="6" t="s">
        <v>22</v>
      </c>
      <c r="H4837" s="7">
        <v>43396.847581018519</v>
      </c>
      <c r="I4837" s="7">
        <v>43389.342361111114</v>
      </c>
      <c r="J4837" s="4">
        <f t="shared" si="378"/>
        <v>2018</v>
      </c>
      <c r="K4837" s="4">
        <f t="shared" si="379"/>
        <v>10</v>
      </c>
      <c r="L4837" s="6">
        <f t="shared" si="380"/>
        <v>648450.99999981467</v>
      </c>
      <c r="M4837" s="8">
        <f t="shared" si="376"/>
        <v>10807.516666663578</v>
      </c>
      <c r="N4837" s="8">
        <f t="shared" si="377"/>
        <v>97267.6499999722</v>
      </c>
      <c r="O4837" s="18">
        <v>1</v>
      </c>
      <c r="P4837" s="6" t="s">
        <v>8080</v>
      </c>
      <c r="Q4837" s="6" t="s">
        <v>24</v>
      </c>
    </row>
    <row r="4838" spans="1:17" ht="15">
      <c r="A4838" s="6" t="s">
        <v>17</v>
      </c>
      <c r="B4838" s="6" t="s">
        <v>41</v>
      </c>
      <c r="C4838" s="6" t="s">
        <v>129</v>
      </c>
      <c r="D4838" s="6" t="s">
        <v>8081</v>
      </c>
      <c r="E4838" s="6">
        <v>1</v>
      </c>
      <c r="F4838" s="6" t="s">
        <v>1970</v>
      </c>
      <c r="G4838" s="6" t="s">
        <v>22</v>
      </c>
      <c r="H4838" s="7">
        <v>43401.831053240741</v>
      </c>
      <c r="I4838" s="7">
        <v>43389.345833333333</v>
      </c>
      <c r="J4838" s="4">
        <f t="shared" si="378"/>
        <v>2018</v>
      </c>
      <c r="K4838" s="4">
        <f t="shared" si="379"/>
        <v>10</v>
      </c>
      <c r="L4838" s="6">
        <f t="shared" si="380"/>
        <v>1078723.0000000913</v>
      </c>
      <c r="M4838" s="8">
        <f t="shared" si="376"/>
        <v>17978.716666668188</v>
      </c>
      <c r="N4838" s="8">
        <f t="shared" si="377"/>
        <v>17978.716666668188</v>
      </c>
      <c r="O4838" s="18">
        <v>1</v>
      </c>
      <c r="P4838" s="6" t="s">
        <v>8082</v>
      </c>
      <c r="Q4838" s="6" t="s">
        <v>24</v>
      </c>
    </row>
    <row r="4839" spans="1:17" ht="15">
      <c r="A4839" s="6" t="s">
        <v>17</v>
      </c>
      <c r="B4839" s="6" t="s">
        <v>41</v>
      </c>
      <c r="C4839" s="6" t="s">
        <v>129</v>
      </c>
      <c r="D4839" s="6" t="s">
        <v>8021</v>
      </c>
      <c r="E4839" s="6">
        <v>1</v>
      </c>
      <c r="F4839" s="6" t="s">
        <v>1970</v>
      </c>
      <c r="G4839" s="6" t="s">
        <v>22</v>
      </c>
      <c r="H4839" s="7">
        <v>43389.406527777777</v>
      </c>
      <c r="I4839" s="7">
        <v>43389.346724537034</v>
      </c>
      <c r="J4839" s="4">
        <f t="shared" si="378"/>
        <v>2018</v>
      </c>
      <c r="K4839" s="4">
        <f t="shared" si="379"/>
        <v>10</v>
      </c>
      <c r="L4839" s="6">
        <f t="shared" si="380"/>
        <v>5167.0000002253801</v>
      </c>
      <c r="M4839" s="8">
        <f t="shared" si="376"/>
        <v>86.116666670423001</v>
      </c>
      <c r="N4839" s="8">
        <f t="shared" si="377"/>
        <v>86.116666670423001</v>
      </c>
      <c r="O4839" s="18">
        <v>1</v>
      </c>
      <c r="P4839" s="6" t="s">
        <v>8083</v>
      </c>
      <c r="Q4839" s="6" t="s">
        <v>24</v>
      </c>
    </row>
    <row r="4840" spans="1:17" ht="15">
      <c r="A4840" s="6" t="s">
        <v>17</v>
      </c>
      <c r="B4840" s="6" t="s">
        <v>41</v>
      </c>
      <c r="C4840" s="6" t="s">
        <v>129</v>
      </c>
      <c r="D4840" s="6" t="s">
        <v>757</v>
      </c>
      <c r="E4840" s="6">
        <v>3</v>
      </c>
      <c r="F4840" s="6" t="s">
        <v>1970</v>
      </c>
      <c r="G4840" s="6" t="s">
        <v>22</v>
      </c>
      <c r="H4840" s="7">
        <v>43396.848217592589</v>
      </c>
      <c r="I4840" s="7">
        <v>43389.348611111112</v>
      </c>
      <c r="J4840" s="4">
        <f t="shared" si="378"/>
        <v>2018</v>
      </c>
      <c r="K4840" s="4">
        <f t="shared" si="379"/>
        <v>10</v>
      </c>
      <c r="L4840" s="6">
        <f t="shared" si="380"/>
        <v>647965.99999959581</v>
      </c>
      <c r="M4840" s="8">
        <f t="shared" si="376"/>
        <v>10799.433333326597</v>
      </c>
      <c r="N4840" s="8">
        <f t="shared" si="377"/>
        <v>32398.29999997979</v>
      </c>
      <c r="O4840" s="18">
        <v>1</v>
      </c>
      <c r="P4840" s="6" t="s">
        <v>8084</v>
      </c>
      <c r="Q4840" s="6" t="s">
        <v>24</v>
      </c>
    </row>
    <row r="4841" spans="1:17" ht="15">
      <c r="A4841" s="6" t="s">
        <v>17</v>
      </c>
      <c r="B4841" s="6" t="s">
        <v>41</v>
      </c>
      <c r="C4841" s="6" t="s">
        <v>129</v>
      </c>
      <c r="D4841" s="6" t="s">
        <v>8029</v>
      </c>
      <c r="E4841" s="6">
        <v>2</v>
      </c>
      <c r="F4841" s="6" t="s">
        <v>1970</v>
      </c>
      <c r="G4841" s="6" t="s">
        <v>22</v>
      </c>
      <c r="H4841" s="7">
        <v>43389.416689814818</v>
      </c>
      <c r="I4841" s="7">
        <v>43389.348703703705</v>
      </c>
      <c r="J4841" s="4">
        <f t="shared" si="378"/>
        <v>2018</v>
      </c>
      <c r="K4841" s="4">
        <f t="shared" si="379"/>
        <v>10</v>
      </c>
      <c r="L4841" s="6">
        <f t="shared" si="380"/>
        <v>5874.0000001620501</v>
      </c>
      <c r="M4841" s="8">
        <f t="shared" si="376"/>
        <v>97.900000002700835</v>
      </c>
      <c r="N4841" s="8">
        <f t="shared" si="377"/>
        <v>195.80000000540167</v>
      </c>
      <c r="O4841" s="18">
        <v>1</v>
      </c>
      <c r="P4841" s="6" t="s">
        <v>8085</v>
      </c>
      <c r="Q4841" s="6" t="s">
        <v>24</v>
      </c>
    </row>
    <row r="4842" spans="1:17" ht="15">
      <c r="A4842" s="6" t="s">
        <v>17</v>
      </c>
      <c r="B4842" s="6" t="s">
        <v>41</v>
      </c>
      <c r="C4842" s="6" t="s">
        <v>129</v>
      </c>
      <c r="D4842" s="6" t="s">
        <v>7522</v>
      </c>
      <c r="E4842" s="6">
        <v>4</v>
      </c>
      <c r="F4842" s="6" t="s">
        <v>1970</v>
      </c>
      <c r="G4842" s="6" t="s">
        <v>22</v>
      </c>
      <c r="H4842" s="7">
        <v>43389.453541666669</v>
      </c>
      <c r="I4842" s="7">
        <v>43389.353692129633</v>
      </c>
      <c r="J4842" s="4">
        <f t="shared" si="378"/>
        <v>2018</v>
      </c>
      <c r="K4842" s="4">
        <f t="shared" si="379"/>
        <v>10</v>
      </c>
      <c r="L4842" s="6">
        <f t="shared" si="380"/>
        <v>8626.9999999785796</v>
      </c>
      <c r="M4842" s="8">
        <f t="shared" si="376"/>
        <v>143.78333333297633</v>
      </c>
      <c r="N4842" s="8">
        <f t="shared" si="377"/>
        <v>575.13333333190531</v>
      </c>
      <c r="O4842" s="18">
        <v>1</v>
      </c>
      <c r="P4842" s="6" t="s">
        <v>8086</v>
      </c>
      <c r="Q4842" s="6" t="s">
        <v>24</v>
      </c>
    </row>
    <row r="4843" spans="1:19" s="168" customFormat="1" ht="15">
      <c r="A4843" s="172" t="s">
        <v>29</v>
      </c>
      <c r="B4843" s="172" t="s">
        <v>30</v>
      </c>
      <c r="C4843" s="172" t="s">
        <v>83</v>
      </c>
      <c r="D4843" s="172" t="s">
        <v>8087</v>
      </c>
      <c r="E4843" s="172">
        <v>1</v>
      </c>
      <c r="F4843" s="172" t="s">
        <v>85</v>
      </c>
      <c r="G4843" s="172" t="s">
        <v>22</v>
      </c>
      <c r="H4843" s="174">
        <v>43389.659525462965</v>
      </c>
      <c r="I4843" s="174">
        <v>43389.393055555556</v>
      </c>
      <c r="J4843" s="4">
        <f t="shared" si="378"/>
        <v>2018</v>
      </c>
      <c r="K4843" s="4">
        <f t="shared" si="379"/>
        <v>10</v>
      </c>
      <c r="L4843" s="172">
        <f t="shared" si="380"/>
        <v>23023.00000009127</v>
      </c>
      <c r="M4843" s="170">
        <f t="shared" si="376"/>
        <v>383.71666666818783</v>
      </c>
      <c r="N4843" s="170">
        <f t="shared" si="377"/>
        <v>383.71666666818783</v>
      </c>
      <c r="O4843" s="171">
        <v>1</v>
      </c>
      <c r="P4843" s="172" t="s">
        <v>8088</v>
      </c>
      <c r="Q4843" s="172" t="s">
        <v>24</v>
      </c>
      <c r="S4843"/>
    </row>
    <row r="4844" spans="1:17" ht="15">
      <c r="A4844" s="6" t="s">
        <v>17</v>
      </c>
      <c r="B4844" s="6" t="s">
        <v>41</v>
      </c>
      <c r="C4844" s="6" t="s">
        <v>129</v>
      </c>
      <c r="D4844" s="6" t="s">
        <v>2341</v>
      </c>
      <c r="E4844" s="6">
        <v>82</v>
      </c>
      <c r="F4844" s="6" t="s">
        <v>1970</v>
      </c>
      <c r="G4844" s="6" t="s">
        <v>22</v>
      </c>
      <c r="H4844" s="7">
        <v>43396.850092592591</v>
      </c>
      <c r="I4844" s="7">
        <v>43389.475092592591</v>
      </c>
      <c r="J4844" s="4">
        <f t="shared" si="378"/>
        <v>2018</v>
      </c>
      <c r="K4844" s="4">
        <f t="shared" si="379"/>
        <v>10</v>
      </c>
      <c r="L4844" s="6">
        <f t="shared" si="380"/>
        <v>637200</v>
      </c>
      <c r="M4844" s="8">
        <f t="shared" si="376"/>
        <v>10620</v>
      </c>
      <c r="N4844" s="8">
        <f t="shared" si="377"/>
        <v>870840</v>
      </c>
      <c r="O4844" s="18">
        <v>1</v>
      </c>
      <c r="P4844" s="6" t="s">
        <v>8089</v>
      </c>
      <c r="Q4844" s="6" t="s">
        <v>24</v>
      </c>
    </row>
    <row r="4845" spans="1:17" ht="15">
      <c r="A4845" s="6" t="s">
        <v>17</v>
      </c>
      <c r="B4845" s="6" t="s">
        <v>41</v>
      </c>
      <c r="C4845" s="6" t="s">
        <v>129</v>
      </c>
      <c r="D4845" s="6" t="s">
        <v>8090</v>
      </c>
      <c r="E4845" s="6">
        <v>1</v>
      </c>
      <c r="F4845" s="6" t="s">
        <v>1970</v>
      </c>
      <c r="G4845" s="6" t="s">
        <v>22</v>
      </c>
      <c r="H4845" s="7">
        <v>43396.851134259261</v>
      </c>
      <c r="I4845" s="7">
        <v>43389.476388888892</v>
      </c>
      <c r="J4845" s="4">
        <f t="shared" si="378"/>
        <v>2018</v>
      </c>
      <c r="K4845" s="4">
        <f t="shared" si="379"/>
        <v>10</v>
      </c>
      <c r="L4845" s="6">
        <f t="shared" si="380"/>
        <v>637177.99999988638</v>
      </c>
      <c r="M4845" s="8">
        <f t="shared" si="376"/>
        <v>10619.63333333144</v>
      </c>
      <c r="N4845" s="8">
        <f t="shared" si="377"/>
        <v>10619.63333333144</v>
      </c>
      <c r="O4845" s="18">
        <v>1</v>
      </c>
      <c r="P4845" s="6" t="s">
        <v>8091</v>
      </c>
      <c r="Q4845" s="6" t="s">
        <v>24</v>
      </c>
    </row>
    <row r="4846" spans="1:17" ht="15">
      <c r="A4846" s="6" t="s">
        <v>17</v>
      </c>
      <c r="B4846" s="6" t="s">
        <v>41</v>
      </c>
      <c r="C4846" s="6" t="s">
        <v>129</v>
      </c>
      <c r="D4846" s="6" t="s">
        <v>8092</v>
      </c>
      <c r="E4846" s="6">
        <v>1</v>
      </c>
      <c r="F4846" s="6" t="s">
        <v>1970</v>
      </c>
      <c r="G4846" s="6" t="s">
        <v>22</v>
      </c>
      <c r="H4846" s="7">
        <v>43392.433738425927</v>
      </c>
      <c r="I4846" s="7">
        <v>43389.480555555558</v>
      </c>
      <c r="J4846" s="4">
        <f t="shared" si="378"/>
        <v>2018</v>
      </c>
      <c r="K4846" s="4">
        <f t="shared" si="379"/>
        <v>10</v>
      </c>
      <c r="L4846" s="6">
        <f t="shared" si="380"/>
        <v>255154.99999991152</v>
      </c>
      <c r="M4846" s="8">
        <f t="shared" si="376"/>
        <v>4252.5833333318587</v>
      </c>
      <c r="N4846" s="8">
        <f t="shared" si="377"/>
        <v>4252.5833333318587</v>
      </c>
      <c r="O4846" s="18">
        <v>1</v>
      </c>
      <c r="P4846" s="6" t="s">
        <v>8093</v>
      </c>
      <c r="Q4846" s="6" t="s">
        <v>24</v>
      </c>
    </row>
    <row r="4847" spans="1:17" ht="15">
      <c r="A4847" s="6" t="s">
        <v>17</v>
      </c>
      <c r="B4847" s="6" t="s">
        <v>41</v>
      </c>
      <c r="C4847" s="6" t="s">
        <v>129</v>
      </c>
      <c r="D4847" s="6" t="s">
        <v>8094</v>
      </c>
      <c r="E4847" s="6">
        <v>2</v>
      </c>
      <c r="F4847" s="6" t="s">
        <v>1970</v>
      </c>
      <c r="G4847" s="6" t="s">
        <v>22</v>
      </c>
      <c r="H4847" s="7">
        <v>43401.896967592591</v>
      </c>
      <c r="I4847" s="7">
        <v>43389.488888888889</v>
      </c>
      <c r="J4847" s="4">
        <f t="shared" si="378"/>
        <v>2018</v>
      </c>
      <c r="K4847" s="4">
        <f t="shared" si="379"/>
        <v>10</v>
      </c>
      <c r="L4847" s="6">
        <f t="shared" si="380"/>
        <v>1072057.9999998445</v>
      </c>
      <c r="M4847" s="8">
        <f t="shared" si="376"/>
        <v>17867.633333330741</v>
      </c>
      <c r="N4847" s="8">
        <f t="shared" si="377"/>
        <v>35735.266666661482</v>
      </c>
      <c r="O4847" s="18">
        <v>1</v>
      </c>
      <c r="P4847" s="6" t="s">
        <v>8095</v>
      </c>
      <c r="Q4847" s="6" t="s">
        <v>24</v>
      </c>
    </row>
    <row r="4848" spans="1:17" ht="15">
      <c r="A4848" s="6" t="s">
        <v>17</v>
      </c>
      <c r="B4848" s="6" t="s">
        <v>41</v>
      </c>
      <c r="C4848" s="6" t="s">
        <v>129</v>
      </c>
      <c r="D4848" s="6" t="s">
        <v>8096</v>
      </c>
      <c r="E4848" s="6">
        <v>5</v>
      </c>
      <c r="F4848" s="6" t="s">
        <v>1970</v>
      </c>
      <c r="G4848" s="6" t="s">
        <v>22</v>
      </c>
      <c r="H4848" s="7">
        <v>43401.832303240742</v>
      </c>
      <c r="I4848" s="7">
        <v>43389.489583333336</v>
      </c>
      <c r="J4848" s="4">
        <f t="shared" si="378"/>
        <v>2018</v>
      </c>
      <c r="K4848" s="4">
        <f t="shared" si="379"/>
        <v>10</v>
      </c>
      <c r="L4848" s="6">
        <f t="shared" si="380"/>
        <v>1066410.9999999404</v>
      </c>
      <c r="M4848" s="8">
        <f t="shared" si="376"/>
        <v>17773.516666665673</v>
      </c>
      <c r="N4848" s="8">
        <f t="shared" si="377"/>
        <v>88867.583333328366</v>
      </c>
      <c r="O4848" s="18">
        <v>1</v>
      </c>
      <c r="P4848" s="6" t="s">
        <v>8097</v>
      </c>
      <c r="Q4848" s="6" t="s">
        <v>24</v>
      </c>
    </row>
    <row r="4849" spans="1:17" ht="15">
      <c r="A4849" s="6" t="s">
        <v>17</v>
      </c>
      <c r="B4849" s="6" t="s">
        <v>41</v>
      </c>
      <c r="C4849" s="6" t="s">
        <v>129</v>
      </c>
      <c r="D4849" s="6" t="s">
        <v>8098</v>
      </c>
      <c r="E4849" s="6">
        <v>1</v>
      </c>
      <c r="F4849" s="6" t="s">
        <v>1970</v>
      </c>
      <c r="G4849" s="6" t="s">
        <v>22</v>
      </c>
      <c r="H4849" s="7">
        <v>43401.832129629627</v>
      </c>
      <c r="I4849" s="7">
        <v>43389.490277777775</v>
      </c>
      <c r="J4849" s="4">
        <f t="shared" si="378"/>
        <v>2018</v>
      </c>
      <c r="K4849" s="4">
        <f t="shared" si="379"/>
        <v>10</v>
      </c>
      <c r="L4849" s="6">
        <f t="shared" si="380"/>
        <v>1066336.0000000102</v>
      </c>
      <c r="M4849" s="8">
        <f t="shared" si="376"/>
        <v>17772.266666666837</v>
      </c>
      <c r="N4849" s="8">
        <f t="shared" si="377"/>
        <v>17772.266666666837</v>
      </c>
      <c r="O4849" s="18">
        <v>1</v>
      </c>
      <c r="P4849" s="6" t="s">
        <v>8099</v>
      </c>
      <c r="Q4849" s="6" t="s">
        <v>24</v>
      </c>
    </row>
    <row r="4850" spans="1:17" ht="15">
      <c r="A4850" s="6" t="s">
        <v>17</v>
      </c>
      <c r="B4850" s="6" t="s">
        <v>41</v>
      </c>
      <c r="C4850" s="6" t="s">
        <v>129</v>
      </c>
      <c r="D4850" s="6" t="s">
        <v>8100</v>
      </c>
      <c r="E4850" s="6">
        <v>3</v>
      </c>
      <c r="F4850" s="6" t="s">
        <v>1970</v>
      </c>
      <c r="G4850" s="6" t="s">
        <v>22</v>
      </c>
      <c r="H4850" s="7">
        <v>43401.831932870373</v>
      </c>
      <c r="I4850" s="7">
        <v>43389.491666666669</v>
      </c>
      <c r="J4850" s="4">
        <f t="shared" si="378"/>
        <v>2018</v>
      </c>
      <c r="K4850" s="4">
        <f t="shared" si="379"/>
        <v>10</v>
      </c>
      <c r="L4850" s="6">
        <f t="shared" si="380"/>
        <v>1066199.0000000456</v>
      </c>
      <c r="M4850" s="8">
        <f t="shared" si="376"/>
        <v>17769.983333334094</v>
      </c>
      <c r="N4850" s="8">
        <f t="shared" si="377"/>
        <v>53309.950000002282</v>
      </c>
      <c r="O4850" s="18">
        <v>1</v>
      </c>
      <c r="P4850" s="6" t="s">
        <v>8101</v>
      </c>
      <c r="Q4850" s="6" t="s">
        <v>24</v>
      </c>
    </row>
    <row r="4851" spans="1:17" ht="15">
      <c r="A4851" s="6" t="s">
        <v>17</v>
      </c>
      <c r="B4851" s="6" t="s">
        <v>41</v>
      </c>
      <c r="C4851" s="6" t="s">
        <v>129</v>
      </c>
      <c r="D4851" s="6" t="s">
        <v>8102</v>
      </c>
      <c r="E4851" s="6">
        <v>1</v>
      </c>
      <c r="F4851" s="6" t="s">
        <v>1970</v>
      </c>
      <c r="G4851" s="6" t="s">
        <v>22</v>
      </c>
      <c r="H4851" s="7">
        <v>43401.831736111111</v>
      </c>
      <c r="I4851" s="7">
        <v>43389.493055555555</v>
      </c>
      <c r="J4851" s="4">
        <f t="shared" si="378"/>
        <v>2018</v>
      </c>
      <c r="K4851" s="4">
        <f t="shared" si="379"/>
        <v>10</v>
      </c>
      <c r="L4851" s="6">
        <f t="shared" si="380"/>
        <v>1066062.000000081</v>
      </c>
      <c r="M4851" s="8">
        <f t="shared" si="376"/>
        <v>17767.70000000135</v>
      </c>
      <c r="N4851" s="8">
        <f t="shared" si="377"/>
        <v>17767.70000000135</v>
      </c>
      <c r="O4851" s="18">
        <v>1</v>
      </c>
      <c r="P4851" s="6" t="s">
        <v>8103</v>
      </c>
      <c r="Q4851" s="6" t="s">
        <v>24</v>
      </c>
    </row>
    <row r="4852" spans="1:17" ht="15">
      <c r="A4852" s="6" t="s">
        <v>17</v>
      </c>
      <c r="B4852" s="6" t="s">
        <v>18</v>
      </c>
      <c r="C4852" s="6" t="s">
        <v>25</v>
      </c>
      <c r="D4852" s="6" t="s">
        <v>1160</v>
      </c>
      <c r="E4852" s="6">
        <v>1</v>
      </c>
      <c r="F4852" s="6" t="s">
        <v>1970</v>
      </c>
      <c r="G4852" s="6" t="s">
        <v>22</v>
      </c>
      <c r="H4852" s="7">
        <v>43401.345416666663</v>
      </c>
      <c r="I4852" s="7">
        <v>43389.697094907409</v>
      </c>
      <c r="J4852" s="4">
        <f t="shared" si="378"/>
        <v>2018</v>
      </c>
      <c r="K4852" s="4">
        <f t="shared" si="379"/>
        <v>10</v>
      </c>
      <c r="L4852" s="6">
        <f t="shared" si="380"/>
        <v>1006414.9999995483</v>
      </c>
      <c r="M4852" s="8">
        <f t="shared" si="376"/>
        <v>16773.583333325805</v>
      </c>
      <c r="N4852" s="8">
        <f t="shared" si="377"/>
        <v>16773.583333325805</v>
      </c>
      <c r="O4852" s="18">
        <v>1</v>
      </c>
      <c r="P4852" s="6" t="s">
        <v>8104</v>
      </c>
      <c r="Q4852" s="6" t="s">
        <v>24</v>
      </c>
    </row>
    <row r="4853" spans="1:17" ht="15">
      <c r="A4853" s="6" t="s">
        <v>17</v>
      </c>
      <c r="B4853" s="6" t="s">
        <v>18</v>
      </c>
      <c r="C4853" s="6" t="s">
        <v>25</v>
      </c>
      <c r="D4853" s="6" t="s">
        <v>8105</v>
      </c>
      <c r="E4853" s="6">
        <v>7</v>
      </c>
      <c r="F4853" s="6" t="s">
        <v>1970</v>
      </c>
      <c r="G4853" s="6" t="s">
        <v>22</v>
      </c>
      <c r="H4853" s="7">
        <v>43400.768055555556</v>
      </c>
      <c r="I4853" s="7">
        <v>43389.737430555557</v>
      </c>
      <c r="J4853" s="4">
        <f t="shared" si="378"/>
        <v>2018</v>
      </c>
      <c r="K4853" s="4">
        <f t="shared" si="379"/>
        <v>10</v>
      </c>
      <c r="L4853" s="6">
        <f t="shared" si="380"/>
        <v>953045.99999994971</v>
      </c>
      <c r="M4853" s="8">
        <f t="shared" si="376"/>
        <v>15884.099999999162</v>
      </c>
      <c r="N4853" s="8">
        <f t="shared" si="377"/>
        <v>111188.69999999413</v>
      </c>
      <c r="O4853" s="18">
        <v>1</v>
      </c>
      <c r="P4853" s="6" t="s">
        <v>8106</v>
      </c>
      <c r="Q4853" s="6" t="s">
        <v>24</v>
      </c>
    </row>
    <row r="4854" spans="1:17" ht="15">
      <c r="A4854" s="6" t="s">
        <v>17</v>
      </c>
      <c r="B4854" s="6" t="s">
        <v>18</v>
      </c>
      <c r="C4854" s="6" t="s">
        <v>25</v>
      </c>
      <c r="D4854" s="6" t="s">
        <v>8107</v>
      </c>
      <c r="E4854" s="6">
        <v>178</v>
      </c>
      <c r="F4854" s="6" t="s">
        <v>1970</v>
      </c>
      <c r="G4854" s="6" t="s">
        <v>22</v>
      </c>
      <c r="H4854" s="7">
        <v>43395.340995370374</v>
      </c>
      <c r="I4854" s="7">
        <v>43389.738749999997</v>
      </c>
      <c r="J4854" s="4">
        <f t="shared" si="378"/>
        <v>2018</v>
      </c>
      <c r="K4854" s="4">
        <f t="shared" si="379"/>
        <v>10</v>
      </c>
      <c r="L4854" s="6">
        <f t="shared" si="380"/>
        <v>484034.00000059046</v>
      </c>
      <c r="M4854" s="8">
        <f t="shared" si="376"/>
        <v>8067.2333333431743</v>
      </c>
      <c r="N4854" s="8">
        <f t="shared" si="377"/>
        <v>1435967.533335085</v>
      </c>
      <c r="O4854" s="18">
        <v>1</v>
      </c>
      <c r="P4854" s="6" t="s">
        <v>8108</v>
      </c>
      <c r="Q4854" s="6" t="s">
        <v>24</v>
      </c>
    </row>
    <row r="4855" spans="1:17" ht="15">
      <c r="A4855" s="6" t="s">
        <v>17</v>
      </c>
      <c r="B4855" s="6" t="s">
        <v>18</v>
      </c>
      <c r="C4855" s="6" t="s">
        <v>25</v>
      </c>
      <c r="D4855" s="6" t="s">
        <v>4130</v>
      </c>
      <c r="E4855" s="6">
        <v>36</v>
      </c>
      <c r="F4855" s="6" t="s">
        <v>1970</v>
      </c>
      <c r="G4855" s="6" t="s">
        <v>22</v>
      </c>
      <c r="H4855" s="7">
        <v>43395.341851851852</v>
      </c>
      <c r="I4855" s="7">
        <v>43389.738749999997</v>
      </c>
      <c r="J4855" s="4">
        <f t="shared" si="378"/>
        <v>2018</v>
      </c>
      <c r="K4855" s="4">
        <f t="shared" si="379"/>
        <v>10</v>
      </c>
      <c r="L4855" s="6">
        <f t="shared" si="380"/>
        <v>484108.00000028685</v>
      </c>
      <c r="M4855" s="8">
        <f t="shared" si="376"/>
        <v>8068.4666666714475</v>
      </c>
      <c r="N4855" s="8">
        <f t="shared" si="377"/>
        <v>290464.80000017211</v>
      </c>
      <c r="O4855" s="18">
        <v>1</v>
      </c>
      <c r="P4855" s="6" t="s">
        <v>8109</v>
      </c>
      <c r="Q4855" s="6" t="s">
        <v>24</v>
      </c>
    </row>
    <row r="4856" spans="1:17" ht="15">
      <c r="A4856" s="6" t="s">
        <v>17</v>
      </c>
      <c r="B4856" s="6" t="s">
        <v>18</v>
      </c>
      <c r="C4856" s="6" t="s">
        <v>25</v>
      </c>
      <c r="D4856" s="6" t="s">
        <v>8110</v>
      </c>
      <c r="E4856" s="6">
        <v>81</v>
      </c>
      <c r="F4856" s="6" t="s">
        <v>1970</v>
      </c>
      <c r="G4856" s="6" t="s">
        <v>22</v>
      </c>
      <c r="H4856" s="7">
        <v>43395.351226851853</v>
      </c>
      <c r="I4856" s="7">
        <v>43389.738749999997</v>
      </c>
      <c r="J4856" s="4">
        <f t="shared" si="378"/>
        <v>2018</v>
      </c>
      <c r="K4856" s="4">
        <f t="shared" si="379"/>
        <v>10</v>
      </c>
      <c r="L4856" s="6">
        <f t="shared" si="380"/>
        <v>484918.00000041258</v>
      </c>
      <c r="M4856" s="8">
        <f t="shared" si="376"/>
        <v>8081.9666666735429</v>
      </c>
      <c r="N4856" s="8">
        <f t="shared" si="377"/>
        <v>654639.30000055698</v>
      </c>
      <c r="O4856" s="18">
        <v>1</v>
      </c>
      <c r="P4856" s="6" t="s">
        <v>8111</v>
      </c>
      <c r="Q4856" s="6" t="s">
        <v>24</v>
      </c>
    </row>
    <row r="4857" spans="1:17" ht="15">
      <c r="A4857" s="6" t="s">
        <v>17</v>
      </c>
      <c r="B4857" s="6" t="s">
        <v>18</v>
      </c>
      <c r="C4857" s="6" t="s">
        <v>25</v>
      </c>
      <c r="D4857" s="6" t="s">
        <v>1296</v>
      </c>
      <c r="E4857" s="6">
        <v>70</v>
      </c>
      <c r="F4857" s="6" t="s">
        <v>1970</v>
      </c>
      <c r="G4857" s="6" t="s">
        <v>22</v>
      </c>
      <c r="H4857" s="7">
        <v>43395.352337962962</v>
      </c>
      <c r="I4857" s="7">
        <v>43389.738749999997</v>
      </c>
      <c r="J4857" s="4">
        <f t="shared" si="378"/>
        <v>2018</v>
      </c>
      <c r="K4857" s="4">
        <f t="shared" si="379"/>
        <v>10</v>
      </c>
      <c r="L4857" s="6">
        <f t="shared" si="380"/>
        <v>485014.00000022259</v>
      </c>
      <c r="M4857" s="8">
        <f t="shared" si="376"/>
        <v>8083.5666666703764</v>
      </c>
      <c r="N4857" s="8">
        <f t="shared" si="377"/>
        <v>565849.66666692635</v>
      </c>
      <c r="O4857" s="18">
        <v>1</v>
      </c>
      <c r="P4857" s="6" t="s">
        <v>8112</v>
      </c>
      <c r="Q4857" s="6" t="s">
        <v>24</v>
      </c>
    </row>
    <row r="4858" spans="1:17" ht="15">
      <c r="A4858" s="6" t="s">
        <v>17</v>
      </c>
      <c r="B4858" s="6" t="s">
        <v>18</v>
      </c>
      <c r="C4858" s="6" t="s">
        <v>25</v>
      </c>
      <c r="D4858" s="6" t="s">
        <v>205</v>
      </c>
      <c r="E4858" s="6">
        <v>35</v>
      </c>
      <c r="F4858" s="6" t="s">
        <v>1970</v>
      </c>
      <c r="G4858" s="6" t="s">
        <v>22</v>
      </c>
      <c r="H4858" s="7">
        <v>43395.354108796295</v>
      </c>
      <c r="I4858" s="7">
        <v>43389.738749999997</v>
      </c>
      <c r="J4858" s="4">
        <f t="shared" si="378"/>
        <v>2018</v>
      </c>
      <c r="K4858" s="4">
        <f t="shared" si="379"/>
        <v>10</v>
      </c>
      <c r="L4858" s="6">
        <f t="shared" si="380"/>
        <v>485167.00000015553</v>
      </c>
      <c r="M4858" s="8">
        <f t="shared" si="376"/>
        <v>8086.1166666692588</v>
      </c>
      <c r="N4858" s="8">
        <f t="shared" si="377"/>
        <v>283014.08333342406</v>
      </c>
      <c r="O4858" s="18">
        <v>1</v>
      </c>
      <c r="P4858" s="6" t="s">
        <v>8113</v>
      </c>
      <c r="Q4858" s="6" t="s">
        <v>24</v>
      </c>
    </row>
    <row r="4859" spans="1:17" ht="15">
      <c r="A4859" s="6" t="s">
        <v>17</v>
      </c>
      <c r="B4859" s="6" t="s">
        <v>18</v>
      </c>
      <c r="C4859" s="6" t="s">
        <v>25</v>
      </c>
      <c r="D4859" s="6" t="s">
        <v>8114</v>
      </c>
      <c r="E4859" s="6">
        <v>350</v>
      </c>
      <c r="F4859" s="6" t="s">
        <v>1970</v>
      </c>
      <c r="G4859" s="6" t="s">
        <v>22</v>
      </c>
      <c r="H4859" s="7">
        <v>43395.354722222219</v>
      </c>
      <c r="I4859" s="7">
        <v>43389.738749999997</v>
      </c>
      <c r="J4859" s="4">
        <f t="shared" si="378"/>
        <v>2018</v>
      </c>
      <c r="K4859" s="4">
        <f t="shared" si="379"/>
        <v>10</v>
      </c>
      <c r="L4859" s="6">
        <f t="shared" si="380"/>
        <v>485219.99999997206</v>
      </c>
      <c r="M4859" s="8">
        <f t="shared" si="376"/>
        <v>8086.9999999995343</v>
      </c>
      <c r="N4859" s="8">
        <f t="shared" si="377"/>
        <v>2830449.999999837</v>
      </c>
      <c r="O4859" s="18">
        <v>1</v>
      </c>
      <c r="P4859" s="6" t="s">
        <v>8115</v>
      </c>
      <c r="Q4859" s="6" t="s">
        <v>24</v>
      </c>
    </row>
    <row r="4860" spans="1:17" ht="15">
      <c r="A4860" s="6" t="s">
        <v>17</v>
      </c>
      <c r="B4860" s="6" t="s">
        <v>18</v>
      </c>
      <c r="C4860" s="6" t="s">
        <v>25</v>
      </c>
      <c r="D4860" s="6" t="s">
        <v>8116</v>
      </c>
      <c r="E4860" s="6">
        <v>15</v>
      </c>
      <c r="F4860" s="6" t="s">
        <v>1970</v>
      </c>
      <c r="G4860" s="6" t="s">
        <v>22</v>
      </c>
      <c r="H4860" s="7">
        <v>43392.607141203705</v>
      </c>
      <c r="I4860" s="7">
        <v>43389.738749999997</v>
      </c>
      <c r="J4860" s="4">
        <f t="shared" si="378"/>
        <v>2018</v>
      </c>
      <c r="K4860" s="4">
        <f t="shared" si="379"/>
        <v>10</v>
      </c>
      <c r="L4860" s="6">
        <f t="shared" si="380"/>
        <v>247829.00000042282</v>
      </c>
      <c r="M4860" s="8">
        <f t="shared" si="376"/>
        <v>4130.4833333403803</v>
      </c>
      <c r="N4860" s="8">
        <f t="shared" si="377"/>
        <v>61957.250000105705</v>
      </c>
      <c r="O4860" s="18">
        <v>1</v>
      </c>
      <c r="P4860" s="6" t="s">
        <v>8117</v>
      </c>
      <c r="Q4860" s="6" t="s">
        <v>24</v>
      </c>
    </row>
    <row r="4861" spans="1:17" ht="15">
      <c r="A4861" s="6" t="s">
        <v>17</v>
      </c>
      <c r="B4861" s="6" t="s">
        <v>18</v>
      </c>
      <c r="C4861" s="6" t="s">
        <v>25</v>
      </c>
      <c r="D4861" s="6" t="s">
        <v>700</v>
      </c>
      <c r="E4861" s="6">
        <v>43</v>
      </c>
      <c r="F4861" s="6" t="s">
        <v>1970</v>
      </c>
      <c r="G4861" s="6" t="s">
        <v>22</v>
      </c>
      <c r="H4861" s="7">
        <v>43393.616400462961</v>
      </c>
      <c r="I4861" s="17">
        <v>43389.738749999997</v>
      </c>
      <c r="J4861" s="4">
        <f t="shared" si="378"/>
        <v>2018</v>
      </c>
      <c r="K4861" s="4">
        <f t="shared" si="379"/>
        <v>10</v>
      </c>
      <c r="L4861" s="6">
        <f t="shared" si="380"/>
        <v>335029.00000009686</v>
      </c>
      <c r="M4861" s="8">
        <f t="shared" si="376"/>
        <v>5583.816666668281</v>
      </c>
      <c r="N4861" s="8">
        <f t="shared" si="377"/>
        <v>240104.11666673608</v>
      </c>
      <c r="O4861" s="18">
        <v>1</v>
      </c>
      <c r="P4861" s="6" t="s">
        <v>8118</v>
      </c>
      <c r="Q4861" s="6" t="s">
        <v>24</v>
      </c>
    </row>
    <row r="4862" spans="1:17" ht="15">
      <c r="A4862" s="6" t="s">
        <v>17</v>
      </c>
      <c r="B4862" s="6" t="s">
        <v>18</v>
      </c>
      <c r="C4862" s="6" t="s">
        <v>25</v>
      </c>
      <c r="D4862" s="6" t="s">
        <v>1097</v>
      </c>
      <c r="E4862" s="6">
        <v>268</v>
      </c>
      <c r="F4862" s="6" t="s">
        <v>1970</v>
      </c>
      <c r="G4862" s="6" t="s">
        <v>22</v>
      </c>
      <c r="H4862" s="7">
        <v>43392.617569444446</v>
      </c>
      <c r="I4862" s="7">
        <v>43389.738749999997</v>
      </c>
      <c r="J4862" s="4">
        <f t="shared" si="378"/>
        <v>2018</v>
      </c>
      <c r="K4862" s="4">
        <f t="shared" si="379"/>
        <v>10</v>
      </c>
      <c r="L4862" s="6">
        <f t="shared" si="380"/>
        <v>248730.00000044703</v>
      </c>
      <c r="M4862" s="8">
        <f t="shared" si="376"/>
        <v>4145.5000000074506</v>
      </c>
      <c r="N4862" s="8">
        <f t="shared" si="377"/>
        <v>1110994.0000019968</v>
      </c>
      <c r="O4862" s="18">
        <v>1</v>
      </c>
      <c r="P4862" s="6" t="s">
        <v>8119</v>
      </c>
      <c r="Q4862" s="6" t="s">
        <v>24</v>
      </c>
    </row>
    <row r="4863" spans="1:17" ht="15">
      <c r="A4863" s="6" t="s">
        <v>17</v>
      </c>
      <c r="B4863" s="6" t="s">
        <v>18</v>
      </c>
      <c r="C4863" s="6" t="s">
        <v>25</v>
      </c>
      <c r="D4863" s="6" t="s">
        <v>8120</v>
      </c>
      <c r="E4863" s="6">
        <v>141</v>
      </c>
      <c r="F4863" s="6" t="s">
        <v>1970</v>
      </c>
      <c r="G4863" s="6" t="s">
        <v>22</v>
      </c>
      <c r="H4863" s="7">
        <v>43392.626134259262</v>
      </c>
      <c r="I4863" s="7">
        <v>43389.738749999997</v>
      </c>
      <c r="J4863" s="4">
        <f t="shared" si="378"/>
        <v>2018</v>
      </c>
      <c r="K4863" s="4">
        <f t="shared" si="379"/>
        <v>10</v>
      </c>
      <c r="L4863" s="6">
        <f t="shared" si="380"/>
        <v>249470.00000055414</v>
      </c>
      <c r="M4863" s="8">
        <f t="shared" si="376"/>
        <v>4157.8333333425689</v>
      </c>
      <c r="N4863" s="8">
        <f t="shared" si="377"/>
        <v>586254.50000130222</v>
      </c>
      <c r="O4863" s="18">
        <v>1</v>
      </c>
      <c r="P4863" s="6" t="s">
        <v>8121</v>
      </c>
      <c r="Q4863" s="6" t="s">
        <v>24</v>
      </c>
    </row>
    <row r="4864" spans="1:17" ht="15">
      <c r="A4864" s="6" t="s">
        <v>17</v>
      </c>
      <c r="B4864" s="6" t="s">
        <v>18</v>
      </c>
      <c r="C4864" s="6" t="s">
        <v>25</v>
      </c>
      <c r="D4864" s="6" t="s">
        <v>4124</v>
      </c>
      <c r="E4864" s="6">
        <v>277</v>
      </c>
      <c r="F4864" s="6" t="s">
        <v>1970</v>
      </c>
      <c r="G4864" s="6" t="s">
        <v>22</v>
      </c>
      <c r="H4864" s="7">
        <v>43393.629270833335</v>
      </c>
      <c r="I4864" s="7">
        <v>43389.738749999997</v>
      </c>
      <c r="J4864" s="4">
        <f t="shared" si="378"/>
        <v>2018</v>
      </c>
      <c r="K4864" s="4">
        <f t="shared" si="379"/>
        <v>10</v>
      </c>
      <c r="L4864" s="6">
        <f t="shared" si="380"/>
        <v>336141.00000041071</v>
      </c>
      <c r="M4864" s="8">
        <f t="shared" si="381" ref="M4864:M4927">+L4864/60</f>
        <v>5602.3500000068452</v>
      </c>
      <c r="N4864" s="8">
        <f t="shared" si="382" ref="N4864:N4927">+M4864*E4864</f>
        <v>1551850.9500018961</v>
      </c>
      <c r="O4864" s="18">
        <v>1</v>
      </c>
      <c r="P4864" s="6" t="s">
        <v>8122</v>
      </c>
      <c r="Q4864" s="6" t="s">
        <v>24</v>
      </c>
    </row>
    <row r="4865" spans="1:17" ht="15">
      <c r="A4865" s="6" t="s">
        <v>17</v>
      </c>
      <c r="B4865" s="6" t="s">
        <v>18</v>
      </c>
      <c r="C4865" s="6" t="s">
        <v>35</v>
      </c>
      <c r="D4865" s="6" t="s">
        <v>8123</v>
      </c>
      <c r="E4865" s="6">
        <v>3</v>
      </c>
      <c r="F4865" s="6" t="s">
        <v>1970</v>
      </c>
      <c r="G4865" s="6" t="s">
        <v>22</v>
      </c>
      <c r="H4865" s="7">
        <v>43401.407638888886</v>
      </c>
      <c r="I4865" s="7">
        <v>43389.742361111108</v>
      </c>
      <c r="J4865" s="4">
        <f t="shared" si="378"/>
        <v>2018</v>
      </c>
      <c r="K4865" s="4">
        <f t="shared" si="379"/>
        <v>10</v>
      </c>
      <c r="L4865" s="6">
        <f t="shared" si="380"/>
        <v>1007880.0000000279</v>
      </c>
      <c r="M4865" s="8">
        <f t="shared" si="381"/>
        <v>16798.000000000466</v>
      </c>
      <c r="N4865" s="8">
        <f t="shared" si="382"/>
        <v>50394.000000001397</v>
      </c>
      <c r="O4865" s="18">
        <v>1</v>
      </c>
      <c r="P4865" s="6" t="s">
        <v>8124</v>
      </c>
      <c r="Q4865" s="6" t="s">
        <v>24</v>
      </c>
    </row>
    <row r="4866" spans="1:17" ht="15">
      <c r="A4866" s="6" t="s">
        <v>17</v>
      </c>
      <c r="B4866" s="6" t="s">
        <v>18</v>
      </c>
      <c r="C4866" s="6" t="s">
        <v>35</v>
      </c>
      <c r="D4866" s="6" t="s">
        <v>8125</v>
      </c>
      <c r="E4866" s="6">
        <v>1</v>
      </c>
      <c r="F4866" s="6" t="s">
        <v>1970</v>
      </c>
      <c r="G4866" s="6" t="s">
        <v>22</v>
      </c>
      <c r="H4866" s="7">
        <v>43401.408715277779</v>
      </c>
      <c r="I4866" s="7">
        <v>43389.761111111111</v>
      </c>
      <c r="J4866" s="4">
        <f t="shared" si="378"/>
        <v>2018</v>
      </c>
      <c r="K4866" s="4">
        <f t="shared" si="379"/>
        <v>10</v>
      </c>
      <c r="L4866" s="6">
        <f t="shared" si="380"/>
        <v>1006353.0000001425</v>
      </c>
      <c r="M4866" s="8">
        <f t="shared" si="381"/>
        <v>16772.550000002375</v>
      </c>
      <c r="N4866" s="8">
        <f t="shared" si="382"/>
        <v>16772.550000002375</v>
      </c>
      <c r="O4866" s="18">
        <v>1</v>
      </c>
      <c r="P4866" s="6" t="s">
        <v>8126</v>
      </c>
      <c r="Q4866" s="6" t="s">
        <v>24</v>
      </c>
    </row>
    <row r="4867" spans="1:17" ht="15">
      <c r="A4867" s="6" t="s">
        <v>17</v>
      </c>
      <c r="B4867" s="6" t="s">
        <v>18</v>
      </c>
      <c r="C4867" s="6" t="s">
        <v>38</v>
      </c>
      <c r="D4867" s="6" t="s">
        <v>8127</v>
      </c>
      <c r="E4867" s="6">
        <v>1</v>
      </c>
      <c r="F4867" s="6" t="s">
        <v>1970</v>
      </c>
      <c r="G4867" s="6" t="s">
        <v>22</v>
      </c>
      <c r="H4867" s="7">
        <v>43390.071527777778</v>
      </c>
      <c r="I4867" s="7">
        <v>43389.762499999997</v>
      </c>
      <c r="J4867" s="4">
        <f t="shared" si="383" ref="J4867:J4930">YEAR(I4867)</f>
        <v>2018</v>
      </c>
      <c r="K4867" s="4">
        <f t="shared" si="384" ref="K4867:K4930">MONTH(I4867)</f>
        <v>10</v>
      </c>
      <c r="L4867" s="6">
        <f t="shared" si="380"/>
        <v>26700.000000279397</v>
      </c>
      <c r="M4867" s="8">
        <f t="shared" si="381"/>
        <v>445.00000000465661</v>
      </c>
      <c r="N4867" s="8">
        <f t="shared" si="382"/>
        <v>445.00000000465661</v>
      </c>
      <c r="O4867" s="18">
        <v>1</v>
      </c>
      <c r="P4867" s="6" t="s">
        <v>8128</v>
      </c>
      <c r="Q4867" s="6" t="s">
        <v>24</v>
      </c>
    </row>
    <row r="4868" spans="1:17" ht="15">
      <c r="A4868" s="6" t="s">
        <v>17</v>
      </c>
      <c r="B4868" s="6" t="s">
        <v>18</v>
      </c>
      <c r="C4868" s="6" t="s">
        <v>35</v>
      </c>
      <c r="D4868" s="6" t="s">
        <v>8129</v>
      </c>
      <c r="E4868" s="6">
        <v>3</v>
      </c>
      <c r="F4868" s="6" t="s">
        <v>1970</v>
      </c>
      <c r="G4868" s="6" t="s">
        <v>22</v>
      </c>
      <c r="H4868" s="7">
        <v>43401.407893518517</v>
      </c>
      <c r="I4868" s="7">
        <v>43389.762499999997</v>
      </c>
      <c r="J4868" s="4">
        <f t="shared" si="383"/>
        <v>2018</v>
      </c>
      <c r="K4868" s="4">
        <f t="shared" si="384"/>
        <v>10</v>
      </c>
      <c r="L4868" s="6">
        <f t="shared" si="380"/>
        <v>1006162.0000001276</v>
      </c>
      <c r="M4868" s="8">
        <f t="shared" si="381"/>
        <v>16769.366666668793</v>
      </c>
      <c r="N4868" s="8">
        <f t="shared" si="382"/>
        <v>50308.10000000638</v>
      </c>
      <c r="O4868" s="18">
        <v>1</v>
      </c>
      <c r="P4868" s="6" t="s">
        <v>8130</v>
      </c>
      <c r="Q4868" s="6" t="s">
        <v>24</v>
      </c>
    </row>
    <row r="4869" spans="1:17" ht="15">
      <c r="A4869" s="6" t="s">
        <v>17</v>
      </c>
      <c r="B4869" s="6" t="s">
        <v>55</v>
      </c>
      <c r="C4869" s="6" t="s">
        <v>56</v>
      </c>
      <c r="D4869" s="6" t="s">
        <v>8131</v>
      </c>
      <c r="E4869" s="6">
        <v>250</v>
      </c>
      <c r="F4869" s="6" t="s">
        <v>1970</v>
      </c>
      <c r="G4869" s="6" t="s">
        <v>22</v>
      </c>
      <c r="H4869" s="7">
        <v>43394.32068287037</v>
      </c>
      <c r="I4869" s="7">
        <v>43389.763888888891</v>
      </c>
      <c r="J4869" s="4">
        <f t="shared" si="383"/>
        <v>2018</v>
      </c>
      <c r="K4869" s="4">
        <f t="shared" si="384"/>
        <v>10</v>
      </c>
      <c r="L4869" s="6">
        <f t="shared" si="380"/>
        <v>393706.99999979697</v>
      </c>
      <c r="M4869" s="8">
        <f t="shared" si="381"/>
        <v>6561.7833333299495</v>
      </c>
      <c r="N4869" s="8">
        <f t="shared" si="382"/>
        <v>1640445.8333324874</v>
      </c>
      <c r="O4869" s="18">
        <v>1</v>
      </c>
      <c r="P4869" s="6" t="s">
        <v>8132</v>
      </c>
      <c r="Q4869" s="6" t="s">
        <v>24</v>
      </c>
    </row>
    <row r="4870" spans="1:17" ht="15">
      <c r="A4870" s="6" t="s">
        <v>17</v>
      </c>
      <c r="B4870" s="6" t="s">
        <v>18</v>
      </c>
      <c r="C4870" s="6" t="s">
        <v>35</v>
      </c>
      <c r="D4870" s="6" t="s">
        <v>8133</v>
      </c>
      <c r="E4870" s="6">
        <v>3</v>
      </c>
      <c r="F4870" s="6" t="s">
        <v>1970</v>
      </c>
      <c r="G4870" s="6" t="s">
        <v>22</v>
      </c>
      <c r="H4870" s="7">
        <v>43408.73777777778</v>
      </c>
      <c r="I4870" s="7">
        <v>43389.765972222223</v>
      </c>
      <c r="J4870" s="4">
        <f t="shared" si="383"/>
        <v>2018</v>
      </c>
      <c r="K4870" s="4">
        <f t="shared" si="384"/>
        <v>10</v>
      </c>
      <c r="L4870" s="6">
        <f t="shared" si="380"/>
        <v>1639164.0000001062</v>
      </c>
      <c r="M4870" s="8">
        <f t="shared" si="381"/>
        <v>27319.40000000177</v>
      </c>
      <c r="N4870" s="8">
        <f t="shared" si="382"/>
        <v>81958.200000005309</v>
      </c>
      <c r="O4870" s="18">
        <v>1</v>
      </c>
      <c r="P4870" s="6" t="s">
        <v>8134</v>
      </c>
      <c r="Q4870" s="6" t="s">
        <v>24</v>
      </c>
    </row>
    <row r="4871" spans="1:17" ht="15">
      <c r="A4871" s="6" t="s">
        <v>17</v>
      </c>
      <c r="B4871" s="6" t="s">
        <v>18</v>
      </c>
      <c r="C4871" s="6" t="s">
        <v>35</v>
      </c>
      <c r="D4871" s="6" t="s">
        <v>8135</v>
      </c>
      <c r="E4871" s="6">
        <v>1</v>
      </c>
      <c r="F4871" s="6" t="s">
        <v>1970</v>
      </c>
      <c r="G4871" s="6" t="s">
        <v>22</v>
      </c>
      <c r="H4871" s="7">
        <v>43401.409386574072</v>
      </c>
      <c r="I4871" s="7">
        <v>43389.768055555556</v>
      </c>
      <c r="J4871" s="4">
        <f t="shared" si="383"/>
        <v>2018</v>
      </c>
      <c r="K4871" s="4">
        <f t="shared" si="384"/>
        <v>10</v>
      </c>
      <c r="L4871" s="6">
        <f t="shared" si="380"/>
        <v>1005810.9999998007</v>
      </c>
      <c r="M4871" s="8">
        <f t="shared" si="381"/>
        <v>16763.516666663345</v>
      </c>
      <c r="N4871" s="8">
        <f t="shared" si="382"/>
        <v>16763.516666663345</v>
      </c>
      <c r="O4871" s="18">
        <v>1</v>
      </c>
      <c r="P4871" s="6" t="s">
        <v>8136</v>
      </c>
      <c r="Q4871" s="6" t="s">
        <v>24</v>
      </c>
    </row>
    <row r="4872" spans="1:17" ht="15">
      <c r="A4872" s="6" t="s">
        <v>17</v>
      </c>
      <c r="B4872" s="6" t="s">
        <v>18</v>
      </c>
      <c r="C4872" s="6" t="s">
        <v>35</v>
      </c>
      <c r="D4872" s="6" t="s">
        <v>4308</v>
      </c>
      <c r="E4872" s="6">
        <v>3</v>
      </c>
      <c r="F4872" s="6" t="s">
        <v>1970</v>
      </c>
      <c r="G4872" s="6" t="s">
        <v>22</v>
      </c>
      <c r="H4872" s="7">
        <v>43397.342453703706</v>
      </c>
      <c r="I4872" s="7">
        <v>43389.769444444442</v>
      </c>
      <c r="J4872" s="4">
        <f t="shared" si="383"/>
        <v>2018</v>
      </c>
      <c r="K4872" s="4">
        <f t="shared" si="384"/>
        <v>10</v>
      </c>
      <c r="L4872" s="6">
        <f t="shared" si="380"/>
        <v>654308.00000040326</v>
      </c>
      <c r="M4872" s="8">
        <f t="shared" si="381"/>
        <v>10905.133333340054</v>
      </c>
      <c r="N4872" s="8">
        <f t="shared" si="382"/>
        <v>32715.400000020163</v>
      </c>
      <c r="O4872" s="18">
        <v>1</v>
      </c>
      <c r="P4872" s="6" t="s">
        <v>8137</v>
      </c>
      <c r="Q4872" s="6" t="s">
        <v>24</v>
      </c>
    </row>
    <row r="4873" spans="1:17" ht="15">
      <c r="A4873" s="6" t="s">
        <v>17</v>
      </c>
      <c r="B4873" s="6" t="s">
        <v>18</v>
      </c>
      <c r="C4873" s="6" t="s">
        <v>35</v>
      </c>
      <c r="D4873" s="6" t="s">
        <v>8138</v>
      </c>
      <c r="E4873" s="6">
        <v>2</v>
      </c>
      <c r="F4873" s="6" t="s">
        <v>1970</v>
      </c>
      <c r="G4873" s="6" t="s">
        <v>22</v>
      </c>
      <c r="H4873" s="7">
        <v>43397.342141203706</v>
      </c>
      <c r="I4873" s="7">
        <v>43389.769444444442</v>
      </c>
      <c r="J4873" s="4">
        <f t="shared" si="383"/>
        <v>2018</v>
      </c>
      <c r="K4873" s="4">
        <f t="shared" si="384"/>
        <v>10</v>
      </c>
      <c r="L4873" s="6">
        <f t="shared" si="380"/>
        <v>654281.00000037812</v>
      </c>
      <c r="M4873" s="8">
        <f t="shared" si="381"/>
        <v>10904.683333339635</v>
      </c>
      <c r="N4873" s="8">
        <f t="shared" si="382"/>
        <v>21809.366666679271</v>
      </c>
      <c r="O4873" s="18">
        <v>1</v>
      </c>
      <c r="P4873" s="6" t="s">
        <v>8139</v>
      </c>
      <c r="Q4873" s="6" t="s">
        <v>24</v>
      </c>
    </row>
    <row r="4874" spans="1:17" ht="15">
      <c r="A4874" s="6" t="s">
        <v>17</v>
      </c>
      <c r="B4874" s="6" t="s">
        <v>18</v>
      </c>
      <c r="C4874" s="6" t="s">
        <v>35</v>
      </c>
      <c r="D4874" s="6" t="s">
        <v>8140</v>
      </c>
      <c r="E4874" s="6">
        <v>2</v>
      </c>
      <c r="F4874" s="6" t="s">
        <v>1970</v>
      </c>
      <c r="G4874" s="6" t="s">
        <v>22</v>
      </c>
      <c r="H4874" s="7">
        <v>43408.771111111113</v>
      </c>
      <c r="I4874" s="7">
        <v>43389.892361111109</v>
      </c>
      <c r="J4874" s="4">
        <f t="shared" si="383"/>
        <v>2018</v>
      </c>
      <c r="K4874" s="4">
        <f t="shared" si="384"/>
        <v>10</v>
      </c>
      <c r="L4874" s="6">
        <f t="shared" si="385" ref="L4874:L4937">(H4874-I4874)*60*24*60</f>
        <v>1631124.0000003017</v>
      </c>
      <c r="M4874" s="8">
        <f t="shared" si="381"/>
        <v>27185.400000005029</v>
      </c>
      <c r="N4874" s="8">
        <f t="shared" si="382"/>
        <v>54370.800000010058</v>
      </c>
      <c r="O4874" s="18">
        <v>1</v>
      </c>
      <c r="P4874" s="6" t="s">
        <v>8141</v>
      </c>
      <c r="Q4874" s="6" t="s">
        <v>24</v>
      </c>
    </row>
    <row r="4875" spans="1:17" ht="15">
      <c r="A4875" s="6" t="s">
        <v>17</v>
      </c>
      <c r="B4875" s="6" t="s">
        <v>55</v>
      </c>
      <c r="C4875" s="6" t="s">
        <v>56</v>
      </c>
      <c r="D4875" s="6" t="s">
        <v>8142</v>
      </c>
      <c r="E4875" s="6">
        <v>25</v>
      </c>
      <c r="F4875" s="6" t="s">
        <v>1970</v>
      </c>
      <c r="G4875" s="6" t="s">
        <v>22</v>
      </c>
      <c r="H4875" s="7">
        <v>43394.326631944445</v>
      </c>
      <c r="I4875" s="7">
        <v>43389.895833333336</v>
      </c>
      <c r="J4875" s="4">
        <f t="shared" si="383"/>
        <v>2018</v>
      </c>
      <c r="K4875" s="4">
        <f t="shared" si="384"/>
        <v>10</v>
      </c>
      <c r="L4875" s="6">
        <f t="shared" si="385"/>
        <v>382820.99999981001</v>
      </c>
      <c r="M4875" s="8">
        <f t="shared" si="381"/>
        <v>6380.3499999968335</v>
      </c>
      <c r="N4875" s="8">
        <f t="shared" si="382"/>
        <v>159508.74999992084</v>
      </c>
      <c r="O4875" s="18">
        <v>1</v>
      </c>
      <c r="P4875" s="6" t="s">
        <v>8143</v>
      </c>
      <c r="Q4875" s="6" t="s">
        <v>24</v>
      </c>
    </row>
    <row r="4876" spans="1:17" ht="15">
      <c r="A4876" s="6" t="s">
        <v>17</v>
      </c>
      <c r="B4876" s="6" t="s">
        <v>55</v>
      </c>
      <c r="C4876" s="6" t="s">
        <v>56</v>
      </c>
      <c r="D4876" s="6" t="s">
        <v>8144</v>
      </c>
      <c r="E4876" s="6">
        <v>1</v>
      </c>
      <c r="F4876" s="6" t="s">
        <v>1970</v>
      </c>
      <c r="G4876" s="6" t="s">
        <v>22</v>
      </c>
      <c r="H4876" s="7">
        <v>43390.385254629633</v>
      </c>
      <c r="I4876" s="7">
        <v>43389.895833333336</v>
      </c>
      <c r="J4876" s="4">
        <f t="shared" si="383"/>
        <v>2018</v>
      </c>
      <c r="K4876" s="4">
        <f t="shared" si="384"/>
        <v>10</v>
      </c>
      <c r="L4876" s="6">
        <f t="shared" si="385"/>
        <v>42286.000000080094</v>
      </c>
      <c r="M4876" s="8">
        <f t="shared" si="381"/>
        <v>704.76666666800156</v>
      </c>
      <c r="N4876" s="8">
        <f t="shared" si="382"/>
        <v>704.76666666800156</v>
      </c>
      <c r="O4876" s="18">
        <v>1</v>
      </c>
      <c r="P4876" s="6" t="s">
        <v>8145</v>
      </c>
      <c r="Q4876" s="6" t="s">
        <v>24</v>
      </c>
    </row>
    <row r="4877" spans="1:17" ht="15">
      <c r="A4877" s="6" t="s">
        <v>17</v>
      </c>
      <c r="B4877" s="6" t="s">
        <v>55</v>
      </c>
      <c r="C4877" s="6" t="s">
        <v>56</v>
      </c>
      <c r="D4877" s="6" t="s">
        <v>8142</v>
      </c>
      <c r="E4877" s="6">
        <v>25</v>
      </c>
      <c r="F4877" s="6" t="s">
        <v>1970</v>
      </c>
      <c r="G4877" s="6" t="s">
        <v>22</v>
      </c>
      <c r="H4877" s="7">
        <v>43395.406041666669</v>
      </c>
      <c r="I4877" s="7">
        <v>43389.895833333336</v>
      </c>
      <c r="J4877" s="4">
        <f t="shared" si="383"/>
        <v>2018</v>
      </c>
      <c r="K4877" s="4">
        <f t="shared" si="384"/>
        <v>10</v>
      </c>
      <c r="L4877" s="6">
        <f t="shared" si="385"/>
        <v>476081.99999998324</v>
      </c>
      <c r="M4877" s="8">
        <f t="shared" si="381"/>
        <v>7934.6999999997206</v>
      </c>
      <c r="N4877" s="8">
        <f t="shared" si="382"/>
        <v>198367.49999999302</v>
      </c>
      <c r="O4877" s="18">
        <v>1</v>
      </c>
      <c r="P4877" s="6" t="s">
        <v>8146</v>
      </c>
      <c r="Q4877" s="6" t="s">
        <v>24</v>
      </c>
    </row>
    <row r="4878" spans="1:17" ht="15">
      <c r="A4878" s="6" t="s">
        <v>17</v>
      </c>
      <c r="B4878" s="6" t="s">
        <v>55</v>
      </c>
      <c r="C4878" s="6" t="s">
        <v>56</v>
      </c>
      <c r="D4878" s="6" t="s">
        <v>8147</v>
      </c>
      <c r="E4878" s="6">
        <v>2</v>
      </c>
      <c r="F4878" s="6" t="s">
        <v>1970</v>
      </c>
      <c r="G4878" s="6" t="s">
        <v>22</v>
      </c>
      <c r="H4878" s="7">
        <v>43408.738587962966</v>
      </c>
      <c r="I4878" s="7">
        <v>43389.895833333336</v>
      </c>
      <c r="J4878" s="4">
        <f t="shared" si="383"/>
        <v>2018</v>
      </c>
      <c r="K4878" s="4">
        <f t="shared" si="384"/>
        <v>10</v>
      </c>
      <c r="L4878" s="6">
        <f t="shared" si="385"/>
        <v>1628014.000000013</v>
      </c>
      <c r="M4878" s="8">
        <f t="shared" si="381"/>
        <v>27133.566666666884</v>
      </c>
      <c r="N4878" s="8">
        <f t="shared" si="382"/>
        <v>54267.133333333768</v>
      </c>
      <c r="O4878" s="18">
        <v>1</v>
      </c>
      <c r="P4878" s="6" t="s">
        <v>8148</v>
      </c>
      <c r="Q4878" s="6" t="s">
        <v>24</v>
      </c>
    </row>
    <row r="4879" spans="1:17" ht="15">
      <c r="A4879" s="6" t="s">
        <v>17</v>
      </c>
      <c r="B4879" s="6" t="s">
        <v>55</v>
      </c>
      <c r="C4879" s="6" t="s">
        <v>56</v>
      </c>
      <c r="D4879" s="6" t="s">
        <v>8147</v>
      </c>
      <c r="E4879" s="6">
        <v>2</v>
      </c>
      <c r="F4879" s="6" t="s">
        <v>1970</v>
      </c>
      <c r="G4879" s="6" t="s">
        <v>22</v>
      </c>
      <c r="H4879" s="7">
        <v>43408.738587962966</v>
      </c>
      <c r="I4879" s="7">
        <v>43389.896215277775</v>
      </c>
      <c r="J4879" s="4">
        <f t="shared" si="383"/>
        <v>2018</v>
      </c>
      <c r="K4879" s="4">
        <f t="shared" si="384"/>
        <v>10</v>
      </c>
      <c r="L4879" s="6">
        <f t="shared" si="385"/>
        <v>1627981.0000004712</v>
      </c>
      <c r="M4879" s="8">
        <f t="shared" si="381"/>
        <v>27133.016666674521</v>
      </c>
      <c r="N4879" s="8">
        <f t="shared" si="382"/>
        <v>54266.033333349042</v>
      </c>
      <c r="O4879" s="18">
        <v>1</v>
      </c>
      <c r="P4879" s="6" t="s">
        <v>8149</v>
      </c>
      <c r="Q4879" s="6" t="s">
        <v>24</v>
      </c>
    </row>
    <row r="4880" spans="1:17" ht="15">
      <c r="A4880" s="6" t="s">
        <v>17</v>
      </c>
      <c r="B4880" s="6" t="s">
        <v>55</v>
      </c>
      <c r="C4880" s="6" t="s">
        <v>56</v>
      </c>
      <c r="D4880" s="6" t="s">
        <v>8150</v>
      </c>
      <c r="E4880" s="6">
        <v>1</v>
      </c>
      <c r="F4880" s="6" t="s">
        <v>1970</v>
      </c>
      <c r="G4880" s="6" t="s">
        <v>22</v>
      </c>
      <c r="H4880" s="7">
        <v>43408.738495370373</v>
      </c>
      <c r="I4880" s="7">
        <v>43389.896527777775</v>
      </c>
      <c r="J4880" s="4">
        <f t="shared" si="383"/>
        <v>2018</v>
      </c>
      <c r="K4880" s="4">
        <f t="shared" si="384"/>
        <v>10</v>
      </c>
      <c r="L4880" s="6">
        <f t="shared" si="385"/>
        <v>1627946.0000004619</v>
      </c>
      <c r="M4880" s="8">
        <f t="shared" si="381"/>
        <v>27132.433333341032</v>
      </c>
      <c r="N4880" s="8">
        <f t="shared" si="382"/>
        <v>27132.433333341032</v>
      </c>
      <c r="O4880" s="18">
        <v>1</v>
      </c>
      <c r="P4880" s="6" t="s">
        <v>8151</v>
      </c>
      <c r="Q4880" s="6" t="s">
        <v>24</v>
      </c>
    </row>
    <row r="4881" spans="1:17" ht="15">
      <c r="A4881" s="6" t="s">
        <v>17</v>
      </c>
      <c r="B4881" s="6" t="s">
        <v>55</v>
      </c>
      <c r="C4881" s="6" t="s">
        <v>56</v>
      </c>
      <c r="D4881" s="6" t="s">
        <v>8150</v>
      </c>
      <c r="E4881" s="6">
        <v>1</v>
      </c>
      <c r="F4881" s="6" t="s">
        <v>1970</v>
      </c>
      <c r="G4881" s="6" t="s">
        <v>22</v>
      </c>
      <c r="H4881" s="7">
        <v>43408.738495370373</v>
      </c>
      <c r="I4881" s="7">
        <v>43389.896805555552</v>
      </c>
      <c r="J4881" s="4">
        <f t="shared" si="383"/>
        <v>2018</v>
      </c>
      <c r="K4881" s="4">
        <f t="shared" si="384"/>
        <v>10</v>
      </c>
      <c r="L4881" s="6">
        <f t="shared" si="385"/>
        <v>1627922.0000005094</v>
      </c>
      <c r="M4881" s="8">
        <f t="shared" si="381"/>
        <v>27132.033333341824</v>
      </c>
      <c r="N4881" s="8">
        <f t="shared" si="382"/>
        <v>27132.033333341824</v>
      </c>
      <c r="O4881" s="18">
        <v>1</v>
      </c>
      <c r="P4881" s="6" t="s">
        <v>8152</v>
      </c>
      <c r="Q4881" s="6" t="s">
        <v>24</v>
      </c>
    </row>
    <row r="4882" spans="1:17" ht="15">
      <c r="A4882" s="6" t="s">
        <v>17</v>
      </c>
      <c r="B4882" s="6" t="s">
        <v>18</v>
      </c>
      <c r="C4882" s="6" t="s">
        <v>35</v>
      </c>
      <c r="D4882" s="6" t="s">
        <v>8153</v>
      </c>
      <c r="E4882" s="6">
        <v>2</v>
      </c>
      <c r="F4882" s="6" t="s">
        <v>1970</v>
      </c>
      <c r="G4882" s="6" t="s">
        <v>22</v>
      </c>
      <c r="H4882" s="7">
        <v>43397.343657407408</v>
      </c>
      <c r="I4882" s="7">
        <v>43389.897222222222</v>
      </c>
      <c r="J4882" s="4">
        <f t="shared" si="383"/>
        <v>2018</v>
      </c>
      <c r="K4882" s="4">
        <f t="shared" si="384"/>
        <v>10</v>
      </c>
      <c r="L4882" s="6">
        <f t="shared" si="385"/>
        <v>643372.00000004377</v>
      </c>
      <c r="M4882" s="8">
        <f t="shared" si="381"/>
        <v>10722.866666667396</v>
      </c>
      <c r="N4882" s="8">
        <f t="shared" si="382"/>
        <v>21445.733333334792</v>
      </c>
      <c r="O4882" s="18">
        <v>1</v>
      </c>
      <c r="P4882" s="6" t="s">
        <v>8154</v>
      </c>
      <c r="Q4882" s="6" t="s">
        <v>24</v>
      </c>
    </row>
    <row r="4883" spans="1:17" ht="15">
      <c r="A4883" s="6" t="s">
        <v>17</v>
      </c>
      <c r="B4883" s="6" t="s">
        <v>55</v>
      </c>
      <c r="C4883" s="6" t="s">
        <v>56</v>
      </c>
      <c r="D4883" s="6" t="s">
        <v>6239</v>
      </c>
      <c r="E4883" s="6">
        <v>1</v>
      </c>
      <c r="F4883" s="6" t="s">
        <v>1970</v>
      </c>
      <c r="G4883" s="6" t="s">
        <v>22</v>
      </c>
      <c r="H4883" s="7">
        <v>43401.409872685188</v>
      </c>
      <c r="I4883" s="7">
        <v>43389.898344907408</v>
      </c>
      <c r="J4883" s="4">
        <f t="shared" si="383"/>
        <v>2018</v>
      </c>
      <c r="K4883" s="4">
        <f t="shared" si="384"/>
        <v>10</v>
      </c>
      <c r="L4883" s="6">
        <f t="shared" si="385"/>
        <v>994596.00000022911</v>
      </c>
      <c r="M4883" s="8">
        <f t="shared" si="381"/>
        <v>16576.600000003818</v>
      </c>
      <c r="N4883" s="8">
        <f t="shared" si="382"/>
        <v>16576.600000003818</v>
      </c>
      <c r="O4883" s="18">
        <v>1</v>
      </c>
      <c r="P4883" s="6" t="s">
        <v>8155</v>
      </c>
      <c r="Q4883" s="6" t="s">
        <v>24</v>
      </c>
    </row>
    <row r="4884" spans="1:17" ht="15">
      <c r="A4884" s="6" t="s">
        <v>17</v>
      </c>
      <c r="B4884" s="6" t="s">
        <v>18</v>
      </c>
      <c r="C4884" s="6" t="s">
        <v>35</v>
      </c>
      <c r="D4884" s="6" t="s">
        <v>6737</v>
      </c>
      <c r="E4884" s="6">
        <v>2</v>
      </c>
      <c r="F4884" s="6" t="s">
        <v>1970</v>
      </c>
      <c r="G4884" s="6" t="s">
        <v>22</v>
      </c>
      <c r="H4884" s="7">
        <v>43397.341458333336</v>
      </c>
      <c r="I4884" s="7">
        <v>43389.898611111108</v>
      </c>
      <c r="J4884" s="4">
        <f t="shared" si="383"/>
        <v>2018</v>
      </c>
      <c r="K4884" s="4">
        <f t="shared" si="384"/>
        <v>10</v>
      </c>
      <c r="L4884" s="6">
        <f t="shared" si="385"/>
        <v>643062.00000050012</v>
      </c>
      <c r="M4884" s="8">
        <f t="shared" si="381"/>
        <v>10717.700000008335</v>
      </c>
      <c r="N4884" s="8">
        <f t="shared" si="382"/>
        <v>21435.400000016671</v>
      </c>
      <c r="O4884" s="18">
        <v>1</v>
      </c>
      <c r="P4884" s="6" t="s">
        <v>8156</v>
      </c>
      <c r="Q4884" s="6" t="s">
        <v>24</v>
      </c>
    </row>
    <row r="4885" spans="1:17" ht="15">
      <c r="A4885" s="6" t="s">
        <v>17</v>
      </c>
      <c r="B4885" s="6" t="s">
        <v>18</v>
      </c>
      <c r="C4885" s="6" t="s">
        <v>35</v>
      </c>
      <c r="D4885" s="6" t="s">
        <v>8157</v>
      </c>
      <c r="E4885" s="6">
        <v>2</v>
      </c>
      <c r="F4885" s="6" t="s">
        <v>1970</v>
      </c>
      <c r="G4885" s="6" t="s">
        <v>22</v>
      </c>
      <c r="H4885" s="7">
        <v>43397.341249999998</v>
      </c>
      <c r="I4885" s="7">
        <v>43389.898611111108</v>
      </c>
      <c r="J4885" s="4">
        <f t="shared" si="383"/>
        <v>2018</v>
      </c>
      <c r="K4885" s="4">
        <f t="shared" si="384"/>
        <v>10</v>
      </c>
      <c r="L4885" s="6">
        <f t="shared" si="385"/>
        <v>643044.00000006426</v>
      </c>
      <c r="M4885" s="8">
        <f t="shared" si="381"/>
        <v>10717.400000001071</v>
      </c>
      <c r="N4885" s="8">
        <f t="shared" si="382"/>
        <v>21434.800000002142</v>
      </c>
      <c r="O4885" s="18">
        <v>1</v>
      </c>
      <c r="P4885" s="6" t="s">
        <v>8158</v>
      </c>
      <c r="Q4885" s="6" t="s">
        <v>24</v>
      </c>
    </row>
    <row r="4886" spans="1:17" ht="15">
      <c r="A4886" s="6" t="s">
        <v>17</v>
      </c>
      <c r="B4886" s="6" t="s">
        <v>18</v>
      </c>
      <c r="C4886" s="6" t="s">
        <v>35</v>
      </c>
      <c r="D4886" s="6" t="s">
        <v>436</v>
      </c>
      <c r="E4886" s="6">
        <v>68</v>
      </c>
      <c r="F4886" s="6" t="s">
        <v>1970</v>
      </c>
      <c r="G4886" s="6" t="s">
        <v>22</v>
      </c>
      <c r="H4886" s="7">
        <v>43397.338252314818</v>
      </c>
      <c r="I4886" s="7">
        <v>43389.911157407405</v>
      </c>
      <c r="J4886" s="4">
        <f t="shared" si="383"/>
        <v>2018</v>
      </c>
      <c r="K4886" s="4">
        <f t="shared" si="384"/>
        <v>10</v>
      </c>
      <c r="L4886" s="6">
        <f t="shared" si="385"/>
        <v>641701.00000044331</v>
      </c>
      <c r="M4886" s="8">
        <f t="shared" si="381"/>
        <v>10695.016666674055</v>
      </c>
      <c r="N4886" s="8">
        <f t="shared" si="382"/>
        <v>727261.13333383575</v>
      </c>
      <c r="O4886" s="18">
        <v>1</v>
      </c>
      <c r="P4886" s="6" t="s">
        <v>8159</v>
      </c>
      <c r="Q4886" s="6" t="s">
        <v>24</v>
      </c>
    </row>
    <row r="4887" spans="1:17" ht="15">
      <c r="A4887" s="6" t="s">
        <v>17</v>
      </c>
      <c r="B4887" s="6" t="s">
        <v>18</v>
      </c>
      <c r="C4887" s="6" t="s">
        <v>35</v>
      </c>
      <c r="D4887" s="6" t="s">
        <v>8160</v>
      </c>
      <c r="E4887" s="6">
        <v>2</v>
      </c>
      <c r="F4887" s="6" t="s">
        <v>1970</v>
      </c>
      <c r="G4887" s="6" t="s">
        <v>22</v>
      </c>
      <c r="H4887" s="7">
        <v>43397.34574074074</v>
      </c>
      <c r="I4887" s="7">
        <v>43389.923020833332</v>
      </c>
      <c r="J4887" s="4">
        <f t="shared" si="383"/>
        <v>2018</v>
      </c>
      <c r="K4887" s="4">
        <f t="shared" si="384"/>
        <v>10</v>
      </c>
      <c r="L4887" s="6">
        <f t="shared" si="385"/>
        <v>641323.00000009127</v>
      </c>
      <c r="M4887" s="8">
        <f t="shared" si="381"/>
        <v>10688.716666668188</v>
      </c>
      <c r="N4887" s="8">
        <f t="shared" si="382"/>
        <v>21377.433333336376</v>
      </c>
      <c r="O4887" s="18">
        <v>1</v>
      </c>
      <c r="P4887" s="6" t="s">
        <v>8161</v>
      </c>
      <c r="Q4887" s="6" t="s">
        <v>24</v>
      </c>
    </row>
    <row r="4888" spans="1:17" ht="15">
      <c r="A4888" s="6" t="s">
        <v>17</v>
      </c>
      <c r="B4888" s="6" t="s">
        <v>18</v>
      </c>
      <c r="C4888" s="6" t="s">
        <v>35</v>
      </c>
      <c r="D4888" s="6" t="s">
        <v>8162</v>
      </c>
      <c r="E4888" s="6">
        <v>1</v>
      </c>
      <c r="F4888" s="6" t="s">
        <v>1970</v>
      </c>
      <c r="G4888" s="6" t="s">
        <v>22</v>
      </c>
      <c r="H4888" s="7">
        <v>43397.348067129627</v>
      </c>
      <c r="I4888" s="7">
        <v>43389.923020833332</v>
      </c>
      <c r="J4888" s="4">
        <f t="shared" si="383"/>
        <v>2018</v>
      </c>
      <c r="K4888" s="4">
        <f t="shared" si="384"/>
        <v>10</v>
      </c>
      <c r="L4888" s="6">
        <f t="shared" si="385"/>
        <v>641523.99999992922</v>
      </c>
      <c r="M4888" s="8">
        <f t="shared" si="381"/>
        <v>10692.066666665487</v>
      </c>
      <c r="N4888" s="8">
        <f t="shared" si="382"/>
        <v>10692.066666665487</v>
      </c>
      <c r="O4888" s="18">
        <v>1</v>
      </c>
      <c r="P4888" s="6" t="s">
        <v>8163</v>
      </c>
      <c r="Q4888" s="6" t="s">
        <v>24</v>
      </c>
    </row>
    <row r="4889" spans="1:17" ht="15">
      <c r="A4889" s="6" t="s">
        <v>17</v>
      </c>
      <c r="B4889" s="6" t="s">
        <v>18</v>
      </c>
      <c r="C4889" s="6" t="s">
        <v>35</v>
      </c>
      <c r="D4889" s="6" t="s">
        <v>4839</v>
      </c>
      <c r="E4889" s="6">
        <v>3</v>
      </c>
      <c r="F4889" s="6" t="s">
        <v>1970</v>
      </c>
      <c r="G4889" s="6" t="s">
        <v>22</v>
      </c>
      <c r="H4889" s="7">
        <v>43397.347430555557</v>
      </c>
      <c r="I4889" s="7">
        <v>43389.923020833332</v>
      </c>
      <c r="J4889" s="4">
        <f t="shared" si="383"/>
        <v>2018</v>
      </c>
      <c r="K4889" s="4">
        <f t="shared" si="384"/>
        <v>10</v>
      </c>
      <c r="L4889" s="6">
        <f t="shared" si="385"/>
        <v>641469.00000027381</v>
      </c>
      <c r="M4889" s="8">
        <f t="shared" si="381"/>
        <v>10691.150000004563</v>
      </c>
      <c r="N4889" s="8">
        <f t="shared" si="382"/>
        <v>32073.45000001369</v>
      </c>
      <c r="O4889" s="18">
        <v>1</v>
      </c>
      <c r="P4889" s="6" t="s">
        <v>8164</v>
      </c>
      <c r="Q4889" s="6" t="s">
        <v>24</v>
      </c>
    </row>
    <row r="4890" spans="1:17" ht="15">
      <c r="A4890" s="6" t="s">
        <v>17</v>
      </c>
      <c r="B4890" s="6" t="s">
        <v>18</v>
      </c>
      <c r="C4890" s="6" t="s">
        <v>35</v>
      </c>
      <c r="D4890" s="6" t="s">
        <v>5251</v>
      </c>
      <c r="E4890" s="6">
        <v>1</v>
      </c>
      <c r="F4890" s="6" t="s">
        <v>1970</v>
      </c>
      <c r="G4890" s="6" t="s">
        <v>22</v>
      </c>
      <c r="H4890" s="7">
        <v>43401.410601851851</v>
      </c>
      <c r="I4890" s="7">
        <v>43389.923020833332</v>
      </c>
      <c r="J4890" s="4">
        <f t="shared" si="383"/>
        <v>2018</v>
      </c>
      <c r="K4890" s="4">
        <f t="shared" si="384"/>
        <v>10</v>
      </c>
      <c r="L4890" s="6">
        <f t="shared" si="385"/>
        <v>992527.00000000186</v>
      </c>
      <c r="M4890" s="8">
        <f t="shared" si="381"/>
        <v>16542.116666666698</v>
      </c>
      <c r="N4890" s="8">
        <f t="shared" si="382"/>
        <v>16542.116666666698</v>
      </c>
      <c r="O4890" s="18">
        <v>1</v>
      </c>
      <c r="P4890" s="6" t="s">
        <v>8165</v>
      </c>
      <c r="Q4890" s="6" t="s">
        <v>24</v>
      </c>
    </row>
    <row r="4891" spans="1:17" ht="15">
      <c r="A4891" s="6" t="s">
        <v>17</v>
      </c>
      <c r="B4891" s="6" t="s">
        <v>18</v>
      </c>
      <c r="C4891" s="6" t="s">
        <v>35</v>
      </c>
      <c r="D4891" s="6" t="s">
        <v>2006</v>
      </c>
      <c r="E4891" s="6">
        <v>4</v>
      </c>
      <c r="F4891" s="6" t="s">
        <v>1970</v>
      </c>
      <c r="G4891" s="6" t="s">
        <v>22</v>
      </c>
      <c r="H4891" s="7">
        <v>43397.349016203705</v>
      </c>
      <c r="I4891" s="7">
        <v>43389.923020833332</v>
      </c>
      <c r="J4891" s="4">
        <f t="shared" si="383"/>
        <v>2018</v>
      </c>
      <c r="K4891" s="4">
        <f t="shared" si="384"/>
        <v>10</v>
      </c>
      <c r="L4891" s="6">
        <f t="shared" si="385"/>
        <v>641606.00000023842</v>
      </c>
      <c r="M4891" s="8">
        <f t="shared" si="381"/>
        <v>10693.433333337307</v>
      </c>
      <c r="N4891" s="8">
        <f t="shared" si="382"/>
        <v>42773.733333349228</v>
      </c>
      <c r="O4891" s="18">
        <v>1</v>
      </c>
      <c r="P4891" s="6" t="s">
        <v>8166</v>
      </c>
      <c r="Q4891" s="6" t="s">
        <v>24</v>
      </c>
    </row>
    <row r="4892" spans="1:17" ht="15">
      <c r="A4892" s="6" t="s">
        <v>17</v>
      </c>
      <c r="B4892" s="6" t="s">
        <v>18</v>
      </c>
      <c r="C4892" s="6" t="s">
        <v>35</v>
      </c>
      <c r="D4892" s="6" t="s">
        <v>436</v>
      </c>
      <c r="E4892" s="6">
        <v>68</v>
      </c>
      <c r="F4892" s="6" t="s">
        <v>1970</v>
      </c>
      <c r="G4892" s="6" t="s">
        <v>22</v>
      </c>
      <c r="H4892" s="7">
        <v>43397.338148148148</v>
      </c>
      <c r="I4892" s="7">
        <v>43389.923020833332</v>
      </c>
      <c r="J4892" s="4">
        <f t="shared" si="383"/>
        <v>2018</v>
      </c>
      <c r="K4892" s="4">
        <f t="shared" si="384"/>
        <v>10</v>
      </c>
      <c r="L4892" s="6">
        <f t="shared" si="385"/>
        <v>640667.00000013225</v>
      </c>
      <c r="M4892" s="8">
        <f t="shared" si="381"/>
        <v>10677.783333335537</v>
      </c>
      <c r="N4892" s="8">
        <f t="shared" si="382"/>
        <v>726089.26666681655</v>
      </c>
      <c r="O4892" s="18">
        <v>1</v>
      </c>
      <c r="P4892" s="6" t="s">
        <v>8167</v>
      </c>
      <c r="Q4892" s="6" t="s">
        <v>24</v>
      </c>
    </row>
    <row r="4893" spans="1:17" ht="15">
      <c r="A4893" s="6" t="s">
        <v>17</v>
      </c>
      <c r="B4893" s="6" t="s">
        <v>18</v>
      </c>
      <c r="C4893" s="6" t="s">
        <v>35</v>
      </c>
      <c r="D4893" s="6" t="s">
        <v>8168</v>
      </c>
      <c r="E4893" s="6">
        <v>1</v>
      </c>
      <c r="F4893" s="6" t="s">
        <v>1970</v>
      </c>
      <c r="G4893" s="6" t="s">
        <v>22</v>
      </c>
      <c r="H4893" s="7">
        <v>43397.34783564815</v>
      </c>
      <c r="I4893" s="7">
        <v>43389.923020833332</v>
      </c>
      <c r="J4893" s="4">
        <f t="shared" si="383"/>
        <v>2018</v>
      </c>
      <c r="K4893" s="4">
        <f t="shared" si="384"/>
        <v>10</v>
      </c>
      <c r="L4893" s="6">
        <f t="shared" si="385"/>
        <v>641504.00000028312</v>
      </c>
      <c r="M4893" s="8">
        <f t="shared" si="381"/>
        <v>10691.733333338052</v>
      </c>
      <c r="N4893" s="8">
        <f t="shared" si="382"/>
        <v>10691.733333338052</v>
      </c>
      <c r="O4893" s="18">
        <v>1</v>
      </c>
      <c r="P4893" s="6" t="s">
        <v>8169</v>
      </c>
      <c r="Q4893" s="6" t="s">
        <v>24</v>
      </c>
    </row>
    <row r="4894" spans="1:17" ht="15">
      <c r="A4894" s="6" t="s">
        <v>17</v>
      </c>
      <c r="B4894" s="6" t="s">
        <v>18</v>
      </c>
      <c r="C4894" s="6" t="s">
        <v>35</v>
      </c>
      <c r="D4894" s="6" t="s">
        <v>8170</v>
      </c>
      <c r="E4894" s="6">
        <v>9</v>
      </c>
      <c r="F4894" s="6" t="s">
        <v>1970</v>
      </c>
      <c r="G4894" s="6" t="s">
        <v>22</v>
      </c>
      <c r="H4894" s="7">
        <v>43397.34642361111</v>
      </c>
      <c r="I4894" s="7">
        <v>43389.923020833332</v>
      </c>
      <c r="J4894" s="4">
        <f t="shared" si="383"/>
        <v>2018</v>
      </c>
      <c r="K4894" s="4">
        <f t="shared" si="384"/>
        <v>10</v>
      </c>
      <c r="L4894" s="6">
        <f t="shared" si="385"/>
        <v>641382.00000005309</v>
      </c>
      <c r="M4894" s="8">
        <f t="shared" si="381"/>
        <v>10689.700000000885</v>
      </c>
      <c r="N4894" s="8">
        <f t="shared" si="382"/>
        <v>96207.300000007963</v>
      </c>
      <c r="O4894" s="18">
        <v>1</v>
      </c>
      <c r="P4894" s="6" t="s">
        <v>8171</v>
      </c>
      <c r="Q4894" s="6" t="s">
        <v>24</v>
      </c>
    </row>
    <row r="4895" spans="1:17" ht="15">
      <c r="A4895" s="6" t="s">
        <v>17</v>
      </c>
      <c r="B4895" s="6" t="s">
        <v>18</v>
      </c>
      <c r="C4895" s="6" t="s">
        <v>35</v>
      </c>
      <c r="D4895" s="6" t="s">
        <v>4288</v>
      </c>
      <c r="E4895" s="6">
        <v>1</v>
      </c>
      <c r="F4895" s="6" t="s">
        <v>1970</v>
      </c>
      <c r="G4895" s="6" t="s">
        <v>22</v>
      </c>
      <c r="H4895" s="7">
        <v>43401.410787037035</v>
      </c>
      <c r="I4895" s="7">
        <v>43389.923020833332</v>
      </c>
      <c r="J4895" s="4">
        <f t="shared" si="383"/>
        <v>2018</v>
      </c>
      <c r="K4895" s="4">
        <f t="shared" si="384"/>
        <v>10</v>
      </c>
      <c r="L4895" s="6">
        <f t="shared" si="385"/>
        <v>992542.9999999702</v>
      </c>
      <c r="M4895" s="8">
        <f t="shared" si="381"/>
        <v>16542.383333332837</v>
      </c>
      <c r="N4895" s="8">
        <f t="shared" si="382"/>
        <v>16542.383333332837</v>
      </c>
      <c r="O4895" s="18">
        <v>1</v>
      </c>
      <c r="P4895" s="6" t="s">
        <v>8172</v>
      </c>
      <c r="Q4895" s="6" t="s">
        <v>24</v>
      </c>
    </row>
    <row r="4896" spans="1:17" ht="15">
      <c r="A4896" s="6" t="s">
        <v>17</v>
      </c>
      <c r="B4896" s="6" t="s">
        <v>18</v>
      </c>
      <c r="C4896" s="6" t="s">
        <v>35</v>
      </c>
      <c r="D4896" s="6" t="s">
        <v>8173</v>
      </c>
      <c r="E4896" s="6">
        <v>3</v>
      </c>
      <c r="F4896" s="6" t="s">
        <v>1970</v>
      </c>
      <c r="G4896" s="6" t="s">
        <v>22</v>
      </c>
      <c r="H4896" s="7">
        <v>43397.347141203703</v>
      </c>
      <c r="I4896" s="7">
        <v>43389.923020833332</v>
      </c>
      <c r="J4896" s="4">
        <f t="shared" si="383"/>
        <v>2018</v>
      </c>
      <c r="K4896" s="4">
        <f t="shared" si="384"/>
        <v>10</v>
      </c>
      <c r="L4896" s="6">
        <f t="shared" si="385"/>
        <v>641444.00000008754</v>
      </c>
      <c r="M4896" s="8">
        <f t="shared" si="381"/>
        <v>10690.733333334792</v>
      </c>
      <c r="N4896" s="8">
        <f t="shared" si="382"/>
        <v>32072.200000004377</v>
      </c>
      <c r="O4896" s="18">
        <v>1</v>
      </c>
      <c r="P4896" s="6" t="s">
        <v>8174</v>
      </c>
      <c r="Q4896" s="6" t="s">
        <v>24</v>
      </c>
    </row>
    <row r="4897" spans="1:17" ht="15">
      <c r="A4897" s="6" t="s">
        <v>17</v>
      </c>
      <c r="B4897" s="6" t="s">
        <v>18</v>
      </c>
      <c r="C4897" s="6" t="s">
        <v>35</v>
      </c>
      <c r="D4897" s="6" t="s">
        <v>8175</v>
      </c>
      <c r="E4897" s="6">
        <v>2</v>
      </c>
      <c r="F4897" s="6" t="s">
        <v>1970</v>
      </c>
      <c r="G4897" s="6" t="s">
        <v>22</v>
      </c>
      <c r="H4897" s="7">
        <v>43397.347615740742</v>
      </c>
      <c r="I4897" s="7">
        <v>43389.923020833332</v>
      </c>
      <c r="J4897" s="4">
        <f t="shared" si="383"/>
        <v>2018</v>
      </c>
      <c r="K4897" s="4">
        <f t="shared" si="384"/>
        <v>10</v>
      </c>
      <c r="L4897" s="6">
        <f t="shared" si="385"/>
        <v>641485.00000024214</v>
      </c>
      <c r="M4897" s="8">
        <f t="shared" si="381"/>
        <v>10691.416666670702</v>
      </c>
      <c r="N4897" s="8">
        <f t="shared" si="382"/>
        <v>21382.833333341405</v>
      </c>
      <c r="O4897" s="18">
        <v>1</v>
      </c>
      <c r="P4897" s="6" t="s">
        <v>8176</v>
      </c>
      <c r="Q4897" s="6" t="s">
        <v>24</v>
      </c>
    </row>
    <row r="4898" spans="1:17" ht="15">
      <c r="A4898" s="6" t="s">
        <v>17</v>
      </c>
      <c r="B4898" s="6" t="s">
        <v>18</v>
      </c>
      <c r="C4898" s="6" t="s">
        <v>35</v>
      </c>
      <c r="D4898" s="6" t="s">
        <v>8177</v>
      </c>
      <c r="E4898" s="6">
        <v>8</v>
      </c>
      <c r="F4898" s="6" t="s">
        <v>1970</v>
      </c>
      <c r="G4898" s="6" t="s">
        <v>22</v>
      </c>
      <c r="H4898" s="7">
        <v>43397.346712962964</v>
      </c>
      <c r="I4898" s="7">
        <v>43389.923020833332</v>
      </c>
      <c r="J4898" s="4">
        <f t="shared" si="383"/>
        <v>2018</v>
      </c>
      <c r="K4898" s="4">
        <f t="shared" si="384"/>
        <v>10</v>
      </c>
      <c r="L4898" s="6">
        <f t="shared" si="385"/>
        <v>641407.00000023935</v>
      </c>
      <c r="M4898" s="8">
        <f t="shared" si="381"/>
        <v>10690.116666670656</v>
      </c>
      <c r="N4898" s="8">
        <f t="shared" si="382"/>
        <v>85520.933333365247</v>
      </c>
      <c r="O4898" s="18">
        <v>1</v>
      </c>
      <c r="P4898" s="6" t="s">
        <v>8178</v>
      </c>
      <c r="Q4898" s="6" t="s">
        <v>24</v>
      </c>
    </row>
    <row r="4899" spans="1:17" ht="15">
      <c r="A4899" s="6" t="s">
        <v>17</v>
      </c>
      <c r="B4899" s="6" t="s">
        <v>18</v>
      </c>
      <c r="C4899" s="6" t="s">
        <v>35</v>
      </c>
      <c r="D4899" s="6" t="s">
        <v>8179</v>
      </c>
      <c r="E4899" s="6">
        <v>2</v>
      </c>
      <c r="F4899" s="6" t="s">
        <v>1970</v>
      </c>
      <c r="G4899" s="6" t="s">
        <v>22</v>
      </c>
      <c r="H4899" s="7">
        <v>43397.346967592595</v>
      </c>
      <c r="I4899" s="7">
        <v>43389.923020833332</v>
      </c>
      <c r="J4899" s="4">
        <f t="shared" si="383"/>
        <v>2018</v>
      </c>
      <c r="K4899" s="4">
        <f t="shared" si="384"/>
        <v>10</v>
      </c>
      <c r="L4899" s="6">
        <f t="shared" si="385"/>
        <v>641429.00000035297</v>
      </c>
      <c r="M4899" s="8">
        <f t="shared" si="381"/>
        <v>10690.483333339216</v>
      </c>
      <c r="N4899" s="8">
        <f t="shared" si="382"/>
        <v>21380.966666678432</v>
      </c>
      <c r="O4899" s="18">
        <v>1</v>
      </c>
      <c r="P4899" s="6" t="s">
        <v>8180</v>
      </c>
      <c r="Q4899" s="6" t="s">
        <v>24</v>
      </c>
    </row>
    <row r="4900" spans="1:17" ht="15">
      <c r="A4900" s="6" t="s">
        <v>17</v>
      </c>
      <c r="B4900" s="6" t="s">
        <v>18</v>
      </c>
      <c r="C4900" s="6" t="s">
        <v>35</v>
      </c>
      <c r="D4900" s="6" t="s">
        <v>8181</v>
      </c>
      <c r="E4900" s="6">
        <v>3</v>
      </c>
      <c r="F4900" s="6" t="s">
        <v>1970</v>
      </c>
      <c r="G4900" s="6" t="s">
        <v>22</v>
      </c>
      <c r="H4900" s="7">
        <v>43397.348333333335</v>
      </c>
      <c r="I4900" s="7">
        <v>43389.923020833332</v>
      </c>
      <c r="J4900" s="4">
        <f t="shared" si="383"/>
        <v>2018</v>
      </c>
      <c r="K4900" s="4">
        <f t="shared" si="384"/>
        <v>10</v>
      </c>
      <c r="L4900" s="6">
        <f t="shared" si="385"/>
        <v>641547.0000002766</v>
      </c>
      <c r="M4900" s="8">
        <f t="shared" si="381"/>
        <v>10692.45000000461</v>
      </c>
      <c r="N4900" s="8">
        <f t="shared" si="382"/>
        <v>32077.35000001383</v>
      </c>
      <c r="O4900" s="18">
        <v>1</v>
      </c>
      <c r="P4900" s="6" t="s">
        <v>8182</v>
      </c>
      <c r="Q4900" s="6" t="s">
        <v>24</v>
      </c>
    </row>
    <row r="4901" spans="1:17" ht="15">
      <c r="A4901" s="6" t="s">
        <v>17</v>
      </c>
      <c r="B4901" s="6" t="s">
        <v>18</v>
      </c>
      <c r="C4901" s="6" t="s">
        <v>35</v>
      </c>
      <c r="D4901" s="6" t="s">
        <v>8183</v>
      </c>
      <c r="E4901" s="6">
        <v>3</v>
      </c>
      <c r="F4901" s="6" t="s">
        <v>1970</v>
      </c>
      <c r="G4901" s="6" t="s">
        <v>22</v>
      </c>
      <c r="H4901" s="7">
        <v>43397.349282407406</v>
      </c>
      <c r="I4901" s="7">
        <v>43389.923020833332</v>
      </c>
      <c r="J4901" s="4">
        <f t="shared" si="383"/>
        <v>2018</v>
      </c>
      <c r="K4901" s="4">
        <f t="shared" si="384"/>
        <v>10</v>
      </c>
      <c r="L4901" s="6">
        <f t="shared" si="385"/>
        <v>641628.99999995716</v>
      </c>
      <c r="M4901" s="8">
        <f t="shared" si="381"/>
        <v>10693.816666665953</v>
      </c>
      <c r="N4901" s="8">
        <f t="shared" si="382"/>
        <v>32081.449999997858</v>
      </c>
      <c r="O4901" s="18">
        <v>1</v>
      </c>
      <c r="P4901" s="6" t="s">
        <v>8184</v>
      </c>
      <c r="Q4901" s="6" t="s">
        <v>24</v>
      </c>
    </row>
    <row r="4902" spans="1:17" ht="15">
      <c r="A4902" s="6" t="s">
        <v>17</v>
      </c>
      <c r="B4902" s="6" t="s">
        <v>18</v>
      </c>
      <c r="C4902" s="6" t="s">
        <v>35</v>
      </c>
      <c r="D4902" s="6" t="s">
        <v>8185</v>
      </c>
      <c r="E4902" s="6">
        <v>2</v>
      </c>
      <c r="F4902" s="6" t="s">
        <v>1970</v>
      </c>
      <c r="G4902" s="6" t="s">
        <v>22</v>
      </c>
      <c r="H4902" s="7">
        <v>43397.345069444447</v>
      </c>
      <c r="I4902" s="7">
        <v>43389.923020833332</v>
      </c>
      <c r="J4902" s="4">
        <f t="shared" si="383"/>
        <v>2018</v>
      </c>
      <c r="K4902" s="4">
        <f t="shared" si="384"/>
        <v>10</v>
      </c>
      <c r="L4902" s="6">
        <f t="shared" si="385"/>
        <v>641265.00000036322</v>
      </c>
      <c r="M4902" s="8">
        <f t="shared" si="381"/>
        <v>10687.750000006054</v>
      </c>
      <c r="N4902" s="8">
        <f t="shared" si="382"/>
        <v>21375.500000012107</v>
      </c>
      <c r="O4902" s="18">
        <v>1</v>
      </c>
      <c r="P4902" s="6" t="s">
        <v>8186</v>
      </c>
      <c r="Q4902" s="6" t="s">
        <v>24</v>
      </c>
    </row>
    <row r="4903" spans="1:17" ht="15">
      <c r="A4903" s="6" t="s">
        <v>17</v>
      </c>
      <c r="B4903" s="6" t="s">
        <v>18</v>
      </c>
      <c r="C4903" s="6" t="s">
        <v>35</v>
      </c>
      <c r="D4903" s="6" t="s">
        <v>8187</v>
      </c>
      <c r="E4903" s="6">
        <v>20</v>
      </c>
      <c r="F4903" s="6" t="s">
        <v>1970</v>
      </c>
      <c r="G4903" s="6" t="s">
        <v>22</v>
      </c>
      <c r="H4903" s="7">
        <v>43397.337071759262</v>
      </c>
      <c r="I4903" s="7">
        <v>43389.923020833332</v>
      </c>
      <c r="J4903" s="4">
        <f t="shared" si="383"/>
        <v>2018</v>
      </c>
      <c r="K4903" s="4">
        <f t="shared" si="384"/>
        <v>10</v>
      </c>
      <c r="L4903" s="6">
        <f t="shared" si="385"/>
        <v>640574.00000039488</v>
      </c>
      <c r="M4903" s="8">
        <f t="shared" si="381"/>
        <v>10676.233333339915</v>
      </c>
      <c r="N4903" s="8">
        <f t="shared" si="382"/>
        <v>213524.66666679829</v>
      </c>
      <c r="O4903" s="18">
        <v>1</v>
      </c>
      <c r="P4903" s="6" t="s">
        <v>8188</v>
      </c>
      <c r="Q4903" s="6" t="s">
        <v>24</v>
      </c>
    </row>
    <row r="4904" spans="1:17" ht="15">
      <c r="A4904" s="6" t="s">
        <v>17</v>
      </c>
      <c r="B4904" s="6" t="s">
        <v>18</v>
      </c>
      <c r="C4904" s="6" t="s">
        <v>35</v>
      </c>
      <c r="D4904" s="6" t="s">
        <v>8189</v>
      </c>
      <c r="E4904" s="6">
        <v>2</v>
      </c>
      <c r="F4904" s="6" t="s">
        <v>1970</v>
      </c>
      <c r="G4904" s="6" t="s">
        <v>22</v>
      </c>
      <c r="H4904" s="7">
        <v>43397.345243055555</v>
      </c>
      <c r="I4904" s="7">
        <v>43389.923020833332</v>
      </c>
      <c r="J4904" s="4">
        <f t="shared" si="383"/>
        <v>2018</v>
      </c>
      <c r="K4904" s="4">
        <f t="shared" si="384"/>
        <v>10</v>
      </c>
      <c r="L4904" s="6">
        <f t="shared" si="385"/>
        <v>641280.00000009779</v>
      </c>
      <c r="M4904" s="8">
        <f t="shared" si="381"/>
        <v>10688.00000000163</v>
      </c>
      <c r="N4904" s="8">
        <f t="shared" si="382"/>
        <v>21376.00000000326</v>
      </c>
      <c r="O4904" s="18">
        <v>1</v>
      </c>
      <c r="P4904" s="6" t="s">
        <v>8190</v>
      </c>
      <c r="Q4904" s="6" t="s">
        <v>24</v>
      </c>
    </row>
    <row r="4905" spans="1:17" ht="15">
      <c r="A4905" s="6" t="s">
        <v>17</v>
      </c>
      <c r="B4905" s="6" t="s">
        <v>18</v>
      </c>
      <c r="C4905" s="6" t="s">
        <v>35</v>
      </c>
      <c r="D4905" s="6" t="s">
        <v>8191</v>
      </c>
      <c r="E4905" s="6">
        <v>2</v>
      </c>
      <c r="F4905" s="6" t="s">
        <v>1970</v>
      </c>
      <c r="G4905" s="6" t="s">
        <v>22</v>
      </c>
      <c r="H4905" s="7">
        <v>43397.345486111109</v>
      </c>
      <c r="I4905" s="17">
        <v>43389.923020833332</v>
      </c>
      <c r="J4905" s="4">
        <f t="shared" si="383"/>
        <v>2018</v>
      </c>
      <c r="K4905" s="4">
        <f t="shared" si="384"/>
        <v>10</v>
      </c>
      <c r="L4905" s="6">
        <f t="shared" si="385"/>
        <v>641300.99999997765</v>
      </c>
      <c r="M4905" s="8">
        <f t="shared" si="381"/>
        <v>10688.349999999627</v>
      </c>
      <c r="N4905" s="8">
        <f t="shared" si="382"/>
        <v>21376.699999999255</v>
      </c>
      <c r="O4905" s="18">
        <v>1</v>
      </c>
      <c r="P4905" s="6" t="s">
        <v>8192</v>
      </c>
      <c r="Q4905" s="6" t="s">
        <v>24</v>
      </c>
    </row>
    <row r="4906" spans="1:17" ht="15">
      <c r="A4906" s="6" t="s">
        <v>17</v>
      </c>
      <c r="B4906" s="6" t="s">
        <v>18</v>
      </c>
      <c r="C4906" s="6" t="s">
        <v>35</v>
      </c>
      <c r="D4906" s="6" t="s">
        <v>8193</v>
      </c>
      <c r="E4906" s="6">
        <v>2</v>
      </c>
      <c r="F4906" s="6" t="s">
        <v>1970</v>
      </c>
      <c r="G4906" s="6" t="s">
        <v>22</v>
      </c>
      <c r="H4906" s="7">
        <v>43397.346030092594</v>
      </c>
      <c r="I4906" s="7">
        <v>43389.923020833332</v>
      </c>
      <c r="J4906" s="4">
        <f t="shared" si="383"/>
        <v>2018</v>
      </c>
      <c r="K4906" s="4">
        <f t="shared" si="384"/>
        <v>10</v>
      </c>
      <c r="L4906" s="6">
        <f t="shared" si="385"/>
        <v>641348.00000027753</v>
      </c>
      <c r="M4906" s="8">
        <f t="shared" si="381"/>
        <v>10689.133333337959</v>
      </c>
      <c r="N4906" s="8">
        <f t="shared" si="382"/>
        <v>21378.266666675918</v>
      </c>
      <c r="O4906" s="18">
        <v>1</v>
      </c>
      <c r="P4906" s="6" t="s">
        <v>8194</v>
      </c>
      <c r="Q4906" s="6" t="s">
        <v>24</v>
      </c>
    </row>
    <row r="4907" spans="1:17" ht="15">
      <c r="A4907" s="6" t="s">
        <v>17</v>
      </c>
      <c r="B4907" s="6" t="s">
        <v>18</v>
      </c>
      <c r="C4907" s="6" t="s">
        <v>35</v>
      </c>
      <c r="D4907" s="6" t="s">
        <v>8195</v>
      </c>
      <c r="E4907" s="6">
        <v>1</v>
      </c>
      <c r="F4907" s="6" t="s">
        <v>1970</v>
      </c>
      <c r="G4907" s="6" t="s">
        <v>22</v>
      </c>
      <c r="H4907" s="7">
        <v>43397.349560185183</v>
      </c>
      <c r="I4907" s="7">
        <v>43389.923020833332</v>
      </c>
      <c r="J4907" s="4">
        <f t="shared" si="383"/>
        <v>2018</v>
      </c>
      <c r="K4907" s="4">
        <f t="shared" si="384"/>
        <v>10</v>
      </c>
      <c r="L4907" s="6">
        <f t="shared" si="385"/>
        <v>641652.99999990966</v>
      </c>
      <c r="M4907" s="8">
        <f t="shared" si="381"/>
        <v>10694.216666665161</v>
      </c>
      <c r="N4907" s="8">
        <f t="shared" si="382"/>
        <v>10694.216666665161</v>
      </c>
      <c r="O4907" s="18">
        <v>1</v>
      </c>
      <c r="P4907" s="6" t="s">
        <v>8196</v>
      </c>
      <c r="Q4907" s="6" t="s">
        <v>24</v>
      </c>
    </row>
    <row r="4908" spans="1:17" ht="15">
      <c r="A4908" s="6" t="s">
        <v>17</v>
      </c>
      <c r="B4908" s="6" t="s">
        <v>18</v>
      </c>
      <c r="C4908" s="6" t="s">
        <v>35</v>
      </c>
      <c r="D4908" s="6" t="s">
        <v>8197</v>
      </c>
      <c r="E4908" s="6">
        <v>1</v>
      </c>
      <c r="F4908" s="6" t="s">
        <v>1970</v>
      </c>
      <c r="G4908" s="6" t="s">
        <v>22</v>
      </c>
      <c r="H4908" s="7">
        <v>43397.348587962966</v>
      </c>
      <c r="I4908" s="7">
        <v>43389.923020833332</v>
      </c>
      <c r="J4908" s="4">
        <f t="shared" si="383"/>
        <v>2018</v>
      </c>
      <c r="K4908" s="4">
        <f t="shared" si="384"/>
        <v>10</v>
      </c>
      <c r="L4908" s="6">
        <f t="shared" si="385"/>
        <v>641569.00000039022</v>
      </c>
      <c r="M4908" s="8">
        <f t="shared" si="381"/>
        <v>10692.81666667317</v>
      </c>
      <c r="N4908" s="8">
        <f t="shared" si="382"/>
        <v>10692.81666667317</v>
      </c>
      <c r="O4908" s="18">
        <v>1</v>
      </c>
      <c r="P4908" s="6" t="s">
        <v>8198</v>
      </c>
      <c r="Q4908" s="6" t="s">
        <v>24</v>
      </c>
    </row>
    <row r="4909" spans="1:17" ht="15">
      <c r="A4909" s="6" t="s">
        <v>17</v>
      </c>
      <c r="B4909" s="6" t="s">
        <v>18</v>
      </c>
      <c r="C4909" s="6" t="s">
        <v>35</v>
      </c>
      <c r="D4909" s="6" t="s">
        <v>8199</v>
      </c>
      <c r="E4909" s="6">
        <v>1</v>
      </c>
      <c r="F4909" s="6" t="s">
        <v>1970</v>
      </c>
      <c r="G4909" s="6" t="s">
        <v>22</v>
      </c>
      <c r="H4909" s="7">
        <v>43397.348738425928</v>
      </c>
      <c r="I4909" s="7">
        <v>43389.923020833332</v>
      </c>
      <c r="J4909" s="4">
        <f t="shared" si="383"/>
        <v>2018</v>
      </c>
      <c r="K4909" s="4">
        <f t="shared" si="384"/>
        <v>10</v>
      </c>
      <c r="L4909" s="6">
        <f t="shared" si="385"/>
        <v>641582.00000028592</v>
      </c>
      <c r="M4909" s="8">
        <f t="shared" si="381"/>
        <v>10693.033333338099</v>
      </c>
      <c r="N4909" s="8">
        <f t="shared" si="382"/>
        <v>10693.033333338099</v>
      </c>
      <c r="O4909" s="18">
        <v>1</v>
      </c>
      <c r="P4909" s="6" t="s">
        <v>8200</v>
      </c>
      <c r="Q4909" s="6" t="s">
        <v>24</v>
      </c>
    </row>
    <row r="4910" spans="1:17" ht="15">
      <c r="A4910" s="6" t="s">
        <v>17</v>
      </c>
      <c r="B4910" s="6" t="s">
        <v>18</v>
      </c>
      <c r="C4910" s="6" t="s">
        <v>25</v>
      </c>
      <c r="D4910" s="6" t="s">
        <v>8201</v>
      </c>
      <c r="E4910" s="6">
        <v>14</v>
      </c>
      <c r="F4910" s="6" t="s">
        <v>1970</v>
      </c>
      <c r="G4910" s="6" t="s">
        <v>22</v>
      </c>
      <c r="H4910" s="7">
        <v>43392.610995370371</v>
      </c>
      <c r="I4910" s="17">
        <v>43389.947812500002</v>
      </c>
      <c r="J4910" s="4">
        <f t="shared" si="383"/>
        <v>2018</v>
      </c>
      <c r="K4910" s="4">
        <f t="shared" si="384"/>
        <v>10</v>
      </c>
      <c r="L4910" s="6">
        <f t="shared" si="385"/>
        <v>230098.99999983609</v>
      </c>
      <c r="M4910" s="8">
        <f t="shared" si="381"/>
        <v>3834.9833333306015</v>
      </c>
      <c r="N4910" s="8">
        <f t="shared" si="382"/>
        <v>53689.76666662842</v>
      </c>
      <c r="O4910" s="18">
        <v>1</v>
      </c>
      <c r="P4910" s="6" t="s">
        <v>8202</v>
      </c>
      <c r="Q4910" s="6" t="s">
        <v>24</v>
      </c>
    </row>
    <row r="4911" spans="1:17" ht="15">
      <c r="A4911" s="6" t="s">
        <v>17</v>
      </c>
      <c r="B4911" s="6" t="s">
        <v>18</v>
      </c>
      <c r="C4911" s="6" t="s">
        <v>25</v>
      </c>
      <c r="D4911" s="6" t="s">
        <v>8203</v>
      </c>
      <c r="E4911" s="6">
        <v>4</v>
      </c>
      <c r="F4911" s="6" t="s">
        <v>1970</v>
      </c>
      <c r="G4911" s="6" t="s">
        <v>22</v>
      </c>
      <c r="H4911" s="7">
        <v>43400.767743055556</v>
      </c>
      <c r="I4911" s="17">
        <v>43389.94804398148</v>
      </c>
      <c r="J4911" s="4">
        <f t="shared" si="383"/>
        <v>2018</v>
      </c>
      <c r="K4911" s="4">
        <f t="shared" si="384"/>
        <v>10</v>
      </c>
      <c r="L4911" s="6">
        <f t="shared" si="385"/>
        <v>934822.00000018347</v>
      </c>
      <c r="M4911" s="8">
        <f t="shared" si="381"/>
        <v>15580.366666669725</v>
      </c>
      <c r="N4911" s="8">
        <f t="shared" si="382"/>
        <v>62321.466666678898</v>
      </c>
      <c r="O4911" s="18">
        <v>1</v>
      </c>
      <c r="P4911" s="6" t="s">
        <v>8204</v>
      </c>
      <c r="Q4911" s="6" t="s">
        <v>24</v>
      </c>
    </row>
    <row r="4912" spans="1:17" ht="15">
      <c r="A4912" s="6" t="s">
        <v>17</v>
      </c>
      <c r="B4912" s="6" t="s">
        <v>18</v>
      </c>
      <c r="C4912" s="6" t="s">
        <v>25</v>
      </c>
      <c r="D4912" s="6" t="s">
        <v>1069</v>
      </c>
      <c r="E4912" s="6">
        <v>9</v>
      </c>
      <c r="F4912" s="6" t="s">
        <v>1970</v>
      </c>
      <c r="G4912" s="6" t="s">
        <v>22</v>
      </c>
      <c r="H4912" s="7">
        <v>43392.596180555556</v>
      </c>
      <c r="I4912" s="7">
        <v>43389.948541666665</v>
      </c>
      <c r="J4912" s="4">
        <f t="shared" si="383"/>
        <v>2018</v>
      </c>
      <c r="K4912" s="4">
        <f t="shared" si="384"/>
        <v>10</v>
      </c>
      <c r="L4912" s="6">
        <f t="shared" si="385"/>
        <v>228756.00000021514</v>
      </c>
      <c r="M4912" s="8">
        <f t="shared" si="381"/>
        <v>3812.6000000035856</v>
      </c>
      <c r="N4912" s="8">
        <f t="shared" si="382"/>
        <v>34313.40000003227</v>
      </c>
      <c r="O4912" s="18">
        <v>1</v>
      </c>
      <c r="P4912" s="6" t="s">
        <v>8205</v>
      </c>
      <c r="Q4912" s="6" t="s">
        <v>24</v>
      </c>
    </row>
    <row r="4913" spans="1:17" ht="15">
      <c r="A4913" s="6" t="s">
        <v>17</v>
      </c>
      <c r="B4913" s="6" t="s">
        <v>18</v>
      </c>
      <c r="C4913" s="6" t="s">
        <v>25</v>
      </c>
      <c r="D4913" s="6" t="s">
        <v>7529</v>
      </c>
      <c r="E4913" s="6">
        <v>2</v>
      </c>
      <c r="F4913" s="6" t="s">
        <v>1970</v>
      </c>
      <c r="G4913" s="6" t="s">
        <v>22</v>
      </c>
      <c r="H4913" s="7">
        <v>43392.595138888886</v>
      </c>
      <c r="I4913" s="7">
        <v>43389.948784722219</v>
      </c>
      <c r="J4913" s="4">
        <f t="shared" si="383"/>
        <v>2018</v>
      </c>
      <c r="K4913" s="4">
        <f t="shared" si="384"/>
        <v>10</v>
      </c>
      <c r="L4913" s="6">
        <f t="shared" si="385"/>
        <v>228645.00000004191</v>
      </c>
      <c r="M4913" s="8">
        <f t="shared" si="381"/>
        <v>3810.7500000006985</v>
      </c>
      <c r="N4913" s="8">
        <f t="shared" si="382"/>
        <v>7621.500000001397</v>
      </c>
      <c r="O4913" s="18">
        <v>1</v>
      </c>
      <c r="P4913" s="6" t="s">
        <v>8206</v>
      </c>
      <c r="Q4913" s="6" t="s">
        <v>24</v>
      </c>
    </row>
    <row r="4914" spans="1:17" ht="15">
      <c r="A4914" s="6" t="s">
        <v>17</v>
      </c>
      <c r="B4914" s="6" t="s">
        <v>18</v>
      </c>
      <c r="C4914" s="6" t="s">
        <v>25</v>
      </c>
      <c r="D4914" s="6" t="s">
        <v>7532</v>
      </c>
      <c r="E4914" s="6">
        <v>3</v>
      </c>
      <c r="F4914" s="6" t="s">
        <v>1970</v>
      </c>
      <c r="G4914" s="6" t="s">
        <v>22</v>
      </c>
      <c r="H4914" s="7">
        <v>43392.615115740744</v>
      </c>
      <c r="I4914" s="7">
        <v>43389.949004629627</v>
      </c>
      <c r="J4914" s="4">
        <f t="shared" si="383"/>
        <v>2018</v>
      </c>
      <c r="K4914" s="4">
        <f t="shared" si="384"/>
        <v>10</v>
      </c>
      <c r="L4914" s="6">
        <f t="shared" si="385"/>
        <v>230352.00000051409</v>
      </c>
      <c r="M4914" s="8">
        <f t="shared" si="381"/>
        <v>3839.2000000085682</v>
      </c>
      <c r="N4914" s="8">
        <f t="shared" si="382"/>
        <v>11517.600000025705</v>
      </c>
      <c r="O4914" s="18">
        <v>1</v>
      </c>
      <c r="P4914" s="6" t="s">
        <v>8207</v>
      </c>
      <c r="Q4914" s="6" t="s">
        <v>24</v>
      </c>
    </row>
    <row r="4915" spans="1:17" ht="15">
      <c r="A4915" s="6" t="s">
        <v>17</v>
      </c>
      <c r="B4915" s="6" t="s">
        <v>18</v>
      </c>
      <c r="C4915" s="6" t="s">
        <v>25</v>
      </c>
      <c r="D4915" s="6" t="s">
        <v>2852</v>
      </c>
      <c r="E4915" s="6">
        <v>8</v>
      </c>
      <c r="F4915" s="6" t="s">
        <v>1970</v>
      </c>
      <c r="G4915" s="6" t="s">
        <v>22</v>
      </c>
      <c r="H4915" s="7">
        <v>43400.770138888889</v>
      </c>
      <c r="I4915" s="7">
        <v>43389.953483796293</v>
      </c>
      <c r="J4915" s="4">
        <f t="shared" si="383"/>
        <v>2018</v>
      </c>
      <c r="K4915" s="4">
        <f t="shared" si="384"/>
        <v>10</v>
      </c>
      <c r="L4915" s="6">
        <f t="shared" si="385"/>
        <v>934559.00000031106</v>
      </c>
      <c r="M4915" s="8">
        <f t="shared" si="381"/>
        <v>15575.983333338518</v>
      </c>
      <c r="N4915" s="8">
        <f t="shared" si="382"/>
        <v>124607.86666670814</v>
      </c>
      <c r="O4915" s="18">
        <v>1</v>
      </c>
      <c r="P4915" s="6" t="s">
        <v>8208</v>
      </c>
      <c r="Q4915" s="6" t="s">
        <v>24</v>
      </c>
    </row>
    <row r="4916" spans="1:17" ht="15">
      <c r="A4916" s="6" t="s">
        <v>17</v>
      </c>
      <c r="B4916" s="6" t="s">
        <v>18</v>
      </c>
      <c r="C4916" s="6" t="s">
        <v>25</v>
      </c>
      <c r="D4916" s="6" t="s">
        <v>3617</v>
      </c>
      <c r="E4916" s="6">
        <v>46</v>
      </c>
      <c r="F4916" s="6" t="s">
        <v>1970</v>
      </c>
      <c r="G4916" s="6" t="s">
        <v>22</v>
      </c>
      <c r="H4916" s="7">
        <v>43392.597708333335</v>
      </c>
      <c r="I4916" s="7">
        <v>43389.953726851854</v>
      </c>
      <c r="J4916" s="4">
        <f t="shared" si="383"/>
        <v>2018</v>
      </c>
      <c r="K4916" s="4">
        <f t="shared" si="384"/>
        <v>10</v>
      </c>
      <c r="L4916" s="6">
        <f t="shared" si="385"/>
        <v>228439.99999989755</v>
      </c>
      <c r="M4916" s="8">
        <f t="shared" si="381"/>
        <v>3807.3333333316259</v>
      </c>
      <c r="N4916" s="8">
        <f t="shared" si="382"/>
        <v>175137.33333325479</v>
      </c>
      <c r="O4916" s="18">
        <v>1</v>
      </c>
      <c r="P4916" s="6" t="s">
        <v>8209</v>
      </c>
      <c r="Q4916" s="6" t="s">
        <v>24</v>
      </c>
    </row>
    <row r="4917" spans="1:17" ht="15">
      <c r="A4917" s="6" t="s">
        <v>17</v>
      </c>
      <c r="B4917" s="6" t="s">
        <v>18</v>
      </c>
      <c r="C4917" s="6" t="s">
        <v>25</v>
      </c>
      <c r="D4917" s="6" t="s">
        <v>3917</v>
      </c>
      <c r="E4917" s="6">
        <v>2</v>
      </c>
      <c r="F4917" s="6" t="s">
        <v>1970</v>
      </c>
      <c r="G4917" s="6" t="s">
        <v>22</v>
      </c>
      <c r="H4917" s="7">
        <v>43400.76966435185</v>
      </c>
      <c r="I4917" s="7">
        <v>43389.953958333332</v>
      </c>
      <c r="J4917" s="4">
        <f t="shared" si="383"/>
        <v>2018</v>
      </c>
      <c r="K4917" s="4">
        <f t="shared" si="384"/>
        <v>10</v>
      </c>
      <c r="L4917" s="6">
        <f t="shared" si="385"/>
        <v>934477.00000000186</v>
      </c>
      <c r="M4917" s="8">
        <f t="shared" si="381"/>
        <v>15574.616666666698</v>
      </c>
      <c r="N4917" s="8">
        <f t="shared" si="382"/>
        <v>31149.233333333395</v>
      </c>
      <c r="O4917" s="18">
        <v>1</v>
      </c>
      <c r="P4917" s="6" t="s">
        <v>8210</v>
      </c>
      <c r="Q4917" s="6" t="s">
        <v>24</v>
      </c>
    </row>
    <row r="4918" spans="1:17" ht="15">
      <c r="A4918" s="6" t="s">
        <v>17</v>
      </c>
      <c r="B4918" s="6" t="s">
        <v>18</v>
      </c>
      <c r="C4918" s="6" t="s">
        <v>25</v>
      </c>
      <c r="D4918" s="6" t="s">
        <v>8211</v>
      </c>
      <c r="E4918" s="6">
        <v>1</v>
      </c>
      <c r="F4918" s="6" t="s">
        <v>1970</v>
      </c>
      <c r="G4918" s="6" t="s">
        <v>22</v>
      </c>
      <c r="H4918" s="7">
        <v>43400.895138888889</v>
      </c>
      <c r="I4918" s="7">
        <v>43389.954247685186</v>
      </c>
      <c r="J4918" s="4">
        <f t="shared" si="383"/>
        <v>2018</v>
      </c>
      <c r="K4918" s="4">
        <f t="shared" si="384"/>
        <v>10</v>
      </c>
      <c r="L4918" s="6">
        <f t="shared" si="385"/>
        <v>945292.9999999702</v>
      </c>
      <c r="M4918" s="8">
        <f t="shared" si="381"/>
        <v>15754.883333332837</v>
      </c>
      <c r="N4918" s="8">
        <f t="shared" si="382"/>
        <v>15754.883333332837</v>
      </c>
      <c r="O4918" s="18">
        <v>1</v>
      </c>
      <c r="P4918" s="6" t="s">
        <v>8212</v>
      </c>
      <c r="Q4918" s="6" t="s">
        <v>24</v>
      </c>
    </row>
    <row r="4919" spans="1:17" ht="15">
      <c r="A4919" s="6" t="s">
        <v>17</v>
      </c>
      <c r="B4919" s="6" t="s">
        <v>18</v>
      </c>
      <c r="C4919" s="6" t="s">
        <v>25</v>
      </c>
      <c r="D4919" s="6" t="s">
        <v>6344</v>
      </c>
      <c r="E4919" s="6">
        <v>9</v>
      </c>
      <c r="F4919" s="6" t="s">
        <v>1970</v>
      </c>
      <c r="G4919" s="6" t="s">
        <v>22</v>
      </c>
      <c r="H4919" s="7">
        <v>43400.76840277778</v>
      </c>
      <c r="I4919" s="7">
        <v>43389.954548611109</v>
      </c>
      <c r="J4919" s="4">
        <f t="shared" si="383"/>
        <v>2018</v>
      </c>
      <c r="K4919" s="4">
        <f t="shared" si="384"/>
        <v>10</v>
      </c>
      <c r="L4919" s="6">
        <f t="shared" si="385"/>
        <v>934317.00000031851</v>
      </c>
      <c r="M4919" s="8">
        <f t="shared" si="381"/>
        <v>15571.950000005309</v>
      </c>
      <c r="N4919" s="8">
        <f t="shared" si="382"/>
        <v>140147.55000004778</v>
      </c>
      <c r="O4919" s="18">
        <v>1</v>
      </c>
      <c r="P4919" s="6" t="s">
        <v>8213</v>
      </c>
      <c r="Q4919" s="6" t="s">
        <v>24</v>
      </c>
    </row>
    <row r="4920" spans="1:17" ht="15">
      <c r="A4920" s="6" t="s">
        <v>17</v>
      </c>
      <c r="B4920" s="6" t="s">
        <v>18</v>
      </c>
      <c r="C4920" s="6" t="s">
        <v>25</v>
      </c>
      <c r="D4920" s="6" t="s">
        <v>8214</v>
      </c>
      <c r="E4920" s="6">
        <v>3</v>
      </c>
      <c r="F4920" s="6" t="s">
        <v>1970</v>
      </c>
      <c r="G4920" s="6" t="s">
        <v>22</v>
      </c>
      <c r="H4920" s="7">
        <v>43400.768796296295</v>
      </c>
      <c r="I4920" s="7">
        <v>43389.954768518517</v>
      </c>
      <c r="J4920" s="4">
        <f t="shared" si="383"/>
        <v>2018</v>
      </c>
      <c r="K4920" s="4">
        <f t="shared" si="384"/>
        <v>10</v>
      </c>
      <c r="L4920" s="6">
        <f t="shared" si="385"/>
        <v>934332.00000005309</v>
      </c>
      <c r="M4920" s="8">
        <f t="shared" si="381"/>
        <v>15572.200000000885</v>
      </c>
      <c r="N4920" s="8">
        <f t="shared" si="382"/>
        <v>46716.600000002654</v>
      </c>
      <c r="O4920" s="18">
        <v>1</v>
      </c>
      <c r="P4920" s="6" t="s">
        <v>8215</v>
      </c>
      <c r="Q4920" s="6" t="s">
        <v>24</v>
      </c>
    </row>
    <row r="4921" spans="1:17" ht="15">
      <c r="A4921" s="6" t="s">
        <v>17</v>
      </c>
      <c r="B4921" s="6" t="s">
        <v>41</v>
      </c>
      <c r="C4921" s="6" t="s">
        <v>129</v>
      </c>
      <c r="D4921" s="6" t="s">
        <v>8216</v>
      </c>
      <c r="E4921" s="6">
        <v>2</v>
      </c>
      <c r="F4921" s="6" t="s">
        <v>1970</v>
      </c>
      <c r="G4921" s="6" t="s">
        <v>22</v>
      </c>
      <c r="H4921" s="7">
        <v>43418.490648148145</v>
      </c>
      <c r="I4921" s="7">
        <v>43390.206979166665</v>
      </c>
      <c r="J4921" s="4">
        <f t="shared" si="383"/>
        <v>2018</v>
      </c>
      <c r="K4921" s="4">
        <f t="shared" si="384"/>
        <v>10</v>
      </c>
      <c r="L4921" s="6">
        <f t="shared" si="385"/>
        <v>2443708.9999998221</v>
      </c>
      <c r="M4921" s="8">
        <f t="shared" si="381"/>
        <v>40728.483333330369</v>
      </c>
      <c r="N4921" s="8">
        <f t="shared" si="382"/>
        <v>81456.966666660737</v>
      </c>
      <c r="O4921" s="18">
        <v>1</v>
      </c>
      <c r="P4921" s="6" t="s">
        <v>8217</v>
      </c>
      <c r="Q4921" s="6" t="s">
        <v>24</v>
      </c>
    </row>
    <row r="4922" spans="1:17" ht="15">
      <c r="A4922" s="6" t="s">
        <v>17</v>
      </c>
      <c r="B4922" s="6" t="s">
        <v>18</v>
      </c>
      <c r="C4922" s="6" t="s">
        <v>25</v>
      </c>
      <c r="D4922" s="6" t="s">
        <v>8218</v>
      </c>
      <c r="E4922" s="6">
        <v>10</v>
      </c>
      <c r="F4922" s="6" t="s">
        <v>1970</v>
      </c>
      <c r="G4922" s="6" t="s">
        <v>22</v>
      </c>
      <c r="H4922" s="7">
        <v>43398.594849537039</v>
      </c>
      <c r="I4922" s="7">
        <v>43390.315486111111</v>
      </c>
      <c r="J4922" s="4">
        <f t="shared" si="383"/>
        <v>2018</v>
      </c>
      <c r="K4922" s="4">
        <f t="shared" si="384"/>
        <v>10</v>
      </c>
      <c r="L4922" s="6">
        <f t="shared" si="385"/>
        <v>715337.00000024401</v>
      </c>
      <c r="M4922" s="8">
        <f t="shared" si="381"/>
        <v>11922.2833333374</v>
      </c>
      <c r="N4922" s="8">
        <f t="shared" si="382"/>
        <v>119222.833333374</v>
      </c>
      <c r="O4922" s="18">
        <v>1</v>
      </c>
      <c r="P4922" s="6" t="s">
        <v>8219</v>
      </c>
      <c r="Q4922" s="6" t="s">
        <v>24</v>
      </c>
    </row>
    <row r="4923" spans="1:17" ht="15">
      <c r="A4923" s="6" t="s">
        <v>17</v>
      </c>
      <c r="B4923" s="6" t="s">
        <v>18</v>
      </c>
      <c r="C4923" s="6" t="s">
        <v>25</v>
      </c>
      <c r="D4923" s="6" t="s">
        <v>8220</v>
      </c>
      <c r="E4923" s="6">
        <v>23</v>
      </c>
      <c r="F4923" s="6" t="s">
        <v>1970</v>
      </c>
      <c r="G4923" s="6" t="s">
        <v>22</v>
      </c>
      <c r="H4923" s="7">
        <v>43398.596041666664</v>
      </c>
      <c r="I4923" s="7">
        <v>43390.31590277778</v>
      </c>
      <c r="J4923" s="4">
        <f t="shared" si="383"/>
        <v>2018</v>
      </c>
      <c r="K4923" s="4">
        <f t="shared" si="384"/>
        <v>10</v>
      </c>
      <c r="L4923" s="6">
        <f t="shared" si="385"/>
        <v>715403.99999956135</v>
      </c>
      <c r="M4923" s="8">
        <f t="shared" si="381"/>
        <v>11923.399999992689</v>
      </c>
      <c r="N4923" s="8">
        <f t="shared" si="382"/>
        <v>274238.19999983185</v>
      </c>
      <c r="O4923" s="18">
        <v>1</v>
      </c>
      <c r="P4923" s="6" t="s">
        <v>8221</v>
      </c>
      <c r="Q4923" s="6" t="s">
        <v>24</v>
      </c>
    </row>
    <row r="4924" spans="1:17" ht="15">
      <c r="A4924" s="6" t="s">
        <v>17</v>
      </c>
      <c r="B4924" s="6" t="s">
        <v>18</v>
      </c>
      <c r="C4924" s="6" t="s">
        <v>25</v>
      </c>
      <c r="D4924" s="6" t="s">
        <v>8222</v>
      </c>
      <c r="E4924" s="6">
        <v>10</v>
      </c>
      <c r="F4924" s="6" t="s">
        <v>1970</v>
      </c>
      <c r="G4924" s="6" t="s">
        <v>22</v>
      </c>
      <c r="H4924" s="7">
        <v>43398.59578703704</v>
      </c>
      <c r="I4924" s="7">
        <v>43390.316203703704</v>
      </c>
      <c r="J4924" s="4">
        <f t="shared" si="383"/>
        <v>2018</v>
      </c>
      <c r="K4924" s="4">
        <f t="shared" si="384"/>
        <v>10</v>
      </c>
      <c r="L4924" s="6">
        <f t="shared" si="385"/>
        <v>715356.00000028498</v>
      </c>
      <c r="M4924" s="8">
        <f t="shared" si="381"/>
        <v>11922.60000000475</v>
      </c>
      <c r="N4924" s="8">
        <f t="shared" si="382"/>
        <v>119226.0000000475</v>
      </c>
      <c r="O4924" s="18">
        <v>1</v>
      </c>
      <c r="P4924" s="6" t="s">
        <v>8223</v>
      </c>
      <c r="Q4924" s="6" t="s">
        <v>24</v>
      </c>
    </row>
    <row r="4925" spans="1:17" ht="15">
      <c r="A4925" s="6" t="s">
        <v>17</v>
      </c>
      <c r="B4925" s="6" t="s">
        <v>18</v>
      </c>
      <c r="C4925" s="6" t="s">
        <v>25</v>
      </c>
      <c r="D4925" s="6" t="s">
        <v>6406</v>
      </c>
      <c r="E4925" s="6">
        <v>6</v>
      </c>
      <c r="F4925" s="6" t="s">
        <v>1970</v>
      </c>
      <c r="G4925" s="6" t="s">
        <v>22</v>
      </c>
      <c r="H4925" s="7">
        <v>43400.757673611108</v>
      </c>
      <c r="I4925" s="7">
        <v>43390.31653935185</v>
      </c>
      <c r="J4925" s="4">
        <f t="shared" si="383"/>
        <v>2018</v>
      </c>
      <c r="K4925" s="4">
        <f t="shared" si="384"/>
        <v>10</v>
      </c>
      <c r="L4925" s="6">
        <f t="shared" si="385"/>
        <v>902113.99999985006</v>
      </c>
      <c r="M4925" s="8">
        <f t="shared" si="381"/>
        <v>15035.233333330834</v>
      </c>
      <c r="N4925" s="8">
        <f t="shared" si="382"/>
        <v>90211.399999985006</v>
      </c>
      <c r="O4925" s="18">
        <v>1</v>
      </c>
      <c r="P4925" s="6" t="s">
        <v>8224</v>
      </c>
      <c r="Q4925" s="6" t="s">
        <v>24</v>
      </c>
    </row>
    <row r="4926" spans="1:17" ht="15">
      <c r="A4926" s="6" t="s">
        <v>17</v>
      </c>
      <c r="B4926" s="6" t="s">
        <v>18</v>
      </c>
      <c r="C4926" s="6" t="s">
        <v>25</v>
      </c>
      <c r="D4926" s="6" t="s">
        <v>7577</v>
      </c>
      <c r="E4926" s="6">
        <v>2</v>
      </c>
      <c r="F4926" s="6" t="s">
        <v>1970</v>
      </c>
      <c r="G4926" s="6" t="s">
        <v>22</v>
      </c>
      <c r="H4926" s="7">
        <v>43395.341493055559</v>
      </c>
      <c r="I4926" s="7">
        <v>43390.318749999999</v>
      </c>
      <c r="J4926" s="4">
        <f t="shared" si="383"/>
        <v>2018</v>
      </c>
      <c r="K4926" s="4">
        <f t="shared" si="384"/>
        <v>10</v>
      </c>
      <c r="L4926" s="6">
        <f t="shared" si="385"/>
        <v>433965.00000043306</v>
      </c>
      <c r="M4926" s="8">
        <f t="shared" si="381"/>
        <v>7232.7500000072177</v>
      </c>
      <c r="N4926" s="8">
        <f t="shared" si="382"/>
        <v>14465.500000014435</v>
      </c>
      <c r="O4926" s="18">
        <v>1</v>
      </c>
      <c r="P4926" s="6" t="s">
        <v>8225</v>
      </c>
      <c r="Q4926" s="6" t="s">
        <v>24</v>
      </c>
    </row>
    <row r="4927" spans="1:17" ht="15">
      <c r="A4927" s="6" t="s">
        <v>17</v>
      </c>
      <c r="B4927" s="6" t="s">
        <v>18</v>
      </c>
      <c r="C4927" s="6" t="s">
        <v>25</v>
      </c>
      <c r="D4927" s="6" t="s">
        <v>8226</v>
      </c>
      <c r="E4927" s="6">
        <v>3</v>
      </c>
      <c r="F4927" s="6" t="s">
        <v>1970</v>
      </c>
      <c r="G4927" s="6" t="s">
        <v>22</v>
      </c>
      <c r="H4927" s="7">
        <v>43400.758530092593</v>
      </c>
      <c r="I4927" s="7">
        <v>43390.321956018517</v>
      </c>
      <c r="J4927" s="4">
        <f t="shared" si="383"/>
        <v>2018</v>
      </c>
      <c r="K4927" s="4">
        <f t="shared" si="384"/>
        <v>10</v>
      </c>
      <c r="L4927" s="6">
        <f t="shared" si="385"/>
        <v>901720.00000015832</v>
      </c>
      <c r="M4927" s="8">
        <f t="shared" si="381"/>
        <v>15028.666666669305</v>
      </c>
      <c r="N4927" s="8">
        <f t="shared" si="382"/>
        <v>45086.000000007916</v>
      </c>
      <c r="O4927" s="18">
        <v>1</v>
      </c>
      <c r="P4927" s="6" t="s">
        <v>8227</v>
      </c>
      <c r="Q4927" s="6" t="s">
        <v>24</v>
      </c>
    </row>
    <row r="4928" spans="1:17" ht="15">
      <c r="A4928" s="6" t="s">
        <v>17</v>
      </c>
      <c r="B4928" s="6" t="s">
        <v>18</v>
      </c>
      <c r="C4928" s="6" t="s">
        <v>25</v>
      </c>
      <c r="D4928" s="6" t="s">
        <v>8228</v>
      </c>
      <c r="E4928" s="6">
        <v>1</v>
      </c>
      <c r="F4928" s="6" t="s">
        <v>1970</v>
      </c>
      <c r="G4928" s="6" t="s">
        <v>22</v>
      </c>
      <c r="H4928" s="7">
        <v>43400.80972222222</v>
      </c>
      <c r="I4928" s="7">
        <v>43390.322372685187</v>
      </c>
      <c r="J4928" s="4">
        <f t="shared" si="383"/>
        <v>2018</v>
      </c>
      <c r="K4928" s="4">
        <f t="shared" si="384"/>
        <v>10</v>
      </c>
      <c r="L4928" s="6">
        <f t="shared" si="385"/>
        <v>906106.99999972712</v>
      </c>
      <c r="M4928" s="8">
        <f t="shared" si="386" ref="M4928:M4991">+L4928/60</f>
        <v>15101.783333328785</v>
      </c>
      <c r="N4928" s="8">
        <f t="shared" si="387" ref="N4928:N4991">+M4928*E4928</f>
        <v>15101.783333328785</v>
      </c>
      <c r="O4928" s="18">
        <v>1</v>
      </c>
      <c r="P4928" s="6" t="s">
        <v>8229</v>
      </c>
      <c r="Q4928" s="6" t="s">
        <v>24</v>
      </c>
    </row>
    <row r="4929" spans="1:17" ht="15">
      <c r="A4929" s="6" t="s">
        <v>17</v>
      </c>
      <c r="B4929" s="6" t="s">
        <v>18</v>
      </c>
      <c r="C4929" s="6" t="s">
        <v>25</v>
      </c>
      <c r="D4929" s="6" t="s">
        <v>8230</v>
      </c>
      <c r="E4929" s="6">
        <v>2</v>
      </c>
      <c r="F4929" s="6" t="s">
        <v>1970</v>
      </c>
      <c r="G4929" s="6" t="s">
        <v>22</v>
      </c>
      <c r="H4929" s="7">
        <v>43400.759050925924</v>
      </c>
      <c r="I4929" s="7">
        <v>43390.322858796295</v>
      </c>
      <c r="J4929" s="4">
        <f t="shared" si="383"/>
        <v>2018</v>
      </c>
      <c r="K4929" s="4">
        <f t="shared" si="384"/>
        <v>10</v>
      </c>
      <c r="L4929" s="6">
        <f t="shared" si="385"/>
        <v>901686.99999998789</v>
      </c>
      <c r="M4929" s="8">
        <f t="shared" si="386"/>
        <v>15028.116666666465</v>
      </c>
      <c r="N4929" s="8">
        <f t="shared" si="387"/>
        <v>30056.23333333293</v>
      </c>
      <c r="O4929" s="18">
        <v>1</v>
      </c>
      <c r="P4929" s="6" t="s">
        <v>8231</v>
      </c>
      <c r="Q4929" s="6" t="s">
        <v>24</v>
      </c>
    </row>
    <row r="4930" spans="1:17" ht="15">
      <c r="A4930" s="6" t="s">
        <v>17</v>
      </c>
      <c r="B4930" s="6" t="s">
        <v>18</v>
      </c>
      <c r="C4930" s="6" t="s">
        <v>25</v>
      </c>
      <c r="D4930" s="6" t="s">
        <v>8232</v>
      </c>
      <c r="E4930" s="6">
        <v>53</v>
      </c>
      <c r="F4930" s="6" t="s">
        <v>1970</v>
      </c>
      <c r="G4930" s="6" t="s">
        <v>22</v>
      </c>
      <c r="H4930" s="7">
        <v>43398.578460648147</v>
      </c>
      <c r="I4930" s="7">
        <v>43390.32340277778</v>
      </c>
      <c r="J4930" s="4">
        <f t="shared" si="383"/>
        <v>2018</v>
      </c>
      <c r="K4930" s="4">
        <f t="shared" si="384"/>
        <v>10</v>
      </c>
      <c r="L4930" s="6">
        <f t="shared" si="385"/>
        <v>713236.99999968521</v>
      </c>
      <c r="M4930" s="8">
        <f t="shared" si="386"/>
        <v>11887.283333328087</v>
      </c>
      <c r="N4930" s="8">
        <f t="shared" si="387"/>
        <v>630026.0166663886</v>
      </c>
      <c r="O4930" s="18">
        <v>1</v>
      </c>
      <c r="P4930" s="6" t="s">
        <v>8233</v>
      </c>
      <c r="Q4930" s="6" t="s">
        <v>24</v>
      </c>
    </row>
    <row r="4931" spans="1:17" ht="15">
      <c r="A4931" s="6" t="s">
        <v>17</v>
      </c>
      <c r="B4931" s="6" t="s">
        <v>18</v>
      </c>
      <c r="C4931" s="6" t="s">
        <v>25</v>
      </c>
      <c r="D4931" s="6" t="s">
        <v>2255</v>
      </c>
      <c r="E4931" s="6">
        <v>9</v>
      </c>
      <c r="F4931" s="6" t="s">
        <v>1970</v>
      </c>
      <c r="G4931" s="6" t="s">
        <v>22</v>
      </c>
      <c r="H4931" s="7">
        <v>43398.594456018516</v>
      </c>
      <c r="I4931" s="7">
        <v>43390.323680555557</v>
      </c>
      <c r="J4931" s="4">
        <f t="shared" si="388" ref="J4931:J4994">YEAR(I4931)</f>
        <v>2018</v>
      </c>
      <c r="K4931" s="4">
        <f t="shared" si="389" ref="K4931:K4994">MONTH(I4931)</f>
        <v>10</v>
      </c>
      <c r="L4931" s="6">
        <f t="shared" si="385"/>
        <v>714594.99999966938</v>
      </c>
      <c r="M4931" s="8">
        <f t="shared" si="386"/>
        <v>11909.916666661156</v>
      </c>
      <c r="N4931" s="8">
        <f t="shared" si="387"/>
        <v>107189.24999995041</v>
      </c>
      <c r="O4931" s="18">
        <v>1</v>
      </c>
      <c r="P4931" s="6" t="s">
        <v>8234</v>
      </c>
      <c r="Q4931" s="6" t="s">
        <v>24</v>
      </c>
    </row>
    <row r="4932" spans="1:17" ht="15">
      <c r="A4932" s="6" t="s">
        <v>17</v>
      </c>
      <c r="B4932" s="6" t="s">
        <v>18</v>
      </c>
      <c r="C4932" s="6" t="s">
        <v>25</v>
      </c>
      <c r="D4932" s="6" t="s">
        <v>8235</v>
      </c>
      <c r="E4932" s="6">
        <v>26</v>
      </c>
      <c r="F4932" s="6" t="s">
        <v>1970</v>
      </c>
      <c r="G4932" s="6" t="s">
        <v>22</v>
      </c>
      <c r="H4932" s="7">
        <v>43398.594050925924</v>
      </c>
      <c r="I4932" s="7">
        <v>43390.324050925927</v>
      </c>
      <c r="J4932" s="4">
        <f t="shared" si="388"/>
        <v>2018</v>
      </c>
      <c r="K4932" s="4">
        <f t="shared" si="389"/>
        <v>10</v>
      </c>
      <c r="L4932" s="6">
        <f t="shared" si="385"/>
        <v>714527.9999997234</v>
      </c>
      <c r="M4932" s="8">
        <f t="shared" si="386"/>
        <v>11908.79999999539</v>
      </c>
      <c r="N4932" s="8">
        <f t="shared" si="387"/>
        <v>309628.79999988014</v>
      </c>
      <c r="O4932" s="18">
        <v>1</v>
      </c>
      <c r="P4932" s="6" t="s">
        <v>8236</v>
      </c>
      <c r="Q4932" s="6" t="s">
        <v>24</v>
      </c>
    </row>
    <row r="4933" spans="1:17" ht="15">
      <c r="A4933" s="6" t="s">
        <v>17</v>
      </c>
      <c r="B4933" s="6" t="s">
        <v>18</v>
      </c>
      <c r="C4933" s="6" t="s">
        <v>25</v>
      </c>
      <c r="D4933" s="6" t="s">
        <v>2179</v>
      </c>
      <c r="E4933" s="6">
        <v>17</v>
      </c>
      <c r="F4933" s="6" t="s">
        <v>1970</v>
      </c>
      <c r="G4933" s="6" t="s">
        <v>22</v>
      </c>
      <c r="H4933" s="7">
        <v>43398.595185185186</v>
      </c>
      <c r="I4933" s="7">
        <v>43390.324629629627</v>
      </c>
      <c r="J4933" s="4">
        <f t="shared" si="388"/>
        <v>2018</v>
      </c>
      <c r="K4933" s="4">
        <f t="shared" si="389"/>
        <v>10</v>
      </c>
      <c r="L4933" s="6">
        <f t="shared" si="385"/>
        <v>714576.00000025705</v>
      </c>
      <c r="M4933" s="8">
        <f t="shared" si="386"/>
        <v>11909.600000004284</v>
      </c>
      <c r="N4933" s="8">
        <f t="shared" si="387"/>
        <v>202463.20000007283</v>
      </c>
      <c r="O4933" s="18">
        <v>1</v>
      </c>
      <c r="P4933" s="6" t="s">
        <v>8237</v>
      </c>
      <c r="Q4933" s="6" t="s">
        <v>24</v>
      </c>
    </row>
    <row r="4934" spans="1:17" ht="15">
      <c r="A4934" s="6" t="s">
        <v>17</v>
      </c>
      <c r="B4934" s="6" t="s">
        <v>18</v>
      </c>
      <c r="C4934" s="6" t="s">
        <v>25</v>
      </c>
      <c r="D4934" s="6" t="s">
        <v>956</v>
      </c>
      <c r="E4934" s="6">
        <v>69</v>
      </c>
      <c r="F4934" s="6" t="s">
        <v>1970</v>
      </c>
      <c r="G4934" s="6" t="s">
        <v>22</v>
      </c>
      <c r="H4934" s="7">
        <v>43398.576666666668</v>
      </c>
      <c r="I4934" s="7">
        <v>43390.326122685183</v>
      </c>
      <c r="J4934" s="4">
        <f t="shared" si="388"/>
        <v>2018</v>
      </c>
      <c r="K4934" s="4">
        <f t="shared" si="389"/>
        <v>10</v>
      </c>
      <c r="L4934" s="6">
        <f t="shared" si="385"/>
        <v>712847.00000029989</v>
      </c>
      <c r="M4934" s="8">
        <f t="shared" si="386"/>
        <v>11880.783333338331</v>
      </c>
      <c r="N4934" s="8">
        <f t="shared" si="387"/>
        <v>819774.05000034487</v>
      </c>
      <c r="O4934" s="18">
        <v>1</v>
      </c>
      <c r="P4934" s="6" t="s">
        <v>8238</v>
      </c>
      <c r="Q4934" s="6" t="s">
        <v>24</v>
      </c>
    </row>
    <row r="4935" spans="1:17" ht="15">
      <c r="A4935" s="6" t="s">
        <v>17</v>
      </c>
      <c r="B4935" s="6" t="s">
        <v>18</v>
      </c>
      <c r="C4935" s="6" t="s">
        <v>25</v>
      </c>
      <c r="D4935" s="6" t="s">
        <v>8239</v>
      </c>
      <c r="E4935" s="6">
        <v>12</v>
      </c>
      <c r="F4935" s="6" t="s">
        <v>1970</v>
      </c>
      <c r="G4935" s="6" t="s">
        <v>22</v>
      </c>
      <c r="H4935" s="7">
        <v>43398.579143518517</v>
      </c>
      <c r="I4935" s="7">
        <v>43390.32644675926</v>
      </c>
      <c r="J4935" s="4">
        <f t="shared" si="388"/>
        <v>2018</v>
      </c>
      <c r="K4935" s="4">
        <f t="shared" si="389"/>
        <v>10</v>
      </c>
      <c r="L4935" s="6">
        <f t="shared" si="385"/>
        <v>713032.99999977462</v>
      </c>
      <c r="M4935" s="8">
        <f t="shared" si="386"/>
        <v>11883.883333329577</v>
      </c>
      <c r="N4935" s="8">
        <f t="shared" si="387"/>
        <v>142606.59999995492</v>
      </c>
      <c r="O4935" s="18">
        <v>1</v>
      </c>
      <c r="P4935" s="6" t="s">
        <v>8240</v>
      </c>
      <c r="Q4935" s="6" t="s">
        <v>24</v>
      </c>
    </row>
    <row r="4936" spans="1:17" ht="15">
      <c r="A4936" s="6" t="s">
        <v>17</v>
      </c>
      <c r="B4936" s="6" t="s">
        <v>18</v>
      </c>
      <c r="C4936" s="6" t="s">
        <v>25</v>
      </c>
      <c r="D4936" s="6" t="s">
        <v>1147</v>
      </c>
      <c r="E4936" s="6">
        <v>35</v>
      </c>
      <c r="F4936" s="6" t="s">
        <v>1970</v>
      </c>
      <c r="G4936" s="6" t="s">
        <v>22</v>
      </c>
      <c r="H4936" s="7">
        <v>43398.578831018516</v>
      </c>
      <c r="I4936" s="7">
        <v>43390.326828703706</v>
      </c>
      <c r="J4936" s="4">
        <f t="shared" si="388"/>
        <v>2018</v>
      </c>
      <c r="K4936" s="4">
        <f t="shared" si="389"/>
        <v>10</v>
      </c>
      <c r="L4936" s="6">
        <f t="shared" si="385"/>
        <v>712972.99999957904</v>
      </c>
      <c r="M4936" s="8">
        <f t="shared" si="386"/>
        <v>11882.883333326317</v>
      </c>
      <c r="N4936" s="8">
        <f t="shared" si="387"/>
        <v>415900.91666642111</v>
      </c>
      <c r="O4936" s="18">
        <v>1</v>
      </c>
      <c r="P4936" s="6" t="s">
        <v>8241</v>
      </c>
      <c r="Q4936" s="6" t="s">
        <v>24</v>
      </c>
    </row>
    <row r="4937" spans="1:17" ht="15">
      <c r="A4937" s="6" t="s">
        <v>17</v>
      </c>
      <c r="B4937" s="6" t="s">
        <v>18</v>
      </c>
      <c r="C4937" s="6" t="s">
        <v>25</v>
      </c>
      <c r="D4937" s="6" t="s">
        <v>6757</v>
      </c>
      <c r="E4937" s="6">
        <v>4</v>
      </c>
      <c r="F4937" s="6" t="s">
        <v>1970</v>
      </c>
      <c r="G4937" s="6" t="s">
        <v>22</v>
      </c>
      <c r="H4937" s="7">
        <v>43400.76017361111</v>
      </c>
      <c r="I4937" s="7">
        <v>43390.327337962961</v>
      </c>
      <c r="J4937" s="4">
        <f t="shared" si="388"/>
        <v>2018</v>
      </c>
      <c r="K4937" s="4">
        <f t="shared" si="389"/>
        <v>10</v>
      </c>
      <c r="L4937" s="6">
        <f t="shared" si="385"/>
        <v>901397.00000009034</v>
      </c>
      <c r="M4937" s="8">
        <f t="shared" si="386"/>
        <v>15023.283333334839</v>
      </c>
      <c r="N4937" s="8">
        <f t="shared" si="387"/>
        <v>60093.133333339356</v>
      </c>
      <c r="O4937" s="18">
        <v>1</v>
      </c>
      <c r="P4937" s="6" t="s">
        <v>8242</v>
      </c>
      <c r="Q4937" s="6" t="s">
        <v>24</v>
      </c>
    </row>
    <row r="4938" spans="1:17" ht="15">
      <c r="A4938" s="6" t="s">
        <v>17</v>
      </c>
      <c r="B4938" s="6" t="s">
        <v>18</v>
      </c>
      <c r="C4938" s="6" t="s">
        <v>25</v>
      </c>
      <c r="D4938" s="6" t="s">
        <v>8243</v>
      </c>
      <c r="E4938" s="6">
        <v>2</v>
      </c>
      <c r="F4938" s="6" t="s">
        <v>1970</v>
      </c>
      <c r="G4938" s="6" t="s">
        <v>22</v>
      </c>
      <c r="H4938" s="7">
        <v>43400.76048611111</v>
      </c>
      <c r="I4938" s="7">
        <v>43390.327673611115</v>
      </c>
      <c r="J4938" s="4">
        <f t="shared" si="388"/>
        <v>2018</v>
      </c>
      <c r="K4938" s="4">
        <f t="shared" si="389"/>
        <v>10</v>
      </c>
      <c r="L4938" s="6">
        <f t="shared" si="390" ref="L4938:L5001">(H4938-I4938)*60*24*60</f>
        <v>901394.99999962281</v>
      </c>
      <c r="M4938" s="8">
        <f t="shared" si="386"/>
        <v>15023.249999993714</v>
      </c>
      <c r="N4938" s="8">
        <f t="shared" si="387"/>
        <v>30046.499999987427</v>
      </c>
      <c r="O4938" s="18">
        <v>1</v>
      </c>
      <c r="P4938" s="6" t="s">
        <v>8244</v>
      </c>
      <c r="Q4938" s="6" t="s">
        <v>24</v>
      </c>
    </row>
    <row r="4939" spans="1:17" ht="15">
      <c r="A4939" s="6" t="s">
        <v>17</v>
      </c>
      <c r="B4939" s="6" t="s">
        <v>18</v>
      </c>
      <c r="C4939" s="6" t="s">
        <v>25</v>
      </c>
      <c r="D4939" s="6" t="s">
        <v>8245</v>
      </c>
      <c r="E4939" s="6">
        <v>2</v>
      </c>
      <c r="F4939" s="6" t="s">
        <v>1970</v>
      </c>
      <c r="G4939" s="6" t="s">
        <v>22</v>
      </c>
      <c r="H4939" s="7">
        <v>43400.75990740741</v>
      </c>
      <c r="I4939" s="7">
        <v>43390.327928240738</v>
      </c>
      <c r="J4939" s="4">
        <f t="shared" si="388"/>
        <v>2018</v>
      </c>
      <c r="K4939" s="4">
        <f t="shared" si="389"/>
        <v>10</v>
      </c>
      <c r="L4939" s="6">
        <f t="shared" si="390"/>
        <v>901323.00000039395</v>
      </c>
      <c r="M4939" s="8">
        <f t="shared" si="386"/>
        <v>15022.050000006566</v>
      </c>
      <c r="N4939" s="8">
        <f t="shared" si="387"/>
        <v>30044.100000013132</v>
      </c>
      <c r="O4939" s="18">
        <v>1</v>
      </c>
      <c r="P4939" s="6" t="s">
        <v>8246</v>
      </c>
      <c r="Q4939" s="6" t="s">
        <v>24</v>
      </c>
    </row>
    <row r="4940" spans="1:17" ht="15">
      <c r="A4940" s="6" t="s">
        <v>17</v>
      </c>
      <c r="B4940" s="6" t="s">
        <v>18</v>
      </c>
      <c r="C4940" s="6" t="s">
        <v>25</v>
      </c>
      <c r="D4940" s="6" t="s">
        <v>1907</v>
      </c>
      <c r="E4940" s="6">
        <v>8</v>
      </c>
      <c r="F4940" s="6" t="s">
        <v>1970</v>
      </c>
      <c r="G4940" s="6" t="s">
        <v>22</v>
      </c>
      <c r="H4940" s="7">
        <v>43400.759664351855</v>
      </c>
      <c r="I4940" s="7">
        <v>43390.328136574077</v>
      </c>
      <c r="J4940" s="4">
        <f t="shared" si="388"/>
        <v>2018</v>
      </c>
      <c r="K4940" s="4">
        <f t="shared" si="389"/>
        <v>10</v>
      </c>
      <c r="L4940" s="6">
        <f t="shared" si="390"/>
        <v>901284.00000007823</v>
      </c>
      <c r="M4940" s="8">
        <f t="shared" si="386"/>
        <v>15021.400000001304</v>
      </c>
      <c r="N4940" s="8">
        <f t="shared" si="387"/>
        <v>120171.20000001043</v>
      </c>
      <c r="O4940" s="18">
        <v>1</v>
      </c>
      <c r="P4940" s="6" t="s">
        <v>8247</v>
      </c>
      <c r="Q4940" s="6" t="s">
        <v>24</v>
      </c>
    </row>
    <row r="4941" spans="1:17" ht="15">
      <c r="A4941" s="6" t="s">
        <v>17</v>
      </c>
      <c r="B4941" s="6" t="s">
        <v>18</v>
      </c>
      <c r="C4941" s="6" t="s">
        <v>35</v>
      </c>
      <c r="D4941" s="6" t="s">
        <v>661</v>
      </c>
      <c r="E4941" s="6">
        <v>12</v>
      </c>
      <c r="F4941" s="6" t="s">
        <v>1970</v>
      </c>
      <c r="G4941" s="6" t="s">
        <v>22</v>
      </c>
      <c r="H4941" s="7">
        <v>43402.375821759262</v>
      </c>
      <c r="I4941" s="7">
        <v>43390.374594907407</v>
      </c>
      <c r="J4941" s="4">
        <f t="shared" si="388"/>
        <v>2018</v>
      </c>
      <c r="K4941" s="4">
        <f t="shared" si="389"/>
        <v>10</v>
      </c>
      <c r="L4941" s="6">
        <f t="shared" si="390"/>
        <v>1036906.0000002617</v>
      </c>
      <c r="M4941" s="8">
        <f t="shared" si="386"/>
        <v>17281.766666671028</v>
      </c>
      <c r="N4941" s="8">
        <f t="shared" si="387"/>
        <v>207381.20000005234</v>
      </c>
      <c r="O4941" s="18">
        <v>1</v>
      </c>
      <c r="P4941" s="6" t="s">
        <v>8248</v>
      </c>
      <c r="Q4941" s="6" t="s">
        <v>24</v>
      </c>
    </row>
    <row r="4942" spans="1:17" ht="15">
      <c r="A4942" s="6" t="s">
        <v>17</v>
      </c>
      <c r="B4942" s="6" t="s">
        <v>18</v>
      </c>
      <c r="C4942" s="6" t="s">
        <v>35</v>
      </c>
      <c r="D4942" s="6" t="s">
        <v>6925</v>
      </c>
      <c r="E4942" s="6">
        <v>5</v>
      </c>
      <c r="F4942" s="6" t="s">
        <v>1970</v>
      </c>
      <c r="G4942" s="6" t="s">
        <v>22</v>
      </c>
      <c r="H4942" s="7">
        <v>43402.374224537038</v>
      </c>
      <c r="I4942" s="7">
        <v>43390.374930555554</v>
      </c>
      <c r="J4942" s="4">
        <f t="shared" si="388"/>
        <v>2018</v>
      </c>
      <c r="K4942" s="4">
        <f t="shared" si="389"/>
        <v>10</v>
      </c>
      <c r="L4942" s="6">
        <f t="shared" si="390"/>
        <v>1036739.0000001993</v>
      </c>
      <c r="M4942" s="8">
        <f t="shared" si="386"/>
        <v>17278.983333336655</v>
      </c>
      <c r="N4942" s="8">
        <f t="shared" si="387"/>
        <v>86394.916666683275</v>
      </c>
      <c r="O4942" s="18">
        <v>1</v>
      </c>
      <c r="P4942" s="6" t="s">
        <v>8249</v>
      </c>
      <c r="Q4942" s="6" t="s">
        <v>24</v>
      </c>
    </row>
    <row r="4943" spans="1:17" ht="15">
      <c r="A4943" s="6" t="s">
        <v>17</v>
      </c>
      <c r="B4943" s="6" t="s">
        <v>18</v>
      </c>
      <c r="C4943" s="6" t="s">
        <v>35</v>
      </c>
      <c r="D4943" s="6" t="s">
        <v>1634</v>
      </c>
      <c r="E4943" s="6">
        <v>10</v>
      </c>
      <c r="F4943" s="6" t="s">
        <v>1970</v>
      </c>
      <c r="G4943" s="6" t="s">
        <v>22</v>
      </c>
      <c r="H4943" s="7">
        <v>43402.374814814815</v>
      </c>
      <c r="I4943" s="7">
        <v>43390.375590277778</v>
      </c>
      <c r="J4943" s="4">
        <f t="shared" si="388"/>
        <v>2018</v>
      </c>
      <c r="K4943" s="4">
        <f t="shared" si="389"/>
        <v>10</v>
      </c>
      <c r="L4943" s="6">
        <f t="shared" si="390"/>
        <v>1036733.000000054</v>
      </c>
      <c r="M4943" s="8">
        <f t="shared" si="386"/>
        <v>17278.883333334234</v>
      </c>
      <c r="N4943" s="8">
        <f t="shared" si="387"/>
        <v>172788.83333334234</v>
      </c>
      <c r="O4943" s="18">
        <v>1</v>
      </c>
      <c r="P4943" s="6" t="s">
        <v>8250</v>
      </c>
      <c r="Q4943" s="6" t="s">
        <v>24</v>
      </c>
    </row>
    <row r="4944" spans="1:17" ht="15">
      <c r="A4944" s="6" t="s">
        <v>17</v>
      </c>
      <c r="B4944" s="6" t="s">
        <v>18</v>
      </c>
      <c r="C4944" s="6" t="s">
        <v>25</v>
      </c>
      <c r="D4944" s="6" t="s">
        <v>8251</v>
      </c>
      <c r="E4944" s="6">
        <v>1</v>
      </c>
      <c r="F4944" s="6" t="s">
        <v>1970</v>
      </c>
      <c r="G4944" s="6" t="s">
        <v>22</v>
      </c>
      <c r="H4944" s="7">
        <v>43400.762962962966</v>
      </c>
      <c r="I4944" s="7">
        <v>43390.380844907406</v>
      </c>
      <c r="J4944" s="4">
        <f t="shared" si="388"/>
        <v>2018</v>
      </c>
      <c r="K4944" s="4">
        <f t="shared" si="389"/>
        <v>10</v>
      </c>
      <c r="L4944" s="6">
        <f t="shared" si="390"/>
        <v>897015.00000043306</v>
      </c>
      <c r="M4944" s="8">
        <f t="shared" si="386"/>
        <v>14950.250000007218</v>
      </c>
      <c r="N4944" s="8">
        <f t="shared" si="387"/>
        <v>14950.250000007218</v>
      </c>
      <c r="O4944" s="18">
        <v>1</v>
      </c>
      <c r="P4944" s="6" t="s">
        <v>8252</v>
      </c>
      <c r="Q4944" s="6" t="s">
        <v>24</v>
      </c>
    </row>
    <row r="4945" spans="1:17" ht="15">
      <c r="A4945" s="6" t="s">
        <v>17</v>
      </c>
      <c r="B4945" s="6" t="s">
        <v>18</v>
      </c>
      <c r="C4945" s="6" t="s">
        <v>25</v>
      </c>
      <c r="D4945" s="6" t="s">
        <v>5434</v>
      </c>
      <c r="E4945" s="6">
        <v>10</v>
      </c>
      <c r="F4945" s="6" t="s">
        <v>1970</v>
      </c>
      <c r="G4945" s="6" t="s">
        <v>22</v>
      </c>
      <c r="H4945" s="7">
        <v>43400.762314814812</v>
      </c>
      <c r="I4945" s="7">
        <v>43390.381145833337</v>
      </c>
      <c r="J4945" s="4">
        <f t="shared" si="388"/>
        <v>2018</v>
      </c>
      <c r="K4945" s="4">
        <f t="shared" si="389"/>
        <v>10</v>
      </c>
      <c r="L4945" s="6">
        <f t="shared" si="390"/>
        <v>896932.99999949522</v>
      </c>
      <c r="M4945" s="8">
        <f t="shared" si="386"/>
        <v>14948.88333332492</v>
      </c>
      <c r="N4945" s="8">
        <f t="shared" si="387"/>
        <v>149488.8333332492</v>
      </c>
      <c r="O4945" s="18">
        <v>1</v>
      </c>
      <c r="P4945" s="6" t="s">
        <v>8253</v>
      </c>
      <c r="Q4945" s="6" t="s">
        <v>24</v>
      </c>
    </row>
    <row r="4946" spans="1:17" ht="15">
      <c r="A4946" s="6" t="s">
        <v>17</v>
      </c>
      <c r="B4946" s="6" t="s">
        <v>18</v>
      </c>
      <c r="C4946" s="6" t="s">
        <v>25</v>
      </c>
      <c r="D4946" s="6" t="s">
        <v>8254</v>
      </c>
      <c r="E4946" s="6">
        <v>3</v>
      </c>
      <c r="F4946" s="6" t="s">
        <v>1970</v>
      </c>
      <c r="G4946" s="6" t="s">
        <v>22</v>
      </c>
      <c r="H4946" s="7">
        <v>43400.761828703704</v>
      </c>
      <c r="I4946" s="7">
        <v>43390.381469907406</v>
      </c>
      <c r="J4946" s="4">
        <f t="shared" si="388"/>
        <v>2018</v>
      </c>
      <c r="K4946" s="4">
        <f t="shared" si="389"/>
        <v>10</v>
      </c>
      <c r="L4946" s="6">
        <f t="shared" si="390"/>
        <v>896863.00000010524</v>
      </c>
      <c r="M4946" s="8">
        <f t="shared" si="386"/>
        <v>14947.716666668421</v>
      </c>
      <c r="N4946" s="8">
        <f t="shared" si="387"/>
        <v>44843.150000005262</v>
      </c>
      <c r="O4946" s="18">
        <v>1</v>
      </c>
      <c r="P4946" s="6" t="s">
        <v>8255</v>
      </c>
      <c r="Q4946" s="6" t="s">
        <v>24</v>
      </c>
    </row>
    <row r="4947" spans="1:17" ht="15">
      <c r="A4947" s="6" t="s">
        <v>17</v>
      </c>
      <c r="B4947" s="6" t="s">
        <v>18</v>
      </c>
      <c r="C4947" s="6" t="s">
        <v>25</v>
      </c>
      <c r="D4947" s="6" t="s">
        <v>8256</v>
      </c>
      <c r="E4947" s="6">
        <v>3</v>
      </c>
      <c r="F4947" s="6" t="s">
        <v>1970</v>
      </c>
      <c r="G4947" s="6" t="s">
        <v>22</v>
      </c>
      <c r="H4947" s="7">
        <v>43400.761296296296</v>
      </c>
      <c r="I4947" s="7">
        <v>43390.381782407407</v>
      </c>
      <c r="J4947" s="4">
        <f t="shared" si="388"/>
        <v>2018</v>
      </c>
      <c r="K4947" s="4">
        <f t="shared" si="389"/>
        <v>10</v>
      </c>
      <c r="L4947" s="6">
        <f t="shared" si="390"/>
        <v>896790.00000001397</v>
      </c>
      <c r="M4947" s="8">
        <f t="shared" si="386"/>
        <v>14946.500000000233</v>
      </c>
      <c r="N4947" s="8">
        <f t="shared" si="387"/>
        <v>44839.500000000698</v>
      </c>
      <c r="O4947" s="18">
        <v>1</v>
      </c>
      <c r="P4947" s="6" t="s">
        <v>8257</v>
      </c>
      <c r="Q4947" s="6" t="s">
        <v>24</v>
      </c>
    </row>
    <row r="4948" spans="1:17" ht="15">
      <c r="A4948" s="6" t="s">
        <v>17</v>
      </c>
      <c r="B4948" s="6" t="s">
        <v>18</v>
      </c>
      <c r="C4948" s="6" t="s">
        <v>25</v>
      </c>
      <c r="D4948" s="6" t="s">
        <v>2981</v>
      </c>
      <c r="E4948" s="6">
        <v>21</v>
      </c>
      <c r="F4948" s="6" t="s">
        <v>1970</v>
      </c>
      <c r="G4948" s="6" t="s">
        <v>22</v>
      </c>
      <c r="H4948" s="7">
        <v>43399.774201388886</v>
      </c>
      <c r="I4948" s="7">
        <v>43390.3825462963</v>
      </c>
      <c r="J4948" s="4">
        <f t="shared" si="388"/>
        <v>2018</v>
      </c>
      <c r="K4948" s="4">
        <f t="shared" si="389"/>
        <v>10</v>
      </c>
      <c r="L4948" s="6">
        <f t="shared" si="390"/>
        <v>811438.99999943096</v>
      </c>
      <c r="M4948" s="8">
        <f t="shared" si="386"/>
        <v>13523.983333323849</v>
      </c>
      <c r="N4948" s="8">
        <f t="shared" si="387"/>
        <v>284003.64999980084</v>
      </c>
      <c r="O4948" s="18">
        <v>1</v>
      </c>
      <c r="P4948" s="6" t="s">
        <v>8258</v>
      </c>
      <c r="Q4948" s="6" t="s">
        <v>24</v>
      </c>
    </row>
    <row r="4949" spans="1:17" ht="15">
      <c r="A4949" s="6" t="s">
        <v>17</v>
      </c>
      <c r="B4949" s="6" t="s">
        <v>18</v>
      </c>
      <c r="C4949" s="6" t="s">
        <v>25</v>
      </c>
      <c r="D4949" s="6" t="s">
        <v>8259</v>
      </c>
      <c r="E4949" s="6">
        <v>7</v>
      </c>
      <c r="F4949" s="6" t="s">
        <v>1970</v>
      </c>
      <c r="G4949" s="6" t="s">
        <v>22</v>
      </c>
      <c r="H4949" s="7">
        <v>43400.764050925929</v>
      </c>
      <c r="I4949" s="7">
        <v>43390.383761574078</v>
      </c>
      <c r="J4949" s="4">
        <f t="shared" si="388"/>
        <v>2018</v>
      </c>
      <c r="K4949" s="4">
        <f t="shared" si="389"/>
        <v>10</v>
      </c>
      <c r="L4949" s="6">
        <f t="shared" si="390"/>
        <v>896856.99999995995</v>
      </c>
      <c r="M4949" s="8">
        <f t="shared" si="386"/>
        <v>14947.616666665999</v>
      </c>
      <c r="N4949" s="8">
        <f t="shared" si="387"/>
        <v>104633.31666666199</v>
      </c>
      <c r="O4949" s="18">
        <v>1</v>
      </c>
      <c r="P4949" s="6" t="s">
        <v>8260</v>
      </c>
      <c r="Q4949" s="6" t="s">
        <v>24</v>
      </c>
    </row>
    <row r="4950" spans="1:17" ht="15">
      <c r="A4950" s="6" t="s">
        <v>17</v>
      </c>
      <c r="B4950" s="6" t="s">
        <v>18</v>
      </c>
      <c r="C4950" s="6" t="s">
        <v>25</v>
      </c>
      <c r="D4950" s="6" t="s">
        <v>8261</v>
      </c>
      <c r="E4950" s="6">
        <v>8</v>
      </c>
      <c r="F4950" s="6" t="s">
        <v>1970</v>
      </c>
      <c r="G4950" s="6" t="s">
        <v>22</v>
      </c>
      <c r="H4950" s="7">
        <v>43400.763287037036</v>
      </c>
      <c r="I4950" s="7">
        <v>43390.384097222224</v>
      </c>
      <c r="J4950" s="4">
        <f t="shared" si="388"/>
        <v>2018</v>
      </c>
      <c r="K4950" s="4">
        <f t="shared" si="389"/>
        <v>10</v>
      </c>
      <c r="L4950" s="6">
        <f t="shared" si="390"/>
        <v>896761.99999975506</v>
      </c>
      <c r="M4950" s="8">
        <f t="shared" si="386"/>
        <v>14946.033333329251</v>
      </c>
      <c r="N4950" s="8">
        <f t="shared" si="387"/>
        <v>119568.26666663401</v>
      </c>
      <c r="O4950" s="18">
        <v>1</v>
      </c>
      <c r="P4950" s="6" t="s">
        <v>8262</v>
      </c>
      <c r="Q4950" s="6" t="s">
        <v>24</v>
      </c>
    </row>
    <row r="4951" spans="1:17" ht="15">
      <c r="A4951" s="6" t="s">
        <v>17</v>
      </c>
      <c r="B4951" s="6" t="s">
        <v>41</v>
      </c>
      <c r="C4951" s="6" t="s">
        <v>42</v>
      </c>
      <c r="D4951" s="6" t="s">
        <v>7525</v>
      </c>
      <c r="E4951" s="6">
        <v>3</v>
      </c>
      <c r="F4951" s="6" t="s">
        <v>1970</v>
      </c>
      <c r="G4951" s="6" t="s">
        <v>22</v>
      </c>
      <c r="H4951" s="7">
        <v>43399.450324074074</v>
      </c>
      <c r="I4951" s="7">
        <v>43390.398657407408</v>
      </c>
      <c r="J4951" s="4">
        <f t="shared" si="388"/>
        <v>2018</v>
      </c>
      <c r="K4951" s="4">
        <f t="shared" si="389"/>
        <v>10</v>
      </c>
      <c r="L4951" s="6">
        <f t="shared" si="390"/>
        <v>782063.99999996647</v>
      </c>
      <c r="M4951" s="8">
        <f t="shared" si="386"/>
        <v>13034.399999999441</v>
      </c>
      <c r="N4951" s="8">
        <f t="shared" si="387"/>
        <v>39103.199999998324</v>
      </c>
      <c r="O4951" s="18">
        <v>1</v>
      </c>
      <c r="P4951" s="6" t="s">
        <v>8263</v>
      </c>
      <c r="Q4951" s="6" t="s">
        <v>24</v>
      </c>
    </row>
    <row r="4952" spans="1:17" ht="15">
      <c r="A4952" s="6" t="s">
        <v>17</v>
      </c>
      <c r="B4952" s="6" t="s">
        <v>41</v>
      </c>
      <c r="C4952" s="6" t="s">
        <v>42</v>
      </c>
      <c r="D4952" s="6" t="s">
        <v>7525</v>
      </c>
      <c r="E4952" s="6">
        <v>3</v>
      </c>
      <c r="F4952" s="6" t="s">
        <v>1970</v>
      </c>
      <c r="G4952" s="6" t="s">
        <v>22</v>
      </c>
      <c r="H4952" s="7">
        <v>43399.450324074074</v>
      </c>
      <c r="I4952" s="7">
        <v>43390.398657407408</v>
      </c>
      <c r="J4952" s="4">
        <f t="shared" si="388"/>
        <v>2018</v>
      </c>
      <c r="K4952" s="4">
        <f t="shared" si="389"/>
        <v>10</v>
      </c>
      <c r="L4952" s="6">
        <f t="shared" si="390"/>
        <v>782063.99999996647</v>
      </c>
      <c r="M4952" s="8">
        <f t="shared" si="386"/>
        <v>13034.399999999441</v>
      </c>
      <c r="N4952" s="8">
        <f t="shared" si="387"/>
        <v>39103.199999998324</v>
      </c>
      <c r="O4952" s="18">
        <v>1</v>
      </c>
      <c r="P4952" s="6" t="s">
        <v>8264</v>
      </c>
      <c r="Q4952" s="6" t="s">
        <v>24</v>
      </c>
    </row>
    <row r="4953" spans="1:17" ht="15">
      <c r="A4953" s="6" t="s">
        <v>17</v>
      </c>
      <c r="B4953" s="6" t="s">
        <v>41</v>
      </c>
      <c r="C4953" s="6" t="s">
        <v>42</v>
      </c>
      <c r="D4953" s="6" t="s">
        <v>2210</v>
      </c>
      <c r="E4953" s="6">
        <v>13</v>
      </c>
      <c r="F4953" s="6" t="s">
        <v>1970</v>
      </c>
      <c r="G4953" s="6" t="s">
        <v>22</v>
      </c>
      <c r="H4953" s="7">
        <v>43392.771736111114</v>
      </c>
      <c r="I4953" s="7">
        <v>43390.401041666664</v>
      </c>
      <c r="J4953" s="4">
        <f t="shared" si="388"/>
        <v>2018</v>
      </c>
      <c r="K4953" s="4">
        <f t="shared" si="389"/>
        <v>10</v>
      </c>
      <c r="L4953" s="6">
        <f t="shared" si="390"/>
        <v>204828.00000042189</v>
      </c>
      <c r="M4953" s="8">
        <f t="shared" si="386"/>
        <v>3413.8000000070315</v>
      </c>
      <c r="N4953" s="8">
        <f t="shared" si="387"/>
        <v>44379.400000091409</v>
      </c>
      <c r="O4953" s="18">
        <v>1</v>
      </c>
      <c r="P4953" s="6" t="s">
        <v>8265</v>
      </c>
      <c r="Q4953" s="6" t="s">
        <v>24</v>
      </c>
    </row>
    <row r="4954" spans="1:17" ht="15">
      <c r="A4954" s="6" t="s">
        <v>17</v>
      </c>
      <c r="B4954" s="6" t="s">
        <v>41</v>
      </c>
      <c r="C4954" s="6" t="s">
        <v>42</v>
      </c>
      <c r="D4954" s="6" t="s">
        <v>2210</v>
      </c>
      <c r="E4954" s="6">
        <v>13</v>
      </c>
      <c r="F4954" s="6" t="s">
        <v>1970</v>
      </c>
      <c r="G4954" s="6" t="s">
        <v>22</v>
      </c>
      <c r="H4954" s="7">
        <v>43392.508333333331</v>
      </c>
      <c r="I4954" s="7">
        <v>43390.401041666664</v>
      </c>
      <c r="J4954" s="4">
        <f t="shared" si="388"/>
        <v>2018</v>
      </c>
      <c r="K4954" s="4">
        <f t="shared" si="389"/>
        <v>10</v>
      </c>
      <c r="L4954" s="6">
        <f t="shared" si="390"/>
        <v>182070.00000004191</v>
      </c>
      <c r="M4954" s="8">
        <f t="shared" si="386"/>
        <v>3034.5000000006985</v>
      </c>
      <c r="N4954" s="8">
        <f t="shared" si="387"/>
        <v>39448.50000000908</v>
      </c>
      <c r="O4954" s="18">
        <v>1</v>
      </c>
      <c r="P4954" s="6" t="s">
        <v>8266</v>
      </c>
      <c r="Q4954" s="6" t="s">
        <v>24</v>
      </c>
    </row>
    <row r="4955" spans="1:17" ht="15">
      <c r="A4955" s="6" t="s">
        <v>17</v>
      </c>
      <c r="B4955" s="6" t="s">
        <v>41</v>
      </c>
      <c r="C4955" s="6" t="s">
        <v>42</v>
      </c>
      <c r="D4955" s="6" t="s">
        <v>6719</v>
      </c>
      <c r="E4955" s="6">
        <v>71</v>
      </c>
      <c r="F4955" s="6" t="s">
        <v>1970</v>
      </c>
      <c r="G4955" s="6" t="s">
        <v>22</v>
      </c>
      <c r="H4955" s="7">
        <v>43392.508333333331</v>
      </c>
      <c r="I4955" s="7">
        <v>43390.401319444441</v>
      </c>
      <c r="J4955" s="4">
        <f t="shared" si="388"/>
        <v>2018</v>
      </c>
      <c r="K4955" s="4">
        <f t="shared" si="389"/>
        <v>10</v>
      </c>
      <c r="L4955" s="6">
        <f t="shared" si="390"/>
        <v>182046.00000008941</v>
      </c>
      <c r="M4955" s="8">
        <f t="shared" si="386"/>
        <v>3034.1000000014901</v>
      </c>
      <c r="N4955" s="8">
        <f t="shared" si="387"/>
        <v>215421.1000001058</v>
      </c>
      <c r="O4955" s="18">
        <v>1</v>
      </c>
      <c r="P4955" s="6" t="s">
        <v>8267</v>
      </c>
      <c r="Q4955" s="6" t="s">
        <v>24</v>
      </c>
    </row>
    <row r="4956" spans="1:17" ht="15">
      <c r="A4956" s="6" t="s">
        <v>17</v>
      </c>
      <c r="B4956" s="6" t="s">
        <v>41</v>
      </c>
      <c r="C4956" s="6" t="s">
        <v>42</v>
      </c>
      <c r="D4956" s="6" t="s">
        <v>5858</v>
      </c>
      <c r="E4956" s="6">
        <v>13</v>
      </c>
      <c r="F4956" s="6" t="s">
        <v>1970</v>
      </c>
      <c r="G4956" s="6" t="s">
        <v>22</v>
      </c>
      <c r="H4956" s="7">
        <v>43392.508333333331</v>
      </c>
      <c r="I4956" s="7">
        <v>43390.401539351849</v>
      </c>
      <c r="J4956" s="4">
        <f t="shared" si="388"/>
        <v>2018</v>
      </c>
      <c r="K4956" s="4">
        <f t="shared" si="389"/>
        <v>10</v>
      </c>
      <c r="L4956" s="6">
        <f t="shared" si="390"/>
        <v>182027.00000004843</v>
      </c>
      <c r="M4956" s="8">
        <f t="shared" si="386"/>
        <v>3033.7833333341405</v>
      </c>
      <c r="N4956" s="8">
        <f t="shared" si="387"/>
        <v>39439.183333343826</v>
      </c>
      <c r="O4956" s="18">
        <v>1</v>
      </c>
      <c r="P4956" s="6" t="s">
        <v>8268</v>
      </c>
      <c r="Q4956" s="6" t="s">
        <v>24</v>
      </c>
    </row>
    <row r="4957" spans="1:17" ht="15">
      <c r="A4957" s="6" t="s">
        <v>17</v>
      </c>
      <c r="B4957" s="6" t="s">
        <v>18</v>
      </c>
      <c r="C4957" s="6" t="s">
        <v>35</v>
      </c>
      <c r="D4957" s="6" t="s">
        <v>8269</v>
      </c>
      <c r="E4957" s="6">
        <v>152</v>
      </c>
      <c r="F4957" s="6" t="s">
        <v>1970</v>
      </c>
      <c r="G4957" s="6" t="s">
        <v>22</v>
      </c>
      <c r="H4957" s="7">
        <v>43393.452418981484</v>
      </c>
      <c r="I4957" s="7">
        <v>43390.401539351849</v>
      </c>
      <c r="J4957" s="4">
        <f t="shared" si="388"/>
        <v>2018</v>
      </c>
      <c r="K4957" s="4">
        <f t="shared" si="389"/>
        <v>10</v>
      </c>
      <c r="L4957" s="6">
        <f t="shared" si="390"/>
        <v>263596.00000041537</v>
      </c>
      <c r="M4957" s="8">
        <f t="shared" si="386"/>
        <v>4393.2666666735895</v>
      </c>
      <c r="N4957" s="8">
        <f t="shared" si="387"/>
        <v>667776.5333343856</v>
      </c>
      <c r="O4957" s="18">
        <v>1</v>
      </c>
      <c r="P4957" s="6" t="s">
        <v>8270</v>
      </c>
      <c r="Q4957" s="6" t="s">
        <v>24</v>
      </c>
    </row>
    <row r="4958" spans="1:17" ht="15">
      <c r="A4958" s="6" t="s">
        <v>17</v>
      </c>
      <c r="B4958" s="6" t="s">
        <v>18</v>
      </c>
      <c r="C4958" s="6" t="s">
        <v>35</v>
      </c>
      <c r="D4958" s="6" t="s">
        <v>1536</v>
      </c>
      <c r="E4958" s="6">
        <v>155</v>
      </c>
      <c r="F4958" s="6" t="s">
        <v>1970</v>
      </c>
      <c r="G4958" s="6" t="s">
        <v>22</v>
      </c>
      <c r="H4958" s="7">
        <v>43393.517962962964</v>
      </c>
      <c r="I4958" s="7">
        <v>43390.401539351849</v>
      </c>
      <c r="J4958" s="4">
        <f t="shared" si="388"/>
        <v>2018</v>
      </c>
      <c r="K4958" s="4">
        <f t="shared" si="389"/>
        <v>10</v>
      </c>
      <c r="L4958" s="6">
        <f t="shared" si="390"/>
        <v>269259.00000028778</v>
      </c>
      <c r="M4958" s="8">
        <f t="shared" si="386"/>
        <v>4487.6500000047963</v>
      </c>
      <c r="N4958" s="8">
        <f t="shared" si="387"/>
        <v>695585.75000074343</v>
      </c>
      <c r="O4958" s="18">
        <v>1</v>
      </c>
      <c r="P4958" s="6" t="s">
        <v>8271</v>
      </c>
      <c r="Q4958" s="6" t="s">
        <v>24</v>
      </c>
    </row>
    <row r="4959" spans="1:17" ht="15">
      <c r="A4959" s="6" t="s">
        <v>17</v>
      </c>
      <c r="B4959" s="6" t="s">
        <v>41</v>
      </c>
      <c r="C4959" s="6" t="s">
        <v>42</v>
      </c>
      <c r="D4959" s="6" t="s">
        <v>8272</v>
      </c>
      <c r="E4959" s="6">
        <v>9</v>
      </c>
      <c r="F4959" s="6" t="s">
        <v>1970</v>
      </c>
      <c r="G4959" s="6" t="s">
        <v>22</v>
      </c>
      <c r="H4959" s="7">
        <v>43392.508333333331</v>
      </c>
      <c r="I4959" s="7">
        <v>43390.40184027778</v>
      </c>
      <c r="J4959" s="4">
        <f t="shared" si="388"/>
        <v>2018</v>
      </c>
      <c r="K4959" s="4">
        <f t="shared" si="389"/>
        <v>10</v>
      </c>
      <c r="L4959" s="6">
        <f t="shared" si="390"/>
        <v>182000.9999996284</v>
      </c>
      <c r="M4959" s="8">
        <f t="shared" si="386"/>
        <v>3033.3499999938067</v>
      </c>
      <c r="N4959" s="8">
        <f t="shared" si="387"/>
        <v>27300.14999994426</v>
      </c>
      <c r="O4959" s="18">
        <v>1</v>
      </c>
      <c r="P4959" s="6" t="s">
        <v>8273</v>
      </c>
      <c r="Q4959" s="6" t="s">
        <v>24</v>
      </c>
    </row>
    <row r="4960" spans="1:17" ht="15">
      <c r="A4960" s="6" t="s">
        <v>17</v>
      </c>
      <c r="B4960" s="6" t="s">
        <v>41</v>
      </c>
      <c r="C4960" s="6" t="s">
        <v>42</v>
      </c>
      <c r="D4960" s="6" t="s">
        <v>8274</v>
      </c>
      <c r="E4960" s="6">
        <v>21</v>
      </c>
      <c r="F4960" s="6" t="s">
        <v>1970</v>
      </c>
      <c r="G4960" s="6" t="s">
        <v>22</v>
      </c>
      <c r="H4960" s="7">
        <v>43392.508333333331</v>
      </c>
      <c r="I4960" s="7">
        <v>43390.402604166666</v>
      </c>
      <c r="J4960" s="4">
        <f t="shared" si="388"/>
        <v>2018</v>
      </c>
      <c r="K4960" s="4">
        <f t="shared" si="389"/>
        <v>10</v>
      </c>
      <c r="L4960" s="6">
        <f t="shared" si="390"/>
        <v>181934.99999991618</v>
      </c>
      <c r="M4960" s="8">
        <f t="shared" si="386"/>
        <v>3032.249999998603</v>
      </c>
      <c r="N4960" s="8">
        <f t="shared" si="387"/>
        <v>63677.249999970663</v>
      </c>
      <c r="O4960" s="18">
        <v>1</v>
      </c>
      <c r="P4960" s="6" t="s">
        <v>8275</v>
      </c>
      <c r="Q4960" s="6" t="s">
        <v>24</v>
      </c>
    </row>
    <row r="4961" spans="1:17" ht="15">
      <c r="A4961" s="6" t="s">
        <v>17</v>
      </c>
      <c r="B4961" s="6" t="s">
        <v>41</v>
      </c>
      <c r="C4961" s="6" t="s">
        <v>42</v>
      </c>
      <c r="D4961" s="6" t="s">
        <v>8276</v>
      </c>
      <c r="E4961" s="6">
        <v>1</v>
      </c>
      <c r="F4961" s="6" t="s">
        <v>1970</v>
      </c>
      <c r="G4961" s="6" t="s">
        <v>22</v>
      </c>
      <c r="H4961" s="7">
        <v>43394.337951388887</v>
      </c>
      <c r="I4961" s="7">
        <v>43390.410949074074</v>
      </c>
      <c r="J4961" s="4">
        <f t="shared" si="388"/>
        <v>2018</v>
      </c>
      <c r="K4961" s="4">
        <f t="shared" si="389"/>
        <v>10</v>
      </c>
      <c r="L4961" s="6">
        <f t="shared" si="390"/>
        <v>339292.9999998305</v>
      </c>
      <c r="M4961" s="8">
        <f t="shared" si="386"/>
        <v>5654.8833333305083</v>
      </c>
      <c r="N4961" s="8">
        <f t="shared" si="387"/>
        <v>5654.8833333305083</v>
      </c>
      <c r="O4961" s="18">
        <v>1</v>
      </c>
      <c r="P4961" s="6" t="s">
        <v>8277</v>
      </c>
      <c r="Q4961" s="6" t="s">
        <v>24</v>
      </c>
    </row>
    <row r="4962" spans="1:17" ht="15">
      <c r="A4962" s="6" t="s">
        <v>17</v>
      </c>
      <c r="B4962" s="6" t="s">
        <v>41</v>
      </c>
      <c r="C4962" s="6" t="s">
        <v>42</v>
      </c>
      <c r="D4962" s="6" t="s">
        <v>8278</v>
      </c>
      <c r="E4962" s="6">
        <v>1</v>
      </c>
      <c r="F4962" s="6" t="s">
        <v>1970</v>
      </c>
      <c r="G4962" s="6" t="s">
        <v>22</v>
      </c>
      <c r="H4962" s="7">
        <v>43394.338356481479</v>
      </c>
      <c r="I4962" s="7">
        <v>43390.410949074074</v>
      </c>
      <c r="J4962" s="4">
        <f t="shared" si="388"/>
        <v>2018</v>
      </c>
      <c r="K4962" s="4">
        <f t="shared" si="389"/>
        <v>10</v>
      </c>
      <c r="L4962" s="6">
        <f t="shared" si="390"/>
        <v>339327.99999983981</v>
      </c>
      <c r="M4962" s="8">
        <f t="shared" si="386"/>
        <v>5655.4666666639969</v>
      </c>
      <c r="N4962" s="8">
        <f t="shared" si="387"/>
        <v>5655.4666666639969</v>
      </c>
      <c r="O4962" s="18">
        <v>1</v>
      </c>
      <c r="P4962" s="6" t="s">
        <v>8279</v>
      </c>
      <c r="Q4962" s="6" t="s">
        <v>24</v>
      </c>
    </row>
    <row r="4963" spans="1:17" ht="15">
      <c r="A4963" s="6" t="s">
        <v>17</v>
      </c>
      <c r="B4963" s="6" t="s">
        <v>41</v>
      </c>
      <c r="C4963" s="6" t="s">
        <v>42</v>
      </c>
      <c r="D4963" s="6" t="s">
        <v>1751</v>
      </c>
      <c r="E4963" s="6">
        <v>1</v>
      </c>
      <c r="F4963" s="6" t="s">
        <v>1970</v>
      </c>
      <c r="G4963" s="6" t="s">
        <v>22</v>
      </c>
      <c r="H4963" s="7">
        <v>43394.462569444448</v>
      </c>
      <c r="I4963" s="7">
        <v>43390.410949074074</v>
      </c>
      <c r="J4963" s="4">
        <f t="shared" si="388"/>
        <v>2018</v>
      </c>
      <c r="K4963" s="4">
        <f t="shared" si="389"/>
        <v>10</v>
      </c>
      <c r="L4963" s="6">
        <f t="shared" si="390"/>
        <v>350060.00000028871</v>
      </c>
      <c r="M4963" s="8">
        <f t="shared" si="386"/>
        <v>5834.3333333381452</v>
      </c>
      <c r="N4963" s="8">
        <f t="shared" si="387"/>
        <v>5834.3333333381452</v>
      </c>
      <c r="O4963" s="18">
        <v>1</v>
      </c>
      <c r="P4963" s="6" t="s">
        <v>8280</v>
      </c>
      <c r="Q4963" s="6" t="s">
        <v>24</v>
      </c>
    </row>
    <row r="4964" spans="1:17" ht="15">
      <c r="A4964" s="6" t="s">
        <v>17</v>
      </c>
      <c r="B4964" s="6" t="s">
        <v>41</v>
      </c>
      <c r="C4964" s="6" t="s">
        <v>42</v>
      </c>
      <c r="D4964" s="6" t="s">
        <v>5714</v>
      </c>
      <c r="E4964" s="6">
        <v>11</v>
      </c>
      <c r="F4964" s="6" t="s">
        <v>1970</v>
      </c>
      <c r="G4964" s="6" t="s">
        <v>22</v>
      </c>
      <c r="H4964" s="7">
        <v>43398.889791666668</v>
      </c>
      <c r="I4964" s="7">
        <v>43390.412430555552</v>
      </c>
      <c r="J4964" s="4">
        <f t="shared" si="388"/>
        <v>2018</v>
      </c>
      <c r="K4964" s="4">
        <f t="shared" si="389"/>
        <v>10</v>
      </c>
      <c r="L4964" s="6">
        <f t="shared" si="390"/>
        <v>732444.00000041351</v>
      </c>
      <c r="M4964" s="8">
        <f t="shared" si="386"/>
        <v>12207.400000006892</v>
      </c>
      <c r="N4964" s="8">
        <f t="shared" si="387"/>
        <v>134281.40000007581</v>
      </c>
      <c r="O4964" s="18">
        <v>1</v>
      </c>
      <c r="P4964" s="6" t="s">
        <v>8281</v>
      </c>
      <c r="Q4964" s="6" t="s">
        <v>24</v>
      </c>
    </row>
    <row r="4965" spans="1:17" ht="15">
      <c r="A4965" s="6" t="s">
        <v>17</v>
      </c>
      <c r="B4965" s="6" t="s">
        <v>41</v>
      </c>
      <c r="C4965" s="6" t="s">
        <v>62</v>
      </c>
      <c r="D4965" s="6" t="s">
        <v>8282</v>
      </c>
      <c r="E4965" s="6">
        <v>3</v>
      </c>
      <c r="F4965" s="6" t="s">
        <v>1970</v>
      </c>
      <c r="G4965" s="6" t="s">
        <v>22</v>
      </c>
      <c r="H4965" s="7">
        <v>43398.920717592591</v>
      </c>
      <c r="I4965" s="7">
        <v>43390.412430555552</v>
      </c>
      <c r="J4965" s="4">
        <f t="shared" si="388"/>
        <v>2018</v>
      </c>
      <c r="K4965" s="4">
        <f t="shared" si="389"/>
        <v>10</v>
      </c>
      <c r="L4965" s="6">
        <f t="shared" si="390"/>
        <v>735116.0000001546</v>
      </c>
      <c r="M4965" s="8">
        <f t="shared" si="386"/>
        <v>12251.93333333591</v>
      </c>
      <c r="N4965" s="8">
        <f t="shared" si="387"/>
        <v>36755.80000000773</v>
      </c>
      <c r="O4965" s="18">
        <v>1</v>
      </c>
      <c r="P4965" s="6" t="s">
        <v>8283</v>
      </c>
      <c r="Q4965" s="6" t="s">
        <v>24</v>
      </c>
    </row>
    <row r="4966" spans="1:17" ht="15">
      <c r="A4966" s="6" t="s">
        <v>17</v>
      </c>
      <c r="B4966" s="6" t="s">
        <v>41</v>
      </c>
      <c r="C4966" s="6" t="s">
        <v>42</v>
      </c>
      <c r="D4966" s="6" t="s">
        <v>8284</v>
      </c>
      <c r="E4966" s="6">
        <v>2</v>
      </c>
      <c r="F4966" s="6" t="s">
        <v>1970</v>
      </c>
      <c r="G4966" s="6" t="s">
        <v>22</v>
      </c>
      <c r="H4966" s="7">
        <v>43399.703449074077</v>
      </c>
      <c r="I4966" s="7">
        <v>43390.413240740738</v>
      </c>
      <c r="J4966" s="4">
        <f t="shared" si="388"/>
        <v>2018</v>
      </c>
      <c r="K4966" s="4">
        <f t="shared" si="389"/>
        <v>10</v>
      </c>
      <c r="L4966" s="6">
        <f t="shared" si="390"/>
        <v>802674.0000005113</v>
      </c>
      <c r="M4966" s="8">
        <f t="shared" si="386"/>
        <v>13377.900000008522</v>
      </c>
      <c r="N4966" s="8">
        <f t="shared" si="387"/>
        <v>26755.800000017043</v>
      </c>
      <c r="O4966" s="18">
        <v>1</v>
      </c>
      <c r="P4966" s="6" t="s">
        <v>8285</v>
      </c>
      <c r="Q4966" s="6" t="s">
        <v>24</v>
      </c>
    </row>
    <row r="4967" spans="1:17" ht="15">
      <c r="A4967" s="6" t="s">
        <v>17</v>
      </c>
      <c r="B4967" s="6" t="s">
        <v>41</v>
      </c>
      <c r="C4967" s="6" t="s">
        <v>42</v>
      </c>
      <c r="D4967" s="6" t="s">
        <v>8286</v>
      </c>
      <c r="E4967" s="6">
        <v>17</v>
      </c>
      <c r="F4967" s="6" t="s">
        <v>1970</v>
      </c>
      <c r="G4967" s="6" t="s">
        <v>22</v>
      </c>
      <c r="H4967" s="7">
        <v>43398.98909722222</v>
      </c>
      <c r="I4967" s="7">
        <v>43390.41369212963</v>
      </c>
      <c r="J4967" s="4">
        <f t="shared" si="388"/>
        <v>2018</v>
      </c>
      <c r="K4967" s="4">
        <f t="shared" si="389"/>
        <v>10</v>
      </c>
      <c r="L4967" s="6">
        <f t="shared" si="390"/>
        <v>740914.99999975786</v>
      </c>
      <c r="M4967" s="8">
        <f t="shared" si="386"/>
        <v>12348.583333329298</v>
      </c>
      <c r="N4967" s="8">
        <f t="shared" si="387"/>
        <v>209925.91666659806</v>
      </c>
      <c r="O4967" s="18">
        <v>1</v>
      </c>
      <c r="P4967" s="6" t="s">
        <v>8287</v>
      </c>
      <c r="Q4967" s="6" t="s">
        <v>24</v>
      </c>
    </row>
    <row r="4968" spans="1:17" ht="15">
      <c r="A4968" s="6" t="s">
        <v>17</v>
      </c>
      <c r="B4968" s="6" t="s">
        <v>41</v>
      </c>
      <c r="C4968" s="6" t="s">
        <v>42</v>
      </c>
      <c r="D4968" s="6" t="s">
        <v>8288</v>
      </c>
      <c r="E4968" s="6">
        <v>26</v>
      </c>
      <c r="F4968" s="6" t="s">
        <v>1970</v>
      </c>
      <c r="G4968" s="6" t="s">
        <v>22</v>
      </c>
      <c r="H4968" s="7">
        <v>43398.989270833335</v>
      </c>
      <c r="I4968" s="7">
        <v>43390.414131944446</v>
      </c>
      <c r="J4968" s="4">
        <f t="shared" si="388"/>
        <v>2018</v>
      </c>
      <c r="K4968" s="4">
        <f t="shared" si="389"/>
        <v>10</v>
      </c>
      <c r="L4968" s="6">
        <f t="shared" si="390"/>
        <v>740892.00000003912</v>
      </c>
      <c r="M4968" s="8">
        <f t="shared" si="386"/>
        <v>12348.200000000652</v>
      </c>
      <c r="N4968" s="8">
        <f t="shared" si="387"/>
        <v>321053.20000001695</v>
      </c>
      <c r="O4968" s="18">
        <v>1</v>
      </c>
      <c r="P4968" s="6" t="s">
        <v>8289</v>
      </c>
      <c r="Q4968" s="6" t="s">
        <v>24</v>
      </c>
    </row>
    <row r="4969" spans="1:17" ht="15">
      <c r="A4969" s="6" t="s">
        <v>17</v>
      </c>
      <c r="B4969" s="6" t="s">
        <v>41</v>
      </c>
      <c r="C4969" s="6" t="s">
        <v>42</v>
      </c>
      <c r="D4969" s="6" t="s">
        <v>2202</v>
      </c>
      <c r="E4969" s="6">
        <v>8</v>
      </c>
      <c r="F4969" s="6" t="s">
        <v>1970</v>
      </c>
      <c r="G4969" s="6" t="s">
        <v>22</v>
      </c>
      <c r="H4969" s="7">
        <v>43398.991261574076</v>
      </c>
      <c r="I4969" s="7">
        <v>43390.416412037041</v>
      </c>
      <c r="J4969" s="4">
        <f t="shared" si="388"/>
        <v>2018</v>
      </c>
      <c r="K4969" s="4">
        <f t="shared" si="389"/>
        <v>10</v>
      </c>
      <c r="L4969" s="6">
        <f t="shared" si="390"/>
        <v>740866.99999985285</v>
      </c>
      <c r="M4969" s="8">
        <f t="shared" si="386"/>
        <v>12347.783333330881</v>
      </c>
      <c r="N4969" s="8">
        <f t="shared" si="387"/>
        <v>98782.266666647047</v>
      </c>
      <c r="O4969" s="18">
        <v>1</v>
      </c>
      <c r="P4969" s="6" t="s">
        <v>8290</v>
      </c>
      <c r="Q4969" s="6" t="s">
        <v>24</v>
      </c>
    </row>
    <row r="4970" spans="1:17" ht="15">
      <c r="A4970" s="6" t="s">
        <v>17</v>
      </c>
      <c r="B4970" s="6" t="s">
        <v>41</v>
      </c>
      <c r="C4970" s="6" t="s">
        <v>42</v>
      </c>
      <c r="D4970" s="6" t="s">
        <v>737</v>
      </c>
      <c r="E4970" s="6">
        <v>7</v>
      </c>
      <c r="F4970" s="6" t="s">
        <v>1970</v>
      </c>
      <c r="G4970" s="6" t="s">
        <v>22</v>
      </c>
      <c r="H4970" s="7">
        <v>43400.743090277778</v>
      </c>
      <c r="I4970" s="7">
        <v>43390.416631944441</v>
      </c>
      <c r="J4970" s="4">
        <f t="shared" si="388"/>
        <v>2018</v>
      </c>
      <c r="K4970" s="4">
        <f t="shared" si="389"/>
        <v>10</v>
      </c>
      <c r="L4970" s="6">
        <f t="shared" si="390"/>
        <v>892206.00000028498</v>
      </c>
      <c r="M4970" s="8">
        <f t="shared" si="386"/>
        <v>14870.10000000475</v>
      </c>
      <c r="N4970" s="8">
        <f t="shared" si="387"/>
        <v>104090.70000003325</v>
      </c>
      <c r="O4970" s="18">
        <v>1</v>
      </c>
      <c r="P4970" s="6" t="s">
        <v>8291</v>
      </c>
      <c r="Q4970" s="6" t="s">
        <v>24</v>
      </c>
    </row>
    <row r="4971" spans="1:17" ht="15">
      <c r="A4971" s="6" t="s">
        <v>17</v>
      </c>
      <c r="B4971" s="6" t="s">
        <v>41</v>
      </c>
      <c r="C4971" s="6" t="s">
        <v>42</v>
      </c>
      <c r="D4971" s="6" t="s">
        <v>8292</v>
      </c>
      <c r="E4971" s="6">
        <v>20</v>
      </c>
      <c r="F4971" s="6" t="s">
        <v>1970</v>
      </c>
      <c r="G4971" s="6" t="s">
        <v>22</v>
      </c>
      <c r="H4971" s="7">
        <v>43398.99695601852</v>
      </c>
      <c r="I4971" s="7">
        <v>43390.417141203703</v>
      </c>
      <c r="J4971" s="4">
        <f t="shared" si="388"/>
        <v>2018</v>
      </c>
      <c r="K4971" s="4">
        <f t="shared" si="389"/>
        <v>10</v>
      </c>
      <c r="L4971" s="6">
        <f t="shared" si="390"/>
        <v>741296.00000018254</v>
      </c>
      <c r="M4971" s="8">
        <f t="shared" si="386"/>
        <v>12354.933333336376</v>
      </c>
      <c r="N4971" s="8">
        <f t="shared" si="387"/>
        <v>247098.66666672751</v>
      </c>
      <c r="O4971" s="18">
        <v>1</v>
      </c>
      <c r="P4971" s="6" t="s">
        <v>8293</v>
      </c>
      <c r="Q4971" s="6" t="s">
        <v>24</v>
      </c>
    </row>
    <row r="4972" spans="1:17" ht="15">
      <c r="A4972" s="6" t="s">
        <v>17</v>
      </c>
      <c r="B4972" s="6" t="s">
        <v>41</v>
      </c>
      <c r="C4972" s="6" t="s">
        <v>129</v>
      </c>
      <c r="D4972" s="6" t="s">
        <v>8025</v>
      </c>
      <c r="E4972" s="6">
        <v>2</v>
      </c>
      <c r="F4972" s="6" t="s">
        <v>1970</v>
      </c>
      <c r="G4972" s="6" t="s">
        <v>22</v>
      </c>
      <c r="H4972" s="7">
        <v>43396.856898148151</v>
      </c>
      <c r="I4972" s="7">
        <v>43390.459583333337</v>
      </c>
      <c r="J4972" s="4">
        <f t="shared" si="388"/>
        <v>2018</v>
      </c>
      <c r="K4972" s="4">
        <f t="shared" si="389"/>
        <v>10</v>
      </c>
      <c r="L4972" s="6">
        <f t="shared" si="390"/>
        <v>552727.99999995623</v>
      </c>
      <c r="M4972" s="8">
        <f t="shared" si="386"/>
        <v>9212.1333333326038</v>
      </c>
      <c r="N4972" s="8">
        <f t="shared" si="387"/>
        <v>18424.266666665208</v>
      </c>
      <c r="O4972" s="18">
        <v>1</v>
      </c>
      <c r="P4972" s="6" t="s">
        <v>8294</v>
      </c>
      <c r="Q4972" s="6" t="s">
        <v>24</v>
      </c>
    </row>
    <row r="4973" spans="1:17" ht="15">
      <c r="A4973" s="6" t="s">
        <v>17</v>
      </c>
      <c r="B4973" s="6" t="s">
        <v>18</v>
      </c>
      <c r="C4973" s="6" t="s">
        <v>38</v>
      </c>
      <c r="D4973" s="6" t="s">
        <v>8295</v>
      </c>
      <c r="E4973" s="6">
        <v>1</v>
      </c>
      <c r="F4973" s="6" t="s">
        <v>1970</v>
      </c>
      <c r="G4973" s="6" t="s">
        <v>22</v>
      </c>
      <c r="H4973" s="7">
        <v>43403.403749999998</v>
      </c>
      <c r="I4973" s="7">
        <v>43390.53261574074</v>
      </c>
      <c r="J4973" s="4">
        <f t="shared" si="388"/>
        <v>2018</v>
      </c>
      <c r="K4973" s="4">
        <f t="shared" si="389"/>
        <v>10</v>
      </c>
      <c r="L4973" s="6">
        <f t="shared" si="390"/>
        <v>1112065.9999998752</v>
      </c>
      <c r="M4973" s="8">
        <f t="shared" si="386"/>
        <v>18534.433333331253</v>
      </c>
      <c r="N4973" s="8">
        <f t="shared" si="387"/>
        <v>18534.433333331253</v>
      </c>
      <c r="O4973" s="18">
        <v>1</v>
      </c>
      <c r="P4973" s="6" t="s">
        <v>8296</v>
      </c>
      <c r="Q4973" s="6" t="s">
        <v>24</v>
      </c>
    </row>
    <row r="4974" spans="1:17" ht="15">
      <c r="A4974" s="6" t="s">
        <v>17</v>
      </c>
      <c r="B4974" s="6" t="s">
        <v>18</v>
      </c>
      <c r="C4974" s="6" t="s">
        <v>38</v>
      </c>
      <c r="D4974" s="6" t="s">
        <v>8297</v>
      </c>
      <c r="E4974" s="6">
        <v>2</v>
      </c>
      <c r="F4974" s="6" t="s">
        <v>1970</v>
      </c>
      <c r="G4974" s="6" t="s">
        <v>22</v>
      </c>
      <c r="H4974" s="7">
        <v>43401.342557870368</v>
      </c>
      <c r="I4974" s="7">
        <v>43390.533356481479</v>
      </c>
      <c r="J4974" s="4">
        <f t="shared" si="388"/>
        <v>2018</v>
      </c>
      <c r="K4974" s="4">
        <f t="shared" si="389"/>
        <v>10</v>
      </c>
      <c r="L4974" s="6">
        <f t="shared" si="390"/>
        <v>933915.00000001397</v>
      </c>
      <c r="M4974" s="8">
        <f t="shared" si="386"/>
        <v>15565.250000000233</v>
      </c>
      <c r="N4974" s="8">
        <f t="shared" si="387"/>
        <v>31130.500000000466</v>
      </c>
      <c r="O4974" s="18">
        <v>1</v>
      </c>
      <c r="P4974" s="6" t="s">
        <v>8298</v>
      </c>
      <c r="Q4974" s="6" t="s">
        <v>24</v>
      </c>
    </row>
    <row r="4975" spans="1:17" ht="15">
      <c r="A4975" s="6" t="s">
        <v>17</v>
      </c>
      <c r="B4975" s="6" t="s">
        <v>18</v>
      </c>
      <c r="C4975" s="6" t="s">
        <v>38</v>
      </c>
      <c r="D4975" s="6" t="s">
        <v>8299</v>
      </c>
      <c r="E4975" s="6">
        <v>3</v>
      </c>
      <c r="F4975" s="6" t="s">
        <v>1970</v>
      </c>
      <c r="G4975" s="6" t="s">
        <v>22</v>
      </c>
      <c r="H4975" s="7">
        <v>43400.400046296294</v>
      </c>
      <c r="I4975" s="17">
        <v>43390.533576388887</v>
      </c>
      <c r="J4975" s="4">
        <f t="shared" si="388"/>
        <v>2018</v>
      </c>
      <c r="K4975" s="4">
        <f t="shared" si="389"/>
        <v>10</v>
      </c>
      <c r="L4975" s="6">
        <f t="shared" si="390"/>
        <v>852462.99999996554</v>
      </c>
      <c r="M4975" s="8">
        <f t="shared" si="386"/>
        <v>14207.716666666092</v>
      </c>
      <c r="N4975" s="8">
        <f t="shared" si="387"/>
        <v>42623.149999998277</v>
      </c>
      <c r="O4975" s="18">
        <v>1</v>
      </c>
      <c r="P4975" s="6" t="s">
        <v>8300</v>
      </c>
      <c r="Q4975" s="6" t="s">
        <v>24</v>
      </c>
    </row>
    <row r="4976" spans="1:17" ht="15">
      <c r="A4976" s="6" t="s">
        <v>17</v>
      </c>
      <c r="B4976" s="6" t="s">
        <v>18</v>
      </c>
      <c r="C4976" s="6" t="s">
        <v>38</v>
      </c>
      <c r="D4976" s="6" t="s">
        <v>8301</v>
      </c>
      <c r="E4976" s="6">
        <v>1</v>
      </c>
      <c r="F4976" s="6" t="s">
        <v>1970</v>
      </c>
      <c r="G4976" s="6" t="s">
        <v>22</v>
      </c>
      <c r="H4976" s="7">
        <v>43401.344571759262</v>
      </c>
      <c r="I4976" s="7">
        <v>43390.534039351849</v>
      </c>
      <c r="J4976" s="4">
        <f t="shared" si="388"/>
        <v>2018</v>
      </c>
      <c r="K4976" s="4">
        <f t="shared" si="389"/>
        <v>10</v>
      </c>
      <c r="L4976" s="6">
        <f t="shared" si="390"/>
        <v>934030.0000004936</v>
      </c>
      <c r="M4976" s="8">
        <f t="shared" si="386"/>
        <v>15567.166666674893</v>
      </c>
      <c r="N4976" s="8">
        <f t="shared" si="387"/>
        <v>15567.166666674893</v>
      </c>
      <c r="O4976" s="18">
        <v>1</v>
      </c>
      <c r="P4976" s="6" t="s">
        <v>8302</v>
      </c>
      <c r="Q4976" s="6" t="s">
        <v>24</v>
      </c>
    </row>
    <row r="4977" spans="1:17" ht="15">
      <c r="A4977" s="6" t="s">
        <v>17</v>
      </c>
      <c r="B4977" s="6" t="s">
        <v>18</v>
      </c>
      <c r="C4977" s="6" t="s">
        <v>38</v>
      </c>
      <c r="D4977" s="6" t="s">
        <v>8303</v>
      </c>
      <c r="E4977" s="6">
        <v>1</v>
      </c>
      <c r="F4977" s="6" t="s">
        <v>1970</v>
      </c>
      <c r="G4977" s="6" t="s">
        <v>22</v>
      </c>
      <c r="H4977" s="7">
        <v>43403.406782407408</v>
      </c>
      <c r="I4977" s="7">
        <v>43390.534710648149</v>
      </c>
      <c r="J4977" s="4">
        <f t="shared" si="388"/>
        <v>2018</v>
      </c>
      <c r="K4977" s="4">
        <f t="shared" si="389"/>
        <v>10</v>
      </c>
      <c r="L4977" s="6">
        <f t="shared" si="390"/>
        <v>1112146.9999999506</v>
      </c>
      <c r="M4977" s="8">
        <f t="shared" si="386"/>
        <v>18535.783333332511</v>
      </c>
      <c r="N4977" s="8">
        <f t="shared" si="387"/>
        <v>18535.783333332511</v>
      </c>
      <c r="O4977" s="18">
        <v>1</v>
      </c>
      <c r="P4977" s="6" t="s">
        <v>8304</v>
      </c>
      <c r="Q4977" s="6" t="s">
        <v>24</v>
      </c>
    </row>
    <row r="4978" spans="1:17" ht="15">
      <c r="A4978" s="6" t="s">
        <v>17</v>
      </c>
      <c r="B4978" s="6" t="s">
        <v>18</v>
      </c>
      <c r="C4978" s="6" t="s">
        <v>38</v>
      </c>
      <c r="D4978" s="6" t="s">
        <v>8305</v>
      </c>
      <c r="E4978" s="6">
        <v>1</v>
      </c>
      <c r="F4978" s="6" t="s">
        <v>1970</v>
      </c>
      <c r="G4978" s="6" t="s">
        <v>22</v>
      </c>
      <c r="H4978" s="7">
        <v>43403.407777777778</v>
      </c>
      <c r="I4978" s="7">
        <v>43390.534918981481</v>
      </c>
      <c r="J4978" s="4">
        <f t="shared" si="388"/>
        <v>2018</v>
      </c>
      <c r="K4978" s="4">
        <f t="shared" si="389"/>
        <v>10</v>
      </c>
      <c r="L4978" s="6">
        <f t="shared" si="390"/>
        <v>1112215.0000001304</v>
      </c>
      <c r="M4978" s="8">
        <f t="shared" si="386"/>
        <v>18536.91666666884</v>
      </c>
      <c r="N4978" s="8">
        <f t="shared" si="387"/>
        <v>18536.91666666884</v>
      </c>
      <c r="O4978" s="18">
        <v>1</v>
      </c>
      <c r="P4978" s="6" t="s">
        <v>8306</v>
      </c>
      <c r="Q4978" s="6" t="s">
        <v>24</v>
      </c>
    </row>
    <row r="4979" spans="1:17" ht="15">
      <c r="A4979" s="6" t="s">
        <v>17</v>
      </c>
      <c r="B4979" s="6" t="s">
        <v>18</v>
      </c>
      <c r="C4979" s="6" t="s">
        <v>38</v>
      </c>
      <c r="D4979" s="6" t="s">
        <v>8307</v>
      </c>
      <c r="E4979" s="6">
        <v>1</v>
      </c>
      <c r="F4979" s="6" t="s">
        <v>1970</v>
      </c>
      <c r="G4979" s="6" t="s">
        <v>22</v>
      </c>
      <c r="H4979" s="7">
        <v>43403.408217592594</v>
      </c>
      <c r="I4979" s="7">
        <v>43390.535381944443</v>
      </c>
      <c r="J4979" s="4">
        <f t="shared" si="388"/>
        <v>2018</v>
      </c>
      <c r="K4979" s="4">
        <f t="shared" si="389"/>
        <v>10</v>
      </c>
      <c r="L4979" s="6">
        <f t="shared" si="390"/>
        <v>1112213.0000002915</v>
      </c>
      <c r="M4979" s="8">
        <f t="shared" si="386"/>
        <v>18536.883333338192</v>
      </c>
      <c r="N4979" s="8">
        <f t="shared" si="387"/>
        <v>18536.883333338192</v>
      </c>
      <c r="O4979" s="18">
        <v>1</v>
      </c>
      <c r="P4979" s="6" t="s">
        <v>8308</v>
      </c>
      <c r="Q4979" s="6" t="s">
        <v>24</v>
      </c>
    </row>
    <row r="4980" spans="1:17" ht="15">
      <c r="A4980" s="6" t="s">
        <v>17</v>
      </c>
      <c r="B4980" s="6" t="s">
        <v>18</v>
      </c>
      <c r="C4980" s="6" t="s">
        <v>38</v>
      </c>
      <c r="D4980" s="6" t="s">
        <v>8309</v>
      </c>
      <c r="E4980" s="6">
        <v>2</v>
      </c>
      <c r="F4980" s="6" t="s">
        <v>1970</v>
      </c>
      <c r="G4980" s="6" t="s">
        <v>22</v>
      </c>
      <c r="H4980" s="7">
        <v>43403.404120370367</v>
      </c>
      <c r="I4980" s="7">
        <v>43390.535798611112</v>
      </c>
      <c r="J4980" s="4">
        <f t="shared" si="388"/>
        <v>2018</v>
      </c>
      <c r="K4980" s="4">
        <f t="shared" si="389"/>
        <v>10</v>
      </c>
      <c r="L4980" s="6">
        <f t="shared" si="390"/>
        <v>1111822.9999996489</v>
      </c>
      <c r="M4980" s="8">
        <f t="shared" si="386"/>
        <v>18530.383333327482</v>
      </c>
      <c r="N4980" s="8">
        <f t="shared" si="387"/>
        <v>37060.766666654963</v>
      </c>
      <c r="O4980" s="18">
        <v>1</v>
      </c>
      <c r="P4980" s="6" t="s">
        <v>8310</v>
      </c>
      <c r="Q4980" s="6" t="s">
        <v>24</v>
      </c>
    </row>
    <row r="4981" spans="1:17" ht="15">
      <c r="A4981" s="6" t="s">
        <v>17</v>
      </c>
      <c r="B4981" s="6" t="s">
        <v>18</v>
      </c>
      <c r="C4981" s="6" t="s">
        <v>25</v>
      </c>
      <c r="D4981" s="6" t="s">
        <v>8311</v>
      </c>
      <c r="E4981" s="6">
        <v>2</v>
      </c>
      <c r="F4981" s="6" t="s">
        <v>1970</v>
      </c>
      <c r="G4981" s="6" t="s">
        <v>22</v>
      </c>
      <c r="H4981" s="7">
        <v>43400.250567129631</v>
      </c>
      <c r="I4981" s="7">
        <v>43390.536805555559</v>
      </c>
      <c r="J4981" s="4">
        <f t="shared" si="388"/>
        <v>2018</v>
      </c>
      <c r="K4981" s="4">
        <f t="shared" si="389"/>
        <v>10</v>
      </c>
      <c r="L4981" s="6">
        <f t="shared" si="390"/>
        <v>839268.99999983143</v>
      </c>
      <c r="M4981" s="8">
        <f t="shared" si="386"/>
        <v>13987.816666663857</v>
      </c>
      <c r="N4981" s="8">
        <f t="shared" si="387"/>
        <v>27975.633333327714</v>
      </c>
      <c r="O4981" s="18">
        <v>1</v>
      </c>
      <c r="P4981" s="6" t="s">
        <v>8312</v>
      </c>
      <c r="Q4981" s="6" t="s">
        <v>24</v>
      </c>
    </row>
    <row r="4982" spans="1:17" ht="15">
      <c r="A4982" s="6" t="s">
        <v>17</v>
      </c>
      <c r="B4982" s="6" t="s">
        <v>18</v>
      </c>
      <c r="C4982" s="6" t="s">
        <v>38</v>
      </c>
      <c r="D4982" s="6" t="s">
        <v>537</v>
      </c>
      <c r="E4982" s="6">
        <v>138</v>
      </c>
      <c r="F4982" s="6" t="s">
        <v>1970</v>
      </c>
      <c r="G4982" s="6" t="s">
        <v>22</v>
      </c>
      <c r="H4982" s="7">
        <v>43400.051863425928</v>
      </c>
      <c r="I4982" s="7">
        <v>43390.536805555559</v>
      </c>
      <c r="J4982" s="4">
        <f t="shared" si="388"/>
        <v>2018</v>
      </c>
      <c r="K4982" s="4">
        <f t="shared" si="389"/>
        <v>10</v>
      </c>
      <c r="L4982" s="6">
        <f t="shared" si="390"/>
        <v>822100.99999986123</v>
      </c>
      <c r="M4982" s="8">
        <f t="shared" si="386"/>
        <v>13701.683333331021</v>
      </c>
      <c r="N4982" s="8">
        <f t="shared" si="387"/>
        <v>1890832.2999996808</v>
      </c>
      <c r="O4982" s="18">
        <v>1</v>
      </c>
      <c r="P4982" s="6" t="s">
        <v>8313</v>
      </c>
      <c r="Q4982" s="6" t="s">
        <v>24</v>
      </c>
    </row>
    <row r="4983" spans="1:17" ht="15">
      <c r="A4983" s="6" t="s">
        <v>17</v>
      </c>
      <c r="B4983" s="6" t="s">
        <v>18</v>
      </c>
      <c r="C4983" s="6" t="s">
        <v>38</v>
      </c>
      <c r="D4983" s="6" t="s">
        <v>2907</v>
      </c>
      <c r="E4983" s="6">
        <v>26</v>
      </c>
      <c r="F4983" s="6" t="s">
        <v>1970</v>
      </c>
      <c r="G4983" s="6" t="s">
        <v>22</v>
      </c>
      <c r="H4983" s="7">
        <v>43403.357222222221</v>
      </c>
      <c r="I4983" s="7">
        <v>43390.62091435185</v>
      </c>
      <c r="J4983" s="4">
        <f t="shared" si="388"/>
        <v>2018</v>
      </c>
      <c r="K4983" s="4">
        <f t="shared" si="389"/>
        <v>10</v>
      </c>
      <c r="L4983" s="6">
        <f t="shared" si="390"/>
        <v>1100417.0000000624</v>
      </c>
      <c r="M4983" s="8">
        <f t="shared" si="386"/>
        <v>18340.283333334373</v>
      </c>
      <c r="N4983" s="8">
        <f t="shared" si="387"/>
        <v>476847.36666669371</v>
      </c>
      <c r="O4983" s="18">
        <v>1</v>
      </c>
      <c r="P4983" s="6" t="s">
        <v>8314</v>
      </c>
      <c r="Q4983" s="6" t="s">
        <v>24</v>
      </c>
    </row>
    <row r="4984" spans="1:17" ht="15">
      <c r="A4984" s="6" t="s">
        <v>17</v>
      </c>
      <c r="B4984" s="6" t="s">
        <v>18</v>
      </c>
      <c r="C4984" s="6" t="s">
        <v>38</v>
      </c>
      <c r="D4984" s="6" t="s">
        <v>6025</v>
      </c>
      <c r="E4984" s="6">
        <v>7</v>
      </c>
      <c r="F4984" s="6" t="s">
        <v>1970</v>
      </c>
      <c r="G4984" s="6" t="s">
        <v>22</v>
      </c>
      <c r="H4984" s="7">
        <v>43403.35701388889</v>
      </c>
      <c r="I4984" s="7">
        <v>43390.621180555558</v>
      </c>
      <c r="J4984" s="4">
        <f t="shared" si="388"/>
        <v>2018</v>
      </c>
      <c r="K4984" s="4">
        <f t="shared" si="389"/>
        <v>10</v>
      </c>
      <c r="L4984" s="6">
        <f t="shared" si="390"/>
        <v>1100375.9999999078</v>
      </c>
      <c r="M4984" s="8">
        <f t="shared" si="386"/>
        <v>18339.599999998463</v>
      </c>
      <c r="N4984" s="8">
        <f t="shared" si="387"/>
        <v>128377.19999998924</v>
      </c>
      <c r="O4984" s="18">
        <v>1</v>
      </c>
      <c r="P4984" s="6" t="s">
        <v>8315</v>
      </c>
      <c r="Q4984" s="6" t="s">
        <v>24</v>
      </c>
    </row>
    <row r="4985" spans="1:17" ht="15">
      <c r="A4985" s="6" t="s">
        <v>17</v>
      </c>
      <c r="B4985" s="6" t="s">
        <v>18</v>
      </c>
      <c r="C4985" s="6" t="s">
        <v>38</v>
      </c>
      <c r="D4985" s="6" t="s">
        <v>4707</v>
      </c>
      <c r="E4985" s="6">
        <v>1</v>
      </c>
      <c r="F4985" s="6" t="s">
        <v>1970</v>
      </c>
      <c r="G4985" s="6" t="s">
        <v>22</v>
      </c>
      <c r="H4985" s="7">
        <v>43403.400254629632</v>
      </c>
      <c r="I4985" s="7">
        <v>43390.625636574077</v>
      </c>
      <c r="J4985" s="4">
        <f t="shared" si="388"/>
        <v>2018</v>
      </c>
      <c r="K4985" s="4">
        <f t="shared" si="389"/>
        <v>10</v>
      </c>
      <c r="L4985" s="6">
        <f t="shared" si="390"/>
        <v>1103726.9999999553</v>
      </c>
      <c r="M4985" s="8">
        <f t="shared" si="386"/>
        <v>18395.449999999255</v>
      </c>
      <c r="N4985" s="8">
        <f t="shared" si="387"/>
        <v>18395.449999999255</v>
      </c>
      <c r="O4985" s="18">
        <v>1</v>
      </c>
      <c r="P4985" s="6" t="s">
        <v>8316</v>
      </c>
      <c r="Q4985" s="6" t="s">
        <v>24</v>
      </c>
    </row>
    <row r="4986" spans="1:17" ht="15">
      <c r="A4986" s="6" t="s">
        <v>17</v>
      </c>
      <c r="B4986" s="6" t="s">
        <v>18</v>
      </c>
      <c r="C4986" s="6" t="s">
        <v>38</v>
      </c>
      <c r="D4986" s="6" t="s">
        <v>4707</v>
      </c>
      <c r="E4986" s="6">
        <v>1</v>
      </c>
      <c r="F4986" s="6" t="s">
        <v>1970</v>
      </c>
      <c r="G4986" s="6" t="s">
        <v>22</v>
      </c>
      <c r="H4986" s="7">
        <v>43403.40011574074</v>
      </c>
      <c r="I4986" s="7">
        <v>43390.625636574077</v>
      </c>
      <c r="J4986" s="4">
        <f t="shared" si="388"/>
        <v>2018</v>
      </c>
      <c r="K4986" s="4">
        <f t="shared" si="389"/>
        <v>10</v>
      </c>
      <c r="L4986" s="6">
        <f t="shared" si="390"/>
        <v>1103714.9999996647</v>
      </c>
      <c r="M4986" s="8">
        <f t="shared" si="386"/>
        <v>18395.249999994412</v>
      </c>
      <c r="N4986" s="8">
        <f t="shared" si="387"/>
        <v>18395.249999994412</v>
      </c>
      <c r="O4986" s="18">
        <v>1</v>
      </c>
      <c r="P4986" s="6" t="s">
        <v>8317</v>
      </c>
      <c r="Q4986" s="6" t="s">
        <v>24</v>
      </c>
    </row>
    <row r="4987" spans="1:17" ht="15">
      <c r="A4987" s="6" t="s">
        <v>17</v>
      </c>
      <c r="B4987" s="6" t="s">
        <v>18</v>
      </c>
      <c r="C4987" s="6" t="s">
        <v>38</v>
      </c>
      <c r="D4987" s="6" t="s">
        <v>7012</v>
      </c>
      <c r="E4987" s="6">
        <v>2</v>
      </c>
      <c r="F4987" s="6" t="s">
        <v>1970</v>
      </c>
      <c r="G4987" s="6" t="s">
        <v>22</v>
      </c>
      <c r="H4987" s="7">
        <v>43403.398981481485</v>
      </c>
      <c r="I4987" s="7">
        <v>43390.625891203701</v>
      </c>
      <c r="J4987" s="4">
        <f t="shared" si="388"/>
        <v>2018</v>
      </c>
      <c r="K4987" s="4">
        <f t="shared" si="389"/>
        <v>10</v>
      </c>
      <c r="L4987" s="6">
        <f t="shared" si="390"/>
        <v>1103595.0000005309</v>
      </c>
      <c r="M4987" s="8">
        <f t="shared" si="386"/>
        <v>18393.250000008848</v>
      </c>
      <c r="N4987" s="8">
        <f t="shared" si="387"/>
        <v>36786.500000017695</v>
      </c>
      <c r="O4987" s="18">
        <v>1</v>
      </c>
      <c r="P4987" s="6" t="s">
        <v>8318</v>
      </c>
      <c r="Q4987" s="6" t="s">
        <v>24</v>
      </c>
    </row>
    <row r="4988" spans="1:17" ht="15">
      <c r="A4988" s="6" t="s">
        <v>17</v>
      </c>
      <c r="B4988" s="6" t="s">
        <v>18</v>
      </c>
      <c r="C4988" s="6" t="s">
        <v>38</v>
      </c>
      <c r="D4988" s="6" t="s">
        <v>7012</v>
      </c>
      <c r="E4988" s="6">
        <v>2</v>
      </c>
      <c r="F4988" s="6" t="s">
        <v>1970</v>
      </c>
      <c r="G4988" s="6" t="s">
        <v>22</v>
      </c>
      <c r="H4988" s="7">
        <v>43403.398831018516</v>
      </c>
      <c r="I4988" s="7">
        <v>43390.625891203701</v>
      </c>
      <c r="J4988" s="4">
        <f t="shared" si="388"/>
        <v>2018</v>
      </c>
      <c r="K4988" s="4">
        <f t="shared" si="389"/>
        <v>10</v>
      </c>
      <c r="L4988" s="6">
        <f t="shared" si="390"/>
        <v>1103582.0000000065</v>
      </c>
      <c r="M4988" s="8">
        <f t="shared" si="386"/>
        <v>18393.033333333442</v>
      </c>
      <c r="N4988" s="8">
        <f t="shared" si="387"/>
        <v>36786.066666666884</v>
      </c>
      <c r="O4988" s="18">
        <v>1</v>
      </c>
      <c r="P4988" s="6" t="s">
        <v>8319</v>
      </c>
      <c r="Q4988" s="6" t="s">
        <v>24</v>
      </c>
    </row>
    <row r="4989" spans="1:17" ht="15">
      <c r="A4989" s="6" t="s">
        <v>17</v>
      </c>
      <c r="B4989" s="6" t="s">
        <v>18</v>
      </c>
      <c r="C4989" s="6" t="s">
        <v>38</v>
      </c>
      <c r="D4989" s="6" t="s">
        <v>794</v>
      </c>
      <c r="E4989" s="6">
        <v>6</v>
      </c>
      <c r="F4989" s="6" t="s">
        <v>1970</v>
      </c>
      <c r="G4989" s="6" t="s">
        <v>22</v>
      </c>
      <c r="H4989" s="7">
        <v>43401.800717592596</v>
      </c>
      <c r="I4989" s="7">
        <v>43390.627106481479</v>
      </c>
      <c r="J4989" s="4">
        <f t="shared" si="388"/>
        <v>2018</v>
      </c>
      <c r="K4989" s="4">
        <f t="shared" si="389"/>
        <v>10</v>
      </c>
      <c r="L4989" s="6">
        <f t="shared" si="390"/>
        <v>965400.00000048894</v>
      </c>
      <c r="M4989" s="8">
        <f t="shared" si="386"/>
        <v>16090.000000008149</v>
      </c>
      <c r="N4989" s="8">
        <f t="shared" si="387"/>
        <v>96540.000000048894</v>
      </c>
      <c r="O4989" s="18">
        <v>1</v>
      </c>
      <c r="P4989" s="6" t="s">
        <v>8320</v>
      </c>
      <c r="Q4989" s="6" t="s">
        <v>24</v>
      </c>
    </row>
    <row r="4990" spans="1:17" ht="15">
      <c r="A4990" s="6" t="s">
        <v>17</v>
      </c>
      <c r="B4990" s="6" t="s">
        <v>18</v>
      </c>
      <c r="C4990" s="6" t="s">
        <v>38</v>
      </c>
      <c r="D4990" s="6" t="s">
        <v>794</v>
      </c>
      <c r="E4990" s="6">
        <v>6</v>
      </c>
      <c r="F4990" s="6" t="s">
        <v>1970</v>
      </c>
      <c r="G4990" s="6" t="s">
        <v>22</v>
      </c>
      <c r="H4990" s="7">
        <v>43401.800474537034</v>
      </c>
      <c r="I4990" s="7">
        <v>43390.627106481479</v>
      </c>
      <c r="J4990" s="4">
        <f t="shared" si="388"/>
        <v>2018</v>
      </c>
      <c r="K4990" s="4">
        <f t="shared" si="389"/>
        <v>10</v>
      </c>
      <c r="L4990" s="6">
        <f t="shared" si="390"/>
        <v>965378.99999998044</v>
      </c>
      <c r="M4990" s="8">
        <f t="shared" si="386"/>
        <v>16089.649999999674</v>
      </c>
      <c r="N4990" s="8">
        <f t="shared" si="387"/>
        <v>96537.899999998044</v>
      </c>
      <c r="O4990" s="18">
        <v>1</v>
      </c>
      <c r="P4990" s="6" t="s">
        <v>8321</v>
      </c>
      <c r="Q4990" s="6" t="s">
        <v>24</v>
      </c>
    </row>
    <row r="4991" spans="1:17" ht="15">
      <c r="A4991" s="6" t="s">
        <v>17</v>
      </c>
      <c r="B4991" s="6" t="s">
        <v>18</v>
      </c>
      <c r="C4991" s="6" t="s">
        <v>38</v>
      </c>
      <c r="D4991" s="6" t="s">
        <v>8322</v>
      </c>
      <c r="E4991" s="6">
        <v>23</v>
      </c>
      <c r="F4991" s="6" t="s">
        <v>1970</v>
      </c>
      <c r="G4991" s="6" t="s">
        <v>22</v>
      </c>
      <c r="H4991" s="7">
        <v>43400.400046296294</v>
      </c>
      <c r="I4991" s="7">
        <v>43390.62736111111</v>
      </c>
      <c r="J4991" s="4">
        <f t="shared" si="388"/>
        <v>2018</v>
      </c>
      <c r="K4991" s="4">
        <f t="shared" si="389"/>
        <v>10</v>
      </c>
      <c r="L4991" s="6">
        <f t="shared" si="390"/>
        <v>844359.9999998929</v>
      </c>
      <c r="M4991" s="8">
        <f t="shared" si="386"/>
        <v>14072.666666664882</v>
      </c>
      <c r="N4991" s="8">
        <f t="shared" si="387"/>
        <v>323671.33333329228</v>
      </c>
      <c r="O4991" s="18">
        <v>1</v>
      </c>
      <c r="P4991" s="6" t="s">
        <v>8323</v>
      </c>
      <c r="Q4991" s="6" t="s">
        <v>24</v>
      </c>
    </row>
    <row r="4992" spans="1:17" ht="15">
      <c r="A4992" s="6" t="s">
        <v>17</v>
      </c>
      <c r="B4992" s="6" t="s">
        <v>18</v>
      </c>
      <c r="C4992" s="6" t="s">
        <v>38</v>
      </c>
      <c r="D4992" s="6" t="s">
        <v>8322</v>
      </c>
      <c r="E4992" s="6">
        <v>23</v>
      </c>
      <c r="F4992" s="6" t="s">
        <v>1970</v>
      </c>
      <c r="G4992" s="6" t="s">
        <v>22</v>
      </c>
      <c r="H4992" s="7">
        <v>43401.799872685187</v>
      </c>
      <c r="I4992" s="7">
        <v>43390.62736111111</v>
      </c>
      <c r="J4992" s="4">
        <f t="shared" si="388"/>
        <v>2018</v>
      </c>
      <c r="K4992" s="4">
        <f t="shared" si="389"/>
        <v>10</v>
      </c>
      <c r="L4992" s="6">
        <f t="shared" si="390"/>
        <v>965305.00000028405</v>
      </c>
      <c r="M4992" s="8">
        <f t="shared" si="391" ref="M4992:M5055">+L4992/60</f>
        <v>16088.416666671401</v>
      </c>
      <c r="N4992" s="8">
        <f t="shared" si="392" ref="N4992:N5055">+M4992*E4992</f>
        <v>370033.58333344222</v>
      </c>
      <c r="O4992" s="18">
        <v>1</v>
      </c>
      <c r="P4992" s="6" t="s">
        <v>8324</v>
      </c>
      <c r="Q4992" s="6" t="s">
        <v>24</v>
      </c>
    </row>
    <row r="4993" spans="1:17" ht="15">
      <c r="A4993" s="6" t="s">
        <v>17</v>
      </c>
      <c r="B4993" s="6" t="s">
        <v>18</v>
      </c>
      <c r="C4993" s="6" t="s">
        <v>38</v>
      </c>
      <c r="D4993" s="6" t="s">
        <v>8325</v>
      </c>
      <c r="E4993" s="6">
        <v>2</v>
      </c>
      <c r="F4993" s="6" t="s">
        <v>1970</v>
      </c>
      <c r="G4993" s="6" t="s">
        <v>22</v>
      </c>
      <c r="H4993" s="7">
        <v>43400.400046296294</v>
      </c>
      <c r="I4993" s="7">
        <v>43390.635266203702</v>
      </c>
      <c r="J4993" s="4">
        <f t="shared" si="388"/>
        <v>2018</v>
      </c>
      <c r="K4993" s="4">
        <f t="shared" si="389"/>
        <v>10</v>
      </c>
      <c r="L4993" s="6">
        <f t="shared" si="390"/>
        <v>843676.99999990873</v>
      </c>
      <c r="M4993" s="8">
        <f t="shared" si="391"/>
        <v>14061.283333331812</v>
      </c>
      <c r="N4993" s="8">
        <f t="shared" si="392"/>
        <v>28122.566666663624</v>
      </c>
      <c r="O4993" s="18">
        <v>1</v>
      </c>
      <c r="P4993" s="6" t="s">
        <v>8326</v>
      </c>
      <c r="Q4993" s="6" t="s">
        <v>24</v>
      </c>
    </row>
    <row r="4994" spans="1:17" ht="15">
      <c r="A4994" s="6" t="s">
        <v>17</v>
      </c>
      <c r="B4994" s="6" t="s">
        <v>18</v>
      </c>
      <c r="C4994" s="6" t="s">
        <v>38</v>
      </c>
      <c r="D4994" s="6" t="s">
        <v>8325</v>
      </c>
      <c r="E4994" s="6">
        <v>2</v>
      </c>
      <c r="F4994" s="6" t="s">
        <v>1970</v>
      </c>
      <c r="G4994" s="6" t="s">
        <v>22</v>
      </c>
      <c r="H4994" s="7">
        <v>43401.799502314818</v>
      </c>
      <c r="I4994" s="7">
        <v>43390.635266203702</v>
      </c>
      <c r="J4994" s="4">
        <f t="shared" si="388"/>
        <v>2018</v>
      </c>
      <c r="K4994" s="4">
        <f t="shared" si="389"/>
        <v>10</v>
      </c>
      <c r="L4994" s="6">
        <f t="shared" si="390"/>
        <v>964590.00000036322</v>
      </c>
      <c r="M4994" s="8">
        <f t="shared" si="391"/>
        <v>16076.500000006054</v>
      </c>
      <c r="N4994" s="8">
        <f t="shared" si="392"/>
        <v>32153.000000012107</v>
      </c>
      <c r="O4994" s="18">
        <v>1</v>
      </c>
      <c r="P4994" s="6" t="s">
        <v>8327</v>
      </c>
      <c r="Q4994" s="6" t="s">
        <v>24</v>
      </c>
    </row>
    <row r="4995" spans="1:17" ht="15">
      <c r="A4995" s="6" t="s">
        <v>17</v>
      </c>
      <c r="B4995" s="6" t="s">
        <v>18</v>
      </c>
      <c r="C4995" s="6" t="s">
        <v>38</v>
      </c>
      <c r="D4995" s="6" t="s">
        <v>5622</v>
      </c>
      <c r="E4995" s="6">
        <v>5</v>
      </c>
      <c r="F4995" s="6" t="s">
        <v>1970</v>
      </c>
      <c r="G4995" s="6" t="s">
        <v>22</v>
      </c>
      <c r="H4995" s="7">
        <v>43401.801990740743</v>
      </c>
      <c r="I4995" s="7">
        <v>43390.635694444441</v>
      </c>
      <c r="J4995" s="4">
        <f t="shared" si="393" ref="J4995:J5058">YEAR(I4995)</f>
        <v>2018</v>
      </c>
      <c r="K4995" s="4">
        <f t="shared" si="394" ref="K4995:K5058">MONTH(I4995)</f>
        <v>10</v>
      </c>
      <c r="L4995" s="6">
        <f t="shared" si="390"/>
        <v>964768.00000048243</v>
      </c>
      <c r="M4995" s="8">
        <f t="shared" si="391"/>
        <v>16079.466666674707</v>
      </c>
      <c r="N4995" s="8">
        <f t="shared" si="392"/>
        <v>80397.333333373535</v>
      </c>
      <c r="O4995" s="18">
        <v>1</v>
      </c>
      <c r="P4995" s="6" t="s">
        <v>8328</v>
      </c>
      <c r="Q4995" s="6" t="s">
        <v>24</v>
      </c>
    </row>
    <row r="4996" spans="1:17" ht="15">
      <c r="A4996" s="6" t="s">
        <v>17</v>
      </c>
      <c r="B4996" s="6" t="s">
        <v>18</v>
      </c>
      <c r="C4996" s="6" t="s">
        <v>38</v>
      </c>
      <c r="D4996" s="6" t="s">
        <v>5622</v>
      </c>
      <c r="E4996" s="6">
        <v>5</v>
      </c>
      <c r="F4996" s="6" t="s">
        <v>1970</v>
      </c>
      <c r="G4996" s="6" t="s">
        <v>22</v>
      </c>
      <c r="H4996" s="7">
        <v>43401.801863425928</v>
      </c>
      <c r="I4996" s="7">
        <v>43390.635694444441</v>
      </c>
      <c r="J4996" s="4">
        <f t="shared" si="393"/>
        <v>2018</v>
      </c>
      <c r="K4996" s="4">
        <f t="shared" si="394"/>
        <v>10</v>
      </c>
      <c r="L4996" s="6">
        <f t="shared" si="390"/>
        <v>964757.00000042561</v>
      </c>
      <c r="M4996" s="8">
        <f t="shared" si="391"/>
        <v>16079.283333340427</v>
      </c>
      <c r="N4996" s="8">
        <f t="shared" si="392"/>
        <v>80396.416666702135</v>
      </c>
      <c r="O4996" s="18">
        <v>1</v>
      </c>
      <c r="P4996" s="6" t="s">
        <v>8329</v>
      </c>
      <c r="Q4996" s="6" t="s">
        <v>24</v>
      </c>
    </row>
    <row r="4997" spans="1:17" ht="15">
      <c r="A4997" s="6" t="s">
        <v>17</v>
      </c>
      <c r="B4997" s="6" t="s">
        <v>18</v>
      </c>
      <c r="C4997" s="6" t="s">
        <v>38</v>
      </c>
      <c r="D4997" s="6" t="s">
        <v>8330</v>
      </c>
      <c r="E4997" s="6">
        <v>9</v>
      </c>
      <c r="F4997" s="6" t="s">
        <v>1970</v>
      </c>
      <c r="G4997" s="6" t="s">
        <v>22</v>
      </c>
      <c r="H4997" s="7">
        <v>43401.800208333334</v>
      </c>
      <c r="I4997" s="7">
        <v>43390.636041666665</v>
      </c>
      <c r="J4997" s="4">
        <f t="shared" si="393"/>
        <v>2018</v>
      </c>
      <c r="K4997" s="4">
        <f t="shared" si="394"/>
        <v>10</v>
      </c>
      <c r="L4997" s="6">
        <f t="shared" si="390"/>
        <v>964584.00000021793</v>
      </c>
      <c r="M4997" s="8">
        <f t="shared" si="391"/>
        <v>16076.400000003632</v>
      </c>
      <c r="N4997" s="8">
        <f t="shared" si="392"/>
        <v>144687.60000003269</v>
      </c>
      <c r="O4997" s="18">
        <v>1</v>
      </c>
      <c r="P4997" s="6" t="s">
        <v>8331</v>
      </c>
      <c r="Q4997" s="6" t="s">
        <v>24</v>
      </c>
    </row>
    <row r="4998" spans="1:17" ht="15">
      <c r="A4998" s="6" t="s">
        <v>17</v>
      </c>
      <c r="B4998" s="6" t="s">
        <v>18</v>
      </c>
      <c r="C4998" s="6" t="s">
        <v>38</v>
      </c>
      <c r="D4998" s="6" t="s">
        <v>8330</v>
      </c>
      <c r="E4998" s="6">
        <v>9</v>
      </c>
      <c r="F4998" s="6" t="s">
        <v>1970</v>
      </c>
      <c r="G4998" s="6" t="s">
        <v>22</v>
      </c>
      <c r="H4998" s="7">
        <v>43401.800104166665</v>
      </c>
      <c r="I4998" s="7">
        <v>43390.636041666665</v>
      </c>
      <c r="J4998" s="4">
        <f t="shared" si="393"/>
        <v>2018</v>
      </c>
      <c r="K4998" s="4">
        <f t="shared" si="394"/>
        <v>10</v>
      </c>
      <c r="L4998" s="6">
        <f t="shared" si="390"/>
        <v>964575</v>
      </c>
      <c r="M4998" s="8">
        <f t="shared" si="391"/>
        <v>16076.25</v>
      </c>
      <c r="N4998" s="8">
        <f t="shared" si="392"/>
        <v>144686.25</v>
      </c>
      <c r="O4998" s="18">
        <v>1</v>
      </c>
      <c r="P4998" s="6" t="s">
        <v>8332</v>
      </c>
      <c r="Q4998" s="6" t="s">
        <v>24</v>
      </c>
    </row>
    <row r="4999" spans="1:17" ht="15">
      <c r="A4999" s="6" t="s">
        <v>17</v>
      </c>
      <c r="B4999" s="6" t="s">
        <v>18</v>
      </c>
      <c r="C4999" s="6" t="s">
        <v>38</v>
      </c>
      <c r="D4999" s="6" t="s">
        <v>2514</v>
      </c>
      <c r="E4999" s="6">
        <v>15</v>
      </c>
      <c r="F4999" s="6" t="s">
        <v>1970</v>
      </c>
      <c r="G4999" s="6" t="s">
        <v>22</v>
      </c>
      <c r="H4999" s="7">
        <v>43400.400046296294</v>
      </c>
      <c r="I4999" s="7">
        <v>43390.636365740742</v>
      </c>
      <c r="J4999" s="4">
        <f t="shared" si="393"/>
        <v>2018</v>
      </c>
      <c r="K4999" s="4">
        <f t="shared" si="394"/>
        <v>10</v>
      </c>
      <c r="L4999" s="6">
        <f t="shared" si="390"/>
        <v>843581.99999970384</v>
      </c>
      <c r="M4999" s="8">
        <f t="shared" si="391"/>
        <v>14059.699999995064</v>
      </c>
      <c r="N4999" s="8">
        <f t="shared" si="392"/>
        <v>210895.49999992596</v>
      </c>
      <c r="O4999" s="18">
        <v>1</v>
      </c>
      <c r="P4999" s="6" t="s">
        <v>8333</v>
      </c>
      <c r="Q4999" s="6" t="s">
        <v>24</v>
      </c>
    </row>
    <row r="5000" spans="1:17" ht="15">
      <c r="A5000" s="6" t="s">
        <v>17</v>
      </c>
      <c r="B5000" s="6" t="s">
        <v>18</v>
      </c>
      <c r="C5000" s="6" t="s">
        <v>38</v>
      </c>
      <c r="D5000" s="6" t="s">
        <v>2514</v>
      </c>
      <c r="E5000" s="6">
        <v>15</v>
      </c>
      <c r="F5000" s="6" t="s">
        <v>1970</v>
      </c>
      <c r="G5000" s="6" t="s">
        <v>22</v>
      </c>
      <c r="H5000" s="7">
        <v>43401.80164351852</v>
      </c>
      <c r="I5000" s="7">
        <v>43390.636365740742</v>
      </c>
      <c r="J5000" s="4">
        <f t="shared" si="393"/>
        <v>2018</v>
      </c>
      <c r="K5000" s="4">
        <f t="shared" si="394"/>
        <v>10</v>
      </c>
      <c r="L5000" s="6">
        <f t="shared" si="390"/>
        <v>964680.00000002794</v>
      </c>
      <c r="M5000" s="8">
        <f t="shared" si="391"/>
        <v>16078.000000000466</v>
      </c>
      <c r="N5000" s="8">
        <f t="shared" si="392"/>
        <v>241170.00000000698</v>
      </c>
      <c r="O5000" s="18">
        <v>1</v>
      </c>
      <c r="P5000" s="6" t="s">
        <v>8334</v>
      </c>
      <c r="Q5000" s="6" t="s">
        <v>24</v>
      </c>
    </row>
    <row r="5001" spans="1:17" ht="15">
      <c r="A5001" s="6" t="s">
        <v>17</v>
      </c>
      <c r="B5001" s="6" t="s">
        <v>18</v>
      </c>
      <c r="C5001" s="6" t="s">
        <v>38</v>
      </c>
      <c r="D5001" s="6" t="s">
        <v>430</v>
      </c>
      <c r="E5001" s="6">
        <v>2</v>
      </c>
      <c r="F5001" s="6" t="s">
        <v>1970</v>
      </c>
      <c r="G5001" s="6" t="s">
        <v>22</v>
      </c>
      <c r="H5001" s="7">
        <v>43401.808472222219</v>
      </c>
      <c r="I5001" s="7">
        <v>43390.636620370373</v>
      </c>
      <c r="J5001" s="4">
        <f t="shared" si="393"/>
        <v>2018</v>
      </c>
      <c r="K5001" s="4">
        <f t="shared" si="394"/>
        <v>10</v>
      </c>
      <c r="L5001" s="6">
        <f t="shared" si="390"/>
        <v>965247.99999953248</v>
      </c>
      <c r="M5001" s="8">
        <f t="shared" si="391"/>
        <v>16087.466666658875</v>
      </c>
      <c r="N5001" s="8">
        <f t="shared" si="392"/>
        <v>32174.933333317749</v>
      </c>
      <c r="O5001" s="18">
        <v>1</v>
      </c>
      <c r="P5001" s="6" t="s">
        <v>8335</v>
      </c>
      <c r="Q5001" s="6" t="s">
        <v>24</v>
      </c>
    </row>
    <row r="5002" spans="1:17" ht="15">
      <c r="A5002" s="6" t="s">
        <v>17</v>
      </c>
      <c r="B5002" s="6" t="s">
        <v>18</v>
      </c>
      <c r="C5002" s="6" t="s">
        <v>38</v>
      </c>
      <c r="D5002" s="6" t="s">
        <v>430</v>
      </c>
      <c r="E5002" s="6">
        <v>2</v>
      </c>
      <c r="F5002" s="6" t="s">
        <v>1970</v>
      </c>
      <c r="G5002" s="6" t="s">
        <v>22</v>
      </c>
      <c r="H5002" s="7">
        <v>43401.808356481481</v>
      </c>
      <c r="I5002" s="7">
        <v>43390.636620370373</v>
      </c>
      <c r="J5002" s="4">
        <f t="shared" si="393"/>
        <v>2018</v>
      </c>
      <c r="K5002" s="4">
        <f t="shared" si="394"/>
        <v>10</v>
      </c>
      <c r="L5002" s="6">
        <f t="shared" si="395" ref="L5002:L5065">(H5002-I5002)*60*24*60</f>
        <v>965237.99999970943</v>
      </c>
      <c r="M5002" s="8">
        <f t="shared" si="391"/>
        <v>16087.299999995157</v>
      </c>
      <c r="N5002" s="8">
        <f t="shared" si="392"/>
        <v>32174.599999990314</v>
      </c>
      <c r="O5002" s="18">
        <v>1</v>
      </c>
      <c r="P5002" s="6" t="s">
        <v>8336</v>
      </c>
      <c r="Q5002" s="6" t="s">
        <v>24</v>
      </c>
    </row>
    <row r="5003" spans="1:17" ht="15">
      <c r="A5003" s="6" t="s">
        <v>17</v>
      </c>
      <c r="B5003" s="6" t="s">
        <v>18</v>
      </c>
      <c r="C5003" s="6" t="s">
        <v>38</v>
      </c>
      <c r="D5003" s="6" t="s">
        <v>1779</v>
      </c>
      <c r="E5003" s="6">
        <v>6</v>
      </c>
      <c r="F5003" s="6" t="s">
        <v>1970</v>
      </c>
      <c r="G5003" s="6" t="s">
        <v>22</v>
      </c>
      <c r="H5003" s="7">
        <v>43401.796215277776</v>
      </c>
      <c r="I5003" s="7">
        <v>43390.636828703704</v>
      </c>
      <c r="J5003" s="4">
        <f t="shared" si="393"/>
        <v>2018</v>
      </c>
      <c r="K5003" s="4">
        <f t="shared" si="394"/>
        <v>10</v>
      </c>
      <c r="L5003" s="6">
        <f t="shared" si="395"/>
        <v>964170.99999985658</v>
      </c>
      <c r="M5003" s="8">
        <f t="shared" si="391"/>
        <v>16069.516666664276</v>
      </c>
      <c r="N5003" s="8">
        <f t="shared" si="392"/>
        <v>96417.099999985658</v>
      </c>
      <c r="O5003" s="18">
        <v>1</v>
      </c>
      <c r="P5003" s="6" t="s">
        <v>8337</v>
      </c>
      <c r="Q5003" s="6" t="s">
        <v>24</v>
      </c>
    </row>
    <row r="5004" spans="1:17" ht="15">
      <c r="A5004" s="6" t="s">
        <v>17</v>
      </c>
      <c r="B5004" s="6" t="s">
        <v>18</v>
      </c>
      <c r="C5004" s="6" t="s">
        <v>38</v>
      </c>
      <c r="D5004" s="6" t="s">
        <v>8338</v>
      </c>
      <c r="E5004" s="6">
        <v>5</v>
      </c>
      <c r="F5004" s="6" t="s">
        <v>1970</v>
      </c>
      <c r="G5004" s="6" t="s">
        <v>22</v>
      </c>
      <c r="H5004" s="7">
        <v>43401.798611111109</v>
      </c>
      <c r="I5004" s="7">
        <v>43390.637060185189</v>
      </c>
      <c r="J5004" s="4">
        <f t="shared" si="393"/>
        <v>2018</v>
      </c>
      <c r="K5004" s="4">
        <f t="shared" si="394"/>
        <v>10</v>
      </c>
      <c r="L5004" s="6">
        <f t="shared" si="395"/>
        <v>964357.99999956507</v>
      </c>
      <c r="M5004" s="8">
        <f t="shared" si="391"/>
        <v>16072.633333326085</v>
      </c>
      <c r="N5004" s="8">
        <f t="shared" si="392"/>
        <v>80363.166666630423</v>
      </c>
      <c r="O5004" s="18">
        <v>1</v>
      </c>
      <c r="P5004" s="6" t="s">
        <v>8339</v>
      </c>
      <c r="Q5004" s="6" t="s">
        <v>24</v>
      </c>
    </row>
    <row r="5005" spans="1:17" ht="15">
      <c r="A5005" s="6" t="s">
        <v>17</v>
      </c>
      <c r="B5005" s="6" t="s">
        <v>18</v>
      </c>
      <c r="C5005" s="6" t="s">
        <v>38</v>
      </c>
      <c r="D5005" s="6" t="s">
        <v>8338</v>
      </c>
      <c r="E5005" s="6">
        <v>5</v>
      </c>
      <c r="F5005" s="6" t="s">
        <v>1970</v>
      </c>
      <c r="G5005" s="6" t="s">
        <v>22</v>
      </c>
      <c r="H5005" s="7">
        <v>43401.796678240738</v>
      </c>
      <c r="I5005" s="7">
        <v>43390.637060185189</v>
      </c>
      <c r="J5005" s="4">
        <f t="shared" si="393"/>
        <v>2018</v>
      </c>
      <c r="K5005" s="4">
        <f t="shared" si="394"/>
        <v>10</v>
      </c>
      <c r="L5005" s="6">
        <f t="shared" si="395"/>
        <v>964190.99999950267</v>
      </c>
      <c r="M5005" s="8">
        <f t="shared" si="391"/>
        <v>16069.849999991711</v>
      </c>
      <c r="N5005" s="8">
        <f t="shared" si="392"/>
        <v>80349.249999958556</v>
      </c>
      <c r="O5005" s="18">
        <v>1</v>
      </c>
      <c r="P5005" s="6" t="s">
        <v>8340</v>
      </c>
      <c r="Q5005" s="6" t="s">
        <v>24</v>
      </c>
    </row>
    <row r="5006" spans="1:17" ht="15">
      <c r="A5006" s="6" t="s">
        <v>17</v>
      </c>
      <c r="B5006" s="6" t="s">
        <v>18</v>
      </c>
      <c r="C5006" s="6" t="s">
        <v>38</v>
      </c>
      <c r="D5006" s="6" t="s">
        <v>8341</v>
      </c>
      <c r="E5006" s="6">
        <v>4</v>
      </c>
      <c r="F5006" s="6" t="s">
        <v>1970</v>
      </c>
      <c r="G5006" s="6" t="s">
        <v>22</v>
      </c>
      <c r="H5006" s="7">
        <v>43401.803819444445</v>
      </c>
      <c r="I5006" s="7">
        <v>43390.637314814812</v>
      </c>
      <c r="J5006" s="4">
        <f t="shared" si="393"/>
        <v>2018</v>
      </c>
      <c r="K5006" s="4">
        <f t="shared" si="394"/>
        <v>10</v>
      </c>
      <c r="L5006" s="6">
        <f t="shared" si="395"/>
        <v>964786.00000028964</v>
      </c>
      <c r="M5006" s="8">
        <f t="shared" si="391"/>
        <v>16079.766666671494</v>
      </c>
      <c r="N5006" s="8">
        <f t="shared" si="392"/>
        <v>64319.066666685976</v>
      </c>
      <c r="O5006" s="18">
        <v>1</v>
      </c>
      <c r="P5006" s="6" t="s">
        <v>8342</v>
      </c>
      <c r="Q5006" s="6" t="s">
        <v>24</v>
      </c>
    </row>
    <row r="5007" spans="1:17" ht="15">
      <c r="A5007" s="6" t="s">
        <v>17</v>
      </c>
      <c r="B5007" s="6" t="s">
        <v>18</v>
      </c>
      <c r="C5007" s="6" t="s">
        <v>38</v>
      </c>
      <c r="D5007" s="6" t="s">
        <v>8341</v>
      </c>
      <c r="E5007" s="6">
        <v>4</v>
      </c>
      <c r="F5007" s="6" t="s">
        <v>1970</v>
      </c>
      <c r="G5007" s="6" t="s">
        <v>22</v>
      </c>
      <c r="H5007" s="7">
        <v>43401.803703703707</v>
      </c>
      <c r="I5007" s="7">
        <v>43390.637314814812</v>
      </c>
      <c r="J5007" s="4">
        <f t="shared" si="393"/>
        <v>2018</v>
      </c>
      <c r="K5007" s="4">
        <f t="shared" si="394"/>
        <v>10</v>
      </c>
      <c r="L5007" s="6">
        <f t="shared" si="395"/>
        <v>964776.00000046659</v>
      </c>
      <c r="M5007" s="8">
        <f t="shared" si="391"/>
        <v>16079.600000007777</v>
      </c>
      <c r="N5007" s="8">
        <f t="shared" si="392"/>
        <v>64318.400000031106</v>
      </c>
      <c r="O5007" s="18">
        <v>1</v>
      </c>
      <c r="P5007" s="6" t="s">
        <v>8343</v>
      </c>
      <c r="Q5007" s="6" t="s">
        <v>24</v>
      </c>
    </row>
    <row r="5008" spans="1:17" ht="15">
      <c r="A5008" s="6" t="s">
        <v>17</v>
      </c>
      <c r="B5008" s="6" t="s">
        <v>18</v>
      </c>
      <c r="C5008" s="6" t="s">
        <v>38</v>
      </c>
      <c r="D5008" s="6" t="s">
        <v>348</v>
      </c>
      <c r="E5008" s="6">
        <v>3</v>
      </c>
      <c r="F5008" s="6" t="s">
        <v>1970</v>
      </c>
      <c r="G5008" s="6" t="s">
        <v>22</v>
      </c>
      <c r="H5008" s="7">
        <v>43401.804212962961</v>
      </c>
      <c r="I5008" s="7">
        <v>43390.637557870374</v>
      </c>
      <c r="J5008" s="4">
        <f t="shared" si="393"/>
        <v>2018</v>
      </c>
      <c r="K5008" s="4">
        <f t="shared" si="394"/>
        <v>10</v>
      </c>
      <c r="L5008" s="6">
        <f t="shared" si="395"/>
        <v>964798.99999955669</v>
      </c>
      <c r="M5008" s="8">
        <f t="shared" si="391"/>
        <v>16079.983333325945</v>
      </c>
      <c r="N5008" s="8">
        <f t="shared" si="392"/>
        <v>48239.949999977835</v>
      </c>
      <c r="O5008" s="18">
        <v>1</v>
      </c>
      <c r="P5008" s="6" t="s">
        <v>8344</v>
      </c>
      <c r="Q5008" s="6" t="s">
        <v>24</v>
      </c>
    </row>
    <row r="5009" spans="1:17" ht="15">
      <c r="A5009" s="6" t="s">
        <v>17</v>
      </c>
      <c r="B5009" s="6" t="s">
        <v>18</v>
      </c>
      <c r="C5009" s="6" t="s">
        <v>38</v>
      </c>
      <c r="D5009" s="6" t="s">
        <v>348</v>
      </c>
      <c r="E5009" s="6">
        <v>3</v>
      </c>
      <c r="F5009" s="6" t="s">
        <v>1970</v>
      </c>
      <c r="G5009" s="6" t="s">
        <v>22</v>
      </c>
      <c r="H5009" s="7">
        <v>43401.80400462963</v>
      </c>
      <c r="I5009" s="7">
        <v>43390.637557870374</v>
      </c>
      <c r="J5009" s="4">
        <f t="shared" si="393"/>
        <v>2018</v>
      </c>
      <c r="K5009" s="4">
        <f t="shared" si="394"/>
        <v>10</v>
      </c>
      <c r="L5009" s="6">
        <f t="shared" si="395"/>
        <v>964780.99999974947</v>
      </c>
      <c r="M5009" s="8">
        <f t="shared" si="391"/>
        <v>16079.683333329158</v>
      </c>
      <c r="N5009" s="8">
        <f t="shared" si="392"/>
        <v>48239.049999987474</v>
      </c>
      <c r="O5009" s="18">
        <v>1</v>
      </c>
      <c r="P5009" s="6" t="s">
        <v>8345</v>
      </c>
      <c r="Q5009" s="6" t="s">
        <v>24</v>
      </c>
    </row>
    <row r="5010" spans="1:17" ht="15">
      <c r="A5010" s="6" t="s">
        <v>17</v>
      </c>
      <c r="B5010" s="6" t="s">
        <v>18</v>
      </c>
      <c r="C5010" s="6" t="s">
        <v>38</v>
      </c>
      <c r="D5010" s="6" t="s">
        <v>7041</v>
      </c>
      <c r="E5010" s="6">
        <v>2</v>
      </c>
      <c r="F5010" s="6" t="s">
        <v>1970</v>
      </c>
      <c r="G5010" s="6" t="s">
        <v>22</v>
      </c>
      <c r="H5010" s="7">
        <v>43401.798888888887</v>
      </c>
      <c r="I5010" s="7">
        <v>43390.637812499997</v>
      </c>
      <c r="J5010" s="4">
        <f t="shared" si="393"/>
        <v>2018</v>
      </c>
      <c r="K5010" s="4">
        <f t="shared" si="394"/>
        <v>10</v>
      </c>
      <c r="L5010" s="6">
        <f t="shared" si="395"/>
        <v>964317.00000003912</v>
      </c>
      <c r="M5010" s="8">
        <f t="shared" si="391"/>
        <v>16071.950000000652</v>
      </c>
      <c r="N5010" s="8">
        <f t="shared" si="392"/>
        <v>32143.900000001304</v>
      </c>
      <c r="O5010" s="18">
        <v>1</v>
      </c>
      <c r="P5010" s="6" t="s">
        <v>8346</v>
      </c>
      <c r="Q5010" s="6" t="s">
        <v>24</v>
      </c>
    </row>
    <row r="5011" spans="1:17" ht="15">
      <c r="A5011" s="6" t="s">
        <v>17</v>
      </c>
      <c r="B5011" s="6" t="s">
        <v>18</v>
      </c>
      <c r="C5011" s="6" t="s">
        <v>38</v>
      </c>
      <c r="D5011" s="6" t="s">
        <v>8347</v>
      </c>
      <c r="E5011" s="6">
        <v>20</v>
      </c>
      <c r="F5011" s="6" t="s">
        <v>1970</v>
      </c>
      <c r="G5011" s="6" t="s">
        <v>22</v>
      </c>
      <c r="H5011" s="7">
        <v>43401.795949074076</v>
      </c>
      <c r="I5011" s="7">
        <v>43390.638078703705</v>
      </c>
      <c r="J5011" s="4">
        <f t="shared" si="393"/>
        <v>2018</v>
      </c>
      <c r="K5011" s="4">
        <f t="shared" si="394"/>
        <v>10</v>
      </c>
      <c r="L5011" s="6">
        <f t="shared" si="395"/>
        <v>964040.00000003725</v>
      </c>
      <c r="M5011" s="8">
        <f t="shared" si="391"/>
        <v>16067.333333333954</v>
      </c>
      <c r="N5011" s="8">
        <f t="shared" si="392"/>
        <v>321346.66666667908</v>
      </c>
      <c r="O5011" s="18">
        <v>1</v>
      </c>
      <c r="P5011" s="6" t="s">
        <v>8348</v>
      </c>
      <c r="Q5011" s="6" t="s">
        <v>24</v>
      </c>
    </row>
    <row r="5012" spans="1:17" ht="15">
      <c r="A5012" s="6" t="s">
        <v>17</v>
      </c>
      <c r="B5012" s="6" t="s">
        <v>18</v>
      </c>
      <c r="C5012" s="6" t="s">
        <v>38</v>
      </c>
      <c r="D5012" s="6" t="s">
        <v>8347</v>
      </c>
      <c r="E5012" s="6">
        <v>20</v>
      </c>
      <c r="F5012" s="6" t="s">
        <v>1970</v>
      </c>
      <c r="G5012" s="6" t="s">
        <v>22</v>
      </c>
      <c r="H5012" s="7">
        <v>43401.795787037037</v>
      </c>
      <c r="I5012" s="7">
        <v>43390.638078703705</v>
      </c>
      <c r="J5012" s="4">
        <f t="shared" si="393"/>
        <v>2018</v>
      </c>
      <c r="K5012" s="4">
        <f t="shared" si="394"/>
        <v>10</v>
      </c>
      <c r="L5012" s="6">
        <f t="shared" si="395"/>
        <v>964025.9999999078</v>
      </c>
      <c r="M5012" s="8">
        <f t="shared" si="391"/>
        <v>16067.099999998463</v>
      </c>
      <c r="N5012" s="8">
        <f t="shared" si="392"/>
        <v>321341.99999996927</v>
      </c>
      <c r="O5012" s="18">
        <v>1</v>
      </c>
      <c r="P5012" s="6" t="s">
        <v>8349</v>
      </c>
      <c r="Q5012" s="6" t="s">
        <v>24</v>
      </c>
    </row>
    <row r="5013" spans="1:17" ht="15">
      <c r="A5013" s="6" t="s">
        <v>17</v>
      </c>
      <c r="B5013" s="6" t="s">
        <v>18</v>
      </c>
      <c r="C5013" s="6" t="s">
        <v>38</v>
      </c>
      <c r="D5013" s="6" t="s">
        <v>3400</v>
      </c>
      <c r="E5013" s="6">
        <v>35</v>
      </c>
      <c r="F5013" s="6" t="s">
        <v>1970</v>
      </c>
      <c r="G5013" s="6" t="s">
        <v>22</v>
      </c>
      <c r="H5013" s="7">
        <v>43401.776990740742</v>
      </c>
      <c r="I5013" s="7">
        <v>43390.639398148145</v>
      </c>
      <c r="J5013" s="4">
        <f t="shared" si="393"/>
        <v>2018</v>
      </c>
      <c r="K5013" s="4">
        <f t="shared" si="394"/>
        <v>10</v>
      </c>
      <c r="L5013" s="6">
        <f t="shared" si="395"/>
        <v>962288.00000036135</v>
      </c>
      <c r="M5013" s="8">
        <f t="shared" si="391"/>
        <v>16038.133333339356</v>
      </c>
      <c r="N5013" s="8">
        <f t="shared" si="392"/>
        <v>561334.66666687746</v>
      </c>
      <c r="O5013" s="18">
        <v>1</v>
      </c>
      <c r="P5013" s="6" t="s">
        <v>8350</v>
      </c>
      <c r="Q5013" s="6" t="s">
        <v>24</v>
      </c>
    </row>
    <row r="5014" spans="1:17" ht="15">
      <c r="A5014" s="6" t="s">
        <v>17</v>
      </c>
      <c r="B5014" s="6" t="s">
        <v>18</v>
      </c>
      <c r="C5014" s="6" t="s">
        <v>38</v>
      </c>
      <c r="D5014" s="6" t="s">
        <v>3400</v>
      </c>
      <c r="E5014" s="6">
        <v>35</v>
      </c>
      <c r="F5014" s="6" t="s">
        <v>1970</v>
      </c>
      <c r="G5014" s="6" t="s">
        <v>22</v>
      </c>
      <c r="H5014" s="7">
        <v>43401.77685185185</v>
      </c>
      <c r="I5014" s="7">
        <v>43390.639398148145</v>
      </c>
      <c r="J5014" s="4">
        <f t="shared" si="393"/>
        <v>2018</v>
      </c>
      <c r="K5014" s="4">
        <f t="shared" si="394"/>
        <v>10</v>
      </c>
      <c r="L5014" s="6">
        <f t="shared" si="395"/>
        <v>962276.00000007078</v>
      </c>
      <c r="M5014" s="8">
        <f t="shared" si="391"/>
        <v>16037.933333334513</v>
      </c>
      <c r="N5014" s="8">
        <f t="shared" si="392"/>
        <v>561327.66666670796</v>
      </c>
      <c r="O5014" s="18">
        <v>1</v>
      </c>
      <c r="P5014" s="6" t="s">
        <v>8351</v>
      </c>
      <c r="Q5014" s="6" t="s">
        <v>24</v>
      </c>
    </row>
    <row r="5015" spans="1:17" ht="15">
      <c r="A5015" s="6" t="s">
        <v>17</v>
      </c>
      <c r="B5015" s="6" t="s">
        <v>18</v>
      </c>
      <c r="C5015" s="6" t="s">
        <v>38</v>
      </c>
      <c r="D5015" s="6" t="s">
        <v>8352</v>
      </c>
      <c r="E5015" s="6">
        <v>12</v>
      </c>
      <c r="F5015" s="6" t="s">
        <v>1970</v>
      </c>
      <c r="G5015" s="6" t="s">
        <v>22</v>
      </c>
      <c r="H5015" s="7">
        <v>43401.809259259258</v>
      </c>
      <c r="I5015" s="7">
        <v>43390.639664351853</v>
      </c>
      <c r="J5015" s="4">
        <f t="shared" si="393"/>
        <v>2018</v>
      </c>
      <c r="K5015" s="4">
        <f t="shared" si="394"/>
        <v>10</v>
      </c>
      <c r="L5015" s="6">
        <f t="shared" si="395"/>
        <v>965052.99999983981</v>
      </c>
      <c r="M5015" s="8">
        <f t="shared" si="391"/>
        <v>16084.216666663997</v>
      </c>
      <c r="N5015" s="8">
        <f t="shared" si="392"/>
        <v>193010.59999996796</v>
      </c>
      <c r="O5015" s="18">
        <v>1</v>
      </c>
      <c r="P5015" s="6" t="s">
        <v>8353</v>
      </c>
      <c r="Q5015" s="6" t="s">
        <v>24</v>
      </c>
    </row>
    <row r="5016" spans="1:17" ht="15">
      <c r="A5016" s="6" t="s">
        <v>17</v>
      </c>
      <c r="B5016" s="6" t="s">
        <v>18</v>
      </c>
      <c r="C5016" s="6" t="s">
        <v>38</v>
      </c>
      <c r="D5016" s="6" t="s">
        <v>8352</v>
      </c>
      <c r="E5016" s="6">
        <v>12</v>
      </c>
      <c r="F5016" s="6" t="s">
        <v>1970</v>
      </c>
      <c r="G5016" s="6" t="s">
        <v>22</v>
      </c>
      <c r="H5016" s="7">
        <v>43401.809131944443</v>
      </c>
      <c r="I5016" s="7">
        <v>43390.639664351853</v>
      </c>
      <c r="J5016" s="4">
        <f t="shared" si="393"/>
        <v>2018</v>
      </c>
      <c r="K5016" s="4">
        <f t="shared" si="394"/>
        <v>10</v>
      </c>
      <c r="L5016" s="6">
        <f t="shared" si="395"/>
        <v>965041.999999783</v>
      </c>
      <c r="M5016" s="8">
        <f t="shared" si="391"/>
        <v>16084.033333329717</v>
      </c>
      <c r="N5016" s="8">
        <f t="shared" si="392"/>
        <v>193008.3999999566</v>
      </c>
      <c r="O5016" s="18">
        <v>1</v>
      </c>
      <c r="P5016" s="6" t="s">
        <v>8354</v>
      </c>
      <c r="Q5016" s="6" t="s">
        <v>24</v>
      </c>
    </row>
    <row r="5017" spans="1:17" ht="15">
      <c r="A5017" s="6" t="s">
        <v>17</v>
      </c>
      <c r="B5017" s="6" t="s">
        <v>18</v>
      </c>
      <c r="C5017" s="6" t="s">
        <v>38</v>
      </c>
      <c r="D5017" s="6" t="s">
        <v>8355</v>
      </c>
      <c r="E5017" s="6">
        <v>5</v>
      </c>
      <c r="F5017" s="6" t="s">
        <v>1970</v>
      </c>
      <c r="G5017" s="6" t="s">
        <v>22</v>
      </c>
      <c r="H5017" s="7">
        <v>43401.808958333335</v>
      </c>
      <c r="I5017" s="7">
        <v>43390.639907407407</v>
      </c>
      <c r="J5017" s="4">
        <f t="shared" si="393"/>
        <v>2018</v>
      </c>
      <c r="K5017" s="4">
        <f t="shared" si="394"/>
        <v>10</v>
      </c>
      <c r="L5017" s="6">
        <f t="shared" si="395"/>
        <v>965006.00000016857</v>
      </c>
      <c r="M5017" s="8">
        <f t="shared" si="391"/>
        <v>16083.433333336143</v>
      </c>
      <c r="N5017" s="8">
        <f t="shared" si="392"/>
        <v>80417.166666680714</v>
      </c>
      <c r="O5017" s="18">
        <v>1</v>
      </c>
      <c r="P5017" s="6" t="s">
        <v>8356</v>
      </c>
      <c r="Q5017" s="6" t="s">
        <v>24</v>
      </c>
    </row>
    <row r="5018" spans="1:17" ht="15">
      <c r="A5018" s="6" t="s">
        <v>17</v>
      </c>
      <c r="B5018" s="6" t="s">
        <v>18</v>
      </c>
      <c r="C5018" s="6" t="s">
        <v>38</v>
      </c>
      <c r="D5018" s="6" t="s">
        <v>8355</v>
      </c>
      <c r="E5018" s="6">
        <v>5</v>
      </c>
      <c r="F5018" s="6" t="s">
        <v>1970</v>
      </c>
      <c r="G5018" s="6" t="s">
        <v>22</v>
      </c>
      <c r="H5018" s="7">
        <v>43401.808854166666</v>
      </c>
      <c r="I5018" s="7">
        <v>43390.639907407407</v>
      </c>
      <c r="J5018" s="4">
        <f t="shared" si="393"/>
        <v>2018</v>
      </c>
      <c r="K5018" s="4">
        <f t="shared" si="394"/>
        <v>10</v>
      </c>
      <c r="L5018" s="6">
        <f t="shared" si="395"/>
        <v>964996.99999995064</v>
      </c>
      <c r="M5018" s="8">
        <f t="shared" si="391"/>
        <v>16083.283333332511</v>
      </c>
      <c r="N5018" s="8">
        <f t="shared" si="392"/>
        <v>80416.416666662553</v>
      </c>
      <c r="O5018" s="18">
        <v>1</v>
      </c>
      <c r="P5018" s="6" t="s">
        <v>8357</v>
      </c>
      <c r="Q5018" s="6" t="s">
        <v>24</v>
      </c>
    </row>
    <row r="5019" spans="1:17" ht="15">
      <c r="A5019" s="6" t="s">
        <v>17</v>
      </c>
      <c r="B5019" s="6" t="s">
        <v>18</v>
      </c>
      <c r="C5019" s="6" t="s">
        <v>38</v>
      </c>
      <c r="D5019" s="6" t="s">
        <v>8358</v>
      </c>
      <c r="E5019" s="6">
        <v>3</v>
      </c>
      <c r="F5019" s="6" t="s">
        <v>1970</v>
      </c>
      <c r="G5019" s="6" t="s">
        <v>22</v>
      </c>
      <c r="H5019" s="7">
        <v>43400.400046296294</v>
      </c>
      <c r="I5019" s="7">
        <v>43390.640115740738</v>
      </c>
      <c r="J5019" s="4">
        <f t="shared" si="393"/>
        <v>2018</v>
      </c>
      <c r="K5019" s="4">
        <f t="shared" si="394"/>
        <v>10</v>
      </c>
      <c r="L5019" s="6">
        <f t="shared" si="395"/>
        <v>843258.00000003073</v>
      </c>
      <c r="M5019" s="8">
        <f t="shared" si="391"/>
        <v>14054.300000000512</v>
      </c>
      <c r="N5019" s="8">
        <f t="shared" si="392"/>
        <v>42162.900000001537</v>
      </c>
      <c r="O5019" s="18">
        <v>1</v>
      </c>
      <c r="P5019" s="6" t="s">
        <v>8359</v>
      </c>
      <c r="Q5019" s="6" t="s">
        <v>24</v>
      </c>
    </row>
    <row r="5020" spans="1:17" ht="15">
      <c r="A5020" s="6" t="s">
        <v>17</v>
      </c>
      <c r="B5020" s="6" t="s">
        <v>18</v>
      </c>
      <c r="C5020" s="6" t="s">
        <v>38</v>
      </c>
      <c r="D5020" s="6" t="s">
        <v>8358</v>
      </c>
      <c r="E5020" s="6">
        <v>3</v>
      </c>
      <c r="F5020" s="6" t="s">
        <v>1970</v>
      </c>
      <c r="G5020" s="6" t="s">
        <v>22</v>
      </c>
      <c r="H5020" s="7">
        <v>43401.804548611108</v>
      </c>
      <c r="I5020" s="7">
        <v>43390.640115740738</v>
      </c>
      <c r="J5020" s="4">
        <f t="shared" si="393"/>
        <v>2018</v>
      </c>
      <c r="K5020" s="4">
        <f t="shared" si="394"/>
        <v>10</v>
      </c>
      <c r="L5020" s="6">
        <f t="shared" si="395"/>
        <v>964606.99999993667</v>
      </c>
      <c r="M5020" s="8">
        <f t="shared" si="391"/>
        <v>16076.783333332278</v>
      </c>
      <c r="N5020" s="8">
        <f t="shared" si="392"/>
        <v>48230.349999996834</v>
      </c>
      <c r="O5020" s="18">
        <v>1</v>
      </c>
      <c r="P5020" s="6" t="s">
        <v>8360</v>
      </c>
      <c r="Q5020" s="6" t="s">
        <v>24</v>
      </c>
    </row>
    <row r="5021" spans="1:17" ht="15">
      <c r="A5021" s="6" t="s">
        <v>17</v>
      </c>
      <c r="B5021" s="6" t="s">
        <v>18</v>
      </c>
      <c r="C5021" s="6" t="s">
        <v>38</v>
      </c>
      <c r="D5021" s="6" t="s">
        <v>73</v>
      </c>
      <c r="E5021" s="6">
        <v>25</v>
      </c>
      <c r="F5021" s="6" t="s">
        <v>1970</v>
      </c>
      <c r="G5021" s="6" t="s">
        <v>22</v>
      </c>
      <c r="H5021" s="7">
        <v>43401.805856481478</v>
      </c>
      <c r="I5021" s="7">
        <v>43390.640347222223</v>
      </c>
      <c r="J5021" s="4">
        <f t="shared" si="393"/>
        <v>2018</v>
      </c>
      <c r="K5021" s="4">
        <f t="shared" si="394"/>
        <v>10</v>
      </c>
      <c r="L5021" s="6">
        <f t="shared" si="395"/>
        <v>964699.99999967404</v>
      </c>
      <c r="M5021" s="8">
        <f t="shared" si="391"/>
        <v>16078.333333327901</v>
      </c>
      <c r="N5021" s="8">
        <f t="shared" si="392"/>
        <v>401958.33333319752</v>
      </c>
      <c r="O5021" s="18">
        <v>1</v>
      </c>
      <c r="P5021" s="6" t="s">
        <v>8361</v>
      </c>
      <c r="Q5021" s="6" t="s">
        <v>24</v>
      </c>
    </row>
    <row r="5022" spans="1:17" ht="15">
      <c r="A5022" s="6" t="s">
        <v>17</v>
      </c>
      <c r="B5022" s="6" t="s">
        <v>18</v>
      </c>
      <c r="C5022" s="6" t="s">
        <v>38</v>
      </c>
      <c r="D5022" s="6" t="s">
        <v>73</v>
      </c>
      <c r="E5022" s="6">
        <v>25</v>
      </c>
      <c r="F5022" s="6" t="s">
        <v>1970</v>
      </c>
      <c r="G5022" s="6" t="s">
        <v>22</v>
      </c>
      <c r="H5022" s="7">
        <v>43401.805648148147</v>
      </c>
      <c r="I5022" s="7">
        <v>43390.640347222223</v>
      </c>
      <c r="J5022" s="4">
        <f t="shared" si="393"/>
        <v>2018</v>
      </c>
      <c r="K5022" s="4">
        <f t="shared" si="394"/>
        <v>10</v>
      </c>
      <c r="L5022" s="6">
        <f t="shared" si="395"/>
        <v>964681.99999986682</v>
      </c>
      <c r="M5022" s="8">
        <f t="shared" si="391"/>
        <v>16078.033333331114</v>
      </c>
      <c r="N5022" s="8">
        <f t="shared" si="392"/>
        <v>401950.83333327784</v>
      </c>
      <c r="O5022" s="18">
        <v>1</v>
      </c>
      <c r="P5022" s="6" t="s">
        <v>8362</v>
      </c>
      <c r="Q5022" s="6" t="s">
        <v>24</v>
      </c>
    </row>
    <row r="5023" spans="1:17" ht="15">
      <c r="A5023" s="6" t="s">
        <v>17</v>
      </c>
      <c r="B5023" s="6" t="s">
        <v>18</v>
      </c>
      <c r="C5023" s="6" t="s">
        <v>38</v>
      </c>
      <c r="D5023" s="6" t="s">
        <v>77</v>
      </c>
      <c r="E5023" s="6">
        <v>1</v>
      </c>
      <c r="F5023" s="6" t="s">
        <v>1970</v>
      </c>
      <c r="G5023" s="6" t="s">
        <v>22</v>
      </c>
      <c r="H5023" s="7">
        <v>43401.809444444443</v>
      </c>
      <c r="I5023" s="7">
        <v>43390.640590277777</v>
      </c>
      <c r="J5023" s="4">
        <f t="shared" si="393"/>
        <v>2018</v>
      </c>
      <c r="K5023" s="4">
        <f t="shared" si="394"/>
        <v>10</v>
      </c>
      <c r="L5023" s="6">
        <f t="shared" si="395"/>
        <v>964988.99999996647</v>
      </c>
      <c r="M5023" s="8">
        <f t="shared" si="391"/>
        <v>16083.149999999441</v>
      </c>
      <c r="N5023" s="8">
        <f t="shared" si="392"/>
        <v>16083.149999999441</v>
      </c>
      <c r="O5023" s="18">
        <v>1</v>
      </c>
      <c r="P5023" s="6" t="s">
        <v>8363</v>
      </c>
      <c r="Q5023" s="6" t="s">
        <v>24</v>
      </c>
    </row>
    <row r="5024" spans="1:17" ht="15">
      <c r="A5024" s="6" t="s">
        <v>17</v>
      </c>
      <c r="B5024" s="6" t="s">
        <v>18</v>
      </c>
      <c r="C5024" s="6" t="s">
        <v>38</v>
      </c>
      <c r="D5024" s="6" t="s">
        <v>77</v>
      </c>
      <c r="E5024" s="6">
        <v>1</v>
      </c>
      <c r="F5024" s="6" t="s">
        <v>1970</v>
      </c>
      <c r="G5024" s="6" t="s">
        <v>22</v>
      </c>
      <c r="H5024" s="7">
        <v>43401.809351851851</v>
      </c>
      <c r="I5024" s="7">
        <v>43390.640590277777</v>
      </c>
      <c r="J5024" s="4">
        <f t="shared" si="393"/>
        <v>2018</v>
      </c>
      <c r="K5024" s="4">
        <f t="shared" si="394"/>
        <v>10</v>
      </c>
      <c r="L5024" s="6">
        <f t="shared" si="395"/>
        <v>964980.9999999823</v>
      </c>
      <c r="M5024" s="8">
        <f t="shared" si="391"/>
        <v>16083.016666666372</v>
      </c>
      <c r="N5024" s="8">
        <f t="shared" si="392"/>
        <v>16083.016666666372</v>
      </c>
      <c r="O5024" s="18">
        <v>1</v>
      </c>
      <c r="P5024" s="6" t="s">
        <v>8364</v>
      </c>
      <c r="Q5024" s="6" t="s">
        <v>24</v>
      </c>
    </row>
    <row r="5025" spans="1:17" ht="15">
      <c r="A5025" s="6" t="s">
        <v>17</v>
      </c>
      <c r="B5025" s="6" t="s">
        <v>18</v>
      </c>
      <c r="C5025" s="6" t="s">
        <v>38</v>
      </c>
      <c r="D5025" s="6" t="s">
        <v>595</v>
      </c>
      <c r="E5025" s="6">
        <v>4</v>
      </c>
      <c r="F5025" s="6" t="s">
        <v>1970</v>
      </c>
      <c r="G5025" s="6" t="s">
        <v>22</v>
      </c>
      <c r="H5025" s="7">
        <v>43401.80972222222</v>
      </c>
      <c r="I5025" s="7">
        <v>43390.641018518516</v>
      </c>
      <c r="J5025" s="4">
        <f t="shared" si="393"/>
        <v>2018</v>
      </c>
      <c r="K5025" s="4">
        <f t="shared" si="394"/>
        <v>10</v>
      </c>
      <c r="L5025" s="6">
        <f t="shared" si="395"/>
        <v>964976.00000007078</v>
      </c>
      <c r="M5025" s="8">
        <f t="shared" si="391"/>
        <v>16082.933333334513</v>
      </c>
      <c r="N5025" s="8">
        <f t="shared" si="392"/>
        <v>64331.733333338052</v>
      </c>
      <c r="O5025" s="18">
        <v>1</v>
      </c>
      <c r="P5025" s="6" t="s">
        <v>8365</v>
      </c>
      <c r="Q5025" s="6" t="s">
        <v>24</v>
      </c>
    </row>
    <row r="5026" spans="1:17" ht="15">
      <c r="A5026" s="6" t="s">
        <v>17</v>
      </c>
      <c r="B5026" s="6" t="s">
        <v>18</v>
      </c>
      <c r="C5026" s="6" t="s">
        <v>38</v>
      </c>
      <c r="D5026" s="6" t="s">
        <v>595</v>
      </c>
      <c r="E5026" s="6">
        <v>4</v>
      </c>
      <c r="F5026" s="6" t="s">
        <v>1970</v>
      </c>
      <c r="G5026" s="6" t="s">
        <v>22</v>
      </c>
      <c r="H5026" s="7">
        <v>43401.809629629628</v>
      </c>
      <c r="I5026" s="7">
        <v>43390.641018518516</v>
      </c>
      <c r="J5026" s="4">
        <f t="shared" si="393"/>
        <v>2018</v>
      </c>
      <c r="K5026" s="4">
        <f t="shared" si="394"/>
        <v>10</v>
      </c>
      <c r="L5026" s="6">
        <f t="shared" si="395"/>
        <v>964968.00000008661</v>
      </c>
      <c r="M5026" s="8">
        <f t="shared" si="391"/>
        <v>16082.800000001444</v>
      </c>
      <c r="N5026" s="8">
        <f t="shared" si="392"/>
        <v>64331.200000005774</v>
      </c>
      <c r="O5026" s="18">
        <v>1</v>
      </c>
      <c r="P5026" s="6" t="s">
        <v>8366</v>
      </c>
      <c r="Q5026" s="6" t="s">
        <v>24</v>
      </c>
    </row>
    <row r="5027" spans="1:17" ht="15">
      <c r="A5027" s="6" t="s">
        <v>17</v>
      </c>
      <c r="B5027" s="6" t="s">
        <v>18</v>
      </c>
      <c r="C5027" s="6" t="s">
        <v>38</v>
      </c>
      <c r="D5027" s="6" t="s">
        <v>7178</v>
      </c>
      <c r="E5027" s="6">
        <v>1</v>
      </c>
      <c r="F5027" s="6" t="s">
        <v>1970</v>
      </c>
      <c r="G5027" s="6" t="s">
        <v>22</v>
      </c>
      <c r="H5027" s="7">
        <v>43401.787256944444</v>
      </c>
      <c r="I5027" s="7">
        <v>43390.642361111109</v>
      </c>
      <c r="J5027" s="4">
        <f t="shared" si="393"/>
        <v>2018</v>
      </c>
      <c r="K5027" s="4">
        <f t="shared" si="394"/>
        <v>10</v>
      </c>
      <c r="L5027" s="6">
        <f t="shared" si="395"/>
        <v>962919.00000013411</v>
      </c>
      <c r="M5027" s="8">
        <f t="shared" si="391"/>
        <v>16048.650000002235</v>
      </c>
      <c r="N5027" s="8">
        <f t="shared" si="392"/>
        <v>16048.650000002235</v>
      </c>
      <c r="O5027" s="18">
        <v>1</v>
      </c>
      <c r="P5027" s="6" t="s">
        <v>8367</v>
      </c>
      <c r="Q5027" s="6" t="s">
        <v>24</v>
      </c>
    </row>
    <row r="5028" spans="1:17" ht="15">
      <c r="A5028" s="6" t="s">
        <v>17</v>
      </c>
      <c r="B5028" s="6" t="s">
        <v>18</v>
      </c>
      <c r="C5028" s="6" t="s">
        <v>38</v>
      </c>
      <c r="D5028" s="6" t="s">
        <v>7178</v>
      </c>
      <c r="E5028" s="6">
        <v>1</v>
      </c>
      <c r="F5028" s="6" t="s">
        <v>1970</v>
      </c>
      <c r="G5028" s="6" t="s">
        <v>22</v>
      </c>
      <c r="H5028" s="7">
        <v>43401.787256944444</v>
      </c>
      <c r="I5028" s="7">
        <v>43390.642870370371</v>
      </c>
      <c r="J5028" s="4">
        <f t="shared" si="393"/>
        <v>2018</v>
      </c>
      <c r="K5028" s="4">
        <f t="shared" si="394"/>
        <v>10</v>
      </c>
      <c r="L5028" s="6">
        <f t="shared" si="395"/>
        <v>962874.99999990687</v>
      </c>
      <c r="M5028" s="8">
        <f t="shared" si="391"/>
        <v>16047.916666665114</v>
      </c>
      <c r="N5028" s="8">
        <f t="shared" si="392"/>
        <v>16047.916666665114</v>
      </c>
      <c r="O5028" s="18">
        <v>1</v>
      </c>
      <c r="P5028" s="6" t="s">
        <v>8368</v>
      </c>
      <c r="Q5028" s="6" t="s">
        <v>24</v>
      </c>
    </row>
    <row r="5029" spans="1:17" ht="15">
      <c r="A5029" s="6" t="s">
        <v>17</v>
      </c>
      <c r="B5029" s="6" t="s">
        <v>18</v>
      </c>
      <c r="C5029" s="6" t="s">
        <v>38</v>
      </c>
      <c r="D5029" s="6" t="s">
        <v>7052</v>
      </c>
      <c r="E5029" s="6">
        <v>1</v>
      </c>
      <c r="F5029" s="6" t="s">
        <v>1970</v>
      </c>
      <c r="G5029" s="6" t="s">
        <v>22</v>
      </c>
      <c r="H5029" s="7">
        <v>43401.792997685188</v>
      </c>
      <c r="I5029" s="7">
        <v>43390.643101851849</v>
      </c>
      <c r="J5029" s="4">
        <f t="shared" si="393"/>
        <v>2018</v>
      </c>
      <c r="K5029" s="4">
        <f t="shared" si="394"/>
        <v>10</v>
      </c>
      <c r="L5029" s="6">
        <f t="shared" si="395"/>
        <v>963351.00000053644</v>
      </c>
      <c r="M5029" s="8">
        <f t="shared" si="391"/>
        <v>16055.850000008941</v>
      </c>
      <c r="N5029" s="8">
        <f t="shared" si="392"/>
        <v>16055.850000008941</v>
      </c>
      <c r="O5029" s="18">
        <v>1</v>
      </c>
      <c r="P5029" s="6" t="s">
        <v>8369</v>
      </c>
      <c r="Q5029" s="6" t="s">
        <v>24</v>
      </c>
    </row>
    <row r="5030" spans="1:17" ht="15">
      <c r="A5030" s="6" t="s">
        <v>17</v>
      </c>
      <c r="B5030" s="6" t="s">
        <v>18</v>
      </c>
      <c r="C5030" s="6" t="s">
        <v>38</v>
      </c>
      <c r="D5030" s="6" t="s">
        <v>1378</v>
      </c>
      <c r="E5030" s="6">
        <v>2</v>
      </c>
      <c r="F5030" s="6" t="s">
        <v>1970</v>
      </c>
      <c r="G5030" s="6" t="s">
        <v>22</v>
      </c>
      <c r="H5030" s="7">
        <v>43401.79278935185</v>
      </c>
      <c r="I5030" s="7">
        <v>43390.643622685187</v>
      </c>
      <c r="J5030" s="4">
        <f t="shared" si="393"/>
        <v>2018</v>
      </c>
      <c r="K5030" s="4">
        <f t="shared" si="394"/>
        <v>10</v>
      </c>
      <c r="L5030" s="6">
        <f t="shared" si="395"/>
        <v>963287.99999963958</v>
      </c>
      <c r="M5030" s="8">
        <f t="shared" si="391"/>
        <v>16054.799999993993</v>
      </c>
      <c r="N5030" s="8">
        <f t="shared" si="392"/>
        <v>32109.599999987986</v>
      </c>
      <c r="O5030" s="18">
        <v>1</v>
      </c>
      <c r="P5030" s="6" t="s">
        <v>8370</v>
      </c>
      <c r="Q5030" s="6" t="s">
        <v>24</v>
      </c>
    </row>
    <row r="5031" spans="1:17" ht="15">
      <c r="A5031" s="6" t="s">
        <v>17</v>
      </c>
      <c r="B5031" s="6" t="s">
        <v>18</v>
      </c>
      <c r="C5031" s="6" t="s">
        <v>38</v>
      </c>
      <c r="D5031" s="6" t="s">
        <v>2837</v>
      </c>
      <c r="E5031" s="6">
        <v>1</v>
      </c>
      <c r="F5031" s="6" t="s">
        <v>1970</v>
      </c>
      <c r="G5031" s="6" t="s">
        <v>22</v>
      </c>
      <c r="H5031" s="7">
        <v>43401.793981481482</v>
      </c>
      <c r="I5031" s="7">
        <v>43390.643877314818</v>
      </c>
      <c r="J5031" s="4">
        <f t="shared" si="393"/>
        <v>2018</v>
      </c>
      <c r="K5031" s="4">
        <f t="shared" si="394"/>
        <v>10</v>
      </c>
      <c r="L5031" s="6">
        <f t="shared" si="395"/>
        <v>963368.99999971502</v>
      </c>
      <c r="M5031" s="8">
        <f t="shared" si="391"/>
        <v>16056.14999999525</v>
      </c>
      <c r="N5031" s="8">
        <f t="shared" si="392"/>
        <v>16056.14999999525</v>
      </c>
      <c r="O5031" s="18">
        <v>1</v>
      </c>
      <c r="P5031" s="6" t="s">
        <v>8371</v>
      </c>
      <c r="Q5031" s="6" t="s">
        <v>24</v>
      </c>
    </row>
    <row r="5032" spans="1:17" ht="15">
      <c r="A5032" s="6" t="s">
        <v>17</v>
      </c>
      <c r="B5032" s="6" t="s">
        <v>18</v>
      </c>
      <c r="C5032" s="6" t="s">
        <v>38</v>
      </c>
      <c r="D5032" s="6" t="s">
        <v>3445</v>
      </c>
      <c r="E5032" s="6">
        <v>29</v>
      </c>
      <c r="F5032" s="6" t="s">
        <v>1970</v>
      </c>
      <c r="G5032" s="6" t="s">
        <v>22</v>
      </c>
      <c r="H5032" s="7">
        <v>43401.794293981482</v>
      </c>
      <c r="I5032" s="7">
        <v>43390.644120370373</v>
      </c>
      <c r="J5032" s="4">
        <f t="shared" si="393"/>
        <v>2018</v>
      </c>
      <c r="K5032" s="4">
        <f t="shared" si="394"/>
        <v>10</v>
      </c>
      <c r="L5032" s="6">
        <f t="shared" si="395"/>
        <v>963374.9999998603</v>
      </c>
      <c r="M5032" s="8">
        <f t="shared" si="391"/>
        <v>16056.249999997672</v>
      </c>
      <c r="N5032" s="8">
        <f t="shared" si="392"/>
        <v>465631.24999993248</v>
      </c>
      <c r="O5032" s="18">
        <v>1</v>
      </c>
      <c r="P5032" s="6" t="s">
        <v>8372</v>
      </c>
      <c r="Q5032" s="6" t="s">
        <v>24</v>
      </c>
    </row>
    <row r="5033" spans="1:17" ht="15">
      <c r="A5033" s="6" t="s">
        <v>17</v>
      </c>
      <c r="B5033" s="6" t="s">
        <v>18</v>
      </c>
      <c r="C5033" s="6" t="s">
        <v>38</v>
      </c>
      <c r="D5033" s="6" t="s">
        <v>3445</v>
      </c>
      <c r="E5033" s="6">
        <v>29</v>
      </c>
      <c r="F5033" s="6" t="s">
        <v>1970</v>
      </c>
      <c r="G5033" s="6" t="s">
        <v>22</v>
      </c>
      <c r="H5033" s="7">
        <v>43401.794178240743</v>
      </c>
      <c r="I5033" s="7">
        <v>43390.644120370373</v>
      </c>
      <c r="J5033" s="4">
        <f t="shared" si="393"/>
        <v>2018</v>
      </c>
      <c r="K5033" s="4">
        <f t="shared" si="394"/>
        <v>10</v>
      </c>
      <c r="L5033" s="6">
        <f t="shared" si="395"/>
        <v>963365.00000003725</v>
      </c>
      <c r="M5033" s="8">
        <f t="shared" si="391"/>
        <v>16056.083333333954</v>
      </c>
      <c r="N5033" s="8">
        <f t="shared" si="392"/>
        <v>465626.41666668467</v>
      </c>
      <c r="O5033" s="18">
        <v>1</v>
      </c>
      <c r="P5033" s="6" t="s">
        <v>8373</v>
      </c>
      <c r="Q5033" s="6" t="s">
        <v>24</v>
      </c>
    </row>
    <row r="5034" spans="1:17" ht="15">
      <c r="A5034" s="6" t="s">
        <v>17</v>
      </c>
      <c r="B5034" s="6" t="s">
        <v>18</v>
      </c>
      <c r="C5034" s="6" t="s">
        <v>38</v>
      </c>
      <c r="D5034" s="6" t="s">
        <v>4167</v>
      </c>
      <c r="E5034" s="6">
        <v>18</v>
      </c>
      <c r="F5034" s="6" t="s">
        <v>1970</v>
      </c>
      <c r="G5034" s="6" t="s">
        <v>22</v>
      </c>
      <c r="H5034" s="7">
        <v>43401.794953703706</v>
      </c>
      <c r="I5034" s="7">
        <v>43390.644386574073</v>
      </c>
      <c r="J5034" s="4">
        <f t="shared" si="393"/>
        <v>2018</v>
      </c>
      <c r="K5034" s="4">
        <f t="shared" si="394"/>
        <v>10</v>
      </c>
      <c r="L5034" s="6">
        <f t="shared" si="395"/>
        <v>963409.0000002645</v>
      </c>
      <c r="M5034" s="8">
        <f t="shared" si="391"/>
        <v>16056.816666671075</v>
      </c>
      <c r="N5034" s="8">
        <f t="shared" si="392"/>
        <v>289022.70000007935</v>
      </c>
      <c r="O5034" s="18">
        <v>1</v>
      </c>
      <c r="P5034" s="6" t="s">
        <v>8374</v>
      </c>
      <c r="Q5034" s="6" t="s">
        <v>24</v>
      </c>
    </row>
    <row r="5035" spans="1:17" ht="15">
      <c r="A5035" s="6" t="s">
        <v>17</v>
      </c>
      <c r="B5035" s="6" t="s">
        <v>18</v>
      </c>
      <c r="C5035" s="6" t="s">
        <v>38</v>
      </c>
      <c r="D5035" s="6" t="s">
        <v>4167</v>
      </c>
      <c r="E5035" s="6">
        <v>18</v>
      </c>
      <c r="F5035" s="6" t="s">
        <v>1970</v>
      </c>
      <c r="G5035" s="6" t="s">
        <v>22</v>
      </c>
      <c r="H5035" s="7">
        <v>43401.794803240744</v>
      </c>
      <c r="I5035" s="7">
        <v>43390.644386574073</v>
      </c>
      <c r="J5035" s="4">
        <f t="shared" si="393"/>
        <v>2018</v>
      </c>
      <c r="K5035" s="4">
        <f t="shared" si="394"/>
        <v>10</v>
      </c>
      <c r="L5035" s="6">
        <f t="shared" si="395"/>
        <v>963396.0000003688</v>
      </c>
      <c r="M5035" s="8">
        <f t="shared" si="391"/>
        <v>16056.600000006147</v>
      </c>
      <c r="N5035" s="8">
        <f t="shared" si="392"/>
        <v>289018.80000011064</v>
      </c>
      <c r="O5035" s="18">
        <v>1</v>
      </c>
      <c r="P5035" s="6" t="s">
        <v>8375</v>
      </c>
      <c r="Q5035" s="6" t="s">
        <v>24</v>
      </c>
    </row>
    <row r="5036" spans="1:17" ht="15">
      <c r="A5036" s="6" t="s">
        <v>17</v>
      </c>
      <c r="B5036" s="6" t="s">
        <v>18</v>
      </c>
      <c r="C5036" s="6" t="s">
        <v>38</v>
      </c>
      <c r="D5036" s="6" t="s">
        <v>7058</v>
      </c>
      <c r="E5036" s="6">
        <v>2</v>
      </c>
      <c r="F5036" s="6" t="s">
        <v>1970</v>
      </c>
      <c r="G5036" s="6" t="s">
        <v>22</v>
      </c>
      <c r="H5036" s="7">
        <v>43401.795092592591</v>
      </c>
      <c r="I5036" s="7">
        <v>43390.64471064815</v>
      </c>
      <c r="J5036" s="4">
        <f t="shared" si="393"/>
        <v>2018</v>
      </c>
      <c r="K5036" s="4">
        <f t="shared" si="394"/>
        <v>10</v>
      </c>
      <c r="L5036" s="6">
        <f t="shared" si="395"/>
        <v>963392.99999966752</v>
      </c>
      <c r="M5036" s="8">
        <f t="shared" si="391"/>
        <v>16056.549999994459</v>
      </c>
      <c r="N5036" s="8">
        <f t="shared" si="392"/>
        <v>32113.099999988917</v>
      </c>
      <c r="O5036" s="18">
        <v>1</v>
      </c>
      <c r="P5036" s="6" t="s">
        <v>8376</v>
      </c>
      <c r="Q5036" s="6" t="s">
        <v>24</v>
      </c>
    </row>
    <row r="5037" spans="1:17" ht="15">
      <c r="A5037" s="6" t="s">
        <v>17</v>
      </c>
      <c r="B5037" s="6" t="s">
        <v>18</v>
      </c>
      <c r="C5037" s="6" t="s">
        <v>38</v>
      </c>
      <c r="D5037" s="6" t="s">
        <v>8377</v>
      </c>
      <c r="E5037" s="6">
        <v>2</v>
      </c>
      <c r="F5037" s="6" t="s">
        <v>1970</v>
      </c>
      <c r="G5037" s="6" t="s">
        <v>22</v>
      </c>
      <c r="H5037" s="7">
        <v>43401.805092592593</v>
      </c>
      <c r="I5037" s="7">
        <v>43390.644988425927</v>
      </c>
      <c r="J5037" s="4">
        <f t="shared" si="393"/>
        <v>2018</v>
      </c>
      <c r="K5037" s="4">
        <f t="shared" si="394"/>
        <v>10</v>
      </c>
      <c r="L5037" s="6">
        <f t="shared" si="395"/>
        <v>964232.99999989104</v>
      </c>
      <c r="M5037" s="8">
        <f t="shared" si="391"/>
        <v>16070.549999998184</v>
      </c>
      <c r="N5037" s="8">
        <f t="shared" si="392"/>
        <v>32141.099999996368</v>
      </c>
      <c r="O5037" s="18">
        <v>1</v>
      </c>
      <c r="P5037" s="6" t="s">
        <v>8378</v>
      </c>
      <c r="Q5037" s="6" t="s">
        <v>24</v>
      </c>
    </row>
    <row r="5038" spans="1:17" ht="15">
      <c r="A5038" s="6" t="s">
        <v>17</v>
      </c>
      <c r="B5038" s="6" t="s">
        <v>18</v>
      </c>
      <c r="C5038" s="6" t="s">
        <v>38</v>
      </c>
      <c r="D5038" s="6" t="s">
        <v>8377</v>
      </c>
      <c r="E5038" s="6">
        <v>2</v>
      </c>
      <c r="F5038" s="6" t="s">
        <v>1970</v>
      </c>
      <c r="G5038" s="6" t="s">
        <v>22</v>
      </c>
      <c r="H5038" s="7">
        <v>43401.804918981485</v>
      </c>
      <c r="I5038" s="7">
        <v>43390.644988425927</v>
      </c>
      <c r="J5038" s="4">
        <f t="shared" si="393"/>
        <v>2018</v>
      </c>
      <c r="K5038" s="4">
        <f t="shared" si="394"/>
        <v>10</v>
      </c>
      <c r="L5038" s="6">
        <f t="shared" si="395"/>
        <v>964218.00000015646</v>
      </c>
      <c r="M5038" s="8">
        <f t="shared" si="391"/>
        <v>16070.300000002608</v>
      </c>
      <c r="N5038" s="8">
        <f t="shared" si="392"/>
        <v>32140.600000005215</v>
      </c>
      <c r="O5038" s="18">
        <v>1</v>
      </c>
      <c r="P5038" s="6" t="s">
        <v>8379</v>
      </c>
      <c r="Q5038" s="6" t="s">
        <v>24</v>
      </c>
    </row>
    <row r="5039" spans="1:17" ht="15">
      <c r="A5039" s="6" t="s">
        <v>17</v>
      </c>
      <c r="B5039" s="6" t="s">
        <v>18</v>
      </c>
      <c r="C5039" s="6" t="s">
        <v>38</v>
      </c>
      <c r="D5039" s="6" t="s">
        <v>602</v>
      </c>
      <c r="E5039" s="6">
        <v>53</v>
      </c>
      <c r="F5039" s="6" t="s">
        <v>1970</v>
      </c>
      <c r="G5039" s="6" t="s">
        <v>22</v>
      </c>
      <c r="H5039" s="7">
        <v>43401.81013888889</v>
      </c>
      <c r="I5039" s="7">
        <v>43390.650613425925</v>
      </c>
      <c r="J5039" s="4">
        <f t="shared" si="393"/>
        <v>2018</v>
      </c>
      <c r="K5039" s="4">
        <f t="shared" si="394"/>
        <v>10</v>
      </c>
      <c r="L5039" s="6">
        <f t="shared" si="395"/>
        <v>964183.00000014715</v>
      </c>
      <c r="M5039" s="8">
        <f t="shared" si="391"/>
        <v>16069.716666669119</v>
      </c>
      <c r="N5039" s="8">
        <f t="shared" si="392"/>
        <v>851694.98333346331</v>
      </c>
      <c r="O5039" s="18">
        <v>1</v>
      </c>
      <c r="P5039" s="6" t="s">
        <v>8380</v>
      </c>
      <c r="Q5039" s="6" t="s">
        <v>24</v>
      </c>
    </row>
    <row r="5040" spans="1:17" ht="15">
      <c r="A5040" s="6" t="s">
        <v>17</v>
      </c>
      <c r="B5040" s="6" t="s">
        <v>18</v>
      </c>
      <c r="C5040" s="6" t="s">
        <v>38</v>
      </c>
      <c r="D5040" s="6" t="s">
        <v>602</v>
      </c>
      <c r="E5040" s="6">
        <v>53</v>
      </c>
      <c r="F5040" s="6" t="s">
        <v>1970</v>
      </c>
      <c r="G5040" s="6" t="s">
        <v>22</v>
      </c>
      <c r="H5040" s="7">
        <v>43401.810069444444</v>
      </c>
      <c r="I5040" s="7">
        <v>43390.650613425925</v>
      </c>
      <c r="J5040" s="4">
        <f t="shared" si="393"/>
        <v>2018</v>
      </c>
      <c r="K5040" s="4">
        <f t="shared" si="394"/>
        <v>10</v>
      </c>
      <c r="L5040" s="6">
        <f t="shared" si="395"/>
        <v>964177.00000000186</v>
      </c>
      <c r="M5040" s="8">
        <f t="shared" si="391"/>
        <v>16069.616666666698</v>
      </c>
      <c r="N5040" s="8">
        <f t="shared" si="392"/>
        <v>851689.68333333498</v>
      </c>
      <c r="O5040" s="18">
        <v>1</v>
      </c>
      <c r="P5040" s="6" t="s">
        <v>8381</v>
      </c>
      <c r="Q5040" s="6" t="s">
        <v>24</v>
      </c>
    </row>
    <row r="5041" spans="1:17" ht="15">
      <c r="A5041" s="6" t="s">
        <v>17</v>
      </c>
      <c r="B5041" s="6" t="s">
        <v>18</v>
      </c>
      <c r="C5041" s="6" t="s">
        <v>38</v>
      </c>
      <c r="D5041" s="6" t="s">
        <v>81</v>
      </c>
      <c r="E5041" s="6">
        <v>6</v>
      </c>
      <c r="F5041" s="6" t="s">
        <v>1970</v>
      </c>
      <c r="G5041" s="6" t="s">
        <v>22</v>
      </c>
      <c r="H5041" s="7">
        <v>43417.354837962965</v>
      </c>
      <c r="I5041" s="7">
        <v>43390.650879629633</v>
      </c>
      <c r="J5041" s="4">
        <f t="shared" si="393"/>
        <v>2018</v>
      </c>
      <c r="K5041" s="4">
        <f t="shared" si="394"/>
        <v>10</v>
      </c>
      <c r="L5041" s="6">
        <f t="shared" si="395"/>
        <v>2307221.9999998575</v>
      </c>
      <c r="M5041" s="8">
        <f t="shared" si="391"/>
        <v>38453.699999997625</v>
      </c>
      <c r="N5041" s="8">
        <f t="shared" si="392"/>
        <v>230722.19999998575</v>
      </c>
      <c r="O5041" s="18">
        <v>1</v>
      </c>
      <c r="P5041" s="6" t="s">
        <v>8382</v>
      </c>
      <c r="Q5041" s="6" t="s">
        <v>24</v>
      </c>
    </row>
    <row r="5042" spans="1:17" ht="15">
      <c r="A5042" s="6" t="s">
        <v>17</v>
      </c>
      <c r="B5042" s="6" t="s">
        <v>18</v>
      </c>
      <c r="C5042" s="6" t="s">
        <v>38</v>
      </c>
      <c r="D5042" s="6" t="s">
        <v>8383</v>
      </c>
      <c r="E5042" s="6">
        <v>1</v>
      </c>
      <c r="F5042" s="6" t="s">
        <v>1970</v>
      </c>
      <c r="G5042" s="6" t="s">
        <v>22</v>
      </c>
      <c r="H5042" s="7">
        <v>43401.809953703705</v>
      </c>
      <c r="I5042" s="7">
        <v>43390.65111111111</v>
      </c>
      <c r="J5042" s="4">
        <f t="shared" si="393"/>
        <v>2018</v>
      </c>
      <c r="K5042" s="4">
        <f t="shared" si="394"/>
        <v>10</v>
      </c>
      <c r="L5042" s="6">
        <f t="shared" si="395"/>
        <v>964124.00000018533</v>
      </c>
      <c r="M5042" s="8">
        <f t="shared" si="391"/>
        <v>16068.733333336422</v>
      </c>
      <c r="N5042" s="8">
        <f t="shared" si="392"/>
        <v>16068.733333336422</v>
      </c>
      <c r="O5042" s="18">
        <v>1</v>
      </c>
      <c r="P5042" s="6" t="s">
        <v>8384</v>
      </c>
      <c r="Q5042" s="6" t="s">
        <v>24</v>
      </c>
    </row>
    <row r="5043" spans="1:17" ht="15">
      <c r="A5043" s="6" t="s">
        <v>17</v>
      </c>
      <c r="B5043" s="6" t="s">
        <v>18</v>
      </c>
      <c r="C5043" s="6" t="s">
        <v>38</v>
      </c>
      <c r="D5043" s="6" t="s">
        <v>8383</v>
      </c>
      <c r="E5043" s="6">
        <v>1</v>
      </c>
      <c r="F5043" s="6" t="s">
        <v>1970</v>
      </c>
      <c r="G5043" s="6" t="s">
        <v>22</v>
      </c>
      <c r="H5043" s="7">
        <v>43401.809849537036</v>
      </c>
      <c r="I5043" s="7">
        <v>43390.65111111111</v>
      </c>
      <c r="J5043" s="4">
        <f t="shared" si="393"/>
        <v>2018</v>
      </c>
      <c r="K5043" s="4">
        <f t="shared" si="394"/>
        <v>10</v>
      </c>
      <c r="L5043" s="6">
        <f t="shared" si="395"/>
        <v>964114.9999999674</v>
      </c>
      <c r="M5043" s="8">
        <f t="shared" si="391"/>
        <v>16068.58333333279</v>
      </c>
      <c r="N5043" s="8">
        <f t="shared" si="392"/>
        <v>16068.58333333279</v>
      </c>
      <c r="O5043" s="18">
        <v>1</v>
      </c>
      <c r="P5043" s="6" t="s">
        <v>8385</v>
      </c>
      <c r="Q5043" s="6" t="s">
        <v>24</v>
      </c>
    </row>
    <row r="5044" spans="1:17" ht="15">
      <c r="A5044" s="6" t="s">
        <v>17</v>
      </c>
      <c r="B5044" s="6" t="s">
        <v>18</v>
      </c>
      <c r="C5044" s="6" t="s">
        <v>38</v>
      </c>
      <c r="D5044" s="6" t="s">
        <v>1815</v>
      </c>
      <c r="E5044" s="6">
        <v>1</v>
      </c>
      <c r="F5044" s="6" t="s">
        <v>1970</v>
      </c>
      <c r="G5044" s="6" t="s">
        <v>22</v>
      </c>
      <c r="H5044" s="7">
        <v>43400.400046296294</v>
      </c>
      <c r="I5044" s="7">
        <v>43390.651365740741</v>
      </c>
      <c r="J5044" s="4">
        <f t="shared" si="393"/>
        <v>2018</v>
      </c>
      <c r="K5044" s="4">
        <f t="shared" si="394"/>
        <v>10</v>
      </c>
      <c r="L5044" s="6">
        <f t="shared" si="395"/>
        <v>842285.99999975413</v>
      </c>
      <c r="M5044" s="8">
        <f t="shared" si="391"/>
        <v>14038.099999995902</v>
      </c>
      <c r="N5044" s="8">
        <f t="shared" si="392"/>
        <v>14038.099999995902</v>
      </c>
      <c r="O5044" s="18">
        <v>1</v>
      </c>
      <c r="P5044" s="6" t="s">
        <v>8386</v>
      </c>
      <c r="Q5044" s="6" t="s">
        <v>24</v>
      </c>
    </row>
    <row r="5045" spans="1:17" ht="15">
      <c r="A5045" s="6" t="s">
        <v>17</v>
      </c>
      <c r="B5045" s="6" t="s">
        <v>18</v>
      </c>
      <c r="C5045" s="6" t="s">
        <v>38</v>
      </c>
      <c r="D5045" s="6" t="s">
        <v>1815</v>
      </c>
      <c r="E5045" s="6">
        <v>1</v>
      </c>
      <c r="F5045" s="6" t="s">
        <v>1970</v>
      </c>
      <c r="G5045" s="6" t="s">
        <v>22</v>
      </c>
      <c r="H5045" s="7">
        <v>43401.814004629632</v>
      </c>
      <c r="I5045" s="7">
        <v>43390.651365740741</v>
      </c>
      <c r="J5045" s="4">
        <f t="shared" si="393"/>
        <v>2018</v>
      </c>
      <c r="K5045" s="4">
        <f t="shared" si="394"/>
        <v>10</v>
      </c>
      <c r="L5045" s="6">
        <f t="shared" si="395"/>
        <v>964452.00000016484</v>
      </c>
      <c r="M5045" s="8">
        <f t="shared" si="391"/>
        <v>16074.200000002747</v>
      </c>
      <c r="N5045" s="8">
        <f t="shared" si="392"/>
        <v>16074.200000002747</v>
      </c>
      <c r="O5045" s="18">
        <v>1</v>
      </c>
      <c r="P5045" s="6" t="s">
        <v>8387</v>
      </c>
      <c r="Q5045" s="6" t="s">
        <v>24</v>
      </c>
    </row>
    <row r="5046" spans="1:17" ht="15">
      <c r="A5046" s="6" t="s">
        <v>17</v>
      </c>
      <c r="B5046" s="6" t="s">
        <v>18</v>
      </c>
      <c r="C5046" s="6" t="s">
        <v>38</v>
      </c>
      <c r="D5046" s="6" t="s">
        <v>8388</v>
      </c>
      <c r="E5046" s="6">
        <v>2</v>
      </c>
      <c r="F5046" s="6" t="s">
        <v>1970</v>
      </c>
      <c r="G5046" s="6" t="s">
        <v>22</v>
      </c>
      <c r="H5046" s="7">
        <v>43401.814282407409</v>
      </c>
      <c r="I5046" s="7">
        <v>43390.651620370372</v>
      </c>
      <c r="J5046" s="4">
        <f t="shared" si="393"/>
        <v>2018</v>
      </c>
      <c r="K5046" s="4">
        <f t="shared" si="394"/>
        <v>10</v>
      </c>
      <c r="L5046" s="6">
        <f t="shared" si="395"/>
        <v>964454.00000000373</v>
      </c>
      <c r="M5046" s="8">
        <f t="shared" si="391"/>
        <v>16074.233333333395</v>
      </c>
      <c r="N5046" s="8">
        <f t="shared" si="392"/>
        <v>32148.466666666791</v>
      </c>
      <c r="O5046" s="18">
        <v>1</v>
      </c>
      <c r="P5046" s="6" t="s">
        <v>8389</v>
      </c>
      <c r="Q5046" s="6" t="s">
        <v>24</v>
      </c>
    </row>
    <row r="5047" spans="1:17" ht="15">
      <c r="A5047" s="6" t="s">
        <v>17</v>
      </c>
      <c r="B5047" s="6" t="s">
        <v>18</v>
      </c>
      <c r="C5047" s="6" t="s">
        <v>38</v>
      </c>
      <c r="D5047" s="6" t="s">
        <v>8388</v>
      </c>
      <c r="E5047" s="6">
        <v>2</v>
      </c>
      <c r="F5047" s="6" t="s">
        <v>1970</v>
      </c>
      <c r="G5047" s="6" t="s">
        <v>22</v>
      </c>
      <c r="H5047" s="7">
        <v>43401.814189814817</v>
      </c>
      <c r="I5047" s="7">
        <v>43390.651620370372</v>
      </c>
      <c r="J5047" s="4">
        <f t="shared" si="393"/>
        <v>2018</v>
      </c>
      <c r="K5047" s="4">
        <f t="shared" si="394"/>
        <v>10</v>
      </c>
      <c r="L5047" s="6">
        <f t="shared" si="395"/>
        <v>964446.00000001956</v>
      </c>
      <c r="M5047" s="8">
        <f t="shared" si="391"/>
        <v>16074.100000000326</v>
      </c>
      <c r="N5047" s="8">
        <f t="shared" si="392"/>
        <v>32148.200000000652</v>
      </c>
      <c r="O5047" s="18">
        <v>1</v>
      </c>
      <c r="P5047" s="6" t="s">
        <v>8390</v>
      </c>
      <c r="Q5047" s="6" t="s">
        <v>24</v>
      </c>
    </row>
    <row r="5048" spans="1:17" ht="15">
      <c r="A5048" s="6" t="s">
        <v>17</v>
      </c>
      <c r="B5048" s="6" t="s">
        <v>18</v>
      </c>
      <c r="C5048" s="6" t="s">
        <v>38</v>
      </c>
      <c r="D5048" s="6" t="s">
        <v>6027</v>
      </c>
      <c r="E5048" s="6">
        <v>3</v>
      </c>
      <c r="F5048" s="6" t="s">
        <v>1970</v>
      </c>
      <c r="G5048" s="6" t="s">
        <v>22</v>
      </c>
      <c r="H5048" s="7">
        <v>43401.810266203705</v>
      </c>
      <c r="I5048" s="7">
        <v>43390.651886574073</v>
      </c>
      <c r="J5048" s="4">
        <f t="shared" si="393"/>
        <v>2018</v>
      </c>
      <c r="K5048" s="4">
        <f t="shared" si="394"/>
        <v>10</v>
      </c>
      <c r="L5048" s="6">
        <f t="shared" si="395"/>
        <v>964084.0000002645</v>
      </c>
      <c r="M5048" s="8">
        <f t="shared" si="391"/>
        <v>16068.066666671075</v>
      </c>
      <c r="N5048" s="8">
        <f t="shared" si="392"/>
        <v>48204.200000013225</v>
      </c>
      <c r="O5048" s="18">
        <v>1</v>
      </c>
      <c r="P5048" s="6" t="s">
        <v>8391</v>
      </c>
      <c r="Q5048" s="6" t="s">
        <v>24</v>
      </c>
    </row>
    <row r="5049" spans="1:17" ht="15">
      <c r="A5049" s="6" t="s">
        <v>17</v>
      </c>
      <c r="B5049" s="6" t="s">
        <v>18</v>
      </c>
      <c r="C5049" s="6" t="s">
        <v>38</v>
      </c>
      <c r="D5049" s="6" t="s">
        <v>7074</v>
      </c>
      <c r="E5049" s="6">
        <v>2</v>
      </c>
      <c r="F5049" s="6" t="s">
        <v>1970</v>
      </c>
      <c r="G5049" s="6" t="s">
        <v>22</v>
      </c>
      <c r="H5049" s="7">
        <v>43401.810706018521</v>
      </c>
      <c r="I5049" s="7">
        <v>43390.652175925927</v>
      </c>
      <c r="J5049" s="4">
        <f t="shared" si="393"/>
        <v>2018</v>
      </c>
      <c r="K5049" s="4">
        <f t="shared" si="394"/>
        <v>10</v>
      </c>
      <c r="L5049" s="6">
        <f t="shared" si="395"/>
        <v>964097.00000016019</v>
      </c>
      <c r="M5049" s="8">
        <f t="shared" si="391"/>
        <v>16068.283333336003</v>
      </c>
      <c r="N5049" s="8">
        <f t="shared" si="392"/>
        <v>32136.566666672006</v>
      </c>
      <c r="O5049" s="18">
        <v>1</v>
      </c>
      <c r="P5049" s="6" t="s">
        <v>8392</v>
      </c>
      <c r="Q5049" s="6" t="s">
        <v>24</v>
      </c>
    </row>
    <row r="5050" spans="1:17" ht="15">
      <c r="A5050" s="6" t="s">
        <v>17</v>
      </c>
      <c r="B5050" s="6" t="s">
        <v>18</v>
      </c>
      <c r="C5050" s="6" t="s">
        <v>38</v>
      </c>
      <c r="D5050" s="6" t="s">
        <v>8393</v>
      </c>
      <c r="E5050" s="6">
        <v>8</v>
      </c>
      <c r="F5050" s="6" t="s">
        <v>1970</v>
      </c>
      <c r="G5050" s="6" t="s">
        <v>22</v>
      </c>
      <c r="H5050" s="7">
        <v>43401.810555555552</v>
      </c>
      <c r="I5050" s="7">
        <v>43390.652430555558</v>
      </c>
      <c r="J5050" s="4">
        <f t="shared" si="393"/>
        <v>2018</v>
      </c>
      <c r="K5050" s="4">
        <f t="shared" si="394"/>
        <v>10</v>
      </c>
      <c r="L5050" s="6">
        <f t="shared" si="395"/>
        <v>964061.99999952223</v>
      </c>
      <c r="M5050" s="8">
        <f t="shared" si="391"/>
        <v>16067.699999992037</v>
      </c>
      <c r="N5050" s="8">
        <f t="shared" si="392"/>
        <v>128541.5999999363</v>
      </c>
      <c r="O5050" s="18">
        <v>1</v>
      </c>
      <c r="P5050" s="6" t="s">
        <v>8394</v>
      </c>
      <c r="Q5050" s="6" t="s">
        <v>24</v>
      </c>
    </row>
    <row r="5051" spans="1:17" ht="15">
      <c r="A5051" s="6" t="s">
        <v>17</v>
      </c>
      <c r="B5051" s="6" t="s">
        <v>18</v>
      </c>
      <c r="C5051" s="6" t="s">
        <v>38</v>
      </c>
      <c r="D5051" s="6" t="s">
        <v>8393</v>
      </c>
      <c r="E5051" s="6">
        <v>8</v>
      </c>
      <c r="F5051" s="6" t="s">
        <v>1970</v>
      </c>
      <c r="G5051" s="6" t="s">
        <v>22</v>
      </c>
      <c r="H5051" s="7">
        <v>43401.81046296296</v>
      </c>
      <c r="I5051" s="7">
        <v>43390.652430555558</v>
      </c>
      <c r="J5051" s="4">
        <f t="shared" si="393"/>
        <v>2018</v>
      </c>
      <c r="K5051" s="4">
        <f t="shared" si="394"/>
        <v>10</v>
      </c>
      <c r="L5051" s="6">
        <f t="shared" si="395"/>
        <v>964053.99999953806</v>
      </c>
      <c r="M5051" s="8">
        <f t="shared" si="391"/>
        <v>16067.566666658968</v>
      </c>
      <c r="N5051" s="8">
        <f t="shared" si="392"/>
        <v>128540.53333327174</v>
      </c>
      <c r="O5051" s="18">
        <v>1</v>
      </c>
      <c r="P5051" s="6" t="s">
        <v>8395</v>
      </c>
      <c r="Q5051" s="6" t="s">
        <v>24</v>
      </c>
    </row>
    <row r="5052" spans="1:17" ht="15">
      <c r="A5052" s="6" t="s">
        <v>17</v>
      </c>
      <c r="B5052" s="6" t="s">
        <v>18</v>
      </c>
      <c r="C5052" s="6" t="s">
        <v>38</v>
      </c>
      <c r="D5052" s="6" t="s">
        <v>7078</v>
      </c>
      <c r="E5052" s="6">
        <v>1</v>
      </c>
      <c r="F5052" s="6" t="s">
        <v>1970</v>
      </c>
      <c r="G5052" s="6" t="s">
        <v>22</v>
      </c>
      <c r="H5052" s="7">
        <v>43401.811273148145</v>
      </c>
      <c r="I5052" s="7">
        <v>43390.652650462966</v>
      </c>
      <c r="J5052" s="4">
        <f t="shared" si="393"/>
        <v>2018</v>
      </c>
      <c r="K5052" s="4">
        <f t="shared" si="394"/>
        <v>10</v>
      </c>
      <c r="L5052" s="6">
        <f t="shared" si="395"/>
        <v>964104.99999951571</v>
      </c>
      <c r="M5052" s="8">
        <f t="shared" si="391"/>
        <v>16068.416666658595</v>
      </c>
      <c r="N5052" s="8">
        <f t="shared" si="392"/>
        <v>16068.416666658595</v>
      </c>
      <c r="O5052" s="18">
        <v>1</v>
      </c>
      <c r="P5052" s="6" t="s">
        <v>8396</v>
      </c>
      <c r="Q5052" s="6" t="s">
        <v>24</v>
      </c>
    </row>
    <row r="5053" spans="1:17" ht="15">
      <c r="A5053" s="6" t="s">
        <v>17</v>
      </c>
      <c r="B5053" s="6" t="s">
        <v>18</v>
      </c>
      <c r="C5053" s="6" t="s">
        <v>38</v>
      </c>
      <c r="D5053" s="6" t="s">
        <v>7080</v>
      </c>
      <c r="E5053" s="6">
        <v>1</v>
      </c>
      <c r="F5053" s="6" t="s">
        <v>1970</v>
      </c>
      <c r="G5053" s="6" t="s">
        <v>22</v>
      </c>
      <c r="H5053" s="7">
        <v>43401.811736111114</v>
      </c>
      <c r="I5053" s="7">
        <v>43390.652939814812</v>
      </c>
      <c r="J5053" s="4">
        <f t="shared" si="393"/>
        <v>2018</v>
      </c>
      <c r="K5053" s="4">
        <f t="shared" si="394"/>
        <v>10</v>
      </c>
      <c r="L5053" s="6">
        <f t="shared" si="395"/>
        <v>964120.00000050757</v>
      </c>
      <c r="M5053" s="8">
        <f t="shared" si="391"/>
        <v>16068.666666675126</v>
      </c>
      <c r="N5053" s="8">
        <f t="shared" si="392"/>
        <v>16068.666666675126</v>
      </c>
      <c r="O5053" s="18">
        <v>1</v>
      </c>
      <c r="P5053" s="6" t="s">
        <v>8397</v>
      </c>
      <c r="Q5053" s="6" t="s">
        <v>24</v>
      </c>
    </row>
    <row r="5054" spans="1:17" ht="15">
      <c r="A5054" s="6" t="s">
        <v>17</v>
      </c>
      <c r="B5054" s="6" t="s">
        <v>18</v>
      </c>
      <c r="C5054" s="6" t="s">
        <v>38</v>
      </c>
      <c r="D5054" s="6" t="s">
        <v>7082</v>
      </c>
      <c r="E5054" s="6">
        <v>1</v>
      </c>
      <c r="F5054" s="6" t="s">
        <v>1970</v>
      </c>
      <c r="G5054" s="6" t="s">
        <v>22</v>
      </c>
      <c r="H5054" s="7">
        <v>43401.811932870369</v>
      </c>
      <c r="I5054" s="7">
        <v>43390.653229166666</v>
      </c>
      <c r="J5054" s="4">
        <f t="shared" si="393"/>
        <v>2018</v>
      </c>
      <c r="K5054" s="4">
        <f t="shared" si="394"/>
        <v>10</v>
      </c>
      <c r="L5054" s="6">
        <f t="shared" si="395"/>
        <v>964111.99999989476</v>
      </c>
      <c r="M5054" s="8">
        <f t="shared" si="391"/>
        <v>16068.533333331579</v>
      </c>
      <c r="N5054" s="8">
        <f t="shared" si="392"/>
        <v>16068.533333331579</v>
      </c>
      <c r="O5054" s="18">
        <v>1</v>
      </c>
      <c r="P5054" s="6" t="s">
        <v>8398</v>
      </c>
      <c r="Q5054" s="6" t="s">
        <v>24</v>
      </c>
    </row>
    <row r="5055" spans="1:17" ht="15">
      <c r="A5055" s="6" t="s">
        <v>17</v>
      </c>
      <c r="B5055" s="6" t="s">
        <v>18</v>
      </c>
      <c r="C5055" s="6" t="s">
        <v>38</v>
      </c>
      <c r="D5055" s="6" t="s">
        <v>367</v>
      </c>
      <c r="E5055" s="6">
        <v>2</v>
      </c>
      <c r="F5055" s="6" t="s">
        <v>1970</v>
      </c>
      <c r="G5055" s="6" t="s">
        <v>22</v>
      </c>
      <c r="H5055" s="7">
        <v>43401.8125</v>
      </c>
      <c r="I5055" s="7">
        <v>43390.653449074074</v>
      </c>
      <c r="J5055" s="4">
        <f t="shared" si="393"/>
        <v>2018</v>
      </c>
      <c r="K5055" s="4">
        <f t="shared" si="394"/>
        <v>10</v>
      </c>
      <c r="L5055" s="6">
        <f t="shared" si="395"/>
        <v>964141.99999999255</v>
      </c>
      <c r="M5055" s="8">
        <f t="shared" si="391"/>
        <v>16069.033333333209</v>
      </c>
      <c r="N5055" s="8">
        <f t="shared" si="392"/>
        <v>32138.066666666418</v>
      </c>
      <c r="O5055" s="18">
        <v>1</v>
      </c>
      <c r="P5055" s="6" t="s">
        <v>8399</v>
      </c>
      <c r="Q5055" s="6" t="s">
        <v>24</v>
      </c>
    </row>
    <row r="5056" spans="1:17" ht="15">
      <c r="A5056" s="6" t="s">
        <v>17</v>
      </c>
      <c r="B5056" s="6" t="s">
        <v>18</v>
      </c>
      <c r="C5056" s="6" t="s">
        <v>38</v>
      </c>
      <c r="D5056" s="6" t="s">
        <v>1813</v>
      </c>
      <c r="E5056" s="6">
        <v>8</v>
      </c>
      <c r="F5056" s="6" t="s">
        <v>1970</v>
      </c>
      <c r="G5056" s="6" t="s">
        <v>22</v>
      </c>
      <c r="H5056" s="7">
        <v>43401.811076388891</v>
      </c>
      <c r="I5056" s="7">
        <v>43390.653680555559</v>
      </c>
      <c r="J5056" s="4">
        <f t="shared" si="393"/>
        <v>2018</v>
      </c>
      <c r="K5056" s="4">
        <f t="shared" si="394"/>
        <v>10</v>
      </c>
      <c r="L5056" s="6">
        <f t="shared" si="395"/>
        <v>963998.99999988265</v>
      </c>
      <c r="M5056" s="8">
        <f t="shared" si="396" ref="M5056:M5119">+L5056/60</f>
        <v>16066.649999998044</v>
      </c>
      <c r="N5056" s="8">
        <f t="shared" si="397" ref="N5056:N5119">+M5056*E5056</f>
        <v>128533.19999998435</v>
      </c>
      <c r="O5056" s="18">
        <v>1</v>
      </c>
      <c r="P5056" s="6" t="s">
        <v>8400</v>
      </c>
      <c r="Q5056" s="6" t="s">
        <v>24</v>
      </c>
    </row>
    <row r="5057" spans="1:17" ht="15">
      <c r="A5057" s="6" t="s">
        <v>17</v>
      </c>
      <c r="B5057" s="6" t="s">
        <v>18</v>
      </c>
      <c r="C5057" s="6" t="s">
        <v>38</v>
      </c>
      <c r="D5057" s="6" t="s">
        <v>7088</v>
      </c>
      <c r="E5057" s="6">
        <v>2</v>
      </c>
      <c r="F5057" s="6" t="s">
        <v>1970</v>
      </c>
      <c r="G5057" s="6" t="s">
        <v>22</v>
      </c>
      <c r="H5057" s="7">
        <v>43401.812685185185</v>
      </c>
      <c r="I5057" s="7">
        <v>43390.653900462959</v>
      </c>
      <c r="J5057" s="4">
        <f t="shared" si="393"/>
        <v>2018</v>
      </c>
      <c r="K5057" s="4">
        <f t="shared" si="394"/>
        <v>10</v>
      </c>
      <c r="L5057" s="6">
        <f t="shared" si="395"/>
        <v>964119.00000027381</v>
      </c>
      <c r="M5057" s="8">
        <f t="shared" si="396"/>
        <v>16068.650000004563</v>
      </c>
      <c r="N5057" s="8">
        <f t="shared" si="397"/>
        <v>32137.300000009127</v>
      </c>
      <c r="O5057" s="18">
        <v>1</v>
      </c>
      <c r="P5057" s="6" t="s">
        <v>8401</v>
      </c>
      <c r="Q5057" s="6" t="s">
        <v>24</v>
      </c>
    </row>
    <row r="5058" spans="1:17" ht="15">
      <c r="A5058" s="6" t="s">
        <v>17</v>
      </c>
      <c r="B5058" s="6" t="s">
        <v>18</v>
      </c>
      <c r="C5058" s="6" t="s">
        <v>38</v>
      </c>
      <c r="D5058" s="6" t="s">
        <v>7086</v>
      </c>
      <c r="E5058" s="6">
        <v>1</v>
      </c>
      <c r="F5058" s="6" t="s">
        <v>1970</v>
      </c>
      <c r="G5058" s="6" t="s">
        <v>22</v>
      </c>
      <c r="H5058" s="7">
        <v>43401.81287037037</v>
      </c>
      <c r="I5058" s="7">
        <v>43390.654120370367</v>
      </c>
      <c r="J5058" s="4">
        <f t="shared" si="393"/>
        <v>2018</v>
      </c>
      <c r="K5058" s="4">
        <f t="shared" si="394"/>
        <v>10</v>
      </c>
      <c r="L5058" s="6">
        <f t="shared" si="395"/>
        <v>964116.00000020117</v>
      </c>
      <c r="M5058" s="8">
        <f t="shared" si="396"/>
        <v>16068.600000003353</v>
      </c>
      <c r="N5058" s="8">
        <f t="shared" si="397"/>
        <v>16068.600000003353</v>
      </c>
      <c r="O5058" s="18">
        <v>1</v>
      </c>
      <c r="P5058" s="6" t="s">
        <v>8402</v>
      </c>
      <c r="Q5058" s="6" t="s">
        <v>24</v>
      </c>
    </row>
    <row r="5059" spans="1:17" ht="15">
      <c r="A5059" s="6" t="s">
        <v>17</v>
      </c>
      <c r="B5059" s="6" t="s">
        <v>18</v>
      </c>
      <c r="C5059" s="6" t="s">
        <v>38</v>
      </c>
      <c r="D5059" s="6" t="s">
        <v>7093</v>
      </c>
      <c r="E5059" s="6">
        <v>3</v>
      </c>
      <c r="F5059" s="6" t="s">
        <v>1970</v>
      </c>
      <c r="G5059" s="6" t="s">
        <v>22</v>
      </c>
      <c r="H5059" s="7">
        <v>43401.813483796293</v>
      </c>
      <c r="I5059" s="7">
        <v>43390.654328703706</v>
      </c>
      <c r="J5059" s="4">
        <f t="shared" si="398" ref="J5059:J5122">YEAR(I5059)</f>
        <v>2018</v>
      </c>
      <c r="K5059" s="4">
        <f t="shared" si="399" ref="K5059:K5122">MONTH(I5059)</f>
        <v>10</v>
      </c>
      <c r="L5059" s="6">
        <f t="shared" si="395"/>
        <v>964150.99999958184</v>
      </c>
      <c r="M5059" s="8">
        <f t="shared" si="396"/>
        <v>16069.183333326364</v>
      </c>
      <c r="N5059" s="8">
        <f t="shared" si="397"/>
        <v>48207.549999979092</v>
      </c>
      <c r="O5059" s="18">
        <v>1</v>
      </c>
      <c r="P5059" s="6" t="s">
        <v>8403</v>
      </c>
      <c r="Q5059" s="6" t="s">
        <v>24</v>
      </c>
    </row>
    <row r="5060" spans="1:17" ht="15">
      <c r="A5060" s="6" t="s">
        <v>17</v>
      </c>
      <c r="B5060" s="6" t="s">
        <v>18</v>
      </c>
      <c r="C5060" s="6" t="s">
        <v>38</v>
      </c>
      <c r="D5060" s="6" t="s">
        <v>3834</v>
      </c>
      <c r="E5060" s="6">
        <v>7</v>
      </c>
      <c r="F5060" s="6" t="s">
        <v>1970</v>
      </c>
      <c r="G5060" s="6" t="s">
        <v>22</v>
      </c>
      <c r="H5060" s="7">
        <v>43401.813055555554</v>
      </c>
      <c r="I5060" s="7">
        <v>43390.654606481483</v>
      </c>
      <c r="J5060" s="4">
        <f t="shared" si="398"/>
        <v>2018</v>
      </c>
      <c r="K5060" s="4">
        <f t="shared" si="399"/>
        <v>10</v>
      </c>
      <c r="L5060" s="6">
        <f t="shared" si="395"/>
        <v>964089.99999978114</v>
      </c>
      <c r="M5060" s="8">
        <f t="shared" si="396"/>
        <v>16068.166666663019</v>
      </c>
      <c r="N5060" s="8">
        <f t="shared" si="397"/>
        <v>112477.16666664113</v>
      </c>
      <c r="O5060" s="18">
        <v>1</v>
      </c>
      <c r="P5060" s="6" t="s">
        <v>8404</v>
      </c>
      <c r="Q5060" s="6" t="s">
        <v>24</v>
      </c>
    </row>
    <row r="5061" spans="1:17" ht="15">
      <c r="A5061" s="6" t="s">
        <v>17</v>
      </c>
      <c r="B5061" s="6" t="s">
        <v>18</v>
      </c>
      <c r="C5061" s="6" t="s">
        <v>38</v>
      </c>
      <c r="D5061" s="6" t="s">
        <v>4430</v>
      </c>
      <c r="E5061" s="6">
        <v>1</v>
      </c>
      <c r="F5061" s="6" t="s">
        <v>1970</v>
      </c>
      <c r="G5061" s="6" t="s">
        <v>22</v>
      </c>
      <c r="H5061" s="7">
        <v>43401.813657407409</v>
      </c>
      <c r="I5061" s="7">
        <v>43390.655266203707</v>
      </c>
      <c r="J5061" s="4">
        <f t="shared" si="398"/>
        <v>2018</v>
      </c>
      <c r="K5061" s="4">
        <f t="shared" si="399"/>
        <v>10</v>
      </c>
      <c r="L5061" s="6">
        <f t="shared" si="395"/>
        <v>964084.99999986961</v>
      </c>
      <c r="M5061" s="8">
        <f t="shared" si="396"/>
        <v>16068.08333333116</v>
      </c>
      <c r="N5061" s="8">
        <f t="shared" si="397"/>
        <v>16068.08333333116</v>
      </c>
      <c r="O5061" s="18">
        <v>1</v>
      </c>
      <c r="P5061" s="6" t="s">
        <v>8405</v>
      </c>
      <c r="Q5061" s="6" t="s">
        <v>24</v>
      </c>
    </row>
    <row r="5062" spans="1:17" ht="15">
      <c r="A5062" s="6" t="s">
        <v>17</v>
      </c>
      <c r="B5062" s="6" t="s">
        <v>18</v>
      </c>
      <c r="C5062" s="6" t="s">
        <v>38</v>
      </c>
      <c r="D5062" s="6" t="s">
        <v>7095</v>
      </c>
      <c r="E5062" s="6">
        <v>3</v>
      </c>
      <c r="F5062" s="6" t="s">
        <v>1970</v>
      </c>
      <c r="G5062" s="6" t="s">
        <v>22</v>
      </c>
      <c r="H5062" s="7">
        <v>43401.813819444447</v>
      </c>
      <c r="I5062" s="7">
        <v>43390.655740740738</v>
      </c>
      <c r="J5062" s="4">
        <f t="shared" si="398"/>
        <v>2018</v>
      </c>
      <c r="K5062" s="4">
        <f t="shared" si="399"/>
        <v>10</v>
      </c>
      <c r="L5062" s="6">
        <f t="shared" si="395"/>
        <v>964058.00000047311</v>
      </c>
      <c r="M5062" s="8">
        <f t="shared" si="396"/>
        <v>16067.633333341219</v>
      </c>
      <c r="N5062" s="8">
        <f t="shared" si="397"/>
        <v>48202.900000023656</v>
      </c>
      <c r="O5062" s="18">
        <v>1</v>
      </c>
      <c r="P5062" s="6" t="s">
        <v>8406</v>
      </c>
      <c r="Q5062" s="6" t="s">
        <v>24</v>
      </c>
    </row>
    <row r="5063" spans="1:17" ht="15">
      <c r="A5063" s="6" t="s">
        <v>17</v>
      </c>
      <c r="B5063" s="6" t="s">
        <v>18</v>
      </c>
      <c r="C5063" s="6" t="s">
        <v>38</v>
      </c>
      <c r="D5063" s="6" t="s">
        <v>7100</v>
      </c>
      <c r="E5063" s="6">
        <v>1</v>
      </c>
      <c r="F5063" s="6" t="s">
        <v>1970</v>
      </c>
      <c r="G5063" s="6" t="s">
        <v>22</v>
      </c>
      <c r="H5063" s="7">
        <v>43401.81150462963</v>
      </c>
      <c r="I5063" s="7">
        <v>43390.655960648146</v>
      </c>
      <c r="J5063" s="4">
        <f t="shared" si="398"/>
        <v>2018</v>
      </c>
      <c r="K5063" s="4">
        <f t="shared" si="399"/>
        <v>10</v>
      </c>
      <c r="L5063" s="6">
        <f t="shared" si="395"/>
        <v>963839.0000001993</v>
      </c>
      <c r="M5063" s="8">
        <f t="shared" si="396"/>
        <v>16063.983333336655</v>
      </c>
      <c r="N5063" s="8">
        <f t="shared" si="397"/>
        <v>16063.983333336655</v>
      </c>
      <c r="O5063" s="18">
        <v>1</v>
      </c>
      <c r="P5063" s="6" t="s">
        <v>8407</v>
      </c>
      <c r="Q5063" s="6" t="s">
        <v>24</v>
      </c>
    </row>
    <row r="5064" spans="1:17" ht="15">
      <c r="A5064" s="6" t="s">
        <v>17</v>
      </c>
      <c r="B5064" s="6" t="s">
        <v>18</v>
      </c>
      <c r="C5064" s="6" t="s">
        <v>38</v>
      </c>
      <c r="D5064" s="6" t="s">
        <v>471</v>
      </c>
      <c r="E5064" s="6">
        <v>1</v>
      </c>
      <c r="F5064" s="6" t="s">
        <v>1970</v>
      </c>
      <c r="G5064" s="6" t="s">
        <v>22</v>
      </c>
      <c r="H5064" s="7">
        <v>43401.822939814818</v>
      </c>
      <c r="I5064" s="7">
        <v>43390.664085648146</v>
      </c>
      <c r="J5064" s="4">
        <f t="shared" si="398"/>
        <v>2018</v>
      </c>
      <c r="K5064" s="4">
        <f t="shared" si="399"/>
        <v>10</v>
      </c>
      <c r="L5064" s="6">
        <f t="shared" si="395"/>
        <v>964125.0000004191</v>
      </c>
      <c r="M5064" s="8">
        <f t="shared" si="396"/>
        <v>16068.750000006985</v>
      </c>
      <c r="N5064" s="8">
        <f t="shared" si="397"/>
        <v>16068.750000006985</v>
      </c>
      <c r="O5064" s="18">
        <v>1</v>
      </c>
      <c r="P5064" s="6" t="s">
        <v>8408</v>
      </c>
      <c r="Q5064" s="6" t="s">
        <v>24</v>
      </c>
    </row>
    <row r="5065" spans="1:17" ht="15">
      <c r="A5065" s="6" t="s">
        <v>17</v>
      </c>
      <c r="B5065" s="6" t="s">
        <v>18</v>
      </c>
      <c r="C5065" s="6" t="s">
        <v>38</v>
      </c>
      <c r="D5065" s="6" t="s">
        <v>471</v>
      </c>
      <c r="E5065" s="6">
        <v>1</v>
      </c>
      <c r="F5065" s="6" t="s">
        <v>1970</v>
      </c>
      <c r="G5065" s="6" t="s">
        <v>22</v>
      </c>
      <c r="H5065" s="7">
        <v>43401.82234953704</v>
      </c>
      <c r="I5065" s="7">
        <v>43390.664085648146</v>
      </c>
      <c r="J5065" s="4">
        <f t="shared" si="398"/>
        <v>2018</v>
      </c>
      <c r="K5065" s="4">
        <f t="shared" si="399"/>
        <v>10</v>
      </c>
      <c r="L5065" s="6">
        <f t="shared" si="395"/>
        <v>964074.00000044145</v>
      </c>
      <c r="M5065" s="8">
        <f t="shared" si="396"/>
        <v>16067.900000007357</v>
      </c>
      <c r="N5065" s="8">
        <f t="shared" si="397"/>
        <v>16067.900000007357</v>
      </c>
      <c r="O5065" s="18">
        <v>1</v>
      </c>
      <c r="P5065" s="6" t="s">
        <v>8409</v>
      </c>
      <c r="Q5065" s="6" t="s">
        <v>24</v>
      </c>
    </row>
    <row r="5066" spans="1:17" ht="15">
      <c r="A5066" s="6" t="s">
        <v>17</v>
      </c>
      <c r="B5066" s="6" t="s">
        <v>18</v>
      </c>
      <c r="C5066" s="6" t="s">
        <v>38</v>
      </c>
      <c r="D5066" s="6" t="s">
        <v>8410</v>
      </c>
      <c r="E5066" s="6">
        <v>2</v>
      </c>
      <c r="F5066" s="6" t="s">
        <v>1970</v>
      </c>
      <c r="G5066" s="6" t="s">
        <v>22</v>
      </c>
      <c r="H5066" s="7">
        <v>43401.814513888887</v>
      </c>
      <c r="I5066" s="7">
        <v>43390.66443287037</v>
      </c>
      <c r="J5066" s="4">
        <f t="shared" si="398"/>
        <v>2018</v>
      </c>
      <c r="K5066" s="4">
        <f t="shared" si="399"/>
        <v>10</v>
      </c>
      <c r="L5066" s="6">
        <f t="shared" si="400" ref="L5066:L5129">(H5066-I5066)*60*24*60</f>
        <v>963366.99999987613</v>
      </c>
      <c r="M5066" s="8">
        <f t="shared" si="396"/>
        <v>16056.116666664602</v>
      </c>
      <c r="N5066" s="8">
        <f t="shared" si="397"/>
        <v>32112.233333329204</v>
      </c>
      <c r="O5066" s="18">
        <v>1</v>
      </c>
      <c r="P5066" s="6" t="s">
        <v>8411</v>
      </c>
      <c r="Q5066" s="6" t="s">
        <v>24</v>
      </c>
    </row>
    <row r="5067" spans="1:17" ht="15">
      <c r="A5067" s="6" t="s">
        <v>17</v>
      </c>
      <c r="B5067" s="6" t="s">
        <v>18</v>
      </c>
      <c r="C5067" s="6" t="s">
        <v>38</v>
      </c>
      <c r="D5067" s="6" t="s">
        <v>8410</v>
      </c>
      <c r="E5067" s="6">
        <v>2</v>
      </c>
      <c r="F5067" s="6" t="s">
        <v>1970</v>
      </c>
      <c r="G5067" s="6" t="s">
        <v>22</v>
      </c>
      <c r="H5067" s="7">
        <v>43401.814375000002</v>
      </c>
      <c r="I5067" s="7">
        <v>43390.66443287037</v>
      </c>
      <c r="J5067" s="4">
        <f t="shared" si="398"/>
        <v>2018</v>
      </c>
      <c r="K5067" s="4">
        <f t="shared" si="399"/>
        <v>10</v>
      </c>
      <c r="L5067" s="6">
        <f t="shared" si="400"/>
        <v>963355.0000002142</v>
      </c>
      <c r="M5067" s="8">
        <f t="shared" si="396"/>
        <v>16055.916666670237</v>
      </c>
      <c r="N5067" s="8">
        <f t="shared" si="397"/>
        <v>32111.833333340473</v>
      </c>
      <c r="O5067" s="18">
        <v>1</v>
      </c>
      <c r="P5067" s="6" t="s">
        <v>8412</v>
      </c>
      <c r="Q5067" s="6" t="s">
        <v>24</v>
      </c>
    </row>
    <row r="5068" spans="1:17" ht="15">
      <c r="A5068" s="6" t="s">
        <v>17</v>
      </c>
      <c r="B5068" s="6" t="s">
        <v>18</v>
      </c>
      <c r="C5068" s="6" t="s">
        <v>38</v>
      </c>
      <c r="D5068" s="6" t="s">
        <v>8413</v>
      </c>
      <c r="E5068" s="6">
        <v>3</v>
      </c>
      <c r="F5068" s="6" t="s">
        <v>1970</v>
      </c>
      <c r="G5068" s="6" t="s">
        <v>22</v>
      </c>
      <c r="H5068" s="7">
        <v>43401.814791666664</v>
      </c>
      <c r="I5068" s="7">
        <v>43390.664733796293</v>
      </c>
      <c r="J5068" s="4">
        <f t="shared" si="398"/>
        <v>2018</v>
      </c>
      <c r="K5068" s="4">
        <f t="shared" si="399"/>
        <v>10</v>
      </c>
      <c r="L5068" s="6">
        <f t="shared" si="400"/>
        <v>963365.00000003725</v>
      </c>
      <c r="M5068" s="8">
        <f t="shared" si="396"/>
        <v>16056.083333333954</v>
      </c>
      <c r="N5068" s="8">
        <f t="shared" si="397"/>
        <v>48168.250000001863</v>
      </c>
      <c r="O5068" s="18">
        <v>1</v>
      </c>
      <c r="P5068" s="6" t="s">
        <v>8414</v>
      </c>
      <c r="Q5068" s="6" t="s">
        <v>24</v>
      </c>
    </row>
    <row r="5069" spans="1:17" ht="15">
      <c r="A5069" s="6" t="s">
        <v>17</v>
      </c>
      <c r="B5069" s="6" t="s">
        <v>18</v>
      </c>
      <c r="C5069" s="6" t="s">
        <v>38</v>
      </c>
      <c r="D5069" s="6" t="s">
        <v>8413</v>
      </c>
      <c r="E5069" s="6">
        <v>3</v>
      </c>
      <c r="F5069" s="6" t="s">
        <v>1970</v>
      </c>
      <c r="G5069" s="6" t="s">
        <v>22</v>
      </c>
      <c r="H5069" s="7">
        <v>43401.814687500002</v>
      </c>
      <c r="I5069" s="7">
        <v>43390.664733796293</v>
      </c>
      <c r="J5069" s="4">
        <f t="shared" si="398"/>
        <v>2018</v>
      </c>
      <c r="K5069" s="4">
        <f t="shared" si="399"/>
        <v>10</v>
      </c>
      <c r="L5069" s="6">
        <f t="shared" si="400"/>
        <v>963356.00000044797</v>
      </c>
      <c r="M5069" s="8">
        <f t="shared" si="396"/>
        <v>16055.933333340799</v>
      </c>
      <c r="N5069" s="8">
        <f t="shared" si="397"/>
        <v>48167.800000022398</v>
      </c>
      <c r="O5069" s="18">
        <v>1</v>
      </c>
      <c r="P5069" s="6" t="s">
        <v>8415</v>
      </c>
      <c r="Q5069" s="6" t="s">
        <v>24</v>
      </c>
    </row>
    <row r="5070" spans="1:17" ht="15">
      <c r="A5070" s="6" t="s">
        <v>17</v>
      </c>
      <c r="B5070" s="6" t="s">
        <v>18</v>
      </c>
      <c r="C5070" s="6" t="s">
        <v>38</v>
      </c>
      <c r="D5070" s="6" t="s">
        <v>363</v>
      </c>
      <c r="E5070" s="6">
        <v>8</v>
      </c>
      <c r="F5070" s="6" t="s">
        <v>1970</v>
      </c>
      <c r="G5070" s="6" t="s">
        <v>22</v>
      </c>
      <c r="H5070" s="7">
        <v>43401.822129629632</v>
      </c>
      <c r="I5070" s="7">
        <v>43390.664953703701</v>
      </c>
      <c r="J5070" s="4">
        <f t="shared" si="398"/>
        <v>2018</v>
      </c>
      <c r="K5070" s="4">
        <f t="shared" si="399"/>
        <v>10</v>
      </c>
      <c r="L5070" s="6">
        <f t="shared" si="400"/>
        <v>963980.00000047032</v>
      </c>
      <c r="M5070" s="8">
        <f t="shared" si="396"/>
        <v>16066.333333341172</v>
      </c>
      <c r="N5070" s="8">
        <f t="shared" si="397"/>
        <v>128530.66666672938</v>
      </c>
      <c r="O5070" s="18">
        <v>1</v>
      </c>
      <c r="P5070" s="6" t="s">
        <v>8416</v>
      </c>
      <c r="Q5070" s="6" t="s">
        <v>24</v>
      </c>
    </row>
    <row r="5071" spans="1:17" ht="15">
      <c r="A5071" s="6" t="s">
        <v>17</v>
      </c>
      <c r="B5071" s="6" t="s">
        <v>18</v>
      </c>
      <c r="C5071" s="6" t="s">
        <v>38</v>
      </c>
      <c r="D5071" s="6" t="s">
        <v>363</v>
      </c>
      <c r="E5071" s="6">
        <v>8</v>
      </c>
      <c r="F5071" s="6" t="s">
        <v>1970</v>
      </c>
      <c r="G5071" s="6" t="s">
        <v>22</v>
      </c>
      <c r="H5071" s="7">
        <v>43401.82203703704</v>
      </c>
      <c r="I5071" s="7">
        <v>43390.664953703701</v>
      </c>
      <c r="J5071" s="4">
        <f t="shared" si="398"/>
        <v>2018</v>
      </c>
      <c r="K5071" s="4">
        <f t="shared" si="399"/>
        <v>10</v>
      </c>
      <c r="L5071" s="6">
        <f t="shared" si="400"/>
        <v>963972.00000048615</v>
      </c>
      <c r="M5071" s="8">
        <f t="shared" si="396"/>
        <v>16066.200000008103</v>
      </c>
      <c r="N5071" s="8">
        <f t="shared" si="397"/>
        <v>128529.60000006482</v>
      </c>
      <c r="O5071" s="18">
        <v>1</v>
      </c>
      <c r="P5071" s="6" t="s">
        <v>8417</v>
      </c>
      <c r="Q5071" s="6" t="s">
        <v>24</v>
      </c>
    </row>
    <row r="5072" spans="1:17" ht="15">
      <c r="A5072" s="6" t="s">
        <v>17</v>
      </c>
      <c r="B5072" s="6" t="s">
        <v>18</v>
      </c>
      <c r="C5072" s="6" t="s">
        <v>38</v>
      </c>
      <c r="D5072" s="6" t="s">
        <v>3666</v>
      </c>
      <c r="E5072" s="6">
        <v>7</v>
      </c>
      <c r="F5072" s="6" t="s">
        <v>1970</v>
      </c>
      <c r="G5072" s="6" t="s">
        <v>22</v>
      </c>
      <c r="H5072" s="7">
        <v>43417.354074074072</v>
      </c>
      <c r="I5072" s="7">
        <v>43390.669895833336</v>
      </c>
      <c r="J5072" s="4">
        <f t="shared" si="398"/>
        <v>2018</v>
      </c>
      <c r="K5072" s="4">
        <f t="shared" si="399"/>
        <v>10</v>
      </c>
      <c r="L5072" s="6">
        <f t="shared" si="400"/>
        <v>2305512.9999995464</v>
      </c>
      <c r="M5072" s="8">
        <f t="shared" si="396"/>
        <v>38425.216666659107</v>
      </c>
      <c r="N5072" s="8">
        <f t="shared" si="397"/>
        <v>268976.51666661375</v>
      </c>
      <c r="O5072" s="18">
        <v>1</v>
      </c>
      <c r="P5072" s="6" t="s">
        <v>8418</v>
      </c>
      <c r="Q5072" s="6" t="s">
        <v>24</v>
      </c>
    </row>
    <row r="5073" spans="1:17" ht="15">
      <c r="A5073" s="6" t="s">
        <v>17</v>
      </c>
      <c r="B5073" s="6" t="s">
        <v>140</v>
      </c>
      <c r="C5073" s="6" t="s">
        <v>141</v>
      </c>
      <c r="D5073" s="6" t="s">
        <v>8419</v>
      </c>
      <c r="E5073" s="6">
        <v>1</v>
      </c>
      <c r="F5073" s="6" t="s">
        <v>1970</v>
      </c>
      <c r="G5073" s="6" t="s">
        <v>22</v>
      </c>
      <c r="H5073" s="7">
        <v>43394.351388888892</v>
      </c>
      <c r="I5073" s="7">
        <v>43390.734027777777</v>
      </c>
      <c r="J5073" s="4">
        <f t="shared" si="398"/>
        <v>2018</v>
      </c>
      <c r="K5073" s="4">
        <f t="shared" si="399"/>
        <v>10</v>
      </c>
      <c r="L5073" s="6">
        <f t="shared" si="400"/>
        <v>312540.00000036322</v>
      </c>
      <c r="M5073" s="8">
        <f t="shared" si="396"/>
        <v>5209.0000000060536</v>
      </c>
      <c r="N5073" s="8">
        <f t="shared" si="397"/>
        <v>5209.0000000060536</v>
      </c>
      <c r="O5073" s="18">
        <v>1</v>
      </c>
      <c r="P5073" s="6" t="s">
        <v>8420</v>
      </c>
      <c r="Q5073" s="6" t="s">
        <v>24</v>
      </c>
    </row>
    <row r="5074" spans="1:17" ht="15">
      <c r="A5074" s="6" t="s">
        <v>17</v>
      </c>
      <c r="B5074" s="6" t="s">
        <v>47</v>
      </c>
      <c r="C5074" s="6" t="s">
        <v>48</v>
      </c>
      <c r="D5074" s="6" t="s">
        <v>8421</v>
      </c>
      <c r="E5074" s="6">
        <v>1</v>
      </c>
      <c r="F5074" s="6" t="s">
        <v>1970</v>
      </c>
      <c r="G5074" s="6" t="s">
        <v>22</v>
      </c>
      <c r="H5074" s="7">
        <v>43399.945127314815</v>
      </c>
      <c r="I5074" s="7">
        <v>43390.796354166669</v>
      </c>
      <c r="J5074" s="4">
        <f t="shared" si="398"/>
        <v>2018</v>
      </c>
      <c r="K5074" s="4">
        <f t="shared" si="399"/>
        <v>10</v>
      </c>
      <c r="L5074" s="6">
        <f t="shared" si="400"/>
        <v>790453.99999986403</v>
      </c>
      <c r="M5074" s="8">
        <f t="shared" si="396"/>
        <v>13174.233333331067</v>
      </c>
      <c r="N5074" s="8">
        <f t="shared" si="397"/>
        <v>13174.233333331067</v>
      </c>
      <c r="O5074" s="18">
        <v>1</v>
      </c>
      <c r="P5074" s="6" t="s">
        <v>8422</v>
      </c>
      <c r="Q5074" s="6" t="s">
        <v>24</v>
      </c>
    </row>
    <row r="5075" spans="1:17" ht="15">
      <c r="A5075" s="6" t="s">
        <v>17</v>
      </c>
      <c r="B5075" s="6" t="s">
        <v>47</v>
      </c>
      <c r="C5075" s="6" t="s">
        <v>48</v>
      </c>
      <c r="D5075" s="6" t="s">
        <v>8423</v>
      </c>
      <c r="E5075" s="6">
        <v>3</v>
      </c>
      <c r="F5075" s="6" t="s">
        <v>1970</v>
      </c>
      <c r="G5075" s="6" t="s">
        <v>22</v>
      </c>
      <c r="H5075" s="7">
        <v>43399.945277777777</v>
      </c>
      <c r="I5075" s="7">
        <v>43390.798055555555</v>
      </c>
      <c r="J5075" s="4">
        <f t="shared" si="398"/>
        <v>2018</v>
      </c>
      <c r="K5075" s="4">
        <f t="shared" si="399"/>
        <v>10</v>
      </c>
      <c r="L5075" s="6">
        <f t="shared" si="400"/>
        <v>790319.99999997206</v>
      </c>
      <c r="M5075" s="8">
        <f t="shared" si="396"/>
        <v>13171.999999999534</v>
      </c>
      <c r="N5075" s="8">
        <f t="shared" si="397"/>
        <v>39515.999999998603</v>
      </c>
      <c r="O5075" s="18">
        <v>1</v>
      </c>
      <c r="P5075" s="6" t="s">
        <v>8424</v>
      </c>
      <c r="Q5075" s="6" t="s">
        <v>24</v>
      </c>
    </row>
    <row r="5076" spans="1:17" ht="15">
      <c r="A5076" s="6" t="s">
        <v>17</v>
      </c>
      <c r="B5076" s="6" t="s">
        <v>47</v>
      </c>
      <c r="C5076" s="6" t="s">
        <v>48</v>
      </c>
      <c r="D5076" s="6" t="s">
        <v>8425</v>
      </c>
      <c r="E5076" s="6">
        <v>3</v>
      </c>
      <c r="F5076" s="6" t="s">
        <v>1970</v>
      </c>
      <c r="G5076" s="6" t="s">
        <v>22</v>
      </c>
      <c r="H5076" s="7">
        <v>43399.945497685185</v>
      </c>
      <c r="I5076" s="7">
        <v>43390.798518518517</v>
      </c>
      <c r="J5076" s="4">
        <f t="shared" si="398"/>
        <v>2018</v>
      </c>
      <c r="K5076" s="4">
        <f t="shared" si="399"/>
        <v>10</v>
      </c>
      <c r="L5076" s="6">
        <f t="shared" si="400"/>
        <v>790299.0000000922</v>
      </c>
      <c r="M5076" s="8">
        <f t="shared" si="396"/>
        <v>13171.650000001537</v>
      </c>
      <c r="N5076" s="8">
        <f t="shared" si="397"/>
        <v>39514.95000000461</v>
      </c>
      <c r="O5076" s="18">
        <v>1</v>
      </c>
      <c r="P5076" s="6" t="s">
        <v>8426</v>
      </c>
      <c r="Q5076" s="6" t="s">
        <v>24</v>
      </c>
    </row>
    <row r="5077" spans="1:17" ht="15">
      <c r="A5077" s="6" t="s">
        <v>17</v>
      </c>
      <c r="B5077" s="6" t="s">
        <v>47</v>
      </c>
      <c r="C5077" s="6" t="s">
        <v>48</v>
      </c>
      <c r="D5077" s="6" t="s">
        <v>8427</v>
      </c>
      <c r="E5077" s="6">
        <v>2</v>
      </c>
      <c r="F5077" s="6" t="s">
        <v>1970</v>
      </c>
      <c r="G5077" s="6" t="s">
        <v>22</v>
      </c>
      <c r="H5077" s="7">
        <v>43399.945729166669</v>
      </c>
      <c r="I5077" s="7">
        <v>43390.798796296294</v>
      </c>
      <c r="J5077" s="4">
        <f t="shared" si="398"/>
        <v>2018</v>
      </c>
      <c r="K5077" s="4">
        <f t="shared" si="399"/>
        <v>10</v>
      </c>
      <c r="L5077" s="6">
        <f t="shared" si="400"/>
        <v>790295.00000041444</v>
      </c>
      <c r="M5077" s="8">
        <f t="shared" si="396"/>
        <v>13171.583333340241</v>
      </c>
      <c r="N5077" s="8">
        <f t="shared" si="397"/>
        <v>26343.166666680481</v>
      </c>
      <c r="O5077" s="18">
        <v>1</v>
      </c>
      <c r="P5077" s="6" t="s">
        <v>8428</v>
      </c>
      <c r="Q5077" s="6" t="s">
        <v>24</v>
      </c>
    </row>
    <row r="5078" spans="1:17" ht="15">
      <c r="A5078" s="6" t="s">
        <v>17</v>
      </c>
      <c r="B5078" s="6" t="s">
        <v>41</v>
      </c>
      <c r="C5078" s="6" t="s">
        <v>135</v>
      </c>
      <c r="D5078" s="6" t="s">
        <v>8429</v>
      </c>
      <c r="E5078" s="6">
        <v>45</v>
      </c>
      <c r="F5078" s="6" t="s">
        <v>1970</v>
      </c>
      <c r="G5078" s="6" t="s">
        <v>22</v>
      </c>
      <c r="H5078" s="7">
        <v>43399.968194444446</v>
      </c>
      <c r="I5078" s="7">
        <v>43390.798796296294</v>
      </c>
      <c r="J5078" s="4">
        <f t="shared" si="398"/>
        <v>2018</v>
      </c>
      <c r="K5078" s="4">
        <f t="shared" si="399"/>
        <v>10</v>
      </c>
      <c r="L5078" s="6">
        <f t="shared" si="400"/>
        <v>792236.00000026636</v>
      </c>
      <c r="M5078" s="8">
        <f t="shared" si="396"/>
        <v>13203.933333337773</v>
      </c>
      <c r="N5078" s="8">
        <f t="shared" si="397"/>
        <v>594177.00000019977</v>
      </c>
      <c r="O5078" s="18">
        <v>1</v>
      </c>
      <c r="P5078" s="6" t="s">
        <v>8430</v>
      </c>
      <c r="Q5078" s="6" t="s">
        <v>24</v>
      </c>
    </row>
    <row r="5079" spans="1:17" ht="15">
      <c r="A5079" s="6" t="s">
        <v>17</v>
      </c>
      <c r="B5079" s="6" t="s">
        <v>47</v>
      </c>
      <c r="C5079" s="6" t="s">
        <v>48</v>
      </c>
      <c r="D5079" s="6" t="s">
        <v>8431</v>
      </c>
      <c r="E5079" s="6">
        <v>3</v>
      </c>
      <c r="F5079" s="6" t="s">
        <v>1970</v>
      </c>
      <c r="G5079" s="6" t="s">
        <v>22</v>
      </c>
      <c r="H5079" s="7">
        <v>43399.948750000003</v>
      </c>
      <c r="I5079" s="7">
        <v>43390.799398148149</v>
      </c>
      <c r="J5079" s="4">
        <f t="shared" si="398"/>
        <v>2018</v>
      </c>
      <c r="K5079" s="4">
        <f t="shared" si="399"/>
        <v>10</v>
      </c>
      <c r="L5079" s="6">
        <f t="shared" si="400"/>
        <v>790504.00000023656</v>
      </c>
      <c r="M5079" s="8">
        <f t="shared" si="396"/>
        <v>13175.066666670609</v>
      </c>
      <c r="N5079" s="8">
        <f t="shared" si="397"/>
        <v>39525.200000011828</v>
      </c>
      <c r="O5079" s="18">
        <v>1</v>
      </c>
      <c r="P5079" s="6" t="s">
        <v>8432</v>
      </c>
      <c r="Q5079" s="6" t="s">
        <v>24</v>
      </c>
    </row>
    <row r="5080" spans="1:17" ht="15">
      <c r="A5080" s="6" t="s">
        <v>17</v>
      </c>
      <c r="B5080" s="6" t="s">
        <v>47</v>
      </c>
      <c r="C5080" s="6" t="s">
        <v>48</v>
      </c>
      <c r="D5080" s="6" t="s">
        <v>8433</v>
      </c>
      <c r="E5080" s="6">
        <v>3</v>
      </c>
      <c r="F5080" s="6" t="s">
        <v>1970</v>
      </c>
      <c r="G5080" s="6" t="s">
        <v>22</v>
      </c>
      <c r="H5080" s="7">
        <v>43411.447974537034</v>
      </c>
      <c r="I5080" s="7">
        <v>43390.804050925923</v>
      </c>
      <c r="J5080" s="4">
        <f t="shared" si="398"/>
        <v>2018</v>
      </c>
      <c r="K5080" s="4">
        <f t="shared" si="399"/>
        <v>10</v>
      </c>
      <c r="L5080" s="6">
        <f t="shared" si="400"/>
        <v>1783634.999999986</v>
      </c>
      <c r="M5080" s="8">
        <f t="shared" si="396"/>
        <v>29727.249999999767</v>
      </c>
      <c r="N5080" s="8">
        <f t="shared" si="397"/>
        <v>89181.749999999302</v>
      </c>
      <c r="O5080" s="18">
        <v>1</v>
      </c>
      <c r="P5080" s="6" t="s">
        <v>8434</v>
      </c>
      <c r="Q5080" s="6" t="s">
        <v>24</v>
      </c>
    </row>
    <row r="5081" spans="1:17" ht="15">
      <c r="A5081" s="6" t="s">
        <v>17</v>
      </c>
      <c r="B5081" s="6" t="s">
        <v>140</v>
      </c>
      <c r="C5081" s="6" t="s">
        <v>141</v>
      </c>
      <c r="D5081" s="6" t="s">
        <v>8435</v>
      </c>
      <c r="E5081" s="6">
        <v>2</v>
      </c>
      <c r="F5081" s="6" t="s">
        <v>1970</v>
      </c>
      <c r="G5081" s="6" t="s">
        <v>22</v>
      </c>
      <c r="H5081" s="7">
        <v>43402.891157407408</v>
      </c>
      <c r="I5081" s="7">
        <v>43390.804606481484</v>
      </c>
      <c r="J5081" s="4">
        <f t="shared" si="398"/>
        <v>2018</v>
      </c>
      <c r="K5081" s="4">
        <f t="shared" si="399"/>
        <v>10</v>
      </c>
      <c r="L5081" s="6">
        <f t="shared" si="400"/>
        <v>1044277.9999998165</v>
      </c>
      <c r="M5081" s="8">
        <f t="shared" si="396"/>
        <v>17404.633333330275</v>
      </c>
      <c r="N5081" s="8">
        <f t="shared" si="397"/>
        <v>34809.266666660551</v>
      </c>
      <c r="O5081" s="18">
        <v>1</v>
      </c>
      <c r="P5081" s="6" t="s">
        <v>8436</v>
      </c>
      <c r="Q5081" s="6" t="s">
        <v>24</v>
      </c>
    </row>
    <row r="5082" spans="1:17" ht="15">
      <c r="A5082" s="6" t="s">
        <v>17</v>
      </c>
      <c r="B5082" s="6" t="s">
        <v>140</v>
      </c>
      <c r="C5082" s="6" t="s">
        <v>141</v>
      </c>
      <c r="D5082" s="6" t="s">
        <v>8437</v>
      </c>
      <c r="E5082" s="6">
        <v>1</v>
      </c>
      <c r="F5082" s="6" t="s">
        <v>1970</v>
      </c>
      <c r="G5082" s="6" t="s">
        <v>22</v>
      </c>
      <c r="H5082" s="7">
        <v>43402.890046296299</v>
      </c>
      <c r="I5082" s="7">
        <v>43390.812893518516</v>
      </c>
      <c r="J5082" s="4">
        <f t="shared" si="398"/>
        <v>2018</v>
      </c>
      <c r="K5082" s="4">
        <f t="shared" si="399"/>
        <v>10</v>
      </c>
      <c r="L5082" s="6">
        <f t="shared" si="400"/>
        <v>1043466.0000004806</v>
      </c>
      <c r="M5082" s="8">
        <f t="shared" si="396"/>
        <v>17391.100000008009</v>
      </c>
      <c r="N5082" s="8">
        <f t="shared" si="397"/>
        <v>17391.100000008009</v>
      </c>
      <c r="O5082" s="18">
        <v>1</v>
      </c>
      <c r="P5082" s="6" t="s">
        <v>8438</v>
      </c>
      <c r="Q5082" s="6" t="s">
        <v>24</v>
      </c>
    </row>
    <row r="5083" spans="1:17" ht="15">
      <c r="A5083" s="6" t="s">
        <v>17</v>
      </c>
      <c r="B5083" s="6" t="s">
        <v>140</v>
      </c>
      <c r="C5083" s="6" t="s">
        <v>141</v>
      </c>
      <c r="D5083" s="6" t="s">
        <v>5062</v>
      </c>
      <c r="E5083" s="6">
        <v>2</v>
      </c>
      <c r="F5083" s="6" t="s">
        <v>1970</v>
      </c>
      <c r="G5083" s="6" t="s">
        <v>22</v>
      </c>
      <c r="H5083" s="7">
        <v>43402.89025462963</v>
      </c>
      <c r="I5083" s="7">
        <v>43390.813194444447</v>
      </c>
      <c r="J5083" s="4">
        <f t="shared" si="398"/>
        <v>2018</v>
      </c>
      <c r="K5083" s="4">
        <f t="shared" si="399"/>
        <v>10</v>
      </c>
      <c r="L5083" s="6">
        <f t="shared" si="400"/>
        <v>1043457.9999998678</v>
      </c>
      <c r="M5083" s="8">
        <f t="shared" si="396"/>
        <v>17390.966666664463</v>
      </c>
      <c r="N5083" s="8">
        <f t="shared" si="397"/>
        <v>34781.933333328925</v>
      </c>
      <c r="O5083" s="18">
        <v>1</v>
      </c>
      <c r="P5083" s="6" t="s">
        <v>8439</v>
      </c>
      <c r="Q5083" s="6" t="s">
        <v>24</v>
      </c>
    </row>
    <row r="5084" spans="1:17" ht="15">
      <c r="A5084" s="6" t="s">
        <v>17</v>
      </c>
      <c r="B5084" s="6" t="s">
        <v>140</v>
      </c>
      <c r="C5084" s="6" t="s">
        <v>141</v>
      </c>
      <c r="D5084" s="6" t="s">
        <v>8440</v>
      </c>
      <c r="E5084" s="6">
        <v>3</v>
      </c>
      <c r="F5084" s="6" t="s">
        <v>1970</v>
      </c>
      <c r="G5084" s="6" t="s">
        <v>22</v>
      </c>
      <c r="H5084" s="7">
        <v>43402.890486111108</v>
      </c>
      <c r="I5084" s="7">
        <v>43390.817685185182</v>
      </c>
      <c r="J5084" s="4">
        <f t="shared" si="398"/>
        <v>2018</v>
      </c>
      <c r="K5084" s="4">
        <f t="shared" si="399"/>
        <v>10</v>
      </c>
      <c r="L5084" s="6">
        <f t="shared" si="400"/>
        <v>1043089.9999999674</v>
      </c>
      <c r="M5084" s="8">
        <f t="shared" si="396"/>
        <v>17384.83333333279</v>
      </c>
      <c r="N5084" s="8">
        <f t="shared" si="397"/>
        <v>52154.49999999837</v>
      </c>
      <c r="O5084" s="18">
        <v>1</v>
      </c>
      <c r="P5084" s="6" t="s">
        <v>8441</v>
      </c>
      <c r="Q5084" s="6" t="s">
        <v>24</v>
      </c>
    </row>
    <row r="5085" spans="1:17" ht="15">
      <c r="A5085" s="6" t="s">
        <v>17</v>
      </c>
      <c r="B5085" s="6" t="s">
        <v>140</v>
      </c>
      <c r="C5085" s="6" t="s">
        <v>141</v>
      </c>
      <c r="D5085" s="6" t="s">
        <v>8442</v>
      </c>
      <c r="E5085" s="6">
        <v>2</v>
      </c>
      <c r="F5085" s="6" t="s">
        <v>1970</v>
      </c>
      <c r="G5085" s="6" t="s">
        <v>22</v>
      </c>
      <c r="H5085" s="7">
        <v>43402.890636574077</v>
      </c>
      <c r="I5085" s="7">
        <v>43390.817939814813</v>
      </c>
      <c r="J5085" s="4">
        <f t="shared" si="398"/>
        <v>2018</v>
      </c>
      <c r="K5085" s="4">
        <f t="shared" si="399"/>
        <v>10</v>
      </c>
      <c r="L5085" s="6">
        <f t="shared" si="400"/>
        <v>1043081.0000003781</v>
      </c>
      <c r="M5085" s="8">
        <f t="shared" si="396"/>
        <v>17384.683333339635</v>
      </c>
      <c r="N5085" s="8">
        <f t="shared" si="397"/>
        <v>34769.366666679271</v>
      </c>
      <c r="O5085" s="18">
        <v>1</v>
      </c>
      <c r="P5085" s="6" t="s">
        <v>8443</v>
      </c>
      <c r="Q5085" s="6" t="s">
        <v>24</v>
      </c>
    </row>
    <row r="5086" spans="1:17" ht="15">
      <c r="A5086" s="6" t="s">
        <v>17</v>
      </c>
      <c r="B5086" s="6" t="s">
        <v>47</v>
      </c>
      <c r="C5086" s="6" t="s">
        <v>48</v>
      </c>
      <c r="D5086" s="6" t="s">
        <v>8444</v>
      </c>
      <c r="E5086" s="6">
        <v>3</v>
      </c>
      <c r="F5086" s="6" t="s">
        <v>1970</v>
      </c>
      <c r="G5086" s="6" t="s">
        <v>22</v>
      </c>
      <c r="H5086" s="7">
        <v>43399.93891203704</v>
      </c>
      <c r="I5086" s="7">
        <v>43390.818159722221</v>
      </c>
      <c r="J5086" s="4">
        <f t="shared" si="398"/>
        <v>2018</v>
      </c>
      <c r="K5086" s="4">
        <f t="shared" si="399"/>
        <v>10</v>
      </c>
      <c r="L5086" s="6">
        <f t="shared" si="400"/>
        <v>788033.00000033341</v>
      </c>
      <c r="M5086" s="8">
        <f t="shared" si="396"/>
        <v>13133.88333333889</v>
      </c>
      <c r="N5086" s="8">
        <f t="shared" si="397"/>
        <v>39401.650000016671</v>
      </c>
      <c r="O5086" s="18">
        <v>1</v>
      </c>
      <c r="P5086" s="6" t="s">
        <v>8445</v>
      </c>
      <c r="Q5086" s="6" t="s">
        <v>24</v>
      </c>
    </row>
    <row r="5087" spans="1:17" ht="15">
      <c r="A5087" s="6" t="s">
        <v>17</v>
      </c>
      <c r="B5087" s="6" t="s">
        <v>47</v>
      </c>
      <c r="C5087" s="6" t="s">
        <v>48</v>
      </c>
      <c r="D5087" s="6" t="s">
        <v>236</v>
      </c>
      <c r="E5087" s="6">
        <v>19</v>
      </c>
      <c r="F5087" s="6" t="s">
        <v>1970</v>
      </c>
      <c r="G5087" s="6" t="s">
        <v>22</v>
      </c>
      <c r="H5087" s="7">
        <v>43399.921203703707</v>
      </c>
      <c r="I5087" s="7">
        <v>43390.818680555552</v>
      </c>
      <c r="J5087" s="4">
        <f t="shared" si="398"/>
        <v>2018</v>
      </c>
      <c r="K5087" s="4">
        <f t="shared" si="399"/>
        <v>10</v>
      </c>
      <c r="L5087" s="6">
        <f t="shared" si="400"/>
        <v>786458.00000054296</v>
      </c>
      <c r="M5087" s="8">
        <f t="shared" si="396"/>
        <v>13107.633333342383</v>
      </c>
      <c r="N5087" s="8">
        <f t="shared" si="397"/>
        <v>249045.03333350527</v>
      </c>
      <c r="O5087" s="18">
        <v>1</v>
      </c>
      <c r="P5087" s="6" t="s">
        <v>8446</v>
      </c>
      <c r="Q5087" s="6" t="s">
        <v>24</v>
      </c>
    </row>
    <row r="5088" spans="1:17" ht="15">
      <c r="A5088" s="6" t="s">
        <v>17</v>
      </c>
      <c r="B5088" s="6" t="s">
        <v>140</v>
      </c>
      <c r="C5088" s="6" t="s">
        <v>141</v>
      </c>
      <c r="D5088" s="6" t="s">
        <v>8447</v>
      </c>
      <c r="E5088" s="6">
        <v>1</v>
      </c>
      <c r="F5088" s="6" t="s">
        <v>1970</v>
      </c>
      <c r="G5088" s="6" t="s">
        <v>22</v>
      </c>
      <c r="H5088" s="7">
        <v>43402.888692129629</v>
      </c>
      <c r="I5088" s="7">
        <v>43390.820127314815</v>
      </c>
      <c r="J5088" s="4">
        <f t="shared" si="398"/>
        <v>2018</v>
      </c>
      <c r="K5088" s="4">
        <f t="shared" si="399"/>
        <v>10</v>
      </c>
      <c r="L5088" s="6">
        <f t="shared" si="400"/>
        <v>1042723.9999999059</v>
      </c>
      <c r="M5088" s="8">
        <f t="shared" si="396"/>
        <v>17378.733333331766</v>
      </c>
      <c r="N5088" s="8">
        <f t="shared" si="397"/>
        <v>17378.733333331766</v>
      </c>
      <c r="O5088" s="18">
        <v>1</v>
      </c>
      <c r="P5088" s="6" t="s">
        <v>8448</v>
      </c>
      <c r="Q5088" s="6" t="s">
        <v>24</v>
      </c>
    </row>
    <row r="5089" spans="1:17" ht="15">
      <c r="A5089" s="6" t="s">
        <v>17</v>
      </c>
      <c r="B5089" s="6" t="s">
        <v>140</v>
      </c>
      <c r="C5089" s="6" t="s">
        <v>141</v>
      </c>
      <c r="D5089" s="6" t="s">
        <v>2002</v>
      </c>
      <c r="E5089" s="6">
        <v>10</v>
      </c>
      <c r="F5089" s="6" t="s">
        <v>1970</v>
      </c>
      <c r="G5089" s="6" t="s">
        <v>22</v>
      </c>
      <c r="H5089" s="7">
        <v>43402.888912037037</v>
      </c>
      <c r="I5089" s="7">
        <v>43390.8203587963</v>
      </c>
      <c r="J5089" s="4">
        <f t="shared" si="398"/>
        <v>2018</v>
      </c>
      <c r="K5089" s="4">
        <f t="shared" si="399"/>
        <v>10</v>
      </c>
      <c r="L5089" s="6">
        <f t="shared" si="400"/>
        <v>1042722.9999996722</v>
      </c>
      <c r="M5089" s="8">
        <f t="shared" si="396"/>
        <v>17378.716666661203</v>
      </c>
      <c r="N5089" s="8">
        <f t="shared" si="397"/>
        <v>173787.16666661203</v>
      </c>
      <c r="O5089" s="18">
        <v>1</v>
      </c>
      <c r="P5089" s="6" t="s">
        <v>8449</v>
      </c>
      <c r="Q5089" s="6" t="s">
        <v>24</v>
      </c>
    </row>
    <row r="5090" spans="1:17" ht="15">
      <c r="A5090" s="6" t="s">
        <v>17</v>
      </c>
      <c r="B5090" s="6" t="s">
        <v>140</v>
      </c>
      <c r="C5090" s="6" t="s">
        <v>141</v>
      </c>
      <c r="D5090" s="6" t="s">
        <v>8450</v>
      </c>
      <c r="E5090" s="6">
        <v>3</v>
      </c>
      <c r="F5090" s="6" t="s">
        <v>1970</v>
      </c>
      <c r="G5090" s="6" t="s">
        <v>22</v>
      </c>
      <c r="H5090" s="7">
        <v>43402.887662037036</v>
      </c>
      <c r="I5090" s="7">
        <v>43390.823194444441</v>
      </c>
      <c r="J5090" s="4">
        <f t="shared" si="398"/>
        <v>2018</v>
      </c>
      <c r="K5090" s="4">
        <f t="shared" si="399"/>
        <v>10</v>
      </c>
      <c r="L5090" s="6">
        <f t="shared" si="400"/>
        <v>1042370.000000135</v>
      </c>
      <c r="M5090" s="8">
        <f t="shared" si="396"/>
        <v>17372.833333335584</v>
      </c>
      <c r="N5090" s="8">
        <f t="shared" si="397"/>
        <v>52118.500000006752</v>
      </c>
      <c r="O5090" s="18">
        <v>1</v>
      </c>
      <c r="P5090" s="6" t="s">
        <v>8451</v>
      </c>
      <c r="Q5090" s="6" t="s">
        <v>24</v>
      </c>
    </row>
    <row r="5091" spans="1:17" ht="15">
      <c r="A5091" s="6" t="s">
        <v>17</v>
      </c>
      <c r="B5091" s="6" t="s">
        <v>140</v>
      </c>
      <c r="C5091" s="6" t="s">
        <v>141</v>
      </c>
      <c r="D5091" s="6" t="s">
        <v>8452</v>
      </c>
      <c r="E5091" s="6">
        <v>1</v>
      </c>
      <c r="F5091" s="6" t="s">
        <v>1970</v>
      </c>
      <c r="G5091" s="6" t="s">
        <v>22</v>
      </c>
      <c r="H5091" s="7">
        <v>43402.881886574076</v>
      </c>
      <c r="I5091" s="7">
        <v>43390.82885416667</v>
      </c>
      <c r="J5091" s="4">
        <f t="shared" si="398"/>
        <v>2018</v>
      </c>
      <c r="K5091" s="4">
        <f t="shared" si="399"/>
        <v>10</v>
      </c>
      <c r="L5091" s="6">
        <f t="shared" si="400"/>
        <v>1041381.9999998901</v>
      </c>
      <c r="M5091" s="8">
        <f t="shared" si="396"/>
        <v>17356.366666664835</v>
      </c>
      <c r="N5091" s="8">
        <f t="shared" si="397"/>
        <v>17356.366666664835</v>
      </c>
      <c r="O5091" s="18">
        <v>1</v>
      </c>
      <c r="P5091" s="6" t="s">
        <v>8453</v>
      </c>
      <c r="Q5091" s="6" t="s">
        <v>24</v>
      </c>
    </row>
    <row r="5092" spans="1:17" ht="15">
      <c r="A5092" s="6" t="s">
        <v>17</v>
      </c>
      <c r="B5092" s="6" t="s">
        <v>140</v>
      </c>
      <c r="C5092" s="6" t="s">
        <v>141</v>
      </c>
      <c r="D5092" s="6" t="s">
        <v>8454</v>
      </c>
      <c r="E5092" s="6">
        <v>2</v>
      </c>
      <c r="F5092" s="6" t="s">
        <v>1970</v>
      </c>
      <c r="G5092" s="6" t="s">
        <v>22</v>
      </c>
      <c r="H5092" s="7">
        <v>43402.882025462961</v>
      </c>
      <c r="I5092" s="7">
        <v>43390.829293981478</v>
      </c>
      <c r="J5092" s="4">
        <f t="shared" si="398"/>
        <v>2018</v>
      </c>
      <c r="K5092" s="4">
        <f t="shared" si="399"/>
        <v>10</v>
      </c>
      <c r="L5092" s="6">
        <f t="shared" si="400"/>
        <v>1041356.0000000987</v>
      </c>
      <c r="M5092" s="8">
        <f t="shared" si="396"/>
        <v>17355.933333334979</v>
      </c>
      <c r="N5092" s="8">
        <f t="shared" si="397"/>
        <v>34711.866666669957</v>
      </c>
      <c r="O5092" s="18">
        <v>1</v>
      </c>
      <c r="P5092" s="6" t="s">
        <v>8455</v>
      </c>
      <c r="Q5092" s="6" t="s">
        <v>24</v>
      </c>
    </row>
    <row r="5093" spans="1:17" ht="15">
      <c r="A5093" s="6" t="s">
        <v>17</v>
      </c>
      <c r="B5093" s="6" t="s">
        <v>140</v>
      </c>
      <c r="C5093" s="6" t="s">
        <v>141</v>
      </c>
      <c r="D5093" s="6" t="s">
        <v>8456</v>
      </c>
      <c r="E5093" s="6">
        <v>4</v>
      </c>
      <c r="F5093" s="6" t="s">
        <v>1970</v>
      </c>
      <c r="G5093" s="6" t="s">
        <v>22</v>
      </c>
      <c r="H5093" s="7">
        <v>43402.882164351853</v>
      </c>
      <c r="I5093" s="7">
        <v>43390.832083333335</v>
      </c>
      <c r="J5093" s="4">
        <f t="shared" si="398"/>
        <v>2018</v>
      </c>
      <c r="K5093" s="4">
        <f t="shared" si="399"/>
        <v>10</v>
      </c>
      <c r="L5093" s="6">
        <f t="shared" si="400"/>
        <v>1041127.0000000019</v>
      </c>
      <c r="M5093" s="8">
        <f t="shared" si="396"/>
        <v>17352.116666666698</v>
      </c>
      <c r="N5093" s="8">
        <f t="shared" si="397"/>
        <v>69408.466666666791</v>
      </c>
      <c r="O5093" s="18">
        <v>1</v>
      </c>
      <c r="P5093" s="6" t="s">
        <v>8457</v>
      </c>
      <c r="Q5093" s="6" t="s">
        <v>24</v>
      </c>
    </row>
    <row r="5094" spans="1:17" ht="15">
      <c r="A5094" s="6" t="s">
        <v>17</v>
      </c>
      <c r="B5094" s="6" t="s">
        <v>140</v>
      </c>
      <c r="C5094" s="6" t="s">
        <v>141</v>
      </c>
      <c r="D5094" s="6" t="s">
        <v>8458</v>
      </c>
      <c r="E5094" s="6">
        <v>2</v>
      </c>
      <c r="F5094" s="6" t="s">
        <v>1970</v>
      </c>
      <c r="G5094" s="6" t="s">
        <v>22</v>
      </c>
      <c r="H5094" s="7">
        <v>43402.882337962961</v>
      </c>
      <c r="I5094" s="7">
        <v>43390.834178240744</v>
      </c>
      <c r="J5094" s="4">
        <f t="shared" si="398"/>
        <v>2018</v>
      </c>
      <c r="K5094" s="4">
        <f t="shared" si="399"/>
        <v>10</v>
      </c>
      <c r="L5094" s="6">
        <f t="shared" si="400"/>
        <v>1040960.9999995446</v>
      </c>
      <c r="M5094" s="8">
        <f t="shared" si="396"/>
        <v>17349.34999999241</v>
      </c>
      <c r="N5094" s="8">
        <f t="shared" si="397"/>
        <v>34698.699999984819</v>
      </c>
      <c r="O5094" s="18">
        <v>1</v>
      </c>
      <c r="P5094" s="6" t="s">
        <v>8459</v>
      </c>
      <c r="Q5094" s="6" t="s">
        <v>24</v>
      </c>
    </row>
    <row r="5095" spans="1:17" ht="15">
      <c r="A5095" s="6" t="s">
        <v>17</v>
      </c>
      <c r="B5095" s="6" t="s">
        <v>140</v>
      </c>
      <c r="C5095" s="6" t="s">
        <v>141</v>
      </c>
      <c r="D5095" s="6" t="s">
        <v>8460</v>
      </c>
      <c r="E5095" s="6">
        <v>1</v>
      </c>
      <c r="F5095" s="6" t="s">
        <v>1970</v>
      </c>
      <c r="G5095" s="6" t="s">
        <v>22</v>
      </c>
      <c r="H5095" s="7">
        <v>43402.882557870369</v>
      </c>
      <c r="I5095" s="7">
        <v>43390.835243055553</v>
      </c>
      <c r="J5095" s="4">
        <f t="shared" si="398"/>
        <v>2018</v>
      </c>
      <c r="K5095" s="4">
        <f t="shared" si="399"/>
        <v>10</v>
      </c>
      <c r="L5095" s="6">
        <f t="shared" si="400"/>
        <v>1040888.000000082</v>
      </c>
      <c r="M5095" s="8">
        <f t="shared" si="396"/>
        <v>17348.133333334699</v>
      </c>
      <c r="N5095" s="8">
        <f t="shared" si="397"/>
        <v>17348.133333334699</v>
      </c>
      <c r="O5095" s="18">
        <v>1</v>
      </c>
      <c r="P5095" s="6" t="s">
        <v>8461</v>
      </c>
      <c r="Q5095" s="6" t="s">
        <v>24</v>
      </c>
    </row>
    <row r="5096" spans="1:17" ht="15">
      <c r="A5096" s="6" t="s">
        <v>17</v>
      </c>
      <c r="B5096" s="6" t="s">
        <v>140</v>
      </c>
      <c r="C5096" s="6" t="s">
        <v>141</v>
      </c>
      <c r="D5096" s="6" t="s">
        <v>8462</v>
      </c>
      <c r="E5096" s="6">
        <v>3</v>
      </c>
      <c r="F5096" s="6" t="s">
        <v>1970</v>
      </c>
      <c r="G5096" s="6" t="s">
        <v>22</v>
      </c>
      <c r="H5096" s="7">
        <v>43402.879317129627</v>
      </c>
      <c r="I5096" s="7">
        <v>43390.836539351854</v>
      </c>
      <c r="J5096" s="4">
        <f t="shared" si="398"/>
        <v>2018</v>
      </c>
      <c r="K5096" s="4">
        <f t="shared" si="399"/>
        <v>10</v>
      </c>
      <c r="L5096" s="6">
        <f t="shared" si="400"/>
        <v>1040495.9999996005</v>
      </c>
      <c r="M5096" s="8">
        <f t="shared" si="396"/>
        <v>17341.599999993341</v>
      </c>
      <c r="N5096" s="8">
        <f t="shared" si="397"/>
        <v>52024.799999980023</v>
      </c>
      <c r="O5096" s="18">
        <v>1</v>
      </c>
      <c r="P5096" s="6" t="s">
        <v>8463</v>
      </c>
      <c r="Q5096" s="6" t="s">
        <v>24</v>
      </c>
    </row>
    <row r="5097" spans="1:17" ht="15">
      <c r="A5097" s="6" t="s">
        <v>17</v>
      </c>
      <c r="B5097" s="6" t="s">
        <v>140</v>
      </c>
      <c r="C5097" s="6" t="s">
        <v>141</v>
      </c>
      <c r="D5097" s="6" t="s">
        <v>5177</v>
      </c>
      <c r="E5097" s="6">
        <v>90</v>
      </c>
      <c r="F5097" s="6" t="s">
        <v>1970</v>
      </c>
      <c r="G5097" s="6" t="s">
        <v>22</v>
      </c>
      <c r="H5097" s="7">
        <v>43402.879155092596</v>
      </c>
      <c r="I5097" s="7">
        <v>43390.83865740741</v>
      </c>
      <c r="J5097" s="4">
        <f t="shared" si="398"/>
        <v>2018</v>
      </c>
      <c r="K5097" s="4">
        <f t="shared" si="399"/>
        <v>10</v>
      </c>
      <c r="L5097" s="6">
        <f t="shared" si="400"/>
        <v>1040299.0000000689</v>
      </c>
      <c r="M5097" s="8">
        <f t="shared" si="396"/>
        <v>17338.316666667815</v>
      </c>
      <c r="N5097" s="8">
        <f t="shared" si="397"/>
        <v>1560448.5000001034</v>
      </c>
      <c r="O5097" s="18">
        <v>1</v>
      </c>
      <c r="P5097" s="6" t="s">
        <v>8464</v>
      </c>
      <c r="Q5097" s="6" t="s">
        <v>24</v>
      </c>
    </row>
    <row r="5098" spans="1:17" ht="15">
      <c r="A5098" s="6" t="s">
        <v>17</v>
      </c>
      <c r="B5098" s="6" t="s">
        <v>140</v>
      </c>
      <c r="C5098" s="6" t="s">
        <v>141</v>
      </c>
      <c r="D5098" s="6" t="s">
        <v>8465</v>
      </c>
      <c r="E5098" s="6">
        <v>2</v>
      </c>
      <c r="F5098" s="6" t="s">
        <v>1970</v>
      </c>
      <c r="G5098" s="6" t="s">
        <v>22</v>
      </c>
      <c r="H5098" s="7">
        <v>43402.879444444443</v>
      </c>
      <c r="I5098" s="7">
        <v>43390.839444444442</v>
      </c>
      <c r="J5098" s="4">
        <f t="shared" si="398"/>
        <v>2018</v>
      </c>
      <c r="K5098" s="4">
        <f t="shared" si="399"/>
        <v>10</v>
      </c>
      <c r="L5098" s="6">
        <f t="shared" si="400"/>
        <v>1040256.0000000754</v>
      </c>
      <c r="M5098" s="8">
        <f t="shared" si="396"/>
        <v>17337.600000001257</v>
      </c>
      <c r="N5098" s="8">
        <f t="shared" si="397"/>
        <v>34675.200000002515</v>
      </c>
      <c r="O5098" s="18">
        <v>1</v>
      </c>
      <c r="P5098" s="6" t="s">
        <v>8466</v>
      </c>
      <c r="Q5098" s="6" t="s">
        <v>24</v>
      </c>
    </row>
    <row r="5099" spans="1:17" ht="15">
      <c r="A5099" s="6" t="s">
        <v>17</v>
      </c>
      <c r="B5099" s="6" t="s">
        <v>140</v>
      </c>
      <c r="C5099" s="6" t="s">
        <v>141</v>
      </c>
      <c r="D5099" s="6" t="s">
        <v>8467</v>
      </c>
      <c r="E5099" s="6">
        <v>2</v>
      </c>
      <c r="F5099" s="6" t="s">
        <v>1970</v>
      </c>
      <c r="G5099" s="6" t="s">
        <v>22</v>
      </c>
      <c r="H5099" s="7">
        <v>43402.879583333335</v>
      </c>
      <c r="I5099" s="7">
        <v>43390.839872685188</v>
      </c>
      <c r="J5099" s="4">
        <f t="shared" si="398"/>
        <v>2018</v>
      </c>
      <c r="K5099" s="4">
        <f t="shared" si="399"/>
        <v>10</v>
      </c>
      <c r="L5099" s="6">
        <f t="shared" si="400"/>
        <v>1040230.9999998892</v>
      </c>
      <c r="M5099" s="8">
        <f t="shared" si="396"/>
        <v>17337.183333331486</v>
      </c>
      <c r="N5099" s="8">
        <f t="shared" si="397"/>
        <v>34674.366666662972</v>
      </c>
      <c r="O5099" s="18">
        <v>1</v>
      </c>
      <c r="P5099" s="6" t="s">
        <v>8468</v>
      </c>
      <c r="Q5099" s="6" t="s">
        <v>24</v>
      </c>
    </row>
    <row r="5100" spans="1:17" ht="15">
      <c r="A5100" s="6" t="s">
        <v>17</v>
      </c>
      <c r="B5100" s="6" t="s">
        <v>140</v>
      </c>
      <c r="C5100" s="6" t="s">
        <v>141</v>
      </c>
      <c r="D5100" s="6" t="s">
        <v>6531</v>
      </c>
      <c r="E5100" s="6">
        <v>9</v>
      </c>
      <c r="F5100" s="6" t="s">
        <v>1970</v>
      </c>
      <c r="G5100" s="6" t="s">
        <v>22</v>
      </c>
      <c r="H5100" s="7">
        <v>43402.87976851852</v>
      </c>
      <c r="I5100" s="7">
        <v>43390.840543981481</v>
      </c>
      <c r="J5100" s="4">
        <f t="shared" si="398"/>
        <v>2018</v>
      </c>
      <c r="K5100" s="4">
        <f t="shared" si="399"/>
        <v>10</v>
      </c>
      <c r="L5100" s="6">
        <f t="shared" si="400"/>
        <v>1040189.0000001295</v>
      </c>
      <c r="M5100" s="8">
        <f t="shared" si="396"/>
        <v>17336.483333335491</v>
      </c>
      <c r="N5100" s="8">
        <f t="shared" si="397"/>
        <v>156028.35000001942</v>
      </c>
      <c r="O5100" s="18">
        <v>1</v>
      </c>
      <c r="P5100" s="6" t="s">
        <v>8469</v>
      </c>
      <c r="Q5100" s="6" t="s">
        <v>24</v>
      </c>
    </row>
    <row r="5101" spans="1:17" ht="15">
      <c r="A5101" s="6" t="s">
        <v>17</v>
      </c>
      <c r="B5101" s="6" t="s">
        <v>140</v>
      </c>
      <c r="C5101" s="6" t="s">
        <v>141</v>
      </c>
      <c r="D5101" s="6" t="s">
        <v>8470</v>
      </c>
      <c r="E5101" s="6">
        <v>7</v>
      </c>
      <c r="F5101" s="6" t="s">
        <v>1970</v>
      </c>
      <c r="G5101" s="6" t="s">
        <v>22</v>
      </c>
      <c r="H5101" s="7">
        <v>43402.879930555559</v>
      </c>
      <c r="I5101" s="7">
        <v>43390.84097222222</v>
      </c>
      <c r="J5101" s="4">
        <f t="shared" si="398"/>
        <v>2018</v>
      </c>
      <c r="K5101" s="4">
        <f t="shared" si="399"/>
        <v>10</v>
      </c>
      <c r="L5101" s="6">
        <f t="shared" si="400"/>
        <v>1040166.0000004107</v>
      </c>
      <c r="M5101" s="8">
        <f t="shared" si="396"/>
        <v>17336.100000006845</v>
      </c>
      <c r="N5101" s="8">
        <f t="shared" si="397"/>
        <v>121352.70000004792</v>
      </c>
      <c r="O5101" s="18">
        <v>1</v>
      </c>
      <c r="P5101" s="6" t="s">
        <v>8471</v>
      </c>
      <c r="Q5101" s="6" t="s">
        <v>24</v>
      </c>
    </row>
    <row r="5102" spans="1:17" ht="15">
      <c r="A5102" s="6" t="s">
        <v>17</v>
      </c>
      <c r="B5102" s="6" t="s">
        <v>140</v>
      </c>
      <c r="C5102" s="6" t="s">
        <v>141</v>
      </c>
      <c r="D5102" s="6" t="s">
        <v>8472</v>
      </c>
      <c r="E5102" s="6">
        <v>1</v>
      </c>
      <c r="F5102" s="6" t="s">
        <v>1970</v>
      </c>
      <c r="G5102" s="6" t="s">
        <v>22</v>
      </c>
      <c r="H5102" s="7">
        <v>43402.877997685187</v>
      </c>
      <c r="I5102" s="7">
        <v>43390.841215277775</v>
      </c>
      <c r="J5102" s="4">
        <f t="shared" si="398"/>
        <v>2018</v>
      </c>
      <c r="K5102" s="4">
        <f t="shared" si="399"/>
        <v>10</v>
      </c>
      <c r="L5102" s="6">
        <f t="shared" si="400"/>
        <v>1039978.0000004685</v>
      </c>
      <c r="M5102" s="8">
        <f t="shared" si="396"/>
        <v>17332.966666674474</v>
      </c>
      <c r="N5102" s="8">
        <f t="shared" si="397"/>
        <v>17332.966666674474</v>
      </c>
      <c r="O5102" s="18">
        <v>1</v>
      </c>
      <c r="P5102" s="6" t="s">
        <v>8473</v>
      </c>
      <c r="Q5102" s="6" t="s">
        <v>24</v>
      </c>
    </row>
    <row r="5103" spans="1:17" ht="15">
      <c r="A5103" s="6" t="s">
        <v>17</v>
      </c>
      <c r="B5103" s="6" t="s">
        <v>140</v>
      </c>
      <c r="C5103" s="6" t="s">
        <v>141</v>
      </c>
      <c r="D5103" s="6" t="s">
        <v>8474</v>
      </c>
      <c r="E5103" s="6">
        <v>1</v>
      </c>
      <c r="F5103" s="6" t="s">
        <v>1970</v>
      </c>
      <c r="G5103" s="6" t="s">
        <v>22</v>
      </c>
      <c r="H5103" s="7">
        <v>43402.878240740742</v>
      </c>
      <c r="I5103" s="7">
        <v>43390.841516203705</v>
      </c>
      <c r="J5103" s="4">
        <f t="shared" si="398"/>
        <v>2018</v>
      </c>
      <c r="K5103" s="4">
        <f t="shared" si="399"/>
        <v>10</v>
      </c>
      <c r="L5103" s="6">
        <f t="shared" si="400"/>
        <v>1039972.9999999283</v>
      </c>
      <c r="M5103" s="8">
        <f t="shared" si="396"/>
        <v>17332.883333332138</v>
      </c>
      <c r="N5103" s="8">
        <f t="shared" si="397"/>
        <v>17332.883333332138</v>
      </c>
      <c r="O5103" s="18">
        <v>1</v>
      </c>
      <c r="P5103" s="6" t="s">
        <v>8475</v>
      </c>
      <c r="Q5103" s="6" t="s">
        <v>24</v>
      </c>
    </row>
    <row r="5104" spans="1:17" ht="15">
      <c r="A5104" s="6" t="s">
        <v>17</v>
      </c>
      <c r="B5104" s="6" t="s">
        <v>140</v>
      </c>
      <c r="C5104" s="6" t="s">
        <v>141</v>
      </c>
      <c r="D5104" s="6" t="s">
        <v>312</v>
      </c>
      <c r="E5104" s="6">
        <v>32</v>
      </c>
      <c r="F5104" s="6" t="s">
        <v>1970</v>
      </c>
      <c r="G5104" s="6" t="s">
        <v>22</v>
      </c>
      <c r="H5104" s="7">
        <v>43402.877685185187</v>
      </c>
      <c r="I5104" s="7">
        <v>43390.842280092591</v>
      </c>
      <c r="J5104" s="4">
        <f t="shared" si="398"/>
        <v>2018</v>
      </c>
      <c r="K5104" s="4">
        <f t="shared" si="399"/>
        <v>10</v>
      </c>
      <c r="L5104" s="6">
        <f t="shared" si="400"/>
        <v>1039859.0000003111</v>
      </c>
      <c r="M5104" s="8">
        <f t="shared" si="396"/>
        <v>17330.983333338518</v>
      </c>
      <c r="N5104" s="8">
        <f t="shared" si="397"/>
        <v>554591.46666683257</v>
      </c>
      <c r="O5104" s="18">
        <v>1</v>
      </c>
      <c r="P5104" s="6" t="s">
        <v>8476</v>
      </c>
      <c r="Q5104" s="6" t="s">
        <v>24</v>
      </c>
    </row>
    <row r="5105" spans="1:17" ht="15">
      <c r="A5105" s="6" t="s">
        <v>17</v>
      </c>
      <c r="B5105" s="6" t="s">
        <v>140</v>
      </c>
      <c r="C5105" s="6" t="s">
        <v>141</v>
      </c>
      <c r="D5105" s="6" t="s">
        <v>142</v>
      </c>
      <c r="E5105" s="6">
        <v>234</v>
      </c>
      <c r="F5105" s="6" t="s">
        <v>1970</v>
      </c>
      <c r="G5105" s="6" t="s">
        <v>22</v>
      </c>
      <c r="H5105" s="7">
        <v>43400.953344907408</v>
      </c>
      <c r="I5105" s="7">
        <v>43390.842615740738</v>
      </c>
      <c r="J5105" s="4">
        <f t="shared" si="398"/>
        <v>2018</v>
      </c>
      <c r="K5105" s="4">
        <f t="shared" si="399"/>
        <v>10</v>
      </c>
      <c r="L5105" s="6">
        <f t="shared" si="400"/>
        <v>873567.00000031851</v>
      </c>
      <c r="M5105" s="8">
        <f t="shared" si="396"/>
        <v>14559.450000005309</v>
      </c>
      <c r="N5105" s="8">
        <f t="shared" si="397"/>
        <v>3406911.3000012422</v>
      </c>
      <c r="O5105" s="18">
        <v>1</v>
      </c>
      <c r="P5105" s="6" t="s">
        <v>8477</v>
      </c>
      <c r="Q5105" s="6" t="s">
        <v>24</v>
      </c>
    </row>
    <row r="5106" spans="1:17" ht="15">
      <c r="A5106" s="6" t="s">
        <v>17</v>
      </c>
      <c r="B5106" s="6" t="s">
        <v>140</v>
      </c>
      <c r="C5106" s="6" t="s">
        <v>141</v>
      </c>
      <c r="D5106" s="6" t="s">
        <v>6146</v>
      </c>
      <c r="E5106" s="6">
        <v>4</v>
      </c>
      <c r="F5106" s="6" t="s">
        <v>1970</v>
      </c>
      <c r="G5106" s="6" t="s">
        <v>22</v>
      </c>
      <c r="H5106" s="7">
        <v>43402.878391203703</v>
      </c>
      <c r="I5106" s="7">
        <v>43390.843356481484</v>
      </c>
      <c r="J5106" s="4">
        <f t="shared" si="398"/>
        <v>2018</v>
      </c>
      <c r="K5106" s="4">
        <f t="shared" si="399"/>
        <v>10</v>
      </c>
      <c r="L5106" s="6">
        <f t="shared" si="400"/>
        <v>1039826.9999997457</v>
      </c>
      <c r="M5106" s="8">
        <f t="shared" si="396"/>
        <v>17330.449999995762</v>
      </c>
      <c r="N5106" s="8">
        <f t="shared" si="397"/>
        <v>69321.79999998305</v>
      </c>
      <c r="O5106" s="18">
        <v>1</v>
      </c>
      <c r="P5106" s="6" t="s">
        <v>8478</v>
      </c>
      <c r="Q5106" s="6" t="s">
        <v>24</v>
      </c>
    </row>
    <row r="5107" spans="1:17" ht="15">
      <c r="A5107" s="6" t="s">
        <v>17</v>
      </c>
      <c r="B5107" s="6" t="s">
        <v>140</v>
      </c>
      <c r="C5107" s="6" t="s">
        <v>141</v>
      </c>
      <c r="D5107" s="6" t="s">
        <v>8479</v>
      </c>
      <c r="E5107" s="6">
        <v>1</v>
      </c>
      <c r="F5107" s="6" t="s">
        <v>1970</v>
      </c>
      <c r="G5107" s="6" t="s">
        <v>22</v>
      </c>
      <c r="H5107" s="7">
        <v>43391.928263888891</v>
      </c>
      <c r="I5107" s="7">
        <v>43390.843668981484</v>
      </c>
      <c r="J5107" s="4">
        <f t="shared" si="398"/>
        <v>2018</v>
      </c>
      <c r="K5107" s="4">
        <f t="shared" si="399"/>
        <v>10</v>
      </c>
      <c r="L5107" s="6">
        <f t="shared" si="400"/>
        <v>93708.99999991525</v>
      </c>
      <c r="M5107" s="8">
        <f t="shared" si="396"/>
        <v>1561.8166666652542</v>
      </c>
      <c r="N5107" s="8">
        <f t="shared" si="397"/>
        <v>1561.8166666652542</v>
      </c>
      <c r="O5107" s="18">
        <v>1</v>
      </c>
      <c r="P5107" s="6" t="s">
        <v>8480</v>
      </c>
      <c r="Q5107" s="6" t="s">
        <v>24</v>
      </c>
    </row>
    <row r="5108" spans="1:17" ht="15">
      <c r="A5108" s="6" t="s">
        <v>17</v>
      </c>
      <c r="B5108" s="6" t="s">
        <v>41</v>
      </c>
      <c r="C5108" s="6" t="s">
        <v>129</v>
      </c>
      <c r="D5108" s="6" t="s">
        <v>8481</v>
      </c>
      <c r="E5108" s="6">
        <v>2</v>
      </c>
      <c r="F5108" s="6" t="s">
        <v>1970</v>
      </c>
      <c r="G5108" s="6" t="s">
        <v>22</v>
      </c>
      <c r="H5108" s="7">
        <v>43397.471388888887</v>
      </c>
      <c r="I5108" s="7">
        <v>43390.910752314812</v>
      </c>
      <c r="J5108" s="4">
        <f t="shared" si="398"/>
        <v>2018</v>
      </c>
      <c r="K5108" s="4">
        <f t="shared" si="399"/>
        <v>10</v>
      </c>
      <c r="L5108" s="6">
        <f t="shared" si="400"/>
        <v>566839.00000008289</v>
      </c>
      <c r="M5108" s="8">
        <f t="shared" si="396"/>
        <v>9447.3166666680481</v>
      </c>
      <c r="N5108" s="8">
        <f t="shared" si="397"/>
        <v>18894.633333336096</v>
      </c>
      <c r="O5108" s="18">
        <v>1</v>
      </c>
      <c r="P5108" s="6" t="s">
        <v>8482</v>
      </c>
      <c r="Q5108" s="6" t="s">
        <v>24</v>
      </c>
    </row>
    <row r="5109" spans="1:17" ht="15">
      <c r="A5109" s="6" t="s">
        <v>17</v>
      </c>
      <c r="B5109" s="6" t="s">
        <v>41</v>
      </c>
      <c r="C5109" s="6" t="s">
        <v>129</v>
      </c>
      <c r="D5109" s="6" t="s">
        <v>8483</v>
      </c>
      <c r="E5109" s="6">
        <v>2</v>
      </c>
      <c r="F5109" s="6" t="s">
        <v>1970</v>
      </c>
      <c r="G5109" s="6" t="s">
        <v>22</v>
      </c>
      <c r="H5109" s="7">
        <v>43397.473634259259</v>
      </c>
      <c r="I5109" s="7">
        <v>43390.910752314812</v>
      </c>
      <c r="J5109" s="4">
        <f t="shared" si="398"/>
        <v>2018</v>
      </c>
      <c r="K5109" s="4">
        <f t="shared" si="399"/>
        <v>10</v>
      </c>
      <c r="L5109" s="6">
        <f t="shared" si="400"/>
        <v>567033.00000017043</v>
      </c>
      <c r="M5109" s="8">
        <f t="shared" si="396"/>
        <v>9450.5500000028405</v>
      </c>
      <c r="N5109" s="8">
        <f t="shared" si="397"/>
        <v>18901.100000005681</v>
      </c>
      <c r="O5109" s="18">
        <v>1</v>
      </c>
      <c r="P5109" s="6" t="s">
        <v>8484</v>
      </c>
      <c r="Q5109" s="6" t="s">
        <v>24</v>
      </c>
    </row>
    <row r="5110" spans="1:17" ht="15">
      <c r="A5110" s="6" t="s">
        <v>17</v>
      </c>
      <c r="B5110" s="6" t="s">
        <v>41</v>
      </c>
      <c r="C5110" s="6" t="s">
        <v>129</v>
      </c>
      <c r="D5110" s="6" t="s">
        <v>8485</v>
      </c>
      <c r="E5110" s="6">
        <v>2</v>
      </c>
      <c r="F5110" s="6" t="s">
        <v>1970</v>
      </c>
      <c r="G5110" s="6" t="s">
        <v>22</v>
      </c>
      <c r="H5110" s="7">
        <v>43397.475497685184</v>
      </c>
      <c r="I5110" s="7">
        <v>43390.910752314812</v>
      </c>
      <c r="J5110" s="4">
        <f t="shared" si="398"/>
        <v>2018</v>
      </c>
      <c r="K5110" s="4">
        <f t="shared" si="399"/>
        <v>10</v>
      </c>
      <c r="L5110" s="6">
        <f t="shared" si="400"/>
        <v>567194.00000008754</v>
      </c>
      <c r="M5110" s="8">
        <f t="shared" si="396"/>
        <v>9453.2333333347924</v>
      </c>
      <c r="N5110" s="8">
        <f t="shared" si="397"/>
        <v>18906.466666669585</v>
      </c>
      <c r="O5110" s="18">
        <v>1</v>
      </c>
      <c r="P5110" s="6" t="s">
        <v>8486</v>
      </c>
      <c r="Q5110" s="6" t="s">
        <v>24</v>
      </c>
    </row>
    <row r="5111" spans="1:17" ht="15">
      <c r="A5111" s="6" t="s">
        <v>17</v>
      </c>
      <c r="B5111" s="6" t="s">
        <v>41</v>
      </c>
      <c r="C5111" s="6" t="s">
        <v>129</v>
      </c>
      <c r="D5111" s="6" t="s">
        <v>8487</v>
      </c>
      <c r="E5111" s="6">
        <v>1</v>
      </c>
      <c r="F5111" s="6" t="s">
        <v>1970</v>
      </c>
      <c r="G5111" s="6" t="s">
        <v>22</v>
      </c>
      <c r="H5111" s="7">
        <v>43396.50037037037</v>
      </c>
      <c r="I5111" s="17">
        <v>43390.910752314812</v>
      </c>
      <c r="J5111" s="4">
        <f t="shared" si="398"/>
        <v>2018</v>
      </c>
      <c r="K5111" s="4">
        <f t="shared" si="399"/>
        <v>10</v>
      </c>
      <c r="L5111" s="6">
        <f t="shared" si="400"/>
        <v>482943.00000015646</v>
      </c>
      <c r="M5111" s="8">
        <f t="shared" si="396"/>
        <v>8049.0500000026077</v>
      </c>
      <c r="N5111" s="8">
        <f t="shared" si="397"/>
        <v>8049.0500000026077</v>
      </c>
      <c r="O5111" s="18">
        <v>1</v>
      </c>
      <c r="P5111" s="6" t="s">
        <v>8488</v>
      </c>
      <c r="Q5111" s="6" t="s">
        <v>24</v>
      </c>
    </row>
    <row r="5112" spans="1:17" ht="15">
      <c r="A5112" s="6" t="s">
        <v>17</v>
      </c>
      <c r="B5112" s="6" t="s">
        <v>41</v>
      </c>
      <c r="C5112" s="6" t="s">
        <v>129</v>
      </c>
      <c r="D5112" s="6" t="s">
        <v>8489</v>
      </c>
      <c r="E5112" s="6">
        <v>6</v>
      </c>
      <c r="F5112" s="6" t="s">
        <v>1970</v>
      </c>
      <c r="G5112" s="6" t="s">
        <v>22</v>
      </c>
      <c r="H5112" s="7">
        <v>43398.486550925925</v>
      </c>
      <c r="I5112" s="17">
        <v>43390.910752314812</v>
      </c>
      <c r="J5112" s="4">
        <f t="shared" si="398"/>
        <v>2018</v>
      </c>
      <c r="K5112" s="4">
        <f t="shared" si="399"/>
        <v>10</v>
      </c>
      <c r="L5112" s="6">
        <f t="shared" si="400"/>
        <v>654549.00000016205</v>
      </c>
      <c r="M5112" s="8">
        <f t="shared" si="396"/>
        <v>10909.150000002701</v>
      </c>
      <c r="N5112" s="8">
        <f t="shared" si="397"/>
        <v>65454.900000016205</v>
      </c>
      <c r="O5112" s="18">
        <v>1</v>
      </c>
      <c r="P5112" s="6" t="s">
        <v>8490</v>
      </c>
      <c r="Q5112" s="6" t="s">
        <v>24</v>
      </c>
    </row>
    <row r="5113" spans="1:17" ht="15">
      <c r="A5113" s="6" t="s">
        <v>17</v>
      </c>
      <c r="B5113" s="6" t="s">
        <v>41</v>
      </c>
      <c r="C5113" s="6" t="s">
        <v>129</v>
      </c>
      <c r="D5113" s="6" t="s">
        <v>5640</v>
      </c>
      <c r="E5113" s="6">
        <v>1</v>
      </c>
      <c r="F5113" s="6" t="s">
        <v>1970</v>
      </c>
      <c r="G5113" s="6" t="s">
        <v>22</v>
      </c>
      <c r="H5113" s="7">
        <v>43396.487141203703</v>
      </c>
      <c r="I5113" s="17">
        <v>43390.910752314812</v>
      </c>
      <c r="J5113" s="4">
        <f t="shared" si="398"/>
        <v>2018</v>
      </c>
      <c r="K5113" s="4">
        <f t="shared" si="399"/>
        <v>10</v>
      </c>
      <c r="L5113" s="6">
        <f t="shared" si="400"/>
        <v>481800.0000001397</v>
      </c>
      <c r="M5113" s="8">
        <f t="shared" si="396"/>
        <v>8030.0000000023283</v>
      </c>
      <c r="N5113" s="8">
        <f t="shared" si="397"/>
        <v>8030.0000000023283</v>
      </c>
      <c r="O5113" s="18">
        <v>1</v>
      </c>
      <c r="P5113" s="6" t="s">
        <v>8491</v>
      </c>
      <c r="Q5113" s="6" t="s">
        <v>24</v>
      </c>
    </row>
    <row r="5114" spans="1:17" ht="15">
      <c r="A5114" s="6" t="s">
        <v>17</v>
      </c>
      <c r="B5114" s="6" t="s">
        <v>41</v>
      </c>
      <c r="C5114" s="6" t="s">
        <v>129</v>
      </c>
      <c r="D5114" s="6" t="s">
        <v>8492</v>
      </c>
      <c r="E5114" s="6">
        <v>4</v>
      </c>
      <c r="F5114" s="6" t="s">
        <v>1970</v>
      </c>
      <c r="G5114" s="6" t="s">
        <v>22</v>
      </c>
      <c r="H5114" s="7">
        <v>43391.43372685185</v>
      </c>
      <c r="I5114" s="17">
        <v>43390.910752314812</v>
      </c>
      <c r="J5114" s="4">
        <f t="shared" si="398"/>
        <v>2018</v>
      </c>
      <c r="K5114" s="4">
        <f t="shared" si="399"/>
        <v>10</v>
      </c>
      <c r="L5114" s="6">
        <f t="shared" si="400"/>
        <v>45185.000000079162</v>
      </c>
      <c r="M5114" s="8">
        <f t="shared" si="396"/>
        <v>753.08333333465271</v>
      </c>
      <c r="N5114" s="8">
        <f t="shared" si="397"/>
        <v>3012.3333333386108</v>
      </c>
      <c r="O5114" s="18">
        <v>1</v>
      </c>
      <c r="P5114" s="6" t="s">
        <v>8493</v>
      </c>
      <c r="Q5114" s="6" t="s">
        <v>24</v>
      </c>
    </row>
    <row r="5115" spans="1:17" ht="15">
      <c r="A5115" s="6" t="s">
        <v>17</v>
      </c>
      <c r="B5115" s="6" t="s">
        <v>41</v>
      </c>
      <c r="C5115" s="6" t="s">
        <v>129</v>
      </c>
      <c r="D5115" s="6" t="s">
        <v>8494</v>
      </c>
      <c r="E5115" s="6">
        <v>5</v>
      </c>
      <c r="F5115" s="6" t="s">
        <v>1970</v>
      </c>
      <c r="G5115" s="6" t="s">
        <v>22</v>
      </c>
      <c r="H5115" s="7">
        <v>43395.796724537038</v>
      </c>
      <c r="I5115" s="17">
        <v>43390.910752314812</v>
      </c>
      <c r="J5115" s="4">
        <f t="shared" si="398"/>
        <v>2018</v>
      </c>
      <c r="K5115" s="4">
        <f t="shared" si="399"/>
        <v>10</v>
      </c>
      <c r="L5115" s="6">
        <f t="shared" si="400"/>
        <v>422148.0000003241</v>
      </c>
      <c r="M5115" s="8">
        <f t="shared" si="396"/>
        <v>7035.8000000054017</v>
      </c>
      <c r="N5115" s="8">
        <f t="shared" si="397"/>
        <v>35179.000000027008</v>
      </c>
      <c r="O5115" s="18">
        <v>1</v>
      </c>
      <c r="P5115" s="6" t="s">
        <v>8495</v>
      </c>
      <c r="Q5115" s="6" t="s">
        <v>24</v>
      </c>
    </row>
    <row r="5116" spans="1:17" ht="15">
      <c r="A5116" s="6" t="s">
        <v>17</v>
      </c>
      <c r="B5116" s="6" t="s">
        <v>41</v>
      </c>
      <c r="C5116" s="6" t="s">
        <v>129</v>
      </c>
      <c r="D5116" s="6" t="s">
        <v>8496</v>
      </c>
      <c r="E5116" s="6">
        <v>1</v>
      </c>
      <c r="F5116" s="6" t="s">
        <v>1970</v>
      </c>
      <c r="G5116" s="6" t="s">
        <v>22</v>
      </c>
      <c r="H5116" s="7">
        <v>43397.685937499999</v>
      </c>
      <c r="I5116" s="17">
        <v>43390.910752314812</v>
      </c>
      <c r="J5116" s="4">
        <f t="shared" si="398"/>
        <v>2018</v>
      </c>
      <c r="K5116" s="4">
        <f t="shared" si="399"/>
        <v>10</v>
      </c>
      <c r="L5116" s="6">
        <f t="shared" si="400"/>
        <v>585376.00000009406</v>
      </c>
      <c r="M5116" s="8">
        <f t="shared" si="396"/>
        <v>9756.2666666682344</v>
      </c>
      <c r="N5116" s="8">
        <f t="shared" si="397"/>
        <v>9756.2666666682344</v>
      </c>
      <c r="O5116" s="18">
        <v>1</v>
      </c>
      <c r="P5116" s="6" t="s">
        <v>8497</v>
      </c>
      <c r="Q5116" s="6" t="s">
        <v>24</v>
      </c>
    </row>
    <row r="5117" spans="1:17" ht="15">
      <c r="A5117" s="6" t="s">
        <v>17</v>
      </c>
      <c r="B5117" s="6" t="s">
        <v>41</v>
      </c>
      <c r="C5117" s="6" t="s">
        <v>129</v>
      </c>
      <c r="D5117" s="6" t="s">
        <v>5099</v>
      </c>
      <c r="E5117" s="6">
        <v>27</v>
      </c>
      <c r="F5117" s="6" t="s">
        <v>1970</v>
      </c>
      <c r="G5117" s="6" t="s">
        <v>22</v>
      </c>
      <c r="H5117" s="7">
        <v>43394.871898148151</v>
      </c>
      <c r="I5117" s="17">
        <v>43390.910752314812</v>
      </c>
      <c r="J5117" s="4">
        <f t="shared" si="398"/>
        <v>2018</v>
      </c>
      <c r="K5117" s="4">
        <f t="shared" si="399"/>
        <v>10</v>
      </c>
      <c r="L5117" s="6">
        <f t="shared" si="400"/>
        <v>342243.00000043586</v>
      </c>
      <c r="M5117" s="8">
        <f t="shared" si="396"/>
        <v>5704.0500000072643</v>
      </c>
      <c r="N5117" s="8">
        <f t="shared" si="397"/>
        <v>154009.35000019614</v>
      </c>
      <c r="O5117" s="18">
        <v>1</v>
      </c>
      <c r="P5117" s="6" t="s">
        <v>8498</v>
      </c>
      <c r="Q5117" s="6" t="s">
        <v>24</v>
      </c>
    </row>
    <row r="5118" spans="1:17" ht="15">
      <c r="A5118" s="6" t="s">
        <v>17</v>
      </c>
      <c r="B5118" s="6" t="s">
        <v>41</v>
      </c>
      <c r="C5118" s="6" t="s">
        <v>129</v>
      </c>
      <c r="D5118" s="6" t="s">
        <v>8499</v>
      </c>
      <c r="E5118" s="6">
        <v>1</v>
      </c>
      <c r="F5118" s="6" t="s">
        <v>1970</v>
      </c>
      <c r="G5118" s="6" t="s">
        <v>22</v>
      </c>
      <c r="H5118" s="7">
        <v>43401.842743055553</v>
      </c>
      <c r="I5118" s="17">
        <v>43390.910752314812</v>
      </c>
      <c r="J5118" s="4">
        <f t="shared" si="398"/>
        <v>2018</v>
      </c>
      <c r="K5118" s="4">
        <f t="shared" si="399"/>
        <v>10</v>
      </c>
      <c r="L5118" s="6">
        <f t="shared" si="400"/>
        <v>944523.99999999907</v>
      </c>
      <c r="M5118" s="8">
        <f t="shared" si="396"/>
        <v>15742.066666666651</v>
      </c>
      <c r="N5118" s="8">
        <f t="shared" si="397"/>
        <v>15742.066666666651</v>
      </c>
      <c r="O5118" s="18">
        <v>1</v>
      </c>
      <c r="P5118" s="6" t="s">
        <v>8500</v>
      </c>
      <c r="Q5118" s="6" t="s">
        <v>24</v>
      </c>
    </row>
    <row r="5119" spans="1:17" ht="15">
      <c r="A5119" s="6" t="s">
        <v>17</v>
      </c>
      <c r="B5119" s="6" t="s">
        <v>41</v>
      </c>
      <c r="C5119" s="6" t="s">
        <v>129</v>
      </c>
      <c r="D5119" s="6" t="s">
        <v>4804</v>
      </c>
      <c r="E5119" s="6">
        <v>4</v>
      </c>
      <c r="F5119" s="6" t="s">
        <v>1970</v>
      </c>
      <c r="G5119" s="6" t="s">
        <v>22</v>
      </c>
      <c r="H5119" s="7">
        <v>43401.843206018515</v>
      </c>
      <c r="I5119" s="17">
        <v>43390.910752314812</v>
      </c>
      <c r="J5119" s="4">
        <f t="shared" si="398"/>
        <v>2018</v>
      </c>
      <c r="K5119" s="4">
        <f t="shared" si="399"/>
        <v>10</v>
      </c>
      <c r="L5119" s="6">
        <f t="shared" si="400"/>
        <v>944563.99999991991</v>
      </c>
      <c r="M5119" s="8">
        <f t="shared" si="396"/>
        <v>15742.733333331998</v>
      </c>
      <c r="N5119" s="8">
        <f t="shared" si="397"/>
        <v>62970.933333327994</v>
      </c>
      <c r="O5119" s="18">
        <v>1</v>
      </c>
      <c r="P5119" s="6" t="s">
        <v>8501</v>
      </c>
      <c r="Q5119" s="6" t="s">
        <v>24</v>
      </c>
    </row>
    <row r="5120" spans="1:17" ht="15">
      <c r="A5120" s="6" t="s">
        <v>17</v>
      </c>
      <c r="B5120" s="6" t="s">
        <v>41</v>
      </c>
      <c r="C5120" s="6" t="s">
        <v>129</v>
      </c>
      <c r="D5120" s="6" t="s">
        <v>8502</v>
      </c>
      <c r="E5120" s="6">
        <v>5</v>
      </c>
      <c r="F5120" s="6" t="s">
        <v>1970</v>
      </c>
      <c r="G5120" s="6" t="s">
        <v>22</v>
      </c>
      <c r="H5120" s="7">
        <v>43396.848483796297</v>
      </c>
      <c r="I5120" s="17">
        <v>43390.910752314812</v>
      </c>
      <c r="J5120" s="4">
        <f t="shared" si="398"/>
        <v>2018</v>
      </c>
      <c r="K5120" s="4">
        <f t="shared" si="399"/>
        <v>10</v>
      </c>
      <c r="L5120" s="6">
        <f t="shared" si="400"/>
        <v>513020.00000027474</v>
      </c>
      <c r="M5120" s="8">
        <f t="shared" si="401" ref="M5120:M5183">+L5120/60</f>
        <v>8550.3333333379123</v>
      </c>
      <c r="N5120" s="8">
        <f t="shared" si="402" ref="N5120:N5183">+M5120*E5120</f>
        <v>42751.666666689562</v>
      </c>
      <c r="O5120" s="18">
        <v>1</v>
      </c>
      <c r="P5120" s="6" t="s">
        <v>8503</v>
      </c>
      <c r="Q5120" s="6" t="s">
        <v>24</v>
      </c>
    </row>
    <row r="5121" spans="1:17" ht="15">
      <c r="A5121" s="6" t="s">
        <v>17</v>
      </c>
      <c r="B5121" s="6" t="s">
        <v>41</v>
      </c>
      <c r="C5121" s="6" t="s">
        <v>129</v>
      </c>
      <c r="D5121" s="6" t="s">
        <v>8504</v>
      </c>
      <c r="E5121" s="6">
        <v>1</v>
      </c>
      <c r="F5121" s="6" t="s">
        <v>1970</v>
      </c>
      <c r="G5121" s="6" t="s">
        <v>22</v>
      </c>
      <c r="H5121" s="7">
        <v>43396.500752314816</v>
      </c>
      <c r="I5121" s="17">
        <v>43390.910752314812</v>
      </c>
      <c r="J5121" s="4">
        <f t="shared" si="398"/>
        <v>2018</v>
      </c>
      <c r="K5121" s="4">
        <f t="shared" si="399"/>
        <v>10</v>
      </c>
      <c r="L5121" s="6">
        <f t="shared" si="400"/>
        <v>482976.00000032689</v>
      </c>
      <c r="M5121" s="8">
        <f t="shared" si="401"/>
        <v>8049.6000000054482</v>
      </c>
      <c r="N5121" s="8">
        <f t="shared" si="402"/>
        <v>8049.6000000054482</v>
      </c>
      <c r="O5121" s="18">
        <v>1</v>
      </c>
      <c r="P5121" s="6" t="s">
        <v>8505</v>
      </c>
      <c r="Q5121" s="6" t="s">
        <v>24</v>
      </c>
    </row>
    <row r="5122" spans="1:17" ht="15">
      <c r="A5122" s="6" t="s">
        <v>17</v>
      </c>
      <c r="B5122" s="6" t="s">
        <v>41</v>
      </c>
      <c r="C5122" s="6" t="s">
        <v>129</v>
      </c>
      <c r="D5122" s="6" t="s">
        <v>8506</v>
      </c>
      <c r="E5122" s="6">
        <v>1</v>
      </c>
      <c r="F5122" s="6" t="s">
        <v>1970</v>
      </c>
      <c r="G5122" s="6" t="s">
        <v>22</v>
      </c>
      <c r="H5122" s="7">
        <v>43401.841666666667</v>
      </c>
      <c r="I5122" s="17">
        <v>43390.910752314812</v>
      </c>
      <c r="J5122" s="4">
        <f t="shared" si="398"/>
        <v>2018</v>
      </c>
      <c r="K5122" s="4">
        <f t="shared" si="399"/>
        <v>10</v>
      </c>
      <c r="L5122" s="6">
        <f t="shared" si="400"/>
        <v>944431.0000002617</v>
      </c>
      <c r="M5122" s="8">
        <f t="shared" si="401"/>
        <v>15740.516666671028</v>
      </c>
      <c r="N5122" s="8">
        <f t="shared" si="402"/>
        <v>15740.516666671028</v>
      </c>
      <c r="O5122" s="18">
        <v>1</v>
      </c>
      <c r="P5122" s="6" t="s">
        <v>8507</v>
      </c>
      <c r="Q5122" s="6" t="s">
        <v>24</v>
      </c>
    </row>
    <row r="5123" spans="1:17" ht="15">
      <c r="A5123" s="6" t="s">
        <v>17</v>
      </c>
      <c r="B5123" s="6" t="s">
        <v>41</v>
      </c>
      <c r="C5123" s="6" t="s">
        <v>129</v>
      </c>
      <c r="D5123" s="6" t="s">
        <v>8508</v>
      </c>
      <c r="E5123" s="6">
        <v>54</v>
      </c>
      <c r="F5123" s="6" t="s">
        <v>1970</v>
      </c>
      <c r="G5123" s="6" t="s">
        <v>22</v>
      </c>
      <c r="H5123" s="7">
        <v>43396.480624999997</v>
      </c>
      <c r="I5123" s="17">
        <v>43390.910752314812</v>
      </c>
      <c r="J5123" s="4">
        <f t="shared" si="403" ref="J5123:J5186">YEAR(I5123)</f>
        <v>2018</v>
      </c>
      <c r="K5123" s="4">
        <f t="shared" si="404" ref="K5123:K5186">MONTH(I5123)</f>
        <v>10</v>
      </c>
      <c r="L5123" s="6">
        <f t="shared" si="400"/>
        <v>481236.99999991804</v>
      </c>
      <c r="M5123" s="8">
        <f t="shared" si="401"/>
        <v>8020.6166666653007</v>
      </c>
      <c r="N5123" s="8">
        <f t="shared" si="402"/>
        <v>433113.29999992624</v>
      </c>
      <c r="O5123" s="18">
        <v>1</v>
      </c>
      <c r="P5123" s="6" t="s">
        <v>8509</v>
      </c>
      <c r="Q5123" s="6" t="s">
        <v>24</v>
      </c>
    </row>
    <row r="5124" spans="1:17" ht="15">
      <c r="A5124" s="6" t="s">
        <v>17</v>
      </c>
      <c r="B5124" s="6" t="s">
        <v>41</v>
      </c>
      <c r="C5124" s="6" t="s">
        <v>129</v>
      </c>
      <c r="D5124" s="6" t="s">
        <v>8510</v>
      </c>
      <c r="E5124" s="6">
        <v>6</v>
      </c>
      <c r="F5124" s="6" t="s">
        <v>1970</v>
      </c>
      <c r="G5124" s="6" t="s">
        <v>22</v>
      </c>
      <c r="H5124" s="7">
        <v>43391.413344907407</v>
      </c>
      <c r="I5124" s="17">
        <v>43390.910752314812</v>
      </c>
      <c r="J5124" s="4">
        <f t="shared" si="403"/>
        <v>2018</v>
      </c>
      <c r="K5124" s="4">
        <f t="shared" si="404"/>
        <v>10</v>
      </c>
      <c r="L5124" s="6">
        <f t="shared" si="400"/>
        <v>43424.000000185333</v>
      </c>
      <c r="M5124" s="8">
        <f t="shared" si="401"/>
        <v>723.73333333642222</v>
      </c>
      <c r="N5124" s="8">
        <f t="shared" si="402"/>
        <v>4342.4000000185333</v>
      </c>
      <c r="O5124" s="18">
        <v>1</v>
      </c>
      <c r="P5124" s="6" t="s">
        <v>8511</v>
      </c>
      <c r="Q5124" s="6" t="s">
        <v>24</v>
      </c>
    </row>
    <row r="5125" spans="1:17" ht="15">
      <c r="A5125" s="6" t="s">
        <v>17</v>
      </c>
      <c r="B5125" s="6" t="s">
        <v>41</v>
      </c>
      <c r="C5125" s="6" t="s">
        <v>129</v>
      </c>
      <c r="D5125" s="6" t="s">
        <v>2830</v>
      </c>
      <c r="E5125" s="6">
        <v>1</v>
      </c>
      <c r="F5125" s="6" t="s">
        <v>1970</v>
      </c>
      <c r="G5125" s="6" t="s">
        <v>22</v>
      </c>
      <c r="H5125" s="7">
        <v>43391.383009259262</v>
      </c>
      <c r="I5125" s="17">
        <v>43390.910752314812</v>
      </c>
      <c r="J5125" s="4">
        <f t="shared" si="403"/>
        <v>2018</v>
      </c>
      <c r="K5125" s="4">
        <f t="shared" si="404"/>
        <v>10</v>
      </c>
      <c r="L5125" s="6">
        <f t="shared" si="400"/>
        <v>40803.000000421889</v>
      </c>
      <c r="M5125" s="8">
        <f t="shared" si="401"/>
        <v>680.05000000703149</v>
      </c>
      <c r="N5125" s="8">
        <f t="shared" si="402"/>
        <v>680.05000000703149</v>
      </c>
      <c r="O5125" s="18">
        <v>1</v>
      </c>
      <c r="P5125" s="6" t="s">
        <v>8512</v>
      </c>
      <c r="Q5125" s="6" t="s">
        <v>24</v>
      </c>
    </row>
    <row r="5126" spans="1:17" ht="15">
      <c r="A5126" s="6" t="s">
        <v>17</v>
      </c>
      <c r="B5126" s="6" t="s">
        <v>41</v>
      </c>
      <c r="C5126" s="6" t="s">
        <v>129</v>
      </c>
      <c r="D5126" s="6" t="s">
        <v>8513</v>
      </c>
      <c r="E5126" s="6">
        <v>1</v>
      </c>
      <c r="F5126" s="6" t="s">
        <v>1970</v>
      </c>
      <c r="G5126" s="6" t="s">
        <v>22</v>
      </c>
      <c r="H5126" s="7">
        <v>43401.841863425929</v>
      </c>
      <c r="I5126" s="17">
        <v>43390.910752314812</v>
      </c>
      <c r="J5126" s="4">
        <f t="shared" si="403"/>
        <v>2018</v>
      </c>
      <c r="K5126" s="4">
        <f t="shared" si="404"/>
        <v>10</v>
      </c>
      <c r="L5126" s="6">
        <f t="shared" si="400"/>
        <v>944448.0000004638</v>
      </c>
      <c r="M5126" s="8">
        <f t="shared" si="401"/>
        <v>15740.80000000773</v>
      </c>
      <c r="N5126" s="8">
        <f t="shared" si="402"/>
        <v>15740.80000000773</v>
      </c>
      <c r="O5126" s="18">
        <v>1</v>
      </c>
      <c r="P5126" s="6" t="s">
        <v>8514</v>
      </c>
      <c r="Q5126" s="6" t="s">
        <v>24</v>
      </c>
    </row>
    <row r="5127" spans="1:17" ht="15">
      <c r="A5127" s="6" t="s">
        <v>17</v>
      </c>
      <c r="B5127" s="6" t="s">
        <v>41</v>
      </c>
      <c r="C5127" s="6" t="s">
        <v>129</v>
      </c>
      <c r="D5127" s="6" t="s">
        <v>8515</v>
      </c>
      <c r="E5127" s="6">
        <v>1</v>
      </c>
      <c r="F5127" s="6" t="s">
        <v>1970</v>
      </c>
      <c r="G5127" s="6" t="s">
        <v>22</v>
      </c>
      <c r="H5127" s="7">
        <v>43398.036921296298</v>
      </c>
      <c r="I5127" s="17">
        <v>43390.910752314812</v>
      </c>
      <c r="J5127" s="4">
        <f t="shared" si="403"/>
        <v>2018</v>
      </c>
      <c r="K5127" s="4">
        <f t="shared" si="404"/>
        <v>10</v>
      </c>
      <c r="L5127" s="6">
        <f t="shared" si="400"/>
        <v>615701.00000035018</v>
      </c>
      <c r="M5127" s="8">
        <f t="shared" si="401"/>
        <v>10261.68333333917</v>
      </c>
      <c r="N5127" s="8">
        <f t="shared" si="402"/>
        <v>10261.68333333917</v>
      </c>
      <c r="O5127" s="18">
        <v>1</v>
      </c>
      <c r="P5127" s="6" t="s">
        <v>8516</v>
      </c>
      <c r="Q5127" s="6" t="s">
        <v>24</v>
      </c>
    </row>
    <row r="5128" spans="1:17" ht="15">
      <c r="A5128" s="6" t="s">
        <v>17</v>
      </c>
      <c r="B5128" s="6" t="s">
        <v>41</v>
      </c>
      <c r="C5128" s="6" t="s">
        <v>129</v>
      </c>
      <c r="D5128" s="6" t="s">
        <v>8517</v>
      </c>
      <c r="E5128" s="6">
        <v>1</v>
      </c>
      <c r="F5128" s="6" t="s">
        <v>1970</v>
      </c>
      <c r="G5128" s="6" t="s">
        <v>22</v>
      </c>
      <c r="H5128" s="7">
        <v>43401.842546296299</v>
      </c>
      <c r="I5128" s="7">
        <v>43390.910752314812</v>
      </c>
      <c r="J5128" s="4">
        <f t="shared" si="403"/>
        <v>2018</v>
      </c>
      <c r="K5128" s="4">
        <f t="shared" si="404"/>
        <v>10</v>
      </c>
      <c r="L5128" s="6">
        <f t="shared" si="400"/>
        <v>944507.00000042561</v>
      </c>
      <c r="M5128" s="8">
        <f t="shared" si="401"/>
        <v>15741.783333340427</v>
      </c>
      <c r="N5128" s="8">
        <f t="shared" si="402"/>
        <v>15741.783333340427</v>
      </c>
      <c r="O5128" s="18">
        <v>1</v>
      </c>
      <c r="P5128" s="6" t="s">
        <v>8518</v>
      </c>
      <c r="Q5128" s="6" t="s">
        <v>24</v>
      </c>
    </row>
    <row r="5129" spans="1:17" ht="15">
      <c r="A5129" s="6" t="s">
        <v>17</v>
      </c>
      <c r="B5129" s="6" t="s">
        <v>41</v>
      </c>
      <c r="C5129" s="6" t="s">
        <v>129</v>
      </c>
      <c r="D5129" s="6" t="s">
        <v>834</v>
      </c>
      <c r="E5129" s="6">
        <v>6</v>
      </c>
      <c r="F5129" s="6" t="s">
        <v>1970</v>
      </c>
      <c r="G5129" s="6" t="s">
        <v>22</v>
      </c>
      <c r="H5129" s="7">
        <v>43407.508333333331</v>
      </c>
      <c r="I5129" s="17">
        <v>43390.910752314812</v>
      </c>
      <c r="J5129" s="4">
        <f t="shared" si="403"/>
        <v>2018</v>
      </c>
      <c r="K5129" s="4">
        <f t="shared" si="404"/>
        <v>10</v>
      </c>
      <c r="L5129" s="6">
        <f t="shared" si="400"/>
        <v>1434031.0000000522</v>
      </c>
      <c r="M5129" s="8">
        <f t="shared" si="401"/>
        <v>23900.516666667536</v>
      </c>
      <c r="N5129" s="8">
        <f t="shared" si="402"/>
        <v>143403.10000000522</v>
      </c>
      <c r="O5129" s="18">
        <v>1</v>
      </c>
      <c r="P5129" s="6" t="s">
        <v>8519</v>
      </c>
      <c r="Q5129" s="6" t="s">
        <v>24</v>
      </c>
    </row>
    <row r="5130" spans="1:17" ht="15">
      <c r="A5130" s="6" t="s">
        <v>17</v>
      </c>
      <c r="B5130" s="6" t="s">
        <v>41</v>
      </c>
      <c r="C5130" s="6" t="s">
        <v>129</v>
      </c>
      <c r="D5130" s="6" t="s">
        <v>8520</v>
      </c>
      <c r="E5130" s="6">
        <v>1</v>
      </c>
      <c r="F5130" s="6" t="s">
        <v>1970</v>
      </c>
      <c r="G5130" s="6" t="s">
        <v>22</v>
      </c>
      <c r="H5130" s="7">
        <v>43396.499849537038</v>
      </c>
      <c r="I5130" s="17">
        <v>43390.910752314812</v>
      </c>
      <c r="J5130" s="4">
        <f t="shared" si="403"/>
        <v>2018</v>
      </c>
      <c r="K5130" s="4">
        <f t="shared" si="404"/>
        <v>10</v>
      </c>
      <c r="L5130" s="6">
        <f t="shared" si="405" ref="L5130:L5193">(H5130-I5130)*60*24*60</f>
        <v>482898.0000003241</v>
      </c>
      <c r="M5130" s="8">
        <f t="shared" si="401"/>
        <v>8048.3000000054017</v>
      </c>
      <c r="N5130" s="8">
        <f t="shared" si="402"/>
        <v>8048.3000000054017</v>
      </c>
      <c r="O5130" s="18">
        <v>1</v>
      </c>
      <c r="P5130" s="6" t="s">
        <v>8521</v>
      </c>
      <c r="Q5130" s="6" t="s">
        <v>24</v>
      </c>
    </row>
    <row r="5131" spans="1:17" ht="15">
      <c r="A5131" s="6" t="s">
        <v>17</v>
      </c>
      <c r="B5131" s="6" t="s">
        <v>41</v>
      </c>
      <c r="C5131" s="6" t="s">
        <v>129</v>
      </c>
      <c r="D5131" s="6" t="s">
        <v>8522</v>
      </c>
      <c r="E5131" s="6">
        <v>2</v>
      </c>
      <c r="F5131" s="6" t="s">
        <v>1970</v>
      </c>
      <c r="G5131" s="6" t="s">
        <v>22</v>
      </c>
      <c r="H5131" s="7">
        <v>43401.843402777777</v>
      </c>
      <c r="I5131" s="17">
        <v>43390.910752314812</v>
      </c>
      <c r="J5131" s="4">
        <f t="shared" si="403"/>
        <v>2018</v>
      </c>
      <c r="K5131" s="4">
        <f t="shared" si="404"/>
        <v>10</v>
      </c>
      <c r="L5131" s="6">
        <f t="shared" si="405"/>
        <v>944581.000000122</v>
      </c>
      <c r="M5131" s="8">
        <f t="shared" si="401"/>
        <v>15743.0166666687</v>
      </c>
      <c r="N5131" s="8">
        <f t="shared" si="402"/>
        <v>31486.0333333374</v>
      </c>
      <c r="O5131" s="18">
        <v>1</v>
      </c>
      <c r="P5131" s="6" t="s">
        <v>8523</v>
      </c>
      <c r="Q5131" s="6" t="s">
        <v>24</v>
      </c>
    </row>
    <row r="5132" spans="1:17" ht="15">
      <c r="A5132" s="6" t="s">
        <v>17</v>
      </c>
      <c r="B5132" s="6" t="s">
        <v>41</v>
      </c>
      <c r="C5132" s="6" t="s">
        <v>129</v>
      </c>
      <c r="D5132" s="6" t="s">
        <v>8524</v>
      </c>
      <c r="E5132" s="6">
        <v>2</v>
      </c>
      <c r="F5132" s="6" t="s">
        <v>1970</v>
      </c>
      <c r="G5132" s="6" t="s">
        <v>22</v>
      </c>
      <c r="H5132" s="7">
        <v>43401.847233796296</v>
      </c>
      <c r="I5132" s="17">
        <v>43390.910752314812</v>
      </c>
      <c r="J5132" s="4">
        <f t="shared" si="403"/>
        <v>2018</v>
      </c>
      <c r="K5132" s="4">
        <f t="shared" si="404"/>
        <v>10</v>
      </c>
      <c r="L5132" s="6">
        <f t="shared" si="405"/>
        <v>944912.00000017416</v>
      </c>
      <c r="M5132" s="8">
        <f t="shared" si="401"/>
        <v>15748.533333336236</v>
      </c>
      <c r="N5132" s="8">
        <f t="shared" si="402"/>
        <v>31497.066666672472</v>
      </c>
      <c r="O5132" s="18">
        <v>1</v>
      </c>
      <c r="P5132" s="6" t="s">
        <v>8525</v>
      </c>
      <c r="Q5132" s="6" t="s">
        <v>24</v>
      </c>
    </row>
    <row r="5133" spans="1:17" ht="15">
      <c r="A5133" s="6" t="s">
        <v>17</v>
      </c>
      <c r="B5133" s="6" t="s">
        <v>41</v>
      </c>
      <c r="C5133" s="6" t="s">
        <v>129</v>
      </c>
      <c r="D5133" s="6" t="s">
        <v>8526</v>
      </c>
      <c r="E5133" s="6">
        <v>2</v>
      </c>
      <c r="F5133" s="6" t="s">
        <v>1970</v>
      </c>
      <c r="G5133" s="6" t="s">
        <v>22</v>
      </c>
      <c r="H5133" s="7">
        <v>43401.842314814814</v>
      </c>
      <c r="I5133" s="17">
        <v>43390.910752314812</v>
      </c>
      <c r="J5133" s="4">
        <f t="shared" si="403"/>
        <v>2018</v>
      </c>
      <c r="K5133" s="4">
        <f t="shared" si="404"/>
        <v>10</v>
      </c>
      <c r="L5133" s="6">
        <f t="shared" si="405"/>
        <v>944487.00000015087</v>
      </c>
      <c r="M5133" s="8">
        <f t="shared" si="401"/>
        <v>15741.450000002515</v>
      </c>
      <c r="N5133" s="8">
        <f t="shared" si="402"/>
        <v>31482.900000005029</v>
      </c>
      <c r="O5133" s="18">
        <v>1</v>
      </c>
      <c r="P5133" s="6" t="s">
        <v>8527</v>
      </c>
      <c r="Q5133" s="6" t="s">
        <v>24</v>
      </c>
    </row>
    <row r="5134" spans="1:17" ht="15">
      <c r="A5134" s="6" t="s">
        <v>17</v>
      </c>
      <c r="B5134" s="6" t="s">
        <v>41</v>
      </c>
      <c r="C5134" s="6" t="s">
        <v>129</v>
      </c>
      <c r="D5134" s="6" t="s">
        <v>8528</v>
      </c>
      <c r="E5134" s="6">
        <v>2</v>
      </c>
      <c r="F5134" s="6" t="s">
        <v>1970</v>
      </c>
      <c r="G5134" s="6" t="s">
        <v>22</v>
      </c>
      <c r="H5134" s="7">
        <v>43396.48841435185</v>
      </c>
      <c r="I5134" s="17">
        <v>43390.910752314812</v>
      </c>
      <c r="J5134" s="4">
        <f t="shared" si="403"/>
        <v>2018</v>
      </c>
      <c r="K5134" s="4">
        <f t="shared" si="404"/>
        <v>10</v>
      </c>
      <c r="L5134" s="6">
        <f t="shared" si="405"/>
        <v>481910.00000007916</v>
      </c>
      <c r="M5134" s="8">
        <f t="shared" si="401"/>
        <v>8031.8333333346527</v>
      </c>
      <c r="N5134" s="8">
        <f t="shared" si="402"/>
        <v>16063.666666669305</v>
      </c>
      <c r="O5134" s="18">
        <v>1</v>
      </c>
      <c r="P5134" s="6" t="s">
        <v>8529</v>
      </c>
      <c r="Q5134" s="6" t="s">
        <v>24</v>
      </c>
    </row>
    <row r="5135" spans="1:17" ht="15">
      <c r="A5135" s="6" t="s">
        <v>17</v>
      </c>
      <c r="B5135" s="6" t="s">
        <v>41</v>
      </c>
      <c r="C5135" s="6" t="s">
        <v>129</v>
      </c>
      <c r="D5135" s="6" t="s">
        <v>8530</v>
      </c>
      <c r="E5135" s="6">
        <v>1</v>
      </c>
      <c r="F5135" s="6" t="s">
        <v>1970</v>
      </c>
      <c r="G5135" s="6" t="s">
        <v>22</v>
      </c>
      <c r="H5135" s="7">
        <v>43401.839780092596</v>
      </c>
      <c r="I5135" s="17">
        <v>43390.910752314812</v>
      </c>
      <c r="J5135" s="4">
        <f t="shared" si="403"/>
        <v>2018</v>
      </c>
      <c r="K5135" s="4">
        <f t="shared" si="404"/>
        <v>10</v>
      </c>
      <c r="L5135" s="6">
        <f t="shared" si="405"/>
        <v>944268.00000050571</v>
      </c>
      <c r="M5135" s="8">
        <f t="shared" si="401"/>
        <v>15737.800000008428</v>
      </c>
      <c r="N5135" s="8">
        <f t="shared" si="402"/>
        <v>15737.800000008428</v>
      </c>
      <c r="O5135" s="18">
        <v>1</v>
      </c>
      <c r="P5135" s="6" t="s">
        <v>8531</v>
      </c>
      <c r="Q5135" s="6" t="s">
        <v>24</v>
      </c>
    </row>
    <row r="5136" spans="1:17" ht="15">
      <c r="A5136" s="6" t="s">
        <v>17</v>
      </c>
      <c r="B5136" s="6" t="s">
        <v>41</v>
      </c>
      <c r="C5136" s="6" t="s">
        <v>129</v>
      </c>
      <c r="D5136" s="6" t="s">
        <v>8532</v>
      </c>
      <c r="E5136" s="6">
        <v>4</v>
      </c>
      <c r="F5136" s="6" t="s">
        <v>1970</v>
      </c>
      <c r="G5136" s="6" t="s">
        <v>22</v>
      </c>
      <c r="H5136" s="7">
        <v>43391.380555555559</v>
      </c>
      <c r="I5136" s="17">
        <v>43390.910752314812</v>
      </c>
      <c r="J5136" s="4">
        <f t="shared" si="403"/>
        <v>2018</v>
      </c>
      <c r="K5136" s="4">
        <f t="shared" si="404"/>
        <v>10</v>
      </c>
      <c r="L5136" s="6">
        <f t="shared" si="405"/>
        <v>40591.000000527129</v>
      </c>
      <c r="M5136" s="8">
        <f t="shared" si="401"/>
        <v>676.51666667545214</v>
      </c>
      <c r="N5136" s="8">
        <f t="shared" si="402"/>
        <v>2706.0666667018086</v>
      </c>
      <c r="O5136" s="18">
        <v>1</v>
      </c>
      <c r="P5136" s="6" t="s">
        <v>8533</v>
      </c>
      <c r="Q5136" s="6" t="s">
        <v>24</v>
      </c>
    </row>
    <row r="5137" spans="1:17" ht="15">
      <c r="A5137" s="6" t="s">
        <v>17</v>
      </c>
      <c r="B5137" s="6" t="s">
        <v>41</v>
      </c>
      <c r="C5137" s="6" t="s">
        <v>129</v>
      </c>
      <c r="D5137" s="6" t="s">
        <v>1733</v>
      </c>
      <c r="E5137" s="6">
        <v>44</v>
      </c>
      <c r="F5137" s="6" t="s">
        <v>1970</v>
      </c>
      <c r="G5137" s="6" t="s">
        <v>22</v>
      </c>
      <c r="H5137" s="7">
        <v>43394.870995370373</v>
      </c>
      <c r="I5137" s="17">
        <v>43390.910752314812</v>
      </c>
      <c r="J5137" s="4">
        <f t="shared" si="403"/>
        <v>2018</v>
      </c>
      <c r="K5137" s="4">
        <f t="shared" si="404"/>
        <v>10</v>
      </c>
      <c r="L5137" s="6">
        <f t="shared" si="405"/>
        <v>342165.00000043306</v>
      </c>
      <c r="M5137" s="8">
        <f t="shared" si="401"/>
        <v>5702.7500000072177</v>
      </c>
      <c r="N5137" s="8">
        <f t="shared" si="402"/>
        <v>250921.00000031758</v>
      </c>
      <c r="O5137" s="18">
        <v>1</v>
      </c>
      <c r="P5137" s="6" t="s">
        <v>8534</v>
      </c>
      <c r="Q5137" s="6" t="s">
        <v>24</v>
      </c>
    </row>
    <row r="5138" spans="1:17" ht="15">
      <c r="A5138" s="6" t="s">
        <v>17</v>
      </c>
      <c r="B5138" s="6" t="s">
        <v>18</v>
      </c>
      <c r="C5138" s="6" t="s">
        <v>38</v>
      </c>
      <c r="D5138" s="6" t="s">
        <v>8535</v>
      </c>
      <c r="E5138" s="6">
        <v>1</v>
      </c>
      <c r="F5138" s="6" t="s">
        <v>1970</v>
      </c>
      <c r="G5138" s="6" t="s">
        <v>22</v>
      </c>
      <c r="H5138" s="7">
        <v>43402.898206018515</v>
      </c>
      <c r="I5138" s="17">
        <v>43390.924733796295</v>
      </c>
      <c r="J5138" s="4">
        <f t="shared" si="403"/>
        <v>2018</v>
      </c>
      <c r="K5138" s="4">
        <f t="shared" si="404"/>
        <v>10</v>
      </c>
      <c r="L5138" s="6">
        <f t="shared" si="405"/>
        <v>1034507.9999998212</v>
      </c>
      <c r="M5138" s="8">
        <f t="shared" si="401"/>
        <v>17241.79999999702</v>
      </c>
      <c r="N5138" s="8">
        <f t="shared" si="402"/>
        <v>17241.79999999702</v>
      </c>
      <c r="O5138" s="18">
        <v>1</v>
      </c>
      <c r="P5138" s="6" t="s">
        <v>8536</v>
      </c>
      <c r="Q5138" s="6" t="s">
        <v>24</v>
      </c>
    </row>
    <row r="5139" spans="1:17" ht="15">
      <c r="A5139" s="6" t="s">
        <v>17</v>
      </c>
      <c r="B5139" s="6" t="s">
        <v>18</v>
      </c>
      <c r="C5139" s="6" t="s">
        <v>38</v>
      </c>
      <c r="D5139" s="6" t="s">
        <v>7537</v>
      </c>
      <c r="E5139" s="6">
        <v>2</v>
      </c>
      <c r="F5139" s="6" t="s">
        <v>1970</v>
      </c>
      <c r="G5139" s="6" t="s">
        <v>22</v>
      </c>
      <c r="H5139" s="7">
        <v>43392.827037037037</v>
      </c>
      <c r="I5139" s="17">
        <v>43390.928657407407</v>
      </c>
      <c r="J5139" s="4">
        <f t="shared" si="403"/>
        <v>2018</v>
      </c>
      <c r="K5139" s="4">
        <f t="shared" si="404"/>
        <v>10</v>
      </c>
      <c r="L5139" s="6">
        <f t="shared" si="405"/>
        <v>164020.00000008848</v>
      </c>
      <c r="M5139" s="8">
        <f t="shared" si="401"/>
        <v>2733.6666666681413</v>
      </c>
      <c r="N5139" s="8">
        <f t="shared" si="402"/>
        <v>5467.3333333362825</v>
      </c>
      <c r="O5139" s="18">
        <v>1</v>
      </c>
      <c r="P5139" s="6" t="s">
        <v>8537</v>
      </c>
      <c r="Q5139" s="6" t="s">
        <v>24</v>
      </c>
    </row>
    <row r="5140" spans="1:17" ht="15">
      <c r="A5140" s="6" t="s">
        <v>17</v>
      </c>
      <c r="B5140" s="6" t="s">
        <v>18</v>
      </c>
      <c r="C5140" s="6" t="s">
        <v>19</v>
      </c>
      <c r="D5140" s="6" t="s">
        <v>1345</v>
      </c>
      <c r="E5140" s="6">
        <v>84</v>
      </c>
      <c r="F5140" s="6" t="s">
        <v>1970</v>
      </c>
      <c r="G5140" s="6" t="s">
        <v>22</v>
      </c>
      <c r="H5140" s="7">
        <v>43392.734722222223</v>
      </c>
      <c r="I5140" s="17">
        <v>43390.92895833333</v>
      </c>
      <c r="J5140" s="4">
        <f t="shared" si="403"/>
        <v>2018</v>
      </c>
      <c r="K5140" s="4">
        <f t="shared" si="404"/>
        <v>10</v>
      </c>
      <c r="L5140" s="6">
        <f t="shared" si="405"/>
        <v>156018.00000036601</v>
      </c>
      <c r="M5140" s="8">
        <f t="shared" si="401"/>
        <v>2600.3000000061002</v>
      </c>
      <c r="N5140" s="8">
        <f t="shared" si="402"/>
        <v>218425.20000051241</v>
      </c>
      <c r="O5140" s="18">
        <v>1</v>
      </c>
      <c r="P5140" s="6" t="s">
        <v>8538</v>
      </c>
      <c r="Q5140" s="6" t="s">
        <v>24</v>
      </c>
    </row>
    <row r="5141" spans="1:17" ht="15">
      <c r="A5141" s="6" t="s">
        <v>17</v>
      </c>
      <c r="B5141" s="6" t="s">
        <v>18</v>
      </c>
      <c r="C5141" s="6" t="s">
        <v>38</v>
      </c>
      <c r="D5141" s="6" t="s">
        <v>7539</v>
      </c>
      <c r="E5141" s="6">
        <v>1</v>
      </c>
      <c r="F5141" s="6" t="s">
        <v>1970</v>
      </c>
      <c r="G5141" s="6" t="s">
        <v>22</v>
      </c>
      <c r="H5141" s="7">
        <v>43392.830023148148</v>
      </c>
      <c r="I5141" s="17">
        <v>43390.933148148149</v>
      </c>
      <c r="J5141" s="4">
        <f t="shared" si="403"/>
        <v>2018</v>
      </c>
      <c r="K5141" s="4">
        <f t="shared" si="404"/>
        <v>10</v>
      </c>
      <c r="L5141" s="6">
        <f t="shared" si="405"/>
        <v>163889.99999987427</v>
      </c>
      <c r="M5141" s="8">
        <f t="shared" si="401"/>
        <v>2731.4999999979045</v>
      </c>
      <c r="N5141" s="8">
        <f t="shared" si="402"/>
        <v>2731.4999999979045</v>
      </c>
      <c r="O5141" s="18">
        <v>1</v>
      </c>
      <c r="P5141" s="6" t="s">
        <v>8539</v>
      </c>
      <c r="Q5141" s="6" t="s">
        <v>24</v>
      </c>
    </row>
    <row r="5142" spans="1:17" ht="15">
      <c r="A5142" s="6" t="s">
        <v>17</v>
      </c>
      <c r="B5142" s="6" t="s">
        <v>18</v>
      </c>
      <c r="C5142" s="6" t="s">
        <v>38</v>
      </c>
      <c r="D5142" s="6" t="s">
        <v>7541</v>
      </c>
      <c r="E5142" s="6">
        <v>1</v>
      </c>
      <c r="F5142" s="6" t="s">
        <v>1970</v>
      </c>
      <c r="G5142" s="6" t="s">
        <v>22</v>
      </c>
      <c r="H5142" s="7">
        <v>43392.830254629633</v>
      </c>
      <c r="I5142" s="17">
        <v>43390.933425925927</v>
      </c>
      <c r="J5142" s="4">
        <f t="shared" si="403"/>
        <v>2018</v>
      </c>
      <c r="K5142" s="4">
        <f t="shared" si="404"/>
        <v>10</v>
      </c>
      <c r="L5142" s="6">
        <f t="shared" si="405"/>
        <v>163886.00000019651</v>
      </c>
      <c r="M5142" s="8">
        <f t="shared" si="401"/>
        <v>2731.4333333366085</v>
      </c>
      <c r="N5142" s="8">
        <f t="shared" si="402"/>
        <v>2731.4333333366085</v>
      </c>
      <c r="O5142" s="18">
        <v>1</v>
      </c>
      <c r="P5142" s="6" t="s">
        <v>8540</v>
      </c>
      <c r="Q5142" s="6" t="s">
        <v>24</v>
      </c>
    </row>
    <row r="5143" spans="1:17" ht="15">
      <c r="A5143" s="6" t="s">
        <v>17</v>
      </c>
      <c r="B5143" s="6" t="s">
        <v>18</v>
      </c>
      <c r="C5143" s="6" t="s">
        <v>38</v>
      </c>
      <c r="D5143" s="6" t="s">
        <v>467</v>
      </c>
      <c r="E5143" s="6">
        <v>3</v>
      </c>
      <c r="F5143" s="6" t="s">
        <v>1970</v>
      </c>
      <c r="G5143" s="6" t="s">
        <v>22</v>
      </c>
      <c r="H5143" s="7">
        <v>43392.830393518518</v>
      </c>
      <c r="I5143" s="17">
        <v>43390.933645833335</v>
      </c>
      <c r="J5143" s="4">
        <f t="shared" si="403"/>
        <v>2018</v>
      </c>
      <c r="K5143" s="4">
        <f t="shared" si="404"/>
        <v>10</v>
      </c>
      <c r="L5143" s="6">
        <f t="shared" si="405"/>
        <v>163878.99999981746</v>
      </c>
      <c r="M5143" s="8">
        <f t="shared" si="401"/>
        <v>2731.3166666636243</v>
      </c>
      <c r="N5143" s="8">
        <f t="shared" si="402"/>
        <v>8193.949999990873</v>
      </c>
      <c r="O5143" s="18">
        <v>1</v>
      </c>
      <c r="P5143" s="6" t="s">
        <v>8541</v>
      </c>
      <c r="Q5143" s="6" t="s">
        <v>24</v>
      </c>
    </row>
    <row r="5144" spans="1:17" ht="15">
      <c r="A5144" s="6" t="s">
        <v>17</v>
      </c>
      <c r="B5144" s="6" t="s">
        <v>18</v>
      </c>
      <c r="C5144" s="6" t="s">
        <v>19</v>
      </c>
      <c r="D5144" s="6" t="s">
        <v>7557</v>
      </c>
      <c r="E5144" s="6">
        <v>1</v>
      </c>
      <c r="F5144" s="6" t="s">
        <v>1970</v>
      </c>
      <c r="G5144" s="6" t="s">
        <v>22</v>
      </c>
      <c r="H5144" s="7">
        <v>43394.406678240739</v>
      </c>
      <c r="I5144" s="17">
        <v>43390.933935185189</v>
      </c>
      <c r="J5144" s="4">
        <f t="shared" si="403"/>
        <v>2018</v>
      </c>
      <c r="K5144" s="4">
        <f t="shared" si="404"/>
        <v>10</v>
      </c>
      <c r="L5144" s="6">
        <f t="shared" si="405"/>
        <v>300044.99999955297</v>
      </c>
      <c r="M5144" s="8">
        <f t="shared" si="401"/>
        <v>5000.7499999925494</v>
      </c>
      <c r="N5144" s="8">
        <f t="shared" si="402"/>
        <v>5000.7499999925494</v>
      </c>
      <c r="O5144" s="18">
        <v>1</v>
      </c>
      <c r="P5144" s="6" t="s">
        <v>8542</v>
      </c>
      <c r="Q5144" s="6" t="s">
        <v>24</v>
      </c>
    </row>
    <row r="5145" spans="1:17" ht="15">
      <c r="A5145" s="6" t="s">
        <v>17</v>
      </c>
      <c r="B5145" s="6" t="s">
        <v>18</v>
      </c>
      <c r="C5145" s="6" t="s">
        <v>19</v>
      </c>
      <c r="D5145" s="6" t="s">
        <v>7560</v>
      </c>
      <c r="E5145" s="6">
        <v>1</v>
      </c>
      <c r="F5145" s="6" t="s">
        <v>1970</v>
      </c>
      <c r="G5145" s="6" t="s">
        <v>22</v>
      </c>
      <c r="H5145" s="7">
        <v>43394.4528587963</v>
      </c>
      <c r="I5145" s="17">
        <v>43390.934189814812</v>
      </c>
      <c r="J5145" s="4">
        <f t="shared" si="403"/>
        <v>2018</v>
      </c>
      <c r="K5145" s="4">
        <f t="shared" si="404"/>
        <v>10</v>
      </c>
      <c r="L5145" s="6">
        <f t="shared" si="405"/>
        <v>304013.00000050105</v>
      </c>
      <c r="M5145" s="8">
        <f t="shared" si="401"/>
        <v>5066.8833333416842</v>
      </c>
      <c r="N5145" s="8">
        <f t="shared" si="402"/>
        <v>5066.8833333416842</v>
      </c>
      <c r="O5145" s="18">
        <v>1</v>
      </c>
      <c r="P5145" s="6" t="s">
        <v>8543</v>
      </c>
      <c r="Q5145" s="6" t="s">
        <v>24</v>
      </c>
    </row>
    <row r="5146" spans="1:17" ht="15">
      <c r="A5146" s="6" t="s">
        <v>17</v>
      </c>
      <c r="B5146" s="6" t="s">
        <v>18</v>
      </c>
      <c r="C5146" s="6" t="s">
        <v>19</v>
      </c>
      <c r="D5146" s="6" t="s">
        <v>180</v>
      </c>
      <c r="E5146" s="6">
        <v>20</v>
      </c>
      <c r="F5146" s="6" t="s">
        <v>1970</v>
      </c>
      <c r="G5146" s="6" t="s">
        <v>22</v>
      </c>
      <c r="H5146" s="7">
        <v>43394.452650462961</v>
      </c>
      <c r="I5146" s="17">
        <v>43390.934513888889</v>
      </c>
      <c r="J5146" s="4">
        <f t="shared" si="403"/>
        <v>2018</v>
      </c>
      <c r="K5146" s="4">
        <f t="shared" si="404"/>
        <v>10</v>
      </c>
      <c r="L5146" s="6">
        <f t="shared" si="405"/>
        <v>303966.99999980628</v>
      </c>
      <c r="M5146" s="8">
        <f t="shared" si="401"/>
        <v>5066.1166666634381</v>
      </c>
      <c r="N5146" s="8">
        <f t="shared" si="402"/>
        <v>101322.33333326876</v>
      </c>
      <c r="O5146" s="18">
        <v>1</v>
      </c>
      <c r="P5146" s="6" t="s">
        <v>8544</v>
      </c>
      <c r="Q5146" s="6" t="s">
        <v>24</v>
      </c>
    </row>
    <row r="5147" spans="1:17" ht="15">
      <c r="A5147" s="6" t="s">
        <v>17</v>
      </c>
      <c r="B5147" s="6" t="s">
        <v>18</v>
      </c>
      <c r="C5147" s="6" t="s">
        <v>19</v>
      </c>
      <c r="D5147" s="6" t="s">
        <v>7562</v>
      </c>
      <c r="E5147" s="6">
        <v>4</v>
      </c>
      <c r="F5147" s="6" t="s">
        <v>1970</v>
      </c>
      <c r="G5147" s="6" t="s">
        <v>22</v>
      </c>
      <c r="H5147" s="7">
        <v>43394.453067129631</v>
      </c>
      <c r="I5147" s="17">
        <v>43390.93476851852</v>
      </c>
      <c r="J5147" s="4">
        <f t="shared" si="403"/>
        <v>2018</v>
      </c>
      <c r="K5147" s="4">
        <f t="shared" si="404"/>
        <v>10</v>
      </c>
      <c r="L5147" s="6">
        <f t="shared" si="405"/>
        <v>303980.99999993574</v>
      </c>
      <c r="M5147" s="8">
        <f t="shared" si="401"/>
        <v>5066.349999998929</v>
      </c>
      <c r="N5147" s="8">
        <f t="shared" si="402"/>
        <v>20265.399999995716</v>
      </c>
      <c r="O5147" s="18">
        <v>1</v>
      </c>
      <c r="P5147" s="6" t="s">
        <v>8545</v>
      </c>
      <c r="Q5147" s="6" t="s">
        <v>24</v>
      </c>
    </row>
    <row r="5148" spans="1:17" ht="15">
      <c r="A5148" s="6" t="s">
        <v>17</v>
      </c>
      <c r="B5148" s="6" t="s">
        <v>18</v>
      </c>
      <c r="C5148" s="6" t="s">
        <v>19</v>
      </c>
      <c r="D5148" s="6" t="s">
        <v>2257</v>
      </c>
      <c r="E5148" s="6">
        <v>29</v>
      </c>
      <c r="F5148" s="6" t="s">
        <v>1970</v>
      </c>
      <c r="G5148" s="6" t="s">
        <v>22</v>
      </c>
      <c r="H5148" s="7">
        <v>43394.495034722226</v>
      </c>
      <c r="I5148" s="17">
        <v>43390.936388888891</v>
      </c>
      <c r="J5148" s="4">
        <f t="shared" si="403"/>
        <v>2018</v>
      </c>
      <c r="K5148" s="4">
        <f t="shared" si="404"/>
        <v>10</v>
      </c>
      <c r="L5148" s="6">
        <f t="shared" si="405"/>
        <v>307467.00000010896</v>
      </c>
      <c r="M5148" s="8">
        <f t="shared" si="401"/>
        <v>5124.4500000018161</v>
      </c>
      <c r="N5148" s="8">
        <f t="shared" si="402"/>
        <v>148609.05000005267</v>
      </c>
      <c r="O5148" s="18">
        <v>1</v>
      </c>
      <c r="P5148" s="6" t="s">
        <v>8546</v>
      </c>
      <c r="Q5148" s="6" t="s">
        <v>24</v>
      </c>
    </row>
    <row r="5149" spans="1:17" ht="15">
      <c r="A5149" s="6" t="s">
        <v>17</v>
      </c>
      <c r="B5149" s="6" t="s">
        <v>18</v>
      </c>
      <c r="C5149" s="6" t="s">
        <v>19</v>
      </c>
      <c r="D5149" s="6" t="s">
        <v>770</v>
      </c>
      <c r="E5149" s="6">
        <v>129</v>
      </c>
      <c r="F5149" s="6" t="s">
        <v>1970</v>
      </c>
      <c r="G5149" s="6" t="s">
        <v>22</v>
      </c>
      <c r="H5149" s="7">
        <v>43400.837638888886</v>
      </c>
      <c r="I5149" s="17">
        <v>43390.938981481479</v>
      </c>
      <c r="J5149" s="4">
        <f t="shared" si="403"/>
        <v>2018</v>
      </c>
      <c r="K5149" s="4">
        <f t="shared" si="404"/>
        <v>10</v>
      </c>
      <c r="L5149" s="6">
        <f t="shared" si="405"/>
        <v>855244.00000004098</v>
      </c>
      <c r="M5149" s="8">
        <f t="shared" si="401"/>
        <v>14254.06666666735</v>
      </c>
      <c r="N5149" s="8">
        <f t="shared" si="402"/>
        <v>1838774.6000000881</v>
      </c>
      <c r="O5149" s="18">
        <v>1</v>
      </c>
      <c r="P5149" s="6" t="s">
        <v>8547</v>
      </c>
      <c r="Q5149" s="6" t="s">
        <v>24</v>
      </c>
    </row>
    <row r="5150" spans="1:17" ht="15">
      <c r="A5150" s="6" t="s">
        <v>17</v>
      </c>
      <c r="B5150" s="6" t="s">
        <v>18</v>
      </c>
      <c r="C5150" s="6" t="s">
        <v>19</v>
      </c>
      <c r="D5150" s="6" t="s">
        <v>7569</v>
      </c>
      <c r="E5150" s="6">
        <v>54</v>
      </c>
      <c r="F5150" s="6" t="s">
        <v>1970</v>
      </c>
      <c r="G5150" s="6" t="s">
        <v>22</v>
      </c>
      <c r="H5150" s="7">
        <v>43394.665011574078</v>
      </c>
      <c r="I5150" s="17">
        <v>43390.939814814818</v>
      </c>
      <c r="J5150" s="4">
        <f t="shared" si="403"/>
        <v>2018</v>
      </c>
      <c r="K5150" s="4">
        <f t="shared" si="404"/>
        <v>10</v>
      </c>
      <c r="L5150" s="6">
        <f t="shared" si="405"/>
        <v>321857.00000007637</v>
      </c>
      <c r="M5150" s="8">
        <f t="shared" si="401"/>
        <v>5364.2833333346061</v>
      </c>
      <c r="N5150" s="8">
        <f t="shared" si="402"/>
        <v>289671.30000006873</v>
      </c>
      <c r="O5150" s="18">
        <v>1</v>
      </c>
      <c r="P5150" s="6" t="s">
        <v>8548</v>
      </c>
      <c r="Q5150" s="6" t="s">
        <v>24</v>
      </c>
    </row>
    <row r="5151" spans="1:17" ht="15">
      <c r="A5151" s="6" t="s">
        <v>17</v>
      </c>
      <c r="B5151" s="6" t="s">
        <v>18</v>
      </c>
      <c r="C5151" s="6" t="s">
        <v>19</v>
      </c>
      <c r="D5151" s="6" t="s">
        <v>8549</v>
      </c>
      <c r="E5151" s="6">
        <v>37</v>
      </c>
      <c r="F5151" s="6" t="s">
        <v>1970</v>
      </c>
      <c r="G5151" s="6" t="s">
        <v>22</v>
      </c>
      <c r="H5151" s="7">
        <v>43400.827222222222</v>
      </c>
      <c r="I5151" s="17">
        <v>43390.941203703704</v>
      </c>
      <c r="J5151" s="4">
        <f t="shared" si="403"/>
        <v>2018</v>
      </c>
      <c r="K5151" s="4">
        <f t="shared" si="404"/>
        <v>10</v>
      </c>
      <c r="L5151" s="6">
        <f t="shared" si="405"/>
        <v>854152.00000000186</v>
      </c>
      <c r="M5151" s="8">
        <f t="shared" si="401"/>
        <v>14235.866666666698</v>
      </c>
      <c r="N5151" s="8">
        <f t="shared" si="402"/>
        <v>526727.06666666782</v>
      </c>
      <c r="O5151" s="18">
        <v>1</v>
      </c>
      <c r="P5151" s="6" t="s">
        <v>8550</v>
      </c>
      <c r="Q5151" s="6" t="s">
        <v>24</v>
      </c>
    </row>
    <row r="5152" spans="1:17" ht="15">
      <c r="A5152" s="6" t="s">
        <v>17</v>
      </c>
      <c r="B5152" s="6" t="s">
        <v>18</v>
      </c>
      <c r="C5152" s="6" t="s">
        <v>19</v>
      </c>
      <c r="D5152" s="6" t="s">
        <v>7567</v>
      </c>
      <c r="E5152" s="6">
        <v>34</v>
      </c>
      <c r="F5152" s="6" t="s">
        <v>1970</v>
      </c>
      <c r="G5152" s="6" t="s">
        <v>22</v>
      </c>
      <c r="H5152" s="7">
        <v>43394.52684027778</v>
      </c>
      <c r="I5152" s="17">
        <v>43390.941458333335</v>
      </c>
      <c r="J5152" s="4">
        <f t="shared" si="403"/>
        <v>2018</v>
      </c>
      <c r="K5152" s="4">
        <f t="shared" si="404"/>
        <v>10</v>
      </c>
      <c r="L5152" s="6">
        <f t="shared" si="405"/>
        <v>309777.00000009499</v>
      </c>
      <c r="M5152" s="8">
        <f t="shared" si="401"/>
        <v>5162.9500000015832</v>
      </c>
      <c r="N5152" s="8">
        <f t="shared" si="402"/>
        <v>175540.30000005383</v>
      </c>
      <c r="O5152" s="18">
        <v>1</v>
      </c>
      <c r="P5152" s="6" t="s">
        <v>8551</v>
      </c>
      <c r="Q5152" s="6" t="s">
        <v>24</v>
      </c>
    </row>
    <row r="5153" spans="1:17" ht="15">
      <c r="A5153" s="6" t="s">
        <v>17</v>
      </c>
      <c r="B5153" s="6" t="s">
        <v>41</v>
      </c>
      <c r="C5153" s="6" t="s">
        <v>62</v>
      </c>
      <c r="D5153" s="6" t="s">
        <v>8552</v>
      </c>
      <c r="E5153" s="6">
        <v>1</v>
      </c>
      <c r="F5153" s="6" t="s">
        <v>1970</v>
      </c>
      <c r="G5153" s="6" t="s">
        <v>22</v>
      </c>
      <c r="H5153" s="7">
        <v>43399.896319444444</v>
      </c>
      <c r="I5153" s="17">
        <v>43391.326874999999</v>
      </c>
      <c r="J5153" s="4">
        <f t="shared" si="403"/>
        <v>2018</v>
      </c>
      <c r="K5153" s="4">
        <f t="shared" si="404"/>
        <v>10</v>
      </c>
      <c r="L5153" s="6">
        <f t="shared" si="405"/>
        <v>740400.00000006985</v>
      </c>
      <c r="M5153" s="8">
        <f t="shared" si="401"/>
        <v>12340.000000001164</v>
      </c>
      <c r="N5153" s="8">
        <f t="shared" si="402"/>
        <v>12340.000000001164</v>
      </c>
      <c r="O5153" s="18">
        <v>1</v>
      </c>
      <c r="P5153" s="6" t="s">
        <v>8553</v>
      </c>
      <c r="Q5153" s="6" t="s">
        <v>24</v>
      </c>
    </row>
    <row r="5154" spans="1:17" ht="15">
      <c r="A5154" s="6" t="s">
        <v>17</v>
      </c>
      <c r="B5154" s="6" t="s">
        <v>41</v>
      </c>
      <c r="C5154" s="6" t="s">
        <v>62</v>
      </c>
      <c r="D5154" s="6" t="s">
        <v>741</v>
      </c>
      <c r="E5154" s="6">
        <v>32</v>
      </c>
      <c r="F5154" s="6" t="s">
        <v>1970</v>
      </c>
      <c r="G5154" s="6" t="s">
        <v>22</v>
      </c>
      <c r="H5154" s="7">
        <v>43399.894317129627</v>
      </c>
      <c r="I5154" s="17">
        <v>43391.355428240742</v>
      </c>
      <c r="J5154" s="4">
        <f t="shared" si="403"/>
        <v>2018</v>
      </c>
      <c r="K5154" s="4">
        <f t="shared" si="404"/>
        <v>10</v>
      </c>
      <c r="L5154" s="6">
        <f t="shared" si="405"/>
        <v>737759.99999963678</v>
      </c>
      <c r="M5154" s="8">
        <f t="shared" si="401"/>
        <v>12295.999999993946</v>
      </c>
      <c r="N5154" s="8">
        <f t="shared" si="402"/>
        <v>393471.99999980628</v>
      </c>
      <c r="O5154" s="18">
        <v>1</v>
      </c>
      <c r="P5154" s="6" t="s">
        <v>8554</v>
      </c>
      <c r="Q5154" s="6" t="s">
        <v>24</v>
      </c>
    </row>
    <row r="5155" spans="1:17" ht="15">
      <c r="A5155" s="6" t="s">
        <v>17</v>
      </c>
      <c r="B5155" s="6" t="s">
        <v>41</v>
      </c>
      <c r="C5155" s="6" t="s">
        <v>62</v>
      </c>
      <c r="D5155" s="6" t="s">
        <v>8555</v>
      </c>
      <c r="E5155" s="6">
        <v>1</v>
      </c>
      <c r="F5155" s="6" t="s">
        <v>1970</v>
      </c>
      <c r="G5155" s="6" t="s">
        <v>22</v>
      </c>
      <c r="H5155" s="7">
        <v>43399.894733796296</v>
      </c>
      <c r="I5155" s="17">
        <v>43391.35564814815</v>
      </c>
      <c r="J5155" s="4">
        <f t="shared" si="403"/>
        <v>2018</v>
      </c>
      <c r="K5155" s="4">
        <f t="shared" si="404"/>
        <v>10</v>
      </c>
      <c r="L5155" s="6">
        <f t="shared" si="405"/>
        <v>737776.99999983888</v>
      </c>
      <c r="M5155" s="8">
        <f t="shared" si="401"/>
        <v>12296.283333330648</v>
      </c>
      <c r="N5155" s="8">
        <f t="shared" si="402"/>
        <v>12296.283333330648</v>
      </c>
      <c r="O5155" s="18">
        <v>1</v>
      </c>
      <c r="P5155" s="6" t="s">
        <v>8556</v>
      </c>
      <c r="Q5155" s="6" t="s">
        <v>24</v>
      </c>
    </row>
    <row r="5156" spans="1:17" ht="15">
      <c r="A5156" s="6" t="s">
        <v>17</v>
      </c>
      <c r="B5156" s="6" t="s">
        <v>41</v>
      </c>
      <c r="C5156" s="6" t="s">
        <v>62</v>
      </c>
      <c r="D5156" s="6" t="s">
        <v>148</v>
      </c>
      <c r="E5156" s="6">
        <v>1</v>
      </c>
      <c r="F5156" s="6" t="s">
        <v>1970</v>
      </c>
      <c r="G5156" s="6" t="s">
        <v>22</v>
      </c>
      <c r="H5156" s="7">
        <v>43399.894918981481</v>
      </c>
      <c r="I5156" s="17">
        <v>43391.356087962966</v>
      </c>
      <c r="J5156" s="4">
        <f t="shared" si="403"/>
        <v>2018</v>
      </c>
      <c r="K5156" s="4">
        <f t="shared" si="404"/>
        <v>10</v>
      </c>
      <c r="L5156" s="6">
        <f t="shared" si="405"/>
        <v>737754.99999972526</v>
      </c>
      <c r="M5156" s="8">
        <f t="shared" si="401"/>
        <v>12295.916666662088</v>
      </c>
      <c r="N5156" s="8">
        <f t="shared" si="402"/>
        <v>12295.916666662088</v>
      </c>
      <c r="O5156" s="18">
        <v>1</v>
      </c>
      <c r="P5156" s="6" t="s">
        <v>8557</v>
      </c>
      <c r="Q5156" s="6" t="s">
        <v>24</v>
      </c>
    </row>
    <row r="5157" spans="1:17" ht="15">
      <c r="A5157" s="6" t="s">
        <v>17</v>
      </c>
      <c r="B5157" s="6" t="s">
        <v>41</v>
      </c>
      <c r="C5157" s="6" t="s">
        <v>62</v>
      </c>
      <c r="D5157" s="6" t="s">
        <v>8558</v>
      </c>
      <c r="E5157" s="6">
        <v>2</v>
      </c>
      <c r="F5157" s="6" t="s">
        <v>1970</v>
      </c>
      <c r="G5157" s="6" t="s">
        <v>22</v>
      </c>
      <c r="H5157" s="7">
        <v>43398.628622685188</v>
      </c>
      <c r="I5157" s="17">
        <v>43391.356886574074</v>
      </c>
      <c r="J5157" s="4">
        <f t="shared" si="403"/>
        <v>2018</v>
      </c>
      <c r="K5157" s="4">
        <f t="shared" si="404"/>
        <v>10</v>
      </c>
      <c r="L5157" s="6">
        <f t="shared" si="405"/>
        <v>628278.00000021234</v>
      </c>
      <c r="M5157" s="8">
        <f t="shared" si="401"/>
        <v>10471.300000003539</v>
      </c>
      <c r="N5157" s="8">
        <f t="shared" si="402"/>
        <v>20942.600000007078</v>
      </c>
      <c r="O5157" s="18">
        <v>1</v>
      </c>
      <c r="P5157" s="6" t="s">
        <v>8559</v>
      </c>
      <c r="Q5157" s="6" t="s">
        <v>24</v>
      </c>
    </row>
    <row r="5158" spans="1:17" ht="15">
      <c r="A5158" s="6" t="s">
        <v>17</v>
      </c>
      <c r="B5158" s="6" t="s">
        <v>41</v>
      </c>
      <c r="C5158" s="6" t="s">
        <v>62</v>
      </c>
      <c r="D5158" s="6" t="s">
        <v>753</v>
      </c>
      <c r="E5158" s="6">
        <v>10</v>
      </c>
      <c r="F5158" s="6" t="s">
        <v>1970</v>
      </c>
      <c r="G5158" s="6" t="s">
        <v>22</v>
      </c>
      <c r="H5158" s="7">
        <v>43401.479849537034</v>
      </c>
      <c r="I5158" s="17">
        <v>43391.368715277778</v>
      </c>
      <c r="J5158" s="4">
        <f t="shared" si="403"/>
        <v>2018</v>
      </c>
      <c r="K5158" s="4">
        <f t="shared" si="404"/>
        <v>10</v>
      </c>
      <c r="L5158" s="6">
        <f t="shared" si="405"/>
        <v>873601.99999969918</v>
      </c>
      <c r="M5158" s="8">
        <f t="shared" si="401"/>
        <v>14560.03333332832</v>
      </c>
      <c r="N5158" s="8">
        <f t="shared" si="402"/>
        <v>145600.3333332832</v>
      </c>
      <c r="O5158" s="18">
        <v>1</v>
      </c>
      <c r="P5158" s="6" t="s">
        <v>8560</v>
      </c>
      <c r="Q5158" s="6" t="s">
        <v>24</v>
      </c>
    </row>
    <row r="5159" spans="1:17" ht="15">
      <c r="A5159" s="6" t="s">
        <v>17</v>
      </c>
      <c r="B5159" s="6" t="s">
        <v>41</v>
      </c>
      <c r="C5159" s="6" t="s">
        <v>62</v>
      </c>
      <c r="D5159" s="6" t="s">
        <v>8561</v>
      </c>
      <c r="E5159" s="6">
        <v>9</v>
      </c>
      <c r="F5159" s="6" t="s">
        <v>1970</v>
      </c>
      <c r="G5159" s="6" t="s">
        <v>22</v>
      </c>
      <c r="H5159" s="7">
        <v>43401.480254629627</v>
      </c>
      <c r="I5159" s="17">
        <v>43391.368935185186</v>
      </c>
      <c r="J5159" s="4">
        <f t="shared" si="403"/>
        <v>2018</v>
      </c>
      <c r="K5159" s="4">
        <f t="shared" si="404"/>
        <v>10</v>
      </c>
      <c r="L5159" s="6">
        <f t="shared" si="405"/>
        <v>873617.99999966752</v>
      </c>
      <c r="M5159" s="8">
        <f t="shared" si="401"/>
        <v>14560.299999994459</v>
      </c>
      <c r="N5159" s="8">
        <f t="shared" si="402"/>
        <v>131042.69999995013</v>
      </c>
      <c r="O5159" s="18">
        <v>1</v>
      </c>
      <c r="P5159" s="6" t="s">
        <v>8562</v>
      </c>
      <c r="Q5159" s="6" t="s">
        <v>24</v>
      </c>
    </row>
    <row r="5160" spans="1:17" ht="15">
      <c r="A5160" s="6" t="s">
        <v>17</v>
      </c>
      <c r="B5160" s="6" t="s">
        <v>41</v>
      </c>
      <c r="C5160" s="6" t="s">
        <v>62</v>
      </c>
      <c r="D5160" s="6" t="s">
        <v>229</v>
      </c>
      <c r="E5160" s="6">
        <v>14</v>
      </c>
      <c r="F5160" s="6" t="s">
        <v>1970</v>
      </c>
      <c r="G5160" s="6" t="s">
        <v>22</v>
      </c>
      <c r="H5160" s="7">
        <v>43399.31890046296</v>
      </c>
      <c r="I5160" s="17">
        <v>43391.369189814817</v>
      </c>
      <c r="J5160" s="4">
        <f t="shared" si="403"/>
        <v>2018</v>
      </c>
      <c r="K5160" s="4">
        <f t="shared" si="404"/>
        <v>10</v>
      </c>
      <c r="L5160" s="6">
        <f t="shared" si="405"/>
        <v>686854.99999956228</v>
      </c>
      <c r="M5160" s="8">
        <f t="shared" si="401"/>
        <v>11447.583333326038</v>
      </c>
      <c r="N5160" s="8">
        <f t="shared" si="402"/>
        <v>160266.16666656453</v>
      </c>
      <c r="O5160" s="18">
        <v>1</v>
      </c>
      <c r="P5160" s="6" t="s">
        <v>8563</v>
      </c>
      <c r="Q5160" s="6" t="s">
        <v>24</v>
      </c>
    </row>
    <row r="5161" spans="1:17" ht="15">
      <c r="A5161" s="6" t="s">
        <v>17</v>
      </c>
      <c r="B5161" s="6" t="s">
        <v>41</v>
      </c>
      <c r="C5161" s="6" t="s">
        <v>129</v>
      </c>
      <c r="D5161" s="6" t="s">
        <v>8532</v>
      </c>
      <c r="E5161" s="6">
        <v>4</v>
      </c>
      <c r="F5161" s="6" t="s">
        <v>1970</v>
      </c>
      <c r="G5161" s="6" t="s">
        <v>22</v>
      </c>
      <c r="H5161" s="7">
        <v>43395.795231481483</v>
      </c>
      <c r="I5161" s="17">
        <v>43391.380555555559</v>
      </c>
      <c r="J5161" s="4">
        <f t="shared" si="403"/>
        <v>2018</v>
      </c>
      <c r="K5161" s="4">
        <f t="shared" si="404"/>
        <v>10</v>
      </c>
      <c r="L5161" s="6">
        <f t="shared" si="405"/>
        <v>381427.99999981653</v>
      </c>
      <c r="M5161" s="8">
        <f t="shared" si="401"/>
        <v>6357.1333333302755</v>
      </c>
      <c r="N5161" s="8">
        <f t="shared" si="402"/>
        <v>25428.533333321102</v>
      </c>
      <c r="O5161" s="18">
        <v>1</v>
      </c>
      <c r="P5161" s="6" t="s">
        <v>8564</v>
      </c>
      <c r="Q5161" s="6" t="s">
        <v>24</v>
      </c>
    </row>
    <row r="5162" spans="1:17" ht="15">
      <c r="A5162" s="6" t="s">
        <v>17</v>
      </c>
      <c r="B5162" s="6" t="s">
        <v>41</v>
      </c>
      <c r="C5162" s="6" t="s">
        <v>129</v>
      </c>
      <c r="D5162" s="6" t="s">
        <v>8565</v>
      </c>
      <c r="E5162" s="6">
        <v>3</v>
      </c>
      <c r="F5162" s="6" t="s">
        <v>1970</v>
      </c>
      <c r="G5162" s="6" t="s">
        <v>22</v>
      </c>
      <c r="H5162" s="7">
        <v>43398.039930555555</v>
      </c>
      <c r="I5162" s="17">
        <v>43391.432638888888</v>
      </c>
      <c r="J5162" s="4">
        <f t="shared" si="403"/>
        <v>2018</v>
      </c>
      <c r="K5162" s="4">
        <f t="shared" si="404"/>
        <v>10</v>
      </c>
      <c r="L5162" s="6">
        <f t="shared" si="405"/>
        <v>570870.00000004191</v>
      </c>
      <c r="M5162" s="8">
        <f t="shared" si="401"/>
        <v>9514.5000000006985</v>
      </c>
      <c r="N5162" s="8">
        <f t="shared" si="402"/>
        <v>28543.500000002095</v>
      </c>
      <c r="O5162" s="18">
        <v>1</v>
      </c>
      <c r="P5162" s="6" t="s">
        <v>8566</v>
      </c>
      <c r="Q5162" s="6" t="s">
        <v>24</v>
      </c>
    </row>
    <row r="5163" spans="1:17" ht="15">
      <c r="A5163" s="6" t="s">
        <v>17</v>
      </c>
      <c r="B5163" s="6" t="s">
        <v>41</v>
      </c>
      <c r="C5163" s="6" t="s">
        <v>62</v>
      </c>
      <c r="D5163" s="6" t="s">
        <v>726</v>
      </c>
      <c r="E5163" s="6">
        <v>52</v>
      </c>
      <c r="F5163" s="6" t="s">
        <v>1970</v>
      </c>
      <c r="G5163" s="6" t="s">
        <v>22</v>
      </c>
      <c r="H5163" s="7">
        <v>43398.445925925924</v>
      </c>
      <c r="I5163" s="17">
        <v>43391.606481481482</v>
      </c>
      <c r="J5163" s="4">
        <f t="shared" si="403"/>
        <v>2018</v>
      </c>
      <c r="K5163" s="4">
        <f t="shared" si="404"/>
        <v>10</v>
      </c>
      <c r="L5163" s="6">
        <f t="shared" si="405"/>
        <v>590927.99999979325</v>
      </c>
      <c r="M5163" s="8">
        <f t="shared" si="401"/>
        <v>9848.7999999965541</v>
      </c>
      <c r="N5163" s="8">
        <f t="shared" si="402"/>
        <v>512137.59999982081</v>
      </c>
      <c r="O5163" s="18">
        <v>1</v>
      </c>
      <c r="P5163" s="6" t="s">
        <v>8567</v>
      </c>
      <c r="Q5163" s="6" t="s">
        <v>24</v>
      </c>
    </row>
    <row r="5164" spans="1:17" ht="15">
      <c r="A5164" s="6" t="s">
        <v>17</v>
      </c>
      <c r="B5164" s="6" t="s">
        <v>41</v>
      </c>
      <c r="C5164" s="6" t="s">
        <v>62</v>
      </c>
      <c r="D5164" s="6" t="s">
        <v>8568</v>
      </c>
      <c r="E5164" s="6">
        <v>1</v>
      </c>
      <c r="F5164" s="6" t="s">
        <v>1970</v>
      </c>
      <c r="G5164" s="6" t="s">
        <v>22</v>
      </c>
      <c r="H5164" s="7">
        <v>43398.44667824074</v>
      </c>
      <c r="I5164" s="17">
        <v>43391.607256944444</v>
      </c>
      <c r="J5164" s="4">
        <f t="shared" si="403"/>
        <v>2018</v>
      </c>
      <c r="K5164" s="4">
        <f t="shared" si="404"/>
        <v>10</v>
      </c>
      <c r="L5164" s="6">
        <f t="shared" si="405"/>
        <v>590925.99999995437</v>
      </c>
      <c r="M5164" s="8">
        <f t="shared" si="401"/>
        <v>9848.7666666659061</v>
      </c>
      <c r="N5164" s="8">
        <f t="shared" si="402"/>
        <v>9848.7666666659061</v>
      </c>
      <c r="O5164" s="18">
        <v>1</v>
      </c>
      <c r="P5164" s="6" t="s">
        <v>8569</v>
      </c>
      <c r="Q5164" s="6" t="s">
        <v>24</v>
      </c>
    </row>
    <row r="5165" spans="1:17" ht="15">
      <c r="A5165" s="6" t="s">
        <v>17</v>
      </c>
      <c r="B5165" s="6" t="s">
        <v>41</v>
      </c>
      <c r="C5165" s="6" t="s">
        <v>62</v>
      </c>
      <c r="D5165" s="6" t="s">
        <v>8570</v>
      </c>
      <c r="E5165" s="6">
        <v>4</v>
      </c>
      <c r="F5165" s="6" t="s">
        <v>1970</v>
      </c>
      <c r="G5165" s="6" t="s">
        <v>22</v>
      </c>
      <c r="H5165" s="7">
        <v>43398.446828703702</v>
      </c>
      <c r="I5165" s="17">
        <v>43391.607523148145</v>
      </c>
      <c r="J5165" s="4">
        <f t="shared" si="403"/>
        <v>2018</v>
      </c>
      <c r="K5165" s="4">
        <f t="shared" si="404"/>
        <v>10</v>
      </c>
      <c r="L5165" s="6">
        <f t="shared" si="405"/>
        <v>590916.00000013132</v>
      </c>
      <c r="M5165" s="8">
        <f t="shared" si="401"/>
        <v>9848.6000000021886</v>
      </c>
      <c r="N5165" s="8">
        <f t="shared" si="402"/>
        <v>39394.400000008754</v>
      </c>
      <c r="O5165" s="18">
        <v>1</v>
      </c>
      <c r="P5165" s="6" t="s">
        <v>8571</v>
      </c>
      <c r="Q5165" s="6" t="s">
        <v>24</v>
      </c>
    </row>
    <row r="5166" spans="1:17" ht="15">
      <c r="A5166" s="6" t="s">
        <v>17</v>
      </c>
      <c r="B5166" s="6" t="s">
        <v>41</v>
      </c>
      <c r="C5166" s="6" t="s">
        <v>62</v>
      </c>
      <c r="D5166" s="6" t="s">
        <v>8572</v>
      </c>
      <c r="E5166" s="6">
        <v>1</v>
      </c>
      <c r="F5166" s="6" t="s">
        <v>1970</v>
      </c>
      <c r="G5166" s="6" t="s">
        <v>22</v>
      </c>
      <c r="H5166" s="7">
        <v>43398.450381944444</v>
      </c>
      <c r="I5166" s="17">
        <v>43391.608067129629</v>
      </c>
      <c r="J5166" s="4">
        <f t="shared" si="403"/>
        <v>2018</v>
      </c>
      <c r="K5166" s="4">
        <f t="shared" si="404"/>
        <v>10</v>
      </c>
      <c r="L5166" s="6">
        <f t="shared" si="405"/>
        <v>591175.99999993108</v>
      </c>
      <c r="M5166" s="8">
        <f t="shared" si="401"/>
        <v>9852.9333333321847</v>
      </c>
      <c r="N5166" s="8">
        <f t="shared" si="402"/>
        <v>9852.9333333321847</v>
      </c>
      <c r="O5166" s="18">
        <v>1</v>
      </c>
      <c r="P5166" s="6" t="s">
        <v>8573</v>
      </c>
      <c r="Q5166" s="6" t="s">
        <v>24</v>
      </c>
    </row>
    <row r="5167" spans="1:17" ht="15">
      <c r="A5167" s="6" t="s">
        <v>17</v>
      </c>
      <c r="B5167" s="6" t="s">
        <v>41</v>
      </c>
      <c r="C5167" s="6" t="s">
        <v>62</v>
      </c>
      <c r="D5167" s="6" t="s">
        <v>8572</v>
      </c>
      <c r="E5167" s="6">
        <v>1</v>
      </c>
      <c r="F5167" s="6" t="s">
        <v>1970</v>
      </c>
      <c r="G5167" s="6" t="s">
        <v>22</v>
      </c>
      <c r="H5167" s="7">
        <v>43398.450208333335</v>
      </c>
      <c r="I5167" s="17">
        <v>43391.608067129629</v>
      </c>
      <c r="J5167" s="4">
        <f t="shared" si="403"/>
        <v>2018</v>
      </c>
      <c r="K5167" s="4">
        <f t="shared" si="404"/>
        <v>10</v>
      </c>
      <c r="L5167" s="6">
        <f t="shared" si="405"/>
        <v>591161.00000019651</v>
      </c>
      <c r="M5167" s="8">
        <f t="shared" si="401"/>
        <v>9852.6833333366085</v>
      </c>
      <c r="N5167" s="8">
        <f t="shared" si="402"/>
        <v>9852.6833333366085</v>
      </c>
      <c r="O5167" s="18">
        <v>1</v>
      </c>
      <c r="P5167" s="6" t="s">
        <v>8574</v>
      </c>
      <c r="Q5167" s="6" t="s">
        <v>24</v>
      </c>
    </row>
    <row r="5168" spans="1:17" ht="15">
      <c r="A5168" s="6" t="s">
        <v>17</v>
      </c>
      <c r="B5168" s="6" t="s">
        <v>41</v>
      </c>
      <c r="C5168" s="6" t="s">
        <v>62</v>
      </c>
      <c r="D5168" s="6" t="s">
        <v>8575</v>
      </c>
      <c r="E5168" s="6">
        <v>2</v>
      </c>
      <c r="F5168" s="6" t="s">
        <v>1970</v>
      </c>
      <c r="G5168" s="6" t="s">
        <v>22</v>
      </c>
      <c r="H5168" s="7">
        <v>43398.450428240743</v>
      </c>
      <c r="I5168" s="17">
        <v>43391.608344907407</v>
      </c>
      <c r="J5168" s="4">
        <f t="shared" si="403"/>
        <v>2018</v>
      </c>
      <c r="K5168" s="4">
        <f t="shared" si="404"/>
        <v>10</v>
      </c>
      <c r="L5168" s="6">
        <f t="shared" si="405"/>
        <v>591156.00000028498</v>
      </c>
      <c r="M5168" s="8">
        <f t="shared" si="401"/>
        <v>9852.6000000047497</v>
      </c>
      <c r="N5168" s="8">
        <f t="shared" si="402"/>
        <v>19705.200000009499</v>
      </c>
      <c r="O5168" s="18">
        <v>1</v>
      </c>
      <c r="P5168" s="6" t="s">
        <v>8576</v>
      </c>
      <c r="Q5168" s="6" t="s">
        <v>24</v>
      </c>
    </row>
    <row r="5169" spans="1:17" ht="15">
      <c r="A5169" s="6" t="s">
        <v>17</v>
      </c>
      <c r="B5169" s="6" t="s">
        <v>41</v>
      </c>
      <c r="C5169" s="6" t="s">
        <v>62</v>
      </c>
      <c r="D5169" s="6" t="s">
        <v>8577</v>
      </c>
      <c r="E5169" s="6">
        <v>1</v>
      </c>
      <c r="F5169" s="6" t="s">
        <v>1970</v>
      </c>
      <c r="G5169" s="6" t="s">
        <v>22</v>
      </c>
      <c r="H5169" s="7">
        <v>43398.446944444448</v>
      </c>
      <c r="I5169" s="17">
        <v>43391.608622685184</v>
      </c>
      <c r="J5169" s="4">
        <f t="shared" si="403"/>
        <v>2018</v>
      </c>
      <c r="K5169" s="4">
        <f t="shared" si="404"/>
        <v>10</v>
      </c>
      <c r="L5169" s="6">
        <f t="shared" si="405"/>
        <v>590831.00000037812</v>
      </c>
      <c r="M5169" s="8">
        <f t="shared" si="401"/>
        <v>9847.1833333396353</v>
      </c>
      <c r="N5169" s="8">
        <f t="shared" si="402"/>
        <v>9847.1833333396353</v>
      </c>
      <c r="O5169" s="18">
        <v>1</v>
      </c>
      <c r="P5169" s="6" t="s">
        <v>8578</v>
      </c>
      <c r="Q5169" s="6" t="s">
        <v>24</v>
      </c>
    </row>
    <row r="5170" spans="1:17" ht="15">
      <c r="A5170" s="6" t="s">
        <v>17</v>
      </c>
      <c r="B5170" s="6" t="s">
        <v>41</v>
      </c>
      <c r="C5170" s="6" t="s">
        <v>62</v>
      </c>
      <c r="D5170" s="6" t="s">
        <v>8579</v>
      </c>
      <c r="E5170" s="6">
        <v>1</v>
      </c>
      <c r="F5170" s="6" t="s">
        <v>1970</v>
      </c>
      <c r="G5170" s="6" t="s">
        <v>22</v>
      </c>
      <c r="H5170" s="7">
        <v>43398.447094907409</v>
      </c>
      <c r="I5170" s="17">
        <v>43391.608865740738</v>
      </c>
      <c r="J5170" s="4">
        <f t="shared" si="403"/>
        <v>2018</v>
      </c>
      <c r="K5170" s="4">
        <f t="shared" si="404"/>
        <v>10</v>
      </c>
      <c r="L5170" s="6">
        <f t="shared" si="405"/>
        <v>590823.00000039395</v>
      </c>
      <c r="M5170" s="8">
        <f t="shared" si="401"/>
        <v>9847.0500000065658</v>
      </c>
      <c r="N5170" s="8">
        <f t="shared" si="402"/>
        <v>9847.0500000065658</v>
      </c>
      <c r="O5170" s="18">
        <v>1</v>
      </c>
      <c r="P5170" s="6" t="s">
        <v>8580</v>
      </c>
      <c r="Q5170" s="6" t="s">
        <v>24</v>
      </c>
    </row>
    <row r="5171" spans="1:17" ht="15">
      <c r="A5171" s="6" t="s">
        <v>17</v>
      </c>
      <c r="B5171" s="6" t="s">
        <v>41</v>
      </c>
      <c r="C5171" s="6" t="s">
        <v>62</v>
      </c>
      <c r="D5171" s="6" t="s">
        <v>1256</v>
      </c>
      <c r="E5171" s="6">
        <v>13</v>
      </c>
      <c r="F5171" s="6" t="s">
        <v>1970</v>
      </c>
      <c r="G5171" s="6" t="s">
        <v>22</v>
      </c>
      <c r="H5171" s="7">
        <v>43398.447291666664</v>
      </c>
      <c r="I5171" s="17">
        <v>43391.6091087963</v>
      </c>
      <c r="J5171" s="4">
        <f t="shared" si="403"/>
        <v>2018</v>
      </c>
      <c r="K5171" s="4">
        <f t="shared" si="404"/>
        <v>10</v>
      </c>
      <c r="L5171" s="6">
        <f t="shared" si="405"/>
        <v>590818.9999994589</v>
      </c>
      <c r="M5171" s="8">
        <f t="shared" si="401"/>
        <v>9846.983333324315</v>
      </c>
      <c r="N5171" s="8">
        <f t="shared" si="402"/>
        <v>128010.7833332161</v>
      </c>
      <c r="O5171" s="18">
        <v>1</v>
      </c>
      <c r="P5171" s="6" t="s">
        <v>8581</v>
      </c>
      <c r="Q5171" s="6" t="s">
        <v>24</v>
      </c>
    </row>
    <row r="5172" spans="1:17" ht="15">
      <c r="A5172" s="6" t="s">
        <v>17</v>
      </c>
      <c r="B5172" s="6" t="s">
        <v>41</v>
      </c>
      <c r="C5172" s="6" t="s">
        <v>62</v>
      </c>
      <c r="D5172" s="6" t="s">
        <v>8582</v>
      </c>
      <c r="E5172" s="6">
        <v>2</v>
      </c>
      <c r="F5172" s="6" t="s">
        <v>1970</v>
      </c>
      <c r="G5172" s="6" t="s">
        <v>22</v>
      </c>
      <c r="H5172" s="7">
        <v>43398.447430555556</v>
      </c>
      <c r="I5172" s="17">
        <v>43391.6093287037</v>
      </c>
      <c r="J5172" s="4">
        <f t="shared" si="403"/>
        <v>2018</v>
      </c>
      <c r="K5172" s="4">
        <f t="shared" si="404"/>
        <v>10</v>
      </c>
      <c r="L5172" s="6">
        <f t="shared" si="405"/>
        <v>590812.00000033714</v>
      </c>
      <c r="M5172" s="8">
        <f t="shared" si="401"/>
        <v>9846.8666666722856</v>
      </c>
      <c r="N5172" s="8">
        <f t="shared" si="402"/>
        <v>19693.733333344571</v>
      </c>
      <c r="O5172" s="18">
        <v>1</v>
      </c>
      <c r="P5172" s="6" t="s">
        <v>8583</v>
      </c>
      <c r="Q5172" s="6" t="s">
        <v>24</v>
      </c>
    </row>
    <row r="5173" spans="1:17" ht="15">
      <c r="A5173" s="6" t="s">
        <v>17</v>
      </c>
      <c r="B5173" s="6" t="s">
        <v>41</v>
      </c>
      <c r="C5173" s="6" t="s">
        <v>62</v>
      </c>
      <c r="D5173" s="6" t="s">
        <v>5670</v>
      </c>
      <c r="E5173" s="6">
        <v>9</v>
      </c>
      <c r="F5173" s="6" t="s">
        <v>1970</v>
      </c>
      <c r="G5173" s="6" t="s">
        <v>22</v>
      </c>
      <c r="H5173" s="7">
        <v>43398.447766203702</v>
      </c>
      <c r="I5173" s="17">
        <v>43391.610046296293</v>
      </c>
      <c r="J5173" s="4">
        <f t="shared" si="403"/>
        <v>2018</v>
      </c>
      <c r="K5173" s="4">
        <f t="shared" si="404"/>
        <v>10</v>
      </c>
      <c r="L5173" s="6">
        <f t="shared" si="405"/>
        <v>590779.00000016671</v>
      </c>
      <c r="M5173" s="8">
        <f t="shared" si="401"/>
        <v>9846.3166666694451</v>
      </c>
      <c r="N5173" s="8">
        <f t="shared" si="402"/>
        <v>88616.850000025006</v>
      </c>
      <c r="O5173" s="18">
        <v>1</v>
      </c>
      <c r="P5173" s="6" t="s">
        <v>8584</v>
      </c>
      <c r="Q5173" s="6" t="s">
        <v>24</v>
      </c>
    </row>
    <row r="5174" spans="1:17" ht="15">
      <c r="A5174" s="6" t="s">
        <v>17</v>
      </c>
      <c r="B5174" s="6" t="s">
        <v>41</v>
      </c>
      <c r="C5174" s="6" t="s">
        <v>62</v>
      </c>
      <c r="D5174" s="6" t="s">
        <v>8585</v>
      </c>
      <c r="E5174" s="6">
        <v>1</v>
      </c>
      <c r="F5174" s="6" t="s">
        <v>1970</v>
      </c>
      <c r="G5174" s="6" t="s">
        <v>22</v>
      </c>
      <c r="H5174" s="7">
        <v>43398.447997685187</v>
      </c>
      <c r="I5174" s="7">
        <v>43391.610312500001</v>
      </c>
      <c r="J5174" s="4">
        <f t="shared" si="403"/>
        <v>2018</v>
      </c>
      <c r="K5174" s="4">
        <f t="shared" si="404"/>
        <v>10</v>
      </c>
      <c r="L5174" s="6">
        <f t="shared" si="405"/>
        <v>590776.00000009406</v>
      </c>
      <c r="M5174" s="8">
        <f t="shared" si="401"/>
        <v>9846.2666666682344</v>
      </c>
      <c r="N5174" s="8">
        <f t="shared" si="402"/>
        <v>9846.2666666682344</v>
      </c>
      <c r="O5174" s="18">
        <v>1</v>
      </c>
      <c r="P5174" s="6" t="s">
        <v>8586</v>
      </c>
      <c r="Q5174" s="6" t="s">
        <v>24</v>
      </c>
    </row>
    <row r="5175" spans="1:17" ht="15">
      <c r="A5175" s="6" t="s">
        <v>17</v>
      </c>
      <c r="B5175" s="6" t="s">
        <v>41</v>
      </c>
      <c r="C5175" s="6" t="s">
        <v>42</v>
      </c>
      <c r="D5175" s="6" t="s">
        <v>8587</v>
      </c>
      <c r="E5175" s="6">
        <v>4</v>
      </c>
      <c r="F5175" s="6" t="s">
        <v>1970</v>
      </c>
      <c r="G5175" s="6" t="s">
        <v>22</v>
      </c>
      <c r="H5175" s="7">
        <v>43400.815787037034</v>
      </c>
      <c r="I5175" s="7">
        <v>43391.890925925924</v>
      </c>
      <c r="J5175" s="4">
        <f t="shared" si="403"/>
        <v>2018</v>
      </c>
      <c r="K5175" s="4">
        <f t="shared" si="404"/>
        <v>10</v>
      </c>
      <c r="L5175" s="6">
        <f t="shared" si="405"/>
        <v>771107.99999996088</v>
      </c>
      <c r="M5175" s="8">
        <f t="shared" si="401"/>
        <v>12851.799999999348</v>
      </c>
      <c r="N5175" s="8">
        <f t="shared" si="402"/>
        <v>51407.199999997392</v>
      </c>
      <c r="O5175" s="18">
        <v>1</v>
      </c>
      <c r="P5175" s="6" t="s">
        <v>8588</v>
      </c>
      <c r="Q5175" s="6" t="s">
        <v>24</v>
      </c>
    </row>
    <row r="5176" spans="1:17" ht="15">
      <c r="A5176" s="6" t="s">
        <v>17</v>
      </c>
      <c r="B5176" s="6" t="s">
        <v>41</v>
      </c>
      <c r="C5176" s="6" t="s">
        <v>42</v>
      </c>
      <c r="D5176" s="6" t="s">
        <v>8589</v>
      </c>
      <c r="E5176" s="6">
        <v>3</v>
      </c>
      <c r="F5176" s="6" t="s">
        <v>1970</v>
      </c>
      <c r="G5176" s="6" t="s">
        <v>22</v>
      </c>
      <c r="H5176" s="7">
        <v>43400.815625000003</v>
      </c>
      <c r="I5176" s="7">
        <v>43391.892696759256</v>
      </c>
      <c r="J5176" s="4">
        <f t="shared" si="403"/>
        <v>2018</v>
      </c>
      <c r="K5176" s="4">
        <f t="shared" si="404"/>
        <v>10</v>
      </c>
      <c r="L5176" s="6">
        <f t="shared" si="405"/>
        <v>770941.00000052713</v>
      </c>
      <c r="M5176" s="8">
        <f t="shared" si="401"/>
        <v>12849.016666675452</v>
      </c>
      <c r="N5176" s="8">
        <f t="shared" si="402"/>
        <v>38547.050000026356</v>
      </c>
      <c r="O5176" s="18">
        <v>1</v>
      </c>
      <c r="P5176" s="6" t="s">
        <v>8590</v>
      </c>
      <c r="Q5176" s="6" t="s">
        <v>24</v>
      </c>
    </row>
    <row r="5177" spans="1:17" ht="15">
      <c r="A5177" s="6" t="s">
        <v>17</v>
      </c>
      <c r="B5177" s="6" t="s">
        <v>140</v>
      </c>
      <c r="C5177" s="6" t="s">
        <v>141</v>
      </c>
      <c r="D5177" s="6" t="s">
        <v>4897</v>
      </c>
      <c r="E5177" s="6">
        <v>12</v>
      </c>
      <c r="F5177" s="6" t="s">
        <v>1970</v>
      </c>
      <c r="G5177" s="6" t="s">
        <v>22</v>
      </c>
      <c r="H5177" s="7">
        <v>43392.847372685188</v>
      </c>
      <c r="I5177" s="7">
        <v>43391.90315972222</v>
      </c>
      <c r="J5177" s="4">
        <f t="shared" si="403"/>
        <v>2018</v>
      </c>
      <c r="K5177" s="4">
        <f t="shared" si="404"/>
        <v>10</v>
      </c>
      <c r="L5177" s="6">
        <f t="shared" si="405"/>
        <v>81580.000000423752</v>
      </c>
      <c r="M5177" s="8">
        <f t="shared" si="401"/>
        <v>1359.6666666737292</v>
      </c>
      <c r="N5177" s="8">
        <f t="shared" si="402"/>
        <v>16316.00000008475</v>
      </c>
      <c r="O5177" s="18">
        <v>1</v>
      </c>
      <c r="P5177" s="6" t="s">
        <v>8591</v>
      </c>
      <c r="Q5177" s="6" t="s">
        <v>24</v>
      </c>
    </row>
    <row r="5178" spans="1:17" ht="15">
      <c r="A5178" s="6" t="s">
        <v>17</v>
      </c>
      <c r="B5178" s="6" t="s">
        <v>140</v>
      </c>
      <c r="C5178" s="6" t="s">
        <v>141</v>
      </c>
      <c r="D5178" s="6" t="s">
        <v>8592</v>
      </c>
      <c r="E5178" s="6">
        <v>20</v>
      </c>
      <c r="F5178" s="6" t="s">
        <v>1970</v>
      </c>
      <c r="G5178" s="6" t="s">
        <v>22</v>
      </c>
      <c r="H5178" s="7">
        <v>43392.845949074072</v>
      </c>
      <c r="I5178" s="7">
        <v>43391.90625</v>
      </c>
      <c r="J5178" s="4">
        <f t="shared" si="403"/>
        <v>2018</v>
      </c>
      <c r="K5178" s="4">
        <f t="shared" si="404"/>
        <v>10</v>
      </c>
      <c r="L5178" s="6">
        <f t="shared" si="405"/>
        <v>81189.999999781139</v>
      </c>
      <c r="M5178" s="8">
        <f t="shared" si="401"/>
        <v>1353.166666663019</v>
      </c>
      <c r="N5178" s="8">
        <f t="shared" si="402"/>
        <v>27063.33333326038</v>
      </c>
      <c r="O5178" s="18">
        <v>1</v>
      </c>
      <c r="P5178" s="6" t="s">
        <v>8593</v>
      </c>
      <c r="Q5178" s="6" t="s">
        <v>24</v>
      </c>
    </row>
    <row r="5179" spans="1:17" ht="15">
      <c r="A5179" s="6" t="s">
        <v>17</v>
      </c>
      <c r="B5179" s="6" t="s">
        <v>140</v>
      </c>
      <c r="C5179" s="6" t="s">
        <v>141</v>
      </c>
      <c r="D5179" s="6" t="s">
        <v>7518</v>
      </c>
      <c r="E5179" s="6">
        <v>1</v>
      </c>
      <c r="F5179" s="6" t="s">
        <v>1970</v>
      </c>
      <c r="G5179" s="6" t="s">
        <v>22</v>
      </c>
      <c r="H5179" s="7">
        <v>43395.682766203703</v>
      </c>
      <c r="I5179" s="7">
        <v>43391.924432870372</v>
      </c>
      <c r="J5179" s="4">
        <f t="shared" si="403"/>
        <v>2018</v>
      </c>
      <c r="K5179" s="4">
        <f t="shared" si="404"/>
        <v>10</v>
      </c>
      <c r="L5179" s="6">
        <f t="shared" si="405"/>
        <v>324719.99999983236</v>
      </c>
      <c r="M5179" s="8">
        <f t="shared" si="401"/>
        <v>5411.999999997206</v>
      </c>
      <c r="N5179" s="8">
        <f t="shared" si="402"/>
        <v>5411.999999997206</v>
      </c>
      <c r="O5179" s="18">
        <v>1</v>
      </c>
      <c r="P5179" s="6" t="s">
        <v>8594</v>
      </c>
      <c r="Q5179" s="6" t="s">
        <v>24</v>
      </c>
    </row>
    <row r="5180" spans="1:17" ht="15">
      <c r="A5180" s="6" t="s">
        <v>17</v>
      </c>
      <c r="B5180" s="6" t="s">
        <v>140</v>
      </c>
      <c r="C5180" s="6" t="s">
        <v>141</v>
      </c>
      <c r="D5180" s="6" t="s">
        <v>8595</v>
      </c>
      <c r="E5180" s="6">
        <v>7</v>
      </c>
      <c r="F5180" s="6" t="s">
        <v>1970</v>
      </c>
      <c r="G5180" s="6" t="s">
        <v>22</v>
      </c>
      <c r="H5180" s="7">
        <v>43402.875335648147</v>
      </c>
      <c r="I5180" s="7">
        <v>43391.926388888889</v>
      </c>
      <c r="J5180" s="4">
        <f t="shared" si="403"/>
        <v>2018</v>
      </c>
      <c r="K5180" s="4">
        <f t="shared" si="404"/>
        <v>10</v>
      </c>
      <c r="L5180" s="6">
        <f t="shared" si="405"/>
        <v>945988.99999985006</v>
      </c>
      <c r="M5180" s="8">
        <f t="shared" si="401"/>
        <v>15766.483333330834</v>
      </c>
      <c r="N5180" s="8">
        <f t="shared" si="402"/>
        <v>110365.38333331584</v>
      </c>
      <c r="O5180" s="18">
        <v>1</v>
      </c>
      <c r="P5180" s="6" t="s">
        <v>8596</v>
      </c>
      <c r="Q5180" s="6" t="s">
        <v>24</v>
      </c>
    </row>
    <row r="5181" spans="1:17" ht="15">
      <c r="A5181" s="6" t="s">
        <v>17</v>
      </c>
      <c r="B5181" s="6" t="s">
        <v>140</v>
      </c>
      <c r="C5181" s="6" t="s">
        <v>141</v>
      </c>
      <c r="D5181" s="6" t="s">
        <v>142</v>
      </c>
      <c r="E5181" s="6">
        <v>234</v>
      </c>
      <c r="F5181" s="6" t="s">
        <v>1970</v>
      </c>
      <c r="G5181" s="6" t="s">
        <v>22</v>
      </c>
      <c r="H5181" s="7">
        <v>43402.875821759262</v>
      </c>
      <c r="I5181" s="7">
        <v>43391.926388888889</v>
      </c>
      <c r="J5181" s="4">
        <f t="shared" si="403"/>
        <v>2018</v>
      </c>
      <c r="K5181" s="4">
        <f t="shared" si="404"/>
        <v>10</v>
      </c>
      <c r="L5181" s="6">
        <f t="shared" si="405"/>
        <v>946031.00000023842</v>
      </c>
      <c r="M5181" s="8">
        <f t="shared" si="401"/>
        <v>15767.183333337307</v>
      </c>
      <c r="N5181" s="8">
        <f t="shared" si="402"/>
        <v>3689520.9000009298</v>
      </c>
      <c r="O5181" s="18">
        <v>1</v>
      </c>
      <c r="P5181" s="6" t="s">
        <v>8597</v>
      </c>
      <c r="Q5181" s="6" t="s">
        <v>24</v>
      </c>
    </row>
    <row r="5182" spans="1:17" ht="15">
      <c r="A5182" s="6" t="s">
        <v>17</v>
      </c>
      <c r="B5182" s="6" t="s">
        <v>140</v>
      </c>
      <c r="C5182" s="6" t="s">
        <v>141</v>
      </c>
      <c r="D5182" s="6" t="s">
        <v>8598</v>
      </c>
      <c r="E5182" s="6">
        <v>32</v>
      </c>
      <c r="F5182" s="6" t="s">
        <v>1970</v>
      </c>
      <c r="G5182" s="6" t="s">
        <v>22</v>
      </c>
      <c r="H5182" s="7">
        <v>43392.85119212963</v>
      </c>
      <c r="I5182" s="7">
        <v>43391.92696759259</v>
      </c>
      <c r="J5182" s="4">
        <f t="shared" si="403"/>
        <v>2018</v>
      </c>
      <c r="K5182" s="4">
        <f t="shared" si="404"/>
        <v>10</v>
      </c>
      <c r="L5182" s="6">
        <f t="shared" si="405"/>
        <v>79853.000000305474</v>
      </c>
      <c r="M5182" s="8">
        <f t="shared" si="401"/>
        <v>1330.8833333384246</v>
      </c>
      <c r="N5182" s="8">
        <f t="shared" si="402"/>
        <v>42588.266666829586</v>
      </c>
      <c r="O5182" s="18">
        <v>1</v>
      </c>
      <c r="P5182" s="6" t="s">
        <v>8599</v>
      </c>
      <c r="Q5182" s="6" t="s">
        <v>24</v>
      </c>
    </row>
    <row r="5183" spans="1:17" ht="15">
      <c r="A5183" s="6" t="s">
        <v>17</v>
      </c>
      <c r="B5183" s="6" t="s">
        <v>140</v>
      </c>
      <c r="C5183" s="6" t="s">
        <v>141</v>
      </c>
      <c r="D5183" s="6" t="s">
        <v>8600</v>
      </c>
      <c r="E5183" s="6">
        <v>166</v>
      </c>
      <c r="F5183" s="6" t="s">
        <v>1970</v>
      </c>
      <c r="G5183" s="6" t="s">
        <v>22</v>
      </c>
      <c r="H5183" s="7">
        <v>43392.43644675926</v>
      </c>
      <c r="I5183" s="7">
        <v>43391.92696759259</v>
      </c>
      <c r="J5183" s="4">
        <f t="shared" si="403"/>
        <v>2018</v>
      </c>
      <c r="K5183" s="4">
        <f t="shared" si="404"/>
        <v>10</v>
      </c>
      <c r="L5183" s="6">
        <f t="shared" si="405"/>
        <v>44019.000000343658</v>
      </c>
      <c r="M5183" s="8">
        <f t="shared" si="401"/>
        <v>733.65000000572763</v>
      </c>
      <c r="N5183" s="8">
        <f t="shared" si="402"/>
        <v>121785.90000095079</v>
      </c>
      <c r="O5183" s="18">
        <v>1</v>
      </c>
      <c r="P5183" s="6" t="s">
        <v>8601</v>
      </c>
      <c r="Q5183" s="6" t="s">
        <v>24</v>
      </c>
    </row>
    <row r="5184" spans="1:17" ht="15">
      <c r="A5184" s="6" t="s">
        <v>17</v>
      </c>
      <c r="B5184" s="6" t="s">
        <v>140</v>
      </c>
      <c r="C5184" s="6" t="s">
        <v>141</v>
      </c>
      <c r="D5184" s="6" t="s">
        <v>5620</v>
      </c>
      <c r="E5184" s="6">
        <v>4</v>
      </c>
      <c r="F5184" s="6" t="s">
        <v>1970</v>
      </c>
      <c r="G5184" s="6" t="s">
        <v>22</v>
      </c>
      <c r="H5184" s="7">
        <v>43394.353634259256</v>
      </c>
      <c r="I5184" s="7">
        <v>43391.92696759259</v>
      </c>
      <c r="J5184" s="4">
        <f t="shared" si="403"/>
        <v>2018</v>
      </c>
      <c r="K5184" s="4">
        <f t="shared" si="404"/>
        <v>10</v>
      </c>
      <c r="L5184" s="6">
        <f t="shared" si="405"/>
        <v>209663.99999996647</v>
      </c>
      <c r="M5184" s="8">
        <f t="shared" si="406" ref="M5184:M5247">+L5184/60</f>
        <v>3494.3999999994412</v>
      </c>
      <c r="N5184" s="8">
        <f t="shared" si="407" ref="N5184:N5247">+M5184*E5184</f>
        <v>13977.599999997765</v>
      </c>
      <c r="O5184" s="18">
        <v>1</v>
      </c>
      <c r="P5184" s="6" t="s">
        <v>8602</v>
      </c>
      <c r="Q5184" s="6" t="s">
        <v>24</v>
      </c>
    </row>
    <row r="5185" spans="1:17" ht="15">
      <c r="A5185" s="6" t="s">
        <v>17</v>
      </c>
      <c r="B5185" s="6" t="s">
        <v>140</v>
      </c>
      <c r="C5185" s="6" t="s">
        <v>141</v>
      </c>
      <c r="D5185" s="6" t="s">
        <v>8603</v>
      </c>
      <c r="E5185" s="6">
        <v>8</v>
      </c>
      <c r="F5185" s="6" t="s">
        <v>1970</v>
      </c>
      <c r="G5185" s="6" t="s">
        <v>22</v>
      </c>
      <c r="H5185" s="7">
        <v>43393.459733796299</v>
      </c>
      <c r="I5185" s="7">
        <v>43391.92696759259</v>
      </c>
      <c r="J5185" s="4">
        <f t="shared" si="403"/>
        <v>2018</v>
      </c>
      <c r="K5185" s="4">
        <f t="shared" si="404"/>
        <v>10</v>
      </c>
      <c r="L5185" s="6">
        <f t="shared" si="405"/>
        <v>132431.00000044797</v>
      </c>
      <c r="M5185" s="8">
        <f t="shared" si="406"/>
        <v>2207.1833333407994</v>
      </c>
      <c r="N5185" s="8">
        <f t="shared" si="407"/>
        <v>17657.466666726395</v>
      </c>
      <c r="O5185" s="18">
        <v>1</v>
      </c>
      <c r="P5185" s="6" t="s">
        <v>8604</v>
      </c>
      <c r="Q5185" s="6" t="s">
        <v>24</v>
      </c>
    </row>
    <row r="5186" spans="1:17" ht="15">
      <c r="A5186" s="6" t="s">
        <v>17</v>
      </c>
      <c r="B5186" s="6" t="s">
        <v>140</v>
      </c>
      <c r="C5186" s="6" t="s">
        <v>141</v>
      </c>
      <c r="D5186" s="6" t="s">
        <v>7518</v>
      </c>
      <c r="E5186" s="6">
        <v>1</v>
      </c>
      <c r="F5186" s="6" t="s">
        <v>1970</v>
      </c>
      <c r="G5186" s="6" t="s">
        <v>22</v>
      </c>
      <c r="H5186" s="7">
        <v>43395.682673611111</v>
      </c>
      <c r="I5186" s="7">
        <v>43391.92696759259</v>
      </c>
      <c r="J5186" s="4">
        <f t="shared" si="403"/>
        <v>2018</v>
      </c>
      <c r="K5186" s="4">
        <f t="shared" si="404"/>
        <v>10</v>
      </c>
      <c r="L5186" s="6">
        <f t="shared" si="405"/>
        <v>324493.00000020303</v>
      </c>
      <c r="M5186" s="8">
        <f t="shared" si="406"/>
        <v>5408.2166666700505</v>
      </c>
      <c r="N5186" s="8">
        <f t="shared" si="407"/>
        <v>5408.2166666700505</v>
      </c>
      <c r="O5186" s="18">
        <v>1</v>
      </c>
      <c r="P5186" s="6" t="s">
        <v>8605</v>
      </c>
      <c r="Q5186" s="6" t="s">
        <v>24</v>
      </c>
    </row>
    <row r="5187" spans="1:17" ht="15">
      <c r="A5187" s="6" t="s">
        <v>17</v>
      </c>
      <c r="B5187" s="6" t="s">
        <v>140</v>
      </c>
      <c r="C5187" s="6" t="s">
        <v>141</v>
      </c>
      <c r="D5187" s="6" t="s">
        <v>8606</v>
      </c>
      <c r="E5187" s="6">
        <v>3</v>
      </c>
      <c r="F5187" s="6" t="s">
        <v>1970</v>
      </c>
      <c r="G5187" s="6" t="s">
        <v>22</v>
      </c>
      <c r="H5187" s="7">
        <v>43392.833958333336</v>
      </c>
      <c r="I5187" s="7">
        <v>43391.92696759259</v>
      </c>
      <c r="J5187" s="4">
        <f t="shared" si="408" ref="J5187:J5250">YEAR(I5187)</f>
        <v>2018</v>
      </c>
      <c r="K5187" s="4">
        <f t="shared" si="409" ref="K5187:K5250">MONTH(I5187)</f>
        <v>10</v>
      </c>
      <c r="L5187" s="6">
        <f t="shared" si="405"/>
        <v>78364.000000501983</v>
      </c>
      <c r="M5187" s="8">
        <f t="shared" si="406"/>
        <v>1306.066666675033</v>
      </c>
      <c r="N5187" s="8">
        <f t="shared" si="407"/>
        <v>3918.2000000250991</v>
      </c>
      <c r="O5187" s="18">
        <v>1</v>
      </c>
      <c r="P5187" s="6" t="s">
        <v>8607</v>
      </c>
      <c r="Q5187" s="6" t="s">
        <v>24</v>
      </c>
    </row>
    <row r="5188" spans="1:17" ht="15">
      <c r="A5188" s="6" t="s">
        <v>17</v>
      </c>
      <c r="B5188" s="6" t="s">
        <v>140</v>
      </c>
      <c r="C5188" s="6" t="s">
        <v>141</v>
      </c>
      <c r="D5188" s="6" t="s">
        <v>3430</v>
      </c>
      <c r="E5188" s="6">
        <v>23</v>
      </c>
      <c r="F5188" s="6" t="s">
        <v>1970</v>
      </c>
      <c r="G5188" s="6" t="s">
        <v>22</v>
      </c>
      <c r="H5188" s="7">
        <v>43393.463182870371</v>
      </c>
      <c r="I5188" s="7">
        <v>43391.92696759259</v>
      </c>
      <c r="J5188" s="4">
        <f t="shared" si="408"/>
        <v>2018</v>
      </c>
      <c r="K5188" s="4">
        <f t="shared" si="409"/>
        <v>10</v>
      </c>
      <c r="L5188" s="6">
        <f t="shared" si="405"/>
        <v>132729.00000032969</v>
      </c>
      <c r="M5188" s="8">
        <f t="shared" si="406"/>
        <v>2212.1500000054948</v>
      </c>
      <c r="N5188" s="8">
        <f t="shared" si="407"/>
        <v>50879.45000012638</v>
      </c>
      <c r="O5188" s="18">
        <v>1</v>
      </c>
      <c r="P5188" s="6" t="s">
        <v>8608</v>
      </c>
      <c r="Q5188" s="6" t="s">
        <v>24</v>
      </c>
    </row>
    <row r="5189" spans="1:17" ht="15">
      <c r="A5189" s="6" t="s">
        <v>17</v>
      </c>
      <c r="B5189" s="6" t="s">
        <v>140</v>
      </c>
      <c r="C5189" s="6" t="s">
        <v>141</v>
      </c>
      <c r="D5189" s="6" t="s">
        <v>8609</v>
      </c>
      <c r="E5189" s="6">
        <v>5</v>
      </c>
      <c r="F5189" s="6" t="s">
        <v>1970</v>
      </c>
      <c r="G5189" s="6" t="s">
        <v>22</v>
      </c>
      <c r="H5189" s="7">
        <v>43393.646354166667</v>
      </c>
      <c r="I5189" s="7">
        <v>43391.92696759259</v>
      </c>
      <c r="J5189" s="4">
        <f t="shared" si="408"/>
        <v>2018</v>
      </c>
      <c r="K5189" s="4">
        <f t="shared" si="409"/>
        <v>10</v>
      </c>
      <c r="L5189" s="6">
        <f t="shared" si="405"/>
        <v>148555.00000028405</v>
      </c>
      <c r="M5189" s="8">
        <f t="shared" si="406"/>
        <v>2475.9166666714009</v>
      </c>
      <c r="N5189" s="8">
        <f t="shared" si="407"/>
        <v>12379.583333357004</v>
      </c>
      <c r="O5189" s="18">
        <v>1</v>
      </c>
      <c r="P5189" s="6" t="s">
        <v>8610</v>
      </c>
      <c r="Q5189" s="6" t="s">
        <v>24</v>
      </c>
    </row>
    <row r="5190" spans="1:17" ht="15">
      <c r="A5190" s="6" t="s">
        <v>17</v>
      </c>
      <c r="B5190" s="6" t="s">
        <v>140</v>
      </c>
      <c r="C5190" s="6" t="s">
        <v>141</v>
      </c>
      <c r="D5190" s="6" t="s">
        <v>8611</v>
      </c>
      <c r="E5190" s="6">
        <v>1</v>
      </c>
      <c r="F5190" s="6" t="s">
        <v>1970</v>
      </c>
      <c r="G5190" s="6" t="s">
        <v>22</v>
      </c>
      <c r="H5190" s="7">
        <v>43395.375277777777</v>
      </c>
      <c r="I5190" s="7">
        <v>43391.92696759259</v>
      </c>
      <c r="J5190" s="4">
        <f t="shared" si="408"/>
        <v>2018</v>
      </c>
      <c r="K5190" s="4">
        <f t="shared" si="409"/>
        <v>10</v>
      </c>
      <c r="L5190" s="6">
        <f t="shared" si="405"/>
        <v>297934.00000019465</v>
      </c>
      <c r="M5190" s="8">
        <f t="shared" si="406"/>
        <v>4965.5666666699108</v>
      </c>
      <c r="N5190" s="8">
        <f t="shared" si="407"/>
        <v>4965.5666666699108</v>
      </c>
      <c r="O5190" s="18">
        <v>1</v>
      </c>
      <c r="P5190" s="6" t="s">
        <v>8612</v>
      </c>
      <c r="Q5190" s="6" t="s">
        <v>24</v>
      </c>
    </row>
    <row r="5191" spans="1:17" ht="15">
      <c r="A5191" s="6" t="s">
        <v>17</v>
      </c>
      <c r="B5191" s="6" t="s">
        <v>140</v>
      </c>
      <c r="C5191" s="6" t="s">
        <v>141</v>
      </c>
      <c r="D5191" s="6" t="s">
        <v>8613</v>
      </c>
      <c r="E5191" s="6">
        <v>2</v>
      </c>
      <c r="F5191" s="6" t="s">
        <v>1970</v>
      </c>
      <c r="G5191" s="6" t="s">
        <v>22</v>
      </c>
      <c r="H5191" s="7">
        <v>43394.353113425925</v>
      </c>
      <c r="I5191" s="7">
        <v>43391.92696759259</v>
      </c>
      <c r="J5191" s="4">
        <f t="shared" si="408"/>
        <v>2018</v>
      </c>
      <c r="K5191" s="4">
        <f t="shared" si="409"/>
        <v>10</v>
      </c>
      <c r="L5191" s="6">
        <f t="shared" si="405"/>
        <v>209619.00000013411</v>
      </c>
      <c r="M5191" s="8">
        <f t="shared" si="406"/>
        <v>3493.6500000022352</v>
      </c>
      <c r="N5191" s="8">
        <f t="shared" si="407"/>
        <v>6987.3000000044703</v>
      </c>
      <c r="O5191" s="18">
        <v>1</v>
      </c>
      <c r="P5191" s="6" t="s">
        <v>8614</v>
      </c>
      <c r="Q5191" s="6" t="s">
        <v>24</v>
      </c>
    </row>
    <row r="5192" spans="1:17" ht="15">
      <c r="A5192" s="6" t="s">
        <v>17</v>
      </c>
      <c r="B5192" s="6" t="s">
        <v>140</v>
      </c>
      <c r="C5192" s="6" t="s">
        <v>141</v>
      </c>
      <c r="D5192" s="6" t="s">
        <v>8615</v>
      </c>
      <c r="E5192" s="6">
        <v>52</v>
      </c>
      <c r="F5192" s="6" t="s">
        <v>1970</v>
      </c>
      <c r="G5192" s="6" t="s">
        <v>22</v>
      </c>
      <c r="H5192" s="7">
        <v>43394.78837962963</v>
      </c>
      <c r="I5192" s="7">
        <v>43391.92696759259</v>
      </c>
      <c r="J5192" s="4">
        <f t="shared" si="408"/>
        <v>2018</v>
      </c>
      <c r="K5192" s="4">
        <f t="shared" si="409"/>
        <v>10</v>
      </c>
      <c r="L5192" s="6">
        <f t="shared" si="405"/>
        <v>247226.00000028033</v>
      </c>
      <c r="M5192" s="8">
        <f t="shared" si="406"/>
        <v>4120.4333333380055</v>
      </c>
      <c r="N5192" s="8">
        <f t="shared" si="407"/>
        <v>214262.53333357628</v>
      </c>
      <c r="O5192" s="18">
        <v>1</v>
      </c>
      <c r="P5192" s="6" t="s">
        <v>8616</v>
      </c>
      <c r="Q5192" s="6" t="s">
        <v>24</v>
      </c>
    </row>
    <row r="5193" spans="1:17" ht="15">
      <c r="A5193" s="6" t="s">
        <v>17</v>
      </c>
      <c r="B5193" s="6" t="s">
        <v>140</v>
      </c>
      <c r="C5193" s="6" t="s">
        <v>141</v>
      </c>
      <c r="D5193" s="6" t="s">
        <v>3336</v>
      </c>
      <c r="E5193" s="6">
        <v>39</v>
      </c>
      <c r="F5193" s="6" t="s">
        <v>1970</v>
      </c>
      <c r="G5193" s="6" t="s">
        <v>22</v>
      </c>
      <c r="H5193" s="7">
        <v>43393.462395833332</v>
      </c>
      <c r="I5193" s="7">
        <v>43391.92696759259</v>
      </c>
      <c r="J5193" s="4">
        <f t="shared" si="408"/>
        <v>2018</v>
      </c>
      <c r="K5193" s="4">
        <f t="shared" si="409"/>
        <v>10</v>
      </c>
      <c r="L5193" s="6">
        <f t="shared" si="405"/>
        <v>132661.00000014994</v>
      </c>
      <c r="M5193" s="8">
        <f t="shared" si="406"/>
        <v>2211.0166666691657</v>
      </c>
      <c r="N5193" s="8">
        <f t="shared" si="407"/>
        <v>86229.650000097463</v>
      </c>
      <c r="O5193" s="18">
        <v>1</v>
      </c>
      <c r="P5193" s="6" t="s">
        <v>8617</v>
      </c>
      <c r="Q5193" s="6" t="s">
        <v>24</v>
      </c>
    </row>
    <row r="5194" spans="1:17" ht="15">
      <c r="A5194" s="6" t="s">
        <v>17</v>
      </c>
      <c r="B5194" s="6" t="s">
        <v>140</v>
      </c>
      <c r="C5194" s="6" t="s">
        <v>141</v>
      </c>
      <c r="D5194" s="6" t="s">
        <v>6458</v>
      </c>
      <c r="E5194" s="6">
        <v>18</v>
      </c>
      <c r="F5194" s="6" t="s">
        <v>1970</v>
      </c>
      <c r="G5194" s="6" t="s">
        <v>22</v>
      </c>
      <c r="H5194" s="7">
        <v>43402.874907407408</v>
      </c>
      <c r="I5194" s="7">
        <v>43391.92696759259</v>
      </c>
      <c r="J5194" s="4">
        <f t="shared" si="408"/>
        <v>2018</v>
      </c>
      <c r="K5194" s="4">
        <f t="shared" si="409"/>
        <v>10</v>
      </c>
      <c r="L5194" s="6">
        <f t="shared" si="410" ref="L5194:L5257">(H5194-I5194)*60*24*60</f>
        <v>945902.00000025798</v>
      </c>
      <c r="M5194" s="8">
        <f t="shared" si="406"/>
        <v>15765.033333337633</v>
      </c>
      <c r="N5194" s="8">
        <f t="shared" si="407"/>
        <v>283770.60000007739</v>
      </c>
      <c r="O5194" s="18">
        <v>1</v>
      </c>
      <c r="P5194" s="6" t="s">
        <v>8618</v>
      </c>
      <c r="Q5194" s="6" t="s">
        <v>24</v>
      </c>
    </row>
    <row r="5195" spans="1:17" ht="15">
      <c r="A5195" s="6" t="s">
        <v>17</v>
      </c>
      <c r="B5195" s="6" t="s">
        <v>140</v>
      </c>
      <c r="C5195" s="6" t="s">
        <v>141</v>
      </c>
      <c r="D5195" s="6" t="s">
        <v>3350</v>
      </c>
      <c r="E5195" s="6">
        <v>1</v>
      </c>
      <c r="F5195" s="6" t="s">
        <v>1970</v>
      </c>
      <c r="G5195" s="6" t="s">
        <v>22</v>
      </c>
      <c r="H5195" s="7">
        <v>43400.3125</v>
      </c>
      <c r="I5195" s="7">
        <v>43391.92696759259</v>
      </c>
      <c r="J5195" s="4">
        <f t="shared" si="408"/>
        <v>2018</v>
      </c>
      <c r="K5195" s="4">
        <f t="shared" si="409"/>
        <v>10</v>
      </c>
      <c r="L5195" s="6">
        <f t="shared" si="410"/>
        <v>724510.00000024214</v>
      </c>
      <c r="M5195" s="8">
        <f t="shared" si="406"/>
        <v>12075.166666670702</v>
      </c>
      <c r="N5195" s="8">
        <f t="shared" si="407"/>
        <v>12075.166666670702</v>
      </c>
      <c r="O5195" s="18">
        <v>1</v>
      </c>
      <c r="P5195" s="6" t="s">
        <v>8619</v>
      </c>
      <c r="Q5195" s="6" t="s">
        <v>24</v>
      </c>
    </row>
    <row r="5196" spans="1:17" ht="15">
      <c r="A5196" s="6" t="s">
        <v>17</v>
      </c>
      <c r="B5196" s="6" t="s">
        <v>140</v>
      </c>
      <c r="C5196" s="6" t="s">
        <v>141</v>
      </c>
      <c r="D5196" s="6" t="s">
        <v>1048</v>
      </c>
      <c r="E5196" s="6">
        <v>101</v>
      </c>
      <c r="F5196" s="6" t="s">
        <v>1970</v>
      </c>
      <c r="G5196" s="6" t="s">
        <v>22</v>
      </c>
      <c r="H5196" s="7">
        <v>43392.841886574075</v>
      </c>
      <c r="I5196" s="7">
        <v>43391.92696759259</v>
      </c>
      <c r="J5196" s="4">
        <f t="shared" si="408"/>
        <v>2018</v>
      </c>
      <c r="K5196" s="4">
        <f t="shared" si="409"/>
        <v>10</v>
      </c>
      <c r="L5196" s="6">
        <f t="shared" si="410"/>
        <v>79049.000000325032</v>
      </c>
      <c r="M5196" s="8">
        <f t="shared" si="406"/>
        <v>1317.4833333387505</v>
      </c>
      <c r="N5196" s="8">
        <f t="shared" si="407"/>
        <v>133065.8166672138</v>
      </c>
      <c r="O5196" s="18">
        <v>1</v>
      </c>
      <c r="P5196" s="6" t="s">
        <v>8620</v>
      </c>
      <c r="Q5196" s="6" t="s">
        <v>24</v>
      </c>
    </row>
    <row r="5197" spans="1:17" ht="15">
      <c r="A5197" s="6" t="s">
        <v>17</v>
      </c>
      <c r="B5197" s="6" t="s">
        <v>140</v>
      </c>
      <c r="C5197" s="6" t="s">
        <v>141</v>
      </c>
      <c r="D5197" s="6" t="s">
        <v>8621</v>
      </c>
      <c r="E5197" s="6">
        <v>114</v>
      </c>
      <c r="F5197" s="6" t="s">
        <v>1970</v>
      </c>
      <c r="G5197" s="6" t="s">
        <v>22</v>
      </c>
      <c r="H5197" s="7">
        <v>43393.857789351852</v>
      </c>
      <c r="I5197" s="7">
        <v>43391.92696759259</v>
      </c>
      <c r="J5197" s="4">
        <f t="shared" si="408"/>
        <v>2018</v>
      </c>
      <c r="K5197" s="4">
        <f t="shared" si="409"/>
        <v>10</v>
      </c>
      <c r="L5197" s="6">
        <f t="shared" si="410"/>
        <v>166823.00000027753</v>
      </c>
      <c r="M5197" s="8">
        <f t="shared" si="406"/>
        <v>2780.3833333379589</v>
      </c>
      <c r="N5197" s="8">
        <f t="shared" si="407"/>
        <v>316963.70000052731</v>
      </c>
      <c r="O5197" s="18">
        <v>1</v>
      </c>
      <c r="P5197" s="6" t="s">
        <v>8622</v>
      </c>
      <c r="Q5197" s="6" t="s">
        <v>24</v>
      </c>
    </row>
    <row r="5198" spans="1:17" ht="15">
      <c r="A5198" s="6" t="s">
        <v>17</v>
      </c>
      <c r="B5198" s="6" t="s">
        <v>41</v>
      </c>
      <c r="C5198" s="6" t="s">
        <v>42</v>
      </c>
      <c r="D5198" s="6" t="s">
        <v>8623</v>
      </c>
      <c r="E5198" s="6">
        <v>1</v>
      </c>
      <c r="F5198" s="6" t="s">
        <v>1970</v>
      </c>
      <c r="G5198" s="6" t="s">
        <v>22</v>
      </c>
      <c r="H5198" s="7">
        <v>43402.825567129628</v>
      </c>
      <c r="I5198" s="7">
        <v>43391.935011574074</v>
      </c>
      <c r="J5198" s="4">
        <f t="shared" si="408"/>
        <v>2018</v>
      </c>
      <c r="K5198" s="4">
        <f t="shared" si="409"/>
        <v>10</v>
      </c>
      <c r="L5198" s="6">
        <f t="shared" si="410"/>
        <v>940943.99999985471</v>
      </c>
      <c r="M5198" s="8">
        <f t="shared" si="406"/>
        <v>15682.399999997579</v>
      </c>
      <c r="N5198" s="8">
        <f t="shared" si="407"/>
        <v>15682.399999997579</v>
      </c>
      <c r="O5198" s="18">
        <v>1</v>
      </c>
      <c r="P5198" s="6" t="s">
        <v>8624</v>
      </c>
      <c r="Q5198" s="6" t="s">
        <v>24</v>
      </c>
    </row>
    <row r="5199" spans="1:17" ht="15">
      <c r="A5199" s="6" t="s">
        <v>17</v>
      </c>
      <c r="B5199" s="6" t="s">
        <v>41</v>
      </c>
      <c r="C5199" s="6" t="s">
        <v>42</v>
      </c>
      <c r="D5199" s="6" t="s">
        <v>8625</v>
      </c>
      <c r="E5199" s="6">
        <v>4</v>
      </c>
      <c r="F5199" s="6" t="s">
        <v>1970</v>
      </c>
      <c r="G5199" s="6" t="s">
        <v>22</v>
      </c>
      <c r="H5199" s="7">
        <v>43417.351273148146</v>
      </c>
      <c r="I5199" s="7">
        <v>43391.937361111108</v>
      </c>
      <c r="J5199" s="4">
        <f t="shared" si="408"/>
        <v>2018</v>
      </c>
      <c r="K5199" s="4">
        <f t="shared" si="409"/>
        <v>10</v>
      </c>
      <c r="L5199" s="6">
        <f t="shared" si="410"/>
        <v>2195762.0000001043</v>
      </c>
      <c r="M5199" s="8">
        <f t="shared" si="406"/>
        <v>36596.033333335072</v>
      </c>
      <c r="N5199" s="8">
        <f t="shared" si="407"/>
        <v>146384.13333334029</v>
      </c>
      <c r="O5199" s="18">
        <v>1</v>
      </c>
      <c r="P5199" s="6" t="s">
        <v>8626</v>
      </c>
      <c r="Q5199" s="6" t="s">
        <v>24</v>
      </c>
    </row>
    <row r="5200" spans="1:17" ht="15">
      <c r="A5200" s="6" t="s">
        <v>17</v>
      </c>
      <c r="B5200" s="6" t="s">
        <v>41</v>
      </c>
      <c r="C5200" s="6" t="s">
        <v>42</v>
      </c>
      <c r="D5200" s="6" t="s">
        <v>8627</v>
      </c>
      <c r="E5200" s="6">
        <v>1</v>
      </c>
      <c r="F5200" s="6" t="s">
        <v>1970</v>
      </c>
      <c r="G5200" s="6" t="s">
        <v>22</v>
      </c>
      <c r="H5200" s="7">
        <v>43392.524907407409</v>
      </c>
      <c r="I5200" s="7">
        <v>43391.937361111108</v>
      </c>
      <c r="J5200" s="4">
        <f t="shared" si="408"/>
        <v>2018</v>
      </c>
      <c r="K5200" s="4">
        <f t="shared" si="409"/>
        <v>10</v>
      </c>
      <c r="L5200" s="6">
        <f t="shared" si="410"/>
        <v>50764.000000432134</v>
      </c>
      <c r="M5200" s="8">
        <f t="shared" si="406"/>
        <v>846.06666667386889</v>
      </c>
      <c r="N5200" s="8">
        <f t="shared" si="407"/>
        <v>846.06666667386889</v>
      </c>
      <c r="O5200" s="18">
        <v>1</v>
      </c>
      <c r="P5200" s="6" t="s">
        <v>8628</v>
      </c>
      <c r="Q5200" s="6" t="s">
        <v>24</v>
      </c>
    </row>
    <row r="5201" spans="1:17" ht="15">
      <c r="A5201" s="6" t="s">
        <v>17</v>
      </c>
      <c r="B5201" s="6" t="s">
        <v>41</v>
      </c>
      <c r="C5201" s="6" t="s">
        <v>42</v>
      </c>
      <c r="D5201" s="6" t="s">
        <v>8629</v>
      </c>
      <c r="E5201" s="6">
        <v>1</v>
      </c>
      <c r="F5201" s="6" t="s">
        <v>1970</v>
      </c>
      <c r="G5201" s="6" t="s">
        <v>22</v>
      </c>
      <c r="H5201" s="7">
        <v>43397.466851851852</v>
      </c>
      <c r="I5201" s="7">
        <v>43391.937361111108</v>
      </c>
      <c r="J5201" s="4">
        <f t="shared" si="408"/>
        <v>2018</v>
      </c>
      <c r="K5201" s="4">
        <f t="shared" si="409"/>
        <v>10</v>
      </c>
      <c r="L5201" s="6">
        <f t="shared" si="410"/>
        <v>477748.00000030082</v>
      </c>
      <c r="M5201" s="8">
        <f t="shared" si="406"/>
        <v>7962.4666666716803</v>
      </c>
      <c r="N5201" s="8">
        <f t="shared" si="407"/>
        <v>7962.4666666716803</v>
      </c>
      <c r="O5201" s="18">
        <v>1</v>
      </c>
      <c r="P5201" s="6" t="s">
        <v>8630</v>
      </c>
      <c r="Q5201" s="6" t="s">
        <v>24</v>
      </c>
    </row>
    <row r="5202" spans="1:17" ht="15">
      <c r="A5202" s="6" t="s">
        <v>17</v>
      </c>
      <c r="B5202" s="6" t="s">
        <v>41</v>
      </c>
      <c r="C5202" s="6" t="s">
        <v>42</v>
      </c>
      <c r="D5202" s="6" t="s">
        <v>8631</v>
      </c>
      <c r="E5202" s="6">
        <v>2</v>
      </c>
      <c r="F5202" s="6" t="s">
        <v>1970</v>
      </c>
      <c r="G5202" s="6" t="s">
        <v>22</v>
      </c>
      <c r="H5202" s="7">
        <v>43401.46471064815</v>
      </c>
      <c r="I5202" s="7">
        <v>43391.937361111108</v>
      </c>
      <c r="J5202" s="4">
        <f t="shared" si="408"/>
        <v>2018</v>
      </c>
      <c r="K5202" s="4">
        <f t="shared" si="409"/>
        <v>10</v>
      </c>
      <c r="L5202" s="6">
        <f t="shared" si="410"/>
        <v>823163.0000004312</v>
      </c>
      <c r="M5202" s="8">
        <f t="shared" si="406"/>
        <v>13719.38333334052</v>
      </c>
      <c r="N5202" s="8">
        <f t="shared" si="407"/>
        <v>27438.76666668104</v>
      </c>
      <c r="O5202" s="18">
        <v>1</v>
      </c>
      <c r="P5202" s="6" t="s">
        <v>8632</v>
      </c>
      <c r="Q5202" s="6" t="s">
        <v>24</v>
      </c>
    </row>
    <row r="5203" spans="1:17" ht="15">
      <c r="A5203" s="6" t="s">
        <v>17</v>
      </c>
      <c r="B5203" s="6" t="s">
        <v>41</v>
      </c>
      <c r="C5203" s="6" t="s">
        <v>42</v>
      </c>
      <c r="D5203" s="6" t="s">
        <v>8633</v>
      </c>
      <c r="E5203" s="6">
        <v>2</v>
      </c>
      <c r="F5203" s="6" t="s">
        <v>1970</v>
      </c>
      <c r="G5203" s="6" t="s">
        <v>22</v>
      </c>
      <c r="H5203" s="7">
        <v>43397.461793981478</v>
      </c>
      <c r="I5203" s="7">
        <v>43391.937361111108</v>
      </c>
      <c r="J5203" s="4">
        <f t="shared" si="408"/>
        <v>2018</v>
      </c>
      <c r="K5203" s="4">
        <f t="shared" si="409"/>
        <v>10</v>
      </c>
      <c r="L5203" s="6">
        <f t="shared" si="410"/>
        <v>477310.99999998696</v>
      </c>
      <c r="M5203" s="8">
        <f t="shared" si="406"/>
        <v>7955.183333333116</v>
      </c>
      <c r="N5203" s="8">
        <f t="shared" si="407"/>
        <v>15910.366666666232</v>
      </c>
      <c r="O5203" s="18">
        <v>1</v>
      </c>
      <c r="P5203" s="6" t="s">
        <v>8634</v>
      </c>
      <c r="Q5203" s="6" t="s">
        <v>24</v>
      </c>
    </row>
    <row r="5204" spans="1:17" ht="15">
      <c r="A5204" s="6" t="s">
        <v>17</v>
      </c>
      <c r="B5204" s="6" t="s">
        <v>41</v>
      </c>
      <c r="C5204" s="6" t="s">
        <v>42</v>
      </c>
      <c r="D5204" s="6" t="s">
        <v>8635</v>
      </c>
      <c r="E5204" s="6">
        <v>1</v>
      </c>
      <c r="F5204" s="6" t="s">
        <v>1970</v>
      </c>
      <c r="G5204" s="6" t="s">
        <v>22</v>
      </c>
      <c r="H5204" s="7">
        <v>43407.592743055553</v>
      </c>
      <c r="I5204" s="7">
        <v>43391.937361111108</v>
      </c>
      <c r="J5204" s="4">
        <f t="shared" si="408"/>
        <v>2018</v>
      </c>
      <c r="K5204" s="4">
        <f t="shared" si="409"/>
        <v>10</v>
      </c>
      <c r="L5204" s="6">
        <f t="shared" si="410"/>
        <v>1352625.0000000698</v>
      </c>
      <c r="M5204" s="8">
        <f t="shared" si="406"/>
        <v>22543.750000001164</v>
      </c>
      <c r="N5204" s="8">
        <f t="shared" si="407"/>
        <v>22543.750000001164</v>
      </c>
      <c r="O5204" s="18">
        <v>1</v>
      </c>
      <c r="P5204" s="6" t="s">
        <v>8636</v>
      </c>
      <c r="Q5204" s="6" t="s">
        <v>24</v>
      </c>
    </row>
    <row r="5205" spans="1:17" ht="15">
      <c r="A5205" s="6" t="s">
        <v>17</v>
      </c>
      <c r="B5205" s="6" t="s">
        <v>41</v>
      </c>
      <c r="C5205" s="6" t="s">
        <v>42</v>
      </c>
      <c r="D5205" s="6" t="s">
        <v>8623</v>
      </c>
      <c r="E5205" s="6">
        <v>1</v>
      </c>
      <c r="F5205" s="6" t="s">
        <v>1970</v>
      </c>
      <c r="G5205" s="6" t="s">
        <v>22</v>
      </c>
      <c r="H5205" s="7">
        <v>43402.825497685182</v>
      </c>
      <c r="I5205" s="7">
        <v>43391.937361111108</v>
      </c>
      <c r="J5205" s="4">
        <f t="shared" si="408"/>
        <v>2018</v>
      </c>
      <c r="K5205" s="4">
        <f t="shared" si="409"/>
        <v>10</v>
      </c>
      <c r="L5205" s="6">
        <f t="shared" si="410"/>
        <v>940735.0000000326</v>
      </c>
      <c r="M5205" s="8">
        <f t="shared" si="406"/>
        <v>15678.91666666721</v>
      </c>
      <c r="N5205" s="8">
        <f t="shared" si="407"/>
        <v>15678.91666666721</v>
      </c>
      <c r="O5205" s="18">
        <v>1</v>
      </c>
      <c r="P5205" s="6" t="s">
        <v>8637</v>
      </c>
      <c r="Q5205" s="6" t="s">
        <v>24</v>
      </c>
    </row>
    <row r="5206" spans="1:17" ht="15">
      <c r="A5206" s="6" t="s">
        <v>17</v>
      </c>
      <c r="B5206" s="6" t="s">
        <v>41</v>
      </c>
      <c r="C5206" s="6" t="s">
        <v>42</v>
      </c>
      <c r="D5206" s="6" t="s">
        <v>5058</v>
      </c>
      <c r="E5206" s="6">
        <v>3</v>
      </c>
      <c r="F5206" s="6" t="s">
        <v>1970</v>
      </c>
      <c r="G5206" s="6" t="s">
        <v>22</v>
      </c>
      <c r="H5206" s="7">
        <v>43411.812372685185</v>
      </c>
      <c r="I5206" s="7">
        <v>43391.937361111108</v>
      </c>
      <c r="J5206" s="4">
        <f t="shared" si="408"/>
        <v>2018</v>
      </c>
      <c r="K5206" s="4">
        <f t="shared" si="409"/>
        <v>10</v>
      </c>
      <c r="L5206" s="6">
        <f t="shared" si="410"/>
        <v>1717201.0000002338</v>
      </c>
      <c r="M5206" s="8">
        <f t="shared" si="406"/>
        <v>28620.016666670563</v>
      </c>
      <c r="N5206" s="8">
        <f t="shared" si="407"/>
        <v>85860.050000011688</v>
      </c>
      <c r="O5206" s="18">
        <v>1</v>
      </c>
      <c r="P5206" s="6" t="s">
        <v>8638</v>
      </c>
      <c r="Q5206" s="6" t="s">
        <v>24</v>
      </c>
    </row>
    <row r="5207" spans="1:17" ht="15">
      <c r="A5207" s="6" t="s">
        <v>17</v>
      </c>
      <c r="B5207" s="6" t="s">
        <v>41</v>
      </c>
      <c r="C5207" s="6" t="s">
        <v>42</v>
      </c>
      <c r="D5207" s="6" t="s">
        <v>8639</v>
      </c>
      <c r="E5207" s="6">
        <v>2</v>
      </c>
      <c r="F5207" s="6" t="s">
        <v>1970</v>
      </c>
      <c r="G5207" s="6" t="s">
        <v>22</v>
      </c>
      <c r="H5207" s="7">
        <v>43393.735682870371</v>
      </c>
      <c r="I5207" s="7">
        <v>43391.937361111108</v>
      </c>
      <c r="J5207" s="4">
        <f t="shared" si="408"/>
        <v>2018</v>
      </c>
      <c r="K5207" s="4">
        <f t="shared" si="409"/>
        <v>10</v>
      </c>
      <c r="L5207" s="6">
        <f t="shared" si="410"/>
        <v>155375.00000030268</v>
      </c>
      <c r="M5207" s="8">
        <f t="shared" si="406"/>
        <v>2589.583333338378</v>
      </c>
      <c r="N5207" s="8">
        <f t="shared" si="407"/>
        <v>5179.166666676756</v>
      </c>
      <c r="O5207" s="18">
        <v>1</v>
      </c>
      <c r="P5207" s="6" t="s">
        <v>8640</v>
      </c>
      <c r="Q5207" s="6" t="s">
        <v>24</v>
      </c>
    </row>
    <row r="5208" spans="1:17" ht="15">
      <c r="A5208" s="6" t="s">
        <v>17</v>
      </c>
      <c r="B5208" s="6" t="s">
        <v>41</v>
      </c>
      <c r="C5208" s="6" t="s">
        <v>42</v>
      </c>
      <c r="D5208" s="6" t="s">
        <v>8641</v>
      </c>
      <c r="E5208" s="6">
        <v>2</v>
      </c>
      <c r="F5208" s="6" t="s">
        <v>1970</v>
      </c>
      <c r="G5208" s="6" t="s">
        <v>22</v>
      </c>
      <c r="H5208" s="7">
        <v>43414.399583333332</v>
      </c>
      <c r="I5208" s="7">
        <v>43391.937361111108</v>
      </c>
      <c r="J5208" s="4">
        <f t="shared" si="408"/>
        <v>2018</v>
      </c>
      <c r="K5208" s="4">
        <f t="shared" si="409"/>
        <v>10</v>
      </c>
      <c r="L5208" s="6">
        <f t="shared" si="410"/>
        <v>1940736.0000001732</v>
      </c>
      <c r="M5208" s="8">
        <f t="shared" si="406"/>
        <v>32345.600000002887</v>
      </c>
      <c r="N5208" s="8">
        <f t="shared" si="407"/>
        <v>64691.200000005774</v>
      </c>
      <c r="O5208" s="18">
        <v>1</v>
      </c>
      <c r="P5208" s="6" t="s">
        <v>8642</v>
      </c>
      <c r="Q5208" s="6" t="s">
        <v>24</v>
      </c>
    </row>
    <row r="5209" spans="1:17" ht="15">
      <c r="A5209" s="6" t="s">
        <v>17</v>
      </c>
      <c r="B5209" s="6" t="s">
        <v>41</v>
      </c>
      <c r="C5209" s="6" t="s">
        <v>42</v>
      </c>
      <c r="D5209" s="6" t="s">
        <v>1030</v>
      </c>
      <c r="E5209" s="6">
        <v>2</v>
      </c>
      <c r="F5209" s="6" t="s">
        <v>1970</v>
      </c>
      <c r="G5209" s="6" t="s">
        <v>22</v>
      </c>
      <c r="H5209" s="7">
        <v>43410.665555555555</v>
      </c>
      <c r="I5209" s="7">
        <v>43391.937361111108</v>
      </c>
      <c r="J5209" s="4">
        <f t="shared" si="408"/>
        <v>2018</v>
      </c>
      <c r="K5209" s="4">
        <f t="shared" si="409"/>
        <v>10</v>
      </c>
      <c r="L5209" s="6">
        <f t="shared" si="410"/>
        <v>1618116.000000271</v>
      </c>
      <c r="M5209" s="8">
        <f t="shared" si="406"/>
        <v>26968.600000004517</v>
      </c>
      <c r="N5209" s="8">
        <f t="shared" si="407"/>
        <v>53937.200000009034</v>
      </c>
      <c r="O5209" s="18">
        <v>1</v>
      </c>
      <c r="P5209" s="6" t="s">
        <v>8643</v>
      </c>
      <c r="Q5209" s="6" t="s">
        <v>24</v>
      </c>
    </row>
    <row r="5210" spans="1:17" ht="15">
      <c r="A5210" s="6" t="s">
        <v>17</v>
      </c>
      <c r="B5210" s="6" t="s">
        <v>41</v>
      </c>
      <c r="C5210" s="6" t="s">
        <v>42</v>
      </c>
      <c r="D5210" s="6" t="s">
        <v>8644</v>
      </c>
      <c r="E5210" s="6">
        <v>2</v>
      </c>
      <c r="F5210" s="6" t="s">
        <v>1970</v>
      </c>
      <c r="G5210" s="6" t="s">
        <v>22</v>
      </c>
      <c r="H5210" s="7">
        <v>43394.792592592596</v>
      </c>
      <c r="I5210" s="7">
        <v>43391.937361111108</v>
      </c>
      <c r="J5210" s="4">
        <f t="shared" si="408"/>
        <v>2018</v>
      </c>
      <c r="K5210" s="4">
        <f t="shared" si="409"/>
        <v>10</v>
      </c>
      <c r="L5210" s="6">
        <f t="shared" si="410"/>
        <v>246692.00000055134</v>
      </c>
      <c r="M5210" s="8">
        <f t="shared" si="406"/>
        <v>4111.5333333425224</v>
      </c>
      <c r="N5210" s="8">
        <f t="shared" si="407"/>
        <v>8223.0666666850448</v>
      </c>
      <c r="O5210" s="18">
        <v>1</v>
      </c>
      <c r="P5210" s="6" t="s">
        <v>8645</v>
      </c>
      <c r="Q5210" s="6" t="s">
        <v>24</v>
      </c>
    </row>
    <row r="5211" spans="1:17" ht="15">
      <c r="A5211" s="6" t="s">
        <v>17</v>
      </c>
      <c r="B5211" s="6" t="s">
        <v>41</v>
      </c>
      <c r="C5211" s="6" t="s">
        <v>42</v>
      </c>
      <c r="D5211" s="6" t="s">
        <v>5636</v>
      </c>
      <c r="E5211" s="6">
        <v>3</v>
      </c>
      <c r="F5211" s="6" t="s">
        <v>1970</v>
      </c>
      <c r="G5211" s="6" t="s">
        <v>22</v>
      </c>
      <c r="H5211" s="7">
        <v>43408.811018518521</v>
      </c>
      <c r="I5211" s="7">
        <v>43391.937361111108</v>
      </c>
      <c r="J5211" s="4">
        <f t="shared" si="408"/>
        <v>2018</v>
      </c>
      <c r="K5211" s="4">
        <f t="shared" si="409"/>
        <v>10</v>
      </c>
      <c r="L5211" s="6">
        <f t="shared" si="410"/>
        <v>1457884.0000005439</v>
      </c>
      <c r="M5211" s="8">
        <f t="shared" si="406"/>
        <v>24298.066666675732</v>
      </c>
      <c r="N5211" s="8">
        <f t="shared" si="407"/>
        <v>72894.200000027195</v>
      </c>
      <c r="O5211" s="18">
        <v>1</v>
      </c>
      <c r="P5211" s="6" t="s">
        <v>8646</v>
      </c>
      <c r="Q5211" s="6" t="s">
        <v>24</v>
      </c>
    </row>
    <row r="5212" spans="1:17" ht="15">
      <c r="A5212" s="6" t="s">
        <v>17</v>
      </c>
      <c r="B5212" s="6" t="s">
        <v>41</v>
      </c>
      <c r="C5212" s="6" t="s">
        <v>42</v>
      </c>
      <c r="D5212" s="6" t="s">
        <v>8647</v>
      </c>
      <c r="E5212" s="6">
        <v>1</v>
      </c>
      <c r="F5212" s="6" t="s">
        <v>1970</v>
      </c>
      <c r="G5212" s="6" t="s">
        <v>22</v>
      </c>
      <c r="H5212" s="7">
        <v>43408.814837962964</v>
      </c>
      <c r="I5212" s="7">
        <v>43391.937361111108</v>
      </c>
      <c r="J5212" s="4">
        <f t="shared" si="408"/>
        <v>2018</v>
      </c>
      <c r="K5212" s="4">
        <f t="shared" si="409"/>
        <v>10</v>
      </c>
      <c r="L5212" s="6">
        <f t="shared" si="410"/>
        <v>1458214.0000003623</v>
      </c>
      <c r="M5212" s="8">
        <f t="shared" si="406"/>
        <v>24303.566666672705</v>
      </c>
      <c r="N5212" s="8">
        <f t="shared" si="407"/>
        <v>24303.566666672705</v>
      </c>
      <c r="O5212" s="18">
        <v>1</v>
      </c>
      <c r="P5212" s="6" t="s">
        <v>8648</v>
      </c>
      <c r="Q5212" s="6" t="s">
        <v>24</v>
      </c>
    </row>
    <row r="5213" spans="1:17" ht="15">
      <c r="A5213" s="6" t="s">
        <v>17</v>
      </c>
      <c r="B5213" s="6" t="s">
        <v>41</v>
      </c>
      <c r="C5213" s="6" t="s">
        <v>42</v>
      </c>
      <c r="D5213" s="6" t="s">
        <v>8649</v>
      </c>
      <c r="E5213" s="6">
        <v>1</v>
      </c>
      <c r="F5213" s="6" t="s">
        <v>1970</v>
      </c>
      <c r="G5213" s="6" t="s">
        <v>22</v>
      </c>
      <c r="H5213" s="7">
        <v>43393.420844907407</v>
      </c>
      <c r="I5213" s="7">
        <v>43391.937361111108</v>
      </c>
      <c r="J5213" s="4">
        <f t="shared" si="408"/>
        <v>2018</v>
      </c>
      <c r="K5213" s="4">
        <f t="shared" si="409"/>
        <v>10</v>
      </c>
      <c r="L5213" s="6">
        <f t="shared" si="410"/>
        <v>128173.00000023097</v>
      </c>
      <c r="M5213" s="8">
        <f t="shared" si="406"/>
        <v>2136.2166666705161</v>
      </c>
      <c r="N5213" s="8">
        <f t="shared" si="407"/>
        <v>2136.2166666705161</v>
      </c>
      <c r="O5213" s="18">
        <v>1</v>
      </c>
      <c r="P5213" s="6" t="s">
        <v>8650</v>
      </c>
      <c r="Q5213" s="6" t="s">
        <v>24</v>
      </c>
    </row>
    <row r="5214" spans="1:17" ht="15">
      <c r="A5214" s="6" t="s">
        <v>17</v>
      </c>
      <c r="B5214" s="6" t="s">
        <v>41</v>
      </c>
      <c r="C5214" s="6" t="s">
        <v>42</v>
      </c>
      <c r="D5214" s="6" t="s">
        <v>8651</v>
      </c>
      <c r="E5214" s="6">
        <v>3</v>
      </c>
      <c r="F5214" s="6" t="s">
        <v>1970</v>
      </c>
      <c r="G5214" s="6" t="s">
        <v>22</v>
      </c>
      <c r="H5214" s="7">
        <v>43397.503946759258</v>
      </c>
      <c r="I5214" s="7">
        <v>43391.937361111108</v>
      </c>
      <c r="J5214" s="4">
        <f t="shared" si="408"/>
        <v>2018</v>
      </c>
      <c r="K5214" s="4">
        <f t="shared" si="409"/>
        <v>10</v>
      </c>
      <c r="L5214" s="6">
        <f t="shared" si="410"/>
        <v>480953.00000016578</v>
      </c>
      <c r="M5214" s="8">
        <f t="shared" si="406"/>
        <v>8015.8833333360963</v>
      </c>
      <c r="N5214" s="8">
        <f t="shared" si="407"/>
        <v>24047.650000008289</v>
      </c>
      <c r="O5214" s="18">
        <v>1</v>
      </c>
      <c r="P5214" s="6" t="s">
        <v>8652</v>
      </c>
      <c r="Q5214" s="6" t="s">
        <v>24</v>
      </c>
    </row>
    <row r="5215" spans="1:17" ht="15">
      <c r="A5215" s="6" t="s">
        <v>17</v>
      </c>
      <c r="B5215" s="6" t="s">
        <v>41</v>
      </c>
      <c r="C5215" s="6" t="s">
        <v>42</v>
      </c>
      <c r="D5215" s="6" t="s">
        <v>8653</v>
      </c>
      <c r="E5215" s="6">
        <v>1</v>
      </c>
      <c r="F5215" s="6" t="s">
        <v>1970</v>
      </c>
      <c r="G5215" s="6" t="s">
        <v>22</v>
      </c>
      <c r="H5215" s="7">
        <v>43392.546944444446</v>
      </c>
      <c r="I5215" s="7">
        <v>43391.937361111108</v>
      </c>
      <c r="J5215" s="4">
        <f t="shared" si="408"/>
        <v>2018</v>
      </c>
      <c r="K5215" s="4">
        <f t="shared" si="409"/>
        <v>10</v>
      </c>
      <c r="L5215" s="6">
        <f t="shared" si="410"/>
        <v>52668.000000435859</v>
      </c>
      <c r="M5215" s="8">
        <f t="shared" si="406"/>
        <v>877.80000000726432</v>
      </c>
      <c r="N5215" s="8">
        <f t="shared" si="407"/>
        <v>877.80000000726432</v>
      </c>
      <c r="O5215" s="18">
        <v>1</v>
      </c>
      <c r="P5215" s="6" t="s">
        <v>8654</v>
      </c>
      <c r="Q5215" s="6" t="s">
        <v>24</v>
      </c>
    </row>
    <row r="5216" spans="1:17" ht="15">
      <c r="A5216" s="6" t="s">
        <v>17</v>
      </c>
      <c r="B5216" s="6" t="s">
        <v>41</v>
      </c>
      <c r="C5216" s="6" t="s">
        <v>42</v>
      </c>
      <c r="D5216" s="6" t="s">
        <v>8655</v>
      </c>
      <c r="E5216" s="6">
        <v>4</v>
      </c>
      <c r="F5216" s="6" t="s">
        <v>1970</v>
      </c>
      <c r="G5216" s="6" t="s">
        <v>22</v>
      </c>
      <c r="H5216" s="7">
        <v>43414.400034722225</v>
      </c>
      <c r="I5216" s="7">
        <v>43391.937361111108</v>
      </c>
      <c r="J5216" s="4">
        <f t="shared" si="408"/>
        <v>2018</v>
      </c>
      <c r="K5216" s="4">
        <f t="shared" si="409"/>
        <v>10</v>
      </c>
      <c r="L5216" s="6">
        <f t="shared" si="410"/>
        <v>1940775.0000004889</v>
      </c>
      <c r="M5216" s="8">
        <f t="shared" si="406"/>
        <v>32346.250000008149</v>
      </c>
      <c r="N5216" s="8">
        <f t="shared" si="407"/>
        <v>129385.0000000326</v>
      </c>
      <c r="O5216" s="18">
        <v>1</v>
      </c>
      <c r="P5216" s="6" t="s">
        <v>8656</v>
      </c>
      <c r="Q5216" s="6" t="s">
        <v>24</v>
      </c>
    </row>
    <row r="5217" spans="1:17" ht="15">
      <c r="A5217" s="6" t="s">
        <v>17</v>
      </c>
      <c r="B5217" s="6" t="s">
        <v>41</v>
      </c>
      <c r="C5217" s="6" t="s">
        <v>42</v>
      </c>
      <c r="D5217" s="6" t="s">
        <v>8657</v>
      </c>
      <c r="E5217" s="6">
        <v>1</v>
      </c>
      <c r="F5217" s="6" t="s">
        <v>1970</v>
      </c>
      <c r="G5217" s="6" t="s">
        <v>22</v>
      </c>
      <c r="H5217" s="7">
        <v>43414.408182870371</v>
      </c>
      <c r="I5217" s="7">
        <v>43391.937361111108</v>
      </c>
      <c r="J5217" s="4">
        <f t="shared" si="408"/>
        <v>2018</v>
      </c>
      <c r="K5217" s="4">
        <f t="shared" si="409"/>
        <v>10</v>
      </c>
      <c r="L5217" s="6">
        <f t="shared" si="410"/>
        <v>1941479.000000353</v>
      </c>
      <c r="M5217" s="8">
        <f t="shared" si="406"/>
        <v>32357.983333339216</v>
      </c>
      <c r="N5217" s="8">
        <f t="shared" si="407"/>
        <v>32357.983333339216</v>
      </c>
      <c r="O5217" s="18">
        <v>1</v>
      </c>
      <c r="P5217" s="6" t="s">
        <v>8658</v>
      </c>
      <c r="Q5217" s="6" t="s">
        <v>24</v>
      </c>
    </row>
    <row r="5218" spans="1:17" ht="15">
      <c r="A5218" s="6" t="s">
        <v>17</v>
      </c>
      <c r="B5218" s="6" t="s">
        <v>41</v>
      </c>
      <c r="C5218" s="6" t="s">
        <v>42</v>
      </c>
      <c r="D5218" s="6" t="s">
        <v>8659</v>
      </c>
      <c r="E5218" s="6">
        <v>3</v>
      </c>
      <c r="F5218" s="6" t="s">
        <v>1970</v>
      </c>
      <c r="G5218" s="6" t="s">
        <v>22</v>
      </c>
      <c r="H5218" s="7">
        <v>43397.464525462965</v>
      </c>
      <c r="I5218" s="7">
        <v>43391.937361111108</v>
      </c>
      <c r="J5218" s="4">
        <f t="shared" si="408"/>
        <v>2018</v>
      </c>
      <c r="K5218" s="4">
        <f t="shared" si="409"/>
        <v>10</v>
      </c>
      <c r="L5218" s="6">
        <f t="shared" si="410"/>
        <v>477547.00000046287</v>
      </c>
      <c r="M5218" s="8">
        <f t="shared" si="406"/>
        <v>7959.1166666743811</v>
      </c>
      <c r="N5218" s="8">
        <f t="shared" si="407"/>
        <v>23877.350000023143</v>
      </c>
      <c r="O5218" s="18">
        <v>1</v>
      </c>
      <c r="P5218" s="6" t="s">
        <v>8660</v>
      </c>
      <c r="Q5218" s="6" t="s">
        <v>24</v>
      </c>
    </row>
    <row r="5219" spans="1:17" ht="15">
      <c r="A5219" s="6" t="s">
        <v>17</v>
      </c>
      <c r="B5219" s="6" t="s">
        <v>41</v>
      </c>
      <c r="C5219" s="6" t="s">
        <v>42</v>
      </c>
      <c r="D5219" s="6" t="s">
        <v>8661</v>
      </c>
      <c r="E5219" s="6">
        <v>1</v>
      </c>
      <c r="F5219" s="6" t="s">
        <v>1970</v>
      </c>
      <c r="G5219" s="6" t="s">
        <v>22</v>
      </c>
      <c r="H5219" s="7">
        <v>43400.813587962963</v>
      </c>
      <c r="I5219" s="7">
        <v>43391.937361111108</v>
      </c>
      <c r="J5219" s="4">
        <f t="shared" si="408"/>
        <v>2018</v>
      </c>
      <c r="K5219" s="4">
        <f t="shared" si="409"/>
        <v>10</v>
      </c>
      <c r="L5219" s="6">
        <f t="shared" si="410"/>
        <v>766906.0000002617</v>
      </c>
      <c r="M5219" s="8">
        <f t="shared" si="406"/>
        <v>12781.766666671028</v>
      </c>
      <c r="N5219" s="8">
        <f t="shared" si="407"/>
        <v>12781.766666671028</v>
      </c>
      <c r="O5219" s="18">
        <v>1</v>
      </c>
      <c r="P5219" s="6" t="s">
        <v>8662</v>
      </c>
      <c r="Q5219" s="6" t="s">
        <v>24</v>
      </c>
    </row>
    <row r="5220" spans="1:17" ht="15">
      <c r="A5220" s="6" t="s">
        <v>17</v>
      </c>
      <c r="B5220" s="6" t="s">
        <v>41</v>
      </c>
      <c r="C5220" s="6" t="s">
        <v>42</v>
      </c>
      <c r="D5220" s="6" t="s">
        <v>8663</v>
      </c>
      <c r="E5220" s="6">
        <v>11</v>
      </c>
      <c r="F5220" s="6" t="s">
        <v>1970</v>
      </c>
      <c r="G5220" s="6" t="s">
        <v>22</v>
      </c>
      <c r="H5220" s="7">
        <v>43403.730844907404</v>
      </c>
      <c r="I5220" s="7">
        <v>43391.937361111108</v>
      </c>
      <c r="J5220" s="4">
        <f t="shared" si="408"/>
        <v>2018</v>
      </c>
      <c r="K5220" s="4">
        <f t="shared" si="409"/>
        <v>10</v>
      </c>
      <c r="L5220" s="6">
        <f t="shared" si="410"/>
        <v>1018957.0000000298</v>
      </c>
      <c r="M5220" s="8">
        <f t="shared" si="406"/>
        <v>16982.616666667163</v>
      </c>
      <c r="N5220" s="8">
        <f t="shared" si="407"/>
        <v>186808.7833333388</v>
      </c>
      <c r="O5220" s="18">
        <v>1</v>
      </c>
      <c r="P5220" s="6" t="s">
        <v>8664</v>
      </c>
      <c r="Q5220" s="6" t="s">
        <v>24</v>
      </c>
    </row>
    <row r="5221" spans="1:17" ht="15">
      <c r="A5221" s="6" t="s">
        <v>17</v>
      </c>
      <c r="B5221" s="6" t="s">
        <v>41</v>
      </c>
      <c r="C5221" s="6" t="s">
        <v>42</v>
      </c>
      <c r="D5221" s="6" t="s">
        <v>8665</v>
      </c>
      <c r="E5221" s="6">
        <v>1</v>
      </c>
      <c r="F5221" s="6" t="s">
        <v>1970</v>
      </c>
      <c r="G5221" s="6" t="s">
        <v>22</v>
      </c>
      <c r="H5221" s="7">
        <v>43411.714606481481</v>
      </c>
      <c r="I5221" s="7">
        <v>43391.937361111108</v>
      </c>
      <c r="J5221" s="4">
        <f t="shared" si="408"/>
        <v>2018</v>
      </c>
      <c r="K5221" s="4">
        <f t="shared" si="409"/>
        <v>10</v>
      </c>
      <c r="L5221" s="6">
        <f t="shared" si="410"/>
        <v>1708754.0000002133</v>
      </c>
      <c r="M5221" s="8">
        <f t="shared" si="406"/>
        <v>28479.233333336888</v>
      </c>
      <c r="N5221" s="8">
        <f t="shared" si="407"/>
        <v>28479.233333336888</v>
      </c>
      <c r="O5221" s="18">
        <v>1</v>
      </c>
      <c r="P5221" s="6" t="s">
        <v>8666</v>
      </c>
      <c r="Q5221" s="6" t="s">
        <v>24</v>
      </c>
    </row>
    <row r="5222" spans="1:17" ht="15">
      <c r="A5222" s="6" t="s">
        <v>17</v>
      </c>
      <c r="B5222" s="6" t="s">
        <v>41</v>
      </c>
      <c r="C5222" s="6" t="s">
        <v>42</v>
      </c>
      <c r="D5222" s="6" t="s">
        <v>8587</v>
      </c>
      <c r="E5222" s="6">
        <v>4</v>
      </c>
      <c r="F5222" s="6" t="s">
        <v>1970</v>
      </c>
      <c r="G5222" s="6" t="s">
        <v>22</v>
      </c>
      <c r="H5222" s="7">
        <v>43400.815740740742</v>
      </c>
      <c r="I5222" s="7">
        <v>43391.937361111108</v>
      </c>
      <c r="J5222" s="4">
        <f t="shared" si="408"/>
        <v>2018</v>
      </c>
      <c r="K5222" s="4">
        <f t="shared" si="409"/>
        <v>10</v>
      </c>
      <c r="L5222" s="6">
        <f t="shared" si="410"/>
        <v>767092.00000036508</v>
      </c>
      <c r="M5222" s="8">
        <f t="shared" si="406"/>
        <v>12784.866666672751</v>
      </c>
      <c r="N5222" s="8">
        <f t="shared" si="407"/>
        <v>51139.466666691005</v>
      </c>
      <c r="O5222" s="18">
        <v>1</v>
      </c>
      <c r="P5222" s="6" t="s">
        <v>8667</v>
      </c>
      <c r="Q5222" s="6" t="s">
        <v>24</v>
      </c>
    </row>
    <row r="5223" spans="1:17" ht="15">
      <c r="A5223" s="6" t="s">
        <v>17</v>
      </c>
      <c r="B5223" s="6" t="s">
        <v>41</v>
      </c>
      <c r="C5223" s="6" t="s">
        <v>42</v>
      </c>
      <c r="D5223" s="6" t="s">
        <v>8668</v>
      </c>
      <c r="E5223" s="6">
        <v>2</v>
      </c>
      <c r="F5223" s="6" t="s">
        <v>1970</v>
      </c>
      <c r="G5223" s="6" t="s">
        <v>22</v>
      </c>
      <c r="H5223" s="7">
        <v>43393.403460648151</v>
      </c>
      <c r="I5223" s="7">
        <v>43391.937361111108</v>
      </c>
      <c r="J5223" s="4">
        <f t="shared" si="408"/>
        <v>2018</v>
      </c>
      <c r="K5223" s="4">
        <f t="shared" si="409"/>
        <v>10</v>
      </c>
      <c r="L5223" s="6">
        <f t="shared" si="410"/>
        <v>126671.00000053179</v>
      </c>
      <c r="M5223" s="8">
        <f t="shared" si="406"/>
        <v>2111.1833333421964</v>
      </c>
      <c r="N5223" s="8">
        <f t="shared" si="407"/>
        <v>4222.3666666843928</v>
      </c>
      <c r="O5223" s="18">
        <v>1</v>
      </c>
      <c r="P5223" s="6" t="s">
        <v>8669</v>
      </c>
      <c r="Q5223" s="6" t="s">
        <v>24</v>
      </c>
    </row>
    <row r="5224" spans="1:17" ht="15">
      <c r="A5224" s="6" t="s">
        <v>17</v>
      </c>
      <c r="B5224" s="6" t="s">
        <v>41</v>
      </c>
      <c r="C5224" s="6" t="s">
        <v>42</v>
      </c>
      <c r="D5224" s="6" t="s">
        <v>8670</v>
      </c>
      <c r="E5224" s="6">
        <v>1</v>
      </c>
      <c r="F5224" s="6" t="s">
        <v>1970</v>
      </c>
      <c r="G5224" s="6" t="s">
        <v>22</v>
      </c>
      <c r="H5224" s="7">
        <v>43407.845358796294</v>
      </c>
      <c r="I5224" s="7">
        <v>43391.937361111108</v>
      </c>
      <c r="J5224" s="4">
        <f t="shared" si="408"/>
        <v>2018</v>
      </c>
      <c r="K5224" s="4">
        <f t="shared" si="409"/>
        <v>10</v>
      </c>
      <c r="L5224" s="6">
        <f t="shared" si="410"/>
        <v>1374451.0000000941</v>
      </c>
      <c r="M5224" s="8">
        <f t="shared" si="406"/>
        <v>22907.516666668234</v>
      </c>
      <c r="N5224" s="8">
        <f t="shared" si="407"/>
        <v>22907.516666668234</v>
      </c>
      <c r="O5224" s="18">
        <v>1</v>
      </c>
      <c r="P5224" s="6" t="s">
        <v>8671</v>
      </c>
      <c r="Q5224" s="6" t="s">
        <v>24</v>
      </c>
    </row>
    <row r="5225" spans="1:17" ht="15">
      <c r="A5225" s="6" t="s">
        <v>17</v>
      </c>
      <c r="B5225" s="6" t="s">
        <v>41</v>
      </c>
      <c r="C5225" s="6" t="s">
        <v>42</v>
      </c>
      <c r="D5225" s="6" t="s">
        <v>8672</v>
      </c>
      <c r="E5225" s="6">
        <v>2</v>
      </c>
      <c r="F5225" s="6" t="s">
        <v>1970</v>
      </c>
      <c r="G5225" s="6" t="s">
        <v>22</v>
      </c>
      <c r="H5225" s="7">
        <v>43395.691990740743</v>
      </c>
      <c r="I5225" s="7">
        <v>43391.937361111108</v>
      </c>
      <c r="J5225" s="4">
        <f t="shared" si="408"/>
        <v>2018</v>
      </c>
      <c r="K5225" s="4">
        <f t="shared" si="409"/>
        <v>10</v>
      </c>
      <c r="L5225" s="6">
        <f t="shared" si="410"/>
        <v>324400.00000046566</v>
      </c>
      <c r="M5225" s="8">
        <f t="shared" si="406"/>
        <v>5406.6666666744277</v>
      </c>
      <c r="N5225" s="8">
        <f t="shared" si="407"/>
        <v>10813.333333348855</v>
      </c>
      <c r="O5225" s="18">
        <v>1</v>
      </c>
      <c r="P5225" s="6" t="s">
        <v>8673</v>
      </c>
      <c r="Q5225" s="6" t="s">
        <v>24</v>
      </c>
    </row>
    <row r="5226" spans="1:17" ht="15">
      <c r="A5226" s="6" t="s">
        <v>17</v>
      </c>
      <c r="B5226" s="6" t="s">
        <v>41</v>
      </c>
      <c r="C5226" s="6" t="s">
        <v>42</v>
      </c>
      <c r="D5226" s="6" t="s">
        <v>8674</v>
      </c>
      <c r="E5226" s="6">
        <v>5</v>
      </c>
      <c r="F5226" s="6" t="s">
        <v>1970</v>
      </c>
      <c r="G5226" s="6" t="s">
        <v>22</v>
      </c>
      <c r="H5226" s="7">
        <v>43414.616666666669</v>
      </c>
      <c r="I5226" s="7">
        <v>43391.937361111108</v>
      </c>
      <c r="J5226" s="4">
        <f t="shared" si="408"/>
        <v>2018</v>
      </c>
      <c r="K5226" s="4">
        <f t="shared" si="409"/>
        <v>10</v>
      </c>
      <c r="L5226" s="6">
        <f t="shared" si="410"/>
        <v>1959492.0000004582</v>
      </c>
      <c r="M5226" s="8">
        <f t="shared" si="406"/>
        <v>32658.200000007637</v>
      </c>
      <c r="N5226" s="8">
        <f t="shared" si="407"/>
        <v>163291.00000003818</v>
      </c>
      <c r="O5226" s="18">
        <v>1</v>
      </c>
      <c r="P5226" s="6" t="s">
        <v>8675</v>
      </c>
      <c r="Q5226" s="6" t="s">
        <v>24</v>
      </c>
    </row>
    <row r="5227" spans="1:17" ht="15">
      <c r="A5227" s="6" t="s">
        <v>17</v>
      </c>
      <c r="B5227" s="6" t="s">
        <v>41</v>
      </c>
      <c r="C5227" s="6" t="s">
        <v>42</v>
      </c>
      <c r="D5227" s="6" t="s">
        <v>4494</v>
      </c>
      <c r="E5227" s="6">
        <v>2</v>
      </c>
      <c r="F5227" s="6" t="s">
        <v>1970</v>
      </c>
      <c r="G5227" s="6" t="s">
        <v>22</v>
      </c>
      <c r="H5227" s="7">
        <v>43400.813275462962</v>
      </c>
      <c r="I5227" s="7">
        <v>43391.937361111108</v>
      </c>
      <c r="J5227" s="4">
        <f t="shared" si="408"/>
        <v>2018</v>
      </c>
      <c r="K5227" s="4">
        <f t="shared" si="409"/>
        <v>10</v>
      </c>
      <c r="L5227" s="6">
        <f t="shared" si="410"/>
        <v>766879.00000023656</v>
      </c>
      <c r="M5227" s="8">
        <f t="shared" si="406"/>
        <v>12781.316666670609</v>
      </c>
      <c r="N5227" s="8">
        <f t="shared" si="407"/>
        <v>25562.633333341219</v>
      </c>
      <c r="O5227" s="18">
        <v>1</v>
      </c>
      <c r="P5227" s="6" t="s">
        <v>8676</v>
      </c>
      <c r="Q5227" s="6" t="s">
        <v>24</v>
      </c>
    </row>
    <row r="5228" spans="1:17" ht="15">
      <c r="A5228" s="6" t="s">
        <v>17</v>
      </c>
      <c r="B5228" s="6" t="s">
        <v>41</v>
      </c>
      <c r="C5228" s="6" t="s">
        <v>42</v>
      </c>
      <c r="D5228" s="6" t="s">
        <v>8677</v>
      </c>
      <c r="E5228" s="6">
        <v>1</v>
      </c>
      <c r="F5228" s="6" t="s">
        <v>1970</v>
      </c>
      <c r="G5228" s="6" t="s">
        <v>22</v>
      </c>
      <c r="H5228" s="7">
        <v>43406.59480324074</v>
      </c>
      <c r="I5228" s="7">
        <v>43391.937361111108</v>
      </c>
      <c r="J5228" s="4">
        <f t="shared" si="408"/>
        <v>2018</v>
      </c>
      <c r="K5228" s="4">
        <f t="shared" si="409"/>
        <v>10</v>
      </c>
      <c r="L5228" s="6">
        <f t="shared" si="410"/>
        <v>1266403.0000001891</v>
      </c>
      <c r="M5228" s="8">
        <f t="shared" si="406"/>
        <v>21106.716666669818</v>
      </c>
      <c r="N5228" s="8">
        <f t="shared" si="407"/>
        <v>21106.716666669818</v>
      </c>
      <c r="O5228" s="18">
        <v>1</v>
      </c>
      <c r="P5228" s="6" t="s">
        <v>8678</v>
      </c>
      <c r="Q5228" s="6" t="s">
        <v>24</v>
      </c>
    </row>
    <row r="5229" spans="1:17" ht="15">
      <c r="A5229" s="6" t="s">
        <v>17</v>
      </c>
      <c r="B5229" s="6" t="s">
        <v>41</v>
      </c>
      <c r="C5229" s="6" t="s">
        <v>42</v>
      </c>
      <c r="D5229" s="6" t="s">
        <v>8679</v>
      </c>
      <c r="E5229" s="6">
        <v>1</v>
      </c>
      <c r="F5229" s="6" t="s">
        <v>1970</v>
      </c>
      <c r="G5229" s="6" t="s">
        <v>22</v>
      </c>
      <c r="H5229" s="7">
        <v>43407.848101851851</v>
      </c>
      <c r="I5229" s="7">
        <v>43391.937361111108</v>
      </c>
      <c r="J5229" s="4">
        <f t="shared" si="408"/>
        <v>2018</v>
      </c>
      <c r="K5229" s="4">
        <f t="shared" si="409"/>
        <v>10</v>
      </c>
      <c r="L5229" s="6">
        <f t="shared" si="410"/>
        <v>1374688.0000001751</v>
      </c>
      <c r="M5229" s="8">
        <f t="shared" si="406"/>
        <v>22911.466666669585</v>
      </c>
      <c r="N5229" s="8">
        <f t="shared" si="407"/>
        <v>22911.466666669585</v>
      </c>
      <c r="O5229" s="18">
        <v>1</v>
      </c>
      <c r="P5229" s="6" t="s">
        <v>8680</v>
      </c>
      <c r="Q5229" s="6" t="s">
        <v>24</v>
      </c>
    </row>
    <row r="5230" spans="1:17" ht="15">
      <c r="A5230" s="6" t="s">
        <v>17</v>
      </c>
      <c r="B5230" s="6" t="s">
        <v>41</v>
      </c>
      <c r="C5230" s="6" t="s">
        <v>42</v>
      </c>
      <c r="D5230" s="6" t="s">
        <v>8681</v>
      </c>
      <c r="E5230" s="6">
        <v>1</v>
      </c>
      <c r="F5230" s="6" t="s">
        <v>1970</v>
      </c>
      <c r="G5230" s="6" t="s">
        <v>22</v>
      </c>
      <c r="H5230" s="7">
        <v>43393.421527777777</v>
      </c>
      <c r="I5230" s="7">
        <v>43391.937361111108</v>
      </c>
      <c r="J5230" s="4">
        <f t="shared" si="408"/>
        <v>2018</v>
      </c>
      <c r="K5230" s="4">
        <f t="shared" si="409"/>
        <v>10</v>
      </c>
      <c r="L5230" s="6">
        <f t="shared" si="410"/>
        <v>128232.00000019278</v>
      </c>
      <c r="M5230" s="8">
        <f t="shared" si="406"/>
        <v>2137.2000000032131</v>
      </c>
      <c r="N5230" s="8">
        <f t="shared" si="407"/>
        <v>2137.2000000032131</v>
      </c>
      <c r="O5230" s="18">
        <v>1</v>
      </c>
      <c r="P5230" s="6" t="s">
        <v>8682</v>
      </c>
      <c r="Q5230" s="6" t="s">
        <v>24</v>
      </c>
    </row>
    <row r="5231" spans="1:17" ht="15">
      <c r="A5231" s="6" t="s">
        <v>17</v>
      </c>
      <c r="B5231" s="6" t="s">
        <v>41</v>
      </c>
      <c r="C5231" s="6" t="s">
        <v>42</v>
      </c>
      <c r="D5231" s="6" t="s">
        <v>8683</v>
      </c>
      <c r="E5231" s="6">
        <v>3</v>
      </c>
      <c r="F5231" s="6" t="s">
        <v>1970</v>
      </c>
      <c r="G5231" s="6" t="s">
        <v>22</v>
      </c>
      <c r="H5231" s="7">
        <v>43398.915034722224</v>
      </c>
      <c r="I5231" s="7">
        <v>43391.937361111108</v>
      </c>
      <c r="J5231" s="4">
        <f t="shared" si="408"/>
        <v>2018</v>
      </c>
      <c r="K5231" s="4">
        <f t="shared" si="409"/>
        <v>10</v>
      </c>
      <c r="L5231" s="6">
        <f t="shared" si="410"/>
        <v>602871.00000043865</v>
      </c>
      <c r="M5231" s="8">
        <f t="shared" si="406"/>
        <v>10047.850000007311</v>
      </c>
      <c r="N5231" s="8">
        <f t="shared" si="407"/>
        <v>30143.550000021933</v>
      </c>
      <c r="O5231" s="18">
        <v>1</v>
      </c>
      <c r="P5231" s="6" t="s">
        <v>8684</v>
      </c>
      <c r="Q5231" s="6" t="s">
        <v>24</v>
      </c>
    </row>
    <row r="5232" spans="1:17" ht="15">
      <c r="A5232" s="6" t="s">
        <v>17</v>
      </c>
      <c r="B5232" s="6" t="s">
        <v>41</v>
      </c>
      <c r="C5232" s="6" t="s">
        <v>42</v>
      </c>
      <c r="D5232" s="6" t="s">
        <v>6280</v>
      </c>
      <c r="E5232" s="6">
        <v>7</v>
      </c>
      <c r="F5232" s="6" t="s">
        <v>1970</v>
      </c>
      <c r="G5232" s="6" t="s">
        <v>22</v>
      </c>
      <c r="H5232" s="7">
        <v>43400.814062500001</v>
      </c>
      <c r="I5232" s="7">
        <v>43391.937361111108</v>
      </c>
      <c r="J5232" s="4">
        <f t="shared" si="408"/>
        <v>2018</v>
      </c>
      <c r="K5232" s="4">
        <f t="shared" si="409"/>
        <v>10</v>
      </c>
      <c r="L5232" s="6">
        <f t="shared" si="410"/>
        <v>766947.0000004163</v>
      </c>
      <c r="M5232" s="8">
        <f t="shared" si="406"/>
        <v>12782.450000006938</v>
      </c>
      <c r="N5232" s="8">
        <f t="shared" si="407"/>
        <v>89477.150000048568</v>
      </c>
      <c r="O5232" s="18">
        <v>1</v>
      </c>
      <c r="P5232" s="6" t="s">
        <v>8685</v>
      </c>
      <c r="Q5232" s="6" t="s">
        <v>24</v>
      </c>
    </row>
    <row r="5233" spans="1:17" ht="15">
      <c r="A5233" s="6" t="s">
        <v>17</v>
      </c>
      <c r="B5233" s="6" t="s">
        <v>41</v>
      </c>
      <c r="C5233" s="6" t="s">
        <v>42</v>
      </c>
      <c r="D5233" s="6" t="s">
        <v>3574</v>
      </c>
      <c r="E5233" s="6">
        <v>25</v>
      </c>
      <c r="F5233" s="6" t="s">
        <v>1970</v>
      </c>
      <c r="G5233" s="6" t="s">
        <v>22</v>
      </c>
      <c r="H5233" s="7">
        <v>43398.712766203702</v>
      </c>
      <c r="I5233" s="7">
        <v>43391.937361111108</v>
      </c>
      <c r="J5233" s="4">
        <f t="shared" si="408"/>
        <v>2018</v>
      </c>
      <c r="K5233" s="4">
        <f t="shared" si="409"/>
        <v>10</v>
      </c>
      <c r="L5233" s="6">
        <f t="shared" si="410"/>
        <v>585395.00000013504</v>
      </c>
      <c r="M5233" s="8">
        <f t="shared" si="406"/>
        <v>9756.583333335584</v>
      </c>
      <c r="N5233" s="8">
        <f t="shared" si="407"/>
        <v>243914.5833333896</v>
      </c>
      <c r="O5233" s="18">
        <v>1</v>
      </c>
      <c r="P5233" s="6" t="s">
        <v>8686</v>
      </c>
      <c r="Q5233" s="6" t="s">
        <v>24</v>
      </c>
    </row>
    <row r="5234" spans="1:17" ht="15">
      <c r="A5234" s="6" t="s">
        <v>17</v>
      </c>
      <c r="B5234" s="6" t="s">
        <v>41</v>
      </c>
      <c r="C5234" s="6" t="s">
        <v>42</v>
      </c>
      <c r="D5234" s="6" t="s">
        <v>8687</v>
      </c>
      <c r="E5234" s="6">
        <v>7</v>
      </c>
      <c r="F5234" s="6" t="s">
        <v>1970</v>
      </c>
      <c r="G5234" s="6" t="s">
        <v>22</v>
      </c>
      <c r="H5234" s="7">
        <v>43402.823611111111</v>
      </c>
      <c r="I5234" s="7">
        <v>43391.937361111108</v>
      </c>
      <c r="J5234" s="4">
        <f t="shared" si="408"/>
        <v>2018</v>
      </c>
      <c r="K5234" s="4">
        <f t="shared" si="409"/>
        <v>10</v>
      </c>
      <c r="L5234" s="6">
        <f t="shared" si="410"/>
        <v>940572.0000002766</v>
      </c>
      <c r="M5234" s="8">
        <f t="shared" si="406"/>
        <v>15676.20000000461</v>
      </c>
      <c r="N5234" s="8">
        <f t="shared" si="407"/>
        <v>109733.40000003227</v>
      </c>
      <c r="O5234" s="18">
        <v>1</v>
      </c>
      <c r="P5234" s="6" t="s">
        <v>8688</v>
      </c>
      <c r="Q5234" s="6" t="s">
        <v>24</v>
      </c>
    </row>
    <row r="5235" spans="1:17" ht="15">
      <c r="A5235" s="6" t="s">
        <v>17</v>
      </c>
      <c r="B5235" s="6" t="s">
        <v>41</v>
      </c>
      <c r="C5235" s="6" t="s">
        <v>42</v>
      </c>
      <c r="D5235" s="6" t="s">
        <v>8689</v>
      </c>
      <c r="E5235" s="6">
        <v>3</v>
      </c>
      <c r="F5235" s="6" t="s">
        <v>1970</v>
      </c>
      <c r="G5235" s="6" t="s">
        <v>22</v>
      </c>
      <c r="H5235" s="7">
        <v>43392.526631944442</v>
      </c>
      <c r="I5235" s="7">
        <v>43391.937361111108</v>
      </c>
      <c r="J5235" s="4">
        <f t="shared" si="408"/>
        <v>2018</v>
      </c>
      <c r="K5235" s="4">
        <f t="shared" si="409"/>
        <v>10</v>
      </c>
      <c r="L5235" s="6">
        <f t="shared" si="410"/>
        <v>50913.000000058673</v>
      </c>
      <c r="M5235" s="8">
        <f t="shared" si="406"/>
        <v>848.55000000097789</v>
      </c>
      <c r="N5235" s="8">
        <f t="shared" si="407"/>
        <v>2545.6500000029337</v>
      </c>
      <c r="O5235" s="18">
        <v>1</v>
      </c>
      <c r="P5235" s="6" t="s">
        <v>8690</v>
      </c>
      <c r="Q5235" s="6" t="s">
        <v>24</v>
      </c>
    </row>
    <row r="5236" spans="1:17" ht="15">
      <c r="A5236" s="6" t="s">
        <v>17</v>
      </c>
      <c r="B5236" s="6" t="s">
        <v>41</v>
      </c>
      <c r="C5236" s="6" t="s">
        <v>42</v>
      </c>
      <c r="D5236" s="6" t="s">
        <v>8691</v>
      </c>
      <c r="E5236" s="6">
        <v>1</v>
      </c>
      <c r="F5236" s="6" t="s">
        <v>1970</v>
      </c>
      <c r="G5236" s="6" t="s">
        <v>22</v>
      </c>
      <c r="H5236" s="7">
        <v>43412.748981481483</v>
      </c>
      <c r="I5236" s="7">
        <v>43391.937361111108</v>
      </c>
      <c r="J5236" s="4">
        <f t="shared" si="408"/>
        <v>2018</v>
      </c>
      <c r="K5236" s="4">
        <f t="shared" si="409"/>
        <v>10</v>
      </c>
      <c r="L5236" s="6">
        <f t="shared" si="410"/>
        <v>1798124.0000004647</v>
      </c>
      <c r="M5236" s="8">
        <f t="shared" si="406"/>
        <v>29968.733333341079</v>
      </c>
      <c r="N5236" s="8">
        <f t="shared" si="407"/>
        <v>29968.733333341079</v>
      </c>
      <c r="O5236" s="18">
        <v>1</v>
      </c>
      <c r="P5236" s="6" t="s">
        <v>8692</v>
      </c>
      <c r="Q5236" s="6" t="s">
        <v>24</v>
      </c>
    </row>
    <row r="5237" spans="1:17" ht="15">
      <c r="A5237" s="6" t="s">
        <v>17</v>
      </c>
      <c r="B5237" s="6" t="s">
        <v>41</v>
      </c>
      <c r="C5237" s="6" t="s">
        <v>42</v>
      </c>
      <c r="D5237" s="6" t="s">
        <v>8693</v>
      </c>
      <c r="E5237" s="6">
        <v>1</v>
      </c>
      <c r="F5237" s="6" t="s">
        <v>1970</v>
      </c>
      <c r="G5237" s="6" t="s">
        <v>22</v>
      </c>
      <c r="H5237" s="7">
        <v>43392.721863425926</v>
      </c>
      <c r="I5237" s="7">
        <v>43391.937361111108</v>
      </c>
      <c r="J5237" s="4">
        <f t="shared" si="408"/>
        <v>2018</v>
      </c>
      <c r="K5237" s="4">
        <f t="shared" si="409"/>
        <v>10</v>
      </c>
      <c r="L5237" s="6">
        <f t="shared" si="410"/>
        <v>67781.000000308268</v>
      </c>
      <c r="M5237" s="8">
        <f t="shared" si="406"/>
        <v>1129.6833333384711</v>
      </c>
      <c r="N5237" s="8">
        <f t="shared" si="407"/>
        <v>1129.6833333384711</v>
      </c>
      <c r="O5237" s="18">
        <v>1</v>
      </c>
      <c r="P5237" s="6" t="s">
        <v>8694</v>
      </c>
      <c r="Q5237" s="6" t="s">
        <v>24</v>
      </c>
    </row>
    <row r="5238" spans="1:17" ht="15">
      <c r="A5238" s="6" t="s">
        <v>17</v>
      </c>
      <c r="B5238" s="6" t="s">
        <v>41</v>
      </c>
      <c r="C5238" s="6" t="s">
        <v>42</v>
      </c>
      <c r="D5238" s="6" t="s">
        <v>8695</v>
      </c>
      <c r="E5238" s="6">
        <v>1</v>
      </c>
      <c r="F5238" s="6" t="s">
        <v>1970</v>
      </c>
      <c r="G5238" s="6" t="s">
        <v>22</v>
      </c>
      <c r="H5238" s="7">
        <v>43392.720810185187</v>
      </c>
      <c r="I5238" s="7">
        <v>43391.937361111108</v>
      </c>
      <c r="J5238" s="4">
        <f t="shared" si="408"/>
        <v>2018</v>
      </c>
      <c r="K5238" s="4">
        <f t="shared" si="409"/>
        <v>10</v>
      </c>
      <c r="L5238" s="6">
        <f t="shared" si="410"/>
        <v>67690.000000409782</v>
      </c>
      <c r="M5238" s="8">
        <f t="shared" si="406"/>
        <v>1128.1666666734964</v>
      </c>
      <c r="N5238" s="8">
        <f t="shared" si="407"/>
        <v>1128.1666666734964</v>
      </c>
      <c r="O5238" s="18">
        <v>1</v>
      </c>
      <c r="P5238" s="6" t="s">
        <v>8696</v>
      </c>
      <c r="Q5238" s="6" t="s">
        <v>24</v>
      </c>
    </row>
    <row r="5239" spans="1:17" ht="15">
      <c r="A5239" s="6" t="s">
        <v>17</v>
      </c>
      <c r="B5239" s="6" t="s">
        <v>41</v>
      </c>
      <c r="C5239" s="6" t="s">
        <v>42</v>
      </c>
      <c r="D5239" s="6" t="s">
        <v>8697</v>
      </c>
      <c r="E5239" s="6">
        <v>2</v>
      </c>
      <c r="F5239" s="6" t="s">
        <v>1970</v>
      </c>
      <c r="G5239" s="6" t="s">
        <v>22</v>
      </c>
      <c r="H5239" s="7">
        <v>43395.597407407404</v>
      </c>
      <c r="I5239" s="7">
        <v>43391.937361111108</v>
      </c>
      <c r="J5239" s="4">
        <f t="shared" si="408"/>
        <v>2018</v>
      </c>
      <c r="K5239" s="4">
        <f t="shared" si="409"/>
        <v>10</v>
      </c>
      <c r="L5239" s="6">
        <f t="shared" si="410"/>
        <v>316227.99999997951</v>
      </c>
      <c r="M5239" s="8">
        <f t="shared" si="406"/>
        <v>5270.4666666663252</v>
      </c>
      <c r="N5239" s="8">
        <f t="shared" si="407"/>
        <v>10540.93333333265</v>
      </c>
      <c r="O5239" s="18">
        <v>1</v>
      </c>
      <c r="P5239" s="6" t="s">
        <v>8698</v>
      </c>
      <c r="Q5239" s="6" t="s">
        <v>24</v>
      </c>
    </row>
    <row r="5240" spans="1:17" ht="15">
      <c r="A5240" s="6" t="s">
        <v>17</v>
      </c>
      <c r="B5240" s="6" t="s">
        <v>41</v>
      </c>
      <c r="C5240" s="6" t="s">
        <v>42</v>
      </c>
      <c r="D5240" s="6" t="s">
        <v>8699</v>
      </c>
      <c r="E5240" s="6">
        <v>1</v>
      </c>
      <c r="F5240" s="6" t="s">
        <v>1970</v>
      </c>
      <c r="G5240" s="6" t="s">
        <v>22</v>
      </c>
      <c r="H5240" s="7">
        <v>43414.405486111114</v>
      </c>
      <c r="I5240" s="7">
        <v>43391.937361111108</v>
      </c>
      <c r="J5240" s="4">
        <f t="shared" si="408"/>
        <v>2018</v>
      </c>
      <c r="K5240" s="4">
        <f t="shared" si="409"/>
        <v>10</v>
      </c>
      <c r="L5240" s="6">
        <f t="shared" si="410"/>
        <v>1941246.0000005784</v>
      </c>
      <c r="M5240" s="8">
        <f t="shared" si="406"/>
        <v>32354.100000009639</v>
      </c>
      <c r="N5240" s="8">
        <f t="shared" si="407"/>
        <v>32354.100000009639</v>
      </c>
      <c r="O5240" s="18">
        <v>1</v>
      </c>
      <c r="P5240" s="6" t="s">
        <v>8700</v>
      </c>
      <c r="Q5240" s="6" t="s">
        <v>24</v>
      </c>
    </row>
    <row r="5241" spans="1:17" ht="15">
      <c r="A5241" s="6" t="s">
        <v>17</v>
      </c>
      <c r="B5241" s="6" t="s">
        <v>41</v>
      </c>
      <c r="C5241" s="6" t="s">
        <v>42</v>
      </c>
      <c r="D5241" s="6" t="s">
        <v>1751</v>
      </c>
      <c r="E5241" s="6">
        <v>1</v>
      </c>
      <c r="F5241" s="6" t="s">
        <v>1970</v>
      </c>
      <c r="G5241" s="6" t="s">
        <v>22</v>
      </c>
      <c r="H5241" s="7">
        <v>43394.460011574076</v>
      </c>
      <c r="I5241" s="7">
        <v>43391.937361111108</v>
      </c>
      <c r="J5241" s="4">
        <f t="shared" si="408"/>
        <v>2018</v>
      </c>
      <c r="K5241" s="4">
        <f t="shared" si="409"/>
        <v>10</v>
      </c>
      <c r="L5241" s="6">
        <f t="shared" si="410"/>
        <v>217957.0000004489</v>
      </c>
      <c r="M5241" s="8">
        <f t="shared" si="406"/>
        <v>3632.6166666741483</v>
      </c>
      <c r="N5241" s="8">
        <f t="shared" si="407"/>
        <v>3632.6166666741483</v>
      </c>
      <c r="O5241" s="18">
        <v>1</v>
      </c>
      <c r="P5241" s="6" t="s">
        <v>8701</v>
      </c>
      <c r="Q5241" s="6" t="s">
        <v>24</v>
      </c>
    </row>
    <row r="5242" spans="1:17" ht="15">
      <c r="A5242" s="6" t="s">
        <v>17</v>
      </c>
      <c r="B5242" s="6" t="s">
        <v>41</v>
      </c>
      <c r="C5242" s="6" t="s">
        <v>42</v>
      </c>
      <c r="D5242" s="6" t="s">
        <v>8702</v>
      </c>
      <c r="E5242" s="6">
        <v>1</v>
      </c>
      <c r="F5242" s="6" t="s">
        <v>1970</v>
      </c>
      <c r="G5242" s="6" t="s">
        <v>22</v>
      </c>
      <c r="H5242" s="7">
        <v>43394.653391203705</v>
      </c>
      <c r="I5242" s="7">
        <v>43391.937361111108</v>
      </c>
      <c r="J5242" s="4">
        <f t="shared" si="408"/>
        <v>2018</v>
      </c>
      <c r="K5242" s="4">
        <f t="shared" si="409"/>
        <v>10</v>
      </c>
      <c r="L5242" s="6">
        <f t="shared" si="410"/>
        <v>234665.0000003865</v>
      </c>
      <c r="M5242" s="8">
        <f t="shared" si="406"/>
        <v>3911.083333339775</v>
      </c>
      <c r="N5242" s="8">
        <f t="shared" si="407"/>
        <v>3911.083333339775</v>
      </c>
      <c r="O5242" s="18">
        <v>1</v>
      </c>
      <c r="P5242" s="6" t="s">
        <v>8703</v>
      </c>
      <c r="Q5242" s="6" t="s">
        <v>24</v>
      </c>
    </row>
    <row r="5243" spans="1:17" ht="15">
      <c r="A5243" s="6" t="s">
        <v>17</v>
      </c>
      <c r="B5243" s="6" t="s">
        <v>41</v>
      </c>
      <c r="C5243" s="6" t="s">
        <v>42</v>
      </c>
      <c r="D5243" s="6" t="s">
        <v>8589</v>
      </c>
      <c r="E5243" s="6">
        <v>3</v>
      </c>
      <c r="F5243" s="6" t="s">
        <v>1970</v>
      </c>
      <c r="G5243" s="6" t="s">
        <v>22</v>
      </c>
      <c r="H5243" s="7">
        <v>43400.81554398148</v>
      </c>
      <c r="I5243" s="7">
        <v>43391.937361111108</v>
      </c>
      <c r="J5243" s="4">
        <f t="shared" si="408"/>
        <v>2018</v>
      </c>
      <c r="K5243" s="4">
        <f t="shared" si="409"/>
        <v>10</v>
      </c>
      <c r="L5243" s="6">
        <f t="shared" si="410"/>
        <v>767075.00000016298</v>
      </c>
      <c r="M5243" s="8">
        <f t="shared" si="406"/>
        <v>12784.58333333605</v>
      </c>
      <c r="N5243" s="8">
        <f t="shared" si="407"/>
        <v>38353.750000008149</v>
      </c>
      <c r="O5243" s="18">
        <v>1</v>
      </c>
      <c r="P5243" s="6" t="s">
        <v>8704</v>
      </c>
      <c r="Q5243" s="6" t="s">
        <v>24</v>
      </c>
    </row>
    <row r="5244" spans="1:17" ht="15">
      <c r="A5244" s="6" t="s">
        <v>17</v>
      </c>
      <c r="B5244" s="6" t="s">
        <v>41</v>
      </c>
      <c r="C5244" s="6" t="s">
        <v>42</v>
      </c>
      <c r="D5244" s="6" t="s">
        <v>8705</v>
      </c>
      <c r="E5244" s="6">
        <v>4</v>
      </c>
      <c r="F5244" s="6" t="s">
        <v>1970</v>
      </c>
      <c r="G5244" s="6" t="s">
        <v>22</v>
      </c>
      <c r="H5244" s="7">
        <v>43414.389328703706</v>
      </c>
      <c r="I5244" s="7">
        <v>43391.937361111108</v>
      </c>
      <c r="J5244" s="4">
        <f t="shared" si="408"/>
        <v>2018</v>
      </c>
      <c r="K5244" s="4">
        <f t="shared" si="409"/>
        <v>10</v>
      </c>
      <c r="L5244" s="6">
        <f t="shared" si="410"/>
        <v>1939850.0000005122</v>
      </c>
      <c r="M5244" s="8">
        <f t="shared" si="406"/>
        <v>32330.83333334187</v>
      </c>
      <c r="N5244" s="8">
        <f t="shared" si="407"/>
        <v>129323.33333336748</v>
      </c>
      <c r="O5244" s="18">
        <v>1</v>
      </c>
      <c r="P5244" s="6" t="s">
        <v>8706</v>
      </c>
      <c r="Q5244" s="6" t="s">
        <v>24</v>
      </c>
    </row>
    <row r="5245" spans="1:17" ht="15">
      <c r="A5245" s="6" t="s">
        <v>17</v>
      </c>
      <c r="B5245" s="6" t="s">
        <v>41</v>
      </c>
      <c r="C5245" s="6" t="s">
        <v>42</v>
      </c>
      <c r="D5245" s="6" t="s">
        <v>8707</v>
      </c>
      <c r="E5245" s="6">
        <v>3</v>
      </c>
      <c r="F5245" s="6" t="s">
        <v>1970</v>
      </c>
      <c r="G5245" s="6" t="s">
        <v>22</v>
      </c>
      <c r="H5245" s="7">
        <v>43407.843182870369</v>
      </c>
      <c r="I5245" s="7">
        <v>43391.937361111108</v>
      </c>
      <c r="J5245" s="4">
        <f t="shared" si="408"/>
        <v>2018</v>
      </c>
      <c r="K5245" s="4">
        <f t="shared" si="409"/>
        <v>10</v>
      </c>
      <c r="L5245" s="6">
        <f t="shared" si="410"/>
        <v>1374263.0000001518</v>
      </c>
      <c r="M5245" s="8">
        <f t="shared" si="406"/>
        <v>22904.383333335863</v>
      </c>
      <c r="N5245" s="8">
        <f t="shared" si="407"/>
        <v>68713.15000000759</v>
      </c>
      <c r="O5245" s="18">
        <v>1</v>
      </c>
      <c r="P5245" s="6" t="s">
        <v>8708</v>
      </c>
      <c r="Q5245" s="6" t="s">
        <v>24</v>
      </c>
    </row>
    <row r="5246" spans="1:17" ht="15">
      <c r="A5246" s="6" t="s">
        <v>17</v>
      </c>
      <c r="B5246" s="6" t="s">
        <v>41</v>
      </c>
      <c r="C5246" s="6" t="s">
        <v>42</v>
      </c>
      <c r="D5246" s="6" t="s">
        <v>8709</v>
      </c>
      <c r="E5246" s="6">
        <v>1</v>
      </c>
      <c r="F5246" s="6" t="s">
        <v>1970</v>
      </c>
      <c r="G5246" s="6" t="s">
        <v>22</v>
      </c>
      <c r="H5246" s="7">
        <v>43416.470682870371</v>
      </c>
      <c r="I5246" s="7">
        <v>43391.937361111108</v>
      </c>
      <c r="J5246" s="4">
        <f t="shared" si="408"/>
        <v>2018</v>
      </c>
      <c r="K5246" s="4">
        <f t="shared" si="409"/>
        <v>10</v>
      </c>
      <c r="L5246" s="6">
        <f t="shared" si="410"/>
        <v>2119679.000000353</v>
      </c>
      <c r="M5246" s="8">
        <f t="shared" si="406"/>
        <v>35327.983333339216</v>
      </c>
      <c r="N5246" s="8">
        <f t="shared" si="407"/>
        <v>35327.983333339216</v>
      </c>
      <c r="O5246" s="18">
        <v>1</v>
      </c>
      <c r="P5246" s="6" t="s">
        <v>8710</v>
      </c>
      <c r="Q5246" s="6" t="s">
        <v>24</v>
      </c>
    </row>
    <row r="5247" spans="1:17" ht="15">
      <c r="A5247" s="6" t="s">
        <v>17</v>
      </c>
      <c r="B5247" s="6" t="s">
        <v>41</v>
      </c>
      <c r="C5247" s="6" t="s">
        <v>42</v>
      </c>
      <c r="D5247" s="6" t="s">
        <v>8711</v>
      </c>
      <c r="E5247" s="6">
        <v>2</v>
      </c>
      <c r="F5247" s="6" t="s">
        <v>1970</v>
      </c>
      <c r="G5247" s="6" t="s">
        <v>22</v>
      </c>
      <c r="H5247" s="7">
        <v>43397.468680555554</v>
      </c>
      <c r="I5247" s="7">
        <v>43391.937361111108</v>
      </c>
      <c r="J5247" s="4">
        <f t="shared" si="408"/>
        <v>2018</v>
      </c>
      <c r="K5247" s="4">
        <f t="shared" si="409"/>
        <v>10</v>
      </c>
      <c r="L5247" s="6">
        <f t="shared" si="410"/>
        <v>477906.00000014529</v>
      </c>
      <c r="M5247" s="8">
        <f t="shared" si="406"/>
        <v>7965.1000000024214</v>
      </c>
      <c r="N5247" s="8">
        <f t="shared" si="407"/>
        <v>15930.200000004843</v>
      </c>
      <c r="O5247" s="18">
        <v>1</v>
      </c>
      <c r="P5247" s="6" t="s">
        <v>8712</v>
      </c>
      <c r="Q5247" s="6" t="s">
        <v>24</v>
      </c>
    </row>
    <row r="5248" spans="1:17" ht="15">
      <c r="A5248" s="6" t="s">
        <v>17</v>
      </c>
      <c r="B5248" s="6" t="s">
        <v>41</v>
      </c>
      <c r="C5248" s="6" t="s">
        <v>42</v>
      </c>
      <c r="D5248" s="6" t="s">
        <v>8713</v>
      </c>
      <c r="E5248" s="6">
        <v>13</v>
      </c>
      <c r="F5248" s="6" t="s">
        <v>1970</v>
      </c>
      <c r="G5248" s="6" t="s">
        <v>22</v>
      </c>
      <c r="H5248" s="7">
        <v>43397.462280092594</v>
      </c>
      <c r="I5248" s="7">
        <v>43391.937361111108</v>
      </c>
      <c r="J5248" s="4">
        <f t="shared" si="408"/>
        <v>2018</v>
      </c>
      <c r="K5248" s="4">
        <f t="shared" si="409"/>
        <v>10</v>
      </c>
      <c r="L5248" s="6">
        <f t="shared" si="410"/>
        <v>477353.00000037532</v>
      </c>
      <c r="M5248" s="8">
        <f t="shared" si="411" ref="M5248:M5311">+L5248/60</f>
        <v>7955.8833333395887</v>
      </c>
      <c r="N5248" s="8">
        <f t="shared" si="412" ref="N5248:N5311">+M5248*E5248</f>
        <v>103426.48333341465</v>
      </c>
      <c r="O5248" s="18">
        <v>1</v>
      </c>
      <c r="P5248" s="6" t="s">
        <v>8714</v>
      </c>
      <c r="Q5248" s="6" t="s">
        <v>24</v>
      </c>
    </row>
    <row r="5249" spans="1:17" ht="15">
      <c r="A5249" s="6" t="s">
        <v>17</v>
      </c>
      <c r="B5249" s="6" t="s">
        <v>41</v>
      </c>
      <c r="C5249" s="6" t="s">
        <v>42</v>
      </c>
      <c r="D5249" s="6" t="s">
        <v>8715</v>
      </c>
      <c r="E5249" s="6">
        <v>2</v>
      </c>
      <c r="F5249" s="6" t="s">
        <v>1970</v>
      </c>
      <c r="G5249" s="6" t="s">
        <v>22</v>
      </c>
      <c r="H5249" s="7">
        <v>43408.693796296298</v>
      </c>
      <c r="I5249" s="7">
        <v>43391.937361111108</v>
      </c>
      <c r="J5249" s="4">
        <f t="shared" si="408"/>
        <v>2018</v>
      </c>
      <c r="K5249" s="4">
        <f t="shared" si="409"/>
        <v>10</v>
      </c>
      <c r="L5249" s="6">
        <f t="shared" si="410"/>
        <v>1447756.0000004712</v>
      </c>
      <c r="M5249" s="8">
        <f t="shared" si="411"/>
        <v>24129.266666674521</v>
      </c>
      <c r="N5249" s="8">
        <f t="shared" si="412"/>
        <v>48258.533333349042</v>
      </c>
      <c r="O5249" s="18">
        <v>1</v>
      </c>
      <c r="P5249" s="6" t="s">
        <v>8716</v>
      </c>
      <c r="Q5249" s="6" t="s">
        <v>24</v>
      </c>
    </row>
    <row r="5250" spans="1:17" ht="15">
      <c r="A5250" s="6" t="s">
        <v>17</v>
      </c>
      <c r="B5250" s="6" t="s">
        <v>41</v>
      </c>
      <c r="C5250" s="6" t="s">
        <v>42</v>
      </c>
      <c r="D5250" s="6" t="s">
        <v>8717</v>
      </c>
      <c r="E5250" s="6">
        <v>2</v>
      </c>
      <c r="F5250" s="6" t="s">
        <v>1970</v>
      </c>
      <c r="G5250" s="6" t="s">
        <v>22</v>
      </c>
      <c r="H5250" s="7">
        <v>43394.734849537039</v>
      </c>
      <c r="I5250" s="7">
        <v>43391.937361111108</v>
      </c>
      <c r="J5250" s="4">
        <f t="shared" si="408"/>
        <v>2018</v>
      </c>
      <c r="K5250" s="4">
        <f t="shared" si="409"/>
        <v>10</v>
      </c>
      <c r="L5250" s="6">
        <f t="shared" si="410"/>
        <v>241703.00000044517</v>
      </c>
      <c r="M5250" s="8">
        <f t="shared" si="411"/>
        <v>4028.3833333407529</v>
      </c>
      <c r="N5250" s="8">
        <f t="shared" si="412"/>
        <v>8056.7666666815057</v>
      </c>
      <c r="O5250" s="18">
        <v>1</v>
      </c>
      <c r="P5250" s="6" t="s">
        <v>8718</v>
      </c>
      <c r="Q5250" s="6" t="s">
        <v>24</v>
      </c>
    </row>
    <row r="5251" spans="1:17" ht="15">
      <c r="A5251" s="6" t="s">
        <v>17</v>
      </c>
      <c r="B5251" s="6" t="s">
        <v>41</v>
      </c>
      <c r="C5251" s="6" t="s">
        <v>42</v>
      </c>
      <c r="D5251" s="6" t="s">
        <v>8719</v>
      </c>
      <c r="E5251" s="6">
        <v>1</v>
      </c>
      <c r="F5251" s="6" t="s">
        <v>1970</v>
      </c>
      <c r="G5251" s="6" t="s">
        <v>22</v>
      </c>
      <c r="H5251" s="7">
        <v>43414.387326388889</v>
      </c>
      <c r="I5251" s="7">
        <v>43391.937361111108</v>
      </c>
      <c r="J5251" s="4">
        <f t="shared" si="413" ref="J5251:J5314">YEAR(I5251)</f>
        <v>2018</v>
      </c>
      <c r="K5251" s="4">
        <f t="shared" si="414" ref="K5251:K5314">MONTH(I5251)</f>
        <v>10</v>
      </c>
      <c r="L5251" s="6">
        <f t="shared" si="410"/>
        <v>1939677.0000003045</v>
      </c>
      <c r="M5251" s="8">
        <f t="shared" si="411"/>
        <v>32327.950000005076</v>
      </c>
      <c r="N5251" s="8">
        <f t="shared" si="412"/>
        <v>32327.950000005076</v>
      </c>
      <c r="O5251" s="18">
        <v>1</v>
      </c>
      <c r="P5251" s="6" t="s">
        <v>8720</v>
      </c>
      <c r="Q5251" s="6" t="s">
        <v>24</v>
      </c>
    </row>
    <row r="5252" spans="1:17" ht="15">
      <c r="A5252" s="6" t="s">
        <v>17</v>
      </c>
      <c r="B5252" s="6" t="s">
        <v>41</v>
      </c>
      <c r="C5252" s="6" t="s">
        <v>42</v>
      </c>
      <c r="D5252" s="6" t="s">
        <v>8721</v>
      </c>
      <c r="E5252" s="6">
        <v>1</v>
      </c>
      <c r="F5252" s="6" t="s">
        <v>1970</v>
      </c>
      <c r="G5252" s="6" t="s">
        <v>22</v>
      </c>
      <c r="H5252" s="7">
        <v>43407.844178240739</v>
      </c>
      <c r="I5252" s="7">
        <v>43391.937361111108</v>
      </c>
      <c r="J5252" s="4">
        <f t="shared" si="413"/>
        <v>2018</v>
      </c>
      <c r="K5252" s="4">
        <f t="shared" si="414"/>
        <v>10</v>
      </c>
      <c r="L5252" s="6">
        <f t="shared" si="410"/>
        <v>1374349.0000001388</v>
      </c>
      <c r="M5252" s="8">
        <f t="shared" si="411"/>
        <v>22905.816666668979</v>
      </c>
      <c r="N5252" s="8">
        <f t="shared" si="412"/>
        <v>22905.816666668979</v>
      </c>
      <c r="O5252" s="18">
        <v>1</v>
      </c>
      <c r="P5252" s="6" t="s">
        <v>8722</v>
      </c>
      <c r="Q5252" s="6" t="s">
        <v>24</v>
      </c>
    </row>
    <row r="5253" spans="1:17" ht="15">
      <c r="A5253" s="6" t="s">
        <v>17</v>
      </c>
      <c r="B5253" s="6" t="s">
        <v>41</v>
      </c>
      <c r="C5253" s="6" t="s">
        <v>42</v>
      </c>
      <c r="D5253" s="6" t="s">
        <v>3186</v>
      </c>
      <c r="E5253" s="6">
        <v>32</v>
      </c>
      <c r="F5253" s="6" t="s">
        <v>1970</v>
      </c>
      <c r="G5253" s="6" t="s">
        <v>22</v>
      </c>
      <c r="H5253" s="7">
        <v>43392.498807870368</v>
      </c>
      <c r="I5253" s="7">
        <v>43391.937361111108</v>
      </c>
      <c r="J5253" s="4">
        <f t="shared" si="413"/>
        <v>2018</v>
      </c>
      <c r="K5253" s="4">
        <f t="shared" si="414"/>
        <v>10</v>
      </c>
      <c r="L5253" s="6">
        <f t="shared" si="410"/>
        <v>48509.000000101514</v>
      </c>
      <c r="M5253" s="8">
        <f t="shared" si="411"/>
        <v>808.48333333502524</v>
      </c>
      <c r="N5253" s="8">
        <f t="shared" si="412"/>
        <v>25871.466666720808</v>
      </c>
      <c r="O5253" s="18">
        <v>1</v>
      </c>
      <c r="P5253" s="6" t="s">
        <v>8723</v>
      </c>
      <c r="Q5253" s="6" t="s">
        <v>24</v>
      </c>
    </row>
    <row r="5254" spans="1:17" ht="15">
      <c r="A5254" s="6" t="s">
        <v>17</v>
      </c>
      <c r="B5254" s="6" t="s">
        <v>41</v>
      </c>
      <c r="C5254" s="6" t="s">
        <v>42</v>
      </c>
      <c r="D5254" s="6" t="s">
        <v>1088</v>
      </c>
      <c r="E5254" s="6">
        <v>44</v>
      </c>
      <c r="F5254" s="6" t="s">
        <v>1970</v>
      </c>
      <c r="G5254" s="6" t="s">
        <v>22</v>
      </c>
      <c r="H5254" s="7">
        <v>43396.782916666663</v>
      </c>
      <c r="I5254" s="7">
        <v>43391.937361111108</v>
      </c>
      <c r="J5254" s="4">
        <f t="shared" si="413"/>
        <v>2018</v>
      </c>
      <c r="K5254" s="4">
        <f t="shared" si="414"/>
        <v>10</v>
      </c>
      <c r="L5254" s="6">
        <f t="shared" si="410"/>
        <v>418656.00000000559</v>
      </c>
      <c r="M5254" s="8">
        <f t="shared" si="411"/>
        <v>6977.6000000000931</v>
      </c>
      <c r="N5254" s="8">
        <f t="shared" si="412"/>
        <v>307014.4000000041</v>
      </c>
      <c r="O5254" s="18">
        <v>1</v>
      </c>
      <c r="P5254" s="6" t="s">
        <v>8724</v>
      </c>
      <c r="Q5254" s="6" t="s">
        <v>24</v>
      </c>
    </row>
    <row r="5255" spans="1:17" ht="15">
      <c r="A5255" s="6" t="s">
        <v>17</v>
      </c>
      <c r="B5255" s="6" t="s">
        <v>41</v>
      </c>
      <c r="C5255" s="6" t="s">
        <v>42</v>
      </c>
      <c r="D5255" s="6" t="s">
        <v>8725</v>
      </c>
      <c r="E5255" s="6">
        <v>6</v>
      </c>
      <c r="F5255" s="6" t="s">
        <v>1970</v>
      </c>
      <c r="G5255" s="6" t="s">
        <v>22</v>
      </c>
      <c r="H5255" s="7">
        <v>43400.814479166664</v>
      </c>
      <c r="I5255" s="7">
        <v>43391.937361111108</v>
      </c>
      <c r="J5255" s="4">
        <f t="shared" si="413"/>
        <v>2018</v>
      </c>
      <c r="K5255" s="4">
        <f t="shared" si="414"/>
        <v>10</v>
      </c>
      <c r="L5255" s="6">
        <f t="shared" si="410"/>
        <v>766983.00000003073</v>
      </c>
      <c r="M5255" s="8">
        <f t="shared" si="411"/>
        <v>12783.050000000512</v>
      </c>
      <c r="N5255" s="8">
        <f t="shared" si="412"/>
        <v>76698.300000003073</v>
      </c>
      <c r="O5255" s="18">
        <v>1</v>
      </c>
      <c r="P5255" s="6" t="s">
        <v>8726</v>
      </c>
      <c r="Q5255" s="6" t="s">
        <v>24</v>
      </c>
    </row>
    <row r="5256" spans="1:17" ht="15">
      <c r="A5256" s="6" t="s">
        <v>17</v>
      </c>
      <c r="B5256" s="6" t="s">
        <v>41</v>
      </c>
      <c r="C5256" s="6" t="s">
        <v>42</v>
      </c>
      <c r="D5256" s="6" t="s">
        <v>8727</v>
      </c>
      <c r="E5256" s="6">
        <v>1</v>
      </c>
      <c r="F5256" s="6" t="s">
        <v>1970</v>
      </c>
      <c r="G5256" s="6" t="s">
        <v>22</v>
      </c>
      <c r="H5256" s="7">
        <v>43394.677893518521</v>
      </c>
      <c r="I5256" s="7">
        <v>43391.937361111108</v>
      </c>
      <c r="J5256" s="4">
        <f t="shared" si="413"/>
        <v>2018</v>
      </c>
      <c r="K5256" s="4">
        <f t="shared" si="414"/>
        <v>10</v>
      </c>
      <c r="L5256" s="6">
        <f t="shared" si="410"/>
        <v>236782.00000051875</v>
      </c>
      <c r="M5256" s="8">
        <f t="shared" si="411"/>
        <v>3946.3666666753124</v>
      </c>
      <c r="N5256" s="8">
        <f t="shared" si="412"/>
        <v>3946.3666666753124</v>
      </c>
      <c r="O5256" s="18">
        <v>1</v>
      </c>
      <c r="P5256" s="6" t="s">
        <v>8728</v>
      </c>
      <c r="Q5256" s="6" t="s">
        <v>24</v>
      </c>
    </row>
    <row r="5257" spans="1:17" ht="15">
      <c r="A5257" s="6" t="s">
        <v>17</v>
      </c>
      <c r="B5257" s="6" t="s">
        <v>41</v>
      </c>
      <c r="C5257" s="6" t="s">
        <v>42</v>
      </c>
      <c r="D5257" s="6" t="s">
        <v>8729</v>
      </c>
      <c r="E5257" s="6">
        <v>1</v>
      </c>
      <c r="F5257" s="6" t="s">
        <v>1970</v>
      </c>
      <c r="G5257" s="6" t="s">
        <v>22</v>
      </c>
      <c r="H5257" s="7">
        <v>43392.804502314815</v>
      </c>
      <c r="I5257" s="7">
        <v>43391.937361111108</v>
      </c>
      <c r="J5257" s="4">
        <f t="shared" si="413"/>
        <v>2018</v>
      </c>
      <c r="K5257" s="4">
        <f t="shared" si="414"/>
        <v>10</v>
      </c>
      <c r="L5257" s="6">
        <f t="shared" si="410"/>
        <v>74921.000000322238</v>
      </c>
      <c r="M5257" s="8">
        <f t="shared" si="411"/>
        <v>1248.683333338704</v>
      </c>
      <c r="N5257" s="8">
        <f t="shared" si="412"/>
        <v>1248.683333338704</v>
      </c>
      <c r="O5257" s="18">
        <v>1</v>
      </c>
      <c r="P5257" s="6" t="s">
        <v>8730</v>
      </c>
      <c r="Q5257" s="6" t="s">
        <v>24</v>
      </c>
    </row>
    <row r="5258" spans="1:17" ht="15">
      <c r="A5258" s="6" t="s">
        <v>17</v>
      </c>
      <c r="B5258" s="6" t="s">
        <v>41</v>
      </c>
      <c r="C5258" s="6" t="s">
        <v>42</v>
      </c>
      <c r="D5258" s="6" t="s">
        <v>8731</v>
      </c>
      <c r="E5258" s="6">
        <v>1</v>
      </c>
      <c r="F5258" s="6" t="s">
        <v>1970</v>
      </c>
      <c r="G5258" s="6" t="s">
        <v>22</v>
      </c>
      <c r="H5258" s="7">
        <v>43397.474768518521</v>
      </c>
      <c r="I5258" s="7">
        <v>43391.937361111108</v>
      </c>
      <c r="J5258" s="4">
        <f t="shared" si="413"/>
        <v>2018</v>
      </c>
      <c r="K5258" s="4">
        <f t="shared" si="414"/>
        <v>10</v>
      </c>
      <c r="L5258" s="6">
        <f t="shared" si="415" ref="L5258:L5321">(H5258-I5258)*60*24*60</f>
        <v>478432.00000051875</v>
      </c>
      <c r="M5258" s="8">
        <f t="shared" si="411"/>
        <v>7973.8666666753124</v>
      </c>
      <c r="N5258" s="8">
        <f t="shared" si="412"/>
        <v>7973.8666666753124</v>
      </c>
      <c r="O5258" s="18">
        <v>1</v>
      </c>
      <c r="P5258" s="6" t="s">
        <v>8732</v>
      </c>
      <c r="Q5258" s="6" t="s">
        <v>24</v>
      </c>
    </row>
    <row r="5259" spans="1:17" ht="15">
      <c r="A5259" s="6" t="s">
        <v>17</v>
      </c>
      <c r="B5259" s="6" t="s">
        <v>41</v>
      </c>
      <c r="C5259" s="6" t="s">
        <v>42</v>
      </c>
      <c r="D5259" s="6" t="s">
        <v>8733</v>
      </c>
      <c r="E5259" s="6">
        <v>3</v>
      </c>
      <c r="F5259" s="6" t="s">
        <v>1970</v>
      </c>
      <c r="G5259" s="6" t="s">
        <v>22</v>
      </c>
      <c r="H5259" s="7">
        <v>43397.476493055554</v>
      </c>
      <c r="I5259" s="7">
        <v>43391.937361111108</v>
      </c>
      <c r="J5259" s="4">
        <f t="shared" si="413"/>
        <v>2018</v>
      </c>
      <c r="K5259" s="4">
        <f t="shared" si="414"/>
        <v>10</v>
      </c>
      <c r="L5259" s="6">
        <f t="shared" si="415"/>
        <v>478581.00000014529</v>
      </c>
      <c r="M5259" s="8">
        <f t="shared" si="411"/>
        <v>7976.3500000024214</v>
      </c>
      <c r="N5259" s="8">
        <f t="shared" si="412"/>
        <v>23929.050000007264</v>
      </c>
      <c r="O5259" s="18">
        <v>1</v>
      </c>
      <c r="P5259" s="6" t="s">
        <v>8734</v>
      </c>
      <c r="Q5259" s="6" t="s">
        <v>24</v>
      </c>
    </row>
    <row r="5260" spans="1:17" ht="15">
      <c r="A5260" s="6" t="s">
        <v>17</v>
      </c>
      <c r="B5260" s="6" t="s">
        <v>41</v>
      </c>
      <c r="C5260" s="6" t="s">
        <v>42</v>
      </c>
      <c r="D5260" s="6" t="s">
        <v>8735</v>
      </c>
      <c r="E5260" s="6">
        <v>1</v>
      </c>
      <c r="F5260" s="6" t="s">
        <v>1970</v>
      </c>
      <c r="G5260" s="6" t="s">
        <v>22</v>
      </c>
      <c r="H5260" s="7">
        <v>43414.619490740741</v>
      </c>
      <c r="I5260" s="7">
        <v>43391.937361111108</v>
      </c>
      <c r="J5260" s="4">
        <f t="shared" si="413"/>
        <v>2018</v>
      </c>
      <c r="K5260" s="4">
        <f t="shared" si="414"/>
        <v>10</v>
      </c>
      <c r="L5260" s="6">
        <f t="shared" si="415"/>
        <v>1959736.0000002896</v>
      </c>
      <c r="M5260" s="8">
        <f t="shared" si="411"/>
        <v>32662.266666671494</v>
      </c>
      <c r="N5260" s="8">
        <f t="shared" si="412"/>
        <v>32662.266666671494</v>
      </c>
      <c r="O5260" s="18">
        <v>1</v>
      </c>
      <c r="P5260" s="6" t="s">
        <v>8736</v>
      </c>
      <c r="Q5260" s="6" t="s">
        <v>24</v>
      </c>
    </row>
    <row r="5261" spans="1:17" ht="15">
      <c r="A5261" s="6" t="s">
        <v>17</v>
      </c>
      <c r="B5261" s="6" t="s">
        <v>41</v>
      </c>
      <c r="C5261" s="6" t="s">
        <v>42</v>
      </c>
      <c r="D5261" s="6" t="s">
        <v>8737</v>
      </c>
      <c r="E5261" s="6">
        <v>1</v>
      </c>
      <c r="F5261" s="6" t="s">
        <v>1970</v>
      </c>
      <c r="G5261" s="6" t="s">
        <v>22</v>
      </c>
      <c r="H5261" s="7">
        <v>43392.545277777775</v>
      </c>
      <c r="I5261" s="7">
        <v>43391.937361111108</v>
      </c>
      <c r="J5261" s="4">
        <f t="shared" si="413"/>
        <v>2018</v>
      </c>
      <c r="K5261" s="4">
        <f t="shared" si="414"/>
        <v>10</v>
      </c>
      <c r="L5261" s="6">
        <f t="shared" si="415"/>
        <v>52524.000000092201</v>
      </c>
      <c r="M5261" s="8">
        <f t="shared" si="411"/>
        <v>875.40000000153668</v>
      </c>
      <c r="N5261" s="8">
        <f t="shared" si="412"/>
        <v>875.40000000153668</v>
      </c>
      <c r="O5261" s="18">
        <v>1</v>
      </c>
      <c r="P5261" s="6" t="s">
        <v>8738</v>
      </c>
      <c r="Q5261" s="6" t="s">
        <v>24</v>
      </c>
    </row>
    <row r="5262" spans="1:17" ht="15">
      <c r="A5262" s="6" t="s">
        <v>17</v>
      </c>
      <c r="B5262" s="6" t="s">
        <v>41</v>
      </c>
      <c r="C5262" s="6" t="s">
        <v>42</v>
      </c>
      <c r="D5262" s="6" t="s">
        <v>8739</v>
      </c>
      <c r="E5262" s="6">
        <v>1</v>
      </c>
      <c r="F5262" s="6" t="s">
        <v>1970</v>
      </c>
      <c r="G5262" s="6" t="s">
        <v>22</v>
      </c>
      <c r="H5262" s="7">
        <v>43393.691018518519</v>
      </c>
      <c r="I5262" s="7">
        <v>43391.937361111108</v>
      </c>
      <c r="J5262" s="4">
        <f t="shared" si="413"/>
        <v>2018</v>
      </c>
      <c r="K5262" s="4">
        <f t="shared" si="414"/>
        <v>10</v>
      </c>
      <c r="L5262" s="6">
        <f t="shared" si="415"/>
        <v>151516.00000031758</v>
      </c>
      <c r="M5262" s="8">
        <f t="shared" si="411"/>
        <v>2525.2666666719597</v>
      </c>
      <c r="N5262" s="8">
        <f t="shared" si="412"/>
        <v>2525.2666666719597</v>
      </c>
      <c r="O5262" s="18">
        <v>1</v>
      </c>
      <c r="P5262" s="6" t="s">
        <v>8740</v>
      </c>
      <c r="Q5262" s="6" t="s">
        <v>24</v>
      </c>
    </row>
    <row r="5263" spans="1:17" ht="15">
      <c r="A5263" s="6" t="s">
        <v>17</v>
      </c>
      <c r="B5263" s="6" t="s">
        <v>41</v>
      </c>
      <c r="C5263" s="6" t="s">
        <v>42</v>
      </c>
      <c r="D5263" s="6" t="s">
        <v>8741</v>
      </c>
      <c r="E5263" s="6">
        <v>3</v>
      </c>
      <c r="F5263" s="6" t="s">
        <v>1970</v>
      </c>
      <c r="G5263" s="6" t="s">
        <v>22</v>
      </c>
      <c r="H5263" s="7">
        <v>43392.50608796296</v>
      </c>
      <c r="I5263" s="7">
        <v>43391.937361111108</v>
      </c>
      <c r="J5263" s="4">
        <f t="shared" si="413"/>
        <v>2018</v>
      </c>
      <c r="K5263" s="4">
        <f t="shared" si="414"/>
        <v>10</v>
      </c>
      <c r="L5263" s="6">
        <f t="shared" si="415"/>
        <v>49138.00000003539</v>
      </c>
      <c r="M5263" s="8">
        <f t="shared" si="411"/>
        <v>818.9666666672565</v>
      </c>
      <c r="N5263" s="8">
        <f t="shared" si="412"/>
        <v>2456.9000000017695</v>
      </c>
      <c r="O5263" s="18">
        <v>1</v>
      </c>
      <c r="P5263" s="6" t="s">
        <v>8742</v>
      </c>
      <c r="Q5263" s="6" t="s">
        <v>24</v>
      </c>
    </row>
    <row r="5264" spans="1:17" ht="15">
      <c r="A5264" s="6" t="s">
        <v>17</v>
      </c>
      <c r="B5264" s="6" t="s">
        <v>41</v>
      </c>
      <c r="C5264" s="6" t="s">
        <v>42</v>
      </c>
      <c r="D5264" s="6" t="s">
        <v>8743</v>
      </c>
      <c r="E5264" s="6">
        <v>1</v>
      </c>
      <c r="F5264" s="6" t="s">
        <v>1970</v>
      </c>
      <c r="G5264" s="6" t="s">
        <v>22</v>
      </c>
      <c r="H5264" s="7">
        <v>43394.678993055553</v>
      </c>
      <c r="I5264" s="7">
        <v>43391.937361111108</v>
      </c>
      <c r="J5264" s="4">
        <f t="shared" si="413"/>
        <v>2018</v>
      </c>
      <c r="K5264" s="4">
        <f t="shared" si="414"/>
        <v>10</v>
      </c>
      <c r="L5264" s="6">
        <f t="shared" si="415"/>
        <v>236877.00000009499</v>
      </c>
      <c r="M5264" s="8">
        <f t="shared" si="411"/>
        <v>3947.9500000015832</v>
      </c>
      <c r="N5264" s="8">
        <f t="shared" si="412"/>
        <v>3947.9500000015832</v>
      </c>
      <c r="O5264" s="18">
        <v>1</v>
      </c>
      <c r="P5264" s="6" t="s">
        <v>8744</v>
      </c>
      <c r="Q5264" s="6" t="s">
        <v>24</v>
      </c>
    </row>
    <row r="5265" spans="1:17" ht="15">
      <c r="A5265" s="6" t="s">
        <v>17</v>
      </c>
      <c r="B5265" s="6" t="s">
        <v>41</v>
      </c>
      <c r="C5265" s="6" t="s">
        <v>42</v>
      </c>
      <c r="D5265" s="6" t="s">
        <v>8745</v>
      </c>
      <c r="E5265" s="6">
        <v>3</v>
      </c>
      <c r="F5265" s="6" t="s">
        <v>1970</v>
      </c>
      <c r="G5265" s="6" t="s">
        <v>22</v>
      </c>
      <c r="H5265" s="7">
        <v>43414.617152777777</v>
      </c>
      <c r="I5265" s="7">
        <v>43391.937361111108</v>
      </c>
      <c r="J5265" s="4">
        <f t="shared" si="413"/>
        <v>2018</v>
      </c>
      <c r="K5265" s="4">
        <f t="shared" si="414"/>
        <v>10</v>
      </c>
      <c r="L5265" s="6">
        <f t="shared" si="415"/>
        <v>1959534.0000002179</v>
      </c>
      <c r="M5265" s="8">
        <f t="shared" si="411"/>
        <v>32658.900000003632</v>
      </c>
      <c r="N5265" s="8">
        <f t="shared" si="412"/>
        <v>97976.700000010896</v>
      </c>
      <c r="O5265" s="18">
        <v>1</v>
      </c>
      <c r="P5265" s="6" t="s">
        <v>8746</v>
      </c>
      <c r="Q5265" s="6" t="s">
        <v>24</v>
      </c>
    </row>
    <row r="5266" spans="1:17" ht="15">
      <c r="A5266" s="6" t="s">
        <v>17</v>
      </c>
      <c r="B5266" s="6" t="s">
        <v>41</v>
      </c>
      <c r="C5266" s="6" t="s">
        <v>42</v>
      </c>
      <c r="D5266" s="6" t="s">
        <v>8747</v>
      </c>
      <c r="E5266" s="6">
        <v>7</v>
      </c>
      <c r="F5266" s="6" t="s">
        <v>1970</v>
      </c>
      <c r="G5266" s="6" t="s">
        <v>22</v>
      </c>
      <c r="H5266" s="7">
        <v>43394.489305555559</v>
      </c>
      <c r="I5266" s="7">
        <v>43391.937361111108</v>
      </c>
      <c r="J5266" s="4">
        <f t="shared" si="413"/>
        <v>2018</v>
      </c>
      <c r="K5266" s="4">
        <f t="shared" si="414"/>
        <v>10</v>
      </c>
      <c r="L5266" s="6">
        <f t="shared" si="415"/>
        <v>220488.00000054762</v>
      </c>
      <c r="M5266" s="8">
        <f t="shared" si="411"/>
        <v>3674.800000009127</v>
      </c>
      <c r="N5266" s="8">
        <f t="shared" si="412"/>
        <v>25723.600000063889</v>
      </c>
      <c r="O5266" s="18">
        <v>1</v>
      </c>
      <c r="P5266" s="6" t="s">
        <v>8748</v>
      </c>
      <c r="Q5266" s="6" t="s">
        <v>24</v>
      </c>
    </row>
    <row r="5267" spans="1:17" ht="15">
      <c r="A5267" s="6" t="s">
        <v>17</v>
      </c>
      <c r="B5267" s="6" t="s">
        <v>41</v>
      </c>
      <c r="C5267" s="6" t="s">
        <v>42</v>
      </c>
      <c r="D5267" s="6" t="s">
        <v>8749</v>
      </c>
      <c r="E5267" s="6">
        <v>1</v>
      </c>
      <c r="F5267" s="6" t="s">
        <v>1970</v>
      </c>
      <c r="G5267" s="6" t="s">
        <v>22</v>
      </c>
      <c r="H5267" s="7">
        <v>43394.678472222222</v>
      </c>
      <c r="I5267" s="7">
        <v>43391.937361111108</v>
      </c>
      <c r="J5267" s="4">
        <f t="shared" si="413"/>
        <v>2018</v>
      </c>
      <c r="K5267" s="4">
        <f t="shared" si="414"/>
        <v>10</v>
      </c>
      <c r="L5267" s="6">
        <f t="shared" si="415"/>
        <v>236832.00000026263</v>
      </c>
      <c r="M5267" s="8">
        <f t="shared" si="411"/>
        <v>3947.2000000043772</v>
      </c>
      <c r="N5267" s="8">
        <f t="shared" si="412"/>
        <v>3947.2000000043772</v>
      </c>
      <c r="O5267" s="18">
        <v>1</v>
      </c>
      <c r="P5267" s="6" t="s">
        <v>8750</v>
      </c>
      <c r="Q5267" s="6" t="s">
        <v>24</v>
      </c>
    </row>
    <row r="5268" spans="1:17" ht="15">
      <c r="A5268" s="6" t="s">
        <v>17</v>
      </c>
      <c r="B5268" s="6" t="s">
        <v>41</v>
      </c>
      <c r="C5268" s="6" t="s">
        <v>42</v>
      </c>
      <c r="D5268" s="6" t="s">
        <v>1167</v>
      </c>
      <c r="E5268" s="6">
        <v>16</v>
      </c>
      <c r="F5268" s="6" t="s">
        <v>1970</v>
      </c>
      <c r="G5268" s="6" t="s">
        <v>22</v>
      </c>
      <c r="H5268" s="7">
        <v>43397.462997685187</v>
      </c>
      <c r="I5268" s="7">
        <v>43391.937361111108</v>
      </c>
      <c r="J5268" s="4">
        <f t="shared" si="413"/>
        <v>2018</v>
      </c>
      <c r="K5268" s="4">
        <f t="shared" si="414"/>
        <v>10</v>
      </c>
      <c r="L5268" s="6">
        <f t="shared" si="415"/>
        <v>477415.00000040978</v>
      </c>
      <c r="M5268" s="8">
        <f t="shared" si="411"/>
        <v>7956.9166666734964</v>
      </c>
      <c r="N5268" s="8">
        <f t="shared" si="412"/>
        <v>127310.66666677594</v>
      </c>
      <c r="O5268" s="18">
        <v>1</v>
      </c>
      <c r="P5268" s="6" t="s">
        <v>8751</v>
      </c>
      <c r="Q5268" s="6" t="s">
        <v>24</v>
      </c>
    </row>
    <row r="5269" spans="1:17" ht="15">
      <c r="A5269" s="6" t="s">
        <v>17</v>
      </c>
      <c r="B5269" s="6" t="s">
        <v>41</v>
      </c>
      <c r="C5269" s="6" t="s">
        <v>42</v>
      </c>
      <c r="D5269" s="6" t="s">
        <v>5790</v>
      </c>
      <c r="E5269" s="6">
        <v>5</v>
      </c>
      <c r="F5269" s="6" t="s">
        <v>1970</v>
      </c>
      <c r="G5269" s="6" t="s">
        <v>22</v>
      </c>
      <c r="H5269" s="7">
        <v>43395.798449074071</v>
      </c>
      <c r="I5269" s="7">
        <v>43391.937361111108</v>
      </c>
      <c r="J5269" s="4">
        <f t="shared" si="413"/>
        <v>2018</v>
      </c>
      <c r="K5269" s="4">
        <f t="shared" si="414"/>
        <v>10</v>
      </c>
      <c r="L5269" s="6">
        <f t="shared" si="415"/>
        <v>333598.00000002142</v>
      </c>
      <c r="M5269" s="8">
        <f t="shared" si="411"/>
        <v>5559.9666666670237</v>
      </c>
      <c r="N5269" s="8">
        <f t="shared" si="412"/>
        <v>27799.833333335118</v>
      </c>
      <c r="O5269" s="18">
        <v>1</v>
      </c>
      <c r="P5269" s="6" t="s">
        <v>8752</v>
      </c>
      <c r="Q5269" s="6" t="s">
        <v>24</v>
      </c>
    </row>
    <row r="5270" spans="1:17" ht="15">
      <c r="A5270" s="6" t="s">
        <v>17</v>
      </c>
      <c r="B5270" s="6" t="s">
        <v>41</v>
      </c>
      <c r="C5270" s="6" t="s">
        <v>42</v>
      </c>
      <c r="D5270" s="6" t="s">
        <v>8753</v>
      </c>
      <c r="E5270" s="6">
        <v>1</v>
      </c>
      <c r="F5270" s="6" t="s">
        <v>1970</v>
      </c>
      <c r="G5270" s="6" t="s">
        <v>22</v>
      </c>
      <c r="H5270" s="7">
        <v>43394.694814814815</v>
      </c>
      <c r="I5270" s="7">
        <v>43391.937361111108</v>
      </c>
      <c r="J5270" s="4">
        <f t="shared" si="413"/>
        <v>2018</v>
      </c>
      <c r="K5270" s="4">
        <f t="shared" si="414"/>
        <v>10</v>
      </c>
      <c r="L5270" s="6">
        <f t="shared" si="415"/>
        <v>238244.00000029709</v>
      </c>
      <c r="M5270" s="8">
        <f t="shared" si="411"/>
        <v>3970.7333333382849</v>
      </c>
      <c r="N5270" s="8">
        <f t="shared" si="412"/>
        <v>3970.7333333382849</v>
      </c>
      <c r="O5270" s="18">
        <v>1</v>
      </c>
      <c r="P5270" s="6" t="s">
        <v>8754</v>
      </c>
      <c r="Q5270" s="6" t="s">
        <v>24</v>
      </c>
    </row>
    <row r="5271" spans="1:17" ht="15">
      <c r="A5271" s="6" t="s">
        <v>17</v>
      </c>
      <c r="B5271" s="6" t="s">
        <v>41</v>
      </c>
      <c r="C5271" s="6" t="s">
        <v>42</v>
      </c>
      <c r="D5271" s="6" t="s">
        <v>8755</v>
      </c>
      <c r="E5271" s="6">
        <v>1</v>
      </c>
      <c r="F5271" s="6" t="s">
        <v>1970</v>
      </c>
      <c r="G5271" s="6" t="s">
        <v>22</v>
      </c>
      <c r="H5271" s="7">
        <v>43400.81521990741</v>
      </c>
      <c r="I5271" s="7">
        <v>43391.937361111108</v>
      </c>
      <c r="J5271" s="4">
        <f t="shared" si="413"/>
        <v>2018</v>
      </c>
      <c r="K5271" s="4">
        <f t="shared" si="414"/>
        <v>10</v>
      </c>
      <c r="L5271" s="6">
        <f t="shared" si="415"/>
        <v>767047.00000053272</v>
      </c>
      <c r="M5271" s="8">
        <f t="shared" si="411"/>
        <v>12784.116666675545</v>
      </c>
      <c r="N5271" s="8">
        <f t="shared" si="412"/>
        <v>12784.116666675545</v>
      </c>
      <c r="O5271" s="18">
        <v>1</v>
      </c>
      <c r="P5271" s="6" t="s">
        <v>8756</v>
      </c>
      <c r="Q5271" s="6" t="s">
        <v>24</v>
      </c>
    </row>
    <row r="5272" spans="1:17" ht="15">
      <c r="A5272" s="6" t="s">
        <v>17</v>
      </c>
      <c r="B5272" s="6" t="s">
        <v>41</v>
      </c>
      <c r="C5272" s="6" t="s">
        <v>42</v>
      </c>
      <c r="D5272" s="6" t="s">
        <v>8757</v>
      </c>
      <c r="E5272" s="6">
        <v>2</v>
      </c>
      <c r="F5272" s="6" t="s">
        <v>1970</v>
      </c>
      <c r="G5272" s="6" t="s">
        <v>22</v>
      </c>
      <c r="H5272" s="7">
        <v>43414.396064814813</v>
      </c>
      <c r="I5272" s="7">
        <v>43391.937361111108</v>
      </c>
      <c r="J5272" s="4">
        <f t="shared" si="413"/>
        <v>2018</v>
      </c>
      <c r="K5272" s="4">
        <f t="shared" si="414"/>
        <v>10</v>
      </c>
      <c r="L5272" s="6">
        <f t="shared" si="415"/>
        <v>1940432.0000001462</v>
      </c>
      <c r="M5272" s="8">
        <f t="shared" si="411"/>
        <v>32340.53333333577</v>
      </c>
      <c r="N5272" s="8">
        <f t="shared" si="412"/>
        <v>64681.066666671541</v>
      </c>
      <c r="O5272" s="18">
        <v>1</v>
      </c>
      <c r="P5272" s="6" t="s">
        <v>8758</v>
      </c>
      <c r="Q5272" s="6" t="s">
        <v>24</v>
      </c>
    </row>
    <row r="5273" spans="1:17" ht="15">
      <c r="A5273" s="6" t="s">
        <v>17</v>
      </c>
      <c r="B5273" s="6" t="s">
        <v>41</v>
      </c>
      <c r="C5273" s="6" t="s">
        <v>42</v>
      </c>
      <c r="D5273" s="6" t="s">
        <v>8759</v>
      </c>
      <c r="E5273" s="6">
        <v>4</v>
      </c>
      <c r="F5273" s="6" t="s">
        <v>1970</v>
      </c>
      <c r="G5273" s="6" t="s">
        <v>22</v>
      </c>
      <c r="H5273" s="7">
        <v>43412.771805555552</v>
      </c>
      <c r="I5273" s="7">
        <v>43391.937361111108</v>
      </c>
      <c r="J5273" s="4">
        <f t="shared" si="413"/>
        <v>2018</v>
      </c>
      <c r="K5273" s="4">
        <f t="shared" si="414"/>
        <v>10</v>
      </c>
      <c r="L5273" s="6">
        <f t="shared" si="415"/>
        <v>1800096.0000000196</v>
      </c>
      <c r="M5273" s="8">
        <f t="shared" si="411"/>
        <v>30001.600000000326</v>
      </c>
      <c r="N5273" s="8">
        <f t="shared" si="412"/>
        <v>120006.4000000013</v>
      </c>
      <c r="O5273" s="18">
        <v>1</v>
      </c>
      <c r="P5273" s="6" t="s">
        <v>8760</v>
      </c>
      <c r="Q5273" s="6" t="s">
        <v>24</v>
      </c>
    </row>
    <row r="5274" spans="1:17" ht="15">
      <c r="A5274" s="6" t="s">
        <v>17</v>
      </c>
      <c r="B5274" s="6" t="s">
        <v>41</v>
      </c>
      <c r="C5274" s="6" t="s">
        <v>42</v>
      </c>
      <c r="D5274" s="6" t="s">
        <v>1289</v>
      </c>
      <c r="E5274" s="6">
        <v>4</v>
      </c>
      <c r="F5274" s="6" t="s">
        <v>1970</v>
      </c>
      <c r="G5274" s="6" t="s">
        <v>22</v>
      </c>
      <c r="H5274" s="7">
        <v>43400.739606481482</v>
      </c>
      <c r="I5274" s="7">
        <v>43391.937361111108</v>
      </c>
      <c r="J5274" s="4">
        <f t="shared" si="413"/>
        <v>2018</v>
      </c>
      <c r="K5274" s="4">
        <f t="shared" si="414"/>
        <v>10</v>
      </c>
      <c r="L5274" s="6">
        <f t="shared" si="415"/>
        <v>760514.000000339</v>
      </c>
      <c r="M5274" s="8">
        <f t="shared" si="411"/>
        <v>12675.233333338983</v>
      </c>
      <c r="N5274" s="8">
        <f t="shared" si="412"/>
        <v>50700.933333355933</v>
      </c>
      <c r="O5274" s="18">
        <v>1</v>
      </c>
      <c r="P5274" s="6" t="s">
        <v>8761</v>
      </c>
      <c r="Q5274" s="6" t="s">
        <v>24</v>
      </c>
    </row>
    <row r="5275" spans="1:17" ht="15">
      <c r="A5275" s="6" t="s">
        <v>17</v>
      </c>
      <c r="B5275" s="6" t="s">
        <v>41</v>
      </c>
      <c r="C5275" s="6" t="s">
        <v>42</v>
      </c>
      <c r="D5275" s="6" t="s">
        <v>3339</v>
      </c>
      <c r="E5275" s="6">
        <v>1</v>
      </c>
      <c r="F5275" s="6" t="s">
        <v>1970</v>
      </c>
      <c r="G5275" s="6" t="s">
        <v>22</v>
      </c>
      <c r="H5275" s="7">
        <v>43400.812893518516</v>
      </c>
      <c r="I5275" s="7">
        <v>43391.937361111108</v>
      </c>
      <c r="J5275" s="4">
        <f t="shared" si="413"/>
        <v>2018</v>
      </c>
      <c r="K5275" s="4">
        <f t="shared" si="414"/>
        <v>10</v>
      </c>
      <c r="L5275" s="6">
        <f t="shared" si="415"/>
        <v>766846.00000006612</v>
      </c>
      <c r="M5275" s="8">
        <f t="shared" si="411"/>
        <v>12780.766666667769</v>
      </c>
      <c r="N5275" s="8">
        <f t="shared" si="412"/>
        <v>12780.766666667769</v>
      </c>
      <c r="O5275" s="18">
        <v>1</v>
      </c>
      <c r="P5275" s="6" t="s">
        <v>8762</v>
      </c>
      <c r="Q5275" s="6" t="s">
        <v>24</v>
      </c>
    </row>
    <row r="5276" spans="1:17" ht="15">
      <c r="A5276" s="6" t="s">
        <v>17</v>
      </c>
      <c r="B5276" s="6" t="s">
        <v>41</v>
      </c>
      <c r="C5276" s="6" t="s">
        <v>42</v>
      </c>
      <c r="D5276" s="6" t="s">
        <v>8763</v>
      </c>
      <c r="E5276" s="6">
        <v>4</v>
      </c>
      <c r="F5276" s="6" t="s">
        <v>1970</v>
      </c>
      <c r="G5276" s="6" t="s">
        <v>22</v>
      </c>
      <c r="H5276" s="7">
        <v>43394.681423611109</v>
      </c>
      <c r="I5276" s="7">
        <v>43391.937361111108</v>
      </c>
      <c r="J5276" s="4">
        <f t="shared" si="413"/>
        <v>2018</v>
      </c>
      <c r="K5276" s="4">
        <f t="shared" si="414"/>
        <v>10</v>
      </c>
      <c r="L5276" s="6">
        <f t="shared" si="415"/>
        <v>237087.00000015087</v>
      </c>
      <c r="M5276" s="8">
        <f t="shared" si="411"/>
        <v>3951.4500000025146</v>
      </c>
      <c r="N5276" s="8">
        <f t="shared" si="412"/>
        <v>15805.800000010058</v>
      </c>
      <c r="O5276" s="18">
        <v>1</v>
      </c>
      <c r="P5276" s="6" t="s">
        <v>8764</v>
      </c>
      <c r="Q5276" s="6" t="s">
        <v>24</v>
      </c>
    </row>
    <row r="5277" spans="1:17" ht="15">
      <c r="A5277" s="6" t="s">
        <v>17</v>
      </c>
      <c r="B5277" s="6" t="s">
        <v>41</v>
      </c>
      <c r="C5277" s="6" t="s">
        <v>42</v>
      </c>
      <c r="D5277" s="6" t="s">
        <v>8765</v>
      </c>
      <c r="E5277" s="6">
        <v>2</v>
      </c>
      <c r="F5277" s="6" t="s">
        <v>1970</v>
      </c>
      <c r="G5277" s="6" t="s">
        <v>22</v>
      </c>
      <c r="H5277" s="7">
        <v>43414.615578703706</v>
      </c>
      <c r="I5277" s="7">
        <v>43391.937361111108</v>
      </c>
      <c r="J5277" s="4">
        <f t="shared" si="413"/>
        <v>2018</v>
      </c>
      <c r="K5277" s="4">
        <f t="shared" si="414"/>
        <v>10</v>
      </c>
      <c r="L5277" s="6">
        <f t="shared" si="415"/>
        <v>1959398.0000004871</v>
      </c>
      <c r="M5277" s="8">
        <f t="shared" si="411"/>
        <v>32656.633333341451</v>
      </c>
      <c r="N5277" s="8">
        <f t="shared" si="412"/>
        <v>65313.266666682903</v>
      </c>
      <c r="O5277" s="18">
        <v>1</v>
      </c>
      <c r="P5277" s="6" t="s">
        <v>8766</v>
      </c>
      <c r="Q5277" s="6" t="s">
        <v>24</v>
      </c>
    </row>
    <row r="5278" spans="1:17" ht="15">
      <c r="A5278" s="6" t="s">
        <v>17</v>
      </c>
      <c r="B5278" s="6" t="s">
        <v>41</v>
      </c>
      <c r="C5278" s="6" t="s">
        <v>42</v>
      </c>
      <c r="D5278" s="6" t="s">
        <v>8767</v>
      </c>
      <c r="E5278" s="6">
        <v>2</v>
      </c>
      <c r="F5278" s="6" t="s">
        <v>1970</v>
      </c>
      <c r="G5278" s="6" t="s">
        <v>22</v>
      </c>
      <c r="H5278" s="7">
        <v>43395.787430555552</v>
      </c>
      <c r="I5278" s="7">
        <v>43391.937361111108</v>
      </c>
      <c r="J5278" s="4">
        <f t="shared" si="413"/>
        <v>2018</v>
      </c>
      <c r="K5278" s="4">
        <f t="shared" si="414"/>
        <v>10</v>
      </c>
      <c r="L5278" s="6">
        <f t="shared" si="415"/>
        <v>332646.00000001956</v>
      </c>
      <c r="M5278" s="8">
        <f t="shared" si="411"/>
        <v>5544.100000000326</v>
      </c>
      <c r="N5278" s="8">
        <f t="shared" si="412"/>
        <v>11088.200000000652</v>
      </c>
      <c r="O5278" s="18">
        <v>1</v>
      </c>
      <c r="P5278" s="6" t="s">
        <v>8768</v>
      </c>
      <c r="Q5278" s="6" t="s">
        <v>24</v>
      </c>
    </row>
    <row r="5279" spans="1:17" ht="15">
      <c r="A5279" s="6" t="s">
        <v>17</v>
      </c>
      <c r="B5279" s="6" t="s">
        <v>41</v>
      </c>
      <c r="C5279" s="6" t="s">
        <v>42</v>
      </c>
      <c r="D5279" s="6" t="s">
        <v>8769</v>
      </c>
      <c r="E5279" s="6">
        <v>4</v>
      </c>
      <c r="F5279" s="6" t="s">
        <v>1970</v>
      </c>
      <c r="G5279" s="6" t="s">
        <v>22</v>
      </c>
      <c r="H5279" s="7">
        <v>43412.800208333334</v>
      </c>
      <c r="I5279" s="7">
        <v>43391.937361111108</v>
      </c>
      <c r="J5279" s="4">
        <f t="shared" si="413"/>
        <v>2018</v>
      </c>
      <c r="K5279" s="4">
        <f t="shared" si="414"/>
        <v>10</v>
      </c>
      <c r="L5279" s="6">
        <f t="shared" si="415"/>
        <v>1802550.0000003492</v>
      </c>
      <c r="M5279" s="8">
        <f t="shared" si="411"/>
        <v>30042.500000005821</v>
      </c>
      <c r="N5279" s="8">
        <f t="shared" si="412"/>
        <v>120170.00000002328</v>
      </c>
      <c r="O5279" s="18">
        <v>1</v>
      </c>
      <c r="P5279" s="6" t="s">
        <v>8770</v>
      </c>
      <c r="Q5279" s="6" t="s">
        <v>24</v>
      </c>
    </row>
    <row r="5280" spans="1:17" ht="15">
      <c r="A5280" s="6" t="s">
        <v>17</v>
      </c>
      <c r="B5280" s="6" t="s">
        <v>41</v>
      </c>
      <c r="C5280" s="6" t="s">
        <v>42</v>
      </c>
      <c r="D5280" s="6" t="s">
        <v>8771</v>
      </c>
      <c r="E5280" s="6">
        <v>1</v>
      </c>
      <c r="F5280" s="6" t="s">
        <v>1970</v>
      </c>
      <c r="G5280" s="6" t="s">
        <v>22</v>
      </c>
      <c r="H5280" s="7">
        <v>43410.578553240739</v>
      </c>
      <c r="I5280" s="7">
        <v>43391.937361111108</v>
      </c>
      <c r="J5280" s="4">
        <f t="shared" si="413"/>
        <v>2018</v>
      </c>
      <c r="K5280" s="4">
        <f t="shared" si="414"/>
        <v>10</v>
      </c>
      <c r="L5280" s="6">
        <f t="shared" si="415"/>
        <v>1610599.0000001388</v>
      </c>
      <c r="M5280" s="8">
        <f t="shared" si="411"/>
        <v>26843.316666668979</v>
      </c>
      <c r="N5280" s="8">
        <f t="shared" si="412"/>
        <v>26843.316666668979</v>
      </c>
      <c r="O5280" s="18">
        <v>1</v>
      </c>
      <c r="P5280" s="6" t="s">
        <v>8772</v>
      </c>
      <c r="Q5280" s="6" t="s">
        <v>24</v>
      </c>
    </row>
    <row r="5281" spans="1:17" ht="15">
      <c r="A5281" s="6" t="s">
        <v>17</v>
      </c>
      <c r="B5281" s="6" t="s">
        <v>41</v>
      </c>
      <c r="C5281" s="6" t="s">
        <v>42</v>
      </c>
      <c r="D5281" s="6" t="s">
        <v>8773</v>
      </c>
      <c r="E5281" s="6">
        <v>24</v>
      </c>
      <c r="F5281" s="6" t="s">
        <v>1970</v>
      </c>
      <c r="G5281" s="6" t="s">
        <v>22</v>
      </c>
      <c r="H5281" s="7">
        <v>43394.82240740741</v>
      </c>
      <c r="I5281" s="7">
        <v>43391.937361111108</v>
      </c>
      <c r="J5281" s="4">
        <f t="shared" si="413"/>
        <v>2018</v>
      </c>
      <c r="K5281" s="4">
        <f t="shared" si="414"/>
        <v>10</v>
      </c>
      <c r="L5281" s="6">
        <f t="shared" si="415"/>
        <v>249268.00000048243</v>
      </c>
      <c r="M5281" s="8">
        <f t="shared" si="411"/>
        <v>4154.4666666747071</v>
      </c>
      <c r="N5281" s="8">
        <f t="shared" si="412"/>
        <v>99707.20000019297</v>
      </c>
      <c r="O5281" s="18">
        <v>1</v>
      </c>
      <c r="P5281" s="6" t="s">
        <v>8774</v>
      </c>
      <c r="Q5281" s="6" t="s">
        <v>24</v>
      </c>
    </row>
    <row r="5282" spans="1:17" ht="15">
      <c r="A5282" s="6" t="s">
        <v>17</v>
      </c>
      <c r="B5282" s="6" t="s">
        <v>41</v>
      </c>
      <c r="C5282" s="6" t="s">
        <v>42</v>
      </c>
      <c r="D5282" s="6" t="s">
        <v>8775</v>
      </c>
      <c r="E5282" s="6">
        <v>1</v>
      </c>
      <c r="F5282" s="6" t="s">
        <v>1970</v>
      </c>
      <c r="G5282" s="6" t="s">
        <v>22</v>
      </c>
      <c r="H5282" s="7">
        <v>43395.387048611112</v>
      </c>
      <c r="I5282" s="7">
        <v>43391.937361111108</v>
      </c>
      <c r="J5282" s="4">
        <f t="shared" si="413"/>
        <v>2018</v>
      </c>
      <c r="K5282" s="4">
        <f t="shared" si="414"/>
        <v>10</v>
      </c>
      <c r="L5282" s="6">
        <f t="shared" si="415"/>
        <v>298053.00000035204</v>
      </c>
      <c r="M5282" s="8">
        <f t="shared" si="411"/>
        <v>4967.5500000058673</v>
      </c>
      <c r="N5282" s="8">
        <f t="shared" si="412"/>
        <v>4967.5500000058673</v>
      </c>
      <c r="O5282" s="18">
        <v>1</v>
      </c>
      <c r="P5282" s="6" t="s">
        <v>8776</v>
      </c>
      <c r="Q5282" s="6" t="s">
        <v>24</v>
      </c>
    </row>
    <row r="5283" spans="1:17" ht="15">
      <c r="A5283" s="6" t="s">
        <v>17</v>
      </c>
      <c r="B5283" s="6" t="s">
        <v>41</v>
      </c>
      <c r="C5283" s="6" t="s">
        <v>42</v>
      </c>
      <c r="D5283" s="6" t="s">
        <v>8777</v>
      </c>
      <c r="E5283" s="6">
        <v>1</v>
      </c>
      <c r="F5283" s="6" t="s">
        <v>1970</v>
      </c>
      <c r="G5283" s="6" t="s">
        <v>22</v>
      </c>
      <c r="H5283" s="7">
        <v>43415.69740740741</v>
      </c>
      <c r="I5283" s="7">
        <v>43391.937361111108</v>
      </c>
      <c r="J5283" s="4">
        <f t="shared" si="413"/>
        <v>2018</v>
      </c>
      <c r="K5283" s="4">
        <f t="shared" si="414"/>
        <v>10</v>
      </c>
      <c r="L5283" s="6">
        <f t="shared" si="415"/>
        <v>2052868.0000004824</v>
      </c>
      <c r="M5283" s="8">
        <f t="shared" si="411"/>
        <v>34214.466666674707</v>
      </c>
      <c r="N5283" s="8">
        <f t="shared" si="412"/>
        <v>34214.466666674707</v>
      </c>
      <c r="O5283" s="18">
        <v>1</v>
      </c>
      <c r="P5283" s="6" t="s">
        <v>8778</v>
      </c>
      <c r="Q5283" s="6" t="s">
        <v>24</v>
      </c>
    </row>
    <row r="5284" spans="1:17" ht="15">
      <c r="A5284" s="6" t="s">
        <v>17</v>
      </c>
      <c r="B5284" s="6" t="s">
        <v>41</v>
      </c>
      <c r="C5284" s="6" t="s">
        <v>42</v>
      </c>
      <c r="D5284" s="6" t="s">
        <v>8779</v>
      </c>
      <c r="E5284" s="6">
        <v>7</v>
      </c>
      <c r="F5284" s="6" t="s">
        <v>1970</v>
      </c>
      <c r="G5284" s="6" t="s">
        <v>22</v>
      </c>
      <c r="H5284" s="7">
        <v>43393.372835648152</v>
      </c>
      <c r="I5284" s="7">
        <v>43391.937361111108</v>
      </c>
      <c r="J5284" s="4">
        <f t="shared" si="413"/>
        <v>2018</v>
      </c>
      <c r="K5284" s="4">
        <f t="shared" si="414"/>
        <v>10</v>
      </c>
      <c r="L5284" s="6">
        <f t="shared" si="415"/>
        <v>124025.00000058208</v>
      </c>
      <c r="M5284" s="8">
        <f t="shared" si="411"/>
        <v>2067.0833333430346</v>
      </c>
      <c r="N5284" s="8">
        <f t="shared" si="412"/>
        <v>14469.583333401242</v>
      </c>
      <c r="O5284" s="18">
        <v>1</v>
      </c>
      <c r="P5284" s="6" t="s">
        <v>8780</v>
      </c>
      <c r="Q5284" s="6" t="s">
        <v>24</v>
      </c>
    </row>
    <row r="5285" spans="1:17" ht="15">
      <c r="A5285" s="6" t="s">
        <v>17</v>
      </c>
      <c r="B5285" s="6" t="s">
        <v>41</v>
      </c>
      <c r="C5285" s="6" t="s">
        <v>42</v>
      </c>
      <c r="D5285" s="6" t="s">
        <v>8781</v>
      </c>
      <c r="E5285" s="6">
        <v>3</v>
      </c>
      <c r="F5285" s="6" t="s">
        <v>1970</v>
      </c>
      <c r="G5285" s="6" t="s">
        <v>22</v>
      </c>
      <c r="H5285" s="7">
        <v>43394.688993055555</v>
      </c>
      <c r="I5285" s="7">
        <v>43391.937361111108</v>
      </c>
      <c r="J5285" s="4">
        <f t="shared" si="413"/>
        <v>2018</v>
      </c>
      <c r="K5285" s="4">
        <f t="shared" si="414"/>
        <v>10</v>
      </c>
      <c r="L5285" s="6">
        <f t="shared" si="415"/>
        <v>237741.00000027101</v>
      </c>
      <c r="M5285" s="8">
        <f t="shared" si="411"/>
        <v>3962.3500000045169</v>
      </c>
      <c r="N5285" s="8">
        <f t="shared" si="412"/>
        <v>11887.050000013551</v>
      </c>
      <c r="O5285" s="18">
        <v>1</v>
      </c>
      <c r="P5285" s="6" t="s">
        <v>8782</v>
      </c>
      <c r="Q5285" s="6" t="s">
        <v>24</v>
      </c>
    </row>
    <row r="5286" spans="1:17" ht="15">
      <c r="A5286" s="6" t="s">
        <v>17</v>
      </c>
      <c r="B5286" s="6" t="s">
        <v>41</v>
      </c>
      <c r="C5286" s="6" t="s">
        <v>42</v>
      </c>
      <c r="D5286" s="6" t="s">
        <v>8783</v>
      </c>
      <c r="E5286" s="6">
        <v>7</v>
      </c>
      <c r="F5286" s="6" t="s">
        <v>1970</v>
      </c>
      <c r="G5286" s="6" t="s">
        <v>22</v>
      </c>
      <c r="H5286" s="7">
        <v>43400.814745370371</v>
      </c>
      <c r="I5286" s="7">
        <v>43391.937361111108</v>
      </c>
      <c r="J5286" s="4">
        <f t="shared" si="413"/>
        <v>2018</v>
      </c>
      <c r="K5286" s="4">
        <f t="shared" si="414"/>
        <v>10</v>
      </c>
      <c r="L5286" s="6">
        <f t="shared" si="415"/>
        <v>767006.00000037812</v>
      </c>
      <c r="M5286" s="8">
        <f t="shared" si="411"/>
        <v>12783.433333339635</v>
      </c>
      <c r="N5286" s="8">
        <f t="shared" si="412"/>
        <v>89484.033333377447</v>
      </c>
      <c r="O5286" s="18">
        <v>1</v>
      </c>
      <c r="P5286" s="6" t="s">
        <v>8784</v>
      </c>
      <c r="Q5286" s="6" t="s">
        <v>24</v>
      </c>
    </row>
    <row r="5287" spans="1:17" ht="15">
      <c r="A5287" s="6" t="s">
        <v>17</v>
      </c>
      <c r="B5287" s="6" t="s">
        <v>41</v>
      </c>
      <c r="C5287" s="6" t="s">
        <v>42</v>
      </c>
      <c r="D5287" s="6" t="s">
        <v>8785</v>
      </c>
      <c r="E5287" s="6">
        <v>3</v>
      </c>
      <c r="F5287" s="6" t="s">
        <v>1970</v>
      </c>
      <c r="G5287" s="6" t="s">
        <v>22</v>
      </c>
      <c r="H5287" s="7">
        <v>43417.360115740739</v>
      </c>
      <c r="I5287" s="7">
        <v>43391.937361111108</v>
      </c>
      <c r="J5287" s="4">
        <f t="shared" si="413"/>
        <v>2018</v>
      </c>
      <c r="K5287" s="4">
        <f t="shared" si="414"/>
        <v>10</v>
      </c>
      <c r="L5287" s="6">
        <f t="shared" si="415"/>
        <v>2196526.0000001639</v>
      </c>
      <c r="M5287" s="8">
        <f t="shared" si="411"/>
        <v>36608.766666669399</v>
      </c>
      <c r="N5287" s="8">
        <f t="shared" si="412"/>
        <v>109826.3000000082</v>
      </c>
      <c r="O5287" s="18">
        <v>1</v>
      </c>
      <c r="P5287" s="6" t="s">
        <v>8786</v>
      </c>
      <c r="Q5287" s="6" t="s">
        <v>24</v>
      </c>
    </row>
    <row r="5288" spans="1:17" ht="15">
      <c r="A5288" s="6" t="s">
        <v>17</v>
      </c>
      <c r="B5288" s="6" t="s">
        <v>41</v>
      </c>
      <c r="C5288" s="6" t="s">
        <v>42</v>
      </c>
      <c r="D5288" s="6" t="s">
        <v>8787</v>
      </c>
      <c r="E5288" s="6">
        <v>1</v>
      </c>
      <c r="F5288" s="6" t="s">
        <v>1970</v>
      </c>
      <c r="G5288" s="6" t="s">
        <v>22</v>
      </c>
      <c r="H5288" s="7">
        <v>43407.844756944447</v>
      </c>
      <c r="I5288" s="7">
        <v>43391.937361111108</v>
      </c>
      <c r="J5288" s="4">
        <f t="shared" si="413"/>
        <v>2018</v>
      </c>
      <c r="K5288" s="4">
        <f t="shared" si="414"/>
        <v>10</v>
      </c>
      <c r="L5288" s="6">
        <f t="shared" si="415"/>
        <v>1374399.0000005113</v>
      </c>
      <c r="M5288" s="8">
        <f t="shared" si="411"/>
        <v>22906.650000008522</v>
      </c>
      <c r="N5288" s="8">
        <f t="shared" si="412"/>
        <v>22906.650000008522</v>
      </c>
      <c r="O5288" s="18">
        <v>1</v>
      </c>
      <c r="P5288" s="6" t="s">
        <v>8788</v>
      </c>
      <c r="Q5288" s="6" t="s">
        <v>24</v>
      </c>
    </row>
    <row r="5289" spans="1:17" ht="15">
      <c r="A5289" s="6" t="s">
        <v>17</v>
      </c>
      <c r="B5289" s="6" t="s">
        <v>18</v>
      </c>
      <c r="C5289" s="6" t="s">
        <v>38</v>
      </c>
      <c r="D5289" s="6" t="s">
        <v>8789</v>
      </c>
      <c r="E5289" s="6">
        <v>1</v>
      </c>
      <c r="F5289" s="6" t="s">
        <v>33</v>
      </c>
      <c r="G5289" s="6" t="s">
        <v>22</v>
      </c>
      <c r="H5289" s="7">
        <v>43237.670752314814</v>
      </c>
      <c r="I5289" s="7">
        <v>43237.613194444442</v>
      </c>
      <c r="J5289" s="4">
        <f t="shared" si="413"/>
        <v>2018</v>
      </c>
      <c r="K5289" s="4">
        <f t="shared" si="414"/>
        <v>5</v>
      </c>
      <c r="L5289" s="6">
        <f t="shared" si="415"/>
        <v>4973.0000001378357</v>
      </c>
      <c r="M5289" s="8">
        <f t="shared" si="411"/>
        <v>82.883333335630596</v>
      </c>
      <c r="N5289" s="8">
        <f t="shared" si="412"/>
        <v>82.883333335630596</v>
      </c>
      <c r="O5289" s="18">
        <v>1</v>
      </c>
      <c r="P5289" s="6" t="s">
        <v>8790</v>
      </c>
      <c r="Q5289" s="6" t="s">
        <v>24</v>
      </c>
    </row>
    <row r="5290" spans="1:17" ht="15">
      <c r="A5290" s="6" t="s">
        <v>17</v>
      </c>
      <c r="B5290" s="6" t="s">
        <v>18</v>
      </c>
      <c r="C5290" s="6" t="s">
        <v>35</v>
      </c>
      <c r="D5290" s="6" t="s">
        <v>1831</v>
      </c>
      <c r="E5290" s="6">
        <v>3</v>
      </c>
      <c r="F5290" s="6" t="s">
        <v>1970</v>
      </c>
      <c r="G5290" s="6" t="s">
        <v>22</v>
      </c>
      <c r="H5290" s="7">
        <v>43398.61546296296</v>
      </c>
      <c r="I5290" s="7">
        <v>43392.417951388888</v>
      </c>
      <c r="J5290" s="4">
        <f t="shared" si="413"/>
        <v>2018</v>
      </c>
      <c r="K5290" s="4">
        <f t="shared" si="414"/>
        <v>10</v>
      </c>
      <c r="L5290" s="6">
        <f t="shared" si="415"/>
        <v>535464.99999978114</v>
      </c>
      <c r="M5290" s="8">
        <f t="shared" si="411"/>
        <v>8924.416666663019</v>
      </c>
      <c r="N5290" s="8">
        <f t="shared" si="412"/>
        <v>26773.249999989057</v>
      </c>
      <c r="O5290" s="18">
        <v>1</v>
      </c>
      <c r="P5290" s="6" t="s">
        <v>8791</v>
      </c>
      <c r="Q5290" s="6" t="s">
        <v>24</v>
      </c>
    </row>
    <row r="5291" spans="1:17" ht="15">
      <c r="A5291" s="6" t="s">
        <v>17</v>
      </c>
      <c r="B5291" s="6" t="s">
        <v>18</v>
      </c>
      <c r="C5291" s="6" t="s">
        <v>35</v>
      </c>
      <c r="D5291" s="6" t="s">
        <v>2272</v>
      </c>
      <c r="E5291" s="6">
        <v>6</v>
      </c>
      <c r="F5291" s="6" t="s">
        <v>1970</v>
      </c>
      <c r="G5291" s="6" t="s">
        <v>22</v>
      </c>
      <c r="H5291" s="7">
        <v>43398.615833333337</v>
      </c>
      <c r="I5291" s="7">
        <v>43392.41847222222</v>
      </c>
      <c r="J5291" s="4">
        <f t="shared" si="413"/>
        <v>2018</v>
      </c>
      <c r="K5291" s="4">
        <f t="shared" si="414"/>
        <v>10</v>
      </c>
      <c r="L5291" s="6">
        <f t="shared" si="415"/>
        <v>535452.00000051409</v>
      </c>
      <c r="M5291" s="8">
        <f t="shared" si="411"/>
        <v>8924.2000000085682</v>
      </c>
      <c r="N5291" s="8">
        <f t="shared" si="412"/>
        <v>53545.200000051409</v>
      </c>
      <c r="O5291" s="18">
        <v>1</v>
      </c>
      <c r="P5291" s="6" t="s">
        <v>8792</v>
      </c>
      <c r="Q5291" s="6" t="s">
        <v>24</v>
      </c>
    </row>
    <row r="5292" spans="1:17" ht="15">
      <c r="A5292" s="6" t="s">
        <v>17</v>
      </c>
      <c r="B5292" s="6" t="s">
        <v>18</v>
      </c>
      <c r="C5292" s="6" t="s">
        <v>35</v>
      </c>
      <c r="D5292" s="6" t="s">
        <v>8793</v>
      </c>
      <c r="E5292" s="6">
        <v>2</v>
      </c>
      <c r="F5292" s="6" t="s">
        <v>1970</v>
      </c>
      <c r="G5292" s="6" t="s">
        <v>22</v>
      </c>
      <c r="H5292" s="7">
        <v>43398.612534722219</v>
      </c>
      <c r="I5292" s="7">
        <v>43392.420416666668</v>
      </c>
      <c r="J5292" s="4">
        <f t="shared" si="413"/>
        <v>2018</v>
      </c>
      <c r="K5292" s="4">
        <f t="shared" si="414"/>
        <v>10</v>
      </c>
      <c r="L5292" s="6">
        <f t="shared" si="415"/>
        <v>534998.99999960326</v>
      </c>
      <c r="M5292" s="8">
        <f t="shared" si="411"/>
        <v>8916.6499999933876</v>
      </c>
      <c r="N5292" s="8">
        <f t="shared" si="412"/>
        <v>17833.299999986775</v>
      </c>
      <c r="O5292" s="18">
        <v>1</v>
      </c>
      <c r="P5292" s="6" t="s">
        <v>8794</v>
      </c>
      <c r="Q5292" s="6" t="s">
        <v>24</v>
      </c>
    </row>
    <row r="5293" spans="1:17" ht="15">
      <c r="A5293" s="6" t="s">
        <v>17</v>
      </c>
      <c r="B5293" s="6" t="s">
        <v>140</v>
      </c>
      <c r="C5293" s="6" t="s">
        <v>141</v>
      </c>
      <c r="D5293" s="6" t="s">
        <v>8795</v>
      </c>
      <c r="E5293" s="6">
        <v>1</v>
      </c>
      <c r="F5293" s="6" t="s">
        <v>1970</v>
      </c>
      <c r="G5293" s="6" t="s">
        <v>22</v>
      </c>
      <c r="H5293" s="7">
        <v>43393.465358796297</v>
      </c>
      <c r="I5293" s="7">
        <v>43392.432638888888</v>
      </c>
      <c r="J5293" s="4">
        <f t="shared" si="413"/>
        <v>2018</v>
      </c>
      <c r="K5293" s="4">
        <f t="shared" si="414"/>
        <v>10</v>
      </c>
      <c r="L5293" s="6">
        <f t="shared" si="415"/>
        <v>89227.000000141561</v>
      </c>
      <c r="M5293" s="8">
        <f t="shared" si="411"/>
        <v>1487.116666669026</v>
      </c>
      <c r="N5293" s="8">
        <f t="shared" si="412"/>
        <v>1487.116666669026</v>
      </c>
      <c r="O5293" s="18">
        <v>1</v>
      </c>
      <c r="P5293" s="6" t="s">
        <v>8796</v>
      </c>
      <c r="Q5293" s="6" t="s">
        <v>24</v>
      </c>
    </row>
    <row r="5294" spans="1:17" ht="15">
      <c r="A5294" s="6" t="s">
        <v>17</v>
      </c>
      <c r="B5294" s="6" t="s">
        <v>140</v>
      </c>
      <c r="C5294" s="6" t="s">
        <v>141</v>
      </c>
      <c r="D5294" s="6" t="s">
        <v>7516</v>
      </c>
      <c r="E5294" s="6">
        <v>1</v>
      </c>
      <c r="F5294" s="6" t="s">
        <v>1970</v>
      </c>
      <c r="G5294" s="6" t="s">
        <v>22</v>
      </c>
      <c r="H5294" s="7">
        <v>43394.624571759261</v>
      </c>
      <c r="I5294" s="7">
        <v>43392.43644675926</v>
      </c>
      <c r="J5294" s="4">
        <f t="shared" si="413"/>
        <v>2018</v>
      </c>
      <c r="K5294" s="4">
        <f t="shared" si="414"/>
        <v>10</v>
      </c>
      <c r="L5294" s="6">
        <f t="shared" si="415"/>
        <v>189054.00000005029</v>
      </c>
      <c r="M5294" s="8">
        <f t="shared" si="411"/>
        <v>3150.9000000008382</v>
      </c>
      <c r="N5294" s="8">
        <f t="shared" si="412"/>
        <v>3150.9000000008382</v>
      </c>
      <c r="O5294" s="18">
        <v>1</v>
      </c>
      <c r="P5294" s="6" t="s">
        <v>8797</v>
      </c>
      <c r="Q5294" s="6" t="s">
        <v>24</v>
      </c>
    </row>
    <row r="5295" spans="1:17" ht="15">
      <c r="A5295" s="6" t="s">
        <v>17</v>
      </c>
      <c r="B5295" s="6" t="s">
        <v>41</v>
      </c>
      <c r="C5295" s="6" t="s">
        <v>42</v>
      </c>
      <c r="D5295" s="6" t="s">
        <v>1262</v>
      </c>
      <c r="E5295" s="6">
        <v>73</v>
      </c>
      <c r="F5295" s="6" t="s">
        <v>1970</v>
      </c>
      <c r="G5295" s="6" t="s">
        <v>22</v>
      </c>
      <c r="H5295" s="7">
        <v>43393.358495370368</v>
      </c>
      <c r="I5295" s="7">
        <v>43392.504571759258</v>
      </c>
      <c r="J5295" s="4">
        <f t="shared" si="413"/>
        <v>2018</v>
      </c>
      <c r="K5295" s="4">
        <f t="shared" si="414"/>
        <v>10</v>
      </c>
      <c r="L5295" s="6">
        <f t="shared" si="415"/>
        <v>73778.999999910593</v>
      </c>
      <c r="M5295" s="8">
        <f t="shared" si="411"/>
        <v>1229.6499999985099</v>
      </c>
      <c r="N5295" s="8">
        <f t="shared" si="412"/>
        <v>89764.449999891222</v>
      </c>
      <c r="O5295" s="18">
        <v>1</v>
      </c>
      <c r="P5295" s="6" t="s">
        <v>8798</v>
      </c>
      <c r="Q5295" s="6" t="s">
        <v>24</v>
      </c>
    </row>
    <row r="5296" spans="1:17" ht="15">
      <c r="A5296" s="6" t="s">
        <v>17</v>
      </c>
      <c r="B5296" s="6" t="s">
        <v>41</v>
      </c>
      <c r="C5296" s="6" t="s">
        <v>42</v>
      </c>
      <c r="D5296" s="6" t="s">
        <v>2168</v>
      </c>
      <c r="E5296" s="6">
        <v>313</v>
      </c>
      <c r="F5296" s="6" t="s">
        <v>1970</v>
      </c>
      <c r="G5296" s="6" t="s">
        <v>22</v>
      </c>
      <c r="H5296" s="7">
        <v>43392.786724537036</v>
      </c>
      <c r="I5296" s="7">
        <v>43392.508333333331</v>
      </c>
      <c r="J5296" s="4">
        <f t="shared" si="413"/>
        <v>2018</v>
      </c>
      <c r="K5296" s="4">
        <f t="shared" si="414"/>
        <v>10</v>
      </c>
      <c r="L5296" s="6">
        <f t="shared" si="415"/>
        <v>24053.000000095926</v>
      </c>
      <c r="M5296" s="8">
        <f t="shared" si="411"/>
        <v>400.8833333349321</v>
      </c>
      <c r="N5296" s="8">
        <f t="shared" si="412"/>
        <v>125476.48333383375</v>
      </c>
      <c r="O5296" s="18">
        <v>1</v>
      </c>
      <c r="P5296" s="6" t="s">
        <v>8799</v>
      </c>
      <c r="Q5296" s="6" t="s">
        <v>24</v>
      </c>
    </row>
    <row r="5297" spans="1:17" ht="15">
      <c r="A5297" s="6" t="s">
        <v>17</v>
      </c>
      <c r="B5297" s="6" t="s">
        <v>140</v>
      </c>
      <c r="C5297" s="6" t="s">
        <v>141</v>
      </c>
      <c r="D5297" s="6" t="s">
        <v>8800</v>
      </c>
      <c r="E5297" s="6">
        <v>1</v>
      </c>
      <c r="F5297" s="6" t="s">
        <v>1970</v>
      </c>
      <c r="G5297" s="6" t="s">
        <v>22</v>
      </c>
      <c r="H5297" s="7">
        <v>43392.685810185183</v>
      </c>
      <c r="I5297" s="7">
        <v>43392.53628472222</v>
      </c>
      <c r="J5297" s="4">
        <f t="shared" si="413"/>
        <v>2018</v>
      </c>
      <c r="K5297" s="4">
        <f t="shared" si="414"/>
        <v>10</v>
      </c>
      <c r="L5297" s="6">
        <f t="shared" si="415"/>
        <v>12918.999999971129</v>
      </c>
      <c r="M5297" s="8">
        <f t="shared" si="411"/>
        <v>215.31666666618548</v>
      </c>
      <c r="N5297" s="8">
        <f t="shared" si="412"/>
        <v>215.31666666618548</v>
      </c>
      <c r="O5297" s="18">
        <v>1</v>
      </c>
      <c r="P5297" s="6" t="s">
        <v>8801</v>
      </c>
      <c r="Q5297" s="6" t="s">
        <v>24</v>
      </c>
    </row>
    <row r="5298" spans="1:17" ht="15">
      <c r="A5298" s="6" t="s">
        <v>17</v>
      </c>
      <c r="B5298" s="6" t="s">
        <v>41</v>
      </c>
      <c r="C5298" s="6" t="s">
        <v>62</v>
      </c>
      <c r="D5298" s="6" t="s">
        <v>1645</v>
      </c>
      <c r="E5298" s="6">
        <v>18</v>
      </c>
      <c r="F5298" s="6" t="s">
        <v>1970</v>
      </c>
      <c r="G5298" s="6" t="s">
        <v>22</v>
      </c>
      <c r="H5298" s="7">
        <v>43396.894675925927</v>
      </c>
      <c r="I5298" s="7">
        <v>43392.696273148147</v>
      </c>
      <c r="J5298" s="4">
        <f t="shared" si="413"/>
        <v>2018</v>
      </c>
      <c r="K5298" s="4">
        <f t="shared" si="414"/>
        <v>10</v>
      </c>
      <c r="L5298" s="6">
        <f t="shared" si="415"/>
        <v>362742.00000017881</v>
      </c>
      <c r="M5298" s="8">
        <f t="shared" si="411"/>
        <v>6045.7000000029802</v>
      </c>
      <c r="N5298" s="8">
        <f t="shared" si="412"/>
        <v>108822.60000005364</v>
      </c>
      <c r="O5298" s="18">
        <v>1</v>
      </c>
      <c r="P5298" s="6" t="s">
        <v>8802</v>
      </c>
      <c r="Q5298" s="6" t="s">
        <v>24</v>
      </c>
    </row>
    <row r="5299" spans="1:17" ht="15">
      <c r="A5299" s="6" t="s">
        <v>17</v>
      </c>
      <c r="B5299" s="6" t="s">
        <v>140</v>
      </c>
      <c r="C5299" s="6" t="s">
        <v>141</v>
      </c>
      <c r="D5299" s="6" t="s">
        <v>8803</v>
      </c>
      <c r="E5299" s="6">
        <v>2</v>
      </c>
      <c r="F5299" s="6" t="s">
        <v>1970</v>
      </c>
      <c r="G5299" s="6" t="s">
        <v>22</v>
      </c>
      <c r="H5299" s="7">
        <v>43393.466574074075</v>
      </c>
      <c r="I5299" s="7">
        <v>43392.704861111109</v>
      </c>
      <c r="J5299" s="4">
        <f t="shared" si="413"/>
        <v>2018</v>
      </c>
      <c r="K5299" s="4">
        <f t="shared" si="414"/>
        <v>10</v>
      </c>
      <c r="L5299" s="6">
        <f t="shared" si="415"/>
        <v>65812.00000019744</v>
      </c>
      <c r="M5299" s="8">
        <f t="shared" si="411"/>
        <v>1096.8666666699573</v>
      </c>
      <c r="N5299" s="8">
        <f t="shared" si="412"/>
        <v>2193.7333333399147</v>
      </c>
      <c r="O5299" s="18">
        <v>1</v>
      </c>
      <c r="P5299" s="6" t="s">
        <v>8804</v>
      </c>
      <c r="Q5299" s="6" t="s">
        <v>24</v>
      </c>
    </row>
    <row r="5300" spans="1:17" ht="15">
      <c r="A5300" s="6" t="s">
        <v>17</v>
      </c>
      <c r="B5300" s="6" t="s">
        <v>140</v>
      </c>
      <c r="C5300" s="6" t="s">
        <v>141</v>
      </c>
      <c r="D5300" s="6" t="s">
        <v>7516</v>
      </c>
      <c r="E5300" s="6">
        <v>1</v>
      </c>
      <c r="F5300" s="6" t="s">
        <v>1970</v>
      </c>
      <c r="G5300" s="6" t="s">
        <v>22</v>
      </c>
      <c r="H5300" s="7">
        <v>43394.6246875</v>
      </c>
      <c r="I5300" s="7">
        <v>43392.712754629632</v>
      </c>
      <c r="J5300" s="4">
        <f t="shared" si="413"/>
        <v>2018</v>
      </c>
      <c r="K5300" s="4">
        <f t="shared" si="414"/>
        <v>10</v>
      </c>
      <c r="L5300" s="6">
        <f t="shared" si="415"/>
        <v>165190.9999997355</v>
      </c>
      <c r="M5300" s="8">
        <f t="shared" si="411"/>
        <v>2753.1833333289251</v>
      </c>
      <c r="N5300" s="8">
        <f t="shared" si="412"/>
        <v>2753.1833333289251</v>
      </c>
      <c r="O5300" s="18">
        <v>1</v>
      </c>
      <c r="P5300" s="6" t="s">
        <v>8805</v>
      </c>
      <c r="Q5300" s="6" t="s">
        <v>24</v>
      </c>
    </row>
    <row r="5301" spans="1:17" ht="15">
      <c r="A5301" s="6" t="s">
        <v>17</v>
      </c>
      <c r="B5301" s="6" t="s">
        <v>41</v>
      </c>
      <c r="C5301" s="6" t="s">
        <v>42</v>
      </c>
      <c r="D5301" s="6" t="s">
        <v>5858</v>
      </c>
      <c r="E5301" s="6">
        <v>13</v>
      </c>
      <c r="F5301" s="6" t="s">
        <v>1970</v>
      </c>
      <c r="G5301" s="6" t="s">
        <v>22</v>
      </c>
      <c r="H5301" s="7">
        <v>43395.714699074073</v>
      </c>
      <c r="I5301" s="7">
        <v>43392.786724537036</v>
      </c>
      <c r="J5301" s="4">
        <f t="shared" si="413"/>
        <v>2018</v>
      </c>
      <c r="K5301" s="4">
        <f t="shared" si="414"/>
        <v>10</v>
      </c>
      <c r="L5301" s="6">
        <f t="shared" si="415"/>
        <v>252976.99999997858</v>
      </c>
      <c r="M5301" s="8">
        <f t="shared" si="411"/>
        <v>4216.2833333329763</v>
      </c>
      <c r="N5301" s="8">
        <f t="shared" si="412"/>
        <v>54811.683333328692</v>
      </c>
      <c r="O5301" s="18">
        <v>1</v>
      </c>
      <c r="P5301" s="6" t="s">
        <v>8806</v>
      </c>
      <c r="Q5301" s="6" t="s">
        <v>24</v>
      </c>
    </row>
    <row r="5302" spans="1:17" ht="15">
      <c r="A5302" s="6" t="s">
        <v>17</v>
      </c>
      <c r="B5302" s="6" t="s">
        <v>41</v>
      </c>
      <c r="C5302" s="6" t="s">
        <v>42</v>
      </c>
      <c r="D5302" s="6" t="s">
        <v>8807</v>
      </c>
      <c r="E5302" s="6">
        <v>5</v>
      </c>
      <c r="F5302" s="6" t="s">
        <v>1970</v>
      </c>
      <c r="G5302" s="6" t="s">
        <v>22</v>
      </c>
      <c r="H5302" s="7">
        <v>43404.583969907406</v>
      </c>
      <c r="I5302" s="7">
        <v>43392.786724537036</v>
      </c>
      <c r="J5302" s="4">
        <f t="shared" si="413"/>
        <v>2018</v>
      </c>
      <c r="K5302" s="4">
        <f t="shared" si="414"/>
        <v>10</v>
      </c>
      <c r="L5302" s="6">
        <f t="shared" si="415"/>
        <v>1019281.9999999367</v>
      </c>
      <c r="M5302" s="8">
        <f t="shared" si="411"/>
        <v>16988.033333332278</v>
      </c>
      <c r="N5302" s="8">
        <f t="shared" si="412"/>
        <v>84940.166666661389</v>
      </c>
      <c r="O5302" s="18">
        <v>1</v>
      </c>
      <c r="P5302" s="6" t="s">
        <v>8808</v>
      </c>
      <c r="Q5302" s="6" t="s">
        <v>24</v>
      </c>
    </row>
    <row r="5303" spans="1:17" ht="15">
      <c r="A5303" s="6" t="s">
        <v>17</v>
      </c>
      <c r="B5303" s="6" t="s">
        <v>41</v>
      </c>
      <c r="C5303" s="6" t="s">
        <v>42</v>
      </c>
      <c r="D5303" s="6" t="s">
        <v>8272</v>
      </c>
      <c r="E5303" s="6">
        <v>9</v>
      </c>
      <c r="F5303" s="6" t="s">
        <v>1970</v>
      </c>
      <c r="G5303" s="6" t="s">
        <v>22</v>
      </c>
      <c r="H5303" s="7">
        <v>43404.79246527778</v>
      </c>
      <c r="I5303" s="7">
        <v>43392.786724537036</v>
      </c>
      <c r="J5303" s="4">
        <f t="shared" si="413"/>
        <v>2018</v>
      </c>
      <c r="K5303" s="4">
        <f t="shared" si="414"/>
        <v>10</v>
      </c>
      <c r="L5303" s="6">
        <f t="shared" si="415"/>
        <v>1037296.0000002757</v>
      </c>
      <c r="M5303" s="8">
        <f t="shared" si="411"/>
        <v>17288.266666671261</v>
      </c>
      <c r="N5303" s="8">
        <f t="shared" si="412"/>
        <v>155594.40000004135</v>
      </c>
      <c r="O5303" s="18">
        <v>1</v>
      </c>
      <c r="P5303" s="6" t="s">
        <v>8809</v>
      </c>
      <c r="Q5303" s="6" t="s">
        <v>24</v>
      </c>
    </row>
    <row r="5304" spans="1:17" ht="15">
      <c r="A5304" s="6" t="s">
        <v>17</v>
      </c>
      <c r="B5304" s="6" t="s">
        <v>41</v>
      </c>
      <c r="C5304" s="6" t="s">
        <v>42</v>
      </c>
      <c r="D5304" s="6" t="s">
        <v>8810</v>
      </c>
      <c r="E5304" s="6">
        <v>2</v>
      </c>
      <c r="F5304" s="6" t="s">
        <v>1970</v>
      </c>
      <c r="G5304" s="6" t="s">
        <v>22</v>
      </c>
      <c r="H5304" s="7">
        <v>43412.474999999999</v>
      </c>
      <c r="I5304" s="7">
        <v>43392.786724537036</v>
      </c>
      <c r="J5304" s="4">
        <f t="shared" si="413"/>
        <v>2018</v>
      </c>
      <c r="K5304" s="4">
        <f t="shared" si="414"/>
        <v>10</v>
      </c>
      <c r="L5304" s="6">
        <f t="shared" si="415"/>
        <v>1701066.999999946</v>
      </c>
      <c r="M5304" s="8">
        <f t="shared" si="411"/>
        <v>28351.116666665766</v>
      </c>
      <c r="N5304" s="8">
        <f t="shared" si="412"/>
        <v>56702.233333331533</v>
      </c>
      <c r="O5304" s="18">
        <v>1</v>
      </c>
      <c r="P5304" s="6" t="s">
        <v>8811</v>
      </c>
      <c r="Q5304" s="6" t="s">
        <v>24</v>
      </c>
    </row>
    <row r="5305" spans="1:17" ht="15">
      <c r="A5305" s="6" t="s">
        <v>17</v>
      </c>
      <c r="B5305" s="6" t="s">
        <v>41</v>
      </c>
      <c r="C5305" s="6" t="s">
        <v>42</v>
      </c>
      <c r="D5305" s="6" t="s">
        <v>6719</v>
      </c>
      <c r="E5305" s="6">
        <v>71</v>
      </c>
      <c r="F5305" s="6" t="s">
        <v>1970</v>
      </c>
      <c r="G5305" s="6" t="s">
        <v>22</v>
      </c>
      <c r="H5305" s="7">
        <v>43396.571342592593</v>
      </c>
      <c r="I5305" s="7">
        <v>43392.786724537036</v>
      </c>
      <c r="J5305" s="4">
        <f t="shared" si="413"/>
        <v>2018</v>
      </c>
      <c r="K5305" s="4">
        <f t="shared" si="414"/>
        <v>10</v>
      </c>
      <c r="L5305" s="6">
        <f t="shared" si="415"/>
        <v>326991.00000013132</v>
      </c>
      <c r="M5305" s="8">
        <f t="shared" si="411"/>
        <v>5449.8500000021886</v>
      </c>
      <c r="N5305" s="8">
        <f t="shared" si="412"/>
        <v>386939.35000015539</v>
      </c>
      <c r="O5305" s="18">
        <v>1</v>
      </c>
      <c r="P5305" s="6" t="s">
        <v>8812</v>
      </c>
      <c r="Q5305" s="6" t="s">
        <v>24</v>
      </c>
    </row>
    <row r="5306" spans="1:17" ht="15">
      <c r="A5306" s="6" t="s">
        <v>17</v>
      </c>
      <c r="B5306" s="6" t="s">
        <v>41</v>
      </c>
      <c r="C5306" s="6" t="s">
        <v>42</v>
      </c>
      <c r="D5306" s="6" t="s">
        <v>8274</v>
      </c>
      <c r="E5306" s="6">
        <v>21</v>
      </c>
      <c r="F5306" s="6" t="s">
        <v>1970</v>
      </c>
      <c r="G5306" s="6" t="s">
        <v>22</v>
      </c>
      <c r="H5306" s="7">
        <v>43392.838090277779</v>
      </c>
      <c r="I5306" s="7">
        <v>43392.786724537036</v>
      </c>
      <c r="J5306" s="4">
        <f t="shared" si="413"/>
        <v>2018</v>
      </c>
      <c r="K5306" s="4">
        <f t="shared" si="414"/>
        <v>10</v>
      </c>
      <c r="L5306" s="6">
        <f t="shared" si="415"/>
        <v>4438.0000001750886</v>
      </c>
      <c r="M5306" s="8">
        <f t="shared" si="411"/>
        <v>73.966666669584811</v>
      </c>
      <c r="N5306" s="8">
        <f t="shared" si="412"/>
        <v>1553.300000061281</v>
      </c>
      <c r="O5306" s="18">
        <v>1</v>
      </c>
      <c r="P5306" s="6" t="s">
        <v>8813</v>
      </c>
      <c r="Q5306" s="6" t="s">
        <v>24</v>
      </c>
    </row>
    <row r="5307" spans="1:17" ht="15">
      <c r="A5307" s="6" t="s">
        <v>17</v>
      </c>
      <c r="B5307" s="6" t="s">
        <v>41</v>
      </c>
      <c r="C5307" s="6" t="s">
        <v>42</v>
      </c>
      <c r="D5307" s="6" t="s">
        <v>8814</v>
      </c>
      <c r="E5307" s="6">
        <v>4</v>
      </c>
      <c r="F5307" s="6" t="s">
        <v>1970</v>
      </c>
      <c r="G5307" s="6" t="s">
        <v>22</v>
      </c>
      <c r="H5307" s="7">
        <v>43412.474999999999</v>
      </c>
      <c r="I5307" s="7">
        <v>43392.786724537036</v>
      </c>
      <c r="J5307" s="4">
        <f t="shared" si="413"/>
        <v>2018</v>
      </c>
      <c r="K5307" s="4">
        <f t="shared" si="414"/>
        <v>10</v>
      </c>
      <c r="L5307" s="6">
        <f t="shared" si="415"/>
        <v>1701066.999999946</v>
      </c>
      <c r="M5307" s="8">
        <f t="shared" si="411"/>
        <v>28351.116666665766</v>
      </c>
      <c r="N5307" s="8">
        <f t="shared" si="412"/>
        <v>113404.46666666307</v>
      </c>
      <c r="O5307" s="18">
        <v>1</v>
      </c>
      <c r="P5307" s="6" t="s">
        <v>8815</v>
      </c>
      <c r="Q5307" s="6" t="s">
        <v>24</v>
      </c>
    </row>
    <row r="5308" spans="1:17" ht="15">
      <c r="A5308" s="6" t="s">
        <v>17</v>
      </c>
      <c r="B5308" s="6" t="s">
        <v>41</v>
      </c>
      <c r="C5308" s="6" t="s">
        <v>1788</v>
      </c>
      <c r="D5308" s="6" t="s">
        <v>8816</v>
      </c>
      <c r="E5308" s="6">
        <v>1</v>
      </c>
      <c r="F5308" s="6" t="s">
        <v>1970</v>
      </c>
      <c r="G5308" s="6" t="s">
        <v>22</v>
      </c>
      <c r="H5308" s="7">
        <v>43401.866967592592</v>
      </c>
      <c r="I5308" s="7">
        <v>43392.797986111109</v>
      </c>
      <c r="J5308" s="4">
        <f t="shared" si="413"/>
        <v>2018</v>
      </c>
      <c r="K5308" s="4">
        <f t="shared" si="414"/>
        <v>10</v>
      </c>
      <c r="L5308" s="6">
        <f t="shared" si="415"/>
        <v>783560.00000014901</v>
      </c>
      <c r="M5308" s="8">
        <f t="shared" si="411"/>
        <v>13059.333333335817</v>
      </c>
      <c r="N5308" s="8">
        <f t="shared" si="412"/>
        <v>13059.333333335817</v>
      </c>
      <c r="O5308" s="18">
        <v>1</v>
      </c>
      <c r="P5308" s="6" t="s">
        <v>8817</v>
      </c>
      <c r="Q5308" s="6" t="s">
        <v>24</v>
      </c>
    </row>
    <row r="5309" spans="1:17" ht="15">
      <c r="A5309" s="6" t="s">
        <v>17</v>
      </c>
      <c r="B5309" s="6" t="s">
        <v>41</v>
      </c>
      <c r="C5309" s="6" t="s">
        <v>1788</v>
      </c>
      <c r="D5309" s="6" t="s">
        <v>8818</v>
      </c>
      <c r="E5309" s="6">
        <v>1</v>
      </c>
      <c r="F5309" s="6" t="s">
        <v>1970</v>
      </c>
      <c r="G5309" s="6" t="s">
        <v>22</v>
      </c>
      <c r="H5309" s="7">
        <v>43401.843553240738</v>
      </c>
      <c r="I5309" s="7">
        <v>43392.797986111109</v>
      </c>
      <c r="J5309" s="4">
        <f t="shared" si="413"/>
        <v>2018</v>
      </c>
      <c r="K5309" s="4">
        <f t="shared" si="414"/>
        <v>10</v>
      </c>
      <c r="L5309" s="6">
        <f t="shared" si="415"/>
        <v>781536.99999998789</v>
      </c>
      <c r="M5309" s="8">
        <f t="shared" si="411"/>
        <v>13025.616666666465</v>
      </c>
      <c r="N5309" s="8">
        <f t="shared" si="412"/>
        <v>13025.616666666465</v>
      </c>
      <c r="O5309" s="18">
        <v>1</v>
      </c>
      <c r="P5309" s="6" t="s">
        <v>8819</v>
      </c>
      <c r="Q5309" s="6" t="s">
        <v>24</v>
      </c>
    </row>
    <row r="5310" spans="1:17" ht="15">
      <c r="A5310" s="6" t="s">
        <v>17</v>
      </c>
      <c r="B5310" s="6" t="s">
        <v>41</v>
      </c>
      <c r="C5310" s="6" t="s">
        <v>1788</v>
      </c>
      <c r="D5310" s="6" t="s">
        <v>8820</v>
      </c>
      <c r="E5310" s="6">
        <v>2</v>
      </c>
      <c r="F5310" s="6" t="s">
        <v>1970</v>
      </c>
      <c r="G5310" s="6" t="s">
        <v>22</v>
      </c>
      <c r="H5310" s="7">
        <v>43398.915925925925</v>
      </c>
      <c r="I5310" s="7">
        <v>43392.797986111109</v>
      </c>
      <c r="J5310" s="4">
        <f t="shared" si="413"/>
        <v>2018</v>
      </c>
      <c r="K5310" s="4">
        <f t="shared" si="414"/>
        <v>10</v>
      </c>
      <c r="L5310" s="6">
        <f t="shared" si="415"/>
        <v>528590.0000001071</v>
      </c>
      <c r="M5310" s="8">
        <f t="shared" si="411"/>
        <v>8809.8333333351184</v>
      </c>
      <c r="N5310" s="8">
        <f t="shared" si="412"/>
        <v>17619.666666670237</v>
      </c>
      <c r="O5310" s="18">
        <v>1</v>
      </c>
      <c r="P5310" s="6" t="s">
        <v>8821</v>
      </c>
      <c r="Q5310" s="6" t="s">
        <v>24</v>
      </c>
    </row>
    <row r="5311" spans="1:17" ht="15">
      <c r="A5311" s="6" t="s">
        <v>17</v>
      </c>
      <c r="B5311" s="6" t="s">
        <v>41</v>
      </c>
      <c r="C5311" s="6" t="s">
        <v>1788</v>
      </c>
      <c r="D5311" s="6" t="s">
        <v>8822</v>
      </c>
      <c r="E5311" s="6">
        <v>1</v>
      </c>
      <c r="F5311" s="6" t="s">
        <v>1970</v>
      </c>
      <c r="G5311" s="6" t="s">
        <v>22</v>
      </c>
      <c r="H5311" s="7">
        <v>43424.771157407406</v>
      </c>
      <c r="I5311" s="7">
        <v>43392.797986111109</v>
      </c>
      <c r="J5311" s="4">
        <f t="shared" si="413"/>
        <v>2018</v>
      </c>
      <c r="K5311" s="4">
        <f t="shared" si="414"/>
        <v>10</v>
      </c>
      <c r="L5311" s="6">
        <f t="shared" si="415"/>
        <v>2762482.0000000298</v>
      </c>
      <c r="M5311" s="8">
        <f t="shared" si="411"/>
        <v>46041.366666667163</v>
      </c>
      <c r="N5311" s="8">
        <f t="shared" si="412"/>
        <v>46041.366666667163</v>
      </c>
      <c r="O5311" s="18">
        <v>1</v>
      </c>
      <c r="P5311" s="6" t="s">
        <v>8823</v>
      </c>
      <c r="Q5311" s="6" t="s">
        <v>24</v>
      </c>
    </row>
    <row r="5312" spans="1:17" ht="15">
      <c r="A5312" s="6" t="s">
        <v>17</v>
      </c>
      <c r="B5312" s="6" t="s">
        <v>41</v>
      </c>
      <c r="C5312" s="6" t="s">
        <v>1788</v>
      </c>
      <c r="D5312" s="6" t="s">
        <v>8824</v>
      </c>
      <c r="E5312" s="6">
        <v>1</v>
      </c>
      <c r="F5312" s="6" t="s">
        <v>1970</v>
      </c>
      <c r="G5312" s="6" t="s">
        <v>22</v>
      </c>
      <c r="H5312" s="7">
        <v>43401.892743055556</v>
      </c>
      <c r="I5312" s="7">
        <v>43392.797986111109</v>
      </c>
      <c r="J5312" s="4">
        <f t="shared" si="413"/>
        <v>2018</v>
      </c>
      <c r="K5312" s="4">
        <f t="shared" si="414"/>
        <v>10</v>
      </c>
      <c r="L5312" s="6">
        <f t="shared" si="415"/>
        <v>785787.00000022072</v>
      </c>
      <c r="M5312" s="8">
        <f t="shared" si="416" ref="M5312:M5375">+L5312/60</f>
        <v>13096.450000003679</v>
      </c>
      <c r="N5312" s="8">
        <f t="shared" si="417" ref="N5312:N5375">+M5312*E5312</f>
        <v>13096.450000003679</v>
      </c>
      <c r="O5312" s="18">
        <v>1</v>
      </c>
      <c r="P5312" s="6" t="s">
        <v>8825</v>
      </c>
      <c r="Q5312" s="6" t="s">
        <v>24</v>
      </c>
    </row>
    <row r="5313" spans="1:17" ht="15">
      <c r="A5313" s="6" t="s">
        <v>17</v>
      </c>
      <c r="B5313" s="6" t="s">
        <v>41</v>
      </c>
      <c r="C5313" s="6" t="s">
        <v>42</v>
      </c>
      <c r="D5313" s="6" t="s">
        <v>8826</v>
      </c>
      <c r="E5313" s="6">
        <v>1</v>
      </c>
      <c r="F5313" s="6" t="s">
        <v>1970</v>
      </c>
      <c r="G5313" s="6" t="s">
        <v>22</v>
      </c>
      <c r="H5313" s="7">
        <v>43394.324675925927</v>
      </c>
      <c r="I5313" s="7">
        <v>43392.825694444444</v>
      </c>
      <c r="J5313" s="4">
        <f t="shared" si="413"/>
        <v>2018</v>
      </c>
      <c r="K5313" s="4">
        <f t="shared" si="414"/>
        <v>10</v>
      </c>
      <c r="L5313" s="6">
        <f t="shared" si="415"/>
        <v>129512.00000017416</v>
      </c>
      <c r="M5313" s="8">
        <f t="shared" si="416"/>
        <v>2158.533333336236</v>
      </c>
      <c r="N5313" s="8">
        <f t="shared" si="417"/>
        <v>2158.533333336236</v>
      </c>
      <c r="O5313" s="18">
        <v>1</v>
      </c>
      <c r="P5313" s="6" t="s">
        <v>8827</v>
      </c>
      <c r="Q5313" s="6" t="s">
        <v>24</v>
      </c>
    </row>
    <row r="5314" spans="1:17" ht="15">
      <c r="A5314" s="6" t="s">
        <v>17</v>
      </c>
      <c r="B5314" s="6" t="s">
        <v>18</v>
      </c>
      <c r="C5314" s="6" t="s">
        <v>19</v>
      </c>
      <c r="D5314" s="6" t="s">
        <v>8828</v>
      </c>
      <c r="E5314" s="6">
        <v>2</v>
      </c>
      <c r="F5314" s="6" t="s">
        <v>1970</v>
      </c>
      <c r="G5314" s="6" t="s">
        <v>22</v>
      </c>
      <c r="H5314" s="7">
        <v>43400.828032407408</v>
      </c>
      <c r="I5314" s="7">
        <v>43392.831493055557</v>
      </c>
      <c r="J5314" s="4">
        <f t="shared" si="413"/>
        <v>2018</v>
      </c>
      <c r="K5314" s="4">
        <f t="shared" si="414"/>
        <v>10</v>
      </c>
      <c r="L5314" s="6">
        <f t="shared" si="415"/>
        <v>690900.99999988452</v>
      </c>
      <c r="M5314" s="8">
        <f t="shared" si="416"/>
        <v>11515.016666664742</v>
      </c>
      <c r="N5314" s="8">
        <f t="shared" si="417"/>
        <v>23030.033333329484</v>
      </c>
      <c r="O5314" s="18">
        <v>1</v>
      </c>
      <c r="P5314" s="6" t="s">
        <v>8829</v>
      </c>
      <c r="Q5314" s="6" t="s">
        <v>24</v>
      </c>
    </row>
    <row r="5315" spans="1:17" ht="15">
      <c r="A5315" s="6" t="s">
        <v>17</v>
      </c>
      <c r="B5315" s="6" t="s">
        <v>18</v>
      </c>
      <c r="C5315" s="6" t="s">
        <v>19</v>
      </c>
      <c r="D5315" s="6" t="s">
        <v>8830</v>
      </c>
      <c r="E5315" s="6">
        <v>2</v>
      </c>
      <c r="F5315" s="6" t="s">
        <v>1970</v>
      </c>
      <c r="G5315" s="6" t="s">
        <v>22</v>
      </c>
      <c r="H5315" s="7">
        <v>43400.828101851854</v>
      </c>
      <c r="I5315" s="7">
        <v>43392.831759259258</v>
      </c>
      <c r="J5315" s="4">
        <f t="shared" si="418" ref="J5315:J5378">YEAR(I5315)</f>
        <v>2018</v>
      </c>
      <c r="K5315" s="4">
        <f t="shared" si="419" ref="K5315:K5378">MONTH(I5315)</f>
        <v>10</v>
      </c>
      <c r="L5315" s="6">
        <f t="shared" si="415"/>
        <v>690884.00000031106</v>
      </c>
      <c r="M5315" s="8">
        <f t="shared" si="416"/>
        <v>11514.733333338518</v>
      </c>
      <c r="N5315" s="8">
        <f t="shared" si="417"/>
        <v>23029.466666677035</v>
      </c>
      <c r="O5315" s="18">
        <v>1</v>
      </c>
      <c r="P5315" s="6" t="s">
        <v>8831</v>
      </c>
      <c r="Q5315" s="6" t="s">
        <v>24</v>
      </c>
    </row>
    <row r="5316" spans="1:17" ht="15">
      <c r="A5316" s="6" t="s">
        <v>17</v>
      </c>
      <c r="B5316" s="6" t="s">
        <v>18</v>
      </c>
      <c r="C5316" s="6" t="s">
        <v>19</v>
      </c>
      <c r="D5316" s="6" t="s">
        <v>8832</v>
      </c>
      <c r="E5316" s="6">
        <v>2</v>
      </c>
      <c r="F5316" s="6" t="s">
        <v>1970</v>
      </c>
      <c r="G5316" s="6" t="s">
        <v>22</v>
      </c>
      <c r="H5316" s="7">
        <v>43400.828206018516</v>
      </c>
      <c r="I5316" s="7">
        <v>43392.832025462965</v>
      </c>
      <c r="J5316" s="4">
        <f t="shared" si="418"/>
        <v>2018</v>
      </c>
      <c r="K5316" s="4">
        <f t="shared" si="419"/>
        <v>10</v>
      </c>
      <c r="L5316" s="6">
        <f t="shared" si="415"/>
        <v>690869.99999955297</v>
      </c>
      <c r="M5316" s="8">
        <f t="shared" si="416"/>
        <v>11514.499999992549</v>
      </c>
      <c r="N5316" s="8">
        <f t="shared" si="417"/>
        <v>23028.999999985099</v>
      </c>
      <c r="O5316" s="18">
        <v>1</v>
      </c>
      <c r="P5316" s="6" t="s">
        <v>8833</v>
      </c>
      <c r="Q5316" s="6" t="s">
        <v>24</v>
      </c>
    </row>
    <row r="5317" spans="1:17" ht="15">
      <c r="A5317" s="6" t="s">
        <v>17</v>
      </c>
      <c r="B5317" s="6" t="s">
        <v>18</v>
      </c>
      <c r="C5317" s="6" t="s">
        <v>19</v>
      </c>
      <c r="D5317" s="6" t="s">
        <v>8834</v>
      </c>
      <c r="E5317" s="6">
        <v>2</v>
      </c>
      <c r="F5317" s="6" t="s">
        <v>1970</v>
      </c>
      <c r="G5317" s="6" t="s">
        <v>22</v>
      </c>
      <c r="H5317" s="7">
        <v>43400.828321759262</v>
      </c>
      <c r="I5317" s="7">
        <v>43392.832303240742</v>
      </c>
      <c r="J5317" s="4">
        <f t="shared" si="418"/>
        <v>2018</v>
      </c>
      <c r="K5317" s="4">
        <f t="shared" si="419"/>
        <v>10</v>
      </c>
      <c r="L5317" s="6">
        <f t="shared" si="415"/>
        <v>690856.00000005215</v>
      </c>
      <c r="M5317" s="8">
        <f t="shared" si="416"/>
        <v>11514.266666667536</v>
      </c>
      <c r="N5317" s="8">
        <f t="shared" si="417"/>
        <v>23028.533333335072</v>
      </c>
      <c r="O5317" s="18">
        <v>1</v>
      </c>
      <c r="P5317" s="6" t="s">
        <v>8835</v>
      </c>
      <c r="Q5317" s="6" t="s">
        <v>24</v>
      </c>
    </row>
    <row r="5318" spans="1:17" ht="15">
      <c r="A5318" s="6" t="s">
        <v>17</v>
      </c>
      <c r="B5318" s="6" t="s">
        <v>140</v>
      </c>
      <c r="C5318" s="6" t="s">
        <v>141</v>
      </c>
      <c r="D5318" s="6" t="s">
        <v>3526</v>
      </c>
      <c r="E5318" s="6">
        <v>23</v>
      </c>
      <c r="F5318" s="6" t="s">
        <v>1970</v>
      </c>
      <c r="G5318" s="6" t="s">
        <v>22</v>
      </c>
      <c r="H5318" s="7">
        <v>43393.464074074072</v>
      </c>
      <c r="I5318" s="7">
        <v>43392.84375</v>
      </c>
      <c r="J5318" s="4">
        <f t="shared" si="418"/>
        <v>2018</v>
      </c>
      <c r="K5318" s="4">
        <f t="shared" si="419"/>
        <v>10</v>
      </c>
      <c r="L5318" s="6">
        <f t="shared" si="415"/>
        <v>53595.999999856576</v>
      </c>
      <c r="M5318" s="8">
        <f t="shared" si="416"/>
        <v>893.26666666427627</v>
      </c>
      <c r="N5318" s="8">
        <f t="shared" si="417"/>
        <v>20545.133333278354</v>
      </c>
      <c r="O5318" s="18">
        <v>1</v>
      </c>
      <c r="P5318" s="6" t="s">
        <v>8836</v>
      </c>
      <c r="Q5318" s="6" t="s">
        <v>24</v>
      </c>
    </row>
    <row r="5319" spans="1:17" ht="15">
      <c r="A5319" s="6" t="s">
        <v>17</v>
      </c>
      <c r="B5319" s="6" t="s">
        <v>41</v>
      </c>
      <c r="C5319" s="6" t="s">
        <v>62</v>
      </c>
      <c r="D5319" s="6" t="s">
        <v>8837</v>
      </c>
      <c r="E5319" s="6">
        <v>2</v>
      </c>
      <c r="F5319" s="6" t="s">
        <v>1970</v>
      </c>
      <c r="G5319" s="6" t="s">
        <v>22</v>
      </c>
      <c r="H5319" s="7">
        <v>43399.903506944444</v>
      </c>
      <c r="I5319" s="7">
        <v>43392.912129629629</v>
      </c>
      <c r="J5319" s="4">
        <f t="shared" si="418"/>
        <v>2018</v>
      </c>
      <c r="K5319" s="4">
        <f t="shared" si="419"/>
        <v>10</v>
      </c>
      <c r="L5319" s="6">
        <f t="shared" si="415"/>
        <v>604054.99999998137</v>
      </c>
      <c r="M5319" s="8">
        <f t="shared" si="416"/>
        <v>10067.583333333023</v>
      </c>
      <c r="N5319" s="8">
        <f t="shared" si="417"/>
        <v>20135.166666666046</v>
      </c>
      <c r="O5319" s="18">
        <v>1</v>
      </c>
      <c r="P5319" s="6" t="s">
        <v>8838</v>
      </c>
      <c r="Q5319" s="6" t="s">
        <v>24</v>
      </c>
    </row>
    <row r="5320" spans="1:17" ht="15">
      <c r="A5320" s="6" t="s">
        <v>17</v>
      </c>
      <c r="B5320" s="6" t="s">
        <v>41</v>
      </c>
      <c r="C5320" s="6" t="s">
        <v>62</v>
      </c>
      <c r="D5320" s="6" t="s">
        <v>8839</v>
      </c>
      <c r="E5320" s="6">
        <v>1</v>
      </c>
      <c r="F5320" s="6" t="s">
        <v>1970</v>
      </c>
      <c r="G5320" s="6" t="s">
        <v>22</v>
      </c>
      <c r="H5320" s="7">
        <v>43399.903263888889</v>
      </c>
      <c r="I5320" s="7">
        <v>43392.912511574075</v>
      </c>
      <c r="J5320" s="4">
        <f t="shared" si="418"/>
        <v>2018</v>
      </c>
      <c r="K5320" s="4">
        <f t="shared" si="419"/>
        <v>10</v>
      </c>
      <c r="L5320" s="6">
        <f t="shared" si="415"/>
        <v>604000.99999993108</v>
      </c>
      <c r="M5320" s="8">
        <f t="shared" si="416"/>
        <v>10066.683333332185</v>
      </c>
      <c r="N5320" s="8">
        <f t="shared" si="417"/>
        <v>10066.683333332185</v>
      </c>
      <c r="O5320" s="18">
        <v>1</v>
      </c>
      <c r="P5320" s="6" t="s">
        <v>8840</v>
      </c>
      <c r="Q5320" s="6" t="s">
        <v>24</v>
      </c>
    </row>
    <row r="5321" spans="1:17" ht="15">
      <c r="A5321" s="6" t="s">
        <v>17</v>
      </c>
      <c r="B5321" s="6" t="s">
        <v>41</v>
      </c>
      <c r="C5321" s="6" t="s">
        <v>62</v>
      </c>
      <c r="D5321" s="6" t="s">
        <v>3315</v>
      </c>
      <c r="E5321" s="6">
        <v>59</v>
      </c>
      <c r="F5321" s="6" t="s">
        <v>1970</v>
      </c>
      <c r="G5321" s="6" t="s">
        <v>22</v>
      </c>
      <c r="H5321" s="7">
        <v>43398.515972222223</v>
      </c>
      <c r="I5321" s="7">
        <v>43392.915173611109</v>
      </c>
      <c r="J5321" s="4">
        <f t="shared" si="418"/>
        <v>2018</v>
      </c>
      <c r="K5321" s="4">
        <f t="shared" si="419"/>
        <v>10</v>
      </c>
      <c r="L5321" s="6">
        <f t="shared" si="415"/>
        <v>483909.00000028778</v>
      </c>
      <c r="M5321" s="8">
        <f t="shared" si="416"/>
        <v>8065.1500000047963</v>
      </c>
      <c r="N5321" s="8">
        <f t="shared" si="417"/>
        <v>475843.85000028298</v>
      </c>
      <c r="O5321" s="18">
        <v>1</v>
      </c>
      <c r="P5321" s="6" t="s">
        <v>8841</v>
      </c>
      <c r="Q5321" s="6" t="s">
        <v>24</v>
      </c>
    </row>
    <row r="5322" spans="1:17" ht="15">
      <c r="A5322" s="6" t="s">
        <v>17</v>
      </c>
      <c r="B5322" s="6" t="s">
        <v>41</v>
      </c>
      <c r="C5322" s="6" t="s">
        <v>62</v>
      </c>
      <c r="D5322" s="6" t="s">
        <v>361</v>
      </c>
      <c r="E5322" s="6">
        <v>2</v>
      </c>
      <c r="F5322" s="6" t="s">
        <v>1970</v>
      </c>
      <c r="G5322" s="6" t="s">
        <v>22</v>
      </c>
      <c r="H5322" s="7">
        <v>43401.816863425927</v>
      </c>
      <c r="I5322" s="7">
        <v>43392.91578703704</v>
      </c>
      <c r="J5322" s="4">
        <f t="shared" si="418"/>
        <v>2018</v>
      </c>
      <c r="K5322" s="4">
        <f t="shared" si="419"/>
        <v>10</v>
      </c>
      <c r="L5322" s="6">
        <f t="shared" si="420" ref="L5322:L5385">(H5322-I5322)*60*24*60</f>
        <v>769052.9999998631</v>
      </c>
      <c r="M5322" s="8">
        <f t="shared" si="416"/>
        <v>12817.549999997718</v>
      </c>
      <c r="N5322" s="8">
        <f t="shared" si="417"/>
        <v>25635.099999995437</v>
      </c>
      <c r="O5322" s="18">
        <v>1</v>
      </c>
      <c r="P5322" s="6" t="s">
        <v>8842</v>
      </c>
      <c r="Q5322" s="6" t="s">
        <v>24</v>
      </c>
    </row>
    <row r="5323" spans="1:17" ht="15">
      <c r="A5323" s="6" t="s">
        <v>17</v>
      </c>
      <c r="B5323" s="6" t="s">
        <v>41</v>
      </c>
      <c r="C5323" s="6" t="s">
        <v>62</v>
      </c>
      <c r="D5323" s="6" t="s">
        <v>8843</v>
      </c>
      <c r="E5323" s="6">
        <v>1</v>
      </c>
      <c r="F5323" s="6" t="s">
        <v>1970</v>
      </c>
      <c r="G5323" s="6" t="s">
        <v>22</v>
      </c>
      <c r="H5323" s="7">
        <v>43399.901967592596</v>
      </c>
      <c r="I5323" s="7">
        <v>43392.916504629633</v>
      </c>
      <c r="J5323" s="4">
        <f t="shared" si="418"/>
        <v>2018</v>
      </c>
      <c r="K5323" s="4">
        <f t="shared" si="419"/>
        <v>10</v>
      </c>
      <c r="L5323" s="6">
        <f t="shared" si="420"/>
        <v>603543.99999997113</v>
      </c>
      <c r="M5323" s="8">
        <f t="shared" si="416"/>
        <v>10059.066666666185</v>
      </c>
      <c r="N5323" s="8">
        <f t="shared" si="417"/>
        <v>10059.066666666185</v>
      </c>
      <c r="O5323" s="18">
        <v>1</v>
      </c>
      <c r="P5323" s="6" t="s">
        <v>8844</v>
      </c>
      <c r="Q5323" s="6" t="s">
        <v>24</v>
      </c>
    </row>
    <row r="5324" spans="1:17" ht="15">
      <c r="A5324" s="6" t="s">
        <v>17</v>
      </c>
      <c r="B5324" s="6" t="s">
        <v>41</v>
      </c>
      <c r="C5324" s="6" t="s">
        <v>62</v>
      </c>
      <c r="D5324" s="6" t="s">
        <v>2491</v>
      </c>
      <c r="E5324" s="6">
        <v>5</v>
      </c>
      <c r="F5324" s="6" t="s">
        <v>1970</v>
      </c>
      <c r="G5324" s="6" t="s">
        <v>22</v>
      </c>
      <c r="H5324" s="7">
        <v>43399.900706018518</v>
      </c>
      <c r="I5324" s="7">
        <v>43392.916770833333</v>
      </c>
      <c r="J5324" s="4">
        <f t="shared" si="418"/>
        <v>2018</v>
      </c>
      <c r="K5324" s="4">
        <f t="shared" si="419"/>
        <v>10</v>
      </c>
      <c r="L5324" s="6">
        <f t="shared" si="420"/>
        <v>603411.99999991804</v>
      </c>
      <c r="M5324" s="8">
        <f t="shared" si="416"/>
        <v>10056.866666665301</v>
      </c>
      <c r="N5324" s="8">
        <f t="shared" si="417"/>
        <v>50284.333333326504</v>
      </c>
      <c r="O5324" s="18">
        <v>1</v>
      </c>
      <c r="P5324" s="6" t="s">
        <v>8845</v>
      </c>
      <c r="Q5324" s="6" t="s">
        <v>24</v>
      </c>
    </row>
    <row r="5325" spans="1:17" ht="15">
      <c r="A5325" s="6" t="s">
        <v>17</v>
      </c>
      <c r="B5325" s="6" t="s">
        <v>41</v>
      </c>
      <c r="C5325" s="6" t="s">
        <v>62</v>
      </c>
      <c r="D5325" s="6" t="s">
        <v>8846</v>
      </c>
      <c r="E5325" s="6">
        <v>1</v>
      </c>
      <c r="F5325" s="6" t="s">
        <v>1970</v>
      </c>
      <c r="G5325" s="6" t="s">
        <v>22</v>
      </c>
      <c r="H5325" s="7">
        <v>43399.901342592595</v>
      </c>
      <c r="I5325" s="7">
        <v>43392.916990740741</v>
      </c>
      <c r="J5325" s="4">
        <f t="shared" si="418"/>
        <v>2018</v>
      </c>
      <c r="K5325" s="4">
        <f t="shared" si="419"/>
        <v>10</v>
      </c>
      <c r="L5325" s="6">
        <f t="shared" si="420"/>
        <v>603448.00000016112</v>
      </c>
      <c r="M5325" s="8">
        <f t="shared" si="416"/>
        <v>10057.466666669352</v>
      </c>
      <c r="N5325" s="8">
        <f t="shared" si="417"/>
        <v>10057.466666669352</v>
      </c>
      <c r="O5325" s="18">
        <v>1</v>
      </c>
      <c r="P5325" s="6" t="s">
        <v>8847</v>
      </c>
      <c r="Q5325" s="6" t="s">
        <v>24</v>
      </c>
    </row>
    <row r="5326" spans="1:17" ht="15">
      <c r="A5326" s="6" t="s">
        <v>17</v>
      </c>
      <c r="B5326" s="6" t="s">
        <v>41</v>
      </c>
      <c r="C5326" s="6" t="s">
        <v>62</v>
      </c>
      <c r="D5326" s="6" t="s">
        <v>1202</v>
      </c>
      <c r="E5326" s="6">
        <v>2</v>
      </c>
      <c r="F5326" s="6" t="s">
        <v>1970</v>
      </c>
      <c r="G5326" s="6" t="s">
        <v>22</v>
      </c>
      <c r="H5326" s="7">
        <v>43401.815254629626</v>
      </c>
      <c r="I5326" s="7">
        <v>43392.917256944442</v>
      </c>
      <c r="J5326" s="4">
        <f t="shared" si="418"/>
        <v>2018</v>
      </c>
      <c r="K5326" s="4">
        <f t="shared" si="419"/>
        <v>10</v>
      </c>
      <c r="L5326" s="6">
        <f t="shared" si="420"/>
        <v>768786.99999991804</v>
      </c>
      <c r="M5326" s="8">
        <f t="shared" si="416"/>
        <v>12813.116666665301</v>
      </c>
      <c r="N5326" s="8">
        <f t="shared" si="417"/>
        <v>25626.233333330601</v>
      </c>
      <c r="O5326" s="18">
        <v>1</v>
      </c>
      <c r="P5326" s="6" t="s">
        <v>8848</v>
      </c>
      <c r="Q5326" s="6" t="s">
        <v>24</v>
      </c>
    </row>
    <row r="5327" spans="1:17" ht="15">
      <c r="A5327" s="6" t="s">
        <v>17</v>
      </c>
      <c r="B5327" s="6" t="s">
        <v>41</v>
      </c>
      <c r="C5327" s="6" t="s">
        <v>135</v>
      </c>
      <c r="D5327" s="6" t="s">
        <v>8849</v>
      </c>
      <c r="E5327" s="6">
        <v>65</v>
      </c>
      <c r="F5327" s="6" t="s">
        <v>1970</v>
      </c>
      <c r="G5327" s="6" t="s">
        <v>22</v>
      </c>
      <c r="H5327" s="7">
        <v>43398.608472222222</v>
      </c>
      <c r="I5327" s="7">
        <v>43392.926793981482</v>
      </c>
      <c r="J5327" s="4">
        <f t="shared" si="418"/>
        <v>2018</v>
      </c>
      <c r="K5327" s="4">
        <f t="shared" si="419"/>
        <v>10</v>
      </c>
      <c r="L5327" s="6">
        <f t="shared" si="420"/>
        <v>490896.99999997392</v>
      </c>
      <c r="M5327" s="8">
        <f t="shared" si="416"/>
        <v>8181.616666666232</v>
      </c>
      <c r="N5327" s="8">
        <f t="shared" si="417"/>
        <v>531805.08333330508</v>
      </c>
      <c r="O5327" s="18">
        <v>1</v>
      </c>
      <c r="P5327" s="6" t="s">
        <v>8850</v>
      </c>
      <c r="Q5327" s="6" t="s">
        <v>24</v>
      </c>
    </row>
    <row r="5328" spans="1:17" ht="15">
      <c r="A5328" s="6" t="s">
        <v>17</v>
      </c>
      <c r="B5328" s="6" t="s">
        <v>18</v>
      </c>
      <c r="C5328" s="6" t="s">
        <v>35</v>
      </c>
      <c r="D5328" s="6" t="s">
        <v>6339</v>
      </c>
      <c r="E5328" s="6">
        <v>4</v>
      </c>
      <c r="F5328" s="6" t="s">
        <v>1970</v>
      </c>
      <c r="G5328" s="6" t="s">
        <v>22</v>
      </c>
      <c r="H5328" s="7">
        <v>43398.61136574074</v>
      </c>
      <c r="I5328" s="7">
        <v>43392.926793981482</v>
      </c>
      <c r="J5328" s="4">
        <f t="shared" si="418"/>
        <v>2018</v>
      </c>
      <c r="K5328" s="4">
        <f t="shared" si="419"/>
        <v>10</v>
      </c>
      <c r="L5328" s="6">
        <f t="shared" si="420"/>
        <v>491146.99999995064</v>
      </c>
      <c r="M5328" s="8">
        <f t="shared" si="416"/>
        <v>8185.7833333325107</v>
      </c>
      <c r="N5328" s="8">
        <f t="shared" si="417"/>
        <v>32743.133333330043</v>
      </c>
      <c r="O5328" s="18">
        <v>1</v>
      </c>
      <c r="P5328" s="6" t="s">
        <v>8851</v>
      </c>
      <c r="Q5328" s="6" t="s">
        <v>24</v>
      </c>
    </row>
    <row r="5329" spans="1:17" ht="15">
      <c r="A5329" s="6" t="s">
        <v>17</v>
      </c>
      <c r="B5329" s="6" t="s">
        <v>18</v>
      </c>
      <c r="C5329" s="6" t="s">
        <v>35</v>
      </c>
      <c r="D5329" s="6" t="s">
        <v>356</v>
      </c>
      <c r="E5329" s="6">
        <v>23</v>
      </c>
      <c r="F5329" s="6" t="s">
        <v>1970</v>
      </c>
      <c r="G5329" s="6" t="s">
        <v>22</v>
      </c>
      <c r="H5329" s="7">
        <v>43398.61515046296</v>
      </c>
      <c r="I5329" s="7">
        <v>43392.927094907405</v>
      </c>
      <c r="J5329" s="4">
        <f t="shared" si="418"/>
        <v>2018</v>
      </c>
      <c r="K5329" s="4">
        <f t="shared" si="419"/>
        <v>10</v>
      </c>
      <c r="L5329" s="6">
        <f t="shared" si="420"/>
        <v>491447.99999990501</v>
      </c>
      <c r="M5329" s="8">
        <f t="shared" si="416"/>
        <v>8190.7999999984168</v>
      </c>
      <c r="N5329" s="8">
        <f t="shared" si="417"/>
        <v>188388.39999996359</v>
      </c>
      <c r="O5329" s="18">
        <v>1</v>
      </c>
      <c r="P5329" s="6" t="s">
        <v>8852</v>
      </c>
      <c r="Q5329" s="6" t="s">
        <v>24</v>
      </c>
    </row>
    <row r="5330" spans="1:17" ht="15">
      <c r="A5330" s="6" t="s">
        <v>17</v>
      </c>
      <c r="B5330" s="6" t="s">
        <v>18</v>
      </c>
      <c r="C5330" s="6" t="s">
        <v>35</v>
      </c>
      <c r="D5330" s="6" t="s">
        <v>8853</v>
      </c>
      <c r="E5330" s="6">
        <v>3</v>
      </c>
      <c r="F5330" s="6" t="s">
        <v>1970</v>
      </c>
      <c r="G5330" s="6" t="s">
        <v>22</v>
      </c>
      <c r="H5330" s="7">
        <v>43398.616782407407</v>
      </c>
      <c r="I5330" s="7">
        <v>43392.927418981482</v>
      </c>
      <c r="J5330" s="4">
        <f t="shared" si="418"/>
        <v>2018</v>
      </c>
      <c r="K5330" s="4">
        <f t="shared" si="419"/>
        <v>10</v>
      </c>
      <c r="L5330" s="6">
        <f t="shared" si="420"/>
        <v>491560.99999991711</v>
      </c>
      <c r="M5330" s="8">
        <f t="shared" si="416"/>
        <v>8192.6833333319519</v>
      </c>
      <c r="N5330" s="8">
        <f t="shared" si="417"/>
        <v>24578.049999995856</v>
      </c>
      <c r="O5330" s="18">
        <v>1</v>
      </c>
      <c r="P5330" s="6" t="s">
        <v>8854</v>
      </c>
      <c r="Q5330" s="6" t="s">
        <v>24</v>
      </c>
    </row>
    <row r="5331" spans="1:17" ht="15">
      <c r="A5331" s="6" t="s">
        <v>17</v>
      </c>
      <c r="B5331" s="6" t="s">
        <v>18</v>
      </c>
      <c r="C5331" s="6" t="s">
        <v>35</v>
      </c>
      <c r="D5331" s="6" t="s">
        <v>5778</v>
      </c>
      <c r="E5331" s="6">
        <v>27</v>
      </c>
      <c r="F5331" s="6" t="s">
        <v>1970</v>
      </c>
      <c r="G5331" s="6" t="s">
        <v>22</v>
      </c>
      <c r="H5331" s="7">
        <v>43398.616516203707</v>
      </c>
      <c r="I5331" s="7">
        <v>43392.92769675926</v>
      </c>
      <c r="J5331" s="4">
        <f t="shared" si="418"/>
        <v>2018</v>
      </c>
      <c r="K5331" s="4">
        <f t="shared" si="419"/>
        <v>10</v>
      </c>
      <c r="L5331" s="6">
        <f t="shared" si="420"/>
        <v>491514.00000024587</v>
      </c>
      <c r="M5331" s="8">
        <f t="shared" si="416"/>
        <v>8191.9000000040978</v>
      </c>
      <c r="N5331" s="8">
        <f t="shared" si="417"/>
        <v>221181.30000011064</v>
      </c>
      <c r="O5331" s="18">
        <v>1</v>
      </c>
      <c r="P5331" s="6" t="s">
        <v>8855</v>
      </c>
      <c r="Q5331" s="6" t="s">
        <v>24</v>
      </c>
    </row>
    <row r="5332" spans="1:17" ht="15">
      <c r="A5332" s="6" t="s">
        <v>17</v>
      </c>
      <c r="B5332" s="6" t="s">
        <v>18</v>
      </c>
      <c r="C5332" s="6" t="s">
        <v>35</v>
      </c>
      <c r="D5332" s="6" t="s">
        <v>3981</v>
      </c>
      <c r="E5332" s="6">
        <v>5</v>
      </c>
      <c r="F5332" s="6" t="s">
        <v>1970</v>
      </c>
      <c r="G5332" s="6" t="s">
        <v>22</v>
      </c>
      <c r="H5332" s="7">
        <v>43398.616956018515</v>
      </c>
      <c r="I5332" s="7">
        <v>43392.927939814814</v>
      </c>
      <c r="J5332" s="4">
        <f t="shared" si="418"/>
        <v>2018</v>
      </c>
      <c r="K5332" s="4">
        <f t="shared" si="419"/>
        <v>10</v>
      </c>
      <c r="L5332" s="6">
        <f t="shared" si="420"/>
        <v>491530.99999981932</v>
      </c>
      <c r="M5332" s="8">
        <f t="shared" si="416"/>
        <v>8192.1833333303221</v>
      </c>
      <c r="N5332" s="8">
        <f t="shared" si="417"/>
        <v>40960.91666665161</v>
      </c>
      <c r="O5332" s="18">
        <v>1</v>
      </c>
      <c r="P5332" s="6" t="s">
        <v>8856</v>
      </c>
      <c r="Q5332" s="6" t="s">
        <v>24</v>
      </c>
    </row>
    <row r="5333" spans="1:17" ht="15">
      <c r="A5333" s="6" t="s">
        <v>17</v>
      </c>
      <c r="B5333" s="6" t="s">
        <v>18</v>
      </c>
      <c r="C5333" s="6" t="s">
        <v>35</v>
      </c>
      <c r="D5333" s="6" t="s">
        <v>8857</v>
      </c>
      <c r="E5333" s="6">
        <v>7</v>
      </c>
      <c r="F5333" s="6" t="s">
        <v>1970</v>
      </c>
      <c r="G5333" s="6" t="s">
        <v>22</v>
      </c>
      <c r="H5333" s="7">
        <v>43398.617476851854</v>
      </c>
      <c r="I5333" s="7">
        <v>43392.928229166668</v>
      </c>
      <c r="J5333" s="4">
        <f t="shared" si="418"/>
        <v>2018</v>
      </c>
      <c r="K5333" s="4">
        <f t="shared" si="419"/>
        <v>10</v>
      </c>
      <c r="L5333" s="6">
        <f t="shared" si="420"/>
        <v>491551.00000009406</v>
      </c>
      <c r="M5333" s="8">
        <f t="shared" si="416"/>
        <v>8192.5166666682344</v>
      </c>
      <c r="N5333" s="8">
        <f t="shared" si="417"/>
        <v>57347.616666677641</v>
      </c>
      <c r="O5333" s="18">
        <v>1</v>
      </c>
      <c r="P5333" s="6" t="s">
        <v>8858</v>
      </c>
      <c r="Q5333" s="6" t="s">
        <v>24</v>
      </c>
    </row>
    <row r="5334" spans="1:17" ht="15">
      <c r="A5334" s="6" t="s">
        <v>17</v>
      </c>
      <c r="B5334" s="6" t="s">
        <v>18</v>
      </c>
      <c r="C5334" s="6" t="s">
        <v>35</v>
      </c>
      <c r="D5334" s="6" t="s">
        <v>2742</v>
      </c>
      <c r="E5334" s="6">
        <v>15</v>
      </c>
      <c r="F5334" s="6" t="s">
        <v>1970</v>
      </c>
      <c r="G5334" s="6" t="s">
        <v>22</v>
      </c>
      <c r="H5334" s="7">
        <v>43403.336134259262</v>
      </c>
      <c r="I5334" s="7">
        <v>43392.932685185187</v>
      </c>
      <c r="J5334" s="4">
        <f t="shared" si="418"/>
        <v>2018</v>
      </c>
      <c r="K5334" s="4">
        <f t="shared" si="419"/>
        <v>10</v>
      </c>
      <c r="L5334" s="6">
        <f t="shared" si="420"/>
        <v>898858.00000000745</v>
      </c>
      <c r="M5334" s="8">
        <f t="shared" si="416"/>
        <v>14980.966666666791</v>
      </c>
      <c r="N5334" s="8">
        <f t="shared" si="417"/>
        <v>224714.50000000186</v>
      </c>
      <c r="O5334" s="18">
        <v>1</v>
      </c>
      <c r="P5334" s="6" t="s">
        <v>8859</v>
      </c>
      <c r="Q5334" s="6" t="s">
        <v>24</v>
      </c>
    </row>
    <row r="5335" spans="1:17" ht="15">
      <c r="A5335" s="6" t="s">
        <v>17</v>
      </c>
      <c r="B5335" s="6" t="s">
        <v>18</v>
      </c>
      <c r="C5335" s="6" t="s">
        <v>35</v>
      </c>
      <c r="D5335" s="6" t="s">
        <v>7511</v>
      </c>
      <c r="E5335" s="6">
        <v>2</v>
      </c>
      <c r="F5335" s="6" t="s">
        <v>1970</v>
      </c>
      <c r="G5335" s="6" t="s">
        <v>22</v>
      </c>
      <c r="H5335" s="7">
        <v>43402.464837962965</v>
      </c>
      <c r="I5335" s="7">
        <v>43392.954027777778</v>
      </c>
      <c r="J5335" s="4">
        <f t="shared" si="418"/>
        <v>2018</v>
      </c>
      <c r="K5335" s="4">
        <f t="shared" si="419"/>
        <v>10</v>
      </c>
      <c r="L5335" s="6">
        <f t="shared" si="420"/>
        <v>821734.00000019465</v>
      </c>
      <c r="M5335" s="8">
        <f t="shared" si="416"/>
        <v>13695.566666669911</v>
      </c>
      <c r="N5335" s="8">
        <f t="shared" si="417"/>
        <v>27391.133333339822</v>
      </c>
      <c r="O5335" s="18">
        <v>1</v>
      </c>
      <c r="P5335" s="6" t="s">
        <v>8860</v>
      </c>
      <c r="Q5335" s="6" t="s">
        <v>24</v>
      </c>
    </row>
    <row r="5336" spans="1:17" ht="15">
      <c r="A5336" s="6" t="s">
        <v>17</v>
      </c>
      <c r="B5336" s="6" t="s">
        <v>18</v>
      </c>
      <c r="C5336" s="6" t="s">
        <v>35</v>
      </c>
      <c r="D5336" s="6" t="s">
        <v>8861</v>
      </c>
      <c r="E5336" s="6">
        <v>310</v>
      </c>
      <c r="F5336" s="6" t="s">
        <v>1970</v>
      </c>
      <c r="G5336" s="6" t="s">
        <v>22</v>
      </c>
      <c r="H5336" s="7">
        <v>43393.517071759263</v>
      </c>
      <c r="I5336" s="7">
        <v>43392.95511574074</v>
      </c>
      <c r="J5336" s="4">
        <f t="shared" si="418"/>
        <v>2018</v>
      </c>
      <c r="K5336" s="4">
        <f t="shared" si="419"/>
        <v>10</v>
      </c>
      <c r="L5336" s="6">
        <f t="shared" si="420"/>
        <v>48553.000000328757</v>
      </c>
      <c r="M5336" s="8">
        <f t="shared" si="416"/>
        <v>809.21666667214595</v>
      </c>
      <c r="N5336" s="8">
        <f t="shared" si="417"/>
        <v>250857.16666836524</v>
      </c>
      <c r="O5336" s="18">
        <v>1</v>
      </c>
      <c r="P5336" s="6" t="s">
        <v>8862</v>
      </c>
      <c r="Q5336" s="6" t="s">
        <v>24</v>
      </c>
    </row>
    <row r="5337" spans="1:17" ht="15">
      <c r="A5337" s="6" t="s">
        <v>17</v>
      </c>
      <c r="B5337" s="6" t="s">
        <v>18</v>
      </c>
      <c r="C5337" s="6" t="s">
        <v>35</v>
      </c>
      <c r="D5337" s="6" t="s">
        <v>8863</v>
      </c>
      <c r="E5337" s="6">
        <v>153</v>
      </c>
      <c r="F5337" s="6" t="s">
        <v>1970</v>
      </c>
      <c r="G5337" s="6" t="s">
        <v>22</v>
      </c>
      <c r="H5337" s="7">
        <v>43393.451273148145</v>
      </c>
      <c r="I5337" s="7">
        <v>43392.95511574074</v>
      </c>
      <c r="J5337" s="4">
        <f t="shared" si="418"/>
        <v>2018</v>
      </c>
      <c r="K5337" s="4">
        <f t="shared" si="419"/>
        <v>10</v>
      </c>
      <c r="L5337" s="6">
        <f t="shared" si="420"/>
        <v>42867.999999714084</v>
      </c>
      <c r="M5337" s="8">
        <f t="shared" si="416"/>
        <v>714.4666666619014</v>
      </c>
      <c r="N5337" s="8">
        <f t="shared" si="417"/>
        <v>109313.39999927091</v>
      </c>
      <c r="O5337" s="18">
        <v>1</v>
      </c>
      <c r="P5337" s="6" t="s">
        <v>8864</v>
      </c>
      <c r="Q5337" s="6" t="s">
        <v>24</v>
      </c>
    </row>
    <row r="5338" spans="1:17" ht="15">
      <c r="A5338" s="6" t="s">
        <v>17</v>
      </c>
      <c r="B5338" s="6" t="s">
        <v>18</v>
      </c>
      <c r="C5338" s="6" t="s">
        <v>35</v>
      </c>
      <c r="D5338" s="6" t="s">
        <v>1448</v>
      </c>
      <c r="E5338" s="6">
        <v>2</v>
      </c>
      <c r="F5338" s="6" t="s">
        <v>1970</v>
      </c>
      <c r="G5338" s="6" t="s">
        <v>22</v>
      </c>
      <c r="H5338" s="7">
        <v>43397.339560185188</v>
      </c>
      <c r="I5338" s="7">
        <v>43392.95511574074</v>
      </c>
      <c r="J5338" s="4">
        <f t="shared" si="418"/>
        <v>2018</v>
      </c>
      <c r="K5338" s="4">
        <f t="shared" si="419"/>
        <v>10</v>
      </c>
      <c r="L5338" s="6">
        <f t="shared" si="420"/>
        <v>378816.00000027101</v>
      </c>
      <c r="M5338" s="8">
        <f t="shared" si="416"/>
        <v>6313.6000000045169</v>
      </c>
      <c r="N5338" s="8">
        <f t="shared" si="417"/>
        <v>12627.200000009034</v>
      </c>
      <c r="O5338" s="18">
        <v>1</v>
      </c>
      <c r="P5338" s="6" t="s">
        <v>8865</v>
      </c>
      <c r="Q5338" s="6" t="s">
        <v>24</v>
      </c>
    </row>
    <row r="5339" spans="1:17" ht="15">
      <c r="A5339" s="6" t="s">
        <v>17</v>
      </c>
      <c r="B5339" s="6" t="s">
        <v>18</v>
      </c>
      <c r="C5339" s="6" t="s">
        <v>35</v>
      </c>
      <c r="D5339" s="6" t="s">
        <v>3162</v>
      </c>
      <c r="E5339" s="6">
        <v>4</v>
      </c>
      <c r="F5339" s="6" t="s">
        <v>1970</v>
      </c>
      <c r="G5339" s="6" t="s">
        <v>22</v>
      </c>
      <c r="H5339" s="7">
        <v>43402.463541666664</v>
      </c>
      <c r="I5339" s="7">
        <v>43392.95511574074</v>
      </c>
      <c r="J5339" s="4">
        <f t="shared" si="418"/>
        <v>2018</v>
      </c>
      <c r="K5339" s="4">
        <f t="shared" si="419"/>
        <v>10</v>
      </c>
      <c r="L5339" s="6">
        <f t="shared" si="420"/>
        <v>821527.99999981653</v>
      </c>
      <c r="M5339" s="8">
        <f t="shared" si="416"/>
        <v>13692.133333330275</v>
      </c>
      <c r="N5339" s="8">
        <f t="shared" si="417"/>
        <v>54768.533333321102</v>
      </c>
      <c r="O5339" s="18">
        <v>1</v>
      </c>
      <c r="P5339" s="6" t="s">
        <v>8866</v>
      </c>
      <c r="Q5339" s="6" t="s">
        <v>24</v>
      </c>
    </row>
    <row r="5340" spans="1:17" ht="15">
      <c r="A5340" s="6" t="s">
        <v>17</v>
      </c>
      <c r="B5340" s="6" t="s">
        <v>18</v>
      </c>
      <c r="C5340" s="6" t="s">
        <v>35</v>
      </c>
      <c r="D5340" s="6" t="s">
        <v>1192</v>
      </c>
      <c r="E5340" s="6">
        <v>14</v>
      </c>
      <c r="F5340" s="6" t="s">
        <v>1970</v>
      </c>
      <c r="G5340" s="6" t="s">
        <v>22</v>
      </c>
      <c r="H5340" s="7">
        <v>43410.646655092591</v>
      </c>
      <c r="I5340" s="7">
        <v>43392.95511574074</v>
      </c>
      <c r="J5340" s="4">
        <f t="shared" si="418"/>
        <v>2018</v>
      </c>
      <c r="K5340" s="4">
        <f t="shared" si="419"/>
        <v>10</v>
      </c>
      <c r="L5340" s="6">
        <f t="shared" si="420"/>
        <v>1528548.9999998594</v>
      </c>
      <c r="M5340" s="8">
        <f t="shared" si="416"/>
        <v>25475.816666664323</v>
      </c>
      <c r="N5340" s="8">
        <f t="shared" si="417"/>
        <v>356661.43333330052</v>
      </c>
      <c r="O5340" s="18">
        <v>1</v>
      </c>
      <c r="P5340" s="6" t="s">
        <v>8867</v>
      </c>
      <c r="Q5340" s="6" t="s">
        <v>24</v>
      </c>
    </row>
    <row r="5341" spans="1:17" ht="15">
      <c r="A5341" s="6" t="s">
        <v>17</v>
      </c>
      <c r="B5341" s="6" t="s">
        <v>18</v>
      </c>
      <c r="C5341" s="6" t="s">
        <v>35</v>
      </c>
      <c r="D5341" s="6" t="s">
        <v>7511</v>
      </c>
      <c r="E5341" s="6">
        <v>2</v>
      </c>
      <c r="F5341" s="6" t="s">
        <v>1970</v>
      </c>
      <c r="G5341" s="6" t="s">
        <v>22</v>
      </c>
      <c r="H5341" s="7">
        <v>43402.464629629627</v>
      </c>
      <c r="I5341" s="7">
        <v>43392.95511574074</v>
      </c>
      <c r="J5341" s="4">
        <f t="shared" si="418"/>
        <v>2018</v>
      </c>
      <c r="K5341" s="4">
        <f t="shared" si="419"/>
        <v>10</v>
      </c>
      <c r="L5341" s="6">
        <f t="shared" si="420"/>
        <v>821621.99999978766</v>
      </c>
      <c r="M5341" s="8">
        <f t="shared" si="416"/>
        <v>13693.699999996461</v>
      </c>
      <c r="N5341" s="8">
        <f t="shared" si="417"/>
        <v>27387.399999992922</v>
      </c>
      <c r="O5341" s="18">
        <v>1</v>
      </c>
      <c r="P5341" s="6" t="s">
        <v>8868</v>
      </c>
      <c r="Q5341" s="6" t="s">
        <v>24</v>
      </c>
    </row>
    <row r="5342" spans="1:17" ht="15">
      <c r="A5342" s="6" t="s">
        <v>17</v>
      </c>
      <c r="B5342" s="6" t="s">
        <v>18</v>
      </c>
      <c r="C5342" s="6" t="s">
        <v>35</v>
      </c>
      <c r="D5342" s="6" t="s">
        <v>8869</v>
      </c>
      <c r="E5342" s="6">
        <v>474</v>
      </c>
      <c r="F5342" s="6" t="s">
        <v>1970</v>
      </c>
      <c r="G5342" s="6" t="s">
        <v>22</v>
      </c>
      <c r="H5342" s="7">
        <v>43393.535532407404</v>
      </c>
      <c r="I5342" s="7">
        <v>43392.95511574074</v>
      </c>
      <c r="J5342" s="4">
        <f t="shared" si="418"/>
        <v>2018</v>
      </c>
      <c r="K5342" s="4">
        <f t="shared" si="419"/>
        <v>10</v>
      </c>
      <c r="L5342" s="6">
        <f t="shared" si="420"/>
        <v>50147.999999765307</v>
      </c>
      <c r="M5342" s="8">
        <f t="shared" si="416"/>
        <v>835.79999999608845</v>
      </c>
      <c r="N5342" s="8">
        <f t="shared" si="417"/>
        <v>396169.19999814592</v>
      </c>
      <c r="O5342" s="18">
        <v>1</v>
      </c>
      <c r="P5342" s="6" t="s">
        <v>8870</v>
      </c>
      <c r="Q5342" s="6" t="s">
        <v>24</v>
      </c>
    </row>
    <row r="5343" spans="1:17" ht="15">
      <c r="A5343" s="6" t="s">
        <v>17</v>
      </c>
      <c r="B5343" s="6" t="s">
        <v>18</v>
      </c>
      <c r="C5343" s="6" t="s">
        <v>35</v>
      </c>
      <c r="D5343" s="6" t="s">
        <v>1061</v>
      </c>
      <c r="E5343" s="6">
        <v>2</v>
      </c>
      <c r="F5343" s="6" t="s">
        <v>1970</v>
      </c>
      <c r="G5343" s="6" t="s">
        <v>22</v>
      </c>
      <c r="H5343" s="7">
        <v>43401.45988425926</v>
      </c>
      <c r="I5343" s="7">
        <v>43392.95511574074</v>
      </c>
      <c r="J5343" s="4">
        <f t="shared" si="418"/>
        <v>2018</v>
      </c>
      <c r="K5343" s="4">
        <f t="shared" si="419"/>
        <v>10</v>
      </c>
      <c r="L5343" s="6">
        <f t="shared" si="420"/>
        <v>734812.00000012759</v>
      </c>
      <c r="M5343" s="8">
        <f t="shared" si="416"/>
        <v>12246.866666668793</v>
      </c>
      <c r="N5343" s="8">
        <f t="shared" si="417"/>
        <v>24493.733333337586</v>
      </c>
      <c r="O5343" s="18">
        <v>1</v>
      </c>
      <c r="P5343" s="6" t="s">
        <v>8871</v>
      </c>
      <c r="Q5343" s="6" t="s">
        <v>24</v>
      </c>
    </row>
    <row r="5344" spans="1:17" ht="15">
      <c r="A5344" s="6" t="s">
        <v>17</v>
      </c>
      <c r="B5344" s="6" t="s">
        <v>18</v>
      </c>
      <c r="C5344" s="6" t="s">
        <v>35</v>
      </c>
      <c r="D5344" s="6" t="s">
        <v>8872</v>
      </c>
      <c r="E5344" s="6">
        <v>6</v>
      </c>
      <c r="F5344" s="6" t="s">
        <v>1970</v>
      </c>
      <c r="G5344" s="6" t="s">
        <v>22</v>
      </c>
      <c r="H5344" s="7">
        <v>43401.413206018522</v>
      </c>
      <c r="I5344" s="7">
        <v>43392.95511574074</v>
      </c>
      <c r="J5344" s="4">
        <f t="shared" si="418"/>
        <v>2018</v>
      </c>
      <c r="K5344" s="4">
        <f t="shared" si="419"/>
        <v>10</v>
      </c>
      <c r="L5344" s="6">
        <f t="shared" si="420"/>
        <v>730779.00000032969</v>
      </c>
      <c r="M5344" s="8">
        <f t="shared" si="416"/>
        <v>12179.650000005495</v>
      </c>
      <c r="N5344" s="8">
        <f t="shared" si="417"/>
        <v>73077.900000032969</v>
      </c>
      <c r="O5344" s="18">
        <v>1</v>
      </c>
      <c r="P5344" s="6" t="s">
        <v>8873</v>
      </c>
      <c r="Q5344" s="6" t="s">
        <v>24</v>
      </c>
    </row>
    <row r="5345" spans="1:17" ht="15">
      <c r="A5345" s="6" t="s">
        <v>17</v>
      </c>
      <c r="B5345" s="6" t="s">
        <v>18</v>
      </c>
      <c r="C5345" s="6" t="s">
        <v>35</v>
      </c>
      <c r="D5345" s="6" t="s">
        <v>8874</v>
      </c>
      <c r="E5345" s="6">
        <v>9</v>
      </c>
      <c r="F5345" s="6" t="s">
        <v>1970</v>
      </c>
      <c r="G5345" s="6" t="s">
        <v>22</v>
      </c>
      <c r="H5345" s="7">
        <v>43402.464212962965</v>
      </c>
      <c r="I5345" s="7">
        <v>43392.95511574074</v>
      </c>
      <c r="J5345" s="4">
        <f t="shared" si="418"/>
        <v>2018</v>
      </c>
      <c r="K5345" s="4">
        <f t="shared" si="419"/>
        <v>10</v>
      </c>
      <c r="L5345" s="6">
        <f t="shared" si="420"/>
        <v>821586.00000017323</v>
      </c>
      <c r="M5345" s="8">
        <f t="shared" si="416"/>
        <v>13693.100000002887</v>
      </c>
      <c r="N5345" s="8">
        <f t="shared" si="417"/>
        <v>123237.90000002598</v>
      </c>
      <c r="O5345" s="18">
        <v>1</v>
      </c>
      <c r="P5345" s="6" t="s">
        <v>8875</v>
      </c>
      <c r="Q5345" s="6" t="s">
        <v>24</v>
      </c>
    </row>
    <row r="5346" spans="1:17" ht="15">
      <c r="A5346" s="6" t="s">
        <v>17</v>
      </c>
      <c r="B5346" s="6" t="s">
        <v>18</v>
      </c>
      <c r="C5346" s="6" t="s">
        <v>35</v>
      </c>
      <c r="D5346" s="6" t="s">
        <v>8876</v>
      </c>
      <c r="E5346" s="6">
        <v>2</v>
      </c>
      <c r="F5346" s="6" t="s">
        <v>1970</v>
      </c>
      <c r="G5346" s="6" t="s">
        <v>22</v>
      </c>
      <c r="H5346" s="7">
        <v>43402.463784722226</v>
      </c>
      <c r="I5346" s="7">
        <v>43392.95511574074</v>
      </c>
      <c r="J5346" s="4">
        <f t="shared" si="418"/>
        <v>2018</v>
      </c>
      <c r="K5346" s="4">
        <f t="shared" si="419"/>
        <v>10</v>
      </c>
      <c r="L5346" s="6">
        <f t="shared" si="420"/>
        <v>821549.00000032503</v>
      </c>
      <c r="M5346" s="8">
        <f t="shared" si="416"/>
        <v>13692.483333338751</v>
      </c>
      <c r="N5346" s="8">
        <f t="shared" si="417"/>
        <v>27384.966666677501</v>
      </c>
      <c r="O5346" s="18">
        <v>1</v>
      </c>
      <c r="P5346" s="6" t="s">
        <v>8877</v>
      </c>
      <c r="Q5346" s="6" t="s">
        <v>24</v>
      </c>
    </row>
    <row r="5347" spans="1:17" ht="15">
      <c r="A5347" s="6" t="s">
        <v>17</v>
      </c>
      <c r="B5347" s="6" t="s">
        <v>18</v>
      </c>
      <c r="C5347" s="6" t="s">
        <v>35</v>
      </c>
      <c r="D5347" s="6" t="s">
        <v>121</v>
      </c>
      <c r="E5347" s="6">
        <v>22</v>
      </c>
      <c r="F5347" s="6" t="s">
        <v>1970</v>
      </c>
      <c r="G5347" s="6" t="s">
        <v>22</v>
      </c>
      <c r="H5347" s="7">
        <v>43401.412118055552</v>
      </c>
      <c r="I5347" s="7">
        <v>43392.95511574074</v>
      </c>
      <c r="J5347" s="4">
        <f t="shared" si="418"/>
        <v>2018</v>
      </c>
      <c r="K5347" s="4">
        <f t="shared" si="419"/>
        <v>10</v>
      </c>
      <c r="L5347" s="6">
        <f t="shared" si="420"/>
        <v>730684.99999972992</v>
      </c>
      <c r="M5347" s="8">
        <f t="shared" si="416"/>
        <v>12178.083333328832</v>
      </c>
      <c r="N5347" s="8">
        <f t="shared" si="417"/>
        <v>267917.8333332343</v>
      </c>
      <c r="O5347" s="18">
        <v>1</v>
      </c>
      <c r="P5347" s="6" t="s">
        <v>8878</v>
      </c>
      <c r="Q5347" s="6" t="s">
        <v>24</v>
      </c>
    </row>
    <row r="5348" spans="1:17" ht="15">
      <c r="A5348" s="6" t="s">
        <v>17</v>
      </c>
      <c r="B5348" s="6" t="s">
        <v>18</v>
      </c>
      <c r="C5348" s="6" t="s">
        <v>35</v>
      </c>
      <c r="D5348" s="6" t="s">
        <v>1452</v>
      </c>
      <c r="E5348" s="6">
        <v>7</v>
      </c>
      <c r="F5348" s="6" t="s">
        <v>1970</v>
      </c>
      <c r="G5348" s="6" t="s">
        <v>22</v>
      </c>
      <c r="H5348" s="7">
        <v>43397.340057870373</v>
      </c>
      <c r="I5348" s="7">
        <v>43392.95511574074</v>
      </c>
      <c r="J5348" s="4">
        <f t="shared" si="418"/>
        <v>2018</v>
      </c>
      <c r="K5348" s="4">
        <f t="shared" si="419"/>
        <v>10</v>
      </c>
      <c r="L5348" s="6">
        <f t="shared" si="420"/>
        <v>378859.0000002645</v>
      </c>
      <c r="M5348" s="8">
        <f t="shared" si="416"/>
        <v>6314.3166666710749</v>
      </c>
      <c r="N5348" s="8">
        <f t="shared" si="417"/>
        <v>44200.216666697524</v>
      </c>
      <c r="O5348" s="18">
        <v>1</v>
      </c>
      <c r="P5348" s="6" t="s">
        <v>8879</v>
      </c>
      <c r="Q5348" s="6" t="s">
        <v>24</v>
      </c>
    </row>
    <row r="5349" spans="1:19" s="152" customFormat="1" ht="15">
      <c r="A5349" s="156" t="s">
        <v>29</v>
      </c>
      <c r="B5349" s="156" t="s">
        <v>87</v>
      </c>
      <c r="C5349" s="156" t="s">
        <v>103</v>
      </c>
      <c r="D5349" s="156" t="s">
        <v>1294</v>
      </c>
      <c r="E5349" s="156">
        <v>1</v>
      </c>
      <c r="F5349" s="156" t="s">
        <v>85</v>
      </c>
      <c r="G5349" s="156" t="s">
        <v>22</v>
      </c>
      <c r="H5349" s="157">
        <v>43393.316666666666</v>
      </c>
      <c r="I5349" s="157">
        <v>43393.229166666664</v>
      </c>
      <c r="J5349" s="4">
        <f t="shared" si="418"/>
        <v>2018</v>
      </c>
      <c r="K5349" s="4">
        <f t="shared" si="419"/>
        <v>10</v>
      </c>
      <c r="L5349" s="156">
        <f t="shared" si="420"/>
        <v>7560.0000001257285</v>
      </c>
      <c r="M5349" s="154">
        <f t="shared" si="416"/>
        <v>126.00000000209548</v>
      </c>
      <c r="N5349" s="154">
        <f t="shared" si="417"/>
        <v>126.00000000209548</v>
      </c>
      <c r="O5349" s="155">
        <v>1</v>
      </c>
      <c r="P5349" s="156" t="s">
        <v>8880</v>
      </c>
      <c r="Q5349" s="156" t="s">
        <v>24</v>
      </c>
      <c r="S5349"/>
    </row>
    <row r="5350" spans="1:17" ht="15">
      <c r="A5350" s="6" t="s">
        <v>17</v>
      </c>
      <c r="B5350" s="6" t="s">
        <v>18</v>
      </c>
      <c r="C5350" s="6" t="s">
        <v>35</v>
      </c>
      <c r="D5350" s="6" t="s">
        <v>2206</v>
      </c>
      <c r="E5350" s="6">
        <v>17</v>
      </c>
      <c r="F5350" s="6" t="s">
        <v>33</v>
      </c>
      <c r="G5350" s="6" t="s">
        <v>22</v>
      </c>
      <c r="H5350" s="7">
        <v>43239.645416666666</v>
      </c>
      <c r="I5350" s="7">
        <v>43239.599999999999</v>
      </c>
      <c r="J5350" s="4">
        <f t="shared" si="418"/>
        <v>2018</v>
      </c>
      <c r="K5350" s="4">
        <f t="shared" si="419"/>
        <v>5</v>
      </c>
      <c r="L5350" s="6">
        <f t="shared" si="420"/>
        <v>3924.0000000922009</v>
      </c>
      <c r="M5350" s="8">
        <f t="shared" si="416"/>
        <v>65.400000001536682</v>
      </c>
      <c r="N5350" s="8">
        <f t="shared" si="417"/>
        <v>1111.8000000261236</v>
      </c>
      <c r="O5350" s="18">
        <v>1</v>
      </c>
      <c r="P5350" s="6" t="s">
        <v>8881</v>
      </c>
      <c r="Q5350" s="6" t="s">
        <v>24</v>
      </c>
    </row>
    <row r="5351" spans="1:17" ht="15">
      <c r="A5351" s="6" t="s">
        <v>17</v>
      </c>
      <c r="B5351" s="6" t="s">
        <v>18</v>
      </c>
      <c r="C5351" s="6" t="s">
        <v>19</v>
      </c>
      <c r="D5351" s="6" t="s">
        <v>8882</v>
      </c>
      <c r="E5351" s="6">
        <v>1</v>
      </c>
      <c r="F5351" s="6" t="s">
        <v>33</v>
      </c>
      <c r="G5351" s="6" t="s">
        <v>22</v>
      </c>
      <c r="H5351" s="7">
        <v>43241.609027777777</v>
      </c>
      <c r="I5351" s="7">
        <v>43241.559027777781</v>
      </c>
      <c r="J5351" s="4">
        <f t="shared" si="418"/>
        <v>2018</v>
      </c>
      <c r="K5351" s="4">
        <f t="shared" si="419"/>
        <v>5</v>
      </c>
      <c r="L5351" s="6">
        <f t="shared" si="420"/>
        <v>4319.9999996228144</v>
      </c>
      <c r="M5351" s="8">
        <f t="shared" si="416"/>
        <v>71.999999993713573</v>
      </c>
      <c r="N5351" s="8">
        <f t="shared" si="417"/>
        <v>71.999999993713573</v>
      </c>
      <c r="O5351" s="18">
        <v>1</v>
      </c>
      <c r="P5351" s="6" t="s">
        <v>8883</v>
      </c>
      <c r="Q5351" s="6" t="s">
        <v>24</v>
      </c>
    </row>
    <row r="5352" spans="1:17" ht="15">
      <c r="A5352" s="6" t="s">
        <v>17</v>
      </c>
      <c r="B5352" s="6" t="s">
        <v>18</v>
      </c>
      <c r="C5352" s="6" t="s">
        <v>19</v>
      </c>
      <c r="D5352" s="6" t="s">
        <v>8884</v>
      </c>
      <c r="E5352" s="6">
        <v>3</v>
      </c>
      <c r="F5352" s="6" t="s">
        <v>33</v>
      </c>
      <c r="G5352" s="6" t="s">
        <v>22</v>
      </c>
      <c r="H5352" s="7">
        <v>43253.721041666664</v>
      </c>
      <c r="I5352" s="7">
        <v>43253.646527777775</v>
      </c>
      <c r="J5352" s="4">
        <f t="shared" si="418"/>
        <v>2018</v>
      </c>
      <c r="K5352" s="4">
        <f t="shared" si="419"/>
        <v>6</v>
      </c>
      <c r="L5352" s="6">
        <f t="shared" si="420"/>
        <v>6437.9999999888241</v>
      </c>
      <c r="M5352" s="8">
        <f t="shared" si="416"/>
        <v>107.29999999981374</v>
      </c>
      <c r="N5352" s="8">
        <f t="shared" si="417"/>
        <v>321.89999999944121</v>
      </c>
      <c r="O5352" s="18">
        <v>1</v>
      </c>
      <c r="P5352" s="6" t="s">
        <v>8885</v>
      </c>
      <c r="Q5352" s="6" t="s">
        <v>24</v>
      </c>
    </row>
    <row r="5353" spans="1:17" ht="15">
      <c r="A5353" s="6" t="s">
        <v>17</v>
      </c>
      <c r="B5353" s="6" t="s">
        <v>41</v>
      </c>
      <c r="C5353" s="6" t="s">
        <v>42</v>
      </c>
      <c r="D5353" s="6" t="s">
        <v>8886</v>
      </c>
      <c r="E5353" s="6">
        <v>12</v>
      </c>
      <c r="F5353" s="6" t="s">
        <v>1970</v>
      </c>
      <c r="G5353" s="6" t="s">
        <v>22</v>
      </c>
      <c r="H5353" s="7">
        <v>43394.336504629631</v>
      </c>
      <c r="I5353" s="7">
        <v>43393.358495370368</v>
      </c>
      <c r="J5353" s="4">
        <f t="shared" si="418"/>
        <v>2018</v>
      </c>
      <c r="K5353" s="4">
        <f t="shared" si="419"/>
        <v>10</v>
      </c>
      <c r="L5353" s="6">
        <f t="shared" si="420"/>
        <v>84500.00000030268</v>
      </c>
      <c r="M5353" s="8">
        <f t="shared" si="416"/>
        <v>1408.333333338378</v>
      </c>
      <c r="N5353" s="8">
        <f t="shared" si="417"/>
        <v>16900.000000060536</v>
      </c>
      <c r="O5353" s="18">
        <v>1</v>
      </c>
      <c r="P5353" s="6" t="s">
        <v>8887</v>
      </c>
      <c r="Q5353" s="6" t="s">
        <v>24</v>
      </c>
    </row>
    <row r="5354" spans="1:17" ht="15">
      <c r="A5354" s="6" t="s">
        <v>17</v>
      </c>
      <c r="B5354" s="6" t="s">
        <v>41</v>
      </c>
      <c r="C5354" s="6" t="s">
        <v>42</v>
      </c>
      <c r="D5354" s="6" t="s">
        <v>8888</v>
      </c>
      <c r="E5354" s="6">
        <v>37</v>
      </c>
      <c r="F5354" s="6" t="s">
        <v>1970</v>
      </c>
      <c r="G5354" s="6" t="s">
        <v>22</v>
      </c>
      <c r="H5354" s="7">
        <v>43395.512361111112</v>
      </c>
      <c r="I5354" s="7">
        <v>43393.358495370368</v>
      </c>
      <c r="J5354" s="4">
        <f t="shared" si="418"/>
        <v>2018</v>
      </c>
      <c r="K5354" s="4">
        <f t="shared" si="419"/>
        <v>10</v>
      </c>
      <c r="L5354" s="6">
        <f t="shared" si="420"/>
        <v>186094.00000025053</v>
      </c>
      <c r="M5354" s="8">
        <f t="shared" si="416"/>
        <v>3101.5666666708421</v>
      </c>
      <c r="N5354" s="8">
        <f t="shared" si="417"/>
        <v>114757.96666682116</v>
      </c>
      <c r="O5354" s="18">
        <v>1</v>
      </c>
      <c r="P5354" s="6" t="s">
        <v>8889</v>
      </c>
      <c r="Q5354" s="6" t="s">
        <v>24</v>
      </c>
    </row>
    <row r="5355" spans="1:17" ht="15">
      <c r="A5355" s="6" t="s">
        <v>17</v>
      </c>
      <c r="B5355" s="6" t="s">
        <v>41</v>
      </c>
      <c r="C5355" s="6" t="s">
        <v>42</v>
      </c>
      <c r="D5355" s="6" t="s">
        <v>8890</v>
      </c>
      <c r="E5355" s="6">
        <v>2</v>
      </c>
      <c r="F5355" s="6" t="s">
        <v>1970</v>
      </c>
      <c r="G5355" s="6" t="s">
        <v>22</v>
      </c>
      <c r="H5355" s="7">
        <v>43395.73709490741</v>
      </c>
      <c r="I5355" s="7">
        <v>43393.358495370368</v>
      </c>
      <c r="J5355" s="4">
        <f t="shared" si="418"/>
        <v>2018</v>
      </c>
      <c r="K5355" s="4">
        <f t="shared" si="419"/>
        <v>10</v>
      </c>
      <c r="L5355" s="6">
        <f t="shared" si="420"/>
        <v>205511.00000040606</v>
      </c>
      <c r="M5355" s="8">
        <f t="shared" si="416"/>
        <v>3425.1833333401009</v>
      </c>
      <c r="N5355" s="8">
        <f t="shared" si="417"/>
        <v>6850.3666666802019</v>
      </c>
      <c r="O5355" s="18">
        <v>1</v>
      </c>
      <c r="P5355" s="6" t="s">
        <v>8891</v>
      </c>
      <c r="Q5355" s="6" t="s">
        <v>24</v>
      </c>
    </row>
    <row r="5356" spans="1:17" ht="15">
      <c r="A5356" s="6" t="s">
        <v>17</v>
      </c>
      <c r="B5356" s="6" t="s">
        <v>41</v>
      </c>
      <c r="C5356" s="6" t="s">
        <v>42</v>
      </c>
      <c r="D5356" s="6" t="s">
        <v>8892</v>
      </c>
      <c r="E5356" s="6">
        <v>2</v>
      </c>
      <c r="F5356" s="6" t="s">
        <v>1970</v>
      </c>
      <c r="G5356" s="6" t="s">
        <v>22</v>
      </c>
      <c r="H5356" s="7">
        <v>43395.729745370372</v>
      </c>
      <c r="I5356" s="7">
        <v>43393.358495370368</v>
      </c>
      <c r="J5356" s="4">
        <f t="shared" si="418"/>
        <v>2018</v>
      </c>
      <c r="K5356" s="4">
        <f t="shared" si="419"/>
        <v>10</v>
      </c>
      <c r="L5356" s="6">
        <f t="shared" si="420"/>
        <v>204876.00000032689</v>
      </c>
      <c r="M5356" s="8">
        <f t="shared" si="416"/>
        <v>3414.6000000054482</v>
      </c>
      <c r="N5356" s="8">
        <f t="shared" si="417"/>
        <v>6829.2000000108965</v>
      </c>
      <c r="O5356" s="18">
        <v>1</v>
      </c>
      <c r="P5356" s="6" t="s">
        <v>8893</v>
      </c>
      <c r="Q5356" s="6" t="s">
        <v>24</v>
      </c>
    </row>
    <row r="5357" spans="1:17" ht="15">
      <c r="A5357" s="6" t="s">
        <v>17</v>
      </c>
      <c r="B5357" s="6" t="s">
        <v>41</v>
      </c>
      <c r="C5357" s="6" t="s">
        <v>42</v>
      </c>
      <c r="D5357" s="6" t="s">
        <v>8894</v>
      </c>
      <c r="E5357" s="6">
        <v>3</v>
      </c>
      <c r="F5357" s="6" t="s">
        <v>1970</v>
      </c>
      <c r="G5357" s="6" t="s">
        <v>22</v>
      </c>
      <c r="H5357" s="7">
        <v>43396.786944444444</v>
      </c>
      <c r="I5357" s="7">
        <v>43393.358495370368</v>
      </c>
      <c r="J5357" s="4">
        <f t="shared" si="418"/>
        <v>2018</v>
      </c>
      <c r="K5357" s="4">
        <f t="shared" si="419"/>
        <v>10</v>
      </c>
      <c r="L5357" s="6">
        <f t="shared" si="420"/>
        <v>296218.00000013318</v>
      </c>
      <c r="M5357" s="8">
        <f t="shared" si="416"/>
        <v>4936.9666666688863</v>
      </c>
      <c r="N5357" s="8">
        <f t="shared" si="417"/>
        <v>14810.900000006659</v>
      </c>
      <c r="O5357" s="18">
        <v>1</v>
      </c>
      <c r="P5357" s="6" t="s">
        <v>8895</v>
      </c>
      <c r="Q5357" s="6" t="s">
        <v>24</v>
      </c>
    </row>
    <row r="5358" spans="1:17" ht="15">
      <c r="A5358" s="6" t="s">
        <v>17</v>
      </c>
      <c r="B5358" s="6" t="s">
        <v>41</v>
      </c>
      <c r="C5358" s="6" t="s">
        <v>42</v>
      </c>
      <c r="D5358" s="6" t="s">
        <v>8896</v>
      </c>
      <c r="E5358" s="6">
        <v>7</v>
      </c>
      <c r="F5358" s="6" t="s">
        <v>1970</v>
      </c>
      <c r="G5358" s="6" t="s">
        <v>22</v>
      </c>
      <c r="H5358" s="7">
        <v>43394.35701388889</v>
      </c>
      <c r="I5358" s="7">
        <v>43393.358495370368</v>
      </c>
      <c r="J5358" s="4">
        <f t="shared" si="418"/>
        <v>2018</v>
      </c>
      <c r="K5358" s="4">
        <f t="shared" si="419"/>
        <v>10</v>
      </c>
      <c r="L5358" s="6">
        <f t="shared" si="420"/>
        <v>86272.00000025332</v>
      </c>
      <c r="M5358" s="8">
        <f t="shared" si="416"/>
        <v>1437.8666666708887</v>
      </c>
      <c r="N5358" s="8">
        <f t="shared" si="417"/>
        <v>10065.066666696221</v>
      </c>
      <c r="O5358" s="18">
        <v>1</v>
      </c>
      <c r="P5358" s="6" t="s">
        <v>8897</v>
      </c>
      <c r="Q5358" s="6" t="s">
        <v>24</v>
      </c>
    </row>
    <row r="5359" spans="1:17" ht="15">
      <c r="A5359" s="6" t="s">
        <v>17</v>
      </c>
      <c r="B5359" s="6" t="s">
        <v>41</v>
      </c>
      <c r="C5359" s="6" t="s">
        <v>42</v>
      </c>
      <c r="D5359" s="6" t="s">
        <v>8898</v>
      </c>
      <c r="E5359" s="6">
        <v>3</v>
      </c>
      <c r="F5359" s="6" t="s">
        <v>1970</v>
      </c>
      <c r="G5359" s="6" t="s">
        <v>22</v>
      </c>
      <c r="H5359" s="7">
        <v>43399.641168981485</v>
      </c>
      <c r="I5359" s="7">
        <v>43393.358495370368</v>
      </c>
      <c r="J5359" s="4">
        <f t="shared" si="418"/>
        <v>2018</v>
      </c>
      <c r="K5359" s="4">
        <f t="shared" si="419"/>
        <v>10</v>
      </c>
      <c r="L5359" s="6">
        <f t="shared" si="420"/>
        <v>542823.0000004638</v>
      </c>
      <c r="M5359" s="8">
        <f t="shared" si="416"/>
        <v>9047.05000000773</v>
      </c>
      <c r="N5359" s="8">
        <f t="shared" si="417"/>
        <v>27141.15000002319</v>
      </c>
      <c r="O5359" s="18">
        <v>1</v>
      </c>
      <c r="P5359" s="6" t="s">
        <v>8899</v>
      </c>
      <c r="Q5359" s="6" t="s">
        <v>24</v>
      </c>
    </row>
    <row r="5360" spans="1:17" ht="15">
      <c r="A5360" s="6" t="s">
        <v>17</v>
      </c>
      <c r="B5360" s="6" t="s">
        <v>41</v>
      </c>
      <c r="C5360" s="6" t="s">
        <v>42</v>
      </c>
      <c r="D5360" s="6" t="s">
        <v>3439</v>
      </c>
      <c r="E5360" s="6">
        <v>2</v>
      </c>
      <c r="F5360" s="6" t="s">
        <v>1970</v>
      </c>
      <c r="G5360" s="6" t="s">
        <v>22</v>
      </c>
      <c r="H5360" s="7">
        <v>43396.786087962966</v>
      </c>
      <c r="I5360" s="7">
        <v>43393.358495370368</v>
      </c>
      <c r="J5360" s="4">
        <f t="shared" si="418"/>
        <v>2018</v>
      </c>
      <c r="K5360" s="4">
        <f t="shared" si="419"/>
        <v>10</v>
      </c>
      <c r="L5360" s="6">
        <f t="shared" si="420"/>
        <v>296144.00000043679</v>
      </c>
      <c r="M5360" s="8">
        <f t="shared" si="416"/>
        <v>4935.7333333406132</v>
      </c>
      <c r="N5360" s="8">
        <f t="shared" si="417"/>
        <v>9871.4666666812263</v>
      </c>
      <c r="O5360" s="18">
        <v>1</v>
      </c>
      <c r="P5360" s="6" t="s">
        <v>8900</v>
      </c>
      <c r="Q5360" s="6" t="s">
        <v>24</v>
      </c>
    </row>
    <row r="5361" spans="1:17" ht="15">
      <c r="A5361" s="6" t="s">
        <v>17</v>
      </c>
      <c r="B5361" s="6" t="s">
        <v>18</v>
      </c>
      <c r="C5361" s="6" t="s">
        <v>35</v>
      </c>
      <c r="D5361" s="6" t="s">
        <v>8901</v>
      </c>
      <c r="E5361" s="6">
        <v>3</v>
      </c>
      <c r="F5361" s="6" t="s">
        <v>1970</v>
      </c>
      <c r="G5361" s="6" t="s">
        <v>22</v>
      </c>
      <c r="H5361" s="7">
        <v>43400.957800925928</v>
      </c>
      <c r="I5361" s="7">
        <v>43393.428912037038</v>
      </c>
      <c r="J5361" s="4">
        <f t="shared" si="418"/>
        <v>2018</v>
      </c>
      <c r="K5361" s="4">
        <f t="shared" si="419"/>
        <v>10</v>
      </c>
      <c r="L5361" s="6">
        <f t="shared" si="420"/>
        <v>650496.00000008941</v>
      </c>
      <c r="M5361" s="8">
        <f t="shared" si="416"/>
        <v>10841.60000000149</v>
      </c>
      <c r="N5361" s="8">
        <f t="shared" si="417"/>
        <v>32524.80000000447</v>
      </c>
      <c r="O5361" s="18">
        <v>1</v>
      </c>
      <c r="P5361" s="6" t="s">
        <v>8902</v>
      </c>
      <c r="Q5361" s="6" t="s">
        <v>24</v>
      </c>
    </row>
    <row r="5362" spans="1:17" ht="15">
      <c r="A5362" s="6" t="s">
        <v>17</v>
      </c>
      <c r="B5362" s="6" t="s">
        <v>18</v>
      </c>
      <c r="C5362" s="6" t="s">
        <v>35</v>
      </c>
      <c r="D5362" s="6" t="s">
        <v>8901</v>
      </c>
      <c r="E5362" s="6">
        <v>3</v>
      </c>
      <c r="F5362" s="6" t="s">
        <v>1970</v>
      </c>
      <c r="G5362" s="6" t="s">
        <v>22</v>
      </c>
      <c r="H5362" s="7">
        <v>43400.957696759258</v>
      </c>
      <c r="I5362" s="7">
        <v>43393.428912037038</v>
      </c>
      <c r="J5362" s="4">
        <f t="shared" si="418"/>
        <v>2018</v>
      </c>
      <c r="K5362" s="4">
        <f t="shared" si="419"/>
        <v>10</v>
      </c>
      <c r="L5362" s="6">
        <f t="shared" si="420"/>
        <v>650486.99999987148</v>
      </c>
      <c r="M5362" s="8">
        <f t="shared" si="416"/>
        <v>10841.449999997858</v>
      </c>
      <c r="N5362" s="8">
        <f t="shared" si="417"/>
        <v>32524.349999993574</v>
      </c>
      <c r="O5362" s="18">
        <v>1</v>
      </c>
      <c r="P5362" s="6" t="s">
        <v>8903</v>
      </c>
      <c r="Q5362" s="6" t="s">
        <v>24</v>
      </c>
    </row>
    <row r="5363" spans="1:17" ht="15">
      <c r="A5363" s="6" t="s">
        <v>17</v>
      </c>
      <c r="B5363" s="6" t="s">
        <v>18</v>
      </c>
      <c r="C5363" s="6" t="s">
        <v>35</v>
      </c>
      <c r="D5363" s="6" t="s">
        <v>2655</v>
      </c>
      <c r="E5363" s="6">
        <v>8</v>
      </c>
      <c r="F5363" s="6" t="s">
        <v>1970</v>
      </c>
      <c r="G5363" s="6" t="s">
        <v>22</v>
      </c>
      <c r="H5363" s="7">
        <v>43400.95784722222</v>
      </c>
      <c r="I5363" s="7">
        <v>43393.429120370369</v>
      </c>
      <c r="J5363" s="4">
        <f t="shared" si="418"/>
        <v>2018</v>
      </c>
      <c r="K5363" s="4">
        <f t="shared" si="419"/>
        <v>10</v>
      </c>
      <c r="L5363" s="6">
        <f t="shared" si="420"/>
        <v>650481.99999995995</v>
      </c>
      <c r="M5363" s="8">
        <f t="shared" si="416"/>
        <v>10841.366666665999</v>
      </c>
      <c r="N5363" s="8">
        <f t="shared" si="417"/>
        <v>86730.933333327994</v>
      </c>
      <c r="O5363" s="18">
        <v>1</v>
      </c>
      <c r="P5363" s="6" t="s">
        <v>8904</v>
      </c>
      <c r="Q5363" s="6" t="s">
        <v>24</v>
      </c>
    </row>
    <row r="5364" spans="1:17" ht="15">
      <c r="A5364" s="6" t="s">
        <v>17</v>
      </c>
      <c r="B5364" s="6" t="s">
        <v>18</v>
      </c>
      <c r="C5364" s="6" t="s">
        <v>35</v>
      </c>
      <c r="D5364" s="6" t="s">
        <v>8905</v>
      </c>
      <c r="E5364" s="6">
        <v>2</v>
      </c>
      <c r="F5364" s="6" t="s">
        <v>1970</v>
      </c>
      <c r="G5364" s="6" t="s">
        <v>22</v>
      </c>
      <c r="H5364" s="7">
        <v>43415.379988425928</v>
      </c>
      <c r="I5364" s="7">
        <v>43393.452418981484</v>
      </c>
      <c r="J5364" s="4">
        <f t="shared" si="418"/>
        <v>2018</v>
      </c>
      <c r="K5364" s="4">
        <f t="shared" si="419"/>
        <v>10</v>
      </c>
      <c r="L5364" s="6">
        <f t="shared" si="420"/>
        <v>1894541.9999999693</v>
      </c>
      <c r="M5364" s="8">
        <f t="shared" si="416"/>
        <v>31575.699999999488</v>
      </c>
      <c r="N5364" s="8">
        <f t="shared" si="417"/>
        <v>63151.399999998976</v>
      </c>
      <c r="O5364" s="18">
        <v>1</v>
      </c>
      <c r="P5364" s="6" t="s">
        <v>8906</v>
      </c>
      <c r="Q5364" s="6" t="s">
        <v>24</v>
      </c>
    </row>
    <row r="5365" spans="1:17" ht="15">
      <c r="A5365" s="6" t="s">
        <v>17</v>
      </c>
      <c r="B5365" s="6" t="s">
        <v>18</v>
      </c>
      <c r="C5365" s="6" t="s">
        <v>35</v>
      </c>
      <c r="D5365" s="6" t="s">
        <v>8907</v>
      </c>
      <c r="E5365" s="6">
        <v>1</v>
      </c>
      <c r="F5365" s="6" t="s">
        <v>1970</v>
      </c>
      <c r="G5365" s="6" t="s">
        <v>22</v>
      </c>
      <c r="H5365" s="7">
        <v>43407.812372685185</v>
      </c>
      <c r="I5365" s="7">
        <v>43393.452418981484</v>
      </c>
      <c r="J5365" s="4">
        <f t="shared" si="418"/>
        <v>2018</v>
      </c>
      <c r="K5365" s="4">
        <f t="shared" si="419"/>
        <v>10</v>
      </c>
      <c r="L5365" s="6">
        <f t="shared" si="420"/>
        <v>1240699.9999997439</v>
      </c>
      <c r="M5365" s="8">
        <f t="shared" si="416"/>
        <v>20678.333333329065</v>
      </c>
      <c r="N5365" s="8">
        <f t="shared" si="417"/>
        <v>20678.333333329065</v>
      </c>
      <c r="O5365" s="18">
        <v>1</v>
      </c>
      <c r="P5365" s="6" t="s">
        <v>8908</v>
      </c>
      <c r="Q5365" s="6" t="s">
        <v>24</v>
      </c>
    </row>
    <row r="5366" spans="1:17" ht="15">
      <c r="A5366" s="6" t="s">
        <v>17</v>
      </c>
      <c r="B5366" s="6" t="s">
        <v>18</v>
      </c>
      <c r="C5366" s="6" t="s">
        <v>35</v>
      </c>
      <c r="D5366" s="6" t="s">
        <v>2282</v>
      </c>
      <c r="E5366" s="6">
        <v>81</v>
      </c>
      <c r="F5366" s="6" t="s">
        <v>1970</v>
      </c>
      <c r="G5366" s="6" t="s">
        <v>22</v>
      </c>
      <c r="H5366" s="7">
        <v>43403.52925925926</v>
      </c>
      <c r="I5366" s="7">
        <v>43393.452418981484</v>
      </c>
      <c r="J5366" s="4">
        <f t="shared" si="418"/>
        <v>2018</v>
      </c>
      <c r="K5366" s="4">
        <f t="shared" si="419"/>
        <v>10</v>
      </c>
      <c r="L5366" s="6">
        <f t="shared" si="420"/>
        <v>870638.99999982677</v>
      </c>
      <c r="M5366" s="8">
        <f t="shared" si="416"/>
        <v>14510.649999997113</v>
      </c>
      <c r="N5366" s="8">
        <f t="shared" si="417"/>
        <v>1175362.6499997661</v>
      </c>
      <c r="O5366" s="18">
        <v>1</v>
      </c>
      <c r="P5366" s="6" t="s">
        <v>8909</v>
      </c>
      <c r="Q5366" s="6" t="s">
        <v>24</v>
      </c>
    </row>
    <row r="5367" spans="1:17" ht="15">
      <c r="A5367" s="6" t="s">
        <v>17</v>
      </c>
      <c r="B5367" s="6" t="s">
        <v>18</v>
      </c>
      <c r="C5367" s="6" t="s">
        <v>35</v>
      </c>
      <c r="D5367" s="6" t="s">
        <v>4127</v>
      </c>
      <c r="E5367" s="6">
        <v>63</v>
      </c>
      <c r="F5367" s="6" t="s">
        <v>1970</v>
      </c>
      <c r="G5367" s="6" t="s">
        <v>22</v>
      </c>
      <c r="H5367" s="7">
        <v>43395.438090277778</v>
      </c>
      <c r="I5367" s="7">
        <v>43393.452418981484</v>
      </c>
      <c r="J5367" s="4">
        <f t="shared" si="418"/>
        <v>2018</v>
      </c>
      <c r="K5367" s="4">
        <f t="shared" si="419"/>
        <v>10</v>
      </c>
      <c r="L5367" s="6">
        <f t="shared" si="420"/>
        <v>171561.99999977835</v>
      </c>
      <c r="M5367" s="8">
        <f t="shared" si="416"/>
        <v>2859.3666666629724</v>
      </c>
      <c r="N5367" s="8">
        <f t="shared" si="417"/>
        <v>180140.09999976726</v>
      </c>
      <c r="O5367" s="18">
        <v>1</v>
      </c>
      <c r="P5367" s="6" t="s">
        <v>8910</v>
      </c>
      <c r="Q5367" s="6" t="s">
        <v>24</v>
      </c>
    </row>
    <row r="5368" spans="1:17" ht="15">
      <c r="A5368" s="6" t="s">
        <v>17</v>
      </c>
      <c r="B5368" s="6" t="s">
        <v>41</v>
      </c>
      <c r="C5368" s="6" t="s">
        <v>135</v>
      </c>
      <c r="D5368" s="6" t="s">
        <v>8911</v>
      </c>
      <c r="E5368" s="6">
        <v>21</v>
      </c>
      <c r="F5368" s="6" t="s">
        <v>1970</v>
      </c>
      <c r="G5368" s="6" t="s">
        <v>22</v>
      </c>
      <c r="H5368" s="7">
        <v>43399.032083333332</v>
      </c>
      <c r="I5368" s="7">
        <v>43393.474166666667</v>
      </c>
      <c r="J5368" s="4">
        <f t="shared" si="418"/>
        <v>2018</v>
      </c>
      <c r="K5368" s="4">
        <f t="shared" si="419"/>
        <v>10</v>
      </c>
      <c r="L5368" s="6">
        <f t="shared" si="420"/>
        <v>480203.99999984074</v>
      </c>
      <c r="M5368" s="8">
        <f t="shared" si="416"/>
        <v>8003.3999999973457</v>
      </c>
      <c r="N5368" s="8">
        <f t="shared" si="417"/>
        <v>168071.39999994426</v>
      </c>
      <c r="O5368" s="18">
        <v>1</v>
      </c>
      <c r="P5368" s="6" t="s">
        <v>8912</v>
      </c>
      <c r="Q5368" s="6" t="s">
        <v>24</v>
      </c>
    </row>
    <row r="5369" spans="1:17" ht="15">
      <c r="A5369" s="6" t="s">
        <v>17</v>
      </c>
      <c r="B5369" s="6" t="s">
        <v>18</v>
      </c>
      <c r="C5369" s="6" t="s">
        <v>35</v>
      </c>
      <c r="D5369" s="6" t="s">
        <v>8913</v>
      </c>
      <c r="E5369" s="6">
        <v>4</v>
      </c>
      <c r="F5369" s="6" t="s">
        <v>1970</v>
      </c>
      <c r="G5369" s="6" t="s">
        <v>22</v>
      </c>
      <c r="H5369" s="7">
        <v>43398.612534722219</v>
      </c>
      <c r="I5369" s="7">
        <v>43393.477013888885</v>
      </c>
      <c r="J5369" s="4">
        <f t="shared" si="418"/>
        <v>2018</v>
      </c>
      <c r="K5369" s="4">
        <f t="shared" si="419"/>
        <v>10</v>
      </c>
      <c r="L5369" s="6">
        <f t="shared" si="420"/>
        <v>443709.00000000838</v>
      </c>
      <c r="M5369" s="8">
        <f t="shared" si="416"/>
        <v>7395.1500000001397</v>
      </c>
      <c r="N5369" s="8">
        <f t="shared" si="417"/>
        <v>29580.600000000559</v>
      </c>
      <c r="O5369" s="18">
        <v>1</v>
      </c>
      <c r="P5369" s="6" t="s">
        <v>8914</v>
      </c>
      <c r="Q5369" s="6" t="s">
        <v>24</v>
      </c>
    </row>
    <row r="5370" spans="1:17" ht="15">
      <c r="A5370" s="6" t="s">
        <v>17</v>
      </c>
      <c r="B5370" s="6" t="s">
        <v>18</v>
      </c>
      <c r="C5370" s="6" t="s">
        <v>35</v>
      </c>
      <c r="D5370" s="6" t="s">
        <v>8915</v>
      </c>
      <c r="E5370" s="6">
        <v>6</v>
      </c>
      <c r="F5370" s="6" t="s">
        <v>1970</v>
      </c>
      <c r="G5370" s="6" t="s">
        <v>22</v>
      </c>
      <c r="H5370" s="7">
        <v>43398.612534722219</v>
      </c>
      <c r="I5370" s="7">
        <v>43393.477268518516</v>
      </c>
      <c r="J5370" s="4">
        <f t="shared" si="418"/>
        <v>2018</v>
      </c>
      <c r="K5370" s="4">
        <f t="shared" si="419"/>
        <v>10</v>
      </c>
      <c r="L5370" s="6">
        <f t="shared" si="420"/>
        <v>443686.99999989476</v>
      </c>
      <c r="M5370" s="8">
        <f t="shared" si="416"/>
        <v>7394.7833333315793</v>
      </c>
      <c r="N5370" s="8">
        <f t="shared" si="417"/>
        <v>44368.699999989476</v>
      </c>
      <c r="O5370" s="18">
        <v>1</v>
      </c>
      <c r="P5370" s="6" t="s">
        <v>8916</v>
      </c>
      <c r="Q5370" s="6" t="s">
        <v>24</v>
      </c>
    </row>
    <row r="5371" spans="1:17" ht="15">
      <c r="A5371" s="6" t="s">
        <v>17</v>
      </c>
      <c r="B5371" s="6" t="s">
        <v>41</v>
      </c>
      <c r="C5371" s="6" t="s">
        <v>42</v>
      </c>
      <c r="D5371" s="6" t="s">
        <v>8917</v>
      </c>
      <c r="E5371" s="6">
        <v>1</v>
      </c>
      <c r="F5371" s="6" t="s">
        <v>1970</v>
      </c>
      <c r="G5371" s="6" t="s">
        <v>22</v>
      </c>
      <c r="H5371" s="7">
        <v>43394.810081018521</v>
      </c>
      <c r="I5371" s="7">
        <v>43393.48333333333</v>
      </c>
      <c r="J5371" s="4">
        <f t="shared" si="418"/>
        <v>2018</v>
      </c>
      <c r="K5371" s="4">
        <f t="shared" si="419"/>
        <v>10</v>
      </c>
      <c r="L5371" s="6">
        <f t="shared" si="420"/>
        <v>114631.00000047125</v>
      </c>
      <c r="M5371" s="8">
        <f t="shared" si="416"/>
        <v>1910.5166666745208</v>
      </c>
      <c r="N5371" s="8">
        <f t="shared" si="417"/>
        <v>1910.5166666745208</v>
      </c>
      <c r="O5371" s="18">
        <v>1</v>
      </c>
      <c r="P5371" s="6" t="s">
        <v>8918</v>
      </c>
      <c r="Q5371" s="6" t="s">
        <v>24</v>
      </c>
    </row>
    <row r="5372" spans="1:17" ht="15">
      <c r="A5372" s="6" t="s">
        <v>17</v>
      </c>
      <c r="B5372" s="6" t="s">
        <v>18</v>
      </c>
      <c r="C5372" s="6" t="s">
        <v>35</v>
      </c>
      <c r="D5372" s="6" t="s">
        <v>3111</v>
      </c>
      <c r="E5372" s="6">
        <v>4</v>
      </c>
      <c r="F5372" s="6" t="s">
        <v>1970</v>
      </c>
      <c r="G5372" s="6" t="s">
        <v>22</v>
      </c>
      <c r="H5372" s="7">
        <v>43401.899398148147</v>
      </c>
      <c r="I5372" s="7">
        <v>43393.510474537034</v>
      </c>
      <c r="J5372" s="4">
        <f t="shared" si="418"/>
        <v>2018</v>
      </c>
      <c r="K5372" s="4">
        <f t="shared" si="419"/>
        <v>10</v>
      </c>
      <c r="L5372" s="6">
        <f t="shared" si="420"/>
        <v>724803.00000021234</v>
      </c>
      <c r="M5372" s="8">
        <f t="shared" si="416"/>
        <v>12080.050000003539</v>
      </c>
      <c r="N5372" s="8">
        <f t="shared" si="417"/>
        <v>48320.200000014156</v>
      </c>
      <c r="O5372" s="18">
        <v>1</v>
      </c>
      <c r="P5372" s="6" t="s">
        <v>8919</v>
      </c>
      <c r="Q5372" s="6" t="s">
        <v>24</v>
      </c>
    </row>
    <row r="5373" spans="1:17" ht="15">
      <c r="A5373" s="6" t="s">
        <v>17</v>
      </c>
      <c r="B5373" s="6" t="s">
        <v>18</v>
      </c>
      <c r="C5373" s="6" t="s">
        <v>35</v>
      </c>
      <c r="D5373" s="6" t="s">
        <v>4693</v>
      </c>
      <c r="E5373" s="6">
        <v>1</v>
      </c>
      <c r="F5373" s="6" t="s">
        <v>1970</v>
      </c>
      <c r="G5373" s="6" t="s">
        <v>22</v>
      </c>
      <c r="H5373" s="7">
        <v>43404.825960648152</v>
      </c>
      <c r="I5373" s="7">
        <v>43393.514745370368</v>
      </c>
      <c r="J5373" s="4">
        <f t="shared" si="418"/>
        <v>2018</v>
      </c>
      <c r="K5373" s="4">
        <f t="shared" si="419"/>
        <v>10</v>
      </c>
      <c r="L5373" s="6">
        <f t="shared" si="420"/>
        <v>977289.00000045542</v>
      </c>
      <c r="M5373" s="8">
        <f t="shared" si="416"/>
        <v>16288.15000000759</v>
      </c>
      <c r="N5373" s="8">
        <f t="shared" si="417"/>
        <v>16288.15000000759</v>
      </c>
      <c r="O5373" s="18">
        <v>1</v>
      </c>
      <c r="P5373" s="6" t="s">
        <v>8920</v>
      </c>
      <c r="Q5373" s="6" t="s">
        <v>24</v>
      </c>
    </row>
    <row r="5374" spans="1:17" ht="15">
      <c r="A5374" s="6" t="s">
        <v>17</v>
      </c>
      <c r="B5374" s="6" t="s">
        <v>18</v>
      </c>
      <c r="C5374" s="6" t="s">
        <v>35</v>
      </c>
      <c r="D5374" s="6" t="s">
        <v>8921</v>
      </c>
      <c r="E5374" s="6">
        <v>23</v>
      </c>
      <c r="F5374" s="6" t="s">
        <v>1970</v>
      </c>
      <c r="G5374" s="6" t="s">
        <v>22</v>
      </c>
      <c r="H5374" s="7">
        <v>43393.82440972222</v>
      </c>
      <c r="I5374" s="7">
        <v>43393.517071759263</v>
      </c>
      <c r="J5374" s="4">
        <f t="shared" si="418"/>
        <v>2018</v>
      </c>
      <c r="K5374" s="4">
        <f t="shared" si="419"/>
        <v>10</v>
      </c>
      <c r="L5374" s="6">
        <f t="shared" si="420"/>
        <v>26553.999999468215</v>
      </c>
      <c r="M5374" s="8">
        <f t="shared" si="416"/>
        <v>442.56666665780358</v>
      </c>
      <c r="N5374" s="8">
        <f t="shared" si="417"/>
        <v>10179.033333129482</v>
      </c>
      <c r="O5374" s="18">
        <v>1</v>
      </c>
      <c r="P5374" s="6" t="s">
        <v>8922</v>
      </c>
      <c r="Q5374" s="6" t="s">
        <v>24</v>
      </c>
    </row>
    <row r="5375" spans="1:17" ht="15">
      <c r="A5375" s="6" t="s">
        <v>17</v>
      </c>
      <c r="B5375" s="6" t="s">
        <v>18</v>
      </c>
      <c r="C5375" s="6" t="s">
        <v>35</v>
      </c>
      <c r="D5375" s="6" t="s">
        <v>8923</v>
      </c>
      <c r="E5375" s="6">
        <v>38</v>
      </c>
      <c r="F5375" s="6" t="s">
        <v>1970</v>
      </c>
      <c r="G5375" s="6" t="s">
        <v>22</v>
      </c>
      <c r="H5375" s="7">
        <v>43393.831875000003</v>
      </c>
      <c r="I5375" s="7">
        <v>43393.517071759263</v>
      </c>
      <c r="J5375" s="4">
        <f t="shared" si="418"/>
        <v>2018</v>
      </c>
      <c r="K5375" s="4">
        <f t="shared" si="419"/>
        <v>10</v>
      </c>
      <c r="L5375" s="6">
        <f t="shared" si="420"/>
        <v>27198.999999999069</v>
      </c>
      <c r="M5375" s="8">
        <f t="shared" si="416"/>
        <v>453.31666666665114</v>
      </c>
      <c r="N5375" s="8">
        <f t="shared" si="417"/>
        <v>17226.033333332743</v>
      </c>
      <c r="O5375" s="18">
        <v>1</v>
      </c>
      <c r="P5375" s="6" t="s">
        <v>8924</v>
      </c>
      <c r="Q5375" s="6" t="s">
        <v>24</v>
      </c>
    </row>
    <row r="5376" spans="1:17" ht="15">
      <c r="A5376" s="6" t="s">
        <v>17</v>
      </c>
      <c r="B5376" s="6" t="s">
        <v>18</v>
      </c>
      <c r="C5376" s="6" t="s">
        <v>35</v>
      </c>
      <c r="D5376" s="6" t="s">
        <v>739</v>
      </c>
      <c r="E5376" s="6">
        <v>30</v>
      </c>
      <c r="F5376" s="6" t="s">
        <v>1970</v>
      </c>
      <c r="G5376" s="6" t="s">
        <v>22</v>
      </c>
      <c r="H5376" s="7">
        <v>43401.412407407406</v>
      </c>
      <c r="I5376" s="7">
        <v>43393.517071759263</v>
      </c>
      <c r="J5376" s="4">
        <f t="shared" si="418"/>
        <v>2018</v>
      </c>
      <c r="K5376" s="4">
        <f t="shared" si="419"/>
        <v>10</v>
      </c>
      <c r="L5376" s="6">
        <f t="shared" si="420"/>
        <v>682156.99999958742</v>
      </c>
      <c r="M5376" s="8">
        <f t="shared" si="421" ref="M5376:M5439">+L5376/60</f>
        <v>11369.283333326457</v>
      </c>
      <c r="N5376" s="8">
        <f t="shared" si="422" ref="N5376:N5439">+M5376*E5376</f>
        <v>341078.49999979371</v>
      </c>
      <c r="O5376" s="18">
        <v>1</v>
      </c>
      <c r="P5376" s="6" t="s">
        <v>8925</v>
      </c>
      <c r="Q5376" s="6" t="s">
        <v>24</v>
      </c>
    </row>
    <row r="5377" spans="1:17" ht="15">
      <c r="A5377" s="6" t="s">
        <v>17</v>
      </c>
      <c r="B5377" s="6" t="s">
        <v>18</v>
      </c>
      <c r="C5377" s="6" t="s">
        <v>35</v>
      </c>
      <c r="D5377" s="6" t="s">
        <v>4023</v>
      </c>
      <c r="E5377" s="6">
        <v>4</v>
      </c>
      <c r="F5377" s="6" t="s">
        <v>1970</v>
      </c>
      <c r="G5377" s="6" t="s">
        <v>22</v>
      </c>
      <c r="H5377" s="7">
        <v>43402.467233796298</v>
      </c>
      <c r="I5377" s="7">
        <v>43393.517071759263</v>
      </c>
      <c r="J5377" s="4">
        <f t="shared" si="418"/>
        <v>2018</v>
      </c>
      <c r="K5377" s="4">
        <f t="shared" si="419"/>
        <v>10</v>
      </c>
      <c r="L5377" s="6">
        <f t="shared" si="420"/>
        <v>773293.999999878</v>
      </c>
      <c r="M5377" s="8">
        <f t="shared" si="421"/>
        <v>12888.2333333313</v>
      </c>
      <c r="N5377" s="8">
        <f t="shared" si="422"/>
        <v>51552.9333333252</v>
      </c>
      <c r="O5377" s="18">
        <v>1</v>
      </c>
      <c r="P5377" s="6" t="s">
        <v>8926</v>
      </c>
      <c r="Q5377" s="6" t="s">
        <v>24</v>
      </c>
    </row>
    <row r="5378" spans="1:17" ht="15">
      <c r="A5378" s="6" t="s">
        <v>17</v>
      </c>
      <c r="B5378" s="6" t="s">
        <v>18</v>
      </c>
      <c r="C5378" s="6" t="s">
        <v>35</v>
      </c>
      <c r="D5378" s="6" t="s">
        <v>1479</v>
      </c>
      <c r="E5378" s="6">
        <v>23</v>
      </c>
      <c r="F5378" s="6" t="s">
        <v>1970</v>
      </c>
      <c r="G5378" s="6" t="s">
        <v>22</v>
      </c>
      <c r="H5378" s="7">
        <v>43393.823784722219</v>
      </c>
      <c r="I5378" s="7">
        <v>43393.517071759263</v>
      </c>
      <c r="J5378" s="4">
        <f t="shared" si="418"/>
        <v>2018</v>
      </c>
      <c r="K5378" s="4">
        <f t="shared" si="419"/>
        <v>10</v>
      </c>
      <c r="L5378" s="6">
        <f t="shared" si="420"/>
        <v>26499.999999417923</v>
      </c>
      <c r="M5378" s="8">
        <f t="shared" si="421"/>
        <v>441.66666665696539</v>
      </c>
      <c r="N5378" s="8">
        <f t="shared" si="422"/>
        <v>10158.333333110204</v>
      </c>
      <c r="O5378" s="18">
        <v>1</v>
      </c>
      <c r="P5378" s="6" t="s">
        <v>8927</v>
      </c>
      <c r="Q5378" s="6" t="s">
        <v>24</v>
      </c>
    </row>
    <row r="5379" spans="1:17" ht="15">
      <c r="A5379" s="6" t="s">
        <v>17</v>
      </c>
      <c r="B5379" s="6" t="s">
        <v>18</v>
      </c>
      <c r="C5379" s="6" t="s">
        <v>35</v>
      </c>
      <c r="D5379" s="6" t="s">
        <v>8928</v>
      </c>
      <c r="E5379" s="6">
        <v>10</v>
      </c>
      <c r="F5379" s="6" t="s">
        <v>1970</v>
      </c>
      <c r="G5379" s="6" t="s">
        <v>22</v>
      </c>
      <c r="H5379" s="7">
        <v>43393.822442129633</v>
      </c>
      <c r="I5379" s="7">
        <v>43393.517071759263</v>
      </c>
      <c r="J5379" s="4">
        <f t="shared" si="423" ref="J5379:J5442">YEAR(I5379)</f>
        <v>2018</v>
      </c>
      <c r="K5379" s="4">
        <f t="shared" si="424" ref="K5379:K5442">MONTH(I5379)</f>
        <v>10</v>
      </c>
      <c r="L5379" s="6">
        <f t="shared" si="420"/>
        <v>26383.999999961816</v>
      </c>
      <c r="M5379" s="8">
        <f t="shared" si="421"/>
        <v>439.73333333269693</v>
      </c>
      <c r="N5379" s="8">
        <f t="shared" si="422"/>
        <v>4397.3333333269693</v>
      </c>
      <c r="O5379" s="18">
        <v>1</v>
      </c>
      <c r="P5379" s="6" t="s">
        <v>8929</v>
      </c>
      <c r="Q5379" s="6" t="s">
        <v>24</v>
      </c>
    </row>
    <row r="5380" spans="1:17" ht="15">
      <c r="A5380" s="6" t="s">
        <v>17</v>
      </c>
      <c r="B5380" s="6" t="s">
        <v>18</v>
      </c>
      <c r="C5380" s="6" t="s">
        <v>35</v>
      </c>
      <c r="D5380" s="6" t="s">
        <v>8930</v>
      </c>
      <c r="E5380" s="6">
        <v>1</v>
      </c>
      <c r="F5380" s="6" t="s">
        <v>1970</v>
      </c>
      <c r="G5380" s="6" t="s">
        <v>22</v>
      </c>
      <c r="H5380" s="7">
        <v>43402.469004629631</v>
      </c>
      <c r="I5380" s="7">
        <v>43393.517071759263</v>
      </c>
      <c r="J5380" s="4">
        <f t="shared" si="423"/>
        <v>2018</v>
      </c>
      <c r="K5380" s="4">
        <f t="shared" si="424"/>
        <v>10</v>
      </c>
      <c r="L5380" s="6">
        <f t="shared" si="420"/>
        <v>773446.99999981094</v>
      </c>
      <c r="M5380" s="8">
        <f t="shared" si="421"/>
        <v>12890.783333330182</v>
      </c>
      <c r="N5380" s="8">
        <f t="shared" si="422"/>
        <v>12890.783333330182</v>
      </c>
      <c r="O5380" s="18">
        <v>1</v>
      </c>
      <c r="P5380" s="6" t="s">
        <v>8931</v>
      </c>
      <c r="Q5380" s="6" t="s">
        <v>24</v>
      </c>
    </row>
    <row r="5381" spans="1:17" ht="15">
      <c r="A5381" s="6" t="s">
        <v>17</v>
      </c>
      <c r="B5381" s="6" t="s">
        <v>18</v>
      </c>
      <c r="C5381" s="6" t="s">
        <v>35</v>
      </c>
      <c r="D5381" s="6" t="s">
        <v>8932</v>
      </c>
      <c r="E5381" s="6">
        <v>1</v>
      </c>
      <c r="F5381" s="6" t="s">
        <v>1970</v>
      </c>
      <c r="G5381" s="6" t="s">
        <v>22</v>
      </c>
      <c r="H5381" s="7">
        <v>43401.460300925923</v>
      </c>
      <c r="I5381" s="7">
        <v>43393.517071759263</v>
      </c>
      <c r="J5381" s="4">
        <f t="shared" si="423"/>
        <v>2018</v>
      </c>
      <c r="K5381" s="4">
        <f t="shared" si="424"/>
        <v>10</v>
      </c>
      <c r="L5381" s="6">
        <f t="shared" si="420"/>
        <v>686294.99999941327</v>
      </c>
      <c r="M5381" s="8">
        <f t="shared" si="421"/>
        <v>11438.249999990221</v>
      </c>
      <c r="N5381" s="8">
        <f t="shared" si="422"/>
        <v>11438.249999990221</v>
      </c>
      <c r="O5381" s="18">
        <v>1</v>
      </c>
      <c r="P5381" s="6" t="s">
        <v>8933</v>
      </c>
      <c r="Q5381" s="6" t="s">
        <v>24</v>
      </c>
    </row>
    <row r="5382" spans="1:17" ht="15">
      <c r="A5382" s="6" t="s">
        <v>17</v>
      </c>
      <c r="B5382" s="6" t="s">
        <v>18</v>
      </c>
      <c r="C5382" s="6" t="s">
        <v>35</v>
      </c>
      <c r="D5382" s="6" t="s">
        <v>6747</v>
      </c>
      <c r="E5382" s="6">
        <v>3</v>
      </c>
      <c r="F5382" s="6" t="s">
        <v>1970</v>
      </c>
      <c r="G5382" s="6" t="s">
        <v>22</v>
      </c>
      <c r="H5382" s="7">
        <v>43402.467395833337</v>
      </c>
      <c r="I5382" s="7">
        <v>43393.517071759263</v>
      </c>
      <c r="J5382" s="4">
        <f t="shared" si="423"/>
        <v>2018</v>
      </c>
      <c r="K5382" s="4">
        <f t="shared" si="424"/>
        <v>10</v>
      </c>
      <c r="L5382" s="6">
        <f t="shared" si="420"/>
        <v>773308.00000000745</v>
      </c>
      <c r="M5382" s="8">
        <f t="shared" si="421"/>
        <v>12888.466666666791</v>
      </c>
      <c r="N5382" s="8">
        <f t="shared" si="422"/>
        <v>38665.400000000373</v>
      </c>
      <c r="O5382" s="18">
        <v>1</v>
      </c>
      <c r="P5382" s="6" t="s">
        <v>8934</v>
      </c>
      <c r="Q5382" s="6" t="s">
        <v>24</v>
      </c>
    </row>
    <row r="5383" spans="1:17" ht="15">
      <c r="A5383" s="6" t="s">
        <v>17</v>
      </c>
      <c r="B5383" s="6" t="s">
        <v>18</v>
      </c>
      <c r="C5383" s="6" t="s">
        <v>35</v>
      </c>
      <c r="D5383" s="6" t="s">
        <v>8935</v>
      </c>
      <c r="E5383" s="6">
        <v>17</v>
      </c>
      <c r="F5383" s="6" t="s">
        <v>1970</v>
      </c>
      <c r="G5383" s="6" t="s">
        <v>22</v>
      </c>
      <c r="H5383" s="7">
        <v>43393.823101851849</v>
      </c>
      <c r="I5383" s="7">
        <v>43393.517071759263</v>
      </c>
      <c r="J5383" s="4">
        <f t="shared" si="423"/>
        <v>2018</v>
      </c>
      <c r="K5383" s="4">
        <f t="shared" si="424"/>
        <v>10</v>
      </c>
      <c r="L5383" s="6">
        <f t="shared" si="420"/>
        <v>26440.999999456108</v>
      </c>
      <c r="M5383" s="8">
        <f t="shared" si="421"/>
        <v>440.68333332426846</v>
      </c>
      <c r="N5383" s="8">
        <f t="shared" si="422"/>
        <v>7491.6166665125638</v>
      </c>
      <c r="O5383" s="18">
        <v>1</v>
      </c>
      <c r="P5383" s="6" t="s">
        <v>8936</v>
      </c>
      <c r="Q5383" s="6" t="s">
        <v>24</v>
      </c>
    </row>
    <row r="5384" spans="1:17" ht="15">
      <c r="A5384" s="6" t="s">
        <v>17</v>
      </c>
      <c r="B5384" s="6" t="s">
        <v>18</v>
      </c>
      <c r="C5384" s="6" t="s">
        <v>35</v>
      </c>
      <c r="D5384" s="6" t="s">
        <v>1536</v>
      </c>
      <c r="E5384" s="6">
        <v>154</v>
      </c>
      <c r="F5384" s="6" t="s">
        <v>1970</v>
      </c>
      <c r="G5384" s="6" t="s">
        <v>22</v>
      </c>
      <c r="H5384" s="7">
        <v>43400.990763888891</v>
      </c>
      <c r="I5384" s="7">
        <v>43393.517962962964</v>
      </c>
      <c r="J5384" s="4">
        <f t="shared" si="423"/>
        <v>2018</v>
      </c>
      <c r="K5384" s="4">
        <f t="shared" si="424"/>
        <v>10</v>
      </c>
      <c r="L5384" s="6">
        <f t="shared" si="420"/>
        <v>645650.00000009313</v>
      </c>
      <c r="M5384" s="8">
        <f t="shared" si="421"/>
        <v>10760.833333334886</v>
      </c>
      <c r="N5384" s="8">
        <f t="shared" si="422"/>
        <v>1657168.3333335724</v>
      </c>
      <c r="O5384" s="18">
        <v>1</v>
      </c>
      <c r="P5384" s="6" t="s">
        <v>8937</v>
      </c>
      <c r="Q5384" s="6" t="s">
        <v>24</v>
      </c>
    </row>
    <row r="5385" spans="1:17" ht="15">
      <c r="A5385" s="6" t="s">
        <v>17</v>
      </c>
      <c r="B5385" s="6" t="s">
        <v>18</v>
      </c>
      <c r="C5385" s="6" t="s">
        <v>35</v>
      </c>
      <c r="D5385" s="6" t="s">
        <v>393</v>
      </c>
      <c r="E5385" s="6">
        <v>28</v>
      </c>
      <c r="F5385" s="6" t="s">
        <v>1970</v>
      </c>
      <c r="G5385" s="6" t="s">
        <v>22</v>
      </c>
      <c r="H5385" s="7">
        <v>43403.858715277776</v>
      </c>
      <c r="I5385" s="7">
        <v>43393.52003472222</v>
      </c>
      <c r="J5385" s="4">
        <f t="shared" si="423"/>
        <v>2018</v>
      </c>
      <c r="K5385" s="4">
        <f t="shared" si="424"/>
        <v>10</v>
      </c>
      <c r="L5385" s="6">
        <f t="shared" si="420"/>
        <v>893262.00000008103</v>
      </c>
      <c r="M5385" s="8">
        <f t="shared" si="421"/>
        <v>14887.70000000135</v>
      </c>
      <c r="N5385" s="8">
        <f t="shared" si="422"/>
        <v>416855.60000003781</v>
      </c>
      <c r="O5385" s="18">
        <v>1</v>
      </c>
      <c r="P5385" s="6" t="s">
        <v>8938</v>
      </c>
      <c r="Q5385" s="6" t="s">
        <v>24</v>
      </c>
    </row>
    <row r="5386" spans="1:17" ht="15">
      <c r="A5386" s="6" t="s">
        <v>17</v>
      </c>
      <c r="B5386" s="6" t="s">
        <v>18</v>
      </c>
      <c r="C5386" s="6" t="s">
        <v>35</v>
      </c>
      <c r="D5386" s="6" t="s">
        <v>6908</v>
      </c>
      <c r="E5386" s="6">
        <v>10</v>
      </c>
      <c r="F5386" s="6" t="s">
        <v>1970</v>
      </c>
      <c r="G5386" s="6" t="s">
        <v>22</v>
      </c>
      <c r="H5386" s="7">
        <v>43403.858888888892</v>
      </c>
      <c r="I5386" s="7">
        <v>43393.521203703705</v>
      </c>
      <c r="J5386" s="4">
        <f t="shared" si="423"/>
        <v>2018</v>
      </c>
      <c r="K5386" s="4">
        <f t="shared" si="424"/>
        <v>10</v>
      </c>
      <c r="L5386" s="6">
        <f t="shared" si="425" ref="L5386:L5449">(H5386-I5386)*60*24*60</f>
        <v>893176.00000009406</v>
      </c>
      <c r="M5386" s="8">
        <f t="shared" si="421"/>
        <v>14886.266666668234</v>
      </c>
      <c r="N5386" s="8">
        <f t="shared" si="422"/>
        <v>148862.66666668234</v>
      </c>
      <c r="O5386" s="18">
        <v>1</v>
      </c>
      <c r="P5386" s="6" t="s">
        <v>8939</v>
      </c>
      <c r="Q5386" s="6" t="s">
        <v>24</v>
      </c>
    </row>
    <row r="5387" spans="1:17" ht="15">
      <c r="A5387" s="6" t="s">
        <v>17</v>
      </c>
      <c r="B5387" s="6" t="s">
        <v>18</v>
      </c>
      <c r="C5387" s="6" t="s">
        <v>35</v>
      </c>
      <c r="D5387" s="6" t="s">
        <v>8940</v>
      </c>
      <c r="E5387" s="6">
        <v>6</v>
      </c>
      <c r="F5387" s="6" t="s">
        <v>1970</v>
      </c>
      <c r="G5387" s="6" t="s">
        <v>22</v>
      </c>
      <c r="H5387" s="7">
        <v>43406.651898148149</v>
      </c>
      <c r="I5387" s="7">
        <v>43393.521643518521</v>
      </c>
      <c r="J5387" s="4">
        <f t="shared" si="423"/>
        <v>2018</v>
      </c>
      <c r="K5387" s="4">
        <f t="shared" si="424"/>
        <v>10</v>
      </c>
      <c r="L5387" s="6">
        <f t="shared" si="425"/>
        <v>1134453.9999998873</v>
      </c>
      <c r="M5387" s="8">
        <f t="shared" si="421"/>
        <v>18907.566666664788</v>
      </c>
      <c r="N5387" s="8">
        <f t="shared" si="422"/>
        <v>113445.39999998873</v>
      </c>
      <c r="O5387" s="18">
        <v>1</v>
      </c>
      <c r="P5387" s="6" t="s">
        <v>8941</v>
      </c>
      <c r="Q5387" s="6" t="s">
        <v>24</v>
      </c>
    </row>
    <row r="5388" spans="1:17" ht="15">
      <c r="A5388" s="6" t="s">
        <v>17</v>
      </c>
      <c r="B5388" s="6" t="s">
        <v>18</v>
      </c>
      <c r="C5388" s="6" t="s">
        <v>35</v>
      </c>
      <c r="D5388" s="6" t="s">
        <v>8940</v>
      </c>
      <c r="E5388" s="6">
        <v>6</v>
      </c>
      <c r="F5388" s="6" t="s">
        <v>1970</v>
      </c>
      <c r="G5388" s="6" t="s">
        <v>22</v>
      </c>
      <c r="H5388" s="7">
        <v>43406.65185185185</v>
      </c>
      <c r="I5388" s="7">
        <v>43393.521643518521</v>
      </c>
      <c r="J5388" s="4">
        <f t="shared" si="423"/>
        <v>2018</v>
      </c>
      <c r="K5388" s="4">
        <f t="shared" si="424"/>
        <v>10</v>
      </c>
      <c r="L5388" s="6">
        <f t="shared" si="425"/>
        <v>1134449.9999995809</v>
      </c>
      <c r="M5388" s="8">
        <f t="shared" si="421"/>
        <v>18907.499999993015</v>
      </c>
      <c r="N5388" s="8">
        <f t="shared" si="422"/>
        <v>113444.99999995809</v>
      </c>
      <c r="O5388" s="18">
        <v>1</v>
      </c>
      <c r="P5388" s="6" t="s">
        <v>8942</v>
      </c>
      <c r="Q5388" s="6" t="s">
        <v>24</v>
      </c>
    </row>
    <row r="5389" spans="1:17" ht="15">
      <c r="A5389" s="6" t="s">
        <v>17</v>
      </c>
      <c r="B5389" s="6" t="s">
        <v>18</v>
      </c>
      <c r="C5389" s="6" t="s">
        <v>35</v>
      </c>
      <c r="D5389" s="6" t="s">
        <v>2449</v>
      </c>
      <c r="E5389" s="6">
        <v>7</v>
      </c>
      <c r="F5389" s="6" t="s">
        <v>1970</v>
      </c>
      <c r="G5389" s="6" t="s">
        <v>22</v>
      </c>
      <c r="H5389" s="7">
        <v>43406.82104166667</v>
      </c>
      <c r="I5389" s="7">
        <v>43393.52244212963</v>
      </c>
      <c r="J5389" s="4">
        <f t="shared" si="423"/>
        <v>2018</v>
      </c>
      <c r="K5389" s="4">
        <f t="shared" si="424"/>
        <v>10</v>
      </c>
      <c r="L5389" s="6">
        <f t="shared" si="425"/>
        <v>1148999.0000002552</v>
      </c>
      <c r="M5389" s="8">
        <f t="shared" si="421"/>
        <v>19149.983333337586</v>
      </c>
      <c r="N5389" s="8">
        <f t="shared" si="422"/>
        <v>134049.8833333631</v>
      </c>
      <c r="O5389" s="18">
        <v>1</v>
      </c>
      <c r="P5389" s="6" t="s">
        <v>8943</v>
      </c>
      <c r="Q5389" s="6" t="s">
        <v>24</v>
      </c>
    </row>
    <row r="5390" spans="1:17" ht="15">
      <c r="A5390" s="6" t="s">
        <v>17</v>
      </c>
      <c r="B5390" s="6" t="s">
        <v>18</v>
      </c>
      <c r="C5390" s="6" t="s">
        <v>35</v>
      </c>
      <c r="D5390" s="6" t="s">
        <v>3380</v>
      </c>
      <c r="E5390" s="6">
        <v>18</v>
      </c>
      <c r="F5390" s="6" t="s">
        <v>1970</v>
      </c>
      <c r="G5390" s="6" t="s">
        <v>22</v>
      </c>
      <c r="H5390" s="7">
        <v>43398.620104166665</v>
      </c>
      <c r="I5390" s="7">
        <v>43393.535532407404</v>
      </c>
      <c r="J5390" s="4">
        <f t="shared" si="423"/>
        <v>2018</v>
      </c>
      <c r="K5390" s="4">
        <f t="shared" si="424"/>
        <v>10</v>
      </c>
      <c r="L5390" s="6">
        <f t="shared" si="425"/>
        <v>439307.00000007637</v>
      </c>
      <c r="M5390" s="8">
        <f t="shared" si="421"/>
        <v>7321.7833333346061</v>
      </c>
      <c r="N5390" s="8">
        <f t="shared" si="422"/>
        <v>131792.10000002291</v>
      </c>
      <c r="O5390" s="18">
        <v>1</v>
      </c>
      <c r="P5390" s="6" t="s">
        <v>8944</v>
      </c>
      <c r="Q5390" s="6" t="s">
        <v>24</v>
      </c>
    </row>
    <row r="5391" spans="1:17" ht="15">
      <c r="A5391" s="6" t="s">
        <v>17</v>
      </c>
      <c r="B5391" s="6" t="s">
        <v>18</v>
      </c>
      <c r="C5391" s="6" t="s">
        <v>35</v>
      </c>
      <c r="D5391" s="6" t="s">
        <v>8945</v>
      </c>
      <c r="E5391" s="6">
        <v>7</v>
      </c>
      <c r="F5391" s="6" t="s">
        <v>1970</v>
      </c>
      <c r="G5391" s="6" t="s">
        <v>22</v>
      </c>
      <c r="H5391" s="7">
        <v>43403.335543981484</v>
      </c>
      <c r="I5391" s="7">
        <v>43393.535532407404</v>
      </c>
      <c r="J5391" s="4">
        <f t="shared" si="423"/>
        <v>2018</v>
      </c>
      <c r="K5391" s="4">
        <f t="shared" si="424"/>
        <v>10</v>
      </c>
      <c r="L5391" s="6">
        <f t="shared" si="425"/>
        <v>846721.00000048522</v>
      </c>
      <c r="M5391" s="8">
        <f t="shared" si="421"/>
        <v>14112.016666674754</v>
      </c>
      <c r="N5391" s="8">
        <f t="shared" si="422"/>
        <v>98784.116666723276</v>
      </c>
      <c r="O5391" s="18">
        <v>1</v>
      </c>
      <c r="P5391" s="6" t="s">
        <v>8946</v>
      </c>
      <c r="Q5391" s="6" t="s">
        <v>24</v>
      </c>
    </row>
    <row r="5392" spans="1:17" ht="15">
      <c r="A5392" s="6" t="s">
        <v>17</v>
      </c>
      <c r="B5392" s="6" t="s">
        <v>18</v>
      </c>
      <c r="C5392" s="6" t="s">
        <v>35</v>
      </c>
      <c r="D5392" s="6" t="s">
        <v>8947</v>
      </c>
      <c r="E5392" s="6">
        <v>1</v>
      </c>
      <c r="F5392" s="6" t="s">
        <v>1970</v>
      </c>
      <c r="G5392" s="6" t="s">
        <v>22</v>
      </c>
      <c r="H5392" s="7">
        <v>43415.372175925928</v>
      </c>
      <c r="I5392" s="17">
        <v>43393.535532407404</v>
      </c>
      <c r="J5392" s="4">
        <f t="shared" si="423"/>
        <v>2018</v>
      </c>
      <c r="K5392" s="4">
        <f t="shared" si="424"/>
        <v>10</v>
      </c>
      <c r="L5392" s="6">
        <f t="shared" si="425"/>
        <v>1886686.0000004293</v>
      </c>
      <c r="M5392" s="8">
        <f t="shared" si="421"/>
        <v>31444.766666673822</v>
      </c>
      <c r="N5392" s="8">
        <f t="shared" si="422"/>
        <v>31444.766666673822</v>
      </c>
      <c r="O5392" s="18">
        <v>1</v>
      </c>
      <c r="P5392" s="6" t="s">
        <v>8948</v>
      </c>
      <c r="Q5392" s="6" t="s">
        <v>24</v>
      </c>
    </row>
    <row r="5393" spans="1:17" ht="15">
      <c r="A5393" s="6" t="s">
        <v>17</v>
      </c>
      <c r="B5393" s="6" t="s">
        <v>18</v>
      </c>
      <c r="C5393" s="6" t="s">
        <v>35</v>
      </c>
      <c r="D5393" s="6" t="s">
        <v>8949</v>
      </c>
      <c r="E5393" s="6">
        <v>1</v>
      </c>
      <c r="F5393" s="6" t="s">
        <v>1970</v>
      </c>
      <c r="G5393" s="6" t="s">
        <v>22</v>
      </c>
      <c r="H5393" s="7">
        <v>43415.373298611114</v>
      </c>
      <c r="I5393" s="7">
        <v>43393.535532407404</v>
      </c>
      <c r="J5393" s="4">
        <f t="shared" si="423"/>
        <v>2018</v>
      </c>
      <c r="K5393" s="4">
        <f t="shared" si="424"/>
        <v>10</v>
      </c>
      <c r="L5393" s="6">
        <f t="shared" si="425"/>
        <v>1886783.0000004731</v>
      </c>
      <c r="M5393" s="8">
        <f t="shared" si="421"/>
        <v>31446.383333341219</v>
      </c>
      <c r="N5393" s="8">
        <f t="shared" si="422"/>
        <v>31446.383333341219</v>
      </c>
      <c r="O5393" s="18">
        <v>1</v>
      </c>
      <c r="P5393" s="6" t="s">
        <v>8950</v>
      </c>
      <c r="Q5393" s="6" t="s">
        <v>24</v>
      </c>
    </row>
    <row r="5394" spans="1:17" ht="15">
      <c r="A5394" s="6" t="s">
        <v>17</v>
      </c>
      <c r="B5394" s="6" t="s">
        <v>18</v>
      </c>
      <c r="C5394" s="6" t="s">
        <v>35</v>
      </c>
      <c r="D5394" s="6" t="s">
        <v>8951</v>
      </c>
      <c r="E5394" s="6">
        <v>18</v>
      </c>
      <c r="F5394" s="6" t="s">
        <v>1970</v>
      </c>
      <c r="G5394" s="6" t="s">
        <v>22</v>
      </c>
      <c r="H5394" s="7">
        <v>43403.335856481484</v>
      </c>
      <c r="I5394" s="7">
        <v>43393.535532407404</v>
      </c>
      <c r="J5394" s="4">
        <f t="shared" si="423"/>
        <v>2018</v>
      </c>
      <c r="K5394" s="4">
        <f t="shared" si="424"/>
        <v>10</v>
      </c>
      <c r="L5394" s="6">
        <f t="shared" si="425"/>
        <v>846748.00000051036</v>
      </c>
      <c r="M5394" s="8">
        <f t="shared" si="421"/>
        <v>14112.466666675173</v>
      </c>
      <c r="N5394" s="8">
        <f t="shared" si="422"/>
        <v>254024.40000015311</v>
      </c>
      <c r="O5394" s="18">
        <v>1</v>
      </c>
      <c r="P5394" s="6" t="s">
        <v>8952</v>
      </c>
      <c r="Q5394" s="6" t="s">
        <v>24</v>
      </c>
    </row>
    <row r="5395" spans="1:17" ht="15">
      <c r="A5395" s="6" t="s">
        <v>17</v>
      </c>
      <c r="B5395" s="6" t="s">
        <v>18</v>
      </c>
      <c r="C5395" s="6" t="s">
        <v>35</v>
      </c>
      <c r="D5395" s="6" t="s">
        <v>4133</v>
      </c>
      <c r="E5395" s="6">
        <v>7</v>
      </c>
      <c r="F5395" s="6" t="s">
        <v>1970</v>
      </c>
      <c r="G5395" s="6" t="s">
        <v>22</v>
      </c>
      <c r="H5395" s="7">
        <v>43403.335289351853</v>
      </c>
      <c r="I5395" s="7">
        <v>43393.535532407404</v>
      </c>
      <c r="J5395" s="4">
        <f t="shared" si="423"/>
        <v>2018</v>
      </c>
      <c r="K5395" s="4">
        <f t="shared" si="424"/>
        <v>10</v>
      </c>
      <c r="L5395" s="6">
        <f t="shared" si="425"/>
        <v>846699.0000003716</v>
      </c>
      <c r="M5395" s="8">
        <f t="shared" si="421"/>
        <v>14111.650000006193</v>
      </c>
      <c r="N5395" s="8">
        <f t="shared" si="422"/>
        <v>98781.550000043353</v>
      </c>
      <c r="O5395" s="18">
        <v>1</v>
      </c>
      <c r="P5395" s="6" t="s">
        <v>8953</v>
      </c>
      <c r="Q5395" s="6" t="s">
        <v>24</v>
      </c>
    </row>
    <row r="5396" spans="1:17" ht="15">
      <c r="A5396" s="6" t="s">
        <v>17</v>
      </c>
      <c r="B5396" s="6" t="s">
        <v>18</v>
      </c>
      <c r="C5396" s="6" t="s">
        <v>35</v>
      </c>
      <c r="D5396" s="6" t="s">
        <v>8954</v>
      </c>
      <c r="E5396" s="6">
        <v>1</v>
      </c>
      <c r="F5396" s="6" t="s">
        <v>1970</v>
      </c>
      <c r="G5396" s="6" t="s">
        <v>22</v>
      </c>
      <c r="H5396" s="7">
        <v>43403.334965277776</v>
      </c>
      <c r="I5396" s="7">
        <v>43393.535532407404</v>
      </c>
      <c r="J5396" s="4">
        <f t="shared" si="423"/>
        <v>2018</v>
      </c>
      <c r="K5396" s="4">
        <f t="shared" si="424"/>
        <v>10</v>
      </c>
      <c r="L5396" s="6">
        <f t="shared" si="425"/>
        <v>846671.00000011269</v>
      </c>
      <c r="M5396" s="8">
        <f t="shared" si="421"/>
        <v>14111.183333335212</v>
      </c>
      <c r="N5396" s="8">
        <f t="shared" si="422"/>
        <v>14111.183333335212</v>
      </c>
      <c r="O5396" s="18">
        <v>1</v>
      </c>
      <c r="P5396" s="6" t="s">
        <v>8955</v>
      </c>
      <c r="Q5396" s="6" t="s">
        <v>24</v>
      </c>
    </row>
    <row r="5397" spans="1:17" ht="15">
      <c r="A5397" s="6" t="s">
        <v>17</v>
      </c>
      <c r="B5397" s="6" t="s">
        <v>18</v>
      </c>
      <c r="C5397" s="6" t="s">
        <v>35</v>
      </c>
      <c r="D5397" s="6" t="s">
        <v>2742</v>
      </c>
      <c r="E5397" s="6">
        <v>15</v>
      </c>
      <c r="F5397" s="6" t="s">
        <v>1970</v>
      </c>
      <c r="G5397" s="6" t="s">
        <v>22</v>
      </c>
      <c r="H5397" s="7">
        <v>43403.336076388892</v>
      </c>
      <c r="I5397" s="7">
        <v>43393.535532407404</v>
      </c>
      <c r="J5397" s="4">
        <f t="shared" si="423"/>
        <v>2018</v>
      </c>
      <c r="K5397" s="4">
        <f t="shared" si="424"/>
        <v>10</v>
      </c>
      <c r="L5397" s="6">
        <f t="shared" si="425"/>
        <v>846767.00000055134</v>
      </c>
      <c r="M5397" s="8">
        <f t="shared" si="421"/>
        <v>14112.783333342522</v>
      </c>
      <c r="N5397" s="8">
        <f t="shared" si="422"/>
        <v>211691.75000013784</v>
      </c>
      <c r="O5397" s="18">
        <v>1</v>
      </c>
      <c r="P5397" s="6" t="s">
        <v>8956</v>
      </c>
      <c r="Q5397" s="6" t="s">
        <v>24</v>
      </c>
    </row>
    <row r="5398" spans="1:17" ht="15">
      <c r="A5398" s="6" t="s">
        <v>17</v>
      </c>
      <c r="B5398" s="6" t="s">
        <v>18</v>
      </c>
      <c r="C5398" s="6" t="s">
        <v>35</v>
      </c>
      <c r="D5398" s="6" t="s">
        <v>8957</v>
      </c>
      <c r="E5398" s="6">
        <v>6</v>
      </c>
      <c r="F5398" s="6" t="s">
        <v>1970</v>
      </c>
      <c r="G5398" s="6" t="s">
        <v>22</v>
      </c>
      <c r="H5398" s="7">
        <v>43415.371053240742</v>
      </c>
      <c r="I5398" s="7">
        <v>43393.53702546296</v>
      </c>
      <c r="J5398" s="4">
        <f t="shared" si="423"/>
        <v>2018</v>
      </c>
      <c r="K5398" s="4">
        <f t="shared" si="424"/>
        <v>10</v>
      </c>
      <c r="L5398" s="6">
        <f t="shared" si="425"/>
        <v>1886460.0000004051</v>
      </c>
      <c r="M5398" s="8">
        <f t="shared" si="421"/>
        <v>31441.000000006752</v>
      </c>
      <c r="N5398" s="8">
        <f t="shared" si="422"/>
        <v>188646.00000004051</v>
      </c>
      <c r="O5398" s="18">
        <v>1</v>
      </c>
      <c r="P5398" s="6" t="s">
        <v>8958</v>
      </c>
      <c r="Q5398" s="6" t="s">
        <v>24</v>
      </c>
    </row>
    <row r="5399" spans="1:17" ht="15">
      <c r="A5399" s="6" t="s">
        <v>17</v>
      </c>
      <c r="B5399" s="6" t="s">
        <v>18</v>
      </c>
      <c r="C5399" s="6" t="s">
        <v>35</v>
      </c>
      <c r="D5399" s="6" t="s">
        <v>8959</v>
      </c>
      <c r="E5399" s="6">
        <v>10</v>
      </c>
      <c r="F5399" s="6" t="s">
        <v>1970</v>
      </c>
      <c r="G5399" s="6" t="s">
        <v>22</v>
      </c>
      <c r="H5399" s="7">
        <v>43402.389351851853</v>
      </c>
      <c r="I5399" s="7">
        <v>43393.53702546296</v>
      </c>
      <c r="J5399" s="4">
        <f t="shared" si="423"/>
        <v>2018</v>
      </c>
      <c r="K5399" s="4">
        <f t="shared" si="424"/>
        <v>10</v>
      </c>
      <c r="L5399" s="6">
        <f t="shared" si="425"/>
        <v>764841.00000034086</v>
      </c>
      <c r="M5399" s="8">
        <f t="shared" si="421"/>
        <v>12747.350000005681</v>
      </c>
      <c r="N5399" s="8">
        <f t="shared" si="422"/>
        <v>127473.50000005681</v>
      </c>
      <c r="O5399" s="18">
        <v>1</v>
      </c>
      <c r="P5399" s="6" t="s">
        <v>8960</v>
      </c>
      <c r="Q5399" s="6" t="s">
        <v>24</v>
      </c>
    </row>
    <row r="5400" spans="1:17" ht="15">
      <c r="A5400" s="6" t="s">
        <v>17</v>
      </c>
      <c r="B5400" s="6" t="s">
        <v>18</v>
      </c>
      <c r="C5400" s="6" t="s">
        <v>35</v>
      </c>
      <c r="D5400" s="6" t="s">
        <v>8961</v>
      </c>
      <c r="E5400" s="6">
        <v>3</v>
      </c>
      <c r="F5400" s="6" t="s">
        <v>1970</v>
      </c>
      <c r="G5400" s="6" t="s">
        <v>22</v>
      </c>
      <c r="H5400" s="7">
        <v>43415.402766203704</v>
      </c>
      <c r="I5400" s="7">
        <v>43393.53702546296</v>
      </c>
      <c r="J5400" s="4">
        <f t="shared" si="423"/>
        <v>2018</v>
      </c>
      <c r="K5400" s="4">
        <f t="shared" si="424"/>
        <v>10</v>
      </c>
      <c r="L5400" s="6">
        <f t="shared" si="425"/>
        <v>1889200.000000326</v>
      </c>
      <c r="M5400" s="8">
        <f t="shared" si="421"/>
        <v>31486.666666672099</v>
      </c>
      <c r="N5400" s="8">
        <f t="shared" si="422"/>
        <v>94460.000000016298</v>
      </c>
      <c r="O5400" s="18">
        <v>1</v>
      </c>
      <c r="P5400" s="6" t="s">
        <v>8962</v>
      </c>
      <c r="Q5400" s="6" t="s">
        <v>24</v>
      </c>
    </row>
    <row r="5401" spans="1:17" ht="15">
      <c r="A5401" s="6" t="s">
        <v>17</v>
      </c>
      <c r="B5401" s="6" t="s">
        <v>18</v>
      </c>
      <c r="C5401" s="6" t="s">
        <v>35</v>
      </c>
      <c r="D5401" s="6" t="s">
        <v>1034</v>
      </c>
      <c r="E5401" s="6">
        <v>225</v>
      </c>
      <c r="F5401" s="6" t="s">
        <v>1970</v>
      </c>
      <c r="G5401" s="6" t="s">
        <v>22</v>
      </c>
      <c r="H5401" s="7">
        <v>43400.696180555555</v>
      </c>
      <c r="I5401" s="7">
        <v>43393.53702546296</v>
      </c>
      <c r="J5401" s="4">
        <f t="shared" si="423"/>
        <v>2018</v>
      </c>
      <c r="K5401" s="4">
        <f t="shared" si="424"/>
        <v>10</v>
      </c>
      <c r="L5401" s="6">
        <f t="shared" si="425"/>
        <v>618551.00000021048</v>
      </c>
      <c r="M5401" s="8">
        <f t="shared" si="421"/>
        <v>10309.183333336841</v>
      </c>
      <c r="N5401" s="8">
        <f t="shared" si="422"/>
        <v>2319566.2500007893</v>
      </c>
      <c r="O5401" s="18">
        <v>1</v>
      </c>
      <c r="P5401" s="6" t="s">
        <v>8963</v>
      </c>
      <c r="Q5401" s="6" t="s">
        <v>24</v>
      </c>
    </row>
    <row r="5402" spans="1:17" ht="15">
      <c r="A5402" s="6" t="s">
        <v>17</v>
      </c>
      <c r="B5402" s="6" t="s">
        <v>18</v>
      </c>
      <c r="C5402" s="6" t="s">
        <v>35</v>
      </c>
      <c r="D5402" s="6" t="s">
        <v>3260</v>
      </c>
      <c r="E5402" s="6">
        <v>2</v>
      </c>
      <c r="F5402" s="6" t="s">
        <v>1970</v>
      </c>
      <c r="G5402" s="6" t="s">
        <v>22</v>
      </c>
      <c r="H5402" s="7">
        <v>43402.383692129632</v>
      </c>
      <c r="I5402" s="7">
        <v>43393.53702546296</v>
      </c>
      <c r="J5402" s="4">
        <f t="shared" si="423"/>
        <v>2018</v>
      </c>
      <c r="K5402" s="4">
        <f t="shared" si="424"/>
        <v>10</v>
      </c>
      <c r="L5402" s="6">
        <f t="shared" si="425"/>
        <v>764352.00000044424</v>
      </c>
      <c r="M5402" s="8">
        <f t="shared" si="421"/>
        <v>12739.200000007404</v>
      </c>
      <c r="N5402" s="8">
        <f t="shared" si="422"/>
        <v>25478.400000014808</v>
      </c>
      <c r="O5402" s="18">
        <v>1</v>
      </c>
      <c r="P5402" s="6" t="s">
        <v>8964</v>
      </c>
      <c r="Q5402" s="6" t="s">
        <v>24</v>
      </c>
    </row>
    <row r="5403" spans="1:17" ht="15">
      <c r="A5403" s="6" t="s">
        <v>17</v>
      </c>
      <c r="B5403" s="6" t="s">
        <v>18</v>
      </c>
      <c r="C5403" s="6" t="s">
        <v>35</v>
      </c>
      <c r="D5403" s="6" t="s">
        <v>8965</v>
      </c>
      <c r="E5403" s="6">
        <v>5</v>
      </c>
      <c r="F5403" s="6" t="s">
        <v>1970</v>
      </c>
      <c r="G5403" s="6" t="s">
        <v>22</v>
      </c>
      <c r="H5403" s="7">
        <v>43415.370416666665</v>
      </c>
      <c r="I5403" s="7">
        <v>43393.53702546296</v>
      </c>
      <c r="J5403" s="4">
        <f t="shared" si="423"/>
        <v>2018</v>
      </c>
      <c r="K5403" s="4">
        <f t="shared" si="424"/>
        <v>10</v>
      </c>
      <c r="L5403" s="6">
        <f t="shared" si="425"/>
        <v>1886405.0000001211</v>
      </c>
      <c r="M5403" s="8">
        <f t="shared" si="421"/>
        <v>31440.083333335351</v>
      </c>
      <c r="N5403" s="8">
        <f t="shared" si="422"/>
        <v>157200.41666667676</v>
      </c>
      <c r="O5403" s="18">
        <v>1</v>
      </c>
      <c r="P5403" s="6" t="s">
        <v>8966</v>
      </c>
      <c r="Q5403" s="6" t="s">
        <v>24</v>
      </c>
    </row>
    <row r="5404" spans="1:17" ht="15">
      <c r="A5404" s="6" t="s">
        <v>17</v>
      </c>
      <c r="B5404" s="6" t="s">
        <v>18</v>
      </c>
      <c r="C5404" s="6" t="s">
        <v>35</v>
      </c>
      <c r="D5404" s="6" t="s">
        <v>8967</v>
      </c>
      <c r="E5404" s="6">
        <v>1</v>
      </c>
      <c r="F5404" s="6" t="s">
        <v>1970</v>
      </c>
      <c r="G5404" s="6" t="s">
        <v>22</v>
      </c>
      <c r="H5404" s="7">
        <v>43402.389652777776</v>
      </c>
      <c r="I5404" s="7">
        <v>43393.53702546296</v>
      </c>
      <c r="J5404" s="4">
        <f t="shared" si="423"/>
        <v>2018</v>
      </c>
      <c r="K5404" s="4">
        <f t="shared" si="424"/>
        <v>10</v>
      </c>
      <c r="L5404" s="6">
        <f t="shared" si="425"/>
        <v>764867.00000013225</v>
      </c>
      <c r="M5404" s="8">
        <f t="shared" si="421"/>
        <v>12747.783333335537</v>
      </c>
      <c r="N5404" s="8">
        <f t="shared" si="422"/>
        <v>12747.783333335537</v>
      </c>
      <c r="O5404" s="18">
        <v>1</v>
      </c>
      <c r="P5404" s="6" t="s">
        <v>8968</v>
      </c>
      <c r="Q5404" s="6" t="s">
        <v>24</v>
      </c>
    </row>
    <row r="5405" spans="1:17" ht="15">
      <c r="A5405" s="6" t="s">
        <v>17</v>
      </c>
      <c r="B5405" s="6" t="s">
        <v>18</v>
      </c>
      <c r="C5405" s="6" t="s">
        <v>35</v>
      </c>
      <c r="D5405" s="6" t="s">
        <v>8969</v>
      </c>
      <c r="E5405" s="6">
        <v>6</v>
      </c>
      <c r="F5405" s="6" t="s">
        <v>1970</v>
      </c>
      <c r="G5405" s="6" t="s">
        <v>22</v>
      </c>
      <c r="H5405" s="7">
        <v>43400.772465277776</v>
      </c>
      <c r="I5405" s="7">
        <v>43393.53702546296</v>
      </c>
      <c r="J5405" s="4">
        <f t="shared" si="423"/>
        <v>2018</v>
      </c>
      <c r="K5405" s="4">
        <f t="shared" si="424"/>
        <v>10</v>
      </c>
      <c r="L5405" s="6">
        <f t="shared" si="425"/>
        <v>625142.00000013225</v>
      </c>
      <c r="M5405" s="8">
        <f t="shared" si="421"/>
        <v>10419.033333335537</v>
      </c>
      <c r="N5405" s="8">
        <f t="shared" si="422"/>
        <v>62514.200000013225</v>
      </c>
      <c r="O5405" s="18">
        <v>1</v>
      </c>
      <c r="P5405" s="6" t="s">
        <v>8970</v>
      </c>
      <c r="Q5405" s="6" t="s">
        <v>24</v>
      </c>
    </row>
    <row r="5406" spans="1:17" ht="15">
      <c r="A5406" s="6" t="s">
        <v>17</v>
      </c>
      <c r="B5406" s="6" t="s">
        <v>18</v>
      </c>
      <c r="C5406" s="6" t="s">
        <v>35</v>
      </c>
      <c r="D5406" s="6" t="s">
        <v>8971</v>
      </c>
      <c r="E5406" s="6">
        <v>3</v>
      </c>
      <c r="F5406" s="6" t="s">
        <v>1970</v>
      </c>
      <c r="G5406" s="6" t="s">
        <v>22</v>
      </c>
      <c r="H5406" s="7">
        <v>43407.513009259259</v>
      </c>
      <c r="I5406" s="7">
        <v>43393.53702546296</v>
      </c>
      <c r="J5406" s="4">
        <f t="shared" si="423"/>
        <v>2018</v>
      </c>
      <c r="K5406" s="4">
        <f t="shared" si="424"/>
        <v>10</v>
      </c>
      <c r="L5406" s="6">
        <f t="shared" si="425"/>
        <v>1207525.0000002561</v>
      </c>
      <c r="M5406" s="8">
        <f t="shared" si="421"/>
        <v>20125.416666670935</v>
      </c>
      <c r="N5406" s="8">
        <f t="shared" si="422"/>
        <v>60376.250000012806</v>
      </c>
      <c r="O5406" s="18">
        <v>1</v>
      </c>
      <c r="P5406" s="6" t="s">
        <v>8972</v>
      </c>
      <c r="Q5406" s="6" t="s">
        <v>24</v>
      </c>
    </row>
    <row r="5407" spans="1:17" ht="15">
      <c r="A5407" s="6" t="s">
        <v>17</v>
      </c>
      <c r="B5407" s="6" t="s">
        <v>18</v>
      </c>
      <c r="C5407" s="6" t="s">
        <v>35</v>
      </c>
      <c r="D5407" s="6" t="s">
        <v>8973</v>
      </c>
      <c r="E5407" s="6">
        <v>3</v>
      </c>
      <c r="F5407" s="6" t="s">
        <v>1970</v>
      </c>
      <c r="G5407" s="6" t="s">
        <v>22</v>
      </c>
      <c r="H5407" s="7">
        <v>43415.402129629627</v>
      </c>
      <c r="I5407" s="7">
        <v>43393.53702546296</v>
      </c>
      <c r="J5407" s="4">
        <f t="shared" si="423"/>
        <v>2018</v>
      </c>
      <c r="K5407" s="4">
        <f t="shared" si="424"/>
        <v>10</v>
      </c>
      <c r="L5407" s="6">
        <f t="shared" si="425"/>
        <v>1889145.0000000419</v>
      </c>
      <c r="M5407" s="8">
        <f t="shared" si="421"/>
        <v>31485.750000000698</v>
      </c>
      <c r="N5407" s="8">
        <f t="shared" si="422"/>
        <v>94457.250000002095</v>
      </c>
      <c r="O5407" s="18">
        <v>1</v>
      </c>
      <c r="P5407" s="6" t="s">
        <v>8974</v>
      </c>
      <c r="Q5407" s="6" t="s">
        <v>24</v>
      </c>
    </row>
    <row r="5408" spans="1:17" ht="15">
      <c r="A5408" s="6" t="s">
        <v>17</v>
      </c>
      <c r="B5408" s="6" t="s">
        <v>18</v>
      </c>
      <c r="C5408" s="6" t="s">
        <v>35</v>
      </c>
      <c r="D5408" s="6" t="s">
        <v>744</v>
      </c>
      <c r="E5408" s="6">
        <v>6</v>
      </c>
      <c r="F5408" s="6" t="s">
        <v>1970</v>
      </c>
      <c r="G5408" s="6" t="s">
        <v>22</v>
      </c>
      <c r="H5408" s="7">
        <v>43399.01939814815</v>
      </c>
      <c r="I5408" s="7">
        <v>43393.53702546296</v>
      </c>
      <c r="J5408" s="4">
        <f t="shared" si="423"/>
        <v>2018</v>
      </c>
      <c r="K5408" s="4">
        <f t="shared" si="424"/>
        <v>10</v>
      </c>
      <c r="L5408" s="6">
        <f t="shared" si="425"/>
        <v>473677.00000042096</v>
      </c>
      <c r="M5408" s="8">
        <f t="shared" si="421"/>
        <v>7894.6166666736826</v>
      </c>
      <c r="N5408" s="8">
        <f t="shared" si="422"/>
        <v>47367.700000042096</v>
      </c>
      <c r="O5408" s="18">
        <v>1</v>
      </c>
      <c r="P5408" s="6" t="s">
        <v>8975</v>
      </c>
      <c r="Q5408" s="6" t="s">
        <v>24</v>
      </c>
    </row>
    <row r="5409" spans="1:17" ht="15">
      <c r="A5409" s="6" t="s">
        <v>17</v>
      </c>
      <c r="B5409" s="6" t="s">
        <v>18</v>
      </c>
      <c r="C5409" s="6" t="s">
        <v>35</v>
      </c>
      <c r="D5409" s="6" t="s">
        <v>8976</v>
      </c>
      <c r="E5409" s="6">
        <v>3</v>
      </c>
      <c r="F5409" s="6" t="s">
        <v>1970</v>
      </c>
      <c r="G5409" s="6" t="s">
        <v>22</v>
      </c>
      <c r="H5409" s="7">
        <v>43415.371388888889</v>
      </c>
      <c r="I5409" s="7">
        <v>43393.53702546296</v>
      </c>
      <c r="J5409" s="4">
        <f t="shared" si="423"/>
        <v>2018</v>
      </c>
      <c r="K5409" s="4">
        <f t="shared" si="424"/>
        <v>10</v>
      </c>
      <c r="L5409" s="6">
        <f t="shared" si="425"/>
        <v>1886489.0000002692</v>
      </c>
      <c r="M5409" s="8">
        <f t="shared" si="421"/>
        <v>31441.483333337819</v>
      </c>
      <c r="N5409" s="8">
        <f t="shared" si="422"/>
        <v>94324.450000013458</v>
      </c>
      <c r="O5409" s="18">
        <v>1</v>
      </c>
      <c r="P5409" s="6" t="s">
        <v>8977</v>
      </c>
      <c r="Q5409" s="6" t="s">
        <v>24</v>
      </c>
    </row>
    <row r="5410" spans="1:17" ht="15">
      <c r="A5410" s="6" t="s">
        <v>17</v>
      </c>
      <c r="B5410" s="6" t="s">
        <v>18</v>
      </c>
      <c r="C5410" s="6" t="s">
        <v>35</v>
      </c>
      <c r="D5410" s="6" t="s">
        <v>3277</v>
      </c>
      <c r="E5410" s="6">
        <v>1</v>
      </c>
      <c r="F5410" s="6" t="s">
        <v>1970</v>
      </c>
      <c r="G5410" s="6" t="s">
        <v>22</v>
      </c>
      <c r="H5410" s="7">
        <v>43402.383946759262</v>
      </c>
      <c r="I5410" s="7">
        <v>43393.53702546296</v>
      </c>
      <c r="J5410" s="4">
        <f t="shared" si="423"/>
        <v>2018</v>
      </c>
      <c r="K5410" s="4">
        <f t="shared" si="424"/>
        <v>10</v>
      </c>
      <c r="L5410" s="6">
        <f t="shared" si="425"/>
        <v>764374.00000055786</v>
      </c>
      <c r="M5410" s="8">
        <f t="shared" si="421"/>
        <v>12739.566666675964</v>
      </c>
      <c r="N5410" s="8">
        <f t="shared" si="422"/>
        <v>12739.566666675964</v>
      </c>
      <c r="O5410" s="18">
        <v>1</v>
      </c>
      <c r="P5410" s="6" t="s">
        <v>8978</v>
      </c>
      <c r="Q5410" s="6" t="s">
        <v>24</v>
      </c>
    </row>
    <row r="5411" spans="1:17" ht="15">
      <c r="A5411" s="6" t="s">
        <v>17</v>
      </c>
      <c r="B5411" s="6" t="s">
        <v>18</v>
      </c>
      <c r="C5411" s="6" t="s">
        <v>35</v>
      </c>
      <c r="D5411" s="6" t="s">
        <v>8979</v>
      </c>
      <c r="E5411" s="6">
        <v>4</v>
      </c>
      <c r="F5411" s="6" t="s">
        <v>1970</v>
      </c>
      <c r="G5411" s="6" t="s">
        <v>22</v>
      </c>
      <c r="H5411" s="7">
        <v>43400.774594907409</v>
      </c>
      <c r="I5411" s="7">
        <v>43393.53702546296</v>
      </c>
      <c r="J5411" s="4">
        <f t="shared" si="423"/>
        <v>2018</v>
      </c>
      <c r="K5411" s="4">
        <f t="shared" si="424"/>
        <v>10</v>
      </c>
      <c r="L5411" s="6">
        <f t="shared" si="425"/>
        <v>625326.00000039674</v>
      </c>
      <c r="M5411" s="8">
        <f t="shared" si="421"/>
        <v>10422.100000006612</v>
      </c>
      <c r="N5411" s="8">
        <f t="shared" si="422"/>
        <v>41688.40000002645</v>
      </c>
      <c r="O5411" s="18">
        <v>1</v>
      </c>
      <c r="P5411" s="6" t="s">
        <v>8980</v>
      </c>
      <c r="Q5411" s="6" t="s">
        <v>24</v>
      </c>
    </row>
    <row r="5412" spans="1:17" ht="15">
      <c r="A5412" s="6" t="s">
        <v>17</v>
      </c>
      <c r="B5412" s="6" t="s">
        <v>18</v>
      </c>
      <c r="C5412" s="6" t="s">
        <v>35</v>
      </c>
      <c r="D5412" s="6" t="s">
        <v>8981</v>
      </c>
      <c r="E5412" s="6">
        <v>63</v>
      </c>
      <c r="F5412" s="6" t="s">
        <v>1970</v>
      </c>
      <c r="G5412" s="6" t="s">
        <v>22</v>
      </c>
      <c r="H5412" s="7">
        <v>43398.612534722219</v>
      </c>
      <c r="I5412" s="7">
        <v>43393.53702546296</v>
      </c>
      <c r="J5412" s="4">
        <f t="shared" si="423"/>
        <v>2018</v>
      </c>
      <c r="K5412" s="4">
        <f t="shared" si="424"/>
        <v>10</v>
      </c>
      <c r="L5412" s="6">
        <f t="shared" si="425"/>
        <v>438523.99999997579</v>
      </c>
      <c r="M5412" s="8">
        <f t="shared" si="421"/>
        <v>7308.7333333329298</v>
      </c>
      <c r="N5412" s="8">
        <f t="shared" si="422"/>
        <v>460450.19999997457</v>
      </c>
      <c r="O5412" s="18">
        <v>1</v>
      </c>
      <c r="P5412" s="6" t="s">
        <v>8982</v>
      </c>
      <c r="Q5412" s="6" t="s">
        <v>24</v>
      </c>
    </row>
    <row r="5413" spans="1:17" ht="15">
      <c r="A5413" s="6" t="s">
        <v>17</v>
      </c>
      <c r="B5413" s="6" t="s">
        <v>18</v>
      </c>
      <c r="C5413" s="6" t="s">
        <v>35</v>
      </c>
      <c r="D5413" s="6" t="s">
        <v>1852</v>
      </c>
      <c r="E5413" s="6">
        <v>11</v>
      </c>
      <c r="F5413" s="6" t="s">
        <v>1970</v>
      </c>
      <c r="G5413" s="6" t="s">
        <v>22</v>
      </c>
      <c r="H5413" s="7">
        <v>43400.772893518515</v>
      </c>
      <c r="I5413" s="7">
        <v>43393.53702546296</v>
      </c>
      <c r="J5413" s="4">
        <f t="shared" si="423"/>
        <v>2018</v>
      </c>
      <c r="K5413" s="4">
        <f t="shared" si="424"/>
        <v>10</v>
      </c>
      <c r="L5413" s="6">
        <f t="shared" si="425"/>
        <v>625178.99999998044</v>
      </c>
      <c r="M5413" s="8">
        <f t="shared" si="421"/>
        <v>10419.649999999674</v>
      </c>
      <c r="N5413" s="8">
        <f t="shared" si="422"/>
        <v>114616.14999999641</v>
      </c>
      <c r="O5413" s="18">
        <v>1</v>
      </c>
      <c r="P5413" s="6" t="s">
        <v>8983</v>
      </c>
      <c r="Q5413" s="6" t="s">
        <v>24</v>
      </c>
    </row>
    <row r="5414" spans="1:17" ht="15">
      <c r="A5414" s="6" t="s">
        <v>17</v>
      </c>
      <c r="B5414" s="6" t="s">
        <v>41</v>
      </c>
      <c r="C5414" s="6" t="s">
        <v>62</v>
      </c>
      <c r="D5414" s="6" t="s">
        <v>8984</v>
      </c>
      <c r="E5414" s="6">
        <v>1</v>
      </c>
      <c r="F5414" s="6" t="s">
        <v>1970</v>
      </c>
      <c r="G5414" s="6" t="s">
        <v>22</v>
      </c>
      <c r="H5414" s="7">
        <v>43394.373449074075</v>
      </c>
      <c r="I5414" s="7">
        <v>43393.737500000003</v>
      </c>
      <c r="J5414" s="4">
        <f t="shared" si="423"/>
        <v>2018</v>
      </c>
      <c r="K5414" s="4">
        <f t="shared" si="424"/>
        <v>10</v>
      </c>
      <c r="L5414" s="6">
        <f t="shared" si="425"/>
        <v>54945.999999856576</v>
      </c>
      <c r="M5414" s="8">
        <f t="shared" si="421"/>
        <v>915.76666666427627</v>
      </c>
      <c r="N5414" s="8">
        <f t="shared" si="422"/>
        <v>915.76666666427627</v>
      </c>
      <c r="O5414" s="18">
        <v>1</v>
      </c>
      <c r="P5414" s="6" t="s">
        <v>8985</v>
      </c>
      <c r="Q5414" s="6" t="s">
        <v>24</v>
      </c>
    </row>
    <row r="5415" spans="1:17" ht="15">
      <c r="A5415" s="6" t="s">
        <v>17</v>
      </c>
      <c r="B5415" s="6" t="s">
        <v>18</v>
      </c>
      <c r="C5415" s="6" t="s">
        <v>35</v>
      </c>
      <c r="D5415" s="6" t="s">
        <v>8986</v>
      </c>
      <c r="E5415" s="6">
        <v>2</v>
      </c>
      <c r="F5415" s="6" t="s">
        <v>1970</v>
      </c>
      <c r="G5415" s="6" t="s">
        <v>22</v>
      </c>
      <c r="H5415" s="7">
        <v>43401.483553240738</v>
      </c>
      <c r="I5415" s="7">
        <v>43393.831875000003</v>
      </c>
      <c r="J5415" s="4">
        <f t="shared" si="423"/>
        <v>2018</v>
      </c>
      <c r="K5415" s="4">
        <f t="shared" si="424"/>
        <v>10</v>
      </c>
      <c r="L5415" s="6">
        <f t="shared" si="425"/>
        <v>661104.99999944586</v>
      </c>
      <c r="M5415" s="8">
        <f t="shared" si="421"/>
        <v>11018.416666657431</v>
      </c>
      <c r="N5415" s="8">
        <f t="shared" si="422"/>
        <v>22036.833333314862</v>
      </c>
      <c r="O5415" s="18">
        <v>1</v>
      </c>
      <c r="P5415" s="6" t="s">
        <v>8987</v>
      </c>
      <c r="Q5415" s="6" t="s">
        <v>24</v>
      </c>
    </row>
    <row r="5416" spans="1:17" ht="15">
      <c r="A5416" s="6" t="s">
        <v>17</v>
      </c>
      <c r="B5416" s="6" t="s">
        <v>18</v>
      </c>
      <c r="C5416" s="6" t="s">
        <v>35</v>
      </c>
      <c r="D5416" s="6" t="s">
        <v>1520</v>
      </c>
      <c r="E5416" s="6">
        <v>11</v>
      </c>
      <c r="F5416" s="6" t="s">
        <v>1970</v>
      </c>
      <c r="G5416" s="6" t="s">
        <v>22</v>
      </c>
      <c r="H5416" s="7">
        <v>43401.412743055553</v>
      </c>
      <c r="I5416" s="7">
        <v>43393.831875000003</v>
      </c>
      <c r="J5416" s="4">
        <f t="shared" si="423"/>
        <v>2018</v>
      </c>
      <c r="K5416" s="4">
        <f t="shared" si="424"/>
        <v>10</v>
      </c>
      <c r="L5416" s="6">
        <f t="shared" si="425"/>
        <v>654986.99999945238</v>
      </c>
      <c r="M5416" s="8">
        <f t="shared" si="421"/>
        <v>10916.449999990873</v>
      </c>
      <c r="N5416" s="8">
        <f t="shared" si="422"/>
        <v>120080.9499998996</v>
      </c>
      <c r="O5416" s="18">
        <v>1</v>
      </c>
      <c r="P5416" s="6" t="s">
        <v>8988</v>
      </c>
      <c r="Q5416" s="6" t="s">
        <v>24</v>
      </c>
    </row>
    <row r="5417" spans="1:17" ht="15">
      <c r="A5417" s="6" t="s">
        <v>17</v>
      </c>
      <c r="B5417" s="6" t="s">
        <v>18</v>
      </c>
      <c r="C5417" s="6" t="s">
        <v>35</v>
      </c>
      <c r="D5417" s="6" t="s">
        <v>3292</v>
      </c>
      <c r="E5417" s="6">
        <v>2</v>
      </c>
      <c r="F5417" s="6" t="s">
        <v>1970</v>
      </c>
      <c r="G5417" s="6" t="s">
        <v>22</v>
      </c>
      <c r="H5417" s="7">
        <v>43402.466550925928</v>
      </c>
      <c r="I5417" s="7">
        <v>43393.831875000003</v>
      </c>
      <c r="J5417" s="4">
        <f t="shared" si="423"/>
        <v>2018</v>
      </c>
      <c r="K5417" s="4">
        <f t="shared" si="424"/>
        <v>10</v>
      </c>
      <c r="L5417" s="6">
        <f t="shared" si="425"/>
        <v>746035.99999991711</v>
      </c>
      <c r="M5417" s="8">
        <f t="shared" si="421"/>
        <v>12433.933333331952</v>
      </c>
      <c r="N5417" s="8">
        <f t="shared" si="422"/>
        <v>24867.866666663904</v>
      </c>
      <c r="O5417" s="18">
        <v>1</v>
      </c>
      <c r="P5417" s="6" t="s">
        <v>8989</v>
      </c>
      <c r="Q5417" s="6" t="s">
        <v>24</v>
      </c>
    </row>
    <row r="5418" spans="1:17" ht="15">
      <c r="A5418" s="6" t="s">
        <v>17</v>
      </c>
      <c r="B5418" s="6" t="s">
        <v>18</v>
      </c>
      <c r="C5418" s="6" t="s">
        <v>35</v>
      </c>
      <c r="D5418" s="6" t="s">
        <v>8990</v>
      </c>
      <c r="E5418" s="6">
        <v>1</v>
      </c>
      <c r="F5418" s="6" t="s">
        <v>1970</v>
      </c>
      <c r="G5418" s="6" t="s">
        <v>22</v>
      </c>
      <c r="H5418" s="7">
        <v>43402.465173611112</v>
      </c>
      <c r="I5418" s="7">
        <v>43393.831875000003</v>
      </c>
      <c r="J5418" s="4">
        <f t="shared" si="423"/>
        <v>2018</v>
      </c>
      <c r="K5418" s="4">
        <f t="shared" si="424"/>
        <v>10</v>
      </c>
      <c r="L5418" s="6">
        <f t="shared" si="425"/>
        <v>745916.99999975972</v>
      </c>
      <c r="M5418" s="8">
        <f t="shared" si="421"/>
        <v>12431.949999995995</v>
      </c>
      <c r="N5418" s="8">
        <f t="shared" si="422"/>
        <v>12431.949999995995</v>
      </c>
      <c r="O5418" s="18">
        <v>1</v>
      </c>
      <c r="P5418" s="6" t="s">
        <v>8991</v>
      </c>
      <c r="Q5418" s="6" t="s">
        <v>24</v>
      </c>
    </row>
    <row r="5419" spans="1:17" ht="15">
      <c r="A5419" s="6" t="s">
        <v>17</v>
      </c>
      <c r="B5419" s="6" t="s">
        <v>18</v>
      </c>
      <c r="C5419" s="6" t="s">
        <v>35</v>
      </c>
      <c r="D5419" s="6" t="s">
        <v>3271</v>
      </c>
      <c r="E5419" s="6">
        <v>4</v>
      </c>
      <c r="F5419" s="6" t="s">
        <v>1970</v>
      </c>
      <c r="G5419" s="6" t="s">
        <v>22</v>
      </c>
      <c r="H5419" s="7">
        <v>43401.483090277776</v>
      </c>
      <c r="I5419" s="7">
        <v>43393.831875000003</v>
      </c>
      <c r="J5419" s="4">
        <f t="shared" si="423"/>
        <v>2018</v>
      </c>
      <c r="K5419" s="4">
        <f t="shared" si="424"/>
        <v>10</v>
      </c>
      <c r="L5419" s="6">
        <f t="shared" si="425"/>
        <v>661064.99999952503</v>
      </c>
      <c r="M5419" s="8">
        <f t="shared" si="421"/>
        <v>11017.749999992084</v>
      </c>
      <c r="N5419" s="8">
        <f t="shared" si="422"/>
        <v>44070.999999968335</v>
      </c>
      <c r="O5419" s="18">
        <v>1</v>
      </c>
      <c r="P5419" s="6" t="s">
        <v>8992</v>
      </c>
      <c r="Q5419" s="6" t="s">
        <v>24</v>
      </c>
    </row>
    <row r="5420" spans="1:17" ht="15">
      <c r="A5420" s="6" t="s">
        <v>17</v>
      </c>
      <c r="B5420" s="6" t="s">
        <v>140</v>
      </c>
      <c r="C5420" s="6" t="s">
        <v>141</v>
      </c>
      <c r="D5420" s="6" t="s">
        <v>2839</v>
      </c>
      <c r="E5420" s="6">
        <v>72</v>
      </c>
      <c r="F5420" s="6" t="s">
        <v>1970</v>
      </c>
      <c r="G5420" s="6" t="s">
        <v>22</v>
      </c>
      <c r="H5420" s="7">
        <v>43395.758819444447</v>
      </c>
      <c r="I5420" s="7">
        <v>43393.857789351852</v>
      </c>
      <c r="J5420" s="4">
        <f t="shared" si="423"/>
        <v>2018</v>
      </c>
      <c r="K5420" s="4">
        <f t="shared" si="424"/>
        <v>10</v>
      </c>
      <c r="L5420" s="6">
        <f t="shared" si="425"/>
        <v>164249.00000018533</v>
      </c>
      <c r="M5420" s="8">
        <f t="shared" si="421"/>
        <v>2737.4833333364222</v>
      </c>
      <c r="N5420" s="8">
        <f t="shared" si="422"/>
        <v>197098.8000002224</v>
      </c>
      <c r="O5420" s="18">
        <v>1</v>
      </c>
      <c r="P5420" s="6" t="s">
        <v>8993</v>
      </c>
      <c r="Q5420" s="6" t="s">
        <v>24</v>
      </c>
    </row>
    <row r="5421" spans="1:17" ht="15">
      <c r="A5421" s="6" t="s">
        <v>17</v>
      </c>
      <c r="B5421" s="6" t="s">
        <v>41</v>
      </c>
      <c r="C5421" s="6" t="s">
        <v>129</v>
      </c>
      <c r="D5421" s="6" t="s">
        <v>8025</v>
      </c>
      <c r="E5421" s="6">
        <v>2</v>
      </c>
      <c r="F5421" s="6" t="s">
        <v>1970</v>
      </c>
      <c r="G5421" s="6" t="s">
        <v>22</v>
      </c>
      <c r="H5421" s="7">
        <v>43396.856770833336</v>
      </c>
      <c r="I5421" s="7">
        <v>43393.862500000003</v>
      </c>
      <c r="J5421" s="4">
        <f t="shared" si="423"/>
        <v>2018</v>
      </c>
      <c r="K5421" s="4">
        <f t="shared" si="424"/>
        <v>10</v>
      </c>
      <c r="L5421" s="6">
        <f t="shared" si="425"/>
        <v>258704.99999995809</v>
      </c>
      <c r="M5421" s="8">
        <f t="shared" si="421"/>
        <v>4311.7499999993015</v>
      </c>
      <c r="N5421" s="8">
        <f t="shared" si="422"/>
        <v>8623.499999998603</v>
      </c>
      <c r="O5421" s="18">
        <v>1</v>
      </c>
      <c r="P5421" s="6" t="s">
        <v>8994</v>
      </c>
      <c r="Q5421" s="6" t="s">
        <v>24</v>
      </c>
    </row>
    <row r="5422" spans="1:17" ht="15">
      <c r="A5422" s="6" t="s">
        <v>17</v>
      </c>
      <c r="B5422" s="6" t="s">
        <v>41</v>
      </c>
      <c r="C5422" s="6" t="s">
        <v>129</v>
      </c>
      <c r="D5422" s="6" t="s">
        <v>3103</v>
      </c>
      <c r="E5422" s="6">
        <v>84</v>
      </c>
      <c r="F5422" s="6" t="s">
        <v>1970</v>
      </c>
      <c r="G5422" s="6" t="s">
        <v>22</v>
      </c>
      <c r="H5422" s="7">
        <v>43394.715208333335</v>
      </c>
      <c r="I5422" s="7">
        <v>43393.862500000003</v>
      </c>
      <c r="J5422" s="4">
        <f t="shared" si="423"/>
        <v>2018</v>
      </c>
      <c r="K5422" s="4">
        <f t="shared" si="424"/>
        <v>10</v>
      </c>
      <c r="L5422" s="6">
        <f t="shared" si="425"/>
        <v>73673.999999882653</v>
      </c>
      <c r="M5422" s="8">
        <f t="shared" si="421"/>
        <v>1227.8999999980442</v>
      </c>
      <c r="N5422" s="8">
        <f t="shared" si="422"/>
        <v>103143.59999983571</v>
      </c>
      <c r="O5422" s="18">
        <v>1</v>
      </c>
      <c r="P5422" s="6" t="s">
        <v>8995</v>
      </c>
      <c r="Q5422" s="6" t="s">
        <v>24</v>
      </c>
    </row>
    <row r="5423" spans="1:17" ht="15">
      <c r="A5423" s="6" t="s">
        <v>17</v>
      </c>
      <c r="B5423" s="6" t="s">
        <v>41</v>
      </c>
      <c r="C5423" s="6" t="s">
        <v>129</v>
      </c>
      <c r="D5423" s="6" t="s">
        <v>4623</v>
      </c>
      <c r="E5423" s="6">
        <v>6</v>
      </c>
      <c r="F5423" s="6" t="s">
        <v>1970</v>
      </c>
      <c r="G5423" s="6" t="s">
        <v>22</v>
      </c>
      <c r="H5423" s="7">
        <v>43396.856932870367</v>
      </c>
      <c r="I5423" s="7">
        <v>43393.862500000003</v>
      </c>
      <c r="J5423" s="4">
        <f t="shared" si="423"/>
        <v>2018</v>
      </c>
      <c r="K5423" s="4">
        <f t="shared" si="424"/>
        <v>10</v>
      </c>
      <c r="L5423" s="6">
        <f t="shared" si="425"/>
        <v>258718.9999994589</v>
      </c>
      <c r="M5423" s="8">
        <f t="shared" si="421"/>
        <v>4311.983333324315</v>
      </c>
      <c r="N5423" s="8">
        <f t="shared" si="422"/>
        <v>25871.89999994589</v>
      </c>
      <c r="O5423" s="18">
        <v>1</v>
      </c>
      <c r="P5423" s="6" t="s">
        <v>8996</v>
      </c>
      <c r="Q5423" s="6" t="s">
        <v>24</v>
      </c>
    </row>
    <row r="5424" spans="1:17" ht="15">
      <c r="A5424" s="6" t="s">
        <v>17</v>
      </c>
      <c r="B5424" s="6" t="s">
        <v>41</v>
      </c>
      <c r="C5424" s="6" t="s">
        <v>129</v>
      </c>
      <c r="D5424" s="6" t="s">
        <v>768</v>
      </c>
      <c r="E5424" s="6">
        <v>12</v>
      </c>
      <c r="F5424" s="6" t="s">
        <v>1970</v>
      </c>
      <c r="G5424" s="6" t="s">
        <v>22</v>
      </c>
      <c r="H5424" s="7">
        <v>43396.852314814816</v>
      </c>
      <c r="I5424" s="7">
        <v>43393.862500000003</v>
      </c>
      <c r="J5424" s="4">
        <f t="shared" si="423"/>
        <v>2018</v>
      </c>
      <c r="K5424" s="4">
        <f t="shared" si="424"/>
        <v>10</v>
      </c>
      <c r="L5424" s="6">
        <f t="shared" si="425"/>
        <v>258319.99999985565</v>
      </c>
      <c r="M5424" s="8">
        <f t="shared" si="421"/>
        <v>4305.3333333309274</v>
      </c>
      <c r="N5424" s="8">
        <f t="shared" si="422"/>
        <v>51663.999999971129</v>
      </c>
      <c r="O5424" s="18">
        <v>1</v>
      </c>
      <c r="P5424" s="6" t="s">
        <v>8997</v>
      </c>
      <c r="Q5424" s="6" t="s">
        <v>24</v>
      </c>
    </row>
    <row r="5425" spans="1:17" ht="15">
      <c r="A5425" s="6" t="s">
        <v>17</v>
      </c>
      <c r="B5425" s="6" t="s">
        <v>41</v>
      </c>
      <c r="C5425" s="6" t="s">
        <v>129</v>
      </c>
      <c r="D5425" s="6" t="s">
        <v>225</v>
      </c>
      <c r="E5425" s="6">
        <v>67</v>
      </c>
      <c r="F5425" s="6" t="s">
        <v>1970</v>
      </c>
      <c r="G5425" s="6" t="s">
        <v>22</v>
      </c>
      <c r="H5425" s="7">
        <v>43394.868796296294</v>
      </c>
      <c r="I5425" s="7">
        <v>43393.862500000003</v>
      </c>
      <c r="J5425" s="4">
        <f t="shared" si="423"/>
        <v>2018</v>
      </c>
      <c r="K5425" s="4">
        <f t="shared" si="424"/>
        <v>10</v>
      </c>
      <c r="L5425" s="6">
        <f t="shared" si="425"/>
        <v>86943.999999552034</v>
      </c>
      <c r="M5425" s="8">
        <f t="shared" si="421"/>
        <v>1449.0666666592006</v>
      </c>
      <c r="N5425" s="8">
        <f t="shared" si="422"/>
        <v>97087.466666166438</v>
      </c>
      <c r="O5425" s="18">
        <v>1</v>
      </c>
      <c r="P5425" s="6" t="s">
        <v>8998</v>
      </c>
      <c r="Q5425" s="6" t="s">
        <v>24</v>
      </c>
    </row>
    <row r="5426" spans="1:17" ht="15">
      <c r="A5426" s="6" t="s">
        <v>17</v>
      </c>
      <c r="B5426" s="6" t="s">
        <v>55</v>
      </c>
      <c r="C5426" s="6" t="s">
        <v>56</v>
      </c>
      <c r="D5426" s="6" t="s">
        <v>2229</v>
      </c>
      <c r="E5426" s="6">
        <v>3</v>
      </c>
      <c r="F5426" s="6" t="s">
        <v>1970</v>
      </c>
      <c r="G5426" s="6" t="s">
        <v>22</v>
      </c>
      <c r="H5426" s="7">
        <v>43401.482719907406</v>
      </c>
      <c r="I5426" s="7">
        <v>43394.31449074074</v>
      </c>
      <c r="J5426" s="4">
        <f t="shared" si="423"/>
        <v>2018</v>
      </c>
      <c r="K5426" s="4">
        <f t="shared" si="424"/>
        <v>10</v>
      </c>
      <c r="L5426" s="6">
        <f t="shared" si="425"/>
        <v>619334.99999991618</v>
      </c>
      <c r="M5426" s="8">
        <f t="shared" si="421"/>
        <v>10322.249999998603</v>
      </c>
      <c r="N5426" s="8">
        <f t="shared" si="422"/>
        <v>30966.749999995809</v>
      </c>
      <c r="O5426" s="18">
        <v>1</v>
      </c>
      <c r="P5426" s="6" t="s">
        <v>8999</v>
      </c>
      <c r="Q5426" s="6" t="s">
        <v>24</v>
      </c>
    </row>
    <row r="5427" spans="1:17" ht="15">
      <c r="A5427" s="6" t="s">
        <v>17</v>
      </c>
      <c r="B5427" s="6" t="s">
        <v>55</v>
      </c>
      <c r="C5427" s="6" t="s">
        <v>56</v>
      </c>
      <c r="D5427" s="6" t="s">
        <v>6812</v>
      </c>
      <c r="E5427" s="6">
        <v>3</v>
      </c>
      <c r="F5427" s="6" t="s">
        <v>1970</v>
      </c>
      <c r="G5427" s="6" t="s">
        <v>22</v>
      </c>
      <c r="H5427" s="7">
        <v>43401.482523148145</v>
      </c>
      <c r="I5427" s="7">
        <v>43394.314895833333</v>
      </c>
      <c r="J5427" s="4">
        <f t="shared" si="423"/>
        <v>2018</v>
      </c>
      <c r="K5427" s="4">
        <f t="shared" si="424"/>
        <v>10</v>
      </c>
      <c r="L5427" s="6">
        <f t="shared" si="425"/>
        <v>619282.99999970477</v>
      </c>
      <c r="M5427" s="8">
        <f t="shared" si="421"/>
        <v>10321.383333328413</v>
      </c>
      <c r="N5427" s="8">
        <f t="shared" si="422"/>
        <v>30964.149999985239</v>
      </c>
      <c r="O5427" s="18">
        <v>1</v>
      </c>
      <c r="P5427" s="6" t="s">
        <v>9000</v>
      </c>
      <c r="Q5427" s="6" t="s">
        <v>24</v>
      </c>
    </row>
    <row r="5428" spans="1:17" ht="15">
      <c r="A5428" s="6" t="s">
        <v>17</v>
      </c>
      <c r="B5428" s="6" t="s">
        <v>55</v>
      </c>
      <c r="C5428" s="6" t="s">
        <v>56</v>
      </c>
      <c r="D5428" s="6" t="s">
        <v>219</v>
      </c>
      <c r="E5428" s="6">
        <v>306</v>
      </c>
      <c r="F5428" s="6" t="s">
        <v>1970</v>
      </c>
      <c r="G5428" s="6" t="s">
        <v>22</v>
      </c>
      <c r="H5428" s="7">
        <v>43395.398784722223</v>
      </c>
      <c r="I5428" s="7">
        <v>43394.32068287037</v>
      </c>
      <c r="J5428" s="4">
        <f t="shared" si="423"/>
        <v>2018</v>
      </c>
      <c r="K5428" s="4">
        <f t="shared" si="424"/>
        <v>10</v>
      </c>
      <c r="L5428" s="6">
        <f t="shared" si="425"/>
        <v>93148.000000161119</v>
      </c>
      <c r="M5428" s="8">
        <f t="shared" si="421"/>
        <v>1552.466666669352</v>
      </c>
      <c r="N5428" s="8">
        <f t="shared" si="422"/>
        <v>475054.80000082171</v>
      </c>
      <c r="O5428" s="18">
        <v>1</v>
      </c>
      <c r="P5428" s="6" t="s">
        <v>9001</v>
      </c>
      <c r="Q5428" s="6" t="s">
        <v>24</v>
      </c>
    </row>
    <row r="5429" spans="1:17" ht="15">
      <c r="A5429" s="6" t="s">
        <v>17</v>
      </c>
      <c r="B5429" s="6" t="s">
        <v>55</v>
      </c>
      <c r="C5429" s="6" t="s">
        <v>271</v>
      </c>
      <c r="D5429" s="6" t="s">
        <v>8018</v>
      </c>
      <c r="E5429" s="6">
        <v>6</v>
      </c>
      <c r="F5429" s="6" t="s">
        <v>1970</v>
      </c>
      <c r="G5429" s="6" t="s">
        <v>22</v>
      </c>
      <c r="H5429" s="7">
        <v>43401.82403935185</v>
      </c>
      <c r="I5429" s="7">
        <v>43394.323148148149</v>
      </c>
      <c r="J5429" s="4">
        <f t="shared" si="423"/>
        <v>2018</v>
      </c>
      <c r="K5429" s="4">
        <f t="shared" si="424"/>
        <v>10</v>
      </c>
      <c r="L5429" s="6">
        <f t="shared" si="425"/>
        <v>648076.99999976903</v>
      </c>
      <c r="M5429" s="8">
        <f t="shared" si="421"/>
        <v>10801.283333329484</v>
      </c>
      <c r="N5429" s="8">
        <f t="shared" si="422"/>
        <v>64807.699999976903</v>
      </c>
      <c r="O5429" s="18">
        <v>1</v>
      </c>
      <c r="P5429" s="6" t="s">
        <v>9002</v>
      </c>
      <c r="Q5429" s="6" t="s">
        <v>24</v>
      </c>
    </row>
    <row r="5430" spans="1:17" ht="15">
      <c r="A5430" s="6" t="s">
        <v>17</v>
      </c>
      <c r="B5430" s="6" t="s">
        <v>55</v>
      </c>
      <c r="C5430" s="6" t="s">
        <v>271</v>
      </c>
      <c r="D5430" s="6" t="s">
        <v>8014</v>
      </c>
      <c r="E5430" s="6">
        <v>1</v>
      </c>
      <c r="F5430" s="6" t="s">
        <v>1970</v>
      </c>
      <c r="G5430" s="6" t="s">
        <v>22</v>
      </c>
      <c r="H5430" s="7">
        <v>43401.825092592589</v>
      </c>
      <c r="I5430" s="7">
        <v>43394.323148148149</v>
      </c>
      <c r="J5430" s="4">
        <f t="shared" si="423"/>
        <v>2018</v>
      </c>
      <c r="K5430" s="4">
        <f t="shared" si="424"/>
        <v>10</v>
      </c>
      <c r="L5430" s="6">
        <f t="shared" si="425"/>
        <v>648167.99999966752</v>
      </c>
      <c r="M5430" s="8">
        <f t="shared" si="421"/>
        <v>10802.799999994459</v>
      </c>
      <c r="N5430" s="8">
        <f t="shared" si="422"/>
        <v>10802.799999994459</v>
      </c>
      <c r="O5430" s="18">
        <v>1</v>
      </c>
      <c r="P5430" s="6" t="s">
        <v>9003</v>
      </c>
      <c r="Q5430" s="6" t="s">
        <v>24</v>
      </c>
    </row>
    <row r="5431" spans="1:17" ht="15">
      <c r="A5431" s="6" t="s">
        <v>17</v>
      </c>
      <c r="B5431" s="6" t="s">
        <v>55</v>
      </c>
      <c r="C5431" s="6" t="s">
        <v>271</v>
      </c>
      <c r="D5431" s="6" t="s">
        <v>8012</v>
      </c>
      <c r="E5431" s="6">
        <v>3</v>
      </c>
      <c r="F5431" s="6" t="s">
        <v>1970</v>
      </c>
      <c r="G5431" s="6" t="s">
        <v>22</v>
      </c>
      <c r="H5431" s="7">
        <v>43401.824374999997</v>
      </c>
      <c r="I5431" s="7">
        <v>43394.323148148149</v>
      </c>
      <c r="J5431" s="4">
        <f t="shared" si="423"/>
        <v>2018</v>
      </c>
      <c r="K5431" s="4">
        <f t="shared" si="424"/>
        <v>10</v>
      </c>
      <c r="L5431" s="6">
        <f t="shared" si="425"/>
        <v>648105.99999963306</v>
      </c>
      <c r="M5431" s="8">
        <f t="shared" si="421"/>
        <v>10801.766666660551</v>
      </c>
      <c r="N5431" s="8">
        <f t="shared" si="422"/>
        <v>32405.299999981653</v>
      </c>
      <c r="O5431" s="18">
        <v>1</v>
      </c>
      <c r="P5431" s="6" t="s">
        <v>9004</v>
      </c>
      <c r="Q5431" s="6" t="s">
        <v>24</v>
      </c>
    </row>
    <row r="5432" spans="1:17" ht="15">
      <c r="A5432" s="6" t="s">
        <v>17</v>
      </c>
      <c r="B5432" s="6" t="s">
        <v>55</v>
      </c>
      <c r="C5432" s="6" t="s">
        <v>271</v>
      </c>
      <c r="D5432" s="6" t="s">
        <v>1858</v>
      </c>
      <c r="E5432" s="6">
        <v>3</v>
      </c>
      <c r="F5432" s="6" t="s">
        <v>1970</v>
      </c>
      <c r="G5432" s="6" t="s">
        <v>22</v>
      </c>
      <c r="H5432" s="7">
        <v>43401.824560185189</v>
      </c>
      <c r="I5432" s="7">
        <v>43394.323148148149</v>
      </c>
      <c r="J5432" s="4">
        <f t="shared" si="423"/>
        <v>2018</v>
      </c>
      <c r="K5432" s="4">
        <f t="shared" si="424"/>
        <v>10</v>
      </c>
      <c r="L5432" s="6">
        <f t="shared" si="425"/>
        <v>648122.00000023004</v>
      </c>
      <c r="M5432" s="8">
        <f t="shared" si="421"/>
        <v>10802.033333337167</v>
      </c>
      <c r="N5432" s="8">
        <f t="shared" si="422"/>
        <v>32406.100000011502</v>
      </c>
      <c r="O5432" s="18">
        <v>1</v>
      </c>
      <c r="P5432" s="6" t="s">
        <v>9005</v>
      </c>
      <c r="Q5432" s="6" t="s">
        <v>24</v>
      </c>
    </row>
    <row r="5433" spans="1:17" ht="15">
      <c r="A5433" s="6" t="s">
        <v>17</v>
      </c>
      <c r="B5433" s="6" t="s">
        <v>55</v>
      </c>
      <c r="C5433" s="6" t="s">
        <v>271</v>
      </c>
      <c r="D5433" s="6" t="s">
        <v>3885</v>
      </c>
      <c r="E5433" s="6">
        <v>3</v>
      </c>
      <c r="F5433" s="6" t="s">
        <v>1970</v>
      </c>
      <c r="G5433" s="6" t="s">
        <v>22</v>
      </c>
      <c r="H5433" s="7">
        <v>43401.824791666666</v>
      </c>
      <c r="I5433" s="7">
        <v>43394.323148148149</v>
      </c>
      <c r="J5433" s="4">
        <f t="shared" si="423"/>
        <v>2018</v>
      </c>
      <c r="K5433" s="4">
        <f t="shared" si="424"/>
        <v>10</v>
      </c>
      <c r="L5433" s="6">
        <f t="shared" si="425"/>
        <v>648141.99999987613</v>
      </c>
      <c r="M5433" s="8">
        <f t="shared" si="421"/>
        <v>10802.366666664602</v>
      </c>
      <c r="N5433" s="8">
        <f t="shared" si="422"/>
        <v>32407.099999993807</v>
      </c>
      <c r="O5433" s="18">
        <v>1</v>
      </c>
      <c r="P5433" s="6" t="s">
        <v>9006</v>
      </c>
      <c r="Q5433" s="6" t="s">
        <v>24</v>
      </c>
    </row>
    <row r="5434" spans="1:17" ht="15">
      <c r="A5434" s="6" t="s">
        <v>17</v>
      </c>
      <c r="B5434" s="6" t="s">
        <v>55</v>
      </c>
      <c r="C5434" s="6" t="s">
        <v>56</v>
      </c>
      <c r="D5434" s="6" t="s">
        <v>9007</v>
      </c>
      <c r="E5434" s="6">
        <v>4</v>
      </c>
      <c r="F5434" s="6" t="s">
        <v>1970</v>
      </c>
      <c r="G5434" s="6" t="s">
        <v>22</v>
      </c>
      <c r="H5434" s="7">
        <v>43401.40902777778</v>
      </c>
      <c r="I5434" s="7">
        <v>43394.326631944445</v>
      </c>
      <c r="J5434" s="4">
        <f t="shared" si="423"/>
        <v>2018</v>
      </c>
      <c r="K5434" s="4">
        <f t="shared" si="424"/>
        <v>10</v>
      </c>
      <c r="L5434" s="6">
        <f t="shared" si="425"/>
        <v>611919.00000013411</v>
      </c>
      <c r="M5434" s="8">
        <f t="shared" si="421"/>
        <v>10198.650000002235</v>
      </c>
      <c r="N5434" s="8">
        <f t="shared" si="422"/>
        <v>40794.600000008941</v>
      </c>
      <c r="O5434" s="18">
        <v>1</v>
      </c>
      <c r="P5434" s="6" t="s">
        <v>9008</v>
      </c>
      <c r="Q5434" s="6" t="s">
        <v>24</v>
      </c>
    </row>
    <row r="5435" spans="1:17" ht="15">
      <c r="A5435" s="6" t="s">
        <v>17</v>
      </c>
      <c r="B5435" s="6" t="s">
        <v>55</v>
      </c>
      <c r="C5435" s="6" t="s">
        <v>56</v>
      </c>
      <c r="D5435" s="6" t="s">
        <v>1961</v>
      </c>
      <c r="E5435" s="6">
        <v>8</v>
      </c>
      <c r="F5435" s="6" t="s">
        <v>1970</v>
      </c>
      <c r="G5435" s="6" t="s">
        <v>22</v>
      </c>
      <c r="H5435" s="7">
        <v>43401.406388888892</v>
      </c>
      <c r="I5435" s="7">
        <v>43394.326631944445</v>
      </c>
      <c r="J5435" s="4">
        <f t="shared" si="423"/>
        <v>2018</v>
      </c>
      <c r="K5435" s="4">
        <f t="shared" si="424"/>
        <v>10</v>
      </c>
      <c r="L5435" s="6">
        <f t="shared" si="425"/>
        <v>611691.00000027101</v>
      </c>
      <c r="M5435" s="8">
        <f t="shared" si="421"/>
        <v>10194.850000004517</v>
      </c>
      <c r="N5435" s="8">
        <f t="shared" si="422"/>
        <v>81558.800000036135</v>
      </c>
      <c r="O5435" s="18">
        <v>1</v>
      </c>
      <c r="P5435" s="6" t="s">
        <v>9009</v>
      </c>
      <c r="Q5435" s="6" t="s">
        <v>24</v>
      </c>
    </row>
    <row r="5436" spans="1:17" ht="15">
      <c r="A5436" s="6" t="s">
        <v>17</v>
      </c>
      <c r="B5436" s="6" t="s">
        <v>41</v>
      </c>
      <c r="C5436" s="6" t="s">
        <v>42</v>
      </c>
      <c r="D5436" s="6" t="s">
        <v>9010</v>
      </c>
      <c r="E5436" s="6">
        <v>1</v>
      </c>
      <c r="F5436" s="6" t="s">
        <v>1970</v>
      </c>
      <c r="G5436" s="6" t="s">
        <v>22</v>
      </c>
      <c r="H5436" s="7">
        <v>43396.785138888888</v>
      </c>
      <c r="I5436" s="7">
        <v>43394.35701388889</v>
      </c>
      <c r="J5436" s="4">
        <f t="shared" si="423"/>
        <v>2018</v>
      </c>
      <c r="K5436" s="4">
        <f t="shared" si="424"/>
        <v>10</v>
      </c>
      <c r="L5436" s="6">
        <f t="shared" si="425"/>
        <v>209789.99999987427</v>
      </c>
      <c r="M5436" s="8">
        <f t="shared" si="421"/>
        <v>3496.4999999979045</v>
      </c>
      <c r="N5436" s="8">
        <f t="shared" si="422"/>
        <v>3496.4999999979045</v>
      </c>
      <c r="O5436" s="18">
        <v>1</v>
      </c>
      <c r="P5436" s="6" t="s">
        <v>9011</v>
      </c>
      <c r="Q5436" s="6" t="s">
        <v>24</v>
      </c>
    </row>
    <row r="5437" spans="1:17" ht="15">
      <c r="A5437" s="6" t="s">
        <v>17</v>
      </c>
      <c r="B5437" s="6" t="s">
        <v>140</v>
      </c>
      <c r="C5437" s="6" t="s">
        <v>141</v>
      </c>
      <c r="D5437" s="6" t="s">
        <v>9012</v>
      </c>
      <c r="E5437" s="6">
        <v>3</v>
      </c>
      <c r="F5437" s="6" t="s">
        <v>1970</v>
      </c>
      <c r="G5437" s="6" t="s">
        <v>22</v>
      </c>
      <c r="H5437" s="7">
        <v>43394.689282407409</v>
      </c>
      <c r="I5437" s="7">
        <v>43394.572916666664</v>
      </c>
      <c r="J5437" s="4">
        <f t="shared" si="423"/>
        <v>2018</v>
      </c>
      <c r="K5437" s="4">
        <f t="shared" si="424"/>
        <v>10</v>
      </c>
      <c r="L5437" s="6">
        <f t="shared" si="425"/>
        <v>10054.000000376254</v>
      </c>
      <c r="M5437" s="8">
        <f t="shared" si="421"/>
        <v>167.56666667293757</v>
      </c>
      <c r="N5437" s="8">
        <f t="shared" si="422"/>
        <v>502.70000001881272</v>
      </c>
      <c r="O5437" s="18">
        <v>1</v>
      </c>
      <c r="P5437" s="6" t="s">
        <v>9013</v>
      </c>
      <c r="Q5437" s="6" t="s">
        <v>24</v>
      </c>
    </row>
    <row r="5438" spans="1:17" ht="15">
      <c r="A5438" s="6" t="s">
        <v>17</v>
      </c>
      <c r="B5438" s="6" t="s">
        <v>18</v>
      </c>
      <c r="C5438" s="6" t="s">
        <v>38</v>
      </c>
      <c r="D5438" s="6" t="s">
        <v>512</v>
      </c>
      <c r="E5438" s="6">
        <v>1</v>
      </c>
      <c r="F5438" s="6" t="s">
        <v>1970</v>
      </c>
      <c r="G5438" s="6" t="s">
        <v>22</v>
      </c>
      <c r="H5438" s="7">
        <v>43394.628819444442</v>
      </c>
      <c r="I5438" s="7">
        <v>43394.606249999997</v>
      </c>
      <c r="J5438" s="4">
        <f t="shared" si="423"/>
        <v>2018</v>
      </c>
      <c r="K5438" s="4">
        <f t="shared" si="424"/>
        <v>10</v>
      </c>
      <c r="L5438" s="6">
        <f t="shared" si="425"/>
        <v>1950.0000000698492</v>
      </c>
      <c r="M5438" s="8">
        <f t="shared" si="421"/>
        <v>32.500000001164153</v>
      </c>
      <c r="N5438" s="8">
        <f t="shared" si="422"/>
        <v>32.500000001164153</v>
      </c>
      <c r="O5438" s="18">
        <v>1</v>
      </c>
      <c r="P5438" s="6" t="s">
        <v>9014</v>
      </c>
      <c r="Q5438" s="6" t="s">
        <v>24</v>
      </c>
    </row>
    <row r="5439" spans="1:17" ht="15">
      <c r="A5439" s="6" t="s">
        <v>17</v>
      </c>
      <c r="B5439" s="6" t="s">
        <v>18</v>
      </c>
      <c r="C5439" s="6" t="s">
        <v>19</v>
      </c>
      <c r="D5439" s="6" t="s">
        <v>7314</v>
      </c>
      <c r="E5439" s="6">
        <v>2</v>
      </c>
      <c r="F5439" s="6" t="s">
        <v>1970</v>
      </c>
      <c r="G5439" s="6" t="s">
        <v>22</v>
      </c>
      <c r="H5439" s="7">
        <v>43394.76457175926</v>
      </c>
      <c r="I5439" s="7">
        <v>43394.61959490741</v>
      </c>
      <c r="J5439" s="4">
        <f t="shared" si="423"/>
        <v>2018</v>
      </c>
      <c r="K5439" s="4">
        <f t="shared" si="424"/>
        <v>10</v>
      </c>
      <c r="L5439" s="6">
        <f t="shared" si="425"/>
        <v>12525.999999884516</v>
      </c>
      <c r="M5439" s="8">
        <f t="shared" si="421"/>
        <v>208.76666666474193</v>
      </c>
      <c r="N5439" s="8">
        <f t="shared" si="422"/>
        <v>417.53333332948387</v>
      </c>
      <c r="O5439" s="18">
        <v>1</v>
      </c>
      <c r="P5439" s="6" t="s">
        <v>9015</v>
      </c>
      <c r="Q5439" s="6" t="s">
        <v>24</v>
      </c>
    </row>
    <row r="5440" spans="1:17" ht="15">
      <c r="A5440" s="6" t="s">
        <v>17</v>
      </c>
      <c r="B5440" s="6" t="s">
        <v>18</v>
      </c>
      <c r="C5440" s="6" t="s">
        <v>19</v>
      </c>
      <c r="D5440" s="6" t="s">
        <v>7547</v>
      </c>
      <c r="E5440" s="6">
        <v>4</v>
      </c>
      <c r="F5440" s="6" t="s">
        <v>1970</v>
      </c>
      <c r="G5440" s="6" t="s">
        <v>22</v>
      </c>
      <c r="H5440" s="7">
        <v>43394.764317129629</v>
      </c>
      <c r="I5440" s="7">
        <v>43394.619768518518</v>
      </c>
      <c r="J5440" s="4">
        <f t="shared" si="423"/>
        <v>2018</v>
      </c>
      <c r="K5440" s="4">
        <f t="shared" si="424"/>
        <v>10</v>
      </c>
      <c r="L5440" s="6">
        <f t="shared" si="425"/>
        <v>12489.000000036322</v>
      </c>
      <c r="M5440" s="8">
        <f t="shared" si="426" ref="M5440:M5503">+L5440/60</f>
        <v>208.15000000060536</v>
      </c>
      <c r="N5440" s="8">
        <f t="shared" si="427" ref="N5440:N5503">+M5440*E5440</f>
        <v>832.60000000242144</v>
      </c>
      <c r="O5440" s="18">
        <v>1</v>
      </c>
      <c r="P5440" s="6" t="s">
        <v>9016</v>
      </c>
      <c r="Q5440" s="6" t="s">
        <v>24</v>
      </c>
    </row>
    <row r="5441" spans="1:17" ht="15">
      <c r="A5441" s="6" t="s">
        <v>17</v>
      </c>
      <c r="B5441" s="6" t="s">
        <v>140</v>
      </c>
      <c r="C5441" s="6" t="s">
        <v>141</v>
      </c>
      <c r="D5441" s="6" t="s">
        <v>9017</v>
      </c>
      <c r="E5441" s="6">
        <v>1</v>
      </c>
      <c r="F5441" s="6" t="s">
        <v>1970</v>
      </c>
      <c r="G5441" s="6" t="s">
        <v>22</v>
      </c>
      <c r="H5441" s="7">
        <v>43394.645138888889</v>
      </c>
      <c r="I5441" s="7">
        <v>43394.62222222222</v>
      </c>
      <c r="J5441" s="4">
        <f t="shared" si="423"/>
        <v>2018</v>
      </c>
      <c r="K5441" s="4">
        <f t="shared" si="424"/>
        <v>10</v>
      </c>
      <c r="L5441" s="6">
        <f t="shared" si="425"/>
        <v>1980.0000001676381</v>
      </c>
      <c r="M5441" s="8">
        <f t="shared" si="426"/>
        <v>33.000000002793968</v>
      </c>
      <c r="N5441" s="8">
        <f t="shared" si="427"/>
        <v>33.000000002793968</v>
      </c>
      <c r="O5441" s="18">
        <v>1</v>
      </c>
      <c r="P5441" s="6" t="s">
        <v>9018</v>
      </c>
      <c r="Q5441" s="6" t="s">
        <v>24</v>
      </c>
    </row>
    <row r="5442" spans="1:17" ht="15">
      <c r="A5442" s="6" t="s">
        <v>17</v>
      </c>
      <c r="B5442" s="6" t="s">
        <v>41</v>
      </c>
      <c r="C5442" s="6" t="s">
        <v>42</v>
      </c>
      <c r="D5442" s="6" t="s">
        <v>8702</v>
      </c>
      <c r="E5442" s="6">
        <v>1</v>
      </c>
      <c r="F5442" s="6" t="s">
        <v>1970</v>
      </c>
      <c r="G5442" s="6" t="s">
        <v>22</v>
      </c>
      <c r="H5442" s="7">
        <v>43397.473078703704</v>
      </c>
      <c r="I5442" s="7">
        <v>43394.679166666669</v>
      </c>
      <c r="J5442" s="4">
        <f t="shared" si="423"/>
        <v>2018</v>
      </c>
      <c r="K5442" s="4">
        <f t="shared" si="424"/>
        <v>10</v>
      </c>
      <c r="L5442" s="6">
        <f t="shared" si="425"/>
        <v>241393.999999878</v>
      </c>
      <c r="M5442" s="8">
        <f t="shared" si="426"/>
        <v>4023.2333333312999</v>
      </c>
      <c r="N5442" s="8">
        <f t="shared" si="427"/>
        <v>4023.2333333312999</v>
      </c>
      <c r="O5442" s="18">
        <v>1</v>
      </c>
      <c r="P5442" s="6" t="s">
        <v>9019</v>
      </c>
      <c r="Q5442" s="6" t="s">
        <v>24</v>
      </c>
    </row>
    <row r="5443" spans="1:17" ht="15">
      <c r="A5443" s="6" t="s">
        <v>17</v>
      </c>
      <c r="B5443" s="6" t="s">
        <v>18</v>
      </c>
      <c r="C5443" s="6" t="s">
        <v>19</v>
      </c>
      <c r="D5443" s="6" t="s">
        <v>7545</v>
      </c>
      <c r="E5443" s="6">
        <v>21</v>
      </c>
      <c r="F5443" s="6" t="s">
        <v>1970</v>
      </c>
      <c r="G5443" s="6" t="s">
        <v>22</v>
      </c>
      <c r="H5443" s="7">
        <v>43394.764872685184</v>
      </c>
      <c r="I5443" s="7">
        <v>43394.707696759258</v>
      </c>
      <c r="J5443" s="4">
        <f t="shared" si="428" ref="J5443:J5506">YEAR(I5443)</f>
        <v>2018</v>
      </c>
      <c r="K5443" s="4">
        <f t="shared" si="429" ref="K5443:K5506">MONTH(I5443)</f>
        <v>10</v>
      </c>
      <c r="L5443" s="6">
        <f t="shared" si="425"/>
        <v>4939.9999999674037</v>
      </c>
      <c r="M5443" s="8">
        <f t="shared" si="426"/>
        <v>82.333333332790062</v>
      </c>
      <c r="N5443" s="8">
        <f t="shared" si="427"/>
        <v>1728.9999999885913</v>
      </c>
      <c r="O5443" s="18">
        <v>1</v>
      </c>
      <c r="P5443" s="6" t="s">
        <v>9020</v>
      </c>
      <c r="Q5443" s="6" t="s">
        <v>24</v>
      </c>
    </row>
    <row r="5444" spans="1:17" ht="15">
      <c r="A5444" s="6" t="s">
        <v>17</v>
      </c>
      <c r="B5444" s="6" t="s">
        <v>41</v>
      </c>
      <c r="C5444" s="6" t="s">
        <v>42</v>
      </c>
      <c r="D5444" s="6" t="s">
        <v>9021</v>
      </c>
      <c r="E5444" s="6">
        <v>2</v>
      </c>
      <c r="F5444" s="6" t="s">
        <v>1970</v>
      </c>
      <c r="G5444" s="6" t="s">
        <v>22</v>
      </c>
      <c r="H5444" s="7">
        <v>43411.713750000003</v>
      </c>
      <c r="I5444" s="7">
        <v>43394.712500000001</v>
      </c>
      <c r="J5444" s="4">
        <f t="shared" si="428"/>
        <v>2018</v>
      </c>
      <c r="K5444" s="4">
        <f t="shared" si="429"/>
        <v>10</v>
      </c>
      <c r="L5444" s="6">
        <f t="shared" si="425"/>
        <v>1468908.0000001006</v>
      </c>
      <c r="M5444" s="8">
        <f t="shared" si="426"/>
        <v>24481.800000001676</v>
      </c>
      <c r="N5444" s="8">
        <f t="shared" si="427"/>
        <v>48963.600000003353</v>
      </c>
      <c r="O5444" s="18">
        <v>1</v>
      </c>
      <c r="P5444" s="6" t="s">
        <v>9022</v>
      </c>
      <c r="Q5444" s="6" t="s">
        <v>24</v>
      </c>
    </row>
    <row r="5445" spans="1:17" ht="15">
      <c r="A5445" s="6" t="s">
        <v>17</v>
      </c>
      <c r="B5445" s="6" t="s">
        <v>140</v>
      </c>
      <c r="C5445" s="6" t="s">
        <v>141</v>
      </c>
      <c r="D5445" s="6" t="s">
        <v>9023</v>
      </c>
      <c r="E5445" s="6">
        <v>1</v>
      </c>
      <c r="F5445" s="6" t="s">
        <v>1970</v>
      </c>
      <c r="G5445" s="6" t="s">
        <v>22</v>
      </c>
      <c r="H5445" s="7">
        <v>43394.792569444442</v>
      </c>
      <c r="I5445" s="7">
        <v>43394.713194444441</v>
      </c>
      <c r="J5445" s="4">
        <f t="shared" si="428"/>
        <v>2018</v>
      </c>
      <c r="K5445" s="4">
        <f t="shared" si="429"/>
        <v>10</v>
      </c>
      <c r="L5445" s="6">
        <f t="shared" si="425"/>
        <v>6858.0000001005828</v>
      </c>
      <c r="M5445" s="8">
        <f t="shared" si="426"/>
        <v>114.30000000167638</v>
      </c>
      <c r="N5445" s="8">
        <f t="shared" si="427"/>
        <v>114.30000000167638</v>
      </c>
      <c r="O5445" s="18">
        <v>1</v>
      </c>
      <c r="P5445" s="6" t="s">
        <v>9024</v>
      </c>
      <c r="Q5445" s="6" t="s">
        <v>24</v>
      </c>
    </row>
    <row r="5446" spans="1:17" ht="15">
      <c r="A5446" s="6" t="s">
        <v>29</v>
      </c>
      <c r="B5446" s="6" t="s">
        <v>87</v>
      </c>
      <c r="C5446" s="6" t="s">
        <v>103</v>
      </c>
      <c r="D5446" s="6" t="s">
        <v>9025</v>
      </c>
      <c r="E5446" s="6">
        <v>84</v>
      </c>
      <c r="F5446" s="6" t="s">
        <v>85</v>
      </c>
      <c r="G5446" s="6" t="s">
        <v>22</v>
      </c>
      <c r="H5446" s="7">
        <v>43394.766504629632</v>
      </c>
      <c r="I5446" s="7">
        <v>43394.73541666667</v>
      </c>
      <c r="J5446" s="4">
        <f t="shared" si="428"/>
        <v>2018</v>
      </c>
      <c r="K5446" s="4">
        <f t="shared" si="429"/>
        <v>10</v>
      </c>
      <c r="L5446" s="6">
        <f t="shared" si="425"/>
        <v>2685.9999998705462</v>
      </c>
      <c r="M5446" s="8">
        <f t="shared" si="426"/>
        <v>44.766666664509103</v>
      </c>
      <c r="N5446" s="8">
        <f t="shared" si="427"/>
        <v>3760.3999998187646</v>
      </c>
      <c r="O5446" s="18">
        <v>1</v>
      </c>
      <c r="P5446" s="6" t="s">
        <v>9026</v>
      </c>
      <c r="Q5446" s="6" t="s">
        <v>24</v>
      </c>
    </row>
    <row r="5447" spans="1:17" ht="15">
      <c r="A5447" s="6" t="s">
        <v>17</v>
      </c>
      <c r="B5447" s="6" t="s">
        <v>140</v>
      </c>
      <c r="C5447" s="6" t="s">
        <v>141</v>
      </c>
      <c r="D5447" s="6" t="s">
        <v>8615</v>
      </c>
      <c r="E5447" s="6">
        <v>52</v>
      </c>
      <c r="F5447" s="6" t="s">
        <v>1970</v>
      </c>
      <c r="G5447" s="6" t="s">
        <v>22</v>
      </c>
      <c r="H5447" s="7">
        <v>43394.788645833331</v>
      </c>
      <c r="I5447" s="7">
        <v>43394.767650462964</v>
      </c>
      <c r="J5447" s="4">
        <f t="shared" si="428"/>
        <v>2018</v>
      </c>
      <c r="K5447" s="4">
        <f t="shared" si="429"/>
        <v>10</v>
      </c>
      <c r="L5447" s="6">
        <f t="shared" si="425"/>
        <v>1813.9999997103587</v>
      </c>
      <c r="M5447" s="8">
        <f t="shared" si="426"/>
        <v>30.233333328505978</v>
      </c>
      <c r="N5447" s="8">
        <f t="shared" si="427"/>
        <v>1572.1333330823109</v>
      </c>
      <c r="O5447" s="18">
        <v>1</v>
      </c>
      <c r="P5447" s="6" t="s">
        <v>9027</v>
      </c>
      <c r="Q5447" s="6" t="s">
        <v>24</v>
      </c>
    </row>
    <row r="5448" spans="1:17" ht="15">
      <c r="A5448" s="6" t="s">
        <v>17</v>
      </c>
      <c r="B5448" s="6" t="s">
        <v>41</v>
      </c>
      <c r="C5448" s="6" t="s">
        <v>42</v>
      </c>
      <c r="D5448" s="6" t="s">
        <v>7793</v>
      </c>
      <c r="E5448" s="6">
        <v>1</v>
      </c>
      <c r="F5448" s="6" t="s">
        <v>1970</v>
      </c>
      <c r="G5448" s="6" t="s">
        <v>22</v>
      </c>
      <c r="H5448" s="7">
        <v>43414.486435185187</v>
      </c>
      <c r="I5448" s="7">
        <v>43394.777546296296</v>
      </c>
      <c r="J5448" s="4">
        <f t="shared" si="428"/>
        <v>2018</v>
      </c>
      <c r="K5448" s="4">
        <f t="shared" si="429"/>
        <v>10</v>
      </c>
      <c r="L5448" s="6">
        <f t="shared" si="425"/>
        <v>1702848.0000001146</v>
      </c>
      <c r="M5448" s="8">
        <f t="shared" si="426"/>
        <v>28380.800000001909</v>
      </c>
      <c r="N5448" s="8">
        <f t="shared" si="427"/>
        <v>28380.800000001909</v>
      </c>
      <c r="O5448" s="18">
        <v>1</v>
      </c>
      <c r="P5448" s="6" t="s">
        <v>9028</v>
      </c>
      <c r="Q5448" s="6" t="s">
        <v>24</v>
      </c>
    </row>
    <row r="5449" spans="1:17" ht="15">
      <c r="A5449" s="6" t="s">
        <v>17</v>
      </c>
      <c r="B5449" s="6" t="s">
        <v>41</v>
      </c>
      <c r="C5449" s="6" t="s">
        <v>42</v>
      </c>
      <c r="D5449" s="6" t="s">
        <v>9029</v>
      </c>
      <c r="E5449" s="6">
        <v>1</v>
      </c>
      <c r="F5449" s="6" t="s">
        <v>1970</v>
      </c>
      <c r="G5449" s="6" t="s">
        <v>22</v>
      </c>
      <c r="H5449" s="7">
        <v>43414.329143518517</v>
      </c>
      <c r="I5449" s="7">
        <v>43394.793749999997</v>
      </c>
      <c r="J5449" s="4">
        <f t="shared" si="428"/>
        <v>2018</v>
      </c>
      <c r="K5449" s="4">
        <f t="shared" si="429"/>
        <v>10</v>
      </c>
      <c r="L5449" s="6">
        <f t="shared" si="425"/>
        <v>1687858.0000000773</v>
      </c>
      <c r="M5449" s="8">
        <f t="shared" si="426"/>
        <v>28130.966666667955</v>
      </c>
      <c r="N5449" s="8">
        <f t="shared" si="427"/>
        <v>28130.966666667955</v>
      </c>
      <c r="O5449" s="18">
        <v>1</v>
      </c>
      <c r="P5449" s="6" t="s">
        <v>9030</v>
      </c>
      <c r="Q5449" s="6" t="s">
        <v>24</v>
      </c>
    </row>
    <row r="5450" spans="1:17" ht="15">
      <c r="A5450" s="6" t="s">
        <v>17</v>
      </c>
      <c r="B5450" s="6" t="s">
        <v>41</v>
      </c>
      <c r="C5450" s="6" t="s">
        <v>42</v>
      </c>
      <c r="D5450" s="6" t="s">
        <v>9031</v>
      </c>
      <c r="E5450" s="6">
        <v>1</v>
      </c>
      <c r="F5450" s="6" t="s">
        <v>1970</v>
      </c>
      <c r="G5450" s="6" t="s">
        <v>22</v>
      </c>
      <c r="H5450" s="7">
        <v>43410.677569444444</v>
      </c>
      <c r="I5450" s="7">
        <v>43394.82240740741</v>
      </c>
      <c r="J5450" s="4">
        <f t="shared" si="428"/>
        <v>2018</v>
      </c>
      <c r="K5450" s="4">
        <f t="shared" si="429"/>
        <v>10</v>
      </c>
      <c r="L5450" s="6">
        <f t="shared" si="430" ref="L5450:L5513">(H5450-I5450)*60*24*60</f>
        <v>1369885.9999997774</v>
      </c>
      <c r="M5450" s="8">
        <f t="shared" si="426"/>
        <v>22831.433333329624</v>
      </c>
      <c r="N5450" s="8">
        <f t="shared" si="427"/>
        <v>22831.433333329624</v>
      </c>
      <c r="O5450" s="18">
        <v>1</v>
      </c>
      <c r="P5450" s="6" t="s">
        <v>9032</v>
      </c>
      <c r="Q5450" s="6" t="s">
        <v>24</v>
      </c>
    </row>
    <row r="5451" spans="1:17" ht="15">
      <c r="A5451" s="6" t="s">
        <v>17</v>
      </c>
      <c r="B5451" s="6" t="s">
        <v>41</v>
      </c>
      <c r="C5451" s="6" t="s">
        <v>129</v>
      </c>
      <c r="D5451" s="6" t="s">
        <v>6864</v>
      </c>
      <c r="E5451" s="6">
        <v>1</v>
      </c>
      <c r="F5451" s="6" t="s">
        <v>1970</v>
      </c>
      <c r="G5451" s="6" t="s">
        <v>22</v>
      </c>
      <c r="H5451" s="7">
        <v>43401.834583333337</v>
      </c>
      <c r="I5451" s="7">
        <v>43394.870995370373</v>
      </c>
      <c r="J5451" s="4">
        <f t="shared" si="428"/>
        <v>2018</v>
      </c>
      <c r="K5451" s="4">
        <f t="shared" si="429"/>
        <v>10</v>
      </c>
      <c r="L5451" s="6">
        <f t="shared" si="430"/>
        <v>601654.00000009686</v>
      </c>
      <c r="M5451" s="8">
        <f t="shared" si="426"/>
        <v>10027.566666668281</v>
      </c>
      <c r="N5451" s="8">
        <f t="shared" si="427"/>
        <v>10027.566666668281</v>
      </c>
      <c r="O5451" s="18">
        <v>1</v>
      </c>
      <c r="P5451" s="6" t="s">
        <v>9033</v>
      </c>
      <c r="Q5451" s="6" t="s">
        <v>24</v>
      </c>
    </row>
    <row r="5452" spans="1:17" ht="15">
      <c r="A5452" s="6" t="s">
        <v>17</v>
      </c>
      <c r="B5452" s="6" t="s">
        <v>41</v>
      </c>
      <c r="C5452" s="6" t="s">
        <v>129</v>
      </c>
      <c r="D5452" s="6" t="s">
        <v>1356</v>
      </c>
      <c r="E5452" s="6">
        <v>37</v>
      </c>
      <c r="F5452" s="6" t="s">
        <v>1970</v>
      </c>
      <c r="G5452" s="6" t="s">
        <v>22</v>
      </c>
      <c r="H5452" s="7">
        <v>43396.857731481483</v>
      </c>
      <c r="I5452" s="7">
        <v>43394.870995370373</v>
      </c>
      <c r="J5452" s="4">
        <f t="shared" si="428"/>
        <v>2018</v>
      </c>
      <c r="K5452" s="4">
        <f t="shared" si="429"/>
        <v>10</v>
      </c>
      <c r="L5452" s="6">
        <f t="shared" si="430"/>
        <v>171653.99999991059</v>
      </c>
      <c r="M5452" s="8">
        <f t="shared" si="426"/>
        <v>2860.8999999985099</v>
      </c>
      <c r="N5452" s="8">
        <f t="shared" si="427"/>
        <v>105853.29999994487</v>
      </c>
      <c r="O5452" s="18">
        <v>1</v>
      </c>
      <c r="P5452" s="6" t="s">
        <v>9034</v>
      </c>
      <c r="Q5452" s="6" t="s">
        <v>24</v>
      </c>
    </row>
    <row r="5453" spans="1:17" ht="15">
      <c r="A5453" s="6" t="s">
        <v>17</v>
      </c>
      <c r="B5453" s="6" t="s">
        <v>41</v>
      </c>
      <c r="C5453" s="6" t="s">
        <v>129</v>
      </c>
      <c r="D5453" s="6" t="s">
        <v>6868</v>
      </c>
      <c r="E5453" s="6">
        <v>2</v>
      </c>
      <c r="F5453" s="6" t="s">
        <v>1970</v>
      </c>
      <c r="G5453" s="6" t="s">
        <v>22</v>
      </c>
      <c r="H5453" s="7">
        <v>43401.834780092591</v>
      </c>
      <c r="I5453" s="7">
        <v>43394.870995370373</v>
      </c>
      <c r="J5453" s="4">
        <f t="shared" si="428"/>
        <v>2018</v>
      </c>
      <c r="K5453" s="4">
        <f t="shared" si="429"/>
        <v>10</v>
      </c>
      <c r="L5453" s="6">
        <f t="shared" si="430"/>
        <v>601670.99999967031</v>
      </c>
      <c r="M5453" s="8">
        <f t="shared" si="426"/>
        <v>10027.849999994505</v>
      </c>
      <c r="N5453" s="8">
        <f t="shared" si="427"/>
        <v>20055.69999998901</v>
      </c>
      <c r="O5453" s="18">
        <v>1</v>
      </c>
      <c r="P5453" s="6" t="s">
        <v>9035</v>
      </c>
      <c r="Q5453" s="6" t="s">
        <v>24</v>
      </c>
    </row>
    <row r="5454" spans="1:17" ht="15">
      <c r="A5454" s="6" t="s">
        <v>17</v>
      </c>
      <c r="B5454" s="6" t="s">
        <v>41</v>
      </c>
      <c r="C5454" s="6" t="s">
        <v>129</v>
      </c>
      <c r="D5454" s="6" t="s">
        <v>6866</v>
      </c>
      <c r="E5454" s="6">
        <v>1</v>
      </c>
      <c r="F5454" s="6" t="s">
        <v>1970</v>
      </c>
      <c r="G5454" s="6" t="s">
        <v>22</v>
      </c>
      <c r="H5454" s="7">
        <v>43401.834976851853</v>
      </c>
      <c r="I5454" s="7">
        <v>43394.870995370373</v>
      </c>
      <c r="J5454" s="4">
        <f t="shared" si="428"/>
        <v>2018</v>
      </c>
      <c r="K5454" s="4">
        <f t="shared" si="429"/>
        <v>10</v>
      </c>
      <c r="L5454" s="6">
        <f t="shared" si="430"/>
        <v>601687.99999987241</v>
      </c>
      <c r="M5454" s="8">
        <f t="shared" si="426"/>
        <v>10028.133333331207</v>
      </c>
      <c r="N5454" s="8">
        <f t="shared" si="427"/>
        <v>10028.133333331207</v>
      </c>
      <c r="O5454" s="18">
        <v>1</v>
      </c>
      <c r="P5454" s="6" t="s">
        <v>9036</v>
      </c>
      <c r="Q5454" s="6" t="s">
        <v>24</v>
      </c>
    </row>
    <row r="5455" spans="1:17" ht="15">
      <c r="A5455" s="6" t="s">
        <v>17</v>
      </c>
      <c r="B5455" s="6" t="s">
        <v>41</v>
      </c>
      <c r="C5455" s="6" t="s">
        <v>129</v>
      </c>
      <c r="D5455" s="6" t="s">
        <v>6862</v>
      </c>
      <c r="E5455" s="6">
        <v>2</v>
      </c>
      <c r="F5455" s="6" t="s">
        <v>1970</v>
      </c>
      <c r="G5455" s="6" t="s">
        <v>22</v>
      </c>
      <c r="H5455" s="7">
        <v>43401.834386574075</v>
      </c>
      <c r="I5455" s="7">
        <v>43394.870995370373</v>
      </c>
      <c r="J5455" s="4">
        <f t="shared" si="428"/>
        <v>2018</v>
      </c>
      <c r="K5455" s="4">
        <f t="shared" si="429"/>
        <v>10</v>
      </c>
      <c r="L5455" s="6">
        <f t="shared" si="430"/>
        <v>601636.99999989476</v>
      </c>
      <c r="M5455" s="8">
        <f t="shared" si="426"/>
        <v>10027.283333331579</v>
      </c>
      <c r="N5455" s="8">
        <f t="shared" si="427"/>
        <v>20054.566666663159</v>
      </c>
      <c r="O5455" s="18">
        <v>1</v>
      </c>
      <c r="P5455" s="6" t="s">
        <v>9037</v>
      </c>
      <c r="Q5455" s="6" t="s">
        <v>24</v>
      </c>
    </row>
    <row r="5456" spans="1:17" ht="15">
      <c r="A5456" s="6" t="s">
        <v>17</v>
      </c>
      <c r="B5456" s="6" t="s">
        <v>41</v>
      </c>
      <c r="C5456" s="6" t="s">
        <v>62</v>
      </c>
      <c r="D5456" s="6" t="s">
        <v>9038</v>
      </c>
      <c r="E5456" s="6">
        <v>3</v>
      </c>
      <c r="F5456" s="6" t="s">
        <v>1970</v>
      </c>
      <c r="G5456" s="6" t="s">
        <v>22</v>
      </c>
      <c r="H5456" s="7">
        <v>43398.784803240742</v>
      </c>
      <c r="I5456" s="7">
        <v>43394.882754629631</v>
      </c>
      <c r="J5456" s="4">
        <f t="shared" si="428"/>
        <v>2018</v>
      </c>
      <c r="K5456" s="4">
        <f t="shared" si="429"/>
        <v>10</v>
      </c>
      <c r="L5456" s="6">
        <f t="shared" si="430"/>
        <v>337137.00000001118</v>
      </c>
      <c r="M5456" s="8">
        <f t="shared" si="426"/>
        <v>5618.9500000001863</v>
      </c>
      <c r="N5456" s="8">
        <f t="shared" si="427"/>
        <v>16856.850000000559</v>
      </c>
      <c r="O5456" s="18">
        <v>1</v>
      </c>
      <c r="P5456" s="6" t="s">
        <v>9039</v>
      </c>
      <c r="Q5456" s="6" t="s">
        <v>24</v>
      </c>
    </row>
    <row r="5457" spans="1:17" ht="15">
      <c r="A5457" s="6" t="s">
        <v>17</v>
      </c>
      <c r="B5457" s="6" t="s">
        <v>41</v>
      </c>
      <c r="C5457" s="6" t="s">
        <v>62</v>
      </c>
      <c r="D5457" s="6" t="s">
        <v>1658</v>
      </c>
      <c r="E5457" s="6">
        <v>7</v>
      </c>
      <c r="F5457" s="6" t="s">
        <v>1970</v>
      </c>
      <c r="G5457" s="6" t="s">
        <v>22</v>
      </c>
      <c r="H5457" s="7">
        <v>43401.818645833337</v>
      </c>
      <c r="I5457" s="7">
        <v>43394.892083333332</v>
      </c>
      <c r="J5457" s="4">
        <f t="shared" si="428"/>
        <v>2018</v>
      </c>
      <c r="K5457" s="4">
        <f t="shared" si="429"/>
        <v>10</v>
      </c>
      <c r="L5457" s="6">
        <f t="shared" si="430"/>
        <v>598455.00000037719</v>
      </c>
      <c r="M5457" s="8">
        <f t="shared" si="426"/>
        <v>9974.2500000062864</v>
      </c>
      <c r="N5457" s="8">
        <f t="shared" si="427"/>
        <v>69819.750000044005</v>
      </c>
      <c r="O5457" s="18">
        <v>1</v>
      </c>
      <c r="P5457" s="6" t="s">
        <v>9040</v>
      </c>
      <c r="Q5457" s="6" t="s">
        <v>24</v>
      </c>
    </row>
    <row r="5458" spans="1:17" ht="15">
      <c r="A5458" s="6" t="s">
        <v>17</v>
      </c>
      <c r="B5458" s="6" t="s">
        <v>41</v>
      </c>
      <c r="C5458" s="6" t="s">
        <v>62</v>
      </c>
      <c r="D5458" s="6" t="s">
        <v>1978</v>
      </c>
      <c r="E5458" s="6">
        <v>41</v>
      </c>
      <c r="F5458" s="6" t="s">
        <v>1970</v>
      </c>
      <c r="G5458" s="6" t="s">
        <v>22</v>
      </c>
      <c r="H5458" s="7">
        <v>43398.786574074074</v>
      </c>
      <c r="I5458" s="7">
        <v>43394.893240740741</v>
      </c>
      <c r="J5458" s="4">
        <f t="shared" si="428"/>
        <v>2018</v>
      </c>
      <c r="K5458" s="4">
        <f t="shared" si="429"/>
        <v>10</v>
      </c>
      <c r="L5458" s="6">
        <f t="shared" si="430"/>
        <v>336384.00000000838</v>
      </c>
      <c r="M5458" s="8">
        <f t="shared" si="426"/>
        <v>5606.4000000001397</v>
      </c>
      <c r="N5458" s="8">
        <f t="shared" si="427"/>
        <v>229862.40000000573</v>
      </c>
      <c r="O5458" s="18">
        <v>1</v>
      </c>
      <c r="P5458" s="6" t="s">
        <v>9041</v>
      </c>
      <c r="Q5458" s="6" t="s">
        <v>24</v>
      </c>
    </row>
    <row r="5459" spans="1:17" ht="15">
      <c r="A5459" s="6" t="s">
        <v>17</v>
      </c>
      <c r="B5459" s="6" t="s">
        <v>18</v>
      </c>
      <c r="C5459" s="6" t="s">
        <v>25</v>
      </c>
      <c r="D5459" s="6" t="s">
        <v>9042</v>
      </c>
      <c r="E5459" s="6">
        <v>4</v>
      </c>
      <c r="F5459" s="6" t="s">
        <v>1970</v>
      </c>
      <c r="G5459" s="6" t="s">
        <v>22</v>
      </c>
      <c r="H5459" s="7">
        <v>43400.760798611111</v>
      </c>
      <c r="I5459" s="7">
        <v>43395.353668981479</v>
      </c>
      <c r="J5459" s="4">
        <f t="shared" si="428"/>
        <v>2018</v>
      </c>
      <c r="K5459" s="4">
        <f t="shared" si="429"/>
        <v>10</v>
      </c>
      <c r="L5459" s="6">
        <f t="shared" si="430"/>
        <v>467176.00000016391</v>
      </c>
      <c r="M5459" s="8">
        <f t="shared" si="426"/>
        <v>7786.2666666693985</v>
      </c>
      <c r="N5459" s="8">
        <f t="shared" si="427"/>
        <v>31145.066666677594</v>
      </c>
      <c r="O5459" s="18">
        <v>1</v>
      </c>
      <c r="P5459" s="6" t="s">
        <v>9043</v>
      </c>
      <c r="Q5459" s="6" t="s">
        <v>24</v>
      </c>
    </row>
    <row r="5460" spans="1:17" ht="15">
      <c r="A5460" s="6" t="s">
        <v>17</v>
      </c>
      <c r="B5460" s="6" t="s">
        <v>18</v>
      </c>
      <c r="C5460" s="6" t="s">
        <v>25</v>
      </c>
      <c r="D5460" s="6" t="s">
        <v>9044</v>
      </c>
      <c r="E5460" s="6">
        <v>60</v>
      </c>
      <c r="F5460" s="6" t="s">
        <v>1970</v>
      </c>
      <c r="G5460" s="6" t="s">
        <v>22</v>
      </c>
      <c r="H5460" s="7">
        <v>43398.577476851853</v>
      </c>
      <c r="I5460" s="7">
        <v>43395.355671296296</v>
      </c>
      <c r="J5460" s="4">
        <f t="shared" si="428"/>
        <v>2018</v>
      </c>
      <c r="K5460" s="4">
        <f t="shared" si="429"/>
        <v>10</v>
      </c>
      <c r="L5460" s="6">
        <f t="shared" si="430"/>
        <v>278364.00000010617</v>
      </c>
      <c r="M5460" s="8">
        <f t="shared" si="426"/>
        <v>4639.4000000017695</v>
      </c>
      <c r="N5460" s="8">
        <f t="shared" si="427"/>
        <v>278364.00000010617</v>
      </c>
      <c r="O5460" s="18">
        <v>1</v>
      </c>
      <c r="P5460" s="6" t="s">
        <v>9045</v>
      </c>
      <c r="Q5460" s="6" t="s">
        <v>24</v>
      </c>
    </row>
    <row r="5461" spans="1:17" ht="15">
      <c r="A5461" s="6" t="s">
        <v>17</v>
      </c>
      <c r="B5461" s="6" t="s">
        <v>140</v>
      </c>
      <c r="C5461" s="6" t="s">
        <v>141</v>
      </c>
      <c r="D5461" s="6" t="s">
        <v>9046</v>
      </c>
      <c r="E5461" s="6">
        <v>1</v>
      </c>
      <c r="F5461" s="6" t="s">
        <v>1970</v>
      </c>
      <c r="G5461" s="6" t="s">
        <v>22</v>
      </c>
      <c r="H5461" s="7">
        <v>43395.728101851855</v>
      </c>
      <c r="I5461" s="7">
        <v>43395.375694444447</v>
      </c>
      <c r="J5461" s="4">
        <f t="shared" si="428"/>
        <v>2018</v>
      </c>
      <c r="K5461" s="4">
        <f t="shared" si="429"/>
        <v>10</v>
      </c>
      <c r="L5461" s="6">
        <f t="shared" si="430"/>
        <v>30448.00000009127</v>
      </c>
      <c r="M5461" s="8">
        <f t="shared" si="426"/>
        <v>507.46666666818783</v>
      </c>
      <c r="N5461" s="8">
        <f t="shared" si="427"/>
        <v>507.46666666818783</v>
      </c>
      <c r="O5461" s="18">
        <v>1</v>
      </c>
      <c r="P5461" s="6" t="s">
        <v>9047</v>
      </c>
      <c r="Q5461" s="6" t="s">
        <v>24</v>
      </c>
    </row>
    <row r="5462" spans="1:17" ht="15">
      <c r="A5462" s="6" t="s">
        <v>17</v>
      </c>
      <c r="B5462" s="6" t="s">
        <v>140</v>
      </c>
      <c r="C5462" s="6" t="s">
        <v>141</v>
      </c>
      <c r="D5462" s="6" t="s">
        <v>9048</v>
      </c>
      <c r="E5462" s="6">
        <v>1</v>
      </c>
      <c r="F5462" s="6" t="s">
        <v>1970</v>
      </c>
      <c r="G5462" s="6" t="s">
        <v>22</v>
      </c>
      <c r="H5462" s="7">
        <v>43418.543854166666</v>
      </c>
      <c r="I5462" s="7">
        <v>43395.37777777778</v>
      </c>
      <c r="J5462" s="4">
        <f t="shared" si="428"/>
        <v>2018</v>
      </c>
      <c r="K5462" s="4">
        <f t="shared" si="429"/>
        <v>10</v>
      </c>
      <c r="L5462" s="6">
        <f t="shared" si="430"/>
        <v>2001548.9999998128</v>
      </c>
      <c r="M5462" s="8">
        <f t="shared" si="426"/>
        <v>33359.14999999688</v>
      </c>
      <c r="N5462" s="8">
        <f t="shared" si="427"/>
        <v>33359.14999999688</v>
      </c>
      <c r="O5462" s="18">
        <v>1</v>
      </c>
      <c r="P5462" s="6" t="s">
        <v>9049</v>
      </c>
      <c r="Q5462" s="6" t="s">
        <v>24</v>
      </c>
    </row>
    <row r="5463" spans="1:17" ht="15">
      <c r="A5463" s="6" t="s">
        <v>17</v>
      </c>
      <c r="B5463" s="6" t="s">
        <v>18</v>
      </c>
      <c r="C5463" s="6" t="s">
        <v>35</v>
      </c>
      <c r="D5463" s="6" t="s">
        <v>9050</v>
      </c>
      <c r="E5463" s="6">
        <v>4</v>
      </c>
      <c r="F5463" s="6" t="s">
        <v>1970</v>
      </c>
      <c r="G5463" s="6" t="s">
        <v>22</v>
      </c>
      <c r="H5463" s="7">
        <v>43398.612210648149</v>
      </c>
      <c r="I5463" s="7">
        <v>43395.385416666664</v>
      </c>
      <c r="J5463" s="4">
        <f t="shared" si="428"/>
        <v>2018</v>
      </c>
      <c r="K5463" s="4">
        <f t="shared" si="429"/>
        <v>10</v>
      </c>
      <c r="L5463" s="6">
        <f t="shared" si="430"/>
        <v>278795.00000027474</v>
      </c>
      <c r="M5463" s="8">
        <f t="shared" si="426"/>
        <v>4646.5833333379123</v>
      </c>
      <c r="N5463" s="8">
        <f t="shared" si="427"/>
        <v>18586.333333351649</v>
      </c>
      <c r="O5463" s="18">
        <v>1</v>
      </c>
      <c r="P5463" s="6" t="s">
        <v>9051</v>
      </c>
      <c r="Q5463" s="6" t="s">
        <v>24</v>
      </c>
    </row>
    <row r="5464" spans="1:17" ht="15">
      <c r="A5464" s="6" t="s">
        <v>17</v>
      </c>
      <c r="B5464" s="6" t="s">
        <v>41</v>
      </c>
      <c r="C5464" s="6" t="s">
        <v>42</v>
      </c>
      <c r="D5464" s="6" t="s">
        <v>9052</v>
      </c>
      <c r="E5464" s="6">
        <v>1</v>
      </c>
      <c r="F5464" s="6" t="s">
        <v>1970</v>
      </c>
      <c r="G5464" s="6" t="s">
        <v>22</v>
      </c>
      <c r="H5464" s="7">
        <v>43414.412060185183</v>
      </c>
      <c r="I5464" s="7">
        <v>43395.388888888891</v>
      </c>
      <c r="J5464" s="4">
        <f t="shared" si="428"/>
        <v>2018</v>
      </c>
      <c r="K5464" s="4">
        <f t="shared" si="429"/>
        <v>10</v>
      </c>
      <c r="L5464" s="6">
        <f t="shared" si="430"/>
        <v>1643601.9999996526</v>
      </c>
      <c r="M5464" s="8">
        <f t="shared" si="426"/>
        <v>27393.366666660877</v>
      </c>
      <c r="N5464" s="8">
        <f t="shared" si="427"/>
        <v>27393.366666660877</v>
      </c>
      <c r="O5464" s="18">
        <v>1</v>
      </c>
      <c r="P5464" s="6" t="s">
        <v>9053</v>
      </c>
      <c r="Q5464" s="6" t="s">
        <v>24</v>
      </c>
    </row>
    <row r="5465" spans="1:17" ht="15">
      <c r="A5465" s="6" t="s">
        <v>17</v>
      </c>
      <c r="B5465" s="6" t="s">
        <v>55</v>
      </c>
      <c r="C5465" s="6" t="s">
        <v>56</v>
      </c>
      <c r="D5465" s="6" t="s">
        <v>9054</v>
      </c>
      <c r="E5465" s="6">
        <v>24</v>
      </c>
      <c r="F5465" s="6" t="s">
        <v>1970</v>
      </c>
      <c r="G5465" s="6" t="s">
        <v>22</v>
      </c>
      <c r="H5465" s="7">
        <v>43401.410219907404</v>
      </c>
      <c r="I5465" s="7">
        <v>43395.399872685186</v>
      </c>
      <c r="J5465" s="4">
        <f t="shared" si="428"/>
        <v>2018</v>
      </c>
      <c r="K5465" s="4">
        <f t="shared" si="429"/>
        <v>10</v>
      </c>
      <c r="L5465" s="6">
        <f t="shared" si="430"/>
        <v>519293.99999964517</v>
      </c>
      <c r="M5465" s="8">
        <f t="shared" si="426"/>
        <v>8654.8999999940861</v>
      </c>
      <c r="N5465" s="8">
        <f t="shared" si="427"/>
        <v>207717.59999985807</v>
      </c>
      <c r="O5465" s="18">
        <v>1</v>
      </c>
      <c r="P5465" s="6" t="s">
        <v>9055</v>
      </c>
      <c r="Q5465" s="6" t="s">
        <v>24</v>
      </c>
    </row>
    <row r="5466" spans="1:17" ht="15">
      <c r="A5466" s="6" t="s">
        <v>17</v>
      </c>
      <c r="B5466" s="6" t="s">
        <v>55</v>
      </c>
      <c r="C5466" s="6" t="s">
        <v>56</v>
      </c>
      <c r="D5466" s="6" t="s">
        <v>1517</v>
      </c>
      <c r="E5466" s="6">
        <v>28</v>
      </c>
      <c r="F5466" s="6" t="s">
        <v>1970</v>
      </c>
      <c r="G5466" s="6" t="s">
        <v>22</v>
      </c>
      <c r="H5466" s="7">
        <v>43401.391956018517</v>
      </c>
      <c r="I5466" s="7">
        <v>43395.400706018518</v>
      </c>
      <c r="J5466" s="4">
        <f t="shared" si="428"/>
        <v>2018</v>
      </c>
      <c r="K5466" s="4">
        <f t="shared" si="429"/>
        <v>10</v>
      </c>
      <c r="L5466" s="6">
        <f t="shared" si="430"/>
        <v>517643.99999992456</v>
      </c>
      <c r="M5466" s="8">
        <f t="shared" si="426"/>
        <v>8627.3999999987427</v>
      </c>
      <c r="N5466" s="8">
        <f t="shared" si="427"/>
        <v>241567.1999999648</v>
      </c>
      <c r="O5466" s="18">
        <v>1</v>
      </c>
      <c r="P5466" s="6" t="s">
        <v>9056</v>
      </c>
      <c r="Q5466" s="6" t="s">
        <v>24</v>
      </c>
    </row>
    <row r="5467" spans="1:17" ht="15">
      <c r="A5467" s="6" t="s">
        <v>17</v>
      </c>
      <c r="B5467" s="6" t="s">
        <v>55</v>
      </c>
      <c r="C5467" s="6" t="s">
        <v>56</v>
      </c>
      <c r="D5467" s="6" t="s">
        <v>9057</v>
      </c>
      <c r="E5467" s="6">
        <v>16</v>
      </c>
      <c r="F5467" s="6" t="s">
        <v>1970</v>
      </c>
      <c r="G5467" s="6" t="s">
        <v>22</v>
      </c>
      <c r="H5467" s="7">
        <v>43401.391516203701</v>
      </c>
      <c r="I5467" s="7">
        <v>43395.400983796295</v>
      </c>
      <c r="J5467" s="4">
        <f t="shared" si="428"/>
        <v>2018</v>
      </c>
      <c r="K5467" s="4">
        <f t="shared" si="429"/>
        <v>10</v>
      </c>
      <c r="L5467" s="6">
        <f t="shared" si="430"/>
        <v>517581.9999998901</v>
      </c>
      <c r="M5467" s="8">
        <f t="shared" si="426"/>
        <v>8626.3666666648351</v>
      </c>
      <c r="N5467" s="8">
        <f t="shared" si="427"/>
        <v>138021.86666663736</v>
      </c>
      <c r="O5467" s="18">
        <v>1</v>
      </c>
      <c r="P5467" s="6" t="s">
        <v>9058</v>
      </c>
      <c r="Q5467" s="6" t="s">
        <v>24</v>
      </c>
    </row>
    <row r="5468" spans="1:17" ht="15">
      <c r="A5468" s="6" t="s">
        <v>17</v>
      </c>
      <c r="B5468" s="6" t="s">
        <v>55</v>
      </c>
      <c r="C5468" s="6" t="s">
        <v>56</v>
      </c>
      <c r="D5468" s="6" t="s">
        <v>5856</v>
      </c>
      <c r="E5468" s="6">
        <v>12</v>
      </c>
      <c r="F5468" s="6" t="s">
        <v>1970</v>
      </c>
      <c r="G5468" s="6" t="s">
        <v>22</v>
      </c>
      <c r="H5468" s="7">
        <v>43401.40421296296</v>
      </c>
      <c r="I5468" s="7">
        <v>43395.401307870372</v>
      </c>
      <c r="J5468" s="4">
        <f t="shared" si="428"/>
        <v>2018</v>
      </c>
      <c r="K5468" s="4">
        <f t="shared" si="429"/>
        <v>10</v>
      </c>
      <c r="L5468" s="6">
        <f t="shared" si="430"/>
        <v>518650.99999958184</v>
      </c>
      <c r="M5468" s="8">
        <f t="shared" si="426"/>
        <v>8644.1833333263639</v>
      </c>
      <c r="N5468" s="8">
        <f t="shared" si="427"/>
        <v>103730.19999991637</v>
      </c>
      <c r="O5468" s="18">
        <v>1</v>
      </c>
      <c r="P5468" s="6" t="s">
        <v>9059</v>
      </c>
      <c r="Q5468" s="6" t="s">
        <v>24</v>
      </c>
    </row>
    <row r="5469" spans="1:17" ht="15">
      <c r="A5469" s="6" t="s">
        <v>17</v>
      </c>
      <c r="B5469" s="6" t="s">
        <v>55</v>
      </c>
      <c r="C5469" s="6" t="s">
        <v>56</v>
      </c>
      <c r="D5469" s="6" t="s">
        <v>57</v>
      </c>
      <c r="E5469" s="6">
        <v>12</v>
      </c>
      <c r="F5469" s="6" t="s">
        <v>1970</v>
      </c>
      <c r="G5469" s="6" t="s">
        <v>22</v>
      </c>
      <c r="H5469" s="7">
        <v>43401.40184027778</v>
      </c>
      <c r="I5469" s="7">
        <v>43395.401539351849</v>
      </c>
      <c r="J5469" s="4">
        <f t="shared" si="428"/>
        <v>2018</v>
      </c>
      <c r="K5469" s="4">
        <f t="shared" si="429"/>
        <v>10</v>
      </c>
      <c r="L5469" s="6">
        <f t="shared" si="430"/>
        <v>518426.00000042003</v>
      </c>
      <c r="M5469" s="8">
        <f t="shared" si="426"/>
        <v>8640.4333333403338</v>
      </c>
      <c r="N5469" s="8">
        <f t="shared" si="427"/>
        <v>103685.20000008401</v>
      </c>
      <c r="O5469" s="18">
        <v>1</v>
      </c>
      <c r="P5469" s="6" t="s">
        <v>9060</v>
      </c>
      <c r="Q5469" s="6" t="s">
        <v>24</v>
      </c>
    </row>
    <row r="5470" spans="1:17" ht="15">
      <c r="A5470" s="6" t="s">
        <v>17</v>
      </c>
      <c r="B5470" s="6" t="s">
        <v>55</v>
      </c>
      <c r="C5470" s="6" t="s">
        <v>56</v>
      </c>
      <c r="D5470" s="6" t="s">
        <v>9061</v>
      </c>
      <c r="E5470" s="6">
        <v>1</v>
      </c>
      <c r="F5470" s="6" t="s">
        <v>1970</v>
      </c>
      <c r="G5470" s="6" t="s">
        <v>22</v>
      </c>
      <c r="H5470" s="7">
        <v>43401.902592592596</v>
      </c>
      <c r="I5470" s="7">
        <v>43395.401712962965</v>
      </c>
      <c r="J5470" s="4">
        <f t="shared" si="428"/>
        <v>2018</v>
      </c>
      <c r="K5470" s="4">
        <f t="shared" si="429"/>
        <v>10</v>
      </c>
      <c r="L5470" s="6">
        <f t="shared" si="430"/>
        <v>561676.00000016391</v>
      </c>
      <c r="M5470" s="8">
        <f t="shared" si="426"/>
        <v>9361.2666666693985</v>
      </c>
      <c r="N5470" s="8">
        <f t="shared" si="427"/>
        <v>9361.2666666693985</v>
      </c>
      <c r="O5470" s="18">
        <v>1</v>
      </c>
      <c r="P5470" s="6" t="s">
        <v>9062</v>
      </c>
      <c r="Q5470" s="6" t="s">
        <v>24</v>
      </c>
    </row>
    <row r="5471" spans="1:17" ht="15">
      <c r="A5471" s="6" t="s">
        <v>17</v>
      </c>
      <c r="B5471" s="6" t="s">
        <v>55</v>
      </c>
      <c r="C5471" s="6" t="s">
        <v>56</v>
      </c>
      <c r="D5471" s="6" t="s">
        <v>9063</v>
      </c>
      <c r="E5471" s="6">
        <v>2</v>
      </c>
      <c r="F5471" s="6" t="s">
        <v>1970</v>
      </c>
      <c r="G5471" s="6" t="s">
        <v>22</v>
      </c>
      <c r="H5471" s="7">
        <v>43401.902800925927</v>
      </c>
      <c r="I5471" s="7">
        <v>43395.401967592596</v>
      </c>
      <c r="J5471" s="4">
        <f t="shared" si="428"/>
        <v>2018</v>
      </c>
      <c r="K5471" s="4">
        <f t="shared" si="429"/>
        <v>10</v>
      </c>
      <c r="L5471" s="6">
        <f t="shared" si="430"/>
        <v>561671.99999985751</v>
      </c>
      <c r="M5471" s="8">
        <f t="shared" si="426"/>
        <v>9361.1999999976251</v>
      </c>
      <c r="N5471" s="8">
        <f t="shared" si="427"/>
        <v>18722.39999999525</v>
      </c>
      <c r="O5471" s="18">
        <v>1</v>
      </c>
      <c r="P5471" s="6" t="s">
        <v>9064</v>
      </c>
      <c r="Q5471" s="6" t="s">
        <v>24</v>
      </c>
    </row>
    <row r="5472" spans="1:17" ht="15">
      <c r="A5472" s="6" t="s">
        <v>17</v>
      </c>
      <c r="B5472" s="6" t="s">
        <v>55</v>
      </c>
      <c r="C5472" s="6" t="s">
        <v>56</v>
      </c>
      <c r="D5472" s="6" t="s">
        <v>600</v>
      </c>
      <c r="E5472" s="6">
        <v>18</v>
      </c>
      <c r="F5472" s="6" t="s">
        <v>1970</v>
      </c>
      <c r="G5472" s="6" t="s">
        <v>22</v>
      </c>
      <c r="H5472" s="7">
        <v>43401.403773148151</v>
      </c>
      <c r="I5472" s="7">
        <v>43395.402175925927</v>
      </c>
      <c r="J5472" s="4">
        <f t="shared" si="428"/>
        <v>2018</v>
      </c>
      <c r="K5472" s="4">
        <f t="shared" si="429"/>
        <v>10</v>
      </c>
      <c r="L5472" s="6">
        <f t="shared" si="430"/>
        <v>518538.00000019837</v>
      </c>
      <c r="M5472" s="8">
        <f t="shared" si="426"/>
        <v>8642.3000000033062</v>
      </c>
      <c r="N5472" s="8">
        <f t="shared" si="427"/>
        <v>155561.40000005951</v>
      </c>
      <c r="O5472" s="18">
        <v>1</v>
      </c>
      <c r="P5472" s="6" t="s">
        <v>9065</v>
      </c>
      <c r="Q5472" s="6" t="s">
        <v>24</v>
      </c>
    </row>
    <row r="5473" spans="1:17" ht="15">
      <c r="A5473" s="6" t="s">
        <v>17</v>
      </c>
      <c r="B5473" s="6" t="s">
        <v>55</v>
      </c>
      <c r="C5473" s="6" t="s">
        <v>56</v>
      </c>
      <c r="D5473" s="6" t="s">
        <v>3127</v>
      </c>
      <c r="E5473" s="6">
        <v>3</v>
      </c>
      <c r="F5473" s="6" t="s">
        <v>1970</v>
      </c>
      <c r="G5473" s="6" t="s">
        <v>22</v>
      </c>
      <c r="H5473" s="7">
        <v>43401.404710648145</v>
      </c>
      <c r="I5473" s="7">
        <v>43395.402708333335</v>
      </c>
      <c r="J5473" s="4">
        <f t="shared" si="428"/>
        <v>2018</v>
      </c>
      <c r="K5473" s="4">
        <f t="shared" si="429"/>
        <v>10</v>
      </c>
      <c r="L5473" s="6">
        <f t="shared" si="430"/>
        <v>518572.99999957904</v>
      </c>
      <c r="M5473" s="8">
        <f t="shared" si="426"/>
        <v>8642.8833333263174</v>
      </c>
      <c r="N5473" s="8">
        <f t="shared" si="427"/>
        <v>25928.649999978952</v>
      </c>
      <c r="O5473" s="18">
        <v>1</v>
      </c>
      <c r="P5473" s="6" t="s">
        <v>9066</v>
      </c>
      <c r="Q5473" s="6" t="s">
        <v>24</v>
      </c>
    </row>
    <row r="5474" spans="1:17" ht="15">
      <c r="A5474" s="6" t="s">
        <v>17</v>
      </c>
      <c r="B5474" s="6" t="s">
        <v>55</v>
      </c>
      <c r="C5474" s="6" t="s">
        <v>56</v>
      </c>
      <c r="D5474" s="6" t="s">
        <v>9067</v>
      </c>
      <c r="E5474" s="6">
        <v>3</v>
      </c>
      <c r="F5474" s="6" t="s">
        <v>1970</v>
      </c>
      <c r="G5474" s="6" t="s">
        <v>22</v>
      </c>
      <c r="H5474" s="7">
        <v>43401.405474537038</v>
      </c>
      <c r="I5474" s="7">
        <v>43395.402939814812</v>
      </c>
      <c r="J5474" s="4">
        <f t="shared" si="428"/>
        <v>2018</v>
      </c>
      <c r="K5474" s="4">
        <f t="shared" si="429"/>
        <v>10</v>
      </c>
      <c r="L5474" s="6">
        <f t="shared" si="430"/>
        <v>518619.00000027381</v>
      </c>
      <c r="M5474" s="8">
        <f t="shared" si="426"/>
        <v>8643.6500000045635</v>
      </c>
      <c r="N5474" s="8">
        <f t="shared" si="427"/>
        <v>25930.95000001369</v>
      </c>
      <c r="O5474" s="18">
        <v>1</v>
      </c>
      <c r="P5474" s="6" t="s">
        <v>9068</v>
      </c>
      <c r="Q5474" s="6" t="s">
        <v>24</v>
      </c>
    </row>
    <row r="5475" spans="1:17" ht="15">
      <c r="A5475" s="6" t="s">
        <v>17</v>
      </c>
      <c r="B5475" s="6" t="s">
        <v>55</v>
      </c>
      <c r="C5475" s="6" t="s">
        <v>56</v>
      </c>
      <c r="D5475" s="6" t="s">
        <v>716</v>
      </c>
      <c r="E5475" s="6">
        <v>7</v>
      </c>
      <c r="F5475" s="6" t="s">
        <v>1970</v>
      </c>
      <c r="G5475" s="6" t="s">
        <v>22</v>
      </c>
      <c r="H5475" s="7">
        <v>43401.392581018517</v>
      </c>
      <c r="I5475" s="7">
        <v>43395.403136574074</v>
      </c>
      <c r="J5475" s="4">
        <f t="shared" si="428"/>
        <v>2018</v>
      </c>
      <c r="K5475" s="4">
        <f t="shared" si="429"/>
        <v>10</v>
      </c>
      <c r="L5475" s="6">
        <f t="shared" si="430"/>
        <v>517487.99999991897</v>
      </c>
      <c r="M5475" s="8">
        <f t="shared" si="426"/>
        <v>8624.7999999986496</v>
      </c>
      <c r="N5475" s="8">
        <f t="shared" si="427"/>
        <v>60373.599999990547</v>
      </c>
      <c r="O5475" s="18">
        <v>1</v>
      </c>
      <c r="P5475" s="6" t="s">
        <v>9069</v>
      </c>
      <c r="Q5475" s="6" t="s">
        <v>24</v>
      </c>
    </row>
    <row r="5476" spans="1:17" ht="15">
      <c r="A5476" s="6" t="s">
        <v>17</v>
      </c>
      <c r="B5476" s="6" t="s">
        <v>55</v>
      </c>
      <c r="C5476" s="6" t="s">
        <v>56</v>
      </c>
      <c r="D5476" s="6" t="s">
        <v>9070</v>
      </c>
      <c r="E5476" s="6">
        <v>1</v>
      </c>
      <c r="F5476" s="6" t="s">
        <v>1970</v>
      </c>
      <c r="G5476" s="6" t="s">
        <v>22</v>
      </c>
      <c r="H5476" s="7">
        <v>43401.403344907405</v>
      </c>
      <c r="I5476" s="7">
        <v>43395.403321759259</v>
      </c>
      <c r="J5476" s="4">
        <f t="shared" si="428"/>
        <v>2018</v>
      </c>
      <c r="K5476" s="4">
        <f t="shared" si="429"/>
        <v>10</v>
      </c>
      <c r="L5476" s="6">
        <f t="shared" si="430"/>
        <v>518401.99999983888</v>
      </c>
      <c r="M5476" s="8">
        <f t="shared" si="426"/>
        <v>8640.033333330648</v>
      </c>
      <c r="N5476" s="8">
        <f t="shared" si="427"/>
        <v>8640.033333330648</v>
      </c>
      <c r="O5476" s="18">
        <v>1</v>
      </c>
      <c r="P5476" s="6" t="s">
        <v>9071</v>
      </c>
      <c r="Q5476" s="6" t="s">
        <v>24</v>
      </c>
    </row>
    <row r="5477" spans="1:17" ht="15">
      <c r="A5477" s="6" t="s">
        <v>17</v>
      </c>
      <c r="B5477" s="6" t="s">
        <v>55</v>
      </c>
      <c r="C5477" s="6" t="s">
        <v>56</v>
      </c>
      <c r="D5477" s="6" t="s">
        <v>3319</v>
      </c>
      <c r="E5477" s="6">
        <v>10</v>
      </c>
      <c r="F5477" s="6" t="s">
        <v>1970</v>
      </c>
      <c r="G5477" s="6" t="s">
        <v>22</v>
      </c>
      <c r="H5477" s="7">
        <v>43401.405277777776</v>
      </c>
      <c r="I5477" s="7">
        <v>43395.403668981482</v>
      </c>
      <c r="J5477" s="4">
        <f t="shared" si="428"/>
        <v>2018</v>
      </c>
      <c r="K5477" s="4">
        <f t="shared" si="429"/>
        <v>10</v>
      </c>
      <c r="L5477" s="6">
        <f t="shared" si="430"/>
        <v>518538.99999980349</v>
      </c>
      <c r="M5477" s="8">
        <f t="shared" si="426"/>
        <v>8642.3166666633915</v>
      </c>
      <c r="N5477" s="8">
        <f t="shared" si="427"/>
        <v>86423.166666633915</v>
      </c>
      <c r="O5477" s="18">
        <v>1</v>
      </c>
      <c r="P5477" s="6" t="s">
        <v>9072</v>
      </c>
      <c r="Q5477" s="6" t="s">
        <v>24</v>
      </c>
    </row>
    <row r="5478" spans="1:17" ht="15">
      <c r="A5478" s="6" t="s">
        <v>17</v>
      </c>
      <c r="B5478" s="6" t="s">
        <v>55</v>
      </c>
      <c r="C5478" s="6" t="s">
        <v>56</v>
      </c>
      <c r="D5478" s="6" t="s">
        <v>9073</v>
      </c>
      <c r="E5478" s="6">
        <v>9</v>
      </c>
      <c r="F5478" s="6" t="s">
        <v>1970</v>
      </c>
      <c r="G5478" s="6" t="s">
        <v>22</v>
      </c>
      <c r="H5478" s="7">
        <v>43401.411203703705</v>
      </c>
      <c r="I5478" s="7">
        <v>43395.403912037036</v>
      </c>
      <c r="J5478" s="4">
        <f t="shared" si="428"/>
        <v>2018</v>
      </c>
      <c r="K5478" s="4">
        <f t="shared" si="429"/>
        <v>10</v>
      </c>
      <c r="L5478" s="6">
        <f t="shared" si="430"/>
        <v>519030.00000016764</v>
      </c>
      <c r="M5478" s="8">
        <f t="shared" si="426"/>
        <v>8650.500000002794</v>
      </c>
      <c r="N5478" s="8">
        <f t="shared" si="427"/>
        <v>77854.500000025146</v>
      </c>
      <c r="O5478" s="18">
        <v>1</v>
      </c>
      <c r="P5478" s="6" t="s">
        <v>9074</v>
      </c>
      <c r="Q5478" s="6" t="s">
        <v>24</v>
      </c>
    </row>
    <row r="5479" spans="1:17" ht="15">
      <c r="A5479" s="6" t="s">
        <v>17</v>
      </c>
      <c r="B5479" s="6" t="s">
        <v>55</v>
      </c>
      <c r="C5479" s="6" t="s">
        <v>56</v>
      </c>
      <c r="D5479" s="6" t="s">
        <v>9075</v>
      </c>
      <c r="E5479" s="6">
        <v>2</v>
      </c>
      <c r="F5479" s="6" t="s">
        <v>1970</v>
      </c>
      <c r="G5479" s="6" t="s">
        <v>22</v>
      </c>
      <c r="H5479" s="7">
        <v>43401.411574074074</v>
      </c>
      <c r="I5479" s="7">
        <v>43395.404108796298</v>
      </c>
      <c r="J5479" s="4">
        <f t="shared" si="428"/>
        <v>2018</v>
      </c>
      <c r="K5479" s="4">
        <f t="shared" si="429"/>
        <v>10</v>
      </c>
      <c r="L5479" s="6">
        <f t="shared" si="430"/>
        <v>519044.99999990221</v>
      </c>
      <c r="M5479" s="8">
        <f t="shared" si="426"/>
        <v>8650.7499999983702</v>
      </c>
      <c r="N5479" s="8">
        <f t="shared" si="427"/>
        <v>17301.49999999674</v>
      </c>
      <c r="O5479" s="18">
        <v>1</v>
      </c>
      <c r="P5479" s="6" t="s">
        <v>9076</v>
      </c>
      <c r="Q5479" s="6" t="s">
        <v>24</v>
      </c>
    </row>
    <row r="5480" spans="1:17" ht="15">
      <c r="A5480" s="6" t="s">
        <v>17</v>
      </c>
      <c r="B5480" s="6" t="s">
        <v>55</v>
      </c>
      <c r="C5480" s="6" t="s">
        <v>56</v>
      </c>
      <c r="D5480" s="6" t="s">
        <v>5450</v>
      </c>
      <c r="E5480" s="6">
        <v>44</v>
      </c>
      <c r="F5480" s="6" t="s">
        <v>1970</v>
      </c>
      <c r="G5480" s="6" t="s">
        <v>22</v>
      </c>
      <c r="H5480" s="7">
        <v>43398.454930555556</v>
      </c>
      <c r="I5480" s="7">
        <v>43395.404340277775</v>
      </c>
      <c r="J5480" s="4">
        <f t="shared" si="428"/>
        <v>2018</v>
      </c>
      <c r="K5480" s="4">
        <f t="shared" si="429"/>
        <v>10</v>
      </c>
      <c r="L5480" s="6">
        <f t="shared" si="430"/>
        <v>263571.00000022911</v>
      </c>
      <c r="M5480" s="8">
        <f t="shared" si="426"/>
        <v>4392.8500000038184</v>
      </c>
      <c r="N5480" s="8">
        <f t="shared" si="427"/>
        <v>193285.40000016801</v>
      </c>
      <c r="O5480" s="18">
        <v>1</v>
      </c>
      <c r="P5480" s="6" t="s">
        <v>9077</v>
      </c>
      <c r="Q5480" s="6" t="s">
        <v>24</v>
      </c>
    </row>
    <row r="5481" spans="1:17" ht="15">
      <c r="A5481" s="6" t="s">
        <v>17</v>
      </c>
      <c r="B5481" s="6" t="s">
        <v>55</v>
      </c>
      <c r="C5481" s="6" t="s">
        <v>56</v>
      </c>
      <c r="D5481" s="6" t="s">
        <v>1563</v>
      </c>
      <c r="E5481" s="6">
        <v>1</v>
      </c>
      <c r="F5481" s="6" t="s">
        <v>1970</v>
      </c>
      <c r="G5481" s="6" t="s">
        <v>22</v>
      </c>
      <c r="H5481" s="7">
        <v>43401.402974537035</v>
      </c>
      <c r="I5481" s="7">
        <v>43395.404768518521</v>
      </c>
      <c r="J5481" s="4">
        <f t="shared" si="428"/>
        <v>2018</v>
      </c>
      <c r="K5481" s="4">
        <f t="shared" si="429"/>
        <v>10</v>
      </c>
      <c r="L5481" s="6">
        <f t="shared" si="430"/>
        <v>518244.99999959953</v>
      </c>
      <c r="M5481" s="8">
        <f t="shared" si="426"/>
        <v>8637.4166666599922</v>
      </c>
      <c r="N5481" s="8">
        <f t="shared" si="427"/>
        <v>8637.4166666599922</v>
      </c>
      <c r="O5481" s="18">
        <v>1</v>
      </c>
      <c r="P5481" s="6" t="s">
        <v>9078</v>
      </c>
      <c r="Q5481" s="6" t="s">
        <v>24</v>
      </c>
    </row>
    <row r="5482" spans="1:17" ht="15">
      <c r="A5482" s="6" t="s">
        <v>17</v>
      </c>
      <c r="B5482" s="6" t="s">
        <v>41</v>
      </c>
      <c r="C5482" s="6" t="s">
        <v>42</v>
      </c>
      <c r="D5482" s="6" t="s">
        <v>9079</v>
      </c>
      <c r="E5482" s="6">
        <v>1</v>
      </c>
      <c r="F5482" s="6" t="s">
        <v>1970</v>
      </c>
      <c r="G5482" s="6" t="s">
        <v>22</v>
      </c>
      <c r="H5482" s="7">
        <v>43403.538784722223</v>
      </c>
      <c r="I5482" s="7">
        <v>43395.418263888889</v>
      </c>
      <c r="J5482" s="4">
        <f t="shared" si="428"/>
        <v>2018</v>
      </c>
      <c r="K5482" s="4">
        <f t="shared" si="429"/>
        <v>10</v>
      </c>
      <c r="L5482" s="6">
        <f t="shared" si="430"/>
        <v>701613.00000005867</v>
      </c>
      <c r="M5482" s="8">
        <f t="shared" si="426"/>
        <v>11693.550000000978</v>
      </c>
      <c r="N5482" s="8">
        <f t="shared" si="427"/>
        <v>11693.550000000978</v>
      </c>
      <c r="O5482" s="18">
        <v>1</v>
      </c>
      <c r="P5482" s="6" t="s">
        <v>9080</v>
      </c>
      <c r="Q5482" s="6" t="s">
        <v>24</v>
      </c>
    </row>
    <row r="5483" spans="1:17" ht="15">
      <c r="A5483" s="6" t="s">
        <v>17</v>
      </c>
      <c r="B5483" s="6" t="s">
        <v>18</v>
      </c>
      <c r="C5483" s="6" t="s">
        <v>35</v>
      </c>
      <c r="D5483" s="6" t="s">
        <v>5987</v>
      </c>
      <c r="E5483" s="6">
        <v>8</v>
      </c>
      <c r="F5483" s="6" t="s">
        <v>1970</v>
      </c>
      <c r="G5483" s="6" t="s">
        <v>22</v>
      </c>
      <c r="H5483" s="7">
        <v>43403.52983796296</v>
      </c>
      <c r="I5483" s="7">
        <v>43395.434560185182</v>
      </c>
      <c r="J5483" s="4">
        <f t="shared" si="428"/>
        <v>2018</v>
      </c>
      <c r="K5483" s="4">
        <f t="shared" si="429"/>
        <v>10</v>
      </c>
      <c r="L5483" s="6">
        <f t="shared" si="430"/>
        <v>699432.00000005309</v>
      </c>
      <c r="M5483" s="8">
        <f t="shared" si="426"/>
        <v>11657.200000000885</v>
      </c>
      <c r="N5483" s="8">
        <f t="shared" si="427"/>
        <v>93257.600000007078</v>
      </c>
      <c r="O5483" s="18">
        <v>1</v>
      </c>
      <c r="P5483" s="6" t="s">
        <v>9081</v>
      </c>
      <c r="Q5483" s="6" t="s">
        <v>24</v>
      </c>
    </row>
    <row r="5484" spans="1:17" ht="15">
      <c r="A5484" s="6" t="s">
        <v>17</v>
      </c>
      <c r="B5484" s="6" t="s">
        <v>18</v>
      </c>
      <c r="C5484" s="6" t="s">
        <v>38</v>
      </c>
      <c r="D5484" s="6" t="s">
        <v>9082</v>
      </c>
      <c r="E5484" s="6">
        <v>1</v>
      </c>
      <c r="F5484" s="6" t="s">
        <v>1970</v>
      </c>
      <c r="G5484" s="6" t="s">
        <v>22</v>
      </c>
      <c r="H5484" s="7">
        <v>43395.954861111109</v>
      </c>
      <c r="I5484" s="7">
        <v>43395.43472222222</v>
      </c>
      <c r="J5484" s="4">
        <f t="shared" si="428"/>
        <v>2018</v>
      </c>
      <c r="K5484" s="4">
        <f t="shared" si="429"/>
        <v>10</v>
      </c>
      <c r="L5484" s="6">
        <f t="shared" si="430"/>
        <v>44940.00000001397</v>
      </c>
      <c r="M5484" s="8">
        <f t="shared" si="426"/>
        <v>749.00000000023283</v>
      </c>
      <c r="N5484" s="8">
        <f t="shared" si="427"/>
        <v>749.00000000023283</v>
      </c>
      <c r="O5484" s="18">
        <v>1</v>
      </c>
      <c r="P5484" s="6" t="s">
        <v>9083</v>
      </c>
      <c r="Q5484" s="6" t="s">
        <v>24</v>
      </c>
    </row>
    <row r="5485" spans="1:17" ht="15">
      <c r="A5485" s="6" t="s">
        <v>17</v>
      </c>
      <c r="B5485" s="6" t="s">
        <v>18</v>
      </c>
      <c r="C5485" s="6" t="s">
        <v>35</v>
      </c>
      <c r="D5485" s="6" t="s">
        <v>1743</v>
      </c>
      <c r="E5485" s="6">
        <v>15</v>
      </c>
      <c r="F5485" s="6" t="s">
        <v>1970</v>
      </c>
      <c r="G5485" s="6" t="s">
        <v>22</v>
      </c>
      <c r="H5485" s="7">
        <v>43403.530543981484</v>
      </c>
      <c r="I5485" s="7">
        <v>43395.43482638889</v>
      </c>
      <c r="J5485" s="4">
        <f t="shared" si="428"/>
        <v>2018</v>
      </c>
      <c r="K5485" s="4">
        <f t="shared" si="429"/>
        <v>10</v>
      </c>
      <c r="L5485" s="6">
        <f t="shared" si="430"/>
        <v>699470.00000013504</v>
      </c>
      <c r="M5485" s="8">
        <f t="shared" si="426"/>
        <v>11657.833333335584</v>
      </c>
      <c r="N5485" s="8">
        <f t="shared" si="427"/>
        <v>174867.50000003376</v>
      </c>
      <c r="O5485" s="18">
        <v>1</v>
      </c>
      <c r="P5485" s="6" t="s">
        <v>9084</v>
      </c>
      <c r="Q5485" s="6" t="s">
        <v>24</v>
      </c>
    </row>
    <row r="5486" spans="1:17" ht="15">
      <c r="A5486" s="6" t="s">
        <v>17</v>
      </c>
      <c r="B5486" s="6" t="s">
        <v>18</v>
      </c>
      <c r="C5486" s="6" t="s">
        <v>35</v>
      </c>
      <c r="D5486" s="6" t="s">
        <v>4983</v>
      </c>
      <c r="E5486" s="6">
        <v>18</v>
      </c>
      <c r="F5486" s="6" t="s">
        <v>1970</v>
      </c>
      <c r="G5486" s="6" t="s">
        <v>22</v>
      </c>
      <c r="H5486" s="7">
        <v>43403.533182870371</v>
      </c>
      <c r="I5486" s="7">
        <v>43395.435208333336</v>
      </c>
      <c r="J5486" s="4">
        <f t="shared" si="428"/>
        <v>2018</v>
      </c>
      <c r="K5486" s="4">
        <f t="shared" si="429"/>
        <v>10</v>
      </c>
      <c r="L5486" s="6">
        <f t="shared" si="430"/>
        <v>699664.99999982771</v>
      </c>
      <c r="M5486" s="8">
        <f t="shared" si="426"/>
        <v>11661.083333330462</v>
      </c>
      <c r="N5486" s="8">
        <f t="shared" si="427"/>
        <v>209899.49999994831</v>
      </c>
      <c r="O5486" s="18">
        <v>1</v>
      </c>
      <c r="P5486" s="6" t="s">
        <v>9085</v>
      </c>
      <c r="Q5486" s="6" t="s">
        <v>24</v>
      </c>
    </row>
    <row r="5487" spans="1:17" ht="15">
      <c r="A5487" s="6" t="s">
        <v>17</v>
      </c>
      <c r="B5487" s="6" t="s">
        <v>18</v>
      </c>
      <c r="C5487" s="6" t="s">
        <v>35</v>
      </c>
      <c r="D5487" s="6" t="s">
        <v>2206</v>
      </c>
      <c r="E5487" s="6">
        <v>16</v>
      </c>
      <c r="F5487" s="6" t="s">
        <v>1970</v>
      </c>
      <c r="G5487" s="6" t="s">
        <v>22</v>
      </c>
      <c r="H5487" s="7">
        <v>43404.392743055556</v>
      </c>
      <c r="I5487" s="7">
        <v>43395.435752314814</v>
      </c>
      <c r="J5487" s="4">
        <f t="shared" si="428"/>
        <v>2018</v>
      </c>
      <c r="K5487" s="4">
        <f t="shared" si="429"/>
        <v>10</v>
      </c>
      <c r="L5487" s="6">
        <f t="shared" si="430"/>
        <v>773884.0000001248</v>
      </c>
      <c r="M5487" s="8">
        <f t="shared" si="426"/>
        <v>12898.066666668747</v>
      </c>
      <c r="N5487" s="8">
        <f t="shared" si="427"/>
        <v>206369.06666669995</v>
      </c>
      <c r="O5487" s="18">
        <v>1</v>
      </c>
      <c r="P5487" s="6" t="s">
        <v>9086</v>
      </c>
      <c r="Q5487" s="6" t="s">
        <v>24</v>
      </c>
    </row>
    <row r="5488" spans="1:17" ht="15">
      <c r="A5488" s="6" t="s">
        <v>17</v>
      </c>
      <c r="B5488" s="6" t="s">
        <v>18</v>
      </c>
      <c r="C5488" s="6" t="s">
        <v>35</v>
      </c>
      <c r="D5488" s="6" t="s">
        <v>2443</v>
      </c>
      <c r="E5488" s="6">
        <v>1</v>
      </c>
      <c r="F5488" s="6" t="s">
        <v>1970</v>
      </c>
      <c r="G5488" s="6" t="s">
        <v>22</v>
      </c>
      <c r="H5488" s="7">
        <v>43404.395196759258</v>
      </c>
      <c r="I5488" s="7">
        <v>43395.436412037037</v>
      </c>
      <c r="J5488" s="4">
        <f t="shared" si="428"/>
        <v>2018</v>
      </c>
      <c r="K5488" s="4">
        <f t="shared" si="429"/>
        <v>10</v>
      </c>
      <c r="L5488" s="6">
        <f t="shared" si="430"/>
        <v>774038.99999989662</v>
      </c>
      <c r="M5488" s="8">
        <f t="shared" si="426"/>
        <v>12900.649999998277</v>
      </c>
      <c r="N5488" s="8">
        <f t="shared" si="427"/>
        <v>12900.649999998277</v>
      </c>
      <c r="O5488" s="18">
        <v>1</v>
      </c>
      <c r="P5488" s="6" t="s">
        <v>9087</v>
      </c>
      <c r="Q5488" s="6" t="s">
        <v>24</v>
      </c>
    </row>
    <row r="5489" spans="1:17" ht="15">
      <c r="A5489" s="6" t="s">
        <v>17</v>
      </c>
      <c r="B5489" s="6" t="s">
        <v>18</v>
      </c>
      <c r="C5489" s="6" t="s">
        <v>35</v>
      </c>
      <c r="D5489" s="6" t="s">
        <v>6162</v>
      </c>
      <c r="E5489" s="6">
        <v>11</v>
      </c>
      <c r="F5489" s="6" t="s">
        <v>1970</v>
      </c>
      <c r="G5489" s="6" t="s">
        <v>22</v>
      </c>
      <c r="H5489" s="7">
        <v>43398.619745370372</v>
      </c>
      <c r="I5489" s="7">
        <v>43395.438090277778</v>
      </c>
      <c r="J5489" s="4">
        <f t="shared" si="428"/>
        <v>2018</v>
      </c>
      <c r="K5489" s="4">
        <f t="shared" si="429"/>
        <v>10</v>
      </c>
      <c r="L5489" s="6">
        <f t="shared" si="430"/>
        <v>274895.00000013504</v>
      </c>
      <c r="M5489" s="8">
        <f t="shared" si="426"/>
        <v>4581.583333335584</v>
      </c>
      <c r="N5489" s="8">
        <f t="shared" si="427"/>
        <v>50397.416666691424</v>
      </c>
      <c r="O5489" s="18">
        <v>1</v>
      </c>
      <c r="P5489" s="6" t="s">
        <v>9088</v>
      </c>
      <c r="Q5489" s="6" t="s">
        <v>24</v>
      </c>
    </row>
    <row r="5490" spans="1:17" ht="15">
      <c r="A5490" s="6" t="s">
        <v>17</v>
      </c>
      <c r="B5490" s="6" t="s">
        <v>18</v>
      </c>
      <c r="C5490" s="6" t="s">
        <v>35</v>
      </c>
      <c r="D5490" s="6" t="s">
        <v>5955</v>
      </c>
      <c r="E5490" s="6">
        <v>15</v>
      </c>
      <c r="F5490" s="6" t="s">
        <v>1970</v>
      </c>
      <c r="G5490" s="6" t="s">
        <v>22</v>
      </c>
      <c r="H5490" s="7">
        <v>43398.074212962965</v>
      </c>
      <c r="I5490" s="7">
        <v>43395.438090277778</v>
      </c>
      <c r="J5490" s="4">
        <f t="shared" si="428"/>
        <v>2018</v>
      </c>
      <c r="K5490" s="4">
        <f t="shared" si="429"/>
        <v>10</v>
      </c>
      <c r="L5490" s="6">
        <f t="shared" si="430"/>
        <v>227761.00000021979</v>
      </c>
      <c r="M5490" s="8">
        <f t="shared" si="426"/>
        <v>3796.0166666703299</v>
      </c>
      <c r="N5490" s="8">
        <f t="shared" si="427"/>
        <v>56940.250000054948</v>
      </c>
      <c r="O5490" s="18">
        <v>1</v>
      </c>
      <c r="P5490" s="6" t="s">
        <v>9089</v>
      </c>
      <c r="Q5490" s="6" t="s">
        <v>24</v>
      </c>
    </row>
    <row r="5491" spans="1:17" ht="15">
      <c r="A5491" s="6" t="s">
        <v>17</v>
      </c>
      <c r="B5491" s="6" t="s">
        <v>18</v>
      </c>
      <c r="C5491" s="6" t="s">
        <v>35</v>
      </c>
      <c r="D5491" s="6" t="s">
        <v>9090</v>
      </c>
      <c r="E5491" s="6">
        <v>12</v>
      </c>
      <c r="F5491" s="6" t="s">
        <v>1970</v>
      </c>
      <c r="G5491" s="6" t="s">
        <v>22</v>
      </c>
      <c r="H5491" s="7">
        <v>43402.781134259261</v>
      </c>
      <c r="I5491" s="7">
        <v>43395.438090277778</v>
      </c>
      <c r="J5491" s="4">
        <f t="shared" si="428"/>
        <v>2018</v>
      </c>
      <c r="K5491" s="4">
        <f t="shared" si="429"/>
        <v>10</v>
      </c>
      <c r="L5491" s="6">
        <f t="shared" si="430"/>
        <v>634439.0000001993</v>
      </c>
      <c r="M5491" s="8">
        <f t="shared" si="426"/>
        <v>10573.983333336655</v>
      </c>
      <c r="N5491" s="8">
        <f t="shared" si="427"/>
        <v>126887.80000003986</v>
      </c>
      <c r="O5491" s="18">
        <v>1</v>
      </c>
      <c r="P5491" s="6" t="s">
        <v>9091</v>
      </c>
      <c r="Q5491" s="6" t="s">
        <v>24</v>
      </c>
    </row>
    <row r="5492" spans="1:17" ht="15">
      <c r="A5492" s="6" t="s">
        <v>17</v>
      </c>
      <c r="B5492" s="6" t="s">
        <v>18</v>
      </c>
      <c r="C5492" s="6" t="s">
        <v>35</v>
      </c>
      <c r="D5492" s="6" t="s">
        <v>9092</v>
      </c>
      <c r="E5492" s="6">
        <v>4</v>
      </c>
      <c r="F5492" s="6" t="s">
        <v>1970</v>
      </c>
      <c r="G5492" s="6" t="s">
        <v>22</v>
      </c>
      <c r="H5492" s="7">
        <v>43412.623611111114</v>
      </c>
      <c r="I5492" s="7">
        <v>43395.438090277778</v>
      </c>
      <c r="J5492" s="4">
        <f t="shared" si="428"/>
        <v>2018</v>
      </c>
      <c r="K5492" s="4">
        <f t="shared" si="429"/>
        <v>10</v>
      </c>
      <c r="L5492" s="6">
        <f t="shared" si="430"/>
        <v>1484829.0000002598</v>
      </c>
      <c r="M5492" s="8">
        <f t="shared" si="426"/>
        <v>24747.150000004331</v>
      </c>
      <c r="N5492" s="8">
        <f t="shared" si="427"/>
        <v>98988.600000017323</v>
      </c>
      <c r="O5492" s="18">
        <v>1</v>
      </c>
      <c r="P5492" s="6" t="s">
        <v>9093</v>
      </c>
      <c r="Q5492" s="6" t="s">
        <v>24</v>
      </c>
    </row>
    <row r="5493" spans="1:19" s="123" customFormat="1" ht="15">
      <c r="A5493" s="127" t="s">
        <v>29</v>
      </c>
      <c r="B5493" s="127" t="s">
        <v>94</v>
      </c>
      <c r="C5493" s="127" t="s">
        <v>95</v>
      </c>
      <c r="D5493" s="127" t="s">
        <v>4463</v>
      </c>
      <c r="E5493" s="127">
        <v>6</v>
      </c>
      <c r="F5493" s="127" t="s">
        <v>92</v>
      </c>
      <c r="G5493" s="127" t="s">
        <v>22</v>
      </c>
      <c r="H5493" s="128">
        <v>43395.537974537037</v>
      </c>
      <c r="I5493" s="128">
        <v>43395.511111111111</v>
      </c>
      <c r="J5493" s="4">
        <f t="shared" si="428"/>
        <v>2018</v>
      </c>
      <c r="K5493" s="4">
        <f t="shared" si="429"/>
        <v>10</v>
      </c>
      <c r="L5493" s="127">
        <f t="shared" si="430"/>
        <v>2321.0000000428408</v>
      </c>
      <c r="M5493" s="125">
        <f t="shared" si="426"/>
        <v>38.683333334047347</v>
      </c>
      <c r="N5493" s="125">
        <f t="shared" si="427"/>
        <v>232.10000000428408</v>
      </c>
      <c r="O5493" s="126">
        <v>1</v>
      </c>
      <c r="P5493" s="127" t="s">
        <v>9094</v>
      </c>
      <c r="Q5493" s="127" t="s">
        <v>24</v>
      </c>
      <c r="S5493"/>
    </row>
    <row r="5494" spans="1:17" ht="15">
      <c r="A5494" s="6" t="s">
        <v>17</v>
      </c>
      <c r="B5494" s="6" t="s">
        <v>41</v>
      </c>
      <c r="C5494" s="6" t="s">
        <v>62</v>
      </c>
      <c r="D5494" s="6" t="s">
        <v>9095</v>
      </c>
      <c r="E5494" s="6">
        <v>1</v>
      </c>
      <c r="F5494" s="6" t="s">
        <v>1970</v>
      </c>
      <c r="G5494" s="6" t="s">
        <v>22</v>
      </c>
      <c r="H5494" s="7">
        <v>43406.810416666667</v>
      </c>
      <c r="I5494" s="7">
        <v>43395.513888888891</v>
      </c>
      <c r="J5494" s="4">
        <f t="shared" si="428"/>
        <v>2018</v>
      </c>
      <c r="K5494" s="4">
        <f t="shared" si="429"/>
        <v>10</v>
      </c>
      <c r="L5494" s="6">
        <f t="shared" si="430"/>
        <v>976019.99999990221</v>
      </c>
      <c r="M5494" s="8">
        <f t="shared" si="426"/>
        <v>16266.99999999837</v>
      </c>
      <c r="N5494" s="8">
        <f t="shared" si="427"/>
        <v>16266.99999999837</v>
      </c>
      <c r="O5494" s="18">
        <v>1</v>
      </c>
      <c r="P5494" s="6" t="s">
        <v>9096</v>
      </c>
      <c r="Q5494" s="6" t="s">
        <v>24</v>
      </c>
    </row>
    <row r="5495" spans="1:17" ht="15">
      <c r="A5495" s="6" t="s">
        <v>17</v>
      </c>
      <c r="B5495" s="6" t="s">
        <v>41</v>
      </c>
      <c r="C5495" s="6" t="s">
        <v>129</v>
      </c>
      <c r="D5495" s="6" t="s">
        <v>9097</v>
      </c>
      <c r="E5495" s="6">
        <v>1</v>
      </c>
      <c r="F5495" s="6" t="s">
        <v>1970</v>
      </c>
      <c r="G5495" s="6" t="s">
        <v>22</v>
      </c>
      <c r="H5495" s="7">
        <v>43401.846400462964</v>
      </c>
      <c r="I5495" s="7">
        <v>43395.547222222223</v>
      </c>
      <c r="J5495" s="4">
        <f t="shared" si="428"/>
        <v>2018</v>
      </c>
      <c r="K5495" s="4">
        <f t="shared" si="429"/>
        <v>10</v>
      </c>
      <c r="L5495" s="6">
        <f t="shared" si="430"/>
        <v>544248.99999999907</v>
      </c>
      <c r="M5495" s="8">
        <f t="shared" si="426"/>
        <v>9070.8166666666511</v>
      </c>
      <c r="N5495" s="8">
        <f t="shared" si="427"/>
        <v>9070.8166666666511</v>
      </c>
      <c r="O5495" s="18">
        <v>1</v>
      </c>
      <c r="P5495" s="6" t="s">
        <v>9098</v>
      </c>
      <c r="Q5495" s="6" t="s">
        <v>24</v>
      </c>
    </row>
    <row r="5496" spans="1:17" ht="15">
      <c r="A5496" s="6" t="s">
        <v>17</v>
      </c>
      <c r="B5496" s="6" t="s">
        <v>41</v>
      </c>
      <c r="C5496" s="6" t="s">
        <v>129</v>
      </c>
      <c r="D5496" s="6" t="s">
        <v>9099</v>
      </c>
      <c r="E5496" s="6">
        <v>1</v>
      </c>
      <c r="F5496" s="6" t="s">
        <v>1970</v>
      </c>
      <c r="G5496" s="6" t="s">
        <v>22</v>
      </c>
      <c r="H5496" s="7">
        <v>43401.845555555556</v>
      </c>
      <c r="I5496" s="7">
        <v>43395.54791666667</v>
      </c>
      <c r="J5496" s="4">
        <f t="shared" si="428"/>
        <v>2018</v>
      </c>
      <c r="K5496" s="4">
        <f t="shared" si="429"/>
        <v>10</v>
      </c>
      <c r="L5496" s="6">
        <f t="shared" si="430"/>
        <v>544115.99999971222</v>
      </c>
      <c r="M5496" s="8">
        <f t="shared" si="426"/>
        <v>9068.5999999952037</v>
      </c>
      <c r="N5496" s="8">
        <f t="shared" si="427"/>
        <v>9068.5999999952037</v>
      </c>
      <c r="O5496" s="18">
        <v>1</v>
      </c>
      <c r="P5496" s="6" t="s">
        <v>9100</v>
      </c>
      <c r="Q5496" s="6" t="s">
        <v>24</v>
      </c>
    </row>
    <row r="5497" spans="1:17" ht="15">
      <c r="A5497" s="6" t="s">
        <v>17</v>
      </c>
      <c r="B5497" s="6" t="s">
        <v>140</v>
      </c>
      <c r="C5497" s="6" t="s">
        <v>141</v>
      </c>
      <c r="D5497" s="6" t="s">
        <v>3430</v>
      </c>
      <c r="E5497" s="6">
        <v>23</v>
      </c>
      <c r="F5497" s="6" t="s">
        <v>1970</v>
      </c>
      <c r="G5497" s="6" t="s">
        <v>22</v>
      </c>
      <c r="H5497" s="7">
        <v>43395.658935185187</v>
      </c>
      <c r="I5497" s="7">
        <v>43395.59652777778</v>
      </c>
      <c r="J5497" s="4">
        <f t="shared" si="428"/>
        <v>2018</v>
      </c>
      <c r="K5497" s="4">
        <f t="shared" si="429"/>
        <v>10</v>
      </c>
      <c r="L5497" s="6">
        <f t="shared" si="430"/>
        <v>5392.0000000158325</v>
      </c>
      <c r="M5497" s="8">
        <f t="shared" si="426"/>
        <v>89.866666666930541</v>
      </c>
      <c r="N5497" s="8">
        <f t="shared" si="427"/>
        <v>2066.9333333394025</v>
      </c>
      <c r="O5497" s="18">
        <v>1</v>
      </c>
      <c r="P5497" s="6" t="s">
        <v>9101</v>
      </c>
      <c r="Q5497" s="6" t="s">
        <v>24</v>
      </c>
    </row>
    <row r="5498" spans="1:17" ht="15">
      <c r="A5498" s="6" t="s">
        <v>17</v>
      </c>
      <c r="B5498" s="6" t="s">
        <v>140</v>
      </c>
      <c r="C5498" s="6" t="s">
        <v>141</v>
      </c>
      <c r="D5498" s="6" t="s">
        <v>2839</v>
      </c>
      <c r="E5498" s="6">
        <v>72</v>
      </c>
      <c r="F5498" s="6" t="s">
        <v>1970</v>
      </c>
      <c r="G5498" s="6" t="s">
        <v>22</v>
      </c>
      <c r="H5498" s="7">
        <v>43395.759062500001</v>
      </c>
      <c r="I5498" s="7">
        <v>43395.679502314815</v>
      </c>
      <c r="J5498" s="4">
        <f t="shared" si="428"/>
        <v>2018</v>
      </c>
      <c r="K5498" s="4">
        <f t="shared" si="429"/>
        <v>10</v>
      </c>
      <c r="L5498" s="6">
        <f t="shared" si="430"/>
        <v>6874.0000000689179</v>
      </c>
      <c r="M5498" s="8">
        <f t="shared" si="426"/>
        <v>114.5666666678153</v>
      </c>
      <c r="N5498" s="8">
        <f t="shared" si="427"/>
        <v>8248.8000000827014</v>
      </c>
      <c r="O5498" s="18">
        <v>1</v>
      </c>
      <c r="P5498" s="6" t="s">
        <v>9102</v>
      </c>
      <c r="Q5498" s="6" t="s">
        <v>24</v>
      </c>
    </row>
    <row r="5499" spans="1:17" ht="15">
      <c r="A5499" s="6" t="s">
        <v>17</v>
      </c>
      <c r="B5499" s="6" t="s">
        <v>140</v>
      </c>
      <c r="C5499" s="6" t="s">
        <v>141</v>
      </c>
      <c r="D5499" s="6" t="s">
        <v>9103</v>
      </c>
      <c r="E5499" s="6">
        <v>1</v>
      </c>
      <c r="F5499" s="6" t="s">
        <v>1970</v>
      </c>
      <c r="G5499" s="6" t="s">
        <v>22</v>
      </c>
      <c r="H5499" s="7">
        <v>43396.4528587963</v>
      </c>
      <c r="I5499" s="7">
        <v>43395.690972222219</v>
      </c>
      <c r="J5499" s="4">
        <f t="shared" si="428"/>
        <v>2018</v>
      </c>
      <c r="K5499" s="4">
        <f t="shared" si="429"/>
        <v>10</v>
      </c>
      <c r="L5499" s="6">
        <f t="shared" si="430"/>
        <v>65827.000000560656</v>
      </c>
      <c r="M5499" s="8">
        <f t="shared" si="426"/>
        <v>1097.1166666760109</v>
      </c>
      <c r="N5499" s="8">
        <f t="shared" si="427"/>
        <v>1097.1166666760109</v>
      </c>
      <c r="O5499" s="18">
        <v>1</v>
      </c>
      <c r="P5499" s="6" t="s">
        <v>9104</v>
      </c>
      <c r="Q5499" s="6" t="s">
        <v>24</v>
      </c>
    </row>
    <row r="5500" spans="1:17" ht="15">
      <c r="A5500" s="6" t="s">
        <v>17</v>
      </c>
      <c r="B5500" s="6" t="s">
        <v>41</v>
      </c>
      <c r="C5500" s="6" t="s">
        <v>129</v>
      </c>
      <c r="D5500" s="6" t="s">
        <v>9105</v>
      </c>
      <c r="E5500" s="6">
        <v>2</v>
      </c>
      <c r="F5500" s="6" t="s">
        <v>1970</v>
      </c>
      <c r="G5500" s="6" t="s">
        <v>22</v>
      </c>
      <c r="H5500" s="7">
        <v>43401.83556712963</v>
      </c>
      <c r="I5500" s="7">
        <v>43395.696527777778</v>
      </c>
      <c r="J5500" s="4">
        <f t="shared" si="428"/>
        <v>2018</v>
      </c>
      <c r="K5500" s="4">
        <f t="shared" si="429"/>
        <v>10</v>
      </c>
      <c r="L5500" s="6">
        <f t="shared" si="430"/>
        <v>530413.00000003539</v>
      </c>
      <c r="M5500" s="8">
        <f t="shared" si="426"/>
        <v>8840.2166666672565</v>
      </c>
      <c r="N5500" s="8">
        <f t="shared" si="427"/>
        <v>17680.433333334513</v>
      </c>
      <c r="O5500" s="18">
        <v>1</v>
      </c>
      <c r="P5500" s="6" t="s">
        <v>9106</v>
      </c>
      <c r="Q5500" s="6" t="s">
        <v>24</v>
      </c>
    </row>
    <row r="5501" spans="1:17" ht="15">
      <c r="A5501" s="6" t="s">
        <v>17</v>
      </c>
      <c r="B5501" s="6" t="s">
        <v>47</v>
      </c>
      <c r="C5501" s="6" t="s">
        <v>48</v>
      </c>
      <c r="D5501" s="6" t="s">
        <v>2940</v>
      </c>
      <c r="E5501" s="6">
        <v>201</v>
      </c>
      <c r="F5501" s="6" t="s">
        <v>1970</v>
      </c>
      <c r="G5501" s="6" t="s">
        <v>22</v>
      </c>
      <c r="H5501" s="7">
        <v>43396.87672453704</v>
      </c>
      <c r="I5501" s="7">
        <v>43395.763553240744</v>
      </c>
      <c r="J5501" s="4">
        <f t="shared" si="428"/>
        <v>2018</v>
      </c>
      <c r="K5501" s="4">
        <f t="shared" si="429"/>
        <v>10</v>
      </c>
      <c r="L5501" s="6">
        <f t="shared" si="430"/>
        <v>96177.999999979511</v>
      </c>
      <c r="M5501" s="8">
        <f t="shared" si="426"/>
        <v>1602.9666666663252</v>
      </c>
      <c r="N5501" s="8">
        <f t="shared" si="427"/>
        <v>322196.29999993136</v>
      </c>
      <c r="O5501" s="18">
        <v>1</v>
      </c>
      <c r="P5501" s="6" t="s">
        <v>9107</v>
      </c>
      <c r="Q5501" s="6" t="s">
        <v>24</v>
      </c>
    </row>
    <row r="5502" spans="1:17" ht="15">
      <c r="A5502" s="6" t="s">
        <v>17</v>
      </c>
      <c r="B5502" s="6" t="s">
        <v>41</v>
      </c>
      <c r="C5502" s="6" t="s">
        <v>129</v>
      </c>
      <c r="D5502" s="6" t="s">
        <v>9108</v>
      </c>
      <c r="E5502" s="6">
        <v>1</v>
      </c>
      <c r="F5502" s="6" t="s">
        <v>1970</v>
      </c>
      <c r="G5502" s="6" t="s">
        <v>22</v>
      </c>
      <c r="H5502" s="7">
        <v>43418.530428240738</v>
      </c>
      <c r="I5502" s="7">
        <v>43395.795231481483</v>
      </c>
      <c r="J5502" s="4">
        <f t="shared" si="428"/>
        <v>2018</v>
      </c>
      <c r="K5502" s="4">
        <f t="shared" si="429"/>
        <v>10</v>
      </c>
      <c r="L5502" s="6">
        <f t="shared" si="430"/>
        <v>1964320.9999996237</v>
      </c>
      <c r="M5502" s="8">
        <f t="shared" si="426"/>
        <v>32738.683333327062</v>
      </c>
      <c r="N5502" s="8">
        <f t="shared" si="427"/>
        <v>32738.683333327062</v>
      </c>
      <c r="O5502" s="18">
        <v>1</v>
      </c>
      <c r="P5502" s="6" t="s">
        <v>9109</v>
      </c>
      <c r="Q5502" s="6" t="s">
        <v>24</v>
      </c>
    </row>
    <row r="5503" spans="1:17" ht="15">
      <c r="A5503" s="6" t="s">
        <v>17</v>
      </c>
      <c r="B5503" s="6" t="s">
        <v>41</v>
      </c>
      <c r="C5503" s="6" t="s">
        <v>129</v>
      </c>
      <c r="D5503" s="6" t="s">
        <v>9110</v>
      </c>
      <c r="E5503" s="6">
        <v>1</v>
      </c>
      <c r="F5503" s="6" t="s">
        <v>1970</v>
      </c>
      <c r="G5503" s="6" t="s">
        <v>22</v>
      </c>
      <c r="H5503" s="7">
        <v>43414.403946759259</v>
      </c>
      <c r="I5503" s="7">
        <v>43395.79583333333</v>
      </c>
      <c r="J5503" s="4">
        <f t="shared" si="428"/>
        <v>2018</v>
      </c>
      <c r="K5503" s="4">
        <f t="shared" si="429"/>
        <v>10</v>
      </c>
      <c r="L5503" s="6">
        <f t="shared" si="430"/>
        <v>1607741.0000002943</v>
      </c>
      <c r="M5503" s="8">
        <f t="shared" si="426"/>
        <v>26795.683333338238</v>
      </c>
      <c r="N5503" s="8">
        <f t="shared" si="427"/>
        <v>26795.683333338238</v>
      </c>
      <c r="O5503" s="18">
        <v>1</v>
      </c>
      <c r="P5503" s="6" t="s">
        <v>9111</v>
      </c>
      <c r="Q5503" s="6" t="s">
        <v>24</v>
      </c>
    </row>
    <row r="5504" spans="1:17" ht="15">
      <c r="A5504" s="6" t="s">
        <v>17</v>
      </c>
      <c r="B5504" s="6" t="s">
        <v>55</v>
      </c>
      <c r="C5504" s="6" t="s">
        <v>59</v>
      </c>
      <c r="D5504" s="6" t="s">
        <v>9112</v>
      </c>
      <c r="E5504" s="6">
        <v>165</v>
      </c>
      <c r="F5504" s="6" t="s">
        <v>1970</v>
      </c>
      <c r="G5504" s="6" t="s">
        <v>22</v>
      </c>
      <c r="H5504" s="7">
        <v>43402.83011574074</v>
      </c>
      <c r="I5504" s="7">
        <v>43395.808472222219</v>
      </c>
      <c r="J5504" s="4">
        <f t="shared" si="428"/>
        <v>2018</v>
      </c>
      <c r="K5504" s="4">
        <f t="shared" si="429"/>
        <v>10</v>
      </c>
      <c r="L5504" s="6">
        <f t="shared" si="430"/>
        <v>606670.00000022817</v>
      </c>
      <c r="M5504" s="8">
        <f t="shared" si="431" ref="M5504:M5567">+L5504/60</f>
        <v>10111.16666667047</v>
      </c>
      <c r="N5504" s="8">
        <f t="shared" si="432" ref="N5504:N5567">+M5504*E5504</f>
        <v>1668342.5000006275</v>
      </c>
      <c r="O5504" s="18">
        <v>1</v>
      </c>
      <c r="P5504" s="6" t="s">
        <v>9113</v>
      </c>
      <c r="Q5504" s="6" t="s">
        <v>24</v>
      </c>
    </row>
    <row r="5505" spans="1:17" ht="15">
      <c r="A5505" s="6" t="s">
        <v>17</v>
      </c>
      <c r="B5505" s="6" t="s">
        <v>55</v>
      </c>
      <c r="C5505" s="6" t="s">
        <v>326</v>
      </c>
      <c r="D5505" s="6" t="s">
        <v>3017</v>
      </c>
      <c r="E5505" s="6">
        <v>44</v>
      </c>
      <c r="F5505" s="6" t="s">
        <v>1970</v>
      </c>
      <c r="G5505" s="6" t="s">
        <v>22</v>
      </c>
      <c r="H5505" s="7">
        <v>43396.573483796295</v>
      </c>
      <c r="I5505" s="7">
        <v>43395.80972222222</v>
      </c>
      <c r="J5505" s="4">
        <f t="shared" si="428"/>
        <v>2018</v>
      </c>
      <c r="K5505" s="4">
        <f t="shared" si="429"/>
        <v>10</v>
      </c>
      <c r="L5505" s="6">
        <f t="shared" si="430"/>
        <v>65989.000000082888</v>
      </c>
      <c r="M5505" s="8">
        <f t="shared" si="431"/>
        <v>1099.8166666680481</v>
      </c>
      <c r="N5505" s="8">
        <f t="shared" si="432"/>
        <v>48391.933333394118</v>
      </c>
      <c r="O5505" s="18">
        <v>1</v>
      </c>
      <c r="P5505" s="6" t="s">
        <v>9114</v>
      </c>
      <c r="Q5505" s="6" t="s">
        <v>24</v>
      </c>
    </row>
    <row r="5506" spans="1:17" ht="15">
      <c r="A5506" s="6" t="s">
        <v>17</v>
      </c>
      <c r="B5506" s="6" t="s">
        <v>55</v>
      </c>
      <c r="C5506" s="6" t="s">
        <v>59</v>
      </c>
      <c r="D5506" s="6" t="s">
        <v>1624</v>
      </c>
      <c r="E5506" s="6">
        <v>678</v>
      </c>
      <c r="F5506" s="6" t="s">
        <v>1970</v>
      </c>
      <c r="G5506" s="6" t="s">
        <v>22</v>
      </c>
      <c r="H5506" s="7">
        <v>43400.346504629626</v>
      </c>
      <c r="I5506" s="7">
        <v>43395.81013888889</v>
      </c>
      <c r="J5506" s="4">
        <f t="shared" si="428"/>
        <v>2018</v>
      </c>
      <c r="K5506" s="4">
        <f t="shared" si="429"/>
        <v>10</v>
      </c>
      <c r="L5506" s="6">
        <f t="shared" si="430"/>
        <v>391941.99999959674</v>
      </c>
      <c r="M5506" s="8">
        <f t="shared" si="431"/>
        <v>6532.3666666599456</v>
      </c>
      <c r="N5506" s="8">
        <f t="shared" si="432"/>
        <v>4428944.5999954436</v>
      </c>
      <c r="O5506" s="18">
        <v>1</v>
      </c>
      <c r="P5506" s="6" t="s">
        <v>9115</v>
      </c>
      <c r="Q5506" s="6" t="s">
        <v>24</v>
      </c>
    </row>
    <row r="5507" spans="1:17" ht="15">
      <c r="A5507" s="6" t="s">
        <v>17</v>
      </c>
      <c r="B5507" s="6" t="s">
        <v>41</v>
      </c>
      <c r="C5507" s="6" t="s">
        <v>62</v>
      </c>
      <c r="D5507" s="6" t="s">
        <v>9116</v>
      </c>
      <c r="E5507" s="6">
        <v>2</v>
      </c>
      <c r="F5507" s="6" t="s">
        <v>1970</v>
      </c>
      <c r="G5507" s="6" t="s">
        <v>22</v>
      </c>
      <c r="H5507" s="7">
        <v>43401.818043981482</v>
      </c>
      <c r="I5507" s="7">
        <v>43396.329236111109</v>
      </c>
      <c r="J5507" s="4">
        <f t="shared" si="433" ref="J5507:J5570">YEAR(I5507)</f>
        <v>2018</v>
      </c>
      <c r="K5507" s="4">
        <f t="shared" si="434" ref="K5507:K5570">MONTH(I5507)</f>
        <v>10</v>
      </c>
      <c r="L5507" s="6">
        <f t="shared" si="430"/>
        <v>474233.00000026356</v>
      </c>
      <c r="M5507" s="8">
        <f t="shared" si="431"/>
        <v>7903.8833333377261</v>
      </c>
      <c r="N5507" s="8">
        <f t="shared" si="432"/>
        <v>15807.766666675452</v>
      </c>
      <c r="O5507" s="18">
        <v>1</v>
      </c>
      <c r="P5507" s="6" t="s">
        <v>9117</v>
      </c>
      <c r="Q5507" s="6" t="s">
        <v>24</v>
      </c>
    </row>
    <row r="5508" spans="1:17" ht="15">
      <c r="A5508" s="6" t="s">
        <v>17</v>
      </c>
      <c r="B5508" s="6" t="s">
        <v>41</v>
      </c>
      <c r="C5508" s="6" t="s">
        <v>62</v>
      </c>
      <c r="D5508" s="6" t="s">
        <v>9118</v>
      </c>
      <c r="E5508" s="6">
        <v>1</v>
      </c>
      <c r="F5508" s="6" t="s">
        <v>1970</v>
      </c>
      <c r="G5508" s="6" t="s">
        <v>22</v>
      </c>
      <c r="H5508" s="7">
        <v>43401.818240740744</v>
      </c>
      <c r="I5508" s="7">
        <v>43396.329780092594</v>
      </c>
      <c r="J5508" s="4">
        <f t="shared" si="433"/>
        <v>2018</v>
      </c>
      <c r="K5508" s="4">
        <f t="shared" si="434"/>
        <v>10</v>
      </c>
      <c r="L5508" s="6">
        <f t="shared" si="430"/>
        <v>474203.00000016578</v>
      </c>
      <c r="M5508" s="8">
        <f t="shared" si="431"/>
        <v>7903.3833333360963</v>
      </c>
      <c r="N5508" s="8">
        <f t="shared" si="432"/>
        <v>7903.3833333360963</v>
      </c>
      <c r="O5508" s="18">
        <v>1</v>
      </c>
      <c r="P5508" s="6" t="s">
        <v>9119</v>
      </c>
      <c r="Q5508" s="6" t="s">
        <v>24</v>
      </c>
    </row>
    <row r="5509" spans="1:17" ht="15">
      <c r="A5509" s="6" t="s">
        <v>17</v>
      </c>
      <c r="B5509" s="6" t="s">
        <v>41</v>
      </c>
      <c r="C5509" s="6" t="s">
        <v>62</v>
      </c>
      <c r="D5509" s="6" t="s">
        <v>9120</v>
      </c>
      <c r="E5509" s="6">
        <v>2</v>
      </c>
      <c r="F5509" s="6" t="s">
        <v>1970</v>
      </c>
      <c r="G5509" s="6" t="s">
        <v>22</v>
      </c>
      <c r="H5509" s="7">
        <v>43399.904039351852</v>
      </c>
      <c r="I5509" s="7">
        <v>43396.330069444448</v>
      </c>
      <c r="J5509" s="4">
        <f t="shared" si="433"/>
        <v>2018</v>
      </c>
      <c r="K5509" s="4">
        <f t="shared" si="434"/>
        <v>10</v>
      </c>
      <c r="L5509" s="6">
        <f t="shared" si="430"/>
        <v>308790.99999968894</v>
      </c>
      <c r="M5509" s="8">
        <f t="shared" si="431"/>
        <v>5146.5166666614823</v>
      </c>
      <c r="N5509" s="8">
        <f t="shared" si="432"/>
        <v>10293.033333322965</v>
      </c>
      <c r="O5509" s="18">
        <v>1</v>
      </c>
      <c r="P5509" s="6" t="s">
        <v>9121</v>
      </c>
      <c r="Q5509" s="6" t="s">
        <v>24</v>
      </c>
    </row>
    <row r="5510" spans="1:17" ht="15">
      <c r="A5510" s="6" t="s">
        <v>17</v>
      </c>
      <c r="B5510" s="6" t="s">
        <v>41</v>
      </c>
      <c r="C5510" s="6" t="s">
        <v>62</v>
      </c>
      <c r="D5510" s="6" t="s">
        <v>9122</v>
      </c>
      <c r="E5510" s="6">
        <v>2</v>
      </c>
      <c r="F5510" s="6" t="s">
        <v>1970</v>
      </c>
      <c r="G5510" s="6" t="s">
        <v>22</v>
      </c>
      <c r="H5510" s="7">
        <v>43399.907824074071</v>
      </c>
      <c r="I5510" s="7">
        <v>43396.331041666665</v>
      </c>
      <c r="J5510" s="4">
        <f t="shared" si="433"/>
        <v>2018</v>
      </c>
      <c r="K5510" s="4">
        <f t="shared" si="434"/>
        <v>10</v>
      </c>
      <c r="L5510" s="6">
        <f t="shared" si="430"/>
        <v>309033.99999991525</v>
      </c>
      <c r="M5510" s="8">
        <f t="shared" si="431"/>
        <v>5150.5666666652542</v>
      </c>
      <c r="N5510" s="8">
        <f t="shared" si="432"/>
        <v>10301.133333330508</v>
      </c>
      <c r="O5510" s="18">
        <v>1</v>
      </c>
      <c r="P5510" s="6" t="s">
        <v>9123</v>
      </c>
      <c r="Q5510" s="6" t="s">
        <v>24</v>
      </c>
    </row>
    <row r="5511" spans="1:17" ht="15">
      <c r="A5511" s="6" t="s">
        <v>17</v>
      </c>
      <c r="B5511" s="6" t="s">
        <v>41</v>
      </c>
      <c r="C5511" s="6" t="s">
        <v>62</v>
      </c>
      <c r="D5511" s="6" t="s">
        <v>9124</v>
      </c>
      <c r="E5511" s="6">
        <v>3</v>
      </c>
      <c r="F5511" s="6" t="s">
        <v>1970</v>
      </c>
      <c r="G5511" s="6" t="s">
        <v>22</v>
      </c>
      <c r="H5511" s="7">
        <v>43399.904641203706</v>
      </c>
      <c r="I5511" s="7">
        <v>43396.349236111113</v>
      </c>
      <c r="J5511" s="4">
        <f t="shared" si="433"/>
        <v>2018</v>
      </c>
      <c r="K5511" s="4">
        <f t="shared" si="434"/>
        <v>10</v>
      </c>
      <c r="L5511" s="6">
        <f t="shared" si="430"/>
        <v>307187.00000003446</v>
      </c>
      <c r="M5511" s="8">
        <f t="shared" si="431"/>
        <v>5119.7833333339076</v>
      </c>
      <c r="N5511" s="8">
        <f t="shared" si="432"/>
        <v>15359.350000001723</v>
      </c>
      <c r="O5511" s="18">
        <v>1</v>
      </c>
      <c r="P5511" s="6" t="s">
        <v>9125</v>
      </c>
      <c r="Q5511" s="6" t="s">
        <v>24</v>
      </c>
    </row>
    <row r="5512" spans="1:17" ht="15">
      <c r="A5512" s="6" t="s">
        <v>17</v>
      </c>
      <c r="B5512" s="6" t="s">
        <v>41</v>
      </c>
      <c r="C5512" s="6" t="s">
        <v>62</v>
      </c>
      <c r="D5512" s="6" t="s">
        <v>981</v>
      </c>
      <c r="E5512" s="6">
        <v>9</v>
      </c>
      <c r="F5512" s="6" t="s">
        <v>1970</v>
      </c>
      <c r="G5512" s="6" t="s">
        <v>22</v>
      </c>
      <c r="H5512" s="7">
        <v>43398.785879629628</v>
      </c>
      <c r="I5512" s="7">
        <v>43396.349479166667</v>
      </c>
      <c r="J5512" s="4">
        <f t="shared" si="433"/>
        <v>2018</v>
      </c>
      <c r="K5512" s="4">
        <f t="shared" si="434"/>
        <v>10</v>
      </c>
      <c r="L5512" s="6">
        <f t="shared" si="430"/>
        <v>210504.99999979511</v>
      </c>
      <c r="M5512" s="8">
        <f t="shared" si="431"/>
        <v>3508.4166666632518</v>
      </c>
      <c r="N5512" s="8">
        <f t="shared" si="432"/>
        <v>31575.749999969266</v>
      </c>
      <c r="O5512" s="18">
        <v>1</v>
      </c>
      <c r="P5512" s="6" t="s">
        <v>9126</v>
      </c>
      <c r="Q5512" s="6" t="s">
        <v>24</v>
      </c>
    </row>
    <row r="5513" spans="1:17" ht="15">
      <c r="A5513" s="6" t="s">
        <v>17</v>
      </c>
      <c r="B5513" s="6" t="s">
        <v>41</v>
      </c>
      <c r="C5513" s="6" t="s">
        <v>62</v>
      </c>
      <c r="D5513" s="6" t="s">
        <v>1498</v>
      </c>
      <c r="E5513" s="6">
        <v>6</v>
      </c>
      <c r="F5513" s="6" t="s">
        <v>1970</v>
      </c>
      <c r="G5513" s="6" t="s">
        <v>22</v>
      </c>
      <c r="H5513" s="7">
        <v>43399.905671296299</v>
      </c>
      <c r="I5513" s="7">
        <v>43396.349756944444</v>
      </c>
      <c r="J5513" s="4">
        <f t="shared" si="433"/>
        <v>2018</v>
      </c>
      <c r="K5513" s="4">
        <f t="shared" si="434"/>
        <v>10</v>
      </c>
      <c r="L5513" s="6">
        <f t="shared" si="430"/>
        <v>307231.0000002617</v>
      </c>
      <c r="M5513" s="8">
        <f t="shared" si="431"/>
        <v>5120.5166666710284</v>
      </c>
      <c r="N5513" s="8">
        <f t="shared" si="432"/>
        <v>30723.10000002617</v>
      </c>
      <c r="O5513" s="18">
        <v>1</v>
      </c>
      <c r="P5513" s="6" t="s">
        <v>9127</v>
      </c>
      <c r="Q5513" s="6" t="s">
        <v>24</v>
      </c>
    </row>
    <row r="5514" spans="1:17" ht="15">
      <c r="A5514" s="6" t="s">
        <v>17</v>
      </c>
      <c r="B5514" s="6" t="s">
        <v>41</v>
      </c>
      <c r="C5514" s="6" t="s">
        <v>62</v>
      </c>
      <c r="D5514" s="6" t="s">
        <v>9128</v>
      </c>
      <c r="E5514" s="6">
        <v>1</v>
      </c>
      <c r="F5514" s="6" t="s">
        <v>1970</v>
      </c>
      <c r="G5514" s="6" t="s">
        <v>22</v>
      </c>
      <c r="H5514" s="7">
        <v>43399.904826388891</v>
      </c>
      <c r="I5514" s="7">
        <v>43396.349988425929</v>
      </c>
      <c r="J5514" s="4">
        <f t="shared" si="433"/>
        <v>2018</v>
      </c>
      <c r="K5514" s="4">
        <f t="shared" si="434"/>
        <v>10</v>
      </c>
      <c r="L5514" s="6">
        <f t="shared" si="435" ref="L5514:L5577">(H5514-I5514)*60*24*60</f>
        <v>307137.99999989569</v>
      </c>
      <c r="M5514" s="8">
        <f t="shared" si="431"/>
        <v>5118.9666666649282</v>
      </c>
      <c r="N5514" s="8">
        <f t="shared" si="432"/>
        <v>5118.9666666649282</v>
      </c>
      <c r="O5514" s="18">
        <v>1</v>
      </c>
      <c r="P5514" s="6" t="s">
        <v>9129</v>
      </c>
      <c r="Q5514" s="6" t="s">
        <v>24</v>
      </c>
    </row>
    <row r="5515" spans="1:17" ht="15">
      <c r="A5515" s="6" t="s">
        <v>17</v>
      </c>
      <c r="B5515" s="6" t="s">
        <v>41</v>
      </c>
      <c r="C5515" s="6" t="s">
        <v>62</v>
      </c>
      <c r="D5515" s="6" t="s">
        <v>9130</v>
      </c>
      <c r="E5515" s="6">
        <v>2</v>
      </c>
      <c r="F5515" s="6" t="s">
        <v>1970</v>
      </c>
      <c r="G5515" s="6" t="s">
        <v>22</v>
      </c>
      <c r="H5515" s="7">
        <v>43399.905775462961</v>
      </c>
      <c r="I5515" s="7">
        <v>43396.350324074076</v>
      </c>
      <c r="J5515" s="4">
        <f t="shared" si="433"/>
        <v>2018</v>
      </c>
      <c r="K5515" s="4">
        <f t="shared" si="434"/>
        <v>10</v>
      </c>
      <c r="L5515" s="6">
        <f t="shared" si="435"/>
        <v>307190.99999971222</v>
      </c>
      <c r="M5515" s="8">
        <f t="shared" si="431"/>
        <v>5119.8499999952037</v>
      </c>
      <c r="N5515" s="8">
        <f t="shared" si="432"/>
        <v>10239.699999990407</v>
      </c>
      <c r="O5515" s="18">
        <v>1</v>
      </c>
      <c r="P5515" s="6" t="s">
        <v>9131</v>
      </c>
      <c r="Q5515" s="6" t="s">
        <v>24</v>
      </c>
    </row>
    <row r="5516" spans="1:17" ht="15">
      <c r="A5516" s="6" t="s">
        <v>17</v>
      </c>
      <c r="B5516" s="6" t="s">
        <v>55</v>
      </c>
      <c r="C5516" s="6" t="s">
        <v>59</v>
      </c>
      <c r="D5516" s="6" t="s">
        <v>693</v>
      </c>
      <c r="E5516" s="6">
        <v>33</v>
      </c>
      <c r="F5516" s="6" t="s">
        <v>1970</v>
      </c>
      <c r="G5516" s="6" t="s">
        <v>22</v>
      </c>
      <c r="H5516" s="7">
        <v>43402.404606481483</v>
      </c>
      <c r="I5516" s="7">
        <v>43396.416608796295</v>
      </c>
      <c r="J5516" s="4">
        <f t="shared" si="433"/>
        <v>2018</v>
      </c>
      <c r="K5516" s="4">
        <f t="shared" si="434"/>
        <v>10</v>
      </c>
      <c r="L5516" s="6">
        <f t="shared" si="435"/>
        <v>517363.00000024494</v>
      </c>
      <c r="M5516" s="8">
        <f t="shared" si="431"/>
        <v>8622.716666670749</v>
      </c>
      <c r="N5516" s="8">
        <f t="shared" si="432"/>
        <v>284549.65000013472</v>
      </c>
      <c r="O5516" s="18">
        <v>1</v>
      </c>
      <c r="P5516" s="6" t="s">
        <v>9132</v>
      </c>
      <c r="Q5516" s="6" t="s">
        <v>24</v>
      </c>
    </row>
    <row r="5517" spans="1:17" ht="15">
      <c r="A5517" s="6" t="s">
        <v>17</v>
      </c>
      <c r="B5517" s="6" t="s">
        <v>55</v>
      </c>
      <c r="C5517" s="6" t="s">
        <v>59</v>
      </c>
      <c r="D5517" s="6" t="s">
        <v>324</v>
      </c>
      <c r="E5517" s="6">
        <v>13</v>
      </c>
      <c r="F5517" s="6" t="s">
        <v>1970</v>
      </c>
      <c r="G5517" s="6" t="s">
        <v>22</v>
      </c>
      <c r="H5517" s="7">
        <v>43400.445416666669</v>
      </c>
      <c r="I5517" s="7">
        <v>43396.417071759257</v>
      </c>
      <c r="J5517" s="4">
        <f t="shared" si="433"/>
        <v>2018</v>
      </c>
      <c r="K5517" s="4">
        <f t="shared" si="434"/>
        <v>10</v>
      </c>
      <c r="L5517" s="6">
        <f t="shared" si="435"/>
        <v>348049.00000041816</v>
      </c>
      <c r="M5517" s="8">
        <f t="shared" si="431"/>
        <v>5800.8166666736361</v>
      </c>
      <c r="N5517" s="8">
        <f t="shared" si="432"/>
        <v>75410.616666757269</v>
      </c>
      <c r="O5517" s="18">
        <v>1</v>
      </c>
      <c r="P5517" s="6" t="s">
        <v>9133</v>
      </c>
      <c r="Q5517" s="6" t="s">
        <v>24</v>
      </c>
    </row>
    <row r="5518" spans="1:17" ht="15">
      <c r="A5518" s="6" t="s">
        <v>17</v>
      </c>
      <c r="B5518" s="6" t="s">
        <v>55</v>
      </c>
      <c r="C5518" s="6" t="s">
        <v>59</v>
      </c>
      <c r="D5518" s="6" t="s">
        <v>298</v>
      </c>
      <c r="E5518" s="6">
        <v>10</v>
      </c>
      <c r="F5518" s="6" t="s">
        <v>1970</v>
      </c>
      <c r="G5518" s="6" t="s">
        <v>22</v>
      </c>
      <c r="H5518" s="7">
        <v>43402.405798611115</v>
      </c>
      <c r="I5518" s="7">
        <v>43396.417557870373</v>
      </c>
      <c r="J5518" s="4">
        <f t="shared" si="433"/>
        <v>2018</v>
      </c>
      <c r="K5518" s="4">
        <f t="shared" si="434"/>
        <v>10</v>
      </c>
      <c r="L5518" s="6">
        <f t="shared" si="435"/>
        <v>517384.0000001248</v>
      </c>
      <c r="M5518" s="8">
        <f t="shared" si="431"/>
        <v>8623.0666666687466</v>
      </c>
      <c r="N5518" s="8">
        <f t="shared" si="432"/>
        <v>86230.666666687466</v>
      </c>
      <c r="O5518" s="18">
        <v>1</v>
      </c>
      <c r="P5518" s="6" t="s">
        <v>9134</v>
      </c>
      <c r="Q5518" s="6" t="s">
        <v>24</v>
      </c>
    </row>
    <row r="5519" spans="1:17" ht="15">
      <c r="A5519" s="6" t="s">
        <v>17</v>
      </c>
      <c r="B5519" s="6" t="s">
        <v>55</v>
      </c>
      <c r="C5519" s="6" t="s">
        <v>59</v>
      </c>
      <c r="D5519" s="6" t="s">
        <v>3524</v>
      </c>
      <c r="E5519" s="6">
        <v>5</v>
      </c>
      <c r="F5519" s="6" t="s">
        <v>1970</v>
      </c>
      <c r="G5519" s="6" t="s">
        <v>22</v>
      </c>
      <c r="H5519" s="7">
        <v>43402.405115740738</v>
      </c>
      <c r="I5519" s="7">
        <v>43396.41847222222</v>
      </c>
      <c r="J5519" s="4">
        <f t="shared" si="433"/>
        <v>2018</v>
      </c>
      <c r="K5519" s="4">
        <f t="shared" si="434"/>
        <v>10</v>
      </c>
      <c r="L5519" s="6">
        <f t="shared" si="435"/>
        <v>517245.99999992643</v>
      </c>
      <c r="M5519" s="8">
        <f t="shared" si="431"/>
        <v>8620.7666666654404</v>
      </c>
      <c r="N5519" s="8">
        <f t="shared" si="432"/>
        <v>43103.833333327202</v>
      </c>
      <c r="O5519" s="18">
        <v>1</v>
      </c>
      <c r="P5519" s="6" t="s">
        <v>9135</v>
      </c>
      <c r="Q5519" s="6" t="s">
        <v>24</v>
      </c>
    </row>
    <row r="5520" spans="1:17" ht="15">
      <c r="A5520" s="6" t="s">
        <v>17</v>
      </c>
      <c r="B5520" s="6" t="s">
        <v>55</v>
      </c>
      <c r="C5520" s="6" t="s">
        <v>59</v>
      </c>
      <c r="D5520" s="6" t="s">
        <v>2783</v>
      </c>
      <c r="E5520" s="6">
        <v>9</v>
      </c>
      <c r="F5520" s="6" t="s">
        <v>1970</v>
      </c>
      <c r="G5520" s="6" t="s">
        <v>22</v>
      </c>
      <c r="H5520" s="7">
        <v>43402.894247685188</v>
      </c>
      <c r="I5520" s="7">
        <v>43396.418993055559</v>
      </c>
      <c r="J5520" s="4">
        <f t="shared" si="433"/>
        <v>2018</v>
      </c>
      <c r="K5520" s="4">
        <f t="shared" si="434"/>
        <v>10</v>
      </c>
      <c r="L5520" s="6">
        <f t="shared" si="435"/>
        <v>559461.99999998789</v>
      </c>
      <c r="M5520" s="8">
        <f t="shared" si="431"/>
        <v>9324.3666666664649</v>
      </c>
      <c r="N5520" s="8">
        <f t="shared" si="432"/>
        <v>83919.299999998184</v>
      </c>
      <c r="O5520" s="18">
        <v>1</v>
      </c>
      <c r="P5520" s="6" t="s">
        <v>9136</v>
      </c>
      <c r="Q5520" s="6" t="s">
        <v>24</v>
      </c>
    </row>
    <row r="5521" spans="1:17" ht="15">
      <c r="A5521" s="6" t="s">
        <v>17</v>
      </c>
      <c r="B5521" s="6" t="s">
        <v>55</v>
      </c>
      <c r="C5521" s="6" t="s">
        <v>59</v>
      </c>
      <c r="D5521" s="6" t="s">
        <v>1162</v>
      </c>
      <c r="E5521" s="6">
        <v>1144</v>
      </c>
      <c r="F5521" s="6" t="s">
        <v>1970</v>
      </c>
      <c r="G5521" s="6" t="s">
        <v>22</v>
      </c>
      <c r="H5521" s="7">
        <v>43405.651724537034</v>
      </c>
      <c r="I5521" s="7">
        <v>43396.422858796293</v>
      </c>
      <c r="J5521" s="4">
        <f t="shared" si="433"/>
        <v>2018</v>
      </c>
      <c r="K5521" s="4">
        <f t="shared" si="434"/>
        <v>10</v>
      </c>
      <c r="L5521" s="6">
        <f t="shared" si="435"/>
        <v>797373.99999999907</v>
      </c>
      <c r="M5521" s="8">
        <f t="shared" si="431"/>
        <v>13289.566666666651</v>
      </c>
      <c r="N5521" s="8">
        <f t="shared" si="432"/>
        <v>15203264.266666649</v>
      </c>
      <c r="O5521" s="18">
        <v>1</v>
      </c>
      <c r="P5521" s="6" t="s">
        <v>9137</v>
      </c>
      <c r="Q5521" s="6" t="s">
        <v>24</v>
      </c>
    </row>
    <row r="5522" spans="1:17" ht="15">
      <c r="A5522" s="6" t="s">
        <v>17</v>
      </c>
      <c r="B5522" s="6" t="s">
        <v>55</v>
      </c>
      <c r="C5522" s="6" t="s">
        <v>59</v>
      </c>
      <c r="D5522" s="6" t="s">
        <v>9138</v>
      </c>
      <c r="E5522" s="6">
        <v>1</v>
      </c>
      <c r="F5522" s="6" t="s">
        <v>1970</v>
      </c>
      <c r="G5522" s="6" t="s">
        <v>22</v>
      </c>
      <c r="H5522" s="7">
        <v>43411.410416666666</v>
      </c>
      <c r="I5522" s="7">
        <v>43396.424305555556</v>
      </c>
      <c r="J5522" s="4">
        <f t="shared" si="433"/>
        <v>2018</v>
      </c>
      <c r="K5522" s="4">
        <f t="shared" si="434"/>
        <v>10</v>
      </c>
      <c r="L5522" s="6">
        <f t="shared" si="435"/>
        <v>1294799.9999998603</v>
      </c>
      <c r="M5522" s="8">
        <f t="shared" si="431"/>
        <v>21579.999999997672</v>
      </c>
      <c r="N5522" s="8">
        <f t="shared" si="432"/>
        <v>21579.999999997672</v>
      </c>
      <c r="O5522" s="18">
        <v>1</v>
      </c>
      <c r="P5522" s="6" t="s">
        <v>9139</v>
      </c>
      <c r="Q5522" s="6" t="s">
        <v>24</v>
      </c>
    </row>
    <row r="5523" spans="1:17" ht="15">
      <c r="A5523" s="6" t="s">
        <v>17</v>
      </c>
      <c r="B5523" s="6" t="s">
        <v>41</v>
      </c>
      <c r="C5523" s="6" t="s">
        <v>129</v>
      </c>
      <c r="D5523" s="6" t="s">
        <v>9140</v>
      </c>
      <c r="E5523" s="6">
        <v>1</v>
      </c>
      <c r="F5523" s="6" t="s">
        <v>1970</v>
      </c>
      <c r="G5523" s="6" t="s">
        <v>22</v>
      </c>
      <c r="H5523" s="7">
        <v>43401.363888888889</v>
      </c>
      <c r="I5523" s="7">
        <v>43396.467361111114</v>
      </c>
      <c r="J5523" s="4">
        <f t="shared" si="433"/>
        <v>2018</v>
      </c>
      <c r="K5523" s="4">
        <f t="shared" si="434"/>
        <v>10</v>
      </c>
      <c r="L5523" s="6">
        <f t="shared" si="435"/>
        <v>423059.99999977648</v>
      </c>
      <c r="M5523" s="8">
        <f t="shared" si="431"/>
        <v>7050.9999999962747</v>
      </c>
      <c r="N5523" s="8">
        <f t="shared" si="432"/>
        <v>7050.9999999962747</v>
      </c>
      <c r="O5523" s="18">
        <v>1</v>
      </c>
      <c r="P5523" s="6" t="s">
        <v>9141</v>
      </c>
      <c r="Q5523" s="6" t="s">
        <v>24</v>
      </c>
    </row>
    <row r="5524" spans="1:17" ht="15">
      <c r="A5524" s="6" t="s">
        <v>17</v>
      </c>
      <c r="B5524" s="6" t="s">
        <v>140</v>
      </c>
      <c r="C5524" s="6" t="s">
        <v>141</v>
      </c>
      <c r="D5524" s="6" t="s">
        <v>9142</v>
      </c>
      <c r="E5524" s="6">
        <v>1</v>
      </c>
      <c r="F5524" s="6" t="s">
        <v>1970</v>
      </c>
      <c r="G5524" s="6" t="s">
        <v>22</v>
      </c>
      <c r="H5524" s="7">
        <v>43396.793055555558</v>
      </c>
      <c r="I5524" s="7">
        <v>43396.470011574071</v>
      </c>
      <c r="J5524" s="4">
        <f t="shared" si="433"/>
        <v>2018</v>
      </c>
      <c r="K5524" s="4">
        <f t="shared" si="434"/>
        <v>10</v>
      </c>
      <c r="L5524" s="6">
        <f t="shared" si="435"/>
        <v>27911.000000475906</v>
      </c>
      <c r="M5524" s="8">
        <f t="shared" si="431"/>
        <v>465.1833333412651</v>
      </c>
      <c r="N5524" s="8">
        <f t="shared" si="432"/>
        <v>465.1833333412651</v>
      </c>
      <c r="O5524" s="18">
        <v>1</v>
      </c>
      <c r="P5524" s="6" t="s">
        <v>9143</v>
      </c>
      <c r="Q5524" s="6" t="s">
        <v>24</v>
      </c>
    </row>
    <row r="5525" spans="1:17" ht="15">
      <c r="A5525" s="6" t="s">
        <v>17</v>
      </c>
      <c r="B5525" s="6" t="s">
        <v>41</v>
      </c>
      <c r="C5525" s="6" t="s">
        <v>135</v>
      </c>
      <c r="D5525" s="6" t="s">
        <v>1077</v>
      </c>
      <c r="E5525" s="6">
        <v>36</v>
      </c>
      <c r="F5525" s="6" t="s">
        <v>1970</v>
      </c>
      <c r="G5525" s="6" t="s">
        <v>22</v>
      </c>
      <c r="H5525" s="7">
        <v>43399.034490740742</v>
      </c>
      <c r="I5525" s="7">
        <v>43396.492627314816</v>
      </c>
      <c r="J5525" s="4">
        <f t="shared" si="433"/>
        <v>2018</v>
      </c>
      <c r="K5525" s="4">
        <f t="shared" si="434"/>
        <v>10</v>
      </c>
      <c r="L5525" s="6">
        <f t="shared" si="435"/>
        <v>219616.99999999255</v>
      </c>
      <c r="M5525" s="8">
        <f t="shared" si="431"/>
        <v>3660.2833333332092</v>
      </c>
      <c r="N5525" s="8">
        <f t="shared" si="432"/>
        <v>131770.19999999553</v>
      </c>
      <c r="O5525" s="18">
        <v>1</v>
      </c>
      <c r="P5525" s="6" t="s">
        <v>9144</v>
      </c>
      <c r="Q5525" s="6" t="s">
        <v>24</v>
      </c>
    </row>
    <row r="5526" spans="1:17" ht="15">
      <c r="A5526" s="6" t="s">
        <v>17</v>
      </c>
      <c r="B5526" s="6" t="s">
        <v>41</v>
      </c>
      <c r="C5526" s="6" t="s">
        <v>135</v>
      </c>
      <c r="D5526" s="6" t="s">
        <v>7262</v>
      </c>
      <c r="E5526" s="6">
        <v>164</v>
      </c>
      <c r="F5526" s="6" t="s">
        <v>1970</v>
      </c>
      <c r="G5526" s="6" t="s">
        <v>22</v>
      </c>
      <c r="H5526" s="7">
        <v>43399.028425925928</v>
      </c>
      <c r="I5526" s="7">
        <v>43396.493055555555</v>
      </c>
      <c r="J5526" s="4">
        <f t="shared" si="433"/>
        <v>2018</v>
      </c>
      <c r="K5526" s="4">
        <f t="shared" si="434"/>
        <v>10</v>
      </c>
      <c r="L5526" s="6">
        <f t="shared" si="435"/>
        <v>219056.00000023842</v>
      </c>
      <c r="M5526" s="8">
        <f t="shared" si="431"/>
        <v>3650.933333337307</v>
      </c>
      <c r="N5526" s="8">
        <f t="shared" si="432"/>
        <v>598753.06666731834</v>
      </c>
      <c r="O5526" s="18">
        <v>1</v>
      </c>
      <c r="P5526" s="6" t="s">
        <v>9145</v>
      </c>
      <c r="Q5526" s="6" t="s">
        <v>24</v>
      </c>
    </row>
    <row r="5527" spans="1:17" ht="15">
      <c r="A5527" s="6" t="s">
        <v>17</v>
      </c>
      <c r="B5527" s="6" t="s">
        <v>41</v>
      </c>
      <c r="C5527" s="6" t="s">
        <v>135</v>
      </c>
      <c r="D5527" s="6" t="s">
        <v>9146</v>
      </c>
      <c r="E5527" s="6">
        <v>95</v>
      </c>
      <c r="F5527" s="6" t="s">
        <v>1970</v>
      </c>
      <c r="G5527" s="6" t="s">
        <v>22</v>
      </c>
      <c r="H5527" s="7">
        <v>43399.028564814813</v>
      </c>
      <c r="I5527" s="7">
        <v>43396.493055555555</v>
      </c>
      <c r="J5527" s="4">
        <f t="shared" si="433"/>
        <v>2018</v>
      </c>
      <c r="K5527" s="4">
        <f t="shared" si="434"/>
        <v>10</v>
      </c>
      <c r="L5527" s="6">
        <f t="shared" si="435"/>
        <v>219067.99999990035</v>
      </c>
      <c r="M5527" s="8">
        <f t="shared" si="431"/>
        <v>3651.1333333316725</v>
      </c>
      <c r="N5527" s="8">
        <f t="shared" si="432"/>
        <v>346857.66666650889</v>
      </c>
      <c r="O5527" s="18">
        <v>1</v>
      </c>
      <c r="P5527" s="6" t="s">
        <v>9147</v>
      </c>
      <c r="Q5527" s="6" t="s">
        <v>24</v>
      </c>
    </row>
    <row r="5528" spans="1:17" ht="15">
      <c r="A5528" s="6" t="s">
        <v>17</v>
      </c>
      <c r="B5528" s="6" t="s">
        <v>41</v>
      </c>
      <c r="C5528" s="6" t="s">
        <v>135</v>
      </c>
      <c r="D5528" s="6" t="s">
        <v>1553</v>
      </c>
      <c r="E5528" s="6">
        <v>55</v>
      </c>
      <c r="F5528" s="6" t="s">
        <v>1970</v>
      </c>
      <c r="G5528" s="6" t="s">
        <v>22</v>
      </c>
      <c r="H5528" s="7">
        <v>43399.027974537035</v>
      </c>
      <c r="I5528" s="7">
        <v>43396.493055555555</v>
      </c>
      <c r="J5528" s="4">
        <f t="shared" si="433"/>
        <v>2018</v>
      </c>
      <c r="K5528" s="4">
        <f t="shared" si="434"/>
        <v>10</v>
      </c>
      <c r="L5528" s="6">
        <f t="shared" si="435"/>
        <v>219016.9999999227</v>
      </c>
      <c r="M5528" s="8">
        <f t="shared" si="431"/>
        <v>3650.283333332045</v>
      </c>
      <c r="N5528" s="8">
        <f t="shared" si="432"/>
        <v>200765.58333326248</v>
      </c>
      <c r="O5528" s="18">
        <v>1</v>
      </c>
      <c r="P5528" s="6" t="s">
        <v>9148</v>
      </c>
      <c r="Q5528" s="6" t="s">
        <v>24</v>
      </c>
    </row>
    <row r="5529" spans="1:17" ht="15">
      <c r="A5529" s="6" t="s">
        <v>17</v>
      </c>
      <c r="B5529" s="6" t="s">
        <v>41</v>
      </c>
      <c r="C5529" s="6" t="s">
        <v>135</v>
      </c>
      <c r="D5529" s="6" t="s">
        <v>1722</v>
      </c>
      <c r="E5529" s="6">
        <v>82</v>
      </c>
      <c r="F5529" s="6" t="s">
        <v>1970</v>
      </c>
      <c r="G5529" s="6" t="s">
        <v>22</v>
      </c>
      <c r="H5529" s="7">
        <v>43399.032939814817</v>
      </c>
      <c r="I5529" s="7">
        <v>43396.493356481478</v>
      </c>
      <c r="J5529" s="4">
        <f t="shared" si="433"/>
        <v>2018</v>
      </c>
      <c r="K5529" s="4">
        <f t="shared" si="434"/>
        <v>10</v>
      </c>
      <c r="L5529" s="6">
        <f t="shared" si="435"/>
        <v>219420.000000461</v>
      </c>
      <c r="M5529" s="8">
        <f t="shared" si="431"/>
        <v>3657.0000000076834</v>
      </c>
      <c r="N5529" s="8">
        <f t="shared" si="432"/>
        <v>299874.00000063004</v>
      </c>
      <c r="O5529" s="18">
        <v>1</v>
      </c>
      <c r="P5529" s="6" t="s">
        <v>9149</v>
      </c>
      <c r="Q5529" s="6" t="s">
        <v>24</v>
      </c>
    </row>
    <row r="5530" spans="1:17" ht="15">
      <c r="A5530" s="6" t="s">
        <v>17</v>
      </c>
      <c r="B5530" s="6" t="s">
        <v>41</v>
      </c>
      <c r="C5530" s="6" t="s">
        <v>42</v>
      </c>
      <c r="D5530" s="6" t="s">
        <v>318</v>
      </c>
      <c r="E5530" s="6">
        <v>43</v>
      </c>
      <c r="F5530" s="6" t="s">
        <v>1970</v>
      </c>
      <c r="G5530" s="6" t="s">
        <v>22</v>
      </c>
      <c r="H5530" s="7">
        <v>43397.806805555556</v>
      </c>
      <c r="I5530" s="7">
        <v>43396.571342592593</v>
      </c>
      <c r="J5530" s="4">
        <f t="shared" si="433"/>
        <v>2018</v>
      </c>
      <c r="K5530" s="4">
        <f t="shared" si="434"/>
        <v>10</v>
      </c>
      <c r="L5530" s="6">
        <f t="shared" si="435"/>
        <v>106743.99999997113</v>
      </c>
      <c r="M5530" s="8">
        <f t="shared" si="431"/>
        <v>1779.0666666661855</v>
      </c>
      <c r="N5530" s="8">
        <f t="shared" si="432"/>
        <v>76499.866666645976</v>
      </c>
      <c r="O5530" s="18">
        <v>1</v>
      </c>
      <c r="P5530" s="6" t="s">
        <v>9150</v>
      </c>
      <c r="Q5530" s="6" t="s">
        <v>24</v>
      </c>
    </row>
    <row r="5531" spans="1:17" ht="15">
      <c r="A5531" s="6" t="s">
        <v>17</v>
      </c>
      <c r="B5531" s="6" t="s">
        <v>41</v>
      </c>
      <c r="C5531" s="6" t="s">
        <v>42</v>
      </c>
      <c r="D5531" s="6" t="s">
        <v>5502</v>
      </c>
      <c r="E5531" s="6">
        <v>4</v>
      </c>
      <c r="F5531" s="6" t="s">
        <v>1970</v>
      </c>
      <c r="G5531" s="6" t="s">
        <v>22</v>
      </c>
      <c r="H5531" s="7">
        <v>43396.762997685182</v>
      </c>
      <c r="I5531" s="7">
        <v>43396.571342592593</v>
      </c>
      <c r="J5531" s="4">
        <f t="shared" si="433"/>
        <v>2018</v>
      </c>
      <c r="K5531" s="4">
        <f t="shared" si="434"/>
        <v>10</v>
      </c>
      <c r="L5531" s="6">
        <f t="shared" si="435"/>
        <v>16558.999999682419</v>
      </c>
      <c r="M5531" s="8">
        <f t="shared" si="431"/>
        <v>275.98333332804032</v>
      </c>
      <c r="N5531" s="8">
        <f t="shared" si="432"/>
        <v>1103.9333333121613</v>
      </c>
      <c r="O5531" s="18">
        <v>1</v>
      </c>
      <c r="P5531" s="6" t="s">
        <v>9151</v>
      </c>
      <c r="Q5531" s="6" t="s">
        <v>24</v>
      </c>
    </row>
    <row r="5532" spans="1:17" ht="15">
      <c r="A5532" s="6" t="s">
        <v>17</v>
      </c>
      <c r="B5532" s="6" t="s">
        <v>41</v>
      </c>
      <c r="C5532" s="6" t="s">
        <v>42</v>
      </c>
      <c r="D5532" s="6" t="s">
        <v>9152</v>
      </c>
      <c r="E5532" s="6">
        <v>1</v>
      </c>
      <c r="F5532" s="6" t="s">
        <v>1970</v>
      </c>
      <c r="G5532" s="6" t="s">
        <v>22</v>
      </c>
      <c r="H5532" s="7">
        <v>43396.76390046296</v>
      </c>
      <c r="I5532" s="7">
        <v>43396.572222222225</v>
      </c>
      <c r="J5532" s="4">
        <f t="shared" si="433"/>
        <v>2018</v>
      </c>
      <c r="K5532" s="4">
        <f t="shared" si="434"/>
        <v>10</v>
      </c>
      <c r="L5532" s="6">
        <f t="shared" si="435"/>
        <v>16560.9999995213</v>
      </c>
      <c r="M5532" s="8">
        <f t="shared" si="431"/>
        <v>276.01666665868834</v>
      </c>
      <c r="N5532" s="8">
        <f t="shared" si="432"/>
        <v>276.01666665868834</v>
      </c>
      <c r="O5532" s="18">
        <v>1</v>
      </c>
      <c r="P5532" s="6" t="s">
        <v>9153</v>
      </c>
      <c r="Q5532" s="6" t="s">
        <v>24</v>
      </c>
    </row>
    <row r="5533" spans="1:17" ht="15">
      <c r="A5533" s="6" t="s">
        <v>17</v>
      </c>
      <c r="B5533" s="6" t="s">
        <v>55</v>
      </c>
      <c r="C5533" s="6" t="s">
        <v>326</v>
      </c>
      <c r="D5533" s="6" t="s">
        <v>9154</v>
      </c>
      <c r="E5533" s="6">
        <v>1</v>
      </c>
      <c r="F5533" s="6" t="s">
        <v>1970</v>
      </c>
      <c r="G5533" s="6" t="s">
        <v>22</v>
      </c>
      <c r="H5533" s="7">
        <v>43397.37605324074</v>
      </c>
      <c r="I5533" s="7">
        <v>43396.573483796295</v>
      </c>
      <c r="J5533" s="4">
        <f t="shared" si="433"/>
        <v>2018</v>
      </c>
      <c r="K5533" s="4">
        <f t="shared" si="434"/>
        <v>10</v>
      </c>
      <c r="L5533" s="6">
        <f t="shared" si="435"/>
        <v>69341.999999969266</v>
      </c>
      <c r="M5533" s="8">
        <f t="shared" si="431"/>
        <v>1155.6999999994878</v>
      </c>
      <c r="N5533" s="8">
        <f t="shared" si="432"/>
        <v>1155.6999999994878</v>
      </c>
      <c r="O5533" s="18">
        <v>1</v>
      </c>
      <c r="P5533" s="6" t="s">
        <v>9155</v>
      </c>
      <c r="Q5533" s="6" t="s">
        <v>24</v>
      </c>
    </row>
    <row r="5534" spans="1:17" ht="15">
      <c r="A5534" s="6" t="s">
        <v>17</v>
      </c>
      <c r="B5534" s="6" t="s">
        <v>55</v>
      </c>
      <c r="C5534" s="6" t="s">
        <v>59</v>
      </c>
      <c r="D5534" s="6" t="s">
        <v>350</v>
      </c>
      <c r="E5534" s="6">
        <v>5</v>
      </c>
      <c r="F5534" s="6" t="s">
        <v>1970</v>
      </c>
      <c r="G5534" s="6" t="s">
        <v>22</v>
      </c>
      <c r="H5534" s="7">
        <v>43400.455300925925</v>
      </c>
      <c r="I5534" s="7">
        <v>43396.582152777781</v>
      </c>
      <c r="J5534" s="4">
        <f t="shared" si="433"/>
        <v>2018</v>
      </c>
      <c r="K5534" s="4">
        <f t="shared" si="434"/>
        <v>10</v>
      </c>
      <c r="L5534" s="6">
        <f t="shared" si="435"/>
        <v>334639.99999968801</v>
      </c>
      <c r="M5534" s="8">
        <f t="shared" si="431"/>
        <v>5577.3333333281334</v>
      </c>
      <c r="N5534" s="8">
        <f t="shared" si="432"/>
        <v>27886.666666640667</v>
      </c>
      <c r="O5534" s="18">
        <v>1</v>
      </c>
      <c r="P5534" s="6" t="s">
        <v>9156</v>
      </c>
      <c r="Q5534" s="6" t="s">
        <v>24</v>
      </c>
    </row>
    <row r="5535" spans="1:17" ht="15">
      <c r="A5535" s="6" t="s">
        <v>17</v>
      </c>
      <c r="B5535" s="6" t="s">
        <v>55</v>
      </c>
      <c r="C5535" s="6" t="s">
        <v>59</v>
      </c>
      <c r="D5535" s="6" t="s">
        <v>9157</v>
      </c>
      <c r="E5535" s="6">
        <v>15</v>
      </c>
      <c r="F5535" s="6" t="s">
        <v>1970</v>
      </c>
      <c r="G5535" s="6" t="s">
        <v>22</v>
      </c>
      <c r="H5535" s="7">
        <v>43400.456296296295</v>
      </c>
      <c r="I5535" s="7">
        <v>43396.58353009259</v>
      </c>
      <c r="J5535" s="4">
        <f t="shared" si="433"/>
        <v>2018</v>
      </c>
      <c r="K5535" s="4">
        <f t="shared" si="434"/>
        <v>10</v>
      </c>
      <c r="L5535" s="6">
        <f t="shared" si="435"/>
        <v>334607.00000014622</v>
      </c>
      <c r="M5535" s="8">
        <f t="shared" si="431"/>
        <v>5576.7833333357703</v>
      </c>
      <c r="N5535" s="8">
        <f t="shared" si="432"/>
        <v>83651.750000036554</v>
      </c>
      <c r="O5535" s="18">
        <v>1</v>
      </c>
      <c r="P5535" s="6" t="s">
        <v>9158</v>
      </c>
      <c r="Q5535" s="6" t="s">
        <v>24</v>
      </c>
    </row>
    <row r="5536" spans="1:17" ht="15">
      <c r="A5536" s="6" t="s">
        <v>17</v>
      </c>
      <c r="B5536" s="6" t="s">
        <v>55</v>
      </c>
      <c r="C5536" s="6" t="s">
        <v>59</v>
      </c>
      <c r="D5536" s="6" t="s">
        <v>9159</v>
      </c>
      <c r="E5536" s="6">
        <v>3</v>
      </c>
      <c r="F5536" s="6" t="s">
        <v>1970</v>
      </c>
      <c r="G5536" s="6" t="s">
        <v>22</v>
      </c>
      <c r="H5536" s="7">
        <v>43405.349999999999</v>
      </c>
      <c r="I5536" s="7">
        <v>43396.583784722221</v>
      </c>
      <c r="J5536" s="4">
        <f t="shared" si="433"/>
        <v>2018</v>
      </c>
      <c r="K5536" s="4">
        <f t="shared" si="434"/>
        <v>10</v>
      </c>
      <c r="L5536" s="6">
        <f t="shared" si="435"/>
        <v>757400.99999997765</v>
      </c>
      <c r="M5536" s="8">
        <f t="shared" si="431"/>
        <v>12623.349999999627</v>
      </c>
      <c r="N5536" s="8">
        <f t="shared" si="432"/>
        <v>37870.049999998882</v>
      </c>
      <c r="O5536" s="18">
        <v>1</v>
      </c>
      <c r="P5536" s="6" t="s">
        <v>9160</v>
      </c>
      <c r="Q5536" s="6" t="s">
        <v>24</v>
      </c>
    </row>
    <row r="5537" spans="1:17" ht="15">
      <c r="A5537" s="6" t="s">
        <v>17</v>
      </c>
      <c r="B5537" s="6" t="s">
        <v>55</v>
      </c>
      <c r="C5537" s="6" t="s">
        <v>59</v>
      </c>
      <c r="D5537" s="6" t="s">
        <v>9161</v>
      </c>
      <c r="E5537" s="6">
        <v>3</v>
      </c>
      <c r="F5537" s="6" t="s">
        <v>1970</v>
      </c>
      <c r="G5537" s="6" t="s">
        <v>22</v>
      </c>
      <c r="H5537" s="7">
        <v>43403.815798611111</v>
      </c>
      <c r="I5537" s="7">
        <v>43396.583784722221</v>
      </c>
      <c r="J5537" s="4">
        <f t="shared" si="433"/>
        <v>2018</v>
      </c>
      <c r="K5537" s="4">
        <f t="shared" si="434"/>
        <v>10</v>
      </c>
      <c r="L5537" s="6">
        <f t="shared" si="435"/>
        <v>624846.00000008941</v>
      </c>
      <c r="M5537" s="8">
        <f t="shared" si="431"/>
        <v>10414.10000000149</v>
      </c>
      <c r="N5537" s="8">
        <f t="shared" si="432"/>
        <v>31242.30000000447</v>
      </c>
      <c r="O5537" s="18">
        <v>1</v>
      </c>
      <c r="P5537" s="6" t="s">
        <v>9162</v>
      </c>
      <c r="Q5537" s="6" t="s">
        <v>24</v>
      </c>
    </row>
    <row r="5538" spans="1:17" ht="15">
      <c r="A5538" s="6" t="s">
        <v>17</v>
      </c>
      <c r="B5538" s="6" t="s">
        <v>55</v>
      </c>
      <c r="C5538" s="6" t="s">
        <v>59</v>
      </c>
      <c r="D5538" s="6" t="s">
        <v>5689</v>
      </c>
      <c r="E5538" s="6">
        <v>6</v>
      </c>
      <c r="F5538" s="6" t="s">
        <v>1970</v>
      </c>
      <c r="G5538" s="6" t="s">
        <v>22</v>
      </c>
      <c r="H5538" s="7">
        <v>43404.824583333335</v>
      </c>
      <c r="I5538" s="7">
        <v>43396.583784722221</v>
      </c>
      <c r="J5538" s="4">
        <f t="shared" si="433"/>
        <v>2018</v>
      </c>
      <c r="K5538" s="4">
        <f t="shared" si="434"/>
        <v>10</v>
      </c>
      <c r="L5538" s="6">
        <f t="shared" si="435"/>
        <v>712005.00000023749</v>
      </c>
      <c r="M5538" s="8">
        <f t="shared" si="431"/>
        <v>11866.750000003958</v>
      </c>
      <c r="N5538" s="8">
        <f t="shared" si="432"/>
        <v>71200.500000023749</v>
      </c>
      <c r="O5538" s="18">
        <v>1</v>
      </c>
      <c r="P5538" s="6" t="s">
        <v>9163</v>
      </c>
      <c r="Q5538" s="6" t="s">
        <v>24</v>
      </c>
    </row>
    <row r="5539" spans="1:17" ht="15">
      <c r="A5539" s="6" t="s">
        <v>17</v>
      </c>
      <c r="B5539" s="6" t="s">
        <v>55</v>
      </c>
      <c r="C5539" s="6" t="s">
        <v>59</v>
      </c>
      <c r="D5539" s="6" t="s">
        <v>9164</v>
      </c>
      <c r="E5539" s="6">
        <v>1</v>
      </c>
      <c r="F5539" s="6" t="s">
        <v>1970</v>
      </c>
      <c r="G5539" s="6" t="s">
        <v>22</v>
      </c>
      <c r="H5539" s="7">
        <v>43404.82471064815</v>
      </c>
      <c r="I5539" s="7">
        <v>43396.583784722221</v>
      </c>
      <c r="J5539" s="4">
        <f t="shared" si="433"/>
        <v>2018</v>
      </c>
      <c r="K5539" s="4">
        <f t="shared" si="434"/>
        <v>10</v>
      </c>
      <c r="L5539" s="6">
        <f t="shared" si="435"/>
        <v>712016.0000002943</v>
      </c>
      <c r="M5539" s="8">
        <f t="shared" si="431"/>
        <v>11866.933333338238</v>
      </c>
      <c r="N5539" s="8">
        <f t="shared" si="432"/>
        <v>11866.933333338238</v>
      </c>
      <c r="O5539" s="18">
        <v>1</v>
      </c>
      <c r="P5539" s="6" t="s">
        <v>9165</v>
      </c>
      <c r="Q5539" s="6" t="s">
        <v>24</v>
      </c>
    </row>
    <row r="5540" spans="1:17" ht="15">
      <c r="A5540" s="6" t="s">
        <v>17</v>
      </c>
      <c r="B5540" s="6" t="s">
        <v>55</v>
      </c>
      <c r="C5540" s="6" t="s">
        <v>59</v>
      </c>
      <c r="D5540" s="6" t="s">
        <v>9166</v>
      </c>
      <c r="E5540" s="6">
        <v>1</v>
      </c>
      <c r="F5540" s="6" t="s">
        <v>1970</v>
      </c>
      <c r="G5540" s="6" t="s">
        <v>22</v>
      </c>
      <c r="H5540" s="7">
        <v>43404.824826388889</v>
      </c>
      <c r="I5540" s="7">
        <v>43396.583784722221</v>
      </c>
      <c r="J5540" s="4">
        <f t="shared" si="433"/>
        <v>2018</v>
      </c>
      <c r="K5540" s="4">
        <f t="shared" si="434"/>
        <v>10</v>
      </c>
      <c r="L5540" s="6">
        <f t="shared" si="435"/>
        <v>712026.00000011735</v>
      </c>
      <c r="M5540" s="8">
        <f t="shared" si="431"/>
        <v>11867.100000001956</v>
      </c>
      <c r="N5540" s="8">
        <f t="shared" si="432"/>
        <v>11867.100000001956</v>
      </c>
      <c r="O5540" s="18">
        <v>1</v>
      </c>
      <c r="P5540" s="6" t="s">
        <v>9167</v>
      </c>
      <c r="Q5540" s="6" t="s">
        <v>24</v>
      </c>
    </row>
    <row r="5541" spans="1:17" ht="15">
      <c r="A5541" s="6" t="s">
        <v>17</v>
      </c>
      <c r="B5541" s="6" t="s">
        <v>55</v>
      </c>
      <c r="C5541" s="6" t="s">
        <v>59</v>
      </c>
      <c r="D5541" s="6" t="s">
        <v>9168</v>
      </c>
      <c r="E5541" s="6">
        <v>4</v>
      </c>
      <c r="F5541" s="6" t="s">
        <v>1970</v>
      </c>
      <c r="G5541" s="6" t="s">
        <v>22</v>
      </c>
      <c r="H5541" s="7">
        <v>43405.342777777776</v>
      </c>
      <c r="I5541" s="7">
        <v>43396.583784722221</v>
      </c>
      <c r="J5541" s="4">
        <f t="shared" si="433"/>
        <v>2018</v>
      </c>
      <c r="K5541" s="4">
        <f t="shared" si="434"/>
        <v>10</v>
      </c>
      <c r="L5541" s="6">
        <f t="shared" si="435"/>
        <v>756776.9999999553</v>
      </c>
      <c r="M5541" s="8">
        <f t="shared" si="431"/>
        <v>12612.949999999255</v>
      </c>
      <c r="N5541" s="8">
        <f t="shared" si="432"/>
        <v>50451.79999999702</v>
      </c>
      <c r="O5541" s="18">
        <v>1</v>
      </c>
      <c r="P5541" s="6" t="s">
        <v>9169</v>
      </c>
      <c r="Q5541" s="6" t="s">
        <v>24</v>
      </c>
    </row>
    <row r="5542" spans="1:17" ht="15">
      <c r="A5542" s="6" t="s">
        <v>17</v>
      </c>
      <c r="B5542" s="6" t="s">
        <v>55</v>
      </c>
      <c r="C5542" s="6" t="s">
        <v>59</v>
      </c>
      <c r="D5542" s="6" t="s">
        <v>5455</v>
      </c>
      <c r="E5542" s="6">
        <v>10</v>
      </c>
      <c r="F5542" s="6" t="s">
        <v>1970</v>
      </c>
      <c r="G5542" s="6" t="s">
        <v>22</v>
      </c>
      <c r="H5542" s="7">
        <v>43403.861203703702</v>
      </c>
      <c r="I5542" s="7">
        <v>43396.583784722221</v>
      </c>
      <c r="J5542" s="4">
        <f t="shared" si="433"/>
        <v>2018</v>
      </c>
      <c r="K5542" s="4">
        <f t="shared" si="434"/>
        <v>10</v>
      </c>
      <c r="L5542" s="6">
        <f t="shared" si="435"/>
        <v>628768.99999994785</v>
      </c>
      <c r="M5542" s="8">
        <f t="shared" si="431"/>
        <v>10479.483333332464</v>
      </c>
      <c r="N5542" s="8">
        <f t="shared" si="432"/>
        <v>104794.83333332464</v>
      </c>
      <c r="O5542" s="18">
        <v>1</v>
      </c>
      <c r="P5542" s="6" t="s">
        <v>9170</v>
      </c>
      <c r="Q5542" s="6" t="s">
        <v>24</v>
      </c>
    </row>
    <row r="5543" spans="1:17" ht="15">
      <c r="A5543" s="6" t="s">
        <v>17</v>
      </c>
      <c r="B5543" s="6" t="s">
        <v>55</v>
      </c>
      <c r="C5543" s="6" t="s">
        <v>59</v>
      </c>
      <c r="D5543" s="6" t="s">
        <v>3097</v>
      </c>
      <c r="E5543" s="6">
        <v>3</v>
      </c>
      <c r="F5543" s="6" t="s">
        <v>1970</v>
      </c>
      <c r="G5543" s="6" t="s">
        <v>22</v>
      </c>
      <c r="H5543" s="7">
        <v>43403.861817129633</v>
      </c>
      <c r="I5543" s="7">
        <v>43396.583784722221</v>
      </c>
      <c r="J5543" s="4">
        <f t="shared" si="433"/>
        <v>2018</v>
      </c>
      <c r="K5543" s="4">
        <f t="shared" si="434"/>
        <v>10</v>
      </c>
      <c r="L5543" s="6">
        <f t="shared" si="435"/>
        <v>628822.00000039302</v>
      </c>
      <c r="M5543" s="8">
        <f t="shared" si="431"/>
        <v>10480.366666673217</v>
      </c>
      <c r="N5543" s="8">
        <f t="shared" si="432"/>
        <v>31441.100000019651</v>
      </c>
      <c r="O5543" s="18">
        <v>1</v>
      </c>
      <c r="P5543" s="6" t="s">
        <v>9171</v>
      </c>
      <c r="Q5543" s="6" t="s">
        <v>24</v>
      </c>
    </row>
    <row r="5544" spans="1:17" ht="15">
      <c r="A5544" s="6" t="s">
        <v>17</v>
      </c>
      <c r="B5544" s="6" t="s">
        <v>55</v>
      </c>
      <c r="C5544" s="6" t="s">
        <v>59</v>
      </c>
      <c r="D5544" s="6" t="s">
        <v>5553</v>
      </c>
      <c r="E5544" s="6">
        <v>11</v>
      </c>
      <c r="F5544" s="6" t="s">
        <v>1970</v>
      </c>
      <c r="G5544" s="6" t="s">
        <v>22</v>
      </c>
      <c r="H5544" s="7">
        <v>43405.345324074071</v>
      </c>
      <c r="I5544" s="7">
        <v>43396.583784722221</v>
      </c>
      <c r="J5544" s="4">
        <f t="shared" si="433"/>
        <v>2018</v>
      </c>
      <c r="K5544" s="4">
        <f t="shared" si="434"/>
        <v>10</v>
      </c>
      <c r="L5544" s="6">
        <f t="shared" si="435"/>
        <v>756996.99999983422</v>
      </c>
      <c r="M5544" s="8">
        <f t="shared" si="431"/>
        <v>12616.616666663904</v>
      </c>
      <c r="N5544" s="8">
        <f t="shared" si="432"/>
        <v>138782.78333330294</v>
      </c>
      <c r="O5544" s="18">
        <v>1</v>
      </c>
      <c r="P5544" s="6" t="s">
        <v>9172</v>
      </c>
      <c r="Q5544" s="6" t="s">
        <v>24</v>
      </c>
    </row>
    <row r="5545" spans="1:17" ht="15">
      <c r="A5545" s="6" t="s">
        <v>17</v>
      </c>
      <c r="B5545" s="6" t="s">
        <v>55</v>
      </c>
      <c r="C5545" s="6" t="s">
        <v>59</v>
      </c>
      <c r="D5545" s="6" t="s">
        <v>9173</v>
      </c>
      <c r="E5545" s="6">
        <v>1</v>
      </c>
      <c r="F5545" s="6" t="s">
        <v>1970</v>
      </c>
      <c r="G5545" s="6" t="s">
        <v>22</v>
      </c>
      <c r="H5545" s="7">
        <v>43405.345960648148</v>
      </c>
      <c r="I5545" s="7">
        <v>43396.583784722221</v>
      </c>
      <c r="J5545" s="4">
        <f t="shared" si="433"/>
        <v>2018</v>
      </c>
      <c r="K5545" s="4">
        <f t="shared" si="434"/>
        <v>10</v>
      </c>
      <c r="L5545" s="6">
        <f t="shared" si="435"/>
        <v>757052.00000011828</v>
      </c>
      <c r="M5545" s="8">
        <f t="shared" si="431"/>
        <v>12617.533333335305</v>
      </c>
      <c r="N5545" s="8">
        <f t="shared" si="432"/>
        <v>12617.533333335305</v>
      </c>
      <c r="O5545" s="18">
        <v>1</v>
      </c>
      <c r="P5545" s="6" t="s">
        <v>9174</v>
      </c>
      <c r="Q5545" s="6" t="s">
        <v>24</v>
      </c>
    </row>
    <row r="5546" spans="1:17" ht="15">
      <c r="A5546" s="6" t="s">
        <v>17</v>
      </c>
      <c r="B5546" s="6" t="s">
        <v>55</v>
      </c>
      <c r="C5546" s="6" t="s">
        <v>59</v>
      </c>
      <c r="D5546" s="6" t="s">
        <v>6601</v>
      </c>
      <c r="E5546" s="6">
        <v>5</v>
      </c>
      <c r="F5546" s="6" t="s">
        <v>1970</v>
      </c>
      <c r="G5546" s="6" t="s">
        <v>22</v>
      </c>
      <c r="H5546" s="7">
        <v>43405.346134259256</v>
      </c>
      <c r="I5546" s="7">
        <v>43396.583784722221</v>
      </c>
      <c r="J5546" s="4">
        <f t="shared" si="433"/>
        <v>2018</v>
      </c>
      <c r="K5546" s="4">
        <f t="shared" si="434"/>
        <v>10</v>
      </c>
      <c r="L5546" s="6">
        <f t="shared" si="435"/>
        <v>757066.99999985285</v>
      </c>
      <c r="M5546" s="8">
        <f t="shared" si="431"/>
        <v>12617.783333330881</v>
      </c>
      <c r="N5546" s="8">
        <f t="shared" si="432"/>
        <v>63088.916666654404</v>
      </c>
      <c r="O5546" s="18">
        <v>1</v>
      </c>
      <c r="P5546" s="6" t="s">
        <v>9175</v>
      </c>
      <c r="Q5546" s="6" t="s">
        <v>24</v>
      </c>
    </row>
    <row r="5547" spans="1:17" ht="15">
      <c r="A5547" s="6" t="s">
        <v>17</v>
      </c>
      <c r="B5547" s="6" t="s">
        <v>55</v>
      </c>
      <c r="C5547" s="6" t="s">
        <v>59</v>
      </c>
      <c r="D5547" s="6" t="s">
        <v>6271</v>
      </c>
      <c r="E5547" s="6">
        <v>13</v>
      </c>
      <c r="F5547" s="6" t="s">
        <v>1970</v>
      </c>
      <c r="G5547" s="6" t="s">
        <v>22</v>
      </c>
      <c r="H5547" s="7">
        <v>43403.458599537036</v>
      </c>
      <c r="I5547" s="7">
        <v>43396.583784722221</v>
      </c>
      <c r="J5547" s="4">
        <f t="shared" si="433"/>
        <v>2018</v>
      </c>
      <c r="K5547" s="4">
        <f t="shared" si="434"/>
        <v>10</v>
      </c>
      <c r="L5547" s="6">
        <f t="shared" si="435"/>
        <v>593984.00000003166</v>
      </c>
      <c r="M5547" s="8">
        <f t="shared" si="431"/>
        <v>9899.7333333338611</v>
      </c>
      <c r="N5547" s="8">
        <f t="shared" si="432"/>
        <v>128696.53333334019</v>
      </c>
      <c r="O5547" s="18">
        <v>1</v>
      </c>
      <c r="P5547" s="6" t="s">
        <v>9176</v>
      </c>
      <c r="Q5547" s="6" t="s">
        <v>24</v>
      </c>
    </row>
    <row r="5548" spans="1:17" ht="15">
      <c r="A5548" s="6" t="s">
        <v>17</v>
      </c>
      <c r="B5548" s="6" t="s">
        <v>55</v>
      </c>
      <c r="C5548" s="6" t="s">
        <v>59</v>
      </c>
      <c r="D5548" s="6" t="s">
        <v>9177</v>
      </c>
      <c r="E5548" s="6">
        <v>1</v>
      </c>
      <c r="F5548" s="6" t="s">
        <v>1970</v>
      </c>
      <c r="G5548" s="6" t="s">
        <v>22</v>
      </c>
      <c r="H5548" s="7">
        <v>43403.470254629632</v>
      </c>
      <c r="I5548" s="7">
        <v>43396.583784722221</v>
      </c>
      <c r="J5548" s="4">
        <f t="shared" si="433"/>
        <v>2018</v>
      </c>
      <c r="K5548" s="4">
        <f t="shared" si="434"/>
        <v>10</v>
      </c>
      <c r="L5548" s="6">
        <f t="shared" si="435"/>
        <v>594991.00000031758</v>
      </c>
      <c r="M5548" s="8">
        <f t="shared" si="431"/>
        <v>9916.5166666719597</v>
      </c>
      <c r="N5548" s="8">
        <f t="shared" si="432"/>
        <v>9916.5166666719597</v>
      </c>
      <c r="O5548" s="18">
        <v>1</v>
      </c>
      <c r="P5548" s="6" t="s">
        <v>9178</v>
      </c>
      <c r="Q5548" s="6" t="s">
        <v>24</v>
      </c>
    </row>
    <row r="5549" spans="1:17" ht="15">
      <c r="A5549" s="6" t="s">
        <v>17</v>
      </c>
      <c r="B5549" s="6" t="s">
        <v>55</v>
      </c>
      <c r="C5549" s="6" t="s">
        <v>59</v>
      </c>
      <c r="D5549" s="6" t="s">
        <v>9179</v>
      </c>
      <c r="E5549" s="6">
        <v>2</v>
      </c>
      <c r="F5549" s="6" t="s">
        <v>1970</v>
      </c>
      <c r="G5549" s="6" t="s">
        <v>22</v>
      </c>
      <c r="H5549" s="7">
        <v>43403.473124999997</v>
      </c>
      <c r="I5549" s="7">
        <v>43396.583784722221</v>
      </c>
      <c r="J5549" s="4">
        <f t="shared" si="433"/>
        <v>2018</v>
      </c>
      <c r="K5549" s="4">
        <f t="shared" si="434"/>
        <v>10</v>
      </c>
      <c r="L5549" s="6">
        <f t="shared" si="435"/>
        <v>595238.99999982677</v>
      </c>
      <c r="M5549" s="8">
        <f t="shared" si="431"/>
        <v>9920.6499999971129</v>
      </c>
      <c r="N5549" s="8">
        <f t="shared" si="432"/>
        <v>19841.299999994226</v>
      </c>
      <c r="O5549" s="18">
        <v>1</v>
      </c>
      <c r="P5549" s="6" t="s">
        <v>9180</v>
      </c>
      <c r="Q5549" s="6" t="s">
        <v>24</v>
      </c>
    </row>
    <row r="5550" spans="1:17" ht="15">
      <c r="A5550" s="6" t="s">
        <v>17</v>
      </c>
      <c r="B5550" s="6" t="s">
        <v>55</v>
      </c>
      <c r="C5550" s="6" t="s">
        <v>59</v>
      </c>
      <c r="D5550" s="6" t="s">
        <v>3828</v>
      </c>
      <c r="E5550" s="6">
        <v>9</v>
      </c>
      <c r="F5550" s="6" t="s">
        <v>1970</v>
      </c>
      <c r="G5550" s="6" t="s">
        <v>22</v>
      </c>
      <c r="H5550" s="7">
        <v>43403.477939814817</v>
      </c>
      <c r="I5550" s="7">
        <v>43396.583784722221</v>
      </c>
      <c r="J5550" s="4">
        <f t="shared" si="433"/>
        <v>2018</v>
      </c>
      <c r="K5550" s="4">
        <f t="shared" si="434"/>
        <v>10</v>
      </c>
      <c r="L5550" s="6">
        <f t="shared" si="435"/>
        <v>595655.00000026077</v>
      </c>
      <c r="M5550" s="8">
        <f t="shared" si="431"/>
        <v>9927.5833333376795</v>
      </c>
      <c r="N5550" s="8">
        <f t="shared" si="432"/>
        <v>89348.250000039116</v>
      </c>
      <c r="O5550" s="18">
        <v>1</v>
      </c>
      <c r="P5550" s="6" t="s">
        <v>9181</v>
      </c>
      <c r="Q5550" s="6" t="s">
        <v>24</v>
      </c>
    </row>
    <row r="5551" spans="1:17" ht="15">
      <c r="A5551" s="6" t="s">
        <v>17</v>
      </c>
      <c r="B5551" s="6" t="s">
        <v>55</v>
      </c>
      <c r="C5551" s="6" t="s">
        <v>59</v>
      </c>
      <c r="D5551" s="6" t="s">
        <v>9182</v>
      </c>
      <c r="E5551" s="6">
        <v>1</v>
      </c>
      <c r="F5551" s="6" t="s">
        <v>1970</v>
      </c>
      <c r="G5551" s="6" t="s">
        <v>22</v>
      </c>
      <c r="H5551" s="7">
        <v>43403.480856481481</v>
      </c>
      <c r="I5551" s="7">
        <v>43396.583784722221</v>
      </c>
      <c r="J5551" s="4">
        <f t="shared" si="433"/>
        <v>2018</v>
      </c>
      <c r="K5551" s="4">
        <f t="shared" si="434"/>
        <v>10</v>
      </c>
      <c r="L5551" s="6">
        <f t="shared" si="435"/>
        <v>595907.00000007637</v>
      </c>
      <c r="M5551" s="8">
        <f t="shared" si="431"/>
        <v>9931.7833333346061</v>
      </c>
      <c r="N5551" s="8">
        <f t="shared" si="432"/>
        <v>9931.7833333346061</v>
      </c>
      <c r="O5551" s="18">
        <v>1</v>
      </c>
      <c r="P5551" s="6" t="s">
        <v>9183</v>
      </c>
      <c r="Q5551" s="6" t="s">
        <v>24</v>
      </c>
    </row>
    <row r="5552" spans="1:17" ht="15">
      <c r="A5552" s="6" t="s">
        <v>17</v>
      </c>
      <c r="B5552" s="6" t="s">
        <v>55</v>
      </c>
      <c r="C5552" s="6" t="s">
        <v>59</v>
      </c>
      <c r="D5552" s="6" t="s">
        <v>306</v>
      </c>
      <c r="E5552" s="6">
        <v>12</v>
      </c>
      <c r="F5552" s="6" t="s">
        <v>1970</v>
      </c>
      <c r="G5552" s="6" t="s">
        <v>22</v>
      </c>
      <c r="H5552" s="7">
        <v>43403.485520833332</v>
      </c>
      <c r="I5552" s="7">
        <v>43396.583784722221</v>
      </c>
      <c r="J5552" s="4">
        <f t="shared" si="433"/>
        <v>2018</v>
      </c>
      <c r="K5552" s="4">
        <f t="shared" si="434"/>
        <v>10</v>
      </c>
      <c r="L5552" s="6">
        <f t="shared" si="435"/>
        <v>596309.99999998603</v>
      </c>
      <c r="M5552" s="8">
        <f t="shared" si="431"/>
        <v>9938.4999999997672</v>
      </c>
      <c r="N5552" s="8">
        <f t="shared" si="432"/>
        <v>119261.99999999721</v>
      </c>
      <c r="O5552" s="18">
        <v>1</v>
      </c>
      <c r="P5552" s="6" t="s">
        <v>9184</v>
      </c>
      <c r="Q5552" s="6" t="s">
        <v>24</v>
      </c>
    </row>
    <row r="5553" spans="1:17" ht="15">
      <c r="A5553" s="6" t="s">
        <v>17</v>
      </c>
      <c r="B5553" s="6" t="s">
        <v>55</v>
      </c>
      <c r="C5553" s="6" t="s">
        <v>59</v>
      </c>
      <c r="D5553" s="6" t="s">
        <v>1410</v>
      </c>
      <c r="E5553" s="6">
        <v>3</v>
      </c>
      <c r="F5553" s="6" t="s">
        <v>1970</v>
      </c>
      <c r="G5553" s="6" t="s">
        <v>22</v>
      </c>
      <c r="H5553" s="7">
        <v>43403.486944444441</v>
      </c>
      <c r="I5553" s="7">
        <v>43396.583784722221</v>
      </c>
      <c r="J5553" s="4">
        <f t="shared" si="433"/>
        <v>2018</v>
      </c>
      <c r="K5553" s="4">
        <f t="shared" si="434"/>
        <v>10</v>
      </c>
      <c r="L5553" s="6">
        <f t="shared" si="435"/>
        <v>596432.99999982119</v>
      </c>
      <c r="M5553" s="8">
        <f t="shared" si="431"/>
        <v>9940.5499999970198</v>
      </c>
      <c r="N5553" s="8">
        <f t="shared" si="432"/>
        <v>29821.649999991059</v>
      </c>
      <c r="O5553" s="18">
        <v>1</v>
      </c>
      <c r="P5553" s="6" t="s">
        <v>9185</v>
      </c>
      <c r="Q5553" s="6" t="s">
        <v>24</v>
      </c>
    </row>
    <row r="5554" spans="1:17" ht="15">
      <c r="A5554" s="6" t="s">
        <v>17</v>
      </c>
      <c r="B5554" s="6" t="s">
        <v>55</v>
      </c>
      <c r="C5554" s="6" t="s">
        <v>59</v>
      </c>
      <c r="D5554" s="6" t="s">
        <v>9186</v>
      </c>
      <c r="E5554" s="6">
        <v>1</v>
      </c>
      <c r="F5554" s="6" t="s">
        <v>1970</v>
      </c>
      <c r="G5554" s="6" t="s">
        <v>22</v>
      </c>
      <c r="H5554" s="7">
        <v>43403.487719907411</v>
      </c>
      <c r="I5554" s="7">
        <v>43396.583784722221</v>
      </c>
      <c r="J5554" s="4">
        <f t="shared" si="433"/>
        <v>2018</v>
      </c>
      <c r="K5554" s="4">
        <f t="shared" si="434"/>
        <v>10</v>
      </c>
      <c r="L5554" s="6">
        <f t="shared" si="435"/>
        <v>596500.00000039581</v>
      </c>
      <c r="M5554" s="8">
        <f t="shared" si="431"/>
        <v>9941.6666666732635</v>
      </c>
      <c r="N5554" s="8">
        <f t="shared" si="432"/>
        <v>9941.6666666732635</v>
      </c>
      <c r="O5554" s="18">
        <v>1</v>
      </c>
      <c r="P5554" s="6" t="s">
        <v>9187</v>
      </c>
      <c r="Q5554" s="6" t="s">
        <v>24</v>
      </c>
    </row>
    <row r="5555" spans="1:17" ht="15">
      <c r="A5555" s="6" t="s">
        <v>17</v>
      </c>
      <c r="B5555" s="6" t="s">
        <v>55</v>
      </c>
      <c r="C5555" s="6" t="s">
        <v>59</v>
      </c>
      <c r="D5555" s="6" t="s">
        <v>9188</v>
      </c>
      <c r="E5555" s="6">
        <v>1</v>
      </c>
      <c r="F5555" s="6" t="s">
        <v>1970</v>
      </c>
      <c r="G5555" s="6" t="s">
        <v>22</v>
      </c>
      <c r="H5555" s="7">
        <v>43403.490393518521</v>
      </c>
      <c r="I5555" s="7">
        <v>43396.583784722221</v>
      </c>
      <c r="J5555" s="4">
        <f t="shared" si="433"/>
        <v>2018</v>
      </c>
      <c r="K5555" s="4">
        <f t="shared" si="434"/>
        <v>10</v>
      </c>
      <c r="L5555" s="6">
        <f t="shared" si="435"/>
        <v>596731.00000033155</v>
      </c>
      <c r="M5555" s="8">
        <f t="shared" si="431"/>
        <v>9945.5166666721925</v>
      </c>
      <c r="N5555" s="8">
        <f t="shared" si="432"/>
        <v>9945.5166666721925</v>
      </c>
      <c r="O5555" s="18">
        <v>1</v>
      </c>
      <c r="P5555" s="6" t="s">
        <v>9189</v>
      </c>
      <c r="Q5555" s="6" t="s">
        <v>24</v>
      </c>
    </row>
    <row r="5556" spans="1:17" ht="15">
      <c r="A5556" s="6" t="s">
        <v>17</v>
      </c>
      <c r="B5556" s="6" t="s">
        <v>55</v>
      </c>
      <c r="C5556" s="6" t="s">
        <v>59</v>
      </c>
      <c r="D5556" s="6" t="s">
        <v>3919</v>
      </c>
      <c r="E5556" s="6">
        <v>3</v>
      </c>
      <c r="F5556" s="6" t="s">
        <v>1970</v>
      </c>
      <c r="G5556" s="6" t="s">
        <v>22</v>
      </c>
      <c r="H5556" s="7">
        <v>43403.491249999999</v>
      </c>
      <c r="I5556" s="7">
        <v>43396.583784722221</v>
      </c>
      <c r="J5556" s="4">
        <f t="shared" si="433"/>
        <v>2018</v>
      </c>
      <c r="K5556" s="4">
        <f t="shared" si="434"/>
        <v>10</v>
      </c>
      <c r="L5556" s="6">
        <f t="shared" si="435"/>
        <v>596805.00000002794</v>
      </c>
      <c r="M5556" s="8">
        <f t="shared" si="431"/>
        <v>9946.7500000004657</v>
      </c>
      <c r="N5556" s="8">
        <f t="shared" si="432"/>
        <v>29840.250000001397</v>
      </c>
      <c r="O5556" s="18">
        <v>1</v>
      </c>
      <c r="P5556" s="6" t="s">
        <v>9190</v>
      </c>
      <c r="Q5556" s="6" t="s">
        <v>24</v>
      </c>
    </row>
    <row r="5557" spans="1:17" ht="15">
      <c r="A5557" s="6" t="s">
        <v>17</v>
      </c>
      <c r="B5557" s="6" t="s">
        <v>55</v>
      </c>
      <c r="C5557" s="6" t="s">
        <v>59</v>
      </c>
      <c r="D5557" s="6" t="s">
        <v>9191</v>
      </c>
      <c r="E5557" s="6">
        <v>1</v>
      </c>
      <c r="F5557" s="6" t="s">
        <v>1970</v>
      </c>
      <c r="G5557" s="6" t="s">
        <v>22</v>
      </c>
      <c r="H5557" s="7">
        <v>43403.492175925923</v>
      </c>
      <c r="I5557" s="7">
        <v>43396.583784722221</v>
      </c>
      <c r="J5557" s="4">
        <f t="shared" si="433"/>
        <v>2018</v>
      </c>
      <c r="K5557" s="4">
        <f t="shared" si="434"/>
        <v>10</v>
      </c>
      <c r="L5557" s="6">
        <f t="shared" si="435"/>
        <v>596884.99999986961</v>
      </c>
      <c r="M5557" s="8">
        <f t="shared" si="431"/>
        <v>9948.0833333311602</v>
      </c>
      <c r="N5557" s="8">
        <f t="shared" si="432"/>
        <v>9948.0833333311602</v>
      </c>
      <c r="O5557" s="18">
        <v>1</v>
      </c>
      <c r="P5557" s="6" t="s">
        <v>9192</v>
      </c>
      <c r="Q5557" s="6" t="s">
        <v>24</v>
      </c>
    </row>
    <row r="5558" spans="1:17" ht="15">
      <c r="A5558" s="6" t="s">
        <v>17</v>
      </c>
      <c r="B5558" s="6" t="s">
        <v>55</v>
      </c>
      <c r="C5558" s="6" t="s">
        <v>59</v>
      </c>
      <c r="D5558" s="6" t="s">
        <v>9193</v>
      </c>
      <c r="E5558" s="6">
        <v>13</v>
      </c>
      <c r="F5558" s="6" t="s">
        <v>1970</v>
      </c>
      <c r="G5558" s="6" t="s">
        <v>22</v>
      </c>
      <c r="H5558" s="7">
        <v>43403.501597222225</v>
      </c>
      <c r="I5558" s="7">
        <v>43396.583784722221</v>
      </c>
      <c r="J5558" s="4">
        <f t="shared" si="433"/>
        <v>2018</v>
      </c>
      <c r="K5558" s="4">
        <f t="shared" si="434"/>
        <v>10</v>
      </c>
      <c r="L5558" s="6">
        <f t="shared" si="435"/>
        <v>597699.00000030175</v>
      </c>
      <c r="M5558" s="8">
        <f t="shared" si="431"/>
        <v>9961.6500000050291</v>
      </c>
      <c r="N5558" s="8">
        <f t="shared" si="432"/>
        <v>129501.45000006538</v>
      </c>
      <c r="O5558" s="18">
        <v>1</v>
      </c>
      <c r="P5558" s="6" t="s">
        <v>9194</v>
      </c>
      <c r="Q5558" s="6" t="s">
        <v>24</v>
      </c>
    </row>
    <row r="5559" spans="1:17" ht="15">
      <c r="A5559" s="6" t="s">
        <v>17</v>
      </c>
      <c r="B5559" s="6" t="s">
        <v>55</v>
      </c>
      <c r="C5559" s="6" t="s">
        <v>59</v>
      </c>
      <c r="D5559" s="6" t="s">
        <v>9195</v>
      </c>
      <c r="E5559" s="6">
        <v>18</v>
      </c>
      <c r="F5559" s="6" t="s">
        <v>1970</v>
      </c>
      <c r="G5559" s="6" t="s">
        <v>22</v>
      </c>
      <c r="H5559" s="7">
        <v>43403.50341435185</v>
      </c>
      <c r="I5559" s="7">
        <v>43396.583784722221</v>
      </c>
      <c r="J5559" s="4">
        <f t="shared" si="433"/>
        <v>2018</v>
      </c>
      <c r="K5559" s="4">
        <f t="shared" si="434"/>
        <v>10</v>
      </c>
      <c r="L5559" s="6">
        <f t="shared" si="435"/>
        <v>597855.99999991246</v>
      </c>
      <c r="M5559" s="8">
        <f t="shared" si="431"/>
        <v>9964.2666666652076</v>
      </c>
      <c r="N5559" s="8">
        <f t="shared" si="432"/>
        <v>179356.79999997374</v>
      </c>
      <c r="O5559" s="18">
        <v>1</v>
      </c>
      <c r="P5559" s="6" t="s">
        <v>9196</v>
      </c>
      <c r="Q5559" s="6" t="s">
        <v>24</v>
      </c>
    </row>
    <row r="5560" spans="1:17" ht="15">
      <c r="A5560" s="6" t="s">
        <v>17</v>
      </c>
      <c r="B5560" s="6" t="s">
        <v>55</v>
      </c>
      <c r="C5560" s="6" t="s">
        <v>59</v>
      </c>
      <c r="D5560" s="6" t="s">
        <v>9197</v>
      </c>
      <c r="E5560" s="6">
        <v>6</v>
      </c>
      <c r="F5560" s="6" t="s">
        <v>1970</v>
      </c>
      <c r="G5560" s="6" t="s">
        <v>22</v>
      </c>
      <c r="H5560" s="7">
        <v>43403.900983796295</v>
      </c>
      <c r="I5560" s="7">
        <v>43396.583784722221</v>
      </c>
      <c r="J5560" s="4">
        <f t="shared" si="433"/>
        <v>2018</v>
      </c>
      <c r="K5560" s="4">
        <f t="shared" si="434"/>
        <v>10</v>
      </c>
      <c r="L5560" s="6">
        <f t="shared" si="435"/>
        <v>632205.9999999823</v>
      </c>
      <c r="M5560" s="8">
        <f t="shared" si="431"/>
        <v>10536.766666666372</v>
      </c>
      <c r="N5560" s="8">
        <f t="shared" si="432"/>
        <v>63220.59999999823</v>
      </c>
      <c r="O5560" s="18">
        <v>1</v>
      </c>
      <c r="P5560" s="6" t="s">
        <v>9198</v>
      </c>
      <c r="Q5560" s="6" t="s">
        <v>24</v>
      </c>
    </row>
    <row r="5561" spans="1:17" ht="15">
      <c r="A5561" s="6" t="s">
        <v>17</v>
      </c>
      <c r="B5561" s="6" t="s">
        <v>55</v>
      </c>
      <c r="C5561" s="6" t="s">
        <v>59</v>
      </c>
      <c r="D5561" s="6" t="s">
        <v>9199</v>
      </c>
      <c r="E5561" s="6">
        <v>2</v>
      </c>
      <c r="F5561" s="6" t="s">
        <v>1970</v>
      </c>
      <c r="G5561" s="6" t="s">
        <v>22</v>
      </c>
      <c r="H5561" s="7">
        <v>43397.375648148147</v>
      </c>
      <c r="I5561" s="7">
        <v>43396.583784722221</v>
      </c>
      <c r="J5561" s="4">
        <f t="shared" si="433"/>
        <v>2018</v>
      </c>
      <c r="K5561" s="4">
        <f t="shared" si="434"/>
        <v>10</v>
      </c>
      <c r="L5561" s="6">
        <f t="shared" si="435"/>
        <v>68416.999999992549</v>
      </c>
      <c r="M5561" s="8">
        <f t="shared" si="431"/>
        <v>1140.2833333332092</v>
      </c>
      <c r="N5561" s="8">
        <f t="shared" si="432"/>
        <v>2280.5666666664183</v>
      </c>
      <c r="O5561" s="18">
        <v>1</v>
      </c>
      <c r="P5561" s="6" t="s">
        <v>9200</v>
      </c>
      <c r="Q5561" s="6" t="s">
        <v>24</v>
      </c>
    </row>
    <row r="5562" spans="1:17" ht="15">
      <c r="A5562" s="6" t="s">
        <v>17</v>
      </c>
      <c r="B5562" s="6" t="s">
        <v>55</v>
      </c>
      <c r="C5562" s="6" t="s">
        <v>59</v>
      </c>
      <c r="D5562" s="6" t="s">
        <v>4646</v>
      </c>
      <c r="E5562" s="6">
        <v>5</v>
      </c>
      <c r="F5562" s="6" t="s">
        <v>1970</v>
      </c>
      <c r="G5562" s="6" t="s">
        <v>22</v>
      </c>
      <c r="H5562" s="7">
        <v>43397.379895833335</v>
      </c>
      <c r="I5562" s="7">
        <v>43396.583784722221</v>
      </c>
      <c r="J5562" s="4">
        <f t="shared" si="433"/>
        <v>2018</v>
      </c>
      <c r="K5562" s="4">
        <f t="shared" si="434"/>
        <v>10</v>
      </c>
      <c r="L5562" s="6">
        <f t="shared" si="435"/>
        <v>68784.000000287779</v>
      </c>
      <c r="M5562" s="8">
        <f t="shared" si="431"/>
        <v>1146.4000000047963</v>
      </c>
      <c r="N5562" s="8">
        <f t="shared" si="432"/>
        <v>5732.0000000239816</v>
      </c>
      <c r="O5562" s="18">
        <v>1</v>
      </c>
      <c r="P5562" s="6" t="s">
        <v>9201</v>
      </c>
      <c r="Q5562" s="6" t="s">
        <v>24</v>
      </c>
    </row>
    <row r="5563" spans="1:17" ht="15">
      <c r="A5563" s="6" t="s">
        <v>17</v>
      </c>
      <c r="B5563" s="6" t="s">
        <v>55</v>
      </c>
      <c r="C5563" s="6" t="s">
        <v>59</v>
      </c>
      <c r="D5563" s="6" t="s">
        <v>9202</v>
      </c>
      <c r="E5563" s="6">
        <v>1</v>
      </c>
      <c r="F5563" s="6" t="s">
        <v>1970</v>
      </c>
      <c r="G5563" s="6" t="s">
        <v>22</v>
      </c>
      <c r="H5563" s="7">
        <v>43397.386724537035</v>
      </c>
      <c r="I5563" s="7">
        <v>43396.583784722221</v>
      </c>
      <c r="J5563" s="4">
        <f t="shared" si="433"/>
        <v>2018</v>
      </c>
      <c r="K5563" s="4">
        <f t="shared" si="434"/>
        <v>10</v>
      </c>
      <c r="L5563" s="6">
        <f t="shared" si="435"/>
        <v>69373.999999905936</v>
      </c>
      <c r="M5563" s="8">
        <f t="shared" si="431"/>
        <v>1156.2333333317656</v>
      </c>
      <c r="N5563" s="8">
        <f t="shared" si="432"/>
        <v>1156.2333333317656</v>
      </c>
      <c r="O5563" s="18">
        <v>1</v>
      </c>
      <c r="P5563" s="6" t="s">
        <v>9203</v>
      </c>
      <c r="Q5563" s="6" t="s">
        <v>24</v>
      </c>
    </row>
    <row r="5564" spans="1:17" ht="15">
      <c r="A5564" s="6" t="s">
        <v>17</v>
      </c>
      <c r="B5564" s="6" t="s">
        <v>55</v>
      </c>
      <c r="C5564" s="6" t="s">
        <v>59</v>
      </c>
      <c r="D5564" s="6" t="s">
        <v>9204</v>
      </c>
      <c r="E5564" s="6">
        <v>3</v>
      </c>
      <c r="F5564" s="6" t="s">
        <v>1970</v>
      </c>
      <c r="G5564" s="6" t="s">
        <v>22</v>
      </c>
      <c r="H5564" s="7">
        <v>43397.390069444446</v>
      </c>
      <c r="I5564" s="7">
        <v>43396.583784722221</v>
      </c>
      <c r="J5564" s="4">
        <f t="shared" si="433"/>
        <v>2018</v>
      </c>
      <c r="K5564" s="4">
        <f t="shared" si="434"/>
        <v>10</v>
      </c>
      <c r="L5564" s="6">
        <f t="shared" si="435"/>
        <v>69663.000000198372</v>
      </c>
      <c r="M5564" s="8">
        <f t="shared" si="431"/>
        <v>1161.0500000033062</v>
      </c>
      <c r="N5564" s="8">
        <f t="shared" si="432"/>
        <v>3483.1500000099186</v>
      </c>
      <c r="O5564" s="18">
        <v>1</v>
      </c>
      <c r="P5564" s="6" t="s">
        <v>9205</v>
      </c>
      <c r="Q5564" s="6" t="s">
        <v>24</v>
      </c>
    </row>
    <row r="5565" spans="1:17" ht="15">
      <c r="A5565" s="6" t="s">
        <v>17</v>
      </c>
      <c r="B5565" s="6" t="s">
        <v>55</v>
      </c>
      <c r="C5565" s="6" t="s">
        <v>59</v>
      </c>
      <c r="D5565" s="6" t="s">
        <v>9206</v>
      </c>
      <c r="E5565" s="6">
        <v>3</v>
      </c>
      <c r="F5565" s="6" t="s">
        <v>1970</v>
      </c>
      <c r="G5565" s="6" t="s">
        <v>22</v>
      </c>
      <c r="H5565" s="7">
        <v>43397.419537037036</v>
      </c>
      <c r="I5565" s="7">
        <v>43396.583784722221</v>
      </c>
      <c r="J5565" s="4">
        <f t="shared" si="433"/>
        <v>2018</v>
      </c>
      <c r="K5565" s="4">
        <f t="shared" si="434"/>
        <v>10</v>
      </c>
      <c r="L5565" s="6">
        <f t="shared" si="435"/>
        <v>72209.000000031665</v>
      </c>
      <c r="M5565" s="8">
        <f t="shared" si="431"/>
        <v>1203.4833333338611</v>
      </c>
      <c r="N5565" s="8">
        <f t="shared" si="432"/>
        <v>3610.4500000015832</v>
      </c>
      <c r="O5565" s="18">
        <v>1</v>
      </c>
      <c r="P5565" s="6" t="s">
        <v>9207</v>
      </c>
      <c r="Q5565" s="6" t="s">
        <v>24</v>
      </c>
    </row>
    <row r="5566" spans="1:17" ht="15">
      <c r="A5566" s="6" t="s">
        <v>17</v>
      </c>
      <c r="B5566" s="6" t="s">
        <v>55</v>
      </c>
      <c r="C5566" s="6" t="s">
        <v>59</v>
      </c>
      <c r="D5566" s="6" t="s">
        <v>9208</v>
      </c>
      <c r="E5566" s="6">
        <v>7</v>
      </c>
      <c r="F5566" s="6" t="s">
        <v>1970</v>
      </c>
      <c r="G5566" s="6" t="s">
        <v>22</v>
      </c>
      <c r="H5566" s="7">
        <v>43397.491481481484</v>
      </c>
      <c r="I5566" s="7">
        <v>43396.583784722221</v>
      </c>
      <c r="J5566" s="4">
        <f t="shared" si="433"/>
        <v>2018</v>
      </c>
      <c r="K5566" s="4">
        <f t="shared" si="434"/>
        <v>10</v>
      </c>
      <c r="L5566" s="6">
        <f t="shared" si="435"/>
        <v>78425.00000030268</v>
      </c>
      <c r="M5566" s="8">
        <f t="shared" si="431"/>
        <v>1307.083333338378</v>
      </c>
      <c r="N5566" s="8">
        <f t="shared" si="432"/>
        <v>9149.583333368646</v>
      </c>
      <c r="O5566" s="18">
        <v>1</v>
      </c>
      <c r="P5566" s="6" t="s">
        <v>9209</v>
      </c>
      <c r="Q5566" s="6" t="s">
        <v>24</v>
      </c>
    </row>
    <row r="5567" spans="1:17" ht="15">
      <c r="A5567" s="6" t="s">
        <v>17</v>
      </c>
      <c r="B5567" s="6" t="s">
        <v>55</v>
      </c>
      <c r="C5567" s="6" t="s">
        <v>59</v>
      </c>
      <c r="D5567" s="6" t="s">
        <v>9210</v>
      </c>
      <c r="E5567" s="6">
        <v>1</v>
      </c>
      <c r="F5567" s="6" t="s">
        <v>1970</v>
      </c>
      <c r="G5567" s="6" t="s">
        <v>22</v>
      </c>
      <c r="H5567" s="7">
        <v>43397.517453703702</v>
      </c>
      <c r="I5567" s="7">
        <v>43396.583784722221</v>
      </c>
      <c r="J5567" s="4">
        <f t="shared" si="433"/>
        <v>2018</v>
      </c>
      <c r="K5567" s="4">
        <f t="shared" si="434"/>
        <v>10</v>
      </c>
      <c r="L5567" s="6">
        <f t="shared" si="435"/>
        <v>80668.999999947846</v>
      </c>
      <c r="M5567" s="8">
        <f t="shared" si="431"/>
        <v>1344.4833333324641</v>
      </c>
      <c r="N5567" s="8">
        <f t="shared" si="432"/>
        <v>1344.4833333324641</v>
      </c>
      <c r="O5567" s="18">
        <v>1</v>
      </c>
      <c r="P5567" s="6" t="s">
        <v>9211</v>
      </c>
      <c r="Q5567" s="6" t="s">
        <v>24</v>
      </c>
    </row>
    <row r="5568" spans="1:17" ht="15">
      <c r="A5568" s="6" t="s">
        <v>17</v>
      </c>
      <c r="B5568" s="6" t="s">
        <v>55</v>
      </c>
      <c r="C5568" s="6" t="s">
        <v>59</v>
      </c>
      <c r="D5568" s="6" t="s">
        <v>9212</v>
      </c>
      <c r="E5568" s="6">
        <v>1</v>
      </c>
      <c r="F5568" s="6" t="s">
        <v>1970</v>
      </c>
      <c r="G5568" s="6" t="s">
        <v>22</v>
      </c>
      <c r="H5568" s="7">
        <v>43397.517824074072</v>
      </c>
      <c r="I5568" s="7">
        <v>43396.583784722221</v>
      </c>
      <c r="J5568" s="4">
        <f t="shared" si="433"/>
        <v>2018</v>
      </c>
      <c r="K5568" s="4">
        <f t="shared" si="434"/>
        <v>10</v>
      </c>
      <c r="L5568" s="6">
        <f t="shared" si="435"/>
        <v>80700.999999884516</v>
      </c>
      <c r="M5568" s="8">
        <f t="shared" si="436" ref="M5568:M5631">+L5568/60</f>
        <v>1345.0166666647419</v>
      </c>
      <c r="N5568" s="8">
        <f t="shared" si="437" ref="N5568:N5631">+M5568*E5568</f>
        <v>1345.0166666647419</v>
      </c>
      <c r="O5568" s="18">
        <v>1</v>
      </c>
      <c r="P5568" s="6" t="s">
        <v>9213</v>
      </c>
      <c r="Q5568" s="6" t="s">
        <v>24</v>
      </c>
    </row>
    <row r="5569" spans="1:17" ht="15">
      <c r="A5569" s="6" t="s">
        <v>17</v>
      </c>
      <c r="B5569" s="6" t="s">
        <v>55</v>
      </c>
      <c r="C5569" s="6" t="s">
        <v>59</v>
      </c>
      <c r="D5569" s="6" t="s">
        <v>9214</v>
      </c>
      <c r="E5569" s="6">
        <v>10</v>
      </c>
      <c r="F5569" s="6" t="s">
        <v>1970</v>
      </c>
      <c r="G5569" s="6" t="s">
        <v>22</v>
      </c>
      <c r="H5569" s="7">
        <v>43400.456041666665</v>
      </c>
      <c r="I5569" s="7">
        <v>43396.583784722221</v>
      </c>
      <c r="J5569" s="4">
        <f t="shared" si="433"/>
        <v>2018</v>
      </c>
      <c r="K5569" s="4">
        <f t="shared" si="434"/>
        <v>10</v>
      </c>
      <c r="L5569" s="6">
        <f t="shared" si="435"/>
        <v>334562.99999991897</v>
      </c>
      <c r="M5569" s="8">
        <f t="shared" si="436"/>
        <v>5576.0499999986496</v>
      </c>
      <c r="N5569" s="8">
        <f t="shared" si="437"/>
        <v>55760.499999986496</v>
      </c>
      <c r="O5569" s="18">
        <v>1</v>
      </c>
      <c r="P5569" s="6" t="s">
        <v>9215</v>
      </c>
      <c r="Q5569" s="6" t="s">
        <v>24</v>
      </c>
    </row>
    <row r="5570" spans="1:17" ht="15">
      <c r="A5570" s="6" t="s">
        <v>17</v>
      </c>
      <c r="B5570" s="6" t="s">
        <v>41</v>
      </c>
      <c r="C5570" s="6" t="s">
        <v>62</v>
      </c>
      <c r="D5570" s="6" t="s">
        <v>212</v>
      </c>
      <c r="E5570" s="6">
        <v>1462</v>
      </c>
      <c r="F5570" s="6" t="s">
        <v>1970</v>
      </c>
      <c r="G5570" s="6" t="s">
        <v>22</v>
      </c>
      <c r="H5570" s="7">
        <v>43401.814236111109</v>
      </c>
      <c r="I5570" s="7">
        <v>43396.584456018521</v>
      </c>
      <c r="J5570" s="4">
        <f t="shared" si="433"/>
        <v>2018</v>
      </c>
      <c r="K5570" s="4">
        <f t="shared" si="434"/>
        <v>10</v>
      </c>
      <c r="L5570" s="6">
        <f t="shared" si="435"/>
        <v>451852.99999960698</v>
      </c>
      <c r="M5570" s="8">
        <f t="shared" si="436"/>
        <v>7530.883333326783</v>
      </c>
      <c r="N5570" s="8">
        <f t="shared" si="437"/>
        <v>11010151.433323756</v>
      </c>
      <c r="O5570" s="18">
        <v>1</v>
      </c>
      <c r="P5570" s="6" t="s">
        <v>9216</v>
      </c>
      <c r="Q5570" s="6" t="s">
        <v>24</v>
      </c>
    </row>
    <row r="5571" spans="1:17" ht="15">
      <c r="A5571" s="6" t="s">
        <v>17</v>
      </c>
      <c r="B5571" s="6" t="s">
        <v>55</v>
      </c>
      <c r="C5571" s="6" t="s">
        <v>59</v>
      </c>
      <c r="D5571" s="6" t="s">
        <v>9217</v>
      </c>
      <c r="E5571" s="6">
        <v>5</v>
      </c>
      <c r="F5571" s="6" t="s">
        <v>1970</v>
      </c>
      <c r="G5571" s="6" t="s">
        <v>22</v>
      </c>
      <c r="H5571" s="7">
        <v>43400.457939814813</v>
      </c>
      <c r="I5571" s="7">
        <v>43396.58457175926</v>
      </c>
      <c r="J5571" s="4">
        <f t="shared" si="438" ref="J5571:J5634">YEAR(I5571)</f>
        <v>2018</v>
      </c>
      <c r="K5571" s="4">
        <f t="shared" si="439" ref="K5571:K5634">MONTH(I5571)</f>
        <v>10</v>
      </c>
      <c r="L5571" s="6">
        <f t="shared" si="435"/>
        <v>334658.99999972899</v>
      </c>
      <c r="M5571" s="8">
        <f t="shared" si="436"/>
        <v>5577.6499999954831</v>
      </c>
      <c r="N5571" s="8">
        <f t="shared" si="437"/>
        <v>27888.249999977415</v>
      </c>
      <c r="O5571" s="18">
        <v>1</v>
      </c>
      <c r="P5571" s="6" t="s">
        <v>9218</v>
      </c>
      <c r="Q5571" s="6" t="s">
        <v>24</v>
      </c>
    </row>
    <row r="5572" spans="1:17" ht="15">
      <c r="A5572" s="6" t="s">
        <v>17</v>
      </c>
      <c r="B5572" s="6" t="s">
        <v>55</v>
      </c>
      <c r="C5572" s="6" t="s">
        <v>59</v>
      </c>
      <c r="D5572" s="6" t="s">
        <v>9219</v>
      </c>
      <c r="E5572" s="6">
        <v>1</v>
      </c>
      <c r="F5572" s="6" t="s">
        <v>1970</v>
      </c>
      <c r="G5572" s="6" t="s">
        <v>22</v>
      </c>
      <c r="H5572" s="7">
        <v>43410.39166666667</v>
      </c>
      <c r="I5572" s="7">
        <v>43396.586111111108</v>
      </c>
      <c r="J5572" s="4">
        <f t="shared" si="438"/>
        <v>2018</v>
      </c>
      <c r="K5572" s="4">
        <f t="shared" si="439"/>
        <v>10</v>
      </c>
      <c r="L5572" s="6">
        <f t="shared" si="435"/>
        <v>1192800.0000005588</v>
      </c>
      <c r="M5572" s="8">
        <f t="shared" si="436"/>
        <v>19880.000000009313</v>
      </c>
      <c r="N5572" s="8">
        <f t="shared" si="437"/>
        <v>19880.000000009313</v>
      </c>
      <c r="O5572" s="18">
        <v>1</v>
      </c>
      <c r="P5572" s="6" t="s">
        <v>9220</v>
      </c>
      <c r="Q5572" s="6" t="s">
        <v>24</v>
      </c>
    </row>
    <row r="5573" spans="1:17" ht="15">
      <c r="A5573" s="6" t="s">
        <v>17</v>
      </c>
      <c r="B5573" s="6" t="s">
        <v>47</v>
      </c>
      <c r="C5573" s="6" t="s">
        <v>52</v>
      </c>
      <c r="D5573" s="6" t="s">
        <v>2779</v>
      </c>
      <c r="E5573" s="6">
        <v>1</v>
      </c>
      <c r="F5573" s="6" t="s">
        <v>1970</v>
      </c>
      <c r="G5573" s="6" t="s">
        <v>22</v>
      </c>
      <c r="H5573" s="7">
        <v>43398.366666666669</v>
      </c>
      <c r="I5573" s="7">
        <v>43396.619421296295</v>
      </c>
      <c r="J5573" s="4">
        <f t="shared" si="438"/>
        <v>2018</v>
      </c>
      <c r="K5573" s="4">
        <f t="shared" si="439"/>
        <v>10</v>
      </c>
      <c r="L5573" s="6">
        <f t="shared" si="435"/>
        <v>150962.00000031386</v>
      </c>
      <c r="M5573" s="8">
        <f t="shared" si="436"/>
        <v>2516.0333333385643</v>
      </c>
      <c r="N5573" s="8">
        <f t="shared" si="437"/>
        <v>2516.0333333385643</v>
      </c>
      <c r="O5573" s="18">
        <v>1</v>
      </c>
      <c r="P5573" s="6" t="s">
        <v>9221</v>
      </c>
      <c r="Q5573" s="6" t="s">
        <v>24</v>
      </c>
    </row>
    <row r="5574" spans="1:17" ht="15">
      <c r="A5574" s="6" t="s">
        <v>17</v>
      </c>
      <c r="B5574" s="6" t="s">
        <v>47</v>
      </c>
      <c r="C5574" s="6" t="s">
        <v>52</v>
      </c>
      <c r="D5574" s="6" t="s">
        <v>9222</v>
      </c>
      <c r="E5574" s="6">
        <v>3</v>
      </c>
      <c r="F5574" s="6" t="s">
        <v>1970</v>
      </c>
      <c r="G5574" s="6" t="s">
        <v>22</v>
      </c>
      <c r="H5574" s="7">
        <v>43398.366377314815</v>
      </c>
      <c r="I5574" s="7">
        <v>43396.619421296295</v>
      </c>
      <c r="J5574" s="4">
        <f t="shared" si="438"/>
        <v>2018</v>
      </c>
      <c r="K5574" s="4">
        <f t="shared" si="439"/>
        <v>10</v>
      </c>
      <c r="L5574" s="6">
        <f t="shared" si="435"/>
        <v>150937.00000012759</v>
      </c>
      <c r="M5574" s="8">
        <f t="shared" si="436"/>
        <v>2515.6166666687932</v>
      </c>
      <c r="N5574" s="8">
        <f t="shared" si="437"/>
        <v>7546.8500000063796</v>
      </c>
      <c r="O5574" s="18">
        <v>1</v>
      </c>
      <c r="P5574" s="6" t="s">
        <v>9223</v>
      </c>
      <c r="Q5574" s="6" t="s">
        <v>24</v>
      </c>
    </row>
    <row r="5575" spans="1:17" ht="15">
      <c r="A5575" s="6" t="s">
        <v>17</v>
      </c>
      <c r="B5575" s="6" t="s">
        <v>47</v>
      </c>
      <c r="C5575" s="6" t="s">
        <v>52</v>
      </c>
      <c r="D5575" s="6" t="s">
        <v>5566</v>
      </c>
      <c r="E5575" s="6">
        <v>2</v>
      </c>
      <c r="F5575" s="6" t="s">
        <v>1970</v>
      </c>
      <c r="G5575" s="6" t="s">
        <v>22</v>
      </c>
      <c r="H5575" s="7">
        <v>43398.36619212963</v>
      </c>
      <c r="I5575" s="7">
        <v>43396.619421296295</v>
      </c>
      <c r="J5575" s="4">
        <f t="shared" si="438"/>
        <v>2018</v>
      </c>
      <c r="K5575" s="4">
        <f t="shared" si="439"/>
        <v>10</v>
      </c>
      <c r="L5575" s="6">
        <f t="shared" si="435"/>
        <v>150921.00000015926</v>
      </c>
      <c r="M5575" s="8">
        <f t="shared" si="436"/>
        <v>2515.3500000026543</v>
      </c>
      <c r="N5575" s="8">
        <f t="shared" si="437"/>
        <v>5030.7000000053085</v>
      </c>
      <c r="O5575" s="18">
        <v>1</v>
      </c>
      <c r="P5575" s="6" t="s">
        <v>9224</v>
      </c>
      <c r="Q5575" s="6" t="s">
        <v>24</v>
      </c>
    </row>
    <row r="5576" spans="1:17" ht="15">
      <c r="A5576" s="6" t="s">
        <v>17</v>
      </c>
      <c r="B5576" s="6" t="s">
        <v>47</v>
      </c>
      <c r="C5576" s="6" t="s">
        <v>52</v>
      </c>
      <c r="D5576" s="6" t="s">
        <v>9225</v>
      </c>
      <c r="E5576" s="6">
        <v>2</v>
      </c>
      <c r="F5576" s="6" t="s">
        <v>1970</v>
      </c>
      <c r="G5576" s="6" t="s">
        <v>22</v>
      </c>
      <c r="H5576" s="7">
        <v>43398.365995370368</v>
      </c>
      <c r="I5576" s="7">
        <v>43396.619421296295</v>
      </c>
      <c r="J5576" s="4">
        <f t="shared" si="438"/>
        <v>2018</v>
      </c>
      <c r="K5576" s="4">
        <f t="shared" si="439"/>
        <v>10</v>
      </c>
      <c r="L5576" s="6">
        <f t="shared" si="435"/>
        <v>150903.99999995716</v>
      </c>
      <c r="M5576" s="8">
        <f t="shared" si="436"/>
        <v>2515.0666666659527</v>
      </c>
      <c r="N5576" s="8">
        <f t="shared" si="437"/>
        <v>5030.1333333319053</v>
      </c>
      <c r="O5576" s="18">
        <v>1</v>
      </c>
      <c r="P5576" s="6" t="s">
        <v>9226</v>
      </c>
      <c r="Q5576" s="6" t="s">
        <v>24</v>
      </c>
    </row>
    <row r="5577" spans="1:17" ht="15">
      <c r="A5577" s="6" t="s">
        <v>17</v>
      </c>
      <c r="B5577" s="6" t="s">
        <v>47</v>
      </c>
      <c r="C5577" s="6" t="s">
        <v>52</v>
      </c>
      <c r="D5577" s="6" t="s">
        <v>7197</v>
      </c>
      <c r="E5577" s="6">
        <v>1</v>
      </c>
      <c r="F5577" s="6" t="s">
        <v>1970</v>
      </c>
      <c r="G5577" s="6" t="s">
        <v>22</v>
      </c>
      <c r="H5577" s="7">
        <v>43401.820659722223</v>
      </c>
      <c r="I5577" s="7">
        <v>43396.619421296295</v>
      </c>
      <c r="J5577" s="4">
        <f t="shared" si="438"/>
        <v>2018</v>
      </c>
      <c r="K5577" s="4">
        <f t="shared" si="439"/>
        <v>10</v>
      </c>
      <c r="L5577" s="6">
        <f t="shared" si="435"/>
        <v>449387.00000024401</v>
      </c>
      <c r="M5577" s="8">
        <f t="shared" si="436"/>
        <v>7489.7833333374001</v>
      </c>
      <c r="N5577" s="8">
        <f t="shared" si="437"/>
        <v>7489.7833333374001</v>
      </c>
      <c r="O5577" s="18">
        <v>1</v>
      </c>
      <c r="P5577" s="6" t="s">
        <v>9227</v>
      </c>
      <c r="Q5577" s="6" t="s">
        <v>24</v>
      </c>
    </row>
    <row r="5578" spans="1:17" ht="15">
      <c r="A5578" s="6" t="s">
        <v>17</v>
      </c>
      <c r="B5578" s="6" t="s">
        <v>47</v>
      </c>
      <c r="C5578" s="6" t="s">
        <v>52</v>
      </c>
      <c r="D5578" s="6" t="s">
        <v>9228</v>
      </c>
      <c r="E5578" s="6">
        <v>2</v>
      </c>
      <c r="F5578" s="6" t="s">
        <v>1970</v>
      </c>
      <c r="G5578" s="6" t="s">
        <v>22</v>
      </c>
      <c r="H5578" s="7">
        <v>43398.363761574074</v>
      </c>
      <c r="I5578" s="7">
        <v>43396.619421296295</v>
      </c>
      <c r="J5578" s="4">
        <f t="shared" si="438"/>
        <v>2018</v>
      </c>
      <c r="K5578" s="4">
        <f t="shared" si="439"/>
        <v>10</v>
      </c>
      <c r="L5578" s="6">
        <f t="shared" si="440" ref="L5578:L5641">(H5578-I5578)*60*24*60</f>
        <v>150711.00000010338</v>
      </c>
      <c r="M5578" s="8">
        <f t="shared" si="436"/>
        <v>2511.8500000017229</v>
      </c>
      <c r="N5578" s="8">
        <f t="shared" si="437"/>
        <v>5023.7000000034459</v>
      </c>
      <c r="O5578" s="18">
        <v>1</v>
      </c>
      <c r="P5578" s="6" t="s">
        <v>9229</v>
      </c>
      <c r="Q5578" s="6" t="s">
        <v>24</v>
      </c>
    </row>
    <row r="5579" spans="1:17" ht="15">
      <c r="A5579" s="6" t="s">
        <v>17</v>
      </c>
      <c r="B5579" s="6" t="s">
        <v>47</v>
      </c>
      <c r="C5579" s="6" t="s">
        <v>52</v>
      </c>
      <c r="D5579" s="6" t="s">
        <v>7199</v>
      </c>
      <c r="E5579" s="6">
        <v>2</v>
      </c>
      <c r="F5579" s="6" t="s">
        <v>1970</v>
      </c>
      <c r="G5579" s="6" t="s">
        <v>22</v>
      </c>
      <c r="H5579" s="7">
        <v>43401.820821759262</v>
      </c>
      <c r="I5579" s="7">
        <v>43396.619421296295</v>
      </c>
      <c r="J5579" s="4">
        <f t="shared" si="438"/>
        <v>2018</v>
      </c>
      <c r="K5579" s="4">
        <f t="shared" si="439"/>
        <v>10</v>
      </c>
      <c r="L5579" s="6">
        <f t="shared" si="440"/>
        <v>449401.00000037346</v>
      </c>
      <c r="M5579" s="8">
        <f t="shared" si="436"/>
        <v>7490.016666672891</v>
      </c>
      <c r="N5579" s="8">
        <f t="shared" si="437"/>
        <v>14980.033333345782</v>
      </c>
      <c r="O5579" s="18">
        <v>1</v>
      </c>
      <c r="P5579" s="6" t="s">
        <v>9230</v>
      </c>
      <c r="Q5579" s="6" t="s">
        <v>24</v>
      </c>
    </row>
    <row r="5580" spans="1:17" ht="15">
      <c r="A5580" s="6" t="s">
        <v>17</v>
      </c>
      <c r="B5580" s="6" t="s">
        <v>47</v>
      </c>
      <c r="C5580" s="6" t="s">
        <v>52</v>
      </c>
      <c r="D5580" s="6" t="s">
        <v>9231</v>
      </c>
      <c r="E5580" s="6">
        <v>5</v>
      </c>
      <c r="F5580" s="6" t="s">
        <v>1970</v>
      </c>
      <c r="G5580" s="6" t="s">
        <v>22</v>
      </c>
      <c r="H5580" s="7">
        <v>43398.363321759258</v>
      </c>
      <c r="I5580" s="7">
        <v>43396.619421296295</v>
      </c>
      <c r="J5580" s="4">
        <f t="shared" si="438"/>
        <v>2018</v>
      </c>
      <c r="K5580" s="4">
        <f t="shared" si="439"/>
        <v>10</v>
      </c>
      <c r="L5580" s="6">
        <f t="shared" si="440"/>
        <v>150673.00000002142</v>
      </c>
      <c r="M5580" s="8">
        <f t="shared" si="436"/>
        <v>2511.2166666670237</v>
      </c>
      <c r="N5580" s="8">
        <f t="shared" si="437"/>
        <v>12556.083333335118</v>
      </c>
      <c r="O5580" s="18">
        <v>1</v>
      </c>
      <c r="P5580" s="6" t="s">
        <v>9232</v>
      </c>
      <c r="Q5580" s="6" t="s">
        <v>24</v>
      </c>
    </row>
    <row r="5581" spans="1:17" ht="15">
      <c r="A5581" s="6" t="s">
        <v>17</v>
      </c>
      <c r="B5581" s="6" t="s">
        <v>47</v>
      </c>
      <c r="C5581" s="6" t="s">
        <v>52</v>
      </c>
      <c r="D5581" s="6" t="s">
        <v>7777</v>
      </c>
      <c r="E5581" s="6">
        <v>1</v>
      </c>
      <c r="F5581" s="6" t="s">
        <v>1970</v>
      </c>
      <c r="G5581" s="6" t="s">
        <v>22</v>
      </c>
      <c r="H5581" s="7">
        <v>43401.821030092593</v>
      </c>
      <c r="I5581" s="7">
        <v>43396.619421296295</v>
      </c>
      <c r="J5581" s="4">
        <f t="shared" si="438"/>
        <v>2018</v>
      </c>
      <c r="K5581" s="4">
        <f t="shared" si="439"/>
        <v>10</v>
      </c>
      <c r="L5581" s="6">
        <f t="shared" si="440"/>
        <v>449419.00000018068</v>
      </c>
      <c r="M5581" s="8">
        <f t="shared" si="436"/>
        <v>7490.3166666696779</v>
      </c>
      <c r="N5581" s="8">
        <f t="shared" si="437"/>
        <v>7490.3166666696779</v>
      </c>
      <c r="O5581" s="18">
        <v>1</v>
      </c>
      <c r="P5581" s="6" t="s">
        <v>9233</v>
      </c>
      <c r="Q5581" s="6" t="s">
        <v>24</v>
      </c>
    </row>
    <row r="5582" spans="1:17" ht="15">
      <c r="A5582" s="6" t="s">
        <v>17</v>
      </c>
      <c r="B5582" s="6" t="s">
        <v>47</v>
      </c>
      <c r="C5582" s="6" t="s">
        <v>52</v>
      </c>
      <c r="D5582" s="6" t="s">
        <v>9234</v>
      </c>
      <c r="E5582" s="6">
        <v>1</v>
      </c>
      <c r="F5582" s="6" t="s">
        <v>1970</v>
      </c>
      <c r="G5582" s="6" t="s">
        <v>22</v>
      </c>
      <c r="H5582" s="7">
        <v>43398.363541666666</v>
      </c>
      <c r="I5582" s="7">
        <v>43396.619421296295</v>
      </c>
      <c r="J5582" s="4">
        <f t="shared" si="438"/>
        <v>2018</v>
      </c>
      <c r="K5582" s="4">
        <f t="shared" si="439"/>
        <v>10</v>
      </c>
      <c r="L5582" s="6">
        <f t="shared" si="440"/>
        <v>150692.0000000624</v>
      </c>
      <c r="M5582" s="8">
        <f t="shared" si="436"/>
        <v>2511.5333333343733</v>
      </c>
      <c r="N5582" s="8">
        <f t="shared" si="437"/>
        <v>2511.5333333343733</v>
      </c>
      <c r="O5582" s="18">
        <v>1</v>
      </c>
      <c r="P5582" s="6" t="s">
        <v>9235</v>
      </c>
      <c r="Q5582" s="6" t="s">
        <v>24</v>
      </c>
    </row>
    <row r="5583" spans="1:17" ht="15">
      <c r="A5583" s="6" t="s">
        <v>17</v>
      </c>
      <c r="B5583" s="6" t="s">
        <v>47</v>
      </c>
      <c r="C5583" s="6" t="s">
        <v>52</v>
      </c>
      <c r="D5583" s="6" t="s">
        <v>2648</v>
      </c>
      <c r="E5583" s="6">
        <v>13</v>
      </c>
      <c r="F5583" s="6" t="s">
        <v>1970</v>
      </c>
      <c r="G5583" s="6" t="s">
        <v>22</v>
      </c>
      <c r="H5583" s="7">
        <v>43396.623032407406</v>
      </c>
      <c r="I5583" s="7">
        <v>43396.619421296295</v>
      </c>
      <c r="J5583" s="4">
        <f t="shared" si="438"/>
        <v>2018</v>
      </c>
      <c r="K5583" s="4">
        <f t="shared" si="439"/>
        <v>10</v>
      </c>
      <c r="L5583" s="6">
        <f t="shared" si="440"/>
        <v>312.00000001117587</v>
      </c>
      <c r="M5583" s="8">
        <f t="shared" si="436"/>
        <v>5.2000000001862645</v>
      </c>
      <c r="N5583" s="8">
        <f t="shared" si="437"/>
        <v>67.600000002421439</v>
      </c>
      <c r="O5583" s="18">
        <v>1</v>
      </c>
      <c r="P5583" s="6" t="s">
        <v>9236</v>
      </c>
      <c r="Q5583" s="6" t="s">
        <v>24</v>
      </c>
    </row>
    <row r="5584" spans="1:17" ht="15">
      <c r="A5584" s="6" t="s">
        <v>17</v>
      </c>
      <c r="B5584" s="6" t="s">
        <v>47</v>
      </c>
      <c r="C5584" s="6" t="s">
        <v>52</v>
      </c>
      <c r="D5584" s="6" t="s">
        <v>7781</v>
      </c>
      <c r="E5584" s="6">
        <v>1</v>
      </c>
      <c r="F5584" s="6" t="s">
        <v>1970</v>
      </c>
      <c r="G5584" s="6" t="s">
        <v>22</v>
      </c>
      <c r="H5584" s="7">
        <v>43401.819062499999</v>
      </c>
      <c r="I5584" s="7">
        <v>43396.619421296295</v>
      </c>
      <c r="J5584" s="4">
        <f t="shared" si="438"/>
        <v>2018</v>
      </c>
      <c r="K5584" s="4">
        <f t="shared" si="439"/>
        <v>10</v>
      </c>
      <c r="L5584" s="6">
        <f t="shared" si="440"/>
        <v>449249.00000004563</v>
      </c>
      <c r="M5584" s="8">
        <f t="shared" si="436"/>
        <v>7487.4833333340939</v>
      </c>
      <c r="N5584" s="8">
        <f t="shared" si="437"/>
        <v>7487.4833333340939</v>
      </c>
      <c r="O5584" s="18">
        <v>1</v>
      </c>
      <c r="P5584" s="6" t="s">
        <v>9237</v>
      </c>
      <c r="Q5584" s="6" t="s">
        <v>24</v>
      </c>
    </row>
    <row r="5585" spans="1:17" ht="15">
      <c r="A5585" s="6" t="s">
        <v>17</v>
      </c>
      <c r="B5585" s="6" t="s">
        <v>47</v>
      </c>
      <c r="C5585" s="6" t="s">
        <v>52</v>
      </c>
      <c r="D5585" s="6" t="s">
        <v>7775</v>
      </c>
      <c r="E5585" s="6">
        <v>2</v>
      </c>
      <c r="F5585" s="6" t="s">
        <v>1970</v>
      </c>
      <c r="G5585" s="6" t="s">
        <v>22</v>
      </c>
      <c r="H5585" s="7">
        <v>43401.818622685183</v>
      </c>
      <c r="I5585" s="7">
        <v>43396.619421296295</v>
      </c>
      <c r="J5585" s="4">
        <f t="shared" si="438"/>
        <v>2018</v>
      </c>
      <c r="K5585" s="4">
        <f t="shared" si="439"/>
        <v>10</v>
      </c>
      <c r="L5585" s="6">
        <f t="shared" si="440"/>
        <v>449210.99999996368</v>
      </c>
      <c r="M5585" s="8">
        <f t="shared" si="436"/>
        <v>7486.8499999993946</v>
      </c>
      <c r="N5585" s="8">
        <f t="shared" si="437"/>
        <v>14973.699999998789</v>
      </c>
      <c r="O5585" s="18">
        <v>1</v>
      </c>
      <c r="P5585" s="6" t="s">
        <v>9238</v>
      </c>
      <c r="Q5585" s="6" t="s">
        <v>24</v>
      </c>
    </row>
    <row r="5586" spans="1:17" ht="15">
      <c r="A5586" s="6" t="s">
        <v>17</v>
      </c>
      <c r="B5586" s="6" t="s">
        <v>47</v>
      </c>
      <c r="C5586" s="6" t="s">
        <v>52</v>
      </c>
      <c r="D5586" s="6" t="s">
        <v>6050</v>
      </c>
      <c r="E5586" s="6">
        <v>3</v>
      </c>
      <c r="F5586" s="6" t="s">
        <v>1970</v>
      </c>
      <c r="G5586" s="6" t="s">
        <v>22</v>
      </c>
      <c r="H5586" s="7">
        <v>43401.819664351853</v>
      </c>
      <c r="I5586" s="7">
        <v>43396.633518518516</v>
      </c>
      <c r="J5586" s="4">
        <f t="shared" si="438"/>
        <v>2018</v>
      </c>
      <c r="K5586" s="4">
        <f t="shared" si="439"/>
        <v>10</v>
      </c>
      <c r="L5586" s="6">
        <f t="shared" si="440"/>
        <v>448083.00000031013</v>
      </c>
      <c r="M5586" s="8">
        <f t="shared" si="436"/>
        <v>7468.0500000051688</v>
      </c>
      <c r="N5586" s="8">
        <f t="shared" si="437"/>
        <v>22404.150000015507</v>
      </c>
      <c r="O5586" s="18">
        <v>1</v>
      </c>
      <c r="P5586" s="6" t="s">
        <v>9239</v>
      </c>
      <c r="Q5586" s="6" t="s">
        <v>24</v>
      </c>
    </row>
    <row r="5587" spans="1:17" ht="15">
      <c r="A5587" s="6" t="s">
        <v>17</v>
      </c>
      <c r="B5587" s="6" t="s">
        <v>47</v>
      </c>
      <c r="C5587" s="6" t="s">
        <v>52</v>
      </c>
      <c r="D5587" s="6" t="s">
        <v>7769</v>
      </c>
      <c r="E5587" s="6">
        <v>2</v>
      </c>
      <c r="F5587" s="6" t="s">
        <v>1970</v>
      </c>
      <c r="G5587" s="6" t="s">
        <v>22</v>
      </c>
      <c r="H5587" s="7">
        <v>43401.819826388892</v>
      </c>
      <c r="I5587" s="7">
        <v>43396.633888888886</v>
      </c>
      <c r="J5587" s="4">
        <f t="shared" si="438"/>
        <v>2018</v>
      </c>
      <c r="K5587" s="4">
        <f t="shared" si="439"/>
        <v>10</v>
      </c>
      <c r="L5587" s="6">
        <f t="shared" si="440"/>
        <v>448065.00000050291</v>
      </c>
      <c r="M5587" s="8">
        <f t="shared" si="436"/>
        <v>7467.7500000083819</v>
      </c>
      <c r="N5587" s="8">
        <f t="shared" si="437"/>
        <v>14935.500000016764</v>
      </c>
      <c r="O5587" s="18">
        <v>1</v>
      </c>
      <c r="P5587" s="6" t="s">
        <v>9240</v>
      </c>
      <c r="Q5587" s="6" t="s">
        <v>24</v>
      </c>
    </row>
    <row r="5588" spans="1:17" ht="15">
      <c r="A5588" s="6" t="s">
        <v>17</v>
      </c>
      <c r="B5588" s="6" t="s">
        <v>47</v>
      </c>
      <c r="C5588" s="6" t="s">
        <v>52</v>
      </c>
      <c r="D5588" s="6" t="s">
        <v>7779</v>
      </c>
      <c r="E5588" s="6">
        <v>1</v>
      </c>
      <c r="F5588" s="6" t="s">
        <v>1970</v>
      </c>
      <c r="G5588" s="6" t="s">
        <v>22</v>
      </c>
      <c r="H5588" s="7">
        <v>43401.820439814815</v>
      </c>
      <c r="I5588" s="7">
        <v>43396.640092592592</v>
      </c>
      <c r="J5588" s="4">
        <f t="shared" si="438"/>
        <v>2018</v>
      </c>
      <c r="K5588" s="4">
        <f t="shared" si="439"/>
        <v>10</v>
      </c>
      <c r="L5588" s="6">
        <f t="shared" si="440"/>
        <v>447582.00000012293</v>
      </c>
      <c r="M5588" s="8">
        <f t="shared" si="436"/>
        <v>7459.7000000020489</v>
      </c>
      <c r="N5588" s="8">
        <f t="shared" si="437"/>
        <v>7459.7000000020489</v>
      </c>
      <c r="O5588" s="18">
        <v>1</v>
      </c>
      <c r="P5588" s="6" t="s">
        <v>9241</v>
      </c>
      <c r="Q5588" s="6" t="s">
        <v>24</v>
      </c>
    </row>
    <row r="5589" spans="1:17" ht="15">
      <c r="A5589" s="6" t="s">
        <v>17</v>
      </c>
      <c r="B5589" s="6" t="s">
        <v>47</v>
      </c>
      <c r="C5589" s="6" t="s">
        <v>52</v>
      </c>
      <c r="D5589" s="6" t="s">
        <v>6197</v>
      </c>
      <c r="E5589" s="6">
        <v>1</v>
      </c>
      <c r="F5589" s="6" t="s">
        <v>1970</v>
      </c>
      <c r="G5589" s="6" t="s">
        <v>22</v>
      </c>
      <c r="H5589" s="7">
        <v>43401.820277777777</v>
      </c>
      <c r="I5589" s="7">
        <v>43396.640625</v>
      </c>
      <c r="J5589" s="4">
        <f t="shared" si="438"/>
        <v>2018</v>
      </c>
      <c r="K5589" s="4">
        <f t="shared" si="439"/>
        <v>10</v>
      </c>
      <c r="L5589" s="6">
        <f t="shared" si="440"/>
        <v>447521.99999992736</v>
      </c>
      <c r="M5589" s="8">
        <f t="shared" si="436"/>
        <v>7458.6999999987893</v>
      </c>
      <c r="N5589" s="8">
        <f t="shared" si="437"/>
        <v>7458.6999999987893</v>
      </c>
      <c r="O5589" s="18">
        <v>1</v>
      </c>
      <c r="P5589" s="6" t="s">
        <v>9242</v>
      </c>
      <c r="Q5589" s="6" t="s">
        <v>24</v>
      </c>
    </row>
    <row r="5590" spans="1:17" ht="15">
      <c r="A5590" s="6" t="s">
        <v>17</v>
      </c>
      <c r="B5590" s="6" t="s">
        <v>47</v>
      </c>
      <c r="C5590" s="6" t="s">
        <v>52</v>
      </c>
      <c r="D5590" s="6" t="s">
        <v>7763</v>
      </c>
      <c r="E5590" s="6">
        <v>1</v>
      </c>
      <c r="F5590" s="6" t="s">
        <v>1970</v>
      </c>
      <c r="G5590" s="6" t="s">
        <v>22</v>
      </c>
      <c r="H5590" s="7">
        <v>43401.820104166669</v>
      </c>
      <c r="I5590" s="7">
        <v>43396.643634259257</v>
      </c>
      <c r="J5590" s="4">
        <f t="shared" si="438"/>
        <v>2018</v>
      </c>
      <c r="K5590" s="4">
        <f t="shared" si="439"/>
        <v>10</v>
      </c>
      <c r="L5590" s="6">
        <f t="shared" si="440"/>
        <v>447247.00000039302</v>
      </c>
      <c r="M5590" s="8">
        <f t="shared" si="436"/>
        <v>7454.116666673217</v>
      </c>
      <c r="N5590" s="8">
        <f t="shared" si="437"/>
        <v>7454.116666673217</v>
      </c>
      <c r="O5590" s="18">
        <v>1</v>
      </c>
      <c r="P5590" s="6" t="s">
        <v>9243</v>
      </c>
      <c r="Q5590" s="6" t="s">
        <v>24</v>
      </c>
    </row>
    <row r="5591" spans="1:17" ht="15">
      <c r="A5591" s="6" t="s">
        <v>29</v>
      </c>
      <c r="B5591" s="6" t="s">
        <v>94</v>
      </c>
      <c r="C5591" s="6" t="s">
        <v>95</v>
      </c>
      <c r="D5591" s="6" t="s">
        <v>9244</v>
      </c>
      <c r="E5591" s="6">
        <v>5</v>
      </c>
      <c r="F5591" s="6" t="s">
        <v>27</v>
      </c>
      <c r="G5591" s="6" t="s">
        <v>22</v>
      </c>
      <c r="H5591" s="7">
        <v>43396.77103009259</v>
      </c>
      <c r="I5591" s="7">
        <v>43396.692361111112</v>
      </c>
      <c r="J5591" s="4">
        <f t="shared" si="438"/>
        <v>2018</v>
      </c>
      <c r="K5591" s="4">
        <f t="shared" si="439"/>
        <v>10</v>
      </c>
      <c r="L5591" s="6">
        <f t="shared" si="440"/>
        <v>6796.9999996712431</v>
      </c>
      <c r="M5591" s="8">
        <f t="shared" si="436"/>
        <v>113.28333332785405</v>
      </c>
      <c r="N5591" s="8">
        <f t="shared" si="437"/>
        <v>566.41666663927026</v>
      </c>
      <c r="O5591" s="18">
        <v>1</v>
      </c>
      <c r="P5591" s="6" t="s">
        <v>9245</v>
      </c>
      <c r="Q5591" s="6" t="s">
        <v>24</v>
      </c>
    </row>
    <row r="5592" spans="1:17" ht="15">
      <c r="A5592" s="6" t="s">
        <v>17</v>
      </c>
      <c r="B5592" s="6" t="s">
        <v>41</v>
      </c>
      <c r="C5592" s="6" t="s">
        <v>62</v>
      </c>
      <c r="D5592" s="6" t="s">
        <v>9246</v>
      </c>
      <c r="E5592" s="6">
        <v>2</v>
      </c>
      <c r="F5592" s="6" t="s">
        <v>1970</v>
      </c>
      <c r="G5592" s="6" t="s">
        <v>22</v>
      </c>
      <c r="H5592" s="7">
        <v>43401.8202662037</v>
      </c>
      <c r="I5592" s="7">
        <v>43396.724826388891</v>
      </c>
      <c r="J5592" s="4">
        <f t="shared" si="438"/>
        <v>2018</v>
      </c>
      <c r="K5592" s="4">
        <f t="shared" si="439"/>
        <v>10</v>
      </c>
      <c r="L5592" s="6">
        <f t="shared" si="440"/>
        <v>440245.9999995539</v>
      </c>
      <c r="M5592" s="8">
        <f t="shared" si="436"/>
        <v>7337.4333333258983</v>
      </c>
      <c r="N5592" s="8">
        <f t="shared" si="437"/>
        <v>14674.866666651797</v>
      </c>
      <c r="O5592" s="18">
        <v>1</v>
      </c>
      <c r="P5592" s="6" t="s">
        <v>9247</v>
      </c>
      <c r="Q5592" s="6" t="s">
        <v>24</v>
      </c>
    </row>
    <row r="5593" spans="1:17" ht="15">
      <c r="A5593" s="6" t="s">
        <v>17</v>
      </c>
      <c r="B5593" s="6" t="s">
        <v>41</v>
      </c>
      <c r="C5593" s="6" t="s">
        <v>62</v>
      </c>
      <c r="D5593" s="6" t="s">
        <v>7659</v>
      </c>
      <c r="E5593" s="6">
        <v>2</v>
      </c>
      <c r="F5593" s="6" t="s">
        <v>1970</v>
      </c>
      <c r="G5593" s="6" t="s">
        <v>22</v>
      </c>
      <c r="H5593" s="7">
        <v>43399.907465277778</v>
      </c>
      <c r="I5593" s="7">
        <v>43396.774502314816</v>
      </c>
      <c r="J5593" s="4">
        <f t="shared" si="438"/>
        <v>2018</v>
      </c>
      <c r="K5593" s="4">
        <f t="shared" si="439"/>
        <v>10</v>
      </c>
      <c r="L5593" s="6">
        <f t="shared" si="440"/>
        <v>270687.99999989569</v>
      </c>
      <c r="M5593" s="8">
        <f t="shared" si="436"/>
        <v>4511.4666666649282</v>
      </c>
      <c r="N5593" s="8">
        <f t="shared" si="437"/>
        <v>9022.9333333298564</v>
      </c>
      <c r="O5593" s="18">
        <v>1</v>
      </c>
      <c r="P5593" s="6" t="s">
        <v>9248</v>
      </c>
      <c r="Q5593" s="6" t="s">
        <v>24</v>
      </c>
    </row>
    <row r="5594" spans="1:17" ht="15">
      <c r="A5594" s="6" t="s">
        <v>17</v>
      </c>
      <c r="B5594" s="6" t="s">
        <v>41</v>
      </c>
      <c r="C5594" s="6" t="s">
        <v>42</v>
      </c>
      <c r="D5594" s="6" t="s">
        <v>9249</v>
      </c>
      <c r="E5594" s="6">
        <v>1</v>
      </c>
      <c r="F5594" s="6" t="s">
        <v>1970</v>
      </c>
      <c r="G5594" s="6" t="s">
        <v>22</v>
      </c>
      <c r="H5594" s="7">
        <v>43397.359780092593</v>
      </c>
      <c r="I5594" s="7">
        <v>43396.782916666663</v>
      </c>
      <c r="J5594" s="4">
        <f t="shared" si="438"/>
        <v>2018</v>
      </c>
      <c r="K5594" s="4">
        <f t="shared" si="439"/>
        <v>10</v>
      </c>
      <c r="L5594" s="6">
        <f t="shared" si="440"/>
        <v>49841.000000294298</v>
      </c>
      <c r="M5594" s="8">
        <f t="shared" si="436"/>
        <v>830.6833333382383</v>
      </c>
      <c r="N5594" s="8">
        <f t="shared" si="437"/>
        <v>830.6833333382383</v>
      </c>
      <c r="O5594" s="18">
        <v>1</v>
      </c>
      <c r="P5594" s="6" t="s">
        <v>9250</v>
      </c>
      <c r="Q5594" s="6" t="s">
        <v>24</v>
      </c>
    </row>
    <row r="5595" spans="1:17" ht="15">
      <c r="A5595" s="6" t="s">
        <v>17</v>
      </c>
      <c r="B5595" s="6" t="s">
        <v>41</v>
      </c>
      <c r="C5595" s="6" t="s">
        <v>42</v>
      </c>
      <c r="D5595" s="6" t="s">
        <v>9251</v>
      </c>
      <c r="E5595" s="6">
        <v>1</v>
      </c>
      <c r="F5595" s="6" t="s">
        <v>1970</v>
      </c>
      <c r="G5595" s="6" t="s">
        <v>22</v>
      </c>
      <c r="H5595" s="7">
        <v>43397.357199074075</v>
      </c>
      <c r="I5595" s="7">
        <v>43396.782916666663</v>
      </c>
      <c r="J5595" s="4">
        <f t="shared" si="438"/>
        <v>2018</v>
      </c>
      <c r="K5595" s="4">
        <f t="shared" si="439"/>
        <v>10</v>
      </c>
      <c r="L5595" s="6">
        <f t="shared" si="440"/>
        <v>49618.000000342727</v>
      </c>
      <c r="M5595" s="8">
        <f t="shared" si="436"/>
        <v>826.96666667237878</v>
      </c>
      <c r="N5595" s="8">
        <f t="shared" si="437"/>
        <v>826.96666667237878</v>
      </c>
      <c r="O5595" s="18">
        <v>1</v>
      </c>
      <c r="P5595" s="6" t="s">
        <v>9252</v>
      </c>
      <c r="Q5595" s="6" t="s">
        <v>24</v>
      </c>
    </row>
    <row r="5596" spans="1:17" ht="15">
      <c r="A5596" s="6" t="s">
        <v>17</v>
      </c>
      <c r="B5596" s="6" t="s">
        <v>41</v>
      </c>
      <c r="C5596" s="6" t="s">
        <v>42</v>
      </c>
      <c r="D5596" s="6" t="s">
        <v>9253</v>
      </c>
      <c r="E5596" s="6">
        <v>23</v>
      </c>
      <c r="F5596" s="6" t="s">
        <v>1970</v>
      </c>
      <c r="G5596" s="6" t="s">
        <v>22</v>
      </c>
      <c r="H5596" s="7">
        <v>43398.890150462961</v>
      </c>
      <c r="I5596" s="7">
        <v>43396.782916666663</v>
      </c>
      <c r="J5596" s="4">
        <f t="shared" si="438"/>
        <v>2018</v>
      </c>
      <c r="K5596" s="4">
        <f t="shared" si="439"/>
        <v>10</v>
      </c>
      <c r="L5596" s="6">
        <f t="shared" si="440"/>
        <v>182065.00000013039</v>
      </c>
      <c r="M5596" s="8">
        <f t="shared" si="436"/>
        <v>3034.4166666688398</v>
      </c>
      <c r="N5596" s="8">
        <f t="shared" si="437"/>
        <v>69791.583333383314</v>
      </c>
      <c r="O5596" s="18">
        <v>1</v>
      </c>
      <c r="P5596" s="6" t="s">
        <v>9254</v>
      </c>
      <c r="Q5596" s="6" t="s">
        <v>24</v>
      </c>
    </row>
    <row r="5597" spans="1:17" ht="15">
      <c r="A5597" s="6" t="s">
        <v>17</v>
      </c>
      <c r="B5597" s="6" t="s">
        <v>47</v>
      </c>
      <c r="C5597" s="6" t="s">
        <v>48</v>
      </c>
      <c r="D5597" s="6" t="s">
        <v>8433</v>
      </c>
      <c r="E5597" s="6">
        <v>3</v>
      </c>
      <c r="F5597" s="6" t="s">
        <v>1970</v>
      </c>
      <c r="G5597" s="6" t="s">
        <v>22</v>
      </c>
      <c r="H5597" s="7">
        <v>43411.447870370372</v>
      </c>
      <c r="I5597" s="7">
        <v>43396.87672453704</v>
      </c>
      <c r="J5597" s="4">
        <f t="shared" si="438"/>
        <v>2018</v>
      </c>
      <c r="K5597" s="4">
        <f t="shared" si="439"/>
        <v>10</v>
      </c>
      <c r="L5597" s="6">
        <f t="shared" si="440"/>
        <v>1258946.9999998575</v>
      </c>
      <c r="M5597" s="8">
        <f t="shared" si="436"/>
        <v>20982.449999997625</v>
      </c>
      <c r="N5597" s="8">
        <f t="shared" si="437"/>
        <v>62947.349999992875</v>
      </c>
      <c r="O5597" s="18">
        <v>1</v>
      </c>
      <c r="P5597" s="6" t="s">
        <v>9255</v>
      </c>
      <c r="Q5597" s="6" t="s">
        <v>24</v>
      </c>
    </row>
    <row r="5598" spans="1:17" ht="15">
      <c r="A5598" s="6" t="s">
        <v>17</v>
      </c>
      <c r="B5598" s="6" t="s">
        <v>47</v>
      </c>
      <c r="C5598" s="6" t="s">
        <v>48</v>
      </c>
      <c r="D5598" s="6" t="s">
        <v>9256</v>
      </c>
      <c r="E5598" s="6">
        <v>2</v>
      </c>
      <c r="F5598" s="6" t="s">
        <v>1970</v>
      </c>
      <c r="G5598" s="6" t="s">
        <v>22</v>
      </c>
      <c r="H5598" s="7">
        <v>43399.95076388889</v>
      </c>
      <c r="I5598" s="7">
        <v>43396.87672453704</v>
      </c>
      <c r="J5598" s="4">
        <f t="shared" si="438"/>
        <v>2018</v>
      </c>
      <c r="K5598" s="4">
        <f t="shared" si="439"/>
        <v>10</v>
      </c>
      <c r="L5598" s="6">
        <f t="shared" si="440"/>
        <v>265596.99999983422</v>
      </c>
      <c r="M5598" s="8">
        <f t="shared" si="436"/>
        <v>4426.6166666639037</v>
      </c>
      <c r="N5598" s="8">
        <f t="shared" si="437"/>
        <v>8853.2333333278075</v>
      </c>
      <c r="O5598" s="18">
        <v>1</v>
      </c>
      <c r="P5598" s="6" t="s">
        <v>9257</v>
      </c>
      <c r="Q5598" s="6" t="s">
        <v>24</v>
      </c>
    </row>
    <row r="5599" spans="1:17" ht="15">
      <c r="A5599" s="6" t="s">
        <v>17</v>
      </c>
      <c r="B5599" s="6" t="s">
        <v>47</v>
      </c>
      <c r="C5599" s="6" t="s">
        <v>48</v>
      </c>
      <c r="D5599" s="6" t="s">
        <v>9258</v>
      </c>
      <c r="E5599" s="6">
        <v>1</v>
      </c>
      <c r="F5599" s="6" t="s">
        <v>1970</v>
      </c>
      <c r="G5599" s="6" t="s">
        <v>22</v>
      </c>
      <c r="H5599" s="7">
        <v>43399.922233796293</v>
      </c>
      <c r="I5599" s="7">
        <v>43396.87672453704</v>
      </c>
      <c r="J5599" s="4">
        <f t="shared" si="438"/>
        <v>2018</v>
      </c>
      <c r="K5599" s="4">
        <f t="shared" si="439"/>
        <v>10</v>
      </c>
      <c r="L5599" s="6">
        <f t="shared" si="440"/>
        <v>263131.99999944773</v>
      </c>
      <c r="M5599" s="8">
        <f t="shared" si="436"/>
        <v>4385.5333333241288</v>
      </c>
      <c r="N5599" s="8">
        <f t="shared" si="437"/>
        <v>4385.5333333241288</v>
      </c>
      <c r="O5599" s="18">
        <v>1</v>
      </c>
      <c r="P5599" s="6" t="s">
        <v>9259</v>
      </c>
      <c r="Q5599" s="6" t="s">
        <v>24</v>
      </c>
    </row>
    <row r="5600" spans="1:17" ht="15">
      <c r="A5600" s="6" t="s">
        <v>17</v>
      </c>
      <c r="B5600" s="6" t="s">
        <v>47</v>
      </c>
      <c r="C5600" s="6" t="s">
        <v>48</v>
      </c>
      <c r="D5600" s="6" t="s">
        <v>5756</v>
      </c>
      <c r="E5600" s="6">
        <v>27</v>
      </c>
      <c r="F5600" s="6" t="s">
        <v>1970</v>
      </c>
      <c r="G5600" s="6" t="s">
        <v>22</v>
      </c>
      <c r="H5600" s="7">
        <v>43399.947708333333</v>
      </c>
      <c r="I5600" s="7">
        <v>43396.87672453704</v>
      </c>
      <c r="J5600" s="4">
        <f t="shared" si="438"/>
        <v>2018</v>
      </c>
      <c r="K5600" s="4">
        <f t="shared" si="439"/>
        <v>10</v>
      </c>
      <c r="L5600" s="6">
        <f t="shared" si="440"/>
        <v>265332.99999972805</v>
      </c>
      <c r="M5600" s="8">
        <f t="shared" si="436"/>
        <v>4422.2166666621342</v>
      </c>
      <c r="N5600" s="8">
        <f t="shared" si="437"/>
        <v>119399.84999987762</v>
      </c>
      <c r="O5600" s="18">
        <v>1</v>
      </c>
      <c r="P5600" s="6" t="s">
        <v>9260</v>
      </c>
      <c r="Q5600" s="6" t="s">
        <v>24</v>
      </c>
    </row>
    <row r="5601" spans="1:17" ht="15">
      <c r="A5601" s="6" t="s">
        <v>17</v>
      </c>
      <c r="B5601" s="6" t="s">
        <v>47</v>
      </c>
      <c r="C5601" s="6" t="s">
        <v>48</v>
      </c>
      <c r="D5601" s="6" t="s">
        <v>5138</v>
      </c>
      <c r="E5601" s="6">
        <v>3</v>
      </c>
      <c r="F5601" s="6" t="s">
        <v>1970</v>
      </c>
      <c r="G5601" s="6" t="s">
        <v>22</v>
      </c>
      <c r="H5601" s="7">
        <v>43399.948113425926</v>
      </c>
      <c r="I5601" s="7">
        <v>43396.87672453704</v>
      </c>
      <c r="J5601" s="4">
        <f t="shared" si="438"/>
        <v>2018</v>
      </c>
      <c r="K5601" s="4">
        <f t="shared" si="439"/>
        <v>10</v>
      </c>
      <c r="L5601" s="6">
        <f t="shared" si="440"/>
        <v>265367.99999973737</v>
      </c>
      <c r="M5601" s="8">
        <f t="shared" si="436"/>
        <v>4422.7999999956228</v>
      </c>
      <c r="N5601" s="8">
        <f t="shared" si="437"/>
        <v>13268.399999986868</v>
      </c>
      <c r="O5601" s="18">
        <v>1</v>
      </c>
      <c r="P5601" s="6" t="s">
        <v>9261</v>
      </c>
      <c r="Q5601" s="6" t="s">
        <v>24</v>
      </c>
    </row>
    <row r="5602" spans="1:17" ht="15">
      <c r="A5602" s="6" t="s">
        <v>17</v>
      </c>
      <c r="B5602" s="6" t="s">
        <v>47</v>
      </c>
      <c r="C5602" s="6" t="s">
        <v>48</v>
      </c>
      <c r="D5602" s="6" t="s">
        <v>9262</v>
      </c>
      <c r="E5602" s="6">
        <v>1</v>
      </c>
      <c r="F5602" s="6" t="s">
        <v>1970</v>
      </c>
      <c r="G5602" s="6" t="s">
        <v>22</v>
      </c>
      <c r="H5602" s="7">
        <v>43399.949548611112</v>
      </c>
      <c r="I5602" s="7">
        <v>43396.87672453704</v>
      </c>
      <c r="J5602" s="4">
        <f t="shared" si="438"/>
        <v>2018</v>
      </c>
      <c r="K5602" s="4">
        <f t="shared" si="439"/>
        <v>10</v>
      </c>
      <c r="L5602" s="6">
        <f t="shared" si="440"/>
        <v>265491.99999980628</v>
      </c>
      <c r="M5602" s="8">
        <f t="shared" si="436"/>
        <v>4424.8666666634381</v>
      </c>
      <c r="N5602" s="8">
        <f t="shared" si="437"/>
        <v>4424.8666666634381</v>
      </c>
      <c r="O5602" s="18">
        <v>1</v>
      </c>
      <c r="P5602" s="6" t="s">
        <v>9263</v>
      </c>
      <c r="Q5602" s="6" t="s">
        <v>24</v>
      </c>
    </row>
    <row r="5603" spans="1:17" ht="15">
      <c r="A5603" s="6" t="s">
        <v>17</v>
      </c>
      <c r="B5603" s="6" t="s">
        <v>47</v>
      </c>
      <c r="C5603" s="6" t="s">
        <v>48</v>
      </c>
      <c r="D5603" s="6" t="s">
        <v>9264</v>
      </c>
      <c r="E5603" s="6">
        <v>4</v>
      </c>
      <c r="F5603" s="6" t="s">
        <v>1970</v>
      </c>
      <c r="G5603" s="6" t="s">
        <v>22</v>
      </c>
      <c r="H5603" s="7">
        <v>43399.949988425928</v>
      </c>
      <c r="I5603" s="7">
        <v>43396.87672453704</v>
      </c>
      <c r="J5603" s="4">
        <f t="shared" si="438"/>
        <v>2018</v>
      </c>
      <c r="K5603" s="4">
        <f t="shared" si="439"/>
        <v>10</v>
      </c>
      <c r="L5603" s="6">
        <f t="shared" si="440"/>
        <v>265529.99999988824</v>
      </c>
      <c r="M5603" s="8">
        <f t="shared" si="436"/>
        <v>4425.4999999981374</v>
      </c>
      <c r="N5603" s="8">
        <f t="shared" si="437"/>
        <v>17701.999999992549</v>
      </c>
      <c r="O5603" s="18">
        <v>1</v>
      </c>
      <c r="P5603" s="6" t="s">
        <v>9265</v>
      </c>
      <c r="Q5603" s="6" t="s">
        <v>24</v>
      </c>
    </row>
    <row r="5604" spans="1:17" ht="15">
      <c r="A5604" s="6" t="s">
        <v>17</v>
      </c>
      <c r="B5604" s="6" t="s">
        <v>47</v>
      </c>
      <c r="C5604" s="6" t="s">
        <v>48</v>
      </c>
      <c r="D5604" s="6" t="s">
        <v>4311</v>
      </c>
      <c r="E5604" s="6">
        <v>7</v>
      </c>
      <c r="F5604" s="6" t="s">
        <v>1970</v>
      </c>
      <c r="G5604" s="6" t="s">
        <v>22</v>
      </c>
      <c r="H5604" s="7">
        <v>43399.950266203705</v>
      </c>
      <c r="I5604" s="7">
        <v>43396.87672453704</v>
      </c>
      <c r="J5604" s="4">
        <f t="shared" si="438"/>
        <v>2018</v>
      </c>
      <c r="K5604" s="4">
        <f t="shared" si="439"/>
        <v>10</v>
      </c>
      <c r="L5604" s="6">
        <f t="shared" si="440"/>
        <v>265553.99999984074</v>
      </c>
      <c r="M5604" s="8">
        <f t="shared" si="436"/>
        <v>4425.8999999973457</v>
      </c>
      <c r="N5604" s="8">
        <f t="shared" si="437"/>
        <v>30981.29999998142</v>
      </c>
      <c r="O5604" s="18">
        <v>1</v>
      </c>
      <c r="P5604" s="6" t="s">
        <v>9266</v>
      </c>
      <c r="Q5604" s="6" t="s">
        <v>24</v>
      </c>
    </row>
    <row r="5605" spans="1:17" ht="15">
      <c r="A5605" s="6" t="s">
        <v>17</v>
      </c>
      <c r="B5605" s="6" t="s">
        <v>47</v>
      </c>
      <c r="C5605" s="6" t="s">
        <v>48</v>
      </c>
      <c r="D5605" s="6" t="s">
        <v>9267</v>
      </c>
      <c r="E5605" s="6">
        <v>8</v>
      </c>
      <c r="F5605" s="6" t="s">
        <v>1970</v>
      </c>
      <c r="G5605" s="6" t="s">
        <v>22</v>
      </c>
      <c r="H5605" s="7">
        <v>43399.94363425926</v>
      </c>
      <c r="I5605" s="7">
        <v>43396.87672453704</v>
      </c>
      <c r="J5605" s="4">
        <f t="shared" si="438"/>
        <v>2018</v>
      </c>
      <c r="K5605" s="4">
        <f t="shared" si="439"/>
        <v>10</v>
      </c>
      <c r="L5605" s="6">
        <f t="shared" si="440"/>
        <v>264980.99999979604</v>
      </c>
      <c r="M5605" s="8">
        <f t="shared" si="436"/>
        <v>4416.3499999966007</v>
      </c>
      <c r="N5605" s="8">
        <f t="shared" si="437"/>
        <v>35330.799999972805</v>
      </c>
      <c r="O5605" s="18">
        <v>1</v>
      </c>
      <c r="P5605" s="6" t="s">
        <v>9268</v>
      </c>
      <c r="Q5605" s="6" t="s">
        <v>24</v>
      </c>
    </row>
    <row r="5606" spans="1:17" ht="15">
      <c r="A5606" s="6" t="s">
        <v>17</v>
      </c>
      <c r="B5606" s="6" t="s">
        <v>47</v>
      </c>
      <c r="C5606" s="6" t="s">
        <v>48</v>
      </c>
      <c r="D5606" s="6" t="s">
        <v>5388</v>
      </c>
      <c r="E5606" s="6">
        <v>2</v>
      </c>
      <c r="F5606" s="6" t="s">
        <v>1970</v>
      </c>
      <c r="G5606" s="6" t="s">
        <v>22</v>
      </c>
      <c r="H5606" s="7">
        <v>43399.944537037038</v>
      </c>
      <c r="I5606" s="7">
        <v>43396.87672453704</v>
      </c>
      <c r="J5606" s="4">
        <f t="shared" si="438"/>
        <v>2018</v>
      </c>
      <c r="K5606" s="4">
        <f t="shared" si="439"/>
        <v>10</v>
      </c>
      <c r="L5606" s="6">
        <f t="shared" si="440"/>
        <v>265058.99999979883</v>
      </c>
      <c r="M5606" s="8">
        <f t="shared" si="436"/>
        <v>4417.6499999966472</v>
      </c>
      <c r="N5606" s="8">
        <f t="shared" si="437"/>
        <v>8835.2999999932945</v>
      </c>
      <c r="O5606" s="18">
        <v>1</v>
      </c>
      <c r="P5606" s="6" t="s">
        <v>9269</v>
      </c>
      <c r="Q5606" s="6" t="s">
        <v>24</v>
      </c>
    </row>
    <row r="5607" spans="1:17" ht="15">
      <c r="A5607" s="6" t="s">
        <v>17</v>
      </c>
      <c r="B5607" s="6" t="s">
        <v>47</v>
      </c>
      <c r="C5607" s="6" t="s">
        <v>48</v>
      </c>
      <c r="D5607" s="6" t="s">
        <v>9270</v>
      </c>
      <c r="E5607" s="6">
        <v>1</v>
      </c>
      <c r="F5607" s="6" t="s">
        <v>1970</v>
      </c>
      <c r="G5607" s="6" t="s">
        <v>22</v>
      </c>
      <c r="H5607" s="7">
        <v>43399.940162037034</v>
      </c>
      <c r="I5607" s="7">
        <v>43396.87672453704</v>
      </c>
      <c r="J5607" s="4">
        <f t="shared" si="438"/>
        <v>2018</v>
      </c>
      <c r="K5607" s="4">
        <f t="shared" si="439"/>
        <v>10</v>
      </c>
      <c r="L5607" s="6">
        <f t="shared" si="440"/>
        <v>264680.99999944679</v>
      </c>
      <c r="M5607" s="8">
        <f t="shared" si="436"/>
        <v>4411.3499999907799</v>
      </c>
      <c r="N5607" s="8">
        <f t="shared" si="437"/>
        <v>4411.3499999907799</v>
      </c>
      <c r="O5607" s="18">
        <v>1</v>
      </c>
      <c r="P5607" s="6" t="s">
        <v>9271</v>
      </c>
      <c r="Q5607" s="6" t="s">
        <v>24</v>
      </c>
    </row>
    <row r="5608" spans="1:17" ht="15">
      <c r="A5608" s="6" t="s">
        <v>17</v>
      </c>
      <c r="B5608" s="6" t="s">
        <v>47</v>
      </c>
      <c r="C5608" s="6" t="s">
        <v>48</v>
      </c>
      <c r="D5608" s="6" t="s">
        <v>9272</v>
      </c>
      <c r="E5608" s="6">
        <v>10</v>
      </c>
      <c r="F5608" s="6" t="s">
        <v>1970</v>
      </c>
      <c r="G5608" s="6" t="s">
        <v>22</v>
      </c>
      <c r="H5608" s="7">
        <v>43399.94427083333</v>
      </c>
      <c r="I5608" s="7">
        <v>43396.87672453704</v>
      </c>
      <c r="J5608" s="4">
        <f t="shared" si="438"/>
        <v>2018</v>
      </c>
      <c r="K5608" s="4">
        <f t="shared" si="439"/>
        <v>10</v>
      </c>
      <c r="L5608" s="6">
        <f t="shared" si="440"/>
        <v>265035.99999945145</v>
      </c>
      <c r="M5608" s="8">
        <f t="shared" si="436"/>
        <v>4417.2666666575242</v>
      </c>
      <c r="N5608" s="8">
        <f t="shared" si="437"/>
        <v>44172.666666575242</v>
      </c>
      <c r="O5608" s="18">
        <v>1</v>
      </c>
      <c r="P5608" s="6" t="s">
        <v>9273</v>
      </c>
      <c r="Q5608" s="6" t="s">
        <v>24</v>
      </c>
    </row>
    <row r="5609" spans="1:17" ht="15">
      <c r="A5609" s="6" t="s">
        <v>17</v>
      </c>
      <c r="B5609" s="6" t="s">
        <v>47</v>
      </c>
      <c r="C5609" s="6" t="s">
        <v>48</v>
      </c>
      <c r="D5609" s="6" t="s">
        <v>9274</v>
      </c>
      <c r="E5609" s="6">
        <v>2</v>
      </c>
      <c r="F5609" s="6" t="s">
        <v>1970</v>
      </c>
      <c r="G5609" s="6" t="s">
        <v>22</v>
      </c>
      <c r="H5609" s="7">
        <v>43399.948333333334</v>
      </c>
      <c r="I5609" s="7">
        <v>43396.87672453704</v>
      </c>
      <c r="J5609" s="4">
        <f t="shared" si="438"/>
        <v>2018</v>
      </c>
      <c r="K5609" s="4">
        <f t="shared" si="439"/>
        <v>10</v>
      </c>
      <c r="L5609" s="6">
        <f t="shared" si="440"/>
        <v>265386.99999977835</v>
      </c>
      <c r="M5609" s="8">
        <f t="shared" si="436"/>
        <v>4423.1166666629724</v>
      </c>
      <c r="N5609" s="8">
        <f t="shared" si="437"/>
        <v>8846.2333333259448</v>
      </c>
      <c r="O5609" s="18">
        <v>1</v>
      </c>
      <c r="P5609" s="6" t="s">
        <v>9275</v>
      </c>
      <c r="Q5609" s="6" t="s">
        <v>24</v>
      </c>
    </row>
    <row r="5610" spans="1:17" ht="15">
      <c r="A5610" s="6" t="s">
        <v>17</v>
      </c>
      <c r="B5610" s="6" t="s">
        <v>47</v>
      </c>
      <c r="C5610" s="6" t="s">
        <v>48</v>
      </c>
      <c r="D5610" s="6" t="s">
        <v>9276</v>
      </c>
      <c r="E5610" s="6">
        <v>15</v>
      </c>
      <c r="F5610" s="6" t="s">
        <v>1970</v>
      </c>
      <c r="G5610" s="6" t="s">
        <v>22</v>
      </c>
      <c r="H5610" s="7">
        <v>43399.945949074077</v>
      </c>
      <c r="I5610" s="7">
        <v>43396.87672453704</v>
      </c>
      <c r="J5610" s="4">
        <f t="shared" si="438"/>
        <v>2018</v>
      </c>
      <c r="K5610" s="4">
        <f t="shared" si="439"/>
        <v>10</v>
      </c>
      <c r="L5610" s="6">
        <f t="shared" si="440"/>
        <v>265181.00000002887</v>
      </c>
      <c r="M5610" s="8">
        <f t="shared" si="436"/>
        <v>4419.6833333338145</v>
      </c>
      <c r="N5610" s="8">
        <f t="shared" si="437"/>
        <v>66295.250000007218</v>
      </c>
      <c r="O5610" s="18">
        <v>1</v>
      </c>
      <c r="P5610" s="6" t="s">
        <v>9277</v>
      </c>
      <c r="Q5610" s="6" t="s">
        <v>24</v>
      </c>
    </row>
    <row r="5611" spans="1:17" ht="15">
      <c r="A5611" s="6" t="s">
        <v>17</v>
      </c>
      <c r="B5611" s="6" t="s">
        <v>47</v>
      </c>
      <c r="C5611" s="6" t="s">
        <v>48</v>
      </c>
      <c r="D5611" s="6" t="s">
        <v>49</v>
      </c>
      <c r="E5611" s="6">
        <v>62</v>
      </c>
      <c r="F5611" s="6" t="s">
        <v>1970</v>
      </c>
      <c r="G5611" s="6" t="s">
        <v>22</v>
      </c>
      <c r="H5611" s="7">
        <v>43399.920624999999</v>
      </c>
      <c r="I5611" s="7">
        <v>43396.87672453704</v>
      </c>
      <c r="J5611" s="4">
        <f t="shared" si="438"/>
        <v>2018</v>
      </c>
      <c r="K5611" s="4">
        <f t="shared" si="439"/>
        <v>10</v>
      </c>
      <c r="L5611" s="6">
        <f t="shared" si="440"/>
        <v>262992.99999964423</v>
      </c>
      <c r="M5611" s="8">
        <f t="shared" si="436"/>
        <v>4383.2166666607372</v>
      </c>
      <c r="N5611" s="8">
        <f t="shared" si="437"/>
        <v>271759.43333296571</v>
      </c>
      <c r="O5611" s="18">
        <v>1</v>
      </c>
      <c r="P5611" s="6" t="s">
        <v>9278</v>
      </c>
      <c r="Q5611" s="6" t="s">
        <v>24</v>
      </c>
    </row>
    <row r="5612" spans="1:17" ht="15">
      <c r="A5612" s="6" t="s">
        <v>17</v>
      </c>
      <c r="B5612" s="6" t="s">
        <v>47</v>
      </c>
      <c r="C5612" s="6" t="s">
        <v>48</v>
      </c>
      <c r="D5612" s="6" t="s">
        <v>9279</v>
      </c>
      <c r="E5612" s="6">
        <v>2</v>
      </c>
      <c r="F5612" s="6" t="s">
        <v>1970</v>
      </c>
      <c r="G5612" s="6" t="s">
        <v>22</v>
      </c>
      <c r="H5612" s="7">
        <v>43399.947928240741</v>
      </c>
      <c r="I5612" s="7">
        <v>43396.87672453704</v>
      </c>
      <c r="J5612" s="4">
        <f t="shared" si="438"/>
        <v>2018</v>
      </c>
      <c r="K5612" s="4">
        <f t="shared" si="439"/>
        <v>10</v>
      </c>
      <c r="L5612" s="6">
        <f t="shared" si="440"/>
        <v>265351.99999976903</v>
      </c>
      <c r="M5612" s="8">
        <f t="shared" si="436"/>
        <v>4422.5333333294839</v>
      </c>
      <c r="N5612" s="8">
        <f t="shared" si="437"/>
        <v>8845.0666666589677</v>
      </c>
      <c r="O5612" s="18">
        <v>1</v>
      </c>
      <c r="P5612" s="6" t="s">
        <v>9280</v>
      </c>
      <c r="Q5612" s="6" t="s">
        <v>24</v>
      </c>
    </row>
    <row r="5613" spans="1:17" ht="15">
      <c r="A5613" s="6" t="s">
        <v>17</v>
      </c>
      <c r="B5613" s="6" t="s">
        <v>47</v>
      </c>
      <c r="C5613" s="6" t="s">
        <v>48</v>
      </c>
      <c r="D5613" s="6" t="s">
        <v>902</v>
      </c>
      <c r="E5613" s="6">
        <v>21</v>
      </c>
      <c r="F5613" s="6" t="s">
        <v>1970</v>
      </c>
      <c r="G5613" s="6" t="s">
        <v>22</v>
      </c>
      <c r="H5613" s="7">
        <v>43399.949780092589</v>
      </c>
      <c r="I5613" s="7">
        <v>43396.87672453704</v>
      </c>
      <c r="J5613" s="4">
        <f t="shared" si="438"/>
        <v>2018</v>
      </c>
      <c r="K5613" s="4">
        <f t="shared" si="439"/>
        <v>10</v>
      </c>
      <c r="L5613" s="6">
        <f t="shared" si="440"/>
        <v>265511.99999945238</v>
      </c>
      <c r="M5613" s="8">
        <f t="shared" si="436"/>
        <v>4425.199999990873</v>
      </c>
      <c r="N5613" s="8">
        <f t="shared" si="437"/>
        <v>92929.199999808334</v>
      </c>
      <c r="O5613" s="18">
        <v>1</v>
      </c>
      <c r="P5613" s="6" t="s">
        <v>9281</v>
      </c>
      <c r="Q5613" s="6" t="s">
        <v>24</v>
      </c>
    </row>
    <row r="5614" spans="1:17" ht="15">
      <c r="A5614" s="6" t="s">
        <v>17</v>
      </c>
      <c r="B5614" s="6" t="s">
        <v>47</v>
      </c>
      <c r="C5614" s="6" t="s">
        <v>48</v>
      </c>
      <c r="D5614" s="6" t="s">
        <v>9282</v>
      </c>
      <c r="E5614" s="6">
        <v>1</v>
      </c>
      <c r="F5614" s="6" t="s">
        <v>1970</v>
      </c>
      <c r="G5614" s="6" t="s">
        <v>22</v>
      </c>
      <c r="H5614" s="7">
        <v>43399.939525462964</v>
      </c>
      <c r="I5614" s="7">
        <v>43396.87672453704</v>
      </c>
      <c r="J5614" s="4">
        <f t="shared" si="438"/>
        <v>2018</v>
      </c>
      <c r="K5614" s="4">
        <f t="shared" si="439"/>
        <v>10</v>
      </c>
      <c r="L5614" s="6">
        <f t="shared" si="440"/>
        <v>264625.99999979138</v>
      </c>
      <c r="M5614" s="8">
        <f t="shared" si="436"/>
        <v>4410.4333333298564</v>
      </c>
      <c r="N5614" s="8">
        <f t="shared" si="437"/>
        <v>4410.4333333298564</v>
      </c>
      <c r="O5614" s="18">
        <v>1</v>
      </c>
      <c r="P5614" s="6" t="s">
        <v>9283</v>
      </c>
      <c r="Q5614" s="6" t="s">
        <v>24</v>
      </c>
    </row>
    <row r="5615" spans="1:17" ht="15">
      <c r="A5615" s="6" t="s">
        <v>17</v>
      </c>
      <c r="B5615" s="6" t="s">
        <v>41</v>
      </c>
      <c r="C5615" s="6" t="s">
        <v>129</v>
      </c>
      <c r="D5615" s="6" t="s">
        <v>9284</v>
      </c>
      <c r="E5615" s="6">
        <v>6</v>
      </c>
      <c r="F5615" s="6" t="s">
        <v>1970</v>
      </c>
      <c r="G5615" s="6" t="s">
        <v>22</v>
      </c>
      <c r="H5615" s="7">
        <v>43401.833009259259</v>
      </c>
      <c r="I5615" s="7">
        <v>43396.908333333333</v>
      </c>
      <c r="J5615" s="4">
        <f t="shared" si="438"/>
        <v>2018</v>
      </c>
      <c r="K5615" s="4">
        <f t="shared" si="439"/>
        <v>10</v>
      </c>
      <c r="L5615" s="6">
        <f t="shared" si="440"/>
        <v>425491.99999999255</v>
      </c>
      <c r="M5615" s="8">
        <f t="shared" si="436"/>
        <v>7091.5333333332092</v>
      </c>
      <c r="N5615" s="8">
        <f t="shared" si="437"/>
        <v>42549.199999999255</v>
      </c>
      <c r="O5615" s="18">
        <v>1</v>
      </c>
      <c r="P5615" s="6" t="s">
        <v>9285</v>
      </c>
      <c r="Q5615" s="6" t="s">
        <v>24</v>
      </c>
    </row>
    <row r="5616" spans="1:17" ht="15">
      <c r="A5616" s="6" t="s">
        <v>17</v>
      </c>
      <c r="B5616" s="6" t="s">
        <v>18</v>
      </c>
      <c r="C5616" s="6" t="s">
        <v>35</v>
      </c>
      <c r="D5616" s="6" t="s">
        <v>9286</v>
      </c>
      <c r="E5616" s="6">
        <v>1</v>
      </c>
      <c r="F5616" s="6" t="s">
        <v>1970</v>
      </c>
      <c r="G5616" s="6" t="s">
        <v>22</v>
      </c>
      <c r="H5616" s="7">
        <v>43402.462175925924</v>
      </c>
      <c r="I5616" s="7">
        <v>43397.338148148148</v>
      </c>
      <c r="J5616" s="4">
        <f t="shared" si="438"/>
        <v>2018</v>
      </c>
      <c r="K5616" s="4">
        <f t="shared" si="439"/>
        <v>10</v>
      </c>
      <c r="L5616" s="6">
        <f t="shared" si="440"/>
        <v>442715.99999985192</v>
      </c>
      <c r="M5616" s="8">
        <f t="shared" si="436"/>
        <v>7378.599999997532</v>
      </c>
      <c r="N5616" s="8">
        <f t="shared" si="437"/>
        <v>7378.599999997532</v>
      </c>
      <c r="O5616" s="18">
        <v>1</v>
      </c>
      <c r="P5616" s="6" t="s">
        <v>9287</v>
      </c>
      <c r="Q5616" s="6" t="s">
        <v>24</v>
      </c>
    </row>
    <row r="5617" spans="1:17" ht="15">
      <c r="A5617" s="6" t="s">
        <v>17</v>
      </c>
      <c r="B5617" s="6" t="s">
        <v>47</v>
      </c>
      <c r="C5617" s="6" t="s">
        <v>52</v>
      </c>
      <c r="D5617" s="6" t="s">
        <v>714</v>
      </c>
      <c r="E5617" s="6">
        <v>4</v>
      </c>
      <c r="F5617" s="6" t="s">
        <v>1970</v>
      </c>
      <c r="G5617" s="6" t="s">
        <v>22</v>
      </c>
      <c r="H5617" s="7">
        <v>43398.376689814817</v>
      </c>
      <c r="I5617" s="7">
        <v>43397.43472222222</v>
      </c>
      <c r="J5617" s="4">
        <f t="shared" si="438"/>
        <v>2018</v>
      </c>
      <c r="K5617" s="4">
        <f t="shared" si="439"/>
        <v>10</v>
      </c>
      <c r="L5617" s="6">
        <f t="shared" si="440"/>
        <v>81386.000000336207</v>
      </c>
      <c r="M5617" s="8">
        <f t="shared" si="436"/>
        <v>1356.4333333389368</v>
      </c>
      <c r="N5617" s="8">
        <f t="shared" si="437"/>
        <v>5425.7333333557472</v>
      </c>
      <c r="O5617" s="18">
        <v>1</v>
      </c>
      <c r="P5617" s="6" t="s">
        <v>9288</v>
      </c>
      <c r="Q5617" s="6" t="s">
        <v>24</v>
      </c>
    </row>
    <row r="5618" spans="1:17" ht="15">
      <c r="A5618" s="6" t="s">
        <v>17</v>
      </c>
      <c r="B5618" s="6" t="s">
        <v>47</v>
      </c>
      <c r="C5618" s="6" t="s">
        <v>52</v>
      </c>
      <c r="D5618" s="6" t="s">
        <v>9289</v>
      </c>
      <c r="E5618" s="6">
        <v>7</v>
      </c>
      <c r="F5618" s="6" t="s">
        <v>1970</v>
      </c>
      <c r="G5618" s="6" t="s">
        <v>22</v>
      </c>
      <c r="H5618" s="7">
        <v>43398.376886574071</v>
      </c>
      <c r="I5618" s="7">
        <v>43397.43472222222</v>
      </c>
      <c r="J5618" s="4">
        <f t="shared" si="438"/>
        <v>2018</v>
      </c>
      <c r="K5618" s="4">
        <f t="shared" si="439"/>
        <v>10</v>
      </c>
      <c r="L5618" s="6">
        <f t="shared" si="440"/>
        <v>81402.999999909662</v>
      </c>
      <c r="M5618" s="8">
        <f t="shared" si="436"/>
        <v>1356.716666665161</v>
      </c>
      <c r="N5618" s="8">
        <f t="shared" si="437"/>
        <v>9497.0166666561272</v>
      </c>
      <c r="O5618" s="18">
        <v>1</v>
      </c>
      <c r="P5618" s="6" t="s">
        <v>9290</v>
      </c>
      <c r="Q5618" s="6" t="s">
        <v>24</v>
      </c>
    </row>
    <row r="5619" spans="1:17" ht="15">
      <c r="A5619" s="6" t="s">
        <v>17</v>
      </c>
      <c r="B5619" s="6" t="s">
        <v>47</v>
      </c>
      <c r="C5619" s="6" t="s">
        <v>52</v>
      </c>
      <c r="D5619" s="6" t="s">
        <v>1177</v>
      </c>
      <c r="E5619" s="6">
        <v>6</v>
      </c>
      <c r="F5619" s="6" t="s">
        <v>1970</v>
      </c>
      <c r="G5619" s="6" t="s">
        <v>22</v>
      </c>
      <c r="H5619" s="7">
        <v>43398.376307870371</v>
      </c>
      <c r="I5619" s="7">
        <v>43397.43472222222</v>
      </c>
      <c r="J5619" s="4">
        <f t="shared" si="438"/>
        <v>2018</v>
      </c>
      <c r="K5619" s="4">
        <f t="shared" si="439"/>
        <v>10</v>
      </c>
      <c r="L5619" s="6">
        <f t="shared" si="440"/>
        <v>81353.000000165775</v>
      </c>
      <c r="M5619" s="8">
        <f t="shared" si="436"/>
        <v>1355.8833333360963</v>
      </c>
      <c r="N5619" s="8">
        <f t="shared" si="437"/>
        <v>8135.3000000165775</v>
      </c>
      <c r="O5619" s="18">
        <v>1</v>
      </c>
      <c r="P5619" s="6" t="s">
        <v>9291</v>
      </c>
      <c r="Q5619" s="6" t="s">
        <v>24</v>
      </c>
    </row>
    <row r="5620" spans="1:17" ht="15">
      <c r="A5620" s="6" t="s">
        <v>17</v>
      </c>
      <c r="B5620" s="6" t="s">
        <v>47</v>
      </c>
      <c r="C5620" s="6" t="s">
        <v>52</v>
      </c>
      <c r="D5620" s="6" t="s">
        <v>4658</v>
      </c>
      <c r="E5620" s="6">
        <v>3</v>
      </c>
      <c r="F5620" s="6" t="s">
        <v>1970</v>
      </c>
      <c r="G5620" s="6" t="s">
        <v>22</v>
      </c>
      <c r="H5620" s="7">
        <v>43398.375694444447</v>
      </c>
      <c r="I5620" s="7">
        <v>43397.43472222222</v>
      </c>
      <c r="J5620" s="4">
        <f t="shared" si="438"/>
        <v>2018</v>
      </c>
      <c r="K5620" s="4">
        <f t="shared" si="439"/>
        <v>10</v>
      </c>
      <c r="L5620" s="6">
        <f t="shared" si="440"/>
        <v>81300.000000349246</v>
      </c>
      <c r="M5620" s="8">
        <f t="shared" si="436"/>
        <v>1355.0000000058208</v>
      </c>
      <c r="N5620" s="8">
        <f t="shared" si="437"/>
        <v>4065.0000000174623</v>
      </c>
      <c r="O5620" s="18">
        <v>1</v>
      </c>
      <c r="P5620" s="6" t="s">
        <v>9292</v>
      </c>
      <c r="Q5620" s="6" t="s">
        <v>24</v>
      </c>
    </row>
    <row r="5621" spans="1:17" ht="15">
      <c r="A5621" s="6" t="s">
        <v>17</v>
      </c>
      <c r="B5621" s="6" t="s">
        <v>47</v>
      </c>
      <c r="C5621" s="6" t="s">
        <v>52</v>
      </c>
      <c r="D5621" s="6" t="s">
        <v>9293</v>
      </c>
      <c r="E5621" s="6">
        <v>1</v>
      </c>
      <c r="F5621" s="6" t="s">
        <v>1970</v>
      </c>
      <c r="G5621" s="6" t="s">
        <v>22</v>
      </c>
      <c r="H5621" s="7">
        <v>43398.376099537039</v>
      </c>
      <c r="I5621" s="7">
        <v>43397.43472222222</v>
      </c>
      <c r="J5621" s="4">
        <f t="shared" si="438"/>
        <v>2018</v>
      </c>
      <c r="K5621" s="4">
        <f t="shared" si="439"/>
        <v>10</v>
      </c>
      <c r="L5621" s="6">
        <f t="shared" si="440"/>
        <v>81335.000000358559</v>
      </c>
      <c r="M5621" s="8">
        <f t="shared" si="436"/>
        <v>1355.5833333393093</v>
      </c>
      <c r="N5621" s="8">
        <f t="shared" si="437"/>
        <v>1355.5833333393093</v>
      </c>
      <c r="O5621" s="18">
        <v>1</v>
      </c>
      <c r="P5621" s="6" t="s">
        <v>9294</v>
      </c>
      <c r="Q5621" s="6" t="s">
        <v>24</v>
      </c>
    </row>
    <row r="5622" spans="1:17" ht="15">
      <c r="A5622" s="6" t="s">
        <v>17</v>
      </c>
      <c r="B5622" s="6" t="s">
        <v>47</v>
      </c>
      <c r="C5622" s="6" t="s">
        <v>52</v>
      </c>
      <c r="D5622" s="6" t="s">
        <v>9295</v>
      </c>
      <c r="E5622" s="6">
        <v>2</v>
      </c>
      <c r="F5622" s="6" t="s">
        <v>1970</v>
      </c>
      <c r="G5622" s="6" t="s">
        <v>22</v>
      </c>
      <c r="H5622" s="7">
        <v>43398.374988425923</v>
      </c>
      <c r="I5622" s="7">
        <v>43397.43472222222</v>
      </c>
      <c r="J5622" s="4">
        <f t="shared" si="438"/>
        <v>2018</v>
      </c>
      <c r="K5622" s="4">
        <f t="shared" si="439"/>
        <v>10</v>
      </c>
      <c r="L5622" s="6">
        <f t="shared" si="440"/>
        <v>81238.999999919906</v>
      </c>
      <c r="M5622" s="8">
        <f t="shared" si="436"/>
        <v>1353.9833333319984</v>
      </c>
      <c r="N5622" s="8">
        <f t="shared" si="437"/>
        <v>2707.9666666639969</v>
      </c>
      <c r="O5622" s="18">
        <v>1</v>
      </c>
      <c r="P5622" s="6" t="s">
        <v>9296</v>
      </c>
      <c r="Q5622" s="6" t="s">
        <v>24</v>
      </c>
    </row>
    <row r="5623" spans="1:17" ht="15">
      <c r="A5623" s="6" t="s">
        <v>17</v>
      </c>
      <c r="B5623" s="6" t="s">
        <v>47</v>
      </c>
      <c r="C5623" s="6" t="s">
        <v>52</v>
      </c>
      <c r="D5623" s="6" t="s">
        <v>9297</v>
      </c>
      <c r="E5623" s="6">
        <v>2</v>
      </c>
      <c r="F5623" s="6" t="s">
        <v>1970</v>
      </c>
      <c r="G5623" s="6" t="s">
        <v>22</v>
      </c>
      <c r="H5623" s="7">
        <v>43398.374826388892</v>
      </c>
      <c r="I5623" s="7">
        <v>43397.43472222222</v>
      </c>
      <c r="J5623" s="4">
        <f t="shared" si="438"/>
        <v>2018</v>
      </c>
      <c r="K5623" s="4">
        <f t="shared" si="439"/>
        <v>10</v>
      </c>
      <c r="L5623" s="6">
        <f t="shared" si="440"/>
        <v>81225.000000419095</v>
      </c>
      <c r="M5623" s="8">
        <f t="shared" si="436"/>
        <v>1353.7500000069849</v>
      </c>
      <c r="N5623" s="8">
        <f t="shared" si="437"/>
        <v>2707.5000000139698</v>
      </c>
      <c r="O5623" s="18">
        <v>1</v>
      </c>
      <c r="P5623" s="6" t="s">
        <v>9298</v>
      </c>
      <c r="Q5623" s="6" t="s">
        <v>24</v>
      </c>
    </row>
    <row r="5624" spans="1:17" ht="15">
      <c r="A5624" s="6" t="s">
        <v>17</v>
      </c>
      <c r="B5624" s="6" t="s">
        <v>47</v>
      </c>
      <c r="C5624" s="6" t="s">
        <v>52</v>
      </c>
      <c r="D5624" s="6" t="s">
        <v>9299</v>
      </c>
      <c r="E5624" s="6">
        <v>1</v>
      </c>
      <c r="F5624" s="6" t="s">
        <v>1970</v>
      </c>
      <c r="G5624" s="6" t="s">
        <v>22</v>
      </c>
      <c r="H5624" s="7">
        <v>43398.374641203707</v>
      </c>
      <c r="I5624" s="7">
        <v>43397.43472222222</v>
      </c>
      <c r="J5624" s="4">
        <f t="shared" si="438"/>
        <v>2018</v>
      </c>
      <c r="K5624" s="4">
        <f t="shared" si="439"/>
        <v>10</v>
      </c>
      <c r="L5624" s="6">
        <f t="shared" si="440"/>
        <v>81209.00000045076</v>
      </c>
      <c r="M5624" s="8">
        <f t="shared" si="436"/>
        <v>1353.483333340846</v>
      </c>
      <c r="N5624" s="8">
        <f t="shared" si="437"/>
        <v>1353.483333340846</v>
      </c>
      <c r="O5624" s="18">
        <v>1</v>
      </c>
      <c r="P5624" s="6" t="s">
        <v>9300</v>
      </c>
      <c r="Q5624" s="6" t="s">
        <v>24</v>
      </c>
    </row>
    <row r="5625" spans="1:17" ht="15">
      <c r="A5625" s="6" t="s">
        <v>17</v>
      </c>
      <c r="B5625" s="6" t="s">
        <v>47</v>
      </c>
      <c r="C5625" s="6" t="s">
        <v>52</v>
      </c>
      <c r="D5625" s="6" t="s">
        <v>3078</v>
      </c>
      <c r="E5625" s="6">
        <v>8</v>
      </c>
      <c r="F5625" s="6" t="s">
        <v>1970</v>
      </c>
      <c r="G5625" s="6" t="s">
        <v>22</v>
      </c>
      <c r="H5625" s="7">
        <v>43398.37158564815</v>
      </c>
      <c r="I5625" s="7">
        <v>43397.43472222222</v>
      </c>
      <c r="J5625" s="4">
        <f t="shared" si="438"/>
        <v>2018</v>
      </c>
      <c r="K5625" s="4">
        <f t="shared" si="439"/>
        <v>10</v>
      </c>
      <c r="L5625" s="6">
        <f t="shared" si="440"/>
        <v>80945.000000344589</v>
      </c>
      <c r="M5625" s="8">
        <f t="shared" si="436"/>
        <v>1349.0833333390765</v>
      </c>
      <c r="N5625" s="8">
        <f t="shared" si="437"/>
        <v>10792.666666712612</v>
      </c>
      <c r="O5625" s="18">
        <v>1</v>
      </c>
      <c r="P5625" s="6" t="s">
        <v>9301</v>
      </c>
      <c r="Q5625" s="6" t="s">
        <v>24</v>
      </c>
    </row>
    <row r="5626" spans="1:17" ht="15">
      <c r="A5626" s="6" t="s">
        <v>17</v>
      </c>
      <c r="B5626" s="6" t="s">
        <v>47</v>
      </c>
      <c r="C5626" s="6" t="s">
        <v>52</v>
      </c>
      <c r="D5626" s="6" t="s">
        <v>2850</v>
      </c>
      <c r="E5626" s="6">
        <v>46</v>
      </c>
      <c r="F5626" s="6" t="s">
        <v>1970</v>
      </c>
      <c r="G5626" s="6" t="s">
        <v>22</v>
      </c>
      <c r="H5626" s="7">
        <v>43398.371377314812</v>
      </c>
      <c r="I5626" s="7">
        <v>43397.43472222222</v>
      </c>
      <c r="J5626" s="4">
        <f t="shared" si="438"/>
        <v>2018</v>
      </c>
      <c r="K5626" s="4">
        <f t="shared" si="439"/>
        <v>10</v>
      </c>
      <c r="L5626" s="6">
        <f t="shared" si="440"/>
        <v>80926.99999990873</v>
      </c>
      <c r="M5626" s="8">
        <f t="shared" si="436"/>
        <v>1348.7833333318122</v>
      </c>
      <c r="N5626" s="8">
        <f t="shared" si="437"/>
        <v>62044.03333326336</v>
      </c>
      <c r="O5626" s="18">
        <v>1</v>
      </c>
      <c r="P5626" s="6" t="s">
        <v>9302</v>
      </c>
      <c r="Q5626" s="6" t="s">
        <v>24</v>
      </c>
    </row>
    <row r="5627" spans="1:17" ht="15">
      <c r="A5627" s="6" t="s">
        <v>17</v>
      </c>
      <c r="B5627" s="6" t="s">
        <v>47</v>
      </c>
      <c r="C5627" s="6" t="s">
        <v>52</v>
      </c>
      <c r="D5627" s="6" t="s">
        <v>9303</v>
      </c>
      <c r="E5627" s="6">
        <v>3</v>
      </c>
      <c r="F5627" s="6" t="s">
        <v>1970</v>
      </c>
      <c r="G5627" s="6" t="s">
        <v>22</v>
      </c>
      <c r="H5627" s="7">
        <v>43398.371203703704</v>
      </c>
      <c r="I5627" s="7">
        <v>43397.43472222222</v>
      </c>
      <c r="J5627" s="4">
        <f t="shared" si="438"/>
        <v>2018</v>
      </c>
      <c r="K5627" s="4">
        <f t="shared" si="439"/>
        <v>10</v>
      </c>
      <c r="L5627" s="6">
        <f t="shared" si="440"/>
        <v>80912.000000174157</v>
      </c>
      <c r="M5627" s="8">
        <f t="shared" si="436"/>
        <v>1348.533333336236</v>
      </c>
      <c r="N5627" s="8">
        <f t="shared" si="437"/>
        <v>4045.6000000087079</v>
      </c>
      <c r="O5627" s="18">
        <v>1</v>
      </c>
      <c r="P5627" s="6" t="s">
        <v>9304</v>
      </c>
      <c r="Q5627" s="6" t="s">
        <v>24</v>
      </c>
    </row>
    <row r="5628" spans="1:17" ht="15">
      <c r="A5628" s="6" t="s">
        <v>17</v>
      </c>
      <c r="B5628" s="6" t="s">
        <v>47</v>
      </c>
      <c r="C5628" s="6" t="s">
        <v>52</v>
      </c>
      <c r="D5628" s="6" t="s">
        <v>9305</v>
      </c>
      <c r="E5628" s="6">
        <v>1</v>
      </c>
      <c r="F5628" s="6" t="s">
        <v>1970</v>
      </c>
      <c r="G5628" s="6" t="s">
        <v>22</v>
      </c>
      <c r="H5628" s="7">
        <v>43398.371041666665</v>
      </c>
      <c r="I5628" s="7">
        <v>43397.43472222222</v>
      </c>
      <c r="J5628" s="4">
        <f t="shared" si="438"/>
        <v>2018</v>
      </c>
      <c r="K5628" s="4">
        <f t="shared" si="439"/>
        <v>10</v>
      </c>
      <c r="L5628" s="6">
        <f t="shared" si="440"/>
        <v>80898.000000044703</v>
      </c>
      <c r="M5628" s="8">
        <f t="shared" si="436"/>
        <v>1348.3000000007451</v>
      </c>
      <c r="N5628" s="8">
        <f t="shared" si="437"/>
        <v>1348.3000000007451</v>
      </c>
      <c r="O5628" s="18">
        <v>1</v>
      </c>
      <c r="P5628" s="6" t="s">
        <v>9306</v>
      </c>
      <c r="Q5628" s="6" t="s">
        <v>24</v>
      </c>
    </row>
    <row r="5629" spans="1:17" ht="15">
      <c r="A5629" s="6" t="s">
        <v>17</v>
      </c>
      <c r="B5629" s="6" t="s">
        <v>47</v>
      </c>
      <c r="C5629" s="6" t="s">
        <v>52</v>
      </c>
      <c r="D5629" s="6" t="s">
        <v>9307</v>
      </c>
      <c r="E5629" s="6">
        <v>2</v>
      </c>
      <c r="F5629" s="6" t="s">
        <v>1970</v>
      </c>
      <c r="G5629" s="6" t="s">
        <v>22</v>
      </c>
      <c r="H5629" s="7">
        <v>43398.371805555558</v>
      </c>
      <c r="I5629" s="7">
        <v>43397.43472222222</v>
      </c>
      <c r="J5629" s="4">
        <f t="shared" si="438"/>
        <v>2018</v>
      </c>
      <c r="K5629" s="4">
        <f t="shared" si="439"/>
        <v>10</v>
      </c>
      <c r="L5629" s="6">
        <f t="shared" si="440"/>
        <v>80964.000000385568</v>
      </c>
      <c r="M5629" s="8">
        <f t="shared" si="436"/>
        <v>1349.4000000064261</v>
      </c>
      <c r="N5629" s="8">
        <f t="shared" si="437"/>
        <v>2698.8000000128523</v>
      </c>
      <c r="O5629" s="18">
        <v>1</v>
      </c>
      <c r="P5629" s="6" t="s">
        <v>9308</v>
      </c>
      <c r="Q5629" s="6" t="s">
        <v>24</v>
      </c>
    </row>
    <row r="5630" spans="1:17" ht="15">
      <c r="A5630" s="6" t="s">
        <v>17</v>
      </c>
      <c r="B5630" s="6" t="s">
        <v>47</v>
      </c>
      <c r="C5630" s="6" t="s">
        <v>52</v>
      </c>
      <c r="D5630" s="6" t="s">
        <v>1991</v>
      </c>
      <c r="E5630" s="6">
        <v>2</v>
      </c>
      <c r="F5630" s="6" t="s">
        <v>1970</v>
      </c>
      <c r="G5630" s="6" t="s">
        <v>22</v>
      </c>
      <c r="H5630" s="7">
        <v>43398.374027777776</v>
      </c>
      <c r="I5630" s="7">
        <v>43397.43472222222</v>
      </c>
      <c r="J5630" s="4">
        <f t="shared" si="438"/>
        <v>2018</v>
      </c>
      <c r="K5630" s="4">
        <f t="shared" si="439"/>
        <v>10</v>
      </c>
      <c r="L5630" s="6">
        <f t="shared" si="440"/>
        <v>81156.000000005588</v>
      </c>
      <c r="M5630" s="8">
        <f t="shared" si="436"/>
        <v>1352.6000000000931</v>
      </c>
      <c r="N5630" s="8">
        <f t="shared" si="437"/>
        <v>2705.2000000001863</v>
      </c>
      <c r="O5630" s="18">
        <v>1</v>
      </c>
      <c r="P5630" s="6" t="s">
        <v>9309</v>
      </c>
      <c r="Q5630" s="6" t="s">
        <v>24</v>
      </c>
    </row>
    <row r="5631" spans="1:17" ht="15">
      <c r="A5631" s="6" t="s">
        <v>17</v>
      </c>
      <c r="B5631" s="6" t="s">
        <v>47</v>
      </c>
      <c r="C5631" s="6" t="s">
        <v>52</v>
      </c>
      <c r="D5631" s="6" t="s">
        <v>9310</v>
      </c>
      <c r="E5631" s="6">
        <v>1</v>
      </c>
      <c r="F5631" s="6" t="s">
        <v>1970</v>
      </c>
      <c r="G5631" s="6" t="s">
        <v>22</v>
      </c>
      <c r="H5631" s="7">
        <v>43398.135150462964</v>
      </c>
      <c r="I5631" s="7">
        <v>43397.43472222222</v>
      </c>
      <c r="J5631" s="4">
        <f t="shared" si="438"/>
        <v>2018</v>
      </c>
      <c r="K5631" s="4">
        <f t="shared" si="439"/>
        <v>10</v>
      </c>
      <c r="L5631" s="6">
        <f t="shared" si="440"/>
        <v>60517.00000022538</v>
      </c>
      <c r="M5631" s="8">
        <f t="shared" si="436"/>
        <v>1008.616666670423</v>
      </c>
      <c r="N5631" s="8">
        <f t="shared" si="437"/>
        <v>1008.616666670423</v>
      </c>
      <c r="O5631" s="18">
        <v>1</v>
      </c>
      <c r="P5631" s="6" t="s">
        <v>9311</v>
      </c>
      <c r="Q5631" s="6" t="s">
        <v>24</v>
      </c>
    </row>
    <row r="5632" spans="1:17" ht="15">
      <c r="A5632" s="6" t="s">
        <v>17</v>
      </c>
      <c r="B5632" s="6" t="s">
        <v>47</v>
      </c>
      <c r="C5632" s="6" t="s">
        <v>52</v>
      </c>
      <c r="D5632" s="6" t="s">
        <v>378</v>
      </c>
      <c r="E5632" s="6">
        <v>3</v>
      </c>
      <c r="F5632" s="6" t="s">
        <v>1970</v>
      </c>
      <c r="G5632" s="6" t="s">
        <v>22</v>
      </c>
      <c r="H5632" s="7">
        <v>43398.374247685184</v>
      </c>
      <c r="I5632" s="7">
        <v>43397.43472222222</v>
      </c>
      <c r="J5632" s="4">
        <f t="shared" si="438"/>
        <v>2018</v>
      </c>
      <c r="K5632" s="4">
        <f t="shared" si="439"/>
        <v>10</v>
      </c>
      <c r="L5632" s="6">
        <f t="shared" si="440"/>
        <v>81175.000000046566</v>
      </c>
      <c r="M5632" s="8">
        <f t="shared" si="441" ref="M5632:M5695">+L5632/60</f>
        <v>1352.9166666674428</v>
      </c>
      <c r="N5632" s="8">
        <f t="shared" si="442" ref="N5632:N5695">+M5632*E5632</f>
        <v>4058.7500000023283</v>
      </c>
      <c r="O5632" s="18">
        <v>1</v>
      </c>
      <c r="P5632" s="6" t="s">
        <v>9312</v>
      </c>
      <c r="Q5632" s="6" t="s">
        <v>24</v>
      </c>
    </row>
    <row r="5633" spans="1:17" ht="15">
      <c r="A5633" s="6" t="s">
        <v>17</v>
      </c>
      <c r="B5633" s="6" t="s">
        <v>47</v>
      </c>
      <c r="C5633" s="6" t="s">
        <v>52</v>
      </c>
      <c r="D5633" s="6" t="s">
        <v>9313</v>
      </c>
      <c r="E5633" s="6">
        <v>2</v>
      </c>
      <c r="F5633" s="6" t="s">
        <v>1970</v>
      </c>
      <c r="G5633" s="6" t="s">
        <v>22</v>
      </c>
      <c r="H5633" s="7">
        <v>43398.377291666664</v>
      </c>
      <c r="I5633" s="7">
        <v>43397.43472222222</v>
      </c>
      <c r="J5633" s="4">
        <f t="shared" si="438"/>
        <v>2018</v>
      </c>
      <c r="K5633" s="4">
        <f t="shared" si="439"/>
        <v>10</v>
      </c>
      <c r="L5633" s="6">
        <f t="shared" si="440"/>
        <v>81437.999999918975</v>
      </c>
      <c r="M5633" s="8">
        <f t="shared" si="441"/>
        <v>1357.2999999986496</v>
      </c>
      <c r="N5633" s="8">
        <f t="shared" si="442"/>
        <v>2714.5999999972992</v>
      </c>
      <c r="O5633" s="18">
        <v>1</v>
      </c>
      <c r="P5633" s="6" t="s">
        <v>9314</v>
      </c>
      <c r="Q5633" s="6" t="s">
        <v>24</v>
      </c>
    </row>
    <row r="5634" spans="1:17" ht="15">
      <c r="A5634" s="6" t="s">
        <v>17</v>
      </c>
      <c r="B5634" s="6" t="s">
        <v>47</v>
      </c>
      <c r="C5634" s="6" t="s">
        <v>52</v>
      </c>
      <c r="D5634" s="6" t="s">
        <v>9315</v>
      </c>
      <c r="E5634" s="6">
        <v>1</v>
      </c>
      <c r="F5634" s="6" t="s">
        <v>1970</v>
      </c>
      <c r="G5634" s="6" t="s">
        <v>22</v>
      </c>
      <c r="H5634" s="7">
        <v>43398.375497685185</v>
      </c>
      <c r="I5634" s="7">
        <v>43397.43472222222</v>
      </c>
      <c r="J5634" s="4">
        <f t="shared" si="438"/>
        <v>2018</v>
      </c>
      <c r="K5634" s="4">
        <f t="shared" si="439"/>
        <v>10</v>
      </c>
      <c r="L5634" s="6">
        <f t="shared" si="440"/>
        <v>81283.000000147149</v>
      </c>
      <c r="M5634" s="8">
        <f t="shared" si="441"/>
        <v>1354.7166666691191</v>
      </c>
      <c r="N5634" s="8">
        <f t="shared" si="442"/>
        <v>1354.7166666691191</v>
      </c>
      <c r="O5634" s="18">
        <v>1</v>
      </c>
      <c r="P5634" s="6" t="s">
        <v>9316</v>
      </c>
      <c r="Q5634" s="6" t="s">
        <v>24</v>
      </c>
    </row>
    <row r="5635" spans="1:17" ht="15">
      <c r="A5635" s="6" t="s">
        <v>17</v>
      </c>
      <c r="B5635" s="6" t="s">
        <v>47</v>
      </c>
      <c r="C5635" s="6" t="s">
        <v>52</v>
      </c>
      <c r="D5635" s="6" t="s">
        <v>9317</v>
      </c>
      <c r="E5635" s="6">
        <v>1</v>
      </c>
      <c r="F5635" s="6" t="s">
        <v>1970</v>
      </c>
      <c r="G5635" s="6" t="s">
        <v>22</v>
      </c>
      <c r="H5635" s="7">
        <v>43398.36855324074</v>
      </c>
      <c r="I5635" s="7">
        <v>43397.43472222222</v>
      </c>
      <c r="J5635" s="4">
        <f t="shared" si="443" ref="J5635:J5698">YEAR(I5635)</f>
        <v>2018</v>
      </c>
      <c r="K5635" s="4">
        <f t="shared" si="444" ref="K5635:K5698">MONTH(I5635)</f>
        <v>10</v>
      </c>
      <c r="L5635" s="6">
        <f t="shared" si="440"/>
        <v>80683.0000000773</v>
      </c>
      <c r="M5635" s="8">
        <f t="shared" si="441"/>
        <v>1344.716666667955</v>
      </c>
      <c r="N5635" s="8">
        <f t="shared" si="442"/>
        <v>1344.716666667955</v>
      </c>
      <c r="O5635" s="18">
        <v>1</v>
      </c>
      <c r="P5635" s="6" t="s">
        <v>9318</v>
      </c>
      <c r="Q5635" s="6" t="s">
        <v>24</v>
      </c>
    </row>
    <row r="5636" spans="1:17" ht="15">
      <c r="A5636" s="6" t="s">
        <v>17</v>
      </c>
      <c r="B5636" s="6" t="s">
        <v>47</v>
      </c>
      <c r="C5636" s="6" t="s">
        <v>52</v>
      </c>
      <c r="D5636" s="6" t="s">
        <v>9319</v>
      </c>
      <c r="E5636" s="6">
        <v>3</v>
      </c>
      <c r="F5636" s="6" t="s">
        <v>1970</v>
      </c>
      <c r="G5636" s="6" t="s">
        <v>22</v>
      </c>
      <c r="H5636" s="7">
        <v>43398.370671296296</v>
      </c>
      <c r="I5636" s="7">
        <v>43397.43472222222</v>
      </c>
      <c r="J5636" s="4">
        <f t="shared" si="443"/>
        <v>2018</v>
      </c>
      <c r="K5636" s="4">
        <f t="shared" si="444"/>
        <v>10</v>
      </c>
      <c r="L5636" s="6">
        <f t="shared" si="440"/>
        <v>80866.000000108033</v>
      </c>
      <c r="M5636" s="8">
        <f t="shared" si="441"/>
        <v>1347.7666666684672</v>
      </c>
      <c r="N5636" s="8">
        <f t="shared" si="442"/>
        <v>4043.3000000054017</v>
      </c>
      <c r="O5636" s="18">
        <v>1</v>
      </c>
      <c r="P5636" s="6" t="s">
        <v>9320</v>
      </c>
      <c r="Q5636" s="6" t="s">
        <v>24</v>
      </c>
    </row>
    <row r="5637" spans="1:17" ht="15">
      <c r="A5637" s="6" t="s">
        <v>17</v>
      </c>
      <c r="B5637" s="6" t="s">
        <v>47</v>
      </c>
      <c r="C5637" s="6" t="s">
        <v>52</v>
      </c>
      <c r="D5637" s="6" t="s">
        <v>9321</v>
      </c>
      <c r="E5637" s="6">
        <v>2</v>
      </c>
      <c r="F5637" s="6" t="s">
        <v>1970</v>
      </c>
      <c r="G5637" s="6" t="s">
        <v>22</v>
      </c>
      <c r="H5637" s="7">
        <v>43398.370486111111</v>
      </c>
      <c r="I5637" s="7">
        <v>43397.43472222222</v>
      </c>
      <c r="J5637" s="4">
        <f t="shared" si="443"/>
        <v>2018</v>
      </c>
      <c r="K5637" s="4">
        <f t="shared" si="444"/>
        <v>10</v>
      </c>
      <c r="L5637" s="6">
        <f t="shared" si="440"/>
        <v>80850.000000139698</v>
      </c>
      <c r="M5637" s="8">
        <f t="shared" si="441"/>
        <v>1347.5000000023283</v>
      </c>
      <c r="N5637" s="8">
        <f t="shared" si="442"/>
        <v>2695.0000000046566</v>
      </c>
      <c r="O5637" s="18">
        <v>1</v>
      </c>
      <c r="P5637" s="6" t="s">
        <v>9322</v>
      </c>
      <c r="Q5637" s="6" t="s">
        <v>24</v>
      </c>
    </row>
    <row r="5638" spans="1:17" ht="15">
      <c r="A5638" s="6" t="s">
        <v>17</v>
      </c>
      <c r="B5638" s="6" t="s">
        <v>47</v>
      </c>
      <c r="C5638" s="6" t="s">
        <v>52</v>
      </c>
      <c r="D5638" s="6" t="s">
        <v>3208</v>
      </c>
      <c r="E5638" s="6">
        <v>1</v>
      </c>
      <c r="F5638" s="6" t="s">
        <v>1970</v>
      </c>
      <c r="G5638" s="6" t="s">
        <v>22</v>
      </c>
      <c r="H5638" s="7">
        <v>43398.370324074072</v>
      </c>
      <c r="I5638" s="7">
        <v>43397.43472222222</v>
      </c>
      <c r="J5638" s="4">
        <f t="shared" si="443"/>
        <v>2018</v>
      </c>
      <c r="K5638" s="4">
        <f t="shared" si="444"/>
        <v>10</v>
      </c>
      <c r="L5638" s="6">
        <f t="shared" si="440"/>
        <v>80836.000000010245</v>
      </c>
      <c r="M5638" s="8">
        <f t="shared" si="441"/>
        <v>1347.2666666668374</v>
      </c>
      <c r="N5638" s="8">
        <f t="shared" si="442"/>
        <v>1347.2666666668374</v>
      </c>
      <c r="O5638" s="18">
        <v>1</v>
      </c>
      <c r="P5638" s="6" t="s">
        <v>9323</v>
      </c>
      <c r="Q5638" s="6" t="s">
        <v>24</v>
      </c>
    </row>
    <row r="5639" spans="1:17" ht="15">
      <c r="A5639" s="6" t="s">
        <v>17</v>
      </c>
      <c r="B5639" s="6" t="s">
        <v>47</v>
      </c>
      <c r="C5639" s="6" t="s">
        <v>52</v>
      </c>
      <c r="D5639" s="6" t="s">
        <v>9324</v>
      </c>
      <c r="E5639" s="6">
        <v>1</v>
      </c>
      <c r="F5639" s="6" t="s">
        <v>1970</v>
      </c>
      <c r="G5639" s="6" t="s">
        <v>22</v>
      </c>
      <c r="H5639" s="7">
        <v>43398.369953703703</v>
      </c>
      <c r="I5639" s="7">
        <v>43397.43472222222</v>
      </c>
      <c r="J5639" s="4">
        <f t="shared" si="443"/>
        <v>2018</v>
      </c>
      <c r="K5639" s="4">
        <f t="shared" si="444"/>
        <v>10</v>
      </c>
      <c r="L5639" s="6">
        <f t="shared" si="440"/>
        <v>80804.000000073574</v>
      </c>
      <c r="M5639" s="8">
        <f t="shared" si="441"/>
        <v>1346.7333333345596</v>
      </c>
      <c r="N5639" s="8">
        <f t="shared" si="442"/>
        <v>1346.7333333345596</v>
      </c>
      <c r="O5639" s="18">
        <v>1</v>
      </c>
      <c r="P5639" s="6" t="s">
        <v>9325</v>
      </c>
      <c r="Q5639" s="6" t="s">
        <v>24</v>
      </c>
    </row>
    <row r="5640" spans="1:17" ht="15">
      <c r="A5640" s="6" t="s">
        <v>17</v>
      </c>
      <c r="B5640" s="6" t="s">
        <v>47</v>
      </c>
      <c r="C5640" s="6" t="s">
        <v>52</v>
      </c>
      <c r="D5640" s="6" t="s">
        <v>138</v>
      </c>
      <c r="E5640" s="6">
        <v>4</v>
      </c>
      <c r="F5640" s="6" t="s">
        <v>1970</v>
      </c>
      <c r="G5640" s="6" t="s">
        <v>22</v>
      </c>
      <c r="H5640" s="7">
        <v>43398.369490740741</v>
      </c>
      <c r="I5640" s="7">
        <v>43397.43472222222</v>
      </c>
      <c r="J5640" s="4">
        <f t="shared" si="443"/>
        <v>2018</v>
      </c>
      <c r="K5640" s="4">
        <f t="shared" si="444"/>
        <v>10</v>
      </c>
      <c r="L5640" s="6">
        <f t="shared" si="440"/>
        <v>80764.000000152737</v>
      </c>
      <c r="M5640" s="8">
        <f t="shared" si="441"/>
        <v>1346.0666666692123</v>
      </c>
      <c r="N5640" s="8">
        <f t="shared" si="442"/>
        <v>5384.2666666768491</v>
      </c>
      <c r="O5640" s="18">
        <v>1</v>
      </c>
      <c r="P5640" s="6" t="s">
        <v>9326</v>
      </c>
      <c r="Q5640" s="6" t="s">
        <v>24</v>
      </c>
    </row>
    <row r="5641" spans="1:17" ht="15">
      <c r="A5641" s="6" t="s">
        <v>17</v>
      </c>
      <c r="B5641" s="6" t="s">
        <v>47</v>
      </c>
      <c r="C5641" s="6" t="s">
        <v>52</v>
      </c>
      <c r="D5641" s="6" t="s">
        <v>9327</v>
      </c>
      <c r="E5641" s="6">
        <v>1</v>
      </c>
      <c r="F5641" s="6" t="s">
        <v>1970</v>
      </c>
      <c r="G5641" s="6" t="s">
        <v>22</v>
      </c>
      <c r="H5641" s="7">
        <v>43398.369780092595</v>
      </c>
      <c r="I5641" s="7">
        <v>43397.43472222222</v>
      </c>
      <c r="J5641" s="4">
        <f t="shared" si="443"/>
        <v>2018</v>
      </c>
      <c r="K5641" s="4">
        <f t="shared" si="444"/>
        <v>10</v>
      </c>
      <c r="L5641" s="6">
        <f t="shared" si="440"/>
        <v>80789.000000339001</v>
      </c>
      <c r="M5641" s="8">
        <f t="shared" si="441"/>
        <v>1346.4833333389834</v>
      </c>
      <c r="N5641" s="8">
        <f t="shared" si="442"/>
        <v>1346.4833333389834</v>
      </c>
      <c r="O5641" s="18">
        <v>1</v>
      </c>
      <c r="P5641" s="6" t="s">
        <v>9328</v>
      </c>
      <c r="Q5641" s="6" t="s">
        <v>24</v>
      </c>
    </row>
    <row r="5642" spans="1:17" ht="15">
      <c r="A5642" s="6" t="s">
        <v>17</v>
      </c>
      <c r="B5642" s="6" t="s">
        <v>47</v>
      </c>
      <c r="C5642" s="6" t="s">
        <v>52</v>
      </c>
      <c r="D5642" s="6" t="s">
        <v>9329</v>
      </c>
      <c r="E5642" s="6">
        <v>2</v>
      </c>
      <c r="F5642" s="6" t="s">
        <v>1970</v>
      </c>
      <c r="G5642" s="6" t="s">
        <v>22</v>
      </c>
      <c r="H5642" s="7">
        <v>43398.369317129633</v>
      </c>
      <c r="I5642" s="7">
        <v>43397.43472222222</v>
      </c>
      <c r="J5642" s="4">
        <f t="shared" si="443"/>
        <v>2018</v>
      </c>
      <c r="K5642" s="4">
        <f t="shared" si="444"/>
        <v>10</v>
      </c>
      <c r="L5642" s="6">
        <f t="shared" si="445" ref="L5642:L5705">(H5642-I5642)*60*24*60</f>
        <v>80749.000000418164</v>
      </c>
      <c r="M5642" s="8">
        <f t="shared" si="441"/>
        <v>1345.8166666736361</v>
      </c>
      <c r="N5642" s="8">
        <f t="shared" si="442"/>
        <v>2691.6333333472721</v>
      </c>
      <c r="O5642" s="18">
        <v>1</v>
      </c>
      <c r="P5642" s="6" t="s">
        <v>9330</v>
      </c>
      <c r="Q5642" s="6" t="s">
        <v>24</v>
      </c>
    </row>
    <row r="5643" spans="1:17" ht="15">
      <c r="A5643" s="6" t="s">
        <v>17</v>
      </c>
      <c r="B5643" s="6" t="s">
        <v>47</v>
      </c>
      <c r="C5643" s="6" t="s">
        <v>52</v>
      </c>
      <c r="D5643" s="6" t="s">
        <v>9331</v>
      </c>
      <c r="E5643" s="6">
        <v>1</v>
      </c>
      <c r="F5643" s="6" t="s">
        <v>1970</v>
      </c>
      <c r="G5643" s="6" t="s">
        <v>22</v>
      </c>
      <c r="H5643" s="7">
        <v>43398.368981481479</v>
      </c>
      <c r="I5643" s="7">
        <v>43397.43472222222</v>
      </c>
      <c r="J5643" s="4">
        <f t="shared" si="443"/>
        <v>2018</v>
      </c>
      <c r="K5643" s="4">
        <f t="shared" si="444"/>
        <v>10</v>
      </c>
      <c r="L5643" s="6">
        <f t="shared" si="445"/>
        <v>80719.999999925494</v>
      </c>
      <c r="M5643" s="8">
        <f t="shared" si="441"/>
        <v>1345.3333333320916</v>
      </c>
      <c r="N5643" s="8">
        <f t="shared" si="442"/>
        <v>1345.3333333320916</v>
      </c>
      <c r="O5643" s="18">
        <v>1</v>
      </c>
      <c r="P5643" s="6" t="s">
        <v>9332</v>
      </c>
      <c r="Q5643" s="6" t="s">
        <v>24</v>
      </c>
    </row>
    <row r="5644" spans="1:17" ht="15">
      <c r="A5644" s="6" t="s">
        <v>17</v>
      </c>
      <c r="B5644" s="6" t="s">
        <v>47</v>
      </c>
      <c r="C5644" s="6" t="s">
        <v>52</v>
      </c>
      <c r="D5644" s="6" t="s">
        <v>812</v>
      </c>
      <c r="E5644" s="6">
        <v>2</v>
      </c>
      <c r="F5644" s="6" t="s">
        <v>1970</v>
      </c>
      <c r="G5644" s="6" t="s">
        <v>22</v>
      </c>
      <c r="H5644" s="7">
        <v>43398.368784722225</v>
      </c>
      <c r="I5644" s="7">
        <v>43397.43472222222</v>
      </c>
      <c r="J5644" s="4">
        <f t="shared" si="443"/>
        <v>2018</v>
      </c>
      <c r="K5644" s="4">
        <f t="shared" si="444"/>
        <v>10</v>
      </c>
      <c r="L5644" s="6">
        <f t="shared" si="445"/>
        <v>80703.00000035204</v>
      </c>
      <c r="M5644" s="8">
        <f t="shared" si="441"/>
        <v>1345.0500000058673</v>
      </c>
      <c r="N5644" s="8">
        <f t="shared" si="442"/>
        <v>2690.1000000117347</v>
      </c>
      <c r="O5644" s="18">
        <v>1</v>
      </c>
      <c r="P5644" s="6" t="s">
        <v>9333</v>
      </c>
      <c r="Q5644" s="6" t="s">
        <v>24</v>
      </c>
    </row>
    <row r="5645" spans="1:17" ht="15">
      <c r="A5645" s="6" t="s">
        <v>17</v>
      </c>
      <c r="B5645" s="6" t="s">
        <v>47</v>
      </c>
      <c r="C5645" s="6" t="s">
        <v>52</v>
      </c>
      <c r="D5645" s="6" t="s">
        <v>3549</v>
      </c>
      <c r="E5645" s="6">
        <v>9</v>
      </c>
      <c r="F5645" s="6" t="s">
        <v>1970</v>
      </c>
      <c r="G5645" s="6" t="s">
        <v>22</v>
      </c>
      <c r="H5645" s="7">
        <v>43398.368055555555</v>
      </c>
      <c r="I5645" s="7">
        <v>43397.43472222222</v>
      </c>
      <c r="J5645" s="4">
        <f t="shared" si="443"/>
        <v>2018</v>
      </c>
      <c r="K5645" s="4">
        <f t="shared" si="444"/>
        <v>10</v>
      </c>
      <c r="L5645" s="6">
        <f t="shared" si="445"/>
        <v>80640.000000083819</v>
      </c>
      <c r="M5645" s="8">
        <f t="shared" si="441"/>
        <v>1344.000000001397</v>
      </c>
      <c r="N5645" s="8">
        <f t="shared" si="442"/>
        <v>12096.000000012573</v>
      </c>
      <c r="O5645" s="18">
        <v>1</v>
      </c>
      <c r="P5645" s="6" t="s">
        <v>9334</v>
      </c>
      <c r="Q5645" s="6" t="s">
        <v>24</v>
      </c>
    </row>
    <row r="5646" spans="1:17" ht="15">
      <c r="A5646" s="6" t="s">
        <v>17</v>
      </c>
      <c r="B5646" s="6" t="s">
        <v>47</v>
      </c>
      <c r="C5646" s="6" t="s">
        <v>52</v>
      </c>
      <c r="D5646" s="6" t="s">
        <v>9335</v>
      </c>
      <c r="E5646" s="6">
        <v>5</v>
      </c>
      <c r="F5646" s="6" t="s">
        <v>1970</v>
      </c>
      <c r="G5646" s="6" t="s">
        <v>22</v>
      </c>
      <c r="H5646" s="7">
        <v>43398.378171296295</v>
      </c>
      <c r="I5646" s="7">
        <v>43397.43472222222</v>
      </c>
      <c r="J5646" s="4">
        <f t="shared" si="443"/>
        <v>2018</v>
      </c>
      <c r="K5646" s="4">
        <f t="shared" si="444"/>
        <v>10</v>
      </c>
      <c r="L5646" s="6">
        <f t="shared" si="445"/>
        <v>81514.000000082888</v>
      </c>
      <c r="M5646" s="8">
        <f t="shared" si="441"/>
        <v>1358.5666666680481</v>
      </c>
      <c r="N5646" s="8">
        <f t="shared" si="442"/>
        <v>6792.8333333402406</v>
      </c>
      <c r="O5646" s="18">
        <v>1</v>
      </c>
      <c r="P5646" s="6" t="s">
        <v>9336</v>
      </c>
      <c r="Q5646" s="6" t="s">
        <v>24</v>
      </c>
    </row>
    <row r="5647" spans="1:17" ht="15">
      <c r="A5647" s="6" t="s">
        <v>17</v>
      </c>
      <c r="B5647" s="6" t="s">
        <v>47</v>
      </c>
      <c r="C5647" s="6" t="s">
        <v>52</v>
      </c>
      <c r="D5647" s="6" t="s">
        <v>6206</v>
      </c>
      <c r="E5647" s="6">
        <v>6</v>
      </c>
      <c r="F5647" s="6" t="s">
        <v>1970</v>
      </c>
      <c r="G5647" s="6" t="s">
        <v>22</v>
      </c>
      <c r="H5647" s="7">
        <v>43398.400752314818</v>
      </c>
      <c r="I5647" s="7">
        <v>43397.43472222222</v>
      </c>
      <c r="J5647" s="4">
        <f t="shared" si="443"/>
        <v>2018</v>
      </c>
      <c r="K5647" s="4">
        <f t="shared" si="444"/>
        <v>10</v>
      </c>
      <c r="L5647" s="6">
        <f t="shared" si="445"/>
        <v>83465.000000386499</v>
      </c>
      <c r="M5647" s="8">
        <f t="shared" si="441"/>
        <v>1391.083333339775</v>
      </c>
      <c r="N5647" s="8">
        <f t="shared" si="442"/>
        <v>8346.5000000386499</v>
      </c>
      <c r="O5647" s="18">
        <v>1</v>
      </c>
      <c r="P5647" s="6" t="s">
        <v>9337</v>
      </c>
      <c r="Q5647" s="6" t="s">
        <v>24</v>
      </c>
    </row>
    <row r="5648" spans="1:17" ht="15">
      <c r="A5648" s="6" t="s">
        <v>17</v>
      </c>
      <c r="B5648" s="6" t="s">
        <v>47</v>
      </c>
      <c r="C5648" s="6" t="s">
        <v>52</v>
      </c>
      <c r="D5648" s="6" t="s">
        <v>9338</v>
      </c>
      <c r="E5648" s="6">
        <v>2</v>
      </c>
      <c r="F5648" s="6" t="s">
        <v>1970</v>
      </c>
      <c r="G5648" s="6" t="s">
        <v>22</v>
      </c>
      <c r="H5648" s="7">
        <v>43398.40047453704</v>
      </c>
      <c r="I5648" s="7">
        <v>43397.43472222222</v>
      </c>
      <c r="J5648" s="4">
        <f t="shared" si="443"/>
        <v>2018</v>
      </c>
      <c r="K5648" s="4">
        <f t="shared" si="444"/>
        <v>10</v>
      </c>
      <c r="L5648" s="6">
        <f t="shared" si="445"/>
        <v>83441.000000433996</v>
      </c>
      <c r="M5648" s="8">
        <f t="shared" si="441"/>
        <v>1390.6833333405666</v>
      </c>
      <c r="N5648" s="8">
        <f t="shared" si="442"/>
        <v>2781.3666666811332</v>
      </c>
      <c r="O5648" s="18">
        <v>1</v>
      </c>
      <c r="P5648" s="6" t="s">
        <v>9339</v>
      </c>
      <c r="Q5648" s="6" t="s">
        <v>24</v>
      </c>
    </row>
    <row r="5649" spans="1:17" ht="15">
      <c r="A5649" s="6" t="s">
        <v>17</v>
      </c>
      <c r="B5649" s="6" t="s">
        <v>47</v>
      </c>
      <c r="C5649" s="6" t="s">
        <v>52</v>
      </c>
      <c r="D5649" s="6" t="s">
        <v>9340</v>
      </c>
      <c r="E5649" s="6">
        <v>80</v>
      </c>
      <c r="F5649" s="6" t="s">
        <v>1970</v>
      </c>
      <c r="G5649" s="6" t="s">
        <v>22</v>
      </c>
      <c r="H5649" s="7">
        <v>43398.379629629628</v>
      </c>
      <c r="I5649" s="7">
        <v>43397.43472222222</v>
      </c>
      <c r="J5649" s="4">
        <f t="shared" si="443"/>
        <v>2018</v>
      </c>
      <c r="K5649" s="4">
        <f t="shared" si="444"/>
        <v>10</v>
      </c>
      <c r="L5649" s="6">
        <f t="shared" si="445"/>
        <v>81639.999999990687</v>
      </c>
      <c r="M5649" s="8">
        <f t="shared" si="441"/>
        <v>1360.6666666665114</v>
      </c>
      <c r="N5649" s="8">
        <f t="shared" si="442"/>
        <v>108853.33333332092</v>
      </c>
      <c r="O5649" s="18">
        <v>1</v>
      </c>
      <c r="P5649" s="6" t="s">
        <v>9341</v>
      </c>
      <c r="Q5649" s="6" t="s">
        <v>24</v>
      </c>
    </row>
    <row r="5650" spans="1:17" ht="15">
      <c r="A5650" s="6" t="s">
        <v>17</v>
      </c>
      <c r="B5650" s="6" t="s">
        <v>47</v>
      </c>
      <c r="C5650" s="6" t="s">
        <v>52</v>
      </c>
      <c r="D5650" s="6" t="s">
        <v>4020</v>
      </c>
      <c r="E5650" s="6">
        <v>3</v>
      </c>
      <c r="F5650" s="6" t="s">
        <v>1970</v>
      </c>
      <c r="G5650" s="6" t="s">
        <v>22</v>
      </c>
      <c r="H5650" s="7">
        <v>43398.379062499997</v>
      </c>
      <c r="I5650" s="7">
        <v>43397.43472222222</v>
      </c>
      <c r="J5650" s="4">
        <f t="shared" si="443"/>
        <v>2018</v>
      </c>
      <c r="K5650" s="4">
        <f t="shared" si="444"/>
        <v>10</v>
      </c>
      <c r="L5650" s="6">
        <f t="shared" si="445"/>
        <v>81590.99999985192</v>
      </c>
      <c r="M5650" s="8">
        <f t="shared" si="441"/>
        <v>1359.849999997532</v>
      </c>
      <c r="N5650" s="8">
        <f t="shared" si="442"/>
        <v>4079.549999992596</v>
      </c>
      <c r="O5650" s="18">
        <v>1</v>
      </c>
      <c r="P5650" s="6" t="s">
        <v>9342</v>
      </c>
      <c r="Q5650" s="6" t="s">
        <v>24</v>
      </c>
    </row>
    <row r="5651" spans="1:17" ht="15">
      <c r="A5651" s="6" t="s">
        <v>17</v>
      </c>
      <c r="B5651" s="6" t="s">
        <v>47</v>
      </c>
      <c r="C5651" s="6" t="s">
        <v>52</v>
      </c>
      <c r="D5651" s="6" t="s">
        <v>9343</v>
      </c>
      <c r="E5651" s="6">
        <v>77</v>
      </c>
      <c r="F5651" s="6" t="s">
        <v>1970</v>
      </c>
      <c r="G5651" s="6" t="s">
        <v>22</v>
      </c>
      <c r="H5651" s="7">
        <v>43398.399872685186</v>
      </c>
      <c r="I5651" s="7">
        <v>43397.43472222222</v>
      </c>
      <c r="J5651" s="4">
        <f t="shared" si="443"/>
        <v>2018</v>
      </c>
      <c r="K5651" s="4">
        <f t="shared" si="444"/>
        <v>10</v>
      </c>
      <c r="L5651" s="6">
        <f t="shared" si="445"/>
        <v>83389.000000222586</v>
      </c>
      <c r="M5651" s="8">
        <f t="shared" si="441"/>
        <v>1389.8166666703764</v>
      </c>
      <c r="N5651" s="8">
        <f t="shared" si="442"/>
        <v>107015.88333361899</v>
      </c>
      <c r="O5651" s="18">
        <v>1</v>
      </c>
      <c r="P5651" s="6" t="s">
        <v>9344</v>
      </c>
      <c r="Q5651" s="6" t="s">
        <v>24</v>
      </c>
    </row>
    <row r="5652" spans="1:17" ht="15">
      <c r="A5652" s="6" t="s">
        <v>17</v>
      </c>
      <c r="B5652" s="6" t="s">
        <v>47</v>
      </c>
      <c r="C5652" s="6" t="s">
        <v>52</v>
      </c>
      <c r="D5652" s="6" t="s">
        <v>9345</v>
      </c>
      <c r="E5652" s="6">
        <v>2</v>
      </c>
      <c r="F5652" s="6" t="s">
        <v>1970</v>
      </c>
      <c r="G5652" s="6" t="s">
        <v>22</v>
      </c>
      <c r="H5652" s="7">
        <v>43398.378645833334</v>
      </c>
      <c r="I5652" s="7">
        <v>43397.43472222222</v>
      </c>
      <c r="J5652" s="4">
        <f t="shared" si="443"/>
        <v>2018</v>
      </c>
      <c r="K5652" s="4">
        <f t="shared" si="444"/>
        <v>10</v>
      </c>
      <c r="L5652" s="6">
        <f t="shared" si="445"/>
        <v>81555.000000237487</v>
      </c>
      <c r="M5652" s="8">
        <f t="shared" si="441"/>
        <v>1359.2500000039581</v>
      </c>
      <c r="N5652" s="8">
        <f t="shared" si="442"/>
        <v>2718.5000000079162</v>
      </c>
      <c r="O5652" s="18">
        <v>1</v>
      </c>
      <c r="P5652" s="6" t="s">
        <v>9346</v>
      </c>
      <c r="Q5652" s="6" t="s">
        <v>24</v>
      </c>
    </row>
    <row r="5653" spans="1:17" ht="15">
      <c r="A5653" s="6" t="s">
        <v>17</v>
      </c>
      <c r="B5653" s="6" t="s">
        <v>47</v>
      </c>
      <c r="C5653" s="6" t="s">
        <v>52</v>
      </c>
      <c r="D5653" s="6" t="s">
        <v>9347</v>
      </c>
      <c r="E5653" s="6">
        <v>1</v>
      </c>
      <c r="F5653" s="6" t="s">
        <v>1970</v>
      </c>
      <c r="G5653" s="6" t="s">
        <v>22</v>
      </c>
      <c r="H5653" s="7">
        <v>43398.368252314816</v>
      </c>
      <c r="I5653" s="7">
        <v>43397.43472222222</v>
      </c>
      <c r="J5653" s="4">
        <f t="shared" si="443"/>
        <v>2018</v>
      </c>
      <c r="K5653" s="4">
        <f t="shared" si="444"/>
        <v>10</v>
      </c>
      <c r="L5653" s="6">
        <f t="shared" si="445"/>
        <v>80657.000000285916</v>
      </c>
      <c r="M5653" s="8">
        <f t="shared" si="441"/>
        <v>1344.2833333380986</v>
      </c>
      <c r="N5653" s="8">
        <f t="shared" si="442"/>
        <v>1344.2833333380986</v>
      </c>
      <c r="O5653" s="18">
        <v>1</v>
      </c>
      <c r="P5653" s="6" t="s">
        <v>9348</v>
      </c>
      <c r="Q5653" s="6" t="s">
        <v>24</v>
      </c>
    </row>
    <row r="5654" spans="1:17" ht="15">
      <c r="A5654" s="6" t="s">
        <v>17</v>
      </c>
      <c r="B5654" s="6" t="s">
        <v>47</v>
      </c>
      <c r="C5654" s="6" t="s">
        <v>52</v>
      </c>
      <c r="D5654" s="6" t="s">
        <v>9349</v>
      </c>
      <c r="E5654" s="6">
        <v>1</v>
      </c>
      <c r="F5654" s="6" t="s">
        <v>1970</v>
      </c>
      <c r="G5654" s="6" t="s">
        <v>22</v>
      </c>
      <c r="H5654" s="7">
        <v>43398.370844907404</v>
      </c>
      <c r="I5654" s="7">
        <v>43397.43472222222</v>
      </c>
      <c r="J5654" s="4">
        <f t="shared" si="443"/>
        <v>2018</v>
      </c>
      <c r="K5654" s="4">
        <f t="shared" si="444"/>
        <v>10</v>
      </c>
      <c r="L5654" s="6">
        <f t="shared" si="445"/>
        <v>80880.999999842606</v>
      </c>
      <c r="M5654" s="8">
        <f t="shared" si="441"/>
        <v>1348.0166666640434</v>
      </c>
      <c r="N5654" s="8">
        <f t="shared" si="442"/>
        <v>1348.0166666640434</v>
      </c>
      <c r="O5654" s="18">
        <v>1</v>
      </c>
      <c r="P5654" s="6" t="s">
        <v>9350</v>
      </c>
      <c r="Q5654" s="6" t="s">
        <v>24</v>
      </c>
    </row>
    <row r="5655" spans="1:17" ht="15">
      <c r="A5655" s="6" t="s">
        <v>17</v>
      </c>
      <c r="B5655" s="6" t="s">
        <v>47</v>
      </c>
      <c r="C5655" s="6" t="s">
        <v>52</v>
      </c>
      <c r="D5655" s="6" t="s">
        <v>9351</v>
      </c>
      <c r="E5655" s="6">
        <v>1</v>
      </c>
      <c r="F5655" s="6" t="s">
        <v>1970</v>
      </c>
      <c r="G5655" s="6" t="s">
        <v>22</v>
      </c>
      <c r="H5655" s="7">
        <v>43398.400289351855</v>
      </c>
      <c r="I5655" s="7">
        <v>43397.43472222222</v>
      </c>
      <c r="J5655" s="4">
        <f t="shared" si="443"/>
        <v>2018</v>
      </c>
      <c r="K5655" s="4">
        <f t="shared" si="444"/>
        <v>10</v>
      </c>
      <c r="L5655" s="6">
        <f t="shared" si="445"/>
        <v>83425.000000465661</v>
      </c>
      <c r="M5655" s="8">
        <f t="shared" si="441"/>
        <v>1390.4166666744277</v>
      </c>
      <c r="N5655" s="8">
        <f t="shared" si="442"/>
        <v>1390.4166666744277</v>
      </c>
      <c r="O5655" s="18">
        <v>1</v>
      </c>
      <c r="P5655" s="6" t="s">
        <v>9352</v>
      </c>
      <c r="Q5655" s="6" t="s">
        <v>24</v>
      </c>
    </row>
    <row r="5656" spans="1:17" ht="15">
      <c r="A5656" s="6" t="s">
        <v>17</v>
      </c>
      <c r="B5656" s="6" t="s">
        <v>47</v>
      </c>
      <c r="C5656" s="6" t="s">
        <v>52</v>
      </c>
      <c r="D5656" s="6" t="s">
        <v>712</v>
      </c>
      <c r="E5656" s="6">
        <v>28</v>
      </c>
      <c r="F5656" s="6" t="s">
        <v>1970</v>
      </c>
      <c r="G5656" s="6" t="s">
        <v>22</v>
      </c>
      <c r="H5656" s="7">
        <v>43398.400046296294</v>
      </c>
      <c r="I5656" s="7">
        <v>43397.43472222222</v>
      </c>
      <c r="J5656" s="4">
        <f t="shared" si="443"/>
        <v>2018</v>
      </c>
      <c r="K5656" s="4">
        <f t="shared" si="444"/>
        <v>10</v>
      </c>
      <c r="L5656" s="6">
        <f t="shared" si="445"/>
        <v>83403.999999957159</v>
      </c>
      <c r="M5656" s="8">
        <f t="shared" si="441"/>
        <v>1390.0666666659527</v>
      </c>
      <c r="N5656" s="8">
        <f t="shared" si="442"/>
        <v>38921.866666646674</v>
      </c>
      <c r="O5656" s="18">
        <v>1</v>
      </c>
      <c r="P5656" s="6" t="s">
        <v>9353</v>
      </c>
      <c r="Q5656" s="6" t="s">
        <v>24</v>
      </c>
    </row>
    <row r="5657" spans="1:17" ht="15">
      <c r="A5657" s="6" t="s">
        <v>17</v>
      </c>
      <c r="B5657" s="6" t="s">
        <v>47</v>
      </c>
      <c r="C5657" s="6" t="s">
        <v>52</v>
      </c>
      <c r="D5657" s="6" t="s">
        <v>1036</v>
      </c>
      <c r="E5657" s="6">
        <v>27</v>
      </c>
      <c r="F5657" s="6" t="s">
        <v>1970</v>
      </c>
      <c r="G5657" s="6" t="s">
        <v>22</v>
      </c>
      <c r="H5657" s="7">
        <v>43398.401574074072</v>
      </c>
      <c r="I5657" s="7">
        <v>43397.43472222222</v>
      </c>
      <c r="J5657" s="4">
        <f t="shared" si="443"/>
        <v>2018</v>
      </c>
      <c r="K5657" s="4">
        <f t="shared" si="444"/>
        <v>10</v>
      </c>
      <c r="L5657" s="6">
        <f t="shared" si="445"/>
        <v>83536.000000010245</v>
      </c>
      <c r="M5657" s="8">
        <f t="shared" si="441"/>
        <v>1392.2666666668374</v>
      </c>
      <c r="N5657" s="8">
        <f t="shared" si="442"/>
        <v>37591.20000000461</v>
      </c>
      <c r="O5657" s="18">
        <v>1</v>
      </c>
      <c r="P5657" s="6" t="s">
        <v>9354</v>
      </c>
      <c r="Q5657" s="6" t="s">
        <v>24</v>
      </c>
    </row>
    <row r="5658" spans="1:17" ht="15">
      <c r="A5658" s="6" t="s">
        <v>17</v>
      </c>
      <c r="B5658" s="6" t="s">
        <v>47</v>
      </c>
      <c r="C5658" s="6" t="s">
        <v>52</v>
      </c>
      <c r="D5658" s="6" t="s">
        <v>9355</v>
      </c>
      <c r="E5658" s="6">
        <v>3</v>
      </c>
      <c r="F5658" s="6" t="s">
        <v>1970</v>
      </c>
      <c r="G5658" s="6" t="s">
        <v>22</v>
      </c>
      <c r="H5658" s="7">
        <v>43398.401180555556</v>
      </c>
      <c r="I5658" s="7">
        <v>43397.43472222222</v>
      </c>
      <c r="J5658" s="4">
        <f t="shared" si="443"/>
        <v>2018</v>
      </c>
      <c r="K5658" s="4">
        <f t="shared" si="444"/>
        <v>10</v>
      </c>
      <c r="L5658" s="6">
        <f t="shared" si="445"/>
        <v>83502.000000234693</v>
      </c>
      <c r="M5658" s="8">
        <f t="shared" si="441"/>
        <v>1391.7000000039116</v>
      </c>
      <c r="N5658" s="8">
        <f t="shared" si="442"/>
        <v>4175.1000000117347</v>
      </c>
      <c r="O5658" s="18">
        <v>1</v>
      </c>
      <c r="P5658" s="6" t="s">
        <v>9356</v>
      </c>
      <c r="Q5658" s="6" t="s">
        <v>24</v>
      </c>
    </row>
    <row r="5659" spans="1:17" ht="15">
      <c r="A5659" s="6" t="s">
        <v>17</v>
      </c>
      <c r="B5659" s="6" t="s">
        <v>47</v>
      </c>
      <c r="C5659" s="6" t="s">
        <v>52</v>
      </c>
      <c r="D5659" s="6" t="s">
        <v>749</v>
      </c>
      <c r="E5659" s="6">
        <v>1</v>
      </c>
      <c r="F5659" s="6" t="s">
        <v>1970</v>
      </c>
      <c r="G5659" s="6" t="s">
        <v>22</v>
      </c>
      <c r="H5659" s="7">
        <v>43398.401388888888</v>
      </c>
      <c r="I5659" s="7">
        <v>43397.43472222222</v>
      </c>
      <c r="J5659" s="4">
        <f t="shared" si="443"/>
        <v>2018</v>
      </c>
      <c r="K5659" s="4">
        <f t="shared" si="444"/>
        <v>10</v>
      </c>
      <c r="L5659" s="6">
        <f t="shared" si="445"/>
        <v>83520.00000004191</v>
      </c>
      <c r="M5659" s="8">
        <f t="shared" si="441"/>
        <v>1392.0000000006985</v>
      </c>
      <c r="N5659" s="8">
        <f t="shared" si="442"/>
        <v>1392.0000000006985</v>
      </c>
      <c r="O5659" s="18">
        <v>1</v>
      </c>
      <c r="P5659" s="6" t="s">
        <v>9357</v>
      </c>
      <c r="Q5659" s="6" t="s">
        <v>24</v>
      </c>
    </row>
    <row r="5660" spans="1:17" ht="15">
      <c r="A5660" s="6" t="s">
        <v>17</v>
      </c>
      <c r="B5660" s="6" t="s">
        <v>47</v>
      </c>
      <c r="C5660" s="6" t="s">
        <v>52</v>
      </c>
      <c r="D5660" s="6" t="s">
        <v>3706</v>
      </c>
      <c r="E5660" s="6">
        <v>4</v>
      </c>
      <c r="F5660" s="6" t="s">
        <v>1970</v>
      </c>
      <c r="G5660" s="6" t="s">
        <v>22</v>
      </c>
      <c r="H5660" s="7">
        <v>43398.401759259257</v>
      </c>
      <c r="I5660" s="7">
        <v>43397.43472222222</v>
      </c>
      <c r="J5660" s="4">
        <f t="shared" si="443"/>
        <v>2018</v>
      </c>
      <c r="K5660" s="4">
        <f t="shared" si="444"/>
        <v>10</v>
      </c>
      <c r="L5660" s="6">
        <f t="shared" si="445"/>
        <v>83551.99999997858</v>
      </c>
      <c r="M5660" s="8">
        <f t="shared" si="441"/>
        <v>1392.5333333329763</v>
      </c>
      <c r="N5660" s="8">
        <f t="shared" si="442"/>
        <v>5570.1333333319053</v>
      </c>
      <c r="O5660" s="18">
        <v>1</v>
      </c>
      <c r="P5660" s="6" t="s">
        <v>9358</v>
      </c>
      <c r="Q5660" s="6" t="s">
        <v>24</v>
      </c>
    </row>
    <row r="5661" spans="1:17" ht="15">
      <c r="A5661" s="6" t="s">
        <v>17</v>
      </c>
      <c r="B5661" s="6" t="s">
        <v>47</v>
      </c>
      <c r="C5661" s="6" t="s">
        <v>52</v>
      </c>
      <c r="D5661" s="6" t="s">
        <v>9359</v>
      </c>
      <c r="E5661" s="6">
        <v>1</v>
      </c>
      <c r="F5661" s="6" t="s">
        <v>1970</v>
      </c>
      <c r="G5661" s="6" t="s">
        <v>22</v>
      </c>
      <c r="H5661" s="7">
        <v>43398.401909722219</v>
      </c>
      <c r="I5661" s="7">
        <v>43397.43472222222</v>
      </c>
      <c r="J5661" s="4">
        <f t="shared" si="443"/>
        <v>2018</v>
      </c>
      <c r="K5661" s="4">
        <f t="shared" si="444"/>
        <v>10</v>
      </c>
      <c r="L5661" s="6">
        <f t="shared" si="445"/>
        <v>83564.999999874271</v>
      </c>
      <c r="M5661" s="8">
        <f t="shared" si="441"/>
        <v>1392.7499999979045</v>
      </c>
      <c r="N5661" s="8">
        <f t="shared" si="442"/>
        <v>1392.7499999979045</v>
      </c>
      <c r="O5661" s="18">
        <v>1</v>
      </c>
      <c r="P5661" s="6" t="s">
        <v>9360</v>
      </c>
      <c r="Q5661" s="6" t="s">
        <v>24</v>
      </c>
    </row>
    <row r="5662" spans="1:17" ht="15">
      <c r="A5662" s="6" t="s">
        <v>17</v>
      </c>
      <c r="B5662" s="6" t="s">
        <v>47</v>
      </c>
      <c r="C5662" s="6" t="s">
        <v>52</v>
      </c>
      <c r="D5662" s="6" t="s">
        <v>9361</v>
      </c>
      <c r="E5662" s="6">
        <v>1</v>
      </c>
      <c r="F5662" s="6" t="s">
        <v>1970</v>
      </c>
      <c r="G5662" s="6" t="s">
        <v>22</v>
      </c>
      <c r="H5662" s="7">
        <v>43398.402060185188</v>
      </c>
      <c r="I5662" s="7">
        <v>43397.43472222222</v>
      </c>
      <c r="J5662" s="4">
        <f t="shared" si="443"/>
        <v>2018</v>
      </c>
      <c r="K5662" s="4">
        <f t="shared" si="444"/>
        <v>10</v>
      </c>
      <c r="L5662" s="6">
        <f t="shared" si="445"/>
        <v>83578.000000398606</v>
      </c>
      <c r="M5662" s="8">
        <f t="shared" si="441"/>
        <v>1392.9666666733101</v>
      </c>
      <c r="N5662" s="8">
        <f t="shared" si="442"/>
        <v>1392.9666666733101</v>
      </c>
      <c r="O5662" s="18">
        <v>1</v>
      </c>
      <c r="P5662" s="6" t="s">
        <v>9362</v>
      </c>
      <c r="Q5662" s="6" t="s">
        <v>24</v>
      </c>
    </row>
    <row r="5663" spans="1:17" ht="15">
      <c r="A5663" s="6" t="s">
        <v>17</v>
      </c>
      <c r="B5663" s="6" t="s">
        <v>47</v>
      </c>
      <c r="C5663" s="6" t="s">
        <v>52</v>
      </c>
      <c r="D5663" s="6" t="s">
        <v>6761</v>
      </c>
      <c r="E5663" s="6">
        <v>5</v>
      </c>
      <c r="F5663" s="6" t="s">
        <v>1970</v>
      </c>
      <c r="G5663" s="6" t="s">
        <v>22</v>
      </c>
      <c r="H5663" s="7">
        <v>43398.402407407404</v>
      </c>
      <c r="I5663" s="7">
        <v>43397.43472222222</v>
      </c>
      <c r="J5663" s="4">
        <f t="shared" si="443"/>
        <v>2018</v>
      </c>
      <c r="K5663" s="4">
        <f t="shared" si="444"/>
        <v>10</v>
      </c>
      <c r="L5663" s="6">
        <f t="shared" si="445"/>
        <v>83607.999999867752</v>
      </c>
      <c r="M5663" s="8">
        <f t="shared" si="441"/>
        <v>1393.4666666644625</v>
      </c>
      <c r="N5663" s="8">
        <f t="shared" si="442"/>
        <v>6967.3333333223127</v>
      </c>
      <c r="O5663" s="18">
        <v>1</v>
      </c>
      <c r="P5663" s="6" t="s">
        <v>9363</v>
      </c>
      <c r="Q5663" s="6" t="s">
        <v>24</v>
      </c>
    </row>
    <row r="5664" spans="1:17" ht="15">
      <c r="A5664" s="6" t="s">
        <v>17</v>
      </c>
      <c r="B5664" s="6" t="s">
        <v>47</v>
      </c>
      <c r="C5664" s="6" t="s">
        <v>52</v>
      </c>
      <c r="D5664" s="6" t="s">
        <v>6337</v>
      </c>
      <c r="E5664" s="6">
        <v>11</v>
      </c>
      <c r="F5664" s="6" t="s">
        <v>1970</v>
      </c>
      <c r="G5664" s="6" t="s">
        <v>22</v>
      </c>
      <c r="H5664" s="7">
        <v>43398.402569444443</v>
      </c>
      <c r="I5664" s="7">
        <v>43397.43472222222</v>
      </c>
      <c r="J5664" s="4">
        <f t="shared" si="443"/>
        <v>2018</v>
      </c>
      <c r="K5664" s="4">
        <f t="shared" si="444"/>
        <v>10</v>
      </c>
      <c r="L5664" s="6">
        <f t="shared" si="445"/>
        <v>83621.999999997206</v>
      </c>
      <c r="M5664" s="8">
        <f t="shared" si="441"/>
        <v>1393.6999999999534</v>
      </c>
      <c r="N5664" s="8">
        <f t="shared" si="442"/>
        <v>15330.699999999488</v>
      </c>
      <c r="O5664" s="18">
        <v>1</v>
      </c>
      <c r="P5664" s="6" t="s">
        <v>9364</v>
      </c>
      <c r="Q5664" s="6" t="s">
        <v>24</v>
      </c>
    </row>
    <row r="5665" spans="1:17" ht="15">
      <c r="A5665" s="6" t="s">
        <v>17</v>
      </c>
      <c r="B5665" s="6" t="s">
        <v>47</v>
      </c>
      <c r="C5665" s="6" t="s">
        <v>52</v>
      </c>
      <c r="D5665" s="6" t="s">
        <v>9365</v>
      </c>
      <c r="E5665" s="6">
        <v>1</v>
      </c>
      <c r="F5665" s="6" t="s">
        <v>1970</v>
      </c>
      <c r="G5665" s="6" t="s">
        <v>22</v>
      </c>
      <c r="H5665" s="7">
        <v>43398.401018518518</v>
      </c>
      <c r="I5665" s="7">
        <v>43397.43472222222</v>
      </c>
      <c r="J5665" s="4">
        <f t="shared" si="443"/>
        <v>2018</v>
      </c>
      <c r="K5665" s="4">
        <f t="shared" si="444"/>
        <v>10</v>
      </c>
      <c r="L5665" s="6">
        <f t="shared" si="445"/>
        <v>83488.000000105239</v>
      </c>
      <c r="M5665" s="8">
        <f t="shared" si="441"/>
        <v>1391.4666666684207</v>
      </c>
      <c r="N5665" s="8">
        <f t="shared" si="442"/>
        <v>1391.4666666684207</v>
      </c>
      <c r="O5665" s="18">
        <v>1</v>
      </c>
      <c r="P5665" s="6" t="s">
        <v>9366</v>
      </c>
      <c r="Q5665" s="6" t="s">
        <v>24</v>
      </c>
    </row>
    <row r="5666" spans="1:17" ht="15">
      <c r="A5666" s="6" t="s">
        <v>17</v>
      </c>
      <c r="B5666" s="6" t="s">
        <v>47</v>
      </c>
      <c r="C5666" s="6" t="s">
        <v>52</v>
      </c>
      <c r="D5666" s="6" t="s">
        <v>9367</v>
      </c>
      <c r="E5666" s="6">
        <v>1</v>
      </c>
      <c r="F5666" s="6" t="s">
        <v>1970</v>
      </c>
      <c r="G5666" s="6" t="s">
        <v>22</v>
      </c>
      <c r="H5666" s="7">
        <v>43398.402731481481</v>
      </c>
      <c r="I5666" s="7">
        <v>43397.43472222222</v>
      </c>
      <c r="J5666" s="4">
        <f t="shared" si="443"/>
        <v>2018</v>
      </c>
      <c r="K5666" s="4">
        <f t="shared" si="444"/>
        <v>10</v>
      </c>
      <c r="L5666" s="6">
        <f t="shared" si="445"/>
        <v>83636.00000012666</v>
      </c>
      <c r="M5666" s="8">
        <f t="shared" si="441"/>
        <v>1393.9333333354443</v>
      </c>
      <c r="N5666" s="8">
        <f t="shared" si="442"/>
        <v>1393.9333333354443</v>
      </c>
      <c r="O5666" s="18">
        <v>1</v>
      </c>
      <c r="P5666" s="6" t="s">
        <v>9368</v>
      </c>
      <c r="Q5666" s="6" t="s">
        <v>24</v>
      </c>
    </row>
    <row r="5667" spans="1:17" ht="15">
      <c r="A5667" s="6" t="s">
        <v>17</v>
      </c>
      <c r="B5667" s="6" t="s">
        <v>47</v>
      </c>
      <c r="C5667" s="6" t="s">
        <v>52</v>
      </c>
      <c r="D5667" s="6" t="s">
        <v>940</v>
      </c>
      <c r="E5667" s="6">
        <v>104</v>
      </c>
      <c r="F5667" s="6" t="s">
        <v>1970</v>
      </c>
      <c r="G5667" s="6" t="s">
        <v>22</v>
      </c>
      <c r="H5667" s="7">
        <v>43398.363981481481</v>
      </c>
      <c r="I5667" s="7">
        <v>43397.43472222222</v>
      </c>
      <c r="J5667" s="4">
        <f t="shared" si="443"/>
        <v>2018</v>
      </c>
      <c r="K5667" s="4">
        <f t="shared" si="444"/>
        <v>10</v>
      </c>
      <c r="L5667" s="6">
        <f t="shared" si="445"/>
        <v>80288.000000151806</v>
      </c>
      <c r="M5667" s="8">
        <f t="shared" si="441"/>
        <v>1338.1333333358634</v>
      </c>
      <c r="N5667" s="8">
        <f t="shared" si="442"/>
        <v>139165.8666669298</v>
      </c>
      <c r="O5667" s="18">
        <v>1</v>
      </c>
      <c r="P5667" s="6" t="s">
        <v>9369</v>
      </c>
      <c r="Q5667" s="6" t="s">
        <v>24</v>
      </c>
    </row>
    <row r="5668" spans="1:17" ht="15">
      <c r="A5668" s="6" t="s">
        <v>17</v>
      </c>
      <c r="B5668" s="6" t="s">
        <v>41</v>
      </c>
      <c r="C5668" s="6" t="s">
        <v>42</v>
      </c>
      <c r="D5668" s="6" t="s">
        <v>5010</v>
      </c>
      <c r="E5668" s="6">
        <v>3</v>
      </c>
      <c r="F5668" s="6" t="s">
        <v>1970</v>
      </c>
      <c r="G5668" s="6" t="s">
        <v>22</v>
      </c>
      <c r="H5668" s="7">
        <v>43407.846412037034</v>
      </c>
      <c r="I5668" s="7">
        <v>43397.462997685187</v>
      </c>
      <c r="J5668" s="4">
        <f t="shared" si="443"/>
        <v>2018</v>
      </c>
      <c r="K5668" s="4">
        <f t="shared" si="444"/>
        <v>10</v>
      </c>
      <c r="L5668" s="6">
        <f t="shared" si="445"/>
        <v>897126.99999958277</v>
      </c>
      <c r="M5668" s="8">
        <f t="shared" si="441"/>
        <v>14952.116666659713</v>
      </c>
      <c r="N5668" s="8">
        <f t="shared" si="442"/>
        <v>44856.349999979138</v>
      </c>
      <c r="O5668" s="18">
        <v>1</v>
      </c>
      <c r="P5668" s="6" t="s">
        <v>9370</v>
      </c>
      <c r="Q5668" s="6" t="s">
        <v>24</v>
      </c>
    </row>
    <row r="5669" spans="1:17" ht="15">
      <c r="A5669" s="6" t="s">
        <v>17</v>
      </c>
      <c r="B5669" s="6" t="s">
        <v>41</v>
      </c>
      <c r="C5669" s="6" t="s">
        <v>42</v>
      </c>
      <c r="D5669" s="6" t="s">
        <v>8711</v>
      </c>
      <c r="E5669" s="6">
        <v>2</v>
      </c>
      <c r="F5669" s="6" t="s">
        <v>1970</v>
      </c>
      <c r="G5669" s="6" t="s">
        <v>22</v>
      </c>
      <c r="H5669" s="7">
        <v>43414.401076388887</v>
      </c>
      <c r="I5669" s="7">
        <v>43397.46875</v>
      </c>
      <c r="J5669" s="4">
        <f t="shared" si="443"/>
        <v>2018</v>
      </c>
      <c r="K5669" s="4">
        <f t="shared" si="444"/>
        <v>10</v>
      </c>
      <c r="L5669" s="6">
        <f t="shared" si="445"/>
        <v>1462952.9999998631</v>
      </c>
      <c r="M5669" s="8">
        <f t="shared" si="441"/>
        <v>24382.549999997718</v>
      </c>
      <c r="N5669" s="8">
        <f t="shared" si="442"/>
        <v>48765.099999995437</v>
      </c>
      <c r="O5669" s="18">
        <v>1</v>
      </c>
      <c r="P5669" s="6" t="s">
        <v>9371</v>
      </c>
      <c r="Q5669" s="6" t="s">
        <v>24</v>
      </c>
    </row>
    <row r="5670" spans="1:17" ht="15">
      <c r="A5670" s="6" t="s">
        <v>17</v>
      </c>
      <c r="B5670" s="6" t="s">
        <v>41</v>
      </c>
      <c r="C5670" s="6" t="s">
        <v>42</v>
      </c>
      <c r="D5670" s="6" t="s">
        <v>9372</v>
      </c>
      <c r="E5670" s="6">
        <v>1</v>
      </c>
      <c r="F5670" s="6" t="s">
        <v>1970</v>
      </c>
      <c r="G5670" s="6" t="s">
        <v>22</v>
      </c>
      <c r="H5670" s="7">
        <v>43408.470173611109</v>
      </c>
      <c r="I5670" s="7">
        <v>43397.469444444447</v>
      </c>
      <c r="J5670" s="4">
        <f t="shared" si="443"/>
        <v>2018</v>
      </c>
      <c r="K5670" s="4">
        <f t="shared" si="444"/>
        <v>10</v>
      </c>
      <c r="L5670" s="6">
        <f t="shared" si="445"/>
        <v>950462.99999963958</v>
      </c>
      <c r="M5670" s="8">
        <f t="shared" si="441"/>
        <v>15841.049999993993</v>
      </c>
      <c r="N5670" s="8">
        <f t="shared" si="442"/>
        <v>15841.049999993993</v>
      </c>
      <c r="O5670" s="18">
        <v>1</v>
      </c>
      <c r="P5670" s="6" t="s">
        <v>9373</v>
      </c>
      <c r="Q5670" s="6" t="s">
        <v>24</v>
      </c>
    </row>
    <row r="5671" spans="1:17" ht="15">
      <c r="A5671" s="6" t="s">
        <v>17</v>
      </c>
      <c r="B5671" s="6" t="s">
        <v>41</v>
      </c>
      <c r="C5671" s="6" t="s">
        <v>62</v>
      </c>
      <c r="D5671" s="6" t="s">
        <v>9374</v>
      </c>
      <c r="E5671" s="6">
        <v>1</v>
      </c>
      <c r="F5671" s="6" t="s">
        <v>33</v>
      </c>
      <c r="G5671" s="6" t="s">
        <v>97</v>
      </c>
      <c r="H5671" s="7">
        <v>43256.751388888886</v>
      </c>
      <c r="I5671" s="17">
        <v>43256.640972222223</v>
      </c>
      <c r="J5671" s="4">
        <f t="shared" si="443"/>
        <v>2018</v>
      </c>
      <c r="K5671" s="4">
        <f t="shared" si="444"/>
        <v>6</v>
      </c>
      <c r="L5671" s="6">
        <f t="shared" si="445"/>
        <v>9539.9999996647239</v>
      </c>
      <c r="M5671" s="8">
        <f t="shared" si="441"/>
        <v>158.99999999441206</v>
      </c>
      <c r="N5671" s="8">
        <f t="shared" si="442"/>
        <v>158.99999999441206</v>
      </c>
      <c r="O5671" s="18">
        <v>1</v>
      </c>
      <c r="P5671" s="6" t="s">
        <v>9375</v>
      </c>
      <c r="Q5671" s="6" t="s">
        <v>24</v>
      </c>
    </row>
    <row r="5672" spans="1:17" ht="15">
      <c r="A5672" s="6" t="s">
        <v>17</v>
      </c>
      <c r="B5672" s="6" t="s">
        <v>41</v>
      </c>
      <c r="C5672" s="6" t="s">
        <v>42</v>
      </c>
      <c r="D5672" s="6" t="s">
        <v>9376</v>
      </c>
      <c r="E5672" s="6">
        <v>2</v>
      </c>
      <c r="F5672" s="6" t="s">
        <v>1970</v>
      </c>
      <c r="G5672" s="6" t="s">
        <v>22</v>
      </c>
      <c r="H5672" s="7">
        <v>43414.622303240743</v>
      </c>
      <c r="I5672" s="7">
        <v>43397.500694444447</v>
      </c>
      <c r="J5672" s="4">
        <f t="shared" si="443"/>
        <v>2018</v>
      </c>
      <c r="K5672" s="4">
        <f t="shared" si="444"/>
        <v>10</v>
      </c>
      <c r="L5672" s="6">
        <f t="shared" si="445"/>
        <v>1479307.0000000298</v>
      </c>
      <c r="M5672" s="8">
        <f t="shared" si="441"/>
        <v>24655.116666667163</v>
      </c>
      <c r="N5672" s="8">
        <f t="shared" si="442"/>
        <v>49310.233333334327</v>
      </c>
      <c r="O5672" s="18">
        <v>1</v>
      </c>
      <c r="P5672" s="6" t="s">
        <v>9377</v>
      </c>
      <c r="Q5672" s="6" t="s">
        <v>24</v>
      </c>
    </row>
    <row r="5673" spans="1:17" ht="15">
      <c r="A5673" s="6" t="s">
        <v>17</v>
      </c>
      <c r="B5673" s="6" t="s">
        <v>41</v>
      </c>
      <c r="C5673" s="6" t="s">
        <v>135</v>
      </c>
      <c r="D5673" s="6" t="s">
        <v>9378</v>
      </c>
      <c r="E5673" s="6">
        <v>1</v>
      </c>
      <c r="F5673" s="6" t="s">
        <v>1970</v>
      </c>
      <c r="G5673" s="6" t="s">
        <v>22</v>
      </c>
      <c r="H5673" s="7">
        <v>43401.331944444442</v>
      </c>
      <c r="I5673" s="7">
        <v>43397.506249999999</v>
      </c>
      <c r="J5673" s="4">
        <f t="shared" si="443"/>
        <v>2018</v>
      </c>
      <c r="K5673" s="4">
        <f t="shared" si="444"/>
        <v>10</v>
      </c>
      <c r="L5673" s="6">
        <f t="shared" si="445"/>
        <v>330539.99999994412</v>
      </c>
      <c r="M5673" s="8">
        <f t="shared" si="441"/>
        <v>5508.9999999990687</v>
      </c>
      <c r="N5673" s="8">
        <f t="shared" si="442"/>
        <v>5508.9999999990687</v>
      </c>
      <c r="O5673" s="18">
        <v>1</v>
      </c>
      <c r="P5673" s="6" t="s">
        <v>9379</v>
      </c>
      <c r="Q5673" s="6" t="s">
        <v>24</v>
      </c>
    </row>
    <row r="5674" spans="1:17" ht="15">
      <c r="A5674" s="6" t="s">
        <v>17</v>
      </c>
      <c r="B5674" s="6" t="s">
        <v>41</v>
      </c>
      <c r="C5674" s="6" t="s">
        <v>42</v>
      </c>
      <c r="D5674" s="6" t="s">
        <v>2996</v>
      </c>
      <c r="E5674" s="6">
        <v>1148</v>
      </c>
      <c r="F5674" s="6" t="s">
        <v>1970</v>
      </c>
      <c r="G5674" s="6" t="s">
        <v>22</v>
      </c>
      <c r="H5674" s="7">
        <v>43411.630682870367</v>
      </c>
      <c r="I5674" s="7">
        <v>43397.600104166668</v>
      </c>
      <c r="J5674" s="4">
        <f t="shared" si="443"/>
        <v>2018</v>
      </c>
      <c r="K5674" s="4">
        <f t="shared" si="444"/>
        <v>10</v>
      </c>
      <c r="L5674" s="6">
        <f t="shared" si="445"/>
        <v>1212241.9999996433</v>
      </c>
      <c r="M5674" s="8">
        <f t="shared" si="441"/>
        <v>20204.033333327388</v>
      </c>
      <c r="N5674" s="8">
        <f t="shared" si="442"/>
        <v>23194230.266659841</v>
      </c>
      <c r="O5674" s="18">
        <v>1</v>
      </c>
      <c r="P5674" s="6" t="s">
        <v>9380</v>
      </c>
      <c r="Q5674" s="6" t="s">
        <v>24</v>
      </c>
    </row>
    <row r="5675" spans="1:17" ht="15">
      <c r="A5675" s="6" t="s">
        <v>17</v>
      </c>
      <c r="B5675" s="6" t="s">
        <v>41</v>
      </c>
      <c r="C5675" s="6" t="s">
        <v>42</v>
      </c>
      <c r="D5675" s="6" t="s">
        <v>9381</v>
      </c>
      <c r="E5675" s="6">
        <v>1</v>
      </c>
      <c r="F5675" s="6" t="s">
        <v>1970</v>
      </c>
      <c r="G5675" s="6" t="s">
        <v>22</v>
      </c>
      <c r="H5675" s="7">
        <v>43414.634120370371</v>
      </c>
      <c r="I5675" s="7">
        <v>43397.645937499998</v>
      </c>
      <c r="J5675" s="4">
        <f t="shared" si="443"/>
        <v>2018</v>
      </c>
      <c r="K5675" s="4">
        <f t="shared" si="444"/>
        <v>10</v>
      </c>
      <c r="L5675" s="6">
        <f t="shared" si="445"/>
        <v>1467779.0000002133</v>
      </c>
      <c r="M5675" s="8">
        <f t="shared" si="441"/>
        <v>24462.983333336888</v>
      </c>
      <c r="N5675" s="8">
        <f t="shared" si="442"/>
        <v>24462.983333336888</v>
      </c>
      <c r="O5675" s="18">
        <v>1</v>
      </c>
      <c r="P5675" s="6" t="s">
        <v>9382</v>
      </c>
      <c r="Q5675" s="6" t="s">
        <v>24</v>
      </c>
    </row>
    <row r="5676" spans="1:17" ht="15">
      <c r="A5676" s="6" t="s">
        <v>17</v>
      </c>
      <c r="B5676" s="6" t="s">
        <v>41</v>
      </c>
      <c r="C5676" s="6" t="s">
        <v>42</v>
      </c>
      <c r="D5676" s="6" t="s">
        <v>9383</v>
      </c>
      <c r="E5676" s="6">
        <v>14</v>
      </c>
      <c r="F5676" s="6" t="s">
        <v>1970</v>
      </c>
      <c r="G5676" s="6" t="s">
        <v>22</v>
      </c>
      <c r="H5676" s="7">
        <v>43404.586087962962</v>
      </c>
      <c r="I5676" s="7">
        <v>43397.807638888888</v>
      </c>
      <c r="J5676" s="4">
        <f t="shared" si="443"/>
        <v>2018</v>
      </c>
      <c r="K5676" s="4">
        <f t="shared" si="444"/>
        <v>10</v>
      </c>
      <c r="L5676" s="6">
        <f t="shared" si="445"/>
        <v>585658.00000000745</v>
      </c>
      <c r="M5676" s="8">
        <f t="shared" si="441"/>
        <v>9760.9666666667908</v>
      </c>
      <c r="N5676" s="8">
        <f t="shared" si="442"/>
        <v>136653.53333333507</v>
      </c>
      <c r="O5676" s="18">
        <v>1</v>
      </c>
      <c r="P5676" s="6" t="s">
        <v>9384</v>
      </c>
      <c r="Q5676" s="6" t="s">
        <v>24</v>
      </c>
    </row>
    <row r="5677" spans="1:17" ht="15">
      <c r="A5677" s="6" t="s">
        <v>17</v>
      </c>
      <c r="B5677" s="6" t="s">
        <v>18</v>
      </c>
      <c r="C5677" s="6" t="s">
        <v>35</v>
      </c>
      <c r="D5677" s="6" t="s">
        <v>6856</v>
      </c>
      <c r="E5677" s="6">
        <v>5</v>
      </c>
      <c r="F5677" s="6" t="s">
        <v>1970</v>
      </c>
      <c r="G5677" s="6" t="s">
        <v>22</v>
      </c>
      <c r="H5677" s="7">
        <v>43398.618981481479</v>
      </c>
      <c r="I5677" s="7">
        <v>43398.074212962965</v>
      </c>
      <c r="J5677" s="4">
        <f t="shared" si="443"/>
        <v>2018</v>
      </c>
      <c r="K5677" s="4">
        <f t="shared" si="444"/>
        <v>10</v>
      </c>
      <c r="L5677" s="6">
        <f t="shared" si="445"/>
        <v>47067.999999574386</v>
      </c>
      <c r="M5677" s="8">
        <f t="shared" si="441"/>
        <v>784.46666665957309</v>
      </c>
      <c r="N5677" s="8">
        <f t="shared" si="442"/>
        <v>3922.3333332978655</v>
      </c>
      <c r="O5677" s="18">
        <v>1</v>
      </c>
      <c r="P5677" s="6" t="s">
        <v>9385</v>
      </c>
      <c r="Q5677" s="6" t="s">
        <v>24</v>
      </c>
    </row>
    <row r="5678" spans="1:17" ht="15">
      <c r="A5678" s="6" t="s">
        <v>17</v>
      </c>
      <c r="B5678" s="6" t="s">
        <v>18</v>
      </c>
      <c r="C5678" s="6" t="s">
        <v>35</v>
      </c>
      <c r="D5678" s="6" t="s">
        <v>6858</v>
      </c>
      <c r="E5678" s="6">
        <v>8</v>
      </c>
      <c r="F5678" s="6" t="s">
        <v>1970</v>
      </c>
      <c r="G5678" s="6" t="s">
        <v>22</v>
      </c>
      <c r="H5678" s="7">
        <v>43398.618738425925</v>
      </c>
      <c r="I5678" s="7">
        <v>43398.074212962965</v>
      </c>
      <c r="J5678" s="4">
        <f t="shared" si="443"/>
        <v>2018</v>
      </c>
      <c r="K5678" s="4">
        <f t="shared" si="444"/>
        <v>10</v>
      </c>
      <c r="L5678" s="6">
        <f t="shared" si="445"/>
        <v>47046.999999694526</v>
      </c>
      <c r="M5678" s="8">
        <f t="shared" si="441"/>
        <v>784.11666666157544</v>
      </c>
      <c r="N5678" s="8">
        <f t="shared" si="442"/>
        <v>6272.9333332926035</v>
      </c>
      <c r="O5678" s="18">
        <v>1</v>
      </c>
      <c r="P5678" s="6" t="s">
        <v>9386</v>
      </c>
      <c r="Q5678" s="6" t="s">
        <v>24</v>
      </c>
    </row>
    <row r="5679" spans="1:17" ht="15">
      <c r="A5679" s="6" t="s">
        <v>17</v>
      </c>
      <c r="B5679" s="6" t="s">
        <v>18</v>
      </c>
      <c r="C5679" s="6" t="s">
        <v>35</v>
      </c>
      <c r="D5679" s="6" t="s">
        <v>9387</v>
      </c>
      <c r="E5679" s="6">
        <v>1</v>
      </c>
      <c r="F5679" s="6" t="s">
        <v>1970</v>
      </c>
      <c r="G5679" s="6" t="s">
        <v>22</v>
      </c>
      <c r="H5679" s="7">
        <v>43415.38349537037</v>
      </c>
      <c r="I5679" s="7">
        <v>43398.074212962965</v>
      </c>
      <c r="J5679" s="4">
        <f t="shared" si="443"/>
        <v>2018</v>
      </c>
      <c r="K5679" s="4">
        <f t="shared" si="444"/>
        <v>10</v>
      </c>
      <c r="L5679" s="6">
        <f t="shared" si="445"/>
        <v>1495521.9999997644</v>
      </c>
      <c r="M5679" s="8">
        <f t="shared" si="441"/>
        <v>24925.36666666274</v>
      </c>
      <c r="N5679" s="8">
        <f t="shared" si="442"/>
        <v>24925.36666666274</v>
      </c>
      <c r="O5679" s="18">
        <v>1</v>
      </c>
      <c r="P5679" s="6" t="s">
        <v>9388</v>
      </c>
      <c r="Q5679" s="6" t="s">
        <v>24</v>
      </c>
    </row>
    <row r="5680" spans="1:17" ht="15">
      <c r="A5680" s="6" t="s">
        <v>17</v>
      </c>
      <c r="B5680" s="6" t="s">
        <v>55</v>
      </c>
      <c r="C5680" s="6" t="s">
        <v>59</v>
      </c>
      <c r="D5680" s="6" t="s">
        <v>1884</v>
      </c>
      <c r="E5680" s="6">
        <v>1</v>
      </c>
      <c r="F5680" s="6" t="s">
        <v>1970</v>
      </c>
      <c r="G5680" s="6" t="s">
        <v>22</v>
      </c>
      <c r="H5680" s="7">
        <v>43398.19190972222</v>
      </c>
      <c r="I5680" s="7">
        <v>43398.125694444447</v>
      </c>
      <c r="J5680" s="4">
        <f t="shared" si="443"/>
        <v>2018</v>
      </c>
      <c r="K5680" s="4">
        <f t="shared" si="444"/>
        <v>10</v>
      </c>
      <c r="L5680" s="6">
        <f t="shared" si="445"/>
        <v>5720.9999996004626</v>
      </c>
      <c r="M5680" s="8">
        <f t="shared" si="441"/>
        <v>95.349999993341044</v>
      </c>
      <c r="N5680" s="8">
        <f t="shared" si="442"/>
        <v>95.349999993341044</v>
      </c>
      <c r="O5680" s="18">
        <v>1</v>
      </c>
      <c r="P5680" s="6" t="s">
        <v>9389</v>
      </c>
      <c r="Q5680" s="6" t="s">
        <v>24</v>
      </c>
    </row>
    <row r="5681" spans="1:17" ht="15">
      <c r="A5681" s="6" t="s">
        <v>17</v>
      </c>
      <c r="B5681" s="6" t="s">
        <v>47</v>
      </c>
      <c r="C5681" s="6" t="s">
        <v>52</v>
      </c>
      <c r="D5681" s="6" t="s">
        <v>9390</v>
      </c>
      <c r="E5681" s="6">
        <v>1</v>
      </c>
      <c r="F5681" s="6" t="s">
        <v>1970</v>
      </c>
      <c r="G5681" s="6" t="s">
        <v>22</v>
      </c>
      <c r="H5681" s="7">
        <v>43401.816990740743</v>
      </c>
      <c r="I5681" s="7">
        <v>43398.198344907411</v>
      </c>
      <c r="J5681" s="4">
        <f t="shared" si="443"/>
        <v>2018</v>
      </c>
      <c r="K5681" s="4">
        <f t="shared" si="444"/>
        <v>10</v>
      </c>
      <c r="L5681" s="6">
        <f t="shared" si="445"/>
        <v>312650.9999999078</v>
      </c>
      <c r="M5681" s="8">
        <f t="shared" si="441"/>
        <v>5210.8499999984633</v>
      </c>
      <c r="N5681" s="8">
        <f t="shared" si="442"/>
        <v>5210.8499999984633</v>
      </c>
      <c r="O5681" s="18">
        <v>1</v>
      </c>
      <c r="P5681" s="6" t="s">
        <v>9391</v>
      </c>
      <c r="Q5681" s="6" t="s">
        <v>24</v>
      </c>
    </row>
    <row r="5682" spans="1:17" ht="15">
      <c r="A5682" s="6" t="s">
        <v>17</v>
      </c>
      <c r="B5682" s="6" t="s">
        <v>47</v>
      </c>
      <c r="C5682" s="6" t="s">
        <v>52</v>
      </c>
      <c r="D5682" s="6" t="s">
        <v>9390</v>
      </c>
      <c r="E5682" s="6">
        <v>1</v>
      </c>
      <c r="F5682" s="6" t="s">
        <v>1970</v>
      </c>
      <c r="G5682" s="6" t="s">
        <v>22</v>
      </c>
      <c r="H5682" s="7">
        <v>43401.81690972222</v>
      </c>
      <c r="I5682" s="7">
        <v>43398.198344907411</v>
      </c>
      <c r="J5682" s="4">
        <f t="shared" si="443"/>
        <v>2018</v>
      </c>
      <c r="K5682" s="4">
        <f t="shared" si="444"/>
        <v>10</v>
      </c>
      <c r="L5682" s="6">
        <f t="shared" si="445"/>
        <v>312643.99999952875</v>
      </c>
      <c r="M5682" s="8">
        <f t="shared" si="441"/>
        <v>5210.7333333254792</v>
      </c>
      <c r="N5682" s="8">
        <f t="shared" si="442"/>
        <v>5210.7333333254792</v>
      </c>
      <c r="O5682" s="18">
        <v>1</v>
      </c>
      <c r="P5682" s="6" t="s">
        <v>9392</v>
      </c>
      <c r="Q5682" s="6" t="s">
        <v>24</v>
      </c>
    </row>
    <row r="5683" spans="1:17" ht="15">
      <c r="A5683" s="6" t="s">
        <v>17</v>
      </c>
      <c r="B5683" s="6" t="s">
        <v>47</v>
      </c>
      <c r="C5683" s="6" t="s">
        <v>52</v>
      </c>
      <c r="D5683" s="6" t="s">
        <v>6315</v>
      </c>
      <c r="E5683" s="6">
        <v>1</v>
      </c>
      <c r="F5683" s="6" t="s">
        <v>1970</v>
      </c>
      <c r="G5683" s="6" t="s">
        <v>22</v>
      </c>
      <c r="H5683" s="7">
        <v>43401.818310185183</v>
      </c>
      <c r="I5683" s="7">
        <v>43398.200775462959</v>
      </c>
      <c r="J5683" s="4">
        <f t="shared" si="443"/>
        <v>2018</v>
      </c>
      <c r="K5683" s="4">
        <f t="shared" si="444"/>
        <v>10</v>
      </c>
      <c r="L5683" s="6">
        <f t="shared" si="445"/>
        <v>312555.00000009779</v>
      </c>
      <c r="M5683" s="8">
        <f t="shared" si="441"/>
        <v>5209.2500000016298</v>
      </c>
      <c r="N5683" s="8">
        <f t="shared" si="442"/>
        <v>5209.2500000016298</v>
      </c>
      <c r="O5683" s="18">
        <v>1</v>
      </c>
      <c r="P5683" s="6" t="s">
        <v>9393</v>
      </c>
      <c r="Q5683" s="6" t="s">
        <v>24</v>
      </c>
    </row>
    <row r="5684" spans="1:17" ht="15">
      <c r="A5684" s="6" t="s">
        <v>17</v>
      </c>
      <c r="B5684" s="6" t="s">
        <v>47</v>
      </c>
      <c r="C5684" s="6" t="s">
        <v>52</v>
      </c>
      <c r="D5684" s="6" t="s">
        <v>6315</v>
      </c>
      <c r="E5684" s="6">
        <v>1</v>
      </c>
      <c r="F5684" s="6" t="s">
        <v>1970</v>
      </c>
      <c r="G5684" s="6" t="s">
        <v>22</v>
      </c>
      <c r="H5684" s="7">
        <v>43401.818240740744</v>
      </c>
      <c r="I5684" s="7">
        <v>43398.200775462959</v>
      </c>
      <c r="J5684" s="4">
        <f t="shared" si="443"/>
        <v>2018</v>
      </c>
      <c r="K5684" s="4">
        <f t="shared" si="444"/>
        <v>10</v>
      </c>
      <c r="L5684" s="6">
        <f t="shared" si="445"/>
        <v>312549.00000058115</v>
      </c>
      <c r="M5684" s="8">
        <f t="shared" si="441"/>
        <v>5209.1500000096858</v>
      </c>
      <c r="N5684" s="8">
        <f t="shared" si="442"/>
        <v>5209.1500000096858</v>
      </c>
      <c r="O5684" s="18">
        <v>1</v>
      </c>
      <c r="P5684" s="6" t="s">
        <v>9394</v>
      </c>
      <c r="Q5684" s="6" t="s">
        <v>24</v>
      </c>
    </row>
    <row r="5685" spans="1:17" ht="15">
      <c r="A5685" s="6" t="s">
        <v>17</v>
      </c>
      <c r="B5685" s="6" t="s">
        <v>41</v>
      </c>
      <c r="C5685" s="6" t="s">
        <v>62</v>
      </c>
      <c r="D5685" s="6" t="s">
        <v>9395</v>
      </c>
      <c r="E5685" s="6">
        <v>5</v>
      </c>
      <c r="F5685" s="6" t="s">
        <v>1970</v>
      </c>
      <c r="G5685" s="6" t="s">
        <v>22</v>
      </c>
      <c r="H5685" s="7">
        <v>43401.820439814815</v>
      </c>
      <c r="I5685" s="7">
        <v>43398.234560185185</v>
      </c>
      <c r="J5685" s="4">
        <f t="shared" si="443"/>
        <v>2018</v>
      </c>
      <c r="K5685" s="4">
        <f t="shared" si="444"/>
        <v>10</v>
      </c>
      <c r="L5685" s="6">
        <f t="shared" si="445"/>
        <v>309820.00000008848</v>
      </c>
      <c r="M5685" s="8">
        <f t="shared" si="441"/>
        <v>5163.6666666681413</v>
      </c>
      <c r="N5685" s="8">
        <f t="shared" si="442"/>
        <v>25818.333333340706</v>
      </c>
      <c r="O5685" s="18">
        <v>1</v>
      </c>
      <c r="P5685" s="6" t="s">
        <v>9396</v>
      </c>
      <c r="Q5685" s="6" t="s">
        <v>24</v>
      </c>
    </row>
    <row r="5686" spans="1:17" ht="15">
      <c r="A5686" s="6" t="s">
        <v>17</v>
      </c>
      <c r="B5686" s="6" t="s">
        <v>41</v>
      </c>
      <c r="C5686" s="6" t="s">
        <v>62</v>
      </c>
      <c r="D5686" s="6" t="s">
        <v>9397</v>
      </c>
      <c r="E5686" s="6">
        <v>3</v>
      </c>
      <c r="F5686" s="6" t="s">
        <v>1970</v>
      </c>
      <c r="G5686" s="6" t="s">
        <v>22</v>
      </c>
      <c r="H5686" s="7">
        <v>43401.819513888891</v>
      </c>
      <c r="I5686" s="7">
        <v>43398.235937500001</v>
      </c>
      <c r="J5686" s="4">
        <f t="shared" si="443"/>
        <v>2018</v>
      </c>
      <c r="K5686" s="4">
        <f t="shared" si="444"/>
        <v>10</v>
      </c>
      <c r="L5686" s="6">
        <f t="shared" si="445"/>
        <v>309621.00000008941</v>
      </c>
      <c r="M5686" s="8">
        <f t="shared" si="441"/>
        <v>5160.3500000014901</v>
      </c>
      <c r="N5686" s="8">
        <f t="shared" si="442"/>
        <v>15481.05000000447</v>
      </c>
      <c r="O5686" s="18">
        <v>1</v>
      </c>
      <c r="P5686" s="6" t="s">
        <v>9398</v>
      </c>
      <c r="Q5686" s="6" t="s">
        <v>24</v>
      </c>
    </row>
    <row r="5687" spans="1:17" ht="15">
      <c r="A5687" s="6" t="s">
        <v>17</v>
      </c>
      <c r="B5687" s="6" t="s">
        <v>41</v>
      </c>
      <c r="C5687" s="6" t="s">
        <v>62</v>
      </c>
      <c r="D5687" s="6" t="s">
        <v>9399</v>
      </c>
      <c r="E5687" s="6">
        <v>3</v>
      </c>
      <c r="F5687" s="6" t="s">
        <v>1970</v>
      </c>
      <c r="G5687" s="6" t="s">
        <v>22</v>
      </c>
      <c r="H5687" s="7">
        <v>43401.819189814814</v>
      </c>
      <c r="I5687" s="7">
        <v>43398.242592592593</v>
      </c>
      <c r="J5687" s="4">
        <f t="shared" si="443"/>
        <v>2018</v>
      </c>
      <c r="K5687" s="4">
        <f t="shared" si="444"/>
        <v>10</v>
      </c>
      <c r="L5687" s="6">
        <f t="shared" si="445"/>
        <v>309017.99999994691</v>
      </c>
      <c r="M5687" s="8">
        <f t="shared" si="441"/>
        <v>5150.2999999991152</v>
      </c>
      <c r="N5687" s="8">
        <f t="shared" si="442"/>
        <v>15450.899999997346</v>
      </c>
      <c r="O5687" s="18">
        <v>1</v>
      </c>
      <c r="P5687" s="6" t="s">
        <v>9400</v>
      </c>
      <c r="Q5687" s="6" t="s">
        <v>24</v>
      </c>
    </row>
    <row r="5688" spans="1:17" ht="15">
      <c r="A5688" s="6" t="s">
        <v>29</v>
      </c>
      <c r="B5688" s="6" t="s">
        <v>87</v>
      </c>
      <c r="C5688" s="6" t="s">
        <v>197</v>
      </c>
      <c r="D5688" s="6" t="s">
        <v>1756</v>
      </c>
      <c r="E5688" s="6">
        <v>21</v>
      </c>
      <c r="F5688" s="6" t="s">
        <v>85</v>
      </c>
      <c r="G5688" s="6" t="s">
        <v>22</v>
      </c>
      <c r="H5688" s="7">
        <v>43398.353750000002</v>
      </c>
      <c r="I5688" s="7">
        <v>43398.3125</v>
      </c>
      <c r="J5688" s="4">
        <f t="shared" si="443"/>
        <v>2018</v>
      </c>
      <c r="K5688" s="4">
        <f t="shared" si="444"/>
        <v>10</v>
      </c>
      <c r="L5688" s="6">
        <f t="shared" si="445"/>
        <v>3564.00000017602</v>
      </c>
      <c r="M5688" s="8">
        <f t="shared" si="441"/>
        <v>59.400000002933666</v>
      </c>
      <c r="N5688" s="8">
        <f t="shared" si="442"/>
        <v>1247.400000061607</v>
      </c>
      <c r="O5688" s="18">
        <v>1</v>
      </c>
      <c r="P5688" s="6" t="s">
        <v>9401</v>
      </c>
      <c r="Q5688" s="6" t="s">
        <v>24</v>
      </c>
    </row>
    <row r="5689" spans="1:17" ht="15">
      <c r="A5689" s="6" t="s">
        <v>17</v>
      </c>
      <c r="B5689" s="6" t="s">
        <v>41</v>
      </c>
      <c r="C5689" s="6" t="s">
        <v>62</v>
      </c>
      <c r="D5689" s="6" t="s">
        <v>9402</v>
      </c>
      <c r="E5689" s="6">
        <v>1</v>
      </c>
      <c r="F5689" s="6" t="s">
        <v>1970</v>
      </c>
      <c r="G5689" s="6" t="s">
        <v>22</v>
      </c>
      <c r="H5689" s="7">
        <v>43398.906944444447</v>
      </c>
      <c r="I5689" s="7">
        <v>43398.344444444447</v>
      </c>
      <c r="J5689" s="4">
        <f t="shared" si="443"/>
        <v>2018</v>
      </c>
      <c r="K5689" s="4">
        <f t="shared" si="444"/>
        <v>10</v>
      </c>
      <c r="L5689" s="6">
        <f t="shared" si="445"/>
        <v>48600</v>
      </c>
      <c r="M5689" s="8">
        <f t="shared" si="441"/>
        <v>810</v>
      </c>
      <c r="N5689" s="8">
        <f t="shared" si="442"/>
        <v>810</v>
      </c>
      <c r="O5689" s="18">
        <v>1</v>
      </c>
      <c r="P5689" s="6" t="s">
        <v>9403</v>
      </c>
      <c r="Q5689" s="6" t="s">
        <v>24</v>
      </c>
    </row>
    <row r="5690" spans="1:17" ht="15">
      <c r="A5690" s="6" t="s">
        <v>17</v>
      </c>
      <c r="B5690" s="6" t="s">
        <v>18</v>
      </c>
      <c r="C5690" s="6" t="s">
        <v>19</v>
      </c>
      <c r="D5690" s="6" t="s">
        <v>9404</v>
      </c>
      <c r="E5690" s="6">
        <v>1</v>
      </c>
      <c r="F5690" s="6" t="s">
        <v>1970</v>
      </c>
      <c r="G5690" s="6" t="s">
        <v>22</v>
      </c>
      <c r="H5690" s="7">
        <v>43413.914120370369</v>
      </c>
      <c r="I5690" s="7">
        <v>43398.344444444447</v>
      </c>
      <c r="J5690" s="4">
        <f t="shared" si="443"/>
        <v>2018</v>
      </c>
      <c r="K5690" s="4">
        <f t="shared" si="444"/>
        <v>10</v>
      </c>
      <c r="L5690" s="6">
        <f t="shared" si="445"/>
        <v>1345219.9999997159</v>
      </c>
      <c r="M5690" s="8">
        <f t="shared" si="441"/>
        <v>22420.333333328599</v>
      </c>
      <c r="N5690" s="8">
        <f t="shared" si="442"/>
        <v>22420.333333328599</v>
      </c>
      <c r="O5690" s="18">
        <v>1</v>
      </c>
      <c r="P5690" s="6" t="s">
        <v>9405</v>
      </c>
      <c r="Q5690" s="6" t="s">
        <v>24</v>
      </c>
    </row>
    <row r="5691" spans="1:17" ht="15">
      <c r="A5691" s="6" t="s">
        <v>17</v>
      </c>
      <c r="B5691" s="6" t="s">
        <v>18</v>
      </c>
      <c r="C5691" s="6" t="s">
        <v>19</v>
      </c>
      <c r="D5691" s="6" t="s">
        <v>9404</v>
      </c>
      <c r="E5691" s="6">
        <v>1</v>
      </c>
      <c r="F5691" s="6" t="s">
        <v>1970</v>
      </c>
      <c r="G5691" s="6" t="s">
        <v>22</v>
      </c>
      <c r="H5691" s="7">
        <v>43413.914120370369</v>
      </c>
      <c r="I5691" s="7">
        <v>43398.344976851855</v>
      </c>
      <c r="J5691" s="4">
        <f t="shared" si="443"/>
        <v>2018</v>
      </c>
      <c r="K5691" s="4">
        <f t="shared" si="444"/>
        <v>10</v>
      </c>
      <c r="L5691" s="6">
        <f t="shared" si="445"/>
        <v>1345173.9999996498</v>
      </c>
      <c r="M5691" s="8">
        <f t="shared" si="441"/>
        <v>22419.56666666083</v>
      </c>
      <c r="N5691" s="8">
        <f t="shared" si="442"/>
        <v>22419.56666666083</v>
      </c>
      <c r="O5691" s="18">
        <v>1</v>
      </c>
      <c r="P5691" s="6" t="s">
        <v>9406</v>
      </c>
      <c r="Q5691" s="6" t="s">
        <v>24</v>
      </c>
    </row>
    <row r="5692" spans="1:17" ht="15">
      <c r="A5692" s="6" t="s">
        <v>17</v>
      </c>
      <c r="B5692" s="6" t="s">
        <v>41</v>
      </c>
      <c r="C5692" s="6" t="s">
        <v>129</v>
      </c>
      <c r="D5692" s="6" t="s">
        <v>9407</v>
      </c>
      <c r="E5692" s="6">
        <v>2</v>
      </c>
      <c r="F5692" s="6" t="s">
        <v>1970</v>
      </c>
      <c r="G5692" s="6" t="s">
        <v>22</v>
      </c>
      <c r="H5692" s="7">
        <v>43400.246655092589</v>
      </c>
      <c r="I5692" s="7">
        <v>43398.364583333336</v>
      </c>
      <c r="J5692" s="4">
        <f t="shared" si="443"/>
        <v>2018</v>
      </c>
      <c r="K5692" s="4">
        <f t="shared" si="444"/>
        <v>10</v>
      </c>
      <c r="L5692" s="6">
        <f t="shared" si="445"/>
        <v>162610.99999949802</v>
      </c>
      <c r="M5692" s="8">
        <f t="shared" si="441"/>
        <v>2710.183333324967</v>
      </c>
      <c r="N5692" s="8">
        <f t="shared" si="442"/>
        <v>5420.3666666499339</v>
      </c>
      <c r="O5692" s="18">
        <v>1</v>
      </c>
      <c r="P5692" s="6" t="s">
        <v>9408</v>
      </c>
      <c r="Q5692" s="6" t="s">
        <v>24</v>
      </c>
    </row>
    <row r="5693" spans="1:17" ht="15">
      <c r="A5693" s="6" t="s">
        <v>17</v>
      </c>
      <c r="B5693" s="6" t="s">
        <v>55</v>
      </c>
      <c r="C5693" s="6" t="s">
        <v>59</v>
      </c>
      <c r="D5693" s="6" t="s">
        <v>9195</v>
      </c>
      <c r="E5693" s="6">
        <v>18</v>
      </c>
      <c r="F5693" s="6" t="s">
        <v>1970</v>
      </c>
      <c r="G5693" s="6" t="s">
        <v>22</v>
      </c>
      <c r="H5693" s="7">
        <v>43403.503611111111</v>
      </c>
      <c r="I5693" s="7">
        <v>43398.416666666664</v>
      </c>
      <c r="J5693" s="4">
        <f t="shared" si="443"/>
        <v>2018</v>
      </c>
      <c r="K5693" s="4">
        <f t="shared" si="444"/>
        <v>10</v>
      </c>
      <c r="L5693" s="6">
        <f t="shared" si="445"/>
        <v>439512.00000022072</v>
      </c>
      <c r="M5693" s="8">
        <f t="shared" si="441"/>
        <v>7325.2000000036787</v>
      </c>
      <c r="N5693" s="8">
        <f t="shared" si="442"/>
        <v>131853.60000006622</v>
      </c>
      <c r="O5693" s="18">
        <v>1</v>
      </c>
      <c r="P5693" s="6" t="s">
        <v>9409</v>
      </c>
      <c r="Q5693" s="6" t="s">
        <v>24</v>
      </c>
    </row>
    <row r="5694" spans="1:17" ht="15">
      <c r="A5694" s="6" t="s">
        <v>17</v>
      </c>
      <c r="B5694" s="6" t="s">
        <v>55</v>
      </c>
      <c r="C5694" s="6" t="s">
        <v>59</v>
      </c>
      <c r="D5694" s="6" t="s">
        <v>9410</v>
      </c>
      <c r="E5694" s="6">
        <v>55</v>
      </c>
      <c r="F5694" s="6" t="s">
        <v>1970</v>
      </c>
      <c r="G5694" s="6" t="s">
        <v>22</v>
      </c>
      <c r="H5694" s="7">
        <v>43400.476990740739</v>
      </c>
      <c r="I5694" s="7">
        <v>43398.416666666664</v>
      </c>
      <c r="J5694" s="4">
        <f t="shared" si="443"/>
        <v>2018</v>
      </c>
      <c r="K5694" s="4">
        <f t="shared" si="444"/>
        <v>10</v>
      </c>
      <c r="L5694" s="6">
        <f t="shared" si="445"/>
        <v>178012.00000005774</v>
      </c>
      <c r="M5694" s="8">
        <f t="shared" si="441"/>
        <v>2966.866666667629</v>
      </c>
      <c r="N5694" s="8">
        <f t="shared" si="442"/>
        <v>163177.6666667196</v>
      </c>
      <c r="O5694" s="18">
        <v>1</v>
      </c>
      <c r="P5694" s="6" t="s">
        <v>9411</v>
      </c>
      <c r="Q5694" s="6" t="s">
        <v>24</v>
      </c>
    </row>
    <row r="5695" spans="1:17" ht="15">
      <c r="A5695" s="6" t="s">
        <v>17</v>
      </c>
      <c r="B5695" s="6" t="s">
        <v>18</v>
      </c>
      <c r="C5695" s="6" t="s">
        <v>19</v>
      </c>
      <c r="D5695" s="6" t="s">
        <v>9412</v>
      </c>
      <c r="E5695" s="6">
        <v>536</v>
      </c>
      <c r="F5695" s="6" t="s">
        <v>1970</v>
      </c>
      <c r="G5695" s="6" t="s">
        <v>22</v>
      </c>
      <c r="H5695" s="7">
        <v>43403.833541666667</v>
      </c>
      <c r="I5695" s="7">
        <v>43398.420127314814</v>
      </c>
      <c r="J5695" s="4">
        <f t="shared" si="443"/>
        <v>2018</v>
      </c>
      <c r="K5695" s="4">
        <f t="shared" si="444"/>
        <v>10</v>
      </c>
      <c r="L5695" s="6">
        <f t="shared" si="445"/>
        <v>467719.00000011083</v>
      </c>
      <c r="M5695" s="8">
        <f t="shared" si="441"/>
        <v>7795.3166666685138</v>
      </c>
      <c r="N5695" s="8">
        <f t="shared" si="442"/>
        <v>4178289.7333343234</v>
      </c>
      <c r="O5695" s="18">
        <v>1</v>
      </c>
      <c r="P5695" s="6" t="s">
        <v>9413</v>
      </c>
      <c r="Q5695" s="6" t="s">
        <v>24</v>
      </c>
    </row>
    <row r="5696" spans="1:17" ht="15">
      <c r="A5696" s="6" t="s">
        <v>17</v>
      </c>
      <c r="B5696" s="6" t="s">
        <v>18</v>
      </c>
      <c r="C5696" s="6" t="s">
        <v>19</v>
      </c>
      <c r="D5696" s="6" t="s">
        <v>9414</v>
      </c>
      <c r="E5696" s="6">
        <v>246</v>
      </c>
      <c r="F5696" s="6" t="s">
        <v>1970</v>
      </c>
      <c r="G5696" s="6" t="s">
        <v>22</v>
      </c>
      <c r="H5696" s="7">
        <v>43402.397175925929</v>
      </c>
      <c r="I5696" s="7">
        <v>43398.421319444446</v>
      </c>
      <c r="J5696" s="4">
        <f t="shared" si="443"/>
        <v>2018</v>
      </c>
      <c r="K5696" s="4">
        <f t="shared" si="444"/>
        <v>10</v>
      </c>
      <c r="L5696" s="6">
        <f t="shared" si="445"/>
        <v>343514.0000001993</v>
      </c>
      <c r="M5696" s="8">
        <f t="shared" si="446" ref="M5696:M5759">+L5696/60</f>
        <v>5725.2333333366551</v>
      </c>
      <c r="N5696" s="8">
        <f t="shared" si="447" ref="N5696:N5759">+M5696*E5696</f>
        <v>1408407.4000008171</v>
      </c>
      <c r="O5696" s="18">
        <v>1</v>
      </c>
      <c r="P5696" s="6" t="s">
        <v>9415</v>
      </c>
      <c r="Q5696" s="6" t="s">
        <v>24</v>
      </c>
    </row>
    <row r="5697" spans="1:17" ht="15">
      <c r="A5697" s="6" t="s">
        <v>17</v>
      </c>
      <c r="B5697" s="6" t="s">
        <v>18</v>
      </c>
      <c r="C5697" s="6" t="s">
        <v>19</v>
      </c>
      <c r="D5697" s="6" t="s">
        <v>113</v>
      </c>
      <c r="E5697" s="6">
        <v>13</v>
      </c>
      <c r="F5697" s="6" t="s">
        <v>1970</v>
      </c>
      <c r="G5697" s="6" t="s">
        <v>22</v>
      </c>
      <c r="H5697" s="7">
        <v>43399.87572916667</v>
      </c>
      <c r="I5697" s="7">
        <v>43398.432372685187</v>
      </c>
      <c r="J5697" s="4">
        <f t="shared" si="443"/>
        <v>2018</v>
      </c>
      <c r="K5697" s="4">
        <f t="shared" si="444"/>
        <v>10</v>
      </c>
      <c r="L5697" s="6">
        <f t="shared" si="445"/>
        <v>124706.00000009872</v>
      </c>
      <c r="M5697" s="8">
        <f t="shared" si="446"/>
        <v>2078.4333333349787</v>
      </c>
      <c r="N5697" s="8">
        <f t="shared" si="447"/>
        <v>27019.633333354723</v>
      </c>
      <c r="O5697" s="18">
        <v>1</v>
      </c>
      <c r="P5697" s="6" t="s">
        <v>9416</v>
      </c>
      <c r="Q5697" s="6" t="s">
        <v>24</v>
      </c>
    </row>
    <row r="5698" spans="1:17" ht="15">
      <c r="A5698" s="6" t="s">
        <v>17</v>
      </c>
      <c r="B5698" s="6" t="s">
        <v>41</v>
      </c>
      <c r="C5698" s="6" t="s">
        <v>62</v>
      </c>
      <c r="D5698" s="6" t="s">
        <v>2144</v>
      </c>
      <c r="E5698" s="6">
        <v>17</v>
      </c>
      <c r="F5698" s="6" t="s">
        <v>1970</v>
      </c>
      <c r="G5698" s="6" t="s">
        <v>22</v>
      </c>
      <c r="H5698" s="7">
        <v>43401.481030092589</v>
      </c>
      <c r="I5698" s="7">
        <v>43398.516736111109</v>
      </c>
      <c r="J5698" s="4">
        <f t="shared" si="443"/>
        <v>2018</v>
      </c>
      <c r="K5698" s="4">
        <f t="shared" si="444"/>
        <v>10</v>
      </c>
      <c r="L5698" s="6">
        <f t="shared" si="445"/>
        <v>256114.99999989755</v>
      </c>
      <c r="M5698" s="8">
        <f t="shared" si="446"/>
        <v>4268.5833333316259</v>
      </c>
      <c r="N5698" s="8">
        <f t="shared" si="447"/>
        <v>72565.91666663764</v>
      </c>
      <c r="O5698" s="18">
        <v>1</v>
      </c>
      <c r="P5698" s="6" t="s">
        <v>9417</v>
      </c>
      <c r="Q5698" s="6" t="s">
        <v>24</v>
      </c>
    </row>
    <row r="5699" spans="1:17" ht="15">
      <c r="A5699" s="6" t="s">
        <v>17</v>
      </c>
      <c r="B5699" s="6" t="s">
        <v>41</v>
      </c>
      <c r="C5699" s="6" t="s">
        <v>135</v>
      </c>
      <c r="D5699" s="6" t="s">
        <v>7881</v>
      </c>
      <c r="E5699" s="6">
        <v>3</v>
      </c>
      <c r="F5699" s="6" t="s">
        <v>1970</v>
      </c>
      <c r="G5699" s="6" t="s">
        <v>22</v>
      </c>
      <c r="H5699" s="7">
        <v>43402.318888888891</v>
      </c>
      <c r="I5699" s="7">
        <v>43398.609016203707</v>
      </c>
      <c r="J5699" s="4">
        <f t="shared" si="448" ref="J5699:J5762">YEAR(I5699)</f>
        <v>2018</v>
      </c>
      <c r="K5699" s="4">
        <f t="shared" si="449" ref="K5699:K5762">MONTH(I5699)</f>
        <v>10</v>
      </c>
      <c r="L5699" s="6">
        <f t="shared" si="445"/>
        <v>320532.99999986775</v>
      </c>
      <c r="M5699" s="8">
        <f t="shared" si="446"/>
        <v>5342.2166666644625</v>
      </c>
      <c r="N5699" s="8">
        <f t="shared" si="447"/>
        <v>16026.649999993388</v>
      </c>
      <c r="O5699" s="18">
        <v>1</v>
      </c>
      <c r="P5699" s="6" t="s">
        <v>9418</v>
      </c>
      <c r="Q5699" s="6" t="s">
        <v>24</v>
      </c>
    </row>
    <row r="5700" spans="1:17" ht="15">
      <c r="A5700" s="6" t="s">
        <v>17</v>
      </c>
      <c r="B5700" s="6" t="s">
        <v>41</v>
      </c>
      <c r="C5700" s="6" t="s">
        <v>135</v>
      </c>
      <c r="D5700" s="6" t="s">
        <v>7881</v>
      </c>
      <c r="E5700" s="6">
        <v>3</v>
      </c>
      <c r="F5700" s="6" t="s">
        <v>1970</v>
      </c>
      <c r="G5700" s="6" t="s">
        <v>22</v>
      </c>
      <c r="H5700" s="7">
        <v>43402.318784722222</v>
      </c>
      <c r="I5700" s="7">
        <v>43398.609016203707</v>
      </c>
      <c r="J5700" s="4">
        <f t="shared" si="448"/>
        <v>2018</v>
      </c>
      <c r="K5700" s="4">
        <f t="shared" si="449"/>
        <v>10</v>
      </c>
      <c r="L5700" s="6">
        <f t="shared" si="445"/>
        <v>320523.99999964982</v>
      </c>
      <c r="M5700" s="8">
        <f t="shared" si="446"/>
        <v>5342.0666666608304</v>
      </c>
      <c r="N5700" s="8">
        <f t="shared" si="447"/>
        <v>16026.199999982491</v>
      </c>
      <c r="O5700" s="18">
        <v>1</v>
      </c>
      <c r="P5700" s="6" t="s">
        <v>9419</v>
      </c>
      <c r="Q5700" s="6" t="s">
        <v>24</v>
      </c>
    </row>
    <row r="5701" spans="1:17" ht="15">
      <c r="A5701" s="6" t="s">
        <v>17</v>
      </c>
      <c r="B5701" s="6" t="s">
        <v>18</v>
      </c>
      <c r="C5701" s="6" t="s">
        <v>35</v>
      </c>
      <c r="D5701" s="6" t="s">
        <v>9420</v>
      </c>
      <c r="E5701" s="6">
        <v>5</v>
      </c>
      <c r="F5701" s="6" t="s">
        <v>1970</v>
      </c>
      <c r="G5701" s="6" t="s">
        <v>22</v>
      </c>
      <c r="H5701" s="7">
        <v>43415.386481481481</v>
      </c>
      <c r="I5701" s="7">
        <v>43398.612534722219</v>
      </c>
      <c r="J5701" s="4">
        <f t="shared" si="448"/>
        <v>2018</v>
      </c>
      <c r="K5701" s="4">
        <f t="shared" si="449"/>
        <v>10</v>
      </c>
      <c r="L5701" s="6">
        <f t="shared" si="445"/>
        <v>1449269.0000002272</v>
      </c>
      <c r="M5701" s="8">
        <f t="shared" si="446"/>
        <v>24154.483333337121</v>
      </c>
      <c r="N5701" s="8">
        <f t="shared" si="447"/>
        <v>120772.4166666856</v>
      </c>
      <c r="O5701" s="18">
        <v>1</v>
      </c>
      <c r="P5701" s="6" t="s">
        <v>9421</v>
      </c>
      <c r="Q5701" s="6" t="s">
        <v>24</v>
      </c>
    </row>
    <row r="5702" spans="1:17" ht="15">
      <c r="A5702" s="6" t="s">
        <v>17</v>
      </c>
      <c r="B5702" s="6" t="s">
        <v>18</v>
      </c>
      <c r="C5702" s="6" t="s">
        <v>35</v>
      </c>
      <c r="D5702" s="6" t="s">
        <v>8793</v>
      </c>
      <c r="E5702" s="6">
        <v>2</v>
      </c>
      <c r="F5702" s="6" t="s">
        <v>1970</v>
      </c>
      <c r="G5702" s="6" t="s">
        <v>22</v>
      </c>
      <c r="H5702" s="7">
        <v>43402.870196759257</v>
      </c>
      <c r="I5702" s="7">
        <v>43398.61515046296</v>
      </c>
      <c r="J5702" s="4">
        <f t="shared" si="448"/>
        <v>2018</v>
      </c>
      <c r="K5702" s="4">
        <f t="shared" si="449"/>
        <v>10</v>
      </c>
      <c r="L5702" s="6">
        <f t="shared" si="445"/>
        <v>367636.00000008009</v>
      </c>
      <c r="M5702" s="8">
        <f t="shared" si="446"/>
        <v>6127.2666666680016</v>
      </c>
      <c r="N5702" s="8">
        <f t="shared" si="447"/>
        <v>12254.533333336003</v>
      </c>
      <c r="O5702" s="18">
        <v>1</v>
      </c>
      <c r="P5702" s="6" t="s">
        <v>9422</v>
      </c>
      <c r="Q5702" s="6" t="s">
        <v>24</v>
      </c>
    </row>
    <row r="5703" spans="1:17" ht="15">
      <c r="A5703" s="6" t="s">
        <v>17</v>
      </c>
      <c r="B5703" s="6" t="s">
        <v>18</v>
      </c>
      <c r="C5703" s="6" t="s">
        <v>35</v>
      </c>
      <c r="D5703" s="6" t="s">
        <v>8915</v>
      </c>
      <c r="E5703" s="6">
        <v>6</v>
      </c>
      <c r="F5703" s="6" t="s">
        <v>1970</v>
      </c>
      <c r="G5703" s="6" t="s">
        <v>22</v>
      </c>
      <c r="H5703" s="7">
        <v>43403.870763888888</v>
      </c>
      <c r="I5703" s="7">
        <v>43398.616516203707</v>
      </c>
      <c r="J5703" s="4">
        <f t="shared" si="448"/>
        <v>2018</v>
      </c>
      <c r="K5703" s="4">
        <f t="shared" si="449"/>
        <v>10</v>
      </c>
      <c r="L5703" s="6">
        <f t="shared" si="445"/>
        <v>453966.99999966659</v>
      </c>
      <c r="M5703" s="8">
        <f t="shared" si="446"/>
        <v>7566.1166666611098</v>
      </c>
      <c r="N5703" s="8">
        <f t="shared" si="447"/>
        <v>45396.699999966659</v>
      </c>
      <c r="O5703" s="18">
        <v>1</v>
      </c>
      <c r="P5703" s="6" t="s">
        <v>9423</v>
      </c>
      <c r="Q5703" s="6" t="s">
        <v>24</v>
      </c>
    </row>
    <row r="5704" spans="1:17" ht="15">
      <c r="A5704" s="6" t="s">
        <v>17</v>
      </c>
      <c r="B5704" s="6" t="s">
        <v>18</v>
      </c>
      <c r="C5704" s="6" t="s">
        <v>35</v>
      </c>
      <c r="D5704" s="6" t="s">
        <v>8913</v>
      </c>
      <c r="E5704" s="6">
        <v>4</v>
      </c>
      <c r="F5704" s="6" t="s">
        <v>1970</v>
      </c>
      <c r="G5704" s="6" t="s">
        <v>22</v>
      </c>
      <c r="H5704" s="7">
        <v>43414.602905092594</v>
      </c>
      <c r="I5704" s="7">
        <v>43398.616516203707</v>
      </c>
      <c r="J5704" s="4">
        <f t="shared" si="448"/>
        <v>2018</v>
      </c>
      <c r="K5704" s="4">
        <f t="shared" si="449"/>
        <v>10</v>
      </c>
      <c r="L5704" s="6">
        <f t="shared" si="445"/>
        <v>1381223.9999998128</v>
      </c>
      <c r="M5704" s="8">
        <f t="shared" si="446"/>
        <v>23020.39999999688</v>
      </c>
      <c r="N5704" s="8">
        <f t="shared" si="447"/>
        <v>92081.59999998752</v>
      </c>
      <c r="O5704" s="18">
        <v>1</v>
      </c>
      <c r="P5704" s="6" t="s">
        <v>9424</v>
      </c>
      <c r="Q5704" s="6" t="s">
        <v>24</v>
      </c>
    </row>
    <row r="5705" spans="1:17" ht="15">
      <c r="A5705" s="6" t="s">
        <v>17</v>
      </c>
      <c r="B5705" s="6" t="s">
        <v>18</v>
      </c>
      <c r="C5705" s="6" t="s">
        <v>35</v>
      </c>
      <c r="D5705" s="6" t="s">
        <v>6854</v>
      </c>
      <c r="E5705" s="6">
        <v>2</v>
      </c>
      <c r="F5705" s="6" t="s">
        <v>1970</v>
      </c>
      <c r="G5705" s="6" t="s">
        <v>22</v>
      </c>
      <c r="H5705" s="7">
        <v>43400.775046296294</v>
      </c>
      <c r="I5705" s="7">
        <v>43398.619745370372</v>
      </c>
      <c r="J5705" s="4">
        <f t="shared" si="448"/>
        <v>2018</v>
      </c>
      <c r="K5705" s="4">
        <f t="shared" si="449"/>
        <v>10</v>
      </c>
      <c r="L5705" s="6">
        <f t="shared" si="445"/>
        <v>186217.9999996908</v>
      </c>
      <c r="M5705" s="8">
        <f t="shared" si="446"/>
        <v>3103.63333332818</v>
      </c>
      <c r="N5705" s="8">
        <f t="shared" si="447"/>
        <v>6207.26666665636</v>
      </c>
      <c r="O5705" s="18">
        <v>1</v>
      </c>
      <c r="P5705" s="6" t="s">
        <v>9425</v>
      </c>
      <c r="Q5705" s="6" t="s">
        <v>24</v>
      </c>
    </row>
    <row r="5706" spans="1:17" ht="15">
      <c r="A5706" s="6" t="s">
        <v>17</v>
      </c>
      <c r="B5706" s="6" t="s">
        <v>18</v>
      </c>
      <c r="C5706" s="6" t="s">
        <v>35</v>
      </c>
      <c r="D5706" s="6" t="s">
        <v>9426</v>
      </c>
      <c r="E5706" s="6">
        <v>5</v>
      </c>
      <c r="F5706" s="6" t="s">
        <v>1970</v>
      </c>
      <c r="G5706" s="6" t="s">
        <v>22</v>
      </c>
      <c r="H5706" s="7">
        <v>43403.494942129626</v>
      </c>
      <c r="I5706" s="7">
        <v>43398.620104166665</v>
      </c>
      <c r="J5706" s="4">
        <f t="shared" si="448"/>
        <v>2018</v>
      </c>
      <c r="K5706" s="4">
        <f t="shared" si="449"/>
        <v>10</v>
      </c>
      <c r="L5706" s="6">
        <f t="shared" si="450" ref="L5706:L5769">(H5706-I5706)*60*24*60</f>
        <v>421185.99999987055</v>
      </c>
      <c r="M5706" s="8">
        <f t="shared" si="446"/>
        <v>7019.7666666645091</v>
      </c>
      <c r="N5706" s="8">
        <f t="shared" si="447"/>
        <v>35098.833333322546</v>
      </c>
      <c r="O5706" s="18">
        <v>1</v>
      </c>
      <c r="P5706" s="6" t="s">
        <v>9427</v>
      </c>
      <c r="Q5706" s="6" t="s">
        <v>24</v>
      </c>
    </row>
    <row r="5707" spans="1:17" ht="15">
      <c r="A5707" s="6" t="s">
        <v>17</v>
      </c>
      <c r="B5707" s="6" t="s">
        <v>18</v>
      </c>
      <c r="C5707" s="6" t="s">
        <v>25</v>
      </c>
      <c r="D5707" s="6" t="s">
        <v>9428</v>
      </c>
      <c r="E5707" s="6">
        <v>69</v>
      </c>
      <c r="F5707" s="6" t="s">
        <v>1970</v>
      </c>
      <c r="G5707" s="6" t="s">
        <v>22</v>
      </c>
      <c r="H5707" s="7">
        <v>43399.811956018515</v>
      </c>
      <c r="I5707" s="7">
        <v>43398.698773148149</v>
      </c>
      <c r="J5707" s="4">
        <f t="shared" si="448"/>
        <v>2018</v>
      </c>
      <c r="K5707" s="4">
        <f t="shared" si="449"/>
        <v>10</v>
      </c>
      <c r="L5707" s="6">
        <f t="shared" si="450"/>
        <v>96178.99999958463</v>
      </c>
      <c r="M5707" s="8">
        <f t="shared" si="446"/>
        <v>1602.9833333264105</v>
      </c>
      <c r="N5707" s="8">
        <f t="shared" si="447"/>
        <v>110605.84999952232</v>
      </c>
      <c r="O5707" s="18">
        <v>1</v>
      </c>
      <c r="P5707" s="6" t="s">
        <v>9429</v>
      </c>
      <c r="Q5707" s="6" t="s">
        <v>24</v>
      </c>
    </row>
    <row r="5708" spans="1:17" ht="15">
      <c r="A5708" s="6" t="s">
        <v>17</v>
      </c>
      <c r="B5708" s="6" t="s">
        <v>41</v>
      </c>
      <c r="C5708" s="6" t="s">
        <v>129</v>
      </c>
      <c r="D5708" s="6" t="s">
        <v>9430</v>
      </c>
      <c r="E5708" s="6">
        <v>1</v>
      </c>
      <c r="F5708" s="6" t="s">
        <v>1970</v>
      </c>
      <c r="G5708" s="6" t="s">
        <v>22</v>
      </c>
      <c r="H5708" s="7">
        <v>43401.845138888886</v>
      </c>
      <c r="I5708" s="7">
        <v>43398.730555555558</v>
      </c>
      <c r="J5708" s="4">
        <f t="shared" si="448"/>
        <v>2018</v>
      </c>
      <c r="K5708" s="4">
        <f t="shared" si="449"/>
        <v>10</v>
      </c>
      <c r="L5708" s="6">
        <f t="shared" si="450"/>
        <v>269099.9999995809</v>
      </c>
      <c r="M5708" s="8">
        <f t="shared" si="446"/>
        <v>4484.9999999930151</v>
      </c>
      <c r="N5708" s="8">
        <f t="shared" si="447"/>
        <v>4484.9999999930151</v>
      </c>
      <c r="O5708" s="18">
        <v>1</v>
      </c>
      <c r="P5708" s="6" t="s">
        <v>9431</v>
      </c>
      <c r="Q5708" s="6" t="s">
        <v>24</v>
      </c>
    </row>
    <row r="5709" spans="1:17" ht="15">
      <c r="A5709" s="6" t="s">
        <v>17</v>
      </c>
      <c r="B5709" s="6" t="s">
        <v>41</v>
      </c>
      <c r="C5709" s="6" t="s">
        <v>129</v>
      </c>
      <c r="D5709" s="6" t="s">
        <v>9432</v>
      </c>
      <c r="E5709" s="6">
        <v>1</v>
      </c>
      <c r="F5709" s="6" t="s">
        <v>1970</v>
      </c>
      <c r="G5709" s="6" t="s">
        <v>22</v>
      </c>
      <c r="H5709" s="7">
        <v>43400.458182870374</v>
      </c>
      <c r="I5709" s="7">
        <v>43398.756249999999</v>
      </c>
      <c r="J5709" s="4">
        <f t="shared" si="448"/>
        <v>2018</v>
      </c>
      <c r="K5709" s="4">
        <f t="shared" si="449"/>
        <v>10</v>
      </c>
      <c r="L5709" s="6">
        <f t="shared" si="450"/>
        <v>147047.00000043958</v>
      </c>
      <c r="M5709" s="8">
        <f t="shared" si="446"/>
        <v>2450.7833333406597</v>
      </c>
      <c r="N5709" s="8">
        <f t="shared" si="447"/>
        <v>2450.7833333406597</v>
      </c>
      <c r="O5709" s="18">
        <v>1</v>
      </c>
      <c r="P5709" s="6" t="s">
        <v>9433</v>
      </c>
      <c r="Q5709" s="6" t="s">
        <v>24</v>
      </c>
    </row>
    <row r="5710" spans="1:17" ht="15">
      <c r="A5710" s="6" t="s">
        <v>17</v>
      </c>
      <c r="B5710" s="6" t="s">
        <v>41</v>
      </c>
      <c r="C5710" s="6" t="s">
        <v>62</v>
      </c>
      <c r="D5710" s="6" t="s">
        <v>9434</v>
      </c>
      <c r="E5710" s="6">
        <v>9</v>
      </c>
      <c r="F5710" s="6" t="s">
        <v>1970</v>
      </c>
      <c r="G5710" s="6" t="s">
        <v>22</v>
      </c>
      <c r="H5710" s="7">
        <v>43399.906041666669</v>
      </c>
      <c r="I5710" s="7">
        <v>43398.787222222221</v>
      </c>
      <c r="J5710" s="4">
        <f t="shared" si="448"/>
        <v>2018</v>
      </c>
      <c r="K5710" s="4">
        <f t="shared" si="449"/>
        <v>10</v>
      </c>
      <c r="L5710" s="6">
        <f t="shared" si="450"/>
        <v>96666.000000271015</v>
      </c>
      <c r="M5710" s="8">
        <f t="shared" si="446"/>
        <v>1611.1000000045169</v>
      </c>
      <c r="N5710" s="8">
        <f t="shared" si="447"/>
        <v>14499.900000040652</v>
      </c>
      <c r="O5710" s="18">
        <v>1</v>
      </c>
      <c r="P5710" s="6" t="s">
        <v>9435</v>
      </c>
      <c r="Q5710" s="6" t="s">
        <v>24</v>
      </c>
    </row>
    <row r="5711" spans="1:17" ht="15">
      <c r="A5711" s="6" t="s">
        <v>17</v>
      </c>
      <c r="B5711" s="6" t="s">
        <v>140</v>
      </c>
      <c r="C5711" s="6" t="s">
        <v>141</v>
      </c>
      <c r="D5711" s="6" t="s">
        <v>4779</v>
      </c>
      <c r="E5711" s="6">
        <v>13</v>
      </c>
      <c r="F5711" s="6" t="s">
        <v>1970</v>
      </c>
      <c r="G5711" s="6" t="s">
        <v>22</v>
      </c>
      <c r="H5711" s="7">
        <v>43399.037083333336</v>
      </c>
      <c r="I5711" s="7">
        <v>43398.801388888889</v>
      </c>
      <c r="J5711" s="4">
        <f t="shared" si="448"/>
        <v>2018</v>
      </c>
      <c r="K5711" s="4">
        <f t="shared" si="449"/>
        <v>10</v>
      </c>
      <c r="L5711" s="6">
        <f t="shared" si="450"/>
        <v>20364.000000245869</v>
      </c>
      <c r="M5711" s="8">
        <f t="shared" si="446"/>
        <v>339.40000000409782</v>
      </c>
      <c r="N5711" s="8">
        <f t="shared" si="447"/>
        <v>4412.2000000532717</v>
      </c>
      <c r="O5711" s="18">
        <v>1</v>
      </c>
      <c r="P5711" s="6" t="s">
        <v>9436</v>
      </c>
      <c r="Q5711" s="6" t="s">
        <v>24</v>
      </c>
    </row>
    <row r="5712" spans="1:17" ht="15">
      <c r="A5712" s="6" t="s">
        <v>17</v>
      </c>
      <c r="B5712" s="6" t="s">
        <v>140</v>
      </c>
      <c r="C5712" s="6" t="s">
        <v>141</v>
      </c>
      <c r="D5712" s="6" t="s">
        <v>3526</v>
      </c>
      <c r="E5712" s="6">
        <v>23</v>
      </c>
      <c r="F5712" s="6" t="s">
        <v>1970</v>
      </c>
      <c r="G5712" s="6" t="s">
        <v>22</v>
      </c>
      <c r="H5712" s="7">
        <v>43399.349618055552</v>
      </c>
      <c r="I5712" s="7">
        <v>43398.80972222222</v>
      </c>
      <c r="J5712" s="4">
        <f t="shared" si="448"/>
        <v>2018</v>
      </c>
      <c r="K5712" s="4">
        <f t="shared" si="449"/>
        <v>10</v>
      </c>
      <c r="L5712" s="6">
        <f t="shared" si="450"/>
        <v>46646.999999857508</v>
      </c>
      <c r="M5712" s="8">
        <f t="shared" si="446"/>
        <v>777.44999999762513</v>
      </c>
      <c r="N5712" s="8">
        <f t="shared" si="447"/>
        <v>17881.349999945378</v>
      </c>
      <c r="O5712" s="18">
        <v>1</v>
      </c>
      <c r="P5712" s="6" t="s">
        <v>9437</v>
      </c>
      <c r="Q5712" s="6" t="s">
        <v>24</v>
      </c>
    </row>
    <row r="5713" spans="1:17" ht="15">
      <c r="A5713" s="6" t="s">
        <v>17</v>
      </c>
      <c r="B5713" s="6" t="s">
        <v>55</v>
      </c>
      <c r="C5713" s="6" t="s">
        <v>326</v>
      </c>
      <c r="D5713" s="6" t="s">
        <v>9438</v>
      </c>
      <c r="E5713" s="6">
        <v>1</v>
      </c>
      <c r="F5713" s="6" t="s">
        <v>1970</v>
      </c>
      <c r="G5713" s="6" t="s">
        <v>22</v>
      </c>
      <c r="H5713" s="7">
        <v>43401.825694444444</v>
      </c>
      <c r="I5713" s="7">
        <v>43398.866666666669</v>
      </c>
      <c r="J5713" s="4">
        <f t="shared" si="448"/>
        <v>2018</v>
      </c>
      <c r="K5713" s="4">
        <f t="shared" si="449"/>
        <v>10</v>
      </c>
      <c r="L5713" s="6">
        <f t="shared" si="450"/>
        <v>255659.99999977648</v>
      </c>
      <c r="M5713" s="8">
        <f t="shared" si="446"/>
        <v>4260.9999999962747</v>
      </c>
      <c r="N5713" s="8">
        <f t="shared" si="447"/>
        <v>4260.9999999962747</v>
      </c>
      <c r="O5713" s="18">
        <v>1</v>
      </c>
      <c r="P5713" s="6" t="s">
        <v>9439</v>
      </c>
      <c r="Q5713" s="6" t="s">
        <v>24</v>
      </c>
    </row>
    <row r="5714" spans="1:17" ht="15">
      <c r="A5714" s="6" t="s">
        <v>17</v>
      </c>
      <c r="B5714" s="6" t="s">
        <v>41</v>
      </c>
      <c r="C5714" s="6" t="s">
        <v>42</v>
      </c>
      <c r="D5714" s="6" t="s">
        <v>8284</v>
      </c>
      <c r="E5714" s="6">
        <v>2</v>
      </c>
      <c r="F5714" s="6" t="s">
        <v>1970</v>
      </c>
      <c r="G5714" s="6" t="s">
        <v>22</v>
      </c>
      <c r="H5714" s="7">
        <v>43399.7028125</v>
      </c>
      <c r="I5714" s="7">
        <v>43398.890150462961</v>
      </c>
      <c r="J5714" s="4">
        <f t="shared" si="448"/>
        <v>2018</v>
      </c>
      <c r="K5714" s="4">
        <f t="shared" si="449"/>
        <v>10</v>
      </c>
      <c r="L5714" s="6">
        <f t="shared" si="450"/>
        <v>70214.000000129454</v>
      </c>
      <c r="M5714" s="8">
        <f t="shared" si="446"/>
        <v>1170.2333333354909</v>
      </c>
      <c r="N5714" s="8">
        <f t="shared" si="447"/>
        <v>2340.4666666709818</v>
      </c>
      <c r="O5714" s="18">
        <v>1</v>
      </c>
      <c r="P5714" s="6" t="s">
        <v>9440</v>
      </c>
      <c r="Q5714" s="6" t="s">
        <v>24</v>
      </c>
    </row>
    <row r="5715" spans="1:17" ht="15">
      <c r="A5715" s="6" t="s">
        <v>17</v>
      </c>
      <c r="B5715" s="6" t="s">
        <v>41</v>
      </c>
      <c r="C5715" s="6" t="s">
        <v>42</v>
      </c>
      <c r="D5715" s="6" t="s">
        <v>9441</v>
      </c>
      <c r="E5715" s="6">
        <v>1</v>
      </c>
      <c r="F5715" s="6" t="s">
        <v>1970</v>
      </c>
      <c r="G5715" s="6" t="s">
        <v>22</v>
      </c>
      <c r="H5715" s="7">
        <v>43414.398113425923</v>
      </c>
      <c r="I5715" s="7">
        <v>43398.915034722224</v>
      </c>
      <c r="J5715" s="4">
        <f t="shared" si="448"/>
        <v>2018</v>
      </c>
      <c r="K5715" s="4">
        <f t="shared" si="449"/>
        <v>10</v>
      </c>
      <c r="L5715" s="6">
        <f t="shared" si="450"/>
        <v>1337737.999999593</v>
      </c>
      <c r="M5715" s="8">
        <f t="shared" si="446"/>
        <v>22295.63333332655</v>
      </c>
      <c r="N5715" s="8">
        <f t="shared" si="447"/>
        <v>22295.63333332655</v>
      </c>
      <c r="O5715" s="18">
        <v>1</v>
      </c>
      <c r="P5715" s="6" t="s">
        <v>9442</v>
      </c>
      <c r="Q5715" s="6" t="s">
        <v>24</v>
      </c>
    </row>
    <row r="5716" spans="1:17" ht="15">
      <c r="A5716" s="6" t="s">
        <v>17</v>
      </c>
      <c r="B5716" s="6" t="s">
        <v>18</v>
      </c>
      <c r="C5716" s="6" t="s">
        <v>35</v>
      </c>
      <c r="D5716" s="6" t="s">
        <v>9443</v>
      </c>
      <c r="E5716" s="6">
        <v>1</v>
      </c>
      <c r="F5716" s="6" t="s">
        <v>1970</v>
      </c>
      <c r="G5716" s="6" t="s">
        <v>22</v>
      </c>
      <c r="H5716" s="7">
        <v>43400.775497685187</v>
      </c>
      <c r="I5716" s="7">
        <v>43399.01939814815</v>
      </c>
      <c r="J5716" s="4">
        <f t="shared" si="448"/>
        <v>2018</v>
      </c>
      <c r="K5716" s="4">
        <f t="shared" si="449"/>
        <v>10</v>
      </c>
      <c r="L5716" s="6">
        <f t="shared" si="450"/>
        <v>151726.99999997858</v>
      </c>
      <c r="M5716" s="8">
        <f t="shared" si="446"/>
        <v>2528.7833333329763</v>
      </c>
      <c r="N5716" s="8">
        <f t="shared" si="447"/>
        <v>2528.7833333329763</v>
      </c>
      <c r="O5716" s="18">
        <v>1</v>
      </c>
      <c r="P5716" s="6" t="s">
        <v>9444</v>
      </c>
      <c r="Q5716" s="6" t="s">
        <v>24</v>
      </c>
    </row>
    <row r="5717" spans="1:17" ht="15">
      <c r="A5717" s="6" t="s">
        <v>17</v>
      </c>
      <c r="B5717" s="6" t="s">
        <v>41</v>
      </c>
      <c r="C5717" s="6" t="s">
        <v>135</v>
      </c>
      <c r="D5717" s="6" t="s">
        <v>9445</v>
      </c>
      <c r="E5717" s="6">
        <v>50</v>
      </c>
      <c r="F5717" s="6" t="s">
        <v>1970</v>
      </c>
      <c r="G5717" s="6" t="s">
        <v>22</v>
      </c>
      <c r="H5717" s="7">
        <v>43400.778877314813</v>
      </c>
      <c r="I5717" s="7">
        <v>43399.027743055558</v>
      </c>
      <c r="J5717" s="4">
        <f t="shared" si="448"/>
        <v>2018</v>
      </c>
      <c r="K5717" s="4">
        <f t="shared" si="449"/>
        <v>10</v>
      </c>
      <c r="L5717" s="6">
        <f t="shared" si="450"/>
        <v>151297.99999964889</v>
      </c>
      <c r="M5717" s="8">
        <f t="shared" si="446"/>
        <v>2521.6333333274815</v>
      </c>
      <c r="N5717" s="8">
        <f t="shared" si="447"/>
        <v>126081.66666637408</v>
      </c>
      <c r="O5717" s="18">
        <v>1</v>
      </c>
      <c r="P5717" s="6" t="s">
        <v>9446</v>
      </c>
      <c r="Q5717" s="6" t="s">
        <v>24</v>
      </c>
    </row>
    <row r="5718" spans="1:17" ht="15">
      <c r="A5718" s="6" t="s">
        <v>17</v>
      </c>
      <c r="B5718" s="6" t="s">
        <v>140</v>
      </c>
      <c r="C5718" s="6" t="s">
        <v>141</v>
      </c>
      <c r="D5718" s="6" t="s">
        <v>9447</v>
      </c>
      <c r="E5718" s="6">
        <v>3</v>
      </c>
      <c r="F5718" s="6" t="s">
        <v>1970</v>
      </c>
      <c r="G5718" s="6" t="s">
        <v>22</v>
      </c>
      <c r="H5718" s="7">
        <v>43399.399537037039</v>
      </c>
      <c r="I5718" s="7">
        <v>43399.090277777781</v>
      </c>
      <c r="J5718" s="4">
        <f t="shared" si="448"/>
        <v>2018</v>
      </c>
      <c r="K5718" s="4">
        <f t="shared" si="449"/>
        <v>10</v>
      </c>
      <c r="L5718" s="6">
        <f t="shared" si="450"/>
        <v>26719.999999925494</v>
      </c>
      <c r="M5718" s="8">
        <f t="shared" si="446"/>
        <v>445.33333333209157</v>
      </c>
      <c r="N5718" s="8">
        <f t="shared" si="447"/>
        <v>1335.9999999962747</v>
      </c>
      <c r="O5718" s="18">
        <v>1</v>
      </c>
      <c r="P5718" s="6" t="s">
        <v>9448</v>
      </c>
      <c r="Q5718" s="6" t="s">
        <v>24</v>
      </c>
    </row>
    <row r="5719" spans="1:17" ht="15">
      <c r="A5719" s="6" t="s">
        <v>17</v>
      </c>
      <c r="B5719" s="6" t="s">
        <v>18</v>
      </c>
      <c r="C5719" s="6" t="s">
        <v>19</v>
      </c>
      <c r="D5719" s="6" t="s">
        <v>2257</v>
      </c>
      <c r="E5719" s="6">
        <v>29</v>
      </c>
      <c r="F5719" s="6" t="s">
        <v>1970</v>
      </c>
      <c r="G5719" s="6" t="s">
        <v>22</v>
      </c>
      <c r="H5719" s="7">
        <v>43400.827546296299</v>
      </c>
      <c r="I5719" s="7">
        <v>43399.315393518518</v>
      </c>
      <c r="J5719" s="4">
        <f t="shared" si="448"/>
        <v>2018</v>
      </c>
      <c r="K5719" s="4">
        <f t="shared" si="449"/>
        <v>10</v>
      </c>
      <c r="L5719" s="6">
        <f t="shared" si="450"/>
        <v>130650.0000002794</v>
      </c>
      <c r="M5719" s="8">
        <f t="shared" si="446"/>
        <v>2177.5000000046566</v>
      </c>
      <c r="N5719" s="8">
        <f t="shared" si="447"/>
        <v>63147.500000135042</v>
      </c>
      <c r="O5719" s="18">
        <v>1</v>
      </c>
      <c r="P5719" s="6" t="s">
        <v>9449</v>
      </c>
      <c r="Q5719" s="6" t="s">
        <v>24</v>
      </c>
    </row>
    <row r="5720" spans="1:17" ht="15">
      <c r="A5720" s="6" t="s">
        <v>17</v>
      </c>
      <c r="B5720" s="6" t="s">
        <v>140</v>
      </c>
      <c r="C5720" s="6" t="s">
        <v>141</v>
      </c>
      <c r="D5720" s="6" t="s">
        <v>9450</v>
      </c>
      <c r="E5720" s="6">
        <v>1</v>
      </c>
      <c r="F5720" s="6" t="s">
        <v>1970</v>
      </c>
      <c r="G5720" s="6" t="s">
        <v>22</v>
      </c>
      <c r="H5720" s="7">
        <v>43399.450995370367</v>
      </c>
      <c r="I5720" s="7">
        <v>43399.377083333333</v>
      </c>
      <c r="J5720" s="4">
        <f t="shared" si="448"/>
        <v>2018</v>
      </c>
      <c r="K5720" s="4">
        <f t="shared" si="449"/>
        <v>10</v>
      </c>
      <c r="L5720" s="6">
        <f t="shared" si="450"/>
        <v>6385.9999997774139</v>
      </c>
      <c r="M5720" s="8">
        <f t="shared" si="446"/>
        <v>106.43333332962357</v>
      </c>
      <c r="N5720" s="8">
        <f t="shared" si="447"/>
        <v>106.43333332962357</v>
      </c>
      <c r="O5720" s="18">
        <v>1</v>
      </c>
      <c r="P5720" s="6" t="s">
        <v>9451</v>
      </c>
      <c r="Q5720" s="6" t="s">
        <v>24</v>
      </c>
    </row>
    <row r="5721" spans="1:17" ht="15">
      <c r="A5721" s="6" t="s">
        <v>17</v>
      </c>
      <c r="B5721" s="6" t="s">
        <v>18</v>
      </c>
      <c r="C5721" s="6" t="s">
        <v>38</v>
      </c>
      <c r="D5721" s="6" t="s">
        <v>9452</v>
      </c>
      <c r="E5721" s="6">
        <v>1672</v>
      </c>
      <c r="F5721" s="6" t="s">
        <v>1970</v>
      </c>
      <c r="G5721" s="6" t="s">
        <v>22</v>
      </c>
      <c r="H5721" s="7">
        <v>43400.400046296294</v>
      </c>
      <c r="I5721" s="7">
        <v>43399.43472222222</v>
      </c>
      <c r="J5721" s="4">
        <f t="shared" si="448"/>
        <v>2018</v>
      </c>
      <c r="K5721" s="4">
        <f t="shared" si="449"/>
        <v>10</v>
      </c>
      <c r="L5721" s="6">
        <f t="shared" si="450"/>
        <v>83403.999999957159</v>
      </c>
      <c r="M5721" s="8">
        <f t="shared" si="446"/>
        <v>1390.0666666659527</v>
      </c>
      <c r="N5721" s="8">
        <f t="shared" si="447"/>
        <v>2324191.4666654728</v>
      </c>
      <c r="O5721" s="18">
        <v>1</v>
      </c>
      <c r="P5721" s="6" t="s">
        <v>9453</v>
      </c>
      <c r="Q5721" s="6" t="s">
        <v>24</v>
      </c>
    </row>
    <row r="5722" spans="1:17" ht="15">
      <c r="A5722" s="6" t="s">
        <v>17</v>
      </c>
      <c r="B5722" s="6" t="s">
        <v>41</v>
      </c>
      <c r="C5722" s="6" t="s">
        <v>42</v>
      </c>
      <c r="D5722" s="6" t="s">
        <v>9454</v>
      </c>
      <c r="E5722" s="6">
        <v>5</v>
      </c>
      <c r="F5722" s="6" t="s">
        <v>1970</v>
      </c>
      <c r="G5722" s="6" t="s">
        <v>22</v>
      </c>
      <c r="H5722" s="7">
        <v>43414.425856481481</v>
      </c>
      <c r="I5722" s="7">
        <v>43399.447916666664</v>
      </c>
      <c r="J5722" s="4">
        <f t="shared" si="448"/>
        <v>2018</v>
      </c>
      <c r="K5722" s="4">
        <f t="shared" si="449"/>
        <v>10</v>
      </c>
      <c r="L5722" s="6">
        <f t="shared" si="450"/>
        <v>1294094.0000001574</v>
      </c>
      <c r="M5722" s="8">
        <f t="shared" si="446"/>
        <v>21568.233333335957</v>
      </c>
      <c r="N5722" s="8">
        <f t="shared" si="447"/>
        <v>107841.16666667978</v>
      </c>
      <c r="O5722" s="18">
        <v>1</v>
      </c>
      <c r="P5722" s="6" t="s">
        <v>9455</v>
      </c>
      <c r="Q5722" s="6" t="s">
        <v>24</v>
      </c>
    </row>
    <row r="5723" spans="1:17" ht="15">
      <c r="A5723" s="6" t="s">
        <v>17</v>
      </c>
      <c r="B5723" s="6" t="s">
        <v>41</v>
      </c>
      <c r="C5723" s="6" t="s">
        <v>42</v>
      </c>
      <c r="D5723" s="6" t="s">
        <v>6901</v>
      </c>
      <c r="E5723" s="6">
        <v>2</v>
      </c>
      <c r="F5723" s="6" t="s">
        <v>1970</v>
      </c>
      <c r="G5723" s="6" t="s">
        <v>22</v>
      </c>
      <c r="H5723" s="7">
        <v>43414.484236111108</v>
      </c>
      <c r="I5723" s="7">
        <v>43399.450185185182</v>
      </c>
      <c r="J5723" s="4">
        <f t="shared" si="448"/>
        <v>2018</v>
      </c>
      <c r="K5723" s="4">
        <f t="shared" si="449"/>
        <v>10</v>
      </c>
      <c r="L5723" s="6">
        <f t="shared" si="450"/>
        <v>1298941.9999999925</v>
      </c>
      <c r="M5723" s="8">
        <f t="shared" si="446"/>
        <v>21649.033333333209</v>
      </c>
      <c r="N5723" s="8">
        <f t="shared" si="447"/>
        <v>43298.066666666418</v>
      </c>
      <c r="O5723" s="18">
        <v>1</v>
      </c>
      <c r="P5723" s="6" t="s">
        <v>9456</v>
      </c>
      <c r="Q5723" s="6" t="s">
        <v>24</v>
      </c>
    </row>
    <row r="5724" spans="1:17" ht="15">
      <c r="A5724" s="6" t="s">
        <v>17</v>
      </c>
      <c r="B5724" s="6" t="s">
        <v>41</v>
      </c>
      <c r="C5724" s="6" t="s">
        <v>42</v>
      </c>
      <c r="D5724" s="6" t="s">
        <v>7790</v>
      </c>
      <c r="E5724" s="6">
        <v>1</v>
      </c>
      <c r="F5724" s="6" t="s">
        <v>1970</v>
      </c>
      <c r="G5724" s="6" t="s">
        <v>22</v>
      </c>
      <c r="H5724" s="7">
        <v>43414.478587962964</v>
      </c>
      <c r="I5724" s="7">
        <v>43399.450185185182</v>
      </c>
      <c r="J5724" s="4">
        <f t="shared" si="448"/>
        <v>2018</v>
      </c>
      <c r="K5724" s="4">
        <f t="shared" si="449"/>
        <v>10</v>
      </c>
      <c r="L5724" s="6">
        <f t="shared" si="450"/>
        <v>1298454.0000003297</v>
      </c>
      <c r="M5724" s="8">
        <f t="shared" si="446"/>
        <v>21640.900000005495</v>
      </c>
      <c r="N5724" s="8">
        <f t="shared" si="447"/>
        <v>21640.900000005495</v>
      </c>
      <c r="O5724" s="18">
        <v>1</v>
      </c>
      <c r="P5724" s="6" t="s">
        <v>9457</v>
      </c>
      <c r="Q5724" s="6" t="s">
        <v>24</v>
      </c>
    </row>
    <row r="5725" spans="1:17" ht="15">
      <c r="A5725" s="6" t="s">
        <v>17</v>
      </c>
      <c r="B5725" s="6" t="s">
        <v>41</v>
      </c>
      <c r="C5725" s="6" t="s">
        <v>42</v>
      </c>
      <c r="D5725" s="6" t="s">
        <v>7579</v>
      </c>
      <c r="E5725" s="6">
        <v>3</v>
      </c>
      <c r="F5725" s="6" t="s">
        <v>1970</v>
      </c>
      <c r="G5725" s="6" t="s">
        <v>22</v>
      </c>
      <c r="H5725" s="7">
        <v>43412.619004629632</v>
      </c>
      <c r="I5725" s="7">
        <v>43399.450185185182</v>
      </c>
      <c r="J5725" s="4">
        <f t="shared" si="448"/>
        <v>2018</v>
      </c>
      <c r="K5725" s="4">
        <f t="shared" si="449"/>
        <v>10</v>
      </c>
      <c r="L5725" s="6">
        <f t="shared" si="450"/>
        <v>1137786.0000005225</v>
      </c>
      <c r="M5725" s="8">
        <f t="shared" si="446"/>
        <v>18963.100000008708</v>
      </c>
      <c r="N5725" s="8">
        <f t="shared" si="447"/>
        <v>56889.300000026124</v>
      </c>
      <c r="O5725" s="18">
        <v>1</v>
      </c>
      <c r="P5725" s="6" t="s">
        <v>9458</v>
      </c>
      <c r="Q5725" s="6" t="s">
        <v>24</v>
      </c>
    </row>
    <row r="5726" spans="1:17" ht="15">
      <c r="A5726" s="6" t="s">
        <v>17</v>
      </c>
      <c r="B5726" s="6" t="s">
        <v>41</v>
      </c>
      <c r="C5726" s="6" t="s">
        <v>42</v>
      </c>
      <c r="D5726" s="6" t="s">
        <v>7788</v>
      </c>
      <c r="E5726" s="6">
        <v>1</v>
      </c>
      <c r="F5726" s="6" t="s">
        <v>1970</v>
      </c>
      <c r="G5726" s="6" t="s">
        <v>22</v>
      </c>
      <c r="H5726" s="7">
        <v>43418.531851851854</v>
      </c>
      <c r="I5726" s="7">
        <v>43399.450185185182</v>
      </c>
      <c r="J5726" s="4">
        <f t="shared" si="448"/>
        <v>2018</v>
      </c>
      <c r="K5726" s="4">
        <f t="shared" si="449"/>
        <v>10</v>
      </c>
      <c r="L5726" s="6">
        <f t="shared" si="450"/>
        <v>1648656.0000004945</v>
      </c>
      <c r="M5726" s="8">
        <f t="shared" si="446"/>
        <v>27477.600000008242</v>
      </c>
      <c r="N5726" s="8">
        <f t="shared" si="447"/>
        <v>27477.600000008242</v>
      </c>
      <c r="O5726" s="18">
        <v>1</v>
      </c>
      <c r="P5726" s="6" t="s">
        <v>9459</v>
      </c>
      <c r="Q5726" s="6" t="s">
        <v>24</v>
      </c>
    </row>
    <row r="5727" spans="1:17" ht="15">
      <c r="A5727" s="6" t="s">
        <v>17</v>
      </c>
      <c r="B5727" s="6" t="s">
        <v>41</v>
      </c>
      <c r="C5727" s="6" t="s">
        <v>42</v>
      </c>
      <c r="D5727" s="6" t="s">
        <v>7785</v>
      </c>
      <c r="E5727" s="6">
        <v>8</v>
      </c>
      <c r="F5727" s="6" t="s">
        <v>1970</v>
      </c>
      <c r="G5727" s="6" t="s">
        <v>22</v>
      </c>
      <c r="H5727" s="7">
        <v>43404.585219907407</v>
      </c>
      <c r="I5727" s="7">
        <v>43399.450185185182</v>
      </c>
      <c r="J5727" s="4">
        <f t="shared" si="448"/>
        <v>2018</v>
      </c>
      <c r="K5727" s="4">
        <f t="shared" si="449"/>
        <v>10</v>
      </c>
      <c r="L5727" s="6">
        <f t="shared" si="450"/>
        <v>443667.00000024866</v>
      </c>
      <c r="M5727" s="8">
        <f t="shared" si="446"/>
        <v>7394.4500000041444</v>
      </c>
      <c r="N5727" s="8">
        <f t="shared" si="447"/>
        <v>59155.600000033155</v>
      </c>
      <c r="O5727" s="18">
        <v>1</v>
      </c>
      <c r="P5727" s="6" t="s">
        <v>9460</v>
      </c>
      <c r="Q5727" s="6" t="s">
        <v>24</v>
      </c>
    </row>
    <row r="5728" spans="1:17" ht="15">
      <c r="A5728" s="6" t="s">
        <v>17</v>
      </c>
      <c r="B5728" s="6" t="s">
        <v>41</v>
      </c>
      <c r="C5728" s="6" t="s">
        <v>42</v>
      </c>
      <c r="D5728" s="6" t="s">
        <v>9461</v>
      </c>
      <c r="E5728" s="6">
        <v>1</v>
      </c>
      <c r="F5728" s="6" t="s">
        <v>1970</v>
      </c>
      <c r="G5728" s="6" t="s">
        <v>22</v>
      </c>
      <c r="H5728" s="7">
        <v>43414.508923611109</v>
      </c>
      <c r="I5728" s="7">
        <v>43399.450185185182</v>
      </c>
      <c r="J5728" s="4">
        <f t="shared" si="448"/>
        <v>2018</v>
      </c>
      <c r="K5728" s="4">
        <f t="shared" si="449"/>
        <v>10</v>
      </c>
      <c r="L5728" s="6">
        <f t="shared" si="450"/>
        <v>1301075.0000000931</v>
      </c>
      <c r="M5728" s="8">
        <f t="shared" si="446"/>
        <v>21684.583333334886</v>
      </c>
      <c r="N5728" s="8">
        <f t="shared" si="447"/>
        <v>21684.583333334886</v>
      </c>
      <c r="O5728" s="18">
        <v>1</v>
      </c>
      <c r="P5728" s="6" t="s">
        <v>9462</v>
      </c>
      <c r="Q5728" s="6" t="s">
        <v>24</v>
      </c>
    </row>
    <row r="5729" spans="1:17" ht="15">
      <c r="A5729" s="6" t="s">
        <v>17</v>
      </c>
      <c r="B5729" s="6" t="s">
        <v>41</v>
      </c>
      <c r="C5729" s="6" t="s">
        <v>42</v>
      </c>
      <c r="D5729" s="6" t="s">
        <v>9463</v>
      </c>
      <c r="E5729" s="6">
        <v>1</v>
      </c>
      <c r="F5729" s="6" t="s">
        <v>1970</v>
      </c>
      <c r="G5729" s="6" t="s">
        <v>22</v>
      </c>
      <c r="H5729" s="7">
        <v>43414.508009259262</v>
      </c>
      <c r="I5729" s="7">
        <v>43399.450185185182</v>
      </c>
      <c r="J5729" s="4">
        <f t="shared" si="448"/>
        <v>2018</v>
      </c>
      <c r="K5729" s="4">
        <f t="shared" si="449"/>
        <v>10</v>
      </c>
      <c r="L5729" s="6">
        <f t="shared" si="450"/>
        <v>1300996.0000004852</v>
      </c>
      <c r="M5729" s="8">
        <f t="shared" si="446"/>
        <v>21683.266666674754</v>
      </c>
      <c r="N5729" s="8">
        <f t="shared" si="447"/>
        <v>21683.266666674754</v>
      </c>
      <c r="O5729" s="18">
        <v>1</v>
      </c>
      <c r="P5729" s="6" t="s">
        <v>9464</v>
      </c>
      <c r="Q5729" s="6" t="s">
        <v>24</v>
      </c>
    </row>
    <row r="5730" spans="1:17" ht="15">
      <c r="A5730" s="6" t="s">
        <v>17</v>
      </c>
      <c r="B5730" s="6" t="s">
        <v>140</v>
      </c>
      <c r="C5730" s="6" t="s">
        <v>141</v>
      </c>
      <c r="D5730" s="6" t="s">
        <v>9465</v>
      </c>
      <c r="E5730" s="6">
        <v>1</v>
      </c>
      <c r="F5730" s="6" t="s">
        <v>1970</v>
      </c>
      <c r="G5730" s="6" t="s">
        <v>22</v>
      </c>
      <c r="H5730" s="7">
        <v>43399.915277777778</v>
      </c>
      <c r="I5730" s="7">
        <v>43399.555995370371</v>
      </c>
      <c r="J5730" s="4">
        <f t="shared" si="448"/>
        <v>2018</v>
      </c>
      <c r="K5730" s="4">
        <f t="shared" si="449"/>
        <v>10</v>
      </c>
      <c r="L5730" s="6">
        <f t="shared" si="450"/>
        <v>31042.000000015832</v>
      </c>
      <c r="M5730" s="8">
        <f t="shared" si="446"/>
        <v>517.36666666693054</v>
      </c>
      <c r="N5730" s="8">
        <f t="shared" si="447"/>
        <v>517.36666666693054</v>
      </c>
      <c r="O5730" s="18">
        <v>1</v>
      </c>
      <c r="P5730" s="6" t="s">
        <v>9466</v>
      </c>
      <c r="Q5730" s="6" t="s">
        <v>24</v>
      </c>
    </row>
    <row r="5731" spans="1:17" ht="15">
      <c r="A5731" s="6" t="s">
        <v>17</v>
      </c>
      <c r="B5731" s="6" t="s">
        <v>41</v>
      </c>
      <c r="C5731" s="6" t="s">
        <v>42</v>
      </c>
      <c r="D5731" s="6" t="s">
        <v>9467</v>
      </c>
      <c r="E5731" s="6">
        <v>1</v>
      </c>
      <c r="F5731" s="6" t="s">
        <v>33</v>
      </c>
      <c r="G5731" s="6" t="s">
        <v>22</v>
      </c>
      <c r="H5731" s="7">
        <v>43271.829432870371</v>
      </c>
      <c r="I5731" s="7">
        <v>43271.773611111108</v>
      </c>
      <c r="J5731" s="4">
        <f t="shared" si="448"/>
        <v>2018</v>
      </c>
      <c r="K5731" s="4">
        <f t="shared" si="449"/>
        <v>6</v>
      </c>
      <c r="L5731" s="6">
        <f t="shared" si="450"/>
        <v>4823.0000002775341</v>
      </c>
      <c r="M5731" s="8">
        <f t="shared" si="446"/>
        <v>80.383333337958902</v>
      </c>
      <c r="N5731" s="8">
        <f t="shared" si="447"/>
        <v>80.383333337958902</v>
      </c>
      <c r="O5731" s="18">
        <v>1</v>
      </c>
      <c r="P5731" s="6" t="s">
        <v>9468</v>
      </c>
      <c r="Q5731" s="6" t="s">
        <v>24</v>
      </c>
    </row>
    <row r="5732" spans="1:17" ht="15">
      <c r="A5732" s="6" t="s">
        <v>17</v>
      </c>
      <c r="B5732" s="6" t="s">
        <v>41</v>
      </c>
      <c r="C5732" s="6" t="s">
        <v>129</v>
      </c>
      <c r="D5732" s="6" t="s">
        <v>9469</v>
      </c>
      <c r="E5732" s="6">
        <v>1</v>
      </c>
      <c r="F5732" s="6" t="s">
        <v>1970</v>
      </c>
      <c r="G5732" s="6" t="s">
        <v>22</v>
      </c>
      <c r="H5732" s="7">
        <v>43401.84375</v>
      </c>
      <c r="I5732" s="7">
        <v>43399.635416666664</v>
      </c>
      <c r="J5732" s="4">
        <f t="shared" si="448"/>
        <v>2018</v>
      </c>
      <c r="K5732" s="4">
        <f t="shared" si="449"/>
        <v>10</v>
      </c>
      <c r="L5732" s="6">
        <f t="shared" si="450"/>
        <v>190800.00000020955</v>
      </c>
      <c r="M5732" s="8">
        <f t="shared" si="446"/>
        <v>3180.0000000034925</v>
      </c>
      <c r="N5732" s="8">
        <f t="shared" si="447"/>
        <v>3180.0000000034925</v>
      </c>
      <c r="O5732" s="18">
        <v>1</v>
      </c>
      <c r="P5732" s="6" t="s">
        <v>9470</v>
      </c>
      <c r="Q5732" s="6" t="s">
        <v>24</v>
      </c>
    </row>
    <row r="5733" spans="1:17" ht="15">
      <c r="A5733" s="6" t="s">
        <v>17</v>
      </c>
      <c r="B5733" s="6" t="s">
        <v>41</v>
      </c>
      <c r="C5733" s="6" t="s">
        <v>42</v>
      </c>
      <c r="D5733" s="6" t="s">
        <v>1262</v>
      </c>
      <c r="E5733" s="6">
        <v>72</v>
      </c>
      <c r="F5733" s="6" t="s">
        <v>1970</v>
      </c>
      <c r="G5733" s="6" t="s">
        <v>22</v>
      </c>
      <c r="H5733" s="7">
        <v>43399.693136574075</v>
      </c>
      <c r="I5733" s="7">
        <v>43399.641168981485</v>
      </c>
      <c r="J5733" s="4">
        <f t="shared" si="448"/>
        <v>2018</v>
      </c>
      <c r="K5733" s="4">
        <f t="shared" si="449"/>
        <v>10</v>
      </c>
      <c r="L5733" s="6">
        <f t="shared" si="450"/>
        <v>4489.9999997578561</v>
      </c>
      <c r="M5733" s="8">
        <f t="shared" si="446"/>
        <v>74.833333329297602</v>
      </c>
      <c r="N5733" s="8">
        <f t="shared" si="447"/>
        <v>5387.9999997094274</v>
      </c>
      <c r="O5733" s="18">
        <v>1</v>
      </c>
      <c r="P5733" s="6" t="s">
        <v>9471</v>
      </c>
      <c r="Q5733" s="6" t="s">
        <v>24</v>
      </c>
    </row>
    <row r="5734" spans="1:17" ht="15">
      <c r="A5734" s="6" t="s">
        <v>17</v>
      </c>
      <c r="B5734" s="6" t="s">
        <v>55</v>
      </c>
      <c r="C5734" s="6" t="s">
        <v>56</v>
      </c>
      <c r="D5734" s="6" t="s">
        <v>57</v>
      </c>
      <c r="E5734" s="6">
        <v>12</v>
      </c>
      <c r="F5734" s="6" t="s">
        <v>33</v>
      </c>
      <c r="G5734" s="6" t="s">
        <v>22</v>
      </c>
      <c r="H5734" s="7">
        <v>43274.505798611113</v>
      </c>
      <c r="I5734" s="7">
        <v>43274.463194444441</v>
      </c>
      <c r="J5734" s="4">
        <f t="shared" si="448"/>
        <v>2018</v>
      </c>
      <c r="K5734" s="4">
        <f t="shared" si="449"/>
        <v>6</v>
      </c>
      <c r="L5734" s="6">
        <f t="shared" si="450"/>
        <v>3681.0000004945323</v>
      </c>
      <c r="M5734" s="8">
        <f t="shared" si="446"/>
        <v>61.350000008242205</v>
      </c>
      <c r="N5734" s="8">
        <f t="shared" si="447"/>
        <v>736.20000009890646</v>
      </c>
      <c r="O5734" s="18">
        <v>1</v>
      </c>
      <c r="P5734" s="6" t="s">
        <v>9472</v>
      </c>
      <c r="Q5734" s="6" t="s">
        <v>24</v>
      </c>
    </row>
    <row r="5735" spans="1:17" ht="15">
      <c r="A5735" s="6" t="s">
        <v>17</v>
      </c>
      <c r="B5735" s="6" t="s">
        <v>41</v>
      </c>
      <c r="C5735" s="6" t="s">
        <v>42</v>
      </c>
      <c r="D5735" s="6" t="s">
        <v>8898</v>
      </c>
      <c r="E5735" s="6">
        <v>3</v>
      </c>
      <c r="F5735" s="6" t="s">
        <v>1970</v>
      </c>
      <c r="G5735" s="6" t="s">
        <v>22</v>
      </c>
      <c r="H5735" s="7">
        <v>43414.434618055559</v>
      </c>
      <c r="I5735" s="7">
        <v>43399.693136574075</v>
      </c>
      <c r="J5735" s="4">
        <f t="shared" si="448"/>
        <v>2018</v>
      </c>
      <c r="K5735" s="4">
        <f t="shared" si="449"/>
        <v>10</v>
      </c>
      <c r="L5735" s="6">
        <f t="shared" si="450"/>
        <v>1273664.0000001993</v>
      </c>
      <c r="M5735" s="8">
        <f t="shared" si="446"/>
        <v>21227.733333336655</v>
      </c>
      <c r="N5735" s="8">
        <f t="shared" si="447"/>
        <v>63683.200000009965</v>
      </c>
      <c r="O5735" s="18">
        <v>1</v>
      </c>
      <c r="P5735" s="6" t="s">
        <v>9473</v>
      </c>
      <c r="Q5735" s="6" t="s">
        <v>24</v>
      </c>
    </row>
    <row r="5736" spans="1:17" ht="15">
      <c r="A5736" s="6" t="s">
        <v>17</v>
      </c>
      <c r="B5736" s="6" t="s">
        <v>18</v>
      </c>
      <c r="C5736" s="6" t="s">
        <v>19</v>
      </c>
      <c r="D5736" s="6" t="s">
        <v>4402</v>
      </c>
      <c r="E5736" s="6">
        <v>1</v>
      </c>
      <c r="F5736" s="6" t="s">
        <v>1970</v>
      </c>
      <c r="G5736" s="6" t="s">
        <v>22</v>
      </c>
      <c r="H5736" s="7">
        <v>43402.402615740742</v>
      </c>
      <c r="I5736" s="7">
        <v>43399.88113425926</v>
      </c>
      <c r="J5736" s="4">
        <f t="shared" si="448"/>
        <v>2018</v>
      </c>
      <c r="K5736" s="4">
        <f t="shared" si="449"/>
        <v>10</v>
      </c>
      <c r="L5736" s="6">
        <f t="shared" si="450"/>
        <v>217856.00000009872</v>
      </c>
      <c r="M5736" s="8">
        <f t="shared" si="446"/>
        <v>3630.9333333349787</v>
      </c>
      <c r="N5736" s="8">
        <f t="shared" si="447"/>
        <v>3630.9333333349787</v>
      </c>
      <c r="O5736" s="18">
        <v>1</v>
      </c>
      <c r="P5736" s="6" t="s">
        <v>9474</v>
      </c>
      <c r="Q5736" s="6" t="s">
        <v>24</v>
      </c>
    </row>
    <row r="5737" spans="1:17" ht="15">
      <c r="A5737" s="6" t="s">
        <v>17</v>
      </c>
      <c r="B5737" s="6" t="s">
        <v>140</v>
      </c>
      <c r="C5737" s="6" t="s">
        <v>141</v>
      </c>
      <c r="D5737" s="6" t="s">
        <v>8615</v>
      </c>
      <c r="E5737" s="6">
        <v>52</v>
      </c>
      <c r="F5737" s="6" t="s">
        <v>1970</v>
      </c>
      <c r="G5737" s="6" t="s">
        <v>22</v>
      </c>
      <c r="H5737" s="7">
        <v>43399.91443287037</v>
      </c>
      <c r="I5737" s="7">
        <v>43399.895138888889</v>
      </c>
      <c r="J5737" s="4">
        <f t="shared" si="448"/>
        <v>2018</v>
      </c>
      <c r="K5737" s="4">
        <f t="shared" si="449"/>
        <v>10</v>
      </c>
      <c r="L5737" s="6">
        <f t="shared" si="450"/>
        <v>1666.9999999227002</v>
      </c>
      <c r="M5737" s="8">
        <f t="shared" si="446"/>
        <v>27.783333332045004</v>
      </c>
      <c r="N5737" s="8">
        <f t="shared" si="447"/>
        <v>1444.7333332663402</v>
      </c>
      <c r="O5737" s="18">
        <v>1</v>
      </c>
      <c r="P5737" s="6" t="s">
        <v>9475</v>
      </c>
      <c r="Q5737" s="6" t="s">
        <v>24</v>
      </c>
    </row>
    <row r="5738" spans="1:17" ht="15">
      <c r="A5738" s="6" t="s">
        <v>17</v>
      </c>
      <c r="B5738" s="6" t="s">
        <v>47</v>
      </c>
      <c r="C5738" s="6" t="s">
        <v>48</v>
      </c>
      <c r="D5738" s="6" t="s">
        <v>117</v>
      </c>
      <c r="E5738" s="6">
        <v>6</v>
      </c>
      <c r="F5738" s="6" t="s">
        <v>1970</v>
      </c>
      <c r="G5738" s="6" t="s">
        <v>22</v>
      </c>
      <c r="H5738" s="7">
        <v>43399.939074074071</v>
      </c>
      <c r="I5738" s="7">
        <v>43399.920624999999</v>
      </c>
      <c r="J5738" s="4">
        <f t="shared" si="448"/>
        <v>2018</v>
      </c>
      <c r="K5738" s="4">
        <f t="shared" si="449"/>
        <v>10</v>
      </c>
      <c r="L5738" s="6">
        <f t="shared" si="450"/>
        <v>1593.9999998314306</v>
      </c>
      <c r="M5738" s="8">
        <f t="shared" si="446"/>
        <v>26.566666663857177</v>
      </c>
      <c r="N5738" s="8">
        <f t="shared" si="447"/>
        <v>159.39999998314306</v>
      </c>
      <c r="O5738" s="18">
        <v>1</v>
      </c>
      <c r="P5738" s="6" t="s">
        <v>9476</v>
      </c>
      <c r="Q5738" s="6" t="s">
        <v>24</v>
      </c>
    </row>
    <row r="5739" spans="1:17" ht="15">
      <c r="A5739" s="6" t="s">
        <v>17</v>
      </c>
      <c r="B5739" s="6" t="s">
        <v>55</v>
      </c>
      <c r="C5739" s="6" t="s">
        <v>59</v>
      </c>
      <c r="D5739" s="6" t="s">
        <v>9177</v>
      </c>
      <c r="E5739" s="6">
        <v>1</v>
      </c>
      <c r="F5739" s="6" t="s">
        <v>1970</v>
      </c>
      <c r="G5739" s="6" t="s">
        <v>22</v>
      </c>
      <c r="H5739" s="7">
        <v>43403.470694444448</v>
      </c>
      <c r="I5739" s="7">
        <v>43399.986805555556</v>
      </c>
      <c r="J5739" s="4">
        <f t="shared" si="448"/>
        <v>2018</v>
      </c>
      <c r="K5739" s="4">
        <f t="shared" si="449"/>
        <v>10</v>
      </c>
      <c r="L5739" s="6">
        <f t="shared" si="450"/>
        <v>301008.00000024028</v>
      </c>
      <c r="M5739" s="8">
        <f t="shared" si="446"/>
        <v>5016.8000000040047</v>
      </c>
      <c r="N5739" s="8">
        <f t="shared" si="447"/>
        <v>5016.8000000040047</v>
      </c>
      <c r="O5739" s="18">
        <v>1</v>
      </c>
      <c r="P5739" s="6" t="s">
        <v>9477</v>
      </c>
      <c r="Q5739" s="6" t="s">
        <v>24</v>
      </c>
    </row>
    <row r="5740" spans="1:17" ht="15">
      <c r="A5740" s="6" t="s">
        <v>17</v>
      </c>
      <c r="B5740" s="6" t="s">
        <v>55</v>
      </c>
      <c r="C5740" s="6" t="s">
        <v>59</v>
      </c>
      <c r="D5740" s="6" t="s">
        <v>3097</v>
      </c>
      <c r="E5740" s="6">
        <v>3</v>
      </c>
      <c r="F5740" s="6" t="s">
        <v>1970</v>
      </c>
      <c r="G5740" s="6" t="s">
        <v>22</v>
      </c>
      <c r="H5740" s="7">
        <v>43403.861863425926</v>
      </c>
      <c r="I5740" s="7">
        <v>43399.986805555556</v>
      </c>
      <c r="J5740" s="4">
        <f t="shared" si="448"/>
        <v>2018</v>
      </c>
      <c r="K5740" s="4">
        <f t="shared" si="449"/>
        <v>10</v>
      </c>
      <c r="L5740" s="6">
        <f t="shared" si="450"/>
        <v>334804.99999991152</v>
      </c>
      <c r="M5740" s="8">
        <f t="shared" si="446"/>
        <v>5580.0833333318587</v>
      </c>
      <c r="N5740" s="8">
        <f t="shared" si="447"/>
        <v>16740.249999995576</v>
      </c>
      <c r="O5740" s="18">
        <v>1</v>
      </c>
      <c r="P5740" s="6" t="s">
        <v>9478</v>
      </c>
      <c r="Q5740" s="6" t="s">
        <v>24</v>
      </c>
    </row>
    <row r="5741" spans="1:17" ht="15">
      <c r="A5741" s="6" t="s">
        <v>17</v>
      </c>
      <c r="B5741" s="6" t="s">
        <v>55</v>
      </c>
      <c r="C5741" s="6" t="s">
        <v>59</v>
      </c>
      <c r="D5741" s="6" t="s">
        <v>9479</v>
      </c>
      <c r="E5741" s="6">
        <v>53</v>
      </c>
      <c r="F5741" s="6" t="s">
        <v>1970</v>
      </c>
      <c r="G5741" s="6" t="s">
        <v>22</v>
      </c>
      <c r="H5741" s="7">
        <v>43402.83084490741</v>
      </c>
      <c r="I5741" s="7">
        <v>43399.988159722219</v>
      </c>
      <c r="J5741" s="4">
        <f t="shared" si="448"/>
        <v>2018</v>
      </c>
      <c r="K5741" s="4">
        <f t="shared" si="449"/>
        <v>10</v>
      </c>
      <c r="L5741" s="6">
        <f t="shared" si="450"/>
        <v>245608.00000049639</v>
      </c>
      <c r="M5741" s="8">
        <f t="shared" si="446"/>
        <v>4093.4666666749399</v>
      </c>
      <c r="N5741" s="8">
        <f t="shared" si="447"/>
        <v>216953.73333377182</v>
      </c>
      <c r="O5741" s="18">
        <v>1</v>
      </c>
      <c r="P5741" s="6" t="s">
        <v>9480</v>
      </c>
      <c r="Q5741" s="6" t="s">
        <v>24</v>
      </c>
    </row>
    <row r="5742" spans="1:17" ht="15">
      <c r="A5742" s="6" t="s">
        <v>17</v>
      </c>
      <c r="B5742" s="6" t="s">
        <v>55</v>
      </c>
      <c r="C5742" s="6" t="s">
        <v>59</v>
      </c>
      <c r="D5742" s="6" t="s">
        <v>9179</v>
      </c>
      <c r="E5742" s="6">
        <v>2</v>
      </c>
      <c r="F5742" s="6" t="s">
        <v>1970</v>
      </c>
      <c r="G5742" s="6" t="s">
        <v>22</v>
      </c>
      <c r="H5742" s="7">
        <v>43403.473240740743</v>
      </c>
      <c r="I5742" s="7">
        <v>43399.988888888889</v>
      </c>
      <c r="J5742" s="4">
        <f t="shared" si="448"/>
        <v>2018</v>
      </c>
      <c r="K5742" s="4">
        <f t="shared" si="449"/>
        <v>10</v>
      </c>
      <c r="L5742" s="6">
        <f t="shared" si="450"/>
        <v>301048.00000016112</v>
      </c>
      <c r="M5742" s="8">
        <f t="shared" si="446"/>
        <v>5017.466666669352</v>
      </c>
      <c r="N5742" s="8">
        <f t="shared" si="447"/>
        <v>10034.933333338704</v>
      </c>
      <c r="O5742" s="18">
        <v>1</v>
      </c>
      <c r="P5742" s="6" t="s">
        <v>9481</v>
      </c>
      <c r="Q5742" s="6" t="s">
        <v>24</v>
      </c>
    </row>
    <row r="5743" spans="1:17" ht="15">
      <c r="A5743" s="6" t="s">
        <v>17</v>
      </c>
      <c r="B5743" s="6" t="s">
        <v>55</v>
      </c>
      <c r="C5743" s="6" t="s">
        <v>59</v>
      </c>
      <c r="D5743" s="6" t="s">
        <v>9204</v>
      </c>
      <c r="E5743" s="6">
        <v>3</v>
      </c>
      <c r="F5743" s="6" t="s">
        <v>1970</v>
      </c>
      <c r="G5743" s="6" t="s">
        <v>22</v>
      </c>
      <c r="H5743" s="7">
        <v>43400.454560185186</v>
      </c>
      <c r="I5743" s="7">
        <v>43399.991018518522</v>
      </c>
      <c r="J5743" s="4">
        <f t="shared" si="448"/>
        <v>2018</v>
      </c>
      <c r="K5743" s="4">
        <f t="shared" si="449"/>
        <v>10</v>
      </c>
      <c r="L5743" s="6">
        <f t="shared" si="450"/>
        <v>40049.999999790452</v>
      </c>
      <c r="M5743" s="8">
        <f t="shared" si="446"/>
        <v>667.49999999650754</v>
      </c>
      <c r="N5743" s="8">
        <f t="shared" si="447"/>
        <v>2002.4999999895226</v>
      </c>
      <c r="O5743" s="18">
        <v>1</v>
      </c>
      <c r="P5743" s="6" t="s">
        <v>9482</v>
      </c>
      <c r="Q5743" s="6" t="s">
        <v>24</v>
      </c>
    </row>
    <row r="5744" spans="1:17" ht="15">
      <c r="A5744" s="6" t="s">
        <v>17</v>
      </c>
      <c r="B5744" s="6" t="s">
        <v>55</v>
      </c>
      <c r="C5744" s="6" t="s">
        <v>59</v>
      </c>
      <c r="D5744" s="6" t="s">
        <v>9197</v>
      </c>
      <c r="E5744" s="6">
        <v>6</v>
      </c>
      <c r="F5744" s="6" t="s">
        <v>1970</v>
      </c>
      <c r="G5744" s="6" t="s">
        <v>22</v>
      </c>
      <c r="H5744" s="7">
        <v>43403.901099537034</v>
      </c>
      <c r="I5744" s="7">
        <v>43399.992361111108</v>
      </c>
      <c r="J5744" s="4">
        <f t="shared" si="448"/>
        <v>2018</v>
      </c>
      <c r="K5744" s="4">
        <f t="shared" si="449"/>
        <v>10</v>
      </c>
      <c r="L5744" s="6">
        <f t="shared" si="450"/>
        <v>337714.9999999674</v>
      </c>
      <c r="M5744" s="8">
        <f t="shared" si="446"/>
        <v>5628.5833333327901</v>
      </c>
      <c r="N5744" s="8">
        <f t="shared" si="447"/>
        <v>33771.49999999674</v>
      </c>
      <c r="O5744" s="18">
        <v>1</v>
      </c>
      <c r="P5744" s="6" t="s">
        <v>9483</v>
      </c>
      <c r="Q5744" s="6" t="s">
        <v>24</v>
      </c>
    </row>
    <row r="5745" spans="1:17" ht="15">
      <c r="A5745" s="6" t="s">
        <v>17</v>
      </c>
      <c r="B5745" s="6" t="s">
        <v>55</v>
      </c>
      <c r="C5745" s="6" t="s">
        <v>59</v>
      </c>
      <c r="D5745" s="6" t="s">
        <v>9161</v>
      </c>
      <c r="E5745" s="6">
        <v>3</v>
      </c>
      <c r="F5745" s="6" t="s">
        <v>1970</v>
      </c>
      <c r="G5745" s="6" t="s">
        <v>22</v>
      </c>
      <c r="H5745" s="7">
        <v>43403.815960648149</v>
      </c>
      <c r="I5745" s="7">
        <v>43399.993055555555</v>
      </c>
      <c r="J5745" s="4">
        <f t="shared" si="448"/>
        <v>2018</v>
      </c>
      <c r="K5745" s="4">
        <f t="shared" si="449"/>
        <v>10</v>
      </c>
      <c r="L5745" s="6">
        <f t="shared" si="450"/>
        <v>330299.00000018533</v>
      </c>
      <c r="M5745" s="8">
        <f t="shared" si="446"/>
        <v>5504.9833333364222</v>
      </c>
      <c r="N5745" s="8">
        <f t="shared" si="447"/>
        <v>16514.950000009267</v>
      </c>
      <c r="O5745" s="18">
        <v>1</v>
      </c>
      <c r="P5745" s="6" t="s">
        <v>9484</v>
      </c>
      <c r="Q5745" s="6" t="s">
        <v>24</v>
      </c>
    </row>
    <row r="5746" spans="1:17" ht="15">
      <c r="A5746" s="6" t="s">
        <v>17</v>
      </c>
      <c r="B5746" s="6" t="s">
        <v>55</v>
      </c>
      <c r="C5746" s="6" t="s">
        <v>59</v>
      </c>
      <c r="D5746" s="6" t="s">
        <v>9485</v>
      </c>
      <c r="E5746" s="6">
        <v>1</v>
      </c>
      <c r="F5746" s="6" t="s">
        <v>1970</v>
      </c>
      <c r="G5746" s="6" t="s">
        <v>22</v>
      </c>
      <c r="H5746" s="7">
        <v>43400.458472222221</v>
      </c>
      <c r="I5746" s="7">
        <v>43399.993750000001</v>
      </c>
      <c r="J5746" s="4">
        <f t="shared" si="448"/>
        <v>2018</v>
      </c>
      <c r="K5746" s="4">
        <f t="shared" si="449"/>
        <v>10</v>
      </c>
      <c r="L5746" s="6">
        <f t="shared" si="450"/>
        <v>40151.999999745749</v>
      </c>
      <c r="M5746" s="8">
        <f t="shared" si="446"/>
        <v>669.19999999576248</v>
      </c>
      <c r="N5746" s="8">
        <f t="shared" si="447"/>
        <v>669.19999999576248</v>
      </c>
      <c r="O5746" s="18">
        <v>1</v>
      </c>
      <c r="P5746" s="6" t="s">
        <v>9486</v>
      </c>
      <c r="Q5746" s="6" t="s">
        <v>24</v>
      </c>
    </row>
    <row r="5747" spans="1:17" ht="15">
      <c r="A5747" s="6" t="s">
        <v>17</v>
      </c>
      <c r="B5747" s="6" t="s">
        <v>55</v>
      </c>
      <c r="C5747" s="6" t="s">
        <v>59</v>
      </c>
      <c r="D5747" s="6" t="s">
        <v>9485</v>
      </c>
      <c r="E5747" s="6">
        <v>1</v>
      </c>
      <c r="F5747" s="6" t="s">
        <v>1970</v>
      </c>
      <c r="G5747" s="6" t="s">
        <v>22</v>
      </c>
      <c r="H5747" s="7">
        <v>43400.458402777775</v>
      </c>
      <c r="I5747" s="7">
        <v>43399.994062500002</v>
      </c>
      <c r="J5747" s="4">
        <f t="shared" si="448"/>
        <v>2018</v>
      </c>
      <c r="K5747" s="4">
        <f t="shared" si="449"/>
        <v>10</v>
      </c>
      <c r="L5747" s="6">
        <f t="shared" si="450"/>
        <v>40118.999999575317</v>
      </c>
      <c r="M5747" s="8">
        <f t="shared" si="446"/>
        <v>668.64999999292195</v>
      </c>
      <c r="N5747" s="8">
        <f t="shared" si="447"/>
        <v>668.64999999292195</v>
      </c>
      <c r="O5747" s="18">
        <v>1</v>
      </c>
      <c r="P5747" s="6" t="s">
        <v>9487</v>
      </c>
      <c r="Q5747" s="6" t="s">
        <v>24</v>
      </c>
    </row>
    <row r="5748" spans="1:17" ht="15">
      <c r="A5748" s="6" t="s">
        <v>17</v>
      </c>
      <c r="B5748" s="6" t="s">
        <v>55</v>
      </c>
      <c r="C5748" s="6" t="s">
        <v>59</v>
      </c>
      <c r="D5748" s="6" t="s">
        <v>9488</v>
      </c>
      <c r="E5748" s="6">
        <v>1</v>
      </c>
      <c r="F5748" s="6" t="s">
        <v>1970</v>
      </c>
      <c r="G5748" s="6" t="s">
        <v>22</v>
      </c>
      <c r="H5748" s="7">
        <v>43400.458703703705</v>
      </c>
      <c r="I5748" s="7">
        <v>43399.995138888888</v>
      </c>
      <c r="J5748" s="4">
        <f t="shared" si="448"/>
        <v>2018</v>
      </c>
      <c r="K5748" s="4">
        <f t="shared" si="449"/>
        <v>10</v>
      </c>
      <c r="L5748" s="6">
        <f t="shared" si="450"/>
        <v>40052.000000257976</v>
      </c>
      <c r="M5748" s="8">
        <f t="shared" si="446"/>
        <v>667.53333333763294</v>
      </c>
      <c r="N5748" s="8">
        <f t="shared" si="447"/>
        <v>667.53333333763294</v>
      </c>
      <c r="O5748" s="18">
        <v>1</v>
      </c>
      <c r="P5748" s="6" t="s">
        <v>9489</v>
      </c>
      <c r="Q5748" s="6" t="s">
        <v>24</v>
      </c>
    </row>
    <row r="5749" spans="1:17" ht="15">
      <c r="A5749" s="6" t="s">
        <v>17</v>
      </c>
      <c r="B5749" s="6" t="s">
        <v>55</v>
      </c>
      <c r="C5749" s="6" t="s">
        <v>59</v>
      </c>
      <c r="D5749" s="6" t="s">
        <v>9490</v>
      </c>
      <c r="E5749" s="6">
        <v>1</v>
      </c>
      <c r="F5749" s="6" t="s">
        <v>1970</v>
      </c>
      <c r="G5749" s="6" t="s">
        <v>22</v>
      </c>
      <c r="H5749" s="7">
        <v>43400.458333333336</v>
      </c>
      <c r="I5749" s="7">
        <v>43399.995138888888</v>
      </c>
      <c r="J5749" s="4">
        <f t="shared" si="448"/>
        <v>2018</v>
      </c>
      <c r="K5749" s="4">
        <f t="shared" si="449"/>
        <v>10</v>
      </c>
      <c r="L5749" s="6">
        <f t="shared" si="450"/>
        <v>40020.000000321306</v>
      </c>
      <c r="M5749" s="8">
        <f t="shared" si="446"/>
        <v>667.0000000053551</v>
      </c>
      <c r="N5749" s="8">
        <f t="shared" si="447"/>
        <v>667.0000000053551</v>
      </c>
      <c r="O5749" s="18">
        <v>1</v>
      </c>
      <c r="P5749" s="6" t="s">
        <v>9491</v>
      </c>
      <c r="Q5749" s="6" t="s">
        <v>24</v>
      </c>
    </row>
    <row r="5750" spans="1:17" ht="15">
      <c r="A5750" s="6" t="s">
        <v>17</v>
      </c>
      <c r="B5750" s="6" t="s">
        <v>55</v>
      </c>
      <c r="C5750" s="6" t="s">
        <v>59</v>
      </c>
      <c r="D5750" s="6" t="s">
        <v>9490</v>
      </c>
      <c r="E5750" s="6">
        <v>1</v>
      </c>
      <c r="F5750" s="6" t="s">
        <v>1970</v>
      </c>
      <c r="G5750" s="6" t="s">
        <v>22</v>
      </c>
      <c r="H5750" s="7">
        <v>43400.45826388889</v>
      </c>
      <c r="I5750" s="7">
        <v>43399.995775462965</v>
      </c>
      <c r="J5750" s="4">
        <f t="shared" si="448"/>
        <v>2018</v>
      </c>
      <c r="K5750" s="4">
        <f t="shared" si="449"/>
        <v>10</v>
      </c>
      <c r="L5750" s="6">
        <f t="shared" si="450"/>
        <v>39958.999999891967</v>
      </c>
      <c r="M5750" s="8">
        <f t="shared" si="446"/>
        <v>665.98333333153278</v>
      </c>
      <c r="N5750" s="8">
        <f t="shared" si="447"/>
        <v>665.98333333153278</v>
      </c>
      <c r="O5750" s="18">
        <v>1</v>
      </c>
      <c r="P5750" s="6" t="s">
        <v>9492</v>
      </c>
      <c r="Q5750" s="6" t="s">
        <v>24</v>
      </c>
    </row>
    <row r="5751" spans="1:17" ht="15">
      <c r="A5751" s="6" t="s">
        <v>17</v>
      </c>
      <c r="B5751" s="6" t="s">
        <v>55</v>
      </c>
      <c r="C5751" s="6" t="s">
        <v>59</v>
      </c>
      <c r="D5751" s="6" t="s">
        <v>9488</v>
      </c>
      <c r="E5751" s="6">
        <v>1</v>
      </c>
      <c r="F5751" s="6" t="s">
        <v>1970</v>
      </c>
      <c r="G5751" s="6" t="s">
        <v>22</v>
      </c>
      <c r="H5751" s="7">
        <v>43400.458564814813</v>
      </c>
      <c r="I5751" s="7">
        <v>43399.996041666665</v>
      </c>
      <c r="J5751" s="4">
        <f t="shared" si="448"/>
        <v>2018</v>
      </c>
      <c r="K5751" s="4">
        <f t="shared" si="449"/>
        <v>10</v>
      </c>
      <c r="L5751" s="6">
        <f t="shared" si="450"/>
        <v>39961.99999996461</v>
      </c>
      <c r="M5751" s="8">
        <f t="shared" si="446"/>
        <v>666.0333333327435</v>
      </c>
      <c r="N5751" s="8">
        <f t="shared" si="447"/>
        <v>666.0333333327435</v>
      </c>
      <c r="O5751" s="18">
        <v>1</v>
      </c>
      <c r="P5751" s="6" t="s">
        <v>9493</v>
      </c>
      <c r="Q5751" s="6" t="s">
        <v>24</v>
      </c>
    </row>
    <row r="5752" spans="1:17" ht="15">
      <c r="A5752" s="6" t="s">
        <v>17</v>
      </c>
      <c r="B5752" s="6" t="s">
        <v>55</v>
      </c>
      <c r="C5752" s="6" t="s">
        <v>59</v>
      </c>
      <c r="D5752" s="6" t="s">
        <v>1059</v>
      </c>
      <c r="E5752" s="6">
        <v>53</v>
      </c>
      <c r="F5752" s="6" t="s">
        <v>1970</v>
      </c>
      <c r="G5752" s="6" t="s">
        <v>22</v>
      </c>
      <c r="H5752" s="7">
        <v>43403.86141203704</v>
      </c>
      <c r="I5752" s="7">
        <v>43399.996539351851</v>
      </c>
      <c r="J5752" s="4">
        <f t="shared" si="448"/>
        <v>2018</v>
      </c>
      <c r="K5752" s="4">
        <f t="shared" si="449"/>
        <v>10</v>
      </c>
      <c r="L5752" s="6">
        <f t="shared" si="450"/>
        <v>333925.00000039581</v>
      </c>
      <c r="M5752" s="8">
        <f t="shared" si="446"/>
        <v>5565.4166666732635</v>
      </c>
      <c r="N5752" s="8">
        <f t="shared" si="447"/>
        <v>294967.08333368297</v>
      </c>
      <c r="O5752" s="18">
        <v>1</v>
      </c>
      <c r="P5752" s="6" t="s">
        <v>9494</v>
      </c>
      <c r="Q5752" s="6" t="s">
        <v>24</v>
      </c>
    </row>
    <row r="5753" spans="1:17" ht="15">
      <c r="A5753" s="6" t="s">
        <v>17</v>
      </c>
      <c r="B5753" s="6" t="s">
        <v>55</v>
      </c>
      <c r="C5753" s="6" t="s">
        <v>59</v>
      </c>
      <c r="D5753" s="6" t="s">
        <v>5689</v>
      </c>
      <c r="E5753" s="6">
        <v>6</v>
      </c>
      <c r="F5753" s="6" t="s">
        <v>1970</v>
      </c>
      <c r="G5753" s="6" t="s">
        <v>22</v>
      </c>
      <c r="H5753" s="7">
        <v>43404.824641203704</v>
      </c>
      <c r="I5753" s="7">
        <v>43399.996539351851</v>
      </c>
      <c r="J5753" s="4">
        <f t="shared" si="448"/>
        <v>2018</v>
      </c>
      <c r="K5753" s="4">
        <f t="shared" si="449"/>
        <v>10</v>
      </c>
      <c r="L5753" s="6">
        <f t="shared" si="450"/>
        <v>417148.00000016112</v>
      </c>
      <c r="M5753" s="8">
        <f t="shared" si="446"/>
        <v>6952.466666669352</v>
      </c>
      <c r="N5753" s="8">
        <f t="shared" si="447"/>
        <v>41714.800000016112</v>
      </c>
      <c r="O5753" s="18">
        <v>1</v>
      </c>
      <c r="P5753" s="6" t="s">
        <v>9495</v>
      </c>
      <c r="Q5753" s="6" t="s">
        <v>24</v>
      </c>
    </row>
    <row r="5754" spans="1:17" ht="15">
      <c r="A5754" s="6" t="s">
        <v>17</v>
      </c>
      <c r="B5754" s="6" t="s">
        <v>55</v>
      </c>
      <c r="C5754" s="6" t="s">
        <v>59</v>
      </c>
      <c r="D5754" s="6" t="s">
        <v>9496</v>
      </c>
      <c r="E5754" s="6">
        <v>28</v>
      </c>
      <c r="F5754" s="6" t="s">
        <v>1970</v>
      </c>
      <c r="G5754" s="6" t="s">
        <v>22</v>
      </c>
      <c r="H5754" s="7">
        <v>43403.467569444445</v>
      </c>
      <c r="I5754" s="7">
        <v>43399.996539351851</v>
      </c>
      <c r="J5754" s="4">
        <f t="shared" si="448"/>
        <v>2018</v>
      </c>
      <c r="K5754" s="4">
        <f t="shared" si="449"/>
        <v>10</v>
      </c>
      <c r="L5754" s="6">
        <f t="shared" si="450"/>
        <v>299897.00000016019</v>
      </c>
      <c r="M5754" s="8">
        <f t="shared" si="446"/>
        <v>4998.2833333360031</v>
      </c>
      <c r="N5754" s="8">
        <f t="shared" si="447"/>
        <v>139951.93333340809</v>
      </c>
      <c r="O5754" s="18">
        <v>1</v>
      </c>
      <c r="P5754" s="6" t="s">
        <v>9497</v>
      </c>
      <c r="Q5754" s="6" t="s">
        <v>24</v>
      </c>
    </row>
    <row r="5755" spans="1:17" ht="15">
      <c r="A5755" s="6" t="s">
        <v>17</v>
      </c>
      <c r="B5755" s="6" t="s">
        <v>55</v>
      </c>
      <c r="C5755" s="6" t="s">
        <v>59</v>
      </c>
      <c r="D5755" s="6" t="s">
        <v>9479</v>
      </c>
      <c r="E5755" s="6">
        <v>53</v>
      </c>
      <c r="F5755" s="6" t="s">
        <v>1970</v>
      </c>
      <c r="G5755" s="6" t="s">
        <v>22</v>
      </c>
      <c r="H5755" s="7">
        <v>43402.830937500003</v>
      </c>
      <c r="I5755" s="7">
        <v>43399.996539351851</v>
      </c>
      <c r="J5755" s="4">
        <f t="shared" si="448"/>
        <v>2018</v>
      </c>
      <c r="K5755" s="4">
        <f t="shared" si="449"/>
        <v>10</v>
      </c>
      <c r="L5755" s="6">
        <f t="shared" si="450"/>
        <v>244892.0000003418</v>
      </c>
      <c r="M5755" s="8">
        <f t="shared" si="446"/>
        <v>4081.5333333390299</v>
      </c>
      <c r="N5755" s="8">
        <f t="shared" si="447"/>
        <v>216321.26666696859</v>
      </c>
      <c r="O5755" s="18">
        <v>1</v>
      </c>
      <c r="P5755" s="6" t="s">
        <v>9498</v>
      </c>
      <c r="Q5755" s="6" t="s">
        <v>24</v>
      </c>
    </row>
    <row r="5756" spans="1:17" ht="15">
      <c r="A5756" s="6" t="s">
        <v>17</v>
      </c>
      <c r="B5756" s="6" t="s">
        <v>55</v>
      </c>
      <c r="C5756" s="6" t="s">
        <v>59</v>
      </c>
      <c r="D5756" s="6" t="s">
        <v>5455</v>
      </c>
      <c r="E5756" s="6">
        <v>10</v>
      </c>
      <c r="F5756" s="6" t="s">
        <v>1970</v>
      </c>
      <c r="G5756" s="6" t="s">
        <v>22</v>
      </c>
      <c r="H5756" s="7">
        <v>43403.861284722225</v>
      </c>
      <c r="I5756" s="7">
        <v>43399.996539351851</v>
      </c>
      <c r="J5756" s="4">
        <f t="shared" si="448"/>
        <v>2018</v>
      </c>
      <c r="K5756" s="4">
        <f t="shared" si="449"/>
        <v>10</v>
      </c>
      <c r="L5756" s="6">
        <f t="shared" si="450"/>
        <v>333914.000000339</v>
      </c>
      <c r="M5756" s="8">
        <f t="shared" si="446"/>
        <v>5565.2333333389834</v>
      </c>
      <c r="N5756" s="8">
        <f t="shared" si="447"/>
        <v>55652.333333389834</v>
      </c>
      <c r="O5756" s="18">
        <v>1</v>
      </c>
      <c r="P5756" s="6" t="s">
        <v>9499</v>
      </c>
      <c r="Q5756" s="6" t="s">
        <v>24</v>
      </c>
    </row>
    <row r="5757" spans="1:17" ht="15">
      <c r="A5757" s="6" t="s">
        <v>17</v>
      </c>
      <c r="B5757" s="6" t="s">
        <v>55</v>
      </c>
      <c r="C5757" s="6" t="s">
        <v>59</v>
      </c>
      <c r="D5757" s="6" t="s">
        <v>9500</v>
      </c>
      <c r="E5757" s="6">
        <v>93</v>
      </c>
      <c r="F5757" s="6" t="s">
        <v>1970</v>
      </c>
      <c r="G5757" s="6" t="s">
        <v>22</v>
      </c>
      <c r="H5757" s="7">
        <v>43403.864363425928</v>
      </c>
      <c r="I5757" s="7">
        <v>43399.996539351851</v>
      </c>
      <c r="J5757" s="4">
        <f t="shared" si="448"/>
        <v>2018</v>
      </c>
      <c r="K5757" s="4">
        <f t="shared" si="449"/>
        <v>10</v>
      </c>
      <c r="L5757" s="6">
        <f t="shared" si="450"/>
        <v>334180.00000028405</v>
      </c>
      <c r="M5757" s="8">
        <f t="shared" si="446"/>
        <v>5569.6666666714009</v>
      </c>
      <c r="N5757" s="8">
        <f t="shared" si="447"/>
        <v>517979.00000044028</v>
      </c>
      <c r="O5757" s="18">
        <v>1</v>
      </c>
      <c r="P5757" s="6" t="s">
        <v>9501</v>
      </c>
      <c r="Q5757" s="6" t="s">
        <v>24</v>
      </c>
    </row>
    <row r="5758" spans="1:17" ht="15">
      <c r="A5758" s="6" t="s">
        <v>17</v>
      </c>
      <c r="B5758" s="6" t="s">
        <v>55</v>
      </c>
      <c r="C5758" s="6" t="s">
        <v>59</v>
      </c>
      <c r="D5758" s="6" t="s">
        <v>60</v>
      </c>
      <c r="E5758" s="6">
        <v>156</v>
      </c>
      <c r="F5758" s="6" t="s">
        <v>1970</v>
      </c>
      <c r="G5758" s="6" t="s">
        <v>22</v>
      </c>
      <c r="H5758" s="7">
        <v>43403.319027777776</v>
      </c>
      <c r="I5758" s="7">
        <v>43399.996539351851</v>
      </c>
      <c r="J5758" s="4">
        <f t="shared" si="448"/>
        <v>2018</v>
      </c>
      <c r="K5758" s="4">
        <f t="shared" si="449"/>
        <v>10</v>
      </c>
      <c r="L5758" s="6">
        <f t="shared" si="450"/>
        <v>287062.99999994226</v>
      </c>
      <c r="M5758" s="8">
        <f t="shared" si="446"/>
        <v>4784.383333332371</v>
      </c>
      <c r="N5758" s="8">
        <f t="shared" si="447"/>
        <v>746363.79999984987</v>
      </c>
      <c r="O5758" s="18">
        <v>1</v>
      </c>
      <c r="P5758" s="6" t="s">
        <v>9502</v>
      </c>
      <c r="Q5758" s="6" t="s">
        <v>24</v>
      </c>
    </row>
    <row r="5759" spans="1:17" ht="15">
      <c r="A5759" s="6" t="s">
        <v>17</v>
      </c>
      <c r="B5759" s="6" t="s">
        <v>55</v>
      </c>
      <c r="C5759" s="6" t="s">
        <v>59</v>
      </c>
      <c r="D5759" s="6" t="s">
        <v>9166</v>
      </c>
      <c r="E5759" s="6">
        <v>1</v>
      </c>
      <c r="F5759" s="6" t="s">
        <v>1970</v>
      </c>
      <c r="G5759" s="6" t="s">
        <v>22</v>
      </c>
      <c r="H5759" s="7">
        <v>43404.824895833335</v>
      </c>
      <c r="I5759" s="7">
        <v>43399.996539351851</v>
      </c>
      <c r="J5759" s="4">
        <f t="shared" si="448"/>
        <v>2018</v>
      </c>
      <c r="K5759" s="4">
        <f t="shared" si="449"/>
        <v>10</v>
      </c>
      <c r="L5759" s="6">
        <f t="shared" si="450"/>
        <v>417170.00000027474</v>
      </c>
      <c r="M5759" s="8">
        <f t="shared" si="446"/>
        <v>6952.8333333379123</v>
      </c>
      <c r="N5759" s="8">
        <f t="shared" si="447"/>
        <v>6952.8333333379123</v>
      </c>
      <c r="O5759" s="18">
        <v>1</v>
      </c>
      <c r="P5759" s="6" t="s">
        <v>9503</v>
      </c>
      <c r="Q5759" s="6" t="s">
        <v>24</v>
      </c>
    </row>
    <row r="5760" spans="1:17" ht="15">
      <c r="A5760" s="6" t="s">
        <v>17</v>
      </c>
      <c r="B5760" s="6" t="s">
        <v>55</v>
      </c>
      <c r="C5760" s="6" t="s">
        <v>59</v>
      </c>
      <c r="D5760" s="6" t="s">
        <v>9164</v>
      </c>
      <c r="E5760" s="6">
        <v>1</v>
      </c>
      <c r="F5760" s="6" t="s">
        <v>1970</v>
      </c>
      <c r="G5760" s="6" t="s">
        <v>22</v>
      </c>
      <c r="H5760" s="7">
        <v>43404.824756944443</v>
      </c>
      <c r="I5760" s="7">
        <v>43399.996539351851</v>
      </c>
      <c r="J5760" s="4">
        <f t="shared" si="448"/>
        <v>2018</v>
      </c>
      <c r="K5760" s="4">
        <f t="shared" si="449"/>
        <v>10</v>
      </c>
      <c r="L5760" s="6">
        <f t="shared" si="450"/>
        <v>417157.99999998417</v>
      </c>
      <c r="M5760" s="8">
        <f t="shared" si="451" ref="M5760:M5823">+L5760/60</f>
        <v>6952.6333333330695</v>
      </c>
      <c r="N5760" s="8">
        <f t="shared" si="452" ref="N5760:N5823">+M5760*E5760</f>
        <v>6952.6333333330695</v>
      </c>
      <c r="O5760" s="18">
        <v>1</v>
      </c>
      <c r="P5760" s="6" t="s">
        <v>9504</v>
      </c>
      <c r="Q5760" s="6" t="s">
        <v>24</v>
      </c>
    </row>
    <row r="5761" spans="1:17" ht="15">
      <c r="A5761" s="6" t="s">
        <v>17</v>
      </c>
      <c r="B5761" s="6" t="s">
        <v>55</v>
      </c>
      <c r="C5761" s="6" t="s">
        <v>59</v>
      </c>
      <c r="D5761" s="6" t="s">
        <v>9505</v>
      </c>
      <c r="E5761" s="6">
        <v>6</v>
      </c>
      <c r="F5761" s="6" t="s">
        <v>1970</v>
      </c>
      <c r="G5761" s="6" t="s">
        <v>22</v>
      </c>
      <c r="H5761" s="7">
        <v>43400.474212962959</v>
      </c>
      <c r="I5761" s="7">
        <v>43399.996539351851</v>
      </c>
      <c r="J5761" s="4">
        <f t="shared" si="448"/>
        <v>2018</v>
      </c>
      <c r="K5761" s="4">
        <f t="shared" si="449"/>
        <v>10</v>
      </c>
      <c r="L5761" s="6">
        <f t="shared" si="450"/>
        <v>41270.99999981001</v>
      </c>
      <c r="M5761" s="8">
        <f t="shared" si="451"/>
        <v>687.8499999968335</v>
      </c>
      <c r="N5761" s="8">
        <f t="shared" si="452"/>
        <v>4127.099999981001</v>
      </c>
      <c r="O5761" s="18">
        <v>1</v>
      </c>
      <c r="P5761" s="6" t="s">
        <v>9506</v>
      </c>
      <c r="Q5761" s="6" t="s">
        <v>24</v>
      </c>
    </row>
    <row r="5762" spans="1:17" ht="15">
      <c r="A5762" s="6" t="s">
        <v>17</v>
      </c>
      <c r="B5762" s="6" t="s">
        <v>55</v>
      </c>
      <c r="C5762" s="6" t="s">
        <v>59</v>
      </c>
      <c r="D5762" s="6" t="s">
        <v>3919</v>
      </c>
      <c r="E5762" s="6">
        <v>3</v>
      </c>
      <c r="F5762" s="6" t="s">
        <v>1970</v>
      </c>
      <c r="G5762" s="6" t="s">
        <v>22</v>
      </c>
      <c r="H5762" s="7">
        <v>43403.491319444445</v>
      </c>
      <c r="I5762" s="7">
        <v>43399.996539351851</v>
      </c>
      <c r="J5762" s="4">
        <f t="shared" si="448"/>
        <v>2018</v>
      </c>
      <c r="K5762" s="4">
        <f t="shared" si="449"/>
        <v>10</v>
      </c>
      <c r="L5762" s="6">
        <f t="shared" si="450"/>
        <v>301949.00000018533</v>
      </c>
      <c r="M5762" s="8">
        <f t="shared" si="451"/>
        <v>5032.4833333364222</v>
      </c>
      <c r="N5762" s="8">
        <f t="shared" si="452"/>
        <v>15097.450000009267</v>
      </c>
      <c r="O5762" s="18">
        <v>1</v>
      </c>
      <c r="P5762" s="6" t="s">
        <v>9507</v>
      </c>
      <c r="Q5762" s="6" t="s">
        <v>24</v>
      </c>
    </row>
    <row r="5763" spans="1:17" ht="15">
      <c r="A5763" s="6" t="s">
        <v>17</v>
      </c>
      <c r="B5763" s="6" t="s">
        <v>55</v>
      </c>
      <c r="C5763" s="6" t="s">
        <v>59</v>
      </c>
      <c r="D5763" s="6" t="s">
        <v>908</v>
      </c>
      <c r="E5763" s="6">
        <v>18</v>
      </c>
      <c r="F5763" s="6" t="s">
        <v>1970</v>
      </c>
      <c r="G5763" s="6" t="s">
        <v>22</v>
      </c>
      <c r="H5763" s="7">
        <v>43400.459236111114</v>
      </c>
      <c r="I5763" s="7">
        <v>43399.996539351851</v>
      </c>
      <c r="J5763" s="4">
        <f t="shared" si="453" ref="J5763:J5826">YEAR(I5763)</f>
        <v>2018</v>
      </c>
      <c r="K5763" s="4">
        <f t="shared" si="454" ref="K5763:K5826">MONTH(I5763)</f>
        <v>10</v>
      </c>
      <c r="L5763" s="6">
        <f t="shared" si="450"/>
        <v>39977.000000327826</v>
      </c>
      <c r="M5763" s="8">
        <f t="shared" si="451"/>
        <v>666.28333333879709</v>
      </c>
      <c r="N5763" s="8">
        <f t="shared" si="452"/>
        <v>11993.100000098348</v>
      </c>
      <c r="O5763" s="18">
        <v>1</v>
      </c>
      <c r="P5763" s="6" t="s">
        <v>9508</v>
      </c>
      <c r="Q5763" s="6" t="s">
        <v>24</v>
      </c>
    </row>
    <row r="5764" spans="1:17" ht="15">
      <c r="A5764" s="6" t="s">
        <v>17</v>
      </c>
      <c r="B5764" s="6" t="s">
        <v>55</v>
      </c>
      <c r="C5764" s="6" t="s">
        <v>59</v>
      </c>
      <c r="D5764" s="6" t="s">
        <v>4259</v>
      </c>
      <c r="E5764" s="6">
        <v>66</v>
      </c>
      <c r="F5764" s="6" t="s">
        <v>1970</v>
      </c>
      <c r="G5764" s="6" t="s">
        <v>22</v>
      </c>
      <c r="H5764" s="7">
        <v>43403.860150462962</v>
      </c>
      <c r="I5764" s="7">
        <v>43399.996539351851</v>
      </c>
      <c r="J5764" s="4">
        <f t="shared" si="453"/>
        <v>2018</v>
      </c>
      <c r="K5764" s="4">
        <f t="shared" si="454"/>
        <v>10</v>
      </c>
      <c r="L5764" s="6">
        <f t="shared" si="450"/>
        <v>333816.00000006147</v>
      </c>
      <c r="M5764" s="8">
        <f t="shared" si="451"/>
        <v>5563.6000000010245</v>
      </c>
      <c r="N5764" s="8">
        <f t="shared" si="452"/>
        <v>367197.60000006761</v>
      </c>
      <c r="O5764" s="18">
        <v>1</v>
      </c>
      <c r="P5764" s="6" t="s">
        <v>9509</v>
      </c>
      <c r="Q5764" s="6" t="s">
        <v>24</v>
      </c>
    </row>
    <row r="5765" spans="1:17" ht="15">
      <c r="A5765" s="6" t="s">
        <v>17</v>
      </c>
      <c r="B5765" s="6" t="s">
        <v>55</v>
      </c>
      <c r="C5765" s="6" t="s">
        <v>59</v>
      </c>
      <c r="D5765" s="6" t="s">
        <v>9510</v>
      </c>
      <c r="E5765" s="6">
        <v>1</v>
      </c>
      <c r="F5765" s="6" t="s">
        <v>1970</v>
      </c>
      <c r="G5765" s="6" t="s">
        <v>22</v>
      </c>
      <c r="H5765" s="7">
        <v>43413.395115740743</v>
      </c>
      <c r="I5765" s="7">
        <v>43400.270138888889</v>
      </c>
      <c r="J5765" s="4">
        <f t="shared" si="453"/>
        <v>2018</v>
      </c>
      <c r="K5765" s="4">
        <f t="shared" si="454"/>
        <v>10</v>
      </c>
      <c r="L5765" s="6">
        <f t="shared" si="450"/>
        <v>1133998.0000001611</v>
      </c>
      <c r="M5765" s="8">
        <f t="shared" si="451"/>
        <v>18899.966666669352</v>
      </c>
      <c r="N5765" s="8">
        <f t="shared" si="452"/>
        <v>18899.966666669352</v>
      </c>
      <c r="O5765" s="18">
        <v>1</v>
      </c>
      <c r="P5765" s="6" t="s">
        <v>9511</v>
      </c>
      <c r="Q5765" s="6" t="s">
        <v>24</v>
      </c>
    </row>
    <row r="5766" spans="1:17" ht="15">
      <c r="A5766" s="6" t="s">
        <v>17</v>
      </c>
      <c r="B5766" s="6" t="s">
        <v>55</v>
      </c>
      <c r="C5766" s="6" t="s">
        <v>59</v>
      </c>
      <c r="D5766" s="6" t="s">
        <v>9512</v>
      </c>
      <c r="E5766" s="6">
        <v>2</v>
      </c>
      <c r="F5766" s="6" t="s">
        <v>1970</v>
      </c>
      <c r="G5766" s="6" t="s">
        <v>22</v>
      </c>
      <c r="H5766" s="7">
        <v>43407.417118055557</v>
      </c>
      <c r="I5766" s="7">
        <v>43400.274363425924</v>
      </c>
      <c r="J5766" s="4">
        <f t="shared" si="453"/>
        <v>2018</v>
      </c>
      <c r="K5766" s="4">
        <f t="shared" si="454"/>
        <v>10</v>
      </c>
      <c r="L5766" s="6">
        <f t="shared" si="450"/>
        <v>617134.0000002645</v>
      </c>
      <c r="M5766" s="8">
        <f t="shared" si="451"/>
        <v>10285.566666671075</v>
      </c>
      <c r="N5766" s="8">
        <f t="shared" si="452"/>
        <v>20571.13333334215</v>
      </c>
      <c r="O5766" s="18">
        <v>1</v>
      </c>
      <c r="P5766" s="6" t="s">
        <v>9513</v>
      </c>
      <c r="Q5766" s="6" t="s">
        <v>24</v>
      </c>
    </row>
    <row r="5767" spans="1:17" ht="15">
      <c r="A5767" s="6" t="s">
        <v>17</v>
      </c>
      <c r="B5767" s="6" t="s">
        <v>55</v>
      </c>
      <c r="C5767" s="6" t="s">
        <v>59</v>
      </c>
      <c r="D5767" s="6" t="s">
        <v>908</v>
      </c>
      <c r="E5767" s="6">
        <v>18</v>
      </c>
      <c r="F5767" s="6" t="s">
        <v>1970</v>
      </c>
      <c r="G5767" s="6" t="s">
        <v>22</v>
      </c>
      <c r="H5767" s="7">
        <v>43400.459108796298</v>
      </c>
      <c r="I5767" s="7">
        <v>43400.274861111109</v>
      </c>
      <c r="J5767" s="4">
        <f t="shared" si="453"/>
        <v>2018</v>
      </c>
      <c r="K5767" s="4">
        <f t="shared" si="454"/>
        <v>10</v>
      </c>
      <c r="L5767" s="6">
        <f t="shared" si="450"/>
        <v>15919.000000320375</v>
      </c>
      <c r="M5767" s="8">
        <f t="shared" si="451"/>
        <v>265.31666667200625</v>
      </c>
      <c r="N5767" s="8">
        <f t="shared" si="452"/>
        <v>4775.7000000961125</v>
      </c>
      <c r="O5767" s="18">
        <v>1</v>
      </c>
      <c r="P5767" s="6" t="s">
        <v>9514</v>
      </c>
      <c r="Q5767" s="6" t="s">
        <v>24</v>
      </c>
    </row>
    <row r="5768" spans="1:17" ht="15">
      <c r="A5768" s="6" t="s">
        <v>17</v>
      </c>
      <c r="B5768" s="6" t="s">
        <v>55</v>
      </c>
      <c r="C5768" s="6" t="s">
        <v>59</v>
      </c>
      <c r="D5768" s="6" t="s">
        <v>9515</v>
      </c>
      <c r="E5768" s="6">
        <v>2</v>
      </c>
      <c r="F5768" s="6" t="s">
        <v>1970</v>
      </c>
      <c r="G5768" s="6" t="s">
        <v>22</v>
      </c>
      <c r="H5768" s="7">
        <v>43400.460023148145</v>
      </c>
      <c r="I5768" s="7">
        <v>43400.283321759256</v>
      </c>
      <c r="J5768" s="4">
        <f t="shared" si="453"/>
        <v>2018</v>
      </c>
      <c r="K5768" s="4">
        <f t="shared" si="454"/>
        <v>10</v>
      </c>
      <c r="L5768" s="6">
        <f t="shared" si="450"/>
        <v>15267.000000039116</v>
      </c>
      <c r="M5768" s="8">
        <f t="shared" si="451"/>
        <v>254.45000000065193</v>
      </c>
      <c r="N5768" s="8">
        <f t="shared" si="452"/>
        <v>508.90000000130385</v>
      </c>
      <c r="O5768" s="18">
        <v>1</v>
      </c>
      <c r="P5768" s="6" t="s">
        <v>9516</v>
      </c>
      <c r="Q5768" s="6" t="s">
        <v>24</v>
      </c>
    </row>
    <row r="5769" spans="1:17" ht="15">
      <c r="A5769" s="6" t="s">
        <v>17</v>
      </c>
      <c r="B5769" s="6" t="s">
        <v>55</v>
      </c>
      <c r="C5769" s="6" t="s">
        <v>59</v>
      </c>
      <c r="D5769" s="6" t="s">
        <v>3164</v>
      </c>
      <c r="E5769" s="6">
        <v>1</v>
      </c>
      <c r="F5769" s="6" t="s">
        <v>1970</v>
      </c>
      <c r="G5769" s="6" t="s">
        <v>22</v>
      </c>
      <c r="H5769" s="7">
        <v>43400.459652777776</v>
      </c>
      <c r="I5769" s="7">
        <v>43400.284155092595</v>
      </c>
      <c r="J5769" s="4">
        <f t="shared" si="453"/>
        <v>2018</v>
      </c>
      <c r="K5769" s="4">
        <f t="shared" si="454"/>
        <v>10</v>
      </c>
      <c r="L5769" s="6">
        <f t="shared" si="450"/>
        <v>15162.999999616295</v>
      </c>
      <c r="M5769" s="8">
        <f t="shared" si="451"/>
        <v>252.71666666027158</v>
      </c>
      <c r="N5769" s="8">
        <f t="shared" si="452"/>
        <v>252.71666666027158</v>
      </c>
      <c r="O5769" s="18">
        <v>1</v>
      </c>
      <c r="P5769" s="6" t="s">
        <v>9517</v>
      </c>
      <c r="Q5769" s="6" t="s">
        <v>24</v>
      </c>
    </row>
    <row r="5770" spans="1:17" ht="15">
      <c r="A5770" s="6" t="s">
        <v>17</v>
      </c>
      <c r="B5770" s="6" t="s">
        <v>55</v>
      </c>
      <c r="C5770" s="6" t="s">
        <v>59</v>
      </c>
      <c r="D5770" s="6" t="s">
        <v>9518</v>
      </c>
      <c r="E5770" s="6">
        <v>3</v>
      </c>
      <c r="F5770" s="6" t="s">
        <v>1970</v>
      </c>
      <c r="G5770" s="6" t="s">
        <v>22</v>
      </c>
      <c r="H5770" s="7">
        <v>43400.461458333331</v>
      </c>
      <c r="I5770" s="7">
        <v>43400.285474537035</v>
      </c>
      <c r="J5770" s="4">
        <f t="shared" si="453"/>
        <v>2018</v>
      </c>
      <c r="K5770" s="4">
        <f t="shared" si="454"/>
        <v>10</v>
      </c>
      <c r="L5770" s="6">
        <f t="shared" si="455" ref="L5770:L5833">(H5770-I5770)*60*24*60</f>
        <v>15205.000000004657</v>
      </c>
      <c r="M5770" s="8">
        <f t="shared" si="451"/>
        <v>253.41666666674428</v>
      </c>
      <c r="N5770" s="8">
        <f t="shared" si="452"/>
        <v>760.25000000023283</v>
      </c>
      <c r="O5770" s="18">
        <v>1</v>
      </c>
      <c r="P5770" s="6" t="s">
        <v>9519</v>
      </c>
      <c r="Q5770" s="6" t="s">
        <v>24</v>
      </c>
    </row>
    <row r="5771" spans="1:17" ht="15">
      <c r="A5771" s="6" t="s">
        <v>17</v>
      </c>
      <c r="B5771" s="6" t="s">
        <v>55</v>
      </c>
      <c r="C5771" s="6" t="s">
        <v>59</v>
      </c>
      <c r="D5771" s="6" t="s">
        <v>9520</v>
      </c>
      <c r="E5771" s="6">
        <v>2</v>
      </c>
      <c r="F5771" s="6" t="s">
        <v>1970</v>
      </c>
      <c r="G5771" s="6" t="s">
        <v>22</v>
      </c>
      <c r="H5771" s="7">
        <v>43400.461898148147</v>
      </c>
      <c r="I5771" s="7">
        <v>43400.285856481481</v>
      </c>
      <c r="J5771" s="4">
        <f t="shared" si="453"/>
        <v>2018</v>
      </c>
      <c r="K5771" s="4">
        <f t="shared" si="454"/>
        <v>10</v>
      </c>
      <c r="L5771" s="6">
        <f t="shared" si="455"/>
        <v>15209.999999916181</v>
      </c>
      <c r="M5771" s="8">
        <f t="shared" si="451"/>
        <v>253.49999999860302</v>
      </c>
      <c r="N5771" s="8">
        <f t="shared" si="452"/>
        <v>506.99999999720603</v>
      </c>
      <c r="O5771" s="18">
        <v>1</v>
      </c>
      <c r="P5771" s="6" t="s">
        <v>9521</v>
      </c>
      <c r="Q5771" s="6" t="s">
        <v>24</v>
      </c>
    </row>
    <row r="5772" spans="1:17" ht="15">
      <c r="A5772" s="6" t="s">
        <v>17</v>
      </c>
      <c r="B5772" s="6" t="s">
        <v>55</v>
      </c>
      <c r="C5772" s="6" t="s">
        <v>59</v>
      </c>
      <c r="D5772" s="6" t="s">
        <v>9522</v>
      </c>
      <c r="E5772" s="6">
        <v>4</v>
      </c>
      <c r="F5772" s="6" t="s">
        <v>1970</v>
      </c>
      <c r="G5772" s="6" t="s">
        <v>22</v>
      </c>
      <c r="H5772" s="7">
        <v>43400.462870370371</v>
      </c>
      <c r="I5772" s="7">
        <v>43400.342835648145</v>
      </c>
      <c r="J5772" s="4">
        <f t="shared" si="453"/>
        <v>2018</v>
      </c>
      <c r="K5772" s="4">
        <f t="shared" si="454"/>
        <v>10</v>
      </c>
      <c r="L5772" s="6">
        <f t="shared" si="455"/>
        <v>10371.000000298955</v>
      </c>
      <c r="M5772" s="8">
        <f t="shared" si="451"/>
        <v>172.85000000498258</v>
      </c>
      <c r="N5772" s="8">
        <f t="shared" si="452"/>
        <v>691.4000000199303</v>
      </c>
      <c r="O5772" s="18">
        <v>1</v>
      </c>
      <c r="P5772" s="6" t="s">
        <v>9523</v>
      </c>
      <c r="Q5772" s="6" t="s">
        <v>24</v>
      </c>
    </row>
    <row r="5773" spans="1:17" ht="15">
      <c r="A5773" s="6" t="s">
        <v>17</v>
      </c>
      <c r="B5773" s="6" t="s">
        <v>55</v>
      </c>
      <c r="C5773" s="6" t="s">
        <v>59</v>
      </c>
      <c r="D5773" s="6" t="s">
        <v>9524</v>
      </c>
      <c r="E5773" s="6">
        <v>1</v>
      </c>
      <c r="F5773" s="6" t="s">
        <v>1970</v>
      </c>
      <c r="G5773" s="6" t="s">
        <v>22</v>
      </c>
      <c r="H5773" s="7">
        <v>43400.473344907405</v>
      </c>
      <c r="I5773" s="7">
        <v>43400.343240740738</v>
      </c>
      <c r="J5773" s="4">
        <f t="shared" si="453"/>
        <v>2018</v>
      </c>
      <c r="K5773" s="4">
        <f t="shared" si="454"/>
        <v>10</v>
      </c>
      <c r="L5773" s="6">
        <f t="shared" si="455"/>
        <v>11240.999999991618</v>
      </c>
      <c r="M5773" s="8">
        <f t="shared" si="451"/>
        <v>187.3499999998603</v>
      </c>
      <c r="N5773" s="8">
        <f t="shared" si="452"/>
        <v>187.3499999998603</v>
      </c>
      <c r="O5773" s="18">
        <v>1</v>
      </c>
      <c r="P5773" s="6" t="s">
        <v>9525</v>
      </c>
      <c r="Q5773" s="6" t="s">
        <v>24</v>
      </c>
    </row>
    <row r="5774" spans="1:17" ht="15">
      <c r="A5774" s="6" t="s">
        <v>17</v>
      </c>
      <c r="B5774" s="6" t="s">
        <v>55</v>
      </c>
      <c r="C5774" s="6" t="s">
        <v>59</v>
      </c>
      <c r="D5774" s="6" t="s">
        <v>9526</v>
      </c>
      <c r="E5774" s="6">
        <v>1</v>
      </c>
      <c r="F5774" s="6" t="s">
        <v>1970</v>
      </c>
      <c r="G5774" s="6" t="s">
        <v>22</v>
      </c>
      <c r="H5774" s="7">
        <v>43400.473009259258</v>
      </c>
      <c r="I5774" s="7">
        <v>43400.343530092592</v>
      </c>
      <c r="J5774" s="4">
        <f t="shared" si="453"/>
        <v>2018</v>
      </c>
      <c r="K5774" s="4">
        <f t="shared" si="454"/>
        <v>10</v>
      </c>
      <c r="L5774" s="6">
        <f t="shared" si="455"/>
        <v>11186.999999941327</v>
      </c>
      <c r="M5774" s="8">
        <f t="shared" si="451"/>
        <v>186.44999999902211</v>
      </c>
      <c r="N5774" s="8">
        <f t="shared" si="452"/>
        <v>186.44999999902211</v>
      </c>
      <c r="O5774" s="18">
        <v>1</v>
      </c>
      <c r="P5774" s="6" t="s">
        <v>9527</v>
      </c>
      <c r="Q5774" s="6" t="s">
        <v>24</v>
      </c>
    </row>
    <row r="5775" spans="1:17" ht="15">
      <c r="A5775" s="6" t="s">
        <v>17</v>
      </c>
      <c r="B5775" s="6" t="s">
        <v>55</v>
      </c>
      <c r="C5775" s="6" t="s">
        <v>59</v>
      </c>
      <c r="D5775" s="6" t="s">
        <v>9528</v>
      </c>
      <c r="E5775" s="6">
        <v>1</v>
      </c>
      <c r="F5775" s="6" t="s">
        <v>1970</v>
      </c>
      <c r="G5775" s="6" t="s">
        <v>22</v>
      </c>
      <c r="H5775" s="7">
        <v>43400.47284722222</v>
      </c>
      <c r="I5775" s="7">
        <v>43400.343865740739</v>
      </c>
      <c r="J5775" s="4">
        <f t="shared" si="453"/>
        <v>2018</v>
      </c>
      <c r="K5775" s="4">
        <f t="shared" si="454"/>
        <v>10</v>
      </c>
      <c r="L5775" s="6">
        <f t="shared" si="455"/>
        <v>11143.999999947846</v>
      </c>
      <c r="M5775" s="8">
        <f t="shared" si="451"/>
        <v>185.7333333324641</v>
      </c>
      <c r="N5775" s="8">
        <f t="shared" si="452"/>
        <v>185.7333333324641</v>
      </c>
      <c r="O5775" s="18">
        <v>1</v>
      </c>
      <c r="P5775" s="6" t="s">
        <v>9529</v>
      </c>
      <c r="Q5775" s="6" t="s">
        <v>24</v>
      </c>
    </row>
    <row r="5776" spans="1:17" ht="15">
      <c r="A5776" s="6" t="s">
        <v>17</v>
      </c>
      <c r="B5776" s="6" t="s">
        <v>55</v>
      </c>
      <c r="C5776" s="6" t="s">
        <v>59</v>
      </c>
      <c r="D5776" s="6" t="s">
        <v>3323</v>
      </c>
      <c r="E5776" s="6">
        <v>2</v>
      </c>
      <c r="F5776" s="6" t="s">
        <v>1970</v>
      </c>
      <c r="G5776" s="6" t="s">
        <v>22</v>
      </c>
      <c r="H5776" s="7">
        <v>43400.473599537036</v>
      </c>
      <c r="I5776" s="7">
        <v>43400.344317129631</v>
      </c>
      <c r="J5776" s="4">
        <f t="shared" si="453"/>
        <v>2018</v>
      </c>
      <c r="K5776" s="4">
        <f t="shared" si="454"/>
        <v>10</v>
      </c>
      <c r="L5776" s="6">
        <f t="shared" si="455"/>
        <v>11169.99999973923</v>
      </c>
      <c r="M5776" s="8">
        <f t="shared" si="451"/>
        <v>186.16666666232049</v>
      </c>
      <c r="N5776" s="8">
        <f t="shared" si="452"/>
        <v>372.33333332464099</v>
      </c>
      <c r="O5776" s="18">
        <v>1</v>
      </c>
      <c r="P5776" s="6" t="s">
        <v>9530</v>
      </c>
      <c r="Q5776" s="6" t="s">
        <v>24</v>
      </c>
    </row>
    <row r="5777" spans="1:17" ht="15">
      <c r="A5777" s="6" t="s">
        <v>17</v>
      </c>
      <c r="B5777" s="6" t="s">
        <v>55</v>
      </c>
      <c r="C5777" s="6" t="s">
        <v>59</v>
      </c>
      <c r="D5777" s="6" t="s">
        <v>9531</v>
      </c>
      <c r="E5777" s="6">
        <v>1</v>
      </c>
      <c r="F5777" s="6" t="s">
        <v>1970</v>
      </c>
      <c r="G5777" s="6" t="s">
        <v>22</v>
      </c>
      <c r="H5777" s="7">
        <v>43400.473854166667</v>
      </c>
      <c r="I5777" s="7">
        <v>43400.344502314816</v>
      </c>
      <c r="J5777" s="4">
        <f t="shared" si="453"/>
        <v>2018</v>
      </c>
      <c r="K5777" s="4">
        <f t="shared" si="454"/>
        <v>10</v>
      </c>
      <c r="L5777" s="6">
        <f t="shared" si="455"/>
        <v>11175.999999884516</v>
      </c>
      <c r="M5777" s="8">
        <f t="shared" si="451"/>
        <v>186.26666666474193</v>
      </c>
      <c r="N5777" s="8">
        <f t="shared" si="452"/>
        <v>186.26666666474193</v>
      </c>
      <c r="O5777" s="18">
        <v>1</v>
      </c>
      <c r="P5777" s="6" t="s">
        <v>9532</v>
      </c>
      <c r="Q5777" s="6" t="s">
        <v>24</v>
      </c>
    </row>
    <row r="5778" spans="1:17" ht="15">
      <c r="A5778" s="6" t="s">
        <v>17</v>
      </c>
      <c r="B5778" s="6" t="s">
        <v>55</v>
      </c>
      <c r="C5778" s="6" t="s">
        <v>59</v>
      </c>
      <c r="D5778" s="6" t="s">
        <v>9533</v>
      </c>
      <c r="E5778" s="6">
        <v>3</v>
      </c>
      <c r="F5778" s="6" t="s">
        <v>1970</v>
      </c>
      <c r="G5778" s="6" t="s">
        <v>22</v>
      </c>
      <c r="H5778" s="7">
        <v>43400.474027777775</v>
      </c>
      <c r="I5778" s="7">
        <v>43400.344699074078</v>
      </c>
      <c r="J5778" s="4">
        <f t="shared" si="453"/>
        <v>2018</v>
      </c>
      <c r="K5778" s="4">
        <f t="shared" si="454"/>
        <v>10</v>
      </c>
      <c r="L5778" s="6">
        <f t="shared" si="455"/>
        <v>11173.999999416992</v>
      </c>
      <c r="M5778" s="8">
        <f t="shared" si="451"/>
        <v>186.23333332361653</v>
      </c>
      <c r="N5778" s="8">
        <f t="shared" si="452"/>
        <v>558.6999999708496</v>
      </c>
      <c r="O5778" s="18">
        <v>1</v>
      </c>
      <c r="P5778" s="6" t="s">
        <v>9534</v>
      </c>
      <c r="Q5778" s="6" t="s">
        <v>24</v>
      </c>
    </row>
    <row r="5779" spans="1:17" ht="15">
      <c r="A5779" s="6" t="s">
        <v>17</v>
      </c>
      <c r="B5779" s="6" t="s">
        <v>55</v>
      </c>
      <c r="C5779" s="6" t="s">
        <v>59</v>
      </c>
      <c r="D5779" s="6" t="s">
        <v>9505</v>
      </c>
      <c r="E5779" s="6">
        <v>6</v>
      </c>
      <c r="F5779" s="6" t="s">
        <v>1970</v>
      </c>
      <c r="G5779" s="6" t="s">
        <v>22</v>
      </c>
      <c r="H5779" s="7">
        <v>43400.474143518521</v>
      </c>
      <c r="I5779" s="7">
        <v>43400.344930555555</v>
      </c>
      <c r="J5779" s="4">
        <f t="shared" si="453"/>
        <v>2018</v>
      </c>
      <c r="K5779" s="4">
        <f t="shared" si="454"/>
        <v>10</v>
      </c>
      <c r="L5779" s="6">
        <f t="shared" si="455"/>
        <v>11164.000000222586</v>
      </c>
      <c r="M5779" s="8">
        <f t="shared" si="451"/>
        <v>186.06666667037643</v>
      </c>
      <c r="N5779" s="8">
        <f t="shared" si="452"/>
        <v>1116.4000000222586</v>
      </c>
      <c r="O5779" s="18">
        <v>1</v>
      </c>
      <c r="P5779" s="6" t="s">
        <v>9535</v>
      </c>
      <c r="Q5779" s="6" t="s">
        <v>24</v>
      </c>
    </row>
    <row r="5780" spans="1:17" ht="15">
      <c r="A5780" s="6" t="s">
        <v>17</v>
      </c>
      <c r="B5780" s="6" t="s">
        <v>55</v>
      </c>
      <c r="C5780" s="6" t="s">
        <v>59</v>
      </c>
      <c r="D5780" s="6" t="s">
        <v>9410</v>
      </c>
      <c r="E5780" s="6">
        <v>55</v>
      </c>
      <c r="F5780" s="6" t="s">
        <v>1970</v>
      </c>
      <c r="G5780" s="6" t="s">
        <v>22</v>
      </c>
      <c r="H5780" s="7">
        <v>43400.476863425924</v>
      </c>
      <c r="I5780" s="7">
        <v>43400.345324074071</v>
      </c>
      <c r="J5780" s="4">
        <f t="shared" si="453"/>
        <v>2018</v>
      </c>
      <c r="K5780" s="4">
        <f t="shared" si="454"/>
        <v>10</v>
      </c>
      <c r="L5780" s="6">
        <f t="shared" si="455"/>
        <v>11365.000000060536</v>
      </c>
      <c r="M5780" s="8">
        <f t="shared" si="451"/>
        <v>189.4166666676756</v>
      </c>
      <c r="N5780" s="8">
        <f t="shared" si="452"/>
        <v>10417.916666722158</v>
      </c>
      <c r="O5780" s="18">
        <v>1</v>
      </c>
      <c r="P5780" s="6" t="s">
        <v>9536</v>
      </c>
      <c r="Q5780" s="6" t="s">
        <v>24</v>
      </c>
    </row>
    <row r="5781" spans="1:17" ht="15">
      <c r="A5781" s="6" t="s">
        <v>17</v>
      </c>
      <c r="B5781" s="6" t="s">
        <v>18</v>
      </c>
      <c r="C5781" s="6" t="s">
        <v>25</v>
      </c>
      <c r="D5781" s="6" t="s">
        <v>928</v>
      </c>
      <c r="E5781" s="6">
        <v>962</v>
      </c>
      <c r="F5781" s="6" t="s">
        <v>1970</v>
      </c>
      <c r="G5781" s="6" t="s">
        <v>22</v>
      </c>
      <c r="H5781" s="7">
        <v>43402.677349537036</v>
      </c>
      <c r="I5781" s="17">
        <v>43400.354722222219</v>
      </c>
      <c r="J5781" s="4">
        <f t="shared" si="453"/>
        <v>2018</v>
      </c>
      <c r="K5781" s="4">
        <f t="shared" si="454"/>
        <v>10</v>
      </c>
      <c r="L5781" s="6">
        <f t="shared" si="455"/>
        <v>200675.00000023283</v>
      </c>
      <c r="M5781" s="8">
        <f t="shared" si="451"/>
        <v>3344.5833333372138</v>
      </c>
      <c r="N5781" s="8">
        <f t="shared" si="452"/>
        <v>3217489.1666703997</v>
      </c>
      <c r="O5781" s="18">
        <v>1</v>
      </c>
      <c r="P5781" s="6" t="s">
        <v>9537</v>
      </c>
      <c r="Q5781" s="6" t="s">
        <v>24</v>
      </c>
    </row>
    <row r="5782" spans="1:17" ht="15">
      <c r="A5782" s="6" t="s">
        <v>17</v>
      </c>
      <c r="B5782" s="6" t="s">
        <v>18</v>
      </c>
      <c r="C5782" s="6" t="s">
        <v>38</v>
      </c>
      <c r="D5782" s="6" t="s">
        <v>9538</v>
      </c>
      <c r="E5782" s="6">
        <v>3</v>
      </c>
      <c r="F5782" s="6" t="s">
        <v>1970</v>
      </c>
      <c r="G5782" s="6" t="s">
        <v>22</v>
      </c>
      <c r="H5782" s="7">
        <v>43400.439363425925</v>
      </c>
      <c r="I5782" s="7">
        <v>43400.400046296294</v>
      </c>
      <c r="J5782" s="4">
        <f t="shared" si="453"/>
        <v>2018</v>
      </c>
      <c r="K5782" s="4">
        <f t="shared" si="454"/>
        <v>10</v>
      </c>
      <c r="L5782" s="6">
        <f t="shared" si="455"/>
        <v>3397.0000001136214</v>
      </c>
      <c r="M5782" s="8">
        <f t="shared" si="451"/>
        <v>56.616666668560356</v>
      </c>
      <c r="N5782" s="8">
        <f t="shared" si="452"/>
        <v>169.85000000568107</v>
      </c>
      <c r="O5782" s="18">
        <v>1</v>
      </c>
      <c r="P5782" s="6" t="s">
        <v>9539</v>
      </c>
      <c r="Q5782" s="6" t="s">
        <v>24</v>
      </c>
    </row>
    <row r="5783" spans="1:17" ht="15">
      <c r="A5783" s="6" t="s">
        <v>17</v>
      </c>
      <c r="B5783" s="6" t="s">
        <v>18</v>
      </c>
      <c r="C5783" s="6" t="s">
        <v>38</v>
      </c>
      <c r="D5783" s="6" t="s">
        <v>9540</v>
      </c>
      <c r="E5783" s="6">
        <v>3</v>
      </c>
      <c r="F5783" s="6" t="s">
        <v>1970</v>
      </c>
      <c r="G5783" s="6" t="s">
        <v>22</v>
      </c>
      <c r="H5783" s="7">
        <v>43403.433553240742</v>
      </c>
      <c r="I5783" s="7">
        <v>43400.400046296294</v>
      </c>
      <c r="J5783" s="4">
        <f t="shared" si="453"/>
        <v>2018</v>
      </c>
      <c r="K5783" s="4">
        <f t="shared" si="454"/>
        <v>10</v>
      </c>
      <c r="L5783" s="6">
        <f t="shared" si="455"/>
        <v>262095.00000032131</v>
      </c>
      <c r="M5783" s="8">
        <f t="shared" si="451"/>
        <v>4368.2500000053551</v>
      </c>
      <c r="N5783" s="8">
        <f t="shared" si="452"/>
        <v>13104.750000016065</v>
      </c>
      <c r="O5783" s="18">
        <v>1</v>
      </c>
      <c r="P5783" s="6" t="s">
        <v>9541</v>
      </c>
      <c r="Q5783" s="6" t="s">
        <v>24</v>
      </c>
    </row>
    <row r="5784" spans="1:17" ht="15">
      <c r="A5784" s="6" t="s">
        <v>17</v>
      </c>
      <c r="B5784" s="6" t="s">
        <v>18</v>
      </c>
      <c r="C5784" s="6" t="s">
        <v>38</v>
      </c>
      <c r="D5784" s="6" t="s">
        <v>9542</v>
      </c>
      <c r="E5784" s="6">
        <v>1</v>
      </c>
      <c r="F5784" s="6" t="s">
        <v>1970</v>
      </c>
      <c r="G5784" s="6" t="s">
        <v>22</v>
      </c>
      <c r="H5784" s="7">
        <v>43400.44222222222</v>
      </c>
      <c r="I5784" s="7">
        <v>43400.400046296294</v>
      </c>
      <c r="J5784" s="4">
        <f t="shared" si="453"/>
        <v>2018</v>
      </c>
      <c r="K5784" s="4">
        <f t="shared" si="454"/>
        <v>10</v>
      </c>
      <c r="L5784" s="6">
        <f t="shared" si="455"/>
        <v>3644.0000000176951</v>
      </c>
      <c r="M5784" s="8">
        <f t="shared" si="451"/>
        <v>60.733333333628252</v>
      </c>
      <c r="N5784" s="8">
        <f t="shared" si="452"/>
        <v>60.733333333628252</v>
      </c>
      <c r="O5784" s="18">
        <v>1</v>
      </c>
      <c r="P5784" s="6" t="s">
        <v>9543</v>
      </c>
      <c r="Q5784" s="6" t="s">
        <v>24</v>
      </c>
    </row>
    <row r="5785" spans="1:17" ht="15">
      <c r="A5785" s="6" t="s">
        <v>17</v>
      </c>
      <c r="B5785" s="6" t="s">
        <v>18</v>
      </c>
      <c r="C5785" s="6" t="s">
        <v>38</v>
      </c>
      <c r="D5785" s="6" t="s">
        <v>9544</v>
      </c>
      <c r="E5785" s="6">
        <v>1</v>
      </c>
      <c r="F5785" s="6" t="s">
        <v>1970</v>
      </c>
      <c r="G5785" s="6" t="s">
        <v>22</v>
      </c>
      <c r="H5785" s="7">
        <v>43403.416377314818</v>
      </c>
      <c r="I5785" s="7">
        <v>43400.400046296294</v>
      </c>
      <c r="J5785" s="4">
        <f t="shared" si="453"/>
        <v>2018</v>
      </c>
      <c r="K5785" s="4">
        <f t="shared" si="454"/>
        <v>10</v>
      </c>
      <c r="L5785" s="6">
        <f t="shared" si="455"/>
        <v>260611.00000042934</v>
      </c>
      <c r="M5785" s="8">
        <f t="shared" si="451"/>
        <v>4343.5166666738223</v>
      </c>
      <c r="N5785" s="8">
        <f t="shared" si="452"/>
        <v>4343.5166666738223</v>
      </c>
      <c r="O5785" s="18">
        <v>1</v>
      </c>
      <c r="P5785" s="6" t="s">
        <v>9545</v>
      </c>
      <c r="Q5785" s="6" t="s">
        <v>24</v>
      </c>
    </row>
    <row r="5786" spans="1:17" ht="15">
      <c r="A5786" s="6" t="s">
        <v>17</v>
      </c>
      <c r="B5786" s="6" t="s">
        <v>18</v>
      </c>
      <c r="C5786" s="6" t="s">
        <v>38</v>
      </c>
      <c r="D5786" s="6" t="s">
        <v>9546</v>
      </c>
      <c r="E5786" s="6">
        <v>124</v>
      </c>
      <c r="F5786" s="6" t="s">
        <v>1970</v>
      </c>
      <c r="G5786" s="6" t="s">
        <v>22</v>
      </c>
      <c r="H5786" s="7">
        <v>43401.859930555554</v>
      </c>
      <c r="I5786" s="7">
        <v>43400.400046296294</v>
      </c>
      <c r="J5786" s="4">
        <f t="shared" si="453"/>
        <v>2018</v>
      </c>
      <c r="K5786" s="4">
        <f t="shared" si="454"/>
        <v>10</v>
      </c>
      <c r="L5786" s="6">
        <f t="shared" si="455"/>
        <v>126134.00000010151</v>
      </c>
      <c r="M5786" s="8">
        <f t="shared" si="451"/>
        <v>2102.2333333350252</v>
      </c>
      <c r="N5786" s="8">
        <f t="shared" si="452"/>
        <v>260676.93333354313</v>
      </c>
      <c r="O5786" s="18">
        <v>1</v>
      </c>
      <c r="P5786" s="6" t="s">
        <v>9547</v>
      </c>
      <c r="Q5786" s="6" t="s">
        <v>24</v>
      </c>
    </row>
    <row r="5787" spans="1:17" ht="15">
      <c r="A5787" s="6" t="s">
        <v>17</v>
      </c>
      <c r="B5787" s="6" t="s">
        <v>18</v>
      </c>
      <c r="C5787" s="6" t="s">
        <v>38</v>
      </c>
      <c r="D5787" s="6" t="s">
        <v>9548</v>
      </c>
      <c r="E5787" s="6">
        <v>2</v>
      </c>
      <c r="F5787" s="6" t="s">
        <v>1970</v>
      </c>
      <c r="G5787" s="6" t="s">
        <v>22</v>
      </c>
      <c r="H5787" s="7">
        <v>43406.373784722222</v>
      </c>
      <c r="I5787" s="7">
        <v>43400.400046296294</v>
      </c>
      <c r="J5787" s="4">
        <f t="shared" si="453"/>
        <v>2018</v>
      </c>
      <c r="K5787" s="4">
        <f t="shared" si="454"/>
        <v>10</v>
      </c>
      <c r="L5787" s="6">
        <f t="shared" si="455"/>
        <v>516131.00000016857</v>
      </c>
      <c r="M5787" s="8">
        <f t="shared" si="451"/>
        <v>8602.1833333361428</v>
      </c>
      <c r="N5787" s="8">
        <f t="shared" si="452"/>
        <v>17204.366666672286</v>
      </c>
      <c r="O5787" s="18">
        <v>1</v>
      </c>
      <c r="P5787" s="6" t="s">
        <v>9549</v>
      </c>
      <c r="Q5787" s="6" t="s">
        <v>24</v>
      </c>
    </row>
    <row r="5788" spans="1:17" ht="15">
      <c r="A5788" s="6" t="s">
        <v>17</v>
      </c>
      <c r="B5788" s="6" t="s">
        <v>18</v>
      </c>
      <c r="C5788" s="6" t="s">
        <v>38</v>
      </c>
      <c r="D5788" s="6" t="s">
        <v>9550</v>
      </c>
      <c r="E5788" s="6">
        <v>1</v>
      </c>
      <c r="F5788" s="6" t="s">
        <v>1970</v>
      </c>
      <c r="G5788" s="6" t="s">
        <v>22</v>
      </c>
      <c r="H5788" s="7">
        <v>43418.799421296295</v>
      </c>
      <c r="I5788" s="7">
        <v>43400.400046296294</v>
      </c>
      <c r="J5788" s="4">
        <f t="shared" si="453"/>
        <v>2018</v>
      </c>
      <c r="K5788" s="4">
        <f t="shared" si="454"/>
        <v>10</v>
      </c>
      <c r="L5788" s="6">
        <f t="shared" si="455"/>
        <v>1589706.0000000754</v>
      </c>
      <c r="M5788" s="8">
        <f t="shared" si="451"/>
        <v>26495.100000001257</v>
      </c>
      <c r="N5788" s="8">
        <f t="shared" si="452"/>
        <v>26495.100000001257</v>
      </c>
      <c r="O5788" s="18">
        <v>1</v>
      </c>
      <c r="P5788" s="6" t="s">
        <v>9551</v>
      </c>
      <c r="Q5788" s="6" t="s">
        <v>24</v>
      </c>
    </row>
    <row r="5789" spans="1:17" ht="15">
      <c r="A5789" s="6" t="s">
        <v>17</v>
      </c>
      <c r="B5789" s="6" t="s">
        <v>18</v>
      </c>
      <c r="C5789" s="6" t="s">
        <v>38</v>
      </c>
      <c r="D5789" s="6" t="s">
        <v>9552</v>
      </c>
      <c r="E5789" s="6">
        <v>3</v>
      </c>
      <c r="F5789" s="6" t="s">
        <v>1970</v>
      </c>
      <c r="G5789" s="6" t="s">
        <v>22</v>
      </c>
      <c r="H5789" s="7">
        <v>43403.416770833333</v>
      </c>
      <c r="I5789" s="7">
        <v>43400.400046296294</v>
      </c>
      <c r="J5789" s="4">
        <f t="shared" si="453"/>
        <v>2018</v>
      </c>
      <c r="K5789" s="4">
        <f t="shared" si="454"/>
        <v>10</v>
      </c>
      <c r="L5789" s="6">
        <f t="shared" si="455"/>
        <v>260645.00000020489</v>
      </c>
      <c r="M5789" s="8">
        <f t="shared" si="451"/>
        <v>4344.0833333367482</v>
      </c>
      <c r="N5789" s="8">
        <f t="shared" si="452"/>
        <v>13032.250000010245</v>
      </c>
      <c r="O5789" s="18">
        <v>1</v>
      </c>
      <c r="P5789" s="6" t="s">
        <v>9553</v>
      </c>
      <c r="Q5789" s="6" t="s">
        <v>24</v>
      </c>
    </row>
    <row r="5790" spans="1:17" ht="15">
      <c r="A5790" s="6" t="s">
        <v>17</v>
      </c>
      <c r="B5790" s="6" t="s">
        <v>18</v>
      </c>
      <c r="C5790" s="6" t="s">
        <v>38</v>
      </c>
      <c r="D5790" s="6" t="s">
        <v>6555</v>
      </c>
      <c r="E5790" s="6">
        <v>1</v>
      </c>
      <c r="F5790" s="6" t="s">
        <v>1970</v>
      </c>
      <c r="G5790" s="6" t="s">
        <v>22</v>
      </c>
      <c r="H5790" s="7">
        <v>43400.439004629632</v>
      </c>
      <c r="I5790" s="7">
        <v>43400.400046296294</v>
      </c>
      <c r="J5790" s="4">
        <f t="shared" si="453"/>
        <v>2018</v>
      </c>
      <c r="K5790" s="4">
        <f t="shared" si="454"/>
        <v>10</v>
      </c>
      <c r="L5790" s="6">
        <f t="shared" si="455"/>
        <v>3366.0000004107133</v>
      </c>
      <c r="M5790" s="8">
        <f t="shared" si="451"/>
        <v>56.100000006845221</v>
      </c>
      <c r="N5790" s="8">
        <f t="shared" si="452"/>
        <v>56.100000006845221</v>
      </c>
      <c r="O5790" s="18">
        <v>1</v>
      </c>
      <c r="P5790" s="6" t="s">
        <v>9554</v>
      </c>
      <c r="Q5790" s="6" t="s">
        <v>24</v>
      </c>
    </row>
    <row r="5791" spans="1:17" ht="15">
      <c r="A5791" s="6" t="s">
        <v>17</v>
      </c>
      <c r="B5791" s="6" t="s">
        <v>18</v>
      </c>
      <c r="C5791" s="6" t="s">
        <v>38</v>
      </c>
      <c r="D5791" s="6" t="s">
        <v>6354</v>
      </c>
      <c r="E5791" s="6">
        <v>2</v>
      </c>
      <c r="F5791" s="6" t="s">
        <v>1970</v>
      </c>
      <c r="G5791" s="6" t="s">
        <v>22</v>
      </c>
      <c r="H5791" s="7">
        <v>43400.434884259259</v>
      </c>
      <c r="I5791" s="7">
        <v>43400.400046296294</v>
      </c>
      <c r="J5791" s="4">
        <f t="shared" si="453"/>
        <v>2018</v>
      </c>
      <c r="K5791" s="4">
        <f t="shared" si="454"/>
        <v>10</v>
      </c>
      <c r="L5791" s="6">
        <f t="shared" si="455"/>
        <v>3010.0000001722947</v>
      </c>
      <c r="M5791" s="8">
        <f t="shared" si="451"/>
        <v>50.166666669538245</v>
      </c>
      <c r="N5791" s="8">
        <f t="shared" si="452"/>
        <v>100.33333333907649</v>
      </c>
      <c r="O5791" s="18">
        <v>1</v>
      </c>
      <c r="P5791" s="6" t="s">
        <v>9555</v>
      </c>
      <c r="Q5791" s="6" t="s">
        <v>24</v>
      </c>
    </row>
    <row r="5792" spans="1:17" ht="15">
      <c r="A5792" s="6" t="s">
        <v>17</v>
      </c>
      <c r="B5792" s="6" t="s">
        <v>18</v>
      </c>
      <c r="C5792" s="6" t="s">
        <v>38</v>
      </c>
      <c r="D5792" s="6" t="s">
        <v>9556</v>
      </c>
      <c r="E5792" s="6">
        <v>1</v>
      </c>
      <c r="F5792" s="6" t="s">
        <v>1970</v>
      </c>
      <c r="G5792" s="6" t="s">
        <v>22</v>
      </c>
      <c r="H5792" s="7">
        <v>43405.329768518517</v>
      </c>
      <c r="I5792" s="7">
        <v>43400.400046296294</v>
      </c>
      <c r="J5792" s="4">
        <f t="shared" si="453"/>
        <v>2018</v>
      </c>
      <c r="K5792" s="4">
        <f t="shared" si="454"/>
        <v>10</v>
      </c>
      <c r="L5792" s="6">
        <f t="shared" si="455"/>
        <v>425928.00000007264</v>
      </c>
      <c r="M5792" s="8">
        <f t="shared" si="451"/>
        <v>7098.8000000012107</v>
      </c>
      <c r="N5792" s="8">
        <f t="shared" si="452"/>
        <v>7098.8000000012107</v>
      </c>
      <c r="O5792" s="18">
        <v>1</v>
      </c>
      <c r="P5792" s="6" t="s">
        <v>9557</v>
      </c>
      <c r="Q5792" s="6" t="s">
        <v>24</v>
      </c>
    </row>
    <row r="5793" spans="1:17" ht="15">
      <c r="A5793" s="6" t="s">
        <v>17</v>
      </c>
      <c r="B5793" s="6" t="s">
        <v>18</v>
      </c>
      <c r="C5793" s="6" t="s">
        <v>38</v>
      </c>
      <c r="D5793" s="6" t="s">
        <v>9558</v>
      </c>
      <c r="E5793" s="6">
        <v>7</v>
      </c>
      <c r="F5793" s="6" t="s">
        <v>1970</v>
      </c>
      <c r="G5793" s="6" t="s">
        <v>22</v>
      </c>
      <c r="H5793" s="7">
        <v>43400.4371875</v>
      </c>
      <c r="I5793" s="7">
        <v>43400.400046296294</v>
      </c>
      <c r="J5793" s="4">
        <f t="shared" si="453"/>
        <v>2018</v>
      </c>
      <c r="K5793" s="4">
        <f t="shared" si="454"/>
        <v>10</v>
      </c>
      <c r="L5793" s="6">
        <f t="shared" si="455"/>
        <v>3209.0000001713634</v>
      </c>
      <c r="M5793" s="8">
        <f t="shared" si="451"/>
        <v>53.483333336189389</v>
      </c>
      <c r="N5793" s="8">
        <f t="shared" si="452"/>
        <v>374.38333335332572</v>
      </c>
      <c r="O5793" s="18">
        <v>1</v>
      </c>
      <c r="P5793" s="6" t="s">
        <v>9559</v>
      </c>
      <c r="Q5793" s="6" t="s">
        <v>24</v>
      </c>
    </row>
    <row r="5794" spans="1:17" ht="15">
      <c r="A5794" s="6" t="s">
        <v>17</v>
      </c>
      <c r="B5794" s="6" t="s">
        <v>18</v>
      </c>
      <c r="C5794" s="6" t="s">
        <v>38</v>
      </c>
      <c r="D5794" s="6" t="s">
        <v>9560</v>
      </c>
      <c r="E5794" s="6">
        <v>1</v>
      </c>
      <c r="F5794" s="6" t="s">
        <v>1970</v>
      </c>
      <c r="G5794" s="6" t="s">
        <v>22</v>
      </c>
      <c r="H5794" s="7">
        <v>43403.412303240744</v>
      </c>
      <c r="I5794" s="7">
        <v>43400.400046296294</v>
      </c>
      <c r="J5794" s="4">
        <f t="shared" si="453"/>
        <v>2018</v>
      </c>
      <c r="K5794" s="4">
        <f t="shared" si="454"/>
        <v>10</v>
      </c>
      <c r="L5794" s="6">
        <f t="shared" si="455"/>
        <v>260259.00000049733</v>
      </c>
      <c r="M5794" s="8">
        <f t="shared" si="451"/>
        <v>4337.6500000082888</v>
      </c>
      <c r="N5794" s="8">
        <f t="shared" si="452"/>
        <v>4337.6500000082888</v>
      </c>
      <c r="O5794" s="18">
        <v>1</v>
      </c>
      <c r="P5794" s="6" t="s">
        <v>9561</v>
      </c>
      <c r="Q5794" s="6" t="s">
        <v>24</v>
      </c>
    </row>
    <row r="5795" spans="1:17" ht="15">
      <c r="A5795" s="6" t="s">
        <v>17</v>
      </c>
      <c r="B5795" s="6" t="s">
        <v>18</v>
      </c>
      <c r="C5795" s="6" t="s">
        <v>38</v>
      </c>
      <c r="D5795" s="6" t="s">
        <v>3146</v>
      </c>
      <c r="E5795" s="6">
        <v>15</v>
      </c>
      <c r="F5795" s="6" t="s">
        <v>1970</v>
      </c>
      <c r="G5795" s="6" t="s">
        <v>22</v>
      </c>
      <c r="H5795" s="7">
        <v>43402.374201388891</v>
      </c>
      <c r="I5795" s="7">
        <v>43400.400046296294</v>
      </c>
      <c r="J5795" s="4">
        <f t="shared" si="453"/>
        <v>2018</v>
      </c>
      <c r="K5795" s="4">
        <f t="shared" si="454"/>
        <v>10</v>
      </c>
      <c r="L5795" s="6">
        <f t="shared" si="455"/>
        <v>170567.00000041164</v>
      </c>
      <c r="M5795" s="8">
        <f t="shared" si="451"/>
        <v>2842.7833333401941</v>
      </c>
      <c r="N5795" s="8">
        <f t="shared" si="452"/>
        <v>42641.750000102911</v>
      </c>
      <c r="O5795" s="18">
        <v>1</v>
      </c>
      <c r="P5795" s="6" t="s">
        <v>9562</v>
      </c>
      <c r="Q5795" s="6" t="s">
        <v>24</v>
      </c>
    </row>
    <row r="5796" spans="1:17" ht="15">
      <c r="A5796" s="6" t="s">
        <v>17</v>
      </c>
      <c r="B5796" s="6" t="s">
        <v>18</v>
      </c>
      <c r="C5796" s="6" t="s">
        <v>38</v>
      </c>
      <c r="D5796" s="6" t="s">
        <v>9563</v>
      </c>
      <c r="E5796" s="6">
        <v>1</v>
      </c>
      <c r="F5796" s="6" t="s">
        <v>1970</v>
      </c>
      <c r="G5796" s="6" t="s">
        <v>22</v>
      </c>
      <c r="H5796" s="7">
        <v>43414.420960648145</v>
      </c>
      <c r="I5796" s="7">
        <v>43400.400046296294</v>
      </c>
      <c r="J5796" s="4">
        <f t="shared" si="453"/>
        <v>2018</v>
      </c>
      <c r="K5796" s="4">
        <f t="shared" si="454"/>
        <v>10</v>
      </c>
      <c r="L5796" s="6">
        <f t="shared" si="455"/>
        <v>1211406.99999996</v>
      </c>
      <c r="M5796" s="8">
        <f t="shared" si="451"/>
        <v>20190.116666665999</v>
      </c>
      <c r="N5796" s="8">
        <f t="shared" si="452"/>
        <v>20190.116666665999</v>
      </c>
      <c r="O5796" s="18">
        <v>1</v>
      </c>
      <c r="P5796" s="6" t="s">
        <v>9564</v>
      </c>
      <c r="Q5796" s="6" t="s">
        <v>24</v>
      </c>
    </row>
    <row r="5797" spans="1:17" ht="15">
      <c r="A5797" s="6" t="s">
        <v>17</v>
      </c>
      <c r="B5797" s="6" t="s">
        <v>18</v>
      </c>
      <c r="C5797" s="6" t="s">
        <v>38</v>
      </c>
      <c r="D5797" s="6" t="s">
        <v>9565</v>
      </c>
      <c r="E5797" s="6">
        <v>1</v>
      </c>
      <c r="F5797" s="6" t="s">
        <v>1970</v>
      </c>
      <c r="G5797" s="6" t="s">
        <v>22</v>
      </c>
      <c r="H5797" s="7">
        <v>43407.851597222223</v>
      </c>
      <c r="I5797" s="7">
        <v>43400.400046296294</v>
      </c>
      <c r="J5797" s="4">
        <f t="shared" si="453"/>
        <v>2018</v>
      </c>
      <c r="K5797" s="4">
        <f t="shared" si="454"/>
        <v>10</v>
      </c>
      <c r="L5797" s="6">
        <f t="shared" si="455"/>
        <v>643814.00000026915</v>
      </c>
      <c r="M5797" s="8">
        <f t="shared" si="451"/>
        <v>10730.233333337819</v>
      </c>
      <c r="N5797" s="8">
        <f t="shared" si="452"/>
        <v>10730.233333337819</v>
      </c>
      <c r="O5797" s="18">
        <v>1</v>
      </c>
      <c r="P5797" s="6" t="s">
        <v>9566</v>
      </c>
      <c r="Q5797" s="6" t="s">
        <v>24</v>
      </c>
    </row>
    <row r="5798" spans="1:17" ht="15">
      <c r="A5798" s="6" t="s">
        <v>17</v>
      </c>
      <c r="B5798" s="6" t="s">
        <v>18</v>
      </c>
      <c r="C5798" s="6" t="s">
        <v>38</v>
      </c>
      <c r="D5798" s="6" t="s">
        <v>5703</v>
      </c>
      <c r="E5798" s="6">
        <v>3</v>
      </c>
      <c r="F5798" s="6" t="s">
        <v>1970</v>
      </c>
      <c r="G5798" s="6" t="s">
        <v>22</v>
      </c>
      <c r="H5798" s="7">
        <v>43400.439201388886</v>
      </c>
      <c r="I5798" s="7">
        <v>43400.400046296294</v>
      </c>
      <c r="J5798" s="4">
        <f t="shared" si="453"/>
        <v>2018</v>
      </c>
      <c r="K5798" s="4">
        <f t="shared" si="454"/>
        <v>10</v>
      </c>
      <c r="L5798" s="6">
        <f t="shared" si="455"/>
        <v>3382.9999999841675</v>
      </c>
      <c r="M5798" s="8">
        <f t="shared" si="451"/>
        <v>56.383333333069459</v>
      </c>
      <c r="N5798" s="8">
        <f t="shared" si="452"/>
        <v>169.14999999920838</v>
      </c>
      <c r="O5798" s="18">
        <v>1</v>
      </c>
      <c r="P5798" s="6" t="s">
        <v>9567</v>
      </c>
      <c r="Q5798" s="6" t="s">
        <v>24</v>
      </c>
    </row>
    <row r="5799" spans="1:17" ht="15">
      <c r="A5799" s="6" t="s">
        <v>17</v>
      </c>
      <c r="B5799" s="6" t="s">
        <v>18</v>
      </c>
      <c r="C5799" s="6" t="s">
        <v>38</v>
      </c>
      <c r="D5799" s="6" t="s">
        <v>4767</v>
      </c>
      <c r="E5799" s="6">
        <v>1</v>
      </c>
      <c r="F5799" s="6" t="s">
        <v>1970</v>
      </c>
      <c r="G5799" s="6" t="s">
        <v>22</v>
      </c>
      <c r="H5799" s="7">
        <v>43403.420243055552</v>
      </c>
      <c r="I5799" s="7">
        <v>43400.400046296294</v>
      </c>
      <c r="J5799" s="4">
        <f t="shared" si="453"/>
        <v>2018</v>
      </c>
      <c r="K5799" s="4">
        <f t="shared" si="454"/>
        <v>10</v>
      </c>
      <c r="L5799" s="6">
        <f t="shared" si="455"/>
        <v>260944.99999992549</v>
      </c>
      <c r="M5799" s="8">
        <f t="shared" si="451"/>
        <v>4349.0833333320916</v>
      </c>
      <c r="N5799" s="8">
        <f t="shared" si="452"/>
        <v>4349.0833333320916</v>
      </c>
      <c r="O5799" s="18">
        <v>1</v>
      </c>
      <c r="P5799" s="6" t="s">
        <v>9568</v>
      </c>
      <c r="Q5799" s="6" t="s">
        <v>24</v>
      </c>
    </row>
    <row r="5800" spans="1:17" ht="15">
      <c r="A5800" s="6" t="s">
        <v>17</v>
      </c>
      <c r="B5800" s="6" t="s">
        <v>18</v>
      </c>
      <c r="C5800" s="6" t="s">
        <v>38</v>
      </c>
      <c r="D5800" s="6" t="s">
        <v>267</v>
      </c>
      <c r="E5800" s="6">
        <v>18</v>
      </c>
      <c r="F5800" s="6" t="s">
        <v>1970</v>
      </c>
      <c r="G5800" s="6" t="s">
        <v>22</v>
      </c>
      <c r="H5800" s="7">
        <v>43402.373900462961</v>
      </c>
      <c r="I5800" s="7">
        <v>43400.400046296294</v>
      </c>
      <c r="J5800" s="4">
        <f t="shared" si="453"/>
        <v>2018</v>
      </c>
      <c r="K5800" s="4">
        <f t="shared" si="454"/>
        <v>10</v>
      </c>
      <c r="L5800" s="6">
        <f t="shared" si="455"/>
        <v>170540.99999999162</v>
      </c>
      <c r="M5800" s="8">
        <f t="shared" si="451"/>
        <v>2842.3499999998603</v>
      </c>
      <c r="N5800" s="8">
        <f t="shared" si="452"/>
        <v>51162.299999997485</v>
      </c>
      <c r="O5800" s="18">
        <v>1</v>
      </c>
      <c r="P5800" s="6" t="s">
        <v>9569</v>
      </c>
      <c r="Q5800" s="6" t="s">
        <v>24</v>
      </c>
    </row>
    <row r="5801" spans="1:17" ht="15">
      <c r="A5801" s="6" t="s">
        <v>17</v>
      </c>
      <c r="B5801" s="6" t="s">
        <v>18</v>
      </c>
      <c r="C5801" s="6" t="s">
        <v>38</v>
      </c>
      <c r="D5801" s="6" t="s">
        <v>5664</v>
      </c>
      <c r="E5801" s="6">
        <v>1</v>
      </c>
      <c r="F5801" s="6" t="s">
        <v>1970</v>
      </c>
      <c r="G5801" s="6" t="s">
        <v>22</v>
      </c>
      <c r="H5801" s="7">
        <v>43410.364108796297</v>
      </c>
      <c r="I5801" s="7">
        <v>43400.400046296294</v>
      </c>
      <c r="J5801" s="4">
        <f t="shared" si="453"/>
        <v>2018</v>
      </c>
      <c r="K5801" s="4">
        <f t="shared" si="454"/>
        <v>10</v>
      </c>
      <c r="L5801" s="6">
        <f t="shared" si="455"/>
        <v>860895.00000025146</v>
      </c>
      <c r="M5801" s="8">
        <f t="shared" si="451"/>
        <v>14348.250000004191</v>
      </c>
      <c r="N5801" s="8">
        <f t="shared" si="452"/>
        <v>14348.250000004191</v>
      </c>
      <c r="O5801" s="18">
        <v>1</v>
      </c>
      <c r="P5801" s="6" t="s">
        <v>9570</v>
      </c>
      <c r="Q5801" s="6" t="s">
        <v>24</v>
      </c>
    </row>
    <row r="5802" spans="1:17" ht="15">
      <c r="A5802" s="6" t="s">
        <v>17</v>
      </c>
      <c r="B5802" s="6" t="s">
        <v>18</v>
      </c>
      <c r="C5802" s="6" t="s">
        <v>38</v>
      </c>
      <c r="D5802" s="6" t="s">
        <v>9571</v>
      </c>
      <c r="E5802" s="6">
        <v>3</v>
      </c>
      <c r="F5802" s="6" t="s">
        <v>1970</v>
      </c>
      <c r="G5802" s="6" t="s">
        <v>22</v>
      </c>
      <c r="H5802" s="7">
        <v>43403.415960648148</v>
      </c>
      <c r="I5802" s="7">
        <v>43400.400046296294</v>
      </c>
      <c r="J5802" s="4">
        <f t="shared" si="453"/>
        <v>2018</v>
      </c>
      <c r="K5802" s="4">
        <f t="shared" si="454"/>
        <v>10</v>
      </c>
      <c r="L5802" s="6">
        <f t="shared" si="455"/>
        <v>260575.00000018626</v>
      </c>
      <c r="M5802" s="8">
        <f t="shared" si="451"/>
        <v>4342.9166666697711</v>
      </c>
      <c r="N5802" s="8">
        <f t="shared" si="452"/>
        <v>13028.750000009313</v>
      </c>
      <c r="O5802" s="18">
        <v>1</v>
      </c>
      <c r="P5802" s="6" t="s">
        <v>9572</v>
      </c>
      <c r="Q5802" s="6" t="s">
        <v>24</v>
      </c>
    </row>
    <row r="5803" spans="1:17" ht="15">
      <c r="A5803" s="6" t="s">
        <v>17</v>
      </c>
      <c r="B5803" s="6" t="s">
        <v>18</v>
      </c>
      <c r="C5803" s="6" t="s">
        <v>38</v>
      </c>
      <c r="D5803" s="6" t="s">
        <v>9573</v>
      </c>
      <c r="E5803" s="6">
        <v>1</v>
      </c>
      <c r="F5803" s="6" t="s">
        <v>1970</v>
      </c>
      <c r="G5803" s="6" t="s">
        <v>22</v>
      </c>
      <c r="H5803" s="7">
        <v>43403.414502314816</v>
      </c>
      <c r="I5803" s="7">
        <v>43400.400046296294</v>
      </c>
      <c r="J5803" s="4">
        <f t="shared" si="453"/>
        <v>2018</v>
      </c>
      <c r="K5803" s="4">
        <f t="shared" si="454"/>
        <v>10</v>
      </c>
      <c r="L5803" s="6">
        <f t="shared" si="455"/>
        <v>260449.00000027847</v>
      </c>
      <c r="M5803" s="8">
        <f t="shared" si="451"/>
        <v>4340.8166666713078</v>
      </c>
      <c r="N5803" s="8">
        <f t="shared" si="452"/>
        <v>4340.8166666713078</v>
      </c>
      <c r="O5803" s="18">
        <v>1</v>
      </c>
      <c r="P5803" s="6" t="s">
        <v>9574</v>
      </c>
      <c r="Q5803" s="6" t="s">
        <v>24</v>
      </c>
    </row>
    <row r="5804" spans="1:17" ht="15">
      <c r="A5804" s="6" t="s">
        <v>17</v>
      </c>
      <c r="B5804" s="6" t="s">
        <v>18</v>
      </c>
      <c r="C5804" s="6" t="s">
        <v>38</v>
      </c>
      <c r="D5804" s="6" t="s">
        <v>9575</v>
      </c>
      <c r="E5804" s="6">
        <v>9</v>
      </c>
      <c r="F5804" s="6" t="s">
        <v>1970</v>
      </c>
      <c r="G5804" s="6" t="s">
        <v>22</v>
      </c>
      <c r="H5804" s="7">
        <v>43400.44258101852</v>
      </c>
      <c r="I5804" s="7">
        <v>43400.400046296294</v>
      </c>
      <c r="J5804" s="4">
        <f t="shared" si="453"/>
        <v>2018</v>
      </c>
      <c r="K5804" s="4">
        <f t="shared" si="454"/>
        <v>10</v>
      </c>
      <c r="L5804" s="6">
        <f t="shared" si="455"/>
        <v>3675.000000349246</v>
      </c>
      <c r="M5804" s="8">
        <f t="shared" si="451"/>
        <v>61.250000005820766</v>
      </c>
      <c r="N5804" s="8">
        <f t="shared" si="452"/>
        <v>551.25000005238689</v>
      </c>
      <c r="O5804" s="18">
        <v>1</v>
      </c>
      <c r="P5804" s="6" t="s">
        <v>9576</v>
      </c>
      <c r="Q5804" s="6" t="s">
        <v>24</v>
      </c>
    </row>
    <row r="5805" spans="1:17" ht="15">
      <c r="A5805" s="6" t="s">
        <v>17</v>
      </c>
      <c r="B5805" s="6" t="s">
        <v>18</v>
      </c>
      <c r="C5805" s="6" t="s">
        <v>38</v>
      </c>
      <c r="D5805" s="6" t="s">
        <v>9577</v>
      </c>
      <c r="E5805" s="6">
        <v>1</v>
      </c>
      <c r="F5805" s="6" t="s">
        <v>1970</v>
      </c>
      <c r="G5805" s="6" t="s">
        <v>22</v>
      </c>
      <c r="H5805" s="7">
        <v>43414.490868055553</v>
      </c>
      <c r="I5805" s="7">
        <v>43400.400046296294</v>
      </c>
      <c r="J5805" s="4">
        <f t="shared" si="453"/>
        <v>2018</v>
      </c>
      <c r="K5805" s="4">
        <f t="shared" si="454"/>
        <v>10</v>
      </c>
      <c r="L5805" s="6">
        <f t="shared" si="455"/>
        <v>1217446.9999999506</v>
      </c>
      <c r="M5805" s="8">
        <f t="shared" si="451"/>
        <v>20290.783333332511</v>
      </c>
      <c r="N5805" s="8">
        <f t="shared" si="452"/>
        <v>20290.783333332511</v>
      </c>
      <c r="O5805" s="18">
        <v>1</v>
      </c>
      <c r="P5805" s="6" t="s">
        <v>9578</v>
      </c>
      <c r="Q5805" s="6" t="s">
        <v>24</v>
      </c>
    </row>
    <row r="5806" spans="1:17" ht="15">
      <c r="A5806" s="6" t="s">
        <v>17</v>
      </c>
      <c r="B5806" s="6" t="s">
        <v>18</v>
      </c>
      <c r="C5806" s="6" t="s">
        <v>38</v>
      </c>
      <c r="D5806" s="6" t="s">
        <v>9579</v>
      </c>
      <c r="E5806" s="6">
        <v>13</v>
      </c>
      <c r="F5806" s="6" t="s">
        <v>1970</v>
      </c>
      <c r="G5806" s="6" t="s">
        <v>22</v>
      </c>
      <c r="H5806" s="7">
        <v>43400.43959490741</v>
      </c>
      <c r="I5806" s="7">
        <v>43400.400046296294</v>
      </c>
      <c r="J5806" s="4">
        <f t="shared" si="453"/>
        <v>2018</v>
      </c>
      <c r="K5806" s="4">
        <f t="shared" si="454"/>
        <v>10</v>
      </c>
      <c r="L5806" s="6">
        <f t="shared" si="455"/>
        <v>3417.0000003883615</v>
      </c>
      <c r="M5806" s="8">
        <f t="shared" si="451"/>
        <v>56.950000006472692</v>
      </c>
      <c r="N5806" s="8">
        <f t="shared" si="452"/>
        <v>740.35000008414499</v>
      </c>
      <c r="O5806" s="18">
        <v>1</v>
      </c>
      <c r="P5806" s="6" t="s">
        <v>9580</v>
      </c>
      <c r="Q5806" s="6" t="s">
        <v>24</v>
      </c>
    </row>
    <row r="5807" spans="1:17" ht="15">
      <c r="A5807" s="6" t="s">
        <v>17</v>
      </c>
      <c r="B5807" s="6" t="s">
        <v>18</v>
      </c>
      <c r="C5807" s="6" t="s">
        <v>38</v>
      </c>
      <c r="D5807" s="6" t="s">
        <v>71</v>
      </c>
      <c r="E5807" s="6">
        <v>1</v>
      </c>
      <c r="F5807" s="6" t="s">
        <v>1970</v>
      </c>
      <c r="G5807" s="6" t="s">
        <v>22</v>
      </c>
      <c r="H5807" s="7">
        <v>43405.330011574071</v>
      </c>
      <c r="I5807" s="7">
        <v>43400.400046296294</v>
      </c>
      <c r="J5807" s="4">
        <f t="shared" si="453"/>
        <v>2018</v>
      </c>
      <c r="K5807" s="4">
        <f t="shared" si="454"/>
        <v>10</v>
      </c>
      <c r="L5807" s="6">
        <f t="shared" si="455"/>
        <v>425948.9999999525</v>
      </c>
      <c r="M5807" s="8">
        <f t="shared" si="451"/>
        <v>7099.1499999992084</v>
      </c>
      <c r="N5807" s="8">
        <f t="shared" si="452"/>
        <v>7099.1499999992084</v>
      </c>
      <c r="O5807" s="18">
        <v>1</v>
      </c>
      <c r="P5807" s="6" t="s">
        <v>9581</v>
      </c>
      <c r="Q5807" s="6" t="s">
        <v>24</v>
      </c>
    </row>
    <row r="5808" spans="1:17" ht="15">
      <c r="A5808" s="6" t="s">
        <v>17</v>
      </c>
      <c r="B5808" s="6" t="s">
        <v>18</v>
      </c>
      <c r="C5808" s="6" t="s">
        <v>38</v>
      </c>
      <c r="D5808" s="6" t="s">
        <v>9582</v>
      </c>
      <c r="E5808" s="6">
        <v>5</v>
      </c>
      <c r="F5808" s="6" t="s">
        <v>1970</v>
      </c>
      <c r="G5808" s="6" t="s">
        <v>22</v>
      </c>
      <c r="H5808" s="7">
        <v>43413.312627314815</v>
      </c>
      <c r="I5808" s="7">
        <v>43400.400046296294</v>
      </c>
      <c r="J5808" s="4">
        <f t="shared" si="453"/>
        <v>2018</v>
      </c>
      <c r="K5808" s="4">
        <f t="shared" si="454"/>
        <v>10</v>
      </c>
      <c r="L5808" s="6">
        <f t="shared" si="455"/>
        <v>1115647.0000002533</v>
      </c>
      <c r="M5808" s="8">
        <f t="shared" si="451"/>
        <v>18594.116666670889</v>
      </c>
      <c r="N5808" s="8">
        <f t="shared" si="452"/>
        <v>92970.583333354443</v>
      </c>
      <c r="O5808" s="18">
        <v>1</v>
      </c>
      <c r="P5808" s="6" t="s">
        <v>9583</v>
      </c>
      <c r="Q5808" s="6" t="s">
        <v>24</v>
      </c>
    </row>
    <row r="5809" spans="1:17" ht="15">
      <c r="A5809" s="6" t="s">
        <v>17</v>
      </c>
      <c r="B5809" s="6" t="s">
        <v>18</v>
      </c>
      <c r="C5809" s="6" t="s">
        <v>38</v>
      </c>
      <c r="D5809" s="6" t="s">
        <v>1324</v>
      </c>
      <c r="E5809" s="6">
        <v>24</v>
      </c>
      <c r="F5809" s="6" t="s">
        <v>1970</v>
      </c>
      <c r="G5809" s="6" t="s">
        <v>22</v>
      </c>
      <c r="H5809" s="7">
        <v>43403.435578703706</v>
      </c>
      <c r="I5809" s="7">
        <v>43400.400046296294</v>
      </c>
      <c r="J5809" s="4">
        <f t="shared" si="453"/>
        <v>2018</v>
      </c>
      <c r="K5809" s="4">
        <f t="shared" si="454"/>
        <v>10</v>
      </c>
      <c r="L5809" s="6">
        <f t="shared" si="455"/>
        <v>262270.00000036787</v>
      </c>
      <c r="M5809" s="8">
        <f t="shared" si="451"/>
        <v>4371.1666666727979</v>
      </c>
      <c r="N5809" s="8">
        <f t="shared" si="452"/>
        <v>104908.00000014715</v>
      </c>
      <c r="O5809" s="18">
        <v>1</v>
      </c>
      <c r="P5809" s="6" t="s">
        <v>9584</v>
      </c>
      <c r="Q5809" s="6" t="s">
        <v>24</v>
      </c>
    </row>
    <row r="5810" spans="1:17" ht="15">
      <c r="A5810" s="6" t="s">
        <v>17</v>
      </c>
      <c r="B5810" s="6" t="s">
        <v>18</v>
      </c>
      <c r="C5810" s="6" t="s">
        <v>38</v>
      </c>
      <c r="D5810" s="6" t="s">
        <v>9585</v>
      </c>
      <c r="E5810" s="6">
        <v>1</v>
      </c>
      <c r="F5810" s="6" t="s">
        <v>1970</v>
      </c>
      <c r="G5810" s="6" t="s">
        <v>22</v>
      </c>
      <c r="H5810" s="7">
        <v>43400.440289351849</v>
      </c>
      <c r="I5810" s="7">
        <v>43400.400046296294</v>
      </c>
      <c r="J5810" s="4">
        <f t="shared" si="453"/>
        <v>2018</v>
      </c>
      <c r="K5810" s="4">
        <f t="shared" si="454"/>
        <v>10</v>
      </c>
      <c r="L5810" s="6">
        <f t="shared" si="455"/>
        <v>3476.9999999552965</v>
      </c>
      <c r="M5810" s="8">
        <f t="shared" si="451"/>
        <v>57.949999999254942</v>
      </c>
      <c r="N5810" s="8">
        <f t="shared" si="452"/>
        <v>57.949999999254942</v>
      </c>
      <c r="O5810" s="18">
        <v>1</v>
      </c>
      <c r="P5810" s="6" t="s">
        <v>9586</v>
      </c>
      <c r="Q5810" s="6" t="s">
        <v>24</v>
      </c>
    </row>
    <row r="5811" spans="1:17" ht="15">
      <c r="A5811" s="6" t="s">
        <v>17</v>
      </c>
      <c r="B5811" s="6" t="s">
        <v>18</v>
      </c>
      <c r="C5811" s="6" t="s">
        <v>38</v>
      </c>
      <c r="D5811" s="6" t="s">
        <v>9587</v>
      </c>
      <c r="E5811" s="6">
        <v>1</v>
      </c>
      <c r="F5811" s="6" t="s">
        <v>1970</v>
      </c>
      <c r="G5811" s="6" t="s">
        <v>22</v>
      </c>
      <c r="H5811" s="7">
        <v>43417.751157407409</v>
      </c>
      <c r="I5811" s="7">
        <v>43400.400046296294</v>
      </c>
      <c r="J5811" s="4">
        <f t="shared" si="453"/>
        <v>2018</v>
      </c>
      <c r="K5811" s="4">
        <f t="shared" si="454"/>
        <v>10</v>
      </c>
      <c r="L5811" s="6">
        <f t="shared" si="455"/>
        <v>1499136.0000003129</v>
      </c>
      <c r="M5811" s="8">
        <f t="shared" si="451"/>
        <v>24985.600000005215</v>
      </c>
      <c r="N5811" s="8">
        <f t="shared" si="452"/>
        <v>24985.600000005215</v>
      </c>
      <c r="O5811" s="18">
        <v>1</v>
      </c>
      <c r="P5811" s="6" t="s">
        <v>9588</v>
      </c>
      <c r="Q5811" s="6" t="s">
        <v>24</v>
      </c>
    </row>
    <row r="5812" spans="1:17" ht="15">
      <c r="A5812" s="6" t="s">
        <v>17</v>
      </c>
      <c r="B5812" s="6" t="s">
        <v>18</v>
      </c>
      <c r="C5812" s="6" t="s">
        <v>38</v>
      </c>
      <c r="D5812" s="6" t="s">
        <v>7387</v>
      </c>
      <c r="E5812" s="6">
        <v>2</v>
      </c>
      <c r="F5812" s="6" t="s">
        <v>1970</v>
      </c>
      <c r="G5812" s="6" t="s">
        <v>22</v>
      </c>
      <c r="H5812" s="7">
        <v>43400.424942129626</v>
      </c>
      <c r="I5812" s="7">
        <v>43400.400046296294</v>
      </c>
      <c r="J5812" s="4">
        <f t="shared" si="453"/>
        <v>2018</v>
      </c>
      <c r="K5812" s="4">
        <f t="shared" si="454"/>
        <v>10</v>
      </c>
      <c r="L5812" s="6">
        <f t="shared" si="455"/>
        <v>2150.9999999077991</v>
      </c>
      <c r="M5812" s="8">
        <f t="shared" si="451"/>
        <v>35.849999998463318</v>
      </c>
      <c r="N5812" s="8">
        <f t="shared" si="452"/>
        <v>71.699999996926636</v>
      </c>
      <c r="O5812" s="18">
        <v>1</v>
      </c>
      <c r="P5812" s="6" t="s">
        <v>9589</v>
      </c>
      <c r="Q5812" s="6" t="s">
        <v>24</v>
      </c>
    </row>
    <row r="5813" spans="1:17" ht="15">
      <c r="A5813" s="6" t="s">
        <v>17</v>
      </c>
      <c r="B5813" s="6" t="s">
        <v>18</v>
      </c>
      <c r="C5813" s="6" t="s">
        <v>38</v>
      </c>
      <c r="D5813" s="6" t="s">
        <v>9590</v>
      </c>
      <c r="E5813" s="6">
        <v>2</v>
      </c>
      <c r="F5813" s="6" t="s">
        <v>1970</v>
      </c>
      <c r="G5813" s="6" t="s">
        <v>22</v>
      </c>
      <c r="H5813" s="7">
        <v>43415.368136574078</v>
      </c>
      <c r="I5813" s="7">
        <v>43400.400046296294</v>
      </c>
      <c r="J5813" s="4">
        <f t="shared" si="453"/>
        <v>2018</v>
      </c>
      <c r="K5813" s="4">
        <f t="shared" si="454"/>
        <v>10</v>
      </c>
      <c r="L5813" s="6">
        <f t="shared" si="455"/>
        <v>1293243.0000005057</v>
      </c>
      <c r="M5813" s="8">
        <f t="shared" si="451"/>
        <v>21554.050000008428</v>
      </c>
      <c r="N5813" s="8">
        <f t="shared" si="452"/>
        <v>43108.100000016857</v>
      </c>
      <c r="O5813" s="18">
        <v>1</v>
      </c>
      <c r="P5813" s="6" t="s">
        <v>9591</v>
      </c>
      <c r="Q5813" s="6" t="s">
        <v>24</v>
      </c>
    </row>
    <row r="5814" spans="1:17" ht="15">
      <c r="A5814" s="6" t="s">
        <v>17</v>
      </c>
      <c r="B5814" s="6" t="s">
        <v>18</v>
      </c>
      <c r="C5814" s="6" t="s">
        <v>38</v>
      </c>
      <c r="D5814" s="6" t="s">
        <v>3280</v>
      </c>
      <c r="E5814" s="6">
        <v>24</v>
      </c>
      <c r="F5814" s="6" t="s">
        <v>1970</v>
      </c>
      <c r="G5814" s="6" t="s">
        <v>22</v>
      </c>
      <c r="H5814" s="7">
        <v>43401.344108796293</v>
      </c>
      <c r="I5814" s="7">
        <v>43400.400046296294</v>
      </c>
      <c r="J5814" s="4">
        <f t="shared" si="453"/>
        <v>2018</v>
      </c>
      <c r="K5814" s="4">
        <f t="shared" si="454"/>
        <v>10</v>
      </c>
      <c r="L5814" s="6">
        <f t="shared" si="455"/>
        <v>81566.999999899417</v>
      </c>
      <c r="M5814" s="8">
        <f t="shared" si="451"/>
        <v>1359.4499999983236</v>
      </c>
      <c r="N5814" s="8">
        <f t="shared" si="452"/>
        <v>32626.799999959767</v>
      </c>
      <c r="O5814" s="18">
        <v>1</v>
      </c>
      <c r="P5814" s="6" t="s">
        <v>9592</v>
      </c>
      <c r="Q5814" s="6" t="s">
        <v>24</v>
      </c>
    </row>
    <row r="5815" spans="1:17" ht="15">
      <c r="A5815" s="6" t="s">
        <v>17</v>
      </c>
      <c r="B5815" s="6" t="s">
        <v>18</v>
      </c>
      <c r="C5815" s="6" t="s">
        <v>38</v>
      </c>
      <c r="D5815" s="6" t="s">
        <v>9593</v>
      </c>
      <c r="E5815" s="6">
        <v>3</v>
      </c>
      <c r="F5815" s="6" t="s">
        <v>1970</v>
      </c>
      <c r="G5815" s="6" t="s">
        <v>22</v>
      </c>
      <c r="H5815" s="7">
        <v>43403.418321759258</v>
      </c>
      <c r="I5815" s="7">
        <v>43400.400046296294</v>
      </c>
      <c r="J5815" s="4">
        <f t="shared" si="453"/>
        <v>2018</v>
      </c>
      <c r="K5815" s="4">
        <f t="shared" si="454"/>
        <v>10</v>
      </c>
      <c r="L5815" s="6">
        <f t="shared" si="455"/>
        <v>260779.00000009686</v>
      </c>
      <c r="M5815" s="8">
        <f t="shared" si="451"/>
        <v>4346.316666668281</v>
      </c>
      <c r="N5815" s="8">
        <f t="shared" si="452"/>
        <v>13038.950000004843</v>
      </c>
      <c r="O5815" s="18">
        <v>1</v>
      </c>
      <c r="P5815" s="6" t="s">
        <v>9594</v>
      </c>
      <c r="Q5815" s="6" t="s">
        <v>24</v>
      </c>
    </row>
    <row r="5816" spans="1:17" ht="15">
      <c r="A5816" s="6" t="s">
        <v>17</v>
      </c>
      <c r="B5816" s="6" t="s">
        <v>18</v>
      </c>
      <c r="C5816" s="6" t="s">
        <v>38</v>
      </c>
      <c r="D5816" s="6" t="s">
        <v>9595</v>
      </c>
      <c r="E5816" s="6">
        <v>1</v>
      </c>
      <c r="F5816" s="6" t="s">
        <v>1970</v>
      </c>
      <c r="G5816" s="6" t="s">
        <v>22</v>
      </c>
      <c r="H5816" s="7">
        <v>43403.418553240743</v>
      </c>
      <c r="I5816" s="7">
        <v>43400.400046296294</v>
      </c>
      <c r="J5816" s="4">
        <f t="shared" si="453"/>
        <v>2018</v>
      </c>
      <c r="K5816" s="4">
        <f t="shared" si="454"/>
        <v>10</v>
      </c>
      <c r="L5816" s="6">
        <f t="shared" si="455"/>
        <v>260799.0000003716</v>
      </c>
      <c r="M5816" s="8">
        <f t="shared" si="451"/>
        <v>4346.6500000061933</v>
      </c>
      <c r="N5816" s="8">
        <f t="shared" si="452"/>
        <v>4346.6500000061933</v>
      </c>
      <c r="O5816" s="18">
        <v>1</v>
      </c>
      <c r="P5816" s="6" t="s">
        <v>9596</v>
      </c>
      <c r="Q5816" s="6" t="s">
        <v>24</v>
      </c>
    </row>
    <row r="5817" spans="1:17" ht="15">
      <c r="A5817" s="6" t="s">
        <v>17</v>
      </c>
      <c r="B5817" s="6" t="s">
        <v>18</v>
      </c>
      <c r="C5817" s="6" t="s">
        <v>38</v>
      </c>
      <c r="D5817" s="6" t="s">
        <v>5682</v>
      </c>
      <c r="E5817" s="6">
        <v>8</v>
      </c>
      <c r="F5817" s="6" t="s">
        <v>1970</v>
      </c>
      <c r="G5817" s="6" t="s">
        <v>22</v>
      </c>
      <c r="H5817" s="7">
        <v>43400.437662037039</v>
      </c>
      <c r="I5817" s="7">
        <v>43400.400046296294</v>
      </c>
      <c r="J5817" s="4">
        <f t="shared" si="453"/>
        <v>2018</v>
      </c>
      <c r="K5817" s="4">
        <f t="shared" si="454"/>
        <v>10</v>
      </c>
      <c r="L5817" s="6">
        <f t="shared" si="455"/>
        <v>3250.0000003259629</v>
      </c>
      <c r="M5817" s="8">
        <f t="shared" si="451"/>
        <v>54.166666672099382</v>
      </c>
      <c r="N5817" s="8">
        <f t="shared" si="452"/>
        <v>433.33333337679505</v>
      </c>
      <c r="O5817" s="18">
        <v>1</v>
      </c>
      <c r="P5817" s="6" t="s">
        <v>9597</v>
      </c>
      <c r="Q5817" s="6" t="s">
        <v>24</v>
      </c>
    </row>
    <row r="5818" spans="1:17" ht="15">
      <c r="A5818" s="6" t="s">
        <v>17</v>
      </c>
      <c r="B5818" s="6" t="s">
        <v>18</v>
      </c>
      <c r="C5818" s="6" t="s">
        <v>38</v>
      </c>
      <c r="D5818" s="6" t="s">
        <v>2216</v>
      </c>
      <c r="E5818" s="6">
        <v>22</v>
      </c>
      <c r="F5818" s="6" t="s">
        <v>1970</v>
      </c>
      <c r="G5818" s="6" t="s">
        <v>22</v>
      </c>
      <c r="H5818" s="7">
        <v>43403.422789351855</v>
      </c>
      <c r="I5818" s="7">
        <v>43400.400046296294</v>
      </c>
      <c r="J5818" s="4">
        <f t="shared" si="453"/>
        <v>2018</v>
      </c>
      <c r="K5818" s="4">
        <f t="shared" si="454"/>
        <v>10</v>
      </c>
      <c r="L5818" s="6">
        <f t="shared" si="455"/>
        <v>261165.00000043306</v>
      </c>
      <c r="M5818" s="8">
        <f t="shared" si="451"/>
        <v>4352.7500000072177</v>
      </c>
      <c r="N5818" s="8">
        <f t="shared" si="452"/>
        <v>95760.50000015879</v>
      </c>
      <c r="O5818" s="18">
        <v>1</v>
      </c>
      <c r="P5818" s="6" t="s">
        <v>9598</v>
      </c>
      <c r="Q5818" s="6" t="s">
        <v>24</v>
      </c>
    </row>
    <row r="5819" spans="1:17" ht="15">
      <c r="A5819" s="6" t="s">
        <v>17</v>
      </c>
      <c r="B5819" s="6" t="s">
        <v>18</v>
      </c>
      <c r="C5819" s="6" t="s">
        <v>38</v>
      </c>
      <c r="D5819" s="6" t="s">
        <v>9599</v>
      </c>
      <c r="E5819" s="6">
        <v>5</v>
      </c>
      <c r="F5819" s="6" t="s">
        <v>1970</v>
      </c>
      <c r="G5819" s="6" t="s">
        <v>22</v>
      </c>
      <c r="H5819" s="7">
        <v>43400.425127314818</v>
      </c>
      <c r="I5819" s="7">
        <v>43400.400046296294</v>
      </c>
      <c r="J5819" s="4">
        <f t="shared" si="453"/>
        <v>2018</v>
      </c>
      <c r="K5819" s="4">
        <f t="shared" si="454"/>
        <v>10</v>
      </c>
      <c r="L5819" s="6">
        <f t="shared" si="455"/>
        <v>2167.0000005047768</v>
      </c>
      <c r="M5819" s="8">
        <f t="shared" si="451"/>
        <v>36.116666675079614</v>
      </c>
      <c r="N5819" s="8">
        <f t="shared" si="452"/>
        <v>180.58333337539807</v>
      </c>
      <c r="O5819" s="18">
        <v>1</v>
      </c>
      <c r="P5819" s="6" t="s">
        <v>9600</v>
      </c>
      <c r="Q5819" s="6" t="s">
        <v>24</v>
      </c>
    </row>
    <row r="5820" spans="1:17" ht="15">
      <c r="A5820" s="6" t="s">
        <v>17</v>
      </c>
      <c r="B5820" s="6" t="s">
        <v>18</v>
      </c>
      <c r="C5820" s="6" t="s">
        <v>38</v>
      </c>
      <c r="D5820" s="6" t="s">
        <v>9601</v>
      </c>
      <c r="E5820" s="6">
        <v>1</v>
      </c>
      <c r="F5820" s="6" t="s">
        <v>1970</v>
      </c>
      <c r="G5820" s="6" t="s">
        <v>22</v>
      </c>
      <c r="H5820" s="7">
        <v>43403.433958333335</v>
      </c>
      <c r="I5820" s="7">
        <v>43400.400046296294</v>
      </c>
      <c r="J5820" s="4">
        <f t="shared" si="453"/>
        <v>2018</v>
      </c>
      <c r="K5820" s="4">
        <f t="shared" si="454"/>
        <v>10</v>
      </c>
      <c r="L5820" s="6">
        <f t="shared" si="455"/>
        <v>262130.00000033062</v>
      </c>
      <c r="M5820" s="8">
        <f t="shared" si="451"/>
        <v>4368.8333333388437</v>
      </c>
      <c r="N5820" s="8">
        <f t="shared" si="452"/>
        <v>4368.8333333388437</v>
      </c>
      <c r="O5820" s="18">
        <v>1</v>
      </c>
      <c r="P5820" s="6" t="s">
        <v>9602</v>
      </c>
      <c r="Q5820" s="6" t="s">
        <v>24</v>
      </c>
    </row>
    <row r="5821" spans="1:17" ht="15">
      <c r="A5821" s="6" t="s">
        <v>17</v>
      </c>
      <c r="B5821" s="6" t="s">
        <v>18</v>
      </c>
      <c r="C5821" s="6" t="s">
        <v>38</v>
      </c>
      <c r="D5821" s="6" t="s">
        <v>252</v>
      </c>
      <c r="E5821" s="6">
        <v>2</v>
      </c>
      <c r="F5821" s="6" t="s">
        <v>1970</v>
      </c>
      <c r="G5821" s="6" t="s">
        <v>22</v>
      </c>
      <c r="H5821" s="7">
        <v>43404.656504629631</v>
      </c>
      <c r="I5821" s="7">
        <v>43400.400046296294</v>
      </c>
      <c r="J5821" s="4">
        <f t="shared" si="453"/>
        <v>2018</v>
      </c>
      <c r="K5821" s="4">
        <f t="shared" si="454"/>
        <v>10</v>
      </c>
      <c r="L5821" s="6">
        <f t="shared" si="455"/>
        <v>367758.00000031013</v>
      </c>
      <c r="M5821" s="8">
        <f t="shared" si="451"/>
        <v>6129.3000000051688</v>
      </c>
      <c r="N5821" s="8">
        <f t="shared" si="452"/>
        <v>12258.600000010338</v>
      </c>
      <c r="O5821" s="18">
        <v>1</v>
      </c>
      <c r="P5821" s="6" t="s">
        <v>9603</v>
      </c>
      <c r="Q5821" s="6" t="s">
        <v>24</v>
      </c>
    </row>
    <row r="5822" spans="1:17" ht="15">
      <c r="A5822" s="6" t="s">
        <v>17</v>
      </c>
      <c r="B5822" s="6" t="s">
        <v>18</v>
      </c>
      <c r="C5822" s="6" t="s">
        <v>38</v>
      </c>
      <c r="D5822" s="6" t="s">
        <v>5156</v>
      </c>
      <c r="E5822" s="6">
        <v>1</v>
      </c>
      <c r="F5822" s="6" t="s">
        <v>1970</v>
      </c>
      <c r="G5822" s="6" t="s">
        <v>22</v>
      </c>
      <c r="H5822" s="7">
        <v>43400.438784722224</v>
      </c>
      <c r="I5822" s="7">
        <v>43400.400046296294</v>
      </c>
      <c r="J5822" s="4">
        <f t="shared" si="453"/>
        <v>2018</v>
      </c>
      <c r="K5822" s="4">
        <f t="shared" si="454"/>
        <v>10</v>
      </c>
      <c r="L5822" s="6">
        <f t="shared" si="455"/>
        <v>3347.0000003697351</v>
      </c>
      <c r="M5822" s="8">
        <f t="shared" si="451"/>
        <v>55.783333339495584</v>
      </c>
      <c r="N5822" s="8">
        <f t="shared" si="452"/>
        <v>55.783333339495584</v>
      </c>
      <c r="O5822" s="18">
        <v>1</v>
      </c>
      <c r="P5822" s="6" t="s">
        <v>9604</v>
      </c>
      <c r="Q5822" s="6" t="s">
        <v>24</v>
      </c>
    </row>
    <row r="5823" spans="1:17" ht="15">
      <c r="A5823" s="6" t="s">
        <v>17</v>
      </c>
      <c r="B5823" s="6" t="s">
        <v>18</v>
      </c>
      <c r="C5823" s="6" t="s">
        <v>38</v>
      </c>
      <c r="D5823" s="6" t="s">
        <v>227</v>
      </c>
      <c r="E5823" s="6">
        <v>9</v>
      </c>
      <c r="F5823" s="6" t="s">
        <v>1970</v>
      </c>
      <c r="G5823" s="6" t="s">
        <v>22</v>
      </c>
      <c r="H5823" s="7">
        <v>43400.438263888886</v>
      </c>
      <c r="I5823" s="7">
        <v>43400.400046296294</v>
      </c>
      <c r="J5823" s="4">
        <f t="shared" si="453"/>
        <v>2018</v>
      </c>
      <c r="K5823" s="4">
        <f t="shared" si="454"/>
        <v>10</v>
      </c>
      <c r="L5823" s="6">
        <f t="shared" si="455"/>
        <v>3301.9999999087304</v>
      </c>
      <c r="M5823" s="8">
        <f t="shared" si="451"/>
        <v>55.033333331812173</v>
      </c>
      <c r="N5823" s="8">
        <f t="shared" si="452"/>
        <v>495.29999998630956</v>
      </c>
      <c r="O5823" s="18">
        <v>1</v>
      </c>
      <c r="P5823" s="6" t="s">
        <v>9605</v>
      </c>
      <c r="Q5823" s="6" t="s">
        <v>24</v>
      </c>
    </row>
    <row r="5824" spans="1:17" ht="15">
      <c r="A5824" s="6" t="s">
        <v>17</v>
      </c>
      <c r="B5824" s="6" t="s">
        <v>18</v>
      </c>
      <c r="C5824" s="6" t="s">
        <v>38</v>
      </c>
      <c r="D5824" s="6" t="s">
        <v>9606</v>
      </c>
      <c r="E5824" s="6">
        <v>2</v>
      </c>
      <c r="F5824" s="6" t="s">
        <v>1970</v>
      </c>
      <c r="G5824" s="6" t="s">
        <v>22</v>
      </c>
      <c r="H5824" s="7">
        <v>43400.44059027778</v>
      </c>
      <c r="I5824" s="7">
        <v>43400.400046296294</v>
      </c>
      <c r="J5824" s="4">
        <f t="shared" si="453"/>
        <v>2018</v>
      </c>
      <c r="K5824" s="4">
        <f t="shared" si="454"/>
        <v>10</v>
      </c>
      <c r="L5824" s="6">
        <f t="shared" si="455"/>
        <v>3503.000000375323</v>
      </c>
      <c r="M5824" s="8">
        <f t="shared" si="456" ref="M5824:M5887">+L5824/60</f>
        <v>58.383333339588717</v>
      </c>
      <c r="N5824" s="8">
        <f t="shared" si="457" ref="N5824:N5887">+M5824*E5824</f>
        <v>116.76666667917743</v>
      </c>
      <c r="O5824" s="18">
        <v>1</v>
      </c>
      <c r="P5824" s="6" t="s">
        <v>9607</v>
      </c>
      <c r="Q5824" s="6" t="s">
        <v>24</v>
      </c>
    </row>
    <row r="5825" spans="1:17" ht="15">
      <c r="A5825" s="6" t="s">
        <v>17</v>
      </c>
      <c r="B5825" s="6" t="s">
        <v>18</v>
      </c>
      <c r="C5825" s="6" t="s">
        <v>38</v>
      </c>
      <c r="D5825" s="6" t="s">
        <v>975</v>
      </c>
      <c r="E5825" s="6">
        <v>11</v>
      </c>
      <c r="F5825" s="6" t="s">
        <v>1970</v>
      </c>
      <c r="G5825" s="6" t="s">
        <v>22</v>
      </c>
      <c r="H5825" s="7">
        <v>43406.361574074072</v>
      </c>
      <c r="I5825" s="7">
        <v>43400.400046296294</v>
      </c>
      <c r="J5825" s="4">
        <f t="shared" si="453"/>
        <v>2018</v>
      </c>
      <c r="K5825" s="4">
        <f t="shared" si="454"/>
        <v>10</v>
      </c>
      <c r="L5825" s="6">
        <f t="shared" si="455"/>
        <v>515075.99999997765</v>
      </c>
      <c r="M5825" s="8">
        <f t="shared" si="456"/>
        <v>8584.5999999996275</v>
      </c>
      <c r="N5825" s="8">
        <f t="shared" si="457"/>
        <v>94430.599999995902</v>
      </c>
      <c r="O5825" s="18">
        <v>1</v>
      </c>
      <c r="P5825" s="6" t="s">
        <v>9608</v>
      </c>
      <c r="Q5825" s="6" t="s">
        <v>24</v>
      </c>
    </row>
    <row r="5826" spans="1:17" ht="15">
      <c r="A5826" s="6" t="s">
        <v>17</v>
      </c>
      <c r="B5826" s="6" t="s">
        <v>18</v>
      </c>
      <c r="C5826" s="6" t="s">
        <v>38</v>
      </c>
      <c r="D5826" s="6" t="s">
        <v>9609</v>
      </c>
      <c r="E5826" s="6">
        <v>2</v>
      </c>
      <c r="F5826" s="6" t="s">
        <v>1970</v>
      </c>
      <c r="G5826" s="6" t="s">
        <v>22</v>
      </c>
      <c r="H5826" s="7">
        <v>43403.419988425929</v>
      </c>
      <c r="I5826" s="7">
        <v>43400.400046296294</v>
      </c>
      <c r="J5826" s="4">
        <f t="shared" si="453"/>
        <v>2018</v>
      </c>
      <c r="K5826" s="4">
        <f t="shared" si="454"/>
        <v>10</v>
      </c>
      <c r="L5826" s="6">
        <f t="shared" si="455"/>
        <v>260923.00000044052</v>
      </c>
      <c r="M5826" s="8">
        <f t="shared" si="456"/>
        <v>4348.7166666740086</v>
      </c>
      <c r="N5826" s="8">
        <f t="shared" si="457"/>
        <v>8697.4333333480172</v>
      </c>
      <c r="O5826" s="18">
        <v>1</v>
      </c>
      <c r="P5826" s="6" t="s">
        <v>9610</v>
      </c>
      <c r="Q5826" s="6" t="s">
        <v>24</v>
      </c>
    </row>
    <row r="5827" spans="1:17" ht="15">
      <c r="A5827" s="6" t="s">
        <v>17</v>
      </c>
      <c r="B5827" s="6" t="s">
        <v>18</v>
      </c>
      <c r="C5827" s="6" t="s">
        <v>38</v>
      </c>
      <c r="D5827" s="6" t="s">
        <v>1738</v>
      </c>
      <c r="E5827" s="6">
        <v>23</v>
      </c>
      <c r="F5827" s="6" t="s">
        <v>1970</v>
      </c>
      <c r="G5827" s="6" t="s">
        <v>22</v>
      </c>
      <c r="H5827" s="7">
        <v>43403.387349537035</v>
      </c>
      <c r="I5827" s="7">
        <v>43400.400046296294</v>
      </c>
      <c r="J5827" s="4">
        <f t="shared" si="458" ref="J5827:J5890">YEAR(I5827)</f>
        <v>2018</v>
      </c>
      <c r="K5827" s="4">
        <f t="shared" si="459" ref="K5827:K5890">MONTH(I5827)</f>
        <v>10</v>
      </c>
      <c r="L5827" s="6">
        <f t="shared" si="455"/>
        <v>258103.00000004936</v>
      </c>
      <c r="M5827" s="8">
        <f t="shared" si="456"/>
        <v>4301.7166666674893</v>
      </c>
      <c r="N5827" s="8">
        <f t="shared" si="457"/>
        <v>98939.483333352255</v>
      </c>
      <c r="O5827" s="18">
        <v>1</v>
      </c>
      <c r="P5827" s="6" t="s">
        <v>9611</v>
      </c>
      <c r="Q5827" s="6" t="s">
        <v>24</v>
      </c>
    </row>
    <row r="5828" spans="1:17" ht="15">
      <c r="A5828" s="6" t="s">
        <v>17</v>
      </c>
      <c r="B5828" s="6" t="s">
        <v>18</v>
      </c>
      <c r="C5828" s="6" t="s">
        <v>38</v>
      </c>
      <c r="D5828" s="6" t="s">
        <v>336</v>
      </c>
      <c r="E5828" s="6">
        <v>2</v>
      </c>
      <c r="F5828" s="6" t="s">
        <v>1970</v>
      </c>
      <c r="G5828" s="6" t="s">
        <v>22</v>
      </c>
      <c r="H5828" s="7">
        <v>43418.485000000001</v>
      </c>
      <c r="I5828" s="7">
        <v>43400.400046296294</v>
      </c>
      <c r="J5828" s="4">
        <f t="shared" si="458"/>
        <v>2018</v>
      </c>
      <c r="K5828" s="4">
        <f t="shared" si="459"/>
        <v>10</v>
      </c>
      <c r="L5828" s="6">
        <f t="shared" si="455"/>
        <v>1562540.0000002468</v>
      </c>
      <c r="M5828" s="8">
        <f t="shared" si="456"/>
        <v>26042.333333337447</v>
      </c>
      <c r="N5828" s="8">
        <f t="shared" si="457"/>
        <v>52084.666666674893</v>
      </c>
      <c r="O5828" s="18">
        <v>1</v>
      </c>
      <c r="P5828" s="6" t="s">
        <v>9612</v>
      </c>
      <c r="Q5828" s="6" t="s">
        <v>24</v>
      </c>
    </row>
    <row r="5829" spans="1:17" ht="15">
      <c r="A5829" s="6" t="s">
        <v>17</v>
      </c>
      <c r="B5829" s="6" t="s">
        <v>18</v>
      </c>
      <c r="C5829" s="6" t="s">
        <v>38</v>
      </c>
      <c r="D5829" s="6" t="s">
        <v>9613</v>
      </c>
      <c r="E5829" s="6">
        <v>3</v>
      </c>
      <c r="F5829" s="6" t="s">
        <v>1970</v>
      </c>
      <c r="G5829" s="6" t="s">
        <v>22</v>
      </c>
      <c r="H5829" s="7">
        <v>43403.421331018515</v>
      </c>
      <c r="I5829" s="7">
        <v>43400.400046296294</v>
      </c>
      <c r="J5829" s="4">
        <f t="shared" si="458"/>
        <v>2018</v>
      </c>
      <c r="K5829" s="4">
        <f t="shared" si="459"/>
        <v>10</v>
      </c>
      <c r="L5829" s="6">
        <f t="shared" si="455"/>
        <v>261038.99999989662</v>
      </c>
      <c r="M5829" s="8">
        <f t="shared" si="456"/>
        <v>4350.6499999982771</v>
      </c>
      <c r="N5829" s="8">
        <f t="shared" si="457"/>
        <v>13051.949999994831</v>
      </c>
      <c r="O5829" s="18">
        <v>1</v>
      </c>
      <c r="P5829" s="6" t="s">
        <v>9614</v>
      </c>
      <c r="Q5829" s="6" t="s">
        <v>24</v>
      </c>
    </row>
    <row r="5830" spans="1:17" ht="15">
      <c r="A5830" s="6" t="s">
        <v>17</v>
      </c>
      <c r="B5830" s="6" t="s">
        <v>47</v>
      </c>
      <c r="C5830" s="6" t="s">
        <v>52</v>
      </c>
      <c r="D5830" s="6" t="s">
        <v>1254</v>
      </c>
      <c r="E5830" s="6">
        <v>659</v>
      </c>
      <c r="F5830" s="6" t="s">
        <v>1970</v>
      </c>
      <c r="G5830" s="6" t="s">
        <v>22</v>
      </c>
      <c r="H5830" s="7">
        <v>43401.816354166665</v>
      </c>
      <c r="I5830" s="7">
        <v>43400.402291666665</v>
      </c>
      <c r="J5830" s="4">
        <f t="shared" si="458"/>
        <v>2018</v>
      </c>
      <c r="K5830" s="4">
        <f t="shared" si="459"/>
        <v>10</v>
      </c>
      <c r="L5830" s="6">
        <f t="shared" si="455"/>
        <v>122175</v>
      </c>
      <c r="M5830" s="8">
        <f t="shared" si="456"/>
        <v>2036.25</v>
      </c>
      <c r="N5830" s="8">
        <f t="shared" si="457"/>
        <v>1341888.75</v>
      </c>
      <c r="O5830" s="18">
        <v>1</v>
      </c>
      <c r="P5830" s="6" t="s">
        <v>9615</v>
      </c>
      <c r="Q5830" s="6" t="s">
        <v>24</v>
      </c>
    </row>
    <row r="5831" spans="1:17" ht="15">
      <c r="A5831" s="6" t="s">
        <v>17</v>
      </c>
      <c r="B5831" s="6" t="s">
        <v>18</v>
      </c>
      <c r="C5831" s="6" t="s">
        <v>38</v>
      </c>
      <c r="D5831" s="6" t="s">
        <v>8309</v>
      </c>
      <c r="E5831" s="6">
        <v>2</v>
      </c>
      <c r="F5831" s="6" t="s">
        <v>1970</v>
      </c>
      <c r="G5831" s="6" t="s">
        <v>22</v>
      </c>
      <c r="H5831" s="7">
        <v>43403.403935185182</v>
      </c>
      <c r="I5831" s="7">
        <v>43400.402291666665</v>
      </c>
      <c r="J5831" s="4">
        <f t="shared" si="458"/>
        <v>2018</v>
      </c>
      <c r="K5831" s="4">
        <f t="shared" si="459"/>
        <v>10</v>
      </c>
      <c r="L5831" s="6">
        <f t="shared" si="455"/>
        <v>259341.99999987613</v>
      </c>
      <c r="M5831" s="8">
        <f t="shared" si="456"/>
        <v>4322.3666666646022</v>
      </c>
      <c r="N5831" s="8">
        <f t="shared" si="457"/>
        <v>8644.7333333292045</v>
      </c>
      <c r="O5831" s="18">
        <v>1</v>
      </c>
      <c r="P5831" s="6" t="s">
        <v>9616</v>
      </c>
      <c r="Q5831" s="6" t="s">
        <v>24</v>
      </c>
    </row>
    <row r="5832" spans="1:17" ht="15">
      <c r="A5832" s="6" t="s">
        <v>17</v>
      </c>
      <c r="B5832" s="6" t="s">
        <v>18</v>
      </c>
      <c r="C5832" s="6" t="s">
        <v>38</v>
      </c>
      <c r="D5832" s="6" t="s">
        <v>8297</v>
      </c>
      <c r="E5832" s="6">
        <v>2</v>
      </c>
      <c r="F5832" s="6" t="s">
        <v>1970</v>
      </c>
      <c r="G5832" s="6" t="s">
        <v>22</v>
      </c>
      <c r="H5832" s="7">
        <v>43401.34238425926</v>
      </c>
      <c r="I5832" s="7">
        <v>43400.402291666665</v>
      </c>
      <c r="J5832" s="4">
        <f t="shared" si="458"/>
        <v>2018</v>
      </c>
      <c r="K5832" s="4">
        <f t="shared" si="459"/>
        <v>10</v>
      </c>
      <c r="L5832" s="6">
        <f t="shared" si="455"/>
        <v>81224.000000185333</v>
      </c>
      <c r="M5832" s="8">
        <f t="shared" si="456"/>
        <v>1353.7333333364222</v>
      </c>
      <c r="N5832" s="8">
        <f t="shared" si="457"/>
        <v>2707.4666666728444</v>
      </c>
      <c r="O5832" s="18">
        <v>1</v>
      </c>
      <c r="P5832" s="6" t="s">
        <v>9617</v>
      </c>
      <c r="Q5832" s="6" t="s">
        <v>24</v>
      </c>
    </row>
    <row r="5833" spans="1:17" ht="15">
      <c r="A5833" s="6" t="s">
        <v>17</v>
      </c>
      <c r="B5833" s="6" t="s">
        <v>18</v>
      </c>
      <c r="C5833" s="6" t="s">
        <v>38</v>
      </c>
      <c r="D5833" s="6" t="s">
        <v>8307</v>
      </c>
      <c r="E5833" s="6">
        <v>1</v>
      </c>
      <c r="F5833" s="6" t="s">
        <v>1970</v>
      </c>
      <c r="G5833" s="6" t="s">
        <v>22</v>
      </c>
      <c r="H5833" s="7">
        <v>43403.408078703702</v>
      </c>
      <c r="I5833" s="7">
        <v>43400.402291666665</v>
      </c>
      <c r="J5833" s="4">
        <f t="shared" si="458"/>
        <v>2018</v>
      </c>
      <c r="K5833" s="4">
        <f t="shared" si="459"/>
        <v>10</v>
      </c>
      <c r="L5833" s="6">
        <f t="shared" si="455"/>
        <v>259699.99999995343</v>
      </c>
      <c r="M5833" s="8">
        <f t="shared" si="456"/>
        <v>4328.3333333325572</v>
      </c>
      <c r="N5833" s="8">
        <f t="shared" si="457"/>
        <v>4328.3333333325572</v>
      </c>
      <c r="O5833" s="18">
        <v>1</v>
      </c>
      <c r="P5833" s="6" t="s">
        <v>9618</v>
      </c>
      <c r="Q5833" s="6" t="s">
        <v>24</v>
      </c>
    </row>
    <row r="5834" spans="1:17" ht="15">
      <c r="A5834" s="6" t="s">
        <v>17</v>
      </c>
      <c r="B5834" s="6" t="s">
        <v>18</v>
      </c>
      <c r="C5834" s="6" t="s">
        <v>38</v>
      </c>
      <c r="D5834" s="6" t="s">
        <v>8303</v>
      </c>
      <c r="E5834" s="6">
        <v>1</v>
      </c>
      <c r="F5834" s="6" t="s">
        <v>1970</v>
      </c>
      <c r="G5834" s="6" t="s">
        <v>22</v>
      </c>
      <c r="H5834" s="7">
        <v>43403.406597222223</v>
      </c>
      <c r="I5834" s="7">
        <v>43400.402291666665</v>
      </c>
      <c r="J5834" s="4">
        <f t="shared" si="458"/>
        <v>2018</v>
      </c>
      <c r="K5834" s="4">
        <f t="shared" si="459"/>
        <v>10</v>
      </c>
      <c r="L5834" s="6">
        <f t="shared" si="460" ref="L5834:L5897">(H5834-I5834)*60*24*60</f>
        <v>259572.00000020675</v>
      </c>
      <c r="M5834" s="8">
        <f t="shared" si="456"/>
        <v>4326.2000000034459</v>
      </c>
      <c r="N5834" s="8">
        <f t="shared" si="457"/>
        <v>4326.2000000034459</v>
      </c>
      <c r="O5834" s="18">
        <v>1</v>
      </c>
      <c r="P5834" s="6" t="s">
        <v>9619</v>
      </c>
      <c r="Q5834" s="6" t="s">
        <v>24</v>
      </c>
    </row>
    <row r="5835" spans="1:17" ht="15">
      <c r="A5835" s="6" t="s">
        <v>17</v>
      </c>
      <c r="B5835" s="6" t="s">
        <v>18</v>
      </c>
      <c r="C5835" s="6" t="s">
        <v>38</v>
      </c>
      <c r="D5835" s="6" t="s">
        <v>8305</v>
      </c>
      <c r="E5835" s="6">
        <v>1</v>
      </c>
      <c r="F5835" s="6" t="s">
        <v>1970</v>
      </c>
      <c r="G5835" s="6" t="s">
        <v>22</v>
      </c>
      <c r="H5835" s="7">
        <v>43403.407627314817</v>
      </c>
      <c r="I5835" s="7">
        <v>43400.402291666665</v>
      </c>
      <c r="J5835" s="4">
        <f t="shared" si="458"/>
        <v>2018</v>
      </c>
      <c r="K5835" s="4">
        <f t="shared" si="459"/>
        <v>10</v>
      </c>
      <c r="L5835" s="6">
        <f t="shared" si="460"/>
        <v>259661.00000026636</v>
      </c>
      <c r="M5835" s="8">
        <f t="shared" si="456"/>
        <v>4327.6833333377726</v>
      </c>
      <c r="N5835" s="8">
        <f t="shared" si="457"/>
        <v>4327.6833333377726</v>
      </c>
      <c r="O5835" s="18">
        <v>1</v>
      </c>
      <c r="P5835" s="6" t="s">
        <v>9620</v>
      </c>
      <c r="Q5835" s="6" t="s">
        <v>24</v>
      </c>
    </row>
    <row r="5836" spans="1:17" ht="15">
      <c r="A5836" s="6" t="s">
        <v>17</v>
      </c>
      <c r="B5836" s="6" t="s">
        <v>18</v>
      </c>
      <c r="C5836" s="6" t="s">
        <v>38</v>
      </c>
      <c r="D5836" s="6" t="s">
        <v>8299</v>
      </c>
      <c r="E5836" s="6">
        <v>3</v>
      </c>
      <c r="F5836" s="6" t="s">
        <v>1970</v>
      </c>
      <c r="G5836" s="6" t="s">
        <v>22</v>
      </c>
      <c r="H5836" s="7">
        <v>43401.34171296296</v>
      </c>
      <c r="I5836" s="7">
        <v>43400.402291666665</v>
      </c>
      <c r="J5836" s="4">
        <f t="shared" si="458"/>
        <v>2018</v>
      </c>
      <c r="K5836" s="4">
        <f t="shared" si="459"/>
        <v>10</v>
      </c>
      <c r="L5836" s="6">
        <f t="shared" si="460"/>
        <v>81165.999999828637</v>
      </c>
      <c r="M5836" s="8">
        <f t="shared" si="456"/>
        <v>1352.7666666638106</v>
      </c>
      <c r="N5836" s="8">
        <f t="shared" si="457"/>
        <v>4058.2999999914318</v>
      </c>
      <c r="O5836" s="18">
        <v>1</v>
      </c>
      <c r="P5836" s="6" t="s">
        <v>9621</v>
      </c>
      <c r="Q5836" s="6" t="s">
        <v>24</v>
      </c>
    </row>
    <row r="5837" spans="1:17" ht="15">
      <c r="A5837" s="6" t="s">
        <v>17</v>
      </c>
      <c r="B5837" s="6" t="s">
        <v>18</v>
      </c>
      <c r="C5837" s="6" t="s">
        <v>38</v>
      </c>
      <c r="D5837" s="6" t="s">
        <v>8295</v>
      </c>
      <c r="E5837" s="6">
        <v>1</v>
      </c>
      <c r="F5837" s="6" t="s">
        <v>1970</v>
      </c>
      <c r="G5837" s="6" t="s">
        <v>22</v>
      </c>
      <c r="H5837" s="7">
        <v>43403.403599537036</v>
      </c>
      <c r="I5837" s="7">
        <v>43400.402291666665</v>
      </c>
      <c r="J5837" s="4">
        <f t="shared" si="458"/>
        <v>2018</v>
      </c>
      <c r="K5837" s="4">
        <f t="shared" si="459"/>
        <v>10</v>
      </c>
      <c r="L5837" s="6">
        <f t="shared" si="460"/>
        <v>259313.00000001211</v>
      </c>
      <c r="M5837" s="8">
        <f t="shared" si="456"/>
        <v>4321.8833333335351</v>
      </c>
      <c r="N5837" s="8">
        <f t="shared" si="457"/>
        <v>4321.8833333335351</v>
      </c>
      <c r="O5837" s="18">
        <v>1</v>
      </c>
      <c r="P5837" s="6" t="s">
        <v>9622</v>
      </c>
      <c r="Q5837" s="6" t="s">
        <v>24</v>
      </c>
    </row>
    <row r="5838" spans="1:17" ht="15">
      <c r="A5838" s="6" t="s">
        <v>17</v>
      </c>
      <c r="B5838" s="6" t="s">
        <v>18</v>
      </c>
      <c r="C5838" s="6" t="s">
        <v>38</v>
      </c>
      <c r="D5838" s="6" t="s">
        <v>4914</v>
      </c>
      <c r="E5838" s="6">
        <v>38</v>
      </c>
      <c r="F5838" s="6" t="s">
        <v>1970</v>
      </c>
      <c r="G5838" s="6" t="s">
        <v>22</v>
      </c>
      <c r="H5838" s="7">
        <v>43400.424039351848</v>
      </c>
      <c r="I5838" s="7">
        <v>43400.405844907407</v>
      </c>
      <c r="J5838" s="4">
        <f t="shared" si="458"/>
        <v>2018</v>
      </c>
      <c r="K5838" s="4">
        <f t="shared" si="459"/>
        <v>10</v>
      </c>
      <c r="L5838" s="6">
        <f t="shared" si="460"/>
        <v>1571.9999997178093</v>
      </c>
      <c r="M5838" s="8">
        <f t="shared" si="456"/>
        <v>26.199999995296821</v>
      </c>
      <c r="N5838" s="8">
        <f t="shared" si="457"/>
        <v>995.5999998212792</v>
      </c>
      <c r="O5838" s="18">
        <v>1</v>
      </c>
      <c r="P5838" s="6" t="s">
        <v>9623</v>
      </c>
      <c r="Q5838" s="6" t="s">
        <v>24</v>
      </c>
    </row>
    <row r="5839" spans="1:17" ht="15">
      <c r="A5839" s="6" t="s">
        <v>17</v>
      </c>
      <c r="B5839" s="6" t="s">
        <v>18</v>
      </c>
      <c r="C5839" s="6" t="s">
        <v>38</v>
      </c>
      <c r="D5839" s="6" t="s">
        <v>9624</v>
      </c>
      <c r="E5839" s="6">
        <v>3</v>
      </c>
      <c r="F5839" s="6" t="s">
        <v>1970</v>
      </c>
      <c r="G5839" s="6" t="s">
        <v>22</v>
      </c>
      <c r="H5839" s="7">
        <v>43400.423773148148</v>
      </c>
      <c r="I5839" s="7">
        <v>43400.405844907407</v>
      </c>
      <c r="J5839" s="4">
        <f t="shared" si="458"/>
        <v>2018</v>
      </c>
      <c r="K5839" s="4">
        <f t="shared" si="459"/>
        <v>10</v>
      </c>
      <c r="L5839" s="6">
        <f t="shared" si="460"/>
        <v>1548.9999999990687</v>
      </c>
      <c r="M5839" s="8">
        <f t="shared" si="456"/>
        <v>25.816666666651145</v>
      </c>
      <c r="N5839" s="8">
        <f t="shared" si="457"/>
        <v>77.449999999953434</v>
      </c>
      <c r="O5839" s="18">
        <v>1</v>
      </c>
      <c r="P5839" s="6" t="s">
        <v>9625</v>
      </c>
      <c r="Q5839" s="6" t="s">
        <v>24</v>
      </c>
    </row>
    <row r="5840" spans="1:17" ht="15">
      <c r="A5840" s="6" t="s">
        <v>17</v>
      </c>
      <c r="B5840" s="6" t="s">
        <v>18</v>
      </c>
      <c r="C5840" s="6" t="s">
        <v>38</v>
      </c>
      <c r="D5840" s="6" t="s">
        <v>9626</v>
      </c>
      <c r="E5840" s="6">
        <v>267</v>
      </c>
      <c r="F5840" s="6" t="s">
        <v>1970</v>
      </c>
      <c r="G5840" s="6" t="s">
        <v>22</v>
      </c>
      <c r="H5840" s="7">
        <v>43405.684189814812</v>
      </c>
      <c r="I5840" s="7">
        <v>43400.405844907407</v>
      </c>
      <c r="J5840" s="4">
        <f t="shared" si="458"/>
        <v>2018</v>
      </c>
      <c r="K5840" s="4">
        <f t="shared" si="459"/>
        <v>10</v>
      </c>
      <c r="L5840" s="6">
        <f t="shared" si="460"/>
        <v>456048.99999978952</v>
      </c>
      <c r="M5840" s="8">
        <f t="shared" si="456"/>
        <v>7600.8166666631587</v>
      </c>
      <c r="N5840" s="8">
        <f t="shared" si="457"/>
        <v>2029418.0499990634</v>
      </c>
      <c r="O5840" s="18">
        <v>1</v>
      </c>
      <c r="P5840" s="6" t="s">
        <v>9627</v>
      </c>
      <c r="Q5840" s="6" t="s">
        <v>24</v>
      </c>
    </row>
    <row r="5841" spans="1:17" ht="15">
      <c r="A5841" s="6" t="s">
        <v>17</v>
      </c>
      <c r="B5841" s="6" t="s">
        <v>18</v>
      </c>
      <c r="C5841" s="6" t="s">
        <v>38</v>
      </c>
      <c r="D5841" s="6" t="s">
        <v>2907</v>
      </c>
      <c r="E5841" s="6">
        <v>26</v>
      </c>
      <c r="F5841" s="6" t="s">
        <v>1970</v>
      </c>
      <c r="G5841" s="6" t="s">
        <v>22</v>
      </c>
      <c r="H5841" s="7">
        <v>43403.357083333336</v>
      </c>
      <c r="I5841" s="7">
        <v>43400.424039351848</v>
      </c>
      <c r="J5841" s="4">
        <f t="shared" si="458"/>
        <v>2018</v>
      </c>
      <c r="K5841" s="4">
        <f t="shared" si="459"/>
        <v>10</v>
      </c>
      <c r="L5841" s="6">
        <f t="shared" si="460"/>
        <v>253415.0000005262</v>
      </c>
      <c r="M5841" s="8">
        <f t="shared" si="456"/>
        <v>4223.5833333421033</v>
      </c>
      <c r="N5841" s="8">
        <f t="shared" si="457"/>
        <v>109813.16666689469</v>
      </c>
      <c r="O5841" s="18">
        <v>1</v>
      </c>
      <c r="P5841" s="6" t="s">
        <v>9628</v>
      </c>
      <c r="Q5841" s="6" t="s">
        <v>24</v>
      </c>
    </row>
    <row r="5842" spans="1:17" ht="15">
      <c r="A5842" s="6" t="s">
        <v>17</v>
      </c>
      <c r="B5842" s="6" t="s">
        <v>18</v>
      </c>
      <c r="C5842" s="6" t="s">
        <v>38</v>
      </c>
      <c r="D5842" s="6" t="s">
        <v>6025</v>
      </c>
      <c r="E5842" s="6">
        <v>7</v>
      </c>
      <c r="F5842" s="6" t="s">
        <v>1970</v>
      </c>
      <c r="G5842" s="6" t="s">
        <v>22</v>
      </c>
      <c r="H5842" s="7">
        <v>43403.356886574074</v>
      </c>
      <c r="I5842" s="7">
        <v>43400.424039351848</v>
      </c>
      <c r="J5842" s="4">
        <f t="shared" si="458"/>
        <v>2018</v>
      </c>
      <c r="K5842" s="4">
        <f t="shared" si="459"/>
        <v>10</v>
      </c>
      <c r="L5842" s="6">
        <f t="shared" si="460"/>
        <v>253398.0000003241</v>
      </c>
      <c r="M5842" s="8">
        <f t="shared" si="456"/>
        <v>4223.3000000054017</v>
      </c>
      <c r="N5842" s="8">
        <f t="shared" si="457"/>
        <v>29563.100000037812</v>
      </c>
      <c r="O5842" s="18">
        <v>1</v>
      </c>
      <c r="P5842" s="6" t="s">
        <v>9629</v>
      </c>
      <c r="Q5842" s="6" t="s">
        <v>24</v>
      </c>
    </row>
    <row r="5843" spans="1:17" ht="15">
      <c r="A5843" s="6" t="s">
        <v>17</v>
      </c>
      <c r="B5843" s="6" t="s">
        <v>18</v>
      </c>
      <c r="C5843" s="6" t="s">
        <v>35</v>
      </c>
      <c r="D5843" s="6" t="s">
        <v>6920</v>
      </c>
      <c r="E5843" s="6">
        <v>19</v>
      </c>
      <c r="F5843" s="6" t="s">
        <v>1970</v>
      </c>
      <c r="G5843" s="6" t="s">
        <v>22</v>
      </c>
      <c r="H5843" s="7">
        <v>43402.380312499998</v>
      </c>
      <c r="I5843" s="7">
        <v>43400.696180555555</v>
      </c>
      <c r="J5843" s="4">
        <f t="shared" si="458"/>
        <v>2018</v>
      </c>
      <c r="K5843" s="4">
        <f t="shared" si="459"/>
        <v>10</v>
      </c>
      <c r="L5843" s="6">
        <f t="shared" si="460"/>
        <v>145508.99999986868</v>
      </c>
      <c r="M5843" s="8">
        <f t="shared" si="456"/>
        <v>2425.1499999978114</v>
      </c>
      <c r="N5843" s="8">
        <f t="shared" si="457"/>
        <v>46077.849999958416</v>
      </c>
      <c r="O5843" s="18">
        <v>1</v>
      </c>
      <c r="P5843" s="6" t="s">
        <v>9630</v>
      </c>
      <c r="Q5843" s="6" t="s">
        <v>24</v>
      </c>
    </row>
    <row r="5844" spans="1:17" ht="15">
      <c r="A5844" s="6" t="s">
        <v>17</v>
      </c>
      <c r="B5844" s="6" t="s">
        <v>18</v>
      </c>
      <c r="C5844" s="6" t="s">
        <v>35</v>
      </c>
      <c r="D5844" s="6" t="s">
        <v>5448</v>
      </c>
      <c r="E5844" s="6">
        <v>36</v>
      </c>
      <c r="F5844" s="6" t="s">
        <v>1970</v>
      </c>
      <c r="G5844" s="6" t="s">
        <v>22</v>
      </c>
      <c r="H5844" s="7">
        <v>43402.382164351853</v>
      </c>
      <c r="I5844" s="7">
        <v>43400.696180555555</v>
      </c>
      <c r="J5844" s="4">
        <f t="shared" si="458"/>
        <v>2018</v>
      </c>
      <c r="K5844" s="4">
        <f t="shared" si="459"/>
        <v>10</v>
      </c>
      <c r="L5844" s="6">
        <f t="shared" si="460"/>
        <v>145669.00000018068</v>
      </c>
      <c r="M5844" s="8">
        <f t="shared" si="456"/>
        <v>2427.8166666696779</v>
      </c>
      <c r="N5844" s="8">
        <f t="shared" si="457"/>
        <v>87401.400000108406</v>
      </c>
      <c r="O5844" s="18">
        <v>1</v>
      </c>
      <c r="P5844" s="6" t="s">
        <v>9631</v>
      </c>
      <c r="Q5844" s="6" t="s">
        <v>24</v>
      </c>
    </row>
    <row r="5845" spans="1:17" ht="15">
      <c r="A5845" s="6" t="s">
        <v>17</v>
      </c>
      <c r="B5845" s="6" t="s">
        <v>18</v>
      </c>
      <c r="C5845" s="6" t="s">
        <v>35</v>
      </c>
      <c r="D5845" s="6" t="s">
        <v>1149</v>
      </c>
      <c r="E5845" s="6">
        <v>8</v>
      </c>
      <c r="F5845" s="6" t="s">
        <v>1970</v>
      </c>
      <c r="G5845" s="6" t="s">
        <v>22</v>
      </c>
      <c r="H5845" s="7">
        <v>43402.381898148145</v>
      </c>
      <c r="I5845" s="7">
        <v>43400.696180555555</v>
      </c>
      <c r="J5845" s="4">
        <f t="shared" si="458"/>
        <v>2018</v>
      </c>
      <c r="K5845" s="4">
        <f t="shared" si="459"/>
        <v>10</v>
      </c>
      <c r="L5845" s="6">
        <f t="shared" si="460"/>
        <v>145645.99999983329</v>
      </c>
      <c r="M5845" s="8">
        <f t="shared" si="456"/>
        <v>2427.4333333305549</v>
      </c>
      <c r="N5845" s="8">
        <f t="shared" si="457"/>
        <v>19419.466666644439</v>
      </c>
      <c r="O5845" s="18">
        <v>1</v>
      </c>
      <c r="P5845" s="6" t="s">
        <v>9632</v>
      </c>
      <c r="Q5845" s="6" t="s">
        <v>24</v>
      </c>
    </row>
    <row r="5846" spans="1:17" ht="15">
      <c r="A5846" s="6" t="s">
        <v>17</v>
      </c>
      <c r="B5846" s="6" t="s">
        <v>18</v>
      </c>
      <c r="C5846" s="6" t="s">
        <v>35</v>
      </c>
      <c r="D5846" s="6" t="s">
        <v>5550</v>
      </c>
      <c r="E5846" s="6">
        <v>67</v>
      </c>
      <c r="F5846" s="6" t="s">
        <v>1970</v>
      </c>
      <c r="G5846" s="6" t="s">
        <v>22</v>
      </c>
      <c r="H5846" s="7">
        <v>43402.373437499999</v>
      </c>
      <c r="I5846" s="7">
        <v>43400.696180555555</v>
      </c>
      <c r="J5846" s="4">
        <f t="shared" si="458"/>
        <v>2018</v>
      </c>
      <c r="K5846" s="4">
        <f t="shared" si="459"/>
        <v>10</v>
      </c>
      <c r="L5846" s="6">
        <f t="shared" si="460"/>
        <v>144914.99999994412</v>
      </c>
      <c r="M5846" s="8">
        <f t="shared" si="456"/>
        <v>2415.2499999990687</v>
      </c>
      <c r="N5846" s="8">
        <f t="shared" si="457"/>
        <v>161821.7499999376</v>
      </c>
      <c r="O5846" s="18">
        <v>1</v>
      </c>
      <c r="P5846" s="6" t="s">
        <v>9633</v>
      </c>
      <c r="Q5846" s="6" t="s">
        <v>24</v>
      </c>
    </row>
    <row r="5847" spans="1:17" ht="15">
      <c r="A5847" s="6" t="s">
        <v>17</v>
      </c>
      <c r="B5847" s="6" t="s">
        <v>18</v>
      </c>
      <c r="C5847" s="6" t="s">
        <v>35</v>
      </c>
      <c r="D5847" s="6" t="s">
        <v>6923</v>
      </c>
      <c r="E5847" s="6">
        <v>2</v>
      </c>
      <c r="F5847" s="6" t="s">
        <v>1970</v>
      </c>
      <c r="G5847" s="6" t="s">
        <v>22</v>
      </c>
      <c r="H5847" s="7">
        <v>43415.396469907406</v>
      </c>
      <c r="I5847" s="7">
        <v>43400.772893518515</v>
      </c>
      <c r="J5847" s="4">
        <f t="shared" si="458"/>
        <v>2018</v>
      </c>
      <c r="K5847" s="4">
        <f t="shared" si="459"/>
        <v>10</v>
      </c>
      <c r="L5847" s="6">
        <f t="shared" si="460"/>
        <v>1263477.0000001648</v>
      </c>
      <c r="M5847" s="8">
        <f t="shared" si="456"/>
        <v>21057.950000002747</v>
      </c>
      <c r="N5847" s="8">
        <f t="shared" si="457"/>
        <v>42115.900000005495</v>
      </c>
      <c r="O5847" s="18">
        <v>1</v>
      </c>
      <c r="P5847" s="6" t="s">
        <v>9634</v>
      </c>
      <c r="Q5847" s="6" t="s">
        <v>24</v>
      </c>
    </row>
    <row r="5848" spans="1:17" ht="15">
      <c r="A5848" s="6" t="s">
        <v>17</v>
      </c>
      <c r="B5848" s="6" t="s">
        <v>18</v>
      </c>
      <c r="C5848" s="6" t="s">
        <v>35</v>
      </c>
      <c r="D5848" s="6" t="s">
        <v>9635</v>
      </c>
      <c r="E5848" s="6">
        <v>1</v>
      </c>
      <c r="F5848" s="6" t="s">
        <v>1970</v>
      </c>
      <c r="G5848" s="6" t="s">
        <v>22</v>
      </c>
      <c r="H5848" s="7">
        <v>43406.815972222219</v>
      </c>
      <c r="I5848" s="7">
        <v>43400.800000000003</v>
      </c>
      <c r="J5848" s="4">
        <f t="shared" si="458"/>
        <v>2018</v>
      </c>
      <c r="K5848" s="4">
        <f t="shared" si="459"/>
        <v>10</v>
      </c>
      <c r="L5848" s="6">
        <f t="shared" si="460"/>
        <v>519779.99999946915</v>
      </c>
      <c r="M5848" s="8">
        <f t="shared" si="456"/>
        <v>8662.9999999911524</v>
      </c>
      <c r="N5848" s="8">
        <f t="shared" si="457"/>
        <v>8662.9999999911524</v>
      </c>
      <c r="O5848" s="18">
        <v>1</v>
      </c>
      <c r="P5848" s="6" t="s">
        <v>9636</v>
      </c>
      <c r="Q5848" s="6" t="s">
        <v>24</v>
      </c>
    </row>
    <row r="5849" spans="1:17" ht="15">
      <c r="A5849" s="6" t="s">
        <v>17</v>
      </c>
      <c r="B5849" s="6" t="s">
        <v>41</v>
      </c>
      <c r="C5849" s="6" t="s">
        <v>42</v>
      </c>
      <c r="D5849" s="6" t="s">
        <v>9637</v>
      </c>
      <c r="E5849" s="6">
        <v>2</v>
      </c>
      <c r="F5849" s="6" t="s">
        <v>1970</v>
      </c>
      <c r="G5849" s="6" t="s">
        <v>22</v>
      </c>
      <c r="H5849" s="7">
        <v>43415.688275462962</v>
      </c>
      <c r="I5849" s="7">
        <v>43400.814479166664</v>
      </c>
      <c r="J5849" s="4">
        <f t="shared" si="458"/>
        <v>2018</v>
      </c>
      <c r="K5849" s="4">
        <f t="shared" si="459"/>
        <v>10</v>
      </c>
      <c r="L5849" s="6">
        <f t="shared" si="460"/>
        <v>1285096.0000002058</v>
      </c>
      <c r="M5849" s="8">
        <f t="shared" si="456"/>
        <v>21418.266666670097</v>
      </c>
      <c r="N5849" s="8">
        <f t="shared" si="457"/>
        <v>42836.533333340194</v>
      </c>
      <c r="O5849" s="18">
        <v>1</v>
      </c>
      <c r="P5849" s="6" t="s">
        <v>9638</v>
      </c>
      <c r="Q5849" s="6" t="s">
        <v>24</v>
      </c>
    </row>
    <row r="5850" spans="1:17" ht="15">
      <c r="A5850" s="6" t="s">
        <v>17</v>
      </c>
      <c r="B5850" s="6" t="s">
        <v>18</v>
      </c>
      <c r="C5850" s="6" t="s">
        <v>19</v>
      </c>
      <c r="D5850" s="6" t="s">
        <v>269</v>
      </c>
      <c r="E5850" s="6">
        <v>48</v>
      </c>
      <c r="F5850" s="6" t="s">
        <v>1970</v>
      </c>
      <c r="G5850" s="6" t="s">
        <v>22</v>
      </c>
      <c r="H5850" s="7">
        <v>43401.858796296299</v>
      </c>
      <c r="I5850" s="7">
        <v>43400.833518518521</v>
      </c>
      <c r="J5850" s="4">
        <f t="shared" si="458"/>
        <v>2018</v>
      </c>
      <c r="K5850" s="4">
        <f t="shared" si="459"/>
        <v>10</v>
      </c>
      <c r="L5850" s="6">
        <f t="shared" si="460"/>
        <v>88584.000000078231</v>
      </c>
      <c r="M5850" s="8">
        <f t="shared" si="456"/>
        <v>1476.4000000013039</v>
      </c>
      <c r="N5850" s="8">
        <f t="shared" si="457"/>
        <v>70867.200000062585</v>
      </c>
      <c r="O5850" s="18">
        <v>1</v>
      </c>
      <c r="P5850" s="6" t="s">
        <v>9639</v>
      </c>
      <c r="Q5850" s="6" t="s">
        <v>24</v>
      </c>
    </row>
    <row r="5851" spans="1:17" ht="15">
      <c r="A5851" s="6" t="s">
        <v>17</v>
      </c>
      <c r="B5851" s="6" t="s">
        <v>18</v>
      </c>
      <c r="C5851" s="6" t="s">
        <v>19</v>
      </c>
      <c r="D5851" s="6" t="s">
        <v>9640</v>
      </c>
      <c r="E5851" s="6">
        <v>2</v>
      </c>
      <c r="F5851" s="6" t="s">
        <v>1970</v>
      </c>
      <c r="G5851" s="6" t="s">
        <v>22</v>
      </c>
      <c r="H5851" s="7">
        <v>43401.858136574076</v>
      </c>
      <c r="I5851" s="7">
        <v>43400.833865740744</v>
      </c>
      <c r="J5851" s="4">
        <f t="shared" si="458"/>
        <v>2018</v>
      </c>
      <c r="K5851" s="4">
        <f t="shared" si="459"/>
        <v>10</v>
      </c>
      <c r="L5851" s="6">
        <f t="shared" si="460"/>
        <v>88496.999999857508</v>
      </c>
      <c r="M5851" s="8">
        <f t="shared" si="456"/>
        <v>1474.9499999976251</v>
      </c>
      <c r="N5851" s="8">
        <f t="shared" si="457"/>
        <v>2949.8999999952503</v>
      </c>
      <c r="O5851" s="18">
        <v>1</v>
      </c>
      <c r="P5851" s="6" t="s">
        <v>9641</v>
      </c>
      <c r="Q5851" s="6" t="s">
        <v>24</v>
      </c>
    </row>
    <row r="5852" spans="1:17" ht="15">
      <c r="A5852" s="6" t="s">
        <v>17</v>
      </c>
      <c r="B5852" s="6" t="s">
        <v>18</v>
      </c>
      <c r="C5852" s="6" t="s">
        <v>19</v>
      </c>
      <c r="D5852" s="6" t="s">
        <v>9642</v>
      </c>
      <c r="E5852" s="6">
        <v>15</v>
      </c>
      <c r="F5852" s="6" t="s">
        <v>1970</v>
      </c>
      <c r="G5852" s="6" t="s">
        <v>22</v>
      </c>
      <c r="H5852" s="7">
        <v>43401.858263888891</v>
      </c>
      <c r="I5852" s="7">
        <v>43400.834155092591</v>
      </c>
      <c r="J5852" s="4">
        <f t="shared" si="458"/>
        <v>2018</v>
      </c>
      <c r="K5852" s="4">
        <f t="shared" si="459"/>
        <v>10</v>
      </c>
      <c r="L5852" s="6">
        <f t="shared" si="460"/>
        <v>88483.000000356697</v>
      </c>
      <c r="M5852" s="8">
        <f t="shared" si="456"/>
        <v>1474.7166666726116</v>
      </c>
      <c r="N5852" s="8">
        <f t="shared" si="457"/>
        <v>22120.750000089174</v>
      </c>
      <c r="O5852" s="18">
        <v>1</v>
      </c>
      <c r="P5852" s="6" t="s">
        <v>9643</v>
      </c>
      <c r="Q5852" s="6" t="s">
        <v>24</v>
      </c>
    </row>
    <row r="5853" spans="1:17" ht="15">
      <c r="A5853" s="6" t="s">
        <v>17</v>
      </c>
      <c r="B5853" s="6" t="s">
        <v>18</v>
      </c>
      <c r="C5853" s="6" t="s">
        <v>19</v>
      </c>
      <c r="D5853" s="6" t="s">
        <v>4777</v>
      </c>
      <c r="E5853" s="6">
        <v>24</v>
      </c>
      <c r="F5853" s="6" t="s">
        <v>1970</v>
      </c>
      <c r="G5853" s="6" t="s">
        <v>22</v>
      </c>
      <c r="H5853" s="7">
        <v>43401.858402777776</v>
      </c>
      <c r="I5853" s="7">
        <v>43400.834409722222</v>
      </c>
      <c r="J5853" s="4">
        <f t="shared" si="458"/>
        <v>2018</v>
      </c>
      <c r="K5853" s="4">
        <f t="shared" si="459"/>
        <v>10</v>
      </c>
      <c r="L5853" s="6">
        <f t="shared" si="460"/>
        <v>88472.999999905005</v>
      </c>
      <c r="M5853" s="8">
        <f t="shared" si="456"/>
        <v>1474.5499999984168</v>
      </c>
      <c r="N5853" s="8">
        <f t="shared" si="457"/>
        <v>35389.199999962002</v>
      </c>
      <c r="O5853" s="18">
        <v>1</v>
      </c>
      <c r="P5853" s="6" t="s">
        <v>9644</v>
      </c>
      <c r="Q5853" s="6" t="s">
        <v>24</v>
      </c>
    </row>
    <row r="5854" spans="1:17" ht="15">
      <c r="A5854" s="6" t="s">
        <v>17</v>
      </c>
      <c r="B5854" s="6" t="s">
        <v>18</v>
      </c>
      <c r="C5854" s="6" t="s">
        <v>19</v>
      </c>
      <c r="D5854" s="6" t="s">
        <v>9645</v>
      </c>
      <c r="E5854" s="6">
        <v>1</v>
      </c>
      <c r="F5854" s="6" t="s">
        <v>1970</v>
      </c>
      <c r="G5854" s="6" t="s">
        <v>22</v>
      </c>
      <c r="H5854" s="7">
        <v>43401.858541666668</v>
      </c>
      <c r="I5854" s="7">
        <v>43400.834699074076</v>
      </c>
      <c r="J5854" s="4">
        <f t="shared" si="458"/>
        <v>2018</v>
      </c>
      <c r="K5854" s="4">
        <f t="shared" si="459"/>
        <v>10</v>
      </c>
      <c r="L5854" s="6">
        <f t="shared" si="460"/>
        <v>88460.000000009313</v>
      </c>
      <c r="M5854" s="8">
        <f t="shared" si="456"/>
        <v>1474.3333333334886</v>
      </c>
      <c r="N5854" s="8">
        <f t="shared" si="457"/>
        <v>1474.3333333334886</v>
      </c>
      <c r="O5854" s="18">
        <v>1</v>
      </c>
      <c r="P5854" s="6" t="s">
        <v>9646</v>
      </c>
      <c r="Q5854" s="6" t="s">
        <v>24</v>
      </c>
    </row>
    <row r="5855" spans="1:17" ht="15">
      <c r="A5855" s="6" t="s">
        <v>17</v>
      </c>
      <c r="B5855" s="6" t="s">
        <v>18</v>
      </c>
      <c r="C5855" s="6" t="s">
        <v>19</v>
      </c>
      <c r="D5855" s="6" t="s">
        <v>9647</v>
      </c>
      <c r="E5855" s="6">
        <v>2</v>
      </c>
      <c r="F5855" s="6" t="s">
        <v>1970</v>
      </c>
      <c r="G5855" s="6" t="s">
        <v>22</v>
      </c>
      <c r="H5855" s="7">
        <v>43401.859270833331</v>
      </c>
      <c r="I5855" s="7">
        <v>43400.835636574076</v>
      </c>
      <c r="J5855" s="4">
        <f t="shared" si="458"/>
        <v>2018</v>
      </c>
      <c r="K5855" s="4">
        <f t="shared" si="459"/>
        <v>10</v>
      </c>
      <c r="L5855" s="6">
        <f t="shared" si="460"/>
        <v>88441.999999573454</v>
      </c>
      <c r="M5855" s="8">
        <f t="shared" si="456"/>
        <v>1474.0333333262242</v>
      </c>
      <c r="N5855" s="8">
        <f t="shared" si="457"/>
        <v>2948.0666666524485</v>
      </c>
      <c r="O5855" s="18">
        <v>1</v>
      </c>
      <c r="P5855" s="6" t="s">
        <v>9648</v>
      </c>
      <c r="Q5855" s="6" t="s">
        <v>24</v>
      </c>
    </row>
    <row r="5856" spans="1:17" ht="15">
      <c r="A5856" s="6" t="s">
        <v>17</v>
      </c>
      <c r="B5856" s="6" t="s">
        <v>140</v>
      </c>
      <c r="C5856" s="6" t="s">
        <v>141</v>
      </c>
      <c r="D5856" s="6" t="s">
        <v>9649</v>
      </c>
      <c r="E5856" s="6">
        <v>1</v>
      </c>
      <c r="F5856" s="6" t="s">
        <v>1970</v>
      </c>
      <c r="G5856" s="6" t="s">
        <v>22</v>
      </c>
      <c r="H5856" s="7">
        <v>43402.880844907406</v>
      </c>
      <c r="I5856" s="7">
        <v>43400.946493055555</v>
      </c>
      <c r="J5856" s="4">
        <f t="shared" si="458"/>
        <v>2018</v>
      </c>
      <c r="K5856" s="4">
        <f t="shared" si="459"/>
        <v>10</v>
      </c>
      <c r="L5856" s="6">
        <f t="shared" si="460"/>
        <v>167127.99999990966</v>
      </c>
      <c r="M5856" s="8">
        <f t="shared" si="456"/>
        <v>2785.466666665161</v>
      </c>
      <c r="N5856" s="8">
        <f t="shared" si="457"/>
        <v>2785.466666665161</v>
      </c>
      <c r="O5856" s="18">
        <v>1</v>
      </c>
      <c r="P5856" s="6" t="s">
        <v>9650</v>
      </c>
      <c r="Q5856" s="6" t="s">
        <v>24</v>
      </c>
    </row>
    <row r="5857" spans="1:17" ht="15">
      <c r="A5857" s="6" t="s">
        <v>17</v>
      </c>
      <c r="B5857" s="6" t="s">
        <v>140</v>
      </c>
      <c r="C5857" s="6" t="s">
        <v>141</v>
      </c>
      <c r="D5857" s="6" t="s">
        <v>9651</v>
      </c>
      <c r="E5857" s="6">
        <v>1</v>
      </c>
      <c r="F5857" s="6" t="s">
        <v>1970</v>
      </c>
      <c r="G5857" s="6" t="s">
        <v>22</v>
      </c>
      <c r="H5857" s="7">
        <v>43402.880555555559</v>
      </c>
      <c r="I5857" s="7">
        <v>43400.946898148148</v>
      </c>
      <c r="J5857" s="4">
        <f t="shared" si="458"/>
        <v>2018</v>
      </c>
      <c r="K5857" s="4">
        <f t="shared" si="459"/>
        <v>10</v>
      </c>
      <c r="L5857" s="6">
        <f t="shared" si="460"/>
        <v>167068.00000034273</v>
      </c>
      <c r="M5857" s="8">
        <f t="shared" si="456"/>
        <v>2784.4666666723788</v>
      </c>
      <c r="N5857" s="8">
        <f t="shared" si="457"/>
        <v>2784.4666666723788</v>
      </c>
      <c r="O5857" s="18">
        <v>1</v>
      </c>
      <c r="P5857" s="6" t="s">
        <v>9652</v>
      </c>
      <c r="Q5857" s="6" t="s">
        <v>24</v>
      </c>
    </row>
    <row r="5858" spans="1:17" ht="15">
      <c r="A5858" s="6" t="s">
        <v>17</v>
      </c>
      <c r="B5858" s="6" t="s">
        <v>140</v>
      </c>
      <c r="C5858" s="6" t="s">
        <v>141</v>
      </c>
      <c r="D5858" s="6" t="s">
        <v>9653</v>
      </c>
      <c r="E5858" s="6">
        <v>2</v>
      </c>
      <c r="F5858" s="6" t="s">
        <v>1970</v>
      </c>
      <c r="G5858" s="6" t="s">
        <v>22</v>
      </c>
      <c r="H5858" s="7">
        <v>43402.881226851852</v>
      </c>
      <c r="I5858" s="7">
        <v>43400.947905092595</v>
      </c>
      <c r="J5858" s="4">
        <f t="shared" si="458"/>
        <v>2018</v>
      </c>
      <c r="K5858" s="4">
        <f t="shared" si="459"/>
        <v>10</v>
      </c>
      <c r="L5858" s="6">
        <f t="shared" si="460"/>
        <v>167038.99999985006</v>
      </c>
      <c r="M5858" s="8">
        <f t="shared" si="456"/>
        <v>2783.9833333308343</v>
      </c>
      <c r="N5858" s="8">
        <f t="shared" si="457"/>
        <v>5567.9666666616686</v>
      </c>
      <c r="O5858" s="18">
        <v>1</v>
      </c>
      <c r="P5858" s="6" t="s">
        <v>9654</v>
      </c>
      <c r="Q5858" s="6" t="s">
        <v>24</v>
      </c>
    </row>
    <row r="5859" spans="1:17" ht="15">
      <c r="A5859" s="6" t="s">
        <v>17</v>
      </c>
      <c r="B5859" s="6" t="s">
        <v>140</v>
      </c>
      <c r="C5859" s="6" t="s">
        <v>141</v>
      </c>
      <c r="D5859" s="6" t="s">
        <v>9655</v>
      </c>
      <c r="E5859" s="6">
        <v>4</v>
      </c>
      <c r="F5859" s="6" t="s">
        <v>1970</v>
      </c>
      <c r="G5859" s="6" t="s">
        <v>22</v>
      </c>
      <c r="H5859" s="7">
        <v>43402.881435185183</v>
      </c>
      <c r="I5859" s="7">
        <v>43400.948287037034</v>
      </c>
      <c r="J5859" s="4">
        <f t="shared" si="458"/>
        <v>2018</v>
      </c>
      <c r="K5859" s="4">
        <f t="shared" si="459"/>
        <v>10</v>
      </c>
      <c r="L5859" s="6">
        <f t="shared" si="460"/>
        <v>167024.00000011548</v>
      </c>
      <c r="M5859" s="8">
        <f t="shared" si="456"/>
        <v>2783.7333333352581</v>
      </c>
      <c r="N5859" s="8">
        <f t="shared" si="457"/>
        <v>11134.933333341032</v>
      </c>
      <c r="O5859" s="18">
        <v>1</v>
      </c>
      <c r="P5859" s="6" t="s">
        <v>9656</v>
      </c>
      <c r="Q5859" s="6" t="s">
        <v>24</v>
      </c>
    </row>
    <row r="5860" spans="1:17" ht="15">
      <c r="A5860" s="6" t="s">
        <v>17</v>
      </c>
      <c r="B5860" s="6" t="s">
        <v>140</v>
      </c>
      <c r="C5860" s="6" t="s">
        <v>141</v>
      </c>
      <c r="D5860" s="6" t="s">
        <v>9657</v>
      </c>
      <c r="E5860" s="6">
        <v>1</v>
      </c>
      <c r="F5860" s="6" t="s">
        <v>1970</v>
      </c>
      <c r="G5860" s="6" t="s">
        <v>22</v>
      </c>
      <c r="H5860" s="7">
        <v>43402.876261574071</v>
      </c>
      <c r="I5860" s="7">
        <v>43400.949270833335</v>
      </c>
      <c r="J5860" s="4">
        <f t="shared" si="458"/>
        <v>2018</v>
      </c>
      <c r="K5860" s="4">
        <f t="shared" si="459"/>
        <v>10</v>
      </c>
      <c r="L5860" s="6">
        <f t="shared" si="460"/>
        <v>166491.99999959674</v>
      </c>
      <c r="M5860" s="8">
        <f t="shared" si="456"/>
        <v>2774.8666666599456</v>
      </c>
      <c r="N5860" s="8">
        <f t="shared" si="457"/>
        <v>2774.8666666599456</v>
      </c>
      <c r="O5860" s="18">
        <v>1</v>
      </c>
      <c r="P5860" s="6" t="s">
        <v>9658</v>
      </c>
      <c r="Q5860" s="6" t="s">
        <v>24</v>
      </c>
    </row>
    <row r="5861" spans="1:17" ht="15">
      <c r="A5861" s="6" t="s">
        <v>17</v>
      </c>
      <c r="B5861" s="6" t="s">
        <v>140</v>
      </c>
      <c r="C5861" s="6" t="s">
        <v>141</v>
      </c>
      <c r="D5861" s="6" t="s">
        <v>9659</v>
      </c>
      <c r="E5861" s="6">
        <v>2</v>
      </c>
      <c r="F5861" s="6" t="s">
        <v>1970</v>
      </c>
      <c r="G5861" s="6" t="s">
        <v>22</v>
      </c>
      <c r="H5861" s="7">
        <v>43402.876620370371</v>
      </c>
      <c r="I5861" s="7">
        <v>43400.949513888889</v>
      </c>
      <c r="J5861" s="4">
        <f t="shared" si="458"/>
        <v>2018</v>
      </c>
      <c r="K5861" s="4">
        <f t="shared" si="459"/>
        <v>10</v>
      </c>
      <c r="L5861" s="6">
        <f t="shared" si="460"/>
        <v>166502.00000004843</v>
      </c>
      <c r="M5861" s="8">
        <f t="shared" si="456"/>
        <v>2775.0333333341405</v>
      </c>
      <c r="N5861" s="8">
        <f t="shared" si="457"/>
        <v>5550.066666668281</v>
      </c>
      <c r="O5861" s="18">
        <v>1</v>
      </c>
      <c r="P5861" s="6" t="s">
        <v>9660</v>
      </c>
      <c r="Q5861" s="6" t="s">
        <v>24</v>
      </c>
    </row>
    <row r="5862" spans="1:17" ht="15">
      <c r="A5862" s="6" t="s">
        <v>17</v>
      </c>
      <c r="B5862" s="6" t="s">
        <v>140</v>
      </c>
      <c r="C5862" s="6" t="s">
        <v>141</v>
      </c>
      <c r="D5862" s="6" t="s">
        <v>9661</v>
      </c>
      <c r="E5862" s="6">
        <v>1</v>
      </c>
      <c r="F5862" s="6" t="s">
        <v>1970</v>
      </c>
      <c r="G5862" s="6" t="s">
        <v>22</v>
      </c>
      <c r="H5862" s="7">
        <v>43402.876805555556</v>
      </c>
      <c r="I5862" s="7">
        <v>43400.949930555558</v>
      </c>
      <c r="J5862" s="4">
        <f t="shared" si="458"/>
        <v>2018</v>
      </c>
      <c r="K5862" s="4">
        <f t="shared" si="459"/>
        <v>10</v>
      </c>
      <c r="L5862" s="6">
        <f t="shared" si="460"/>
        <v>166481.99999977369</v>
      </c>
      <c r="M5862" s="8">
        <f t="shared" si="456"/>
        <v>2774.6999999962281</v>
      </c>
      <c r="N5862" s="8">
        <f t="shared" si="457"/>
        <v>2774.6999999962281</v>
      </c>
      <c r="O5862" s="18">
        <v>1</v>
      </c>
      <c r="P5862" s="6" t="s">
        <v>9662</v>
      </c>
      <c r="Q5862" s="6" t="s">
        <v>24</v>
      </c>
    </row>
    <row r="5863" spans="1:17" ht="15">
      <c r="A5863" s="6" t="s">
        <v>17</v>
      </c>
      <c r="B5863" s="6" t="s">
        <v>18</v>
      </c>
      <c r="C5863" s="6" t="s">
        <v>35</v>
      </c>
      <c r="D5863" s="6" t="s">
        <v>4564</v>
      </c>
      <c r="E5863" s="6">
        <v>1</v>
      </c>
      <c r="F5863" s="6" t="s">
        <v>1970</v>
      </c>
      <c r="G5863" s="6" t="s">
        <v>22</v>
      </c>
      <c r="H5863" s="7">
        <v>43403.324675925927</v>
      </c>
      <c r="I5863" s="7">
        <v>43400.990763888891</v>
      </c>
      <c r="J5863" s="4">
        <f t="shared" si="458"/>
        <v>2018</v>
      </c>
      <c r="K5863" s="4">
        <f t="shared" si="459"/>
        <v>10</v>
      </c>
      <c r="L5863" s="6">
        <f t="shared" si="460"/>
        <v>201649.99999995343</v>
      </c>
      <c r="M5863" s="8">
        <f t="shared" si="456"/>
        <v>3360.8333333325572</v>
      </c>
      <c r="N5863" s="8">
        <f t="shared" si="457"/>
        <v>3360.8333333325572</v>
      </c>
      <c r="O5863" s="18">
        <v>1</v>
      </c>
      <c r="P5863" s="6" t="s">
        <v>9663</v>
      </c>
      <c r="Q5863" s="6" t="s">
        <v>24</v>
      </c>
    </row>
    <row r="5864" spans="1:17" ht="15">
      <c r="A5864" s="6" t="s">
        <v>17</v>
      </c>
      <c r="B5864" s="6" t="s">
        <v>18</v>
      </c>
      <c r="C5864" s="6" t="s">
        <v>35</v>
      </c>
      <c r="D5864" s="6" t="s">
        <v>836</v>
      </c>
      <c r="E5864" s="6">
        <v>1</v>
      </c>
      <c r="F5864" s="6" t="s">
        <v>1970</v>
      </c>
      <c r="G5864" s="6" t="s">
        <v>22</v>
      </c>
      <c r="H5864" s="7">
        <v>43403.322581018518</v>
      </c>
      <c r="I5864" s="7">
        <v>43400.990763888891</v>
      </c>
      <c r="J5864" s="4">
        <f t="shared" si="458"/>
        <v>2018</v>
      </c>
      <c r="K5864" s="4">
        <f t="shared" si="459"/>
        <v>10</v>
      </c>
      <c r="L5864" s="6">
        <f t="shared" si="460"/>
        <v>201468.99999976158</v>
      </c>
      <c r="M5864" s="8">
        <f t="shared" si="456"/>
        <v>3357.816666662693</v>
      </c>
      <c r="N5864" s="8">
        <f t="shared" si="457"/>
        <v>3357.816666662693</v>
      </c>
      <c r="O5864" s="18">
        <v>1</v>
      </c>
      <c r="P5864" s="6" t="s">
        <v>9664</v>
      </c>
      <c r="Q5864" s="6" t="s">
        <v>24</v>
      </c>
    </row>
    <row r="5865" spans="1:17" ht="15">
      <c r="A5865" s="6" t="s">
        <v>17</v>
      </c>
      <c r="B5865" s="6" t="s">
        <v>18</v>
      </c>
      <c r="C5865" s="6" t="s">
        <v>35</v>
      </c>
      <c r="D5865" s="6" t="s">
        <v>944</v>
      </c>
      <c r="E5865" s="6">
        <v>3</v>
      </c>
      <c r="F5865" s="6" t="s">
        <v>1970</v>
      </c>
      <c r="G5865" s="6" t="s">
        <v>22</v>
      </c>
      <c r="H5865" s="7">
        <v>43404.813240740739</v>
      </c>
      <c r="I5865" s="7">
        <v>43400.990763888891</v>
      </c>
      <c r="J5865" s="4">
        <f t="shared" si="458"/>
        <v>2018</v>
      </c>
      <c r="K5865" s="4">
        <f t="shared" si="459"/>
        <v>10</v>
      </c>
      <c r="L5865" s="6">
        <f t="shared" si="460"/>
        <v>330261.9999997085</v>
      </c>
      <c r="M5865" s="8">
        <f t="shared" si="456"/>
        <v>5504.3666666618083</v>
      </c>
      <c r="N5865" s="8">
        <f t="shared" si="457"/>
        <v>16513.099999985425</v>
      </c>
      <c r="O5865" s="18">
        <v>1</v>
      </c>
      <c r="P5865" s="6" t="s">
        <v>9665</v>
      </c>
      <c r="Q5865" s="6" t="s">
        <v>24</v>
      </c>
    </row>
    <row r="5866" spans="1:17" ht="15">
      <c r="A5866" s="6" t="s">
        <v>17</v>
      </c>
      <c r="B5866" s="6" t="s">
        <v>18</v>
      </c>
      <c r="C5866" s="6" t="s">
        <v>35</v>
      </c>
      <c r="D5866" s="6" t="s">
        <v>2679</v>
      </c>
      <c r="E5866" s="6">
        <v>1</v>
      </c>
      <c r="F5866" s="6" t="s">
        <v>1970</v>
      </c>
      <c r="G5866" s="6" t="s">
        <v>22</v>
      </c>
      <c r="H5866" s="7">
        <v>43403.326192129629</v>
      </c>
      <c r="I5866" s="7">
        <v>43400.990763888891</v>
      </c>
      <c r="J5866" s="4">
        <f t="shared" si="458"/>
        <v>2018</v>
      </c>
      <c r="K5866" s="4">
        <f t="shared" si="459"/>
        <v>10</v>
      </c>
      <c r="L5866" s="6">
        <f t="shared" si="460"/>
        <v>201780.99999977276</v>
      </c>
      <c r="M5866" s="8">
        <f t="shared" si="456"/>
        <v>3363.0166666628793</v>
      </c>
      <c r="N5866" s="8">
        <f t="shared" si="457"/>
        <v>3363.0166666628793</v>
      </c>
      <c r="O5866" s="18">
        <v>1</v>
      </c>
      <c r="P5866" s="6" t="s">
        <v>9666</v>
      </c>
      <c r="Q5866" s="6" t="s">
        <v>24</v>
      </c>
    </row>
    <row r="5867" spans="1:17" ht="15">
      <c r="A5867" s="6" t="s">
        <v>17</v>
      </c>
      <c r="B5867" s="6" t="s">
        <v>18</v>
      </c>
      <c r="C5867" s="6" t="s">
        <v>35</v>
      </c>
      <c r="D5867" s="6" t="s">
        <v>9667</v>
      </c>
      <c r="E5867" s="6">
        <v>3</v>
      </c>
      <c r="F5867" s="6" t="s">
        <v>1970</v>
      </c>
      <c r="G5867" s="6" t="s">
        <v>22</v>
      </c>
      <c r="H5867" s="7">
        <v>43403.321967592594</v>
      </c>
      <c r="I5867" s="7">
        <v>43400.990763888891</v>
      </c>
      <c r="J5867" s="4">
        <f t="shared" si="458"/>
        <v>2018</v>
      </c>
      <c r="K5867" s="4">
        <f t="shared" si="459"/>
        <v>10</v>
      </c>
      <c r="L5867" s="6">
        <f t="shared" si="460"/>
        <v>201415.99999994505</v>
      </c>
      <c r="M5867" s="8">
        <f t="shared" si="456"/>
        <v>3356.9333333324175</v>
      </c>
      <c r="N5867" s="8">
        <f t="shared" si="457"/>
        <v>10070.799999997253</v>
      </c>
      <c r="O5867" s="18">
        <v>1</v>
      </c>
      <c r="P5867" s="6" t="s">
        <v>9668</v>
      </c>
      <c r="Q5867" s="6" t="s">
        <v>24</v>
      </c>
    </row>
    <row r="5868" spans="1:17" ht="15">
      <c r="A5868" s="6" t="s">
        <v>17</v>
      </c>
      <c r="B5868" s="6" t="s">
        <v>18</v>
      </c>
      <c r="C5868" s="6" t="s">
        <v>35</v>
      </c>
      <c r="D5868" s="6" t="s">
        <v>9669</v>
      </c>
      <c r="E5868" s="6">
        <v>40</v>
      </c>
      <c r="F5868" s="6" t="s">
        <v>1970</v>
      </c>
      <c r="G5868" s="6" t="s">
        <v>22</v>
      </c>
      <c r="H5868" s="7">
        <v>43401.898784722223</v>
      </c>
      <c r="I5868" s="7">
        <v>43400.990763888891</v>
      </c>
      <c r="J5868" s="4">
        <f t="shared" si="458"/>
        <v>2018</v>
      </c>
      <c r="K5868" s="4">
        <f t="shared" si="459"/>
        <v>10</v>
      </c>
      <c r="L5868" s="6">
        <f t="shared" si="460"/>
        <v>78452.999999932945</v>
      </c>
      <c r="M5868" s="8">
        <f t="shared" si="456"/>
        <v>1307.5499999988824</v>
      </c>
      <c r="N5868" s="8">
        <f t="shared" si="457"/>
        <v>52301.999999955297</v>
      </c>
      <c r="O5868" s="18">
        <v>1</v>
      </c>
      <c r="P5868" s="6" t="s">
        <v>9670</v>
      </c>
      <c r="Q5868" s="6" t="s">
        <v>24</v>
      </c>
    </row>
    <row r="5869" spans="1:17" ht="15">
      <c r="A5869" s="6" t="s">
        <v>17</v>
      </c>
      <c r="B5869" s="6" t="s">
        <v>18</v>
      </c>
      <c r="C5869" s="6" t="s">
        <v>35</v>
      </c>
      <c r="D5869" s="6" t="s">
        <v>9671</v>
      </c>
      <c r="E5869" s="6">
        <v>1</v>
      </c>
      <c r="F5869" s="6" t="s">
        <v>1970</v>
      </c>
      <c r="G5869" s="6" t="s">
        <v>22</v>
      </c>
      <c r="H5869" s="7">
        <v>43403.328761574077</v>
      </c>
      <c r="I5869" s="7">
        <v>43400.990763888891</v>
      </c>
      <c r="J5869" s="4">
        <f t="shared" si="458"/>
        <v>2018</v>
      </c>
      <c r="K5869" s="4">
        <f t="shared" si="459"/>
        <v>10</v>
      </c>
      <c r="L5869" s="6">
        <f t="shared" si="460"/>
        <v>202003.00000011921</v>
      </c>
      <c r="M5869" s="8">
        <f t="shared" si="456"/>
        <v>3366.7166666686535</v>
      </c>
      <c r="N5869" s="8">
        <f t="shared" si="457"/>
        <v>3366.7166666686535</v>
      </c>
      <c r="O5869" s="18">
        <v>1</v>
      </c>
      <c r="P5869" s="6" t="s">
        <v>9672</v>
      </c>
      <c r="Q5869" s="6" t="s">
        <v>24</v>
      </c>
    </row>
    <row r="5870" spans="1:17" ht="15">
      <c r="A5870" s="6" t="s">
        <v>17</v>
      </c>
      <c r="B5870" s="6" t="s">
        <v>18</v>
      </c>
      <c r="C5870" s="6" t="s">
        <v>35</v>
      </c>
      <c r="D5870" s="6" t="s">
        <v>9673</v>
      </c>
      <c r="E5870" s="6">
        <v>1</v>
      </c>
      <c r="F5870" s="6" t="s">
        <v>1970</v>
      </c>
      <c r="G5870" s="6" t="s">
        <v>22</v>
      </c>
      <c r="H5870" s="7">
        <v>43403.325868055559</v>
      </c>
      <c r="I5870" s="7">
        <v>43400.990763888891</v>
      </c>
      <c r="J5870" s="4">
        <f t="shared" si="458"/>
        <v>2018</v>
      </c>
      <c r="K5870" s="4">
        <f t="shared" si="459"/>
        <v>10</v>
      </c>
      <c r="L5870" s="6">
        <f t="shared" si="460"/>
        <v>201753.00000014249</v>
      </c>
      <c r="M5870" s="8">
        <f t="shared" si="456"/>
        <v>3362.5500000023749</v>
      </c>
      <c r="N5870" s="8">
        <f t="shared" si="457"/>
        <v>3362.5500000023749</v>
      </c>
      <c r="O5870" s="18">
        <v>1</v>
      </c>
      <c r="P5870" s="6" t="s">
        <v>9674</v>
      </c>
      <c r="Q5870" s="6" t="s">
        <v>24</v>
      </c>
    </row>
    <row r="5871" spans="1:17" ht="15">
      <c r="A5871" s="6" t="s">
        <v>17</v>
      </c>
      <c r="B5871" s="6" t="s">
        <v>18</v>
      </c>
      <c r="C5871" s="6" t="s">
        <v>35</v>
      </c>
      <c r="D5871" s="6" t="s">
        <v>838</v>
      </c>
      <c r="E5871" s="6">
        <v>1</v>
      </c>
      <c r="F5871" s="6" t="s">
        <v>1970</v>
      </c>
      <c r="G5871" s="6" t="s">
        <v>22</v>
      </c>
      <c r="H5871" s="7">
        <v>43403.325532407405</v>
      </c>
      <c r="I5871" s="7">
        <v>43400.990763888891</v>
      </c>
      <c r="J5871" s="4">
        <f t="shared" si="458"/>
        <v>2018</v>
      </c>
      <c r="K5871" s="4">
        <f t="shared" si="459"/>
        <v>10</v>
      </c>
      <c r="L5871" s="6">
        <f t="shared" si="460"/>
        <v>201723.99999964982</v>
      </c>
      <c r="M5871" s="8">
        <f t="shared" si="456"/>
        <v>3362.0666666608304</v>
      </c>
      <c r="N5871" s="8">
        <f t="shared" si="457"/>
        <v>3362.0666666608304</v>
      </c>
      <c r="O5871" s="18">
        <v>1</v>
      </c>
      <c r="P5871" s="6" t="s">
        <v>9675</v>
      </c>
      <c r="Q5871" s="6" t="s">
        <v>24</v>
      </c>
    </row>
    <row r="5872" spans="1:17" ht="15">
      <c r="A5872" s="6" t="s">
        <v>17</v>
      </c>
      <c r="B5872" s="6" t="s">
        <v>18</v>
      </c>
      <c r="C5872" s="6" t="s">
        <v>35</v>
      </c>
      <c r="D5872" s="6" t="s">
        <v>3117</v>
      </c>
      <c r="E5872" s="6">
        <v>1</v>
      </c>
      <c r="F5872" s="6" t="s">
        <v>1970</v>
      </c>
      <c r="G5872" s="6" t="s">
        <v>22</v>
      </c>
      <c r="H5872" s="7">
        <v>43404.826319444444</v>
      </c>
      <c r="I5872" s="7">
        <v>43400.990763888891</v>
      </c>
      <c r="J5872" s="4">
        <f t="shared" si="458"/>
        <v>2018</v>
      </c>
      <c r="K5872" s="4">
        <f t="shared" si="459"/>
        <v>10</v>
      </c>
      <c r="L5872" s="6">
        <f t="shared" si="460"/>
        <v>331391.99999982957</v>
      </c>
      <c r="M5872" s="8">
        <f t="shared" si="456"/>
        <v>5523.1999999971595</v>
      </c>
      <c r="N5872" s="8">
        <f t="shared" si="457"/>
        <v>5523.1999999971595</v>
      </c>
      <c r="O5872" s="18">
        <v>1</v>
      </c>
      <c r="P5872" s="6" t="s">
        <v>9676</v>
      </c>
      <c r="Q5872" s="6" t="s">
        <v>24</v>
      </c>
    </row>
    <row r="5873" spans="1:17" ht="15">
      <c r="A5873" s="6" t="s">
        <v>17</v>
      </c>
      <c r="B5873" s="6" t="s">
        <v>18</v>
      </c>
      <c r="C5873" s="6" t="s">
        <v>35</v>
      </c>
      <c r="D5873" s="6" t="s">
        <v>9677</v>
      </c>
      <c r="E5873" s="6">
        <v>1</v>
      </c>
      <c r="F5873" s="6" t="s">
        <v>1970</v>
      </c>
      <c r="G5873" s="6" t="s">
        <v>22</v>
      </c>
      <c r="H5873" s="7">
        <v>43403.328298611108</v>
      </c>
      <c r="I5873" s="7">
        <v>43400.990763888891</v>
      </c>
      <c r="J5873" s="4">
        <f t="shared" si="458"/>
        <v>2018</v>
      </c>
      <c r="K5873" s="4">
        <f t="shared" si="459"/>
        <v>10</v>
      </c>
      <c r="L5873" s="6">
        <f t="shared" si="460"/>
        <v>201962.99999956973</v>
      </c>
      <c r="M5873" s="8">
        <f t="shared" si="456"/>
        <v>3366.0499999928288</v>
      </c>
      <c r="N5873" s="8">
        <f t="shared" si="457"/>
        <v>3366.0499999928288</v>
      </c>
      <c r="O5873" s="18">
        <v>1</v>
      </c>
      <c r="P5873" s="6" t="s">
        <v>9678</v>
      </c>
      <c r="Q5873" s="6" t="s">
        <v>24</v>
      </c>
    </row>
    <row r="5874" spans="1:17" ht="15">
      <c r="A5874" s="6" t="s">
        <v>17</v>
      </c>
      <c r="B5874" s="6" t="s">
        <v>18</v>
      </c>
      <c r="C5874" s="6" t="s">
        <v>35</v>
      </c>
      <c r="D5874" s="6" t="s">
        <v>9679</v>
      </c>
      <c r="E5874" s="6">
        <v>1</v>
      </c>
      <c r="F5874" s="6" t="s">
        <v>1970</v>
      </c>
      <c r="G5874" s="6" t="s">
        <v>22</v>
      </c>
      <c r="H5874" s="7">
        <v>43413.376770833333</v>
      </c>
      <c r="I5874" s="7">
        <v>43400.990763888891</v>
      </c>
      <c r="J5874" s="4">
        <f t="shared" si="458"/>
        <v>2018</v>
      </c>
      <c r="K5874" s="4">
        <f t="shared" si="459"/>
        <v>10</v>
      </c>
      <c r="L5874" s="6">
        <f t="shared" si="460"/>
        <v>1070150.9999997681</v>
      </c>
      <c r="M5874" s="8">
        <f t="shared" si="456"/>
        <v>17835.849999996135</v>
      </c>
      <c r="N5874" s="8">
        <f t="shared" si="457"/>
        <v>17835.849999996135</v>
      </c>
      <c r="O5874" s="18">
        <v>1</v>
      </c>
      <c r="P5874" s="6" t="s">
        <v>9680</v>
      </c>
      <c r="Q5874" s="6" t="s">
        <v>24</v>
      </c>
    </row>
    <row r="5875" spans="1:17" ht="15">
      <c r="A5875" s="6" t="s">
        <v>17</v>
      </c>
      <c r="B5875" s="6" t="s">
        <v>18</v>
      </c>
      <c r="C5875" s="6" t="s">
        <v>35</v>
      </c>
      <c r="D5875" s="6" t="s">
        <v>9681</v>
      </c>
      <c r="E5875" s="6">
        <v>1</v>
      </c>
      <c r="F5875" s="6" t="s">
        <v>1970</v>
      </c>
      <c r="G5875" s="6" t="s">
        <v>22</v>
      </c>
      <c r="H5875" s="7">
        <v>43403.328009259261</v>
      </c>
      <c r="I5875" s="7">
        <v>43400.990763888891</v>
      </c>
      <c r="J5875" s="4">
        <f t="shared" si="458"/>
        <v>2018</v>
      </c>
      <c r="K5875" s="4">
        <f t="shared" si="459"/>
        <v>10</v>
      </c>
      <c r="L5875" s="6">
        <f t="shared" si="460"/>
        <v>201938.00000001211</v>
      </c>
      <c r="M5875" s="8">
        <f t="shared" si="456"/>
        <v>3365.6333333335351</v>
      </c>
      <c r="N5875" s="8">
        <f t="shared" si="457"/>
        <v>3365.6333333335351</v>
      </c>
      <c r="O5875" s="18">
        <v>1</v>
      </c>
      <c r="P5875" s="6" t="s">
        <v>9682</v>
      </c>
      <c r="Q5875" s="6" t="s">
        <v>24</v>
      </c>
    </row>
    <row r="5876" spans="1:17" ht="15">
      <c r="A5876" s="6" t="s">
        <v>17</v>
      </c>
      <c r="B5876" s="6" t="s">
        <v>18</v>
      </c>
      <c r="C5876" s="6" t="s">
        <v>35</v>
      </c>
      <c r="D5876" s="6" t="s">
        <v>9683</v>
      </c>
      <c r="E5876" s="6">
        <v>1</v>
      </c>
      <c r="F5876" s="6" t="s">
        <v>1970</v>
      </c>
      <c r="G5876" s="6" t="s">
        <v>22</v>
      </c>
      <c r="H5876" s="7">
        <v>43403.324432870373</v>
      </c>
      <c r="I5876" s="7">
        <v>43400.990763888891</v>
      </c>
      <c r="J5876" s="4">
        <f t="shared" si="458"/>
        <v>2018</v>
      </c>
      <c r="K5876" s="4">
        <f t="shared" si="459"/>
        <v>10</v>
      </c>
      <c r="L5876" s="6">
        <f t="shared" si="460"/>
        <v>201629.00000007357</v>
      </c>
      <c r="M5876" s="8">
        <f t="shared" si="456"/>
        <v>3360.4833333345596</v>
      </c>
      <c r="N5876" s="8">
        <f t="shared" si="457"/>
        <v>3360.4833333345596</v>
      </c>
      <c r="O5876" s="18">
        <v>1</v>
      </c>
      <c r="P5876" s="6" t="s">
        <v>9684</v>
      </c>
      <c r="Q5876" s="6" t="s">
        <v>24</v>
      </c>
    </row>
    <row r="5877" spans="1:17" ht="15">
      <c r="A5877" s="6" t="s">
        <v>17</v>
      </c>
      <c r="B5877" s="6" t="s">
        <v>18</v>
      </c>
      <c r="C5877" s="6" t="s">
        <v>35</v>
      </c>
      <c r="D5877" s="6" t="s">
        <v>4693</v>
      </c>
      <c r="E5877" s="6">
        <v>1</v>
      </c>
      <c r="F5877" s="6" t="s">
        <v>1970</v>
      </c>
      <c r="G5877" s="6" t="s">
        <v>22</v>
      </c>
      <c r="H5877" s="7">
        <v>43404.825856481482</v>
      </c>
      <c r="I5877" s="7">
        <v>43400.990763888891</v>
      </c>
      <c r="J5877" s="4">
        <f t="shared" si="458"/>
        <v>2018</v>
      </c>
      <c r="K5877" s="4">
        <f t="shared" si="459"/>
        <v>10</v>
      </c>
      <c r="L5877" s="6">
        <f t="shared" si="460"/>
        <v>331351.99999990873</v>
      </c>
      <c r="M5877" s="8">
        <f t="shared" si="456"/>
        <v>5522.5333333318122</v>
      </c>
      <c r="N5877" s="8">
        <f t="shared" si="457"/>
        <v>5522.5333333318122</v>
      </c>
      <c r="O5877" s="18">
        <v>1</v>
      </c>
      <c r="P5877" s="6" t="s">
        <v>9685</v>
      </c>
      <c r="Q5877" s="6" t="s">
        <v>24</v>
      </c>
    </row>
    <row r="5878" spans="1:17" ht="15">
      <c r="A5878" s="6" t="s">
        <v>17</v>
      </c>
      <c r="B5878" s="6" t="s">
        <v>18</v>
      </c>
      <c r="C5878" s="6" t="s">
        <v>35</v>
      </c>
      <c r="D5878" s="6" t="s">
        <v>9686</v>
      </c>
      <c r="E5878" s="6">
        <v>1</v>
      </c>
      <c r="F5878" s="6" t="s">
        <v>1970</v>
      </c>
      <c r="G5878" s="6" t="s">
        <v>22</v>
      </c>
      <c r="H5878" s="7">
        <v>43413.704097222224</v>
      </c>
      <c r="I5878" s="7">
        <v>43400.990763888891</v>
      </c>
      <c r="J5878" s="4">
        <f t="shared" si="458"/>
        <v>2018</v>
      </c>
      <c r="K5878" s="4">
        <f t="shared" si="459"/>
        <v>10</v>
      </c>
      <c r="L5878" s="6">
        <f t="shared" si="460"/>
        <v>1098431.9999999832</v>
      </c>
      <c r="M5878" s="8">
        <f t="shared" si="456"/>
        <v>18307.199999999721</v>
      </c>
      <c r="N5878" s="8">
        <f t="shared" si="457"/>
        <v>18307.199999999721</v>
      </c>
      <c r="O5878" s="18">
        <v>1</v>
      </c>
      <c r="P5878" s="6" t="s">
        <v>9687</v>
      </c>
      <c r="Q5878" s="6" t="s">
        <v>24</v>
      </c>
    </row>
    <row r="5879" spans="1:17" ht="15">
      <c r="A5879" s="6" t="s">
        <v>17</v>
      </c>
      <c r="B5879" s="6" t="s">
        <v>18</v>
      </c>
      <c r="C5879" s="6" t="s">
        <v>35</v>
      </c>
      <c r="D5879" s="6" t="s">
        <v>9688</v>
      </c>
      <c r="E5879" s="6">
        <v>1</v>
      </c>
      <c r="F5879" s="6" t="s">
        <v>1970</v>
      </c>
      <c r="G5879" s="6" t="s">
        <v>22</v>
      </c>
      <c r="H5879" s="7">
        <v>43404.82644675926</v>
      </c>
      <c r="I5879" s="7">
        <v>43400.990763888891</v>
      </c>
      <c r="J5879" s="4">
        <f t="shared" si="458"/>
        <v>2018</v>
      </c>
      <c r="K5879" s="4">
        <f t="shared" si="459"/>
        <v>10</v>
      </c>
      <c r="L5879" s="6">
        <f t="shared" si="460"/>
        <v>331402.99999988638</v>
      </c>
      <c r="M5879" s="8">
        <f t="shared" si="456"/>
        <v>5523.3833333314396</v>
      </c>
      <c r="N5879" s="8">
        <f t="shared" si="457"/>
        <v>5523.3833333314396</v>
      </c>
      <c r="O5879" s="18">
        <v>1</v>
      </c>
      <c r="P5879" s="6" t="s">
        <v>9689</v>
      </c>
      <c r="Q5879" s="6" t="s">
        <v>24</v>
      </c>
    </row>
    <row r="5880" spans="1:17" ht="15">
      <c r="A5880" s="6" t="s">
        <v>17</v>
      </c>
      <c r="B5880" s="6" t="s">
        <v>18</v>
      </c>
      <c r="C5880" s="6" t="s">
        <v>35</v>
      </c>
      <c r="D5880" s="6" t="s">
        <v>2785</v>
      </c>
      <c r="E5880" s="6">
        <v>2</v>
      </c>
      <c r="F5880" s="6" t="s">
        <v>1970</v>
      </c>
      <c r="G5880" s="6" t="s">
        <v>22</v>
      </c>
      <c r="H5880" s="7">
        <v>43404.813125000001</v>
      </c>
      <c r="I5880" s="7">
        <v>43400.990763888891</v>
      </c>
      <c r="J5880" s="4">
        <f t="shared" si="458"/>
        <v>2018</v>
      </c>
      <c r="K5880" s="4">
        <f t="shared" si="459"/>
        <v>10</v>
      </c>
      <c r="L5880" s="6">
        <f t="shared" si="460"/>
        <v>330251.99999988545</v>
      </c>
      <c r="M5880" s="8">
        <f t="shared" si="456"/>
        <v>5504.1999999980908</v>
      </c>
      <c r="N5880" s="8">
        <f t="shared" si="457"/>
        <v>11008.399999996182</v>
      </c>
      <c r="O5880" s="18">
        <v>1</v>
      </c>
      <c r="P5880" s="6" t="s">
        <v>9690</v>
      </c>
      <c r="Q5880" s="6" t="s">
        <v>24</v>
      </c>
    </row>
    <row r="5881" spans="1:17" ht="15">
      <c r="A5881" s="6" t="s">
        <v>17</v>
      </c>
      <c r="B5881" s="6" t="s">
        <v>18</v>
      </c>
      <c r="C5881" s="6" t="s">
        <v>35</v>
      </c>
      <c r="D5881" s="6" t="s">
        <v>9691</v>
      </c>
      <c r="E5881" s="6">
        <v>1</v>
      </c>
      <c r="F5881" s="6" t="s">
        <v>1970</v>
      </c>
      <c r="G5881" s="6" t="s">
        <v>22</v>
      </c>
      <c r="H5881" s="7">
        <v>43413.376944444448</v>
      </c>
      <c r="I5881" s="7">
        <v>43400.990763888891</v>
      </c>
      <c r="J5881" s="4">
        <f t="shared" si="458"/>
        <v>2018</v>
      </c>
      <c r="K5881" s="4">
        <f t="shared" si="459"/>
        <v>10</v>
      </c>
      <c r="L5881" s="6">
        <f t="shared" si="460"/>
        <v>1070166.0000001313</v>
      </c>
      <c r="M5881" s="8">
        <f t="shared" si="456"/>
        <v>17836.100000002189</v>
      </c>
      <c r="N5881" s="8">
        <f t="shared" si="457"/>
        <v>17836.100000002189</v>
      </c>
      <c r="O5881" s="18">
        <v>1</v>
      </c>
      <c r="P5881" s="6" t="s">
        <v>9692</v>
      </c>
      <c r="Q5881" s="6" t="s">
        <v>24</v>
      </c>
    </row>
    <row r="5882" spans="1:17" ht="15">
      <c r="A5882" s="6" t="s">
        <v>17</v>
      </c>
      <c r="B5882" s="6" t="s">
        <v>18</v>
      </c>
      <c r="C5882" s="6" t="s">
        <v>35</v>
      </c>
      <c r="D5882" s="6" t="s">
        <v>123</v>
      </c>
      <c r="E5882" s="6">
        <v>7</v>
      </c>
      <c r="F5882" s="6" t="s">
        <v>1970</v>
      </c>
      <c r="G5882" s="6" t="s">
        <v>22</v>
      </c>
      <c r="H5882" s="7">
        <v>43403.321319444447</v>
      </c>
      <c r="I5882" s="7">
        <v>43400.990763888891</v>
      </c>
      <c r="J5882" s="4">
        <f t="shared" si="458"/>
        <v>2018</v>
      </c>
      <c r="K5882" s="4">
        <f t="shared" si="459"/>
        <v>10</v>
      </c>
      <c r="L5882" s="6">
        <f t="shared" si="460"/>
        <v>201360.00000005588</v>
      </c>
      <c r="M5882" s="8">
        <f t="shared" si="456"/>
        <v>3356.0000000009313</v>
      </c>
      <c r="N5882" s="8">
        <f t="shared" si="457"/>
        <v>23492.000000006519</v>
      </c>
      <c r="O5882" s="18">
        <v>1</v>
      </c>
      <c r="P5882" s="6" t="s">
        <v>9693</v>
      </c>
      <c r="Q5882" s="6" t="s">
        <v>24</v>
      </c>
    </row>
    <row r="5883" spans="1:17" ht="15">
      <c r="A5883" s="6" t="s">
        <v>17</v>
      </c>
      <c r="B5883" s="6" t="s">
        <v>18</v>
      </c>
      <c r="C5883" s="6" t="s">
        <v>35</v>
      </c>
      <c r="D5883" s="6" t="s">
        <v>9694</v>
      </c>
      <c r="E5883" s="6">
        <v>1</v>
      </c>
      <c r="F5883" s="6" t="s">
        <v>1970</v>
      </c>
      <c r="G5883" s="6" t="s">
        <v>22</v>
      </c>
      <c r="H5883" s="7">
        <v>43403.325682870367</v>
      </c>
      <c r="I5883" s="7">
        <v>43400.990763888891</v>
      </c>
      <c r="J5883" s="4">
        <f t="shared" si="458"/>
        <v>2018</v>
      </c>
      <c r="K5883" s="4">
        <f t="shared" si="459"/>
        <v>10</v>
      </c>
      <c r="L5883" s="6">
        <f t="shared" si="460"/>
        <v>201736.99999954551</v>
      </c>
      <c r="M5883" s="8">
        <f t="shared" si="456"/>
        <v>3362.2833333257586</v>
      </c>
      <c r="N5883" s="8">
        <f t="shared" si="457"/>
        <v>3362.2833333257586</v>
      </c>
      <c r="O5883" s="18">
        <v>1</v>
      </c>
      <c r="P5883" s="6" t="s">
        <v>9695</v>
      </c>
      <c r="Q5883" s="6" t="s">
        <v>24</v>
      </c>
    </row>
    <row r="5884" spans="1:17" ht="15">
      <c r="A5884" s="6" t="s">
        <v>17</v>
      </c>
      <c r="B5884" s="6" t="s">
        <v>18</v>
      </c>
      <c r="C5884" s="6" t="s">
        <v>35</v>
      </c>
      <c r="D5884" s="6" t="s">
        <v>9696</v>
      </c>
      <c r="E5884" s="6">
        <v>1</v>
      </c>
      <c r="F5884" s="6" t="s">
        <v>1970</v>
      </c>
      <c r="G5884" s="6" t="s">
        <v>22</v>
      </c>
      <c r="H5884" s="7">
        <v>43413.709733796299</v>
      </c>
      <c r="I5884" s="7">
        <v>43400.990763888891</v>
      </c>
      <c r="J5884" s="4">
        <f t="shared" si="458"/>
        <v>2018</v>
      </c>
      <c r="K5884" s="4">
        <f t="shared" si="459"/>
        <v>10</v>
      </c>
      <c r="L5884" s="6">
        <f t="shared" si="460"/>
        <v>1098919.000000041</v>
      </c>
      <c r="M5884" s="8">
        <f t="shared" si="456"/>
        <v>18315.31666666735</v>
      </c>
      <c r="N5884" s="8">
        <f t="shared" si="457"/>
        <v>18315.31666666735</v>
      </c>
      <c r="O5884" s="18">
        <v>1</v>
      </c>
      <c r="P5884" s="6" t="s">
        <v>9697</v>
      </c>
      <c r="Q5884" s="6" t="s">
        <v>24</v>
      </c>
    </row>
    <row r="5885" spans="1:17" ht="15">
      <c r="A5885" s="6" t="s">
        <v>17</v>
      </c>
      <c r="B5885" s="6" t="s">
        <v>18</v>
      </c>
      <c r="C5885" s="6" t="s">
        <v>35</v>
      </c>
      <c r="D5885" s="6" t="s">
        <v>3451</v>
      </c>
      <c r="E5885" s="6">
        <v>8</v>
      </c>
      <c r="F5885" s="6" t="s">
        <v>1970</v>
      </c>
      <c r="G5885" s="6" t="s">
        <v>22</v>
      </c>
      <c r="H5885" s="7">
        <v>43406.348136574074</v>
      </c>
      <c r="I5885" s="7">
        <v>43400.990763888891</v>
      </c>
      <c r="J5885" s="4">
        <f t="shared" si="458"/>
        <v>2018</v>
      </c>
      <c r="K5885" s="4">
        <f t="shared" si="459"/>
        <v>10</v>
      </c>
      <c r="L5885" s="6">
        <f t="shared" si="460"/>
        <v>462876.99999979232</v>
      </c>
      <c r="M5885" s="8">
        <f t="shared" si="456"/>
        <v>7714.6166666632053</v>
      </c>
      <c r="N5885" s="8">
        <f t="shared" si="457"/>
        <v>61716.933333305642</v>
      </c>
      <c r="O5885" s="18">
        <v>1</v>
      </c>
      <c r="P5885" s="6" t="s">
        <v>9698</v>
      </c>
      <c r="Q5885" s="6" t="s">
        <v>24</v>
      </c>
    </row>
    <row r="5886" spans="1:17" ht="15">
      <c r="A5886" s="6" t="s">
        <v>17</v>
      </c>
      <c r="B5886" s="6" t="s">
        <v>18</v>
      </c>
      <c r="C5886" s="6" t="s">
        <v>35</v>
      </c>
      <c r="D5886" s="6" t="s">
        <v>9699</v>
      </c>
      <c r="E5886" s="6">
        <v>1</v>
      </c>
      <c r="F5886" s="6" t="s">
        <v>1970</v>
      </c>
      <c r="G5886" s="6" t="s">
        <v>22</v>
      </c>
      <c r="H5886" s="7">
        <v>43403.327476851853</v>
      </c>
      <c r="I5886" s="7">
        <v>43400.990763888891</v>
      </c>
      <c r="J5886" s="4">
        <f t="shared" si="458"/>
        <v>2018</v>
      </c>
      <c r="K5886" s="4">
        <f t="shared" si="459"/>
        <v>10</v>
      </c>
      <c r="L5886" s="6">
        <f t="shared" si="460"/>
        <v>201891.99999994598</v>
      </c>
      <c r="M5886" s="8">
        <f t="shared" si="456"/>
        <v>3364.8666666657664</v>
      </c>
      <c r="N5886" s="8">
        <f t="shared" si="457"/>
        <v>3364.8666666657664</v>
      </c>
      <c r="O5886" s="18">
        <v>1</v>
      </c>
      <c r="P5886" s="6" t="s">
        <v>9700</v>
      </c>
      <c r="Q5886" s="6" t="s">
        <v>24</v>
      </c>
    </row>
    <row r="5887" spans="1:17" ht="15">
      <c r="A5887" s="6" t="s">
        <v>17</v>
      </c>
      <c r="B5887" s="6" t="s">
        <v>18</v>
      </c>
      <c r="C5887" s="6" t="s">
        <v>35</v>
      </c>
      <c r="D5887" s="6" t="s">
        <v>9701</v>
      </c>
      <c r="E5887" s="6">
        <v>6</v>
      </c>
      <c r="F5887" s="6" t="s">
        <v>1970</v>
      </c>
      <c r="G5887" s="6" t="s">
        <v>22</v>
      </c>
      <c r="H5887" s="7">
        <v>43403.321539351855</v>
      </c>
      <c r="I5887" s="7">
        <v>43400.990763888891</v>
      </c>
      <c r="J5887" s="4">
        <f t="shared" si="458"/>
        <v>2018</v>
      </c>
      <c r="K5887" s="4">
        <f t="shared" si="459"/>
        <v>10</v>
      </c>
      <c r="L5887" s="6">
        <f t="shared" si="460"/>
        <v>201379.00000009686</v>
      </c>
      <c r="M5887" s="8">
        <f t="shared" si="456"/>
        <v>3356.316666668281</v>
      </c>
      <c r="N5887" s="8">
        <f t="shared" si="457"/>
        <v>20137.900000009686</v>
      </c>
      <c r="O5887" s="18">
        <v>1</v>
      </c>
      <c r="P5887" s="6" t="s">
        <v>9702</v>
      </c>
      <c r="Q5887" s="6" t="s">
        <v>24</v>
      </c>
    </row>
    <row r="5888" spans="1:17" ht="15">
      <c r="A5888" s="6" t="s">
        <v>17</v>
      </c>
      <c r="B5888" s="6" t="s">
        <v>18</v>
      </c>
      <c r="C5888" s="6" t="s">
        <v>35</v>
      </c>
      <c r="D5888" s="6" t="s">
        <v>9703</v>
      </c>
      <c r="E5888" s="6">
        <v>1</v>
      </c>
      <c r="F5888" s="6" t="s">
        <v>1970</v>
      </c>
      <c r="G5888" s="6" t="s">
        <v>22</v>
      </c>
      <c r="H5888" s="7">
        <v>43403.328449074077</v>
      </c>
      <c r="I5888" s="7">
        <v>43400.990763888891</v>
      </c>
      <c r="J5888" s="4">
        <f t="shared" si="458"/>
        <v>2018</v>
      </c>
      <c r="K5888" s="4">
        <f t="shared" si="459"/>
        <v>10</v>
      </c>
      <c r="L5888" s="6">
        <f t="shared" si="460"/>
        <v>201976.00000009406</v>
      </c>
      <c r="M5888" s="8">
        <f t="shared" si="461" ref="M5888:M5951">+L5888/60</f>
        <v>3366.2666666682344</v>
      </c>
      <c r="N5888" s="8">
        <f t="shared" si="462" ref="N5888:N5951">+M5888*E5888</f>
        <v>3366.2666666682344</v>
      </c>
      <c r="O5888" s="18">
        <v>1</v>
      </c>
      <c r="P5888" s="6" t="s">
        <v>9704</v>
      </c>
      <c r="Q5888" s="6" t="s">
        <v>24</v>
      </c>
    </row>
    <row r="5889" spans="1:17" ht="15">
      <c r="A5889" s="6" t="s">
        <v>17</v>
      </c>
      <c r="B5889" s="6" t="s">
        <v>18</v>
      </c>
      <c r="C5889" s="6" t="s">
        <v>35</v>
      </c>
      <c r="D5889" s="6" t="s">
        <v>9705</v>
      </c>
      <c r="E5889" s="6">
        <v>1</v>
      </c>
      <c r="F5889" s="6" t="s">
        <v>1970</v>
      </c>
      <c r="G5889" s="6" t="s">
        <v>22</v>
      </c>
      <c r="H5889" s="7">
        <v>43403.324965277781</v>
      </c>
      <c r="I5889" s="7">
        <v>43400.990763888891</v>
      </c>
      <c r="J5889" s="4">
        <f t="shared" si="458"/>
        <v>2018</v>
      </c>
      <c r="K5889" s="4">
        <f t="shared" si="459"/>
        <v>10</v>
      </c>
      <c r="L5889" s="6">
        <f t="shared" si="460"/>
        <v>201675.0000001397</v>
      </c>
      <c r="M5889" s="8">
        <f t="shared" si="461"/>
        <v>3361.2500000023283</v>
      </c>
      <c r="N5889" s="8">
        <f t="shared" si="462"/>
        <v>3361.2500000023283</v>
      </c>
      <c r="O5889" s="18">
        <v>1</v>
      </c>
      <c r="P5889" s="6" t="s">
        <v>9706</v>
      </c>
      <c r="Q5889" s="6" t="s">
        <v>24</v>
      </c>
    </row>
    <row r="5890" spans="1:17" ht="15">
      <c r="A5890" s="6" t="s">
        <v>17</v>
      </c>
      <c r="B5890" s="6" t="s">
        <v>18</v>
      </c>
      <c r="C5890" s="6" t="s">
        <v>35</v>
      </c>
      <c r="D5890" s="6" t="s">
        <v>9707</v>
      </c>
      <c r="E5890" s="6">
        <v>1</v>
      </c>
      <c r="F5890" s="6" t="s">
        <v>1970</v>
      </c>
      <c r="G5890" s="6" t="s">
        <v>22</v>
      </c>
      <c r="H5890" s="7">
        <v>43403.325231481482</v>
      </c>
      <c r="I5890" s="7">
        <v>43400.990763888891</v>
      </c>
      <c r="J5890" s="4">
        <f t="shared" si="458"/>
        <v>2018</v>
      </c>
      <c r="K5890" s="4">
        <f t="shared" si="459"/>
        <v>10</v>
      </c>
      <c r="L5890" s="6">
        <f t="shared" si="460"/>
        <v>201697.99999985844</v>
      </c>
      <c r="M5890" s="8">
        <f t="shared" si="461"/>
        <v>3361.633333330974</v>
      </c>
      <c r="N5890" s="8">
        <f t="shared" si="462"/>
        <v>3361.633333330974</v>
      </c>
      <c r="O5890" s="18">
        <v>1</v>
      </c>
      <c r="P5890" s="6" t="s">
        <v>9708</v>
      </c>
      <c r="Q5890" s="6" t="s">
        <v>24</v>
      </c>
    </row>
    <row r="5891" spans="1:17" ht="15">
      <c r="A5891" s="6" t="s">
        <v>17</v>
      </c>
      <c r="B5891" s="6" t="s">
        <v>18</v>
      </c>
      <c r="C5891" s="6" t="s">
        <v>35</v>
      </c>
      <c r="D5891" s="6" t="s">
        <v>6508</v>
      </c>
      <c r="E5891" s="6">
        <v>3</v>
      </c>
      <c r="F5891" s="6" t="s">
        <v>1970</v>
      </c>
      <c r="G5891" s="6" t="s">
        <v>22</v>
      </c>
      <c r="H5891" s="7">
        <v>43406.350462962961</v>
      </c>
      <c r="I5891" s="7">
        <v>43400.990763888891</v>
      </c>
      <c r="J5891" s="4">
        <f t="shared" si="463" ref="J5891:J5954">YEAR(I5891)</f>
        <v>2018</v>
      </c>
      <c r="K5891" s="4">
        <f t="shared" si="464" ref="K5891:K5954">MONTH(I5891)</f>
        <v>10</v>
      </c>
      <c r="L5891" s="6">
        <f t="shared" si="460"/>
        <v>463077.99999963026</v>
      </c>
      <c r="M5891" s="8">
        <f t="shared" si="461"/>
        <v>7717.9666666605044</v>
      </c>
      <c r="N5891" s="8">
        <f t="shared" si="462"/>
        <v>23153.899999981513</v>
      </c>
      <c r="O5891" s="18">
        <v>1</v>
      </c>
      <c r="P5891" s="6" t="s">
        <v>9709</v>
      </c>
      <c r="Q5891" s="6" t="s">
        <v>24</v>
      </c>
    </row>
    <row r="5892" spans="1:17" ht="15">
      <c r="A5892" s="6" t="s">
        <v>17</v>
      </c>
      <c r="B5892" s="6" t="s">
        <v>18</v>
      </c>
      <c r="C5892" s="6" t="s">
        <v>35</v>
      </c>
      <c r="D5892" s="6" t="s">
        <v>9710</v>
      </c>
      <c r="E5892" s="6">
        <v>3</v>
      </c>
      <c r="F5892" s="6" t="s">
        <v>1970</v>
      </c>
      <c r="G5892" s="6" t="s">
        <v>22</v>
      </c>
      <c r="H5892" s="7">
        <v>43404.825532407405</v>
      </c>
      <c r="I5892" s="7">
        <v>43400.990763888891</v>
      </c>
      <c r="J5892" s="4">
        <f t="shared" si="463"/>
        <v>2018</v>
      </c>
      <c r="K5892" s="4">
        <f t="shared" si="464"/>
        <v>10</v>
      </c>
      <c r="L5892" s="6">
        <f t="shared" si="460"/>
        <v>331323.99999964982</v>
      </c>
      <c r="M5892" s="8">
        <f t="shared" si="461"/>
        <v>5522.0666666608304</v>
      </c>
      <c r="N5892" s="8">
        <f t="shared" si="462"/>
        <v>16566.199999982491</v>
      </c>
      <c r="O5892" s="18">
        <v>1</v>
      </c>
      <c r="P5892" s="6" t="s">
        <v>9711</v>
      </c>
      <c r="Q5892" s="6" t="s">
        <v>24</v>
      </c>
    </row>
    <row r="5893" spans="1:17" ht="15">
      <c r="A5893" s="6" t="s">
        <v>17</v>
      </c>
      <c r="B5893" s="6" t="s">
        <v>18</v>
      </c>
      <c r="C5893" s="6" t="s">
        <v>35</v>
      </c>
      <c r="D5893" s="6" t="s">
        <v>3883</v>
      </c>
      <c r="E5893" s="6">
        <v>1</v>
      </c>
      <c r="F5893" s="6" t="s">
        <v>1970</v>
      </c>
      <c r="G5893" s="6" t="s">
        <v>22</v>
      </c>
      <c r="H5893" s="7">
        <v>43403.32240740741</v>
      </c>
      <c r="I5893" s="7">
        <v>43400.990763888891</v>
      </c>
      <c r="J5893" s="4">
        <f t="shared" si="463"/>
        <v>2018</v>
      </c>
      <c r="K5893" s="4">
        <f t="shared" si="464"/>
        <v>10</v>
      </c>
      <c r="L5893" s="6">
        <f t="shared" si="460"/>
        <v>201454.00000002701</v>
      </c>
      <c r="M5893" s="8">
        <f t="shared" si="461"/>
        <v>3357.5666666671168</v>
      </c>
      <c r="N5893" s="8">
        <f t="shared" si="462"/>
        <v>3357.5666666671168</v>
      </c>
      <c r="O5893" s="18">
        <v>1</v>
      </c>
      <c r="P5893" s="6" t="s">
        <v>9712</v>
      </c>
      <c r="Q5893" s="6" t="s">
        <v>24</v>
      </c>
    </row>
    <row r="5894" spans="1:17" ht="15">
      <c r="A5894" s="6" t="s">
        <v>17</v>
      </c>
      <c r="B5894" s="6" t="s">
        <v>18</v>
      </c>
      <c r="C5894" s="6" t="s">
        <v>35</v>
      </c>
      <c r="D5894" s="6" t="s">
        <v>9713</v>
      </c>
      <c r="E5894" s="6">
        <v>1</v>
      </c>
      <c r="F5894" s="6" t="s">
        <v>1970</v>
      </c>
      <c r="G5894" s="6" t="s">
        <v>22</v>
      </c>
      <c r="H5894" s="7">
        <v>43403.326342592591</v>
      </c>
      <c r="I5894" s="7">
        <v>43400.990763888891</v>
      </c>
      <c r="J5894" s="4">
        <f t="shared" si="463"/>
        <v>2018</v>
      </c>
      <c r="K5894" s="4">
        <f t="shared" si="464"/>
        <v>10</v>
      </c>
      <c r="L5894" s="6">
        <f t="shared" si="460"/>
        <v>201793.99999966845</v>
      </c>
      <c r="M5894" s="8">
        <f t="shared" si="461"/>
        <v>3363.2333333278075</v>
      </c>
      <c r="N5894" s="8">
        <f t="shared" si="462"/>
        <v>3363.2333333278075</v>
      </c>
      <c r="O5894" s="18">
        <v>1</v>
      </c>
      <c r="P5894" s="6" t="s">
        <v>9714</v>
      </c>
      <c r="Q5894" s="6" t="s">
        <v>24</v>
      </c>
    </row>
    <row r="5895" spans="1:17" ht="15">
      <c r="A5895" s="6" t="s">
        <v>17</v>
      </c>
      <c r="B5895" s="6" t="s">
        <v>18</v>
      </c>
      <c r="C5895" s="6" t="s">
        <v>35</v>
      </c>
      <c r="D5895" s="6" t="s">
        <v>9715</v>
      </c>
      <c r="E5895" s="6">
        <v>1</v>
      </c>
      <c r="F5895" s="6" t="s">
        <v>1970</v>
      </c>
      <c r="G5895" s="6" t="s">
        <v>22</v>
      </c>
      <c r="H5895" s="7">
        <v>43403.327627314815</v>
      </c>
      <c r="I5895" s="7">
        <v>43400.990763888891</v>
      </c>
      <c r="J5895" s="4">
        <f t="shared" si="463"/>
        <v>2018</v>
      </c>
      <c r="K5895" s="4">
        <f t="shared" si="464"/>
        <v>10</v>
      </c>
      <c r="L5895" s="6">
        <f t="shared" si="460"/>
        <v>201904.99999984168</v>
      </c>
      <c r="M5895" s="8">
        <f t="shared" si="461"/>
        <v>3365.0833333306946</v>
      </c>
      <c r="N5895" s="8">
        <f t="shared" si="462"/>
        <v>3365.0833333306946</v>
      </c>
      <c r="O5895" s="18">
        <v>1</v>
      </c>
      <c r="P5895" s="6" t="s">
        <v>9716</v>
      </c>
      <c r="Q5895" s="6" t="s">
        <v>24</v>
      </c>
    </row>
    <row r="5896" spans="1:17" ht="15">
      <c r="A5896" s="6" t="s">
        <v>17</v>
      </c>
      <c r="B5896" s="6" t="s">
        <v>18</v>
      </c>
      <c r="C5896" s="6" t="s">
        <v>35</v>
      </c>
      <c r="D5896" s="6" t="s">
        <v>1670</v>
      </c>
      <c r="E5896" s="6">
        <v>5</v>
      </c>
      <c r="F5896" s="6" t="s">
        <v>1970</v>
      </c>
      <c r="G5896" s="6" t="s">
        <v>22</v>
      </c>
      <c r="H5896" s="7">
        <v>43404.825185185182</v>
      </c>
      <c r="I5896" s="7">
        <v>43400.990763888891</v>
      </c>
      <c r="J5896" s="4">
        <f t="shared" si="463"/>
        <v>2018</v>
      </c>
      <c r="K5896" s="4">
        <f t="shared" si="464"/>
        <v>10</v>
      </c>
      <c r="L5896" s="6">
        <f t="shared" si="460"/>
        <v>331293.99999955203</v>
      </c>
      <c r="M5896" s="8">
        <f t="shared" si="461"/>
        <v>5521.5666666592006</v>
      </c>
      <c r="N5896" s="8">
        <f t="shared" si="462"/>
        <v>27607.833333296003</v>
      </c>
      <c r="O5896" s="18">
        <v>1</v>
      </c>
      <c r="P5896" s="6" t="s">
        <v>9717</v>
      </c>
      <c r="Q5896" s="6" t="s">
        <v>24</v>
      </c>
    </row>
    <row r="5897" spans="1:17" ht="15">
      <c r="A5897" s="6" t="s">
        <v>17</v>
      </c>
      <c r="B5897" s="6" t="s">
        <v>18</v>
      </c>
      <c r="C5897" s="6" t="s">
        <v>35</v>
      </c>
      <c r="D5897" s="6" t="s">
        <v>9718</v>
      </c>
      <c r="E5897" s="6">
        <v>1</v>
      </c>
      <c r="F5897" s="6" t="s">
        <v>1970</v>
      </c>
      <c r="G5897" s="6" t="s">
        <v>22</v>
      </c>
      <c r="H5897" s="7">
        <v>43403.327326388891</v>
      </c>
      <c r="I5897" s="7">
        <v>43400.990763888891</v>
      </c>
      <c r="J5897" s="4">
        <f t="shared" si="463"/>
        <v>2018</v>
      </c>
      <c r="K5897" s="4">
        <f t="shared" si="464"/>
        <v>10</v>
      </c>
      <c r="L5897" s="6">
        <f t="shared" si="460"/>
        <v>201879.00000005029</v>
      </c>
      <c r="M5897" s="8">
        <f t="shared" si="461"/>
        <v>3364.6500000008382</v>
      </c>
      <c r="N5897" s="8">
        <f t="shared" si="462"/>
        <v>3364.6500000008382</v>
      </c>
      <c r="O5897" s="18">
        <v>1</v>
      </c>
      <c r="P5897" s="6" t="s">
        <v>9719</v>
      </c>
      <c r="Q5897" s="6" t="s">
        <v>24</v>
      </c>
    </row>
    <row r="5898" spans="1:17" ht="15">
      <c r="A5898" s="6" t="s">
        <v>17</v>
      </c>
      <c r="B5898" s="6" t="s">
        <v>18</v>
      </c>
      <c r="C5898" s="6" t="s">
        <v>35</v>
      </c>
      <c r="D5898" s="6" t="s">
        <v>3251</v>
      </c>
      <c r="E5898" s="6">
        <v>8</v>
      </c>
      <c r="F5898" s="6" t="s">
        <v>1970</v>
      </c>
      <c r="G5898" s="6" t="s">
        <v>22</v>
      </c>
      <c r="H5898" s="7">
        <v>43404.826631944445</v>
      </c>
      <c r="I5898" s="7">
        <v>43400.990763888891</v>
      </c>
      <c r="J5898" s="4">
        <f t="shared" si="463"/>
        <v>2018</v>
      </c>
      <c r="K5898" s="4">
        <f t="shared" si="464"/>
        <v>10</v>
      </c>
      <c r="L5898" s="6">
        <f t="shared" si="465" ref="L5898:L5961">(H5898-I5898)*60*24*60</f>
        <v>331418.99999985471</v>
      </c>
      <c r="M5898" s="8">
        <f t="shared" si="461"/>
        <v>5523.6499999975786</v>
      </c>
      <c r="N5898" s="8">
        <f t="shared" si="462"/>
        <v>44189.199999980628</v>
      </c>
      <c r="O5898" s="18">
        <v>1</v>
      </c>
      <c r="P5898" s="6" t="s">
        <v>9720</v>
      </c>
      <c r="Q5898" s="6" t="s">
        <v>24</v>
      </c>
    </row>
    <row r="5899" spans="1:17" ht="15">
      <c r="A5899" s="6" t="s">
        <v>17</v>
      </c>
      <c r="B5899" s="6" t="s">
        <v>18</v>
      </c>
      <c r="C5899" s="6" t="s">
        <v>35</v>
      </c>
      <c r="D5899" s="6" t="s">
        <v>9721</v>
      </c>
      <c r="E5899" s="6">
        <v>1</v>
      </c>
      <c r="F5899" s="6" t="s">
        <v>1970</v>
      </c>
      <c r="G5899" s="6" t="s">
        <v>22</v>
      </c>
      <c r="H5899" s="7">
        <v>43403.326053240744</v>
      </c>
      <c r="I5899" s="7">
        <v>43400.990763888891</v>
      </c>
      <c r="J5899" s="4">
        <f t="shared" si="463"/>
        <v>2018</v>
      </c>
      <c r="K5899" s="4">
        <f t="shared" si="464"/>
        <v>10</v>
      </c>
      <c r="L5899" s="6">
        <f t="shared" si="465"/>
        <v>201769.00000011083</v>
      </c>
      <c r="M5899" s="8">
        <f t="shared" si="461"/>
        <v>3362.8166666685138</v>
      </c>
      <c r="N5899" s="8">
        <f t="shared" si="462"/>
        <v>3362.8166666685138</v>
      </c>
      <c r="O5899" s="18">
        <v>1</v>
      </c>
      <c r="P5899" s="6" t="s">
        <v>9722</v>
      </c>
      <c r="Q5899" s="6" t="s">
        <v>24</v>
      </c>
    </row>
    <row r="5900" spans="1:17" ht="15">
      <c r="A5900" s="6" t="s">
        <v>17</v>
      </c>
      <c r="B5900" s="6" t="s">
        <v>18</v>
      </c>
      <c r="C5900" s="6" t="s">
        <v>35</v>
      </c>
      <c r="D5900" s="6" t="s">
        <v>9723</v>
      </c>
      <c r="E5900" s="6">
        <v>2</v>
      </c>
      <c r="F5900" s="6" t="s">
        <v>1970</v>
      </c>
      <c r="G5900" s="6" t="s">
        <v>22</v>
      </c>
      <c r="H5900" s="7">
        <v>43403.329074074078</v>
      </c>
      <c r="I5900" s="7">
        <v>43400.990763888891</v>
      </c>
      <c r="J5900" s="4">
        <f t="shared" si="463"/>
        <v>2018</v>
      </c>
      <c r="K5900" s="4">
        <f t="shared" si="464"/>
        <v>10</v>
      </c>
      <c r="L5900" s="6">
        <f t="shared" si="465"/>
        <v>202030.00000014435</v>
      </c>
      <c r="M5900" s="8">
        <f t="shared" si="461"/>
        <v>3367.1666666690726</v>
      </c>
      <c r="N5900" s="8">
        <f t="shared" si="462"/>
        <v>6734.3333333381452</v>
      </c>
      <c r="O5900" s="18">
        <v>1</v>
      </c>
      <c r="P5900" s="6" t="s">
        <v>9724</v>
      </c>
      <c r="Q5900" s="6" t="s">
        <v>24</v>
      </c>
    </row>
    <row r="5901" spans="1:17" ht="15">
      <c r="A5901" s="6" t="s">
        <v>17</v>
      </c>
      <c r="B5901" s="6" t="s">
        <v>18</v>
      </c>
      <c r="C5901" s="6" t="s">
        <v>35</v>
      </c>
      <c r="D5901" s="6" t="s">
        <v>9725</v>
      </c>
      <c r="E5901" s="6">
        <v>1</v>
      </c>
      <c r="F5901" s="6" t="s">
        <v>1970</v>
      </c>
      <c r="G5901" s="6" t="s">
        <v>22</v>
      </c>
      <c r="H5901" s="7">
        <v>43413.377071759256</v>
      </c>
      <c r="I5901" s="7">
        <v>43400.990763888891</v>
      </c>
      <c r="J5901" s="4">
        <f t="shared" si="463"/>
        <v>2018</v>
      </c>
      <c r="K5901" s="4">
        <f t="shared" si="464"/>
        <v>10</v>
      </c>
      <c r="L5901" s="6">
        <f t="shared" si="465"/>
        <v>1070176.9999995595</v>
      </c>
      <c r="M5901" s="8">
        <f t="shared" si="461"/>
        <v>17836.283333325991</v>
      </c>
      <c r="N5901" s="8">
        <f t="shared" si="462"/>
        <v>17836.283333325991</v>
      </c>
      <c r="O5901" s="18">
        <v>1</v>
      </c>
      <c r="P5901" s="6" t="s">
        <v>9726</v>
      </c>
      <c r="Q5901" s="6" t="s">
        <v>24</v>
      </c>
    </row>
    <row r="5902" spans="1:17" ht="15">
      <c r="A5902" s="6" t="s">
        <v>17</v>
      </c>
      <c r="B5902" s="6" t="s">
        <v>18</v>
      </c>
      <c r="C5902" s="6" t="s">
        <v>35</v>
      </c>
      <c r="D5902" s="6" t="s">
        <v>729</v>
      </c>
      <c r="E5902" s="6">
        <v>4</v>
      </c>
      <c r="F5902" s="6" t="s">
        <v>1970</v>
      </c>
      <c r="G5902" s="6" t="s">
        <v>22</v>
      </c>
      <c r="H5902" s="7">
        <v>43404.825729166667</v>
      </c>
      <c r="I5902" s="7">
        <v>43400.990763888891</v>
      </c>
      <c r="J5902" s="4">
        <f t="shared" si="463"/>
        <v>2018</v>
      </c>
      <c r="K5902" s="4">
        <f t="shared" si="464"/>
        <v>10</v>
      </c>
      <c r="L5902" s="6">
        <f t="shared" si="465"/>
        <v>331340.99999985192</v>
      </c>
      <c r="M5902" s="8">
        <f t="shared" si="461"/>
        <v>5522.349999997532</v>
      </c>
      <c r="N5902" s="8">
        <f t="shared" si="462"/>
        <v>22089.399999990128</v>
      </c>
      <c r="O5902" s="18">
        <v>1</v>
      </c>
      <c r="P5902" s="6" t="s">
        <v>9727</v>
      </c>
      <c r="Q5902" s="6" t="s">
        <v>24</v>
      </c>
    </row>
    <row r="5903" spans="1:17" ht="15">
      <c r="A5903" s="6" t="s">
        <v>17</v>
      </c>
      <c r="B5903" s="6" t="s">
        <v>18</v>
      </c>
      <c r="C5903" s="6" t="s">
        <v>35</v>
      </c>
      <c r="D5903" s="6" t="s">
        <v>9728</v>
      </c>
      <c r="E5903" s="6">
        <v>1</v>
      </c>
      <c r="F5903" s="6" t="s">
        <v>1970</v>
      </c>
      <c r="G5903" s="6" t="s">
        <v>22</v>
      </c>
      <c r="H5903" s="7">
        <v>43403.328148148146</v>
      </c>
      <c r="I5903" s="7">
        <v>43400.990763888891</v>
      </c>
      <c r="J5903" s="4">
        <f t="shared" si="463"/>
        <v>2018</v>
      </c>
      <c r="K5903" s="4">
        <f t="shared" si="464"/>
        <v>10</v>
      </c>
      <c r="L5903" s="6">
        <f t="shared" si="465"/>
        <v>201949.99999967404</v>
      </c>
      <c r="M5903" s="8">
        <f t="shared" si="461"/>
        <v>3365.8333333279006</v>
      </c>
      <c r="N5903" s="8">
        <f t="shared" si="462"/>
        <v>3365.8333333279006</v>
      </c>
      <c r="O5903" s="18">
        <v>1</v>
      </c>
      <c r="P5903" s="6" t="s">
        <v>9729</v>
      </c>
      <c r="Q5903" s="6" t="s">
        <v>24</v>
      </c>
    </row>
    <row r="5904" spans="1:17" ht="15">
      <c r="A5904" s="6" t="s">
        <v>17</v>
      </c>
      <c r="B5904" s="6" t="s">
        <v>18</v>
      </c>
      <c r="C5904" s="6" t="s">
        <v>35</v>
      </c>
      <c r="D5904" s="6" t="s">
        <v>9730</v>
      </c>
      <c r="E5904" s="6">
        <v>1</v>
      </c>
      <c r="F5904" s="6" t="s">
        <v>1970</v>
      </c>
      <c r="G5904" s="6" t="s">
        <v>22</v>
      </c>
      <c r="H5904" s="7">
        <v>43404.826168981483</v>
      </c>
      <c r="I5904" s="7">
        <v>43400.990763888891</v>
      </c>
      <c r="J5904" s="4">
        <f t="shared" si="463"/>
        <v>2018</v>
      </c>
      <c r="K5904" s="4">
        <f t="shared" si="464"/>
        <v>10</v>
      </c>
      <c r="L5904" s="6">
        <f t="shared" si="465"/>
        <v>331378.99999993388</v>
      </c>
      <c r="M5904" s="8">
        <f t="shared" si="461"/>
        <v>5522.9833333322313</v>
      </c>
      <c r="N5904" s="8">
        <f t="shared" si="462"/>
        <v>5522.9833333322313</v>
      </c>
      <c r="O5904" s="18">
        <v>1</v>
      </c>
      <c r="P5904" s="6" t="s">
        <v>9731</v>
      </c>
      <c r="Q5904" s="6" t="s">
        <v>24</v>
      </c>
    </row>
    <row r="5905" spans="1:17" ht="15">
      <c r="A5905" s="6" t="s">
        <v>17</v>
      </c>
      <c r="B5905" s="6" t="s">
        <v>18</v>
      </c>
      <c r="C5905" s="6" t="s">
        <v>35</v>
      </c>
      <c r="D5905" s="6" t="s">
        <v>5171</v>
      </c>
      <c r="E5905" s="6">
        <v>5</v>
      </c>
      <c r="F5905" s="6" t="s">
        <v>1970</v>
      </c>
      <c r="G5905" s="6" t="s">
        <v>22</v>
      </c>
      <c r="H5905" s="7">
        <v>43403.326956018522</v>
      </c>
      <c r="I5905" s="7">
        <v>43400.990763888891</v>
      </c>
      <c r="J5905" s="4">
        <f t="shared" si="463"/>
        <v>2018</v>
      </c>
      <c r="K5905" s="4">
        <f t="shared" si="464"/>
        <v>10</v>
      </c>
      <c r="L5905" s="6">
        <f t="shared" si="465"/>
        <v>201847.00000011362</v>
      </c>
      <c r="M5905" s="8">
        <f t="shared" si="461"/>
        <v>3364.1166666685604</v>
      </c>
      <c r="N5905" s="8">
        <f t="shared" si="462"/>
        <v>16820.583333342802</v>
      </c>
      <c r="O5905" s="18">
        <v>1</v>
      </c>
      <c r="P5905" s="6" t="s">
        <v>9732</v>
      </c>
      <c r="Q5905" s="6" t="s">
        <v>24</v>
      </c>
    </row>
    <row r="5906" spans="1:17" ht="15">
      <c r="A5906" s="6" t="s">
        <v>17</v>
      </c>
      <c r="B5906" s="6" t="s">
        <v>41</v>
      </c>
      <c r="C5906" s="6" t="s">
        <v>62</v>
      </c>
      <c r="D5906" s="6" t="s">
        <v>9733</v>
      </c>
      <c r="E5906" s="6">
        <v>2</v>
      </c>
      <c r="F5906" s="6" t="s">
        <v>1970</v>
      </c>
      <c r="G5906" s="6" t="s">
        <v>22</v>
      </c>
      <c r="H5906" s="7">
        <v>43401.079861111109</v>
      </c>
      <c r="I5906" s="7">
        <v>43401.038275462961</v>
      </c>
      <c r="J5906" s="4">
        <f t="shared" si="463"/>
        <v>2018</v>
      </c>
      <c r="K5906" s="4">
        <f t="shared" si="464"/>
        <v>10</v>
      </c>
      <c r="L5906" s="6">
        <f t="shared" si="465"/>
        <v>3593.0000000400469</v>
      </c>
      <c r="M5906" s="8">
        <f t="shared" si="461"/>
        <v>59.883333334000781</v>
      </c>
      <c r="N5906" s="8">
        <f t="shared" si="462"/>
        <v>119.76666666800156</v>
      </c>
      <c r="O5906" s="18">
        <v>1</v>
      </c>
      <c r="P5906" s="6" t="s">
        <v>9734</v>
      </c>
      <c r="Q5906" s="6" t="s">
        <v>24</v>
      </c>
    </row>
    <row r="5907" spans="1:17" ht="15">
      <c r="A5907" s="6" t="s">
        <v>17</v>
      </c>
      <c r="B5907" s="6" t="s">
        <v>18</v>
      </c>
      <c r="C5907" s="6" t="s">
        <v>38</v>
      </c>
      <c r="D5907" s="6" t="s">
        <v>9735</v>
      </c>
      <c r="E5907" s="6">
        <v>1</v>
      </c>
      <c r="F5907" s="6" t="s">
        <v>1970</v>
      </c>
      <c r="G5907" s="6" t="s">
        <v>22</v>
      </c>
      <c r="H5907" s="7">
        <v>43401.360069444447</v>
      </c>
      <c r="I5907" s="7">
        <v>43401.34171296296</v>
      </c>
      <c r="J5907" s="4">
        <f t="shared" si="463"/>
        <v>2018</v>
      </c>
      <c r="K5907" s="4">
        <f t="shared" si="464"/>
        <v>10</v>
      </c>
      <c r="L5907" s="6">
        <f t="shared" si="465"/>
        <v>1586.0000004759058</v>
      </c>
      <c r="M5907" s="8">
        <f t="shared" si="461"/>
        <v>26.433333341265097</v>
      </c>
      <c r="N5907" s="8">
        <f t="shared" si="462"/>
        <v>26.433333341265097</v>
      </c>
      <c r="O5907" s="18">
        <v>1</v>
      </c>
      <c r="P5907" s="6" t="s">
        <v>9736</v>
      </c>
      <c r="Q5907" s="6" t="s">
        <v>24</v>
      </c>
    </row>
    <row r="5908" spans="1:17" ht="15">
      <c r="A5908" s="6" t="s">
        <v>17</v>
      </c>
      <c r="B5908" s="6" t="s">
        <v>18</v>
      </c>
      <c r="C5908" s="6" t="s">
        <v>38</v>
      </c>
      <c r="D5908" s="6" t="s">
        <v>9737</v>
      </c>
      <c r="E5908" s="6">
        <v>12</v>
      </c>
      <c r="F5908" s="6" t="s">
        <v>1970</v>
      </c>
      <c r="G5908" s="6" t="s">
        <v>22</v>
      </c>
      <c r="H5908" s="7">
        <v>43403.354537037034</v>
      </c>
      <c r="I5908" s="7">
        <v>43401.343842592592</v>
      </c>
      <c r="J5908" s="4">
        <f t="shared" si="463"/>
        <v>2018</v>
      </c>
      <c r="K5908" s="4">
        <f t="shared" si="464"/>
        <v>10</v>
      </c>
      <c r="L5908" s="6">
        <f t="shared" si="465"/>
        <v>173723.99999974295</v>
      </c>
      <c r="M5908" s="8">
        <f t="shared" si="461"/>
        <v>2895.3999999957159</v>
      </c>
      <c r="N5908" s="8">
        <f t="shared" si="462"/>
        <v>34744.799999948591</v>
      </c>
      <c r="O5908" s="18">
        <v>1</v>
      </c>
      <c r="P5908" s="6" t="s">
        <v>9738</v>
      </c>
      <c r="Q5908" s="6" t="s">
        <v>24</v>
      </c>
    </row>
    <row r="5909" spans="1:17" ht="15">
      <c r="A5909" s="6" t="s">
        <v>17</v>
      </c>
      <c r="B5909" s="6" t="s">
        <v>18</v>
      </c>
      <c r="C5909" s="6" t="s">
        <v>38</v>
      </c>
      <c r="D5909" s="6" t="s">
        <v>9737</v>
      </c>
      <c r="E5909" s="6">
        <v>12</v>
      </c>
      <c r="F5909" s="6" t="s">
        <v>1970</v>
      </c>
      <c r="G5909" s="6" t="s">
        <v>22</v>
      </c>
      <c r="H5909" s="7">
        <v>43403.354386574072</v>
      </c>
      <c r="I5909" s="7">
        <v>43401.344108796293</v>
      </c>
      <c r="J5909" s="4">
        <f t="shared" si="463"/>
        <v>2018</v>
      </c>
      <c r="K5909" s="4">
        <f t="shared" si="464"/>
        <v>10</v>
      </c>
      <c r="L5909" s="6">
        <f t="shared" si="465"/>
        <v>173688.00000012852</v>
      </c>
      <c r="M5909" s="8">
        <f t="shared" si="461"/>
        <v>2894.800000002142</v>
      </c>
      <c r="N5909" s="8">
        <f t="shared" si="462"/>
        <v>34737.600000025705</v>
      </c>
      <c r="O5909" s="18">
        <v>1</v>
      </c>
      <c r="P5909" s="6" t="s">
        <v>9739</v>
      </c>
      <c r="Q5909" s="6" t="s">
        <v>24</v>
      </c>
    </row>
    <row r="5910" spans="1:17" ht="15">
      <c r="A5910" s="6" t="s">
        <v>17</v>
      </c>
      <c r="B5910" s="6" t="s">
        <v>18</v>
      </c>
      <c r="C5910" s="6" t="s">
        <v>38</v>
      </c>
      <c r="D5910" s="6" t="s">
        <v>8535</v>
      </c>
      <c r="E5910" s="6">
        <v>1</v>
      </c>
      <c r="F5910" s="6" t="s">
        <v>1970</v>
      </c>
      <c r="G5910" s="6" t="s">
        <v>22</v>
      </c>
      <c r="H5910" s="7">
        <v>43402.898032407407</v>
      </c>
      <c r="I5910" s="7">
        <v>43401.344108796293</v>
      </c>
      <c r="J5910" s="4">
        <f t="shared" si="463"/>
        <v>2018</v>
      </c>
      <c r="K5910" s="4">
        <f t="shared" si="464"/>
        <v>10</v>
      </c>
      <c r="L5910" s="6">
        <f t="shared" si="465"/>
        <v>134259.00000028778</v>
      </c>
      <c r="M5910" s="8">
        <f t="shared" si="461"/>
        <v>2237.6500000047963</v>
      </c>
      <c r="N5910" s="8">
        <f t="shared" si="462"/>
        <v>2237.6500000047963</v>
      </c>
      <c r="O5910" s="18">
        <v>1</v>
      </c>
      <c r="P5910" s="6" t="s">
        <v>9740</v>
      </c>
      <c r="Q5910" s="6" t="s">
        <v>24</v>
      </c>
    </row>
    <row r="5911" spans="1:17" ht="15">
      <c r="A5911" s="6" t="s">
        <v>17</v>
      </c>
      <c r="B5911" s="6" t="s">
        <v>18</v>
      </c>
      <c r="C5911" s="6" t="s">
        <v>38</v>
      </c>
      <c r="D5911" s="6" t="s">
        <v>9741</v>
      </c>
      <c r="E5911" s="6">
        <v>1</v>
      </c>
      <c r="F5911" s="6" t="s">
        <v>1970</v>
      </c>
      <c r="G5911" s="6" t="s">
        <v>22</v>
      </c>
      <c r="H5911" s="7">
        <v>43401.511469907404</v>
      </c>
      <c r="I5911" s="7">
        <v>43401.405555555553</v>
      </c>
      <c r="J5911" s="4">
        <f t="shared" si="463"/>
        <v>2018</v>
      </c>
      <c r="K5911" s="4">
        <f t="shared" si="464"/>
        <v>10</v>
      </c>
      <c r="L5911" s="6">
        <f t="shared" si="465"/>
        <v>9150.999999884516</v>
      </c>
      <c r="M5911" s="8">
        <f t="shared" si="461"/>
        <v>152.51666666474193</v>
      </c>
      <c r="N5911" s="8">
        <f t="shared" si="462"/>
        <v>152.51666666474193</v>
      </c>
      <c r="O5911" s="18">
        <v>1</v>
      </c>
      <c r="P5911" s="6" t="s">
        <v>9742</v>
      </c>
      <c r="Q5911" s="6" t="s">
        <v>24</v>
      </c>
    </row>
    <row r="5912" spans="1:17" ht="15">
      <c r="A5912" s="6" t="s">
        <v>17</v>
      </c>
      <c r="B5912" s="6" t="s">
        <v>41</v>
      </c>
      <c r="C5912" s="6" t="s">
        <v>42</v>
      </c>
      <c r="D5912" s="6" t="s">
        <v>9743</v>
      </c>
      <c r="E5912" s="6">
        <v>1</v>
      </c>
      <c r="F5912" s="6" t="s">
        <v>1970</v>
      </c>
      <c r="G5912" s="6" t="s">
        <v>22</v>
      </c>
      <c r="H5912" s="7">
        <v>43414.386203703703</v>
      </c>
      <c r="I5912" s="7">
        <v>43401.465277777781</v>
      </c>
      <c r="J5912" s="4">
        <f t="shared" si="463"/>
        <v>2018</v>
      </c>
      <c r="K5912" s="4">
        <f t="shared" si="464"/>
        <v>10</v>
      </c>
      <c r="L5912" s="6">
        <f t="shared" si="465"/>
        <v>1116367.9999996908</v>
      </c>
      <c r="M5912" s="8">
        <f t="shared" si="461"/>
        <v>18606.13333332818</v>
      </c>
      <c r="N5912" s="8">
        <f t="shared" si="462"/>
        <v>18606.13333332818</v>
      </c>
      <c r="O5912" s="18">
        <v>1</v>
      </c>
      <c r="P5912" s="6" t="s">
        <v>9744</v>
      </c>
      <c r="Q5912" s="6" t="s">
        <v>24</v>
      </c>
    </row>
    <row r="5913" spans="1:17" ht="15">
      <c r="A5913" s="6" t="s">
        <v>17</v>
      </c>
      <c r="B5913" s="6" t="s">
        <v>41</v>
      </c>
      <c r="C5913" s="6" t="s">
        <v>42</v>
      </c>
      <c r="D5913" s="6" t="s">
        <v>9745</v>
      </c>
      <c r="E5913" s="6">
        <v>1</v>
      </c>
      <c r="F5913" s="6" t="s">
        <v>1970</v>
      </c>
      <c r="G5913" s="6" t="s">
        <v>22</v>
      </c>
      <c r="H5913" s="7">
        <v>43414.386782407404</v>
      </c>
      <c r="I5913" s="7">
        <v>43401.465277777781</v>
      </c>
      <c r="J5913" s="4">
        <f t="shared" si="463"/>
        <v>2018</v>
      </c>
      <c r="K5913" s="4">
        <f t="shared" si="464"/>
        <v>10</v>
      </c>
      <c r="L5913" s="6">
        <f t="shared" si="465"/>
        <v>1116417.9999994347</v>
      </c>
      <c r="M5913" s="8">
        <f t="shared" si="461"/>
        <v>18606.966666657245</v>
      </c>
      <c r="N5913" s="8">
        <f t="shared" si="462"/>
        <v>18606.966666657245</v>
      </c>
      <c r="O5913" s="18">
        <v>1</v>
      </c>
      <c r="P5913" s="6" t="s">
        <v>9746</v>
      </c>
      <c r="Q5913" s="6" t="s">
        <v>24</v>
      </c>
    </row>
    <row r="5914" spans="1:17" ht="15">
      <c r="A5914" s="6" t="s">
        <v>17</v>
      </c>
      <c r="B5914" s="6" t="s">
        <v>18</v>
      </c>
      <c r="C5914" s="6" t="s">
        <v>35</v>
      </c>
      <c r="D5914" s="6" t="s">
        <v>3981</v>
      </c>
      <c r="E5914" s="6">
        <v>5</v>
      </c>
      <c r="F5914" s="6" t="s">
        <v>1970</v>
      </c>
      <c r="G5914" s="6" t="s">
        <v>22</v>
      </c>
      <c r="H5914" s="7">
        <v>43404.043807870374</v>
      </c>
      <c r="I5914" s="7">
        <v>43401.625694444447</v>
      </c>
      <c r="J5914" s="4">
        <f t="shared" si="463"/>
        <v>2018</v>
      </c>
      <c r="K5914" s="4">
        <f t="shared" si="464"/>
        <v>10</v>
      </c>
      <c r="L5914" s="6">
        <f t="shared" si="465"/>
        <v>208925.00000009313</v>
      </c>
      <c r="M5914" s="8">
        <f t="shared" si="461"/>
        <v>3482.0833333348855</v>
      </c>
      <c r="N5914" s="8">
        <f t="shared" si="462"/>
        <v>17410.416666674428</v>
      </c>
      <c r="O5914" s="18">
        <v>1</v>
      </c>
      <c r="P5914" s="6" t="s">
        <v>9747</v>
      </c>
      <c r="Q5914" s="6" t="s">
        <v>24</v>
      </c>
    </row>
    <row r="5915" spans="1:17" ht="15">
      <c r="A5915" s="6" t="s">
        <v>17</v>
      </c>
      <c r="B5915" s="6" t="s">
        <v>55</v>
      </c>
      <c r="C5915" s="6" t="s">
        <v>59</v>
      </c>
      <c r="D5915" s="6" t="s">
        <v>9526</v>
      </c>
      <c r="E5915" s="6">
        <v>1</v>
      </c>
      <c r="F5915" s="6" t="s">
        <v>33</v>
      </c>
      <c r="G5915" s="6" t="s">
        <v>97</v>
      </c>
      <c r="H5915" s="7">
        <v>43278.52553240741</v>
      </c>
      <c r="I5915" s="7">
        <v>43278.351388888892</v>
      </c>
      <c r="J5915" s="4">
        <f t="shared" si="463"/>
        <v>2018</v>
      </c>
      <c r="K5915" s="4">
        <f t="shared" si="464"/>
        <v>6</v>
      </c>
      <c r="L5915" s="6">
        <f t="shared" si="465"/>
        <v>15045.999999926426</v>
      </c>
      <c r="M5915" s="8">
        <f t="shared" si="461"/>
        <v>250.76666666544043</v>
      </c>
      <c r="N5915" s="8">
        <f t="shared" si="462"/>
        <v>250.76666666544043</v>
      </c>
      <c r="O5915" s="18">
        <v>1</v>
      </c>
      <c r="P5915" s="6" t="s">
        <v>9748</v>
      </c>
      <c r="Q5915" s="6" t="s">
        <v>24</v>
      </c>
    </row>
    <row r="5916" spans="1:17" ht="15">
      <c r="A5916" s="6" t="s">
        <v>17</v>
      </c>
      <c r="B5916" s="6" t="s">
        <v>41</v>
      </c>
      <c r="C5916" s="6" t="s">
        <v>62</v>
      </c>
      <c r="D5916" s="6" t="s">
        <v>485</v>
      </c>
      <c r="E5916" s="6">
        <v>2</v>
      </c>
      <c r="F5916" s="6" t="s">
        <v>1970</v>
      </c>
      <c r="G5916" s="6" t="s">
        <v>22</v>
      </c>
      <c r="H5916" s="7">
        <v>43401.865844907406</v>
      </c>
      <c r="I5916" s="7">
        <v>43401.814236111109</v>
      </c>
      <c r="J5916" s="4">
        <f t="shared" si="463"/>
        <v>2018</v>
      </c>
      <c r="K5916" s="4">
        <f t="shared" si="464"/>
        <v>10</v>
      </c>
      <c r="L5916" s="6">
        <f t="shared" si="465"/>
        <v>4459.000000054948</v>
      </c>
      <c r="M5916" s="8">
        <f t="shared" si="461"/>
        <v>74.316666667582467</v>
      </c>
      <c r="N5916" s="8">
        <f t="shared" si="462"/>
        <v>148.63333333516493</v>
      </c>
      <c r="O5916" s="18">
        <v>1</v>
      </c>
      <c r="P5916" s="6" t="s">
        <v>9749</v>
      </c>
      <c r="Q5916" s="6" t="s">
        <v>24</v>
      </c>
    </row>
    <row r="5917" spans="1:17" ht="15">
      <c r="A5917" s="6" t="s">
        <v>17</v>
      </c>
      <c r="B5917" s="6" t="s">
        <v>41</v>
      </c>
      <c r="C5917" s="6" t="s">
        <v>62</v>
      </c>
      <c r="D5917" s="6" t="s">
        <v>9750</v>
      </c>
      <c r="E5917" s="6">
        <v>1</v>
      </c>
      <c r="F5917" s="6" t="s">
        <v>1970</v>
      </c>
      <c r="G5917" s="6" t="s">
        <v>22</v>
      </c>
      <c r="H5917" s="7">
        <v>43401.865347222221</v>
      </c>
      <c r="I5917" s="7">
        <v>43401.814236111109</v>
      </c>
      <c r="J5917" s="4">
        <f t="shared" si="463"/>
        <v>2018</v>
      </c>
      <c r="K5917" s="4">
        <f t="shared" si="464"/>
        <v>10</v>
      </c>
      <c r="L5917" s="6">
        <f t="shared" si="465"/>
        <v>4416.0000000614673</v>
      </c>
      <c r="M5917" s="8">
        <f t="shared" si="461"/>
        <v>73.600000001024455</v>
      </c>
      <c r="N5917" s="8">
        <f t="shared" si="462"/>
        <v>73.600000001024455</v>
      </c>
      <c r="O5917" s="18">
        <v>1</v>
      </c>
      <c r="P5917" s="6" t="s">
        <v>9751</v>
      </c>
      <c r="Q5917" s="6" t="s">
        <v>24</v>
      </c>
    </row>
    <row r="5918" spans="1:17" ht="15">
      <c r="A5918" s="6" t="s">
        <v>17</v>
      </c>
      <c r="B5918" s="6" t="s">
        <v>41</v>
      </c>
      <c r="C5918" s="6" t="s">
        <v>62</v>
      </c>
      <c r="D5918" s="6" t="s">
        <v>2857</v>
      </c>
      <c r="E5918" s="6">
        <v>2</v>
      </c>
      <c r="F5918" s="6" t="s">
        <v>1970</v>
      </c>
      <c r="G5918" s="6" t="s">
        <v>22</v>
      </c>
      <c r="H5918" s="7">
        <v>43401.864016203705</v>
      </c>
      <c r="I5918" s="7">
        <v>43401.814236111109</v>
      </c>
      <c r="J5918" s="4">
        <f t="shared" si="463"/>
        <v>2018</v>
      </c>
      <c r="K5918" s="4">
        <f t="shared" si="464"/>
        <v>10</v>
      </c>
      <c r="L5918" s="6">
        <f t="shared" si="465"/>
        <v>4301.0000002104789</v>
      </c>
      <c r="M5918" s="8">
        <f t="shared" si="461"/>
        <v>71.683333336841315</v>
      </c>
      <c r="N5918" s="8">
        <f t="shared" si="462"/>
        <v>143.36666667368263</v>
      </c>
      <c r="O5918" s="18">
        <v>1</v>
      </c>
      <c r="P5918" s="6" t="s">
        <v>9752</v>
      </c>
      <c r="Q5918" s="6" t="s">
        <v>24</v>
      </c>
    </row>
    <row r="5919" spans="1:17" ht="15">
      <c r="A5919" s="6" t="s">
        <v>17</v>
      </c>
      <c r="B5919" s="6" t="s">
        <v>41</v>
      </c>
      <c r="C5919" s="6" t="s">
        <v>62</v>
      </c>
      <c r="D5919" s="6" t="s">
        <v>9753</v>
      </c>
      <c r="E5919" s="6">
        <v>1</v>
      </c>
      <c r="F5919" s="6" t="s">
        <v>1970</v>
      </c>
      <c r="G5919" s="6" t="s">
        <v>22</v>
      </c>
      <c r="H5919" s="7">
        <v>43401.824872685182</v>
      </c>
      <c r="I5919" s="7">
        <v>43401.814236111109</v>
      </c>
      <c r="J5919" s="4">
        <f t="shared" si="463"/>
        <v>2018</v>
      </c>
      <c r="K5919" s="4">
        <f t="shared" si="464"/>
        <v>10</v>
      </c>
      <c r="L5919" s="6">
        <f t="shared" si="465"/>
        <v>918.99999983143061</v>
      </c>
      <c r="M5919" s="8">
        <f t="shared" si="461"/>
        <v>15.316666663857177</v>
      </c>
      <c r="N5919" s="8">
        <f t="shared" si="462"/>
        <v>15.316666663857177</v>
      </c>
      <c r="O5919" s="18">
        <v>1</v>
      </c>
      <c r="P5919" s="6" t="s">
        <v>9754</v>
      </c>
      <c r="Q5919" s="6" t="s">
        <v>24</v>
      </c>
    </row>
    <row r="5920" spans="1:17" ht="15">
      <c r="A5920" s="6" t="s">
        <v>17</v>
      </c>
      <c r="B5920" s="6" t="s">
        <v>41</v>
      </c>
      <c r="C5920" s="6" t="s">
        <v>62</v>
      </c>
      <c r="D5920" s="6" t="s">
        <v>9755</v>
      </c>
      <c r="E5920" s="6">
        <v>2</v>
      </c>
      <c r="F5920" s="6" t="s">
        <v>1970</v>
      </c>
      <c r="G5920" s="6" t="s">
        <v>22</v>
      </c>
      <c r="H5920" s="7">
        <v>43401.861435185187</v>
      </c>
      <c r="I5920" s="7">
        <v>43401.814236111109</v>
      </c>
      <c r="J5920" s="4">
        <f t="shared" si="463"/>
        <v>2018</v>
      </c>
      <c r="K5920" s="4">
        <f t="shared" si="464"/>
        <v>10</v>
      </c>
      <c r="L5920" s="6">
        <f t="shared" si="465"/>
        <v>4078.0000002589077</v>
      </c>
      <c r="M5920" s="8">
        <f t="shared" si="461"/>
        <v>67.966666670981795</v>
      </c>
      <c r="N5920" s="8">
        <f t="shared" si="462"/>
        <v>135.93333334196359</v>
      </c>
      <c r="O5920" s="18">
        <v>1</v>
      </c>
      <c r="P5920" s="6" t="s">
        <v>9756</v>
      </c>
      <c r="Q5920" s="6" t="s">
        <v>24</v>
      </c>
    </row>
    <row r="5921" spans="1:17" ht="15">
      <c r="A5921" s="6" t="s">
        <v>17</v>
      </c>
      <c r="B5921" s="6" t="s">
        <v>41</v>
      </c>
      <c r="C5921" s="6" t="s">
        <v>62</v>
      </c>
      <c r="D5921" s="6" t="s">
        <v>3584</v>
      </c>
      <c r="E5921" s="6">
        <v>1</v>
      </c>
      <c r="F5921" s="6" t="s">
        <v>1970</v>
      </c>
      <c r="G5921" s="6" t="s">
        <v>22</v>
      </c>
      <c r="H5921" s="7">
        <v>43401.825324074074</v>
      </c>
      <c r="I5921" s="7">
        <v>43401.814236111109</v>
      </c>
      <c r="J5921" s="4">
        <f t="shared" si="463"/>
        <v>2018</v>
      </c>
      <c r="K5921" s="4">
        <f t="shared" si="464"/>
        <v>10</v>
      </c>
      <c r="L5921" s="6">
        <f t="shared" si="465"/>
        <v>958.00000014714897</v>
      </c>
      <c r="M5921" s="8">
        <f t="shared" si="461"/>
        <v>15.966666669119149</v>
      </c>
      <c r="N5921" s="8">
        <f t="shared" si="462"/>
        <v>15.966666669119149</v>
      </c>
      <c r="O5921" s="18">
        <v>1</v>
      </c>
      <c r="P5921" s="6" t="s">
        <v>9757</v>
      </c>
      <c r="Q5921" s="6" t="s">
        <v>24</v>
      </c>
    </row>
    <row r="5922" spans="1:17" ht="15">
      <c r="A5922" s="6" t="s">
        <v>17</v>
      </c>
      <c r="B5922" s="6" t="s">
        <v>41</v>
      </c>
      <c r="C5922" s="6" t="s">
        <v>62</v>
      </c>
      <c r="D5922" s="6" t="s">
        <v>5797</v>
      </c>
      <c r="E5922" s="6">
        <v>2</v>
      </c>
      <c r="F5922" s="6" t="s">
        <v>1970</v>
      </c>
      <c r="G5922" s="6" t="s">
        <v>22</v>
      </c>
      <c r="H5922" s="7">
        <v>43401.883564814816</v>
      </c>
      <c r="I5922" s="7">
        <v>43401.814236111109</v>
      </c>
      <c r="J5922" s="4">
        <f t="shared" si="463"/>
        <v>2018</v>
      </c>
      <c r="K5922" s="4">
        <f t="shared" si="464"/>
        <v>10</v>
      </c>
      <c r="L5922" s="6">
        <f t="shared" si="465"/>
        <v>5990.0000002468005</v>
      </c>
      <c r="M5922" s="8">
        <f t="shared" si="461"/>
        <v>99.833333337446675</v>
      </c>
      <c r="N5922" s="8">
        <f t="shared" si="462"/>
        <v>199.66666667489335</v>
      </c>
      <c r="O5922" s="18">
        <v>1</v>
      </c>
      <c r="P5922" s="6" t="s">
        <v>9758</v>
      </c>
      <c r="Q5922" s="6" t="s">
        <v>24</v>
      </c>
    </row>
    <row r="5923" spans="1:17" ht="15">
      <c r="A5923" s="6" t="s">
        <v>17</v>
      </c>
      <c r="B5923" s="6" t="s">
        <v>41</v>
      </c>
      <c r="C5923" s="6" t="s">
        <v>62</v>
      </c>
      <c r="D5923" s="6" t="s">
        <v>6814</v>
      </c>
      <c r="E5923" s="6">
        <v>1</v>
      </c>
      <c r="F5923" s="6" t="s">
        <v>1970</v>
      </c>
      <c r="G5923" s="6" t="s">
        <v>22</v>
      </c>
      <c r="H5923" s="7">
        <v>43401.865046296298</v>
      </c>
      <c r="I5923" s="7">
        <v>43401.814236111109</v>
      </c>
      <c r="J5923" s="4">
        <f t="shared" si="463"/>
        <v>2018</v>
      </c>
      <c r="K5923" s="4">
        <f t="shared" si="464"/>
        <v>10</v>
      </c>
      <c r="L5923" s="6">
        <f t="shared" si="465"/>
        <v>4390.0000002700835</v>
      </c>
      <c r="M5923" s="8">
        <f t="shared" si="461"/>
        <v>73.166666671168059</v>
      </c>
      <c r="N5923" s="8">
        <f t="shared" si="462"/>
        <v>73.166666671168059</v>
      </c>
      <c r="O5923" s="18">
        <v>1</v>
      </c>
      <c r="P5923" s="6" t="s">
        <v>9759</v>
      </c>
      <c r="Q5923" s="6" t="s">
        <v>24</v>
      </c>
    </row>
    <row r="5924" spans="1:17" ht="15">
      <c r="A5924" s="6" t="s">
        <v>17</v>
      </c>
      <c r="B5924" s="6" t="s">
        <v>41</v>
      </c>
      <c r="C5924" s="6" t="s">
        <v>62</v>
      </c>
      <c r="D5924" s="6" t="s">
        <v>9760</v>
      </c>
      <c r="E5924" s="6">
        <v>1</v>
      </c>
      <c r="F5924" s="6" t="s">
        <v>1970</v>
      </c>
      <c r="G5924" s="6" t="s">
        <v>22</v>
      </c>
      <c r="H5924" s="7">
        <v>43401.862708333334</v>
      </c>
      <c r="I5924" s="7">
        <v>43401.814236111109</v>
      </c>
      <c r="J5924" s="4">
        <f t="shared" si="463"/>
        <v>2018</v>
      </c>
      <c r="K5924" s="4">
        <f t="shared" si="464"/>
        <v>10</v>
      </c>
      <c r="L5924" s="6">
        <f t="shared" si="465"/>
        <v>4188.0000001983717</v>
      </c>
      <c r="M5924" s="8">
        <f t="shared" si="461"/>
        <v>69.800000003306195</v>
      </c>
      <c r="N5924" s="8">
        <f t="shared" si="462"/>
        <v>69.800000003306195</v>
      </c>
      <c r="O5924" s="18">
        <v>1</v>
      </c>
      <c r="P5924" s="6" t="s">
        <v>9761</v>
      </c>
      <c r="Q5924" s="6" t="s">
        <v>24</v>
      </c>
    </row>
    <row r="5925" spans="1:17" ht="15">
      <c r="A5925" s="6" t="s">
        <v>17</v>
      </c>
      <c r="B5925" s="6" t="s">
        <v>41</v>
      </c>
      <c r="C5925" s="6" t="s">
        <v>62</v>
      </c>
      <c r="D5925" s="6" t="s">
        <v>9762</v>
      </c>
      <c r="E5925" s="6">
        <v>1</v>
      </c>
      <c r="F5925" s="6" t="s">
        <v>1970</v>
      </c>
      <c r="G5925" s="6" t="s">
        <v>22</v>
      </c>
      <c r="H5925" s="7">
        <v>43401.82440972222</v>
      </c>
      <c r="I5925" s="7">
        <v>43401.814236111109</v>
      </c>
      <c r="J5925" s="4">
        <f t="shared" si="463"/>
        <v>2018</v>
      </c>
      <c r="K5925" s="4">
        <f t="shared" si="464"/>
        <v>10</v>
      </c>
      <c r="L5925" s="6">
        <f t="shared" si="465"/>
        <v>878.99999991059303</v>
      </c>
      <c r="M5925" s="8">
        <f t="shared" si="461"/>
        <v>14.649999998509884</v>
      </c>
      <c r="N5925" s="8">
        <f t="shared" si="462"/>
        <v>14.649999998509884</v>
      </c>
      <c r="O5925" s="18">
        <v>1</v>
      </c>
      <c r="P5925" s="6" t="s">
        <v>9763</v>
      </c>
      <c r="Q5925" s="6" t="s">
        <v>24</v>
      </c>
    </row>
    <row r="5926" spans="1:17" ht="15">
      <c r="A5926" s="6" t="s">
        <v>17</v>
      </c>
      <c r="B5926" s="6" t="s">
        <v>41</v>
      </c>
      <c r="C5926" s="6" t="s">
        <v>62</v>
      </c>
      <c r="D5926" s="6" t="s">
        <v>4995</v>
      </c>
      <c r="E5926" s="6">
        <v>1</v>
      </c>
      <c r="F5926" s="6" t="s">
        <v>1970</v>
      </c>
      <c r="G5926" s="6" t="s">
        <v>22</v>
      </c>
      <c r="H5926" s="7">
        <v>43401.864340277774</v>
      </c>
      <c r="I5926" s="7">
        <v>43401.814236111109</v>
      </c>
      <c r="J5926" s="4">
        <f t="shared" si="463"/>
        <v>2018</v>
      </c>
      <c r="K5926" s="4">
        <f t="shared" si="464"/>
        <v>10</v>
      </c>
      <c r="L5926" s="6">
        <f t="shared" si="465"/>
        <v>4328.9999998407438</v>
      </c>
      <c r="M5926" s="8">
        <f t="shared" si="461"/>
        <v>72.149999997345731</v>
      </c>
      <c r="N5926" s="8">
        <f t="shared" si="462"/>
        <v>72.149999997345731</v>
      </c>
      <c r="O5926" s="18">
        <v>1</v>
      </c>
      <c r="P5926" s="6" t="s">
        <v>9764</v>
      </c>
      <c r="Q5926" s="6" t="s">
        <v>24</v>
      </c>
    </row>
    <row r="5927" spans="1:17" ht="15">
      <c r="A5927" s="6" t="s">
        <v>17</v>
      </c>
      <c r="B5927" s="6" t="s">
        <v>41</v>
      </c>
      <c r="C5927" s="6" t="s">
        <v>62</v>
      </c>
      <c r="D5927" s="6" t="s">
        <v>9765</v>
      </c>
      <c r="E5927" s="6">
        <v>1</v>
      </c>
      <c r="F5927" s="6" t="s">
        <v>1970</v>
      </c>
      <c r="G5927" s="6" t="s">
        <v>22</v>
      </c>
      <c r="H5927" s="7">
        <v>43401.863703703704</v>
      </c>
      <c r="I5927" s="7">
        <v>43401.814236111109</v>
      </c>
      <c r="J5927" s="4">
        <f t="shared" si="463"/>
        <v>2018</v>
      </c>
      <c r="K5927" s="4">
        <f t="shared" si="464"/>
        <v>10</v>
      </c>
      <c r="L5927" s="6">
        <f t="shared" si="465"/>
        <v>4274.0000001853332</v>
      </c>
      <c r="M5927" s="8">
        <f t="shared" si="461"/>
        <v>71.23333333642222</v>
      </c>
      <c r="N5927" s="8">
        <f t="shared" si="462"/>
        <v>71.23333333642222</v>
      </c>
      <c r="O5927" s="18">
        <v>1</v>
      </c>
      <c r="P5927" s="6" t="s">
        <v>9766</v>
      </c>
      <c r="Q5927" s="6" t="s">
        <v>24</v>
      </c>
    </row>
    <row r="5928" spans="1:17" ht="15">
      <c r="A5928" s="6" t="s">
        <v>17</v>
      </c>
      <c r="B5928" s="6" t="s">
        <v>41</v>
      </c>
      <c r="C5928" s="6" t="s">
        <v>62</v>
      </c>
      <c r="D5928" s="6" t="s">
        <v>5425</v>
      </c>
      <c r="E5928" s="6">
        <v>1</v>
      </c>
      <c r="F5928" s="6" t="s">
        <v>1970</v>
      </c>
      <c r="G5928" s="6" t="s">
        <v>22</v>
      </c>
      <c r="H5928" s="7">
        <v>43401.864594907405</v>
      </c>
      <c r="I5928" s="7">
        <v>43401.814236111109</v>
      </c>
      <c r="J5928" s="4">
        <f t="shared" si="463"/>
        <v>2018</v>
      </c>
      <c r="K5928" s="4">
        <f t="shared" si="464"/>
        <v>10</v>
      </c>
      <c r="L5928" s="6">
        <f t="shared" si="465"/>
        <v>4350.9999999543652</v>
      </c>
      <c r="M5928" s="8">
        <f t="shared" si="461"/>
        <v>72.516666665906087</v>
      </c>
      <c r="N5928" s="8">
        <f t="shared" si="462"/>
        <v>72.516666665906087</v>
      </c>
      <c r="O5928" s="18">
        <v>1</v>
      </c>
      <c r="P5928" s="6" t="s">
        <v>9767</v>
      </c>
      <c r="Q5928" s="6" t="s">
        <v>24</v>
      </c>
    </row>
    <row r="5929" spans="1:17" ht="15">
      <c r="A5929" s="6" t="s">
        <v>17</v>
      </c>
      <c r="B5929" s="6" t="s">
        <v>41</v>
      </c>
      <c r="C5929" s="6" t="s">
        <v>62</v>
      </c>
      <c r="D5929" s="6" t="s">
        <v>2691</v>
      </c>
      <c r="E5929" s="6">
        <v>1</v>
      </c>
      <c r="F5929" s="6" t="s">
        <v>1970</v>
      </c>
      <c r="G5929" s="6" t="s">
        <v>22</v>
      </c>
      <c r="H5929" s="7">
        <v>43401.863298611112</v>
      </c>
      <c r="I5929" s="7">
        <v>43401.814236111109</v>
      </c>
      <c r="J5929" s="4">
        <f t="shared" si="463"/>
        <v>2018</v>
      </c>
      <c r="K5929" s="4">
        <f t="shared" si="464"/>
        <v>10</v>
      </c>
      <c r="L5929" s="6">
        <f t="shared" si="465"/>
        <v>4239.00000017602</v>
      </c>
      <c r="M5929" s="8">
        <f t="shared" si="461"/>
        <v>70.650000002933666</v>
      </c>
      <c r="N5929" s="8">
        <f t="shared" si="462"/>
        <v>70.650000002933666</v>
      </c>
      <c r="O5929" s="18">
        <v>1</v>
      </c>
      <c r="P5929" s="6" t="s">
        <v>9768</v>
      </c>
      <c r="Q5929" s="6" t="s">
        <v>24</v>
      </c>
    </row>
    <row r="5930" spans="1:17" ht="15">
      <c r="A5930" s="6" t="s">
        <v>17</v>
      </c>
      <c r="B5930" s="6" t="s">
        <v>41</v>
      </c>
      <c r="C5930" s="6" t="s">
        <v>62</v>
      </c>
      <c r="D5930" s="6" t="s">
        <v>9769</v>
      </c>
      <c r="E5930" s="6">
        <v>1</v>
      </c>
      <c r="F5930" s="6" t="s">
        <v>1970</v>
      </c>
      <c r="G5930" s="6" t="s">
        <v>22</v>
      </c>
      <c r="H5930" s="7">
        <v>43401.825150462966</v>
      </c>
      <c r="I5930" s="7">
        <v>43401.814236111109</v>
      </c>
      <c r="J5930" s="4">
        <f t="shared" si="463"/>
        <v>2018</v>
      </c>
      <c r="K5930" s="4">
        <f t="shared" si="464"/>
        <v>10</v>
      </c>
      <c r="L5930" s="6">
        <f t="shared" si="465"/>
        <v>943.0000004125759</v>
      </c>
      <c r="M5930" s="8">
        <f t="shared" si="461"/>
        <v>15.716666673542932</v>
      </c>
      <c r="N5930" s="8">
        <f t="shared" si="462"/>
        <v>15.716666673542932</v>
      </c>
      <c r="O5930" s="18">
        <v>1</v>
      </c>
      <c r="P5930" s="6" t="s">
        <v>9770</v>
      </c>
      <c r="Q5930" s="6" t="s">
        <v>24</v>
      </c>
    </row>
    <row r="5931" spans="1:17" ht="15">
      <c r="A5931" s="6" t="s">
        <v>17</v>
      </c>
      <c r="B5931" s="6" t="s">
        <v>47</v>
      </c>
      <c r="C5931" s="6" t="s">
        <v>52</v>
      </c>
      <c r="D5931" s="6" t="s">
        <v>1254</v>
      </c>
      <c r="E5931" s="6">
        <v>653</v>
      </c>
      <c r="F5931" s="6" t="s">
        <v>1970</v>
      </c>
      <c r="G5931" s="6" t="s">
        <v>22</v>
      </c>
      <c r="H5931" s="7">
        <v>43405.668055555558</v>
      </c>
      <c r="I5931" s="7">
        <v>43401.816354166665</v>
      </c>
      <c r="J5931" s="4">
        <f t="shared" si="463"/>
        <v>2018</v>
      </c>
      <c r="K5931" s="4">
        <f t="shared" si="464"/>
        <v>10</v>
      </c>
      <c r="L5931" s="6">
        <f t="shared" si="465"/>
        <v>332787.00000029057</v>
      </c>
      <c r="M5931" s="8">
        <f t="shared" si="461"/>
        <v>5546.4500000048429</v>
      </c>
      <c r="N5931" s="8">
        <f t="shared" si="462"/>
        <v>3621831.8500031624</v>
      </c>
      <c r="O5931" s="18">
        <v>1</v>
      </c>
      <c r="P5931" s="6" t="s">
        <v>9771</v>
      </c>
      <c r="Q5931" s="6" t="s">
        <v>24</v>
      </c>
    </row>
    <row r="5932" spans="1:17" ht="15">
      <c r="A5932" s="6" t="s">
        <v>17</v>
      </c>
      <c r="B5932" s="6" t="s">
        <v>41</v>
      </c>
      <c r="C5932" s="6" t="s">
        <v>62</v>
      </c>
      <c r="D5932" s="6" t="s">
        <v>9772</v>
      </c>
      <c r="E5932" s="6">
        <v>1</v>
      </c>
      <c r="F5932" s="6" t="s">
        <v>1970</v>
      </c>
      <c r="G5932" s="6" t="s">
        <v>22</v>
      </c>
      <c r="H5932" s="7">
        <v>43401.98810185185</v>
      </c>
      <c r="I5932" s="7">
        <v>43401.833333333336</v>
      </c>
      <c r="J5932" s="4">
        <f t="shared" si="463"/>
        <v>2018</v>
      </c>
      <c r="K5932" s="4">
        <f t="shared" si="464"/>
        <v>10</v>
      </c>
      <c r="L5932" s="6">
        <f t="shared" si="465"/>
        <v>13371.999999624677</v>
      </c>
      <c r="M5932" s="8">
        <f t="shared" si="461"/>
        <v>222.86666666041128</v>
      </c>
      <c r="N5932" s="8">
        <f t="shared" si="462"/>
        <v>222.86666666041128</v>
      </c>
      <c r="O5932" s="18">
        <v>1</v>
      </c>
      <c r="P5932" s="6" t="s">
        <v>9773</v>
      </c>
      <c r="Q5932" s="6" t="s">
        <v>24</v>
      </c>
    </row>
    <row r="5933" spans="1:17" ht="15">
      <c r="A5933" s="6" t="s">
        <v>17</v>
      </c>
      <c r="B5933" s="6" t="s">
        <v>18</v>
      </c>
      <c r="C5933" s="6" t="s">
        <v>38</v>
      </c>
      <c r="D5933" s="6" t="s">
        <v>698</v>
      </c>
      <c r="E5933" s="6">
        <v>71</v>
      </c>
      <c r="F5933" s="6" t="s">
        <v>1970</v>
      </c>
      <c r="G5933" s="6" t="s">
        <v>22</v>
      </c>
      <c r="H5933" s="7">
        <v>43403.42696759259</v>
      </c>
      <c r="I5933" s="7">
        <v>43401.859930555554</v>
      </c>
      <c r="J5933" s="4">
        <f t="shared" si="463"/>
        <v>2018</v>
      </c>
      <c r="K5933" s="4">
        <f t="shared" si="464"/>
        <v>10</v>
      </c>
      <c r="L5933" s="6">
        <f t="shared" si="465"/>
        <v>135391.99999985285</v>
      </c>
      <c r="M5933" s="8">
        <f t="shared" si="461"/>
        <v>2256.5333333308809</v>
      </c>
      <c r="N5933" s="8">
        <f t="shared" si="462"/>
        <v>160213.86666649254</v>
      </c>
      <c r="O5933" s="18">
        <v>1</v>
      </c>
      <c r="P5933" s="6" t="s">
        <v>9774</v>
      </c>
      <c r="Q5933" s="6" t="s">
        <v>24</v>
      </c>
    </row>
    <row r="5934" spans="1:17" ht="15">
      <c r="A5934" s="6" t="s">
        <v>17</v>
      </c>
      <c r="B5934" s="6" t="s">
        <v>18</v>
      </c>
      <c r="C5934" s="6" t="s">
        <v>38</v>
      </c>
      <c r="D5934" s="6" t="s">
        <v>7996</v>
      </c>
      <c r="E5934" s="6">
        <v>4</v>
      </c>
      <c r="F5934" s="6" t="s">
        <v>1970</v>
      </c>
      <c r="G5934" s="6" t="s">
        <v>22</v>
      </c>
      <c r="H5934" s="7">
        <v>43406.646678240744</v>
      </c>
      <c r="I5934" s="7">
        <v>43401.859930555554</v>
      </c>
      <c r="J5934" s="4">
        <f t="shared" si="463"/>
        <v>2018</v>
      </c>
      <c r="K5934" s="4">
        <f t="shared" si="464"/>
        <v>10</v>
      </c>
      <c r="L5934" s="6">
        <f t="shared" si="465"/>
        <v>413575.00000039581</v>
      </c>
      <c r="M5934" s="8">
        <f t="shared" si="461"/>
        <v>6892.9166666732635</v>
      </c>
      <c r="N5934" s="8">
        <f t="shared" si="462"/>
        <v>27571.666666693054</v>
      </c>
      <c r="O5934" s="18">
        <v>1</v>
      </c>
      <c r="P5934" s="6" t="s">
        <v>9775</v>
      </c>
      <c r="Q5934" s="6" t="s">
        <v>24</v>
      </c>
    </row>
    <row r="5935" spans="1:17" ht="15">
      <c r="A5935" s="6" t="s">
        <v>17</v>
      </c>
      <c r="B5935" s="6" t="s">
        <v>18</v>
      </c>
      <c r="C5935" s="6" t="s">
        <v>38</v>
      </c>
      <c r="D5935" s="6" t="s">
        <v>9776</v>
      </c>
      <c r="E5935" s="6">
        <v>32</v>
      </c>
      <c r="F5935" s="6" t="s">
        <v>1970</v>
      </c>
      <c r="G5935" s="6" t="s">
        <v>22</v>
      </c>
      <c r="H5935" s="7">
        <v>43408.674444444441</v>
      </c>
      <c r="I5935" s="7">
        <v>43401.859930555554</v>
      </c>
      <c r="J5935" s="4">
        <f t="shared" si="463"/>
        <v>2018</v>
      </c>
      <c r="K5935" s="4">
        <f t="shared" si="464"/>
        <v>10</v>
      </c>
      <c r="L5935" s="6">
        <f t="shared" si="465"/>
        <v>588773.9999998128</v>
      </c>
      <c r="M5935" s="8">
        <f t="shared" si="461"/>
        <v>9812.8999999968801</v>
      </c>
      <c r="N5935" s="8">
        <f t="shared" si="462"/>
        <v>314012.79999990016</v>
      </c>
      <c r="O5935" s="18">
        <v>1</v>
      </c>
      <c r="P5935" s="6" t="s">
        <v>9777</v>
      </c>
      <c r="Q5935" s="6" t="s">
        <v>24</v>
      </c>
    </row>
    <row r="5936" spans="1:17" ht="15">
      <c r="A5936" s="6" t="s">
        <v>17</v>
      </c>
      <c r="B5936" s="6" t="s">
        <v>18</v>
      </c>
      <c r="C5936" s="6" t="s">
        <v>35</v>
      </c>
      <c r="D5936" s="6" t="s">
        <v>393</v>
      </c>
      <c r="E5936" s="6">
        <v>28</v>
      </c>
      <c r="F5936" s="6" t="s">
        <v>1970</v>
      </c>
      <c r="G5936" s="6" t="s">
        <v>22</v>
      </c>
      <c r="H5936" s="7">
        <v>43403.858599537038</v>
      </c>
      <c r="I5936" s="7">
        <v>43401.898784722223</v>
      </c>
      <c r="J5936" s="4">
        <f t="shared" si="463"/>
        <v>2018</v>
      </c>
      <c r="K5936" s="4">
        <f t="shared" si="464"/>
        <v>10</v>
      </c>
      <c r="L5936" s="6">
        <f t="shared" si="465"/>
        <v>169327.99999995623</v>
      </c>
      <c r="M5936" s="8">
        <f t="shared" si="461"/>
        <v>2822.1333333326038</v>
      </c>
      <c r="N5936" s="8">
        <f t="shared" si="462"/>
        <v>79019.733333312906</v>
      </c>
      <c r="O5936" s="18">
        <v>1</v>
      </c>
      <c r="P5936" s="6" t="s">
        <v>9778</v>
      </c>
      <c r="Q5936" s="6" t="s">
        <v>24</v>
      </c>
    </row>
    <row r="5937" spans="1:17" ht="15">
      <c r="A5937" s="6" t="s">
        <v>17</v>
      </c>
      <c r="B5937" s="6" t="s">
        <v>18</v>
      </c>
      <c r="C5937" s="6" t="s">
        <v>35</v>
      </c>
      <c r="D5937" s="6" t="s">
        <v>6906</v>
      </c>
      <c r="E5937" s="6">
        <v>1</v>
      </c>
      <c r="F5937" s="6" t="s">
        <v>1970</v>
      </c>
      <c r="G5937" s="6" t="s">
        <v>22</v>
      </c>
      <c r="H5937" s="7">
        <v>43404.827199074076</v>
      </c>
      <c r="I5937" s="7">
        <v>43401.898784722223</v>
      </c>
      <c r="J5937" s="4">
        <f t="shared" si="463"/>
        <v>2018</v>
      </c>
      <c r="K5937" s="4">
        <f t="shared" si="464"/>
        <v>10</v>
      </c>
      <c r="L5937" s="6">
        <f t="shared" si="465"/>
        <v>253015.00000006054</v>
      </c>
      <c r="M5937" s="8">
        <f t="shared" si="461"/>
        <v>4216.9166666676756</v>
      </c>
      <c r="N5937" s="8">
        <f t="shared" si="462"/>
        <v>4216.9166666676756</v>
      </c>
      <c r="O5937" s="18">
        <v>1</v>
      </c>
      <c r="P5937" s="6" t="s">
        <v>9779</v>
      </c>
      <c r="Q5937" s="6" t="s">
        <v>24</v>
      </c>
    </row>
    <row r="5938" spans="1:17" ht="15">
      <c r="A5938" s="6" t="s">
        <v>17</v>
      </c>
      <c r="B5938" s="6" t="s">
        <v>55</v>
      </c>
      <c r="C5938" s="6" t="s">
        <v>56</v>
      </c>
      <c r="D5938" s="6" t="s">
        <v>219</v>
      </c>
      <c r="E5938" s="6">
        <v>303</v>
      </c>
      <c r="F5938" s="6" t="s">
        <v>1970</v>
      </c>
      <c r="G5938" s="6" t="s">
        <v>22</v>
      </c>
      <c r="H5938" s="7">
        <v>43405.653831018521</v>
      </c>
      <c r="I5938" s="7">
        <v>43401.90111111111</v>
      </c>
      <c r="J5938" s="4">
        <f t="shared" si="463"/>
        <v>2018</v>
      </c>
      <c r="K5938" s="4">
        <f t="shared" si="464"/>
        <v>10</v>
      </c>
      <c r="L5938" s="6">
        <f t="shared" si="465"/>
        <v>324235.00000024214</v>
      </c>
      <c r="M5938" s="8">
        <f t="shared" si="461"/>
        <v>5403.9166666707024</v>
      </c>
      <c r="N5938" s="8">
        <f t="shared" si="462"/>
        <v>1637386.7500012228</v>
      </c>
      <c r="O5938" s="18">
        <v>1</v>
      </c>
      <c r="P5938" s="6" t="s">
        <v>9780</v>
      </c>
      <c r="Q5938" s="6" t="s">
        <v>24</v>
      </c>
    </row>
    <row r="5939" spans="1:17" ht="15">
      <c r="A5939" s="6" t="s">
        <v>17</v>
      </c>
      <c r="B5939" s="6" t="s">
        <v>18</v>
      </c>
      <c r="C5939" s="6" t="s">
        <v>38</v>
      </c>
      <c r="D5939" s="6" t="s">
        <v>6941</v>
      </c>
      <c r="E5939" s="6">
        <v>5</v>
      </c>
      <c r="F5939" s="6" t="s">
        <v>1970</v>
      </c>
      <c r="G5939" s="6" t="s">
        <v>22</v>
      </c>
      <c r="H5939" s="7">
        <v>43402.431435185186</v>
      </c>
      <c r="I5939" s="7">
        <v>43402.407638888886</v>
      </c>
      <c r="J5939" s="4">
        <f t="shared" si="463"/>
        <v>2018</v>
      </c>
      <c r="K5939" s="4">
        <f t="shared" si="464"/>
        <v>10</v>
      </c>
      <c r="L5939" s="6">
        <f t="shared" si="465"/>
        <v>2056.0000003315508</v>
      </c>
      <c r="M5939" s="8">
        <f t="shared" si="461"/>
        <v>34.266666672192514</v>
      </c>
      <c r="N5939" s="8">
        <f t="shared" si="462"/>
        <v>171.33333336096257</v>
      </c>
      <c r="O5939" s="18">
        <v>1</v>
      </c>
      <c r="P5939" s="6" t="s">
        <v>9781</v>
      </c>
      <c r="Q5939" s="6" t="s">
        <v>24</v>
      </c>
    </row>
    <row r="5940" spans="1:17" ht="15">
      <c r="A5940" s="6" t="s">
        <v>17</v>
      </c>
      <c r="B5940" s="6" t="s">
        <v>18</v>
      </c>
      <c r="C5940" s="6" t="s">
        <v>38</v>
      </c>
      <c r="D5940" s="6" t="s">
        <v>9782</v>
      </c>
      <c r="E5940" s="6">
        <v>1</v>
      </c>
      <c r="F5940" s="6" t="s">
        <v>1970</v>
      </c>
      <c r="G5940" s="6" t="s">
        <v>22</v>
      </c>
      <c r="H5940" s="7">
        <v>43402.715497685182</v>
      </c>
      <c r="I5940" s="7">
        <v>43402.458333333336</v>
      </c>
      <c r="J5940" s="4">
        <f t="shared" si="463"/>
        <v>2018</v>
      </c>
      <c r="K5940" s="4">
        <f t="shared" si="464"/>
        <v>10</v>
      </c>
      <c r="L5940" s="6">
        <f t="shared" si="465"/>
        <v>22218.999999482185</v>
      </c>
      <c r="M5940" s="8">
        <f t="shared" si="461"/>
        <v>370.31666665803641</v>
      </c>
      <c r="N5940" s="8">
        <f t="shared" si="462"/>
        <v>370.31666665803641</v>
      </c>
      <c r="O5940" s="18">
        <v>1</v>
      </c>
      <c r="P5940" s="6" t="s">
        <v>9783</v>
      </c>
      <c r="Q5940" s="6" t="s">
        <v>24</v>
      </c>
    </row>
    <row r="5941" spans="1:17" ht="15">
      <c r="A5941" s="6" t="s">
        <v>17</v>
      </c>
      <c r="B5941" s="6" t="s">
        <v>41</v>
      </c>
      <c r="C5941" s="6" t="s">
        <v>62</v>
      </c>
      <c r="D5941" s="6" t="s">
        <v>9784</v>
      </c>
      <c r="E5941" s="6">
        <v>1</v>
      </c>
      <c r="F5941" s="6" t="s">
        <v>1970</v>
      </c>
      <c r="G5941" s="6" t="s">
        <v>22</v>
      </c>
      <c r="H5941" s="7">
        <v>43402.81527777778</v>
      </c>
      <c r="I5941" s="7">
        <v>43402.48541666667</v>
      </c>
      <c r="J5941" s="4">
        <f t="shared" si="463"/>
        <v>2018</v>
      </c>
      <c r="K5941" s="4">
        <f t="shared" si="464"/>
        <v>10</v>
      </c>
      <c r="L5941" s="6">
        <f t="shared" si="465"/>
        <v>28499.999999860302</v>
      </c>
      <c r="M5941" s="8">
        <f t="shared" si="461"/>
        <v>474.99999999767169</v>
      </c>
      <c r="N5941" s="8">
        <f t="shared" si="462"/>
        <v>474.99999999767169</v>
      </c>
      <c r="O5941" s="18">
        <v>1</v>
      </c>
      <c r="P5941" s="6" t="s">
        <v>9785</v>
      </c>
      <c r="Q5941" s="6" t="s">
        <v>24</v>
      </c>
    </row>
    <row r="5942" spans="1:17" ht="15">
      <c r="A5942" s="6" t="s">
        <v>17</v>
      </c>
      <c r="B5942" s="6" t="s">
        <v>140</v>
      </c>
      <c r="C5942" s="6" t="s">
        <v>141</v>
      </c>
      <c r="D5942" s="6" t="s">
        <v>3352</v>
      </c>
      <c r="E5942" s="6">
        <v>56</v>
      </c>
      <c r="F5942" s="6" t="s">
        <v>1970</v>
      </c>
      <c r="G5942" s="6" t="s">
        <v>22</v>
      </c>
      <c r="H5942" s="7">
        <v>43402.596030092594</v>
      </c>
      <c r="I5942" s="7">
        <v>43402.580555555556</v>
      </c>
      <c r="J5942" s="4">
        <f t="shared" si="463"/>
        <v>2018</v>
      </c>
      <c r="K5942" s="4">
        <f t="shared" si="464"/>
        <v>10</v>
      </c>
      <c r="L5942" s="6">
        <f t="shared" si="465"/>
        <v>1337.0000001043081</v>
      </c>
      <c r="M5942" s="8">
        <f t="shared" si="461"/>
        <v>22.283333335071802</v>
      </c>
      <c r="N5942" s="8">
        <f t="shared" si="462"/>
        <v>1247.8666667640209</v>
      </c>
      <c r="O5942" s="18">
        <v>1</v>
      </c>
      <c r="P5942" s="6" t="s">
        <v>9786</v>
      </c>
      <c r="Q5942" s="6" t="s">
        <v>24</v>
      </c>
    </row>
    <row r="5943" spans="1:17" ht="15">
      <c r="A5943" s="6" t="s">
        <v>17</v>
      </c>
      <c r="B5943" s="6" t="s">
        <v>41</v>
      </c>
      <c r="C5943" s="6" t="s">
        <v>62</v>
      </c>
      <c r="D5943" s="6" t="s">
        <v>9787</v>
      </c>
      <c r="E5943" s="6">
        <v>1</v>
      </c>
      <c r="F5943" s="6" t="s">
        <v>1970</v>
      </c>
      <c r="G5943" s="6" t="s">
        <v>22</v>
      </c>
      <c r="H5943" s="7">
        <v>43412.817256944443</v>
      </c>
      <c r="I5943" s="7">
        <v>43402.600706018522</v>
      </c>
      <c r="J5943" s="4">
        <f t="shared" si="463"/>
        <v>2018</v>
      </c>
      <c r="K5943" s="4">
        <f t="shared" si="464"/>
        <v>10</v>
      </c>
      <c r="L5943" s="6">
        <f t="shared" si="465"/>
        <v>882709.99999959022</v>
      </c>
      <c r="M5943" s="8">
        <f t="shared" si="461"/>
        <v>14711.833333326504</v>
      </c>
      <c r="N5943" s="8">
        <f t="shared" si="462"/>
        <v>14711.833333326504</v>
      </c>
      <c r="O5943" s="18">
        <v>1</v>
      </c>
      <c r="P5943" s="6" t="s">
        <v>9788</v>
      </c>
      <c r="Q5943" s="6" t="s">
        <v>24</v>
      </c>
    </row>
    <row r="5944" spans="1:17" ht="15">
      <c r="A5944" s="6" t="s">
        <v>17</v>
      </c>
      <c r="B5944" s="6" t="s">
        <v>18</v>
      </c>
      <c r="C5944" s="6" t="s">
        <v>35</v>
      </c>
      <c r="D5944" s="6" t="s">
        <v>9789</v>
      </c>
      <c r="E5944" s="6">
        <v>1</v>
      </c>
      <c r="F5944" s="6" t="s">
        <v>1970</v>
      </c>
      <c r="G5944" s="6" t="s">
        <v>22</v>
      </c>
      <c r="H5944" s="7">
        <v>43402.785416666666</v>
      </c>
      <c r="I5944" s="7">
        <v>43402.648611111108</v>
      </c>
      <c r="J5944" s="4">
        <f t="shared" si="463"/>
        <v>2018</v>
      </c>
      <c r="K5944" s="4">
        <f t="shared" si="464"/>
        <v>10</v>
      </c>
      <c r="L5944" s="6">
        <f t="shared" si="465"/>
        <v>11820.000000181608</v>
      </c>
      <c r="M5944" s="8">
        <f t="shared" si="461"/>
        <v>197.0000000030268</v>
      </c>
      <c r="N5944" s="8">
        <f t="shared" si="462"/>
        <v>197.0000000030268</v>
      </c>
      <c r="O5944" s="18">
        <v>1</v>
      </c>
      <c r="P5944" s="6" t="s">
        <v>9790</v>
      </c>
      <c r="Q5944" s="6" t="s">
        <v>24</v>
      </c>
    </row>
    <row r="5945" spans="1:17" ht="15">
      <c r="A5945" s="6" t="s">
        <v>17</v>
      </c>
      <c r="B5945" s="6" t="s">
        <v>41</v>
      </c>
      <c r="C5945" s="6" t="s">
        <v>129</v>
      </c>
      <c r="D5945" s="6" t="s">
        <v>9791</v>
      </c>
      <c r="E5945" s="6">
        <v>1</v>
      </c>
      <c r="F5945" s="6" t="s">
        <v>1970</v>
      </c>
      <c r="G5945" s="6" t="s">
        <v>22</v>
      </c>
      <c r="H5945" s="7">
        <v>43408.695138888892</v>
      </c>
      <c r="I5945" s="7">
        <v>43402.662499999999</v>
      </c>
      <c r="J5945" s="4">
        <f t="shared" si="463"/>
        <v>2018</v>
      </c>
      <c r="K5945" s="4">
        <f t="shared" si="464"/>
        <v>10</v>
      </c>
      <c r="L5945" s="6">
        <f t="shared" si="465"/>
        <v>521220.00000039116</v>
      </c>
      <c r="M5945" s="8">
        <f t="shared" si="461"/>
        <v>8687.0000000065193</v>
      </c>
      <c r="N5945" s="8">
        <f t="shared" si="462"/>
        <v>8687.0000000065193</v>
      </c>
      <c r="O5945" s="18">
        <v>1</v>
      </c>
      <c r="P5945" s="6" t="s">
        <v>9792</v>
      </c>
      <c r="Q5945" s="6" t="s">
        <v>24</v>
      </c>
    </row>
    <row r="5946" spans="1:17" ht="15">
      <c r="A5946" s="6" t="s">
        <v>17</v>
      </c>
      <c r="B5946" s="6" t="s">
        <v>41</v>
      </c>
      <c r="C5946" s="6" t="s">
        <v>135</v>
      </c>
      <c r="D5946" s="6" t="s">
        <v>9793</v>
      </c>
      <c r="E5946" s="6">
        <v>2</v>
      </c>
      <c r="F5946" s="6" t="s">
        <v>1970</v>
      </c>
      <c r="G5946" s="6" t="s">
        <v>22</v>
      </c>
      <c r="H5946" s="7">
        <v>43402.684386574074</v>
      </c>
      <c r="I5946" s="7">
        <v>43402.666076388887</v>
      </c>
      <c r="J5946" s="4">
        <f t="shared" si="463"/>
        <v>2018</v>
      </c>
      <c r="K5946" s="4">
        <f t="shared" si="464"/>
        <v>10</v>
      </c>
      <c r="L5946" s="6">
        <f t="shared" si="465"/>
        <v>1582.0000001695007</v>
      </c>
      <c r="M5946" s="8">
        <f t="shared" si="461"/>
        <v>26.366666669491678</v>
      </c>
      <c r="N5946" s="8">
        <f t="shared" si="462"/>
        <v>52.733333338983357</v>
      </c>
      <c r="O5946" s="18">
        <v>1</v>
      </c>
      <c r="P5946" s="6" t="s">
        <v>9794</v>
      </c>
      <c r="Q5946" s="6" t="s">
        <v>24</v>
      </c>
    </row>
    <row r="5947" spans="1:17" ht="15">
      <c r="A5947" s="6" t="s">
        <v>17</v>
      </c>
      <c r="B5947" s="6" t="s">
        <v>41</v>
      </c>
      <c r="C5947" s="6" t="s">
        <v>135</v>
      </c>
      <c r="D5947" s="6" t="s">
        <v>9795</v>
      </c>
      <c r="E5947" s="6">
        <v>1</v>
      </c>
      <c r="F5947" s="6" t="s">
        <v>1970</v>
      </c>
      <c r="G5947" s="6" t="s">
        <v>22</v>
      </c>
      <c r="H5947" s="7">
        <v>43402.687997685185</v>
      </c>
      <c r="I5947" s="7">
        <v>43402.666076388887</v>
      </c>
      <c r="J5947" s="4">
        <f t="shared" si="463"/>
        <v>2018</v>
      </c>
      <c r="K5947" s="4">
        <f t="shared" si="464"/>
        <v>10</v>
      </c>
      <c r="L5947" s="6">
        <f t="shared" si="465"/>
        <v>1894.0000001806766</v>
      </c>
      <c r="M5947" s="8">
        <f t="shared" si="461"/>
        <v>31.566666669677943</v>
      </c>
      <c r="N5947" s="8">
        <f t="shared" si="462"/>
        <v>31.566666669677943</v>
      </c>
      <c r="O5947" s="18">
        <v>1</v>
      </c>
      <c r="P5947" s="6" t="s">
        <v>9796</v>
      </c>
      <c r="Q5947" s="6" t="s">
        <v>24</v>
      </c>
    </row>
    <row r="5948" spans="1:17" ht="15">
      <c r="A5948" s="6" t="s">
        <v>17</v>
      </c>
      <c r="B5948" s="6" t="s">
        <v>41</v>
      </c>
      <c r="C5948" s="6" t="s">
        <v>135</v>
      </c>
      <c r="D5948" s="6" t="s">
        <v>9797</v>
      </c>
      <c r="E5948" s="6">
        <v>7</v>
      </c>
      <c r="F5948" s="6" t="s">
        <v>1970</v>
      </c>
      <c r="G5948" s="6" t="s">
        <v>22</v>
      </c>
      <c r="H5948" s="7">
        <v>43402.688252314816</v>
      </c>
      <c r="I5948" s="7">
        <v>43402.666076388887</v>
      </c>
      <c r="J5948" s="4">
        <f t="shared" si="463"/>
        <v>2018</v>
      </c>
      <c r="K5948" s="4">
        <f t="shared" si="464"/>
        <v>10</v>
      </c>
      <c r="L5948" s="6">
        <f t="shared" si="465"/>
        <v>1916.0000002942979</v>
      </c>
      <c r="M5948" s="8">
        <f t="shared" si="461"/>
        <v>31.933333338238299</v>
      </c>
      <c r="N5948" s="8">
        <f t="shared" si="462"/>
        <v>223.53333336766809</v>
      </c>
      <c r="O5948" s="18">
        <v>1</v>
      </c>
      <c r="P5948" s="6" t="s">
        <v>9798</v>
      </c>
      <c r="Q5948" s="6" t="s">
        <v>24</v>
      </c>
    </row>
    <row r="5949" spans="1:17" ht="15">
      <c r="A5949" s="6" t="s">
        <v>17</v>
      </c>
      <c r="B5949" s="6" t="s">
        <v>41</v>
      </c>
      <c r="C5949" s="6" t="s">
        <v>135</v>
      </c>
      <c r="D5949" s="6" t="s">
        <v>9799</v>
      </c>
      <c r="E5949" s="6">
        <v>2</v>
      </c>
      <c r="F5949" s="6" t="s">
        <v>1970</v>
      </c>
      <c r="G5949" s="6" t="s">
        <v>22</v>
      </c>
      <c r="H5949" s="7">
        <v>43402.687002314815</v>
      </c>
      <c r="I5949" s="7">
        <v>43402.666076388887</v>
      </c>
      <c r="J5949" s="4">
        <f t="shared" si="463"/>
        <v>2018</v>
      </c>
      <c r="K5949" s="4">
        <f t="shared" si="464"/>
        <v>10</v>
      </c>
      <c r="L5949" s="6">
        <f t="shared" si="465"/>
        <v>1808.0000001937151</v>
      </c>
      <c r="M5949" s="8">
        <f t="shared" si="461"/>
        <v>30.133333336561918</v>
      </c>
      <c r="N5949" s="8">
        <f t="shared" si="462"/>
        <v>60.266666673123837</v>
      </c>
      <c r="O5949" s="18">
        <v>1</v>
      </c>
      <c r="P5949" s="6" t="s">
        <v>9800</v>
      </c>
      <c r="Q5949" s="6" t="s">
        <v>24</v>
      </c>
    </row>
    <row r="5950" spans="1:17" ht="15">
      <c r="A5950" s="6" t="s">
        <v>17</v>
      </c>
      <c r="B5950" s="6" t="s">
        <v>41</v>
      </c>
      <c r="C5950" s="6" t="s">
        <v>135</v>
      </c>
      <c r="D5950" s="6" t="s">
        <v>9801</v>
      </c>
      <c r="E5950" s="6">
        <v>2</v>
      </c>
      <c r="F5950" s="6" t="s">
        <v>1970</v>
      </c>
      <c r="G5950" s="6" t="s">
        <v>22</v>
      </c>
      <c r="H5950" s="7">
        <v>43402.686562499999</v>
      </c>
      <c r="I5950" s="7">
        <v>43402.666076388887</v>
      </c>
      <c r="J5950" s="4">
        <f t="shared" si="463"/>
        <v>2018</v>
      </c>
      <c r="K5950" s="4">
        <f t="shared" si="464"/>
        <v>10</v>
      </c>
      <c r="L5950" s="6">
        <f t="shared" si="465"/>
        <v>1770.0000001117587</v>
      </c>
      <c r="M5950" s="8">
        <f t="shared" si="461"/>
        <v>29.500000001862645</v>
      </c>
      <c r="N5950" s="8">
        <f t="shared" si="462"/>
        <v>59.00000000372529</v>
      </c>
      <c r="O5950" s="18">
        <v>1</v>
      </c>
      <c r="P5950" s="6" t="s">
        <v>9802</v>
      </c>
      <c r="Q5950" s="6" t="s">
        <v>24</v>
      </c>
    </row>
    <row r="5951" spans="1:17" ht="15">
      <c r="A5951" s="6" t="s">
        <v>17</v>
      </c>
      <c r="B5951" s="6" t="s">
        <v>41</v>
      </c>
      <c r="C5951" s="6" t="s">
        <v>135</v>
      </c>
      <c r="D5951" s="6" t="s">
        <v>9803</v>
      </c>
      <c r="E5951" s="6">
        <v>3</v>
      </c>
      <c r="F5951" s="6" t="s">
        <v>1970</v>
      </c>
      <c r="G5951" s="6" t="s">
        <v>22</v>
      </c>
      <c r="H5951" s="7">
        <v>43402.684918981482</v>
      </c>
      <c r="I5951" s="7">
        <v>43402.666076388887</v>
      </c>
      <c r="J5951" s="4">
        <f t="shared" si="463"/>
        <v>2018</v>
      </c>
      <c r="K5951" s="4">
        <f t="shared" si="464"/>
        <v>10</v>
      </c>
      <c r="L5951" s="6">
        <f t="shared" si="465"/>
        <v>1628.0000002356246</v>
      </c>
      <c r="M5951" s="8">
        <f t="shared" si="461"/>
        <v>27.13333333726041</v>
      </c>
      <c r="N5951" s="8">
        <f t="shared" si="462"/>
        <v>81.400000011781231</v>
      </c>
      <c r="O5951" s="18">
        <v>1</v>
      </c>
      <c r="P5951" s="6" t="s">
        <v>9804</v>
      </c>
      <c r="Q5951" s="6" t="s">
        <v>24</v>
      </c>
    </row>
    <row r="5952" spans="1:17" ht="15">
      <c r="A5952" s="6" t="s">
        <v>17</v>
      </c>
      <c r="B5952" s="6" t="s">
        <v>41</v>
      </c>
      <c r="C5952" s="6" t="s">
        <v>135</v>
      </c>
      <c r="D5952" s="6" t="s">
        <v>9805</v>
      </c>
      <c r="E5952" s="6">
        <v>8</v>
      </c>
      <c r="F5952" s="6" t="s">
        <v>1970</v>
      </c>
      <c r="G5952" s="6" t="s">
        <v>22</v>
      </c>
      <c r="H5952" s="7">
        <v>43402.689050925925</v>
      </c>
      <c r="I5952" s="7">
        <v>43402.666076388887</v>
      </c>
      <c r="J5952" s="4">
        <f t="shared" si="463"/>
        <v>2018</v>
      </c>
      <c r="K5952" s="4">
        <f t="shared" si="464"/>
        <v>10</v>
      </c>
      <c r="L5952" s="6">
        <f t="shared" si="465"/>
        <v>1985.0000000791624</v>
      </c>
      <c r="M5952" s="8">
        <f t="shared" si="466" ref="M5952:M6015">+L5952/60</f>
        <v>33.083333334652707</v>
      </c>
      <c r="N5952" s="8">
        <f t="shared" si="467" ref="N5952:N6015">+M5952*E5952</f>
        <v>264.66666667722166</v>
      </c>
      <c r="O5952" s="18">
        <v>1</v>
      </c>
      <c r="P5952" s="6" t="s">
        <v>9806</v>
      </c>
      <c r="Q5952" s="6" t="s">
        <v>24</v>
      </c>
    </row>
    <row r="5953" spans="1:17" ht="15">
      <c r="A5953" s="6" t="s">
        <v>17</v>
      </c>
      <c r="B5953" s="6" t="s">
        <v>41</v>
      </c>
      <c r="C5953" s="6" t="s">
        <v>135</v>
      </c>
      <c r="D5953" s="6" t="s">
        <v>9807</v>
      </c>
      <c r="E5953" s="6">
        <v>3</v>
      </c>
      <c r="F5953" s="6" t="s">
        <v>1970</v>
      </c>
      <c r="G5953" s="6" t="s">
        <v>22</v>
      </c>
      <c r="H5953" s="7">
        <v>43402.691076388888</v>
      </c>
      <c r="I5953" s="7">
        <v>43402.666076388887</v>
      </c>
      <c r="J5953" s="4">
        <f t="shared" si="463"/>
        <v>2018</v>
      </c>
      <c r="K5953" s="4">
        <f t="shared" si="464"/>
        <v>10</v>
      </c>
      <c r="L5953" s="6">
        <f t="shared" si="465"/>
        <v>2160.0000001257285</v>
      </c>
      <c r="M5953" s="8">
        <f t="shared" si="466"/>
        <v>36.000000002095476</v>
      </c>
      <c r="N5953" s="8">
        <f t="shared" si="467"/>
        <v>108.00000000628643</v>
      </c>
      <c r="O5953" s="18">
        <v>1</v>
      </c>
      <c r="P5953" s="6" t="s">
        <v>9808</v>
      </c>
      <c r="Q5953" s="6" t="s">
        <v>24</v>
      </c>
    </row>
    <row r="5954" spans="1:17" ht="15">
      <c r="A5954" s="6" t="s">
        <v>17</v>
      </c>
      <c r="B5954" s="6" t="s">
        <v>41</v>
      </c>
      <c r="C5954" s="6" t="s">
        <v>135</v>
      </c>
      <c r="D5954" s="6" t="s">
        <v>9809</v>
      </c>
      <c r="E5954" s="6">
        <v>1</v>
      </c>
      <c r="F5954" s="6" t="s">
        <v>1970</v>
      </c>
      <c r="G5954" s="6" t="s">
        <v>22</v>
      </c>
      <c r="H5954" s="7">
        <v>43402.691724537035</v>
      </c>
      <c r="I5954" s="7">
        <v>43402.666076388887</v>
      </c>
      <c r="J5954" s="4">
        <f t="shared" si="463"/>
        <v>2018</v>
      </c>
      <c r="K5954" s="4">
        <f t="shared" si="464"/>
        <v>10</v>
      </c>
      <c r="L5954" s="6">
        <f t="shared" si="465"/>
        <v>2216.0000000149012</v>
      </c>
      <c r="M5954" s="8">
        <f t="shared" si="466"/>
        <v>36.933333333581686</v>
      </c>
      <c r="N5954" s="8">
        <f t="shared" si="467"/>
        <v>36.933333333581686</v>
      </c>
      <c r="O5954" s="18">
        <v>1</v>
      </c>
      <c r="P5954" s="6" t="s">
        <v>9810</v>
      </c>
      <c r="Q5954" s="6" t="s">
        <v>24</v>
      </c>
    </row>
    <row r="5955" spans="1:17" ht="15">
      <c r="A5955" s="6" t="s">
        <v>17</v>
      </c>
      <c r="B5955" s="6" t="s">
        <v>41</v>
      </c>
      <c r="C5955" s="6" t="s">
        <v>135</v>
      </c>
      <c r="D5955" s="6" t="s">
        <v>9811</v>
      </c>
      <c r="E5955" s="6">
        <v>6</v>
      </c>
      <c r="F5955" s="6" t="s">
        <v>1970</v>
      </c>
      <c r="G5955" s="6" t="s">
        <v>22</v>
      </c>
      <c r="H5955" s="7">
        <v>43402.691921296297</v>
      </c>
      <c r="I5955" s="7">
        <v>43402.666076388887</v>
      </c>
      <c r="J5955" s="4">
        <f t="shared" si="468" ref="J5955:J6018">YEAR(I5955)</f>
        <v>2018</v>
      </c>
      <c r="K5955" s="4">
        <f t="shared" si="469" ref="K5955:K6018">MONTH(I5955)</f>
        <v>10</v>
      </c>
      <c r="L5955" s="6">
        <f t="shared" si="465"/>
        <v>2233.0000002169982</v>
      </c>
      <c r="M5955" s="8">
        <f t="shared" si="466"/>
        <v>37.216666670283303</v>
      </c>
      <c r="N5955" s="8">
        <f t="shared" si="467"/>
        <v>223.30000002169982</v>
      </c>
      <c r="O5955" s="18">
        <v>1</v>
      </c>
      <c r="P5955" s="6" t="s">
        <v>9812</v>
      </c>
      <c r="Q5955" s="6" t="s">
        <v>24</v>
      </c>
    </row>
    <row r="5956" spans="1:17" ht="15">
      <c r="A5956" s="6" t="s">
        <v>17</v>
      </c>
      <c r="B5956" s="6" t="s">
        <v>41</v>
      </c>
      <c r="C5956" s="6" t="s">
        <v>135</v>
      </c>
      <c r="D5956" s="6" t="s">
        <v>9813</v>
      </c>
      <c r="E5956" s="6">
        <v>1</v>
      </c>
      <c r="F5956" s="6" t="s">
        <v>1970</v>
      </c>
      <c r="G5956" s="6" t="s">
        <v>22</v>
      </c>
      <c r="H5956" s="7">
        <v>43402.688506944447</v>
      </c>
      <c r="I5956" s="7">
        <v>43402.666076388887</v>
      </c>
      <c r="J5956" s="4">
        <f t="shared" si="468"/>
        <v>2018</v>
      </c>
      <c r="K5956" s="4">
        <f t="shared" si="469"/>
        <v>10</v>
      </c>
      <c r="L5956" s="6">
        <f t="shared" si="465"/>
        <v>1938.0000004079193</v>
      </c>
      <c r="M5956" s="8">
        <f t="shared" si="466"/>
        <v>32.300000006798655</v>
      </c>
      <c r="N5956" s="8">
        <f t="shared" si="467"/>
        <v>32.300000006798655</v>
      </c>
      <c r="O5956" s="18">
        <v>1</v>
      </c>
      <c r="P5956" s="6" t="s">
        <v>9814</v>
      </c>
      <c r="Q5956" s="6" t="s">
        <v>24</v>
      </c>
    </row>
    <row r="5957" spans="1:17" ht="15">
      <c r="A5957" s="6" t="s">
        <v>17</v>
      </c>
      <c r="B5957" s="6" t="s">
        <v>41</v>
      </c>
      <c r="C5957" s="6" t="s">
        <v>135</v>
      </c>
      <c r="D5957" s="6" t="s">
        <v>3801</v>
      </c>
      <c r="E5957" s="6">
        <v>6</v>
      </c>
      <c r="F5957" s="6" t="s">
        <v>1970</v>
      </c>
      <c r="G5957" s="6" t="s">
        <v>22</v>
      </c>
      <c r="H5957" s="7">
        <v>43402.690150462964</v>
      </c>
      <c r="I5957" s="7">
        <v>43402.666076388887</v>
      </c>
      <c r="J5957" s="4">
        <f t="shared" si="468"/>
        <v>2018</v>
      </c>
      <c r="K5957" s="4">
        <f t="shared" si="469"/>
        <v>10</v>
      </c>
      <c r="L5957" s="6">
        <f t="shared" si="465"/>
        <v>2080.0000002840534</v>
      </c>
      <c r="M5957" s="8">
        <f t="shared" si="466"/>
        <v>34.66666667140089</v>
      </c>
      <c r="N5957" s="8">
        <f t="shared" si="467"/>
        <v>208.00000002840534</v>
      </c>
      <c r="O5957" s="18">
        <v>1</v>
      </c>
      <c r="P5957" s="6" t="s">
        <v>9815</v>
      </c>
      <c r="Q5957" s="6" t="s">
        <v>24</v>
      </c>
    </row>
    <row r="5958" spans="1:17" ht="15">
      <c r="A5958" s="6" t="s">
        <v>17</v>
      </c>
      <c r="B5958" s="6" t="s">
        <v>41</v>
      </c>
      <c r="C5958" s="6" t="s">
        <v>135</v>
      </c>
      <c r="D5958" s="6" t="s">
        <v>1418</v>
      </c>
      <c r="E5958" s="6">
        <v>3</v>
      </c>
      <c r="F5958" s="6" t="s">
        <v>1970</v>
      </c>
      <c r="G5958" s="6" t="s">
        <v>22</v>
      </c>
      <c r="H5958" s="7">
        <v>43402.68577546296</v>
      </c>
      <c r="I5958" s="7">
        <v>43402.666076388887</v>
      </c>
      <c r="J5958" s="4">
        <f t="shared" si="468"/>
        <v>2018</v>
      </c>
      <c r="K5958" s="4">
        <f t="shared" si="469"/>
        <v>10</v>
      </c>
      <c r="L5958" s="6">
        <f t="shared" si="465"/>
        <v>1701.9999999320135</v>
      </c>
      <c r="M5958" s="8">
        <f t="shared" si="466"/>
        <v>28.366666665533558</v>
      </c>
      <c r="N5958" s="8">
        <f t="shared" si="467"/>
        <v>85.099999996600673</v>
      </c>
      <c r="O5958" s="18">
        <v>1</v>
      </c>
      <c r="P5958" s="6" t="s">
        <v>9816</v>
      </c>
      <c r="Q5958" s="6" t="s">
        <v>24</v>
      </c>
    </row>
    <row r="5959" spans="1:17" ht="15">
      <c r="A5959" s="6" t="s">
        <v>17</v>
      </c>
      <c r="B5959" s="6" t="s">
        <v>41</v>
      </c>
      <c r="C5959" s="6" t="s">
        <v>135</v>
      </c>
      <c r="D5959" s="6" t="s">
        <v>9817</v>
      </c>
      <c r="E5959" s="6">
        <v>4</v>
      </c>
      <c r="F5959" s="6" t="s">
        <v>1970</v>
      </c>
      <c r="G5959" s="6" t="s">
        <v>22</v>
      </c>
      <c r="H5959" s="7">
        <v>43402.693020833336</v>
      </c>
      <c r="I5959" s="7">
        <v>43402.666076388887</v>
      </c>
      <c r="J5959" s="4">
        <f t="shared" si="468"/>
        <v>2018</v>
      </c>
      <c r="K5959" s="4">
        <f t="shared" si="469"/>
        <v>10</v>
      </c>
      <c r="L5959" s="6">
        <f t="shared" si="465"/>
        <v>2328.0000004218891</v>
      </c>
      <c r="M5959" s="8">
        <f t="shared" si="466"/>
        <v>38.800000007031485</v>
      </c>
      <c r="N5959" s="8">
        <f t="shared" si="467"/>
        <v>155.20000002812594</v>
      </c>
      <c r="O5959" s="18">
        <v>1</v>
      </c>
      <c r="P5959" s="6" t="s">
        <v>9818</v>
      </c>
      <c r="Q5959" s="6" t="s">
        <v>24</v>
      </c>
    </row>
    <row r="5960" spans="1:17" ht="15">
      <c r="A5960" s="6" t="s">
        <v>17</v>
      </c>
      <c r="B5960" s="6" t="s">
        <v>41</v>
      </c>
      <c r="C5960" s="6" t="s">
        <v>135</v>
      </c>
      <c r="D5960" s="6" t="s">
        <v>9819</v>
      </c>
      <c r="E5960" s="6">
        <v>5</v>
      </c>
      <c r="F5960" s="6" t="s">
        <v>1970</v>
      </c>
      <c r="G5960" s="6" t="s">
        <v>22</v>
      </c>
      <c r="H5960" s="7">
        <v>43402.689803240741</v>
      </c>
      <c r="I5960" s="7">
        <v>43402.666076388887</v>
      </c>
      <c r="J5960" s="4">
        <f t="shared" si="468"/>
        <v>2018</v>
      </c>
      <c r="K5960" s="4">
        <f t="shared" si="469"/>
        <v>10</v>
      </c>
      <c r="L5960" s="6">
        <f t="shared" si="465"/>
        <v>2050.0000001862645</v>
      </c>
      <c r="M5960" s="8">
        <f t="shared" si="466"/>
        <v>34.166666669771075</v>
      </c>
      <c r="N5960" s="8">
        <f t="shared" si="467"/>
        <v>170.83333334885538</v>
      </c>
      <c r="O5960" s="18">
        <v>1</v>
      </c>
      <c r="P5960" s="6" t="s">
        <v>9820</v>
      </c>
      <c r="Q5960" s="6" t="s">
        <v>24</v>
      </c>
    </row>
    <row r="5961" spans="1:17" ht="15">
      <c r="A5961" s="6" t="s">
        <v>17</v>
      </c>
      <c r="B5961" s="6" t="s">
        <v>41</v>
      </c>
      <c r="C5961" s="6" t="s">
        <v>135</v>
      </c>
      <c r="D5961" s="6" t="s">
        <v>9821</v>
      </c>
      <c r="E5961" s="6">
        <v>4</v>
      </c>
      <c r="F5961" s="6" t="s">
        <v>1970</v>
      </c>
      <c r="G5961" s="6" t="s">
        <v>22</v>
      </c>
      <c r="H5961" s="7">
        <v>43402.692430555559</v>
      </c>
      <c r="I5961" s="7">
        <v>43402.666076388887</v>
      </c>
      <c r="J5961" s="4">
        <f t="shared" si="468"/>
        <v>2018</v>
      </c>
      <c r="K5961" s="4">
        <f t="shared" si="469"/>
        <v>10</v>
      </c>
      <c r="L5961" s="6">
        <f t="shared" si="465"/>
        <v>2277.0000004442409</v>
      </c>
      <c r="M5961" s="8">
        <f t="shared" si="466"/>
        <v>37.950000007404014</v>
      </c>
      <c r="N5961" s="8">
        <f t="shared" si="467"/>
        <v>151.80000002961606</v>
      </c>
      <c r="O5961" s="18">
        <v>1</v>
      </c>
      <c r="P5961" s="6" t="s">
        <v>9822</v>
      </c>
      <c r="Q5961" s="6" t="s">
        <v>24</v>
      </c>
    </row>
    <row r="5962" spans="1:17" ht="15">
      <c r="A5962" s="6" t="s">
        <v>17</v>
      </c>
      <c r="B5962" s="6" t="s">
        <v>41</v>
      </c>
      <c r="C5962" s="6" t="s">
        <v>135</v>
      </c>
      <c r="D5962" s="6" t="s">
        <v>9823</v>
      </c>
      <c r="E5962" s="6">
        <v>1</v>
      </c>
      <c r="F5962" s="6" t="s">
        <v>1970</v>
      </c>
      <c r="G5962" s="6" t="s">
        <v>22</v>
      </c>
      <c r="H5962" s="7">
        <v>43402.692256944443</v>
      </c>
      <c r="I5962" s="7">
        <v>43402.666076388887</v>
      </c>
      <c r="J5962" s="4">
        <f t="shared" si="468"/>
        <v>2018</v>
      </c>
      <c r="K5962" s="4">
        <f t="shared" si="469"/>
        <v>10</v>
      </c>
      <c r="L5962" s="6">
        <f t="shared" si="470" ref="L5962:L6025">(H5962-I5962)*60*24*60</f>
        <v>2262.0000000810251</v>
      </c>
      <c r="M5962" s="8">
        <f t="shared" si="466"/>
        <v>37.700000001350418</v>
      </c>
      <c r="N5962" s="8">
        <f t="shared" si="467"/>
        <v>37.700000001350418</v>
      </c>
      <c r="O5962" s="18">
        <v>1</v>
      </c>
      <c r="P5962" s="6" t="s">
        <v>9824</v>
      </c>
      <c r="Q5962" s="6" t="s">
        <v>24</v>
      </c>
    </row>
    <row r="5963" spans="1:17" ht="15">
      <c r="A5963" s="6" t="s">
        <v>17</v>
      </c>
      <c r="B5963" s="6" t="s">
        <v>41</v>
      </c>
      <c r="C5963" s="6" t="s">
        <v>135</v>
      </c>
      <c r="D5963" s="6" t="s">
        <v>9825</v>
      </c>
      <c r="E5963" s="6">
        <v>1</v>
      </c>
      <c r="F5963" s="6" t="s">
        <v>1970</v>
      </c>
      <c r="G5963" s="6" t="s">
        <v>22</v>
      </c>
      <c r="H5963" s="7">
        <v>43402.691469907404</v>
      </c>
      <c r="I5963" s="7">
        <v>43402.666076388887</v>
      </c>
      <c r="J5963" s="4">
        <f t="shared" si="468"/>
        <v>2018</v>
      </c>
      <c r="K5963" s="4">
        <f t="shared" si="469"/>
        <v>10</v>
      </c>
      <c r="L5963" s="6">
        <f t="shared" si="470"/>
        <v>2193.9999999012798</v>
      </c>
      <c r="M5963" s="8">
        <f t="shared" si="466"/>
        <v>36.56666666502133</v>
      </c>
      <c r="N5963" s="8">
        <f t="shared" si="467"/>
        <v>36.56666666502133</v>
      </c>
      <c r="O5963" s="18">
        <v>1</v>
      </c>
      <c r="P5963" s="6" t="s">
        <v>9826</v>
      </c>
      <c r="Q5963" s="6" t="s">
        <v>24</v>
      </c>
    </row>
    <row r="5964" spans="1:17" ht="15">
      <c r="A5964" s="6" t="s">
        <v>17</v>
      </c>
      <c r="B5964" s="6" t="s">
        <v>41</v>
      </c>
      <c r="C5964" s="6" t="s">
        <v>135</v>
      </c>
      <c r="D5964" s="6" t="s">
        <v>6896</v>
      </c>
      <c r="E5964" s="6">
        <v>1</v>
      </c>
      <c r="F5964" s="6" t="s">
        <v>1970</v>
      </c>
      <c r="G5964" s="6" t="s">
        <v>22</v>
      </c>
      <c r="H5964" s="7">
        <v>43402.689282407409</v>
      </c>
      <c r="I5964" s="7">
        <v>43402.666076388887</v>
      </c>
      <c r="J5964" s="4">
        <f t="shared" si="468"/>
        <v>2018</v>
      </c>
      <c r="K5964" s="4">
        <f t="shared" si="469"/>
        <v>10</v>
      </c>
      <c r="L5964" s="6">
        <f t="shared" si="470"/>
        <v>2005.0000003539026</v>
      </c>
      <c r="M5964" s="8">
        <f t="shared" si="466"/>
        <v>33.416666672565043</v>
      </c>
      <c r="N5964" s="8">
        <f t="shared" si="467"/>
        <v>33.416666672565043</v>
      </c>
      <c r="O5964" s="18">
        <v>1</v>
      </c>
      <c r="P5964" s="6" t="s">
        <v>9827</v>
      </c>
      <c r="Q5964" s="6" t="s">
        <v>24</v>
      </c>
    </row>
    <row r="5965" spans="1:17" ht="15">
      <c r="A5965" s="6" t="s">
        <v>17</v>
      </c>
      <c r="B5965" s="6" t="s">
        <v>41</v>
      </c>
      <c r="C5965" s="6" t="s">
        <v>135</v>
      </c>
      <c r="D5965" s="6" t="s">
        <v>9828</v>
      </c>
      <c r="E5965" s="6">
        <v>2</v>
      </c>
      <c r="F5965" s="6" t="s">
        <v>1970</v>
      </c>
      <c r="G5965" s="6" t="s">
        <v>22</v>
      </c>
      <c r="H5965" s="7">
        <v>43402.689525462964</v>
      </c>
      <c r="I5965" s="7">
        <v>43402.666076388887</v>
      </c>
      <c r="J5965" s="4">
        <f t="shared" si="468"/>
        <v>2018</v>
      </c>
      <c r="K5965" s="4">
        <f t="shared" si="469"/>
        <v>10</v>
      </c>
      <c r="L5965" s="6">
        <f t="shared" si="470"/>
        <v>2026.000000233762</v>
      </c>
      <c r="M5965" s="8">
        <f t="shared" si="466"/>
        <v>33.766666670562699</v>
      </c>
      <c r="N5965" s="8">
        <f t="shared" si="467"/>
        <v>67.533333341125399</v>
      </c>
      <c r="O5965" s="18">
        <v>1</v>
      </c>
      <c r="P5965" s="6" t="s">
        <v>9829</v>
      </c>
      <c r="Q5965" s="6" t="s">
        <v>24</v>
      </c>
    </row>
    <row r="5966" spans="1:17" ht="15">
      <c r="A5966" s="6" t="s">
        <v>17</v>
      </c>
      <c r="B5966" s="6" t="s">
        <v>41</v>
      </c>
      <c r="C5966" s="6" t="s">
        <v>135</v>
      </c>
      <c r="D5966" s="6" t="s">
        <v>9830</v>
      </c>
      <c r="E5966" s="6">
        <v>1</v>
      </c>
      <c r="F5966" s="6" t="s">
        <v>1970</v>
      </c>
      <c r="G5966" s="6" t="s">
        <v>22</v>
      </c>
      <c r="H5966" s="7">
        <v>43402.690625000003</v>
      </c>
      <c r="I5966" s="7">
        <v>43402.666076388887</v>
      </c>
      <c r="J5966" s="4">
        <f t="shared" si="468"/>
        <v>2018</v>
      </c>
      <c r="K5966" s="4">
        <f t="shared" si="469"/>
        <v>10</v>
      </c>
      <c r="L5966" s="6">
        <f t="shared" si="470"/>
        <v>2121.0000004386529</v>
      </c>
      <c r="M5966" s="8">
        <f t="shared" si="466"/>
        <v>35.350000007310882</v>
      </c>
      <c r="N5966" s="8">
        <f t="shared" si="467"/>
        <v>35.350000007310882</v>
      </c>
      <c r="O5966" s="18">
        <v>1</v>
      </c>
      <c r="P5966" s="6" t="s">
        <v>9831</v>
      </c>
      <c r="Q5966" s="6" t="s">
        <v>24</v>
      </c>
    </row>
    <row r="5967" spans="1:17" ht="15">
      <c r="A5967" s="6" t="s">
        <v>17</v>
      </c>
      <c r="B5967" s="6" t="s">
        <v>41</v>
      </c>
      <c r="C5967" s="6" t="s">
        <v>135</v>
      </c>
      <c r="D5967" s="6" t="s">
        <v>5232</v>
      </c>
      <c r="E5967" s="6">
        <v>1</v>
      </c>
      <c r="F5967" s="6" t="s">
        <v>1970</v>
      </c>
      <c r="G5967" s="6" t="s">
        <v>22</v>
      </c>
      <c r="H5967" s="7">
        <v>43402.692673611113</v>
      </c>
      <c r="I5967" s="7">
        <v>43402.666076388887</v>
      </c>
      <c r="J5967" s="4">
        <f t="shared" si="468"/>
        <v>2018</v>
      </c>
      <c r="K5967" s="4">
        <f t="shared" si="469"/>
        <v>10</v>
      </c>
      <c r="L5967" s="6">
        <f t="shared" si="470"/>
        <v>2298.0000003241003</v>
      </c>
      <c r="M5967" s="8">
        <f t="shared" si="466"/>
        <v>38.300000005401671</v>
      </c>
      <c r="N5967" s="8">
        <f t="shared" si="467"/>
        <v>38.300000005401671</v>
      </c>
      <c r="O5967" s="18">
        <v>1</v>
      </c>
      <c r="P5967" s="6" t="s">
        <v>9832</v>
      </c>
      <c r="Q5967" s="6" t="s">
        <v>24</v>
      </c>
    </row>
    <row r="5968" spans="1:17" ht="15">
      <c r="A5968" s="6" t="s">
        <v>17</v>
      </c>
      <c r="B5968" s="6" t="s">
        <v>41</v>
      </c>
      <c r="C5968" s="6" t="s">
        <v>135</v>
      </c>
      <c r="D5968" s="6" t="s">
        <v>3513</v>
      </c>
      <c r="E5968" s="6">
        <v>7</v>
      </c>
      <c r="F5968" s="6" t="s">
        <v>1970</v>
      </c>
      <c r="G5968" s="6" t="s">
        <v>22</v>
      </c>
      <c r="H5968" s="7">
        <v>43402.690393518518</v>
      </c>
      <c r="I5968" s="7">
        <v>43402.666076388887</v>
      </c>
      <c r="J5968" s="4">
        <f t="shared" si="468"/>
        <v>2018</v>
      </c>
      <c r="K5968" s="4">
        <f t="shared" si="469"/>
        <v>10</v>
      </c>
      <c r="L5968" s="6">
        <f t="shared" si="470"/>
        <v>2101.0000001639128</v>
      </c>
      <c r="M5968" s="8">
        <f t="shared" si="466"/>
        <v>35.016666669398546</v>
      </c>
      <c r="N5968" s="8">
        <f t="shared" si="467"/>
        <v>245.11666668578982</v>
      </c>
      <c r="O5968" s="18">
        <v>1</v>
      </c>
      <c r="P5968" s="6" t="s">
        <v>9833</v>
      </c>
      <c r="Q5968" s="6" t="s">
        <v>24</v>
      </c>
    </row>
    <row r="5969" spans="1:17" ht="15">
      <c r="A5969" s="6" t="s">
        <v>17</v>
      </c>
      <c r="B5969" s="6" t="s">
        <v>41</v>
      </c>
      <c r="C5969" s="6" t="s">
        <v>135</v>
      </c>
      <c r="D5969" s="6" t="s">
        <v>9834</v>
      </c>
      <c r="E5969" s="6">
        <v>2</v>
      </c>
      <c r="F5969" s="6" t="s">
        <v>1970</v>
      </c>
      <c r="G5969" s="6" t="s">
        <v>22</v>
      </c>
      <c r="H5969" s="7">
        <v>43402.687442129631</v>
      </c>
      <c r="I5969" s="7">
        <v>43402.666076388887</v>
      </c>
      <c r="J5969" s="4">
        <f t="shared" si="468"/>
        <v>2018</v>
      </c>
      <c r="K5969" s="4">
        <f t="shared" si="469"/>
        <v>10</v>
      </c>
      <c r="L5969" s="6">
        <f t="shared" si="470"/>
        <v>1846.0000002756715</v>
      </c>
      <c r="M5969" s="8">
        <f t="shared" si="466"/>
        <v>30.766666671261191</v>
      </c>
      <c r="N5969" s="8">
        <f t="shared" si="467"/>
        <v>61.533333342522383</v>
      </c>
      <c r="O5969" s="18">
        <v>1</v>
      </c>
      <c r="P5969" s="6" t="s">
        <v>9835</v>
      </c>
      <c r="Q5969" s="6" t="s">
        <v>24</v>
      </c>
    </row>
    <row r="5970" spans="1:17" ht="15">
      <c r="A5970" s="6" t="s">
        <v>17</v>
      </c>
      <c r="B5970" s="6" t="s">
        <v>41</v>
      </c>
      <c r="C5970" s="6" t="s">
        <v>135</v>
      </c>
      <c r="D5970" s="6" t="s">
        <v>9836</v>
      </c>
      <c r="E5970" s="6">
        <v>1</v>
      </c>
      <c r="F5970" s="6" t="s">
        <v>1970</v>
      </c>
      <c r="G5970" s="6" t="s">
        <v>22</v>
      </c>
      <c r="H5970" s="7">
        <v>43402.687256944446</v>
      </c>
      <c r="I5970" s="7">
        <v>43402.666076388887</v>
      </c>
      <c r="J5970" s="4">
        <f t="shared" si="468"/>
        <v>2018</v>
      </c>
      <c r="K5970" s="4">
        <f t="shared" si="469"/>
        <v>10</v>
      </c>
      <c r="L5970" s="6">
        <f t="shared" si="470"/>
        <v>1830.0000003073364</v>
      </c>
      <c r="M5970" s="8">
        <f t="shared" si="466"/>
        <v>30.500000005122274</v>
      </c>
      <c r="N5970" s="8">
        <f t="shared" si="467"/>
        <v>30.500000005122274</v>
      </c>
      <c r="O5970" s="18">
        <v>1</v>
      </c>
      <c r="P5970" s="6" t="s">
        <v>9837</v>
      </c>
      <c r="Q5970" s="6" t="s">
        <v>24</v>
      </c>
    </row>
    <row r="5971" spans="1:17" ht="15">
      <c r="A5971" s="6" t="s">
        <v>17</v>
      </c>
      <c r="B5971" s="6" t="s">
        <v>18</v>
      </c>
      <c r="C5971" s="6" t="s">
        <v>25</v>
      </c>
      <c r="D5971" s="6" t="s">
        <v>9838</v>
      </c>
      <c r="E5971" s="6">
        <v>1</v>
      </c>
      <c r="F5971" s="6" t="s">
        <v>1970</v>
      </c>
      <c r="G5971" s="6" t="s">
        <v>22</v>
      </c>
      <c r="H5971" s="7">
        <v>43402.700196759259</v>
      </c>
      <c r="I5971" s="7">
        <v>43402.677349537036</v>
      </c>
      <c r="J5971" s="4">
        <f t="shared" si="468"/>
        <v>2018</v>
      </c>
      <c r="K5971" s="4">
        <f t="shared" si="469"/>
        <v>10</v>
      </c>
      <c r="L5971" s="6">
        <f t="shared" si="470"/>
        <v>1974.0000000223517</v>
      </c>
      <c r="M5971" s="8">
        <f t="shared" si="466"/>
        <v>32.900000000372529</v>
      </c>
      <c r="N5971" s="8">
        <f t="shared" si="467"/>
        <v>32.900000000372529</v>
      </c>
      <c r="O5971" s="18">
        <v>1</v>
      </c>
      <c r="P5971" s="6" t="s">
        <v>9839</v>
      </c>
      <c r="Q5971" s="6" t="s">
        <v>24</v>
      </c>
    </row>
    <row r="5972" spans="1:17" ht="15">
      <c r="A5972" s="6" t="s">
        <v>17</v>
      </c>
      <c r="B5972" s="6" t="s">
        <v>18</v>
      </c>
      <c r="C5972" s="6" t="s">
        <v>25</v>
      </c>
      <c r="D5972" s="6" t="s">
        <v>119</v>
      </c>
      <c r="E5972" s="6">
        <v>24</v>
      </c>
      <c r="F5972" s="6" t="s">
        <v>1970</v>
      </c>
      <c r="G5972" s="6" t="s">
        <v>22</v>
      </c>
      <c r="H5972" s="7">
        <v>43402.697650462964</v>
      </c>
      <c r="I5972" s="7">
        <v>43402.677349537036</v>
      </c>
      <c r="J5972" s="4">
        <f t="shared" si="468"/>
        <v>2018</v>
      </c>
      <c r="K5972" s="4">
        <f t="shared" si="469"/>
        <v>10</v>
      </c>
      <c r="L5972" s="6">
        <f t="shared" si="470"/>
        <v>1754.0000001434237</v>
      </c>
      <c r="M5972" s="8">
        <f t="shared" si="466"/>
        <v>29.233333335723728</v>
      </c>
      <c r="N5972" s="8">
        <f t="shared" si="467"/>
        <v>701.60000005736947</v>
      </c>
      <c r="O5972" s="18">
        <v>1</v>
      </c>
      <c r="P5972" s="6" t="s">
        <v>9840</v>
      </c>
      <c r="Q5972" s="6" t="s">
        <v>24</v>
      </c>
    </row>
    <row r="5973" spans="1:17" ht="15">
      <c r="A5973" s="6" t="s">
        <v>17</v>
      </c>
      <c r="B5973" s="6" t="s">
        <v>18</v>
      </c>
      <c r="C5973" s="6" t="s">
        <v>25</v>
      </c>
      <c r="D5973" s="6" t="s">
        <v>9841</v>
      </c>
      <c r="E5973" s="6">
        <v>1</v>
      </c>
      <c r="F5973" s="6" t="s">
        <v>1970</v>
      </c>
      <c r="G5973" s="6" t="s">
        <v>22</v>
      </c>
      <c r="H5973" s="7">
        <v>43402.698599537034</v>
      </c>
      <c r="I5973" s="7">
        <v>43402.677349537036</v>
      </c>
      <c r="J5973" s="4">
        <f t="shared" si="468"/>
        <v>2018</v>
      </c>
      <c r="K5973" s="4">
        <f t="shared" si="469"/>
        <v>10</v>
      </c>
      <c r="L5973" s="6">
        <f t="shared" si="470"/>
        <v>1835.99999982398</v>
      </c>
      <c r="M5973" s="8">
        <f t="shared" si="466"/>
        <v>30.599999997066334</v>
      </c>
      <c r="N5973" s="8">
        <f t="shared" si="467"/>
        <v>30.599999997066334</v>
      </c>
      <c r="O5973" s="18">
        <v>1</v>
      </c>
      <c r="P5973" s="6" t="s">
        <v>9842</v>
      </c>
      <c r="Q5973" s="6" t="s">
        <v>24</v>
      </c>
    </row>
    <row r="5974" spans="1:17" ht="15">
      <c r="A5974" s="6" t="s">
        <v>17</v>
      </c>
      <c r="B5974" s="6" t="s">
        <v>18</v>
      </c>
      <c r="C5974" s="6" t="s">
        <v>25</v>
      </c>
      <c r="D5974" s="6" t="s">
        <v>9843</v>
      </c>
      <c r="E5974" s="6">
        <v>3</v>
      </c>
      <c r="F5974" s="6" t="s">
        <v>1970</v>
      </c>
      <c r="G5974" s="6" t="s">
        <v>22</v>
      </c>
      <c r="H5974" s="7">
        <v>43402.69903935185</v>
      </c>
      <c r="I5974" s="7">
        <v>43402.677349537036</v>
      </c>
      <c r="J5974" s="4">
        <f t="shared" si="468"/>
        <v>2018</v>
      </c>
      <c r="K5974" s="4">
        <f t="shared" si="469"/>
        <v>10</v>
      </c>
      <c r="L5974" s="6">
        <f t="shared" si="470"/>
        <v>1873.9999999059364</v>
      </c>
      <c r="M5974" s="8">
        <f t="shared" si="466"/>
        <v>31.233333331765607</v>
      </c>
      <c r="N5974" s="8">
        <f t="shared" si="467"/>
        <v>93.699999995296821</v>
      </c>
      <c r="O5974" s="18">
        <v>1</v>
      </c>
      <c r="P5974" s="6" t="s">
        <v>9844</v>
      </c>
      <c r="Q5974" s="6" t="s">
        <v>24</v>
      </c>
    </row>
    <row r="5975" spans="1:17" ht="15">
      <c r="A5975" s="6" t="s">
        <v>17</v>
      </c>
      <c r="B5975" s="6" t="s">
        <v>18</v>
      </c>
      <c r="C5975" s="6" t="s">
        <v>25</v>
      </c>
      <c r="D5975" s="6" t="s">
        <v>9845</v>
      </c>
      <c r="E5975" s="6">
        <v>3</v>
      </c>
      <c r="F5975" s="6" t="s">
        <v>1970</v>
      </c>
      <c r="G5975" s="6" t="s">
        <v>22</v>
      </c>
      <c r="H5975" s="7">
        <v>43402.69798611111</v>
      </c>
      <c r="I5975" s="7">
        <v>43402.677349537036</v>
      </c>
      <c r="J5975" s="4">
        <f t="shared" si="468"/>
        <v>2018</v>
      </c>
      <c r="K5975" s="4">
        <f t="shared" si="469"/>
        <v>10</v>
      </c>
      <c r="L5975" s="6">
        <f t="shared" si="470"/>
        <v>1783.0000000074506</v>
      </c>
      <c r="M5975" s="8">
        <f t="shared" si="466"/>
        <v>29.716666666790843</v>
      </c>
      <c r="N5975" s="8">
        <f t="shared" si="467"/>
        <v>89.150000000372529</v>
      </c>
      <c r="O5975" s="18">
        <v>1</v>
      </c>
      <c r="P5975" s="6" t="s">
        <v>9846</v>
      </c>
      <c r="Q5975" s="6" t="s">
        <v>24</v>
      </c>
    </row>
    <row r="5976" spans="1:17" ht="15">
      <c r="A5976" s="6" t="s">
        <v>17</v>
      </c>
      <c r="B5976" s="6" t="s">
        <v>18</v>
      </c>
      <c r="C5976" s="6" t="s">
        <v>25</v>
      </c>
      <c r="D5976" s="6" t="s">
        <v>9847</v>
      </c>
      <c r="E5976" s="6">
        <v>2</v>
      </c>
      <c r="F5976" s="6" t="s">
        <v>1970</v>
      </c>
      <c r="G5976" s="6" t="s">
        <v>22</v>
      </c>
      <c r="H5976" s="7">
        <v>43402.700821759259</v>
      </c>
      <c r="I5976" s="7">
        <v>43402.677349537036</v>
      </c>
      <c r="J5976" s="4">
        <f t="shared" si="468"/>
        <v>2018</v>
      </c>
      <c r="K5976" s="4">
        <f t="shared" si="469"/>
        <v>10</v>
      </c>
      <c r="L5976" s="6">
        <f t="shared" si="470"/>
        <v>2028.0000000726432</v>
      </c>
      <c r="M5976" s="8">
        <f t="shared" si="466"/>
        <v>33.800000001210719</v>
      </c>
      <c r="N5976" s="8">
        <f t="shared" si="467"/>
        <v>67.600000002421439</v>
      </c>
      <c r="O5976" s="18">
        <v>1</v>
      </c>
      <c r="P5976" s="6" t="s">
        <v>9848</v>
      </c>
      <c r="Q5976" s="6" t="s">
        <v>24</v>
      </c>
    </row>
    <row r="5977" spans="1:17" ht="15">
      <c r="A5977" s="6" t="s">
        <v>17</v>
      </c>
      <c r="B5977" s="6" t="s">
        <v>18</v>
      </c>
      <c r="C5977" s="6" t="s">
        <v>25</v>
      </c>
      <c r="D5977" s="6" t="s">
        <v>9849</v>
      </c>
      <c r="E5977" s="6">
        <v>2</v>
      </c>
      <c r="F5977" s="6" t="s">
        <v>1970</v>
      </c>
      <c r="G5977" s="6" t="s">
        <v>22</v>
      </c>
      <c r="H5977" s="7">
        <v>43402.703113425923</v>
      </c>
      <c r="I5977" s="7">
        <v>43402.677349537036</v>
      </c>
      <c r="J5977" s="4">
        <f t="shared" si="468"/>
        <v>2018</v>
      </c>
      <c r="K5977" s="4">
        <f t="shared" si="469"/>
        <v>10</v>
      </c>
      <c r="L5977" s="6">
        <f t="shared" si="470"/>
        <v>2225.9999998379499</v>
      </c>
      <c r="M5977" s="8">
        <f t="shared" si="466"/>
        <v>37.099999997299165</v>
      </c>
      <c r="N5977" s="8">
        <f t="shared" si="467"/>
        <v>74.199999994598329</v>
      </c>
      <c r="O5977" s="18">
        <v>1</v>
      </c>
      <c r="P5977" s="6" t="s">
        <v>9850</v>
      </c>
      <c r="Q5977" s="6" t="s">
        <v>24</v>
      </c>
    </row>
    <row r="5978" spans="1:17" ht="15">
      <c r="A5978" s="6" t="s">
        <v>17</v>
      </c>
      <c r="B5978" s="6" t="s">
        <v>18</v>
      </c>
      <c r="C5978" s="6" t="s">
        <v>25</v>
      </c>
      <c r="D5978" s="6" t="s">
        <v>9851</v>
      </c>
      <c r="E5978" s="6">
        <v>2</v>
      </c>
      <c r="F5978" s="6" t="s">
        <v>1970</v>
      </c>
      <c r="G5978" s="6" t="s">
        <v>22</v>
      </c>
      <c r="H5978" s="7">
        <v>43402.693506944444</v>
      </c>
      <c r="I5978" s="7">
        <v>43402.677349537036</v>
      </c>
      <c r="J5978" s="4">
        <f t="shared" si="468"/>
        <v>2018</v>
      </c>
      <c r="K5978" s="4">
        <f t="shared" si="469"/>
        <v>10</v>
      </c>
      <c r="L5978" s="6">
        <f t="shared" si="470"/>
        <v>1396.0000000661239</v>
      </c>
      <c r="M5978" s="8">
        <f t="shared" si="466"/>
        <v>23.266666667768732</v>
      </c>
      <c r="N5978" s="8">
        <f t="shared" si="467"/>
        <v>46.533333335537463</v>
      </c>
      <c r="O5978" s="18">
        <v>1</v>
      </c>
      <c r="P5978" s="6" t="s">
        <v>9852</v>
      </c>
      <c r="Q5978" s="6" t="s">
        <v>24</v>
      </c>
    </row>
    <row r="5979" spans="1:17" ht="15">
      <c r="A5979" s="6" t="s">
        <v>17</v>
      </c>
      <c r="B5979" s="6" t="s">
        <v>18</v>
      </c>
      <c r="C5979" s="6" t="s">
        <v>25</v>
      </c>
      <c r="D5979" s="6" t="s">
        <v>9853</v>
      </c>
      <c r="E5979" s="6">
        <v>7</v>
      </c>
      <c r="F5979" s="6" t="s">
        <v>1970</v>
      </c>
      <c r="G5979" s="6" t="s">
        <v>22</v>
      </c>
      <c r="H5979" s="7">
        <v>43402.701689814814</v>
      </c>
      <c r="I5979" s="7">
        <v>43402.677349537036</v>
      </c>
      <c r="J5979" s="4">
        <f t="shared" si="468"/>
        <v>2018</v>
      </c>
      <c r="K5979" s="4">
        <f t="shared" si="469"/>
        <v>10</v>
      </c>
      <c r="L5979" s="6">
        <f t="shared" si="470"/>
        <v>2103.000000002794</v>
      </c>
      <c r="M5979" s="8">
        <f t="shared" si="466"/>
        <v>35.050000000046566</v>
      </c>
      <c r="N5979" s="8">
        <f t="shared" si="467"/>
        <v>245.35000000032596</v>
      </c>
      <c r="O5979" s="18">
        <v>1</v>
      </c>
      <c r="P5979" s="6" t="s">
        <v>9854</v>
      </c>
      <c r="Q5979" s="6" t="s">
        <v>24</v>
      </c>
    </row>
    <row r="5980" spans="1:17" ht="15">
      <c r="A5980" s="6" t="s">
        <v>17</v>
      </c>
      <c r="B5980" s="6" t="s">
        <v>18</v>
      </c>
      <c r="C5980" s="6" t="s">
        <v>25</v>
      </c>
      <c r="D5980" s="6" t="s">
        <v>7016</v>
      </c>
      <c r="E5980" s="6">
        <v>1</v>
      </c>
      <c r="F5980" s="6" t="s">
        <v>1970</v>
      </c>
      <c r="G5980" s="6" t="s">
        <v>22</v>
      </c>
      <c r="H5980" s="7">
        <v>43402.702060185184</v>
      </c>
      <c r="I5980" s="7">
        <v>43402.677349537036</v>
      </c>
      <c r="J5980" s="4">
        <f t="shared" si="468"/>
        <v>2018</v>
      </c>
      <c r="K5980" s="4">
        <f t="shared" si="469"/>
        <v>10</v>
      </c>
      <c r="L5980" s="6">
        <f t="shared" si="470"/>
        <v>2134.999999939464</v>
      </c>
      <c r="M5980" s="8">
        <f t="shared" si="466"/>
        <v>35.583333332324401</v>
      </c>
      <c r="N5980" s="8">
        <f t="shared" si="467"/>
        <v>35.583333332324401</v>
      </c>
      <c r="O5980" s="18">
        <v>1</v>
      </c>
      <c r="P5980" s="6" t="s">
        <v>9855</v>
      </c>
      <c r="Q5980" s="6" t="s">
        <v>24</v>
      </c>
    </row>
    <row r="5981" spans="1:17" ht="15">
      <c r="A5981" s="6" t="s">
        <v>17</v>
      </c>
      <c r="B5981" s="6" t="s">
        <v>18</v>
      </c>
      <c r="C5981" s="6" t="s">
        <v>25</v>
      </c>
      <c r="D5981" s="6" t="s">
        <v>9856</v>
      </c>
      <c r="E5981" s="6">
        <v>3</v>
      </c>
      <c r="F5981" s="6" t="s">
        <v>1970</v>
      </c>
      <c r="G5981" s="6" t="s">
        <v>22</v>
      </c>
      <c r="H5981" s="7">
        <v>43402.696805555555</v>
      </c>
      <c r="I5981" s="7">
        <v>43402.677349537036</v>
      </c>
      <c r="J5981" s="4">
        <f t="shared" si="468"/>
        <v>2018</v>
      </c>
      <c r="K5981" s="4">
        <f t="shared" si="469"/>
        <v>10</v>
      </c>
      <c r="L5981" s="6">
        <f t="shared" si="470"/>
        <v>1681.0000000521541</v>
      </c>
      <c r="M5981" s="8">
        <f t="shared" si="466"/>
        <v>28.016666667535901</v>
      </c>
      <c r="N5981" s="8">
        <f t="shared" si="467"/>
        <v>84.050000002607703</v>
      </c>
      <c r="O5981" s="18">
        <v>1</v>
      </c>
      <c r="P5981" s="6" t="s">
        <v>9857</v>
      </c>
      <c r="Q5981" s="6" t="s">
        <v>24</v>
      </c>
    </row>
    <row r="5982" spans="1:17" ht="15">
      <c r="A5982" s="6" t="s">
        <v>17</v>
      </c>
      <c r="B5982" s="6" t="s">
        <v>18</v>
      </c>
      <c r="C5982" s="6" t="s">
        <v>25</v>
      </c>
      <c r="D5982" s="6" t="s">
        <v>9858</v>
      </c>
      <c r="E5982" s="6">
        <v>3</v>
      </c>
      <c r="F5982" s="6" t="s">
        <v>1970</v>
      </c>
      <c r="G5982" s="6" t="s">
        <v>22</v>
      </c>
      <c r="H5982" s="7">
        <v>43402.697847222225</v>
      </c>
      <c r="I5982" s="7">
        <v>43402.677349537036</v>
      </c>
      <c r="J5982" s="4">
        <f t="shared" si="468"/>
        <v>2018</v>
      </c>
      <c r="K5982" s="4">
        <f t="shared" si="469"/>
        <v>10</v>
      </c>
      <c r="L5982" s="6">
        <f t="shared" si="470"/>
        <v>1771.0000003455207</v>
      </c>
      <c r="M5982" s="8">
        <f t="shared" si="466"/>
        <v>29.516666672425345</v>
      </c>
      <c r="N5982" s="8">
        <f t="shared" si="467"/>
        <v>88.550000017276034</v>
      </c>
      <c r="O5982" s="18">
        <v>1</v>
      </c>
      <c r="P5982" s="6" t="s">
        <v>9859</v>
      </c>
      <c r="Q5982" s="6" t="s">
        <v>24</v>
      </c>
    </row>
    <row r="5983" spans="1:17" ht="15">
      <c r="A5983" s="6" t="s">
        <v>17</v>
      </c>
      <c r="B5983" s="6" t="s">
        <v>18</v>
      </c>
      <c r="C5983" s="6" t="s">
        <v>25</v>
      </c>
      <c r="D5983" s="6" t="s">
        <v>5953</v>
      </c>
      <c r="E5983" s="6">
        <v>1</v>
      </c>
      <c r="F5983" s="6" t="s">
        <v>1970</v>
      </c>
      <c r="G5983" s="6" t="s">
        <v>22</v>
      </c>
      <c r="H5983" s="7">
        <v>43402.69730324074</v>
      </c>
      <c r="I5983" s="7">
        <v>43402.677349537036</v>
      </c>
      <c r="J5983" s="4">
        <f t="shared" si="468"/>
        <v>2018</v>
      </c>
      <c r="K5983" s="4">
        <f t="shared" si="469"/>
        <v>10</v>
      </c>
      <c r="L5983" s="6">
        <f t="shared" si="470"/>
        <v>1724.0000000456348</v>
      </c>
      <c r="M5983" s="8">
        <f t="shared" si="466"/>
        <v>28.733333334093913</v>
      </c>
      <c r="N5983" s="8">
        <f t="shared" si="467"/>
        <v>28.733333334093913</v>
      </c>
      <c r="O5983" s="18">
        <v>1</v>
      </c>
      <c r="P5983" s="6" t="s">
        <v>9860</v>
      </c>
      <c r="Q5983" s="6" t="s">
        <v>24</v>
      </c>
    </row>
    <row r="5984" spans="1:17" ht="15">
      <c r="A5984" s="6" t="s">
        <v>17</v>
      </c>
      <c r="B5984" s="6" t="s">
        <v>18</v>
      </c>
      <c r="C5984" s="6" t="s">
        <v>25</v>
      </c>
      <c r="D5984" s="6" t="s">
        <v>9861</v>
      </c>
      <c r="E5984" s="6">
        <v>1</v>
      </c>
      <c r="F5984" s="6" t="s">
        <v>1970</v>
      </c>
      <c r="G5984" s="6" t="s">
        <v>22</v>
      </c>
      <c r="H5984" s="7">
        <v>43402.702233796299</v>
      </c>
      <c r="I5984" s="7">
        <v>43402.677349537036</v>
      </c>
      <c r="J5984" s="4">
        <f t="shared" si="468"/>
        <v>2018</v>
      </c>
      <c r="K5984" s="4">
        <f t="shared" si="469"/>
        <v>10</v>
      </c>
      <c r="L5984" s="6">
        <f t="shared" si="470"/>
        <v>2150.0000003026798</v>
      </c>
      <c r="M5984" s="8">
        <f t="shared" si="466"/>
        <v>35.833333338377997</v>
      </c>
      <c r="N5984" s="8">
        <f t="shared" si="467"/>
        <v>35.833333338377997</v>
      </c>
      <c r="O5984" s="18">
        <v>1</v>
      </c>
      <c r="P5984" s="6" t="s">
        <v>9862</v>
      </c>
      <c r="Q5984" s="6" t="s">
        <v>24</v>
      </c>
    </row>
    <row r="5985" spans="1:17" ht="15">
      <c r="A5985" s="6" t="s">
        <v>17</v>
      </c>
      <c r="B5985" s="6" t="s">
        <v>18</v>
      </c>
      <c r="C5985" s="6" t="s">
        <v>25</v>
      </c>
      <c r="D5985" s="6" t="s">
        <v>26</v>
      </c>
      <c r="E5985" s="6">
        <v>5</v>
      </c>
      <c r="F5985" s="6" t="s">
        <v>1970</v>
      </c>
      <c r="G5985" s="6" t="s">
        <v>22</v>
      </c>
      <c r="H5985" s="7">
        <v>43402.694664351853</v>
      </c>
      <c r="I5985" s="7">
        <v>43402.677349537036</v>
      </c>
      <c r="J5985" s="4">
        <f t="shared" si="468"/>
        <v>2018</v>
      </c>
      <c r="K5985" s="4">
        <f t="shared" si="469"/>
        <v>10</v>
      </c>
      <c r="L5985" s="6">
        <f t="shared" si="470"/>
        <v>1496.0000001825392</v>
      </c>
      <c r="M5985" s="8">
        <f t="shared" si="466"/>
        <v>24.933333336375654</v>
      </c>
      <c r="N5985" s="8">
        <f t="shared" si="467"/>
        <v>124.66666668187827</v>
      </c>
      <c r="O5985" s="18">
        <v>1</v>
      </c>
      <c r="P5985" s="6" t="s">
        <v>9863</v>
      </c>
      <c r="Q5985" s="6" t="s">
        <v>24</v>
      </c>
    </row>
    <row r="5986" spans="1:17" ht="15">
      <c r="A5986" s="6" t="s">
        <v>17</v>
      </c>
      <c r="B5986" s="6" t="s">
        <v>18</v>
      </c>
      <c r="C5986" s="6" t="s">
        <v>25</v>
      </c>
      <c r="D5986" s="6" t="s">
        <v>9864</v>
      </c>
      <c r="E5986" s="6">
        <v>1</v>
      </c>
      <c r="F5986" s="6" t="s">
        <v>1970</v>
      </c>
      <c r="G5986" s="6" t="s">
        <v>22</v>
      </c>
      <c r="H5986" s="7">
        <v>43402.698113425926</v>
      </c>
      <c r="I5986" s="7">
        <v>43402.677349537036</v>
      </c>
      <c r="J5986" s="4">
        <f t="shared" si="468"/>
        <v>2018</v>
      </c>
      <c r="K5986" s="4">
        <f t="shared" si="469"/>
        <v>10</v>
      </c>
      <c r="L5986" s="6">
        <f t="shared" si="470"/>
        <v>1794.0000000642613</v>
      </c>
      <c r="M5986" s="8">
        <f t="shared" si="466"/>
        <v>29.900000001071021</v>
      </c>
      <c r="N5986" s="8">
        <f t="shared" si="467"/>
        <v>29.900000001071021</v>
      </c>
      <c r="O5986" s="18">
        <v>1</v>
      </c>
      <c r="P5986" s="6" t="s">
        <v>9865</v>
      </c>
      <c r="Q5986" s="6" t="s">
        <v>24</v>
      </c>
    </row>
    <row r="5987" spans="1:17" ht="15">
      <c r="A5987" s="6" t="s">
        <v>17</v>
      </c>
      <c r="B5987" s="6" t="s">
        <v>18</v>
      </c>
      <c r="C5987" s="6" t="s">
        <v>25</v>
      </c>
      <c r="D5987" s="6" t="s">
        <v>582</v>
      </c>
      <c r="E5987" s="6">
        <v>9</v>
      </c>
      <c r="F5987" s="6" t="s">
        <v>1970</v>
      </c>
      <c r="G5987" s="6" t="s">
        <v>22</v>
      </c>
      <c r="H5987" s="7">
        <v>43402.698449074072</v>
      </c>
      <c r="I5987" s="7">
        <v>43402.677349537036</v>
      </c>
      <c r="J5987" s="4">
        <f t="shared" si="468"/>
        <v>2018</v>
      </c>
      <c r="K5987" s="4">
        <f t="shared" si="469"/>
        <v>10</v>
      </c>
      <c r="L5987" s="6">
        <f t="shared" si="470"/>
        <v>1822.9999999282882</v>
      </c>
      <c r="M5987" s="8">
        <f t="shared" si="466"/>
        <v>30.383333332138136</v>
      </c>
      <c r="N5987" s="8">
        <f t="shared" si="467"/>
        <v>273.44999998924322</v>
      </c>
      <c r="O5987" s="18">
        <v>1</v>
      </c>
      <c r="P5987" s="6" t="s">
        <v>9866</v>
      </c>
      <c r="Q5987" s="6" t="s">
        <v>24</v>
      </c>
    </row>
    <row r="5988" spans="1:17" ht="15">
      <c r="A5988" s="6" t="s">
        <v>17</v>
      </c>
      <c r="B5988" s="6" t="s">
        <v>18</v>
      </c>
      <c r="C5988" s="6" t="s">
        <v>25</v>
      </c>
      <c r="D5988" s="6" t="s">
        <v>9867</v>
      </c>
      <c r="E5988" s="6">
        <v>1</v>
      </c>
      <c r="F5988" s="6" t="s">
        <v>1970</v>
      </c>
      <c r="G5988" s="6" t="s">
        <v>22</v>
      </c>
      <c r="H5988" s="7">
        <v>43402.702962962961</v>
      </c>
      <c r="I5988" s="7">
        <v>43402.677349537036</v>
      </c>
      <c r="J5988" s="4">
        <f t="shared" si="468"/>
        <v>2018</v>
      </c>
      <c r="K5988" s="4">
        <f t="shared" si="469"/>
        <v>10</v>
      </c>
      <c r="L5988" s="6">
        <f t="shared" si="470"/>
        <v>2212.999999942258</v>
      </c>
      <c r="M5988" s="8">
        <f t="shared" si="466"/>
        <v>36.883333332370967</v>
      </c>
      <c r="N5988" s="8">
        <f t="shared" si="467"/>
        <v>36.883333332370967</v>
      </c>
      <c r="O5988" s="18">
        <v>1</v>
      </c>
      <c r="P5988" s="6" t="s">
        <v>9868</v>
      </c>
      <c r="Q5988" s="6" t="s">
        <v>24</v>
      </c>
    </row>
    <row r="5989" spans="1:17" ht="15">
      <c r="A5989" s="6" t="s">
        <v>17</v>
      </c>
      <c r="B5989" s="6" t="s">
        <v>18</v>
      </c>
      <c r="C5989" s="6" t="s">
        <v>25</v>
      </c>
      <c r="D5989" s="6" t="s">
        <v>9869</v>
      </c>
      <c r="E5989" s="6">
        <v>4</v>
      </c>
      <c r="F5989" s="6" t="s">
        <v>1970</v>
      </c>
      <c r="G5989" s="6" t="s">
        <v>22</v>
      </c>
      <c r="H5989" s="7">
        <v>43402.697476851848</v>
      </c>
      <c r="I5989" s="7">
        <v>43402.677349537036</v>
      </c>
      <c r="J5989" s="4">
        <f t="shared" si="468"/>
        <v>2018</v>
      </c>
      <c r="K5989" s="4">
        <f t="shared" si="469"/>
        <v>10</v>
      </c>
      <c r="L5989" s="6">
        <f t="shared" si="470"/>
        <v>1738.9999997802079</v>
      </c>
      <c r="M5989" s="8">
        <f t="shared" si="466"/>
        <v>28.983333329670131</v>
      </c>
      <c r="N5989" s="8">
        <f t="shared" si="467"/>
        <v>115.93333331868052</v>
      </c>
      <c r="O5989" s="18">
        <v>1</v>
      </c>
      <c r="P5989" s="6" t="s">
        <v>9870</v>
      </c>
      <c r="Q5989" s="6" t="s">
        <v>24</v>
      </c>
    </row>
    <row r="5990" spans="1:17" ht="15">
      <c r="A5990" s="6" t="s">
        <v>17</v>
      </c>
      <c r="B5990" s="6" t="s">
        <v>18</v>
      </c>
      <c r="C5990" s="6" t="s">
        <v>25</v>
      </c>
      <c r="D5990" s="6" t="s">
        <v>9871</v>
      </c>
      <c r="E5990" s="6">
        <v>3</v>
      </c>
      <c r="F5990" s="6" t="s">
        <v>1970</v>
      </c>
      <c r="G5990" s="6" t="s">
        <v>22</v>
      </c>
      <c r="H5990" s="7">
        <v>43402.700057870374</v>
      </c>
      <c r="I5990" s="7">
        <v>43402.677349537036</v>
      </c>
      <c r="J5990" s="4">
        <f t="shared" si="468"/>
        <v>2018</v>
      </c>
      <c r="K5990" s="4">
        <f t="shared" si="469"/>
        <v>10</v>
      </c>
      <c r="L5990" s="6">
        <f t="shared" si="470"/>
        <v>1962.0000003604218</v>
      </c>
      <c r="M5990" s="8">
        <f t="shared" si="466"/>
        <v>32.700000006007031</v>
      </c>
      <c r="N5990" s="8">
        <f t="shared" si="467"/>
        <v>98.100000018021092</v>
      </c>
      <c r="O5990" s="18">
        <v>1</v>
      </c>
      <c r="P5990" s="6" t="s">
        <v>9872</v>
      </c>
      <c r="Q5990" s="6" t="s">
        <v>24</v>
      </c>
    </row>
    <row r="5991" spans="1:17" ht="15">
      <c r="A5991" s="6" t="s">
        <v>17</v>
      </c>
      <c r="B5991" s="6" t="s">
        <v>18</v>
      </c>
      <c r="C5991" s="6" t="s">
        <v>25</v>
      </c>
      <c r="D5991" s="6" t="s">
        <v>9873</v>
      </c>
      <c r="E5991" s="6">
        <v>2</v>
      </c>
      <c r="F5991" s="6" t="s">
        <v>1970</v>
      </c>
      <c r="G5991" s="6" t="s">
        <v>22</v>
      </c>
      <c r="H5991" s="7">
        <v>43402.699490740742</v>
      </c>
      <c r="I5991" s="7">
        <v>43402.677349537036</v>
      </c>
      <c r="J5991" s="4">
        <f t="shared" si="468"/>
        <v>2018</v>
      </c>
      <c r="K5991" s="4">
        <f t="shared" si="469"/>
        <v>10</v>
      </c>
      <c r="L5991" s="6">
        <f t="shared" si="470"/>
        <v>1913.0000002216548</v>
      </c>
      <c r="M5991" s="8">
        <f t="shared" si="466"/>
        <v>31.88333333702758</v>
      </c>
      <c r="N5991" s="8">
        <f t="shared" si="467"/>
        <v>63.766666674055159</v>
      </c>
      <c r="O5991" s="18">
        <v>1</v>
      </c>
      <c r="P5991" s="6" t="s">
        <v>9874</v>
      </c>
      <c r="Q5991" s="6" t="s">
        <v>24</v>
      </c>
    </row>
    <row r="5992" spans="1:17" ht="15">
      <c r="A5992" s="6" t="s">
        <v>17</v>
      </c>
      <c r="B5992" s="6" t="s">
        <v>18</v>
      </c>
      <c r="C5992" s="6" t="s">
        <v>25</v>
      </c>
      <c r="D5992" s="6" t="s">
        <v>9875</v>
      </c>
      <c r="E5992" s="6">
        <v>1</v>
      </c>
      <c r="F5992" s="6" t="s">
        <v>1970</v>
      </c>
      <c r="G5992" s="6" t="s">
        <v>22</v>
      </c>
      <c r="H5992" s="7">
        <v>43402.698738425926</v>
      </c>
      <c r="I5992" s="7">
        <v>43402.677349537036</v>
      </c>
      <c r="J5992" s="4">
        <f t="shared" si="468"/>
        <v>2018</v>
      </c>
      <c r="K5992" s="4">
        <f t="shared" si="469"/>
        <v>10</v>
      </c>
      <c r="L5992" s="6">
        <f t="shared" si="470"/>
        <v>1848.0000001145527</v>
      </c>
      <c r="M5992" s="8">
        <f t="shared" si="466"/>
        <v>30.800000001909211</v>
      </c>
      <c r="N5992" s="8">
        <f t="shared" si="467"/>
        <v>30.800000001909211</v>
      </c>
      <c r="O5992" s="18">
        <v>1</v>
      </c>
      <c r="P5992" s="6" t="s">
        <v>9876</v>
      </c>
      <c r="Q5992" s="6" t="s">
        <v>24</v>
      </c>
    </row>
    <row r="5993" spans="1:17" ht="15">
      <c r="A5993" s="6" t="s">
        <v>17</v>
      </c>
      <c r="B5993" s="6" t="s">
        <v>18</v>
      </c>
      <c r="C5993" s="6" t="s">
        <v>25</v>
      </c>
      <c r="D5993" s="6" t="s">
        <v>6092</v>
      </c>
      <c r="E5993" s="6">
        <v>2</v>
      </c>
      <c r="F5993" s="6" t="s">
        <v>1970</v>
      </c>
      <c r="G5993" s="6" t="s">
        <v>22</v>
      </c>
      <c r="H5993" s="7">
        <v>43402.701909722222</v>
      </c>
      <c r="I5993" s="7">
        <v>43402.677349537036</v>
      </c>
      <c r="J5993" s="4">
        <f t="shared" si="468"/>
        <v>2018</v>
      </c>
      <c r="K5993" s="4">
        <f t="shared" si="469"/>
        <v>10</v>
      </c>
      <c r="L5993" s="6">
        <f t="shared" si="470"/>
        <v>2122.0000000437722</v>
      </c>
      <c r="M5993" s="8">
        <f t="shared" si="466"/>
        <v>35.366666667396203</v>
      </c>
      <c r="N5993" s="8">
        <f t="shared" si="467"/>
        <v>70.733333334792405</v>
      </c>
      <c r="O5993" s="18">
        <v>1</v>
      </c>
      <c r="P5993" s="6" t="s">
        <v>9877</v>
      </c>
      <c r="Q5993" s="6" t="s">
        <v>24</v>
      </c>
    </row>
    <row r="5994" spans="1:17" ht="15">
      <c r="A5994" s="6" t="s">
        <v>17</v>
      </c>
      <c r="B5994" s="6" t="s">
        <v>18</v>
      </c>
      <c r="C5994" s="6" t="s">
        <v>25</v>
      </c>
      <c r="D5994" s="6" t="s">
        <v>1627</v>
      </c>
      <c r="E5994" s="6">
        <v>1</v>
      </c>
      <c r="F5994" s="6" t="s">
        <v>1970</v>
      </c>
      <c r="G5994" s="6" t="s">
        <v>22</v>
      </c>
      <c r="H5994" s="7">
        <v>43402.70107638889</v>
      </c>
      <c r="I5994" s="7">
        <v>43402.677349537036</v>
      </c>
      <c r="J5994" s="4">
        <f t="shared" si="468"/>
        <v>2018</v>
      </c>
      <c r="K5994" s="4">
        <f t="shared" si="469"/>
        <v>10</v>
      </c>
      <c r="L5994" s="6">
        <f t="shared" si="470"/>
        <v>2050.0000001862645</v>
      </c>
      <c r="M5994" s="8">
        <f t="shared" si="466"/>
        <v>34.166666669771075</v>
      </c>
      <c r="N5994" s="8">
        <f t="shared" si="467"/>
        <v>34.166666669771075</v>
      </c>
      <c r="O5994" s="18">
        <v>1</v>
      </c>
      <c r="P5994" s="6" t="s">
        <v>9878</v>
      </c>
      <c r="Q5994" s="6" t="s">
        <v>24</v>
      </c>
    </row>
    <row r="5995" spans="1:17" ht="15">
      <c r="A5995" s="6" t="s">
        <v>17</v>
      </c>
      <c r="B5995" s="6" t="s">
        <v>18</v>
      </c>
      <c r="C5995" s="6" t="s">
        <v>25</v>
      </c>
      <c r="D5995" s="6" t="s">
        <v>9879</v>
      </c>
      <c r="E5995" s="6">
        <v>2</v>
      </c>
      <c r="F5995" s="6" t="s">
        <v>1970</v>
      </c>
      <c r="G5995" s="6" t="s">
        <v>22</v>
      </c>
      <c r="H5995" s="7">
        <v>43402.698888888888</v>
      </c>
      <c r="I5995" s="7">
        <v>43402.677349537036</v>
      </c>
      <c r="J5995" s="4">
        <f t="shared" si="468"/>
        <v>2018</v>
      </c>
      <c r="K5995" s="4">
        <f t="shared" si="469"/>
        <v>10</v>
      </c>
      <c r="L5995" s="6">
        <f t="shared" si="470"/>
        <v>1861.0000000102445</v>
      </c>
      <c r="M5995" s="8">
        <f t="shared" si="466"/>
        <v>31.016666666837409</v>
      </c>
      <c r="N5995" s="8">
        <f t="shared" si="467"/>
        <v>62.033333333674818</v>
      </c>
      <c r="O5995" s="18">
        <v>1</v>
      </c>
      <c r="P5995" s="6" t="s">
        <v>9880</v>
      </c>
      <c r="Q5995" s="6" t="s">
        <v>24</v>
      </c>
    </row>
    <row r="5996" spans="1:17" ht="15">
      <c r="A5996" s="6" t="s">
        <v>17</v>
      </c>
      <c r="B5996" s="6" t="s">
        <v>18</v>
      </c>
      <c r="C5996" s="6" t="s">
        <v>25</v>
      </c>
      <c r="D5996" s="6" t="s">
        <v>9881</v>
      </c>
      <c r="E5996" s="6">
        <v>1</v>
      </c>
      <c r="F5996" s="6" t="s">
        <v>1970</v>
      </c>
      <c r="G5996" s="6" t="s">
        <v>22</v>
      </c>
      <c r="H5996" s="7">
        <v>43402.700601851851</v>
      </c>
      <c r="I5996" s="7">
        <v>43402.677349537036</v>
      </c>
      <c r="J5996" s="4">
        <f t="shared" si="468"/>
        <v>2018</v>
      </c>
      <c r="K5996" s="4">
        <f t="shared" si="469"/>
        <v>10</v>
      </c>
      <c r="L5996" s="6">
        <f t="shared" si="470"/>
        <v>2009.000000031665</v>
      </c>
      <c r="M5996" s="8">
        <f t="shared" si="466"/>
        <v>33.483333333861083</v>
      </c>
      <c r="N5996" s="8">
        <f t="shared" si="467"/>
        <v>33.483333333861083</v>
      </c>
      <c r="O5996" s="18">
        <v>1</v>
      </c>
      <c r="P5996" s="6" t="s">
        <v>9882</v>
      </c>
      <c r="Q5996" s="6" t="s">
        <v>24</v>
      </c>
    </row>
    <row r="5997" spans="1:17" ht="15">
      <c r="A5997" s="6" t="s">
        <v>17</v>
      </c>
      <c r="B5997" s="6" t="s">
        <v>18</v>
      </c>
      <c r="C5997" s="6" t="s">
        <v>25</v>
      </c>
      <c r="D5997" s="6" t="s">
        <v>9883</v>
      </c>
      <c r="E5997" s="6">
        <v>2</v>
      </c>
      <c r="F5997" s="6" t="s">
        <v>1970</v>
      </c>
      <c r="G5997" s="6" t="s">
        <v>22</v>
      </c>
      <c r="H5997" s="7">
        <v>43402.701481481483</v>
      </c>
      <c r="I5997" s="7">
        <v>43402.677349537036</v>
      </c>
      <c r="J5997" s="4">
        <f t="shared" si="468"/>
        <v>2018</v>
      </c>
      <c r="K5997" s="4">
        <f t="shared" si="469"/>
        <v>10</v>
      </c>
      <c r="L5997" s="6">
        <f t="shared" si="470"/>
        <v>2085.0000001955777</v>
      </c>
      <c r="M5997" s="8">
        <f t="shared" si="466"/>
        <v>34.750000003259629</v>
      </c>
      <c r="N5997" s="8">
        <f t="shared" si="467"/>
        <v>69.500000006519258</v>
      </c>
      <c r="O5997" s="18">
        <v>1</v>
      </c>
      <c r="P5997" s="6" t="s">
        <v>9884</v>
      </c>
      <c r="Q5997" s="6" t="s">
        <v>24</v>
      </c>
    </row>
    <row r="5998" spans="1:17" ht="15">
      <c r="A5998" s="6" t="s">
        <v>17</v>
      </c>
      <c r="B5998" s="6" t="s">
        <v>41</v>
      </c>
      <c r="C5998" s="6" t="s">
        <v>135</v>
      </c>
      <c r="D5998" s="6" t="s">
        <v>9885</v>
      </c>
      <c r="E5998" s="6">
        <v>1</v>
      </c>
      <c r="F5998" s="6" t="s">
        <v>1970</v>
      </c>
      <c r="G5998" s="6" t="s">
        <v>22</v>
      </c>
      <c r="H5998" s="7">
        <v>43410.584027777775</v>
      </c>
      <c r="I5998" s="7">
        <v>43402.694444444445</v>
      </c>
      <c r="J5998" s="4">
        <f t="shared" si="468"/>
        <v>2018</v>
      </c>
      <c r="K5998" s="4">
        <f t="shared" si="469"/>
        <v>10</v>
      </c>
      <c r="L5998" s="6">
        <f t="shared" si="470"/>
        <v>681659.99999970663</v>
      </c>
      <c r="M5998" s="8">
        <f t="shared" si="466"/>
        <v>11360.999999995111</v>
      </c>
      <c r="N5998" s="8">
        <f t="shared" si="467"/>
        <v>11360.999999995111</v>
      </c>
      <c r="O5998" s="18">
        <v>1</v>
      </c>
      <c r="P5998" s="6" t="s">
        <v>9886</v>
      </c>
      <c r="Q5998" s="6" t="s">
        <v>24</v>
      </c>
    </row>
    <row r="5999" spans="1:17" ht="15">
      <c r="A5999" s="6" t="s">
        <v>17</v>
      </c>
      <c r="B5999" s="6" t="s">
        <v>18</v>
      </c>
      <c r="C5999" s="6" t="s">
        <v>25</v>
      </c>
      <c r="D5999" s="6" t="s">
        <v>9887</v>
      </c>
      <c r="E5999" s="6">
        <v>1</v>
      </c>
      <c r="F5999" s="6" t="s">
        <v>1970</v>
      </c>
      <c r="G5999" s="6" t="s">
        <v>22</v>
      </c>
      <c r="H5999" s="7">
        <v>43413.420138888891</v>
      </c>
      <c r="I5999" s="7">
        <v>43402.699999999997</v>
      </c>
      <c r="J5999" s="4">
        <f t="shared" si="468"/>
        <v>2018</v>
      </c>
      <c r="K5999" s="4">
        <f t="shared" si="469"/>
        <v>10</v>
      </c>
      <c r="L5999" s="6">
        <f t="shared" si="470"/>
        <v>926220.00000039116</v>
      </c>
      <c r="M5999" s="8">
        <f t="shared" si="466"/>
        <v>15437.000000006519</v>
      </c>
      <c r="N5999" s="8">
        <f t="shared" si="467"/>
        <v>15437.000000006519</v>
      </c>
      <c r="O5999" s="18">
        <v>1</v>
      </c>
      <c r="P5999" s="6" t="s">
        <v>9888</v>
      </c>
      <c r="Q5999" s="6" t="s">
        <v>24</v>
      </c>
    </row>
    <row r="6000" spans="1:17" ht="15">
      <c r="A6000" s="6" t="s">
        <v>17</v>
      </c>
      <c r="B6000" s="6" t="s">
        <v>41</v>
      </c>
      <c r="C6000" s="6" t="s">
        <v>135</v>
      </c>
      <c r="D6000" s="6" t="s">
        <v>459</v>
      </c>
      <c r="E6000" s="6">
        <v>115</v>
      </c>
      <c r="F6000" s="6" t="s">
        <v>1970</v>
      </c>
      <c r="G6000" s="6" t="s">
        <v>22</v>
      </c>
      <c r="H6000" s="7">
        <v>43403.496527777781</v>
      </c>
      <c r="I6000" s="7">
        <v>43402.725694444445</v>
      </c>
      <c r="J6000" s="4">
        <f t="shared" si="468"/>
        <v>2018</v>
      </c>
      <c r="K6000" s="4">
        <f t="shared" si="469"/>
        <v>10</v>
      </c>
      <c r="L6000" s="6">
        <f t="shared" si="470"/>
        <v>66600.000000209548</v>
      </c>
      <c r="M6000" s="8">
        <f t="shared" si="466"/>
        <v>1110.0000000034925</v>
      </c>
      <c r="N6000" s="8">
        <f t="shared" si="467"/>
        <v>127650.00000040163</v>
      </c>
      <c r="O6000" s="18">
        <v>1</v>
      </c>
      <c r="P6000" s="6" t="s">
        <v>9889</v>
      </c>
      <c r="Q6000" s="6" t="s">
        <v>24</v>
      </c>
    </row>
    <row r="6001" spans="1:17" ht="15">
      <c r="A6001" s="6" t="s">
        <v>17</v>
      </c>
      <c r="B6001" s="6" t="s">
        <v>18</v>
      </c>
      <c r="C6001" s="6" t="s">
        <v>35</v>
      </c>
      <c r="D6001" s="6" t="s">
        <v>9890</v>
      </c>
      <c r="E6001" s="6">
        <v>1</v>
      </c>
      <c r="F6001" s="6" t="s">
        <v>1970</v>
      </c>
      <c r="G6001" s="6" t="s">
        <v>22</v>
      </c>
      <c r="H6001" s="7">
        <v>43406.597916666666</v>
      </c>
      <c r="I6001" s="7">
        <v>43402.745138888888</v>
      </c>
      <c r="J6001" s="4">
        <f t="shared" si="468"/>
        <v>2018</v>
      </c>
      <c r="K6001" s="4">
        <f t="shared" si="469"/>
        <v>10</v>
      </c>
      <c r="L6001" s="6">
        <f t="shared" si="470"/>
        <v>332880.00000002794</v>
      </c>
      <c r="M6001" s="8">
        <f t="shared" si="466"/>
        <v>5548.0000000004657</v>
      </c>
      <c r="N6001" s="8">
        <f t="shared" si="467"/>
        <v>5548.0000000004657</v>
      </c>
      <c r="O6001" s="18">
        <v>1</v>
      </c>
      <c r="P6001" s="6" t="s">
        <v>9891</v>
      </c>
      <c r="Q6001" s="6" t="s">
        <v>24</v>
      </c>
    </row>
    <row r="6002" spans="1:17" ht="15">
      <c r="A6002" s="6" t="s">
        <v>17</v>
      </c>
      <c r="B6002" s="6" t="s">
        <v>18</v>
      </c>
      <c r="C6002" s="6" t="s">
        <v>35</v>
      </c>
      <c r="D6002" s="6" t="s">
        <v>9892</v>
      </c>
      <c r="E6002" s="6">
        <v>1</v>
      </c>
      <c r="F6002" s="6" t="s">
        <v>1970</v>
      </c>
      <c r="G6002" s="6" t="s">
        <v>22</v>
      </c>
      <c r="H6002" s="7">
        <v>43413.613888888889</v>
      </c>
      <c r="I6002" s="7">
        <v>43402.806944444441</v>
      </c>
      <c r="J6002" s="4">
        <f t="shared" si="468"/>
        <v>2018</v>
      </c>
      <c r="K6002" s="4">
        <f t="shared" si="469"/>
        <v>10</v>
      </c>
      <c r="L6002" s="6">
        <f t="shared" si="470"/>
        <v>933720.00000032131</v>
      </c>
      <c r="M6002" s="8">
        <f t="shared" si="466"/>
        <v>15562.000000005355</v>
      </c>
      <c r="N6002" s="8">
        <f t="shared" si="467"/>
        <v>15562.000000005355</v>
      </c>
      <c r="O6002" s="18">
        <v>1</v>
      </c>
      <c r="P6002" s="6" t="s">
        <v>9893</v>
      </c>
      <c r="Q6002" s="6" t="s">
        <v>24</v>
      </c>
    </row>
    <row r="6003" spans="1:17" ht="15">
      <c r="A6003" s="6" t="s">
        <v>17</v>
      </c>
      <c r="B6003" s="6" t="s">
        <v>41</v>
      </c>
      <c r="C6003" s="6" t="s">
        <v>135</v>
      </c>
      <c r="D6003" s="6" t="s">
        <v>6794</v>
      </c>
      <c r="E6003" s="6">
        <v>1</v>
      </c>
      <c r="F6003" s="6" t="s">
        <v>1970</v>
      </c>
      <c r="G6003" s="6" t="s">
        <v>22</v>
      </c>
      <c r="H6003" s="7">
        <v>43410.390972222223</v>
      </c>
      <c r="I6003" s="7">
        <v>43402.829861111109</v>
      </c>
      <c r="J6003" s="4">
        <f t="shared" si="468"/>
        <v>2018</v>
      </c>
      <c r="K6003" s="4">
        <f t="shared" si="469"/>
        <v>10</v>
      </c>
      <c r="L6003" s="6">
        <f t="shared" si="470"/>
        <v>653280.00000023749</v>
      </c>
      <c r="M6003" s="8">
        <f t="shared" si="466"/>
        <v>10888.000000003958</v>
      </c>
      <c r="N6003" s="8">
        <f t="shared" si="467"/>
        <v>10888.000000003958</v>
      </c>
      <c r="O6003" s="18">
        <v>1</v>
      </c>
      <c r="P6003" s="6" t="s">
        <v>9894</v>
      </c>
      <c r="Q6003" s="6" t="s">
        <v>24</v>
      </c>
    </row>
    <row r="6004" spans="1:17" ht="15">
      <c r="A6004" s="6" t="s">
        <v>17</v>
      </c>
      <c r="B6004" s="6" t="s">
        <v>55</v>
      </c>
      <c r="C6004" s="6" t="s">
        <v>59</v>
      </c>
      <c r="D6004" s="6" t="s">
        <v>9496</v>
      </c>
      <c r="E6004" s="6">
        <v>28</v>
      </c>
      <c r="F6004" s="6" t="s">
        <v>1970</v>
      </c>
      <c r="G6004" s="6" t="s">
        <v>22</v>
      </c>
      <c r="H6004" s="7">
        <v>43403.467569444445</v>
      </c>
      <c r="I6004" s="7">
        <v>43402.830740740741</v>
      </c>
      <c r="J6004" s="4">
        <f t="shared" si="468"/>
        <v>2018</v>
      </c>
      <c r="K6004" s="4">
        <f t="shared" si="469"/>
        <v>10</v>
      </c>
      <c r="L6004" s="6">
        <f t="shared" si="470"/>
        <v>55022.000000020489</v>
      </c>
      <c r="M6004" s="8">
        <f t="shared" si="466"/>
        <v>917.03333333367482</v>
      </c>
      <c r="N6004" s="8">
        <f t="shared" si="467"/>
        <v>25676.933333342895</v>
      </c>
      <c r="O6004" s="18">
        <v>1</v>
      </c>
      <c r="P6004" s="6" t="s">
        <v>9895</v>
      </c>
      <c r="Q6004" s="6" t="s">
        <v>24</v>
      </c>
    </row>
    <row r="6005" spans="1:17" ht="15">
      <c r="A6005" s="6" t="s">
        <v>17</v>
      </c>
      <c r="B6005" s="6" t="s">
        <v>55</v>
      </c>
      <c r="C6005" s="6" t="s">
        <v>59</v>
      </c>
      <c r="D6005" s="6" t="s">
        <v>9496</v>
      </c>
      <c r="E6005" s="6">
        <v>28</v>
      </c>
      <c r="F6005" s="6" t="s">
        <v>1970</v>
      </c>
      <c r="G6005" s="6" t="s">
        <v>22</v>
      </c>
      <c r="H6005" s="7">
        <v>43403.467569444445</v>
      </c>
      <c r="I6005" s="7">
        <v>43402.830740740741</v>
      </c>
      <c r="J6005" s="4">
        <f t="shared" si="468"/>
        <v>2018</v>
      </c>
      <c r="K6005" s="4">
        <f t="shared" si="469"/>
        <v>10</v>
      </c>
      <c r="L6005" s="6">
        <f t="shared" si="470"/>
        <v>55022.000000020489</v>
      </c>
      <c r="M6005" s="8">
        <f t="shared" si="466"/>
        <v>917.03333333367482</v>
      </c>
      <c r="N6005" s="8">
        <f t="shared" si="467"/>
        <v>25676.933333342895</v>
      </c>
      <c r="O6005" s="18">
        <v>1</v>
      </c>
      <c r="P6005" s="6" t="s">
        <v>9896</v>
      </c>
      <c r="Q6005" s="6" t="s">
        <v>24</v>
      </c>
    </row>
    <row r="6006" spans="1:17" ht="15">
      <c r="A6006" s="6" t="s">
        <v>17</v>
      </c>
      <c r="B6006" s="6" t="s">
        <v>55</v>
      </c>
      <c r="C6006" s="6" t="s">
        <v>59</v>
      </c>
      <c r="D6006" s="6" t="s">
        <v>9496</v>
      </c>
      <c r="E6006" s="6">
        <v>28</v>
      </c>
      <c r="F6006" s="6" t="s">
        <v>1970</v>
      </c>
      <c r="G6006" s="6" t="s">
        <v>22</v>
      </c>
      <c r="H6006" s="7">
        <v>43403.46738425926</v>
      </c>
      <c r="I6006" s="7">
        <v>43402.830740740741</v>
      </c>
      <c r="J6006" s="4">
        <f t="shared" si="468"/>
        <v>2018</v>
      </c>
      <c r="K6006" s="4">
        <f t="shared" si="469"/>
        <v>10</v>
      </c>
      <c r="L6006" s="6">
        <f t="shared" si="470"/>
        <v>55006.000000052154</v>
      </c>
      <c r="M6006" s="8">
        <f t="shared" si="466"/>
        <v>916.7666666675359</v>
      </c>
      <c r="N6006" s="8">
        <f t="shared" si="467"/>
        <v>25669.466666691005</v>
      </c>
      <c r="O6006" s="18">
        <v>1</v>
      </c>
      <c r="P6006" s="6" t="s">
        <v>9897</v>
      </c>
      <c r="Q6006" s="6" t="s">
        <v>24</v>
      </c>
    </row>
    <row r="6007" spans="1:17" ht="15">
      <c r="A6007" s="6" t="s">
        <v>17</v>
      </c>
      <c r="B6007" s="6" t="s">
        <v>55</v>
      </c>
      <c r="C6007" s="6" t="s">
        <v>56</v>
      </c>
      <c r="D6007" s="6" t="s">
        <v>5450</v>
      </c>
      <c r="E6007" s="6">
        <v>44</v>
      </c>
      <c r="F6007" s="6" t="s">
        <v>1970</v>
      </c>
      <c r="G6007" s="6" t="s">
        <v>22</v>
      </c>
      <c r="H6007" s="7">
        <v>43402.864861111113</v>
      </c>
      <c r="I6007" s="7">
        <v>43402.837175925924</v>
      </c>
      <c r="J6007" s="4">
        <f t="shared" si="468"/>
        <v>2018</v>
      </c>
      <c r="K6007" s="4">
        <f t="shared" si="469"/>
        <v>10</v>
      </c>
      <c r="L6007" s="6">
        <f t="shared" si="470"/>
        <v>2392.0000002952293</v>
      </c>
      <c r="M6007" s="8">
        <f t="shared" si="466"/>
        <v>39.866666671587154</v>
      </c>
      <c r="N6007" s="8">
        <f t="shared" si="467"/>
        <v>1754.1333335498348</v>
      </c>
      <c r="O6007" s="18">
        <v>1</v>
      </c>
      <c r="P6007" s="6" t="s">
        <v>9898</v>
      </c>
      <c r="Q6007" s="6" t="s">
        <v>24</v>
      </c>
    </row>
    <row r="6008" spans="1:17" ht="15">
      <c r="A6008" s="6" t="s">
        <v>17</v>
      </c>
      <c r="B6008" s="6" t="s">
        <v>140</v>
      </c>
      <c r="C6008" s="6" t="s">
        <v>141</v>
      </c>
      <c r="D6008" s="6" t="s">
        <v>9899</v>
      </c>
      <c r="E6008" s="6">
        <v>2</v>
      </c>
      <c r="F6008" s="6" t="s">
        <v>1970</v>
      </c>
      <c r="G6008" s="6" t="s">
        <v>22</v>
      </c>
      <c r="H6008" s="7">
        <v>43402.884502314817</v>
      </c>
      <c r="I6008" s="7">
        <v>43402.875821759262</v>
      </c>
      <c r="J6008" s="4">
        <f t="shared" si="468"/>
        <v>2018</v>
      </c>
      <c r="K6008" s="4">
        <f t="shared" si="469"/>
        <v>10</v>
      </c>
      <c r="L6008" s="6">
        <f t="shared" si="470"/>
        <v>749.99999993015081</v>
      </c>
      <c r="M6008" s="8">
        <f t="shared" si="466"/>
        <v>12.499999998835847</v>
      </c>
      <c r="N6008" s="8">
        <f t="shared" si="467"/>
        <v>24.999999997671694</v>
      </c>
      <c r="O6008" s="18">
        <v>1</v>
      </c>
      <c r="P6008" s="6" t="s">
        <v>9900</v>
      </c>
      <c r="Q6008" s="6" t="s">
        <v>24</v>
      </c>
    </row>
    <row r="6009" spans="1:17" ht="15">
      <c r="A6009" s="6" t="s">
        <v>17</v>
      </c>
      <c r="B6009" s="6" t="s">
        <v>140</v>
      </c>
      <c r="C6009" s="6" t="s">
        <v>141</v>
      </c>
      <c r="D6009" s="6" t="s">
        <v>9901</v>
      </c>
      <c r="E6009" s="6">
        <v>1</v>
      </c>
      <c r="F6009" s="6" t="s">
        <v>1970</v>
      </c>
      <c r="G6009" s="6" t="s">
        <v>22</v>
      </c>
      <c r="H6009" s="7">
        <v>43402.886134259257</v>
      </c>
      <c r="I6009" s="7">
        <v>43402.875821759262</v>
      </c>
      <c r="J6009" s="4">
        <f t="shared" si="468"/>
        <v>2018</v>
      </c>
      <c r="K6009" s="4">
        <f t="shared" si="469"/>
        <v>10</v>
      </c>
      <c r="L6009" s="6">
        <f t="shared" si="470"/>
        <v>890.99999957252294</v>
      </c>
      <c r="M6009" s="8">
        <f t="shared" si="466"/>
        <v>14.849999992875382</v>
      </c>
      <c r="N6009" s="8">
        <f t="shared" si="467"/>
        <v>14.849999992875382</v>
      </c>
      <c r="O6009" s="18">
        <v>1</v>
      </c>
      <c r="P6009" s="6" t="s">
        <v>9902</v>
      </c>
      <c r="Q6009" s="6" t="s">
        <v>24</v>
      </c>
    </row>
    <row r="6010" spans="1:17" ht="15">
      <c r="A6010" s="6" t="s">
        <v>17</v>
      </c>
      <c r="B6010" s="6" t="s">
        <v>140</v>
      </c>
      <c r="C6010" s="6" t="s">
        <v>141</v>
      </c>
      <c r="D6010" s="6" t="s">
        <v>9903</v>
      </c>
      <c r="E6010" s="6">
        <v>9</v>
      </c>
      <c r="F6010" s="6" t="s">
        <v>1970</v>
      </c>
      <c r="G6010" s="6" t="s">
        <v>22</v>
      </c>
      <c r="H6010" s="7">
        <v>43402.88517361111</v>
      </c>
      <c r="I6010" s="7">
        <v>43402.875821759262</v>
      </c>
      <c r="J6010" s="4">
        <f t="shared" si="468"/>
        <v>2018</v>
      </c>
      <c r="K6010" s="4">
        <f t="shared" si="469"/>
        <v>10</v>
      </c>
      <c r="L6010" s="6">
        <f t="shared" si="470"/>
        <v>807.99999965820462</v>
      </c>
      <c r="M6010" s="8">
        <f t="shared" si="466"/>
        <v>13.466666660970077</v>
      </c>
      <c r="N6010" s="8">
        <f t="shared" si="467"/>
        <v>121.19999994873069</v>
      </c>
      <c r="O6010" s="18">
        <v>1</v>
      </c>
      <c r="P6010" s="6" t="s">
        <v>9904</v>
      </c>
      <c r="Q6010" s="6" t="s">
        <v>24</v>
      </c>
    </row>
    <row r="6011" spans="1:17" ht="15">
      <c r="A6011" s="6" t="s">
        <v>17</v>
      </c>
      <c r="B6011" s="6" t="s">
        <v>140</v>
      </c>
      <c r="C6011" s="6" t="s">
        <v>141</v>
      </c>
      <c r="D6011" s="6" t="s">
        <v>9905</v>
      </c>
      <c r="E6011" s="6">
        <v>1</v>
      </c>
      <c r="F6011" s="6" t="s">
        <v>1970</v>
      </c>
      <c r="G6011" s="6" t="s">
        <v>22</v>
      </c>
      <c r="H6011" s="7">
        <v>43402.884699074071</v>
      </c>
      <c r="I6011" s="7">
        <v>43402.875821759262</v>
      </c>
      <c r="J6011" s="4">
        <f t="shared" si="468"/>
        <v>2018</v>
      </c>
      <c r="K6011" s="4">
        <f t="shared" si="469"/>
        <v>10</v>
      </c>
      <c r="L6011" s="6">
        <f t="shared" si="470"/>
        <v>766.99999950360507</v>
      </c>
      <c r="M6011" s="8">
        <f t="shared" si="466"/>
        <v>12.783333325060084</v>
      </c>
      <c r="N6011" s="8">
        <f t="shared" si="467"/>
        <v>12.783333325060084</v>
      </c>
      <c r="O6011" s="18">
        <v>1</v>
      </c>
      <c r="P6011" s="6" t="s">
        <v>9906</v>
      </c>
      <c r="Q6011" s="6" t="s">
        <v>24</v>
      </c>
    </row>
    <row r="6012" spans="1:17" ht="15">
      <c r="A6012" s="6" t="s">
        <v>17</v>
      </c>
      <c r="B6012" s="6" t="s">
        <v>140</v>
      </c>
      <c r="C6012" s="6" t="s">
        <v>141</v>
      </c>
      <c r="D6012" s="6" t="s">
        <v>296</v>
      </c>
      <c r="E6012" s="6">
        <v>13</v>
      </c>
      <c r="F6012" s="6" t="s">
        <v>1970</v>
      </c>
      <c r="G6012" s="6" t="s">
        <v>22</v>
      </c>
      <c r="H6012" s="7">
        <v>43402.889074074075</v>
      </c>
      <c r="I6012" s="7">
        <v>43402.875821759262</v>
      </c>
      <c r="J6012" s="4">
        <f t="shared" si="468"/>
        <v>2018</v>
      </c>
      <c r="K6012" s="4">
        <f t="shared" si="469"/>
        <v>10</v>
      </c>
      <c r="L6012" s="6">
        <f t="shared" si="470"/>
        <v>1144.999999855645</v>
      </c>
      <c r="M6012" s="8">
        <f t="shared" si="466"/>
        <v>19.083333330927417</v>
      </c>
      <c r="N6012" s="8">
        <f t="shared" si="467"/>
        <v>248.08333330205642</v>
      </c>
      <c r="O6012" s="18">
        <v>1</v>
      </c>
      <c r="P6012" s="6" t="s">
        <v>9907</v>
      </c>
      <c r="Q6012" s="6" t="s">
        <v>24</v>
      </c>
    </row>
    <row r="6013" spans="1:17" ht="15">
      <c r="A6013" s="6" t="s">
        <v>17</v>
      </c>
      <c r="B6013" s="6" t="s">
        <v>140</v>
      </c>
      <c r="C6013" s="6" t="s">
        <v>141</v>
      </c>
      <c r="D6013" s="6" t="s">
        <v>9908</v>
      </c>
      <c r="E6013" s="6">
        <v>1</v>
      </c>
      <c r="F6013" s="6" t="s">
        <v>1970</v>
      </c>
      <c r="G6013" s="6" t="s">
        <v>22</v>
      </c>
      <c r="H6013" s="7">
        <v>43402.88386574074</v>
      </c>
      <c r="I6013" s="7">
        <v>43402.875821759262</v>
      </c>
      <c r="J6013" s="4">
        <f t="shared" si="468"/>
        <v>2018</v>
      </c>
      <c r="K6013" s="4">
        <f t="shared" si="469"/>
        <v>10</v>
      </c>
      <c r="L6013" s="6">
        <f t="shared" si="470"/>
        <v>694.99999964609742</v>
      </c>
      <c r="M6013" s="8">
        <f t="shared" si="466"/>
        <v>11.583333327434957</v>
      </c>
      <c r="N6013" s="8">
        <f t="shared" si="467"/>
        <v>11.583333327434957</v>
      </c>
      <c r="O6013" s="18">
        <v>1</v>
      </c>
      <c r="P6013" s="6" t="s">
        <v>9909</v>
      </c>
      <c r="Q6013" s="6" t="s">
        <v>24</v>
      </c>
    </row>
    <row r="6014" spans="1:17" ht="15">
      <c r="A6014" s="6" t="s">
        <v>17</v>
      </c>
      <c r="B6014" s="6" t="s">
        <v>140</v>
      </c>
      <c r="C6014" s="6" t="s">
        <v>141</v>
      </c>
      <c r="D6014" s="6" t="s">
        <v>9910</v>
      </c>
      <c r="E6014" s="6">
        <v>1</v>
      </c>
      <c r="F6014" s="6" t="s">
        <v>1970</v>
      </c>
      <c r="G6014" s="6" t="s">
        <v>22</v>
      </c>
      <c r="H6014" s="7">
        <v>43402.886412037034</v>
      </c>
      <c r="I6014" s="7">
        <v>43402.875821759262</v>
      </c>
      <c r="J6014" s="4">
        <f t="shared" si="468"/>
        <v>2018</v>
      </c>
      <c r="K6014" s="4">
        <f t="shared" si="469"/>
        <v>10</v>
      </c>
      <c r="L6014" s="6">
        <f t="shared" si="470"/>
        <v>914.99999952502549</v>
      </c>
      <c r="M6014" s="8">
        <f t="shared" si="466"/>
        <v>15.249999992083758</v>
      </c>
      <c r="N6014" s="8">
        <f t="shared" si="467"/>
        <v>15.249999992083758</v>
      </c>
      <c r="O6014" s="18">
        <v>1</v>
      </c>
      <c r="P6014" s="6" t="s">
        <v>9911</v>
      </c>
      <c r="Q6014" s="6" t="s">
        <v>24</v>
      </c>
    </row>
    <row r="6015" spans="1:17" ht="15">
      <c r="A6015" s="6" t="s">
        <v>17</v>
      </c>
      <c r="B6015" s="6" t="s">
        <v>140</v>
      </c>
      <c r="C6015" s="6" t="s">
        <v>141</v>
      </c>
      <c r="D6015" s="6" t="s">
        <v>9912</v>
      </c>
      <c r="E6015" s="6">
        <v>1</v>
      </c>
      <c r="F6015" s="6" t="s">
        <v>1970</v>
      </c>
      <c r="G6015" s="6" t="s">
        <v>22</v>
      </c>
      <c r="H6015" s="7">
        <v>43402.884131944447</v>
      </c>
      <c r="I6015" s="7">
        <v>43402.875821759262</v>
      </c>
      <c r="J6015" s="4">
        <f t="shared" si="468"/>
        <v>2018</v>
      </c>
      <c r="K6015" s="4">
        <f t="shared" si="469"/>
        <v>10</v>
      </c>
      <c r="L6015" s="6">
        <f t="shared" si="470"/>
        <v>717.99999999348074</v>
      </c>
      <c r="M6015" s="8">
        <f t="shared" si="466"/>
        <v>11.966666666558012</v>
      </c>
      <c r="N6015" s="8">
        <f t="shared" si="467"/>
        <v>11.966666666558012</v>
      </c>
      <c r="O6015" s="18">
        <v>1</v>
      </c>
      <c r="P6015" s="6" t="s">
        <v>9913</v>
      </c>
      <c r="Q6015" s="6" t="s">
        <v>24</v>
      </c>
    </row>
    <row r="6016" spans="1:17" ht="15">
      <c r="A6016" s="6" t="s">
        <v>17</v>
      </c>
      <c r="B6016" s="6" t="s">
        <v>140</v>
      </c>
      <c r="C6016" s="6" t="s">
        <v>141</v>
      </c>
      <c r="D6016" s="6" t="s">
        <v>9914</v>
      </c>
      <c r="E6016" s="6">
        <v>2</v>
      </c>
      <c r="F6016" s="6" t="s">
        <v>1970</v>
      </c>
      <c r="G6016" s="6" t="s">
        <v>22</v>
      </c>
      <c r="H6016" s="7">
        <v>43402.884976851848</v>
      </c>
      <c r="I6016" s="7">
        <v>43402.875821759262</v>
      </c>
      <c r="J6016" s="4">
        <f t="shared" si="468"/>
        <v>2018</v>
      </c>
      <c r="K6016" s="4">
        <f t="shared" si="469"/>
        <v>10</v>
      </c>
      <c r="L6016" s="6">
        <f t="shared" si="470"/>
        <v>790.99999945610762</v>
      </c>
      <c r="M6016" s="8">
        <f t="shared" si="471" ref="M6016:M6079">+L6016/60</f>
        <v>13.18333332426846</v>
      </c>
      <c r="N6016" s="8">
        <f t="shared" si="472" ref="N6016:N6079">+M6016*E6016</f>
        <v>26.366666648536921</v>
      </c>
      <c r="O6016" s="18">
        <v>1</v>
      </c>
      <c r="P6016" s="6" t="s">
        <v>9915</v>
      </c>
      <c r="Q6016" s="6" t="s">
        <v>24</v>
      </c>
    </row>
    <row r="6017" spans="1:17" ht="15">
      <c r="A6017" s="6" t="s">
        <v>17</v>
      </c>
      <c r="B6017" s="6" t="s">
        <v>140</v>
      </c>
      <c r="C6017" s="6" t="s">
        <v>141</v>
      </c>
      <c r="D6017" s="6" t="s">
        <v>9916</v>
      </c>
      <c r="E6017" s="6">
        <v>2</v>
      </c>
      <c r="F6017" s="6" t="s">
        <v>1970</v>
      </c>
      <c r="G6017" s="6" t="s">
        <v>22</v>
      </c>
      <c r="H6017" s="7">
        <v>43402.886030092595</v>
      </c>
      <c r="I6017" s="7">
        <v>43402.875821759262</v>
      </c>
      <c r="J6017" s="4">
        <f t="shared" si="468"/>
        <v>2018</v>
      </c>
      <c r="K6017" s="4">
        <f t="shared" si="469"/>
        <v>10</v>
      </c>
      <c r="L6017" s="6">
        <f t="shared" si="470"/>
        <v>881.99999998323619</v>
      </c>
      <c r="M6017" s="8">
        <f t="shared" si="471"/>
        <v>14.699999999720603</v>
      </c>
      <c r="N6017" s="8">
        <f t="shared" si="472"/>
        <v>29.399999999441206</v>
      </c>
      <c r="O6017" s="18">
        <v>1</v>
      </c>
      <c r="P6017" s="6" t="s">
        <v>9917</v>
      </c>
      <c r="Q6017" s="6" t="s">
        <v>24</v>
      </c>
    </row>
    <row r="6018" spans="1:17" ht="15">
      <c r="A6018" s="6" t="s">
        <v>17</v>
      </c>
      <c r="B6018" s="6" t="s">
        <v>140</v>
      </c>
      <c r="C6018" s="6" t="s">
        <v>141</v>
      </c>
      <c r="D6018" s="6" t="s">
        <v>5092</v>
      </c>
      <c r="E6018" s="6">
        <v>18</v>
      </c>
      <c r="F6018" s="6" t="s">
        <v>1970</v>
      </c>
      <c r="G6018" s="6" t="s">
        <v>22</v>
      </c>
      <c r="H6018" s="7">
        <v>43402.884270833332</v>
      </c>
      <c r="I6018" s="7">
        <v>43402.875821759262</v>
      </c>
      <c r="J6018" s="4">
        <f t="shared" si="468"/>
        <v>2018</v>
      </c>
      <c r="K6018" s="4">
        <f t="shared" si="469"/>
        <v>10</v>
      </c>
      <c r="L6018" s="6">
        <f t="shared" si="470"/>
        <v>729.99999965541065</v>
      </c>
      <c r="M6018" s="8">
        <f t="shared" si="471"/>
        <v>12.166666660923511</v>
      </c>
      <c r="N6018" s="8">
        <f t="shared" si="472"/>
        <v>218.99999989662319</v>
      </c>
      <c r="O6018" s="18">
        <v>1</v>
      </c>
      <c r="P6018" s="6" t="s">
        <v>9918</v>
      </c>
      <c r="Q6018" s="6" t="s">
        <v>24</v>
      </c>
    </row>
    <row r="6019" spans="1:17" ht="15">
      <c r="A6019" s="6" t="s">
        <v>17</v>
      </c>
      <c r="B6019" s="6" t="s">
        <v>140</v>
      </c>
      <c r="C6019" s="6" t="s">
        <v>141</v>
      </c>
      <c r="D6019" s="6" t="s">
        <v>9919</v>
      </c>
      <c r="E6019" s="6">
        <v>10</v>
      </c>
      <c r="F6019" s="6" t="s">
        <v>1970</v>
      </c>
      <c r="G6019" s="6" t="s">
        <v>22</v>
      </c>
      <c r="H6019" s="7">
        <v>43402.889652777776</v>
      </c>
      <c r="I6019" s="7">
        <v>43402.875821759262</v>
      </c>
      <c r="J6019" s="4">
        <f t="shared" si="473" ref="J6019:J6082">YEAR(I6019)</f>
        <v>2018</v>
      </c>
      <c r="K6019" s="4">
        <f t="shared" si="474" ref="K6019:K6082">MONTH(I6019)</f>
        <v>10</v>
      </c>
      <c r="L6019" s="6">
        <f t="shared" si="470"/>
        <v>1194.9999995995313</v>
      </c>
      <c r="M6019" s="8">
        <f t="shared" si="471"/>
        <v>19.916666659992188</v>
      </c>
      <c r="N6019" s="8">
        <f t="shared" si="472"/>
        <v>199.16666659992188</v>
      </c>
      <c r="O6019" s="18">
        <v>1</v>
      </c>
      <c r="P6019" s="6" t="s">
        <v>9920</v>
      </c>
      <c r="Q6019" s="6" t="s">
        <v>24</v>
      </c>
    </row>
    <row r="6020" spans="1:17" ht="15">
      <c r="A6020" s="6" t="s">
        <v>17</v>
      </c>
      <c r="B6020" s="6" t="s">
        <v>140</v>
      </c>
      <c r="C6020" s="6" t="s">
        <v>141</v>
      </c>
      <c r="D6020" s="6" t="s">
        <v>9921</v>
      </c>
      <c r="E6020" s="6">
        <v>1</v>
      </c>
      <c r="F6020" s="6" t="s">
        <v>1970</v>
      </c>
      <c r="G6020" s="6" t="s">
        <v>22</v>
      </c>
      <c r="H6020" s="7">
        <v>43402.887430555558</v>
      </c>
      <c r="I6020" s="7">
        <v>43402.875821759262</v>
      </c>
      <c r="J6020" s="4">
        <f t="shared" si="473"/>
        <v>2018</v>
      </c>
      <c r="K6020" s="4">
        <f t="shared" si="474"/>
        <v>10</v>
      </c>
      <c r="L6020" s="6">
        <f t="shared" si="470"/>
        <v>1002.9999999795109</v>
      </c>
      <c r="M6020" s="8">
        <f t="shared" si="471"/>
        <v>16.716666666325182</v>
      </c>
      <c r="N6020" s="8">
        <f t="shared" si="472"/>
        <v>16.716666666325182</v>
      </c>
      <c r="O6020" s="18">
        <v>1</v>
      </c>
      <c r="P6020" s="6" t="s">
        <v>9922</v>
      </c>
      <c r="Q6020" s="6" t="s">
        <v>24</v>
      </c>
    </row>
    <row r="6021" spans="1:17" ht="15">
      <c r="A6021" s="6" t="s">
        <v>17</v>
      </c>
      <c r="B6021" s="6" t="s">
        <v>140</v>
      </c>
      <c r="C6021" s="6" t="s">
        <v>141</v>
      </c>
      <c r="D6021" s="6" t="s">
        <v>3002</v>
      </c>
      <c r="E6021" s="6">
        <v>2</v>
      </c>
      <c r="F6021" s="6" t="s">
        <v>1970</v>
      </c>
      <c r="G6021" s="6" t="s">
        <v>22</v>
      </c>
      <c r="H6021" s="7">
        <v>43402.892106481479</v>
      </c>
      <c r="I6021" s="7">
        <v>43402.875821759262</v>
      </c>
      <c r="J6021" s="4">
        <f t="shared" si="473"/>
        <v>2018</v>
      </c>
      <c r="K6021" s="4">
        <f t="shared" si="474"/>
        <v>10</v>
      </c>
      <c r="L6021" s="6">
        <f t="shared" si="470"/>
        <v>1406.9999994942918</v>
      </c>
      <c r="M6021" s="8">
        <f t="shared" si="471"/>
        <v>23.449999991571531</v>
      </c>
      <c r="N6021" s="8">
        <f t="shared" si="472"/>
        <v>46.899999983143061</v>
      </c>
      <c r="O6021" s="18">
        <v>1</v>
      </c>
      <c r="P6021" s="6" t="s">
        <v>9923</v>
      </c>
      <c r="Q6021" s="6" t="s">
        <v>24</v>
      </c>
    </row>
    <row r="6022" spans="1:17" ht="15">
      <c r="A6022" s="6" t="s">
        <v>17</v>
      </c>
      <c r="B6022" s="6" t="s">
        <v>140</v>
      </c>
      <c r="C6022" s="6" t="s">
        <v>141</v>
      </c>
      <c r="D6022" s="6" t="s">
        <v>9924</v>
      </c>
      <c r="E6022" s="6">
        <v>1</v>
      </c>
      <c r="F6022" s="6" t="s">
        <v>1970</v>
      </c>
      <c r="G6022" s="6" t="s">
        <v>22</v>
      </c>
      <c r="H6022" s="7">
        <v>43402.885787037034</v>
      </c>
      <c r="I6022" s="7">
        <v>43402.875821759262</v>
      </c>
      <c r="J6022" s="4">
        <f t="shared" si="473"/>
        <v>2018</v>
      </c>
      <c r="K6022" s="4">
        <f t="shared" si="474"/>
        <v>10</v>
      </c>
      <c r="L6022" s="6">
        <f t="shared" si="470"/>
        <v>860.99999947473407</v>
      </c>
      <c r="M6022" s="8">
        <f t="shared" si="471"/>
        <v>14.349999991245568</v>
      </c>
      <c r="N6022" s="8">
        <f t="shared" si="472"/>
        <v>14.349999991245568</v>
      </c>
      <c r="O6022" s="18">
        <v>1</v>
      </c>
      <c r="P6022" s="6" t="s">
        <v>9925</v>
      </c>
      <c r="Q6022" s="6" t="s">
        <v>24</v>
      </c>
    </row>
    <row r="6023" spans="1:17" ht="15">
      <c r="A6023" s="6" t="s">
        <v>17</v>
      </c>
      <c r="B6023" s="6" t="s">
        <v>140</v>
      </c>
      <c r="C6023" s="6" t="s">
        <v>141</v>
      </c>
      <c r="D6023" s="6" t="s">
        <v>9926</v>
      </c>
      <c r="E6023" s="6">
        <v>1</v>
      </c>
      <c r="F6023" s="6" t="s">
        <v>1970</v>
      </c>
      <c r="G6023" s="6" t="s">
        <v>22</v>
      </c>
      <c r="H6023" s="7">
        <v>43402.892268518517</v>
      </c>
      <c r="I6023" s="7">
        <v>43402.875821759262</v>
      </c>
      <c r="J6023" s="4">
        <f t="shared" si="473"/>
        <v>2018</v>
      </c>
      <c r="K6023" s="4">
        <f t="shared" si="474"/>
        <v>10</v>
      </c>
      <c r="L6023" s="6">
        <f t="shared" si="470"/>
        <v>1420.9999996237457</v>
      </c>
      <c r="M6023" s="8">
        <f t="shared" si="471"/>
        <v>23.683333327062428</v>
      </c>
      <c r="N6023" s="8">
        <f t="shared" si="472"/>
        <v>23.683333327062428</v>
      </c>
      <c r="O6023" s="18">
        <v>1</v>
      </c>
      <c r="P6023" s="6" t="s">
        <v>9927</v>
      </c>
      <c r="Q6023" s="6" t="s">
        <v>24</v>
      </c>
    </row>
    <row r="6024" spans="1:17" ht="15">
      <c r="A6024" s="6" t="s">
        <v>17</v>
      </c>
      <c r="B6024" s="6" t="s">
        <v>140</v>
      </c>
      <c r="C6024" s="6" t="s">
        <v>141</v>
      </c>
      <c r="D6024" s="6" t="s">
        <v>9928</v>
      </c>
      <c r="E6024" s="6">
        <v>1</v>
      </c>
      <c r="F6024" s="6" t="s">
        <v>1970</v>
      </c>
      <c r="G6024" s="6" t="s">
        <v>22</v>
      </c>
      <c r="H6024" s="7">
        <v>43404.790972222225</v>
      </c>
      <c r="I6024" s="7">
        <v>43402.87777777778</v>
      </c>
      <c r="J6024" s="4">
        <f t="shared" si="473"/>
        <v>2018</v>
      </c>
      <c r="K6024" s="4">
        <f t="shared" si="474"/>
        <v>10</v>
      </c>
      <c r="L6024" s="6">
        <f t="shared" si="470"/>
        <v>165300.00000006985</v>
      </c>
      <c r="M6024" s="8">
        <f t="shared" si="471"/>
        <v>2755.0000000011642</v>
      </c>
      <c r="N6024" s="8">
        <f t="shared" si="472"/>
        <v>2755.0000000011642</v>
      </c>
      <c r="O6024" s="18">
        <v>1</v>
      </c>
      <c r="P6024" s="6" t="s">
        <v>9929</v>
      </c>
      <c r="Q6024" s="6" t="s">
        <v>24</v>
      </c>
    </row>
    <row r="6025" spans="1:17" ht="15">
      <c r="A6025" s="6" t="s">
        <v>17</v>
      </c>
      <c r="B6025" s="6" t="s">
        <v>18</v>
      </c>
      <c r="C6025" s="6" t="s">
        <v>35</v>
      </c>
      <c r="D6025" s="6" t="s">
        <v>9930</v>
      </c>
      <c r="E6025" s="6">
        <v>1</v>
      </c>
      <c r="F6025" s="6" t="s">
        <v>1970</v>
      </c>
      <c r="G6025" s="6" t="s">
        <v>22</v>
      </c>
      <c r="H6025" s="7">
        <v>43413.62159722222</v>
      </c>
      <c r="I6025" s="7">
        <v>43402.899305555555</v>
      </c>
      <c r="J6025" s="4">
        <f t="shared" si="473"/>
        <v>2018</v>
      </c>
      <c r="K6025" s="4">
        <f t="shared" si="474"/>
        <v>10</v>
      </c>
      <c r="L6025" s="6">
        <f t="shared" si="470"/>
        <v>926405.99999986589</v>
      </c>
      <c r="M6025" s="8">
        <f t="shared" si="471"/>
        <v>15440.099999997765</v>
      </c>
      <c r="N6025" s="8">
        <f t="shared" si="472"/>
        <v>15440.099999997765</v>
      </c>
      <c r="O6025" s="18">
        <v>1</v>
      </c>
      <c r="P6025" s="6" t="s">
        <v>9931</v>
      </c>
      <c r="Q6025" s="6" t="s">
        <v>24</v>
      </c>
    </row>
    <row r="6026" spans="1:17" ht="15">
      <c r="A6026" s="6" t="s">
        <v>17</v>
      </c>
      <c r="B6026" s="6" t="s">
        <v>140</v>
      </c>
      <c r="C6026" s="6" t="s">
        <v>141</v>
      </c>
      <c r="D6026" s="6" t="s">
        <v>9932</v>
      </c>
      <c r="E6026" s="6">
        <v>1</v>
      </c>
      <c r="F6026" s="6" t="s">
        <v>1970</v>
      </c>
      <c r="G6026" s="6" t="s">
        <v>22</v>
      </c>
      <c r="H6026" s="7">
        <v>43403.789583333331</v>
      </c>
      <c r="I6026" s="7">
        <v>43402.908333333333</v>
      </c>
      <c r="J6026" s="4">
        <f t="shared" si="473"/>
        <v>2018</v>
      </c>
      <c r="K6026" s="4">
        <f t="shared" si="474"/>
        <v>10</v>
      </c>
      <c r="L6026" s="6">
        <f t="shared" si="475" ref="L6026:L6089">(H6026-I6026)*60*24*60</f>
        <v>76139.999999874271</v>
      </c>
      <c r="M6026" s="8">
        <f t="shared" si="471"/>
        <v>1268.9999999979045</v>
      </c>
      <c r="N6026" s="8">
        <f t="shared" si="472"/>
        <v>1268.9999999979045</v>
      </c>
      <c r="O6026" s="18">
        <v>1</v>
      </c>
      <c r="P6026" s="6" t="s">
        <v>9933</v>
      </c>
      <c r="Q6026" s="6" t="s">
        <v>24</v>
      </c>
    </row>
    <row r="6027" spans="1:17" ht="15">
      <c r="A6027" s="6" t="s">
        <v>17</v>
      </c>
      <c r="B6027" s="6" t="s">
        <v>18</v>
      </c>
      <c r="C6027" s="6" t="s">
        <v>38</v>
      </c>
      <c r="D6027" s="6" t="s">
        <v>9934</v>
      </c>
      <c r="E6027" s="6">
        <v>23</v>
      </c>
      <c r="F6027" s="6" t="s">
        <v>1970</v>
      </c>
      <c r="G6027" s="6" t="s">
        <v>22</v>
      </c>
      <c r="H6027" s="7">
        <v>43403.347916666666</v>
      </c>
      <c r="I6027" s="7">
        <v>43403.29891203704</v>
      </c>
      <c r="J6027" s="4">
        <f t="shared" si="473"/>
        <v>2018</v>
      </c>
      <c r="K6027" s="4">
        <f t="shared" si="474"/>
        <v>10</v>
      </c>
      <c r="L6027" s="6">
        <f t="shared" si="475"/>
        <v>4233.9999996358529</v>
      </c>
      <c r="M6027" s="8">
        <f t="shared" si="471"/>
        <v>70.566666660597548</v>
      </c>
      <c r="N6027" s="8">
        <f t="shared" si="472"/>
        <v>1623.0333331937436</v>
      </c>
      <c r="O6027" s="18">
        <v>1</v>
      </c>
      <c r="P6027" s="6" t="s">
        <v>9935</v>
      </c>
      <c r="Q6027" s="6" t="s">
        <v>24</v>
      </c>
    </row>
    <row r="6028" spans="1:17" ht="15">
      <c r="A6028" s="6" t="s">
        <v>17</v>
      </c>
      <c r="B6028" s="6" t="s">
        <v>41</v>
      </c>
      <c r="C6028" s="6" t="s">
        <v>42</v>
      </c>
      <c r="D6028" s="6" t="s">
        <v>9936</v>
      </c>
      <c r="E6028" s="6">
        <v>1</v>
      </c>
      <c r="F6028" s="6" t="s">
        <v>1970</v>
      </c>
      <c r="G6028" s="6" t="s">
        <v>22</v>
      </c>
      <c r="H6028" s="7">
        <v>43410.366666666669</v>
      </c>
      <c r="I6028" s="7">
        <v>43403.326388888891</v>
      </c>
      <c r="J6028" s="4">
        <f t="shared" si="473"/>
        <v>2018</v>
      </c>
      <c r="K6028" s="4">
        <f t="shared" si="474"/>
        <v>10</v>
      </c>
      <c r="L6028" s="6">
        <f t="shared" si="475"/>
        <v>608280.00000002794</v>
      </c>
      <c r="M6028" s="8">
        <f t="shared" si="471"/>
        <v>10138.000000000466</v>
      </c>
      <c r="N6028" s="8">
        <f t="shared" si="472"/>
        <v>10138.000000000466</v>
      </c>
      <c r="O6028" s="18">
        <v>1</v>
      </c>
      <c r="P6028" s="6" t="s">
        <v>9937</v>
      </c>
      <c r="Q6028" s="6" t="s">
        <v>24</v>
      </c>
    </row>
    <row r="6029" spans="1:17" ht="15">
      <c r="A6029" s="6" t="s">
        <v>17</v>
      </c>
      <c r="B6029" s="6" t="s">
        <v>18</v>
      </c>
      <c r="C6029" s="6" t="s">
        <v>35</v>
      </c>
      <c r="D6029" s="6" t="s">
        <v>6916</v>
      </c>
      <c r="E6029" s="6">
        <v>2</v>
      </c>
      <c r="F6029" s="6" t="s">
        <v>1970</v>
      </c>
      <c r="G6029" s="6" t="s">
        <v>22</v>
      </c>
      <c r="H6029" s="7">
        <v>43415.37767361111</v>
      </c>
      <c r="I6029" s="7">
        <v>43403.335289351853</v>
      </c>
      <c r="J6029" s="4">
        <f t="shared" si="473"/>
        <v>2018</v>
      </c>
      <c r="K6029" s="4">
        <f t="shared" si="474"/>
        <v>10</v>
      </c>
      <c r="L6029" s="6">
        <f t="shared" si="475"/>
        <v>1040461.9999998249</v>
      </c>
      <c r="M6029" s="8">
        <f t="shared" si="471"/>
        <v>17341.033333330415</v>
      </c>
      <c r="N6029" s="8">
        <f t="shared" si="472"/>
        <v>34682.06666666083</v>
      </c>
      <c r="O6029" s="18">
        <v>1</v>
      </c>
      <c r="P6029" s="6" t="s">
        <v>9938</v>
      </c>
      <c r="Q6029" s="6" t="s">
        <v>24</v>
      </c>
    </row>
    <row r="6030" spans="1:17" ht="15">
      <c r="A6030" s="6" t="s">
        <v>17</v>
      </c>
      <c r="B6030" s="6" t="s">
        <v>18</v>
      </c>
      <c r="C6030" s="6" t="s">
        <v>38</v>
      </c>
      <c r="D6030" s="6" t="s">
        <v>39</v>
      </c>
      <c r="E6030" s="6">
        <v>12</v>
      </c>
      <c r="F6030" s="6" t="s">
        <v>1970</v>
      </c>
      <c r="G6030" s="6" t="s">
        <v>22</v>
      </c>
      <c r="H6030" s="7">
        <v>43403.396284722221</v>
      </c>
      <c r="I6030" s="7">
        <v>43403.357083333336</v>
      </c>
      <c r="J6030" s="4">
        <f t="shared" si="473"/>
        <v>2018</v>
      </c>
      <c r="K6030" s="4">
        <f t="shared" si="474"/>
        <v>10</v>
      </c>
      <c r="L6030" s="6">
        <f t="shared" si="475"/>
        <v>3386.9999996619299</v>
      </c>
      <c r="M6030" s="8">
        <f t="shared" si="471"/>
        <v>56.449999994365498</v>
      </c>
      <c r="N6030" s="8">
        <f t="shared" si="472"/>
        <v>677.39999993238598</v>
      </c>
      <c r="O6030" s="18">
        <v>1</v>
      </c>
      <c r="P6030" s="6" t="s">
        <v>9939</v>
      </c>
      <c r="Q6030" s="6" t="s">
        <v>24</v>
      </c>
    </row>
    <row r="6031" spans="1:17" ht="15">
      <c r="A6031" s="6" t="s">
        <v>17</v>
      </c>
      <c r="B6031" s="6" t="s">
        <v>18</v>
      </c>
      <c r="C6031" s="6" t="s">
        <v>25</v>
      </c>
      <c r="D6031" s="6" t="s">
        <v>9940</v>
      </c>
      <c r="E6031" s="6">
        <v>1</v>
      </c>
      <c r="F6031" s="6" t="s">
        <v>1970</v>
      </c>
      <c r="G6031" s="6" t="s">
        <v>22</v>
      </c>
      <c r="H6031" s="7">
        <v>43411.446527777778</v>
      </c>
      <c r="I6031" s="7">
        <v>43403.381921296299</v>
      </c>
      <c r="J6031" s="4">
        <f t="shared" si="473"/>
        <v>2018</v>
      </c>
      <c r="K6031" s="4">
        <f t="shared" si="474"/>
        <v>10</v>
      </c>
      <c r="L6031" s="6">
        <f t="shared" si="475"/>
        <v>696781.99999979697</v>
      </c>
      <c r="M6031" s="8">
        <f t="shared" si="471"/>
        <v>11613.03333332995</v>
      </c>
      <c r="N6031" s="8">
        <f t="shared" si="472"/>
        <v>11613.03333332995</v>
      </c>
      <c r="O6031" s="18">
        <v>1</v>
      </c>
      <c r="P6031" s="6" t="s">
        <v>9941</v>
      </c>
      <c r="Q6031" s="6" t="s">
        <v>24</v>
      </c>
    </row>
    <row r="6032" spans="1:17" ht="15">
      <c r="A6032" s="6" t="s">
        <v>17</v>
      </c>
      <c r="B6032" s="6" t="s">
        <v>18</v>
      </c>
      <c r="C6032" s="6" t="s">
        <v>25</v>
      </c>
      <c r="D6032" s="6" t="s">
        <v>9942</v>
      </c>
      <c r="E6032" s="6">
        <v>1</v>
      </c>
      <c r="F6032" s="6" t="s">
        <v>1970</v>
      </c>
      <c r="G6032" s="6" t="s">
        <v>22</v>
      </c>
      <c r="H6032" s="7">
        <v>43410.370833333334</v>
      </c>
      <c r="I6032" s="7">
        <v>43403.398611111108</v>
      </c>
      <c r="J6032" s="4">
        <f t="shared" si="473"/>
        <v>2018</v>
      </c>
      <c r="K6032" s="4">
        <f t="shared" si="474"/>
        <v>10</v>
      </c>
      <c r="L6032" s="6">
        <f t="shared" si="475"/>
        <v>602400.00000034925</v>
      </c>
      <c r="M6032" s="8">
        <f t="shared" si="471"/>
        <v>10040.000000005821</v>
      </c>
      <c r="N6032" s="8">
        <f t="shared" si="472"/>
        <v>10040.000000005821</v>
      </c>
      <c r="O6032" s="18">
        <v>1</v>
      </c>
      <c r="P6032" s="6" t="s">
        <v>9943</v>
      </c>
      <c r="Q6032" s="6" t="s">
        <v>24</v>
      </c>
    </row>
    <row r="6033" spans="1:17" ht="15">
      <c r="A6033" s="6" t="s">
        <v>17</v>
      </c>
      <c r="B6033" s="6" t="s">
        <v>18</v>
      </c>
      <c r="C6033" s="6" t="s">
        <v>38</v>
      </c>
      <c r="D6033" s="6" t="s">
        <v>6952</v>
      </c>
      <c r="E6033" s="6">
        <v>1</v>
      </c>
      <c r="F6033" s="6" t="s">
        <v>1970</v>
      </c>
      <c r="G6033" s="6" t="s">
        <v>22</v>
      </c>
      <c r="H6033" s="7">
        <v>43424.771273148152</v>
      </c>
      <c r="I6033" s="7">
        <v>43403.413194444445</v>
      </c>
      <c r="J6033" s="4">
        <f t="shared" si="473"/>
        <v>2018</v>
      </c>
      <c r="K6033" s="4">
        <f t="shared" si="474"/>
        <v>10</v>
      </c>
      <c r="L6033" s="6">
        <f t="shared" si="475"/>
        <v>1845338.0000002217</v>
      </c>
      <c r="M6033" s="8">
        <f t="shared" si="471"/>
        <v>30755.633333337028</v>
      </c>
      <c r="N6033" s="8">
        <f t="shared" si="472"/>
        <v>30755.633333337028</v>
      </c>
      <c r="O6033" s="18">
        <v>1</v>
      </c>
      <c r="P6033" s="6" t="s">
        <v>9944</v>
      </c>
      <c r="Q6033" s="6" t="s">
        <v>24</v>
      </c>
    </row>
    <row r="6034" spans="1:17" ht="15">
      <c r="A6034" s="6" t="s">
        <v>17</v>
      </c>
      <c r="B6034" s="6" t="s">
        <v>18</v>
      </c>
      <c r="C6034" s="6" t="s">
        <v>38</v>
      </c>
      <c r="D6034" s="6" t="s">
        <v>9945</v>
      </c>
      <c r="E6034" s="6">
        <v>51</v>
      </c>
      <c r="F6034" s="6" t="s">
        <v>1970</v>
      </c>
      <c r="G6034" s="6" t="s">
        <v>22</v>
      </c>
      <c r="H6034" s="7">
        <v>43404.740231481483</v>
      </c>
      <c r="I6034" s="7">
        <v>43403.42696759259</v>
      </c>
      <c r="J6034" s="4">
        <f t="shared" si="473"/>
        <v>2018</v>
      </c>
      <c r="K6034" s="4">
        <f t="shared" si="474"/>
        <v>10</v>
      </c>
      <c r="L6034" s="6">
        <f t="shared" si="475"/>
        <v>113466.00000034086</v>
      </c>
      <c r="M6034" s="8">
        <f t="shared" si="471"/>
        <v>1891.1000000056811</v>
      </c>
      <c r="N6034" s="8">
        <f t="shared" si="472"/>
        <v>96446.100000289734</v>
      </c>
      <c r="O6034" s="18">
        <v>1</v>
      </c>
      <c r="P6034" s="6" t="s">
        <v>9946</v>
      </c>
      <c r="Q6034" s="6" t="s">
        <v>24</v>
      </c>
    </row>
    <row r="6035" spans="1:17" ht="15">
      <c r="A6035" s="6" t="s">
        <v>17</v>
      </c>
      <c r="B6035" s="6" t="s">
        <v>18</v>
      </c>
      <c r="C6035" s="6" t="s">
        <v>38</v>
      </c>
      <c r="D6035" s="6" t="s">
        <v>9945</v>
      </c>
      <c r="E6035" s="6">
        <v>51</v>
      </c>
      <c r="F6035" s="6" t="s">
        <v>1970</v>
      </c>
      <c r="G6035" s="6" t="s">
        <v>22</v>
      </c>
      <c r="H6035" s="7">
        <v>43404.740381944444</v>
      </c>
      <c r="I6035" s="7">
        <v>43403.430810185186</v>
      </c>
      <c r="J6035" s="4">
        <f t="shared" si="473"/>
        <v>2018</v>
      </c>
      <c r="K6035" s="4">
        <f t="shared" si="474"/>
        <v>10</v>
      </c>
      <c r="L6035" s="6">
        <f t="shared" si="475"/>
        <v>113146.99999995064</v>
      </c>
      <c r="M6035" s="8">
        <f t="shared" si="471"/>
        <v>1885.7833333325107</v>
      </c>
      <c r="N6035" s="8">
        <f t="shared" si="472"/>
        <v>96174.949999958044</v>
      </c>
      <c r="O6035" s="18">
        <v>1</v>
      </c>
      <c r="P6035" s="6" t="s">
        <v>9947</v>
      </c>
      <c r="Q6035" s="6" t="s">
        <v>24</v>
      </c>
    </row>
    <row r="6036" spans="1:17" ht="15">
      <c r="A6036" s="6" t="s">
        <v>17</v>
      </c>
      <c r="B6036" s="6" t="s">
        <v>41</v>
      </c>
      <c r="C6036" s="6" t="s">
        <v>42</v>
      </c>
      <c r="D6036" s="6" t="s">
        <v>9948</v>
      </c>
      <c r="E6036" s="6">
        <v>1</v>
      </c>
      <c r="F6036" s="6" t="s">
        <v>1970</v>
      </c>
      <c r="G6036" s="6" t="s">
        <v>22</v>
      </c>
      <c r="H6036" s="7">
        <v>43414.390972222223</v>
      </c>
      <c r="I6036" s="7">
        <v>43403.438321759262</v>
      </c>
      <c r="J6036" s="4">
        <f t="shared" si="473"/>
        <v>2018</v>
      </c>
      <c r="K6036" s="4">
        <f t="shared" si="474"/>
        <v>10</v>
      </c>
      <c r="L6036" s="6">
        <f t="shared" si="475"/>
        <v>946308.9999998454</v>
      </c>
      <c r="M6036" s="8">
        <f t="shared" si="471"/>
        <v>15771.81666666409</v>
      </c>
      <c r="N6036" s="8">
        <f t="shared" si="472"/>
        <v>15771.81666666409</v>
      </c>
      <c r="O6036" s="18">
        <v>1</v>
      </c>
      <c r="P6036" s="6" t="s">
        <v>9949</v>
      </c>
      <c r="Q6036" s="6" t="s">
        <v>24</v>
      </c>
    </row>
    <row r="6037" spans="1:17" ht="15">
      <c r="A6037" s="6" t="s">
        <v>17</v>
      </c>
      <c r="B6037" s="6" t="s">
        <v>140</v>
      </c>
      <c r="C6037" s="6" t="s">
        <v>141</v>
      </c>
      <c r="D6037" s="6" t="s">
        <v>142</v>
      </c>
      <c r="E6037" s="6">
        <v>161</v>
      </c>
      <c r="F6037" s="6" t="s">
        <v>1970</v>
      </c>
      <c r="G6037" s="6" t="s">
        <v>22</v>
      </c>
      <c r="H6037" s="7">
        <v>43405.610949074071</v>
      </c>
      <c r="I6037" s="7">
        <v>43403.459027777775</v>
      </c>
      <c r="J6037" s="4">
        <f t="shared" si="473"/>
        <v>2018</v>
      </c>
      <c r="K6037" s="4">
        <f t="shared" si="474"/>
        <v>10</v>
      </c>
      <c r="L6037" s="6">
        <f t="shared" si="475"/>
        <v>185925.99999995437</v>
      </c>
      <c r="M6037" s="8">
        <f t="shared" si="471"/>
        <v>3098.7666666659061</v>
      </c>
      <c r="N6037" s="8">
        <f t="shared" si="472"/>
        <v>498901.43333321088</v>
      </c>
      <c r="O6037" s="18">
        <v>1</v>
      </c>
      <c r="P6037" s="6" t="s">
        <v>9950</v>
      </c>
      <c r="Q6037" s="6" t="s">
        <v>24</v>
      </c>
    </row>
    <row r="6038" spans="1:17" ht="15">
      <c r="A6038" s="6" t="s">
        <v>17</v>
      </c>
      <c r="B6038" s="6" t="s">
        <v>140</v>
      </c>
      <c r="C6038" s="6" t="s">
        <v>141</v>
      </c>
      <c r="D6038" s="6" t="s">
        <v>3430</v>
      </c>
      <c r="E6038" s="6">
        <v>23</v>
      </c>
      <c r="F6038" s="6" t="s">
        <v>1970</v>
      </c>
      <c r="G6038" s="6" t="s">
        <v>22</v>
      </c>
      <c r="H6038" s="7">
        <v>43403.507905092592</v>
      </c>
      <c r="I6038" s="7">
        <v>43403.475694444445</v>
      </c>
      <c r="J6038" s="4">
        <f t="shared" si="473"/>
        <v>2018</v>
      </c>
      <c r="K6038" s="4">
        <f t="shared" si="474"/>
        <v>10</v>
      </c>
      <c r="L6038" s="6">
        <f t="shared" si="475"/>
        <v>2782.9999999143183</v>
      </c>
      <c r="M6038" s="8">
        <f t="shared" si="471"/>
        <v>46.383333331905305</v>
      </c>
      <c r="N6038" s="8">
        <f t="shared" si="472"/>
        <v>1066.816666633822</v>
      </c>
      <c r="O6038" s="18">
        <v>1</v>
      </c>
      <c r="P6038" s="6" t="s">
        <v>9951</v>
      </c>
      <c r="Q6038" s="6" t="s">
        <v>24</v>
      </c>
    </row>
    <row r="6039" spans="1:17" ht="15">
      <c r="A6039" s="6" t="s">
        <v>17</v>
      </c>
      <c r="B6039" s="6" t="s">
        <v>18</v>
      </c>
      <c r="C6039" s="6" t="s">
        <v>25</v>
      </c>
      <c r="D6039" s="6" t="s">
        <v>9952</v>
      </c>
      <c r="E6039" s="6">
        <v>1</v>
      </c>
      <c r="F6039" s="6" t="s">
        <v>1970</v>
      </c>
      <c r="G6039" s="6" t="s">
        <v>22</v>
      </c>
      <c r="H6039" s="7">
        <v>43408.84447916667</v>
      </c>
      <c r="I6039" s="7">
        <v>43403.481249999997</v>
      </c>
      <c r="J6039" s="4">
        <f t="shared" si="473"/>
        <v>2018</v>
      </c>
      <c r="K6039" s="4">
        <f t="shared" si="474"/>
        <v>10</v>
      </c>
      <c r="L6039" s="6">
        <f t="shared" si="475"/>
        <v>463383.00000051968</v>
      </c>
      <c r="M6039" s="8">
        <f t="shared" si="471"/>
        <v>7723.0500000086613</v>
      </c>
      <c r="N6039" s="8">
        <f t="shared" si="472"/>
        <v>7723.0500000086613</v>
      </c>
      <c r="O6039" s="18">
        <v>1</v>
      </c>
      <c r="P6039" s="6" t="s">
        <v>9953</v>
      </c>
      <c r="Q6039" s="6" t="s">
        <v>24</v>
      </c>
    </row>
    <row r="6040" spans="1:17" ht="15">
      <c r="A6040" s="6" t="s">
        <v>17</v>
      </c>
      <c r="B6040" s="6" t="s">
        <v>41</v>
      </c>
      <c r="C6040" s="6" t="s">
        <v>135</v>
      </c>
      <c r="D6040" s="6" t="s">
        <v>6246</v>
      </c>
      <c r="E6040" s="6">
        <v>798</v>
      </c>
      <c r="F6040" s="6" t="s">
        <v>1970</v>
      </c>
      <c r="G6040" s="6" t="s">
        <v>22</v>
      </c>
      <c r="H6040" s="7">
        <v>43411.507071759261</v>
      </c>
      <c r="I6040" s="7">
        <v>43403.496527777781</v>
      </c>
      <c r="J6040" s="4">
        <f t="shared" si="473"/>
        <v>2018</v>
      </c>
      <c r="K6040" s="4">
        <f t="shared" si="474"/>
        <v>10</v>
      </c>
      <c r="L6040" s="6">
        <f t="shared" si="475"/>
        <v>692110.99999984726</v>
      </c>
      <c r="M6040" s="8">
        <f t="shared" si="471"/>
        <v>11535.183333330788</v>
      </c>
      <c r="N6040" s="8">
        <f t="shared" si="472"/>
        <v>9205076.2999979686</v>
      </c>
      <c r="O6040" s="18">
        <v>1</v>
      </c>
      <c r="P6040" s="6" t="s">
        <v>9954</v>
      </c>
      <c r="Q6040" s="6" t="s">
        <v>24</v>
      </c>
    </row>
    <row r="6041" spans="1:17" ht="15">
      <c r="A6041" s="6" t="s">
        <v>17</v>
      </c>
      <c r="B6041" s="6" t="s">
        <v>140</v>
      </c>
      <c r="C6041" s="6" t="s">
        <v>141</v>
      </c>
      <c r="D6041" s="6" t="s">
        <v>9955</v>
      </c>
      <c r="E6041" s="6">
        <v>1</v>
      </c>
      <c r="F6041" s="6" t="s">
        <v>1970</v>
      </c>
      <c r="G6041" s="6" t="s">
        <v>22</v>
      </c>
      <c r="H6041" s="7">
        <v>43403.660416666666</v>
      </c>
      <c r="I6041" s="7">
        <v>43403.5</v>
      </c>
      <c r="J6041" s="4">
        <f t="shared" si="473"/>
        <v>2018</v>
      </c>
      <c r="K6041" s="4">
        <f t="shared" si="474"/>
        <v>10</v>
      </c>
      <c r="L6041" s="6">
        <f t="shared" si="475"/>
        <v>13859.999999916181</v>
      </c>
      <c r="M6041" s="8">
        <f t="shared" si="471"/>
        <v>230.99999999860302</v>
      </c>
      <c r="N6041" s="8">
        <f t="shared" si="472"/>
        <v>230.99999999860302</v>
      </c>
      <c r="O6041" s="18">
        <v>1</v>
      </c>
      <c r="P6041" s="6" t="s">
        <v>9956</v>
      </c>
      <c r="Q6041" s="6" t="s">
        <v>24</v>
      </c>
    </row>
    <row r="6042" spans="1:17" ht="15">
      <c r="A6042" s="6" t="s">
        <v>17</v>
      </c>
      <c r="B6042" s="6" t="s">
        <v>18</v>
      </c>
      <c r="C6042" s="6" t="s">
        <v>35</v>
      </c>
      <c r="D6042" s="6" t="s">
        <v>354</v>
      </c>
      <c r="E6042" s="6">
        <v>35</v>
      </c>
      <c r="F6042" s="6" t="s">
        <v>1970</v>
      </c>
      <c r="G6042" s="6" t="s">
        <v>22</v>
      </c>
      <c r="H6042" s="7">
        <v>43404.392118055555</v>
      </c>
      <c r="I6042" s="7">
        <v>43403.52925925926</v>
      </c>
      <c r="J6042" s="4">
        <f t="shared" si="473"/>
        <v>2018</v>
      </c>
      <c r="K6042" s="4">
        <f t="shared" si="474"/>
        <v>10</v>
      </c>
      <c r="L6042" s="6">
        <f t="shared" si="475"/>
        <v>74550.999999954365</v>
      </c>
      <c r="M6042" s="8">
        <f t="shared" si="471"/>
        <v>1242.5166666659061</v>
      </c>
      <c r="N6042" s="8">
        <f t="shared" si="472"/>
        <v>43488.083333306713</v>
      </c>
      <c r="O6042" s="18">
        <v>1</v>
      </c>
      <c r="P6042" s="6" t="s">
        <v>9957</v>
      </c>
      <c r="Q6042" s="6" t="s">
        <v>24</v>
      </c>
    </row>
    <row r="6043" spans="1:17" ht="15">
      <c r="A6043" s="6" t="s">
        <v>17</v>
      </c>
      <c r="B6043" s="6" t="s">
        <v>18</v>
      </c>
      <c r="C6043" s="6" t="s">
        <v>35</v>
      </c>
      <c r="D6043" s="6" t="s">
        <v>9958</v>
      </c>
      <c r="E6043" s="6">
        <v>11</v>
      </c>
      <c r="F6043" s="6" t="s">
        <v>1970</v>
      </c>
      <c r="G6043" s="6" t="s">
        <v>22</v>
      </c>
      <c r="H6043" s="7">
        <v>43404.441712962966</v>
      </c>
      <c r="I6043" s="7">
        <v>43403.534722222219</v>
      </c>
      <c r="J6043" s="4">
        <f t="shared" si="473"/>
        <v>2018</v>
      </c>
      <c r="K6043" s="4">
        <f t="shared" si="474"/>
        <v>10</v>
      </c>
      <c r="L6043" s="6">
        <f t="shared" si="475"/>
        <v>78364.000000501983</v>
      </c>
      <c r="M6043" s="8">
        <f t="shared" si="471"/>
        <v>1306.066666675033</v>
      </c>
      <c r="N6043" s="8">
        <f t="shared" si="472"/>
        <v>14366.733333425364</v>
      </c>
      <c r="O6043" s="18">
        <v>1</v>
      </c>
      <c r="P6043" s="6" t="s">
        <v>9959</v>
      </c>
      <c r="Q6043" s="6" t="s">
        <v>24</v>
      </c>
    </row>
    <row r="6044" spans="1:17" ht="15">
      <c r="A6044" s="6" t="s">
        <v>17</v>
      </c>
      <c r="B6044" s="6" t="s">
        <v>18</v>
      </c>
      <c r="C6044" s="6" t="s">
        <v>25</v>
      </c>
      <c r="D6044" s="6" t="s">
        <v>9960</v>
      </c>
      <c r="E6044" s="6">
        <v>8</v>
      </c>
      <c r="F6044" s="6" t="s">
        <v>1970</v>
      </c>
      <c r="G6044" s="6" t="s">
        <v>97</v>
      </c>
      <c r="H6044" s="7">
        <v>43408.798032407409</v>
      </c>
      <c r="I6044" s="7">
        <v>43403.574999999997</v>
      </c>
      <c r="J6044" s="4">
        <f t="shared" si="473"/>
        <v>2018</v>
      </c>
      <c r="K6044" s="4">
        <f t="shared" si="474"/>
        <v>10</v>
      </c>
      <c r="L6044" s="6">
        <f t="shared" si="475"/>
        <v>451270.00000036787</v>
      </c>
      <c r="M6044" s="8">
        <f t="shared" si="471"/>
        <v>7521.1666666727979</v>
      </c>
      <c r="N6044" s="8">
        <f t="shared" si="472"/>
        <v>60169.333333382383</v>
      </c>
      <c r="O6044" s="18">
        <v>1</v>
      </c>
      <c r="P6044" s="6" t="s">
        <v>9961</v>
      </c>
      <c r="Q6044" s="6" t="s">
        <v>24</v>
      </c>
    </row>
    <row r="6045" spans="1:17" ht="15">
      <c r="A6045" s="6" t="s">
        <v>17</v>
      </c>
      <c r="B6045" s="6" t="s">
        <v>18</v>
      </c>
      <c r="C6045" s="6" t="s">
        <v>38</v>
      </c>
      <c r="D6045" s="6" t="s">
        <v>9962</v>
      </c>
      <c r="E6045" s="6">
        <v>1</v>
      </c>
      <c r="F6045" s="6" t="s">
        <v>1970</v>
      </c>
      <c r="G6045" s="6" t="s">
        <v>22</v>
      </c>
      <c r="H6045" s="7">
        <v>43409.745138888888</v>
      </c>
      <c r="I6045" s="7">
        <v>43403.594444444447</v>
      </c>
      <c r="J6045" s="4">
        <f t="shared" si="473"/>
        <v>2018</v>
      </c>
      <c r="K6045" s="4">
        <f t="shared" si="474"/>
        <v>10</v>
      </c>
      <c r="L6045" s="6">
        <f t="shared" si="475"/>
        <v>531419.99999969266</v>
      </c>
      <c r="M6045" s="8">
        <f t="shared" si="471"/>
        <v>8856.9999999948777</v>
      </c>
      <c r="N6045" s="8">
        <f t="shared" si="472"/>
        <v>8856.9999999948777</v>
      </c>
      <c r="O6045" s="18">
        <v>1</v>
      </c>
      <c r="P6045" s="6" t="s">
        <v>9963</v>
      </c>
      <c r="Q6045" s="6" t="s">
        <v>24</v>
      </c>
    </row>
    <row r="6046" spans="1:17" ht="15">
      <c r="A6046" s="6" t="s">
        <v>17</v>
      </c>
      <c r="B6046" s="6" t="s">
        <v>18</v>
      </c>
      <c r="C6046" s="6" t="s">
        <v>25</v>
      </c>
      <c r="D6046" s="6" t="s">
        <v>9964</v>
      </c>
      <c r="E6046" s="6">
        <v>1</v>
      </c>
      <c r="F6046" s="6" t="s">
        <v>1970</v>
      </c>
      <c r="G6046" s="6" t="s">
        <v>22</v>
      </c>
      <c r="H6046" s="7">
        <v>43410.368055555555</v>
      </c>
      <c r="I6046" s="7">
        <v>43403.606469907405</v>
      </c>
      <c r="J6046" s="4">
        <f t="shared" si="473"/>
        <v>2018</v>
      </c>
      <c r="K6046" s="4">
        <f t="shared" si="474"/>
        <v>10</v>
      </c>
      <c r="L6046" s="6">
        <f t="shared" si="475"/>
        <v>584201.00000014063</v>
      </c>
      <c r="M6046" s="8">
        <f t="shared" si="471"/>
        <v>9736.6833333356772</v>
      </c>
      <c r="N6046" s="8">
        <f t="shared" si="472"/>
        <v>9736.6833333356772</v>
      </c>
      <c r="O6046" s="18">
        <v>1</v>
      </c>
      <c r="P6046" s="6" t="s">
        <v>9965</v>
      </c>
      <c r="Q6046" s="6" t="s">
        <v>24</v>
      </c>
    </row>
    <row r="6047" spans="1:17" ht="15">
      <c r="A6047" s="6" t="s">
        <v>17</v>
      </c>
      <c r="B6047" s="6" t="s">
        <v>140</v>
      </c>
      <c r="C6047" s="6" t="s">
        <v>141</v>
      </c>
      <c r="D6047" s="6" t="s">
        <v>9966</v>
      </c>
      <c r="E6047" s="6">
        <v>1</v>
      </c>
      <c r="F6047" s="6" t="s">
        <v>1970</v>
      </c>
      <c r="G6047" s="6" t="s">
        <v>22</v>
      </c>
      <c r="H6047" s="7">
        <v>43405.414583333331</v>
      </c>
      <c r="I6047" s="7">
        <v>43403.627013888887</v>
      </c>
      <c r="J6047" s="4">
        <f t="shared" si="473"/>
        <v>2018</v>
      </c>
      <c r="K6047" s="4">
        <f t="shared" si="474"/>
        <v>10</v>
      </c>
      <c r="L6047" s="6">
        <f t="shared" si="475"/>
        <v>154446.00000001956</v>
      </c>
      <c r="M6047" s="8">
        <f t="shared" si="471"/>
        <v>2574.100000000326</v>
      </c>
      <c r="N6047" s="8">
        <f t="shared" si="472"/>
        <v>2574.100000000326</v>
      </c>
      <c r="O6047" s="18">
        <v>1</v>
      </c>
      <c r="P6047" s="6" t="s">
        <v>9967</v>
      </c>
      <c r="Q6047" s="6" t="s">
        <v>24</v>
      </c>
    </row>
    <row r="6048" spans="1:17" ht="15">
      <c r="A6048" s="6" t="s">
        <v>17</v>
      </c>
      <c r="B6048" s="6" t="s">
        <v>18</v>
      </c>
      <c r="C6048" s="6" t="s">
        <v>19</v>
      </c>
      <c r="D6048" s="6" t="s">
        <v>9968</v>
      </c>
      <c r="E6048" s="6">
        <v>3</v>
      </c>
      <c r="F6048" s="6" t="s">
        <v>1970</v>
      </c>
      <c r="G6048" s="6" t="s">
        <v>22</v>
      </c>
      <c r="H6048" s="7">
        <v>43410.589212962965</v>
      </c>
      <c r="I6048" s="7">
        <v>43403.649884259263</v>
      </c>
      <c r="J6048" s="4">
        <f t="shared" si="473"/>
        <v>2018</v>
      </c>
      <c r="K6048" s="4">
        <f t="shared" si="474"/>
        <v>10</v>
      </c>
      <c r="L6048" s="6">
        <f t="shared" si="475"/>
        <v>599557.99999984447</v>
      </c>
      <c r="M6048" s="8">
        <f t="shared" si="471"/>
        <v>9992.6333333307412</v>
      </c>
      <c r="N6048" s="8">
        <f t="shared" si="472"/>
        <v>29977.899999992223</v>
      </c>
      <c r="O6048" s="18">
        <v>1</v>
      </c>
      <c r="P6048" s="6" t="s">
        <v>9969</v>
      </c>
      <c r="Q6048" s="6" t="s">
        <v>24</v>
      </c>
    </row>
    <row r="6049" spans="1:17" ht="15">
      <c r="A6049" s="6" t="s">
        <v>17</v>
      </c>
      <c r="B6049" s="6" t="s">
        <v>18</v>
      </c>
      <c r="C6049" s="6" t="s">
        <v>19</v>
      </c>
      <c r="D6049" s="6" t="s">
        <v>9970</v>
      </c>
      <c r="E6049" s="6">
        <v>4</v>
      </c>
      <c r="F6049" s="6" t="s">
        <v>1970</v>
      </c>
      <c r="G6049" s="6" t="s">
        <v>22</v>
      </c>
      <c r="H6049" s="7">
        <v>43410.373761574076</v>
      </c>
      <c r="I6049" s="7">
        <v>43403.649884259263</v>
      </c>
      <c r="J6049" s="4">
        <f t="shared" si="473"/>
        <v>2018</v>
      </c>
      <c r="K6049" s="4">
        <f t="shared" si="474"/>
        <v>10</v>
      </c>
      <c r="L6049" s="6">
        <f t="shared" si="475"/>
        <v>580942.9999998305</v>
      </c>
      <c r="M6049" s="8">
        <f t="shared" si="471"/>
        <v>9682.3833333305083</v>
      </c>
      <c r="N6049" s="8">
        <f t="shared" si="472"/>
        <v>38729.533333322033</v>
      </c>
      <c r="O6049" s="18">
        <v>1</v>
      </c>
      <c r="P6049" s="6" t="s">
        <v>9971</v>
      </c>
      <c r="Q6049" s="6" t="s">
        <v>24</v>
      </c>
    </row>
    <row r="6050" spans="1:17" ht="15">
      <c r="A6050" s="6" t="s">
        <v>17</v>
      </c>
      <c r="B6050" s="6" t="s">
        <v>18</v>
      </c>
      <c r="C6050" s="6" t="s">
        <v>19</v>
      </c>
      <c r="D6050" s="6" t="s">
        <v>264</v>
      </c>
      <c r="E6050" s="6">
        <v>333</v>
      </c>
      <c r="F6050" s="6" t="s">
        <v>1970</v>
      </c>
      <c r="G6050" s="6" t="s">
        <v>22</v>
      </c>
      <c r="H6050" s="7">
        <v>43403.782465277778</v>
      </c>
      <c r="I6050" s="7">
        <v>43403.649884259263</v>
      </c>
      <c r="J6050" s="4">
        <f t="shared" si="473"/>
        <v>2018</v>
      </c>
      <c r="K6050" s="4">
        <f t="shared" si="474"/>
        <v>10</v>
      </c>
      <c r="L6050" s="6">
        <f t="shared" si="475"/>
        <v>11454.99999972526</v>
      </c>
      <c r="M6050" s="8">
        <f t="shared" si="471"/>
        <v>190.91666666208766</v>
      </c>
      <c r="N6050" s="8">
        <f t="shared" si="472"/>
        <v>63575.249998475192</v>
      </c>
      <c r="O6050" s="18">
        <v>1</v>
      </c>
      <c r="P6050" s="6" t="s">
        <v>9972</v>
      </c>
      <c r="Q6050" s="6" t="s">
        <v>24</v>
      </c>
    </row>
    <row r="6051" spans="1:17" ht="15">
      <c r="A6051" s="6" t="s">
        <v>17</v>
      </c>
      <c r="B6051" s="6" t="s">
        <v>18</v>
      </c>
      <c r="C6051" s="6" t="s">
        <v>19</v>
      </c>
      <c r="D6051" s="6" t="s">
        <v>696</v>
      </c>
      <c r="E6051" s="6">
        <v>338</v>
      </c>
      <c r="F6051" s="6" t="s">
        <v>1970</v>
      </c>
      <c r="G6051" s="6" t="s">
        <v>22</v>
      </c>
      <c r="H6051" s="7">
        <v>43409.474594907406</v>
      </c>
      <c r="I6051" s="7">
        <v>43403.649884259263</v>
      </c>
      <c r="J6051" s="4">
        <f t="shared" si="473"/>
        <v>2018</v>
      </c>
      <c r="K6051" s="4">
        <f t="shared" si="474"/>
        <v>10</v>
      </c>
      <c r="L6051" s="6">
        <f t="shared" si="475"/>
        <v>503254.99999956228</v>
      </c>
      <c r="M6051" s="8">
        <f t="shared" si="471"/>
        <v>8387.583333326038</v>
      </c>
      <c r="N6051" s="8">
        <f t="shared" si="472"/>
        <v>2835003.1666642008</v>
      </c>
      <c r="O6051" s="18">
        <v>1</v>
      </c>
      <c r="P6051" s="6" t="s">
        <v>9973</v>
      </c>
      <c r="Q6051" s="6" t="s">
        <v>24</v>
      </c>
    </row>
    <row r="6052" spans="1:17" ht="15">
      <c r="A6052" s="6" t="s">
        <v>17</v>
      </c>
      <c r="B6052" s="6" t="s">
        <v>18</v>
      </c>
      <c r="C6052" s="6" t="s">
        <v>19</v>
      </c>
      <c r="D6052" s="6" t="s">
        <v>9974</v>
      </c>
      <c r="E6052" s="6">
        <v>108</v>
      </c>
      <c r="F6052" s="6" t="s">
        <v>1970</v>
      </c>
      <c r="G6052" s="6" t="s">
        <v>22</v>
      </c>
      <c r="H6052" s="7">
        <v>43403.787199074075</v>
      </c>
      <c r="I6052" s="7">
        <v>43403.649884259263</v>
      </c>
      <c r="J6052" s="4">
        <f t="shared" si="473"/>
        <v>2018</v>
      </c>
      <c r="K6052" s="4">
        <f t="shared" si="474"/>
        <v>10</v>
      </c>
      <c r="L6052" s="6">
        <f t="shared" si="475"/>
        <v>11863.999999780208</v>
      </c>
      <c r="M6052" s="8">
        <f t="shared" si="471"/>
        <v>197.73333332967013</v>
      </c>
      <c r="N6052" s="8">
        <f t="shared" si="472"/>
        <v>21355.199999604374</v>
      </c>
      <c r="O6052" s="18">
        <v>1</v>
      </c>
      <c r="P6052" s="6" t="s">
        <v>9975</v>
      </c>
      <c r="Q6052" s="6" t="s">
        <v>24</v>
      </c>
    </row>
    <row r="6053" spans="1:17" ht="15">
      <c r="A6053" s="6" t="s">
        <v>17</v>
      </c>
      <c r="B6053" s="6" t="s">
        <v>18</v>
      </c>
      <c r="C6053" s="6" t="s">
        <v>19</v>
      </c>
      <c r="D6053" s="6" t="s">
        <v>9976</v>
      </c>
      <c r="E6053" s="6">
        <v>1</v>
      </c>
      <c r="F6053" s="6" t="s">
        <v>1970</v>
      </c>
      <c r="G6053" s="6" t="s">
        <v>22</v>
      </c>
      <c r="H6053" s="7">
        <v>43403.738854166666</v>
      </c>
      <c r="I6053" s="7">
        <v>43403.65625</v>
      </c>
      <c r="J6053" s="4">
        <f t="shared" si="473"/>
        <v>2018</v>
      </c>
      <c r="K6053" s="4">
        <f t="shared" si="474"/>
        <v>10</v>
      </c>
      <c r="L6053" s="6">
        <f t="shared" si="475"/>
        <v>7136.9999999413267</v>
      </c>
      <c r="M6053" s="8">
        <f t="shared" si="471"/>
        <v>118.94999999902211</v>
      </c>
      <c r="N6053" s="8">
        <f t="shared" si="472"/>
        <v>118.94999999902211</v>
      </c>
      <c r="O6053" s="18">
        <v>1</v>
      </c>
      <c r="P6053" s="6" t="s">
        <v>9977</v>
      </c>
      <c r="Q6053" s="6" t="s">
        <v>24</v>
      </c>
    </row>
    <row r="6054" spans="1:17" ht="15">
      <c r="A6054" s="6" t="s">
        <v>17</v>
      </c>
      <c r="B6054" s="6" t="s">
        <v>41</v>
      </c>
      <c r="C6054" s="6" t="s">
        <v>62</v>
      </c>
      <c r="D6054" s="6" t="s">
        <v>5879</v>
      </c>
      <c r="E6054" s="6">
        <v>21</v>
      </c>
      <c r="F6054" s="6" t="s">
        <v>1970</v>
      </c>
      <c r="G6054" s="6" t="s">
        <v>22</v>
      </c>
      <c r="H6054" s="7">
        <v>43404.644745370373</v>
      </c>
      <c r="I6054" s="7">
        <v>43403.710416666669</v>
      </c>
      <c r="J6054" s="4">
        <f t="shared" si="473"/>
        <v>2018</v>
      </c>
      <c r="K6054" s="4">
        <f t="shared" si="474"/>
        <v>10</v>
      </c>
      <c r="L6054" s="6">
        <f t="shared" si="475"/>
        <v>80726.000000070781</v>
      </c>
      <c r="M6054" s="8">
        <f t="shared" si="471"/>
        <v>1345.433333334513</v>
      </c>
      <c r="N6054" s="8">
        <f t="shared" si="472"/>
        <v>28254.100000024773</v>
      </c>
      <c r="O6054" s="18">
        <v>1</v>
      </c>
      <c r="P6054" s="6" t="s">
        <v>9978</v>
      </c>
      <c r="Q6054" s="6" t="s">
        <v>24</v>
      </c>
    </row>
    <row r="6055" spans="1:17" ht="15">
      <c r="A6055" s="6" t="s">
        <v>17</v>
      </c>
      <c r="B6055" s="6" t="s">
        <v>18</v>
      </c>
      <c r="C6055" s="6" t="s">
        <v>35</v>
      </c>
      <c r="D6055" s="6" t="s">
        <v>1149</v>
      </c>
      <c r="E6055" s="6">
        <v>8</v>
      </c>
      <c r="F6055" s="6" t="s">
        <v>1970</v>
      </c>
      <c r="G6055" s="6" t="s">
        <v>22</v>
      </c>
      <c r="H6055" s="7">
        <v>43403.806666666664</v>
      </c>
      <c r="I6055" s="7">
        <v>43403.775694444441</v>
      </c>
      <c r="J6055" s="4">
        <f t="shared" si="473"/>
        <v>2018</v>
      </c>
      <c r="K6055" s="4">
        <f t="shared" si="474"/>
        <v>10</v>
      </c>
      <c r="L6055" s="6">
        <f t="shared" si="475"/>
        <v>2676.0000000474975</v>
      </c>
      <c r="M6055" s="8">
        <f t="shared" si="471"/>
        <v>44.600000000791624</v>
      </c>
      <c r="N6055" s="8">
        <f t="shared" si="472"/>
        <v>356.80000000633299</v>
      </c>
      <c r="O6055" s="18">
        <v>1</v>
      </c>
      <c r="P6055" s="6" t="s">
        <v>9979</v>
      </c>
      <c r="Q6055" s="6" t="s">
        <v>24</v>
      </c>
    </row>
    <row r="6056" spans="1:17" ht="15">
      <c r="A6056" s="6" t="s">
        <v>17</v>
      </c>
      <c r="B6056" s="6" t="s">
        <v>18</v>
      </c>
      <c r="C6056" s="6" t="s">
        <v>19</v>
      </c>
      <c r="D6056" s="6" t="s">
        <v>9980</v>
      </c>
      <c r="E6056" s="6">
        <v>16</v>
      </c>
      <c r="F6056" s="6" t="s">
        <v>1970</v>
      </c>
      <c r="G6056" s="6" t="s">
        <v>22</v>
      </c>
      <c r="H6056" s="7">
        <v>43404.597916666666</v>
      </c>
      <c r="I6056" s="7">
        <v>43403.782465277778</v>
      </c>
      <c r="J6056" s="4">
        <f t="shared" si="473"/>
        <v>2018</v>
      </c>
      <c r="K6056" s="4">
        <f t="shared" si="474"/>
        <v>10</v>
      </c>
      <c r="L6056" s="6">
        <f t="shared" si="475"/>
        <v>70454.999999888241</v>
      </c>
      <c r="M6056" s="8">
        <f t="shared" si="471"/>
        <v>1174.2499999981374</v>
      </c>
      <c r="N6056" s="8">
        <f t="shared" si="472"/>
        <v>18787.999999970198</v>
      </c>
      <c r="O6056" s="18">
        <v>1</v>
      </c>
      <c r="P6056" s="6" t="s">
        <v>9981</v>
      </c>
      <c r="Q6056" s="6" t="s">
        <v>24</v>
      </c>
    </row>
    <row r="6057" spans="1:17" ht="15">
      <c r="A6057" s="6" t="s">
        <v>17</v>
      </c>
      <c r="B6057" s="6" t="s">
        <v>18</v>
      </c>
      <c r="C6057" s="6" t="s">
        <v>19</v>
      </c>
      <c r="D6057" s="6" t="s">
        <v>1508</v>
      </c>
      <c r="E6057" s="6">
        <v>14</v>
      </c>
      <c r="F6057" s="6" t="s">
        <v>1970</v>
      </c>
      <c r="G6057" s="6" t="s">
        <v>22</v>
      </c>
      <c r="H6057" s="7">
        <v>43415.358784722222</v>
      </c>
      <c r="I6057" s="7">
        <v>43403.782465277778</v>
      </c>
      <c r="J6057" s="4">
        <f t="shared" si="473"/>
        <v>2018</v>
      </c>
      <c r="K6057" s="4">
        <f t="shared" si="474"/>
        <v>10</v>
      </c>
      <c r="L6057" s="6">
        <f t="shared" si="475"/>
        <v>1000193.9999999944</v>
      </c>
      <c r="M6057" s="8">
        <f t="shared" si="471"/>
        <v>16669.899999999907</v>
      </c>
      <c r="N6057" s="8">
        <f t="shared" si="472"/>
        <v>233378.5999999987</v>
      </c>
      <c r="O6057" s="18">
        <v>1</v>
      </c>
      <c r="P6057" s="6" t="s">
        <v>9982</v>
      </c>
      <c r="Q6057" s="6" t="s">
        <v>24</v>
      </c>
    </row>
    <row r="6058" spans="1:17" ht="15">
      <c r="A6058" s="6" t="s">
        <v>17</v>
      </c>
      <c r="B6058" s="6" t="s">
        <v>18</v>
      </c>
      <c r="C6058" s="6" t="s">
        <v>19</v>
      </c>
      <c r="D6058" s="6" t="s">
        <v>9983</v>
      </c>
      <c r="E6058" s="6">
        <v>16</v>
      </c>
      <c r="F6058" s="6" t="s">
        <v>1970</v>
      </c>
      <c r="G6058" s="6" t="s">
        <v>22</v>
      </c>
      <c r="H6058" s="7">
        <v>43403.895925925928</v>
      </c>
      <c r="I6058" s="7">
        <v>43403.782465277778</v>
      </c>
      <c r="J6058" s="4">
        <f t="shared" si="473"/>
        <v>2018</v>
      </c>
      <c r="K6058" s="4">
        <f t="shared" si="474"/>
        <v>10</v>
      </c>
      <c r="L6058" s="6">
        <f t="shared" si="475"/>
        <v>9803.0000001657754</v>
      </c>
      <c r="M6058" s="8">
        <f t="shared" si="471"/>
        <v>163.38333333609626</v>
      </c>
      <c r="N6058" s="8">
        <f t="shared" si="472"/>
        <v>2614.1333333775401</v>
      </c>
      <c r="O6058" s="18">
        <v>1</v>
      </c>
      <c r="P6058" s="6" t="s">
        <v>9984</v>
      </c>
      <c r="Q6058" s="6" t="s">
        <v>24</v>
      </c>
    </row>
    <row r="6059" spans="1:17" ht="15">
      <c r="A6059" s="6" t="s">
        <v>17</v>
      </c>
      <c r="B6059" s="6" t="s">
        <v>18</v>
      </c>
      <c r="C6059" s="6" t="s">
        <v>19</v>
      </c>
      <c r="D6059" s="6" t="s">
        <v>3700</v>
      </c>
      <c r="E6059" s="6">
        <v>74</v>
      </c>
      <c r="F6059" s="6" t="s">
        <v>1970</v>
      </c>
      <c r="G6059" s="6" t="s">
        <v>22</v>
      </c>
      <c r="H6059" s="7">
        <v>43405.689965277779</v>
      </c>
      <c r="I6059" s="7">
        <v>43403.782465277778</v>
      </c>
      <c r="J6059" s="4">
        <f t="shared" si="473"/>
        <v>2018</v>
      </c>
      <c r="K6059" s="4">
        <f t="shared" si="474"/>
        <v>10</v>
      </c>
      <c r="L6059" s="6">
        <f t="shared" si="475"/>
        <v>164808.00000010058</v>
      </c>
      <c r="M6059" s="8">
        <f t="shared" si="471"/>
        <v>2746.8000000016764</v>
      </c>
      <c r="N6059" s="8">
        <f t="shared" si="472"/>
        <v>203263.20000012405</v>
      </c>
      <c r="O6059" s="18">
        <v>1</v>
      </c>
      <c r="P6059" s="6" t="s">
        <v>9985</v>
      </c>
      <c r="Q6059" s="6" t="s">
        <v>24</v>
      </c>
    </row>
    <row r="6060" spans="1:17" ht="15">
      <c r="A6060" s="6" t="s">
        <v>17</v>
      </c>
      <c r="B6060" s="6" t="s">
        <v>18</v>
      </c>
      <c r="C6060" s="6" t="s">
        <v>19</v>
      </c>
      <c r="D6060" s="6" t="s">
        <v>9986</v>
      </c>
      <c r="E6060" s="6">
        <v>1</v>
      </c>
      <c r="F6060" s="6" t="s">
        <v>1970</v>
      </c>
      <c r="G6060" s="6" t="s">
        <v>22</v>
      </c>
      <c r="H6060" s="7">
        <v>43415.359432870369</v>
      </c>
      <c r="I6060" s="7">
        <v>43403.782465277778</v>
      </c>
      <c r="J6060" s="4">
        <f t="shared" si="473"/>
        <v>2018</v>
      </c>
      <c r="K6060" s="4">
        <f t="shared" si="474"/>
        <v>10</v>
      </c>
      <c r="L6060" s="6">
        <f t="shared" si="475"/>
        <v>1000249.9999998836</v>
      </c>
      <c r="M6060" s="8">
        <f t="shared" si="471"/>
        <v>16670.833333331393</v>
      </c>
      <c r="N6060" s="8">
        <f t="shared" si="472"/>
        <v>16670.833333331393</v>
      </c>
      <c r="O6060" s="18">
        <v>1</v>
      </c>
      <c r="P6060" s="6" t="s">
        <v>9987</v>
      </c>
      <c r="Q6060" s="6" t="s">
        <v>24</v>
      </c>
    </row>
    <row r="6061" spans="1:17" ht="15">
      <c r="A6061" s="6" t="s">
        <v>17</v>
      </c>
      <c r="B6061" s="6" t="s">
        <v>18</v>
      </c>
      <c r="C6061" s="6" t="s">
        <v>19</v>
      </c>
      <c r="D6061" s="6" t="s">
        <v>5330</v>
      </c>
      <c r="E6061" s="6">
        <v>6</v>
      </c>
      <c r="F6061" s="6" t="s">
        <v>1970</v>
      </c>
      <c r="G6061" s="6" t="s">
        <v>22</v>
      </c>
      <c r="H6061" s="7">
        <v>43405.690879629627</v>
      </c>
      <c r="I6061" s="7">
        <v>43403.782465277778</v>
      </c>
      <c r="J6061" s="4">
        <f t="shared" si="473"/>
        <v>2018</v>
      </c>
      <c r="K6061" s="4">
        <f t="shared" si="474"/>
        <v>10</v>
      </c>
      <c r="L6061" s="6">
        <f t="shared" si="475"/>
        <v>164886.9999997085</v>
      </c>
      <c r="M6061" s="8">
        <f t="shared" si="471"/>
        <v>2748.1166666618083</v>
      </c>
      <c r="N6061" s="8">
        <f t="shared" si="472"/>
        <v>16488.69999997085</v>
      </c>
      <c r="O6061" s="18">
        <v>1</v>
      </c>
      <c r="P6061" s="6" t="s">
        <v>9988</v>
      </c>
      <c r="Q6061" s="6" t="s">
        <v>24</v>
      </c>
    </row>
    <row r="6062" spans="1:17" ht="15">
      <c r="A6062" s="6" t="s">
        <v>17</v>
      </c>
      <c r="B6062" s="6" t="s">
        <v>18</v>
      </c>
      <c r="C6062" s="6" t="s">
        <v>19</v>
      </c>
      <c r="D6062" s="6" t="s">
        <v>7898</v>
      </c>
      <c r="E6062" s="6">
        <v>3</v>
      </c>
      <c r="F6062" s="6" t="s">
        <v>1970</v>
      </c>
      <c r="G6062" s="6" t="s">
        <v>22</v>
      </c>
      <c r="H6062" s="7">
        <v>43412.625740740739</v>
      </c>
      <c r="I6062" s="7">
        <v>43403.787199074075</v>
      </c>
      <c r="J6062" s="4">
        <f t="shared" si="473"/>
        <v>2018</v>
      </c>
      <c r="K6062" s="4">
        <f t="shared" si="474"/>
        <v>10</v>
      </c>
      <c r="L6062" s="6">
        <f t="shared" si="475"/>
        <v>763649.99999979045</v>
      </c>
      <c r="M6062" s="8">
        <f t="shared" si="471"/>
        <v>12727.499999996508</v>
      </c>
      <c r="N6062" s="8">
        <f t="shared" si="472"/>
        <v>38182.499999989523</v>
      </c>
      <c r="O6062" s="18">
        <v>1</v>
      </c>
      <c r="P6062" s="6" t="s">
        <v>9989</v>
      </c>
      <c r="Q6062" s="6" t="s">
        <v>24</v>
      </c>
    </row>
    <row r="6063" spans="1:17" ht="15">
      <c r="A6063" s="6" t="s">
        <v>17</v>
      </c>
      <c r="B6063" s="6" t="s">
        <v>18</v>
      </c>
      <c r="C6063" s="6" t="s">
        <v>19</v>
      </c>
      <c r="D6063" s="6" t="s">
        <v>1345</v>
      </c>
      <c r="E6063" s="6">
        <v>19</v>
      </c>
      <c r="F6063" s="6" t="s">
        <v>1970</v>
      </c>
      <c r="G6063" s="6" t="s">
        <v>22</v>
      </c>
      <c r="H6063" s="7">
        <v>43411.639074074075</v>
      </c>
      <c r="I6063" s="7">
        <v>43403.787199074075</v>
      </c>
      <c r="J6063" s="4">
        <f t="shared" si="473"/>
        <v>2018</v>
      </c>
      <c r="K6063" s="4">
        <f t="shared" si="474"/>
        <v>10</v>
      </c>
      <c r="L6063" s="6">
        <f t="shared" si="475"/>
        <v>678402.00000002515</v>
      </c>
      <c r="M6063" s="8">
        <f t="shared" si="471"/>
        <v>11306.700000000419</v>
      </c>
      <c r="N6063" s="8">
        <f t="shared" si="472"/>
        <v>214827.30000000796</v>
      </c>
      <c r="O6063" s="18">
        <v>1</v>
      </c>
      <c r="P6063" s="6" t="s">
        <v>9990</v>
      </c>
      <c r="Q6063" s="6" t="s">
        <v>24</v>
      </c>
    </row>
    <row r="6064" spans="1:17" ht="15">
      <c r="A6064" s="6" t="s">
        <v>17</v>
      </c>
      <c r="B6064" s="6" t="s">
        <v>18</v>
      </c>
      <c r="C6064" s="6" t="s">
        <v>19</v>
      </c>
      <c r="D6064" s="6" t="s">
        <v>9404</v>
      </c>
      <c r="E6064" s="6">
        <v>1</v>
      </c>
      <c r="F6064" s="6" t="s">
        <v>1970</v>
      </c>
      <c r="G6064" s="6" t="s">
        <v>22</v>
      </c>
      <c r="H6064" s="7">
        <v>43413.913263888891</v>
      </c>
      <c r="I6064" s="7">
        <v>43403.787199074075</v>
      </c>
      <c r="J6064" s="4">
        <f t="shared" si="473"/>
        <v>2018</v>
      </c>
      <c r="K6064" s="4">
        <f t="shared" si="474"/>
        <v>10</v>
      </c>
      <c r="L6064" s="6">
        <f t="shared" si="475"/>
        <v>874892.00000013225</v>
      </c>
      <c r="M6064" s="8">
        <f t="shared" si="471"/>
        <v>14581.533333335537</v>
      </c>
      <c r="N6064" s="8">
        <f t="shared" si="472"/>
        <v>14581.533333335537</v>
      </c>
      <c r="O6064" s="18">
        <v>1</v>
      </c>
      <c r="P6064" s="6" t="s">
        <v>9991</v>
      </c>
      <c r="Q6064" s="6" t="s">
        <v>24</v>
      </c>
    </row>
    <row r="6065" spans="1:17" ht="15">
      <c r="A6065" s="6" t="s">
        <v>17</v>
      </c>
      <c r="B6065" s="6" t="s">
        <v>18</v>
      </c>
      <c r="C6065" s="6" t="s">
        <v>35</v>
      </c>
      <c r="D6065" s="6" t="s">
        <v>9992</v>
      </c>
      <c r="E6065" s="6">
        <v>1</v>
      </c>
      <c r="F6065" s="6" t="s">
        <v>1970</v>
      </c>
      <c r="G6065" s="6" t="s">
        <v>22</v>
      </c>
      <c r="H6065" s="7">
        <v>43410.313888888886</v>
      </c>
      <c r="I6065" s="7">
        <v>43403.855555555558</v>
      </c>
      <c r="J6065" s="4">
        <f t="shared" si="473"/>
        <v>2018</v>
      </c>
      <c r="K6065" s="4">
        <f t="shared" si="474"/>
        <v>10</v>
      </c>
      <c r="L6065" s="6">
        <f t="shared" si="475"/>
        <v>557999.9999995809</v>
      </c>
      <c r="M6065" s="8">
        <f t="shared" si="471"/>
        <v>9299.9999999930151</v>
      </c>
      <c r="N6065" s="8">
        <f t="shared" si="472"/>
        <v>9299.9999999930151</v>
      </c>
      <c r="O6065" s="18">
        <v>1</v>
      </c>
      <c r="P6065" s="6" t="s">
        <v>9993</v>
      </c>
      <c r="Q6065" s="6" t="s">
        <v>24</v>
      </c>
    </row>
    <row r="6066" spans="1:17" ht="15">
      <c r="A6066" s="6" t="s">
        <v>17</v>
      </c>
      <c r="B6066" s="6" t="s">
        <v>18</v>
      </c>
      <c r="C6066" s="6" t="s">
        <v>35</v>
      </c>
      <c r="D6066" s="6" t="s">
        <v>2449</v>
      </c>
      <c r="E6066" s="6">
        <v>7</v>
      </c>
      <c r="F6066" s="6" t="s">
        <v>1970</v>
      </c>
      <c r="G6066" s="6" t="s">
        <v>22</v>
      </c>
      <c r="H6066" s="7">
        <v>43406.820925925924</v>
      </c>
      <c r="I6066" s="7">
        <v>43403.858599537038</v>
      </c>
      <c r="J6066" s="4">
        <f t="shared" si="473"/>
        <v>2018</v>
      </c>
      <c r="K6066" s="4">
        <f t="shared" si="474"/>
        <v>10</v>
      </c>
      <c r="L6066" s="6">
        <f t="shared" si="475"/>
        <v>255944.99999976251</v>
      </c>
      <c r="M6066" s="8">
        <f t="shared" si="471"/>
        <v>4265.7499999960419</v>
      </c>
      <c r="N6066" s="8">
        <f t="shared" si="472"/>
        <v>29860.249999972293</v>
      </c>
      <c r="O6066" s="18">
        <v>1</v>
      </c>
      <c r="P6066" s="6" t="s">
        <v>9994</v>
      </c>
      <c r="Q6066" s="6" t="s">
        <v>24</v>
      </c>
    </row>
    <row r="6067" spans="1:17" ht="15">
      <c r="A6067" s="6" t="s">
        <v>17</v>
      </c>
      <c r="B6067" s="6" t="s">
        <v>18</v>
      </c>
      <c r="C6067" s="6" t="s">
        <v>35</v>
      </c>
      <c r="D6067" s="6" t="s">
        <v>6910</v>
      </c>
      <c r="E6067" s="6">
        <v>7</v>
      </c>
      <c r="F6067" s="6" t="s">
        <v>1970</v>
      </c>
      <c r="G6067" s="6" t="s">
        <v>22</v>
      </c>
      <c r="H6067" s="7">
        <v>43406.651631944442</v>
      </c>
      <c r="I6067" s="7">
        <v>43403.858599537038</v>
      </c>
      <c r="J6067" s="4">
        <f t="shared" si="473"/>
        <v>2018</v>
      </c>
      <c r="K6067" s="4">
        <f t="shared" si="474"/>
        <v>10</v>
      </c>
      <c r="L6067" s="6">
        <f t="shared" si="475"/>
        <v>241317.99999971408</v>
      </c>
      <c r="M6067" s="8">
        <f t="shared" si="471"/>
        <v>4021.9666666619014</v>
      </c>
      <c r="N6067" s="8">
        <f t="shared" si="472"/>
        <v>28153.76666663331</v>
      </c>
      <c r="O6067" s="18">
        <v>1</v>
      </c>
      <c r="P6067" s="6" t="s">
        <v>9995</v>
      </c>
      <c r="Q6067" s="6" t="s">
        <v>24</v>
      </c>
    </row>
    <row r="6068" spans="1:17" ht="15">
      <c r="A6068" s="6" t="s">
        <v>17</v>
      </c>
      <c r="B6068" s="6" t="s">
        <v>18</v>
      </c>
      <c r="C6068" s="6" t="s">
        <v>19</v>
      </c>
      <c r="D6068" s="6" t="s">
        <v>9996</v>
      </c>
      <c r="E6068" s="6">
        <v>13</v>
      </c>
      <c r="F6068" s="6" t="s">
        <v>1970</v>
      </c>
      <c r="G6068" s="6" t="s">
        <v>22</v>
      </c>
      <c r="H6068" s="7">
        <v>43405.690439814818</v>
      </c>
      <c r="I6068" s="7">
        <v>43403.895925925928</v>
      </c>
      <c r="J6068" s="4">
        <f t="shared" si="473"/>
        <v>2018</v>
      </c>
      <c r="K6068" s="4">
        <f t="shared" si="474"/>
        <v>10</v>
      </c>
      <c r="L6068" s="6">
        <f t="shared" si="475"/>
        <v>155046.00000008941</v>
      </c>
      <c r="M6068" s="8">
        <f t="shared" si="471"/>
        <v>2584.1000000014901</v>
      </c>
      <c r="N6068" s="8">
        <f t="shared" si="472"/>
        <v>33593.300000019372</v>
      </c>
      <c r="O6068" s="18">
        <v>1</v>
      </c>
      <c r="P6068" s="6" t="s">
        <v>9997</v>
      </c>
      <c r="Q6068" s="6" t="s">
        <v>24</v>
      </c>
    </row>
    <row r="6069" spans="1:17" ht="15">
      <c r="A6069" s="6" t="s">
        <v>17</v>
      </c>
      <c r="B6069" s="6" t="s">
        <v>41</v>
      </c>
      <c r="C6069" s="6" t="s">
        <v>42</v>
      </c>
      <c r="D6069" s="6" t="s">
        <v>6653</v>
      </c>
      <c r="E6069" s="6">
        <v>6</v>
      </c>
      <c r="F6069" s="6" t="s">
        <v>1970</v>
      </c>
      <c r="G6069" s="6" t="s">
        <v>22</v>
      </c>
      <c r="H6069" s="7">
        <v>43414.413159722222</v>
      </c>
      <c r="I6069" s="7">
        <v>43403.918055555558</v>
      </c>
      <c r="J6069" s="4">
        <f t="shared" si="473"/>
        <v>2018</v>
      </c>
      <c r="K6069" s="4">
        <f t="shared" si="474"/>
        <v>10</v>
      </c>
      <c r="L6069" s="6">
        <f t="shared" si="475"/>
        <v>906776.9999998156</v>
      </c>
      <c r="M6069" s="8">
        <f t="shared" si="471"/>
        <v>15112.949999996927</v>
      </c>
      <c r="N6069" s="8">
        <f t="shared" si="472"/>
        <v>90677.69999998156</v>
      </c>
      <c r="O6069" s="18">
        <v>1</v>
      </c>
      <c r="P6069" s="6" t="s">
        <v>9998</v>
      </c>
      <c r="Q6069" s="6" t="s">
        <v>24</v>
      </c>
    </row>
    <row r="6070" spans="1:17" ht="15">
      <c r="A6070" s="6" t="s">
        <v>17</v>
      </c>
      <c r="B6070" s="6" t="s">
        <v>41</v>
      </c>
      <c r="C6070" s="6" t="s">
        <v>129</v>
      </c>
      <c r="D6070" s="6" t="s">
        <v>9999</v>
      </c>
      <c r="E6070" s="6">
        <v>1</v>
      </c>
      <c r="F6070" s="6" t="s">
        <v>1970</v>
      </c>
      <c r="G6070" s="6" t="s">
        <v>22</v>
      </c>
      <c r="H6070" s="7">
        <v>43406.599999999999</v>
      </c>
      <c r="I6070" s="7">
        <v>43403.918749999997</v>
      </c>
      <c r="J6070" s="4">
        <f t="shared" si="473"/>
        <v>2018</v>
      </c>
      <c r="K6070" s="4">
        <f t="shared" si="474"/>
        <v>10</v>
      </c>
      <c r="L6070" s="6">
        <f t="shared" si="475"/>
        <v>231660.00000012573</v>
      </c>
      <c r="M6070" s="8">
        <f t="shared" si="471"/>
        <v>3861.0000000020955</v>
      </c>
      <c r="N6070" s="8">
        <f t="shared" si="472"/>
        <v>3861.0000000020955</v>
      </c>
      <c r="O6070" s="18">
        <v>1</v>
      </c>
      <c r="P6070" s="6" t="s">
        <v>10000</v>
      </c>
      <c r="Q6070" s="6" t="s">
        <v>24</v>
      </c>
    </row>
    <row r="6071" spans="1:17" ht="15">
      <c r="A6071" s="6" t="s">
        <v>17</v>
      </c>
      <c r="B6071" s="6" t="s">
        <v>18</v>
      </c>
      <c r="C6071" s="6" t="s">
        <v>35</v>
      </c>
      <c r="D6071" s="6" t="s">
        <v>10001</v>
      </c>
      <c r="E6071" s="6">
        <v>1</v>
      </c>
      <c r="F6071" s="6" t="s">
        <v>1970</v>
      </c>
      <c r="G6071" s="6" t="s">
        <v>22</v>
      </c>
      <c r="H6071" s="7">
        <v>43404.023611111108</v>
      </c>
      <c r="I6071" s="7">
        <v>43403.948611111111</v>
      </c>
      <c r="J6071" s="4">
        <f t="shared" si="473"/>
        <v>2018</v>
      </c>
      <c r="K6071" s="4">
        <f t="shared" si="474"/>
        <v>10</v>
      </c>
      <c r="L6071" s="6">
        <f t="shared" si="475"/>
        <v>6479.9999997485429</v>
      </c>
      <c r="M6071" s="8">
        <f t="shared" si="471"/>
        <v>107.99999999580905</v>
      </c>
      <c r="N6071" s="8">
        <f t="shared" si="472"/>
        <v>107.99999999580905</v>
      </c>
      <c r="O6071" s="18">
        <v>1</v>
      </c>
      <c r="P6071" s="6" t="s">
        <v>10002</v>
      </c>
      <c r="Q6071" s="6" t="s">
        <v>24</v>
      </c>
    </row>
    <row r="6072" spans="1:17" ht="15">
      <c r="A6072" s="6" t="s">
        <v>17</v>
      </c>
      <c r="B6072" s="6" t="s">
        <v>18</v>
      </c>
      <c r="C6072" s="6" t="s">
        <v>35</v>
      </c>
      <c r="D6072" s="6" t="s">
        <v>10003</v>
      </c>
      <c r="E6072" s="6">
        <v>1</v>
      </c>
      <c r="F6072" s="6" t="s">
        <v>1970</v>
      </c>
      <c r="G6072" s="6" t="s">
        <v>22</v>
      </c>
      <c r="H6072" s="7">
        <v>43409.666666666664</v>
      </c>
      <c r="I6072" s="7">
        <v>43404.377083333333</v>
      </c>
      <c r="J6072" s="4">
        <f t="shared" si="473"/>
        <v>2018</v>
      </c>
      <c r="K6072" s="4">
        <f t="shared" si="474"/>
        <v>10</v>
      </c>
      <c r="L6072" s="6">
        <f t="shared" si="475"/>
        <v>457019.99999983236</v>
      </c>
      <c r="M6072" s="8">
        <f t="shared" si="471"/>
        <v>7616.999999997206</v>
      </c>
      <c r="N6072" s="8">
        <f t="shared" si="472"/>
        <v>7616.999999997206</v>
      </c>
      <c r="O6072" s="18">
        <v>1</v>
      </c>
      <c r="P6072" s="6" t="s">
        <v>10004</v>
      </c>
      <c r="Q6072" s="6" t="s">
        <v>24</v>
      </c>
    </row>
    <row r="6073" spans="1:17" ht="15">
      <c r="A6073" s="6" t="s">
        <v>17</v>
      </c>
      <c r="B6073" s="6" t="s">
        <v>18</v>
      </c>
      <c r="C6073" s="6" t="s">
        <v>19</v>
      </c>
      <c r="D6073" s="6" t="s">
        <v>10005</v>
      </c>
      <c r="E6073" s="6">
        <v>1</v>
      </c>
      <c r="F6073" s="6" t="s">
        <v>1970</v>
      </c>
      <c r="G6073" s="6" t="s">
        <v>22</v>
      </c>
      <c r="H6073" s="7">
        <v>43413.652083333334</v>
      </c>
      <c r="I6073" s="7">
        <v>43404.380555555559</v>
      </c>
      <c r="J6073" s="4">
        <f t="shared" si="473"/>
        <v>2018</v>
      </c>
      <c r="K6073" s="4">
        <f t="shared" si="474"/>
        <v>10</v>
      </c>
      <c r="L6073" s="6">
        <f t="shared" si="475"/>
        <v>801059.99999977648</v>
      </c>
      <c r="M6073" s="8">
        <f t="shared" si="471"/>
        <v>13350.999999996275</v>
      </c>
      <c r="N6073" s="8">
        <f t="shared" si="472"/>
        <v>13350.999999996275</v>
      </c>
      <c r="O6073" s="18">
        <v>1</v>
      </c>
      <c r="P6073" s="6" t="s">
        <v>10006</v>
      </c>
      <c r="Q6073" s="6" t="s">
        <v>24</v>
      </c>
    </row>
    <row r="6074" spans="1:17" ht="15">
      <c r="A6074" s="6" t="s">
        <v>17</v>
      </c>
      <c r="B6074" s="6" t="s">
        <v>18</v>
      </c>
      <c r="C6074" s="6" t="s">
        <v>35</v>
      </c>
      <c r="D6074" s="6" t="s">
        <v>561</v>
      </c>
      <c r="E6074" s="6">
        <v>12</v>
      </c>
      <c r="F6074" s="6" t="s">
        <v>1970</v>
      </c>
      <c r="G6074" s="6" t="s">
        <v>22</v>
      </c>
      <c r="H6074" s="7">
        <v>43416.45417824074</v>
      </c>
      <c r="I6074" s="7">
        <v>43404.392118055555</v>
      </c>
      <c r="J6074" s="4">
        <f t="shared" si="473"/>
        <v>2018</v>
      </c>
      <c r="K6074" s="4">
        <f t="shared" si="474"/>
        <v>10</v>
      </c>
      <c r="L6074" s="6">
        <f t="shared" si="475"/>
        <v>1042161.999999918</v>
      </c>
      <c r="M6074" s="8">
        <f t="shared" si="471"/>
        <v>17369.366666665301</v>
      </c>
      <c r="N6074" s="8">
        <f t="shared" si="472"/>
        <v>208432.39999998361</v>
      </c>
      <c r="O6074" s="18">
        <v>1</v>
      </c>
      <c r="P6074" s="6" t="s">
        <v>10007</v>
      </c>
      <c r="Q6074" s="6" t="s">
        <v>24</v>
      </c>
    </row>
    <row r="6075" spans="1:17" ht="15">
      <c r="A6075" s="6" t="s">
        <v>17</v>
      </c>
      <c r="B6075" s="6" t="s">
        <v>18</v>
      </c>
      <c r="C6075" s="6" t="s">
        <v>35</v>
      </c>
      <c r="D6075" s="6" t="s">
        <v>10008</v>
      </c>
      <c r="E6075" s="6">
        <v>2</v>
      </c>
      <c r="F6075" s="6" t="s">
        <v>1970</v>
      </c>
      <c r="G6075" s="6" t="s">
        <v>22</v>
      </c>
      <c r="H6075" s="7">
        <v>43404.403263888889</v>
      </c>
      <c r="I6075" s="7">
        <v>43404.392118055555</v>
      </c>
      <c r="J6075" s="4">
        <f t="shared" si="473"/>
        <v>2018</v>
      </c>
      <c r="K6075" s="4">
        <f t="shared" si="474"/>
        <v>10</v>
      </c>
      <c r="L6075" s="6">
        <f t="shared" si="475"/>
        <v>963.00000005867332</v>
      </c>
      <c r="M6075" s="8">
        <f t="shared" si="471"/>
        <v>16.050000000977889</v>
      </c>
      <c r="N6075" s="8">
        <f t="shared" si="472"/>
        <v>32.100000001955777</v>
      </c>
      <c r="O6075" s="18">
        <v>1</v>
      </c>
      <c r="P6075" s="6" t="s">
        <v>10009</v>
      </c>
      <c r="Q6075" s="6" t="s">
        <v>24</v>
      </c>
    </row>
    <row r="6076" spans="1:17" ht="15">
      <c r="A6076" s="6" t="s">
        <v>17</v>
      </c>
      <c r="B6076" s="6" t="s">
        <v>41</v>
      </c>
      <c r="C6076" s="6" t="s">
        <v>135</v>
      </c>
      <c r="D6076" s="6" t="s">
        <v>10010</v>
      </c>
      <c r="E6076" s="6">
        <v>1</v>
      </c>
      <c r="F6076" s="6" t="s">
        <v>1970</v>
      </c>
      <c r="G6076" s="6" t="s">
        <v>22</v>
      </c>
      <c r="H6076" s="7">
        <v>43410.588194444441</v>
      </c>
      <c r="I6076" s="7">
        <v>43404.402083333334</v>
      </c>
      <c r="J6076" s="4">
        <f t="shared" si="473"/>
        <v>2018</v>
      </c>
      <c r="K6076" s="4">
        <f t="shared" si="474"/>
        <v>10</v>
      </c>
      <c r="L6076" s="6">
        <f t="shared" si="475"/>
        <v>534479.99999960884</v>
      </c>
      <c r="M6076" s="8">
        <f t="shared" si="471"/>
        <v>8907.9999999934807</v>
      </c>
      <c r="N6076" s="8">
        <f t="shared" si="472"/>
        <v>8907.9999999934807</v>
      </c>
      <c r="O6076" s="18">
        <v>1</v>
      </c>
      <c r="P6076" s="6" t="s">
        <v>10011</v>
      </c>
      <c r="Q6076" s="6" t="s">
        <v>24</v>
      </c>
    </row>
    <row r="6077" spans="1:17" ht="15">
      <c r="A6077" s="6" t="s">
        <v>17</v>
      </c>
      <c r="B6077" s="6" t="s">
        <v>18</v>
      </c>
      <c r="C6077" s="6" t="s">
        <v>19</v>
      </c>
      <c r="D6077" s="6" t="s">
        <v>10012</v>
      </c>
      <c r="E6077" s="6">
        <v>1</v>
      </c>
      <c r="F6077" s="6" t="s">
        <v>1970</v>
      </c>
      <c r="G6077" s="6" t="s">
        <v>22</v>
      </c>
      <c r="H6077" s="7">
        <v>43406.8125</v>
      </c>
      <c r="I6077" s="7">
        <v>43404.419444444444</v>
      </c>
      <c r="J6077" s="4">
        <f t="shared" si="473"/>
        <v>2018</v>
      </c>
      <c r="K6077" s="4">
        <f t="shared" si="474"/>
        <v>10</v>
      </c>
      <c r="L6077" s="6">
        <f t="shared" si="475"/>
        <v>206760.00000005588</v>
      </c>
      <c r="M6077" s="8">
        <f t="shared" si="471"/>
        <v>3446.0000000009313</v>
      </c>
      <c r="N6077" s="8">
        <f t="shared" si="472"/>
        <v>3446.0000000009313</v>
      </c>
      <c r="O6077" s="18">
        <v>1</v>
      </c>
      <c r="P6077" s="6" t="s">
        <v>10013</v>
      </c>
      <c r="Q6077" s="6" t="s">
        <v>24</v>
      </c>
    </row>
    <row r="6078" spans="1:17" ht="15">
      <c r="A6078" s="6" t="s">
        <v>17</v>
      </c>
      <c r="B6078" s="6" t="s">
        <v>18</v>
      </c>
      <c r="C6078" s="6" t="s">
        <v>19</v>
      </c>
      <c r="D6078" s="6" t="s">
        <v>3492</v>
      </c>
      <c r="E6078" s="6">
        <v>1</v>
      </c>
      <c r="F6078" s="6" t="s">
        <v>1970</v>
      </c>
      <c r="G6078" s="6" t="s">
        <v>22</v>
      </c>
      <c r="H6078" s="7">
        <v>43409.77847222222</v>
      </c>
      <c r="I6078" s="7">
        <v>43404.431250000001</v>
      </c>
      <c r="J6078" s="4">
        <f t="shared" si="473"/>
        <v>2018</v>
      </c>
      <c r="K6078" s="4">
        <f t="shared" si="474"/>
        <v>10</v>
      </c>
      <c r="L6078" s="6">
        <f t="shared" si="475"/>
        <v>461999.9999997206</v>
      </c>
      <c r="M6078" s="8">
        <f t="shared" si="471"/>
        <v>7699.9999999953434</v>
      </c>
      <c r="N6078" s="8">
        <f t="shared" si="472"/>
        <v>7699.9999999953434</v>
      </c>
      <c r="O6078" s="18">
        <v>1</v>
      </c>
      <c r="P6078" s="6" t="s">
        <v>10014</v>
      </c>
      <c r="Q6078" s="6" t="s">
        <v>24</v>
      </c>
    </row>
    <row r="6079" spans="1:17" ht="15">
      <c r="A6079" s="6" t="s">
        <v>17</v>
      </c>
      <c r="B6079" s="6" t="s">
        <v>18</v>
      </c>
      <c r="C6079" s="6" t="s">
        <v>25</v>
      </c>
      <c r="D6079" s="6" t="s">
        <v>10015</v>
      </c>
      <c r="E6079" s="6">
        <v>1</v>
      </c>
      <c r="F6079" s="6" t="s">
        <v>1970</v>
      </c>
      <c r="G6079" s="6" t="s">
        <v>22</v>
      </c>
      <c r="H6079" s="7">
        <v>43413.461111111108</v>
      </c>
      <c r="I6079" s="7">
        <v>43404.472222222219</v>
      </c>
      <c r="J6079" s="4">
        <f t="shared" si="473"/>
        <v>2018</v>
      </c>
      <c r="K6079" s="4">
        <f t="shared" si="474"/>
        <v>10</v>
      </c>
      <c r="L6079" s="6">
        <f t="shared" si="475"/>
        <v>776640.00000001397</v>
      </c>
      <c r="M6079" s="8">
        <f t="shared" si="471"/>
        <v>12944.000000000233</v>
      </c>
      <c r="N6079" s="8">
        <f t="shared" si="472"/>
        <v>12944.000000000233</v>
      </c>
      <c r="O6079" s="18">
        <v>1</v>
      </c>
      <c r="P6079" s="6" t="s">
        <v>10016</v>
      </c>
      <c r="Q6079" s="6" t="s">
        <v>24</v>
      </c>
    </row>
    <row r="6080" spans="1:17" ht="15">
      <c r="A6080" s="6" t="s">
        <v>17</v>
      </c>
      <c r="B6080" s="6" t="s">
        <v>41</v>
      </c>
      <c r="C6080" s="6" t="s">
        <v>129</v>
      </c>
      <c r="D6080" s="6" t="s">
        <v>10017</v>
      </c>
      <c r="E6080" s="6">
        <v>1</v>
      </c>
      <c r="F6080" s="6" t="s">
        <v>1970</v>
      </c>
      <c r="G6080" s="6" t="s">
        <v>22</v>
      </c>
      <c r="H6080" s="7">
        <v>43409.779166666667</v>
      </c>
      <c r="I6080" s="7">
        <v>43404.474999999999</v>
      </c>
      <c r="J6080" s="4">
        <f t="shared" si="473"/>
        <v>2018</v>
      </c>
      <c r="K6080" s="4">
        <f t="shared" si="474"/>
        <v>10</v>
      </c>
      <c r="L6080" s="6">
        <f t="shared" si="475"/>
        <v>458280.00000016764</v>
      </c>
      <c r="M6080" s="8">
        <f t="shared" si="476" ref="M6080:M6143">+L6080/60</f>
        <v>7638.000000002794</v>
      </c>
      <c r="N6080" s="8">
        <f t="shared" si="477" ref="N6080:N6143">+M6080*E6080</f>
        <v>7638.000000002794</v>
      </c>
      <c r="O6080" s="18">
        <v>1</v>
      </c>
      <c r="P6080" s="6" t="s">
        <v>10018</v>
      </c>
      <c r="Q6080" s="6" t="s">
        <v>24</v>
      </c>
    </row>
    <row r="6081" spans="1:17" ht="15">
      <c r="A6081" s="6" t="s">
        <v>17</v>
      </c>
      <c r="B6081" s="6" t="s">
        <v>140</v>
      </c>
      <c r="C6081" s="6" t="s">
        <v>141</v>
      </c>
      <c r="D6081" s="6" t="s">
        <v>10019</v>
      </c>
      <c r="E6081" s="6">
        <v>1</v>
      </c>
      <c r="F6081" s="6" t="s">
        <v>1970</v>
      </c>
      <c r="G6081" s="6" t="s">
        <v>22</v>
      </c>
      <c r="H6081" s="7">
        <v>43405.415277777778</v>
      </c>
      <c r="I6081" s="7">
        <v>43404.538634259261</v>
      </c>
      <c r="J6081" s="4">
        <f t="shared" si="473"/>
        <v>2018</v>
      </c>
      <c r="K6081" s="4">
        <f t="shared" si="474"/>
        <v>10</v>
      </c>
      <c r="L6081" s="6">
        <f t="shared" si="475"/>
        <v>75741.999999876134</v>
      </c>
      <c r="M6081" s="8">
        <f t="shared" si="476"/>
        <v>1262.3666666646022</v>
      </c>
      <c r="N6081" s="8">
        <f t="shared" si="477"/>
        <v>1262.3666666646022</v>
      </c>
      <c r="O6081" s="18">
        <v>1</v>
      </c>
      <c r="P6081" s="6" t="s">
        <v>10020</v>
      </c>
      <c r="Q6081" s="6" t="s">
        <v>24</v>
      </c>
    </row>
    <row r="6082" spans="1:17" ht="15">
      <c r="A6082" s="6" t="s">
        <v>17</v>
      </c>
      <c r="B6082" s="6" t="s">
        <v>18</v>
      </c>
      <c r="C6082" s="6" t="s">
        <v>38</v>
      </c>
      <c r="D6082" s="6" t="s">
        <v>10021</v>
      </c>
      <c r="E6082" s="6">
        <v>1</v>
      </c>
      <c r="F6082" s="6" t="s">
        <v>1970</v>
      </c>
      <c r="G6082" s="6" t="s">
        <v>22</v>
      </c>
      <c r="H6082" s="7">
        <v>43413.675694444442</v>
      </c>
      <c r="I6082" s="7">
        <v>43404.543749999997</v>
      </c>
      <c r="J6082" s="4">
        <f t="shared" si="473"/>
        <v>2018</v>
      </c>
      <c r="K6082" s="4">
        <f t="shared" si="474"/>
        <v>10</v>
      </c>
      <c r="L6082" s="6">
        <f t="shared" si="475"/>
        <v>789000.00000006985</v>
      </c>
      <c r="M6082" s="8">
        <f t="shared" si="476"/>
        <v>13150.000000001164</v>
      </c>
      <c r="N6082" s="8">
        <f t="shared" si="477"/>
        <v>13150.000000001164</v>
      </c>
      <c r="O6082" s="18">
        <v>1</v>
      </c>
      <c r="P6082" s="6" t="s">
        <v>10022</v>
      </c>
      <c r="Q6082" s="6" t="s">
        <v>24</v>
      </c>
    </row>
    <row r="6083" spans="1:17" ht="15">
      <c r="A6083" s="6" t="s">
        <v>17</v>
      </c>
      <c r="B6083" s="6" t="s">
        <v>18</v>
      </c>
      <c r="C6083" s="6" t="s">
        <v>19</v>
      </c>
      <c r="D6083" s="6" t="s">
        <v>1797</v>
      </c>
      <c r="E6083" s="6">
        <v>20</v>
      </c>
      <c r="F6083" s="6" t="s">
        <v>1970</v>
      </c>
      <c r="G6083" s="6" t="s">
        <v>22</v>
      </c>
      <c r="H6083" s="7">
        <v>43410.426689814813</v>
      </c>
      <c r="I6083" s="7">
        <v>43404.597916666666</v>
      </c>
      <c r="J6083" s="4">
        <f t="shared" si="478" ref="J6083:J6146">YEAR(I6083)</f>
        <v>2018</v>
      </c>
      <c r="K6083" s="4">
        <f t="shared" si="479" ref="K6083:K6146">MONTH(I6083)</f>
        <v>10</v>
      </c>
      <c r="L6083" s="6">
        <f t="shared" si="475"/>
        <v>503605.99999988917</v>
      </c>
      <c r="M6083" s="8">
        <f t="shared" si="476"/>
        <v>8393.4333333314862</v>
      </c>
      <c r="N6083" s="8">
        <f t="shared" si="477"/>
        <v>167868.66666662972</v>
      </c>
      <c r="O6083" s="18">
        <v>1</v>
      </c>
      <c r="P6083" s="6" t="s">
        <v>10023</v>
      </c>
      <c r="Q6083" s="6" t="s">
        <v>24</v>
      </c>
    </row>
    <row r="6084" spans="1:17" ht="15">
      <c r="A6084" s="6" t="s">
        <v>17</v>
      </c>
      <c r="B6084" s="6" t="s">
        <v>18</v>
      </c>
      <c r="C6084" s="6" t="s">
        <v>19</v>
      </c>
      <c r="D6084" s="6" t="s">
        <v>10024</v>
      </c>
      <c r="E6084" s="6">
        <v>1</v>
      </c>
      <c r="F6084" s="6" t="s">
        <v>1970</v>
      </c>
      <c r="G6084" s="6" t="s">
        <v>22</v>
      </c>
      <c r="H6084" s="7">
        <v>43413.627083333333</v>
      </c>
      <c r="I6084" s="7">
        <v>43404.606249999997</v>
      </c>
      <c r="J6084" s="4">
        <f t="shared" si="478"/>
        <v>2018</v>
      </c>
      <c r="K6084" s="4">
        <f t="shared" si="479"/>
        <v>10</v>
      </c>
      <c r="L6084" s="6">
        <f t="shared" si="475"/>
        <v>779400.00000020955</v>
      </c>
      <c r="M6084" s="8">
        <f t="shared" si="476"/>
        <v>12990.000000003492</v>
      </c>
      <c r="N6084" s="8">
        <f t="shared" si="477"/>
        <v>12990.000000003492</v>
      </c>
      <c r="O6084" s="18">
        <v>1</v>
      </c>
      <c r="P6084" s="6" t="s">
        <v>10025</v>
      </c>
      <c r="Q6084" s="6" t="s">
        <v>24</v>
      </c>
    </row>
    <row r="6085" spans="1:17" ht="15">
      <c r="A6085" s="6" t="s">
        <v>17</v>
      </c>
      <c r="B6085" s="6" t="s">
        <v>18</v>
      </c>
      <c r="C6085" s="6" t="s">
        <v>19</v>
      </c>
      <c r="D6085" s="6" t="s">
        <v>10026</v>
      </c>
      <c r="E6085" s="6">
        <v>1</v>
      </c>
      <c r="F6085" s="6" t="s">
        <v>1970</v>
      </c>
      <c r="G6085" s="6" t="s">
        <v>22</v>
      </c>
      <c r="H6085" s="7">
        <v>43413.68472222222</v>
      </c>
      <c r="I6085" s="7">
        <v>43404.60833333333</v>
      </c>
      <c r="J6085" s="4">
        <f t="shared" si="478"/>
        <v>2018</v>
      </c>
      <c r="K6085" s="4">
        <f t="shared" si="479"/>
        <v>10</v>
      </c>
      <c r="L6085" s="6">
        <f t="shared" si="475"/>
        <v>784200.0000001397</v>
      </c>
      <c r="M6085" s="8">
        <f t="shared" si="476"/>
        <v>13070.000000002328</v>
      </c>
      <c r="N6085" s="8">
        <f t="shared" si="477"/>
        <v>13070.000000002328</v>
      </c>
      <c r="O6085" s="18">
        <v>1</v>
      </c>
      <c r="P6085" s="6" t="s">
        <v>10027</v>
      </c>
      <c r="Q6085" s="6" t="s">
        <v>24</v>
      </c>
    </row>
    <row r="6086" spans="1:17" ht="15">
      <c r="A6086" s="6" t="s">
        <v>17</v>
      </c>
      <c r="B6086" s="6" t="s">
        <v>41</v>
      </c>
      <c r="C6086" s="6" t="s">
        <v>42</v>
      </c>
      <c r="D6086" s="6" t="s">
        <v>10028</v>
      </c>
      <c r="E6086" s="6">
        <v>1</v>
      </c>
      <c r="F6086" s="6" t="s">
        <v>1970</v>
      </c>
      <c r="G6086" s="6" t="s">
        <v>22</v>
      </c>
      <c r="H6086" s="7">
        <v>43412.345833333333</v>
      </c>
      <c r="I6086" s="7">
        <v>43404.638865740744</v>
      </c>
      <c r="J6086" s="4">
        <f t="shared" si="478"/>
        <v>2018</v>
      </c>
      <c r="K6086" s="4">
        <f t="shared" si="479"/>
        <v>10</v>
      </c>
      <c r="L6086" s="6">
        <f t="shared" si="475"/>
        <v>665881.99999965727</v>
      </c>
      <c r="M6086" s="8">
        <f t="shared" si="476"/>
        <v>11098.033333327621</v>
      </c>
      <c r="N6086" s="8">
        <f t="shared" si="477"/>
        <v>11098.033333327621</v>
      </c>
      <c r="O6086" s="18">
        <v>1</v>
      </c>
      <c r="P6086" s="6" t="s">
        <v>10029</v>
      </c>
      <c r="Q6086" s="6" t="s">
        <v>24</v>
      </c>
    </row>
    <row r="6087" spans="1:17" ht="15">
      <c r="A6087" s="6" t="s">
        <v>17</v>
      </c>
      <c r="B6087" s="6" t="s">
        <v>18</v>
      </c>
      <c r="C6087" s="6" t="s">
        <v>19</v>
      </c>
      <c r="D6087" s="6" t="s">
        <v>10030</v>
      </c>
      <c r="E6087" s="6">
        <v>1</v>
      </c>
      <c r="F6087" s="6" t="s">
        <v>1970</v>
      </c>
      <c r="G6087" s="6" t="s">
        <v>22</v>
      </c>
      <c r="H6087" s="7">
        <v>43410.399305555555</v>
      </c>
      <c r="I6087" s="7">
        <v>43404.639143518521</v>
      </c>
      <c r="J6087" s="4">
        <f t="shared" si="478"/>
        <v>2018</v>
      </c>
      <c r="K6087" s="4">
        <f t="shared" si="479"/>
        <v>10</v>
      </c>
      <c r="L6087" s="6">
        <f t="shared" si="475"/>
        <v>497677.99999967683</v>
      </c>
      <c r="M6087" s="8">
        <f t="shared" si="476"/>
        <v>8294.6333333279472</v>
      </c>
      <c r="N6087" s="8">
        <f t="shared" si="477"/>
        <v>8294.6333333279472</v>
      </c>
      <c r="O6087" s="18">
        <v>1</v>
      </c>
      <c r="P6087" s="6" t="s">
        <v>10031</v>
      </c>
      <c r="Q6087" s="6" t="s">
        <v>24</v>
      </c>
    </row>
    <row r="6088" spans="1:17" ht="15">
      <c r="A6088" s="6" t="s">
        <v>17</v>
      </c>
      <c r="B6088" s="6" t="s">
        <v>18</v>
      </c>
      <c r="C6088" s="6" t="s">
        <v>19</v>
      </c>
      <c r="D6088" s="6" t="s">
        <v>113</v>
      </c>
      <c r="E6088" s="6">
        <v>13</v>
      </c>
      <c r="F6088" s="6" t="s">
        <v>1970</v>
      </c>
      <c r="G6088" s="6" t="s">
        <v>22</v>
      </c>
      <c r="H6088" s="7">
        <v>43404.959722222222</v>
      </c>
      <c r="I6088" s="7">
        <v>43404.666261574072</v>
      </c>
      <c r="J6088" s="4">
        <f t="shared" si="478"/>
        <v>2018</v>
      </c>
      <c r="K6088" s="4">
        <f t="shared" si="479"/>
        <v>10</v>
      </c>
      <c r="L6088" s="6">
        <f t="shared" si="475"/>
        <v>25355.000000190921</v>
      </c>
      <c r="M6088" s="8">
        <f t="shared" si="476"/>
        <v>422.58333333651535</v>
      </c>
      <c r="N6088" s="8">
        <f t="shared" si="477"/>
        <v>5493.5833333746996</v>
      </c>
      <c r="O6088" s="18">
        <v>1</v>
      </c>
      <c r="P6088" s="6" t="s">
        <v>10032</v>
      </c>
      <c r="Q6088" s="6" t="s">
        <v>24</v>
      </c>
    </row>
    <row r="6089" spans="1:17" ht="15">
      <c r="A6089" s="6" t="s">
        <v>17</v>
      </c>
      <c r="B6089" s="6" t="s">
        <v>18</v>
      </c>
      <c r="C6089" s="6" t="s">
        <v>19</v>
      </c>
      <c r="D6089" s="6" t="s">
        <v>10033</v>
      </c>
      <c r="E6089" s="6">
        <v>1</v>
      </c>
      <c r="F6089" s="6" t="s">
        <v>1970</v>
      </c>
      <c r="G6089" s="6" t="s">
        <v>22</v>
      </c>
      <c r="H6089" s="7">
        <v>43413.68472222222</v>
      </c>
      <c r="I6089" s="7">
        <v>43404.670138888891</v>
      </c>
      <c r="J6089" s="4">
        <f t="shared" si="478"/>
        <v>2018</v>
      </c>
      <c r="K6089" s="4">
        <f t="shared" si="479"/>
        <v>10</v>
      </c>
      <c r="L6089" s="6">
        <f t="shared" si="475"/>
        <v>778859.99999970663</v>
      </c>
      <c r="M6089" s="8">
        <f t="shared" si="476"/>
        <v>12980.999999995111</v>
      </c>
      <c r="N6089" s="8">
        <f t="shared" si="477"/>
        <v>12980.999999995111</v>
      </c>
      <c r="O6089" s="18">
        <v>1</v>
      </c>
      <c r="P6089" s="6" t="s">
        <v>10034</v>
      </c>
      <c r="Q6089" s="6" t="s">
        <v>24</v>
      </c>
    </row>
    <row r="6090" spans="1:17" ht="15">
      <c r="A6090" s="6" t="s">
        <v>17</v>
      </c>
      <c r="B6090" s="6" t="s">
        <v>18</v>
      </c>
      <c r="C6090" s="6" t="s">
        <v>25</v>
      </c>
      <c r="D6090" s="6" t="s">
        <v>10035</v>
      </c>
      <c r="E6090" s="6">
        <v>1</v>
      </c>
      <c r="F6090" s="6" t="s">
        <v>1970</v>
      </c>
      <c r="G6090" s="6" t="s">
        <v>22</v>
      </c>
      <c r="H6090" s="7">
        <v>43410.581944444442</v>
      </c>
      <c r="I6090" s="7">
        <v>43404.672222222223</v>
      </c>
      <c r="J6090" s="4">
        <f t="shared" si="478"/>
        <v>2018</v>
      </c>
      <c r="K6090" s="4">
        <f t="shared" si="479"/>
        <v>10</v>
      </c>
      <c r="L6090" s="6">
        <f t="shared" si="480" ref="L6090:L6153">(H6090-I6090)*60*24*60</f>
        <v>510599.9999997206</v>
      </c>
      <c r="M6090" s="8">
        <f t="shared" si="476"/>
        <v>8509.9999999953434</v>
      </c>
      <c r="N6090" s="8">
        <f t="shared" si="477"/>
        <v>8509.9999999953434</v>
      </c>
      <c r="O6090" s="18">
        <v>1</v>
      </c>
      <c r="P6090" s="6" t="s">
        <v>10036</v>
      </c>
      <c r="Q6090" s="6" t="s">
        <v>24</v>
      </c>
    </row>
    <row r="6091" spans="1:17" ht="15">
      <c r="A6091" s="6" t="s">
        <v>17</v>
      </c>
      <c r="B6091" s="6" t="s">
        <v>41</v>
      </c>
      <c r="C6091" s="6" t="s">
        <v>62</v>
      </c>
      <c r="D6091" s="6" t="s">
        <v>69</v>
      </c>
      <c r="E6091" s="6">
        <v>38</v>
      </c>
      <c r="F6091" s="6" t="s">
        <v>1970</v>
      </c>
      <c r="G6091" s="6" t="s">
        <v>22</v>
      </c>
      <c r="H6091" s="7">
        <v>43408.217951388891</v>
      </c>
      <c r="I6091" s="7">
        <v>43404.675000000003</v>
      </c>
      <c r="J6091" s="4">
        <f t="shared" si="478"/>
        <v>2018</v>
      </c>
      <c r="K6091" s="4">
        <f t="shared" si="479"/>
        <v>10</v>
      </c>
      <c r="L6091" s="6">
        <f t="shared" si="480"/>
        <v>306110.99999996368</v>
      </c>
      <c r="M6091" s="8">
        <f t="shared" si="476"/>
        <v>5101.8499999993946</v>
      </c>
      <c r="N6091" s="8">
        <f t="shared" si="477"/>
        <v>193870.299999977</v>
      </c>
      <c r="O6091" s="18">
        <v>1</v>
      </c>
      <c r="P6091" s="6" t="s">
        <v>10037</v>
      </c>
      <c r="Q6091" s="6" t="s">
        <v>24</v>
      </c>
    </row>
    <row r="6092" spans="1:17" ht="15">
      <c r="A6092" s="6" t="s">
        <v>17</v>
      </c>
      <c r="B6092" s="6" t="s">
        <v>18</v>
      </c>
      <c r="C6092" s="6" t="s">
        <v>19</v>
      </c>
      <c r="D6092" s="6" t="s">
        <v>10038</v>
      </c>
      <c r="E6092" s="6">
        <v>1</v>
      </c>
      <c r="F6092" s="6" t="s">
        <v>1970</v>
      </c>
      <c r="G6092" s="6" t="s">
        <v>22</v>
      </c>
      <c r="H6092" s="7">
        <v>43413.665277777778</v>
      </c>
      <c r="I6092" s="7">
        <v>43404.713194444441</v>
      </c>
      <c r="J6092" s="4">
        <f t="shared" si="478"/>
        <v>2018</v>
      </c>
      <c r="K6092" s="4">
        <f t="shared" si="479"/>
        <v>10</v>
      </c>
      <c r="L6092" s="6">
        <f t="shared" si="480"/>
        <v>773460.00000033528</v>
      </c>
      <c r="M6092" s="8">
        <f t="shared" si="476"/>
        <v>12891.000000005588</v>
      </c>
      <c r="N6092" s="8">
        <f t="shared" si="477"/>
        <v>12891.000000005588</v>
      </c>
      <c r="O6092" s="18">
        <v>1</v>
      </c>
      <c r="P6092" s="6" t="s">
        <v>10039</v>
      </c>
      <c r="Q6092" s="6" t="s">
        <v>24</v>
      </c>
    </row>
    <row r="6093" spans="1:17" ht="15">
      <c r="A6093" s="6" t="s">
        <v>17</v>
      </c>
      <c r="B6093" s="6" t="s">
        <v>18</v>
      </c>
      <c r="C6093" s="6" t="s">
        <v>19</v>
      </c>
      <c r="D6093" s="6" t="s">
        <v>10040</v>
      </c>
      <c r="E6093" s="6">
        <v>1</v>
      </c>
      <c r="F6093" s="6" t="s">
        <v>1970</v>
      </c>
      <c r="G6093" s="6" t="s">
        <v>22</v>
      </c>
      <c r="H6093" s="7">
        <v>43413.665972222225</v>
      </c>
      <c r="I6093" s="7">
        <v>43404.714583333334</v>
      </c>
      <c r="J6093" s="4">
        <f t="shared" si="478"/>
        <v>2018</v>
      </c>
      <c r="K6093" s="4">
        <f t="shared" si="479"/>
        <v>10</v>
      </c>
      <c r="L6093" s="6">
        <f t="shared" si="480"/>
        <v>773400.0000001397</v>
      </c>
      <c r="M6093" s="8">
        <f t="shared" si="476"/>
        <v>12890.000000002328</v>
      </c>
      <c r="N6093" s="8">
        <f t="shared" si="477"/>
        <v>12890.000000002328</v>
      </c>
      <c r="O6093" s="18">
        <v>1</v>
      </c>
      <c r="P6093" s="6" t="s">
        <v>10041</v>
      </c>
      <c r="Q6093" s="6" t="s">
        <v>24</v>
      </c>
    </row>
    <row r="6094" spans="1:17" ht="15">
      <c r="A6094" s="6" t="s">
        <v>17</v>
      </c>
      <c r="B6094" s="6" t="s">
        <v>18</v>
      </c>
      <c r="C6094" s="6" t="s">
        <v>25</v>
      </c>
      <c r="D6094" s="6" t="s">
        <v>10042</v>
      </c>
      <c r="E6094" s="6">
        <v>1</v>
      </c>
      <c r="F6094" s="6" t="s">
        <v>1970</v>
      </c>
      <c r="G6094" s="6" t="s">
        <v>22</v>
      </c>
      <c r="H6094" s="7">
        <v>43413.706944444442</v>
      </c>
      <c r="I6094" s="7">
        <v>43404.728472222225</v>
      </c>
      <c r="J6094" s="4">
        <f t="shared" si="478"/>
        <v>2018</v>
      </c>
      <c r="K6094" s="4">
        <f t="shared" si="479"/>
        <v>10</v>
      </c>
      <c r="L6094" s="6">
        <f t="shared" si="480"/>
        <v>775739.99999959487</v>
      </c>
      <c r="M6094" s="8">
        <f t="shared" si="476"/>
        <v>12928.999999993248</v>
      </c>
      <c r="N6094" s="8">
        <f t="shared" si="477"/>
        <v>12928.999999993248</v>
      </c>
      <c r="O6094" s="18">
        <v>1</v>
      </c>
      <c r="P6094" s="6" t="s">
        <v>10043</v>
      </c>
      <c r="Q6094" s="6" t="s">
        <v>24</v>
      </c>
    </row>
    <row r="6095" spans="1:17" ht="15">
      <c r="A6095" s="6" t="s">
        <v>17</v>
      </c>
      <c r="B6095" s="6" t="s">
        <v>41</v>
      </c>
      <c r="C6095" s="6" t="s">
        <v>42</v>
      </c>
      <c r="D6095" s="6" t="s">
        <v>10044</v>
      </c>
      <c r="E6095" s="6">
        <v>1</v>
      </c>
      <c r="F6095" s="6" t="s">
        <v>1970</v>
      </c>
      <c r="G6095" s="6" t="s">
        <v>22</v>
      </c>
      <c r="H6095" s="7">
        <v>43409.631249999999</v>
      </c>
      <c r="I6095" s="7">
        <v>43404.734722222223</v>
      </c>
      <c r="J6095" s="4">
        <f t="shared" si="478"/>
        <v>2018</v>
      </c>
      <c r="K6095" s="4">
        <f t="shared" si="479"/>
        <v>10</v>
      </c>
      <c r="L6095" s="6">
        <f t="shared" si="480"/>
        <v>423059.99999977648</v>
      </c>
      <c r="M6095" s="8">
        <f t="shared" si="476"/>
        <v>7050.9999999962747</v>
      </c>
      <c r="N6095" s="8">
        <f t="shared" si="477"/>
        <v>7050.9999999962747</v>
      </c>
      <c r="O6095" s="18">
        <v>1</v>
      </c>
      <c r="P6095" s="6" t="s">
        <v>10045</v>
      </c>
      <c r="Q6095" s="6" t="s">
        <v>24</v>
      </c>
    </row>
    <row r="6096" spans="1:17" ht="15">
      <c r="A6096" s="6" t="s">
        <v>17</v>
      </c>
      <c r="B6096" s="6" t="s">
        <v>18</v>
      </c>
      <c r="C6096" s="6" t="s">
        <v>38</v>
      </c>
      <c r="D6096" s="6" t="s">
        <v>6139</v>
      </c>
      <c r="E6096" s="6">
        <v>14</v>
      </c>
      <c r="F6096" s="6" t="s">
        <v>1970</v>
      </c>
      <c r="G6096" s="6" t="s">
        <v>22</v>
      </c>
      <c r="H6096" s="7">
        <v>43405.687789351854</v>
      </c>
      <c r="I6096" s="7">
        <v>43404.740231481483</v>
      </c>
      <c r="J6096" s="4">
        <f t="shared" si="478"/>
        <v>2018</v>
      </c>
      <c r="K6096" s="4">
        <f t="shared" si="479"/>
        <v>10</v>
      </c>
      <c r="L6096" s="6">
        <f t="shared" si="480"/>
        <v>81869.000000087544</v>
      </c>
      <c r="M6096" s="8">
        <f t="shared" si="476"/>
        <v>1364.4833333347924</v>
      </c>
      <c r="N6096" s="8">
        <f t="shared" si="477"/>
        <v>19102.766666687094</v>
      </c>
      <c r="O6096" s="18">
        <v>1</v>
      </c>
      <c r="P6096" s="6" t="s">
        <v>10046</v>
      </c>
      <c r="Q6096" s="6" t="s">
        <v>24</v>
      </c>
    </row>
    <row r="6097" spans="1:17" ht="15">
      <c r="A6097" s="6" t="s">
        <v>17</v>
      </c>
      <c r="B6097" s="6" t="s">
        <v>18</v>
      </c>
      <c r="C6097" s="6" t="s">
        <v>38</v>
      </c>
      <c r="D6097" s="6" t="s">
        <v>7993</v>
      </c>
      <c r="E6097" s="6">
        <v>1</v>
      </c>
      <c r="F6097" s="6" t="s">
        <v>1970</v>
      </c>
      <c r="G6097" s="6" t="s">
        <v>22</v>
      </c>
      <c r="H6097" s="7">
        <v>43405.687997685185</v>
      </c>
      <c r="I6097" s="7">
        <v>43404.740231481483</v>
      </c>
      <c r="J6097" s="4">
        <f t="shared" si="478"/>
        <v>2018</v>
      </c>
      <c r="K6097" s="4">
        <f t="shared" si="479"/>
        <v>10</v>
      </c>
      <c r="L6097" s="6">
        <f t="shared" si="480"/>
        <v>81886.999999894761</v>
      </c>
      <c r="M6097" s="8">
        <f t="shared" si="476"/>
        <v>1364.7833333315793</v>
      </c>
      <c r="N6097" s="8">
        <f t="shared" si="477"/>
        <v>1364.7833333315793</v>
      </c>
      <c r="O6097" s="18">
        <v>1</v>
      </c>
      <c r="P6097" s="6" t="s">
        <v>10047</v>
      </c>
      <c r="Q6097" s="6" t="s">
        <v>24</v>
      </c>
    </row>
    <row r="6098" spans="1:17" ht="15">
      <c r="A6098" s="6" t="s">
        <v>17</v>
      </c>
      <c r="B6098" s="6" t="s">
        <v>18</v>
      </c>
      <c r="C6098" s="6" t="s">
        <v>38</v>
      </c>
      <c r="D6098" s="6" t="s">
        <v>4389</v>
      </c>
      <c r="E6098" s="6">
        <v>13</v>
      </c>
      <c r="F6098" s="6" t="s">
        <v>1970</v>
      </c>
      <c r="G6098" s="6" t="s">
        <v>22</v>
      </c>
      <c r="H6098" s="7">
        <v>43406.646180555559</v>
      </c>
      <c r="I6098" s="7">
        <v>43404.740231481483</v>
      </c>
      <c r="J6098" s="4">
        <f t="shared" si="478"/>
        <v>2018</v>
      </c>
      <c r="K6098" s="4">
        <f t="shared" si="479"/>
        <v>10</v>
      </c>
      <c r="L6098" s="6">
        <f t="shared" si="480"/>
        <v>164674.00000020862</v>
      </c>
      <c r="M6098" s="8">
        <f t="shared" si="476"/>
        <v>2744.5666666701436</v>
      </c>
      <c r="N6098" s="8">
        <f t="shared" si="477"/>
        <v>35679.366666711867</v>
      </c>
      <c r="O6098" s="18">
        <v>1</v>
      </c>
      <c r="P6098" s="6" t="s">
        <v>10048</v>
      </c>
      <c r="Q6098" s="6" t="s">
        <v>24</v>
      </c>
    </row>
    <row r="6099" spans="1:17" ht="15">
      <c r="A6099" s="6" t="s">
        <v>17</v>
      </c>
      <c r="B6099" s="6" t="s">
        <v>18</v>
      </c>
      <c r="C6099" s="6" t="s">
        <v>38</v>
      </c>
      <c r="D6099" s="6" t="s">
        <v>6217</v>
      </c>
      <c r="E6099" s="6">
        <v>1</v>
      </c>
      <c r="F6099" s="6" t="s">
        <v>1970</v>
      </c>
      <c r="G6099" s="6" t="s">
        <v>22</v>
      </c>
      <c r="H6099" s="7">
        <v>43406.64634259259</v>
      </c>
      <c r="I6099" s="7">
        <v>43404.740231481483</v>
      </c>
      <c r="J6099" s="4">
        <f t="shared" si="478"/>
        <v>2018</v>
      </c>
      <c r="K6099" s="4">
        <f t="shared" si="479"/>
        <v>10</v>
      </c>
      <c r="L6099" s="6">
        <f t="shared" si="480"/>
        <v>164687.99999970943</v>
      </c>
      <c r="M6099" s="8">
        <f t="shared" si="476"/>
        <v>2744.7999999951571</v>
      </c>
      <c r="N6099" s="8">
        <f t="shared" si="477"/>
        <v>2744.7999999951571</v>
      </c>
      <c r="O6099" s="18">
        <v>1</v>
      </c>
      <c r="P6099" s="6" t="s">
        <v>10049</v>
      </c>
      <c r="Q6099" s="6" t="s">
        <v>24</v>
      </c>
    </row>
    <row r="6100" spans="1:17" ht="15">
      <c r="A6100" s="6" t="s">
        <v>17</v>
      </c>
      <c r="B6100" s="6" t="s">
        <v>18</v>
      </c>
      <c r="C6100" s="6" t="s">
        <v>38</v>
      </c>
      <c r="D6100" s="6" t="s">
        <v>7977</v>
      </c>
      <c r="E6100" s="6">
        <v>3</v>
      </c>
      <c r="F6100" s="6" t="s">
        <v>1970</v>
      </c>
      <c r="G6100" s="6" t="s">
        <v>22</v>
      </c>
      <c r="H6100" s="7">
        <v>43412.620925925927</v>
      </c>
      <c r="I6100" s="7">
        <v>43404.785416666666</v>
      </c>
      <c r="J6100" s="4">
        <f t="shared" si="478"/>
        <v>2018</v>
      </c>
      <c r="K6100" s="4">
        <f t="shared" si="479"/>
        <v>10</v>
      </c>
      <c r="L6100" s="6">
        <f t="shared" si="480"/>
        <v>676988.00000015181</v>
      </c>
      <c r="M6100" s="8">
        <f t="shared" si="476"/>
        <v>11283.133333335863</v>
      </c>
      <c r="N6100" s="8">
        <f t="shared" si="477"/>
        <v>33849.40000000759</v>
      </c>
      <c r="O6100" s="18">
        <v>1</v>
      </c>
      <c r="P6100" s="6" t="s">
        <v>10050</v>
      </c>
      <c r="Q6100" s="6" t="s">
        <v>24</v>
      </c>
    </row>
    <row r="6101" spans="1:17" ht="15">
      <c r="A6101" s="6" t="s">
        <v>17</v>
      </c>
      <c r="B6101" s="6" t="s">
        <v>41</v>
      </c>
      <c r="C6101" s="6" t="s">
        <v>135</v>
      </c>
      <c r="D6101" s="6" t="s">
        <v>10051</v>
      </c>
      <c r="E6101" s="6">
        <v>3</v>
      </c>
      <c r="F6101" s="6" t="s">
        <v>1970</v>
      </c>
      <c r="G6101" s="6" t="s">
        <v>22</v>
      </c>
      <c r="H6101" s="7">
        <v>43405.101388888892</v>
      </c>
      <c r="I6101" s="7">
        <v>43405.018194444441</v>
      </c>
      <c r="J6101" s="4">
        <f t="shared" si="478"/>
        <v>2018</v>
      </c>
      <c r="K6101" s="4">
        <f t="shared" si="479"/>
        <v>11</v>
      </c>
      <c r="L6101" s="6">
        <f t="shared" si="480"/>
        <v>7188.0000005476177</v>
      </c>
      <c r="M6101" s="8">
        <f t="shared" si="476"/>
        <v>119.80000000912696</v>
      </c>
      <c r="N6101" s="8">
        <f t="shared" si="477"/>
        <v>359.40000002738088</v>
      </c>
      <c r="O6101" s="18">
        <v>1</v>
      </c>
      <c r="P6101" s="6" t="s">
        <v>10052</v>
      </c>
      <c r="Q6101" s="6" t="s">
        <v>24</v>
      </c>
    </row>
    <row r="6102" spans="1:17" ht="15">
      <c r="A6102" s="6" t="s">
        <v>17</v>
      </c>
      <c r="B6102" s="6" t="s">
        <v>18</v>
      </c>
      <c r="C6102" s="6" t="s">
        <v>35</v>
      </c>
      <c r="D6102" s="6" t="s">
        <v>6747</v>
      </c>
      <c r="E6102" s="6">
        <v>3</v>
      </c>
      <c r="F6102" s="6" t="s">
        <v>1970</v>
      </c>
      <c r="G6102" s="6" t="s">
        <v>22</v>
      </c>
      <c r="H6102" s="7">
        <v>43409.688263888886</v>
      </c>
      <c r="I6102" s="7">
        <v>43405.375694444447</v>
      </c>
      <c r="J6102" s="4">
        <f t="shared" si="478"/>
        <v>2018</v>
      </c>
      <c r="K6102" s="4">
        <f t="shared" si="479"/>
        <v>11</v>
      </c>
      <c r="L6102" s="6">
        <f t="shared" si="480"/>
        <v>372605.99999951664</v>
      </c>
      <c r="M6102" s="8">
        <f t="shared" si="476"/>
        <v>6210.0999999919441</v>
      </c>
      <c r="N6102" s="8">
        <f t="shared" si="477"/>
        <v>18630.299999975832</v>
      </c>
      <c r="O6102" s="18">
        <v>1</v>
      </c>
      <c r="P6102" s="6" t="s">
        <v>10053</v>
      </c>
      <c r="Q6102" s="6" t="s">
        <v>24</v>
      </c>
    </row>
    <row r="6103" spans="1:17" ht="15">
      <c r="A6103" s="6" t="s">
        <v>17</v>
      </c>
      <c r="B6103" s="6" t="s">
        <v>41</v>
      </c>
      <c r="C6103" s="6" t="s">
        <v>62</v>
      </c>
      <c r="D6103" s="6" t="s">
        <v>292</v>
      </c>
      <c r="E6103" s="6">
        <v>24</v>
      </c>
      <c r="F6103" s="6" t="s">
        <v>1970</v>
      </c>
      <c r="G6103" s="6" t="s">
        <v>22</v>
      </c>
      <c r="H6103" s="7">
        <v>43407.473194444443</v>
      </c>
      <c r="I6103" s="7">
        <v>43405.384027777778</v>
      </c>
      <c r="J6103" s="4">
        <f t="shared" si="478"/>
        <v>2018</v>
      </c>
      <c r="K6103" s="4">
        <f t="shared" si="479"/>
        <v>11</v>
      </c>
      <c r="L6103" s="6">
        <f t="shared" si="480"/>
        <v>180503.99999984074</v>
      </c>
      <c r="M6103" s="8">
        <f t="shared" si="476"/>
        <v>3008.3999999973457</v>
      </c>
      <c r="N6103" s="8">
        <f t="shared" si="477"/>
        <v>72201.599999936298</v>
      </c>
      <c r="O6103" s="18">
        <v>1</v>
      </c>
      <c r="P6103" s="6" t="s">
        <v>10054</v>
      </c>
      <c r="Q6103" s="6" t="s">
        <v>24</v>
      </c>
    </row>
    <row r="6104" spans="1:17" ht="15">
      <c r="A6104" s="6" t="s">
        <v>17</v>
      </c>
      <c r="B6104" s="6" t="s">
        <v>41</v>
      </c>
      <c r="C6104" s="6" t="s">
        <v>42</v>
      </c>
      <c r="D6104" s="6" t="s">
        <v>10055</v>
      </c>
      <c r="E6104" s="6">
        <v>1</v>
      </c>
      <c r="F6104" s="6" t="s">
        <v>1970</v>
      </c>
      <c r="G6104" s="6" t="s">
        <v>22</v>
      </c>
      <c r="H6104" s="7">
        <v>43414.620833333334</v>
      </c>
      <c r="I6104" s="7">
        <v>43405.384722222225</v>
      </c>
      <c r="J6104" s="4">
        <f t="shared" si="478"/>
        <v>2018</v>
      </c>
      <c r="K6104" s="4">
        <f t="shared" si="479"/>
        <v>11</v>
      </c>
      <c r="L6104" s="6">
        <f t="shared" si="480"/>
        <v>797999.9999998603</v>
      </c>
      <c r="M6104" s="8">
        <f t="shared" si="476"/>
        <v>13299.999999997672</v>
      </c>
      <c r="N6104" s="8">
        <f t="shared" si="477"/>
        <v>13299.999999997672</v>
      </c>
      <c r="O6104" s="18">
        <v>1</v>
      </c>
      <c r="P6104" s="6" t="s">
        <v>10056</v>
      </c>
      <c r="Q6104" s="6" t="s">
        <v>24</v>
      </c>
    </row>
    <row r="6105" spans="1:17" ht="15">
      <c r="A6105" s="6" t="s">
        <v>17</v>
      </c>
      <c r="B6105" s="6" t="s">
        <v>18</v>
      </c>
      <c r="C6105" s="6" t="s">
        <v>38</v>
      </c>
      <c r="D6105" s="6" t="s">
        <v>5614</v>
      </c>
      <c r="E6105" s="6">
        <v>1</v>
      </c>
      <c r="F6105" s="6" t="s">
        <v>1970</v>
      </c>
      <c r="G6105" s="6" t="s">
        <v>22</v>
      </c>
      <c r="H6105" s="7">
        <v>43413.706250000003</v>
      </c>
      <c r="I6105" s="7">
        <v>43405.411111111112</v>
      </c>
      <c r="J6105" s="4">
        <f t="shared" si="478"/>
        <v>2018</v>
      </c>
      <c r="K6105" s="4">
        <f t="shared" si="479"/>
        <v>11</v>
      </c>
      <c r="L6105" s="6">
        <f t="shared" si="480"/>
        <v>716700.0000001397</v>
      </c>
      <c r="M6105" s="8">
        <f t="shared" si="476"/>
        <v>11945.000000002328</v>
      </c>
      <c r="N6105" s="8">
        <f t="shared" si="477"/>
        <v>11945.000000002328</v>
      </c>
      <c r="O6105" s="18">
        <v>1</v>
      </c>
      <c r="P6105" s="6" t="s">
        <v>10057</v>
      </c>
      <c r="Q6105" s="6" t="s">
        <v>24</v>
      </c>
    </row>
    <row r="6106" spans="1:17" ht="15">
      <c r="A6106" s="6" t="s">
        <v>17</v>
      </c>
      <c r="B6106" s="6" t="s">
        <v>18</v>
      </c>
      <c r="C6106" s="6" t="s">
        <v>19</v>
      </c>
      <c r="D6106" s="6" t="s">
        <v>10058</v>
      </c>
      <c r="E6106" s="6">
        <v>1</v>
      </c>
      <c r="F6106" s="6" t="s">
        <v>1970</v>
      </c>
      <c r="G6106" s="6" t="s">
        <v>22</v>
      </c>
      <c r="H6106" s="7">
        <v>43410.402083333334</v>
      </c>
      <c r="I6106" s="7">
        <v>43405.413194444445</v>
      </c>
      <c r="J6106" s="4">
        <f t="shared" si="478"/>
        <v>2018</v>
      </c>
      <c r="K6106" s="4">
        <f t="shared" si="479"/>
        <v>11</v>
      </c>
      <c r="L6106" s="6">
        <f t="shared" si="480"/>
        <v>431040.00000001397</v>
      </c>
      <c r="M6106" s="8">
        <f t="shared" si="476"/>
        <v>7184.0000000002328</v>
      </c>
      <c r="N6106" s="8">
        <f t="shared" si="477"/>
        <v>7184.0000000002328</v>
      </c>
      <c r="O6106" s="18">
        <v>1</v>
      </c>
      <c r="P6106" s="6" t="s">
        <v>10059</v>
      </c>
      <c r="Q6106" s="6" t="s">
        <v>24</v>
      </c>
    </row>
    <row r="6107" spans="1:17" ht="15">
      <c r="A6107" s="6" t="s">
        <v>17</v>
      </c>
      <c r="B6107" s="6" t="s">
        <v>18</v>
      </c>
      <c r="C6107" s="6" t="s">
        <v>19</v>
      </c>
      <c r="D6107" s="6" t="s">
        <v>10060</v>
      </c>
      <c r="E6107" s="6">
        <v>1</v>
      </c>
      <c r="F6107" s="6" t="s">
        <v>1970</v>
      </c>
      <c r="G6107" s="6" t="s">
        <v>22</v>
      </c>
      <c r="H6107" s="7">
        <v>43413.646527777775</v>
      </c>
      <c r="I6107" s="7">
        <v>43405.425694444442</v>
      </c>
      <c r="J6107" s="4">
        <f t="shared" si="478"/>
        <v>2018</v>
      </c>
      <c r="K6107" s="4">
        <f t="shared" si="479"/>
        <v>11</v>
      </c>
      <c r="L6107" s="6">
        <f t="shared" si="480"/>
        <v>710279.99999995809</v>
      </c>
      <c r="M6107" s="8">
        <f t="shared" si="476"/>
        <v>11837.999999999302</v>
      </c>
      <c r="N6107" s="8">
        <f t="shared" si="477"/>
        <v>11837.999999999302</v>
      </c>
      <c r="O6107" s="18">
        <v>1</v>
      </c>
      <c r="P6107" s="6" t="s">
        <v>10061</v>
      </c>
      <c r="Q6107" s="6" t="s">
        <v>24</v>
      </c>
    </row>
    <row r="6108" spans="1:17" ht="15">
      <c r="A6108" s="6" t="s">
        <v>17</v>
      </c>
      <c r="B6108" s="6" t="s">
        <v>18</v>
      </c>
      <c r="C6108" s="6" t="s">
        <v>25</v>
      </c>
      <c r="D6108" s="6" t="s">
        <v>10062</v>
      </c>
      <c r="E6108" s="6">
        <v>1</v>
      </c>
      <c r="F6108" s="6" t="s">
        <v>1970</v>
      </c>
      <c r="G6108" s="6" t="s">
        <v>22</v>
      </c>
      <c r="H6108" s="7">
        <v>43410.369444444441</v>
      </c>
      <c r="I6108" s="7">
        <v>43405.426388888889</v>
      </c>
      <c r="J6108" s="4">
        <f t="shared" si="478"/>
        <v>2018</v>
      </c>
      <c r="K6108" s="4">
        <f t="shared" si="479"/>
        <v>11</v>
      </c>
      <c r="L6108" s="6">
        <f t="shared" si="480"/>
        <v>427079.99999967869</v>
      </c>
      <c r="M6108" s="8">
        <f t="shared" si="476"/>
        <v>7117.9999999946449</v>
      </c>
      <c r="N6108" s="8">
        <f t="shared" si="477"/>
        <v>7117.9999999946449</v>
      </c>
      <c r="O6108" s="18">
        <v>1</v>
      </c>
      <c r="P6108" s="6" t="s">
        <v>10063</v>
      </c>
      <c r="Q6108" s="6" t="s">
        <v>24</v>
      </c>
    </row>
    <row r="6109" spans="1:17" ht="15">
      <c r="A6109" s="6" t="s">
        <v>17</v>
      </c>
      <c r="B6109" s="6" t="s">
        <v>18</v>
      </c>
      <c r="C6109" s="6" t="s">
        <v>25</v>
      </c>
      <c r="D6109" s="6" t="s">
        <v>10064</v>
      </c>
      <c r="E6109" s="6">
        <v>1</v>
      </c>
      <c r="F6109" s="6" t="s">
        <v>1970</v>
      </c>
      <c r="G6109" s="6" t="s">
        <v>22</v>
      </c>
      <c r="H6109" s="7">
        <v>43414.336805555555</v>
      </c>
      <c r="I6109" s="7">
        <v>43405.429861111108</v>
      </c>
      <c r="J6109" s="4">
        <f t="shared" si="478"/>
        <v>2018</v>
      </c>
      <c r="K6109" s="4">
        <f t="shared" si="479"/>
        <v>11</v>
      </c>
      <c r="L6109" s="6">
        <f t="shared" si="480"/>
        <v>769560.00000019558</v>
      </c>
      <c r="M6109" s="8">
        <f t="shared" si="476"/>
        <v>12826.00000000326</v>
      </c>
      <c r="N6109" s="8">
        <f t="shared" si="477"/>
        <v>12826.00000000326</v>
      </c>
      <c r="O6109" s="18">
        <v>1</v>
      </c>
      <c r="P6109" s="6" t="s">
        <v>10065</v>
      </c>
      <c r="Q6109" s="6" t="s">
        <v>24</v>
      </c>
    </row>
    <row r="6110" spans="1:17" ht="15">
      <c r="A6110" s="6" t="s">
        <v>17</v>
      </c>
      <c r="B6110" s="6" t="s">
        <v>41</v>
      </c>
      <c r="C6110" s="6" t="s">
        <v>129</v>
      </c>
      <c r="D6110" s="6" t="s">
        <v>10066</v>
      </c>
      <c r="E6110" s="6">
        <v>1</v>
      </c>
      <c r="F6110" s="6" t="s">
        <v>1970</v>
      </c>
      <c r="G6110" s="6" t="s">
        <v>22</v>
      </c>
      <c r="H6110" s="7">
        <v>43414.450694444444</v>
      </c>
      <c r="I6110" s="7">
        <v>43405.453472222223</v>
      </c>
      <c r="J6110" s="4">
        <f t="shared" si="478"/>
        <v>2018</v>
      </c>
      <c r="K6110" s="4">
        <f t="shared" si="479"/>
        <v>11</v>
      </c>
      <c r="L6110" s="6">
        <f t="shared" si="480"/>
        <v>777359.99999984633</v>
      </c>
      <c r="M6110" s="8">
        <f t="shared" si="476"/>
        <v>12955.999999997439</v>
      </c>
      <c r="N6110" s="8">
        <f t="shared" si="477"/>
        <v>12955.999999997439</v>
      </c>
      <c r="O6110" s="18">
        <v>1</v>
      </c>
      <c r="P6110" s="6" t="s">
        <v>10067</v>
      </c>
      <c r="Q6110" s="6" t="s">
        <v>24</v>
      </c>
    </row>
    <row r="6111" spans="1:17" ht="15">
      <c r="A6111" s="6" t="s">
        <v>17</v>
      </c>
      <c r="B6111" s="6" t="s">
        <v>18</v>
      </c>
      <c r="C6111" s="6" t="s">
        <v>35</v>
      </c>
      <c r="D6111" s="6" t="s">
        <v>10068</v>
      </c>
      <c r="E6111" s="6">
        <v>1</v>
      </c>
      <c r="F6111" s="6" t="s">
        <v>1970</v>
      </c>
      <c r="G6111" s="6" t="s">
        <v>22</v>
      </c>
      <c r="H6111" s="7">
        <v>43413.647916666669</v>
      </c>
      <c r="I6111" s="7">
        <v>43405.460416666669</v>
      </c>
      <c r="J6111" s="4">
        <f t="shared" si="478"/>
        <v>2018</v>
      </c>
      <c r="K6111" s="4">
        <f t="shared" si="479"/>
        <v>11</v>
      </c>
      <c r="L6111" s="6">
        <f t="shared" si="480"/>
        <v>707400</v>
      </c>
      <c r="M6111" s="8">
        <f t="shared" si="476"/>
        <v>11790</v>
      </c>
      <c r="N6111" s="8">
        <f t="shared" si="477"/>
        <v>11790</v>
      </c>
      <c r="O6111" s="18">
        <v>1</v>
      </c>
      <c r="P6111" s="6" t="s">
        <v>10069</v>
      </c>
      <c r="Q6111" s="6" t="s">
        <v>24</v>
      </c>
    </row>
    <row r="6112" spans="1:17" ht="15">
      <c r="A6112" s="6" t="s">
        <v>17</v>
      </c>
      <c r="B6112" s="6" t="s">
        <v>41</v>
      </c>
      <c r="C6112" s="6" t="s">
        <v>62</v>
      </c>
      <c r="D6112" s="6" t="s">
        <v>2835</v>
      </c>
      <c r="E6112" s="6">
        <v>560</v>
      </c>
      <c r="F6112" s="6" t="s">
        <v>1970</v>
      </c>
      <c r="G6112" s="6" t="s">
        <v>22</v>
      </c>
      <c r="H6112" s="7">
        <v>43414.45208333333</v>
      </c>
      <c r="I6112" s="7">
        <v>43405.474305555559</v>
      </c>
      <c r="J6112" s="4">
        <f t="shared" si="478"/>
        <v>2018</v>
      </c>
      <c r="K6112" s="4">
        <f t="shared" si="479"/>
        <v>11</v>
      </c>
      <c r="L6112" s="6">
        <f t="shared" si="480"/>
        <v>775679.9999993993</v>
      </c>
      <c r="M6112" s="8">
        <f t="shared" si="476"/>
        <v>12927.999999989988</v>
      </c>
      <c r="N6112" s="8">
        <f t="shared" si="477"/>
        <v>7239679.9999943934</v>
      </c>
      <c r="O6112" s="18">
        <v>1</v>
      </c>
      <c r="P6112" s="6" t="s">
        <v>10070</v>
      </c>
      <c r="Q6112" s="6" t="s">
        <v>24</v>
      </c>
    </row>
    <row r="6113" spans="1:17" ht="15">
      <c r="A6113" s="6" t="s">
        <v>17</v>
      </c>
      <c r="B6113" s="6" t="s">
        <v>18</v>
      </c>
      <c r="C6113" s="6" t="s">
        <v>19</v>
      </c>
      <c r="D6113" s="6" t="s">
        <v>10071</v>
      </c>
      <c r="E6113" s="6">
        <v>1</v>
      </c>
      <c r="F6113" s="6" t="s">
        <v>1970</v>
      </c>
      <c r="G6113" s="6" t="s">
        <v>22</v>
      </c>
      <c r="H6113" s="7">
        <v>43413.71875</v>
      </c>
      <c r="I6113" s="7">
        <v>43405.475694444445</v>
      </c>
      <c r="J6113" s="4">
        <f t="shared" si="478"/>
        <v>2018</v>
      </c>
      <c r="K6113" s="4">
        <f t="shared" si="479"/>
        <v>11</v>
      </c>
      <c r="L6113" s="6">
        <f t="shared" si="480"/>
        <v>712199.99999993015</v>
      </c>
      <c r="M6113" s="8">
        <f t="shared" si="476"/>
        <v>11869.999999998836</v>
      </c>
      <c r="N6113" s="8">
        <f t="shared" si="477"/>
        <v>11869.999999998836</v>
      </c>
      <c r="O6113" s="18">
        <v>1</v>
      </c>
      <c r="P6113" s="6" t="s">
        <v>10072</v>
      </c>
      <c r="Q6113" s="6" t="s">
        <v>24</v>
      </c>
    </row>
    <row r="6114" spans="1:17" ht="15">
      <c r="A6114" s="6" t="s">
        <v>17</v>
      </c>
      <c r="B6114" s="6" t="s">
        <v>41</v>
      </c>
      <c r="C6114" s="6" t="s">
        <v>62</v>
      </c>
      <c r="D6114" s="6" t="s">
        <v>10073</v>
      </c>
      <c r="E6114" s="6">
        <v>1</v>
      </c>
      <c r="F6114" s="6" t="s">
        <v>1970</v>
      </c>
      <c r="G6114" s="6" t="s">
        <v>22</v>
      </c>
      <c r="H6114" s="7">
        <v>43412.773611111108</v>
      </c>
      <c r="I6114" s="7">
        <v>43405.475694444445</v>
      </c>
      <c r="J6114" s="4">
        <f t="shared" si="478"/>
        <v>2018</v>
      </c>
      <c r="K6114" s="4">
        <f t="shared" si="479"/>
        <v>11</v>
      </c>
      <c r="L6114" s="6">
        <f t="shared" si="480"/>
        <v>630539.99999966472</v>
      </c>
      <c r="M6114" s="8">
        <f t="shared" si="476"/>
        <v>10508.999999994412</v>
      </c>
      <c r="N6114" s="8">
        <f t="shared" si="477"/>
        <v>10508.999999994412</v>
      </c>
      <c r="O6114" s="18">
        <v>1</v>
      </c>
      <c r="P6114" s="6" t="s">
        <v>10074</v>
      </c>
      <c r="Q6114" s="6" t="s">
        <v>24</v>
      </c>
    </row>
    <row r="6115" spans="1:17" ht="15">
      <c r="A6115" s="6" t="s">
        <v>17</v>
      </c>
      <c r="B6115" s="6" t="s">
        <v>41</v>
      </c>
      <c r="C6115" s="6" t="s">
        <v>62</v>
      </c>
      <c r="D6115" s="6" t="s">
        <v>10075</v>
      </c>
      <c r="E6115" s="6">
        <v>1</v>
      </c>
      <c r="F6115" s="6" t="s">
        <v>1970</v>
      </c>
      <c r="G6115" s="6" t="s">
        <v>22</v>
      </c>
      <c r="H6115" s="7">
        <v>43414.338888888888</v>
      </c>
      <c r="I6115" s="7">
        <v>43405.476388888892</v>
      </c>
      <c r="J6115" s="4">
        <f t="shared" si="478"/>
        <v>2018</v>
      </c>
      <c r="K6115" s="4">
        <f t="shared" si="479"/>
        <v>11</v>
      </c>
      <c r="L6115" s="6">
        <f t="shared" si="480"/>
        <v>765719.99999962281</v>
      </c>
      <c r="M6115" s="8">
        <f t="shared" si="476"/>
        <v>12761.999999993714</v>
      </c>
      <c r="N6115" s="8">
        <f t="shared" si="477"/>
        <v>12761.999999993714</v>
      </c>
      <c r="O6115" s="18">
        <v>1</v>
      </c>
      <c r="P6115" s="6" t="s">
        <v>10076</v>
      </c>
      <c r="Q6115" s="6" t="s">
        <v>24</v>
      </c>
    </row>
    <row r="6116" spans="1:17" ht="15">
      <c r="A6116" s="6" t="s">
        <v>17</v>
      </c>
      <c r="B6116" s="6" t="s">
        <v>41</v>
      </c>
      <c r="C6116" s="6" t="s">
        <v>129</v>
      </c>
      <c r="D6116" s="6" t="s">
        <v>10077</v>
      </c>
      <c r="E6116" s="6">
        <v>1</v>
      </c>
      <c r="F6116" s="6" t="s">
        <v>1970</v>
      </c>
      <c r="G6116" s="6" t="s">
        <v>22</v>
      </c>
      <c r="H6116" s="7">
        <v>43414.366666666669</v>
      </c>
      <c r="I6116" s="7">
        <v>43405.477083333331</v>
      </c>
      <c r="J6116" s="4">
        <f t="shared" si="478"/>
        <v>2018</v>
      </c>
      <c r="K6116" s="4">
        <f t="shared" si="479"/>
        <v>11</v>
      </c>
      <c r="L6116" s="6">
        <f t="shared" si="480"/>
        <v>768060.00000033528</v>
      </c>
      <c r="M6116" s="8">
        <f t="shared" si="476"/>
        <v>12801.000000005588</v>
      </c>
      <c r="N6116" s="8">
        <f t="shared" si="477"/>
        <v>12801.000000005588</v>
      </c>
      <c r="O6116" s="18">
        <v>1</v>
      </c>
      <c r="P6116" s="6" t="s">
        <v>10078</v>
      </c>
      <c r="Q6116" s="6" t="s">
        <v>24</v>
      </c>
    </row>
    <row r="6117" spans="1:17" ht="15">
      <c r="A6117" s="6" t="s">
        <v>17</v>
      </c>
      <c r="B6117" s="6" t="s">
        <v>41</v>
      </c>
      <c r="C6117" s="6" t="s">
        <v>42</v>
      </c>
      <c r="D6117" s="6" t="s">
        <v>10079</v>
      </c>
      <c r="E6117" s="6">
        <v>1</v>
      </c>
      <c r="F6117" s="6" t="s">
        <v>1970</v>
      </c>
      <c r="G6117" s="6" t="s">
        <v>22</v>
      </c>
      <c r="H6117" s="7">
        <v>43410.586805555555</v>
      </c>
      <c r="I6117" s="7">
        <v>43405.48333333333</v>
      </c>
      <c r="J6117" s="4">
        <f t="shared" si="478"/>
        <v>2018</v>
      </c>
      <c r="K6117" s="4">
        <f t="shared" si="479"/>
        <v>11</v>
      </c>
      <c r="L6117" s="6">
        <f t="shared" si="480"/>
        <v>440940.00000022352</v>
      </c>
      <c r="M6117" s="8">
        <f t="shared" si="476"/>
        <v>7349.0000000037253</v>
      </c>
      <c r="N6117" s="8">
        <f t="shared" si="477"/>
        <v>7349.0000000037253</v>
      </c>
      <c r="O6117" s="18">
        <v>1</v>
      </c>
      <c r="P6117" s="6" t="s">
        <v>10080</v>
      </c>
      <c r="Q6117" s="6" t="s">
        <v>24</v>
      </c>
    </row>
    <row r="6118" spans="1:17" ht="15">
      <c r="A6118" s="6" t="s">
        <v>17</v>
      </c>
      <c r="B6118" s="6" t="s">
        <v>41</v>
      </c>
      <c r="C6118" s="6" t="s">
        <v>129</v>
      </c>
      <c r="D6118" s="6" t="s">
        <v>10081</v>
      </c>
      <c r="E6118" s="6">
        <v>1</v>
      </c>
      <c r="F6118" s="6" t="s">
        <v>1970</v>
      </c>
      <c r="G6118" s="6" t="s">
        <v>22</v>
      </c>
      <c r="H6118" s="7">
        <v>43413.357638888891</v>
      </c>
      <c r="I6118" s="7">
        <v>43405.490277777775</v>
      </c>
      <c r="J6118" s="4">
        <f t="shared" si="478"/>
        <v>2018</v>
      </c>
      <c r="K6118" s="4">
        <f t="shared" si="479"/>
        <v>11</v>
      </c>
      <c r="L6118" s="6">
        <f t="shared" si="480"/>
        <v>679740.00000036322</v>
      </c>
      <c r="M6118" s="8">
        <f t="shared" si="476"/>
        <v>11329.000000006054</v>
      </c>
      <c r="N6118" s="8">
        <f t="shared" si="477"/>
        <v>11329.000000006054</v>
      </c>
      <c r="O6118" s="18">
        <v>1</v>
      </c>
      <c r="P6118" s="6" t="s">
        <v>10082</v>
      </c>
      <c r="Q6118" s="6" t="s">
        <v>24</v>
      </c>
    </row>
    <row r="6119" spans="1:17" ht="15">
      <c r="A6119" s="6" t="s">
        <v>17</v>
      </c>
      <c r="B6119" s="6" t="s">
        <v>41</v>
      </c>
      <c r="C6119" s="6" t="s">
        <v>62</v>
      </c>
      <c r="D6119" s="6" t="s">
        <v>2103</v>
      </c>
      <c r="E6119" s="6">
        <v>14</v>
      </c>
      <c r="F6119" s="6" t="s">
        <v>1970</v>
      </c>
      <c r="G6119" s="6" t="s">
        <v>22</v>
      </c>
      <c r="H6119" s="7">
        <v>43406.818796296298</v>
      </c>
      <c r="I6119" s="7">
        <v>43405.512499999997</v>
      </c>
      <c r="J6119" s="4">
        <f t="shared" si="478"/>
        <v>2018</v>
      </c>
      <c r="K6119" s="4">
        <f t="shared" si="479"/>
        <v>11</v>
      </c>
      <c r="L6119" s="6">
        <f t="shared" si="480"/>
        <v>112864.00000043213</v>
      </c>
      <c r="M6119" s="8">
        <f t="shared" si="476"/>
        <v>1881.0666666738689</v>
      </c>
      <c r="N6119" s="8">
        <f t="shared" si="477"/>
        <v>26334.933333434165</v>
      </c>
      <c r="O6119" s="18">
        <v>1</v>
      </c>
      <c r="P6119" s="6" t="s">
        <v>10083</v>
      </c>
      <c r="Q6119" s="6" t="s">
        <v>24</v>
      </c>
    </row>
    <row r="6120" spans="1:17" ht="15">
      <c r="A6120" s="6" t="s">
        <v>17</v>
      </c>
      <c r="B6120" s="6" t="s">
        <v>18</v>
      </c>
      <c r="C6120" s="6" t="s">
        <v>35</v>
      </c>
      <c r="D6120" s="6" t="s">
        <v>10084</v>
      </c>
      <c r="E6120" s="6">
        <v>1</v>
      </c>
      <c r="F6120" s="6" t="s">
        <v>1970</v>
      </c>
      <c r="G6120" s="6" t="s">
        <v>97</v>
      </c>
      <c r="H6120" s="7">
        <v>43410.787499999999</v>
      </c>
      <c r="I6120" s="7">
        <v>43405.537905092591</v>
      </c>
      <c r="J6120" s="4">
        <f t="shared" si="478"/>
        <v>2018</v>
      </c>
      <c r="K6120" s="4">
        <f t="shared" si="479"/>
        <v>11</v>
      </c>
      <c r="L6120" s="6">
        <f t="shared" si="480"/>
        <v>453564.99999999069</v>
      </c>
      <c r="M6120" s="8">
        <f t="shared" si="476"/>
        <v>7559.4166666665114</v>
      </c>
      <c r="N6120" s="8">
        <f t="shared" si="477"/>
        <v>7559.4166666665114</v>
      </c>
      <c r="O6120" s="18">
        <v>1</v>
      </c>
      <c r="P6120" s="6" t="s">
        <v>10085</v>
      </c>
      <c r="Q6120" s="6" t="s">
        <v>24</v>
      </c>
    </row>
    <row r="6121" spans="1:17" ht="15">
      <c r="A6121" s="6" t="s">
        <v>29</v>
      </c>
      <c r="B6121" s="6" t="s">
        <v>87</v>
      </c>
      <c r="C6121" s="6" t="s">
        <v>197</v>
      </c>
      <c r="D6121" s="6" t="s">
        <v>1756</v>
      </c>
      <c r="E6121" s="6">
        <v>21</v>
      </c>
      <c r="F6121" s="6" t="s">
        <v>125</v>
      </c>
      <c r="G6121" s="6" t="s">
        <v>22</v>
      </c>
      <c r="H6121" s="7">
        <v>43405.576631944445</v>
      </c>
      <c r="I6121" s="7">
        <v>43405.540277777778</v>
      </c>
      <c r="J6121" s="4">
        <f t="shared" si="478"/>
        <v>2018</v>
      </c>
      <c r="K6121" s="4">
        <f t="shared" si="479"/>
        <v>11</v>
      </c>
      <c r="L6121" s="6">
        <f t="shared" si="480"/>
        <v>3140.9999999916181</v>
      </c>
      <c r="M6121" s="8">
        <f t="shared" si="476"/>
        <v>52.349999999860302</v>
      </c>
      <c r="N6121" s="8">
        <f t="shared" si="477"/>
        <v>1099.3499999970663</v>
      </c>
      <c r="O6121" s="18">
        <v>1</v>
      </c>
      <c r="P6121" s="6" t="s">
        <v>10086</v>
      </c>
      <c r="Q6121" s="6" t="s">
        <v>24</v>
      </c>
    </row>
    <row r="6122" spans="1:17" ht="15">
      <c r="A6122" s="6" t="s">
        <v>17</v>
      </c>
      <c r="B6122" s="6" t="s">
        <v>18</v>
      </c>
      <c r="C6122" s="6" t="s">
        <v>19</v>
      </c>
      <c r="D6122" s="6" t="s">
        <v>10087</v>
      </c>
      <c r="E6122" s="6">
        <v>1</v>
      </c>
      <c r="F6122" s="6" t="s">
        <v>1970</v>
      </c>
      <c r="G6122" s="6" t="s">
        <v>22</v>
      </c>
      <c r="H6122" s="7">
        <v>43413.638194444444</v>
      </c>
      <c r="I6122" s="7">
        <v>43405.54791666667</v>
      </c>
      <c r="J6122" s="4">
        <f t="shared" si="478"/>
        <v>2018</v>
      </c>
      <c r="K6122" s="4">
        <f t="shared" si="479"/>
        <v>11</v>
      </c>
      <c r="L6122" s="6">
        <f t="shared" si="480"/>
        <v>698999.99999965075</v>
      </c>
      <c r="M6122" s="8">
        <f t="shared" si="476"/>
        <v>11649.999999994179</v>
      </c>
      <c r="N6122" s="8">
        <f t="shared" si="477"/>
        <v>11649.999999994179</v>
      </c>
      <c r="O6122" s="18">
        <v>1</v>
      </c>
      <c r="P6122" s="6" t="s">
        <v>10088</v>
      </c>
      <c r="Q6122" s="6" t="s">
        <v>24</v>
      </c>
    </row>
    <row r="6123" spans="1:17" ht="15">
      <c r="A6123" s="6" t="s">
        <v>17</v>
      </c>
      <c r="B6123" s="6" t="s">
        <v>41</v>
      </c>
      <c r="C6123" s="6" t="s">
        <v>42</v>
      </c>
      <c r="D6123" s="6" t="s">
        <v>10089</v>
      </c>
      <c r="E6123" s="6">
        <v>1</v>
      </c>
      <c r="F6123" s="6" t="s">
        <v>1970</v>
      </c>
      <c r="G6123" s="6" t="s">
        <v>22</v>
      </c>
      <c r="H6123" s="7">
        <v>43410.396527777775</v>
      </c>
      <c r="I6123" s="7">
        <v>43405.609027777777</v>
      </c>
      <c r="J6123" s="4">
        <f t="shared" si="478"/>
        <v>2018</v>
      </c>
      <c r="K6123" s="4">
        <f t="shared" si="479"/>
        <v>11</v>
      </c>
      <c r="L6123" s="6">
        <f t="shared" si="480"/>
        <v>413639.99999987427</v>
      </c>
      <c r="M6123" s="8">
        <f t="shared" si="476"/>
        <v>6893.9999999979045</v>
      </c>
      <c r="N6123" s="8">
        <f t="shared" si="477"/>
        <v>6893.9999999979045</v>
      </c>
      <c r="O6123" s="18">
        <v>1</v>
      </c>
      <c r="P6123" s="6" t="s">
        <v>10090</v>
      </c>
      <c r="Q6123" s="6" t="s">
        <v>24</v>
      </c>
    </row>
    <row r="6124" spans="1:17" ht="15">
      <c r="A6124" s="6" t="s">
        <v>17</v>
      </c>
      <c r="B6124" s="6" t="s">
        <v>18</v>
      </c>
      <c r="C6124" s="6" t="s">
        <v>25</v>
      </c>
      <c r="D6124" s="6" t="s">
        <v>10091</v>
      </c>
      <c r="E6124" s="6">
        <v>1</v>
      </c>
      <c r="F6124" s="6" t="s">
        <v>1970</v>
      </c>
      <c r="G6124" s="6" t="s">
        <v>22</v>
      </c>
      <c r="H6124" s="7">
        <v>43415.637499999997</v>
      </c>
      <c r="I6124" s="7">
        <v>43405.625</v>
      </c>
      <c r="J6124" s="4">
        <f t="shared" si="478"/>
        <v>2018</v>
      </c>
      <c r="K6124" s="4">
        <f t="shared" si="479"/>
        <v>11</v>
      </c>
      <c r="L6124" s="6">
        <f t="shared" si="480"/>
        <v>865079.99999974854</v>
      </c>
      <c r="M6124" s="8">
        <f t="shared" si="476"/>
        <v>14417.999999995809</v>
      </c>
      <c r="N6124" s="8">
        <f t="shared" si="477"/>
        <v>14417.999999995809</v>
      </c>
      <c r="O6124" s="18">
        <v>1</v>
      </c>
      <c r="P6124" s="6" t="s">
        <v>10092</v>
      </c>
      <c r="Q6124" s="6" t="s">
        <v>24</v>
      </c>
    </row>
    <row r="6125" spans="1:17" ht="15">
      <c r="A6125" s="6" t="s">
        <v>17</v>
      </c>
      <c r="B6125" s="6" t="s">
        <v>55</v>
      </c>
      <c r="C6125" s="6" t="s">
        <v>56</v>
      </c>
      <c r="D6125" s="6" t="s">
        <v>219</v>
      </c>
      <c r="E6125" s="6">
        <v>303</v>
      </c>
      <c r="F6125" s="6" t="s">
        <v>1970</v>
      </c>
      <c r="G6125" s="6" t="s">
        <v>22</v>
      </c>
      <c r="H6125" s="7">
        <v>43405.654270833336</v>
      </c>
      <c r="I6125" s="7">
        <v>43405.629687499997</v>
      </c>
      <c r="J6125" s="4">
        <f t="shared" si="478"/>
        <v>2018</v>
      </c>
      <c r="K6125" s="4">
        <f t="shared" si="479"/>
        <v>11</v>
      </c>
      <c r="L6125" s="6">
        <f t="shared" si="480"/>
        <v>2124.0000005112961</v>
      </c>
      <c r="M6125" s="8">
        <f t="shared" si="476"/>
        <v>35.400000008521602</v>
      </c>
      <c r="N6125" s="8">
        <f t="shared" si="477"/>
        <v>10726.200002582045</v>
      </c>
      <c r="O6125" s="18">
        <v>1</v>
      </c>
      <c r="P6125" s="6" t="s">
        <v>10093</v>
      </c>
      <c r="Q6125" s="6" t="s">
        <v>24</v>
      </c>
    </row>
    <row r="6126" spans="1:17" ht="15">
      <c r="A6126" s="6" t="s">
        <v>17</v>
      </c>
      <c r="B6126" s="6" t="s">
        <v>41</v>
      </c>
      <c r="C6126" s="6" t="s">
        <v>42</v>
      </c>
      <c r="D6126" s="6" t="s">
        <v>10094</v>
      </c>
      <c r="E6126" s="6">
        <v>1</v>
      </c>
      <c r="F6126" s="6" t="s">
        <v>1970</v>
      </c>
      <c r="G6126" s="6" t="s">
        <v>22</v>
      </c>
      <c r="H6126" s="7">
        <v>43409.772916666669</v>
      </c>
      <c r="I6126" s="7">
        <v>43405.643750000003</v>
      </c>
      <c r="J6126" s="4">
        <f t="shared" si="478"/>
        <v>2018</v>
      </c>
      <c r="K6126" s="4">
        <f t="shared" si="479"/>
        <v>11</v>
      </c>
      <c r="L6126" s="6">
        <f t="shared" si="480"/>
        <v>356759.99999991618</v>
      </c>
      <c r="M6126" s="8">
        <f t="shared" si="476"/>
        <v>5945.999999998603</v>
      </c>
      <c r="N6126" s="8">
        <f t="shared" si="477"/>
        <v>5945.999999998603</v>
      </c>
      <c r="O6126" s="18">
        <v>1</v>
      </c>
      <c r="P6126" s="6" t="s">
        <v>10095</v>
      </c>
      <c r="Q6126" s="6" t="s">
        <v>24</v>
      </c>
    </row>
    <row r="6127" spans="1:17" ht="15">
      <c r="A6127" s="6" t="s">
        <v>17</v>
      </c>
      <c r="B6127" s="6" t="s">
        <v>55</v>
      </c>
      <c r="C6127" s="6" t="s">
        <v>59</v>
      </c>
      <c r="D6127" s="6" t="s">
        <v>10096</v>
      </c>
      <c r="E6127" s="6">
        <v>2</v>
      </c>
      <c r="F6127" s="6" t="s">
        <v>1970</v>
      </c>
      <c r="G6127" s="6" t="s">
        <v>22</v>
      </c>
      <c r="H6127" s="7">
        <v>43413.430879629632</v>
      </c>
      <c r="I6127" s="7">
        <v>43405.651724537034</v>
      </c>
      <c r="J6127" s="4">
        <f t="shared" si="478"/>
        <v>2018</v>
      </c>
      <c r="K6127" s="4">
        <f t="shared" si="479"/>
        <v>11</v>
      </c>
      <c r="L6127" s="6">
        <f t="shared" si="480"/>
        <v>672119.00000043679</v>
      </c>
      <c r="M6127" s="8">
        <f t="shared" si="476"/>
        <v>11201.983333340613</v>
      </c>
      <c r="N6127" s="8">
        <f t="shared" si="477"/>
        <v>22403.966666681226</v>
      </c>
      <c r="O6127" s="18">
        <v>1</v>
      </c>
      <c r="P6127" s="6" t="s">
        <v>10097</v>
      </c>
      <c r="Q6127" s="6" t="s">
        <v>24</v>
      </c>
    </row>
    <row r="6128" spans="1:17" ht="15">
      <c r="A6128" s="6" t="s">
        <v>17</v>
      </c>
      <c r="B6128" s="6" t="s">
        <v>55</v>
      </c>
      <c r="C6128" s="6" t="s">
        <v>59</v>
      </c>
      <c r="D6128" s="6" t="s">
        <v>1718</v>
      </c>
      <c r="E6128" s="6">
        <v>76</v>
      </c>
      <c r="F6128" s="6" t="s">
        <v>1970</v>
      </c>
      <c r="G6128" s="6" t="s">
        <v>22</v>
      </c>
      <c r="H6128" s="7">
        <v>43406.808148148149</v>
      </c>
      <c r="I6128" s="7">
        <v>43405.651724537034</v>
      </c>
      <c r="J6128" s="4">
        <f t="shared" si="478"/>
        <v>2018</v>
      </c>
      <c r="K6128" s="4">
        <f t="shared" si="479"/>
        <v>11</v>
      </c>
      <c r="L6128" s="6">
        <f t="shared" si="480"/>
        <v>99915.000000363216</v>
      </c>
      <c r="M6128" s="8">
        <f t="shared" si="476"/>
        <v>1665.2500000060536</v>
      </c>
      <c r="N6128" s="8">
        <f t="shared" si="477"/>
        <v>126559.00000046007</v>
      </c>
      <c r="O6128" s="18">
        <v>1</v>
      </c>
      <c r="P6128" s="6" t="s">
        <v>10098</v>
      </c>
      <c r="Q6128" s="6" t="s">
        <v>24</v>
      </c>
    </row>
    <row r="6129" spans="1:17" ht="15">
      <c r="A6129" s="6" t="s">
        <v>17</v>
      </c>
      <c r="B6129" s="6" t="s">
        <v>55</v>
      </c>
      <c r="C6129" s="6" t="s">
        <v>59</v>
      </c>
      <c r="D6129" s="6" t="s">
        <v>10099</v>
      </c>
      <c r="E6129" s="6">
        <v>2</v>
      </c>
      <c r="F6129" s="6" t="s">
        <v>1970</v>
      </c>
      <c r="G6129" s="6" t="s">
        <v>22</v>
      </c>
      <c r="H6129" s="7">
        <v>43413.354131944441</v>
      </c>
      <c r="I6129" s="7">
        <v>43405.651724537034</v>
      </c>
      <c r="J6129" s="4">
        <f t="shared" si="478"/>
        <v>2018</v>
      </c>
      <c r="K6129" s="4">
        <f t="shared" si="479"/>
        <v>11</v>
      </c>
      <c r="L6129" s="6">
        <f t="shared" si="480"/>
        <v>665487.99999996554</v>
      </c>
      <c r="M6129" s="8">
        <f t="shared" si="476"/>
        <v>11091.466666666092</v>
      </c>
      <c r="N6129" s="8">
        <f t="shared" si="477"/>
        <v>22182.933333332185</v>
      </c>
      <c r="O6129" s="18">
        <v>1</v>
      </c>
      <c r="P6129" s="6" t="s">
        <v>10100</v>
      </c>
      <c r="Q6129" s="6" t="s">
        <v>24</v>
      </c>
    </row>
    <row r="6130" spans="1:17" ht="15">
      <c r="A6130" s="6" t="s">
        <v>17</v>
      </c>
      <c r="B6130" s="6" t="s">
        <v>55</v>
      </c>
      <c r="C6130" s="6" t="s">
        <v>59</v>
      </c>
      <c r="D6130" s="6" t="s">
        <v>10101</v>
      </c>
      <c r="E6130" s="6">
        <v>2</v>
      </c>
      <c r="F6130" s="6" t="s">
        <v>1970</v>
      </c>
      <c r="G6130" s="6" t="s">
        <v>22</v>
      </c>
      <c r="H6130" s="7">
        <v>43411.441435185188</v>
      </c>
      <c r="I6130" s="7">
        <v>43405.651724537034</v>
      </c>
      <c r="J6130" s="4">
        <f t="shared" si="478"/>
        <v>2018</v>
      </c>
      <c r="K6130" s="4">
        <f t="shared" si="479"/>
        <v>11</v>
      </c>
      <c r="L6130" s="6">
        <f t="shared" si="480"/>
        <v>500231.00000051782</v>
      </c>
      <c r="M6130" s="8">
        <f t="shared" si="476"/>
        <v>8337.1833333419636</v>
      </c>
      <c r="N6130" s="8">
        <f t="shared" si="477"/>
        <v>16674.366666683927</v>
      </c>
      <c r="O6130" s="18">
        <v>1</v>
      </c>
      <c r="P6130" s="6" t="s">
        <v>10102</v>
      </c>
      <c r="Q6130" s="6" t="s">
        <v>24</v>
      </c>
    </row>
    <row r="6131" spans="1:17" ht="15">
      <c r="A6131" s="6" t="s">
        <v>17</v>
      </c>
      <c r="B6131" s="6" t="s">
        <v>55</v>
      </c>
      <c r="C6131" s="6" t="s">
        <v>59</v>
      </c>
      <c r="D6131" s="6" t="s">
        <v>10103</v>
      </c>
      <c r="E6131" s="6">
        <v>1</v>
      </c>
      <c r="F6131" s="6" t="s">
        <v>1970</v>
      </c>
      <c r="G6131" s="6" t="s">
        <v>22</v>
      </c>
      <c r="H6131" s="7">
        <v>43405.828472222223</v>
      </c>
      <c r="I6131" s="7">
        <v>43405.651724537034</v>
      </c>
      <c r="J6131" s="4">
        <f t="shared" si="478"/>
        <v>2018</v>
      </c>
      <c r="K6131" s="4">
        <f t="shared" si="479"/>
        <v>11</v>
      </c>
      <c r="L6131" s="6">
        <f t="shared" si="480"/>
        <v>15271.000000345521</v>
      </c>
      <c r="M6131" s="8">
        <f t="shared" si="476"/>
        <v>254.51666667242534</v>
      </c>
      <c r="N6131" s="8">
        <f t="shared" si="477"/>
        <v>254.51666667242534</v>
      </c>
      <c r="O6131" s="18">
        <v>1</v>
      </c>
      <c r="P6131" s="6" t="s">
        <v>10104</v>
      </c>
      <c r="Q6131" s="6" t="s">
        <v>24</v>
      </c>
    </row>
    <row r="6132" spans="1:17" ht="15">
      <c r="A6132" s="6" t="s">
        <v>17</v>
      </c>
      <c r="B6132" s="6" t="s">
        <v>55</v>
      </c>
      <c r="C6132" s="6" t="s">
        <v>59</v>
      </c>
      <c r="D6132" s="6" t="s">
        <v>10105</v>
      </c>
      <c r="E6132" s="6">
        <v>1</v>
      </c>
      <c r="F6132" s="6" t="s">
        <v>1970</v>
      </c>
      <c r="G6132" s="6" t="s">
        <v>22</v>
      </c>
      <c r="H6132" s="7">
        <v>43413.374305555553</v>
      </c>
      <c r="I6132" s="7">
        <v>43405.651724537034</v>
      </c>
      <c r="J6132" s="4">
        <f t="shared" si="478"/>
        <v>2018</v>
      </c>
      <c r="K6132" s="4">
        <f t="shared" si="479"/>
        <v>11</v>
      </c>
      <c r="L6132" s="6">
        <f t="shared" si="480"/>
        <v>667231.00000005215</v>
      </c>
      <c r="M6132" s="8">
        <f t="shared" si="476"/>
        <v>11120.516666667536</v>
      </c>
      <c r="N6132" s="8">
        <f t="shared" si="477"/>
        <v>11120.516666667536</v>
      </c>
      <c r="O6132" s="18">
        <v>1</v>
      </c>
      <c r="P6132" s="6" t="s">
        <v>10106</v>
      </c>
      <c r="Q6132" s="6" t="s">
        <v>24</v>
      </c>
    </row>
    <row r="6133" spans="1:17" ht="15">
      <c r="A6133" s="6" t="s">
        <v>17</v>
      </c>
      <c r="B6133" s="6" t="s">
        <v>55</v>
      </c>
      <c r="C6133" s="6" t="s">
        <v>59</v>
      </c>
      <c r="D6133" s="6" t="s">
        <v>10107</v>
      </c>
      <c r="E6133" s="6">
        <v>2</v>
      </c>
      <c r="F6133" s="6" t="s">
        <v>1970</v>
      </c>
      <c r="G6133" s="6" t="s">
        <v>22</v>
      </c>
      <c r="H6133" s="7">
        <v>43407.43818287037</v>
      </c>
      <c r="I6133" s="7">
        <v>43405.651724537034</v>
      </c>
      <c r="J6133" s="4">
        <f t="shared" si="478"/>
        <v>2018</v>
      </c>
      <c r="K6133" s="4">
        <f t="shared" si="479"/>
        <v>11</v>
      </c>
      <c r="L6133" s="6">
        <f t="shared" si="480"/>
        <v>154350.00000020955</v>
      </c>
      <c r="M6133" s="8">
        <f t="shared" si="476"/>
        <v>2572.5000000034925</v>
      </c>
      <c r="N6133" s="8">
        <f t="shared" si="477"/>
        <v>5145.0000000069849</v>
      </c>
      <c r="O6133" s="18">
        <v>1</v>
      </c>
      <c r="P6133" s="6" t="s">
        <v>10108</v>
      </c>
      <c r="Q6133" s="6" t="s">
        <v>24</v>
      </c>
    </row>
    <row r="6134" spans="1:17" ht="15">
      <c r="A6134" s="6" t="s">
        <v>17</v>
      </c>
      <c r="B6134" s="6" t="s">
        <v>55</v>
      </c>
      <c r="C6134" s="6" t="s">
        <v>59</v>
      </c>
      <c r="D6134" s="6" t="s">
        <v>10109</v>
      </c>
      <c r="E6134" s="6">
        <v>3</v>
      </c>
      <c r="F6134" s="6" t="s">
        <v>1970</v>
      </c>
      <c r="G6134" s="6" t="s">
        <v>22</v>
      </c>
      <c r="H6134" s="7">
        <v>43413.353356481479</v>
      </c>
      <c r="I6134" s="7">
        <v>43405.651724537034</v>
      </c>
      <c r="J6134" s="4">
        <f t="shared" si="478"/>
        <v>2018</v>
      </c>
      <c r="K6134" s="4">
        <f t="shared" si="479"/>
        <v>11</v>
      </c>
      <c r="L6134" s="6">
        <f t="shared" si="480"/>
        <v>665421.00000001956</v>
      </c>
      <c r="M6134" s="8">
        <f t="shared" si="476"/>
        <v>11090.350000000326</v>
      </c>
      <c r="N6134" s="8">
        <f t="shared" si="477"/>
        <v>33271.050000000978</v>
      </c>
      <c r="O6134" s="18">
        <v>1</v>
      </c>
      <c r="P6134" s="6" t="s">
        <v>10110</v>
      </c>
      <c r="Q6134" s="6" t="s">
        <v>24</v>
      </c>
    </row>
    <row r="6135" spans="1:17" ht="15">
      <c r="A6135" s="6" t="s">
        <v>17</v>
      </c>
      <c r="B6135" s="6" t="s">
        <v>55</v>
      </c>
      <c r="C6135" s="6" t="s">
        <v>59</v>
      </c>
      <c r="D6135" s="6" t="s">
        <v>1833</v>
      </c>
      <c r="E6135" s="6">
        <v>4</v>
      </c>
      <c r="F6135" s="6" t="s">
        <v>1970</v>
      </c>
      <c r="G6135" s="6" t="s">
        <v>22</v>
      </c>
      <c r="H6135" s="7">
        <v>43412.403900462959</v>
      </c>
      <c r="I6135" s="7">
        <v>43405.651724537034</v>
      </c>
      <c r="J6135" s="4">
        <f t="shared" si="478"/>
        <v>2018</v>
      </c>
      <c r="K6135" s="4">
        <f t="shared" si="479"/>
        <v>11</v>
      </c>
      <c r="L6135" s="6">
        <f t="shared" si="480"/>
        <v>583387.99999994226</v>
      </c>
      <c r="M6135" s="8">
        <f t="shared" si="476"/>
        <v>9723.133333332371</v>
      </c>
      <c r="N6135" s="8">
        <f t="shared" si="477"/>
        <v>38892.533333329484</v>
      </c>
      <c r="O6135" s="18">
        <v>1</v>
      </c>
      <c r="P6135" s="6" t="s">
        <v>10111</v>
      </c>
      <c r="Q6135" s="6" t="s">
        <v>24</v>
      </c>
    </row>
    <row r="6136" spans="1:17" ht="15">
      <c r="A6136" s="6" t="s">
        <v>17</v>
      </c>
      <c r="B6136" s="6" t="s">
        <v>55</v>
      </c>
      <c r="C6136" s="6" t="s">
        <v>59</v>
      </c>
      <c r="D6136" s="6" t="s">
        <v>1044</v>
      </c>
      <c r="E6136" s="6">
        <v>2</v>
      </c>
      <c r="F6136" s="6" t="s">
        <v>1970</v>
      </c>
      <c r="G6136" s="6" t="s">
        <v>22</v>
      </c>
      <c r="H6136" s="7">
        <v>43407.438275462962</v>
      </c>
      <c r="I6136" s="7">
        <v>43405.651724537034</v>
      </c>
      <c r="J6136" s="4">
        <f t="shared" si="478"/>
        <v>2018</v>
      </c>
      <c r="K6136" s="4">
        <f t="shared" si="479"/>
        <v>11</v>
      </c>
      <c r="L6136" s="6">
        <f t="shared" si="480"/>
        <v>154358.00000019372</v>
      </c>
      <c r="M6136" s="8">
        <f t="shared" si="476"/>
        <v>2572.6333333365619</v>
      </c>
      <c r="N6136" s="8">
        <f t="shared" si="477"/>
        <v>5145.2666666731238</v>
      </c>
      <c r="O6136" s="18">
        <v>1</v>
      </c>
      <c r="P6136" s="6" t="s">
        <v>10112</v>
      </c>
      <c r="Q6136" s="6" t="s">
        <v>24</v>
      </c>
    </row>
    <row r="6137" spans="1:17" ht="15">
      <c r="A6137" s="6" t="s">
        <v>17</v>
      </c>
      <c r="B6137" s="6" t="s">
        <v>55</v>
      </c>
      <c r="C6137" s="6" t="s">
        <v>59</v>
      </c>
      <c r="D6137" s="6" t="s">
        <v>10113</v>
      </c>
      <c r="E6137" s="6">
        <v>1</v>
      </c>
      <c r="F6137" s="6" t="s">
        <v>1970</v>
      </c>
      <c r="G6137" s="6" t="s">
        <v>22</v>
      </c>
      <c r="H6137" s="7">
        <v>43413.358819444446</v>
      </c>
      <c r="I6137" s="7">
        <v>43405.651724537034</v>
      </c>
      <c r="J6137" s="4">
        <f t="shared" si="478"/>
        <v>2018</v>
      </c>
      <c r="K6137" s="4">
        <f t="shared" si="479"/>
        <v>11</v>
      </c>
      <c r="L6137" s="6">
        <f t="shared" si="480"/>
        <v>665893.00000034273</v>
      </c>
      <c r="M6137" s="8">
        <f t="shared" si="476"/>
        <v>11098.216666672379</v>
      </c>
      <c r="N6137" s="8">
        <f t="shared" si="477"/>
        <v>11098.216666672379</v>
      </c>
      <c r="O6137" s="18">
        <v>1</v>
      </c>
      <c r="P6137" s="6" t="s">
        <v>10114</v>
      </c>
      <c r="Q6137" s="6" t="s">
        <v>24</v>
      </c>
    </row>
    <row r="6138" spans="1:17" ht="15">
      <c r="A6138" s="6" t="s">
        <v>17</v>
      </c>
      <c r="B6138" s="6" t="s">
        <v>55</v>
      </c>
      <c r="C6138" s="6" t="s">
        <v>59</v>
      </c>
      <c r="D6138" s="6" t="s">
        <v>9202</v>
      </c>
      <c r="E6138" s="6">
        <v>1</v>
      </c>
      <c r="F6138" s="6" t="s">
        <v>1970</v>
      </c>
      <c r="G6138" s="6" t="s">
        <v>22</v>
      </c>
      <c r="H6138" s="7">
        <v>43412.748032407406</v>
      </c>
      <c r="I6138" s="7">
        <v>43405.651724537034</v>
      </c>
      <c r="J6138" s="4">
        <f t="shared" si="478"/>
        <v>2018</v>
      </c>
      <c r="K6138" s="4">
        <f t="shared" si="479"/>
        <v>11</v>
      </c>
      <c r="L6138" s="6">
        <f t="shared" si="480"/>
        <v>613121.00000011269</v>
      </c>
      <c r="M6138" s="8">
        <f t="shared" si="476"/>
        <v>10218.683333335212</v>
      </c>
      <c r="N6138" s="8">
        <f t="shared" si="477"/>
        <v>10218.683333335212</v>
      </c>
      <c r="O6138" s="18">
        <v>1</v>
      </c>
      <c r="P6138" s="6" t="s">
        <v>10115</v>
      </c>
      <c r="Q6138" s="6" t="s">
        <v>24</v>
      </c>
    </row>
    <row r="6139" spans="1:17" ht="15">
      <c r="A6139" s="6" t="s">
        <v>17</v>
      </c>
      <c r="B6139" s="6" t="s">
        <v>55</v>
      </c>
      <c r="C6139" s="6" t="s">
        <v>59</v>
      </c>
      <c r="D6139" s="6" t="s">
        <v>10116</v>
      </c>
      <c r="E6139" s="6">
        <v>7</v>
      </c>
      <c r="F6139" s="6" t="s">
        <v>1970</v>
      </c>
      <c r="G6139" s="6" t="s">
        <v>22</v>
      </c>
      <c r="H6139" s="7">
        <v>43407.436643518522</v>
      </c>
      <c r="I6139" s="7">
        <v>43405.651724537034</v>
      </c>
      <c r="J6139" s="4">
        <f t="shared" si="478"/>
        <v>2018</v>
      </c>
      <c r="K6139" s="4">
        <f t="shared" si="479"/>
        <v>11</v>
      </c>
      <c r="L6139" s="6">
        <f t="shared" si="480"/>
        <v>154217.00000055134</v>
      </c>
      <c r="M6139" s="8">
        <f t="shared" si="476"/>
        <v>2570.2833333425224</v>
      </c>
      <c r="N6139" s="8">
        <f t="shared" si="477"/>
        <v>17991.983333397657</v>
      </c>
      <c r="O6139" s="18">
        <v>1</v>
      </c>
      <c r="P6139" s="6" t="s">
        <v>10117</v>
      </c>
      <c r="Q6139" s="6" t="s">
        <v>24</v>
      </c>
    </row>
    <row r="6140" spans="1:17" ht="15">
      <c r="A6140" s="6" t="s">
        <v>17</v>
      </c>
      <c r="B6140" s="6" t="s">
        <v>55</v>
      </c>
      <c r="C6140" s="6" t="s">
        <v>59</v>
      </c>
      <c r="D6140" s="6" t="s">
        <v>10118</v>
      </c>
      <c r="E6140" s="6">
        <v>2</v>
      </c>
      <c r="F6140" s="6" t="s">
        <v>1970</v>
      </c>
      <c r="G6140" s="6" t="s">
        <v>22</v>
      </c>
      <c r="H6140" s="7">
        <v>43413.431018518517</v>
      </c>
      <c r="I6140" s="7">
        <v>43405.651724537034</v>
      </c>
      <c r="J6140" s="4">
        <f t="shared" si="478"/>
        <v>2018</v>
      </c>
      <c r="K6140" s="4">
        <f t="shared" si="479"/>
        <v>11</v>
      </c>
      <c r="L6140" s="6">
        <f t="shared" si="480"/>
        <v>672131.00000009872</v>
      </c>
      <c r="M6140" s="8">
        <f t="shared" si="476"/>
        <v>11202.183333334979</v>
      </c>
      <c r="N6140" s="8">
        <f t="shared" si="477"/>
        <v>22404.366666669957</v>
      </c>
      <c r="O6140" s="18">
        <v>1</v>
      </c>
      <c r="P6140" s="6" t="s">
        <v>10119</v>
      </c>
      <c r="Q6140" s="6" t="s">
        <v>24</v>
      </c>
    </row>
    <row r="6141" spans="1:17" ht="15">
      <c r="A6141" s="6" t="s">
        <v>17</v>
      </c>
      <c r="B6141" s="6" t="s">
        <v>55</v>
      </c>
      <c r="C6141" s="6" t="s">
        <v>59</v>
      </c>
      <c r="D6141" s="6" t="s">
        <v>10120</v>
      </c>
      <c r="E6141" s="6">
        <v>2</v>
      </c>
      <c r="F6141" s="6" t="s">
        <v>1970</v>
      </c>
      <c r="G6141" s="6" t="s">
        <v>22</v>
      </c>
      <c r="H6141" s="7">
        <v>43407.436793981484</v>
      </c>
      <c r="I6141" s="7">
        <v>43405.651724537034</v>
      </c>
      <c r="J6141" s="4">
        <f t="shared" si="478"/>
        <v>2018</v>
      </c>
      <c r="K6141" s="4">
        <f t="shared" si="479"/>
        <v>11</v>
      </c>
      <c r="L6141" s="6">
        <f t="shared" si="480"/>
        <v>154230.00000044703</v>
      </c>
      <c r="M6141" s="8">
        <f t="shared" si="476"/>
        <v>2570.5000000074506</v>
      </c>
      <c r="N6141" s="8">
        <f t="shared" si="477"/>
        <v>5141.0000000149012</v>
      </c>
      <c r="O6141" s="18">
        <v>1</v>
      </c>
      <c r="P6141" s="6" t="s">
        <v>10121</v>
      </c>
      <c r="Q6141" s="6" t="s">
        <v>24</v>
      </c>
    </row>
    <row r="6142" spans="1:17" ht="15">
      <c r="A6142" s="6" t="s">
        <v>17</v>
      </c>
      <c r="B6142" s="6" t="s">
        <v>55</v>
      </c>
      <c r="C6142" s="6" t="s">
        <v>59</v>
      </c>
      <c r="D6142" s="6" t="s">
        <v>10122</v>
      </c>
      <c r="E6142" s="6">
        <v>2</v>
      </c>
      <c r="F6142" s="6" t="s">
        <v>1970</v>
      </c>
      <c r="G6142" s="6" t="s">
        <v>22</v>
      </c>
      <c r="H6142" s="7">
        <v>43413.356469907405</v>
      </c>
      <c r="I6142" s="7">
        <v>43405.651724537034</v>
      </c>
      <c r="J6142" s="4">
        <f t="shared" si="478"/>
        <v>2018</v>
      </c>
      <c r="K6142" s="4">
        <f t="shared" si="479"/>
        <v>11</v>
      </c>
      <c r="L6142" s="6">
        <f t="shared" si="480"/>
        <v>665690.00000003725</v>
      </c>
      <c r="M6142" s="8">
        <f t="shared" si="476"/>
        <v>11094.833333333954</v>
      </c>
      <c r="N6142" s="8">
        <f t="shared" si="477"/>
        <v>22189.666666667908</v>
      </c>
      <c r="O6142" s="18">
        <v>1</v>
      </c>
      <c r="P6142" s="6" t="s">
        <v>10123</v>
      </c>
      <c r="Q6142" s="6" t="s">
        <v>24</v>
      </c>
    </row>
    <row r="6143" spans="1:17" ht="15">
      <c r="A6143" s="6" t="s">
        <v>17</v>
      </c>
      <c r="B6143" s="6" t="s">
        <v>55</v>
      </c>
      <c r="C6143" s="6" t="s">
        <v>59</v>
      </c>
      <c r="D6143" s="6" t="s">
        <v>10124</v>
      </c>
      <c r="E6143" s="6">
        <v>1</v>
      </c>
      <c r="F6143" s="6" t="s">
        <v>1970</v>
      </c>
      <c r="G6143" s="6" t="s">
        <v>22</v>
      </c>
      <c r="H6143" s="7">
        <v>43407.435266203705</v>
      </c>
      <c r="I6143" s="7">
        <v>43405.651724537034</v>
      </c>
      <c r="J6143" s="4">
        <f t="shared" si="478"/>
        <v>2018</v>
      </c>
      <c r="K6143" s="4">
        <f t="shared" si="479"/>
        <v>11</v>
      </c>
      <c r="L6143" s="6">
        <f t="shared" si="480"/>
        <v>154098.00000039395</v>
      </c>
      <c r="M6143" s="8">
        <f t="shared" si="476"/>
        <v>2568.3000000065658</v>
      </c>
      <c r="N6143" s="8">
        <f t="shared" si="477"/>
        <v>2568.3000000065658</v>
      </c>
      <c r="O6143" s="18">
        <v>1</v>
      </c>
      <c r="P6143" s="6" t="s">
        <v>10125</v>
      </c>
      <c r="Q6143" s="6" t="s">
        <v>24</v>
      </c>
    </row>
    <row r="6144" spans="1:17" ht="15">
      <c r="A6144" s="6" t="s">
        <v>17</v>
      </c>
      <c r="B6144" s="6" t="s">
        <v>55</v>
      </c>
      <c r="C6144" s="6" t="s">
        <v>59</v>
      </c>
      <c r="D6144" s="6" t="s">
        <v>10126</v>
      </c>
      <c r="E6144" s="6">
        <v>3</v>
      </c>
      <c r="F6144" s="6" t="s">
        <v>1970</v>
      </c>
      <c r="G6144" s="6" t="s">
        <v>22</v>
      </c>
      <c r="H6144" s="7">
        <v>43406.64875</v>
      </c>
      <c r="I6144" s="7">
        <v>43405.651724537034</v>
      </c>
      <c r="J6144" s="4">
        <f t="shared" si="478"/>
        <v>2018</v>
      </c>
      <c r="K6144" s="4">
        <f t="shared" si="479"/>
        <v>11</v>
      </c>
      <c r="L6144" s="6">
        <f t="shared" si="480"/>
        <v>86143.000000272878</v>
      </c>
      <c r="M6144" s="8">
        <f t="shared" si="481" ref="M6144:M6207">+L6144/60</f>
        <v>1435.7166666712146</v>
      </c>
      <c r="N6144" s="8">
        <f t="shared" si="482" ref="N6144:N6207">+M6144*E6144</f>
        <v>4307.1500000136439</v>
      </c>
      <c r="O6144" s="18">
        <v>1</v>
      </c>
      <c r="P6144" s="6" t="s">
        <v>10127</v>
      </c>
      <c r="Q6144" s="6" t="s">
        <v>24</v>
      </c>
    </row>
    <row r="6145" spans="1:17" ht="15">
      <c r="A6145" s="6" t="s">
        <v>17</v>
      </c>
      <c r="B6145" s="6" t="s">
        <v>55</v>
      </c>
      <c r="C6145" s="6" t="s">
        <v>59</v>
      </c>
      <c r="D6145" s="6" t="s">
        <v>6023</v>
      </c>
      <c r="E6145" s="6">
        <v>43</v>
      </c>
      <c r="F6145" s="6" t="s">
        <v>1970</v>
      </c>
      <c r="G6145" s="6" t="s">
        <v>22</v>
      </c>
      <c r="H6145" s="7">
        <v>43407.434675925928</v>
      </c>
      <c r="I6145" s="7">
        <v>43405.651724537034</v>
      </c>
      <c r="J6145" s="4">
        <f t="shared" si="478"/>
        <v>2018</v>
      </c>
      <c r="K6145" s="4">
        <f t="shared" si="479"/>
        <v>11</v>
      </c>
      <c r="L6145" s="6">
        <f t="shared" si="480"/>
        <v>154047.0000004163</v>
      </c>
      <c r="M6145" s="8">
        <f t="shared" si="481"/>
        <v>2567.4500000069384</v>
      </c>
      <c r="N6145" s="8">
        <f t="shared" si="482"/>
        <v>110400.35000029835</v>
      </c>
      <c r="O6145" s="18">
        <v>1</v>
      </c>
      <c r="P6145" s="6" t="s">
        <v>10128</v>
      </c>
      <c r="Q6145" s="6" t="s">
        <v>24</v>
      </c>
    </row>
    <row r="6146" spans="1:17" ht="15">
      <c r="A6146" s="6" t="s">
        <v>17</v>
      </c>
      <c r="B6146" s="6" t="s">
        <v>55</v>
      </c>
      <c r="C6146" s="6" t="s">
        <v>59</v>
      </c>
      <c r="D6146" s="6" t="s">
        <v>10129</v>
      </c>
      <c r="E6146" s="6">
        <v>2</v>
      </c>
      <c r="F6146" s="6" t="s">
        <v>1970</v>
      </c>
      <c r="G6146" s="6" t="s">
        <v>22</v>
      </c>
      <c r="H6146" s="7">
        <v>43411.414861111109</v>
      </c>
      <c r="I6146" s="7">
        <v>43405.651724537034</v>
      </c>
      <c r="J6146" s="4">
        <f t="shared" si="478"/>
        <v>2018</v>
      </c>
      <c r="K6146" s="4">
        <f t="shared" si="479"/>
        <v>11</v>
      </c>
      <c r="L6146" s="6">
        <f t="shared" si="480"/>
        <v>497935.0000000326</v>
      </c>
      <c r="M6146" s="8">
        <f t="shared" si="481"/>
        <v>8298.9166666672099</v>
      </c>
      <c r="N6146" s="8">
        <f t="shared" si="482"/>
        <v>16597.83333333442</v>
      </c>
      <c r="O6146" s="18">
        <v>1</v>
      </c>
      <c r="P6146" s="6" t="s">
        <v>10130</v>
      </c>
      <c r="Q6146" s="6" t="s">
        <v>24</v>
      </c>
    </row>
    <row r="6147" spans="1:17" ht="15">
      <c r="A6147" s="6" t="s">
        <v>17</v>
      </c>
      <c r="B6147" s="6" t="s">
        <v>55</v>
      </c>
      <c r="C6147" s="6" t="s">
        <v>59</v>
      </c>
      <c r="D6147" s="6" t="s">
        <v>10131</v>
      </c>
      <c r="E6147" s="6">
        <v>1</v>
      </c>
      <c r="F6147" s="6" t="s">
        <v>1970</v>
      </c>
      <c r="G6147" s="6" t="s">
        <v>22</v>
      </c>
      <c r="H6147" s="7">
        <v>43407.437349537038</v>
      </c>
      <c r="I6147" s="7">
        <v>43405.651724537034</v>
      </c>
      <c r="J6147" s="4">
        <f t="shared" si="483" ref="J6147:J6210">YEAR(I6147)</f>
        <v>2018</v>
      </c>
      <c r="K6147" s="4">
        <f t="shared" si="484" ref="K6147:K6210">MONTH(I6147)</f>
        <v>11</v>
      </c>
      <c r="L6147" s="6">
        <f t="shared" si="480"/>
        <v>154278.00000035204</v>
      </c>
      <c r="M6147" s="8">
        <f t="shared" si="481"/>
        <v>2571.3000000058673</v>
      </c>
      <c r="N6147" s="8">
        <f t="shared" si="482"/>
        <v>2571.3000000058673</v>
      </c>
      <c r="O6147" s="18">
        <v>1</v>
      </c>
      <c r="P6147" s="6" t="s">
        <v>10132</v>
      </c>
      <c r="Q6147" s="6" t="s">
        <v>24</v>
      </c>
    </row>
    <row r="6148" spans="1:17" ht="15">
      <c r="A6148" s="6" t="s">
        <v>17</v>
      </c>
      <c r="B6148" s="6" t="s">
        <v>55</v>
      </c>
      <c r="C6148" s="6" t="s">
        <v>59</v>
      </c>
      <c r="D6148" s="6" t="s">
        <v>10133</v>
      </c>
      <c r="E6148" s="6">
        <v>2</v>
      </c>
      <c r="F6148" s="6" t="s">
        <v>1970</v>
      </c>
      <c r="G6148" s="6" t="s">
        <v>22</v>
      </c>
      <c r="H6148" s="7">
        <v>43407.436145833337</v>
      </c>
      <c r="I6148" s="7">
        <v>43405.651724537034</v>
      </c>
      <c r="J6148" s="4">
        <f t="shared" si="483"/>
        <v>2018</v>
      </c>
      <c r="K6148" s="4">
        <f t="shared" si="484"/>
        <v>11</v>
      </c>
      <c r="L6148" s="6">
        <f t="shared" si="480"/>
        <v>154174.00000055786</v>
      </c>
      <c r="M6148" s="8">
        <f t="shared" si="481"/>
        <v>2569.5666666759644</v>
      </c>
      <c r="N6148" s="8">
        <f t="shared" si="482"/>
        <v>5139.1333333519287</v>
      </c>
      <c r="O6148" s="18">
        <v>1</v>
      </c>
      <c r="P6148" s="6" t="s">
        <v>10134</v>
      </c>
      <c r="Q6148" s="6" t="s">
        <v>24</v>
      </c>
    </row>
    <row r="6149" spans="1:17" ht="15">
      <c r="A6149" s="6" t="s">
        <v>17</v>
      </c>
      <c r="B6149" s="6" t="s">
        <v>55</v>
      </c>
      <c r="C6149" s="6" t="s">
        <v>59</v>
      </c>
      <c r="D6149" s="6" t="s">
        <v>10135</v>
      </c>
      <c r="E6149" s="6">
        <v>1</v>
      </c>
      <c r="F6149" s="6" t="s">
        <v>1970</v>
      </c>
      <c r="G6149" s="6" t="s">
        <v>22</v>
      </c>
      <c r="H6149" s="7">
        <v>43405.828472222223</v>
      </c>
      <c r="I6149" s="7">
        <v>43405.651724537034</v>
      </c>
      <c r="J6149" s="4">
        <f t="shared" si="483"/>
        <v>2018</v>
      </c>
      <c r="K6149" s="4">
        <f t="shared" si="484"/>
        <v>11</v>
      </c>
      <c r="L6149" s="6">
        <f t="shared" si="480"/>
        <v>15271.000000345521</v>
      </c>
      <c r="M6149" s="8">
        <f t="shared" si="481"/>
        <v>254.51666667242534</v>
      </c>
      <c r="N6149" s="8">
        <f t="shared" si="482"/>
        <v>254.51666667242534</v>
      </c>
      <c r="O6149" s="18">
        <v>1</v>
      </c>
      <c r="P6149" s="6" t="s">
        <v>10136</v>
      </c>
      <c r="Q6149" s="6" t="s">
        <v>24</v>
      </c>
    </row>
    <row r="6150" spans="1:17" ht="15">
      <c r="A6150" s="6" t="s">
        <v>17</v>
      </c>
      <c r="B6150" s="6" t="s">
        <v>55</v>
      </c>
      <c r="C6150" s="6" t="s">
        <v>59</v>
      </c>
      <c r="D6150" s="6" t="s">
        <v>10137</v>
      </c>
      <c r="E6150" s="6">
        <v>1</v>
      </c>
      <c r="F6150" s="6" t="s">
        <v>1970</v>
      </c>
      <c r="G6150" s="6" t="s">
        <v>22</v>
      </c>
      <c r="H6150" s="7">
        <v>43413.429293981484</v>
      </c>
      <c r="I6150" s="7">
        <v>43405.651724537034</v>
      </c>
      <c r="J6150" s="4">
        <f t="shared" si="483"/>
        <v>2018</v>
      </c>
      <c r="K6150" s="4">
        <f t="shared" si="484"/>
        <v>11</v>
      </c>
      <c r="L6150" s="6">
        <f t="shared" si="480"/>
        <v>671982.00000047218</v>
      </c>
      <c r="M6150" s="8">
        <f t="shared" si="481"/>
        <v>11199.70000000787</v>
      </c>
      <c r="N6150" s="8">
        <f t="shared" si="482"/>
        <v>11199.70000000787</v>
      </c>
      <c r="O6150" s="18">
        <v>1</v>
      </c>
      <c r="P6150" s="6" t="s">
        <v>10138</v>
      </c>
      <c r="Q6150" s="6" t="s">
        <v>24</v>
      </c>
    </row>
    <row r="6151" spans="1:17" ht="15">
      <c r="A6151" s="6" t="s">
        <v>17</v>
      </c>
      <c r="B6151" s="6" t="s">
        <v>55</v>
      </c>
      <c r="C6151" s="6" t="s">
        <v>59</v>
      </c>
      <c r="D6151" s="6" t="s">
        <v>334</v>
      </c>
      <c r="E6151" s="6">
        <v>5</v>
      </c>
      <c r="F6151" s="6" t="s">
        <v>1970</v>
      </c>
      <c r="G6151" s="6" t="s">
        <v>22</v>
      </c>
      <c r="H6151" s="7">
        <v>43407.416747685187</v>
      </c>
      <c r="I6151" s="7">
        <v>43405.651724537034</v>
      </c>
      <c r="J6151" s="4">
        <f t="shared" si="483"/>
        <v>2018</v>
      </c>
      <c r="K6151" s="4">
        <f t="shared" si="484"/>
        <v>11</v>
      </c>
      <c r="L6151" s="6">
        <f t="shared" si="480"/>
        <v>152498.00000041723</v>
      </c>
      <c r="M6151" s="8">
        <f t="shared" si="481"/>
        <v>2541.6333333402872</v>
      </c>
      <c r="N6151" s="8">
        <f t="shared" si="482"/>
        <v>12708.166666701436</v>
      </c>
      <c r="O6151" s="18">
        <v>1</v>
      </c>
      <c r="P6151" s="6" t="s">
        <v>10139</v>
      </c>
      <c r="Q6151" s="6" t="s">
        <v>24</v>
      </c>
    </row>
    <row r="6152" spans="1:17" ht="15">
      <c r="A6152" s="6" t="s">
        <v>17</v>
      </c>
      <c r="B6152" s="6" t="s">
        <v>55</v>
      </c>
      <c r="C6152" s="6" t="s">
        <v>59</v>
      </c>
      <c r="D6152" s="6" t="s">
        <v>10140</v>
      </c>
      <c r="E6152" s="6">
        <v>1</v>
      </c>
      <c r="F6152" s="6" t="s">
        <v>1970</v>
      </c>
      <c r="G6152" s="6" t="s">
        <v>22</v>
      </c>
      <c r="H6152" s="7">
        <v>43407.416574074072</v>
      </c>
      <c r="I6152" s="7">
        <v>43405.651724537034</v>
      </c>
      <c r="J6152" s="4">
        <f t="shared" si="483"/>
        <v>2018</v>
      </c>
      <c r="K6152" s="4">
        <f t="shared" si="484"/>
        <v>11</v>
      </c>
      <c r="L6152" s="6">
        <f t="shared" si="480"/>
        <v>152483.00000005402</v>
      </c>
      <c r="M6152" s="8">
        <f t="shared" si="481"/>
        <v>2541.3833333342336</v>
      </c>
      <c r="N6152" s="8">
        <f t="shared" si="482"/>
        <v>2541.3833333342336</v>
      </c>
      <c r="O6152" s="18">
        <v>1</v>
      </c>
      <c r="P6152" s="6" t="s">
        <v>10141</v>
      </c>
      <c r="Q6152" s="6" t="s">
        <v>24</v>
      </c>
    </row>
    <row r="6153" spans="1:17" ht="15">
      <c r="A6153" s="6" t="s">
        <v>17</v>
      </c>
      <c r="B6153" s="6" t="s">
        <v>55</v>
      </c>
      <c r="C6153" s="6" t="s">
        <v>59</v>
      </c>
      <c r="D6153" s="6" t="s">
        <v>10142</v>
      </c>
      <c r="E6153" s="6">
        <v>1</v>
      </c>
      <c r="F6153" s="6" t="s">
        <v>1970</v>
      </c>
      <c r="G6153" s="6" t="s">
        <v>22</v>
      </c>
      <c r="H6153" s="7">
        <v>43413.429178240738</v>
      </c>
      <c r="I6153" s="7">
        <v>43405.651724537034</v>
      </c>
      <c r="J6153" s="4">
        <f t="shared" si="483"/>
        <v>2018</v>
      </c>
      <c r="K6153" s="4">
        <f t="shared" si="484"/>
        <v>11</v>
      </c>
      <c r="L6153" s="6">
        <f t="shared" si="480"/>
        <v>671972.00000002049</v>
      </c>
      <c r="M6153" s="8">
        <f t="shared" si="481"/>
        <v>11199.533333333675</v>
      </c>
      <c r="N6153" s="8">
        <f t="shared" si="482"/>
        <v>11199.533333333675</v>
      </c>
      <c r="O6153" s="18">
        <v>1</v>
      </c>
      <c r="P6153" s="6" t="s">
        <v>10143</v>
      </c>
      <c r="Q6153" s="6" t="s">
        <v>24</v>
      </c>
    </row>
    <row r="6154" spans="1:17" ht="15">
      <c r="A6154" s="6" t="s">
        <v>17</v>
      </c>
      <c r="B6154" s="6" t="s">
        <v>55</v>
      </c>
      <c r="C6154" s="6" t="s">
        <v>59</v>
      </c>
      <c r="D6154" s="6" t="s">
        <v>10144</v>
      </c>
      <c r="E6154" s="6">
        <v>3</v>
      </c>
      <c r="F6154" s="6" t="s">
        <v>1970</v>
      </c>
      <c r="G6154" s="6" t="s">
        <v>22</v>
      </c>
      <c r="H6154" s="7">
        <v>43407.438993055555</v>
      </c>
      <c r="I6154" s="7">
        <v>43405.651724537034</v>
      </c>
      <c r="J6154" s="4">
        <f t="shared" si="483"/>
        <v>2018</v>
      </c>
      <c r="K6154" s="4">
        <f t="shared" si="484"/>
        <v>11</v>
      </c>
      <c r="L6154" s="6">
        <f t="shared" si="485" ref="L6154:L6217">(H6154-I6154)*60*24*60</f>
        <v>154420.00000022817</v>
      </c>
      <c r="M6154" s="8">
        <f t="shared" si="481"/>
        <v>2573.6666666704696</v>
      </c>
      <c r="N6154" s="8">
        <f t="shared" si="482"/>
        <v>7721.0000000114087</v>
      </c>
      <c r="O6154" s="18">
        <v>1</v>
      </c>
      <c r="P6154" s="6" t="s">
        <v>10145</v>
      </c>
      <c r="Q6154" s="6" t="s">
        <v>24</v>
      </c>
    </row>
    <row r="6155" spans="1:17" ht="15">
      <c r="A6155" s="6" t="s">
        <v>17</v>
      </c>
      <c r="B6155" s="6" t="s">
        <v>55</v>
      </c>
      <c r="C6155" s="6" t="s">
        <v>59</v>
      </c>
      <c r="D6155" s="6" t="s">
        <v>10146</v>
      </c>
      <c r="E6155" s="6">
        <v>1</v>
      </c>
      <c r="F6155" s="6" t="s">
        <v>1970</v>
      </c>
      <c r="G6155" s="6" t="s">
        <v>22</v>
      </c>
      <c r="H6155" s="7">
        <v>43412.389293981483</v>
      </c>
      <c r="I6155" s="7">
        <v>43405.651724537034</v>
      </c>
      <c r="J6155" s="4">
        <f t="shared" si="483"/>
        <v>2018</v>
      </c>
      <c r="K6155" s="4">
        <f t="shared" si="484"/>
        <v>11</v>
      </c>
      <c r="L6155" s="6">
        <f t="shared" si="485"/>
        <v>582126.00000039674</v>
      </c>
      <c r="M6155" s="8">
        <f t="shared" si="481"/>
        <v>9702.1000000066124</v>
      </c>
      <c r="N6155" s="8">
        <f t="shared" si="482"/>
        <v>9702.1000000066124</v>
      </c>
      <c r="O6155" s="18">
        <v>1</v>
      </c>
      <c r="P6155" s="6" t="s">
        <v>10147</v>
      </c>
      <c r="Q6155" s="6" t="s">
        <v>24</v>
      </c>
    </row>
    <row r="6156" spans="1:17" ht="15">
      <c r="A6156" s="6" t="s">
        <v>17</v>
      </c>
      <c r="B6156" s="6" t="s">
        <v>55</v>
      </c>
      <c r="C6156" s="6" t="s">
        <v>59</v>
      </c>
      <c r="D6156" s="6" t="s">
        <v>6387</v>
      </c>
      <c r="E6156" s="6">
        <v>7</v>
      </c>
      <c r="F6156" s="6" t="s">
        <v>1970</v>
      </c>
      <c r="G6156" s="6" t="s">
        <v>22</v>
      </c>
      <c r="H6156" s="7">
        <v>43413.428773148145</v>
      </c>
      <c r="I6156" s="7">
        <v>43405.651724537034</v>
      </c>
      <c r="J6156" s="4">
        <f t="shared" si="483"/>
        <v>2018</v>
      </c>
      <c r="K6156" s="4">
        <f t="shared" si="484"/>
        <v>11</v>
      </c>
      <c r="L6156" s="6">
        <f t="shared" si="485"/>
        <v>671937.00000001118</v>
      </c>
      <c r="M6156" s="8">
        <f t="shared" si="481"/>
        <v>11198.950000000186</v>
      </c>
      <c r="N6156" s="8">
        <f t="shared" si="482"/>
        <v>78392.650000001304</v>
      </c>
      <c r="O6156" s="18">
        <v>1</v>
      </c>
      <c r="P6156" s="6" t="s">
        <v>10148</v>
      </c>
      <c r="Q6156" s="6" t="s">
        <v>24</v>
      </c>
    </row>
    <row r="6157" spans="1:17" ht="15">
      <c r="A6157" s="6" t="s">
        <v>17</v>
      </c>
      <c r="B6157" s="6" t="s">
        <v>55</v>
      </c>
      <c r="C6157" s="6" t="s">
        <v>59</v>
      </c>
      <c r="D6157" s="6" t="s">
        <v>10149</v>
      </c>
      <c r="E6157" s="6">
        <v>2</v>
      </c>
      <c r="F6157" s="6" t="s">
        <v>1970</v>
      </c>
      <c r="G6157" s="6" t="s">
        <v>22</v>
      </c>
      <c r="H6157" s="7">
        <v>43412.748333333337</v>
      </c>
      <c r="I6157" s="7">
        <v>43405.651724537034</v>
      </c>
      <c r="J6157" s="4">
        <f t="shared" si="483"/>
        <v>2018</v>
      </c>
      <c r="K6157" s="4">
        <f t="shared" si="484"/>
        <v>11</v>
      </c>
      <c r="L6157" s="6">
        <f t="shared" si="485"/>
        <v>613147.00000053272</v>
      </c>
      <c r="M6157" s="8">
        <f t="shared" si="481"/>
        <v>10219.116666675545</v>
      </c>
      <c r="N6157" s="8">
        <f t="shared" si="482"/>
        <v>20438.233333351091</v>
      </c>
      <c r="O6157" s="18">
        <v>1</v>
      </c>
      <c r="P6157" s="6" t="s">
        <v>10150</v>
      </c>
      <c r="Q6157" s="6" t="s">
        <v>24</v>
      </c>
    </row>
    <row r="6158" spans="1:17" ht="15">
      <c r="A6158" s="6" t="s">
        <v>17</v>
      </c>
      <c r="B6158" s="6" t="s">
        <v>55</v>
      </c>
      <c r="C6158" s="6" t="s">
        <v>59</v>
      </c>
      <c r="D6158" s="6" t="s">
        <v>10151</v>
      </c>
      <c r="E6158" s="6">
        <v>1</v>
      </c>
      <c r="F6158" s="6" t="s">
        <v>1970</v>
      </c>
      <c r="G6158" s="6" t="s">
        <v>22</v>
      </c>
      <c r="H6158" s="7">
        <v>43411.411620370367</v>
      </c>
      <c r="I6158" s="7">
        <v>43405.651724537034</v>
      </c>
      <c r="J6158" s="4">
        <f t="shared" si="483"/>
        <v>2018</v>
      </c>
      <c r="K6158" s="4">
        <f t="shared" si="484"/>
        <v>11</v>
      </c>
      <c r="L6158" s="6">
        <f t="shared" si="485"/>
        <v>497654.99999995809</v>
      </c>
      <c r="M6158" s="8">
        <f t="shared" si="481"/>
        <v>8294.2499999993015</v>
      </c>
      <c r="N6158" s="8">
        <f t="shared" si="482"/>
        <v>8294.2499999993015</v>
      </c>
      <c r="O6158" s="18">
        <v>1</v>
      </c>
      <c r="P6158" s="6" t="s">
        <v>10152</v>
      </c>
      <c r="Q6158" s="6" t="s">
        <v>24</v>
      </c>
    </row>
    <row r="6159" spans="1:17" ht="15">
      <c r="A6159" s="6" t="s">
        <v>17</v>
      </c>
      <c r="B6159" s="6" t="s">
        <v>55</v>
      </c>
      <c r="C6159" s="6" t="s">
        <v>59</v>
      </c>
      <c r="D6159" s="6" t="s">
        <v>5632</v>
      </c>
      <c r="E6159" s="6">
        <v>1</v>
      </c>
      <c r="F6159" s="6" t="s">
        <v>1970</v>
      </c>
      <c r="G6159" s="6" t="s">
        <v>22</v>
      </c>
      <c r="H6159" s="7">
        <v>43415.529143518521</v>
      </c>
      <c r="I6159" s="7">
        <v>43405.651724537034</v>
      </c>
      <c r="J6159" s="4">
        <f t="shared" si="483"/>
        <v>2018</v>
      </c>
      <c r="K6159" s="4">
        <f t="shared" si="484"/>
        <v>11</v>
      </c>
      <c r="L6159" s="6">
        <f t="shared" si="485"/>
        <v>853409.00000045076</v>
      </c>
      <c r="M6159" s="8">
        <f t="shared" si="481"/>
        <v>14223.483333340846</v>
      </c>
      <c r="N6159" s="8">
        <f t="shared" si="482"/>
        <v>14223.483333340846</v>
      </c>
      <c r="O6159" s="18">
        <v>1</v>
      </c>
      <c r="P6159" s="6" t="s">
        <v>10153</v>
      </c>
      <c r="Q6159" s="6" t="s">
        <v>24</v>
      </c>
    </row>
    <row r="6160" spans="1:17" ht="15">
      <c r="A6160" s="6" t="s">
        <v>17</v>
      </c>
      <c r="B6160" s="6" t="s">
        <v>55</v>
      </c>
      <c r="C6160" s="6" t="s">
        <v>59</v>
      </c>
      <c r="D6160" s="6" t="s">
        <v>10154</v>
      </c>
      <c r="E6160" s="6">
        <v>2</v>
      </c>
      <c r="F6160" s="6" t="s">
        <v>1970</v>
      </c>
      <c r="G6160" s="6" t="s">
        <v>22</v>
      </c>
      <c r="H6160" s="7">
        <v>43412.388761574075</v>
      </c>
      <c r="I6160" s="7">
        <v>43405.651724537034</v>
      </c>
      <c r="J6160" s="4">
        <f t="shared" si="483"/>
        <v>2018</v>
      </c>
      <c r="K6160" s="4">
        <f t="shared" si="484"/>
        <v>11</v>
      </c>
      <c r="L6160" s="6">
        <f t="shared" si="485"/>
        <v>582080.00000033062</v>
      </c>
      <c r="M6160" s="8">
        <f t="shared" si="481"/>
        <v>9701.3333333388437</v>
      </c>
      <c r="N6160" s="8">
        <f t="shared" si="482"/>
        <v>19402.666666677687</v>
      </c>
      <c r="O6160" s="18">
        <v>1</v>
      </c>
      <c r="P6160" s="6" t="s">
        <v>10155</v>
      </c>
      <c r="Q6160" s="6" t="s">
        <v>24</v>
      </c>
    </row>
    <row r="6161" spans="1:17" ht="15">
      <c r="A6161" s="6" t="s">
        <v>17</v>
      </c>
      <c r="B6161" s="6" t="s">
        <v>55</v>
      </c>
      <c r="C6161" s="6" t="s">
        <v>59</v>
      </c>
      <c r="D6161" s="6" t="s">
        <v>3427</v>
      </c>
      <c r="E6161" s="6">
        <v>4</v>
      </c>
      <c r="F6161" s="6" t="s">
        <v>1970</v>
      </c>
      <c r="G6161" s="6" t="s">
        <v>22</v>
      </c>
      <c r="H6161" s="7">
        <v>43413.354791666665</v>
      </c>
      <c r="I6161" s="7">
        <v>43405.651724537034</v>
      </c>
      <c r="J6161" s="4">
        <f t="shared" si="483"/>
        <v>2018</v>
      </c>
      <c r="K6161" s="4">
        <f t="shared" si="484"/>
        <v>11</v>
      </c>
      <c r="L6161" s="6">
        <f t="shared" si="485"/>
        <v>665545.00000008848</v>
      </c>
      <c r="M6161" s="8">
        <f t="shared" si="481"/>
        <v>11092.416666668141</v>
      </c>
      <c r="N6161" s="8">
        <f t="shared" si="482"/>
        <v>44369.666666672565</v>
      </c>
      <c r="O6161" s="18">
        <v>1</v>
      </c>
      <c r="P6161" s="6" t="s">
        <v>10156</v>
      </c>
      <c r="Q6161" s="6" t="s">
        <v>24</v>
      </c>
    </row>
    <row r="6162" spans="1:17" ht="15">
      <c r="A6162" s="6" t="s">
        <v>17</v>
      </c>
      <c r="B6162" s="6" t="s">
        <v>55</v>
      </c>
      <c r="C6162" s="6" t="s">
        <v>59</v>
      </c>
      <c r="D6162" s="6" t="s">
        <v>10157</v>
      </c>
      <c r="E6162" s="6">
        <v>15</v>
      </c>
      <c r="F6162" s="6" t="s">
        <v>1970</v>
      </c>
      <c r="G6162" s="6" t="s">
        <v>22</v>
      </c>
      <c r="H6162" s="7">
        <v>43407.434930555559</v>
      </c>
      <c r="I6162" s="7">
        <v>43405.651724537034</v>
      </c>
      <c r="J6162" s="4">
        <f t="shared" si="483"/>
        <v>2018</v>
      </c>
      <c r="K6162" s="4">
        <f t="shared" si="484"/>
        <v>11</v>
      </c>
      <c r="L6162" s="6">
        <f t="shared" si="485"/>
        <v>154069.00000052992</v>
      </c>
      <c r="M6162" s="8">
        <f t="shared" si="481"/>
        <v>2567.8166666754987</v>
      </c>
      <c r="N6162" s="8">
        <f t="shared" si="482"/>
        <v>38517.250000132481</v>
      </c>
      <c r="O6162" s="18">
        <v>1</v>
      </c>
      <c r="P6162" s="6" t="s">
        <v>10158</v>
      </c>
      <c r="Q6162" s="6" t="s">
        <v>24</v>
      </c>
    </row>
    <row r="6163" spans="1:17" ht="15">
      <c r="A6163" s="6" t="s">
        <v>17</v>
      </c>
      <c r="B6163" s="6" t="s">
        <v>55</v>
      </c>
      <c r="C6163" s="6" t="s">
        <v>59</v>
      </c>
      <c r="D6163" s="6" t="s">
        <v>10159</v>
      </c>
      <c r="E6163" s="6">
        <v>1</v>
      </c>
      <c r="F6163" s="6" t="s">
        <v>1970</v>
      </c>
      <c r="G6163" s="6" t="s">
        <v>22</v>
      </c>
      <c r="H6163" s="7">
        <v>43413.374756944446</v>
      </c>
      <c r="I6163" s="7">
        <v>43405.651724537034</v>
      </c>
      <c r="J6163" s="4">
        <f t="shared" si="483"/>
        <v>2018</v>
      </c>
      <c r="K6163" s="4">
        <f t="shared" si="484"/>
        <v>11</v>
      </c>
      <c r="L6163" s="6">
        <f t="shared" si="485"/>
        <v>667270.00000036787</v>
      </c>
      <c r="M6163" s="8">
        <f t="shared" si="481"/>
        <v>11121.166666672798</v>
      </c>
      <c r="N6163" s="8">
        <f t="shared" si="482"/>
        <v>11121.166666672798</v>
      </c>
      <c r="O6163" s="18">
        <v>1</v>
      </c>
      <c r="P6163" s="6" t="s">
        <v>10160</v>
      </c>
      <c r="Q6163" s="6" t="s">
        <v>24</v>
      </c>
    </row>
    <row r="6164" spans="1:17" ht="15">
      <c r="A6164" s="6" t="s">
        <v>17</v>
      </c>
      <c r="B6164" s="6" t="s">
        <v>55</v>
      </c>
      <c r="C6164" s="6" t="s">
        <v>59</v>
      </c>
      <c r="D6164" s="6" t="s">
        <v>10161</v>
      </c>
      <c r="E6164" s="6">
        <v>1</v>
      </c>
      <c r="F6164" s="6" t="s">
        <v>1970</v>
      </c>
      <c r="G6164" s="6" t="s">
        <v>22</v>
      </c>
      <c r="H6164" s="7">
        <v>43407.41746527778</v>
      </c>
      <c r="I6164" s="7">
        <v>43405.651724537034</v>
      </c>
      <c r="J6164" s="4">
        <f t="shared" si="483"/>
        <v>2018</v>
      </c>
      <c r="K6164" s="4">
        <f t="shared" si="484"/>
        <v>11</v>
      </c>
      <c r="L6164" s="6">
        <f t="shared" si="485"/>
        <v>152560.00000045169</v>
      </c>
      <c r="M6164" s="8">
        <f t="shared" si="481"/>
        <v>2542.6666666741949</v>
      </c>
      <c r="N6164" s="8">
        <f t="shared" si="482"/>
        <v>2542.6666666741949</v>
      </c>
      <c r="O6164" s="18">
        <v>1</v>
      </c>
      <c r="P6164" s="6" t="s">
        <v>10162</v>
      </c>
      <c r="Q6164" s="6" t="s">
        <v>24</v>
      </c>
    </row>
    <row r="6165" spans="1:17" ht="15">
      <c r="A6165" s="6" t="s">
        <v>17</v>
      </c>
      <c r="B6165" s="6" t="s">
        <v>55</v>
      </c>
      <c r="C6165" s="6" t="s">
        <v>59</v>
      </c>
      <c r="D6165" s="6" t="s">
        <v>4802</v>
      </c>
      <c r="E6165" s="6">
        <v>2</v>
      </c>
      <c r="F6165" s="6" t="s">
        <v>1970</v>
      </c>
      <c r="G6165" s="6" t="s">
        <v>22</v>
      </c>
      <c r="H6165" s="7">
        <v>43413.390173611115</v>
      </c>
      <c r="I6165" s="7">
        <v>43405.651724537034</v>
      </c>
      <c r="J6165" s="4">
        <f t="shared" si="483"/>
        <v>2018</v>
      </c>
      <c r="K6165" s="4">
        <f t="shared" si="484"/>
        <v>11</v>
      </c>
      <c r="L6165" s="6">
        <f t="shared" si="485"/>
        <v>668602.00000056066</v>
      </c>
      <c r="M6165" s="8">
        <f t="shared" si="481"/>
        <v>11143.366666676011</v>
      </c>
      <c r="N6165" s="8">
        <f t="shared" si="482"/>
        <v>22286.733333352022</v>
      </c>
      <c r="O6165" s="18">
        <v>1</v>
      </c>
      <c r="P6165" s="6" t="s">
        <v>10163</v>
      </c>
      <c r="Q6165" s="6" t="s">
        <v>24</v>
      </c>
    </row>
    <row r="6166" spans="1:17" ht="15">
      <c r="A6166" s="6" t="s">
        <v>17</v>
      </c>
      <c r="B6166" s="6" t="s">
        <v>55</v>
      </c>
      <c r="C6166" s="6" t="s">
        <v>59</v>
      </c>
      <c r="D6166" s="6" t="s">
        <v>10164</v>
      </c>
      <c r="E6166" s="6">
        <v>1</v>
      </c>
      <c r="F6166" s="6" t="s">
        <v>1970</v>
      </c>
      <c r="G6166" s="6" t="s">
        <v>22</v>
      </c>
      <c r="H6166" s="7">
        <v>43413.41097222222</v>
      </c>
      <c r="I6166" s="7">
        <v>43405.651724537034</v>
      </c>
      <c r="J6166" s="4">
        <f t="shared" si="483"/>
        <v>2018</v>
      </c>
      <c r="K6166" s="4">
        <f t="shared" si="484"/>
        <v>11</v>
      </c>
      <c r="L6166" s="6">
        <f t="shared" si="485"/>
        <v>670399.00000006892</v>
      </c>
      <c r="M6166" s="8">
        <f t="shared" si="481"/>
        <v>11173.316666667815</v>
      </c>
      <c r="N6166" s="8">
        <f t="shared" si="482"/>
        <v>11173.316666667815</v>
      </c>
      <c r="O6166" s="18">
        <v>1</v>
      </c>
      <c r="P6166" s="6" t="s">
        <v>10165</v>
      </c>
      <c r="Q6166" s="6" t="s">
        <v>24</v>
      </c>
    </row>
    <row r="6167" spans="1:17" ht="15">
      <c r="A6167" s="6" t="s">
        <v>17</v>
      </c>
      <c r="B6167" s="6" t="s">
        <v>55</v>
      </c>
      <c r="C6167" s="6" t="s">
        <v>59</v>
      </c>
      <c r="D6167" s="6" t="s">
        <v>10166</v>
      </c>
      <c r="E6167" s="6">
        <v>3</v>
      </c>
      <c r="F6167" s="6" t="s">
        <v>1970</v>
      </c>
      <c r="G6167" s="6" t="s">
        <v>22</v>
      </c>
      <c r="H6167" s="7">
        <v>43411.415949074071</v>
      </c>
      <c r="I6167" s="7">
        <v>43405.651724537034</v>
      </c>
      <c r="J6167" s="4">
        <f t="shared" si="483"/>
        <v>2018</v>
      </c>
      <c r="K6167" s="4">
        <f t="shared" si="484"/>
        <v>11</v>
      </c>
      <c r="L6167" s="6">
        <f t="shared" si="485"/>
        <v>498029.00000000373</v>
      </c>
      <c r="M6167" s="8">
        <f t="shared" si="481"/>
        <v>8300.4833333333954</v>
      </c>
      <c r="N6167" s="8">
        <f t="shared" si="482"/>
        <v>24901.450000000186</v>
      </c>
      <c r="O6167" s="18">
        <v>1</v>
      </c>
      <c r="P6167" s="6" t="s">
        <v>10167</v>
      </c>
      <c r="Q6167" s="6" t="s">
        <v>24</v>
      </c>
    </row>
    <row r="6168" spans="1:17" ht="15">
      <c r="A6168" s="6" t="s">
        <v>17</v>
      </c>
      <c r="B6168" s="6" t="s">
        <v>55</v>
      </c>
      <c r="C6168" s="6" t="s">
        <v>59</v>
      </c>
      <c r="D6168" s="6" t="s">
        <v>10168</v>
      </c>
      <c r="E6168" s="6">
        <v>3</v>
      </c>
      <c r="F6168" s="6" t="s">
        <v>1970</v>
      </c>
      <c r="G6168" s="6" t="s">
        <v>22</v>
      </c>
      <c r="H6168" s="7">
        <v>43406.37027777778</v>
      </c>
      <c r="I6168" s="7">
        <v>43405.651724537034</v>
      </c>
      <c r="J6168" s="4">
        <f t="shared" si="483"/>
        <v>2018</v>
      </c>
      <c r="K6168" s="4">
        <f t="shared" si="484"/>
        <v>11</v>
      </c>
      <c r="L6168" s="6">
        <f t="shared" si="485"/>
        <v>62083.000000426546</v>
      </c>
      <c r="M6168" s="8">
        <f t="shared" si="481"/>
        <v>1034.7166666737758</v>
      </c>
      <c r="N6168" s="8">
        <f t="shared" si="482"/>
        <v>3104.1500000213273</v>
      </c>
      <c r="O6168" s="18">
        <v>1</v>
      </c>
      <c r="P6168" s="6" t="s">
        <v>10169</v>
      </c>
      <c r="Q6168" s="6" t="s">
        <v>24</v>
      </c>
    </row>
    <row r="6169" spans="1:17" ht="15">
      <c r="A6169" s="6" t="s">
        <v>17</v>
      </c>
      <c r="B6169" s="6" t="s">
        <v>55</v>
      </c>
      <c r="C6169" s="6" t="s">
        <v>59</v>
      </c>
      <c r="D6169" s="6" t="s">
        <v>10170</v>
      </c>
      <c r="E6169" s="6">
        <v>5</v>
      </c>
      <c r="F6169" s="6" t="s">
        <v>1970</v>
      </c>
      <c r="G6169" s="6" t="s">
        <v>22</v>
      </c>
      <c r="H6169" s="7">
        <v>43412.763553240744</v>
      </c>
      <c r="I6169" s="7">
        <v>43405.651724537034</v>
      </c>
      <c r="J6169" s="4">
        <f t="shared" si="483"/>
        <v>2018</v>
      </c>
      <c r="K6169" s="4">
        <f t="shared" si="484"/>
        <v>11</v>
      </c>
      <c r="L6169" s="6">
        <f t="shared" si="485"/>
        <v>614462.0000005234</v>
      </c>
      <c r="M6169" s="8">
        <f t="shared" si="481"/>
        <v>10241.033333342057</v>
      </c>
      <c r="N6169" s="8">
        <f t="shared" si="482"/>
        <v>51205.166666710284</v>
      </c>
      <c r="O6169" s="18">
        <v>1</v>
      </c>
      <c r="P6169" s="6" t="s">
        <v>10171</v>
      </c>
      <c r="Q6169" s="6" t="s">
        <v>24</v>
      </c>
    </row>
    <row r="6170" spans="1:17" ht="15">
      <c r="A6170" s="6" t="s">
        <v>17</v>
      </c>
      <c r="B6170" s="6" t="s">
        <v>55</v>
      </c>
      <c r="C6170" s="6" t="s">
        <v>59</v>
      </c>
      <c r="D6170" s="6" t="s">
        <v>2360</v>
      </c>
      <c r="E6170" s="6">
        <v>3</v>
      </c>
      <c r="F6170" s="6" t="s">
        <v>1970</v>
      </c>
      <c r="G6170" s="6" t="s">
        <v>22</v>
      </c>
      <c r="H6170" s="7">
        <v>43413.366064814814</v>
      </c>
      <c r="I6170" s="7">
        <v>43405.651724537034</v>
      </c>
      <c r="J6170" s="4">
        <f t="shared" si="483"/>
        <v>2018</v>
      </c>
      <c r="K6170" s="4">
        <f t="shared" si="484"/>
        <v>11</v>
      </c>
      <c r="L6170" s="6">
        <f t="shared" si="485"/>
        <v>666519.00000020396</v>
      </c>
      <c r="M6170" s="8">
        <f t="shared" si="481"/>
        <v>11108.650000003399</v>
      </c>
      <c r="N6170" s="8">
        <f t="shared" si="482"/>
        <v>33325.950000010198</v>
      </c>
      <c r="O6170" s="18">
        <v>1</v>
      </c>
      <c r="P6170" s="6" t="s">
        <v>10172</v>
      </c>
      <c r="Q6170" s="6" t="s">
        <v>24</v>
      </c>
    </row>
    <row r="6171" spans="1:17" ht="15">
      <c r="A6171" s="6" t="s">
        <v>17</v>
      </c>
      <c r="B6171" s="6" t="s">
        <v>55</v>
      </c>
      <c r="C6171" s="6" t="s">
        <v>56</v>
      </c>
      <c r="D6171" s="6" t="s">
        <v>10173</v>
      </c>
      <c r="E6171" s="6">
        <v>1</v>
      </c>
      <c r="F6171" s="6" t="s">
        <v>1970</v>
      </c>
      <c r="G6171" s="6" t="s">
        <v>22</v>
      </c>
      <c r="H6171" s="7">
        <v>43413.709201388891</v>
      </c>
      <c r="I6171" s="7">
        <v>43405.653831018521</v>
      </c>
      <c r="J6171" s="4">
        <f t="shared" si="483"/>
        <v>2018</v>
      </c>
      <c r="K6171" s="4">
        <f t="shared" si="484"/>
        <v>11</v>
      </c>
      <c r="L6171" s="6">
        <f t="shared" si="485"/>
        <v>695983.99999996182</v>
      </c>
      <c r="M6171" s="8">
        <f t="shared" si="481"/>
        <v>11599.733333332697</v>
      </c>
      <c r="N6171" s="8">
        <f t="shared" si="482"/>
        <v>11599.733333332697</v>
      </c>
      <c r="O6171" s="18">
        <v>1</v>
      </c>
      <c r="P6171" s="6" t="s">
        <v>10174</v>
      </c>
      <c r="Q6171" s="6" t="s">
        <v>24</v>
      </c>
    </row>
    <row r="6172" spans="1:17" ht="15">
      <c r="A6172" s="6" t="s">
        <v>17</v>
      </c>
      <c r="B6172" s="6" t="s">
        <v>55</v>
      </c>
      <c r="C6172" s="6" t="s">
        <v>56</v>
      </c>
      <c r="D6172" s="6" t="s">
        <v>8150</v>
      </c>
      <c r="E6172" s="6">
        <v>1</v>
      </c>
      <c r="F6172" s="6" t="s">
        <v>1970</v>
      </c>
      <c r="G6172" s="6" t="s">
        <v>22</v>
      </c>
      <c r="H6172" s="7">
        <v>43408.738425925927</v>
      </c>
      <c r="I6172" s="7">
        <v>43405.653831018521</v>
      </c>
      <c r="J6172" s="4">
        <f t="shared" si="483"/>
        <v>2018</v>
      </c>
      <c r="K6172" s="4">
        <f t="shared" si="484"/>
        <v>11</v>
      </c>
      <c r="L6172" s="6">
        <f t="shared" si="485"/>
        <v>266508.99999991525</v>
      </c>
      <c r="M6172" s="8">
        <f t="shared" si="481"/>
        <v>4441.8166666652542</v>
      </c>
      <c r="N6172" s="8">
        <f t="shared" si="482"/>
        <v>4441.8166666652542</v>
      </c>
      <c r="O6172" s="18">
        <v>1</v>
      </c>
      <c r="P6172" s="6" t="s">
        <v>10175</v>
      </c>
      <c r="Q6172" s="6" t="s">
        <v>24</v>
      </c>
    </row>
    <row r="6173" spans="1:17" ht="15">
      <c r="A6173" s="6" t="s">
        <v>17</v>
      </c>
      <c r="B6173" s="6" t="s">
        <v>55</v>
      </c>
      <c r="C6173" s="6" t="s">
        <v>56</v>
      </c>
      <c r="D6173" s="6" t="s">
        <v>8147</v>
      </c>
      <c r="E6173" s="6">
        <v>2</v>
      </c>
      <c r="F6173" s="6" t="s">
        <v>1970</v>
      </c>
      <c r="G6173" s="6" t="s">
        <v>22</v>
      </c>
      <c r="H6173" s="7">
        <v>43408.738530092596</v>
      </c>
      <c r="I6173" s="7">
        <v>43405.653831018521</v>
      </c>
      <c r="J6173" s="4">
        <f t="shared" si="483"/>
        <v>2018</v>
      </c>
      <c r="K6173" s="4">
        <f t="shared" si="484"/>
        <v>11</v>
      </c>
      <c r="L6173" s="6">
        <f t="shared" si="485"/>
        <v>266518.00000013318</v>
      </c>
      <c r="M6173" s="8">
        <f t="shared" si="481"/>
        <v>4441.9666666688863</v>
      </c>
      <c r="N6173" s="8">
        <f t="shared" si="482"/>
        <v>8883.9333333377726</v>
      </c>
      <c r="O6173" s="18">
        <v>1</v>
      </c>
      <c r="P6173" s="6" t="s">
        <v>10176</v>
      </c>
      <c r="Q6173" s="6" t="s">
        <v>24</v>
      </c>
    </row>
    <row r="6174" spans="1:17" ht="15">
      <c r="A6174" s="6" t="s">
        <v>17</v>
      </c>
      <c r="B6174" s="6" t="s">
        <v>55</v>
      </c>
      <c r="C6174" s="6" t="s">
        <v>56</v>
      </c>
      <c r="D6174" s="6" t="s">
        <v>5913</v>
      </c>
      <c r="E6174" s="6">
        <v>3</v>
      </c>
      <c r="F6174" s="6" t="s">
        <v>1970</v>
      </c>
      <c r="G6174" s="6" t="s">
        <v>22</v>
      </c>
      <c r="H6174" s="7">
        <v>43413.742800925924</v>
      </c>
      <c r="I6174" s="7">
        <v>43405.653831018521</v>
      </c>
      <c r="J6174" s="4">
        <f t="shared" si="483"/>
        <v>2018</v>
      </c>
      <c r="K6174" s="4">
        <f t="shared" si="484"/>
        <v>11</v>
      </c>
      <c r="L6174" s="6">
        <f t="shared" si="485"/>
        <v>698886.99999963865</v>
      </c>
      <c r="M6174" s="8">
        <f t="shared" si="481"/>
        <v>11648.116666660644</v>
      </c>
      <c r="N6174" s="8">
        <f t="shared" si="482"/>
        <v>34944.349999981932</v>
      </c>
      <c r="O6174" s="18">
        <v>1</v>
      </c>
      <c r="P6174" s="6" t="s">
        <v>10177</v>
      </c>
      <c r="Q6174" s="6" t="s">
        <v>24</v>
      </c>
    </row>
    <row r="6175" spans="1:17" ht="15">
      <c r="A6175" s="6" t="s">
        <v>17</v>
      </c>
      <c r="B6175" s="6" t="s">
        <v>18</v>
      </c>
      <c r="C6175" s="6" t="s">
        <v>35</v>
      </c>
      <c r="D6175" s="6" t="s">
        <v>10178</v>
      </c>
      <c r="E6175" s="6">
        <v>1</v>
      </c>
      <c r="F6175" s="6" t="s">
        <v>1970</v>
      </c>
      <c r="G6175" s="6" t="s">
        <v>22</v>
      </c>
      <c r="H6175" s="7">
        <v>43412.342361111114</v>
      </c>
      <c r="I6175" s="7">
        <v>43405.654861111114</v>
      </c>
      <c r="J6175" s="4">
        <f t="shared" si="483"/>
        <v>2018</v>
      </c>
      <c r="K6175" s="4">
        <f t="shared" si="484"/>
        <v>11</v>
      </c>
      <c r="L6175" s="6">
        <f t="shared" si="485"/>
        <v>577800</v>
      </c>
      <c r="M6175" s="8">
        <f t="shared" si="481"/>
        <v>9630</v>
      </c>
      <c r="N6175" s="8">
        <f t="shared" si="482"/>
        <v>9630</v>
      </c>
      <c r="O6175" s="18">
        <v>1</v>
      </c>
      <c r="P6175" s="6" t="s">
        <v>10179</v>
      </c>
      <c r="Q6175" s="6" t="s">
        <v>24</v>
      </c>
    </row>
    <row r="6176" spans="1:17" ht="15">
      <c r="A6176" s="6" t="s">
        <v>17</v>
      </c>
      <c r="B6176" s="6" t="s">
        <v>55</v>
      </c>
      <c r="C6176" s="6" t="s">
        <v>56</v>
      </c>
      <c r="D6176" s="6" t="s">
        <v>10180</v>
      </c>
      <c r="E6176" s="6">
        <v>1</v>
      </c>
      <c r="F6176" s="6" t="s">
        <v>1970</v>
      </c>
      <c r="G6176" s="6" t="s">
        <v>22</v>
      </c>
      <c r="H6176" s="7">
        <v>43411.447916666664</v>
      </c>
      <c r="I6176" s="7">
        <v>43405.655555555553</v>
      </c>
      <c r="J6176" s="4">
        <f t="shared" si="483"/>
        <v>2018</v>
      </c>
      <c r="K6176" s="4">
        <f t="shared" si="484"/>
        <v>11</v>
      </c>
      <c r="L6176" s="6">
        <f t="shared" si="485"/>
        <v>500459.99999998603</v>
      </c>
      <c r="M6176" s="8">
        <f t="shared" si="481"/>
        <v>8340.9999999997672</v>
      </c>
      <c r="N6176" s="8">
        <f t="shared" si="482"/>
        <v>8340.9999999997672</v>
      </c>
      <c r="O6176" s="18">
        <v>1</v>
      </c>
      <c r="P6176" s="6" t="s">
        <v>10181</v>
      </c>
      <c r="Q6176" s="6" t="s">
        <v>24</v>
      </c>
    </row>
    <row r="6177" spans="1:17" ht="15">
      <c r="A6177" s="6" t="s">
        <v>17</v>
      </c>
      <c r="B6177" s="6" t="s">
        <v>18</v>
      </c>
      <c r="C6177" s="6" t="s">
        <v>38</v>
      </c>
      <c r="D6177" s="6" t="s">
        <v>9626</v>
      </c>
      <c r="E6177" s="6">
        <v>267</v>
      </c>
      <c r="F6177" s="6" t="s">
        <v>1970</v>
      </c>
      <c r="G6177" s="6" t="s">
        <v>22</v>
      </c>
      <c r="H6177" s="7">
        <v>43405.684374999997</v>
      </c>
      <c r="I6177" s="7">
        <v>43405.658113425925</v>
      </c>
      <c r="J6177" s="4">
        <f t="shared" si="483"/>
        <v>2018</v>
      </c>
      <c r="K6177" s="4">
        <f t="shared" si="484"/>
        <v>11</v>
      </c>
      <c r="L6177" s="6">
        <f t="shared" si="485"/>
        <v>2268.9999998314306</v>
      </c>
      <c r="M6177" s="8">
        <f t="shared" si="481"/>
        <v>37.816666663857177</v>
      </c>
      <c r="N6177" s="8">
        <f t="shared" si="482"/>
        <v>10097.049999249866</v>
      </c>
      <c r="O6177" s="18">
        <v>1</v>
      </c>
      <c r="P6177" s="6" t="s">
        <v>10182</v>
      </c>
      <c r="Q6177" s="6" t="s">
        <v>24</v>
      </c>
    </row>
    <row r="6178" spans="1:17" ht="15">
      <c r="A6178" s="6" t="s">
        <v>17</v>
      </c>
      <c r="B6178" s="6" t="s">
        <v>55</v>
      </c>
      <c r="C6178" s="6" t="s">
        <v>59</v>
      </c>
      <c r="D6178" s="6" t="s">
        <v>207</v>
      </c>
      <c r="E6178" s="6">
        <v>238</v>
      </c>
      <c r="F6178" s="6" t="s">
        <v>1970</v>
      </c>
      <c r="G6178" s="6" t="s">
        <v>22</v>
      </c>
      <c r="H6178" s="7">
        <v>43407.681944444441</v>
      </c>
      <c r="I6178" s="7">
        <v>43405.661111111112</v>
      </c>
      <c r="J6178" s="4">
        <f t="shared" si="483"/>
        <v>2018</v>
      </c>
      <c r="K6178" s="4">
        <f t="shared" si="484"/>
        <v>11</v>
      </c>
      <c r="L6178" s="6">
        <f t="shared" si="485"/>
        <v>174599.9999995809</v>
      </c>
      <c r="M6178" s="8">
        <f t="shared" si="481"/>
        <v>2909.9999999930151</v>
      </c>
      <c r="N6178" s="8">
        <f t="shared" si="482"/>
        <v>692579.99999833759</v>
      </c>
      <c r="O6178" s="18">
        <v>1</v>
      </c>
      <c r="P6178" s="6" t="s">
        <v>10183</v>
      </c>
      <c r="Q6178" s="6" t="s">
        <v>24</v>
      </c>
    </row>
    <row r="6179" spans="1:17" ht="15">
      <c r="A6179" s="6" t="s">
        <v>17</v>
      </c>
      <c r="B6179" s="6" t="s">
        <v>47</v>
      </c>
      <c r="C6179" s="6" t="s">
        <v>52</v>
      </c>
      <c r="D6179" s="6" t="s">
        <v>1555</v>
      </c>
      <c r="E6179" s="6">
        <v>85</v>
      </c>
      <c r="F6179" s="6" t="s">
        <v>1970</v>
      </c>
      <c r="G6179" s="6" t="s">
        <v>22</v>
      </c>
      <c r="H6179" s="7">
        <v>43414.528784722221</v>
      </c>
      <c r="I6179" s="7">
        <v>43405.668055555558</v>
      </c>
      <c r="J6179" s="4">
        <f t="shared" si="483"/>
        <v>2018</v>
      </c>
      <c r="K6179" s="4">
        <f t="shared" si="484"/>
        <v>11</v>
      </c>
      <c r="L6179" s="6">
        <f t="shared" si="485"/>
        <v>765566.99999968987</v>
      </c>
      <c r="M6179" s="8">
        <f t="shared" si="481"/>
        <v>12759.449999994831</v>
      </c>
      <c r="N6179" s="8">
        <f t="shared" si="482"/>
        <v>1084553.2499995606</v>
      </c>
      <c r="O6179" s="18">
        <v>1</v>
      </c>
      <c r="P6179" s="6" t="s">
        <v>10184</v>
      </c>
      <c r="Q6179" s="6" t="s">
        <v>24</v>
      </c>
    </row>
    <row r="6180" spans="1:17" ht="15">
      <c r="A6180" s="6" t="s">
        <v>17</v>
      </c>
      <c r="B6180" s="6" t="s">
        <v>55</v>
      </c>
      <c r="C6180" s="6" t="s">
        <v>59</v>
      </c>
      <c r="D6180" s="6" t="s">
        <v>10185</v>
      </c>
      <c r="E6180" s="6">
        <v>1</v>
      </c>
      <c r="F6180" s="6" t="s">
        <v>1970</v>
      </c>
      <c r="G6180" s="6" t="s">
        <v>22</v>
      </c>
      <c r="H6180" s="7">
        <v>43413.375</v>
      </c>
      <c r="I6180" s="7">
        <v>43405.672222222223</v>
      </c>
      <c r="J6180" s="4">
        <f t="shared" si="483"/>
        <v>2018</v>
      </c>
      <c r="K6180" s="4">
        <f t="shared" si="484"/>
        <v>11</v>
      </c>
      <c r="L6180" s="6">
        <f t="shared" si="485"/>
        <v>665519.99999990221</v>
      </c>
      <c r="M6180" s="8">
        <f t="shared" si="481"/>
        <v>11091.99999999837</v>
      </c>
      <c r="N6180" s="8">
        <f t="shared" si="482"/>
        <v>11091.99999999837</v>
      </c>
      <c r="O6180" s="18">
        <v>1</v>
      </c>
      <c r="P6180" s="6" t="s">
        <v>10186</v>
      </c>
      <c r="Q6180" s="6" t="s">
        <v>24</v>
      </c>
    </row>
    <row r="6181" spans="1:17" ht="15">
      <c r="A6181" s="6" t="s">
        <v>17</v>
      </c>
      <c r="B6181" s="6" t="s">
        <v>55</v>
      </c>
      <c r="C6181" s="6" t="s">
        <v>59</v>
      </c>
      <c r="D6181" s="6" t="s">
        <v>10187</v>
      </c>
      <c r="E6181" s="6">
        <v>35</v>
      </c>
      <c r="F6181" s="6" t="s">
        <v>1970</v>
      </c>
      <c r="G6181" s="6" t="s">
        <v>22</v>
      </c>
      <c r="H6181" s="7">
        <v>43406.709143518521</v>
      </c>
      <c r="I6181" s="7">
        <v>43405.67291666667</v>
      </c>
      <c r="J6181" s="4">
        <f t="shared" si="483"/>
        <v>2018</v>
      </c>
      <c r="K6181" s="4">
        <f t="shared" si="484"/>
        <v>11</v>
      </c>
      <c r="L6181" s="6">
        <f t="shared" si="485"/>
        <v>89529.999999934807</v>
      </c>
      <c r="M6181" s="8">
        <f t="shared" si="481"/>
        <v>1492.1666666655801</v>
      </c>
      <c r="N6181" s="8">
        <f t="shared" si="482"/>
        <v>52225.833333295304</v>
      </c>
      <c r="O6181" s="18">
        <v>1</v>
      </c>
      <c r="P6181" s="6" t="s">
        <v>10188</v>
      </c>
      <c r="Q6181" s="6" t="s">
        <v>24</v>
      </c>
    </row>
    <row r="6182" spans="1:17" ht="15">
      <c r="A6182" s="6" t="s">
        <v>17</v>
      </c>
      <c r="B6182" s="6" t="s">
        <v>140</v>
      </c>
      <c r="C6182" s="6" t="s">
        <v>141</v>
      </c>
      <c r="D6182" s="6" t="s">
        <v>597</v>
      </c>
      <c r="E6182" s="6">
        <v>5</v>
      </c>
      <c r="F6182" s="6" t="s">
        <v>1970</v>
      </c>
      <c r="G6182" s="6" t="s">
        <v>22</v>
      </c>
      <c r="H6182" s="7">
        <v>43407.659444444442</v>
      </c>
      <c r="I6182" s="7">
        <v>43405.67291666667</v>
      </c>
      <c r="J6182" s="4">
        <f t="shared" si="483"/>
        <v>2018</v>
      </c>
      <c r="K6182" s="4">
        <f t="shared" si="484"/>
        <v>11</v>
      </c>
      <c r="L6182" s="6">
        <f t="shared" si="485"/>
        <v>171635.99999947473</v>
      </c>
      <c r="M6182" s="8">
        <f t="shared" si="481"/>
        <v>2860.5999999912456</v>
      </c>
      <c r="N6182" s="8">
        <f t="shared" si="482"/>
        <v>14302.999999956228</v>
      </c>
      <c r="O6182" s="18">
        <v>1</v>
      </c>
      <c r="P6182" s="6" t="s">
        <v>10189</v>
      </c>
      <c r="Q6182" s="6" t="s">
        <v>24</v>
      </c>
    </row>
    <row r="6183" spans="1:17" ht="15">
      <c r="A6183" s="6" t="s">
        <v>17</v>
      </c>
      <c r="B6183" s="6" t="s">
        <v>18</v>
      </c>
      <c r="C6183" s="6" t="s">
        <v>38</v>
      </c>
      <c r="D6183" s="6" t="s">
        <v>4914</v>
      </c>
      <c r="E6183" s="6">
        <v>30</v>
      </c>
      <c r="F6183" s="6" t="s">
        <v>1970</v>
      </c>
      <c r="G6183" s="6" t="s">
        <v>22</v>
      </c>
      <c r="H6183" s="7">
        <v>43406.868055555555</v>
      </c>
      <c r="I6183" s="7">
        <v>43405.682638888888</v>
      </c>
      <c r="J6183" s="4">
        <f t="shared" si="483"/>
        <v>2018</v>
      </c>
      <c r="K6183" s="4">
        <f t="shared" si="484"/>
        <v>11</v>
      </c>
      <c r="L6183" s="6">
        <f t="shared" si="485"/>
        <v>102420.00000004191</v>
      </c>
      <c r="M6183" s="8">
        <f t="shared" si="481"/>
        <v>1707.0000000006985</v>
      </c>
      <c r="N6183" s="8">
        <f t="shared" si="482"/>
        <v>51210.000000020955</v>
      </c>
      <c r="O6183" s="18">
        <v>1</v>
      </c>
      <c r="P6183" s="6" t="s">
        <v>10190</v>
      </c>
      <c r="Q6183" s="6" t="s">
        <v>24</v>
      </c>
    </row>
    <row r="6184" spans="1:17" ht="15">
      <c r="A6184" s="6" t="s">
        <v>17</v>
      </c>
      <c r="B6184" s="6" t="s">
        <v>18</v>
      </c>
      <c r="C6184" s="6" t="s">
        <v>38</v>
      </c>
      <c r="D6184" s="6" t="s">
        <v>81</v>
      </c>
      <c r="E6184" s="6">
        <v>6</v>
      </c>
      <c r="F6184" s="6" t="s">
        <v>1970</v>
      </c>
      <c r="G6184" s="6" t="s">
        <v>22</v>
      </c>
      <c r="H6184" s="7">
        <v>43417.354641203703</v>
      </c>
      <c r="I6184" s="7">
        <v>43405.684189814812</v>
      </c>
      <c r="J6184" s="4">
        <f t="shared" si="483"/>
        <v>2018</v>
      </c>
      <c r="K6184" s="4">
        <f t="shared" si="484"/>
        <v>11</v>
      </c>
      <c r="L6184" s="6">
        <f t="shared" si="485"/>
        <v>1008327.0000001648</v>
      </c>
      <c r="M6184" s="8">
        <f t="shared" si="481"/>
        <v>16805.450000002747</v>
      </c>
      <c r="N6184" s="8">
        <f t="shared" si="482"/>
        <v>100832.70000001648</v>
      </c>
      <c r="O6184" s="18">
        <v>1</v>
      </c>
      <c r="P6184" s="6" t="s">
        <v>10191</v>
      </c>
      <c r="Q6184" s="6" t="s">
        <v>24</v>
      </c>
    </row>
    <row r="6185" spans="1:17" ht="15">
      <c r="A6185" s="6" t="s">
        <v>17</v>
      </c>
      <c r="B6185" s="6" t="s">
        <v>18</v>
      </c>
      <c r="C6185" s="6" t="s">
        <v>38</v>
      </c>
      <c r="D6185" s="6" t="s">
        <v>3666</v>
      </c>
      <c r="E6185" s="6">
        <v>7</v>
      </c>
      <c r="F6185" s="6" t="s">
        <v>1970</v>
      </c>
      <c r="G6185" s="6" t="s">
        <v>22</v>
      </c>
      <c r="H6185" s="7">
        <v>43417.35392361111</v>
      </c>
      <c r="I6185" s="7">
        <v>43405.684189814812</v>
      </c>
      <c r="J6185" s="4">
        <f t="shared" si="483"/>
        <v>2018</v>
      </c>
      <c r="K6185" s="4">
        <f t="shared" si="484"/>
        <v>11</v>
      </c>
      <c r="L6185" s="6">
        <f t="shared" si="485"/>
        <v>1008265.0000001304</v>
      </c>
      <c r="M6185" s="8">
        <f t="shared" si="481"/>
        <v>16804.41666666884</v>
      </c>
      <c r="N6185" s="8">
        <f t="shared" si="482"/>
        <v>117630.91666668188</v>
      </c>
      <c r="O6185" s="18">
        <v>1</v>
      </c>
      <c r="P6185" s="6" t="s">
        <v>10192</v>
      </c>
      <c r="Q6185" s="6" t="s">
        <v>24</v>
      </c>
    </row>
    <row r="6186" spans="1:17" ht="15">
      <c r="A6186" s="6" t="s">
        <v>17</v>
      </c>
      <c r="B6186" s="6" t="s">
        <v>18</v>
      </c>
      <c r="C6186" s="6" t="s">
        <v>35</v>
      </c>
      <c r="D6186" s="6" t="s">
        <v>10193</v>
      </c>
      <c r="E6186" s="6">
        <v>1</v>
      </c>
      <c r="F6186" s="6" t="s">
        <v>1970</v>
      </c>
      <c r="G6186" s="6" t="s">
        <v>22</v>
      </c>
      <c r="H6186" s="7">
        <v>43405.742361111108</v>
      </c>
      <c r="I6186" s="7">
        <v>43405.68472222222</v>
      </c>
      <c r="J6186" s="4">
        <f t="shared" si="483"/>
        <v>2018</v>
      </c>
      <c r="K6186" s="4">
        <f t="shared" si="484"/>
        <v>11</v>
      </c>
      <c r="L6186" s="6">
        <f t="shared" si="485"/>
        <v>4979.9999998882413</v>
      </c>
      <c r="M6186" s="8">
        <f t="shared" si="481"/>
        <v>82.999999998137355</v>
      </c>
      <c r="N6186" s="8">
        <f t="shared" si="482"/>
        <v>82.999999998137355</v>
      </c>
      <c r="O6186" s="18">
        <v>1</v>
      </c>
      <c r="P6186" s="6" t="s">
        <v>10194</v>
      </c>
      <c r="Q6186" s="6" t="s">
        <v>24</v>
      </c>
    </row>
    <row r="6187" spans="1:17" ht="15">
      <c r="A6187" s="6" t="s">
        <v>17</v>
      </c>
      <c r="B6187" s="6" t="s">
        <v>140</v>
      </c>
      <c r="C6187" s="6" t="s">
        <v>141</v>
      </c>
      <c r="D6187" s="6" t="s">
        <v>5177</v>
      </c>
      <c r="E6187" s="6">
        <v>27</v>
      </c>
      <c r="F6187" s="6" t="s">
        <v>1970</v>
      </c>
      <c r="G6187" s="6" t="s">
        <v>22</v>
      </c>
      <c r="H6187" s="7">
        <v>43405.791608796295</v>
      </c>
      <c r="I6187" s="7">
        <v>43405.6875</v>
      </c>
      <c r="J6187" s="4">
        <f t="shared" si="483"/>
        <v>2018</v>
      </c>
      <c r="K6187" s="4">
        <f t="shared" si="484"/>
        <v>11</v>
      </c>
      <c r="L6187" s="6">
        <f t="shared" si="485"/>
        <v>8994.9999998789281</v>
      </c>
      <c r="M6187" s="8">
        <f t="shared" si="481"/>
        <v>149.9166666646488</v>
      </c>
      <c r="N6187" s="8">
        <f t="shared" si="482"/>
        <v>4047.7499999455176</v>
      </c>
      <c r="O6187" s="18">
        <v>1</v>
      </c>
      <c r="P6187" s="6" t="s">
        <v>10195</v>
      </c>
      <c r="Q6187" s="6" t="s">
        <v>24</v>
      </c>
    </row>
    <row r="6188" spans="1:17" ht="15">
      <c r="A6188" s="6" t="s">
        <v>17</v>
      </c>
      <c r="B6188" s="6" t="s">
        <v>18</v>
      </c>
      <c r="C6188" s="6" t="s">
        <v>38</v>
      </c>
      <c r="D6188" s="6" t="s">
        <v>7141</v>
      </c>
      <c r="E6188" s="6">
        <v>3</v>
      </c>
      <c r="F6188" s="6" t="s">
        <v>1970</v>
      </c>
      <c r="G6188" s="6" t="s">
        <v>22</v>
      </c>
      <c r="H6188" s="7">
        <v>43406.824652777781</v>
      </c>
      <c r="I6188" s="7">
        <v>43405.687789351854</v>
      </c>
      <c r="J6188" s="4">
        <f t="shared" si="483"/>
        <v>2018</v>
      </c>
      <c r="K6188" s="4">
        <f t="shared" si="484"/>
        <v>11</v>
      </c>
      <c r="L6188" s="6">
        <f t="shared" si="485"/>
        <v>98225.000000093132</v>
      </c>
      <c r="M6188" s="8">
        <f t="shared" si="481"/>
        <v>1637.0833333348855</v>
      </c>
      <c r="N6188" s="8">
        <f t="shared" si="482"/>
        <v>4911.2500000046566</v>
      </c>
      <c r="O6188" s="18">
        <v>1</v>
      </c>
      <c r="P6188" s="6" t="s">
        <v>10196</v>
      </c>
      <c r="Q6188" s="6" t="s">
        <v>24</v>
      </c>
    </row>
    <row r="6189" spans="1:17" ht="15">
      <c r="A6189" s="6" t="s">
        <v>17</v>
      </c>
      <c r="B6189" s="6" t="s">
        <v>18</v>
      </c>
      <c r="C6189" s="6" t="s">
        <v>19</v>
      </c>
      <c r="D6189" s="6" t="s">
        <v>10197</v>
      </c>
      <c r="E6189" s="6">
        <v>1</v>
      </c>
      <c r="F6189" s="6" t="s">
        <v>1970</v>
      </c>
      <c r="G6189" s="6" t="s">
        <v>22</v>
      </c>
      <c r="H6189" s="7">
        <v>43405.822222222225</v>
      </c>
      <c r="I6189" s="7">
        <v>43405.695833333331</v>
      </c>
      <c r="J6189" s="4">
        <f t="shared" si="483"/>
        <v>2018</v>
      </c>
      <c r="K6189" s="4">
        <f t="shared" si="484"/>
        <v>11</v>
      </c>
      <c r="L6189" s="6">
        <f t="shared" si="485"/>
        <v>10920.000000391155</v>
      </c>
      <c r="M6189" s="8">
        <f t="shared" si="481"/>
        <v>182.00000000651926</v>
      </c>
      <c r="N6189" s="8">
        <f t="shared" si="482"/>
        <v>182.00000000651926</v>
      </c>
      <c r="O6189" s="18">
        <v>1</v>
      </c>
      <c r="P6189" s="6" t="s">
        <v>10198</v>
      </c>
      <c r="Q6189" s="6" t="s">
        <v>24</v>
      </c>
    </row>
    <row r="6190" spans="1:17" ht="15">
      <c r="A6190" s="6" t="s">
        <v>17</v>
      </c>
      <c r="B6190" s="6" t="s">
        <v>41</v>
      </c>
      <c r="C6190" s="6" t="s">
        <v>62</v>
      </c>
      <c r="D6190" s="6" t="s">
        <v>10199</v>
      </c>
      <c r="E6190" s="6">
        <v>1</v>
      </c>
      <c r="F6190" s="6" t="s">
        <v>33</v>
      </c>
      <c r="G6190" s="6" t="s">
        <v>97</v>
      </c>
      <c r="H6190" s="7">
        <v>43280.518750000003</v>
      </c>
      <c r="I6190" s="7">
        <v>43280.342361111114</v>
      </c>
      <c r="J6190" s="4">
        <f t="shared" si="483"/>
        <v>2018</v>
      </c>
      <c r="K6190" s="4">
        <f t="shared" si="484"/>
        <v>6</v>
      </c>
      <c r="L6190" s="6">
        <f t="shared" si="485"/>
        <v>15240.00000001397</v>
      </c>
      <c r="M6190" s="8">
        <f t="shared" si="481"/>
        <v>254.00000000023283</v>
      </c>
      <c r="N6190" s="8">
        <f t="shared" si="482"/>
        <v>254.00000000023283</v>
      </c>
      <c r="O6190" s="18">
        <v>1</v>
      </c>
      <c r="P6190" s="6" t="s">
        <v>10200</v>
      </c>
      <c r="Q6190" s="6" t="s">
        <v>24</v>
      </c>
    </row>
    <row r="6191" spans="1:17" ht="15">
      <c r="A6191" s="6" t="s">
        <v>17</v>
      </c>
      <c r="B6191" s="6" t="s">
        <v>55</v>
      </c>
      <c r="C6191" s="6" t="s">
        <v>59</v>
      </c>
      <c r="D6191" s="6" t="s">
        <v>10201</v>
      </c>
      <c r="E6191" s="6">
        <v>1</v>
      </c>
      <c r="F6191" s="6" t="s">
        <v>1970</v>
      </c>
      <c r="G6191" s="6" t="s">
        <v>22</v>
      </c>
      <c r="H6191" s="7">
        <v>43410.37777777778</v>
      </c>
      <c r="I6191" s="7">
        <v>43405.717361111114</v>
      </c>
      <c r="J6191" s="4">
        <f t="shared" si="483"/>
        <v>2018</v>
      </c>
      <c r="K6191" s="4">
        <f t="shared" si="484"/>
        <v>11</v>
      </c>
      <c r="L6191" s="6">
        <f t="shared" si="485"/>
        <v>402659.99999991618</v>
      </c>
      <c r="M6191" s="8">
        <f t="shared" si="481"/>
        <v>6710.999999998603</v>
      </c>
      <c r="N6191" s="8">
        <f t="shared" si="482"/>
        <v>6710.999999998603</v>
      </c>
      <c r="O6191" s="18">
        <v>1</v>
      </c>
      <c r="P6191" s="6" t="s">
        <v>10202</v>
      </c>
      <c r="Q6191" s="6" t="s">
        <v>24</v>
      </c>
    </row>
    <row r="6192" spans="1:17" ht="15">
      <c r="A6192" s="6" t="s">
        <v>17</v>
      </c>
      <c r="B6192" s="6" t="s">
        <v>55</v>
      </c>
      <c r="C6192" s="6" t="s">
        <v>59</v>
      </c>
      <c r="D6192" s="6" t="s">
        <v>10203</v>
      </c>
      <c r="E6192" s="6">
        <v>1</v>
      </c>
      <c r="F6192" s="6" t="s">
        <v>1970</v>
      </c>
      <c r="G6192" s="6" t="s">
        <v>22</v>
      </c>
      <c r="H6192" s="7">
        <v>43410.584027777775</v>
      </c>
      <c r="I6192" s="7">
        <v>43405.71875</v>
      </c>
      <c r="J6192" s="4">
        <f t="shared" si="483"/>
        <v>2018</v>
      </c>
      <c r="K6192" s="4">
        <f t="shared" si="484"/>
        <v>11</v>
      </c>
      <c r="L6192" s="6">
        <f t="shared" si="485"/>
        <v>420359.99999977648</v>
      </c>
      <c r="M6192" s="8">
        <f t="shared" si="481"/>
        <v>7005.9999999962747</v>
      </c>
      <c r="N6192" s="8">
        <f t="shared" si="482"/>
        <v>7005.9999999962747</v>
      </c>
      <c r="O6192" s="18">
        <v>1</v>
      </c>
      <c r="P6192" s="6" t="s">
        <v>10204</v>
      </c>
      <c r="Q6192" s="6" t="s">
        <v>24</v>
      </c>
    </row>
    <row r="6193" spans="1:17" ht="15">
      <c r="A6193" s="6" t="s">
        <v>17</v>
      </c>
      <c r="B6193" s="6" t="s">
        <v>55</v>
      </c>
      <c r="C6193" s="6" t="s">
        <v>59</v>
      </c>
      <c r="D6193" s="6" t="s">
        <v>10205</v>
      </c>
      <c r="E6193" s="6">
        <v>1</v>
      </c>
      <c r="F6193" s="6" t="s">
        <v>1970</v>
      </c>
      <c r="G6193" s="6" t="s">
        <v>22</v>
      </c>
      <c r="H6193" s="7">
        <v>43406.454861111109</v>
      </c>
      <c r="I6193" s="7">
        <v>43405.722916666666</v>
      </c>
      <c r="J6193" s="4">
        <f t="shared" si="483"/>
        <v>2018</v>
      </c>
      <c r="K6193" s="4">
        <f t="shared" si="484"/>
        <v>11</v>
      </c>
      <c r="L6193" s="6">
        <f t="shared" si="485"/>
        <v>63239.999999944121</v>
      </c>
      <c r="M6193" s="8">
        <f t="shared" si="481"/>
        <v>1053.9999999990687</v>
      </c>
      <c r="N6193" s="8">
        <f t="shared" si="482"/>
        <v>1053.9999999990687</v>
      </c>
      <c r="O6193" s="18">
        <v>1</v>
      </c>
      <c r="P6193" s="6" t="s">
        <v>10206</v>
      </c>
      <c r="Q6193" s="6" t="s">
        <v>24</v>
      </c>
    </row>
    <row r="6194" spans="1:17" ht="15">
      <c r="A6194" s="6" t="s">
        <v>17</v>
      </c>
      <c r="B6194" s="6" t="s">
        <v>41</v>
      </c>
      <c r="C6194" s="6" t="s">
        <v>135</v>
      </c>
      <c r="D6194" s="6" t="s">
        <v>7166</v>
      </c>
      <c r="E6194" s="6">
        <v>1</v>
      </c>
      <c r="F6194" s="6" t="s">
        <v>1970</v>
      </c>
      <c r="G6194" s="6" t="s">
        <v>22</v>
      </c>
      <c r="H6194" s="7">
        <v>43406.822858796295</v>
      </c>
      <c r="I6194" s="7">
        <v>43405.745138888888</v>
      </c>
      <c r="J6194" s="4">
        <f t="shared" si="483"/>
        <v>2018</v>
      </c>
      <c r="K6194" s="4">
        <f t="shared" si="484"/>
        <v>11</v>
      </c>
      <c r="L6194" s="6">
        <f t="shared" si="485"/>
        <v>93114.999999990687</v>
      </c>
      <c r="M6194" s="8">
        <f t="shared" si="481"/>
        <v>1551.9166666665114</v>
      </c>
      <c r="N6194" s="8">
        <f t="shared" si="482"/>
        <v>1551.9166666665114</v>
      </c>
      <c r="O6194" s="18">
        <v>1</v>
      </c>
      <c r="P6194" s="6" t="s">
        <v>10207</v>
      </c>
      <c r="Q6194" s="6" t="s">
        <v>24</v>
      </c>
    </row>
    <row r="6195" spans="1:17" ht="15">
      <c r="A6195" s="6" t="s">
        <v>17</v>
      </c>
      <c r="B6195" s="6" t="s">
        <v>18</v>
      </c>
      <c r="C6195" s="6" t="s">
        <v>38</v>
      </c>
      <c r="D6195" s="6" t="s">
        <v>10208</v>
      </c>
      <c r="E6195" s="6">
        <v>1</v>
      </c>
      <c r="F6195" s="6" t="s">
        <v>1970</v>
      </c>
      <c r="G6195" s="6" t="s">
        <v>22</v>
      </c>
      <c r="H6195" s="7">
        <v>43414.330555555556</v>
      </c>
      <c r="I6195" s="7">
        <v>43405.75</v>
      </c>
      <c r="J6195" s="4">
        <f t="shared" si="483"/>
        <v>2018</v>
      </c>
      <c r="K6195" s="4">
        <f t="shared" si="484"/>
        <v>11</v>
      </c>
      <c r="L6195" s="6">
        <f t="shared" si="485"/>
        <v>741360.00000005588</v>
      </c>
      <c r="M6195" s="8">
        <f t="shared" si="481"/>
        <v>12356.000000000931</v>
      </c>
      <c r="N6195" s="8">
        <f t="shared" si="482"/>
        <v>12356.000000000931</v>
      </c>
      <c r="O6195" s="18">
        <v>1</v>
      </c>
      <c r="P6195" s="6" t="s">
        <v>10209</v>
      </c>
      <c r="Q6195" s="6" t="s">
        <v>24</v>
      </c>
    </row>
    <row r="6196" spans="1:17" ht="15">
      <c r="A6196" s="6" t="s">
        <v>17</v>
      </c>
      <c r="B6196" s="6" t="s">
        <v>55</v>
      </c>
      <c r="C6196" s="6" t="s">
        <v>59</v>
      </c>
      <c r="D6196" s="6" t="s">
        <v>10210</v>
      </c>
      <c r="E6196" s="6">
        <v>1</v>
      </c>
      <c r="F6196" s="6" t="s">
        <v>1970</v>
      </c>
      <c r="G6196" s="6" t="s">
        <v>22</v>
      </c>
      <c r="H6196" s="7">
        <v>43410.376388888886</v>
      </c>
      <c r="I6196" s="7">
        <v>43405.75</v>
      </c>
      <c r="J6196" s="4">
        <f t="shared" si="483"/>
        <v>2018</v>
      </c>
      <c r="K6196" s="4">
        <f t="shared" si="484"/>
        <v>11</v>
      </c>
      <c r="L6196" s="6">
        <f t="shared" si="485"/>
        <v>399719.99999976251</v>
      </c>
      <c r="M6196" s="8">
        <f t="shared" si="481"/>
        <v>6661.9999999960419</v>
      </c>
      <c r="N6196" s="8">
        <f t="shared" si="482"/>
        <v>6661.9999999960419</v>
      </c>
      <c r="O6196" s="18">
        <v>1</v>
      </c>
      <c r="P6196" s="6" t="s">
        <v>10211</v>
      </c>
      <c r="Q6196" s="6" t="s">
        <v>24</v>
      </c>
    </row>
    <row r="6197" spans="1:17" ht="15">
      <c r="A6197" s="6" t="s">
        <v>17</v>
      </c>
      <c r="B6197" s="6" t="s">
        <v>18</v>
      </c>
      <c r="C6197" s="6" t="s">
        <v>25</v>
      </c>
      <c r="D6197" s="6" t="s">
        <v>10212</v>
      </c>
      <c r="E6197" s="6">
        <v>1</v>
      </c>
      <c r="F6197" s="6" t="s">
        <v>1970</v>
      </c>
      <c r="G6197" s="6" t="s">
        <v>22</v>
      </c>
      <c r="H6197" s="7">
        <v>43415.488194444442</v>
      </c>
      <c r="I6197" s="7">
        <v>43405.759722222225</v>
      </c>
      <c r="J6197" s="4">
        <f t="shared" si="483"/>
        <v>2018</v>
      </c>
      <c r="K6197" s="4">
        <f t="shared" si="484"/>
        <v>11</v>
      </c>
      <c r="L6197" s="6">
        <f t="shared" si="485"/>
        <v>840539.99999959487</v>
      </c>
      <c r="M6197" s="8">
        <f t="shared" si="481"/>
        <v>14008.999999993248</v>
      </c>
      <c r="N6197" s="8">
        <f t="shared" si="482"/>
        <v>14008.999999993248</v>
      </c>
      <c r="O6197" s="18">
        <v>1</v>
      </c>
      <c r="P6197" s="6" t="s">
        <v>10213</v>
      </c>
      <c r="Q6197" s="6" t="s">
        <v>24</v>
      </c>
    </row>
    <row r="6198" spans="1:17" ht="15">
      <c r="A6198" s="6" t="s">
        <v>17</v>
      </c>
      <c r="B6198" s="6" t="s">
        <v>55</v>
      </c>
      <c r="C6198" s="6" t="s">
        <v>59</v>
      </c>
      <c r="D6198" s="6" t="s">
        <v>10214</v>
      </c>
      <c r="E6198" s="6">
        <v>6</v>
      </c>
      <c r="F6198" s="6" t="s">
        <v>1970</v>
      </c>
      <c r="G6198" s="6" t="s">
        <v>22</v>
      </c>
      <c r="H6198" s="7">
        <v>43411.661423611113</v>
      </c>
      <c r="I6198" s="7">
        <v>43405.775000000001</v>
      </c>
      <c r="J6198" s="4">
        <f t="shared" si="483"/>
        <v>2018</v>
      </c>
      <c r="K6198" s="4">
        <f t="shared" si="484"/>
        <v>11</v>
      </c>
      <c r="L6198" s="6">
        <f t="shared" si="485"/>
        <v>508587.00000001118</v>
      </c>
      <c r="M6198" s="8">
        <f t="shared" si="481"/>
        <v>8476.4500000001863</v>
      </c>
      <c r="N6198" s="8">
        <f t="shared" si="482"/>
        <v>50858.700000001118</v>
      </c>
      <c r="O6198" s="18">
        <v>1</v>
      </c>
      <c r="P6198" s="6" t="s">
        <v>10215</v>
      </c>
      <c r="Q6198" s="6" t="s">
        <v>24</v>
      </c>
    </row>
    <row r="6199" spans="1:17" ht="15">
      <c r="A6199" s="6" t="s">
        <v>17</v>
      </c>
      <c r="B6199" s="6" t="s">
        <v>18</v>
      </c>
      <c r="C6199" s="6" t="s">
        <v>38</v>
      </c>
      <c r="D6199" s="6" t="s">
        <v>10216</v>
      </c>
      <c r="E6199" s="6">
        <v>1</v>
      </c>
      <c r="F6199" s="6" t="s">
        <v>1970</v>
      </c>
      <c r="G6199" s="6" t="s">
        <v>22</v>
      </c>
      <c r="H6199" s="7">
        <v>43410.729861111111</v>
      </c>
      <c r="I6199" s="7">
        <v>43405.77847222222</v>
      </c>
      <c r="J6199" s="4">
        <f t="shared" si="483"/>
        <v>2018</v>
      </c>
      <c r="K6199" s="4">
        <f t="shared" si="484"/>
        <v>11</v>
      </c>
      <c r="L6199" s="6">
        <f t="shared" si="485"/>
        <v>427800.0000001397</v>
      </c>
      <c r="M6199" s="8">
        <f t="shared" si="481"/>
        <v>7130.0000000023283</v>
      </c>
      <c r="N6199" s="8">
        <f t="shared" si="482"/>
        <v>7130.0000000023283</v>
      </c>
      <c r="O6199" s="18">
        <v>1</v>
      </c>
      <c r="P6199" s="6" t="s">
        <v>10217</v>
      </c>
      <c r="Q6199" s="6" t="s">
        <v>24</v>
      </c>
    </row>
    <row r="6200" spans="1:17" ht="15">
      <c r="A6200" s="6" t="s">
        <v>17</v>
      </c>
      <c r="B6200" s="6" t="s">
        <v>41</v>
      </c>
      <c r="C6200" s="6" t="s">
        <v>129</v>
      </c>
      <c r="D6200" s="6" t="s">
        <v>10218</v>
      </c>
      <c r="E6200" s="6">
        <v>1</v>
      </c>
      <c r="F6200" s="6" t="s">
        <v>1970</v>
      </c>
      <c r="G6200" s="6" t="s">
        <v>22</v>
      </c>
      <c r="H6200" s="7">
        <v>43415.488194444442</v>
      </c>
      <c r="I6200" s="7">
        <v>43405.811111111114</v>
      </c>
      <c r="J6200" s="4">
        <f t="shared" si="483"/>
        <v>2018</v>
      </c>
      <c r="K6200" s="4">
        <f t="shared" si="484"/>
        <v>11</v>
      </c>
      <c r="L6200" s="6">
        <f t="shared" si="485"/>
        <v>836099.9999995809</v>
      </c>
      <c r="M6200" s="8">
        <f t="shared" si="481"/>
        <v>13934.999999993015</v>
      </c>
      <c r="N6200" s="8">
        <f t="shared" si="482"/>
        <v>13934.999999993015</v>
      </c>
      <c r="O6200" s="18">
        <v>1</v>
      </c>
      <c r="P6200" s="6" t="s">
        <v>10219</v>
      </c>
      <c r="Q6200" s="6" t="s">
        <v>24</v>
      </c>
    </row>
    <row r="6201" spans="1:17" ht="15">
      <c r="A6201" s="6" t="s">
        <v>17</v>
      </c>
      <c r="B6201" s="6" t="s">
        <v>55</v>
      </c>
      <c r="C6201" s="6" t="s">
        <v>59</v>
      </c>
      <c r="D6201" s="6" t="s">
        <v>346</v>
      </c>
      <c r="E6201" s="6">
        <v>40</v>
      </c>
      <c r="F6201" s="6" t="s">
        <v>1970</v>
      </c>
      <c r="G6201" s="6" t="s">
        <v>22</v>
      </c>
      <c r="H6201" s="7">
        <v>43410.66951388889</v>
      </c>
      <c r="I6201" s="7">
        <v>43405.828472222223</v>
      </c>
      <c r="J6201" s="4">
        <f t="shared" si="483"/>
        <v>2018</v>
      </c>
      <c r="K6201" s="4">
        <f t="shared" si="484"/>
        <v>11</v>
      </c>
      <c r="L6201" s="6">
        <f t="shared" si="485"/>
        <v>418265.99999999162</v>
      </c>
      <c r="M6201" s="8">
        <f t="shared" si="481"/>
        <v>6971.0999999998603</v>
      </c>
      <c r="N6201" s="8">
        <f t="shared" si="482"/>
        <v>278843.99999999441</v>
      </c>
      <c r="O6201" s="18">
        <v>1</v>
      </c>
      <c r="P6201" s="6" t="s">
        <v>10220</v>
      </c>
      <c r="Q6201" s="6" t="s">
        <v>24</v>
      </c>
    </row>
    <row r="6202" spans="1:17" ht="15">
      <c r="A6202" s="6" t="s">
        <v>17</v>
      </c>
      <c r="B6202" s="6" t="s">
        <v>18</v>
      </c>
      <c r="C6202" s="6" t="s">
        <v>19</v>
      </c>
      <c r="D6202" s="6" t="s">
        <v>10221</v>
      </c>
      <c r="E6202" s="6">
        <v>1</v>
      </c>
      <c r="F6202" s="6" t="s">
        <v>1970</v>
      </c>
      <c r="G6202" s="6" t="s">
        <v>22</v>
      </c>
      <c r="H6202" s="7">
        <v>43406.811111111114</v>
      </c>
      <c r="I6202" s="7">
        <v>43405.836805555555</v>
      </c>
      <c r="J6202" s="4">
        <f t="shared" si="483"/>
        <v>2018</v>
      </c>
      <c r="K6202" s="4">
        <f t="shared" si="484"/>
        <v>11</v>
      </c>
      <c r="L6202" s="6">
        <f t="shared" si="485"/>
        <v>84180.000000307336</v>
      </c>
      <c r="M6202" s="8">
        <f t="shared" si="481"/>
        <v>1403.0000000051223</v>
      </c>
      <c r="N6202" s="8">
        <f t="shared" si="482"/>
        <v>1403.0000000051223</v>
      </c>
      <c r="O6202" s="18">
        <v>1</v>
      </c>
      <c r="P6202" s="6" t="s">
        <v>10222</v>
      </c>
      <c r="Q6202" s="6" t="s">
        <v>24</v>
      </c>
    </row>
    <row r="6203" spans="1:17" ht="15">
      <c r="A6203" s="6" t="s">
        <v>17</v>
      </c>
      <c r="B6203" s="6" t="s">
        <v>18</v>
      </c>
      <c r="C6203" s="6" t="s">
        <v>19</v>
      </c>
      <c r="D6203" s="6" t="s">
        <v>10223</v>
      </c>
      <c r="E6203" s="6">
        <v>1</v>
      </c>
      <c r="F6203" s="6" t="s">
        <v>1970</v>
      </c>
      <c r="G6203" s="6" t="s">
        <v>22</v>
      </c>
      <c r="H6203" s="7">
        <v>43413.631099537037</v>
      </c>
      <c r="I6203" s="7">
        <v>43406.011111111111</v>
      </c>
      <c r="J6203" s="4">
        <f t="shared" si="483"/>
        <v>2018</v>
      </c>
      <c r="K6203" s="4">
        <f t="shared" si="484"/>
        <v>11</v>
      </c>
      <c r="L6203" s="6">
        <f t="shared" si="485"/>
        <v>658366.99999999255</v>
      </c>
      <c r="M6203" s="8">
        <f t="shared" si="481"/>
        <v>10972.783333333209</v>
      </c>
      <c r="N6203" s="8">
        <f t="shared" si="482"/>
        <v>10972.783333333209</v>
      </c>
      <c r="O6203" s="18">
        <v>1</v>
      </c>
      <c r="P6203" s="6" t="s">
        <v>10224</v>
      </c>
      <c r="Q6203" s="6" t="s">
        <v>24</v>
      </c>
    </row>
    <row r="6204" spans="1:17" ht="15">
      <c r="A6204" s="6" t="s">
        <v>17</v>
      </c>
      <c r="B6204" s="6" t="s">
        <v>55</v>
      </c>
      <c r="C6204" s="6" t="s">
        <v>59</v>
      </c>
      <c r="D6204" s="6" t="s">
        <v>3524</v>
      </c>
      <c r="E6204" s="6">
        <v>5</v>
      </c>
      <c r="F6204" s="6" t="s">
        <v>1970</v>
      </c>
      <c r="G6204" s="6" t="s">
        <v>22</v>
      </c>
      <c r="H6204" s="7">
        <v>43406.377083333333</v>
      </c>
      <c r="I6204" s="7">
        <v>43406.286805555559</v>
      </c>
      <c r="J6204" s="4">
        <f t="shared" si="483"/>
        <v>2018</v>
      </c>
      <c r="K6204" s="4">
        <f t="shared" si="484"/>
        <v>11</v>
      </c>
      <c r="L6204" s="6">
        <f t="shared" si="485"/>
        <v>7799.999999650754</v>
      </c>
      <c r="M6204" s="8">
        <f t="shared" si="481"/>
        <v>129.99999999417923</v>
      </c>
      <c r="N6204" s="8">
        <f t="shared" si="482"/>
        <v>649.99999997089617</v>
      </c>
      <c r="O6204" s="18">
        <v>1</v>
      </c>
      <c r="P6204" s="6" t="s">
        <v>10225</v>
      </c>
      <c r="Q6204" s="6" t="s">
        <v>24</v>
      </c>
    </row>
    <row r="6205" spans="1:17" ht="15">
      <c r="A6205" s="6" t="s">
        <v>17</v>
      </c>
      <c r="B6205" s="6" t="s">
        <v>18</v>
      </c>
      <c r="C6205" s="6" t="s">
        <v>25</v>
      </c>
      <c r="D6205" s="6" t="s">
        <v>4084</v>
      </c>
      <c r="E6205" s="6">
        <v>1</v>
      </c>
      <c r="F6205" s="6" t="s">
        <v>1970</v>
      </c>
      <c r="G6205" s="6" t="s">
        <v>22</v>
      </c>
      <c r="H6205" s="7">
        <v>43413.460416666669</v>
      </c>
      <c r="I6205" s="7">
        <v>43406.394444444442</v>
      </c>
      <c r="J6205" s="4">
        <f t="shared" si="483"/>
        <v>2018</v>
      </c>
      <c r="K6205" s="4">
        <f t="shared" si="484"/>
        <v>11</v>
      </c>
      <c r="L6205" s="6">
        <f t="shared" si="485"/>
        <v>610500.00000034925</v>
      </c>
      <c r="M6205" s="8">
        <f t="shared" si="481"/>
        <v>10175.000000005821</v>
      </c>
      <c r="N6205" s="8">
        <f t="shared" si="482"/>
        <v>10175.000000005821</v>
      </c>
      <c r="O6205" s="18">
        <v>1</v>
      </c>
      <c r="P6205" s="6" t="s">
        <v>10226</v>
      </c>
      <c r="Q6205" s="6" t="s">
        <v>24</v>
      </c>
    </row>
    <row r="6206" spans="1:17" ht="15">
      <c r="A6206" s="6" t="s">
        <v>17</v>
      </c>
      <c r="B6206" s="6" t="s">
        <v>55</v>
      </c>
      <c r="C6206" s="6" t="s">
        <v>59</v>
      </c>
      <c r="D6206" s="6" t="s">
        <v>9206</v>
      </c>
      <c r="E6206" s="6">
        <v>3</v>
      </c>
      <c r="F6206" s="6" t="s">
        <v>33</v>
      </c>
      <c r="G6206" s="6" t="s">
        <v>22</v>
      </c>
      <c r="H6206" s="7">
        <v>43280.440648148149</v>
      </c>
      <c r="I6206" s="7">
        <v>43280.349999999999</v>
      </c>
      <c r="J6206" s="4">
        <f t="shared" si="483"/>
        <v>2018</v>
      </c>
      <c r="K6206" s="4">
        <f t="shared" si="484"/>
        <v>6</v>
      </c>
      <c r="L6206" s="6">
        <f t="shared" si="485"/>
        <v>7832.0000002160668</v>
      </c>
      <c r="M6206" s="8">
        <f t="shared" si="481"/>
        <v>130.53333333693445</v>
      </c>
      <c r="N6206" s="8">
        <f t="shared" si="482"/>
        <v>391.60000001080334</v>
      </c>
      <c r="O6206" s="18">
        <v>1</v>
      </c>
      <c r="P6206" s="6" t="s">
        <v>10227</v>
      </c>
      <c r="Q6206" s="6" t="s">
        <v>24</v>
      </c>
    </row>
    <row r="6207" spans="1:17" ht="15">
      <c r="A6207" s="6" t="s">
        <v>17</v>
      </c>
      <c r="B6207" s="6" t="s">
        <v>18</v>
      </c>
      <c r="C6207" s="6" t="s">
        <v>35</v>
      </c>
      <c r="D6207" s="6" t="s">
        <v>10228</v>
      </c>
      <c r="E6207" s="6">
        <v>1</v>
      </c>
      <c r="F6207" s="6" t="s">
        <v>1970</v>
      </c>
      <c r="G6207" s="6" t="s">
        <v>22</v>
      </c>
      <c r="H6207" s="7">
        <v>43411.320833333331</v>
      </c>
      <c r="I6207" s="7">
        <v>43406.424305555556</v>
      </c>
      <c r="J6207" s="4">
        <f t="shared" si="483"/>
        <v>2018</v>
      </c>
      <c r="K6207" s="4">
        <f t="shared" si="484"/>
        <v>11</v>
      </c>
      <c r="L6207" s="6">
        <f t="shared" si="485"/>
        <v>423059.99999977648</v>
      </c>
      <c r="M6207" s="8">
        <f t="shared" si="481"/>
        <v>7050.9999999962747</v>
      </c>
      <c r="N6207" s="8">
        <f t="shared" si="482"/>
        <v>7050.9999999962747</v>
      </c>
      <c r="O6207" s="18">
        <v>1</v>
      </c>
      <c r="P6207" s="6" t="s">
        <v>10229</v>
      </c>
      <c r="Q6207" s="6" t="s">
        <v>24</v>
      </c>
    </row>
    <row r="6208" spans="1:17" ht="15">
      <c r="A6208" s="6" t="s">
        <v>17</v>
      </c>
      <c r="B6208" s="6" t="s">
        <v>18</v>
      </c>
      <c r="C6208" s="6" t="s">
        <v>19</v>
      </c>
      <c r="D6208" s="6" t="s">
        <v>10230</v>
      </c>
      <c r="E6208" s="6">
        <v>1</v>
      </c>
      <c r="F6208" s="6" t="s">
        <v>1970</v>
      </c>
      <c r="G6208" s="6" t="s">
        <v>22</v>
      </c>
      <c r="H6208" s="7">
        <v>43410.400694444441</v>
      </c>
      <c r="I6208" s="7">
        <v>43406.426388888889</v>
      </c>
      <c r="J6208" s="4">
        <f t="shared" si="483"/>
        <v>2018</v>
      </c>
      <c r="K6208" s="4">
        <f t="shared" si="484"/>
        <v>11</v>
      </c>
      <c r="L6208" s="6">
        <f t="shared" si="485"/>
        <v>343379.99999967869</v>
      </c>
      <c r="M6208" s="8">
        <f t="shared" si="486" ref="M6208:M6271">+L6208/60</f>
        <v>5722.9999999946449</v>
      </c>
      <c r="N6208" s="8">
        <f t="shared" si="487" ref="N6208:N6271">+M6208*E6208</f>
        <v>5722.9999999946449</v>
      </c>
      <c r="O6208" s="18">
        <v>1</v>
      </c>
      <c r="P6208" s="6" t="s">
        <v>10231</v>
      </c>
      <c r="Q6208" s="6" t="s">
        <v>24</v>
      </c>
    </row>
    <row r="6209" spans="1:17" ht="15">
      <c r="A6209" s="6" t="s">
        <v>17</v>
      </c>
      <c r="B6209" s="6" t="s">
        <v>41</v>
      </c>
      <c r="C6209" s="6" t="s">
        <v>135</v>
      </c>
      <c r="D6209" s="6" t="s">
        <v>10232</v>
      </c>
      <c r="E6209" s="6">
        <v>1</v>
      </c>
      <c r="F6209" s="6" t="s">
        <v>1970</v>
      </c>
      <c r="G6209" s="6" t="s">
        <v>22</v>
      </c>
      <c r="H6209" s="7">
        <v>43410.383333333331</v>
      </c>
      <c r="I6209" s="7">
        <v>43406.463194444441</v>
      </c>
      <c r="J6209" s="4">
        <f t="shared" si="483"/>
        <v>2018</v>
      </c>
      <c r="K6209" s="4">
        <f t="shared" si="484"/>
        <v>11</v>
      </c>
      <c r="L6209" s="6">
        <f t="shared" si="485"/>
        <v>338700.0000001397</v>
      </c>
      <c r="M6209" s="8">
        <f t="shared" si="486"/>
        <v>5645.0000000023283</v>
      </c>
      <c r="N6209" s="8">
        <f t="shared" si="487"/>
        <v>5645.0000000023283</v>
      </c>
      <c r="O6209" s="18">
        <v>1</v>
      </c>
      <c r="P6209" s="6" t="s">
        <v>10233</v>
      </c>
      <c r="Q6209" s="6" t="s">
        <v>24</v>
      </c>
    </row>
    <row r="6210" spans="1:17" ht="15">
      <c r="A6210" s="6" t="s">
        <v>17</v>
      </c>
      <c r="B6210" s="6" t="s">
        <v>55</v>
      </c>
      <c r="C6210" s="6" t="s">
        <v>59</v>
      </c>
      <c r="D6210" s="6" t="s">
        <v>10234</v>
      </c>
      <c r="E6210" s="6">
        <v>1</v>
      </c>
      <c r="F6210" s="6" t="s">
        <v>1970</v>
      </c>
      <c r="G6210" s="6" t="s">
        <v>22</v>
      </c>
      <c r="H6210" s="7">
        <v>43411.442361111112</v>
      </c>
      <c r="I6210" s="7">
        <v>43406.46875</v>
      </c>
      <c r="J6210" s="4">
        <f t="shared" si="483"/>
        <v>2018</v>
      </c>
      <c r="K6210" s="4">
        <f t="shared" si="484"/>
        <v>11</v>
      </c>
      <c r="L6210" s="6">
        <f t="shared" si="485"/>
        <v>429720.00000011176</v>
      </c>
      <c r="M6210" s="8">
        <f t="shared" si="486"/>
        <v>7162.0000000018626</v>
      </c>
      <c r="N6210" s="8">
        <f t="shared" si="487"/>
        <v>7162.0000000018626</v>
      </c>
      <c r="O6210" s="18">
        <v>1</v>
      </c>
      <c r="P6210" s="6" t="s">
        <v>10235</v>
      </c>
      <c r="Q6210" s="6" t="s">
        <v>24</v>
      </c>
    </row>
    <row r="6211" spans="1:17" ht="15">
      <c r="A6211" s="6" t="s">
        <v>17</v>
      </c>
      <c r="B6211" s="6" t="s">
        <v>41</v>
      </c>
      <c r="C6211" s="6" t="s">
        <v>42</v>
      </c>
      <c r="D6211" s="6" t="s">
        <v>10236</v>
      </c>
      <c r="E6211" s="6">
        <v>1</v>
      </c>
      <c r="F6211" s="6" t="s">
        <v>1970</v>
      </c>
      <c r="G6211" s="6" t="s">
        <v>22</v>
      </c>
      <c r="H6211" s="7">
        <v>43414.481944444444</v>
      </c>
      <c r="I6211" s="7">
        <v>43406.481249999997</v>
      </c>
      <c r="J6211" s="4">
        <f t="shared" si="488" ref="J6211:J6274">YEAR(I6211)</f>
        <v>2018</v>
      </c>
      <c r="K6211" s="4">
        <f t="shared" si="489" ref="K6211:K6274">MONTH(I6211)</f>
        <v>11</v>
      </c>
      <c r="L6211" s="6">
        <f t="shared" si="485"/>
        <v>691260.00000019558</v>
      </c>
      <c r="M6211" s="8">
        <f t="shared" si="486"/>
        <v>11521.00000000326</v>
      </c>
      <c r="N6211" s="8">
        <f t="shared" si="487"/>
        <v>11521.00000000326</v>
      </c>
      <c r="O6211" s="18">
        <v>1</v>
      </c>
      <c r="P6211" s="6" t="s">
        <v>10237</v>
      </c>
      <c r="Q6211" s="6" t="s">
        <v>24</v>
      </c>
    </row>
    <row r="6212" spans="1:17" ht="15">
      <c r="A6212" s="6" t="s">
        <v>17</v>
      </c>
      <c r="B6212" s="6" t="s">
        <v>18</v>
      </c>
      <c r="C6212" s="6" t="s">
        <v>25</v>
      </c>
      <c r="D6212" s="6" t="s">
        <v>10238</v>
      </c>
      <c r="E6212" s="6">
        <v>1</v>
      </c>
      <c r="F6212" s="6" t="s">
        <v>1970</v>
      </c>
      <c r="G6212" s="6" t="s">
        <v>22</v>
      </c>
      <c r="H6212" s="7">
        <v>43410.370138888888</v>
      </c>
      <c r="I6212" s="7">
        <v>43406.5</v>
      </c>
      <c r="J6212" s="4">
        <f t="shared" si="488"/>
        <v>2018</v>
      </c>
      <c r="K6212" s="4">
        <f t="shared" si="489"/>
        <v>11</v>
      </c>
      <c r="L6212" s="6">
        <f t="shared" si="485"/>
        <v>334379.99999988824</v>
      </c>
      <c r="M6212" s="8">
        <f t="shared" si="486"/>
        <v>5572.9999999981374</v>
      </c>
      <c r="N6212" s="8">
        <f t="shared" si="487"/>
        <v>5572.9999999981374</v>
      </c>
      <c r="O6212" s="18">
        <v>1</v>
      </c>
      <c r="P6212" s="6" t="s">
        <v>10239</v>
      </c>
      <c r="Q6212" s="6" t="s">
        <v>24</v>
      </c>
    </row>
    <row r="6213" spans="1:17" ht="15">
      <c r="A6213" s="6" t="s">
        <v>17</v>
      </c>
      <c r="B6213" s="6" t="s">
        <v>55</v>
      </c>
      <c r="C6213" s="6" t="s">
        <v>59</v>
      </c>
      <c r="D6213" s="6" t="s">
        <v>10240</v>
      </c>
      <c r="E6213" s="6">
        <v>1</v>
      </c>
      <c r="F6213" s="6" t="s">
        <v>1970</v>
      </c>
      <c r="G6213" s="6" t="s">
        <v>22</v>
      </c>
      <c r="H6213" s="7">
        <v>43411.661805555559</v>
      </c>
      <c r="I6213" s="7">
        <v>43406.534722222219</v>
      </c>
      <c r="J6213" s="4">
        <f t="shared" si="488"/>
        <v>2018</v>
      </c>
      <c r="K6213" s="4">
        <f t="shared" si="489"/>
        <v>11</v>
      </c>
      <c r="L6213" s="6">
        <f t="shared" si="485"/>
        <v>442980.00000058673</v>
      </c>
      <c r="M6213" s="8">
        <f t="shared" si="486"/>
        <v>7383.0000000097789</v>
      </c>
      <c r="N6213" s="8">
        <f t="shared" si="487"/>
        <v>7383.0000000097789</v>
      </c>
      <c r="O6213" s="18">
        <v>1</v>
      </c>
      <c r="P6213" s="6" t="s">
        <v>10241</v>
      </c>
      <c r="Q6213" s="6" t="s">
        <v>24</v>
      </c>
    </row>
    <row r="6214" spans="1:17" ht="15">
      <c r="A6214" s="6" t="s">
        <v>17</v>
      </c>
      <c r="B6214" s="6" t="s">
        <v>55</v>
      </c>
      <c r="C6214" s="6" t="s">
        <v>59</v>
      </c>
      <c r="D6214" s="6" t="s">
        <v>10242</v>
      </c>
      <c r="E6214" s="6">
        <v>1</v>
      </c>
      <c r="F6214" s="6" t="s">
        <v>1970</v>
      </c>
      <c r="G6214" s="6" t="s">
        <v>22</v>
      </c>
      <c r="H6214" s="7">
        <v>43413.411111111112</v>
      </c>
      <c r="I6214" s="7">
        <v>43406.543055555558</v>
      </c>
      <c r="J6214" s="4">
        <f t="shared" si="488"/>
        <v>2018</v>
      </c>
      <c r="K6214" s="4">
        <f t="shared" si="489"/>
        <v>11</v>
      </c>
      <c r="L6214" s="6">
        <f t="shared" si="485"/>
        <v>593399.99999993015</v>
      </c>
      <c r="M6214" s="8">
        <f t="shared" si="486"/>
        <v>9889.9999999988358</v>
      </c>
      <c r="N6214" s="8">
        <f t="shared" si="487"/>
        <v>9889.9999999988358</v>
      </c>
      <c r="O6214" s="18">
        <v>1</v>
      </c>
      <c r="P6214" s="6" t="s">
        <v>10243</v>
      </c>
      <c r="Q6214" s="6" t="s">
        <v>24</v>
      </c>
    </row>
    <row r="6215" spans="1:17" ht="15">
      <c r="A6215" s="6" t="s">
        <v>17</v>
      </c>
      <c r="B6215" s="6" t="s">
        <v>41</v>
      </c>
      <c r="C6215" s="6" t="s">
        <v>62</v>
      </c>
      <c r="D6215" s="6" t="s">
        <v>10244</v>
      </c>
      <c r="E6215" s="6">
        <v>1</v>
      </c>
      <c r="F6215" s="6" t="s">
        <v>1970</v>
      </c>
      <c r="G6215" s="6" t="s">
        <v>22</v>
      </c>
      <c r="H6215" s="7">
        <v>43412.611111111109</v>
      </c>
      <c r="I6215" s="7">
        <v>43406.547222222223</v>
      </c>
      <c r="J6215" s="4">
        <f t="shared" si="488"/>
        <v>2018</v>
      </c>
      <c r="K6215" s="4">
        <f t="shared" si="489"/>
        <v>11</v>
      </c>
      <c r="L6215" s="6">
        <f t="shared" si="485"/>
        <v>523919.99999976251</v>
      </c>
      <c r="M6215" s="8">
        <f t="shared" si="486"/>
        <v>8731.9999999960419</v>
      </c>
      <c r="N6215" s="8">
        <f t="shared" si="487"/>
        <v>8731.9999999960419</v>
      </c>
      <c r="O6215" s="18">
        <v>1</v>
      </c>
      <c r="P6215" s="6" t="s">
        <v>10245</v>
      </c>
      <c r="Q6215" s="6" t="s">
        <v>24</v>
      </c>
    </row>
    <row r="6216" spans="1:17" ht="15">
      <c r="A6216" s="6" t="s">
        <v>17</v>
      </c>
      <c r="B6216" s="6" t="s">
        <v>18</v>
      </c>
      <c r="C6216" s="6" t="s">
        <v>25</v>
      </c>
      <c r="D6216" s="6" t="s">
        <v>10246</v>
      </c>
      <c r="E6216" s="6">
        <v>1</v>
      </c>
      <c r="F6216" s="6" t="s">
        <v>1970</v>
      </c>
      <c r="G6216" s="6" t="s">
        <v>22</v>
      </c>
      <c r="H6216" s="7">
        <v>43413.457638888889</v>
      </c>
      <c r="I6216" s="7">
        <v>43406.606354166666</v>
      </c>
      <c r="J6216" s="4">
        <f t="shared" si="488"/>
        <v>2018</v>
      </c>
      <c r="K6216" s="4">
        <f t="shared" si="489"/>
        <v>11</v>
      </c>
      <c r="L6216" s="6">
        <f t="shared" si="485"/>
        <v>591951.0000000475</v>
      </c>
      <c r="M6216" s="8">
        <f t="shared" si="486"/>
        <v>9865.8500000007916</v>
      </c>
      <c r="N6216" s="8">
        <f t="shared" si="487"/>
        <v>9865.8500000007916</v>
      </c>
      <c r="O6216" s="18">
        <v>1</v>
      </c>
      <c r="P6216" s="6" t="s">
        <v>10247</v>
      </c>
      <c r="Q6216" s="6" t="s">
        <v>24</v>
      </c>
    </row>
    <row r="6217" spans="1:17" ht="15">
      <c r="A6217" s="6" t="s">
        <v>17</v>
      </c>
      <c r="B6217" s="6" t="s">
        <v>18</v>
      </c>
      <c r="C6217" s="6" t="s">
        <v>19</v>
      </c>
      <c r="D6217" s="6" t="s">
        <v>10248</v>
      </c>
      <c r="E6217" s="6">
        <v>1</v>
      </c>
      <c r="F6217" s="6" t="s">
        <v>1970</v>
      </c>
      <c r="G6217" s="6" t="s">
        <v>22</v>
      </c>
      <c r="H6217" s="7">
        <v>43409.770833333336</v>
      </c>
      <c r="I6217" s="7">
        <v>43406.617361111108</v>
      </c>
      <c r="J6217" s="4">
        <f t="shared" si="488"/>
        <v>2018</v>
      </c>
      <c r="K6217" s="4">
        <f t="shared" si="489"/>
        <v>11</v>
      </c>
      <c r="L6217" s="6">
        <f t="shared" si="485"/>
        <v>272460.00000047497</v>
      </c>
      <c r="M6217" s="8">
        <f t="shared" si="486"/>
        <v>4541.0000000079162</v>
      </c>
      <c r="N6217" s="8">
        <f t="shared" si="487"/>
        <v>4541.0000000079162</v>
      </c>
      <c r="O6217" s="18">
        <v>1</v>
      </c>
      <c r="P6217" s="6" t="s">
        <v>10249</v>
      </c>
      <c r="Q6217" s="6" t="s">
        <v>24</v>
      </c>
    </row>
    <row r="6218" spans="1:17" ht="15">
      <c r="A6218" s="6" t="s">
        <v>17</v>
      </c>
      <c r="B6218" s="6" t="s">
        <v>18</v>
      </c>
      <c r="C6218" s="6" t="s">
        <v>38</v>
      </c>
      <c r="D6218" s="6" t="s">
        <v>10250</v>
      </c>
      <c r="E6218" s="6">
        <v>1</v>
      </c>
      <c r="F6218" s="6" t="s">
        <v>1970</v>
      </c>
      <c r="G6218" s="6" t="s">
        <v>22</v>
      </c>
      <c r="H6218" s="7">
        <v>43410.679861111108</v>
      </c>
      <c r="I6218" s="7">
        <v>43406.618090277778</v>
      </c>
      <c r="J6218" s="4">
        <f t="shared" si="488"/>
        <v>2018</v>
      </c>
      <c r="K6218" s="4">
        <f t="shared" si="489"/>
        <v>11</v>
      </c>
      <c r="L6218" s="6">
        <f t="shared" si="490" ref="L6218:L6281">(H6218-I6218)*60*24*60</f>
        <v>350936.99999973178</v>
      </c>
      <c r="M6218" s="8">
        <f t="shared" si="486"/>
        <v>5848.9499999955297</v>
      </c>
      <c r="N6218" s="8">
        <f t="shared" si="487"/>
        <v>5848.9499999955297</v>
      </c>
      <c r="O6218" s="18">
        <v>1</v>
      </c>
      <c r="P6218" s="6" t="s">
        <v>10251</v>
      </c>
      <c r="Q6218" s="6" t="s">
        <v>24</v>
      </c>
    </row>
    <row r="6219" spans="1:17" ht="15">
      <c r="A6219" s="6" t="s">
        <v>17</v>
      </c>
      <c r="B6219" s="6" t="s">
        <v>41</v>
      </c>
      <c r="C6219" s="6" t="s">
        <v>135</v>
      </c>
      <c r="D6219" s="6" t="s">
        <v>10252</v>
      </c>
      <c r="E6219" s="6">
        <v>1</v>
      </c>
      <c r="F6219" s="6" t="s">
        <v>1970</v>
      </c>
      <c r="G6219" s="6" t="s">
        <v>22</v>
      </c>
      <c r="H6219" s="7">
        <v>43410.384027777778</v>
      </c>
      <c r="I6219" s="7">
        <v>43406.628101851849</v>
      </c>
      <c r="J6219" s="4">
        <f t="shared" si="488"/>
        <v>2018</v>
      </c>
      <c r="K6219" s="4">
        <f t="shared" si="489"/>
        <v>11</v>
      </c>
      <c r="L6219" s="6">
        <f t="shared" si="490"/>
        <v>324512.00000024401</v>
      </c>
      <c r="M6219" s="8">
        <f t="shared" si="486"/>
        <v>5408.5333333374001</v>
      </c>
      <c r="N6219" s="8">
        <f t="shared" si="487"/>
        <v>5408.5333333374001</v>
      </c>
      <c r="O6219" s="18">
        <v>1</v>
      </c>
      <c r="P6219" s="6" t="s">
        <v>10253</v>
      </c>
      <c r="Q6219" s="6" t="s">
        <v>24</v>
      </c>
    </row>
    <row r="6220" spans="1:17" ht="15">
      <c r="A6220" s="6" t="s">
        <v>17</v>
      </c>
      <c r="B6220" s="6" t="s">
        <v>18</v>
      </c>
      <c r="C6220" s="6" t="s">
        <v>38</v>
      </c>
      <c r="D6220" s="6" t="s">
        <v>4389</v>
      </c>
      <c r="E6220" s="6">
        <v>13</v>
      </c>
      <c r="F6220" s="6" t="s">
        <v>1970</v>
      </c>
      <c r="G6220" s="6" t="s">
        <v>22</v>
      </c>
      <c r="H6220" s="7">
        <v>43408.723611111112</v>
      </c>
      <c r="I6220" s="7">
        <v>43406.647916666669</v>
      </c>
      <c r="J6220" s="4">
        <f t="shared" si="488"/>
        <v>2018</v>
      </c>
      <c r="K6220" s="4">
        <f t="shared" si="489"/>
        <v>11</v>
      </c>
      <c r="L6220" s="6">
        <f t="shared" si="490"/>
        <v>179339.99999994412</v>
      </c>
      <c r="M6220" s="8">
        <f t="shared" si="486"/>
        <v>2988.9999999990687</v>
      </c>
      <c r="N6220" s="8">
        <f t="shared" si="487"/>
        <v>38856.999999987893</v>
      </c>
      <c r="O6220" s="18">
        <v>1</v>
      </c>
      <c r="P6220" s="6" t="s">
        <v>10254</v>
      </c>
      <c r="Q6220" s="6" t="s">
        <v>24</v>
      </c>
    </row>
    <row r="6221" spans="1:17" ht="15">
      <c r="A6221" s="6" t="s">
        <v>17</v>
      </c>
      <c r="B6221" s="6" t="s">
        <v>18</v>
      </c>
      <c r="C6221" s="6" t="s">
        <v>38</v>
      </c>
      <c r="D6221" s="6" t="s">
        <v>10255</v>
      </c>
      <c r="E6221" s="6">
        <v>1</v>
      </c>
      <c r="F6221" s="6" t="s">
        <v>1970</v>
      </c>
      <c r="G6221" s="6" t="s">
        <v>22</v>
      </c>
      <c r="H6221" s="7">
        <v>43414.335416666669</v>
      </c>
      <c r="I6221" s="7">
        <v>43406.65902777778</v>
      </c>
      <c r="J6221" s="4">
        <f t="shared" si="488"/>
        <v>2018</v>
      </c>
      <c r="K6221" s="4">
        <f t="shared" si="489"/>
        <v>11</v>
      </c>
      <c r="L6221" s="6">
        <f t="shared" si="490"/>
        <v>663240.00000001397</v>
      </c>
      <c r="M6221" s="8">
        <f t="shared" si="486"/>
        <v>11054.000000000233</v>
      </c>
      <c r="N6221" s="8">
        <f t="shared" si="487"/>
        <v>11054.000000000233</v>
      </c>
      <c r="O6221" s="18">
        <v>1</v>
      </c>
      <c r="P6221" s="6" t="s">
        <v>10256</v>
      </c>
      <c r="Q6221" s="6" t="s">
        <v>24</v>
      </c>
    </row>
    <row r="6222" spans="1:17" ht="15">
      <c r="A6222" s="6" t="s">
        <v>29</v>
      </c>
      <c r="B6222" s="6" t="s">
        <v>30</v>
      </c>
      <c r="C6222" s="6" t="s">
        <v>83</v>
      </c>
      <c r="D6222" s="6" t="s">
        <v>491</v>
      </c>
      <c r="E6222" s="6">
        <v>108</v>
      </c>
      <c r="F6222" s="6" t="s">
        <v>27</v>
      </c>
      <c r="G6222" s="6" t="s">
        <v>22</v>
      </c>
      <c r="H6222" s="7">
        <v>43406.689259259256</v>
      </c>
      <c r="I6222" s="7">
        <v>43406.65902777778</v>
      </c>
      <c r="J6222" s="4">
        <f t="shared" si="488"/>
        <v>2018</v>
      </c>
      <c r="K6222" s="4">
        <f t="shared" si="489"/>
        <v>11</v>
      </c>
      <c r="L6222" s="6">
        <f t="shared" si="490"/>
        <v>2611.9999995455146</v>
      </c>
      <c r="M6222" s="8">
        <f t="shared" si="486"/>
        <v>43.533333325758576</v>
      </c>
      <c r="N6222" s="8">
        <f t="shared" si="487"/>
        <v>4701.5999991819263</v>
      </c>
      <c r="O6222" s="18">
        <v>1</v>
      </c>
      <c r="P6222" s="6" t="s">
        <v>10257</v>
      </c>
      <c r="Q6222" s="6" t="s">
        <v>24</v>
      </c>
    </row>
    <row r="6223" spans="1:17" ht="15">
      <c r="A6223" s="6" t="s">
        <v>29</v>
      </c>
      <c r="B6223" s="6" t="s">
        <v>94</v>
      </c>
      <c r="C6223" s="6" t="s">
        <v>95</v>
      </c>
      <c r="D6223" s="6" t="s">
        <v>3661</v>
      </c>
      <c r="E6223" s="6">
        <v>189</v>
      </c>
      <c r="F6223" s="6" t="s">
        <v>131</v>
      </c>
      <c r="G6223" s="6" t="s">
        <v>22</v>
      </c>
      <c r="H6223" s="7">
        <v>43406.679074074076</v>
      </c>
      <c r="I6223" s="7">
        <v>43406.659722222219</v>
      </c>
      <c r="J6223" s="4">
        <f t="shared" si="488"/>
        <v>2018</v>
      </c>
      <c r="K6223" s="4">
        <f t="shared" si="489"/>
        <v>11</v>
      </c>
      <c r="L6223" s="6">
        <f t="shared" si="490"/>
        <v>1672.0000004628673</v>
      </c>
      <c r="M6223" s="8">
        <f t="shared" si="486"/>
        <v>27.866666674381122</v>
      </c>
      <c r="N6223" s="8">
        <f t="shared" si="487"/>
        <v>5266.8000014580321</v>
      </c>
      <c r="O6223" s="18">
        <v>1</v>
      </c>
      <c r="P6223" s="6" t="s">
        <v>10258</v>
      </c>
      <c r="Q6223" s="6" t="s">
        <v>24</v>
      </c>
    </row>
    <row r="6224" spans="1:17" ht="15">
      <c r="A6224" s="6" t="s">
        <v>29</v>
      </c>
      <c r="B6224" s="6" t="s">
        <v>94</v>
      </c>
      <c r="C6224" s="6" t="s">
        <v>156</v>
      </c>
      <c r="D6224" s="6" t="s">
        <v>1194</v>
      </c>
      <c r="E6224" s="6">
        <v>7</v>
      </c>
      <c r="F6224" s="6" t="s">
        <v>131</v>
      </c>
      <c r="G6224" s="6" t="s">
        <v>22</v>
      </c>
      <c r="H6224" s="7">
        <v>43406.701990740738</v>
      </c>
      <c r="I6224" s="7">
        <v>43406.659722222219</v>
      </c>
      <c r="J6224" s="4">
        <f t="shared" si="488"/>
        <v>2018</v>
      </c>
      <c r="K6224" s="4">
        <f t="shared" si="489"/>
        <v>11</v>
      </c>
      <c r="L6224" s="6">
        <f t="shared" si="490"/>
        <v>3652.0000000018626</v>
      </c>
      <c r="M6224" s="8">
        <f t="shared" si="486"/>
        <v>60.866666666697711</v>
      </c>
      <c r="N6224" s="8">
        <f t="shared" si="487"/>
        <v>426.06666666688398</v>
      </c>
      <c r="O6224" s="18">
        <v>1</v>
      </c>
      <c r="P6224" s="6" t="s">
        <v>10259</v>
      </c>
      <c r="Q6224" s="6" t="s">
        <v>24</v>
      </c>
    </row>
    <row r="6225" spans="1:17" ht="15">
      <c r="A6225" s="6" t="s">
        <v>29</v>
      </c>
      <c r="B6225" s="6" t="s">
        <v>94</v>
      </c>
      <c r="C6225" s="6" t="s">
        <v>156</v>
      </c>
      <c r="D6225" s="6" t="s">
        <v>2509</v>
      </c>
      <c r="E6225" s="6">
        <v>10</v>
      </c>
      <c r="F6225" s="6" t="s">
        <v>131</v>
      </c>
      <c r="G6225" s="6" t="s">
        <v>22</v>
      </c>
      <c r="H6225" s="7">
        <v>43406.706087962964</v>
      </c>
      <c r="I6225" s="7">
        <v>43406.669444444444</v>
      </c>
      <c r="J6225" s="4">
        <f t="shared" si="488"/>
        <v>2018</v>
      </c>
      <c r="K6225" s="4">
        <f t="shared" si="489"/>
        <v>11</v>
      </c>
      <c r="L6225" s="6">
        <f t="shared" si="490"/>
        <v>3166.0000001778826</v>
      </c>
      <c r="M6225" s="8">
        <f t="shared" si="486"/>
        <v>52.766666669631377</v>
      </c>
      <c r="N6225" s="8">
        <f t="shared" si="487"/>
        <v>527.66666669631377</v>
      </c>
      <c r="O6225" s="18">
        <v>1</v>
      </c>
      <c r="P6225" s="6" t="s">
        <v>10260</v>
      </c>
      <c r="Q6225" s="6" t="s">
        <v>24</v>
      </c>
    </row>
    <row r="6226" spans="1:17" ht="15">
      <c r="A6226" s="6" t="s">
        <v>17</v>
      </c>
      <c r="B6226" s="6" t="s">
        <v>55</v>
      </c>
      <c r="C6226" s="6" t="s">
        <v>59</v>
      </c>
      <c r="D6226" s="6" t="s">
        <v>10261</v>
      </c>
      <c r="E6226" s="6">
        <v>1</v>
      </c>
      <c r="F6226" s="6" t="s">
        <v>1970</v>
      </c>
      <c r="G6226" s="6" t="s">
        <v>22</v>
      </c>
      <c r="H6226" s="7">
        <v>43410.675694444442</v>
      </c>
      <c r="I6226" s="7">
        <v>43406.670138888891</v>
      </c>
      <c r="J6226" s="4">
        <f t="shared" si="488"/>
        <v>2018</v>
      </c>
      <c r="K6226" s="4">
        <f t="shared" si="489"/>
        <v>11</v>
      </c>
      <c r="L6226" s="6">
        <f t="shared" si="490"/>
        <v>346079.99999967869</v>
      </c>
      <c r="M6226" s="8">
        <f t="shared" si="486"/>
        <v>5767.9999999946449</v>
      </c>
      <c r="N6226" s="8">
        <f t="shared" si="487"/>
        <v>5767.9999999946449</v>
      </c>
      <c r="O6226" s="18">
        <v>1</v>
      </c>
      <c r="P6226" s="6" t="s">
        <v>10262</v>
      </c>
      <c r="Q6226" s="6" t="s">
        <v>24</v>
      </c>
    </row>
    <row r="6227" spans="1:17" ht="15">
      <c r="A6227" s="6" t="s">
        <v>29</v>
      </c>
      <c r="B6227" s="6" t="s">
        <v>87</v>
      </c>
      <c r="C6227" s="6" t="s">
        <v>103</v>
      </c>
      <c r="D6227" s="6" t="s">
        <v>10263</v>
      </c>
      <c r="E6227" s="6">
        <v>1</v>
      </c>
      <c r="F6227" s="6" t="s">
        <v>131</v>
      </c>
      <c r="G6227" s="6" t="s">
        <v>22</v>
      </c>
      <c r="H6227" s="7">
        <v>43406.697777777779</v>
      </c>
      <c r="I6227" s="7">
        <v>43406.674305555556</v>
      </c>
      <c r="J6227" s="4">
        <f t="shared" si="488"/>
        <v>2018</v>
      </c>
      <c r="K6227" s="4">
        <f t="shared" si="489"/>
        <v>11</v>
      </c>
      <c r="L6227" s="6">
        <f t="shared" si="490"/>
        <v>2028.0000000726432</v>
      </c>
      <c r="M6227" s="8">
        <f t="shared" si="486"/>
        <v>33.800000001210719</v>
      </c>
      <c r="N6227" s="8">
        <f t="shared" si="487"/>
        <v>33.800000001210719</v>
      </c>
      <c r="O6227" s="18">
        <v>1</v>
      </c>
      <c r="P6227" s="6" t="s">
        <v>10264</v>
      </c>
      <c r="Q6227" s="6" t="s">
        <v>24</v>
      </c>
    </row>
    <row r="6228" spans="1:17" ht="15">
      <c r="A6228" s="6" t="s">
        <v>17</v>
      </c>
      <c r="B6228" s="6" t="s">
        <v>18</v>
      </c>
      <c r="C6228" s="6" t="s">
        <v>19</v>
      </c>
      <c r="D6228" s="6" t="s">
        <v>10265</v>
      </c>
      <c r="E6228" s="6">
        <v>1</v>
      </c>
      <c r="F6228" s="6" t="s">
        <v>1970</v>
      </c>
      <c r="G6228" s="6" t="s">
        <v>22</v>
      </c>
      <c r="H6228" s="7">
        <v>43410.377083333333</v>
      </c>
      <c r="I6228" s="7">
        <v>43406.679166666669</v>
      </c>
      <c r="J6228" s="4">
        <f t="shared" si="488"/>
        <v>2018</v>
      </c>
      <c r="K6228" s="4">
        <f t="shared" si="489"/>
        <v>11</v>
      </c>
      <c r="L6228" s="6">
        <f t="shared" si="490"/>
        <v>319499.99999979045</v>
      </c>
      <c r="M6228" s="8">
        <f t="shared" si="486"/>
        <v>5324.9999999965075</v>
      </c>
      <c r="N6228" s="8">
        <f t="shared" si="487"/>
        <v>5324.9999999965075</v>
      </c>
      <c r="O6228" s="18">
        <v>1</v>
      </c>
      <c r="P6228" s="6" t="s">
        <v>10266</v>
      </c>
      <c r="Q6228" s="6" t="s">
        <v>24</v>
      </c>
    </row>
    <row r="6229" spans="1:17" ht="15">
      <c r="A6229" s="6" t="s">
        <v>17</v>
      </c>
      <c r="B6229" s="6" t="s">
        <v>55</v>
      </c>
      <c r="C6229" s="6" t="s">
        <v>59</v>
      </c>
      <c r="D6229" s="6" t="s">
        <v>10267</v>
      </c>
      <c r="E6229" s="6">
        <v>1</v>
      </c>
      <c r="F6229" s="6" t="s">
        <v>1970</v>
      </c>
      <c r="G6229" s="6" t="s">
        <v>22</v>
      </c>
      <c r="H6229" s="7">
        <v>43410.584722222222</v>
      </c>
      <c r="I6229" s="7">
        <v>43406.689583333333</v>
      </c>
      <c r="J6229" s="4">
        <f t="shared" si="488"/>
        <v>2018</v>
      </c>
      <c r="K6229" s="4">
        <f t="shared" si="489"/>
        <v>11</v>
      </c>
      <c r="L6229" s="6">
        <f t="shared" si="490"/>
        <v>336540.00000001397</v>
      </c>
      <c r="M6229" s="8">
        <f t="shared" si="486"/>
        <v>5609.0000000002328</v>
      </c>
      <c r="N6229" s="8">
        <f t="shared" si="487"/>
        <v>5609.0000000002328</v>
      </c>
      <c r="O6229" s="18">
        <v>1</v>
      </c>
      <c r="P6229" s="6" t="s">
        <v>10268</v>
      </c>
      <c r="Q6229" s="6" t="s">
        <v>24</v>
      </c>
    </row>
    <row r="6230" spans="1:17" ht="15">
      <c r="A6230" s="6" t="s">
        <v>17</v>
      </c>
      <c r="B6230" s="6" t="s">
        <v>18</v>
      </c>
      <c r="C6230" s="6" t="s">
        <v>19</v>
      </c>
      <c r="D6230" s="6" t="s">
        <v>10269</v>
      </c>
      <c r="E6230" s="6">
        <v>1</v>
      </c>
      <c r="F6230" s="6" t="s">
        <v>1970</v>
      </c>
      <c r="G6230" s="6" t="s">
        <v>22</v>
      </c>
      <c r="H6230" s="7">
        <v>43409.761111111111</v>
      </c>
      <c r="I6230" s="7">
        <v>43406.695138888892</v>
      </c>
      <c r="J6230" s="4">
        <f t="shared" si="488"/>
        <v>2018</v>
      </c>
      <c r="K6230" s="4">
        <f t="shared" si="489"/>
        <v>11</v>
      </c>
      <c r="L6230" s="6">
        <f t="shared" si="490"/>
        <v>264899.9999997206</v>
      </c>
      <c r="M6230" s="8">
        <f t="shared" si="486"/>
        <v>4414.9999999953434</v>
      </c>
      <c r="N6230" s="8">
        <f t="shared" si="487"/>
        <v>4414.9999999953434</v>
      </c>
      <c r="O6230" s="18">
        <v>1</v>
      </c>
      <c r="P6230" s="6" t="s">
        <v>10270</v>
      </c>
      <c r="Q6230" s="6" t="s">
        <v>24</v>
      </c>
    </row>
    <row r="6231" spans="1:17" ht="15">
      <c r="A6231" s="6" t="s">
        <v>17</v>
      </c>
      <c r="B6231" s="6" t="s">
        <v>55</v>
      </c>
      <c r="C6231" s="6" t="s">
        <v>59</v>
      </c>
      <c r="D6231" s="6" t="s">
        <v>10271</v>
      </c>
      <c r="E6231" s="6">
        <v>1</v>
      </c>
      <c r="F6231" s="6" t="s">
        <v>1970</v>
      </c>
      <c r="G6231" s="6" t="s">
        <v>22</v>
      </c>
      <c r="H6231" s="7">
        <v>43410.380555555559</v>
      </c>
      <c r="I6231" s="7">
        <v>43406.699305555558</v>
      </c>
      <c r="J6231" s="4">
        <f t="shared" si="488"/>
        <v>2018</v>
      </c>
      <c r="K6231" s="4">
        <f t="shared" si="489"/>
        <v>11</v>
      </c>
      <c r="L6231" s="6">
        <f t="shared" si="490"/>
        <v>318060.00000012573</v>
      </c>
      <c r="M6231" s="8">
        <f t="shared" si="486"/>
        <v>5301.0000000020955</v>
      </c>
      <c r="N6231" s="8">
        <f t="shared" si="487"/>
        <v>5301.0000000020955</v>
      </c>
      <c r="O6231" s="18">
        <v>1</v>
      </c>
      <c r="P6231" s="6" t="s">
        <v>10272</v>
      </c>
      <c r="Q6231" s="6" t="s">
        <v>24</v>
      </c>
    </row>
    <row r="6232" spans="1:17" ht="15">
      <c r="A6232" s="6" t="s">
        <v>17</v>
      </c>
      <c r="B6232" s="6" t="s">
        <v>47</v>
      </c>
      <c r="C6232" s="6" t="s">
        <v>52</v>
      </c>
      <c r="D6232" s="6" t="s">
        <v>10273</v>
      </c>
      <c r="E6232" s="6">
        <v>1</v>
      </c>
      <c r="F6232" s="6" t="s">
        <v>1970</v>
      </c>
      <c r="G6232" s="6" t="s">
        <v>22</v>
      </c>
      <c r="H6232" s="7">
        <v>43406.809027777781</v>
      </c>
      <c r="I6232" s="7">
        <v>43406.702777777777</v>
      </c>
      <c r="J6232" s="4">
        <f t="shared" si="488"/>
        <v>2018</v>
      </c>
      <c r="K6232" s="4">
        <f t="shared" si="489"/>
        <v>11</v>
      </c>
      <c r="L6232" s="6">
        <f t="shared" si="490"/>
        <v>9180.0000003771856</v>
      </c>
      <c r="M6232" s="8">
        <f t="shared" si="486"/>
        <v>153.00000000628643</v>
      </c>
      <c r="N6232" s="8">
        <f t="shared" si="487"/>
        <v>153.00000000628643</v>
      </c>
      <c r="O6232" s="18">
        <v>1</v>
      </c>
      <c r="P6232" s="6" t="s">
        <v>10274</v>
      </c>
      <c r="Q6232" s="6" t="s">
        <v>24</v>
      </c>
    </row>
    <row r="6233" spans="1:17" ht="15">
      <c r="A6233" s="6" t="s">
        <v>17</v>
      </c>
      <c r="B6233" s="6" t="s">
        <v>55</v>
      </c>
      <c r="C6233" s="6" t="s">
        <v>59</v>
      </c>
      <c r="D6233" s="6" t="s">
        <v>10275</v>
      </c>
      <c r="E6233" s="6">
        <v>1</v>
      </c>
      <c r="F6233" s="6" t="s">
        <v>1970</v>
      </c>
      <c r="G6233" s="6" t="s">
        <v>22</v>
      </c>
      <c r="H6233" s="7">
        <v>43411.44027777778</v>
      </c>
      <c r="I6233" s="7">
        <v>43406.730555555558</v>
      </c>
      <c r="J6233" s="4">
        <f t="shared" si="488"/>
        <v>2018</v>
      </c>
      <c r="K6233" s="4">
        <f t="shared" si="489"/>
        <v>11</v>
      </c>
      <c r="L6233" s="6">
        <f t="shared" si="490"/>
        <v>406919.99999997206</v>
      </c>
      <c r="M6233" s="8">
        <f t="shared" si="486"/>
        <v>6781.9999999995343</v>
      </c>
      <c r="N6233" s="8">
        <f t="shared" si="487"/>
        <v>6781.9999999995343</v>
      </c>
      <c r="O6233" s="18">
        <v>1</v>
      </c>
      <c r="P6233" s="6" t="s">
        <v>10276</v>
      </c>
      <c r="Q6233" s="6" t="s">
        <v>24</v>
      </c>
    </row>
    <row r="6234" spans="1:17" ht="15">
      <c r="A6234" s="6" t="s">
        <v>17</v>
      </c>
      <c r="B6234" s="6" t="s">
        <v>55</v>
      </c>
      <c r="C6234" s="6" t="s">
        <v>59</v>
      </c>
      <c r="D6234" s="6" t="s">
        <v>10277</v>
      </c>
      <c r="E6234" s="6">
        <v>1</v>
      </c>
      <c r="F6234" s="6" t="s">
        <v>1970</v>
      </c>
      <c r="G6234" s="6" t="s">
        <v>22</v>
      </c>
      <c r="H6234" s="7">
        <v>43410.40347222222</v>
      </c>
      <c r="I6234" s="7">
        <v>43406.731944444444</v>
      </c>
      <c r="J6234" s="4">
        <f t="shared" si="488"/>
        <v>2018</v>
      </c>
      <c r="K6234" s="4">
        <f t="shared" si="489"/>
        <v>11</v>
      </c>
      <c r="L6234" s="6">
        <f t="shared" si="490"/>
        <v>317219.99999990221</v>
      </c>
      <c r="M6234" s="8">
        <f t="shared" si="486"/>
        <v>5286.9999999983702</v>
      </c>
      <c r="N6234" s="8">
        <f t="shared" si="487"/>
        <v>5286.9999999983702</v>
      </c>
      <c r="O6234" s="18">
        <v>1</v>
      </c>
      <c r="P6234" s="6" t="s">
        <v>10278</v>
      </c>
      <c r="Q6234" s="6" t="s">
        <v>24</v>
      </c>
    </row>
    <row r="6235" spans="1:17" ht="15">
      <c r="A6235" s="6" t="s">
        <v>17</v>
      </c>
      <c r="B6235" s="6" t="s">
        <v>18</v>
      </c>
      <c r="C6235" s="6" t="s">
        <v>19</v>
      </c>
      <c r="D6235" s="6" t="s">
        <v>10279</v>
      </c>
      <c r="E6235" s="6">
        <v>1</v>
      </c>
      <c r="F6235" s="6" t="s">
        <v>1970</v>
      </c>
      <c r="G6235" s="6" t="s">
        <v>22</v>
      </c>
      <c r="H6235" s="7">
        <v>43409.760416666664</v>
      </c>
      <c r="I6235" s="7">
        <v>43406.76458333333</v>
      </c>
      <c r="J6235" s="4">
        <f t="shared" si="488"/>
        <v>2018</v>
      </c>
      <c r="K6235" s="4">
        <f t="shared" si="489"/>
        <v>11</v>
      </c>
      <c r="L6235" s="6">
        <f t="shared" si="490"/>
        <v>258840.00000008382</v>
      </c>
      <c r="M6235" s="8">
        <f t="shared" si="486"/>
        <v>4314.000000001397</v>
      </c>
      <c r="N6235" s="8">
        <f t="shared" si="487"/>
        <v>4314.000000001397</v>
      </c>
      <c r="O6235" s="18">
        <v>1</v>
      </c>
      <c r="P6235" s="6" t="s">
        <v>10280</v>
      </c>
      <c r="Q6235" s="6" t="s">
        <v>24</v>
      </c>
    </row>
    <row r="6236" spans="1:17" ht="15">
      <c r="A6236" s="6" t="s">
        <v>29</v>
      </c>
      <c r="B6236" s="6" t="s">
        <v>94</v>
      </c>
      <c r="C6236" s="6" t="s">
        <v>4972</v>
      </c>
      <c r="D6236" s="6" t="s">
        <v>10281</v>
      </c>
      <c r="E6236" s="6">
        <v>1</v>
      </c>
      <c r="F6236" s="6" t="s">
        <v>27</v>
      </c>
      <c r="G6236" s="6" t="s">
        <v>22</v>
      </c>
      <c r="H6236" s="7">
        <v>43406.911423611113</v>
      </c>
      <c r="I6236" s="7">
        <v>43406.795138888891</v>
      </c>
      <c r="J6236" s="4">
        <f t="shared" si="488"/>
        <v>2018</v>
      </c>
      <c r="K6236" s="4">
        <f t="shared" si="489"/>
        <v>11</v>
      </c>
      <c r="L6236" s="6">
        <f t="shared" si="490"/>
        <v>10046.999999997206</v>
      </c>
      <c r="M6236" s="8">
        <f t="shared" si="486"/>
        <v>167.44999999995343</v>
      </c>
      <c r="N6236" s="8">
        <f t="shared" si="487"/>
        <v>167.44999999995343</v>
      </c>
      <c r="O6236" s="18">
        <v>1</v>
      </c>
      <c r="P6236" s="6" t="s">
        <v>10282</v>
      </c>
      <c r="Q6236" s="6" t="s">
        <v>24</v>
      </c>
    </row>
    <row r="6237" spans="1:17" ht="15">
      <c r="A6237" s="6" t="s">
        <v>17</v>
      </c>
      <c r="B6237" s="6" t="s">
        <v>18</v>
      </c>
      <c r="C6237" s="6" t="s">
        <v>25</v>
      </c>
      <c r="D6237" s="6" t="s">
        <v>10283</v>
      </c>
      <c r="E6237" s="6">
        <v>1</v>
      </c>
      <c r="F6237" s="6" t="s">
        <v>1970</v>
      </c>
      <c r="G6237" s="6" t="s">
        <v>22</v>
      </c>
      <c r="H6237" s="7">
        <v>43410.728472222225</v>
      </c>
      <c r="I6237" s="7">
        <v>43406.840277777781</v>
      </c>
      <c r="J6237" s="4">
        <f t="shared" si="488"/>
        <v>2018</v>
      </c>
      <c r="K6237" s="4">
        <f t="shared" si="489"/>
        <v>11</v>
      </c>
      <c r="L6237" s="6">
        <f t="shared" si="490"/>
        <v>335939.99999994412</v>
      </c>
      <c r="M6237" s="8">
        <f t="shared" si="486"/>
        <v>5598.9999999990687</v>
      </c>
      <c r="N6237" s="8">
        <f t="shared" si="487"/>
        <v>5598.9999999990687</v>
      </c>
      <c r="O6237" s="18">
        <v>1</v>
      </c>
      <c r="P6237" s="6" t="s">
        <v>10284</v>
      </c>
      <c r="Q6237" s="6" t="s">
        <v>24</v>
      </c>
    </row>
    <row r="6238" spans="1:17" ht="15">
      <c r="A6238" s="6" t="s">
        <v>17</v>
      </c>
      <c r="B6238" s="6" t="s">
        <v>41</v>
      </c>
      <c r="C6238" s="6" t="s">
        <v>42</v>
      </c>
      <c r="D6238" s="6" t="s">
        <v>2959</v>
      </c>
      <c r="E6238" s="6">
        <v>59</v>
      </c>
      <c r="F6238" s="6" t="s">
        <v>1970</v>
      </c>
      <c r="G6238" s="6" t="s">
        <v>22</v>
      </c>
      <c r="H6238" s="7">
        <v>43406.981249999997</v>
      </c>
      <c r="I6238" s="7">
        <v>43406.898402777777</v>
      </c>
      <c r="J6238" s="4">
        <f t="shared" si="488"/>
        <v>2018</v>
      </c>
      <c r="K6238" s="4">
        <f t="shared" si="489"/>
        <v>11</v>
      </c>
      <c r="L6238" s="6">
        <f t="shared" si="490"/>
        <v>7157.9999998211861</v>
      </c>
      <c r="M6238" s="8">
        <f t="shared" si="486"/>
        <v>119.29999999701977</v>
      </c>
      <c r="N6238" s="8">
        <f t="shared" si="487"/>
        <v>7038.6999998241663</v>
      </c>
      <c r="O6238" s="18">
        <v>1</v>
      </c>
      <c r="P6238" s="6" t="s">
        <v>10285</v>
      </c>
      <c r="Q6238" s="6" t="s">
        <v>24</v>
      </c>
    </row>
    <row r="6239" spans="1:17" ht="15">
      <c r="A6239" s="6" t="s">
        <v>17</v>
      </c>
      <c r="B6239" s="6" t="s">
        <v>55</v>
      </c>
      <c r="C6239" s="6" t="s">
        <v>59</v>
      </c>
      <c r="D6239" s="6" t="s">
        <v>10286</v>
      </c>
      <c r="E6239" s="6">
        <v>1</v>
      </c>
      <c r="F6239" s="6" t="s">
        <v>1970</v>
      </c>
      <c r="G6239" s="6" t="s">
        <v>22</v>
      </c>
      <c r="H6239" s="7">
        <v>43412.387499999997</v>
      </c>
      <c r="I6239" s="7">
        <v>43406.957638888889</v>
      </c>
      <c r="J6239" s="4">
        <f t="shared" si="488"/>
        <v>2018</v>
      </c>
      <c r="K6239" s="4">
        <f t="shared" si="489"/>
        <v>11</v>
      </c>
      <c r="L6239" s="6">
        <f t="shared" si="490"/>
        <v>469139.99999973457</v>
      </c>
      <c r="M6239" s="8">
        <f t="shared" si="486"/>
        <v>7818.9999999955762</v>
      </c>
      <c r="N6239" s="8">
        <f t="shared" si="487"/>
        <v>7818.9999999955762</v>
      </c>
      <c r="O6239" s="18">
        <v>1</v>
      </c>
      <c r="P6239" s="6" t="s">
        <v>10287</v>
      </c>
      <c r="Q6239" s="6" t="s">
        <v>24</v>
      </c>
    </row>
    <row r="6240" spans="1:17" ht="15">
      <c r="A6240" s="6" t="s">
        <v>17</v>
      </c>
      <c r="B6240" s="6" t="s">
        <v>55</v>
      </c>
      <c r="C6240" s="6" t="s">
        <v>59</v>
      </c>
      <c r="D6240" s="6" t="s">
        <v>10288</v>
      </c>
      <c r="E6240" s="6">
        <v>1</v>
      </c>
      <c r="F6240" s="6" t="s">
        <v>1970</v>
      </c>
      <c r="G6240" s="6" t="s">
        <v>22</v>
      </c>
      <c r="H6240" s="7">
        <v>43410.404861111114</v>
      </c>
      <c r="I6240" s="7">
        <v>43407.303472222222</v>
      </c>
      <c r="J6240" s="4">
        <f t="shared" si="488"/>
        <v>2018</v>
      </c>
      <c r="K6240" s="4">
        <f t="shared" si="489"/>
        <v>11</v>
      </c>
      <c r="L6240" s="6">
        <f t="shared" si="490"/>
        <v>267960.00000026543</v>
      </c>
      <c r="M6240" s="8">
        <f t="shared" si="486"/>
        <v>4466.0000000044238</v>
      </c>
      <c r="N6240" s="8">
        <f t="shared" si="487"/>
        <v>4466.0000000044238</v>
      </c>
      <c r="O6240" s="18">
        <v>1</v>
      </c>
      <c r="P6240" s="6" t="s">
        <v>10289</v>
      </c>
      <c r="Q6240" s="6" t="s">
        <v>24</v>
      </c>
    </row>
    <row r="6241" spans="1:17" ht="15">
      <c r="A6241" s="6" t="s">
        <v>17</v>
      </c>
      <c r="B6241" s="6" t="s">
        <v>55</v>
      </c>
      <c r="C6241" s="6" t="s">
        <v>59</v>
      </c>
      <c r="D6241" s="6" t="s">
        <v>4259</v>
      </c>
      <c r="E6241" s="6">
        <v>67</v>
      </c>
      <c r="F6241" s="6" t="s">
        <v>33</v>
      </c>
      <c r="G6241" s="6" t="s">
        <v>22</v>
      </c>
      <c r="H6241" s="7">
        <v>43288.442361111112</v>
      </c>
      <c r="I6241" s="7">
        <v>43288.322222222225</v>
      </c>
      <c r="J6241" s="4">
        <f t="shared" si="488"/>
        <v>2018</v>
      </c>
      <c r="K6241" s="4">
        <f t="shared" si="489"/>
        <v>7</v>
      </c>
      <c r="L6241" s="6">
        <f t="shared" si="490"/>
        <v>10379.999999888241</v>
      </c>
      <c r="M6241" s="8">
        <f t="shared" si="486"/>
        <v>172.99999999813735</v>
      </c>
      <c r="N6241" s="8">
        <f t="shared" si="487"/>
        <v>11590.999999875203</v>
      </c>
      <c r="O6241" s="18">
        <v>1</v>
      </c>
      <c r="P6241" s="6" t="s">
        <v>10290</v>
      </c>
      <c r="Q6241" s="6" t="s">
        <v>24</v>
      </c>
    </row>
    <row r="6242" spans="1:17" ht="15">
      <c r="A6242" s="6" t="s">
        <v>17</v>
      </c>
      <c r="B6242" s="6" t="s">
        <v>41</v>
      </c>
      <c r="C6242" s="6" t="s">
        <v>42</v>
      </c>
      <c r="D6242" s="6" t="s">
        <v>10291</v>
      </c>
      <c r="E6242" s="6">
        <v>1</v>
      </c>
      <c r="F6242" s="6" t="s">
        <v>1970</v>
      </c>
      <c r="G6242" s="6" t="s">
        <v>22</v>
      </c>
      <c r="H6242" s="7">
        <v>43407.450694444444</v>
      </c>
      <c r="I6242" s="7">
        <v>43407.333333333336</v>
      </c>
      <c r="J6242" s="4">
        <f t="shared" si="488"/>
        <v>2018</v>
      </c>
      <c r="K6242" s="4">
        <f t="shared" si="489"/>
        <v>11</v>
      </c>
      <c r="L6242" s="6">
        <f t="shared" si="490"/>
        <v>10139.999999734573</v>
      </c>
      <c r="M6242" s="8">
        <f t="shared" si="486"/>
        <v>168.99999999557622</v>
      </c>
      <c r="N6242" s="8">
        <f t="shared" si="487"/>
        <v>168.99999999557622</v>
      </c>
      <c r="O6242" s="18">
        <v>1</v>
      </c>
      <c r="P6242" s="6" t="s">
        <v>10292</v>
      </c>
      <c r="Q6242" s="6" t="s">
        <v>24</v>
      </c>
    </row>
    <row r="6243" spans="1:17" ht="15">
      <c r="A6243" s="6" t="s">
        <v>17</v>
      </c>
      <c r="B6243" s="6" t="s">
        <v>140</v>
      </c>
      <c r="C6243" s="6" t="s">
        <v>141</v>
      </c>
      <c r="D6243" s="6" t="s">
        <v>10293</v>
      </c>
      <c r="E6243" s="6">
        <v>1</v>
      </c>
      <c r="F6243" s="6" t="s">
        <v>1970</v>
      </c>
      <c r="G6243" s="6" t="s">
        <v>22</v>
      </c>
      <c r="H6243" s="7">
        <v>43410.387499999997</v>
      </c>
      <c r="I6243" s="7">
        <v>43407.415972222225</v>
      </c>
      <c r="J6243" s="4">
        <f t="shared" si="488"/>
        <v>2018</v>
      </c>
      <c r="K6243" s="4">
        <f t="shared" si="489"/>
        <v>11</v>
      </c>
      <c r="L6243" s="6">
        <f t="shared" si="490"/>
        <v>256739.99999952503</v>
      </c>
      <c r="M6243" s="8">
        <f t="shared" si="486"/>
        <v>4278.9999999920838</v>
      </c>
      <c r="N6243" s="8">
        <f t="shared" si="487"/>
        <v>4278.9999999920838</v>
      </c>
      <c r="O6243" s="18">
        <v>1</v>
      </c>
      <c r="P6243" s="6" t="s">
        <v>10294</v>
      </c>
      <c r="Q6243" s="6" t="s">
        <v>24</v>
      </c>
    </row>
    <row r="6244" spans="1:17" ht="15">
      <c r="A6244" s="6" t="s">
        <v>17</v>
      </c>
      <c r="B6244" s="6" t="s">
        <v>55</v>
      </c>
      <c r="C6244" s="6" t="s">
        <v>59</v>
      </c>
      <c r="D6244" s="6" t="s">
        <v>10168</v>
      </c>
      <c r="E6244" s="6">
        <v>3</v>
      </c>
      <c r="F6244" s="6" t="s">
        <v>1970</v>
      </c>
      <c r="G6244" s="6" t="s">
        <v>22</v>
      </c>
      <c r="H6244" s="7">
        <v>43412.505208333336</v>
      </c>
      <c r="I6244" s="7">
        <v>43407.426388888889</v>
      </c>
      <c r="J6244" s="4">
        <f t="shared" si="488"/>
        <v>2018</v>
      </c>
      <c r="K6244" s="4">
        <f t="shared" si="489"/>
        <v>11</v>
      </c>
      <c r="L6244" s="6">
        <f t="shared" si="490"/>
        <v>438810.00000019558</v>
      </c>
      <c r="M6244" s="8">
        <f t="shared" si="486"/>
        <v>7313.5000000032596</v>
      </c>
      <c r="N6244" s="8">
        <f t="shared" si="487"/>
        <v>21940.500000009779</v>
      </c>
      <c r="O6244" s="18">
        <v>1</v>
      </c>
      <c r="P6244" s="6" t="s">
        <v>10295</v>
      </c>
      <c r="Q6244" s="6" t="s">
        <v>24</v>
      </c>
    </row>
    <row r="6245" spans="1:17" ht="15">
      <c r="A6245" s="6" t="s">
        <v>17</v>
      </c>
      <c r="B6245" s="6" t="s">
        <v>55</v>
      </c>
      <c r="C6245" s="6" t="s">
        <v>59</v>
      </c>
      <c r="D6245" s="6" t="s">
        <v>10116</v>
      </c>
      <c r="E6245" s="6">
        <v>7</v>
      </c>
      <c r="F6245" s="6" t="s">
        <v>1970</v>
      </c>
      <c r="G6245" s="6" t="s">
        <v>22</v>
      </c>
      <c r="H6245" s="7">
        <v>43409.737534722219</v>
      </c>
      <c r="I6245" s="7">
        <v>43407.467361111114</v>
      </c>
      <c r="J6245" s="4">
        <f t="shared" si="488"/>
        <v>2018</v>
      </c>
      <c r="K6245" s="4">
        <f t="shared" si="489"/>
        <v>11</v>
      </c>
      <c r="L6245" s="6">
        <f t="shared" si="490"/>
        <v>196142.99999945797</v>
      </c>
      <c r="M6245" s="8">
        <f t="shared" si="486"/>
        <v>3269.0499999909662</v>
      </c>
      <c r="N6245" s="8">
        <f t="shared" si="487"/>
        <v>22883.349999936763</v>
      </c>
      <c r="O6245" s="18">
        <v>1</v>
      </c>
      <c r="P6245" s="6" t="s">
        <v>10296</v>
      </c>
      <c r="Q6245" s="6" t="s">
        <v>24</v>
      </c>
    </row>
    <row r="6246" spans="1:17" ht="15">
      <c r="A6246" s="6" t="s">
        <v>17</v>
      </c>
      <c r="B6246" s="6" t="s">
        <v>47</v>
      </c>
      <c r="C6246" s="6" t="s">
        <v>52</v>
      </c>
      <c r="D6246" s="6" t="s">
        <v>10297</v>
      </c>
      <c r="E6246" s="6">
        <v>1</v>
      </c>
      <c r="F6246" s="6" t="s">
        <v>1970</v>
      </c>
      <c r="G6246" s="6" t="s">
        <v>22</v>
      </c>
      <c r="H6246" s="7">
        <v>43410.386111111111</v>
      </c>
      <c r="I6246" s="7">
        <v>43407.491666666669</v>
      </c>
      <c r="J6246" s="4">
        <f t="shared" si="488"/>
        <v>2018</v>
      </c>
      <c r="K6246" s="4">
        <f t="shared" si="489"/>
        <v>11</v>
      </c>
      <c r="L6246" s="6">
        <f t="shared" si="490"/>
        <v>250079.99999981839</v>
      </c>
      <c r="M6246" s="8">
        <f t="shared" si="486"/>
        <v>4167.9999999969732</v>
      </c>
      <c r="N6246" s="8">
        <f t="shared" si="487"/>
        <v>4167.9999999969732</v>
      </c>
      <c r="O6246" s="18">
        <v>1</v>
      </c>
      <c r="P6246" s="6" t="s">
        <v>10298</v>
      </c>
      <c r="Q6246" s="6" t="s">
        <v>24</v>
      </c>
    </row>
    <row r="6247" spans="1:17" ht="15">
      <c r="A6247" s="6" t="s">
        <v>17</v>
      </c>
      <c r="B6247" s="6" t="s">
        <v>55</v>
      </c>
      <c r="C6247" s="6" t="s">
        <v>59</v>
      </c>
      <c r="D6247" s="6" t="s">
        <v>10299</v>
      </c>
      <c r="E6247" s="6">
        <v>1</v>
      </c>
      <c r="F6247" s="6" t="s">
        <v>1970</v>
      </c>
      <c r="G6247" s="6" t="s">
        <v>22</v>
      </c>
      <c r="H6247" s="7">
        <v>43410.377083333333</v>
      </c>
      <c r="I6247" s="7">
        <v>43407.498611111114</v>
      </c>
      <c r="J6247" s="4">
        <f t="shared" si="488"/>
        <v>2018</v>
      </c>
      <c r="K6247" s="4">
        <f t="shared" si="489"/>
        <v>11</v>
      </c>
      <c r="L6247" s="6">
        <f t="shared" si="490"/>
        <v>248699.9999997206</v>
      </c>
      <c r="M6247" s="8">
        <f t="shared" si="486"/>
        <v>4144.9999999953434</v>
      </c>
      <c r="N6247" s="8">
        <f t="shared" si="487"/>
        <v>4144.9999999953434</v>
      </c>
      <c r="O6247" s="18">
        <v>1</v>
      </c>
      <c r="P6247" s="6" t="s">
        <v>10300</v>
      </c>
      <c r="Q6247" s="6" t="s">
        <v>24</v>
      </c>
    </row>
    <row r="6248" spans="1:17" ht="15">
      <c r="A6248" s="6" t="s">
        <v>17</v>
      </c>
      <c r="B6248" s="6" t="s">
        <v>41</v>
      </c>
      <c r="C6248" s="6" t="s">
        <v>129</v>
      </c>
      <c r="D6248" s="6" t="s">
        <v>834</v>
      </c>
      <c r="E6248" s="6">
        <v>6</v>
      </c>
      <c r="F6248" s="6" t="s">
        <v>1970</v>
      </c>
      <c r="G6248" s="6" t="s">
        <v>22</v>
      </c>
      <c r="H6248" s="7">
        <v>43407.592523148145</v>
      </c>
      <c r="I6248" s="7">
        <v>43407.509016203701</v>
      </c>
      <c r="J6248" s="4">
        <f t="shared" si="488"/>
        <v>2018</v>
      </c>
      <c r="K6248" s="4">
        <f t="shared" si="489"/>
        <v>11</v>
      </c>
      <c r="L6248" s="6">
        <f t="shared" si="490"/>
        <v>7214.9999999441206</v>
      </c>
      <c r="M6248" s="8">
        <f t="shared" si="486"/>
        <v>120.24999999906868</v>
      </c>
      <c r="N6248" s="8">
        <f t="shared" si="487"/>
        <v>721.49999999441206</v>
      </c>
      <c r="O6248" s="18">
        <v>1</v>
      </c>
      <c r="P6248" s="6" t="s">
        <v>10301</v>
      </c>
      <c r="Q6248" s="6" t="s">
        <v>24</v>
      </c>
    </row>
    <row r="6249" spans="1:17" ht="15">
      <c r="A6249" s="6" t="s">
        <v>17</v>
      </c>
      <c r="B6249" s="6" t="s">
        <v>18</v>
      </c>
      <c r="C6249" s="6" t="s">
        <v>38</v>
      </c>
      <c r="D6249" s="6" t="s">
        <v>10302</v>
      </c>
      <c r="E6249" s="6">
        <v>1</v>
      </c>
      <c r="F6249" s="6" t="s">
        <v>1970</v>
      </c>
      <c r="G6249" s="6" t="s">
        <v>22</v>
      </c>
      <c r="H6249" s="7">
        <v>43411.51666666667</v>
      </c>
      <c r="I6249" s="7">
        <v>43407.520138888889</v>
      </c>
      <c r="J6249" s="4">
        <f t="shared" si="488"/>
        <v>2018</v>
      </c>
      <c r="K6249" s="4">
        <f t="shared" si="489"/>
        <v>11</v>
      </c>
      <c r="L6249" s="6">
        <f t="shared" si="490"/>
        <v>345300.0000002794</v>
      </c>
      <c r="M6249" s="8">
        <f t="shared" si="486"/>
        <v>5755.0000000046566</v>
      </c>
      <c r="N6249" s="8">
        <f t="shared" si="487"/>
        <v>5755.0000000046566</v>
      </c>
      <c r="O6249" s="18">
        <v>1</v>
      </c>
      <c r="P6249" s="6" t="s">
        <v>10303</v>
      </c>
      <c r="Q6249" s="6" t="s">
        <v>24</v>
      </c>
    </row>
    <row r="6250" spans="1:17" ht="15">
      <c r="A6250" s="6" t="s">
        <v>17</v>
      </c>
      <c r="B6250" s="6" t="s">
        <v>18</v>
      </c>
      <c r="C6250" s="6" t="s">
        <v>19</v>
      </c>
      <c r="D6250" s="6" t="s">
        <v>10304</v>
      </c>
      <c r="E6250" s="6">
        <v>1</v>
      </c>
      <c r="F6250" s="6" t="s">
        <v>1970</v>
      </c>
      <c r="G6250" s="6" t="s">
        <v>22</v>
      </c>
      <c r="H6250" s="7">
        <v>43410.361805555556</v>
      </c>
      <c r="I6250" s="7">
        <v>43407.552777777775</v>
      </c>
      <c r="J6250" s="4">
        <f t="shared" si="488"/>
        <v>2018</v>
      </c>
      <c r="K6250" s="4">
        <f t="shared" si="489"/>
        <v>11</v>
      </c>
      <c r="L6250" s="6">
        <f t="shared" si="490"/>
        <v>242700.0000002794</v>
      </c>
      <c r="M6250" s="8">
        <f t="shared" si="486"/>
        <v>4045.0000000046566</v>
      </c>
      <c r="N6250" s="8">
        <f t="shared" si="487"/>
        <v>4045.0000000046566</v>
      </c>
      <c r="O6250" s="18">
        <v>1</v>
      </c>
      <c r="P6250" s="6" t="s">
        <v>10305</v>
      </c>
      <c r="Q6250" s="6" t="s">
        <v>24</v>
      </c>
    </row>
    <row r="6251" spans="1:17" ht="15">
      <c r="A6251" s="6" t="s">
        <v>17</v>
      </c>
      <c r="B6251" s="6" t="s">
        <v>55</v>
      </c>
      <c r="C6251" s="6" t="s">
        <v>59</v>
      </c>
      <c r="D6251" s="6" t="s">
        <v>10306</v>
      </c>
      <c r="E6251" s="6">
        <v>1</v>
      </c>
      <c r="F6251" s="6" t="s">
        <v>1970</v>
      </c>
      <c r="G6251" s="6" t="s">
        <v>22</v>
      </c>
      <c r="H6251" s="7">
        <v>43410.40347222222</v>
      </c>
      <c r="I6251" s="7">
        <v>43407.561111111114</v>
      </c>
      <c r="J6251" s="4">
        <f t="shared" si="488"/>
        <v>2018</v>
      </c>
      <c r="K6251" s="4">
        <f t="shared" si="489"/>
        <v>11</v>
      </c>
      <c r="L6251" s="6">
        <f t="shared" si="490"/>
        <v>245579.99999960884</v>
      </c>
      <c r="M6251" s="8">
        <f t="shared" si="486"/>
        <v>4092.9999999934807</v>
      </c>
      <c r="N6251" s="8">
        <f t="shared" si="487"/>
        <v>4092.9999999934807</v>
      </c>
      <c r="O6251" s="18">
        <v>1</v>
      </c>
      <c r="P6251" s="6" t="s">
        <v>10307</v>
      </c>
      <c r="Q6251" s="6" t="s">
        <v>24</v>
      </c>
    </row>
    <row r="6252" spans="1:17" ht="15">
      <c r="A6252" s="6" t="s">
        <v>17</v>
      </c>
      <c r="B6252" s="6" t="s">
        <v>18</v>
      </c>
      <c r="C6252" s="6" t="s">
        <v>35</v>
      </c>
      <c r="D6252" s="6" t="s">
        <v>10308</v>
      </c>
      <c r="E6252" s="6">
        <v>1</v>
      </c>
      <c r="F6252" s="6" t="s">
        <v>1970</v>
      </c>
      <c r="G6252" s="6" t="s">
        <v>22</v>
      </c>
      <c r="H6252" s="7">
        <v>43410.384722222225</v>
      </c>
      <c r="I6252" s="7">
        <v>43407.584722222222</v>
      </c>
      <c r="J6252" s="4">
        <f t="shared" si="488"/>
        <v>2018</v>
      </c>
      <c r="K6252" s="4">
        <f t="shared" si="489"/>
        <v>11</v>
      </c>
      <c r="L6252" s="6">
        <f t="shared" si="490"/>
        <v>241920.00000025146</v>
      </c>
      <c r="M6252" s="8">
        <f t="shared" si="486"/>
        <v>4032.000000004191</v>
      </c>
      <c r="N6252" s="8">
        <f t="shared" si="487"/>
        <v>4032.000000004191</v>
      </c>
      <c r="O6252" s="18">
        <v>1</v>
      </c>
      <c r="P6252" s="6" t="s">
        <v>10309</v>
      </c>
      <c r="Q6252" s="6" t="s">
        <v>24</v>
      </c>
    </row>
    <row r="6253" spans="1:17" ht="15">
      <c r="A6253" s="6" t="s">
        <v>17</v>
      </c>
      <c r="B6253" s="6" t="s">
        <v>18</v>
      </c>
      <c r="C6253" s="6" t="s">
        <v>35</v>
      </c>
      <c r="D6253" s="6" t="s">
        <v>10310</v>
      </c>
      <c r="E6253" s="6">
        <v>1</v>
      </c>
      <c r="F6253" s="6" t="s">
        <v>1970</v>
      </c>
      <c r="G6253" s="6" t="s">
        <v>22</v>
      </c>
      <c r="H6253" s="7">
        <v>43410.393750000003</v>
      </c>
      <c r="I6253" s="7">
        <v>43407.586111111108</v>
      </c>
      <c r="J6253" s="4">
        <f t="shared" si="488"/>
        <v>2018</v>
      </c>
      <c r="K6253" s="4">
        <f t="shared" si="489"/>
        <v>11</v>
      </c>
      <c r="L6253" s="6">
        <f t="shared" si="490"/>
        <v>242580.00000051688</v>
      </c>
      <c r="M6253" s="8">
        <f t="shared" si="486"/>
        <v>4043.0000000086147</v>
      </c>
      <c r="N6253" s="8">
        <f t="shared" si="487"/>
        <v>4043.0000000086147</v>
      </c>
      <c r="O6253" s="18">
        <v>1</v>
      </c>
      <c r="P6253" s="6" t="s">
        <v>10311</v>
      </c>
      <c r="Q6253" s="6" t="s">
        <v>24</v>
      </c>
    </row>
    <row r="6254" spans="1:17" ht="15">
      <c r="A6254" s="6" t="s">
        <v>17</v>
      </c>
      <c r="B6254" s="6" t="s">
        <v>41</v>
      </c>
      <c r="C6254" s="6" t="s">
        <v>135</v>
      </c>
      <c r="D6254" s="6" t="s">
        <v>10312</v>
      </c>
      <c r="E6254" s="6">
        <v>1</v>
      </c>
      <c r="F6254" s="6" t="s">
        <v>1970</v>
      </c>
      <c r="G6254" s="6" t="s">
        <v>22</v>
      </c>
      <c r="H6254" s="7">
        <v>43410.585416666669</v>
      </c>
      <c r="I6254" s="7">
        <v>43407.597222222219</v>
      </c>
      <c r="J6254" s="4">
        <f t="shared" si="488"/>
        <v>2018</v>
      </c>
      <c r="K6254" s="4">
        <f t="shared" si="489"/>
        <v>11</v>
      </c>
      <c r="L6254" s="6">
        <f t="shared" si="490"/>
        <v>258180.00000044703</v>
      </c>
      <c r="M6254" s="8">
        <f t="shared" si="486"/>
        <v>4303.0000000074506</v>
      </c>
      <c r="N6254" s="8">
        <f t="shared" si="487"/>
        <v>4303.0000000074506</v>
      </c>
      <c r="O6254" s="18">
        <v>1</v>
      </c>
      <c r="P6254" s="6" t="s">
        <v>10313</v>
      </c>
      <c r="Q6254" s="6" t="s">
        <v>24</v>
      </c>
    </row>
    <row r="6255" spans="1:17" ht="15">
      <c r="A6255" s="6" t="s">
        <v>17</v>
      </c>
      <c r="B6255" s="6" t="s">
        <v>47</v>
      </c>
      <c r="C6255" s="6" t="s">
        <v>48</v>
      </c>
      <c r="D6255" s="6" t="s">
        <v>10314</v>
      </c>
      <c r="E6255" s="6">
        <v>1</v>
      </c>
      <c r="F6255" s="6" t="s">
        <v>1970</v>
      </c>
      <c r="G6255" s="6" t="s">
        <v>22</v>
      </c>
      <c r="H6255" s="7">
        <v>43410.404861111114</v>
      </c>
      <c r="I6255" s="7">
        <v>43407.603472222225</v>
      </c>
      <c r="J6255" s="4">
        <f t="shared" si="488"/>
        <v>2018</v>
      </c>
      <c r="K6255" s="4">
        <f t="shared" si="489"/>
        <v>11</v>
      </c>
      <c r="L6255" s="6">
        <f t="shared" si="490"/>
        <v>242040.00000001397</v>
      </c>
      <c r="M6255" s="8">
        <f t="shared" si="486"/>
        <v>4034.0000000002328</v>
      </c>
      <c r="N6255" s="8">
        <f t="shared" si="487"/>
        <v>4034.0000000002328</v>
      </c>
      <c r="O6255" s="18">
        <v>1</v>
      </c>
      <c r="P6255" s="6" t="s">
        <v>10315</v>
      </c>
      <c r="Q6255" s="6" t="s">
        <v>24</v>
      </c>
    </row>
    <row r="6256" spans="1:17" ht="15">
      <c r="A6256" s="6" t="s">
        <v>17</v>
      </c>
      <c r="B6256" s="6" t="s">
        <v>18</v>
      </c>
      <c r="C6256" s="6" t="s">
        <v>35</v>
      </c>
      <c r="D6256" s="6" t="s">
        <v>10316</v>
      </c>
      <c r="E6256" s="6">
        <v>2</v>
      </c>
      <c r="F6256" s="6" t="s">
        <v>1970</v>
      </c>
      <c r="G6256" s="6" t="s">
        <v>22</v>
      </c>
      <c r="H6256" s="7">
        <v>43418.702280092592</v>
      </c>
      <c r="I6256" s="7">
        <v>43407.618750000001</v>
      </c>
      <c r="J6256" s="4">
        <f t="shared" si="488"/>
        <v>2018</v>
      </c>
      <c r="K6256" s="4">
        <f t="shared" si="489"/>
        <v>11</v>
      </c>
      <c r="L6256" s="6">
        <f t="shared" si="490"/>
        <v>957616.999999783</v>
      </c>
      <c r="M6256" s="8">
        <f t="shared" si="486"/>
        <v>15960.283333329717</v>
      </c>
      <c r="N6256" s="8">
        <f t="shared" si="487"/>
        <v>31920.566666659433</v>
      </c>
      <c r="O6256" s="18">
        <v>1</v>
      </c>
      <c r="P6256" s="6" t="s">
        <v>10317</v>
      </c>
      <c r="Q6256" s="6" t="s">
        <v>24</v>
      </c>
    </row>
    <row r="6257" spans="1:17" ht="15">
      <c r="A6257" s="6" t="s">
        <v>17</v>
      </c>
      <c r="B6257" s="6" t="s">
        <v>41</v>
      </c>
      <c r="C6257" s="6" t="s">
        <v>62</v>
      </c>
      <c r="D6257" s="6" t="s">
        <v>10318</v>
      </c>
      <c r="E6257" s="6">
        <v>1</v>
      </c>
      <c r="F6257" s="6" t="s">
        <v>1970</v>
      </c>
      <c r="G6257" s="6" t="s">
        <v>22</v>
      </c>
      <c r="H6257" s="7">
        <v>43412.478472222225</v>
      </c>
      <c r="I6257" s="7">
        <v>43407.647222222222</v>
      </c>
      <c r="J6257" s="4">
        <f t="shared" si="488"/>
        <v>2018</v>
      </c>
      <c r="K6257" s="4">
        <f t="shared" si="489"/>
        <v>11</v>
      </c>
      <c r="L6257" s="6">
        <f t="shared" si="490"/>
        <v>417420.00000025146</v>
      </c>
      <c r="M6257" s="8">
        <f t="shared" si="486"/>
        <v>6957.000000004191</v>
      </c>
      <c r="N6257" s="8">
        <f t="shared" si="487"/>
        <v>6957.000000004191</v>
      </c>
      <c r="O6257" s="18">
        <v>1</v>
      </c>
      <c r="P6257" s="6" t="s">
        <v>10319</v>
      </c>
      <c r="Q6257" s="6" t="s">
        <v>24</v>
      </c>
    </row>
    <row r="6258" spans="1:17" ht="15">
      <c r="A6258" s="6" t="s">
        <v>17</v>
      </c>
      <c r="B6258" s="6" t="s">
        <v>18</v>
      </c>
      <c r="C6258" s="6" t="s">
        <v>25</v>
      </c>
      <c r="D6258" s="6" t="s">
        <v>10320</v>
      </c>
      <c r="E6258" s="6">
        <v>1</v>
      </c>
      <c r="F6258" s="6" t="s">
        <v>1970</v>
      </c>
      <c r="G6258" s="6" t="s">
        <v>22</v>
      </c>
      <c r="H6258" s="7">
        <v>43410.400000000001</v>
      </c>
      <c r="I6258" s="7">
        <v>43407.694444444445</v>
      </c>
      <c r="J6258" s="4">
        <f t="shared" si="488"/>
        <v>2018</v>
      </c>
      <c r="K6258" s="4">
        <f t="shared" si="489"/>
        <v>11</v>
      </c>
      <c r="L6258" s="6">
        <f t="shared" si="490"/>
        <v>233760.00000005588</v>
      </c>
      <c r="M6258" s="8">
        <f t="shared" si="486"/>
        <v>3896.0000000009313</v>
      </c>
      <c r="N6258" s="8">
        <f t="shared" si="487"/>
        <v>3896.0000000009313</v>
      </c>
      <c r="O6258" s="18">
        <v>1</v>
      </c>
      <c r="P6258" s="6" t="s">
        <v>10321</v>
      </c>
      <c r="Q6258" s="6" t="s">
        <v>24</v>
      </c>
    </row>
    <row r="6259" spans="1:17" ht="15">
      <c r="A6259" s="6" t="s">
        <v>17</v>
      </c>
      <c r="B6259" s="6" t="s">
        <v>55</v>
      </c>
      <c r="C6259" s="6" t="s">
        <v>59</v>
      </c>
      <c r="D6259" s="6" t="s">
        <v>10322</v>
      </c>
      <c r="E6259" s="6">
        <v>7</v>
      </c>
      <c r="F6259" s="6" t="s">
        <v>1970</v>
      </c>
      <c r="G6259" s="6" t="s">
        <v>22</v>
      </c>
      <c r="H6259" s="7">
        <v>43408.682986111111</v>
      </c>
      <c r="I6259" s="7">
        <v>43407.697222222225</v>
      </c>
      <c r="J6259" s="4">
        <f t="shared" si="488"/>
        <v>2018</v>
      </c>
      <c r="K6259" s="4">
        <f t="shared" si="489"/>
        <v>11</v>
      </c>
      <c r="L6259" s="6">
        <f t="shared" si="490"/>
        <v>85169.999999762513</v>
      </c>
      <c r="M6259" s="8">
        <f t="shared" si="486"/>
        <v>1419.4999999960419</v>
      </c>
      <c r="N6259" s="8">
        <f t="shared" si="487"/>
        <v>9936.4999999722932</v>
      </c>
      <c r="O6259" s="18">
        <v>1</v>
      </c>
      <c r="P6259" s="6" t="s">
        <v>10323</v>
      </c>
      <c r="Q6259" s="6" t="s">
        <v>24</v>
      </c>
    </row>
    <row r="6260" spans="1:17" ht="15">
      <c r="A6260" s="6" t="s">
        <v>17</v>
      </c>
      <c r="B6260" s="6" t="s">
        <v>41</v>
      </c>
      <c r="C6260" s="6" t="s">
        <v>62</v>
      </c>
      <c r="D6260" s="6" t="s">
        <v>10324</v>
      </c>
      <c r="E6260" s="6">
        <v>1</v>
      </c>
      <c r="F6260" s="6" t="s">
        <v>1970</v>
      </c>
      <c r="G6260" s="6" t="s">
        <v>22</v>
      </c>
      <c r="H6260" s="7">
        <v>43409.771527777775</v>
      </c>
      <c r="I6260" s="7">
        <v>43407.77847222222</v>
      </c>
      <c r="J6260" s="4">
        <f t="shared" si="488"/>
        <v>2018</v>
      </c>
      <c r="K6260" s="4">
        <f t="shared" si="489"/>
        <v>11</v>
      </c>
      <c r="L6260" s="6">
        <f t="shared" si="490"/>
        <v>172199.99999993015</v>
      </c>
      <c r="M6260" s="8">
        <f t="shared" si="486"/>
        <v>2869.9999999988358</v>
      </c>
      <c r="N6260" s="8">
        <f t="shared" si="487"/>
        <v>2869.9999999988358</v>
      </c>
      <c r="O6260" s="18">
        <v>1</v>
      </c>
      <c r="P6260" s="6" t="s">
        <v>10325</v>
      </c>
      <c r="Q6260" s="6" t="s">
        <v>24</v>
      </c>
    </row>
    <row r="6261" spans="1:17" ht="15">
      <c r="A6261" s="6" t="s">
        <v>17</v>
      </c>
      <c r="B6261" s="6" t="s">
        <v>55</v>
      </c>
      <c r="C6261" s="6" t="s">
        <v>59</v>
      </c>
      <c r="D6261" s="6" t="s">
        <v>10326</v>
      </c>
      <c r="E6261" s="6">
        <v>1</v>
      </c>
      <c r="F6261" s="6" t="s">
        <v>1970</v>
      </c>
      <c r="G6261" s="6" t="s">
        <v>22</v>
      </c>
      <c r="H6261" s="7">
        <v>43412.479861111111</v>
      </c>
      <c r="I6261" s="7">
        <v>43407.852083333331</v>
      </c>
      <c r="J6261" s="4">
        <f t="shared" si="488"/>
        <v>2018</v>
      </c>
      <c r="K6261" s="4">
        <f t="shared" si="489"/>
        <v>11</v>
      </c>
      <c r="L6261" s="6">
        <f t="shared" si="490"/>
        <v>399840.00000015367</v>
      </c>
      <c r="M6261" s="8">
        <f t="shared" si="486"/>
        <v>6664.0000000025611</v>
      </c>
      <c r="N6261" s="8">
        <f t="shared" si="487"/>
        <v>6664.0000000025611</v>
      </c>
      <c r="O6261" s="18">
        <v>1</v>
      </c>
      <c r="P6261" s="6" t="s">
        <v>10327</v>
      </c>
      <c r="Q6261" s="6" t="s">
        <v>24</v>
      </c>
    </row>
    <row r="6262" spans="1:17" ht="15">
      <c r="A6262" s="6" t="s">
        <v>17</v>
      </c>
      <c r="B6262" s="6" t="s">
        <v>41</v>
      </c>
      <c r="C6262" s="6" t="s">
        <v>42</v>
      </c>
      <c r="D6262" s="6" t="s">
        <v>10328</v>
      </c>
      <c r="E6262" s="6">
        <v>1</v>
      </c>
      <c r="F6262" s="6" t="s">
        <v>1970</v>
      </c>
      <c r="G6262" s="6" t="s">
        <v>22</v>
      </c>
      <c r="H6262" s="7">
        <v>43410.394444444442</v>
      </c>
      <c r="I6262" s="7">
        <v>43407.910416666666</v>
      </c>
      <c r="J6262" s="4">
        <f t="shared" si="488"/>
        <v>2018</v>
      </c>
      <c r="K6262" s="4">
        <f t="shared" si="489"/>
        <v>11</v>
      </c>
      <c r="L6262" s="6">
        <f t="shared" si="490"/>
        <v>214619.99999990221</v>
      </c>
      <c r="M6262" s="8">
        <f t="shared" si="486"/>
        <v>3576.9999999983702</v>
      </c>
      <c r="N6262" s="8">
        <f t="shared" si="487"/>
        <v>3576.9999999983702</v>
      </c>
      <c r="O6262" s="18">
        <v>1</v>
      </c>
      <c r="P6262" s="6" t="s">
        <v>10329</v>
      </c>
      <c r="Q6262" s="6" t="s">
        <v>24</v>
      </c>
    </row>
    <row r="6263" spans="1:17" ht="15">
      <c r="A6263" s="6" t="s">
        <v>17</v>
      </c>
      <c r="B6263" s="6" t="s">
        <v>55</v>
      </c>
      <c r="C6263" s="6" t="s">
        <v>59</v>
      </c>
      <c r="D6263" s="6" t="s">
        <v>10133</v>
      </c>
      <c r="E6263" s="6">
        <v>2</v>
      </c>
      <c r="F6263" s="6" t="s">
        <v>1970</v>
      </c>
      <c r="G6263" s="6" t="s">
        <v>22</v>
      </c>
      <c r="H6263" s="7">
        <v>43409.738715277781</v>
      </c>
      <c r="I6263" s="7">
        <v>43408.081250000003</v>
      </c>
      <c r="J6263" s="4">
        <f t="shared" si="488"/>
        <v>2018</v>
      </c>
      <c r="K6263" s="4">
        <f t="shared" si="489"/>
        <v>11</v>
      </c>
      <c r="L6263" s="6">
        <f t="shared" si="490"/>
        <v>143205.00000002794</v>
      </c>
      <c r="M6263" s="8">
        <f t="shared" si="486"/>
        <v>2386.7500000004657</v>
      </c>
      <c r="N6263" s="8">
        <f t="shared" si="487"/>
        <v>4773.5000000009313</v>
      </c>
      <c r="O6263" s="18">
        <v>1</v>
      </c>
      <c r="P6263" s="6" t="s">
        <v>10330</v>
      </c>
      <c r="Q6263" s="6" t="s">
        <v>24</v>
      </c>
    </row>
    <row r="6264" spans="1:17" ht="15">
      <c r="A6264" s="6" t="s">
        <v>17</v>
      </c>
      <c r="B6264" s="6" t="s">
        <v>47</v>
      </c>
      <c r="C6264" s="6" t="s">
        <v>52</v>
      </c>
      <c r="D6264" s="6" t="s">
        <v>9289</v>
      </c>
      <c r="E6264" s="6">
        <v>6</v>
      </c>
      <c r="F6264" s="6" t="s">
        <v>1970</v>
      </c>
      <c r="G6264" s="6" t="s">
        <v>22</v>
      </c>
      <c r="H6264" s="7">
        <v>43408.275706018518</v>
      </c>
      <c r="I6264" s="7">
        <v>43408.186111111114</v>
      </c>
      <c r="J6264" s="4">
        <f t="shared" si="488"/>
        <v>2018</v>
      </c>
      <c r="K6264" s="4">
        <f t="shared" si="489"/>
        <v>11</v>
      </c>
      <c r="L6264" s="6">
        <f t="shared" si="490"/>
        <v>7740.9999996889383</v>
      </c>
      <c r="M6264" s="8">
        <f t="shared" si="486"/>
        <v>129.0166666614823</v>
      </c>
      <c r="N6264" s="8">
        <f t="shared" si="487"/>
        <v>774.09999996889383</v>
      </c>
      <c r="O6264" s="18">
        <v>1</v>
      </c>
      <c r="P6264" s="6" t="s">
        <v>10331</v>
      </c>
      <c r="Q6264" s="6" t="s">
        <v>24</v>
      </c>
    </row>
    <row r="6265" spans="1:17" ht="15">
      <c r="A6265" s="6" t="s">
        <v>17</v>
      </c>
      <c r="B6265" s="6" t="s">
        <v>55</v>
      </c>
      <c r="C6265" s="6" t="s">
        <v>59</v>
      </c>
      <c r="D6265" s="6" t="s">
        <v>10332</v>
      </c>
      <c r="E6265" s="6">
        <v>1</v>
      </c>
      <c r="F6265" s="6" t="s">
        <v>1970</v>
      </c>
      <c r="G6265" s="6" t="s">
        <v>22</v>
      </c>
      <c r="H6265" s="7">
        <v>43408.763888888891</v>
      </c>
      <c r="I6265" s="7">
        <v>43408.393055555556</v>
      </c>
      <c r="J6265" s="4">
        <f t="shared" si="488"/>
        <v>2018</v>
      </c>
      <c r="K6265" s="4">
        <f t="shared" si="489"/>
        <v>11</v>
      </c>
      <c r="L6265" s="6">
        <f t="shared" si="490"/>
        <v>32040.000000083819</v>
      </c>
      <c r="M6265" s="8">
        <f t="shared" si="486"/>
        <v>534.00000000139698</v>
      </c>
      <c r="N6265" s="8">
        <f t="shared" si="487"/>
        <v>534.00000000139698</v>
      </c>
      <c r="O6265" s="18">
        <v>1</v>
      </c>
      <c r="P6265" s="6" t="s">
        <v>10333</v>
      </c>
      <c r="Q6265" s="6" t="s">
        <v>24</v>
      </c>
    </row>
    <row r="6266" spans="1:17" ht="15">
      <c r="A6266" s="6" t="s">
        <v>17</v>
      </c>
      <c r="B6266" s="6" t="s">
        <v>140</v>
      </c>
      <c r="C6266" s="6" t="s">
        <v>141</v>
      </c>
      <c r="D6266" s="6" t="s">
        <v>10334</v>
      </c>
      <c r="E6266" s="6">
        <v>1</v>
      </c>
      <c r="F6266" s="6" t="s">
        <v>1970</v>
      </c>
      <c r="G6266" s="6" t="s">
        <v>22</v>
      </c>
      <c r="H6266" s="7">
        <v>43408.502083333333</v>
      </c>
      <c r="I6266" s="7">
        <v>43408.397916666669</v>
      </c>
      <c r="J6266" s="4">
        <f t="shared" si="488"/>
        <v>2018</v>
      </c>
      <c r="K6266" s="4">
        <f t="shared" si="489"/>
        <v>11</v>
      </c>
      <c r="L6266" s="6">
        <f t="shared" si="490"/>
        <v>8999.9999997904524</v>
      </c>
      <c r="M6266" s="8">
        <f t="shared" si="486"/>
        <v>149.99999999650754</v>
      </c>
      <c r="N6266" s="8">
        <f t="shared" si="487"/>
        <v>149.99999999650754</v>
      </c>
      <c r="O6266" s="18">
        <v>1</v>
      </c>
      <c r="P6266" s="6" t="s">
        <v>10335</v>
      </c>
      <c r="Q6266" s="6" t="s">
        <v>24</v>
      </c>
    </row>
    <row r="6267" spans="1:17" ht="15">
      <c r="A6267" s="6" t="s">
        <v>17</v>
      </c>
      <c r="B6267" s="6" t="s">
        <v>41</v>
      </c>
      <c r="C6267" s="6" t="s">
        <v>42</v>
      </c>
      <c r="D6267" s="6" t="s">
        <v>10336</v>
      </c>
      <c r="E6267" s="6">
        <v>1</v>
      </c>
      <c r="F6267" s="6" t="s">
        <v>1970</v>
      </c>
      <c r="G6267" s="6" t="s">
        <v>22</v>
      </c>
      <c r="H6267" s="7">
        <v>43410.365277777775</v>
      </c>
      <c r="I6267" s="7">
        <v>43408.499305555553</v>
      </c>
      <c r="J6267" s="4">
        <f t="shared" si="488"/>
        <v>2018</v>
      </c>
      <c r="K6267" s="4">
        <f t="shared" si="489"/>
        <v>11</v>
      </c>
      <c r="L6267" s="6">
        <f t="shared" si="490"/>
        <v>161219.99999997206</v>
      </c>
      <c r="M6267" s="8">
        <f t="shared" si="486"/>
        <v>2686.9999999995343</v>
      </c>
      <c r="N6267" s="8">
        <f t="shared" si="487"/>
        <v>2686.9999999995343</v>
      </c>
      <c r="O6267" s="18">
        <v>1</v>
      </c>
      <c r="P6267" s="6" t="s">
        <v>10337</v>
      </c>
      <c r="Q6267" s="6" t="s">
        <v>24</v>
      </c>
    </row>
    <row r="6268" spans="1:17" ht="15">
      <c r="A6268" s="6" t="s">
        <v>17</v>
      </c>
      <c r="B6268" s="6" t="s">
        <v>18</v>
      </c>
      <c r="C6268" s="6" t="s">
        <v>19</v>
      </c>
      <c r="D6268" s="6" t="s">
        <v>10338</v>
      </c>
      <c r="E6268" s="6">
        <v>1</v>
      </c>
      <c r="F6268" s="6" t="s">
        <v>1970</v>
      </c>
      <c r="G6268" s="6" t="s">
        <v>22</v>
      </c>
      <c r="H6268" s="7">
        <v>43410.364583333336</v>
      </c>
      <c r="I6268" s="7">
        <v>43408.505555555559</v>
      </c>
      <c r="J6268" s="4">
        <f t="shared" si="488"/>
        <v>2018</v>
      </c>
      <c r="K6268" s="4">
        <f t="shared" si="489"/>
        <v>11</v>
      </c>
      <c r="L6268" s="6">
        <f t="shared" si="490"/>
        <v>160619.99999990221</v>
      </c>
      <c r="M6268" s="8">
        <f t="shared" si="486"/>
        <v>2676.9999999983702</v>
      </c>
      <c r="N6268" s="8">
        <f t="shared" si="487"/>
        <v>2676.9999999983702</v>
      </c>
      <c r="O6268" s="18">
        <v>1</v>
      </c>
      <c r="P6268" s="6" t="s">
        <v>10339</v>
      </c>
      <c r="Q6268" s="6" t="s">
        <v>24</v>
      </c>
    </row>
    <row r="6269" spans="1:17" ht="15">
      <c r="A6269" s="6" t="s">
        <v>17</v>
      </c>
      <c r="B6269" s="6" t="s">
        <v>55</v>
      </c>
      <c r="C6269" s="6" t="s">
        <v>59</v>
      </c>
      <c r="D6269" s="6" t="s">
        <v>10340</v>
      </c>
      <c r="E6269" s="6">
        <v>1</v>
      </c>
      <c r="F6269" s="6" t="s">
        <v>1970</v>
      </c>
      <c r="G6269" s="6" t="s">
        <v>22</v>
      </c>
      <c r="H6269" s="7">
        <v>43408.629224537035</v>
      </c>
      <c r="I6269" s="7">
        <v>43408.533333333333</v>
      </c>
      <c r="J6269" s="4">
        <f t="shared" si="488"/>
        <v>2018</v>
      </c>
      <c r="K6269" s="4">
        <f t="shared" si="489"/>
        <v>11</v>
      </c>
      <c r="L6269" s="6">
        <f t="shared" si="490"/>
        <v>8284.9999998696148</v>
      </c>
      <c r="M6269" s="8">
        <f t="shared" si="486"/>
        <v>138.08333333116025</v>
      </c>
      <c r="N6269" s="8">
        <f t="shared" si="487"/>
        <v>138.08333333116025</v>
      </c>
      <c r="O6269" s="18">
        <v>1</v>
      </c>
      <c r="P6269" s="6" t="s">
        <v>10341</v>
      </c>
      <c r="Q6269" s="6" t="s">
        <v>24</v>
      </c>
    </row>
    <row r="6270" spans="1:17" ht="15">
      <c r="A6270" s="6" t="s">
        <v>17</v>
      </c>
      <c r="B6270" s="6" t="s">
        <v>18</v>
      </c>
      <c r="C6270" s="6" t="s">
        <v>19</v>
      </c>
      <c r="D6270" s="6" t="s">
        <v>10342</v>
      </c>
      <c r="E6270" s="6">
        <v>1</v>
      </c>
      <c r="F6270" s="6" t="s">
        <v>1970</v>
      </c>
      <c r="G6270" s="6" t="s">
        <v>22</v>
      </c>
      <c r="H6270" s="7">
        <v>43409.663888888892</v>
      </c>
      <c r="I6270" s="7">
        <v>43408.583333333336</v>
      </c>
      <c r="J6270" s="4">
        <f t="shared" si="488"/>
        <v>2018</v>
      </c>
      <c r="K6270" s="4">
        <f t="shared" si="489"/>
        <v>11</v>
      </c>
      <c r="L6270" s="6">
        <f t="shared" si="490"/>
        <v>93360.000000055879</v>
      </c>
      <c r="M6270" s="8">
        <f t="shared" si="486"/>
        <v>1556.0000000009313</v>
      </c>
      <c r="N6270" s="8">
        <f t="shared" si="487"/>
        <v>1556.0000000009313</v>
      </c>
      <c r="O6270" s="18">
        <v>1</v>
      </c>
      <c r="P6270" s="6" t="s">
        <v>10343</v>
      </c>
      <c r="Q6270" s="6" t="s">
        <v>24</v>
      </c>
    </row>
    <row r="6271" spans="1:17" ht="15">
      <c r="A6271" s="6" t="s">
        <v>17</v>
      </c>
      <c r="B6271" s="6" t="s">
        <v>55</v>
      </c>
      <c r="C6271" s="6" t="s">
        <v>59</v>
      </c>
      <c r="D6271" s="6" t="s">
        <v>2291</v>
      </c>
      <c r="E6271" s="6">
        <v>15</v>
      </c>
      <c r="F6271" s="6" t="s">
        <v>1970</v>
      </c>
      <c r="G6271" s="6" t="s">
        <v>22</v>
      </c>
      <c r="H6271" s="7">
        <v>43409.714988425927</v>
      </c>
      <c r="I6271" s="7">
        <v>43408.605555555558</v>
      </c>
      <c r="J6271" s="4">
        <f t="shared" si="488"/>
        <v>2018</v>
      </c>
      <c r="K6271" s="4">
        <f t="shared" si="489"/>
        <v>11</v>
      </c>
      <c r="L6271" s="6">
        <f t="shared" si="490"/>
        <v>95854.999999911524</v>
      </c>
      <c r="M6271" s="8">
        <f t="shared" si="486"/>
        <v>1597.5833333318587</v>
      </c>
      <c r="N6271" s="8">
        <f t="shared" si="487"/>
        <v>23963.749999977881</v>
      </c>
      <c r="O6271" s="18">
        <v>1</v>
      </c>
      <c r="P6271" s="6" t="s">
        <v>10344</v>
      </c>
      <c r="Q6271" s="6" t="s">
        <v>24</v>
      </c>
    </row>
    <row r="6272" spans="1:17" ht="15">
      <c r="A6272" s="6" t="s">
        <v>17</v>
      </c>
      <c r="B6272" s="6" t="s">
        <v>47</v>
      </c>
      <c r="C6272" s="6" t="s">
        <v>52</v>
      </c>
      <c r="D6272" s="6" t="s">
        <v>9361</v>
      </c>
      <c r="E6272" s="6">
        <v>1</v>
      </c>
      <c r="F6272" s="6" t="s">
        <v>1970</v>
      </c>
      <c r="G6272" s="6" t="s">
        <v>22</v>
      </c>
      <c r="H6272" s="7">
        <v>43408.707152777781</v>
      </c>
      <c r="I6272" s="7">
        <v>43408.614583333336</v>
      </c>
      <c r="J6272" s="4">
        <f t="shared" si="488"/>
        <v>2018</v>
      </c>
      <c r="K6272" s="4">
        <f t="shared" si="489"/>
        <v>11</v>
      </c>
      <c r="L6272" s="6">
        <f t="shared" si="490"/>
        <v>7998.0000000447035</v>
      </c>
      <c r="M6272" s="8">
        <f t="shared" si="491" ref="M6272:M6335">+L6272/60</f>
        <v>133.30000000074506</v>
      </c>
      <c r="N6272" s="8">
        <f t="shared" si="492" ref="N6272:N6335">+M6272*E6272</f>
        <v>133.30000000074506</v>
      </c>
      <c r="O6272" s="18">
        <v>1</v>
      </c>
      <c r="P6272" s="6" t="s">
        <v>10345</v>
      </c>
      <c r="Q6272" s="6" t="s">
        <v>24</v>
      </c>
    </row>
    <row r="6273" spans="1:17" ht="15">
      <c r="A6273" s="6" t="s">
        <v>17</v>
      </c>
      <c r="B6273" s="6" t="s">
        <v>55</v>
      </c>
      <c r="C6273" s="6" t="s">
        <v>59</v>
      </c>
      <c r="D6273" s="6" t="s">
        <v>10346</v>
      </c>
      <c r="E6273" s="6">
        <v>1</v>
      </c>
      <c r="F6273" s="6" t="s">
        <v>1970</v>
      </c>
      <c r="G6273" s="6" t="s">
        <v>22</v>
      </c>
      <c r="H6273" s="7">
        <v>43410.578472222223</v>
      </c>
      <c r="I6273" s="7">
        <v>43408.646527777775</v>
      </c>
      <c r="J6273" s="4">
        <f t="shared" si="488"/>
        <v>2018</v>
      </c>
      <c r="K6273" s="4">
        <f t="shared" si="489"/>
        <v>11</v>
      </c>
      <c r="L6273" s="6">
        <f t="shared" si="490"/>
        <v>166920.00000032131</v>
      </c>
      <c r="M6273" s="8">
        <f t="shared" si="491"/>
        <v>2782.0000000053551</v>
      </c>
      <c r="N6273" s="8">
        <f t="shared" si="492"/>
        <v>2782.0000000053551</v>
      </c>
      <c r="O6273" s="18">
        <v>1</v>
      </c>
      <c r="P6273" s="6" t="s">
        <v>10347</v>
      </c>
      <c r="Q6273" s="6" t="s">
        <v>24</v>
      </c>
    </row>
    <row r="6274" spans="1:17" ht="15">
      <c r="A6274" s="6" t="s">
        <v>17</v>
      </c>
      <c r="B6274" s="6" t="s">
        <v>55</v>
      </c>
      <c r="C6274" s="6" t="s">
        <v>59</v>
      </c>
      <c r="D6274" s="6" t="s">
        <v>4406</v>
      </c>
      <c r="E6274" s="6">
        <v>1</v>
      </c>
      <c r="F6274" s="6" t="s">
        <v>1970</v>
      </c>
      <c r="G6274" s="6" t="s">
        <v>22</v>
      </c>
      <c r="H6274" s="7">
        <v>43410.392361111109</v>
      </c>
      <c r="I6274" s="7">
        <v>43408.656944444447</v>
      </c>
      <c r="J6274" s="4">
        <f t="shared" si="488"/>
        <v>2018</v>
      </c>
      <c r="K6274" s="4">
        <f t="shared" si="489"/>
        <v>11</v>
      </c>
      <c r="L6274" s="6">
        <f t="shared" si="490"/>
        <v>149939.99999966472</v>
      </c>
      <c r="M6274" s="8">
        <f t="shared" si="491"/>
        <v>2498.9999999944121</v>
      </c>
      <c r="N6274" s="8">
        <f t="shared" si="492"/>
        <v>2498.9999999944121</v>
      </c>
      <c r="O6274" s="18">
        <v>1</v>
      </c>
      <c r="P6274" s="6" t="s">
        <v>10348</v>
      </c>
      <c r="Q6274" s="6" t="s">
        <v>24</v>
      </c>
    </row>
    <row r="6275" spans="1:17" ht="15">
      <c r="A6275" s="6" t="s">
        <v>17</v>
      </c>
      <c r="B6275" s="6" t="s">
        <v>41</v>
      </c>
      <c r="C6275" s="6" t="s">
        <v>42</v>
      </c>
      <c r="D6275" s="6" t="s">
        <v>7933</v>
      </c>
      <c r="E6275" s="6">
        <v>1</v>
      </c>
      <c r="F6275" s="6" t="s">
        <v>1970</v>
      </c>
      <c r="G6275" s="6" t="s">
        <v>22</v>
      </c>
      <c r="H6275" s="7">
        <v>43408.78125</v>
      </c>
      <c r="I6275" s="7">
        <v>43408.710092592592</v>
      </c>
      <c r="J6275" s="4">
        <f t="shared" si="493" ref="J6275:J6338">YEAR(I6275)</f>
        <v>2018</v>
      </c>
      <c r="K6275" s="4">
        <f t="shared" si="494" ref="K6275:K6338">MONTH(I6275)</f>
        <v>11</v>
      </c>
      <c r="L6275" s="6">
        <f t="shared" si="490"/>
        <v>6148.0000000912696</v>
      </c>
      <c r="M6275" s="8">
        <f t="shared" si="491"/>
        <v>102.46666666818783</v>
      </c>
      <c r="N6275" s="8">
        <f t="shared" si="492"/>
        <v>102.46666666818783</v>
      </c>
      <c r="O6275" s="18">
        <v>1</v>
      </c>
      <c r="P6275" s="6" t="s">
        <v>10349</v>
      </c>
      <c r="Q6275" s="6" t="s">
        <v>24</v>
      </c>
    </row>
    <row r="6276" spans="1:17" ht="15">
      <c r="A6276" s="6" t="s">
        <v>17</v>
      </c>
      <c r="B6276" s="6" t="s">
        <v>18</v>
      </c>
      <c r="C6276" s="6" t="s">
        <v>38</v>
      </c>
      <c r="D6276" s="6" t="s">
        <v>10350</v>
      </c>
      <c r="E6276" s="6">
        <v>1</v>
      </c>
      <c r="F6276" s="6" t="s">
        <v>1970</v>
      </c>
      <c r="G6276" s="6" t="s">
        <v>22</v>
      </c>
      <c r="H6276" s="7">
        <v>43409.664583333331</v>
      </c>
      <c r="I6276" s="7">
        <v>43408.736111111109</v>
      </c>
      <c r="J6276" s="4">
        <f t="shared" si="493"/>
        <v>2018</v>
      </c>
      <c r="K6276" s="4">
        <f t="shared" si="494"/>
        <v>11</v>
      </c>
      <c r="L6276" s="6">
        <f t="shared" si="490"/>
        <v>80219.99999997206</v>
      </c>
      <c r="M6276" s="8">
        <f t="shared" si="491"/>
        <v>1336.9999999995343</v>
      </c>
      <c r="N6276" s="8">
        <f t="shared" si="492"/>
        <v>1336.9999999995343</v>
      </c>
      <c r="O6276" s="18">
        <v>1</v>
      </c>
      <c r="P6276" s="6" t="s">
        <v>10351</v>
      </c>
      <c r="Q6276" s="6" t="s">
        <v>24</v>
      </c>
    </row>
    <row r="6277" spans="1:17" ht="15">
      <c r="A6277" s="6" t="s">
        <v>17</v>
      </c>
      <c r="B6277" s="6" t="s">
        <v>55</v>
      </c>
      <c r="C6277" s="6" t="s">
        <v>59</v>
      </c>
      <c r="D6277" s="6" t="s">
        <v>10352</v>
      </c>
      <c r="E6277" s="6">
        <v>1</v>
      </c>
      <c r="F6277" s="6" t="s">
        <v>1970</v>
      </c>
      <c r="G6277" s="6" t="s">
        <v>22</v>
      </c>
      <c r="H6277" s="7">
        <v>43410.718055555553</v>
      </c>
      <c r="I6277" s="7">
        <v>43408.773611111108</v>
      </c>
      <c r="J6277" s="4">
        <f t="shared" si="493"/>
        <v>2018</v>
      </c>
      <c r="K6277" s="4">
        <f t="shared" si="494"/>
        <v>11</v>
      </c>
      <c r="L6277" s="6">
        <f t="shared" si="490"/>
        <v>168000.00000006985</v>
      </c>
      <c r="M6277" s="8">
        <f t="shared" si="491"/>
        <v>2800.0000000011642</v>
      </c>
      <c r="N6277" s="8">
        <f t="shared" si="492"/>
        <v>2800.0000000011642</v>
      </c>
      <c r="O6277" s="18">
        <v>1</v>
      </c>
      <c r="P6277" s="6" t="s">
        <v>10353</v>
      </c>
      <c r="Q6277" s="6" t="s">
        <v>24</v>
      </c>
    </row>
    <row r="6278" spans="1:17" ht="15">
      <c r="A6278" s="6" t="s">
        <v>17</v>
      </c>
      <c r="B6278" s="6" t="s">
        <v>55</v>
      </c>
      <c r="C6278" s="6" t="s">
        <v>59</v>
      </c>
      <c r="D6278" s="6" t="s">
        <v>10354</v>
      </c>
      <c r="E6278" s="6">
        <v>1</v>
      </c>
      <c r="F6278" s="6" t="s">
        <v>1970</v>
      </c>
      <c r="G6278" s="6" t="s">
        <v>22</v>
      </c>
      <c r="H6278" s="7">
        <v>43410.713194444441</v>
      </c>
      <c r="I6278" s="7">
        <v>43408.79583333333</v>
      </c>
      <c r="J6278" s="4">
        <f t="shared" si="493"/>
        <v>2018</v>
      </c>
      <c r="K6278" s="4">
        <f t="shared" si="494"/>
        <v>11</v>
      </c>
      <c r="L6278" s="6">
        <f t="shared" si="490"/>
        <v>165659.99999998603</v>
      </c>
      <c r="M6278" s="8">
        <f t="shared" si="491"/>
        <v>2760.9999999997672</v>
      </c>
      <c r="N6278" s="8">
        <f t="shared" si="492"/>
        <v>2760.9999999997672</v>
      </c>
      <c r="O6278" s="18">
        <v>1</v>
      </c>
      <c r="P6278" s="6" t="s">
        <v>10355</v>
      </c>
      <c r="Q6278" s="6" t="s">
        <v>24</v>
      </c>
    </row>
    <row r="6279" spans="1:17" ht="15">
      <c r="A6279" s="6" t="s">
        <v>29</v>
      </c>
      <c r="B6279" s="6" t="s">
        <v>94</v>
      </c>
      <c r="C6279" s="6" t="s">
        <v>156</v>
      </c>
      <c r="D6279" s="6" t="s">
        <v>4812</v>
      </c>
      <c r="E6279" s="6">
        <v>13</v>
      </c>
      <c r="F6279" s="6" t="s">
        <v>27</v>
      </c>
      <c r="G6279" s="6" t="s">
        <v>22</v>
      </c>
      <c r="H6279" s="7">
        <v>43409.021180555559</v>
      </c>
      <c r="I6279" s="7">
        <v>43408.925694444442</v>
      </c>
      <c r="J6279" s="4">
        <f t="shared" si="493"/>
        <v>2018</v>
      </c>
      <c r="K6279" s="4">
        <f t="shared" si="494"/>
        <v>11</v>
      </c>
      <c r="L6279" s="6">
        <f t="shared" si="490"/>
        <v>8250.0000004889444</v>
      </c>
      <c r="M6279" s="8">
        <f t="shared" si="491"/>
        <v>137.50000000814907</v>
      </c>
      <c r="N6279" s="8">
        <f t="shared" si="492"/>
        <v>1787.5000001059379</v>
      </c>
      <c r="O6279" s="18">
        <v>1</v>
      </c>
      <c r="P6279" s="6" t="s">
        <v>10356</v>
      </c>
      <c r="Q6279" s="6" t="s">
        <v>24</v>
      </c>
    </row>
    <row r="6280" spans="1:17" ht="15">
      <c r="A6280" s="6" t="s">
        <v>17</v>
      </c>
      <c r="B6280" s="6" t="s">
        <v>55</v>
      </c>
      <c r="C6280" s="6" t="s">
        <v>59</v>
      </c>
      <c r="D6280" s="6" t="s">
        <v>10357</v>
      </c>
      <c r="E6280" s="6">
        <v>1</v>
      </c>
      <c r="F6280" s="6" t="s">
        <v>1970</v>
      </c>
      <c r="G6280" s="6" t="s">
        <v>22</v>
      </c>
      <c r="H6280" s="7">
        <v>43410.583333333336</v>
      </c>
      <c r="I6280" s="7">
        <v>43409.212500000001</v>
      </c>
      <c r="J6280" s="4">
        <f t="shared" si="493"/>
        <v>2018</v>
      </c>
      <c r="K6280" s="4">
        <f t="shared" si="494"/>
        <v>11</v>
      </c>
      <c r="L6280" s="6">
        <f t="shared" si="490"/>
        <v>118440.00000008382</v>
      </c>
      <c r="M6280" s="8">
        <f t="shared" si="491"/>
        <v>1974.000000001397</v>
      </c>
      <c r="N6280" s="8">
        <f t="shared" si="492"/>
        <v>1974.000000001397</v>
      </c>
      <c r="O6280" s="18">
        <v>1</v>
      </c>
      <c r="P6280" s="6" t="s">
        <v>10358</v>
      </c>
      <c r="Q6280" s="6" t="s">
        <v>24</v>
      </c>
    </row>
    <row r="6281" spans="1:17" ht="15">
      <c r="A6281" s="6" t="s">
        <v>17</v>
      </c>
      <c r="B6281" s="6" t="s">
        <v>18</v>
      </c>
      <c r="C6281" s="6" t="s">
        <v>25</v>
      </c>
      <c r="D6281" s="6" t="s">
        <v>5434</v>
      </c>
      <c r="E6281" s="6">
        <v>10</v>
      </c>
      <c r="F6281" s="6" t="s">
        <v>1970</v>
      </c>
      <c r="G6281" s="6" t="s">
        <v>22</v>
      </c>
      <c r="H6281" s="7">
        <v>43410.679861111108</v>
      </c>
      <c r="I6281" s="7">
        <v>43409.285416666666</v>
      </c>
      <c r="J6281" s="4">
        <f t="shared" si="493"/>
        <v>2018</v>
      </c>
      <c r="K6281" s="4">
        <f t="shared" si="494"/>
        <v>11</v>
      </c>
      <c r="L6281" s="6">
        <f t="shared" si="490"/>
        <v>120479.99999981839</v>
      </c>
      <c r="M6281" s="8">
        <f t="shared" si="491"/>
        <v>2007.9999999969732</v>
      </c>
      <c r="N6281" s="8">
        <f t="shared" si="492"/>
        <v>20079.999999969732</v>
      </c>
      <c r="O6281" s="18">
        <v>1</v>
      </c>
      <c r="P6281" s="6" t="s">
        <v>10359</v>
      </c>
      <c r="Q6281" s="6" t="s">
        <v>24</v>
      </c>
    </row>
    <row r="6282" spans="1:17" ht="15">
      <c r="A6282" s="6" t="s">
        <v>17</v>
      </c>
      <c r="B6282" s="6" t="s">
        <v>55</v>
      </c>
      <c r="C6282" s="6" t="s">
        <v>59</v>
      </c>
      <c r="D6282" s="6" t="s">
        <v>10360</v>
      </c>
      <c r="E6282" s="6">
        <v>1</v>
      </c>
      <c r="F6282" s="6" t="s">
        <v>1970</v>
      </c>
      <c r="G6282" s="6" t="s">
        <v>22</v>
      </c>
      <c r="H6282" s="7">
        <v>43411.443749999999</v>
      </c>
      <c r="I6282" s="7">
        <v>43409.3125</v>
      </c>
      <c r="J6282" s="4">
        <f t="shared" si="493"/>
        <v>2018</v>
      </c>
      <c r="K6282" s="4">
        <f t="shared" si="494"/>
        <v>11</v>
      </c>
      <c r="L6282" s="6">
        <f t="shared" si="495" ref="L6282:L6345">(H6282-I6282)*60*24*60</f>
        <v>184139.99999987427</v>
      </c>
      <c r="M6282" s="8">
        <f t="shared" si="491"/>
        <v>3068.9999999979045</v>
      </c>
      <c r="N6282" s="8">
        <f t="shared" si="492"/>
        <v>3068.9999999979045</v>
      </c>
      <c r="O6282" s="18">
        <v>1</v>
      </c>
      <c r="P6282" s="6" t="s">
        <v>10361</v>
      </c>
      <c r="Q6282" s="6" t="s">
        <v>24</v>
      </c>
    </row>
    <row r="6283" spans="1:17" ht="15">
      <c r="A6283" s="6" t="s">
        <v>17</v>
      </c>
      <c r="B6283" s="6" t="s">
        <v>55</v>
      </c>
      <c r="C6283" s="6" t="s">
        <v>59</v>
      </c>
      <c r="D6283" s="6" t="s">
        <v>10362</v>
      </c>
      <c r="E6283" s="6">
        <v>1</v>
      </c>
      <c r="F6283" s="6" t="s">
        <v>1970</v>
      </c>
      <c r="G6283" s="6" t="s">
        <v>22</v>
      </c>
      <c r="H6283" s="7">
        <v>43410.393055555556</v>
      </c>
      <c r="I6283" s="7">
        <v>43409.363194444442</v>
      </c>
      <c r="J6283" s="4">
        <f t="shared" si="493"/>
        <v>2018</v>
      </c>
      <c r="K6283" s="4">
        <f t="shared" si="494"/>
        <v>11</v>
      </c>
      <c r="L6283" s="6">
        <f t="shared" si="495"/>
        <v>88980.000000237487</v>
      </c>
      <c r="M6283" s="8">
        <f t="shared" si="491"/>
        <v>1483.0000000039581</v>
      </c>
      <c r="N6283" s="8">
        <f t="shared" si="492"/>
        <v>1483.0000000039581</v>
      </c>
      <c r="O6283" s="18">
        <v>1</v>
      </c>
      <c r="P6283" s="6" t="s">
        <v>10363</v>
      </c>
      <c r="Q6283" s="6" t="s">
        <v>24</v>
      </c>
    </row>
    <row r="6284" spans="1:17" ht="15">
      <c r="A6284" s="6" t="s">
        <v>17</v>
      </c>
      <c r="B6284" s="6" t="s">
        <v>41</v>
      </c>
      <c r="C6284" s="6" t="s">
        <v>42</v>
      </c>
      <c r="D6284" s="6" t="s">
        <v>10364</v>
      </c>
      <c r="E6284" s="6">
        <v>1</v>
      </c>
      <c r="F6284" s="6" t="s">
        <v>1970</v>
      </c>
      <c r="G6284" s="6" t="s">
        <v>22</v>
      </c>
      <c r="H6284" s="7">
        <v>43414.473611111112</v>
      </c>
      <c r="I6284" s="7">
        <v>43409.363888888889</v>
      </c>
      <c r="J6284" s="4">
        <f t="shared" si="493"/>
        <v>2018</v>
      </c>
      <c r="K6284" s="4">
        <f t="shared" si="494"/>
        <v>11</v>
      </c>
      <c r="L6284" s="6">
        <f t="shared" si="495"/>
        <v>441480.00000009779</v>
      </c>
      <c r="M6284" s="8">
        <f t="shared" si="491"/>
        <v>7358.0000000016298</v>
      </c>
      <c r="N6284" s="8">
        <f t="shared" si="492"/>
        <v>7358.0000000016298</v>
      </c>
      <c r="O6284" s="18">
        <v>1</v>
      </c>
      <c r="P6284" s="6" t="s">
        <v>10365</v>
      </c>
      <c r="Q6284" s="6" t="s">
        <v>24</v>
      </c>
    </row>
    <row r="6285" spans="1:17" ht="15">
      <c r="A6285" s="6" t="s">
        <v>17</v>
      </c>
      <c r="B6285" s="6" t="s">
        <v>18</v>
      </c>
      <c r="C6285" s="6" t="s">
        <v>38</v>
      </c>
      <c r="D6285" s="6" t="s">
        <v>10366</v>
      </c>
      <c r="E6285" s="6">
        <v>1</v>
      </c>
      <c r="F6285" s="6" t="s">
        <v>1970</v>
      </c>
      <c r="G6285" s="6" t="s">
        <v>22</v>
      </c>
      <c r="H6285" s="7">
        <v>43410.373611111114</v>
      </c>
      <c r="I6285" s="7">
        <v>43409.390277777777</v>
      </c>
      <c r="J6285" s="4">
        <f t="shared" si="493"/>
        <v>2018</v>
      </c>
      <c r="K6285" s="4">
        <f t="shared" si="494"/>
        <v>11</v>
      </c>
      <c r="L6285" s="6">
        <f t="shared" si="495"/>
        <v>84960.000000335276</v>
      </c>
      <c r="M6285" s="8">
        <f t="shared" si="491"/>
        <v>1416.0000000055879</v>
      </c>
      <c r="N6285" s="8">
        <f t="shared" si="492"/>
        <v>1416.0000000055879</v>
      </c>
      <c r="O6285" s="18">
        <v>1</v>
      </c>
      <c r="P6285" s="6" t="s">
        <v>10367</v>
      </c>
      <c r="Q6285" s="6" t="s">
        <v>24</v>
      </c>
    </row>
    <row r="6286" spans="1:17" ht="15">
      <c r="A6286" s="6" t="s">
        <v>17</v>
      </c>
      <c r="B6286" s="6" t="s">
        <v>18</v>
      </c>
      <c r="C6286" s="6" t="s">
        <v>19</v>
      </c>
      <c r="D6286" s="6" t="s">
        <v>10368</v>
      </c>
      <c r="E6286" s="6">
        <v>1</v>
      </c>
      <c r="F6286" s="6" t="s">
        <v>1970</v>
      </c>
      <c r="G6286" s="6" t="s">
        <v>22</v>
      </c>
      <c r="H6286" s="7">
        <v>43410.57916666667</v>
      </c>
      <c r="I6286" s="7">
        <v>43409.404861111114</v>
      </c>
      <c r="J6286" s="4">
        <f t="shared" si="493"/>
        <v>2018</v>
      </c>
      <c r="K6286" s="4">
        <f t="shared" si="494"/>
        <v>11</v>
      </c>
      <c r="L6286" s="6">
        <f t="shared" si="495"/>
        <v>101460.00000005588</v>
      </c>
      <c r="M6286" s="8">
        <f t="shared" si="491"/>
        <v>1691.0000000009313</v>
      </c>
      <c r="N6286" s="8">
        <f t="shared" si="492"/>
        <v>1691.0000000009313</v>
      </c>
      <c r="O6286" s="18">
        <v>1</v>
      </c>
      <c r="P6286" s="6" t="s">
        <v>10369</v>
      </c>
      <c r="Q6286" s="6" t="s">
        <v>24</v>
      </c>
    </row>
    <row r="6287" spans="1:17" ht="15">
      <c r="A6287" s="6" t="s">
        <v>17</v>
      </c>
      <c r="B6287" s="6" t="s">
        <v>140</v>
      </c>
      <c r="C6287" s="6" t="s">
        <v>141</v>
      </c>
      <c r="D6287" s="6" t="s">
        <v>10370</v>
      </c>
      <c r="E6287" s="6">
        <v>1</v>
      </c>
      <c r="F6287" s="6" t="s">
        <v>1970</v>
      </c>
      <c r="G6287" s="6" t="s">
        <v>22</v>
      </c>
      <c r="H6287" s="7">
        <v>43411.404166666667</v>
      </c>
      <c r="I6287" s="7">
        <v>43409.414583333331</v>
      </c>
      <c r="J6287" s="4">
        <f t="shared" si="493"/>
        <v>2018</v>
      </c>
      <c r="K6287" s="4">
        <f t="shared" si="494"/>
        <v>11</v>
      </c>
      <c r="L6287" s="6">
        <f t="shared" si="495"/>
        <v>171900.00000020955</v>
      </c>
      <c r="M6287" s="8">
        <f t="shared" si="491"/>
        <v>2865.0000000034925</v>
      </c>
      <c r="N6287" s="8">
        <f t="shared" si="492"/>
        <v>2865.0000000034925</v>
      </c>
      <c r="O6287" s="18">
        <v>1</v>
      </c>
      <c r="P6287" s="6" t="s">
        <v>10371</v>
      </c>
      <c r="Q6287" s="6" t="s">
        <v>24</v>
      </c>
    </row>
    <row r="6288" spans="1:17" ht="15">
      <c r="A6288" s="6" t="s">
        <v>17</v>
      </c>
      <c r="B6288" s="6" t="s">
        <v>140</v>
      </c>
      <c r="C6288" s="6" t="s">
        <v>141</v>
      </c>
      <c r="D6288" s="6" t="s">
        <v>10372</v>
      </c>
      <c r="E6288" s="6">
        <v>1</v>
      </c>
      <c r="F6288" s="6" t="s">
        <v>1970</v>
      </c>
      <c r="G6288" s="6" t="s">
        <v>22</v>
      </c>
      <c r="H6288" s="7">
        <v>43409.689583333333</v>
      </c>
      <c r="I6288" s="7">
        <v>43409.418055555558</v>
      </c>
      <c r="J6288" s="4">
        <f t="shared" si="493"/>
        <v>2018</v>
      </c>
      <c r="K6288" s="4">
        <f t="shared" si="494"/>
        <v>11</v>
      </c>
      <c r="L6288" s="6">
        <f t="shared" si="495"/>
        <v>23459.999999776483</v>
      </c>
      <c r="M6288" s="8">
        <f t="shared" si="491"/>
        <v>390.99999999627471</v>
      </c>
      <c r="N6288" s="8">
        <f t="shared" si="492"/>
        <v>390.99999999627471</v>
      </c>
      <c r="O6288" s="18">
        <v>1</v>
      </c>
      <c r="P6288" s="6" t="s">
        <v>10373</v>
      </c>
      <c r="Q6288" s="6" t="s">
        <v>24</v>
      </c>
    </row>
    <row r="6289" spans="1:17" ht="15">
      <c r="A6289" s="6" t="s">
        <v>17</v>
      </c>
      <c r="B6289" s="6" t="s">
        <v>55</v>
      </c>
      <c r="C6289" s="6" t="s">
        <v>59</v>
      </c>
      <c r="D6289" s="6" t="s">
        <v>10374</v>
      </c>
      <c r="E6289" s="6">
        <v>1</v>
      </c>
      <c r="F6289" s="6" t="s">
        <v>1970</v>
      </c>
      <c r="G6289" s="6" t="s">
        <v>22</v>
      </c>
      <c r="H6289" s="7">
        <v>43410.582638888889</v>
      </c>
      <c r="I6289" s="7">
        <v>43409.44027777778</v>
      </c>
      <c r="J6289" s="4">
        <f t="shared" si="493"/>
        <v>2018</v>
      </c>
      <c r="K6289" s="4">
        <f t="shared" si="494"/>
        <v>11</v>
      </c>
      <c r="L6289" s="6">
        <f t="shared" si="495"/>
        <v>98699.999999860302</v>
      </c>
      <c r="M6289" s="8">
        <f t="shared" si="491"/>
        <v>1644.9999999976717</v>
      </c>
      <c r="N6289" s="8">
        <f t="shared" si="492"/>
        <v>1644.9999999976717</v>
      </c>
      <c r="O6289" s="18">
        <v>1</v>
      </c>
      <c r="P6289" s="6" t="s">
        <v>10375</v>
      </c>
      <c r="Q6289" s="6" t="s">
        <v>24</v>
      </c>
    </row>
    <row r="6290" spans="1:17" ht="15">
      <c r="A6290" s="6" t="s">
        <v>17</v>
      </c>
      <c r="B6290" s="6" t="s">
        <v>41</v>
      </c>
      <c r="C6290" s="6" t="s">
        <v>135</v>
      </c>
      <c r="D6290" s="6" t="s">
        <v>10376</v>
      </c>
      <c r="E6290" s="6">
        <v>1</v>
      </c>
      <c r="F6290" s="6" t="s">
        <v>1970</v>
      </c>
      <c r="G6290" s="6" t="s">
        <v>22</v>
      </c>
      <c r="H6290" s="7">
        <v>43410.374305555553</v>
      </c>
      <c r="I6290" s="7">
        <v>43409.441666666666</v>
      </c>
      <c r="J6290" s="4">
        <f t="shared" si="493"/>
        <v>2018</v>
      </c>
      <c r="K6290" s="4">
        <f t="shared" si="494"/>
        <v>11</v>
      </c>
      <c r="L6290" s="6">
        <f t="shared" si="495"/>
        <v>80579.999999888241</v>
      </c>
      <c r="M6290" s="8">
        <f t="shared" si="491"/>
        <v>1342.9999999981374</v>
      </c>
      <c r="N6290" s="8">
        <f t="shared" si="492"/>
        <v>1342.9999999981374</v>
      </c>
      <c r="O6290" s="18">
        <v>1</v>
      </c>
      <c r="P6290" s="6" t="s">
        <v>10377</v>
      </c>
      <c r="Q6290" s="6" t="s">
        <v>24</v>
      </c>
    </row>
    <row r="6291" spans="1:17" ht="15">
      <c r="A6291" s="6" t="s">
        <v>17</v>
      </c>
      <c r="B6291" s="6" t="s">
        <v>41</v>
      </c>
      <c r="C6291" s="6" t="s">
        <v>135</v>
      </c>
      <c r="D6291" s="6" t="s">
        <v>10378</v>
      </c>
      <c r="E6291" s="6">
        <v>1</v>
      </c>
      <c r="F6291" s="6" t="s">
        <v>1970</v>
      </c>
      <c r="G6291" s="6" t="s">
        <v>22</v>
      </c>
      <c r="H6291" s="7">
        <v>43411.342361111114</v>
      </c>
      <c r="I6291" s="7">
        <v>43409.456250000003</v>
      </c>
      <c r="J6291" s="4">
        <f t="shared" si="493"/>
        <v>2018</v>
      </c>
      <c r="K6291" s="4">
        <f t="shared" si="494"/>
        <v>11</v>
      </c>
      <c r="L6291" s="6">
        <f t="shared" si="495"/>
        <v>162959.99999998603</v>
      </c>
      <c r="M6291" s="8">
        <f t="shared" si="491"/>
        <v>2715.9999999997672</v>
      </c>
      <c r="N6291" s="8">
        <f t="shared" si="492"/>
        <v>2715.9999999997672</v>
      </c>
      <c r="O6291" s="18">
        <v>1</v>
      </c>
      <c r="P6291" s="6" t="s">
        <v>10379</v>
      </c>
      <c r="Q6291" s="6" t="s">
        <v>24</v>
      </c>
    </row>
    <row r="6292" spans="1:17" ht="15">
      <c r="A6292" s="6" t="s">
        <v>17</v>
      </c>
      <c r="B6292" s="6" t="s">
        <v>18</v>
      </c>
      <c r="C6292" s="6" t="s">
        <v>19</v>
      </c>
      <c r="D6292" s="6" t="s">
        <v>10380</v>
      </c>
      <c r="E6292" s="6">
        <v>1</v>
      </c>
      <c r="F6292" s="6" t="s">
        <v>1970</v>
      </c>
      <c r="G6292" s="6" t="s">
        <v>22</v>
      </c>
      <c r="H6292" s="7">
        <v>43412.481944444444</v>
      </c>
      <c r="I6292" s="7">
        <v>43409.456944444442</v>
      </c>
      <c r="J6292" s="4">
        <f t="shared" si="493"/>
        <v>2018</v>
      </c>
      <c r="K6292" s="4">
        <f t="shared" si="494"/>
        <v>11</v>
      </c>
      <c r="L6292" s="6">
        <f t="shared" si="495"/>
        <v>261360.00000012573</v>
      </c>
      <c r="M6292" s="8">
        <f t="shared" si="491"/>
        <v>4356.0000000020955</v>
      </c>
      <c r="N6292" s="8">
        <f t="shared" si="492"/>
        <v>4356.0000000020955</v>
      </c>
      <c r="O6292" s="18">
        <v>1</v>
      </c>
      <c r="P6292" s="6" t="s">
        <v>10381</v>
      </c>
      <c r="Q6292" s="6" t="s">
        <v>24</v>
      </c>
    </row>
    <row r="6293" spans="1:17" ht="15">
      <c r="A6293" s="6" t="s">
        <v>17</v>
      </c>
      <c r="B6293" s="6" t="s">
        <v>55</v>
      </c>
      <c r="C6293" s="6" t="s">
        <v>59</v>
      </c>
      <c r="D6293" s="6" t="s">
        <v>10382</v>
      </c>
      <c r="E6293" s="6">
        <v>3</v>
      </c>
      <c r="F6293" s="6" t="s">
        <v>1970</v>
      </c>
      <c r="G6293" s="6" t="s">
        <v>22</v>
      </c>
      <c r="H6293" s="7">
        <v>43412.795266203706</v>
      </c>
      <c r="I6293" s="7">
        <v>43409.461111111108</v>
      </c>
      <c r="J6293" s="4">
        <f t="shared" si="493"/>
        <v>2018</v>
      </c>
      <c r="K6293" s="4">
        <f t="shared" si="494"/>
        <v>11</v>
      </c>
      <c r="L6293" s="6">
        <f t="shared" si="495"/>
        <v>288071.00000046194</v>
      </c>
      <c r="M6293" s="8">
        <f t="shared" si="491"/>
        <v>4801.1833333410323</v>
      </c>
      <c r="N6293" s="8">
        <f t="shared" si="492"/>
        <v>14403.550000023097</v>
      </c>
      <c r="O6293" s="18">
        <v>1</v>
      </c>
      <c r="P6293" s="6" t="s">
        <v>10383</v>
      </c>
      <c r="Q6293" s="6" t="s">
        <v>24</v>
      </c>
    </row>
    <row r="6294" spans="1:17" ht="15">
      <c r="A6294" s="6" t="s">
        <v>17</v>
      </c>
      <c r="B6294" s="6" t="s">
        <v>55</v>
      </c>
      <c r="C6294" s="6" t="s">
        <v>59</v>
      </c>
      <c r="D6294" s="6" t="s">
        <v>10384</v>
      </c>
      <c r="E6294" s="6">
        <v>2</v>
      </c>
      <c r="F6294" s="6" t="s">
        <v>1970</v>
      </c>
      <c r="G6294" s="6" t="s">
        <v>22</v>
      </c>
      <c r="H6294" s="7">
        <v>43411.443854166668</v>
      </c>
      <c r="I6294" s="7">
        <v>43409.46875</v>
      </c>
      <c r="J6294" s="4">
        <f t="shared" si="493"/>
        <v>2018</v>
      </c>
      <c r="K6294" s="4">
        <f t="shared" si="494"/>
        <v>11</v>
      </c>
      <c r="L6294" s="6">
        <f t="shared" si="495"/>
        <v>170649.0000000922</v>
      </c>
      <c r="M6294" s="8">
        <f t="shared" si="491"/>
        <v>2844.1500000015367</v>
      </c>
      <c r="N6294" s="8">
        <f t="shared" si="492"/>
        <v>5688.3000000030734</v>
      </c>
      <c r="O6294" s="18">
        <v>1</v>
      </c>
      <c r="P6294" s="6" t="s">
        <v>10385</v>
      </c>
      <c r="Q6294" s="6" t="s">
        <v>24</v>
      </c>
    </row>
    <row r="6295" spans="1:17" ht="15">
      <c r="A6295" s="6" t="s">
        <v>17</v>
      </c>
      <c r="B6295" s="6" t="s">
        <v>41</v>
      </c>
      <c r="C6295" s="6" t="s">
        <v>135</v>
      </c>
      <c r="D6295" s="6" t="s">
        <v>10386</v>
      </c>
      <c r="E6295" s="6">
        <v>5</v>
      </c>
      <c r="F6295" s="6" t="s">
        <v>1970</v>
      </c>
      <c r="G6295" s="6" t="s">
        <v>22</v>
      </c>
      <c r="H6295" s="7">
        <v>43409.530555555553</v>
      </c>
      <c r="I6295" s="7">
        <v>43409.469548611109</v>
      </c>
      <c r="J6295" s="4">
        <f t="shared" si="493"/>
        <v>2018</v>
      </c>
      <c r="K6295" s="4">
        <f t="shared" si="494"/>
        <v>11</v>
      </c>
      <c r="L6295" s="6">
        <f t="shared" si="495"/>
        <v>5271.0000000195578</v>
      </c>
      <c r="M6295" s="8">
        <f t="shared" si="491"/>
        <v>87.850000000325963</v>
      </c>
      <c r="N6295" s="8">
        <f t="shared" si="492"/>
        <v>439.25000000162981</v>
      </c>
      <c r="O6295" s="18">
        <v>1</v>
      </c>
      <c r="P6295" s="6" t="s">
        <v>10387</v>
      </c>
      <c r="Q6295" s="6" t="s">
        <v>24</v>
      </c>
    </row>
    <row r="6296" spans="1:17" ht="15">
      <c r="A6296" s="6" t="s">
        <v>17</v>
      </c>
      <c r="B6296" s="6" t="s">
        <v>55</v>
      </c>
      <c r="C6296" s="6" t="s">
        <v>59</v>
      </c>
      <c r="D6296" s="6" t="s">
        <v>10388</v>
      </c>
      <c r="E6296" s="6">
        <v>1</v>
      </c>
      <c r="F6296" s="6" t="s">
        <v>1970</v>
      </c>
      <c r="G6296" s="6" t="s">
        <v>22</v>
      </c>
      <c r="H6296" s="7">
        <v>43412.5</v>
      </c>
      <c r="I6296" s="7">
        <v>43409.469965277778</v>
      </c>
      <c r="J6296" s="4">
        <f t="shared" si="493"/>
        <v>2018</v>
      </c>
      <c r="K6296" s="4">
        <f t="shared" si="494"/>
        <v>11</v>
      </c>
      <c r="L6296" s="6">
        <f t="shared" si="495"/>
        <v>261794.99999997206</v>
      </c>
      <c r="M6296" s="8">
        <f t="shared" si="491"/>
        <v>4363.2499999995343</v>
      </c>
      <c r="N6296" s="8">
        <f t="shared" si="492"/>
        <v>4363.2499999995343</v>
      </c>
      <c r="O6296" s="18">
        <v>1</v>
      </c>
      <c r="P6296" s="6" t="s">
        <v>10389</v>
      </c>
      <c r="Q6296" s="6" t="s">
        <v>24</v>
      </c>
    </row>
    <row r="6297" spans="1:17" ht="15">
      <c r="A6297" s="6" t="s">
        <v>17</v>
      </c>
      <c r="B6297" s="6" t="s">
        <v>18</v>
      </c>
      <c r="C6297" s="6" t="s">
        <v>25</v>
      </c>
      <c r="D6297" s="6" t="s">
        <v>10390</v>
      </c>
      <c r="E6297" s="6">
        <v>1</v>
      </c>
      <c r="F6297" s="6" t="s">
        <v>1970</v>
      </c>
      <c r="G6297" s="6" t="s">
        <v>22</v>
      </c>
      <c r="H6297" s="7">
        <v>43413.572916666664</v>
      </c>
      <c r="I6297" s="7">
        <v>43409.470833333333</v>
      </c>
      <c r="J6297" s="4">
        <f t="shared" si="493"/>
        <v>2018</v>
      </c>
      <c r="K6297" s="4">
        <f t="shared" si="494"/>
        <v>11</v>
      </c>
      <c r="L6297" s="6">
        <f t="shared" si="495"/>
        <v>354419.99999983236</v>
      </c>
      <c r="M6297" s="8">
        <f t="shared" si="491"/>
        <v>5906.999999997206</v>
      </c>
      <c r="N6297" s="8">
        <f t="shared" si="492"/>
        <v>5906.999999997206</v>
      </c>
      <c r="O6297" s="18">
        <v>1</v>
      </c>
      <c r="P6297" s="6" t="s">
        <v>10391</v>
      </c>
      <c r="Q6297" s="6" t="s">
        <v>24</v>
      </c>
    </row>
    <row r="6298" spans="1:17" ht="15">
      <c r="A6298" s="6" t="s">
        <v>17</v>
      </c>
      <c r="B6298" s="6" t="s">
        <v>18</v>
      </c>
      <c r="C6298" s="6" t="s">
        <v>25</v>
      </c>
      <c r="D6298" s="6" t="s">
        <v>10392</v>
      </c>
      <c r="E6298" s="6">
        <v>1</v>
      </c>
      <c r="F6298" s="6" t="s">
        <v>1970</v>
      </c>
      <c r="G6298" s="6" t="s">
        <v>97</v>
      </c>
      <c r="H6298" s="7">
        <v>43413.366666666669</v>
      </c>
      <c r="I6298" s="7">
        <v>43409.473611111112</v>
      </c>
      <c r="J6298" s="4">
        <f t="shared" si="493"/>
        <v>2018</v>
      </c>
      <c r="K6298" s="4">
        <f t="shared" si="494"/>
        <v>11</v>
      </c>
      <c r="L6298" s="6">
        <f t="shared" si="495"/>
        <v>336360.00000005588</v>
      </c>
      <c r="M6298" s="8">
        <f t="shared" si="491"/>
        <v>5606.0000000009313</v>
      </c>
      <c r="N6298" s="8">
        <f t="shared" si="492"/>
        <v>5606.0000000009313</v>
      </c>
      <c r="O6298" s="18">
        <v>1</v>
      </c>
      <c r="P6298" s="6" t="s">
        <v>10393</v>
      </c>
      <c r="Q6298" s="6" t="s">
        <v>24</v>
      </c>
    </row>
    <row r="6299" spans="1:17" ht="15">
      <c r="A6299" s="6" t="s">
        <v>17</v>
      </c>
      <c r="B6299" s="6" t="s">
        <v>18</v>
      </c>
      <c r="C6299" s="6" t="s">
        <v>19</v>
      </c>
      <c r="D6299" s="6" t="s">
        <v>10394</v>
      </c>
      <c r="E6299" s="6">
        <v>1</v>
      </c>
      <c r="F6299" s="6" t="s">
        <v>1970</v>
      </c>
      <c r="G6299" s="6" t="s">
        <v>22</v>
      </c>
      <c r="H6299" s="7">
        <v>43415.705636574072</v>
      </c>
      <c r="I6299" s="7">
        <v>43409.474594907406</v>
      </c>
      <c r="J6299" s="4">
        <f t="shared" si="493"/>
        <v>2018</v>
      </c>
      <c r="K6299" s="4">
        <f t="shared" si="494"/>
        <v>11</v>
      </c>
      <c r="L6299" s="6">
        <f t="shared" si="495"/>
        <v>538361.99999994133</v>
      </c>
      <c r="M6299" s="8">
        <f t="shared" si="491"/>
        <v>8972.6999999990221</v>
      </c>
      <c r="N6299" s="8">
        <f t="shared" si="492"/>
        <v>8972.6999999990221</v>
      </c>
      <c r="O6299" s="18">
        <v>1</v>
      </c>
      <c r="P6299" s="6" t="s">
        <v>10395</v>
      </c>
      <c r="Q6299" s="6" t="s">
        <v>24</v>
      </c>
    </row>
    <row r="6300" spans="1:17" ht="15">
      <c r="A6300" s="6" t="s">
        <v>17</v>
      </c>
      <c r="B6300" s="6" t="s">
        <v>18</v>
      </c>
      <c r="C6300" s="6" t="s">
        <v>25</v>
      </c>
      <c r="D6300" s="6" t="s">
        <v>10396</v>
      </c>
      <c r="E6300" s="6">
        <v>1</v>
      </c>
      <c r="F6300" s="6" t="s">
        <v>1970</v>
      </c>
      <c r="G6300" s="6" t="s">
        <v>97</v>
      </c>
      <c r="H6300" s="7">
        <v>43412.431250000001</v>
      </c>
      <c r="I6300" s="7">
        <v>43409.477083333331</v>
      </c>
      <c r="J6300" s="4">
        <f t="shared" si="493"/>
        <v>2018</v>
      </c>
      <c r="K6300" s="4">
        <f t="shared" si="494"/>
        <v>11</v>
      </c>
      <c r="L6300" s="6">
        <f t="shared" si="495"/>
        <v>255240.00000029337</v>
      </c>
      <c r="M6300" s="8">
        <f t="shared" si="491"/>
        <v>4254.0000000048894</v>
      </c>
      <c r="N6300" s="8">
        <f t="shared" si="492"/>
        <v>4254.0000000048894</v>
      </c>
      <c r="O6300" s="18">
        <v>1</v>
      </c>
      <c r="P6300" s="6" t="s">
        <v>10397</v>
      </c>
      <c r="Q6300" s="6" t="s">
        <v>24</v>
      </c>
    </row>
    <row r="6301" spans="1:17" ht="15">
      <c r="A6301" s="6" t="s">
        <v>17</v>
      </c>
      <c r="B6301" s="6" t="s">
        <v>41</v>
      </c>
      <c r="C6301" s="6" t="s">
        <v>135</v>
      </c>
      <c r="D6301" s="6" t="s">
        <v>3753</v>
      </c>
      <c r="E6301" s="6">
        <v>1</v>
      </c>
      <c r="F6301" s="6" t="s">
        <v>1970</v>
      </c>
      <c r="G6301" s="6" t="s">
        <v>22</v>
      </c>
      <c r="H6301" s="7">
        <v>43410.73541666667</v>
      </c>
      <c r="I6301" s="7">
        <v>43409.478472222225</v>
      </c>
      <c r="J6301" s="4">
        <f t="shared" si="493"/>
        <v>2018</v>
      </c>
      <c r="K6301" s="4">
        <f t="shared" si="494"/>
        <v>11</v>
      </c>
      <c r="L6301" s="6">
        <f t="shared" si="495"/>
        <v>108600.00000006985</v>
      </c>
      <c r="M6301" s="8">
        <f t="shared" si="491"/>
        <v>1810.0000000011642</v>
      </c>
      <c r="N6301" s="8">
        <f t="shared" si="492"/>
        <v>1810.0000000011642</v>
      </c>
      <c r="O6301" s="18">
        <v>1</v>
      </c>
      <c r="P6301" s="6" t="s">
        <v>10398</v>
      </c>
      <c r="Q6301" s="6" t="s">
        <v>24</v>
      </c>
    </row>
    <row r="6302" spans="1:17" ht="15">
      <c r="A6302" s="6" t="s">
        <v>17</v>
      </c>
      <c r="B6302" s="6" t="s">
        <v>18</v>
      </c>
      <c r="C6302" s="6" t="s">
        <v>38</v>
      </c>
      <c r="D6302" s="6" t="s">
        <v>7996</v>
      </c>
      <c r="E6302" s="6">
        <v>4</v>
      </c>
      <c r="F6302" s="6" t="s">
        <v>1970</v>
      </c>
      <c r="G6302" s="6" t="s">
        <v>22</v>
      </c>
      <c r="H6302" s="7">
        <v>43414.333437499998</v>
      </c>
      <c r="I6302" s="7">
        <v>43409.481944444444</v>
      </c>
      <c r="J6302" s="4">
        <f t="shared" si="493"/>
        <v>2018</v>
      </c>
      <c r="K6302" s="4">
        <f t="shared" si="494"/>
        <v>11</v>
      </c>
      <c r="L6302" s="6">
        <f t="shared" si="495"/>
        <v>419168.99999985471</v>
      </c>
      <c r="M6302" s="8">
        <f t="shared" si="491"/>
        <v>6986.1499999975786</v>
      </c>
      <c r="N6302" s="8">
        <f t="shared" si="492"/>
        <v>27944.599999990314</v>
      </c>
      <c r="O6302" s="18">
        <v>1</v>
      </c>
      <c r="P6302" s="6" t="s">
        <v>10399</v>
      </c>
      <c r="Q6302" s="6" t="s">
        <v>24</v>
      </c>
    </row>
    <row r="6303" spans="1:17" ht="15">
      <c r="A6303" s="6" t="s">
        <v>17</v>
      </c>
      <c r="B6303" s="6" t="s">
        <v>18</v>
      </c>
      <c r="C6303" s="6" t="s">
        <v>38</v>
      </c>
      <c r="D6303" s="6" t="s">
        <v>10400</v>
      </c>
      <c r="E6303" s="6">
        <v>1</v>
      </c>
      <c r="F6303" s="6" t="s">
        <v>1970</v>
      </c>
      <c r="G6303" s="6" t="s">
        <v>22</v>
      </c>
      <c r="H6303" s="7">
        <v>43411.446527777778</v>
      </c>
      <c r="I6303" s="7">
        <v>43409.486805555556</v>
      </c>
      <c r="J6303" s="4">
        <f t="shared" si="493"/>
        <v>2018</v>
      </c>
      <c r="K6303" s="4">
        <f t="shared" si="494"/>
        <v>11</v>
      </c>
      <c r="L6303" s="6">
        <f t="shared" si="495"/>
        <v>169319.99999997206</v>
      </c>
      <c r="M6303" s="8">
        <f t="shared" si="491"/>
        <v>2821.9999999995343</v>
      </c>
      <c r="N6303" s="8">
        <f t="shared" si="492"/>
        <v>2821.9999999995343</v>
      </c>
      <c r="O6303" s="18">
        <v>1</v>
      </c>
      <c r="P6303" s="6" t="s">
        <v>10401</v>
      </c>
      <c r="Q6303" s="6" t="s">
        <v>24</v>
      </c>
    </row>
    <row r="6304" spans="1:17" ht="15">
      <c r="A6304" s="6" t="s">
        <v>17</v>
      </c>
      <c r="B6304" s="6" t="s">
        <v>41</v>
      </c>
      <c r="C6304" s="6" t="s">
        <v>129</v>
      </c>
      <c r="D6304" s="6" t="s">
        <v>8073</v>
      </c>
      <c r="E6304" s="6">
        <v>3</v>
      </c>
      <c r="F6304" s="6" t="s">
        <v>1970</v>
      </c>
      <c r="G6304" s="6" t="s">
        <v>22</v>
      </c>
      <c r="H6304" s="7">
        <v>43411.368564814817</v>
      </c>
      <c r="I6304" s="7">
        <v>43409.489583333336</v>
      </c>
      <c r="J6304" s="4">
        <f t="shared" si="493"/>
        <v>2018</v>
      </c>
      <c r="K6304" s="4">
        <f t="shared" si="494"/>
        <v>11</v>
      </c>
      <c r="L6304" s="6">
        <f t="shared" si="495"/>
        <v>162343.99999994785</v>
      </c>
      <c r="M6304" s="8">
        <f t="shared" si="491"/>
        <v>2705.7333333324641</v>
      </c>
      <c r="N6304" s="8">
        <f t="shared" si="492"/>
        <v>8117.1999999973923</v>
      </c>
      <c r="O6304" s="18">
        <v>1</v>
      </c>
      <c r="P6304" s="6" t="s">
        <v>10402</v>
      </c>
      <c r="Q6304" s="6" t="s">
        <v>24</v>
      </c>
    </row>
    <row r="6305" spans="1:17" ht="15">
      <c r="A6305" s="6" t="s">
        <v>17</v>
      </c>
      <c r="B6305" s="6" t="s">
        <v>41</v>
      </c>
      <c r="C6305" s="6" t="s">
        <v>135</v>
      </c>
      <c r="D6305" s="6" t="s">
        <v>10403</v>
      </c>
      <c r="E6305" s="6">
        <v>1</v>
      </c>
      <c r="F6305" s="6" t="s">
        <v>1970</v>
      </c>
      <c r="G6305" s="6" t="s">
        <v>22</v>
      </c>
      <c r="H6305" s="7">
        <v>43411.318055555559</v>
      </c>
      <c r="I6305" s="7">
        <v>43409.492361111108</v>
      </c>
      <c r="J6305" s="4">
        <f t="shared" si="493"/>
        <v>2018</v>
      </c>
      <c r="K6305" s="4">
        <f t="shared" si="494"/>
        <v>11</v>
      </c>
      <c r="L6305" s="6">
        <f t="shared" si="495"/>
        <v>157740.00000057276</v>
      </c>
      <c r="M6305" s="8">
        <f t="shared" si="491"/>
        <v>2629.0000000095461</v>
      </c>
      <c r="N6305" s="8">
        <f t="shared" si="492"/>
        <v>2629.0000000095461</v>
      </c>
      <c r="O6305" s="18">
        <v>1</v>
      </c>
      <c r="P6305" s="6" t="s">
        <v>10404</v>
      </c>
      <c r="Q6305" s="6" t="s">
        <v>24</v>
      </c>
    </row>
    <row r="6306" spans="1:17" ht="15">
      <c r="A6306" s="6" t="s">
        <v>17</v>
      </c>
      <c r="B6306" s="6" t="s">
        <v>41</v>
      </c>
      <c r="C6306" s="6" t="s">
        <v>42</v>
      </c>
      <c r="D6306" s="6" t="s">
        <v>10405</v>
      </c>
      <c r="E6306" s="6">
        <v>1</v>
      </c>
      <c r="F6306" s="6" t="s">
        <v>1970</v>
      </c>
      <c r="G6306" s="6" t="s">
        <v>22</v>
      </c>
      <c r="H6306" s="7">
        <v>43410.676388888889</v>
      </c>
      <c r="I6306" s="7">
        <v>43409.493750000001</v>
      </c>
      <c r="J6306" s="4">
        <f t="shared" si="493"/>
        <v>2018</v>
      </c>
      <c r="K6306" s="4">
        <f t="shared" si="494"/>
        <v>11</v>
      </c>
      <c r="L6306" s="6">
        <f t="shared" si="495"/>
        <v>102179.99999988824</v>
      </c>
      <c r="M6306" s="8">
        <f t="shared" si="491"/>
        <v>1702.9999999981374</v>
      </c>
      <c r="N6306" s="8">
        <f t="shared" si="492"/>
        <v>1702.9999999981374</v>
      </c>
      <c r="O6306" s="18">
        <v>1</v>
      </c>
      <c r="P6306" s="6" t="s">
        <v>10406</v>
      </c>
      <c r="Q6306" s="6" t="s">
        <v>24</v>
      </c>
    </row>
    <row r="6307" spans="1:17" ht="15">
      <c r="A6307" s="6" t="s">
        <v>17</v>
      </c>
      <c r="B6307" s="6" t="s">
        <v>18</v>
      </c>
      <c r="C6307" s="6" t="s">
        <v>38</v>
      </c>
      <c r="D6307" s="6" t="s">
        <v>10407</v>
      </c>
      <c r="E6307" s="6">
        <v>1</v>
      </c>
      <c r="F6307" s="6" t="s">
        <v>1970</v>
      </c>
      <c r="G6307" s="6" t="s">
        <v>22</v>
      </c>
      <c r="H6307" s="7">
        <v>43411.515277777777</v>
      </c>
      <c r="I6307" s="7">
        <v>43409.49722222222</v>
      </c>
      <c r="J6307" s="4">
        <f t="shared" si="493"/>
        <v>2018</v>
      </c>
      <c r="K6307" s="4">
        <f t="shared" si="494"/>
        <v>11</v>
      </c>
      <c r="L6307" s="6">
        <f t="shared" si="495"/>
        <v>174360.00000005588</v>
      </c>
      <c r="M6307" s="8">
        <f t="shared" si="491"/>
        <v>2906.0000000009313</v>
      </c>
      <c r="N6307" s="8">
        <f t="shared" si="492"/>
        <v>2906.0000000009313</v>
      </c>
      <c r="O6307" s="18">
        <v>1</v>
      </c>
      <c r="P6307" s="6" t="s">
        <v>10408</v>
      </c>
      <c r="Q6307" s="6" t="s">
        <v>24</v>
      </c>
    </row>
    <row r="6308" spans="1:17" ht="15">
      <c r="A6308" s="6" t="s">
        <v>17</v>
      </c>
      <c r="B6308" s="6" t="s">
        <v>41</v>
      </c>
      <c r="C6308" s="6" t="s">
        <v>135</v>
      </c>
      <c r="D6308" s="6" t="s">
        <v>10409</v>
      </c>
      <c r="E6308" s="6">
        <v>1</v>
      </c>
      <c r="F6308" s="6" t="s">
        <v>1970</v>
      </c>
      <c r="G6308" s="6" t="s">
        <v>22</v>
      </c>
      <c r="H6308" s="7">
        <v>43410.37222222222</v>
      </c>
      <c r="I6308" s="7">
        <v>43409.504861111112</v>
      </c>
      <c r="J6308" s="4">
        <f t="shared" si="493"/>
        <v>2018</v>
      </c>
      <c r="K6308" s="4">
        <f t="shared" si="494"/>
        <v>11</v>
      </c>
      <c r="L6308" s="6">
        <f t="shared" si="495"/>
        <v>74939.999999734573</v>
      </c>
      <c r="M6308" s="8">
        <f t="shared" si="491"/>
        <v>1248.9999999955762</v>
      </c>
      <c r="N6308" s="8">
        <f t="shared" si="492"/>
        <v>1248.9999999955762</v>
      </c>
      <c r="O6308" s="18">
        <v>1</v>
      </c>
      <c r="P6308" s="6" t="s">
        <v>10410</v>
      </c>
      <c r="Q6308" s="6" t="s">
        <v>24</v>
      </c>
    </row>
    <row r="6309" spans="1:17" ht="15">
      <c r="A6309" s="6" t="s">
        <v>17</v>
      </c>
      <c r="B6309" s="6" t="s">
        <v>18</v>
      </c>
      <c r="C6309" s="6" t="s">
        <v>19</v>
      </c>
      <c r="D6309" s="6" t="s">
        <v>10411</v>
      </c>
      <c r="E6309" s="6">
        <v>1</v>
      </c>
      <c r="F6309" s="6" t="s">
        <v>1970</v>
      </c>
      <c r="G6309" s="6" t="s">
        <v>22</v>
      </c>
      <c r="H6309" s="7">
        <v>43409.674756944441</v>
      </c>
      <c r="I6309" s="7">
        <v>43409.546527777777</v>
      </c>
      <c r="J6309" s="4">
        <f t="shared" si="493"/>
        <v>2018</v>
      </c>
      <c r="K6309" s="4">
        <f t="shared" si="494"/>
        <v>11</v>
      </c>
      <c r="L6309" s="6">
        <f t="shared" si="495"/>
        <v>11078.999999840744</v>
      </c>
      <c r="M6309" s="8">
        <f t="shared" si="491"/>
        <v>184.64999999734573</v>
      </c>
      <c r="N6309" s="8">
        <f t="shared" si="492"/>
        <v>184.64999999734573</v>
      </c>
      <c r="O6309" s="18">
        <v>1</v>
      </c>
      <c r="P6309" s="6" t="s">
        <v>10412</v>
      </c>
      <c r="Q6309" s="6" t="s">
        <v>24</v>
      </c>
    </row>
    <row r="6310" spans="1:17" ht="15">
      <c r="A6310" s="6" t="s">
        <v>17</v>
      </c>
      <c r="B6310" s="6" t="s">
        <v>55</v>
      </c>
      <c r="C6310" s="6" t="s">
        <v>59</v>
      </c>
      <c r="D6310" s="6" t="s">
        <v>10413</v>
      </c>
      <c r="E6310" s="6">
        <v>1</v>
      </c>
      <c r="F6310" s="6" t="s">
        <v>1970</v>
      </c>
      <c r="G6310" s="6" t="s">
        <v>22</v>
      </c>
      <c r="H6310" s="7">
        <v>43410.713888888888</v>
      </c>
      <c r="I6310" s="7">
        <v>43409.560416666667</v>
      </c>
      <c r="J6310" s="4">
        <f t="shared" si="493"/>
        <v>2018</v>
      </c>
      <c r="K6310" s="4">
        <f t="shared" si="494"/>
        <v>11</v>
      </c>
      <c r="L6310" s="6">
        <f t="shared" si="495"/>
        <v>99659.999999846332</v>
      </c>
      <c r="M6310" s="8">
        <f t="shared" si="491"/>
        <v>1660.9999999974389</v>
      </c>
      <c r="N6310" s="8">
        <f t="shared" si="492"/>
        <v>1660.9999999974389</v>
      </c>
      <c r="O6310" s="18">
        <v>1</v>
      </c>
      <c r="P6310" s="6" t="s">
        <v>10414</v>
      </c>
      <c r="Q6310" s="6" t="s">
        <v>24</v>
      </c>
    </row>
    <row r="6311" spans="1:17" ht="15">
      <c r="A6311" s="6" t="s">
        <v>17</v>
      </c>
      <c r="B6311" s="6" t="s">
        <v>18</v>
      </c>
      <c r="C6311" s="6" t="s">
        <v>19</v>
      </c>
      <c r="D6311" s="6" t="s">
        <v>10415</v>
      </c>
      <c r="E6311" s="6">
        <v>1</v>
      </c>
      <c r="F6311" s="6" t="s">
        <v>1970</v>
      </c>
      <c r="G6311" s="6" t="s">
        <v>22</v>
      </c>
      <c r="H6311" s="7">
        <v>43410.581250000003</v>
      </c>
      <c r="I6311" s="7">
        <v>43409.572222222225</v>
      </c>
      <c r="J6311" s="4">
        <f t="shared" si="493"/>
        <v>2018</v>
      </c>
      <c r="K6311" s="4">
        <f t="shared" si="494"/>
        <v>11</v>
      </c>
      <c r="L6311" s="6">
        <f t="shared" si="495"/>
        <v>87180.00000002794</v>
      </c>
      <c r="M6311" s="8">
        <f t="shared" si="491"/>
        <v>1453.0000000004657</v>
      </c>
      <c r="N6311" s="8">
        <f t="shared" si="492"/>
        <v>1453.0000000004657</v>
      </c>
      <c r="O6311" s="18">
        <v>1</v>
      </c>
      <c r="P6311" s="6" t="s">
        <v>10416</v>
      </c>
      <c r="Q6311" s="6" t="s">
        <v>24</v>
      </c>
    </row>
    <row r="6312" spans="1:17" ht="15">
      <c r="A6312" s="6" t="s">
        <v>17</v>
      </c>
      <c r="B6312" s="6" t="s">
        <v>41</v>
      </c>
      <c r="C6312" s="6" t="s">
        <v>135</v>
      </c>
      <c r="D6312" s="6" t="s">
        <v>10417</v>
      </c>
      <c r="E6312" s="6">
        <v>1</v>
      </c>
      <c r="F6312" s="6" t="s">
        <v>1970</v>
      </c>
      <c r="G6312" s="6" t="s">
        <v>22</v>
      </c>
      <c r="H6312" s="7">
        <v>43411.34375</v>
      </c>
      <c r="I6312" s="7">
        <v>43409.609722222223</v>
      </c>
      <c r="J6312" s="4">
        <f t="shared" si="493"/>
        <v>2018</v>
      </c>
      <c r="K6312" s="4">
        <f t="shared" si="494"/>
        <v>11</v>
      </c>
      <c r="L6312" s="6">
        <f t="shared" si="495"/>
        <v>149819.99999990221</v>
      </c>
      <c r="M6312" s="8">
        <f t="shared" si="491"/>
        <v>2496.9999999983702</v>
      </c>
      <c r="N6312" s="8">
        <f t="shared" si="492"/>
        <v>2496.9999999983702</v>
      </c>
      <c r="O6312" s="18">
        <v>1</v>
      </c>
      <c r="P6312" s="6" t="s">
        <v>10418</v>
      </c>
      <c r="Q6312" s="6" t="s">
        <v>24</v>
      </c>
    </row>
    <row r="6313" spans="1:17" ht="15">
      <c r="A6313" s="6" t="s">
        <v>17</v>
      </c>
      <c r="B6313" s="6" t="s">
        <v>55</v>
      </c>
      <c r="C6313" s="6" t="s">
        <v>59</v>
      </c>
      <c r="D6313" s="6" t="s">
        <v>10419</v>
      </c>
      <c r="E6313" s="6">
        <v>1</v>
      </c>
      <c r="F6313" s="6" t="s">
        <v>1970</v>
      </c>
      <c r="G6313" s="6" t="s">
        <v>22</v>
      </c>
      <c r="H6313" s="7">
        <v>43413.431250000001</v>
      </c>
      <c r="I6313" s="7">
        <v>43409.624305555553</v>
      </c>
      <c r="J6313" s="4">
        <f t="shared" si="493"/>
        <v>2018</v>
      </c>
      <c r="K6313" s="4">
        <f t="shared" si="494"/>
        <v>11</v>
      </c>
      <c r="L6313" s="6">
        <f t="shared" si="495"/>
        <v>328920.00000032131</v>
      </c>
      <c r="M6313" s="8">
        <f t="shared" si="491"/>
        <v>5482.0000000053551</v>
      </c>
      <c r="N6313" s="8">
        <f t="shared" si="492"/>
        <v>5482.0000000053551</v>
      </c>
      <c r="O6313" s="18">
        <v>1</v>
      </c>
      <c r="P6313" s="6" t="s">
        <v>10420</v>
      </c>
      <c r="Q6313" s="6" t="s">
        <v>24</v>
      </c>
    </row>
    <row r="6314" spans="1:17" ht="15">
      <c r="A6314" s="6" t="s">
        <v>17</v>
      </c>
      <c r="B6314" s="6" t="s">
        <v>41</v>
      </c>
      <c r="C6314" s="6" t="s">
        <v>135</v>
      </c>
      <c r="D6314" s="6" t="s">
        <v>10421</v>
      </c>
      <c r="E6314" s="6">
        <v>1</v>
      </c>
      <c r="F6314" s="6" t="s">
        <v>1970</v>
      </c>
      <c r="G6314" s="6" t="s">
        <v>22</v>
      </c>
      <c r="H6314" s="7">
        <v>43410.729166666664</v>
      </c>
      <c r="I6314" s="7">
        <v>43409.636805555558</v>
      </c>
      <c r="J6314" s="4">
        <f t="shared" si="493"/>
        <v>2018</v>
      </c>
      <c r="K6314" s="4">
        <f t="shared" si="494"/>
        <v>11</v>
      </c>
      <c r="L6314" s="6">
        <f t="shared" si="495"/>
        <v>94379.999999608845</v>
      </c>
      <c r="M6314" s="8">
        <f t="shared" si="491"/>
        <v>1572.9999999934807</v>
      </c>
      <c r="N6314" s="8">
        <f t="shared" si="492"/>
        <v>1572.9999999934807</v>
      </c>
      <c r="O6314" s="18">
        <v>1</v>
      </c>
      <c r="P6314" s="6" t="s">
        <v>10422</v>
      </c>
      <c r="Q6314" s="6" t="s">
        <v>24</v>
      </c>
    </row>
    <row r="6315" spans="1:17" ht="15">
      <c r="A6315" s="6" t="s">
        <v>17</v>
      </c>
      <c r="B6315" s="6" t="s">
        <v>18</v>
      </c>
      <c r="C6315" s="6" t="s">
        <v>35</v>
      </c>
      <c r="D6315" s="6" t="s">
        <v>8874</v>
      </c>
      <c r="E6315" s="6">
        <v>9</v>
      </c>
      <c r="F6315" s="6" t="s">
        <v>1970</v>
      </c>
      <c r="G6315" s="6" t="s">
        <v>22</v>
      </c>
      <c r="H6315" s="7">
        <v>43409.689270833333</v>
      </c>
      <c r="I6315" s="7">
        <v>43409.638194444444</v>
      </c>
      <c r="J6315" s="4">
        <f t="shared" si="493"/>
        <v>2018</v>
      </c>
      <c r="K6315" s="4">
        <f t="shared" si="494"/>
        <v>11</v>
      </c>
      <c r="L6315" s="6">
        <f t="shared" si="495"/>
        <v>4412.9999999888241</v>
      </c>
      <c r="M6315" s="8">
        <f t="shared" si="491"/>
        <v>73.549999999813735</v>
      </c>
      <c r="N6315" s="8">
        <f t="shared" si="492"/>
        <v>661.94999999832362</v>
      </c>
      <c r="O6315" s="18">
        <v>1</v>
      </c>
      <c r="P6315" s="6" t="s">
        <v>10423</v>
      </c>
      <c r="Q6315" s="6" t="s">
        <v>24</v>
      </c>
    </row>
    <row r="6316" spans="1:17" ht="15">
      <c r="A6316" s="6" t="s">
        <v>17</v>
      </c>
      <c r="B6316" s="6" t="s">
        <v>55</v>
      </c>
      <c r="C6316" s="6" t="s">
        <v>59</v>
      </c>
      <c r="D6316" s="6" t="s">
        <v>10424</v>
      </c>
      <c r="E6316" s="6">
        <v>1</v>
      </c>
      <c r="F6316" s="6" t="s">
        <v>1970</v>
      </c>
      <c r="G6316" s="6" t="s">
        <v>22</v>
      </c>
      <c r="H6316" s="7">
        <v>43412.503472222219</v>
      </c>
      <c r="I6316" s="7">
        <v>43409.646527777775</v>
      </c>
      <c r="J6316" s="4">
        <f t="shared" si="493"/>
        <v>2018</v>
      </c>
      <c r="K6316" s="4">
        <f t="shared" si="494"/>
        <v>11</v>
      </c>
      <c r="L6316" s="6">
        <f t="shared" si="495"/>
        <v>246839.99999994412</v>
      </c>
      <c r="M6316" s="8">
        <f t="shared" si="491"/>
        <v>4113.9999999990687</v>
      </c>
      <c r="N6316" s="8">
        <f t="shared" si="492"/>
        <v>4113.9999999990687</v>
      </c>
      <c r="O6316" s="18">
        <v>1</v>
      </c>
      <c r="P6316" s="6" t="s">
        <v>10425</v>
      </c>
      <c r="Q6316" s="6" t="s">
        <v>24</v>
      </c>
    </row>
    <row r="6317" spans="1:17" ht="15">
      <c r="A6317" s="6" t="s">
        <v>17</v>
      </c>
      <c r="B6317" s="6" t="s">
        <v>41</v>
      </c>
      <c r="C6317" s="6" t="s">
        <v>62</v>
      </c>
      <c r="D6317" s="6" t="s">
        <v>10426</v>
      </c>
      <c r="E6317" s="6">
        <v>1</v>
      </c>
      <c r="F6317" s="6" t="s">
        <v>1970</v>
      </c>
      <c r="G6317" s="6" t="s">
        <v>22</v>
      </c>
      <c r="H6317" s="7">
        <v>43413.62976851852</v>
      </c>
      <c r="I6317" s="7">
        <v>43409.668749999997</v>
      </c>
      <c r="J6317" s="4">
        <f t="shared" si="493"/>
        <v>2018</v>
      </c>
      <c r="K6317" s="4">
        <f t="shared" si="494"/>
        <v>11</v>
      </c>
      <c r="L6317" s="6">
        <f t="shared" si="495"/>
        <v>342232.00000037905</v>
      </c>
      <c r="M6317" s="8">
        <f t="shared" si="491"/>
        <v>5703.8666666729841</v>
      </c>
      <c r="N6317" s="8">
        <f t="shared" si="492"/>
        <v>5703.8666666729841</v>
      </c>
      <c r="O6317" s="18">
        <v>1</v>
      </c>
      <c r="P6317" s="6" t="s">
        <v>10427</v>
      </c>
      <c r="Q6317" s="6" t="s">
        <v>24</v>
      </c>
    </row>
    <row r="6318" spans="1:17" ht="15">
      <c r="A6318" s="6" t="s">
        <v>17</v>
      </c>
      <c r="B6318" s="6" t="s">
        <v>41</v>
      </c>
      <c r="C6318" s="6" t="s">
        <v>62</v>
      </c>
      <c r="D6318" s="6" t="s">
        <v>1004</v>
      </c>
      <c r="E6318" s="6">
        <v>1</v>
      </c>
      <c r="F6318" s="6" t="s">
        <v>1970</v>
      </c>
      <c r="G6318" s="6" t="s">
        <v>22</v>
      </c>
      <c r="H6318" s="7">
        <v>43410.736111111109</v>
      </c>
      <c r="I6318" s="7">
        <v>43409.683333333334</v>
      </c>
      <c r="J6318" s="4">
        <f t="shared" si="493"/>
        <v>2018</v>
      </c>
      <c r="K6318" s="4">
        <f t="shared" si="494"/>
        <v>11</v>
      </c>
      <c r="L6318" s="6">
        <f t="shared" si="495"/>
        <v>90959.999999776483</v>
      </c>
      <c r="M6318" s="8">
        <f t="shared" si="491"/>
        <v>1515.9999999962747</v>
      </c>
      <c r="N6318" s="8">
        <f t="shared" si="492"/>
        <v>1515.9999999962747</v>
      </c>
      <c r="O6318" s="18">
        <v>1</v>
      </c>
      <c r="P6318" s="6" t="s">
        <v>10428</v>
      </c>
      <c r="Q6318" s="6" t="s">
        <v>24</v>
      </c>
    </row>
    <row r="6319" spans="1:17" ht="15">
      <c r="A6319" s="6" t="s">
        <v>17</v>
      </c>
      <c r="B6319" s="6" t="s">
        <v>55</v>
      </c>
      <c r="C6319" s="6" t="s">
        <v>59</v>
      </c>
      <c r="D6319" s="6" t="s">
        <v>10429</v>
      </c>
      <c r="E6319" s="6">
        <v>1</v>
      </c>
      <c r="F6319" s="6" t="s">
        <v>1970</v>
      </c>
      <c r="G6319" s="6" t="s">
        <v>22</v>
      </c>
      <c r="H6319" s="7">
        <v>43412.38958333333</v>
      </c>
      <c r="I6319" s="7">
        <v>43409.702777777777</v>
      </c>
      <c r="J6319" s="4">
        <f t="shared" si="493"/>
        <v>2018</v>
      </c>
      <c r="K6319" s="4">
        <f t="shared" si="494"/>
        <v>11</v>
      </c>
      <c r="L6319" s="6">
        <f t="shared" si="495"/>
        <v>232139.99999980442</v>
      </c>
      <c r="M6319" s="8">
        <f t="shared" si="491"/>
        <v>3868.9999999967404</v>
      </c>
      <c r="N6319" s="8">
        <f t="shared" si="492"/>
        <v>3868.9999999967404</v>
      </c>
      <c r="O6319" s="18">
        <v>1</v>
      </c>
      <c r="P6319" s="6" t="s">
        <v>10430</v>
      </c>
      <c r="Q6319" s="6" t="s">
        <v>24</v>
      </c>
    </row>
    <row r="6320" spans="1:17" ht="15">
      <c r="A6320" s="6" t="s">
        <v>17</v>
      </c>
      <c r="B6320" s="6" t="s">
        <v>18</v>
      </c>
      <c r="C6320" s="6" t="s">
        <v>38</v>
      </c>
      <c r="D6320" s="6" t="s">
        <v>10431</v>
      </c>
      <c r="E6320" s="6">
        <v>1</v>
      </c>
      <c r="F6320" s="6" t="s">
        <v>1970</v>
      </c>
      <c r="G6320" s="6" t="s">
        <v>22</v>
      </c>
      <c r="H6320" s="7">
        <v>43413.396527777775</v>
      </c>
      <c r="I6320" s="7">
        <v>43409.772222222222</v>
      </c>
      <c r="J6320" s="4">
        <f t="shared" si="493"/>
        <v>2018</v>
      </c>
      <c r="K6320" s="4">
        <f t="shared" si="494"/>
        <v>11</v>
      </c>
      <c r="L6320" s="6">
        <f t="shared" si="495"/>
        <v>313139.99999980442</v>
      </c>
      <c r="M6320" s="8">
        <f t="shared" si="491"/>
        <v>5218.9999999967404</v>
      </c>
      <c r="N6320" s="8">
        <f t="shared" si="492"/>
        <v>5218.9999999967404</v>
      </c>
      <c r="O6320" s="18">
        <v>1</v>
      </c>
      <c r="P6320" s="6" t="s">
        <v>10432</v>
      </c>
      <c r="Q6320" s="6" t="s">
        <v>24</v>
      </c>
    </row>
    <row r="6321" spans="1:17" ht="15">
      <c r="A6321" s="6" t="s">
        <v>17</v>
      </c>
      <c r="B6321" s="6" t="s">
        <v>55</v>
      </c>
      <c r="C6321" s="6" t="s">
        <v>59</v>
      </c>
      <c r="D6321" s="6" t="s">
        <v>3524</v>
      </c>
      <c r="E6321" s="6">
        <v>5</v>
      </c>
      <c r="F6321" s="6" t="s">
        <v>1970</v>
      </c>
      <c r="G6321" s="6" t="s">
        <v>22</v>
      </c>
      <c r="H6321" s="7">
        <v>43409.894826388889</v>
      </c>
      <c r="I6321" s="7">
        <v>43409.772916666669</v>
      </c>
      <c r="J6321" s="4">
        <f t="shared" si="493"/>
        <v>2018</v>
      </c>
      <c r="K6321" s="4">
        <f t="shared" si="494"/>
        <v>11</v>
      </c>
      <c r="L6321" s="6">
        <f t="shared" si="495"/>
        <v>10532.999999821186</v>
      </c>
      <c r="M6321" s="8">
        <f t="shared" si="491"/>
        <v>175.54999999701977</v>
      </c>
      <c r="N6321" s="8">
        <f t="shared" si="492"/>
        <v>877.74999998509884</v>
      </c>
      <c r="O6321" s="18">
        <v>1</v>
      </c>
      <c r="P6321" s="6" t="s">
        <v>10433</v>
      </c>
      <c r="Q6321" s="6" t="s">
        <v>24</v>
      </c>
    </row>
    <row r="6322" spans="1:17" ht="15">
      <c r="A6322" s="6" t="s">
        <v>17</v>
      </c>
      <c r="B6322" s="6" t="s">
        <v>47</v>
      </c>
      <c r="C6322" s="6" t="s">
        <v>52</v>
      </c>
      <c r="D6322" s="6" t="s">
        <v>10434</v>
      </c>
      <c r="E6322" s="6">
        <v>2</v>
      </c>
      <c r="F6322" s="6" t="s">
        <v>1970</v>
      </c>
      <c r="G6322" s="6" t="s">
        <v>22</v>
      </c>
      <c r="H6322" s="7">
        <v>43410.570138888892</v>
      </c>
      <c r="I6322" s="7">
        <v>43409.866666666669</v>
      </c>
      <c r="J6322" s="4">
        <f t="shared" si="493"/>
        <v>2018</v>
      </c>
      <c r="K6322" s="4">
        <f t="shared" si="494"/>
        <v>11</v>
      </c>
      <c r="L6322" s="6">
        <f t="shared" si="495"/>
        <v>60780.000000097789</v>
      </c>
      <c r="M6322" s="8">
        <f t="shared" si="491"/>
        <v>1013.0000000016298</v>
      </c>
      <c r="N6322" s="8">
        <f t="shared" si="492"/>
        <v>2026.0000000032596</v>
      </c>
      <c r="O6322" s="18">
        <v>1</v>
      </c>
      <c r="P6322" s="6" t="s">
        <v>10435</v>
      </c>
      <c r="Q6322" s="6" t="s">
        <v>24</v>
      </c>
    </row>
    <row r="6323" spans="1:17" ht="15">
      <c r="A6323" s="6" t="s">
        <v>17</v>
      </c>
      <c r="B6323" s="6" t="s">
        <v>41</v>
      </c>
      <c r="C6323" s="6" t="s">
        <v>62</v>
      </c>
      <c r="D6323" s="6" t="s">
        <v>10436</v>
      </c>
      <c r="E6323" s="6">
        <v>1</v>
      </c>
      <c r="F6323" s="6" t="s">
        <v>1970</v>
      </c>
      <c r="G6323" s="6" t="s">
        <v>22</v>
      </c>
      <c r="H6323" s="7">
        <v>43412.750694444447</v>
      </c>
      <c r="I6323" s="7">
        <v>43409.939583333333</v>
      </c>
      <c r="J6323" s="4">
        <f t="shared" si="493"/>
        <v>2018</v>
      </c>
      <c r="K6323" s="4">
        <f t="shared" si="494"/>
        <v>11</v>
      </c>
      <c r="L6323" s="6">
        <f t="shared" si="495"/>
        <v>242880.00000023749</v>
      </c>
      <c r="M6323" s="8">
        <f t="shared" si="491"/>
        <v>4048.0000000039581</v>
      </c>
      <c r="N6323" s="8">
        <f t="shared" si="492"/>
        <v>4048.0000000039581</v>
      </c>
      <c r="O6323" s="18">
        <v>1</v>
      </c>
      <c r="P6323" s="6" t="s">
        <v>10437</v>
      </c>
      <c r="Q6323" s="6" t="s">
        <v>24</v>
      </c>
    </row>
    <row r="6324" spans="1:17" ht="15">
      <c r="A6324" s="6" t="s">
        <v>17</v>
      </c>
      <c r="B6324" s="6" t="s">
        <v>41</v>
      </c>
      <c r="C6324" s="6" t="s">
        <v>129</v>
      </c>
      <c r="D6324" s="6" t="s">
        <v>10438</v>
      </c>
      <c r="E6324" s="6">
        <v>1</v>
      </c>
      <c r="F6324" s="6" t="s">
        <v>1970</v>
      </c>
      <c r="G6324" s="6" t="s">
        <v>22</v>
      </c>
      <c r="H6324" s="7">
        <v>43414.425000000003</v>
      </c>
      <c r="I6324" s="7">
        <v>43410.306944444441</v>
      </c>
      <c r="J6324" s="4">
        <f t="shared" si="493"/>
        <v>2018</v>
      </c>
      <c r="K6324" s="4">
        <f t="shared" si="494"/>
        <v>11</v>
      </c>
      <c r="L6324" s="6">
        <f t="shared" si="495"/>
        <v>355800.00000055879</v>
      </c>
      <c r="M6324" s="8">
        <f t="shared" si="491"/>
        <v>5930.0000000093132</v>
      </c>
      <c r="N6324" s="8">
        <f t="shared" si="492"/>
        <v>5930.0000000093132</v>
      </c>
      <c r="O6324" s="18">
        <v>1</v>
      </c>
      <c r="P6324" s="6" t="s">
        <v>10439</v>
      </c>
      <c r="Q6324" s="6" t="s">
        <v>24</v>
      </c>
    </row>
    <row r="6325" spans="1:17" ht="15">
      <c r="A6325" s="6" t="s">
        <v>17</v>
      </c>
      <c r="B6325" s="6" t="s">
        <v>41</v>
      </c>
      <c r="C6325" s="6" t="s">
        <v>129</v>
      </c>
      <c r="D6325" s="6" t="s">
        <v>397</v>
      </c>
      <c r="E6325" s="6">
        <v>1</v>
      </c>
      <c r="F6325" s="6" t="s">
        <v>1970</v>
      </c>
      <c r="G6325" s="6" t="s">
        <v>22</v>
      </c>
      <c r="H6325" s="7">
        <v>43412.621527777781</v>
      </c>
      <c r="I6325" s="7">
        <v>43410.381249999999</v>
      </c>
      <c r="J6325" s="4">
        <f t="shared" si="493"/>
        <v>2018</v>
      </c>
      <c r="K6325" s="4">
        <f t="shared" si="494"/>
        <v>11</v>
      </c>
      <c r="L6325" s="6">
        <f t="shared" si="495"/>
        <v>193560.00000040513</v>
      </c>
      <c r="M6325" s="8">
        <f t="shared" si="491"/>
        <v>3226.0000000067521</v>
      </c>
      <c r="N6325" s="8">
        <f t="shared" si="492"/>
        <v>3226.0000000067521</v>
      </c>
      <c r="O6325" s="18">
        <v>1</v>
      </c>
      <c r="P6325" s="6" t="s">
        <v>10440</v>
      </c>
      <c r="Q6325" s="6" t="s">
        <v>24</v>
      </c>
    </row>
    <row r="6326" spans="1:17" ht="15">
      <c r="A6326" s="6" t="s">
        <v>17</v>
      </c>
      <c r="B6326" s="6" t="s">
        <v>55</v>
      </c>
      <c r="C6326" s="6" t="s">
        <v>59</v>
      </c>
      <c r="D6326" s="6" t="s">
        <v>3524</v>
      </c>
      <c r="E6326" s="6">
        <v>5</v>
      </c>
      <c r="F6326" s="6" t="s">
        <v>1970</v>
      </c>
      <c r="G6326" s="6" t="s">
        <v>22</v>
      </c>
      <c r="H6326" s="7">
        <v>43412.760011574072</v>
      </c>
      <c r="I6326" s="7">
        <v>43410.383333333331</v>
      </c>
      <c r="J6326" s="4">
        <f t="shared" si="493"/>
        <v>2018</v>
      </c>
      <c r="K6326" s="4">
        <f t="shared" si="494"/>
        <v>11</v>
      </c>
      <c r="L6326" s="6">
        <f t="shared" si="495"/>
        <v>205344.99999994878</v>
      </c>
      <c r="M6326" s="8">
        <f t="shared" si="491"/>
        <v>3422.416666665813</v>
      </c>
      <c r="N6326" s="8">
        <f t="shared" si="492"/>
        <v>17112.083333329065</v>
      </c>
      <c r="O6326" s="18">
        <v>1</v>
      </c>
      <c r="P6326" s="6" t="s">
        <v>10441</v>
      </c>
      <c r="Q6326" s="6" t="s">
        <v>24</v>
      </c>
    </row>
    <row r="6327" spans="1:17" ht="15">
      <c r="A6327" s="6" t="s">
        <v>17</v>
      </c>
      <c r="B6327" s="6" t="s">
        <v>55</v>
      </c>
      <c r="C6327" s="6" t="s">
        <v>59</v>
      </c>
      <c r="D6327" s="6" t="s">
        <v>10442</v>
      </c>
      <c r="E6327" s="6">
        <v>1</v>
      </c>
      <c r="F6327" s="6" t="s">
        <v>1970</v>
      </c>
      <c r="G6327" s="6" t="s">
        <v>22</v>
      </c>
      <c r="H6327" s="7">
        <v>43410.71597222222</v>
      </c>
      <c r="I6327" s="7">
        <v>43410.396527777775</v>
      </c>
      <c r="J6327" s="4">
        <f t="shared" si="493"/>
        <v>2018</v>
      </c>
      <c r="K6327" s="4">
        <f t="shared" si="494"/>
        <v>11</v>
      </c>
      <c r="L6327" s="6">
        <f t="shared" si="495"/>
        <v>27600.000000069849</v>
      </c>
      <c r="M6327" s="8">
        <f t="shared" si="491"/>
        <v>460.00000000116415</v>
      </c>
      <c r="N6327" s="8">
        <f t="shared" si="492"/>
        <v>460.00000000116415</v>
      </c>
      <c r="O6327" s="18">
        <v>1</v>
      </c>
      <c r="P6327" s="6" t="s">
        <v>10443</v>
      </c>
      <c r="Q6327" s="6" t="s">
        <v>24</v>
      </c>
    </row>
    <row r="6328" spans="1:17" ht="15">
      <c r="A6328" s="6" t="s">
        <v>17</v>
      </c>
      <c r="B6328" s="6" t="s">
        <v>55</v>
      </c>
      <c r="C6328" s="6" t="s">
        <v>59</v>
      </c>
      <c r="D6328" s="6" t="s">
        <v>10444</v>
      </c>
      <c r="E6328" s="6">
        <v>1</v>
      </c>
      <c r="F6328" s="6" t="s">
        <v>1970</v>
      </c>
      <c r="G6328" s="6" t="s">
        <v>22</v>
      </c>
      <c r="H6328" s="7">
        <v>43411.40347222222</v>
      </c>
      <c r="I6328" s="7">
        <v>43410.404166666667</v>
      </c>
      <c r="J6328" s="4">
        <f t="shared" si="493"/>
        <v>2018</v>
      </c>
      <c r="K6328" s="4">
        <f t="shared" si="494"/>
        <v>11</v>
      </c>
      <c r="L6328" s="6">
        <f t="shared" si="495"/>
        <v>86339.999999804422</v>
      </c>
      <c r="M6328" s="8">
        <f t="shared" si="491"/>
        <v>1438.9999999967404</v>
      </c>
      <c r="N6328" s="8">
        <f t="shared" si="492"/>
        <v>1438.9999999967404</v>
      </c>
      <c r="O6328" s="18">
        <v>1</v>
      </c>
      <c r="P6328" s="6" t="s">
        <v>10445</v>
      </c>
      <c r="Q6328" s="6" t="s">
        <v>24</v>
      </c>
    </row>
    <row r="6329" spans="1:17" ht="15">
      <c r="A6329" s="6" t="s">
        <v>17</v>
      </c>
      <c r="B6329" s="6" t="s">
        <v>55</v>
      </c>
      <c r="C6329" s="6" t="s">
        <v>59</v>
      </c>
      <c r="D6329" s="6" t="s">
        <v>10446</v>
      </c>
      <c r="E6329" s="6">
        <v>1</v>
      </c>
      <c r="F6329" s="6" t="s">
        <v>1970</v>
      </c>
      <c r="G6329" s="6" t="s">
        <v>22</v>
      </c>
      <c r="H6329" s="7">
        <v>43412.561805555553</v>
      </c>
      <c r="I6329" s="7">
        <v>43410.423611111109</v>
      </c>
      <c r="J6329" s="4">
        <f t="shared" si="493"/>
        <v>2018</v>
      </c>
      <c r="K6329" s="4">
        <f t="shared" si="494"/>
        <v>11</v>
      </c>
      <c r="L6329" s="6">
        <f t="shared" si="495"/>
        <v>184739.99999994412</v>
      </c>
      <c r="M6329" s="8">
        <f t="shared" si="491"/>
        <v>3078.9999999990687</v>
      </c>
      <c r="N6329" s="8">
        <f t="shared" si="492"/>
        <v>3078.9999999990687</v>
      </c>
      <c r="O6329" s="18">
        <v>1</v>
      </c>
      <c r="P6329" s="6" t="s">
        <v>10447</v>
      </c>
      <c r="Q6329" s="6" t="s">
        <v>24</v>
      </c>
    </row>
    <row r="6330" spans="1:17" ht="15">
      <c r="A6330" s="6" t="s">
        <v>17</v>
      </c>
      <c r="B6330" s="6" t="s">
        <v>18</v>
      </c>
      <c r="C6330" s="6" t="s">
        <v>38</v>
      </c>
      <c r="D6330" s="6" t="s">
        <v>10448</v>
      </c>
      <c r="E6330" s="6">
        <v>1</v>
      </c>
      <c r="F6330" s="6" t="s">
        <v>1970</v>
      </c>
      <c r="G6330" s="6" t="s">
        <v>22</v>
      </c>
      <c r="H6330" s="7">
        <v>43412.313194444447</v>
      </c>
      <c r="I6330" s="7">
        <v>43410.433333333334</v>
      </c>
      <c r="J6330" s="4">
        <f t="shared" si="493"/>
        <v>2018</v>
      </c>
      <c r="K6330" s="4">
        <f t="shared" si="494"/>
        <v>11</v>
      </c>
      <c r="L6330" s="6">
        <f t="shared" si="495"/>
        <v>162420.00000011176</v>
      </c>
      <c r="M6330" s="8">
        <f t="shared" si="491"/>
        <v>2707.0000000018626</v>
      </c>
      <c r="N6330" s="8">
        <f t="shared" si="492"/>
        <v>2707.0000000018626</v>
      </c>
      <c r="O6330" s="18">
        <v>1</v>
      </c>
      <c r="P6330" s="6" t="s">
        <v>10449</v>
      </c>
      <c r="Q6330" s="6" t="s">
        <v>24</v>
      </c>
    </row>
    <row r="6331" spans="1:17" ht="15">
      <c r="A6331" s="6" t="s">
        <v>17</v>
      </c>
      <c r="B6331" s="6" t="s">
        <v>41</v>
      </c>
      <c r="C6331" s="6" t="s">
        <v>129</v>
      </c>
      <c r="D6331" s="6" t="s">
        <v>10450</v>
      </c>
      <c r="E6331" s="6">
        <v>1</v>
      </c>
      <c r="F6331" s="6" t="s">
        <v>1970</v>
      </c>
      <c r="G6331" s="6" t="s">
        <v>22</v>
      </c>
      <c r="H6331" s="7">
        <v>43415.46597222222</v>
      </c>
      <c r="I6331" s="7">
        <v>43410.438194444447</v>
      </c>
      <c r="J6331" s="4">
        <f t="shared" si="493"/>
        <v>2018</v>
      </c>
      <c r="K6331" s="4">
        <f t="shared" si="494"/>
        <v>11</v>
      </c>
      <c r="L6331" s="6">
        <f t="shared" si="495"/>
        <v>434399.99999965075</v>
      </c>
      <c r="M6331" s="8">
        <f t="shared" si="491"/>
        <v>7239.9999999941792</v>
      </c>
      <c r="N6331" s="8">
        <f t="shared" si="492"/>
        <v>7239.9999999941792</v>
      </c>
      <c r="O6331" s="18">
        <v>1</v>
      </c>
      <c r="P6331" s="6" t="s">
        <v>10451</v>
      </c>
      <c r="Q6331" s="6" t="s">
        <v>24</v>
      </c>
    </row>
    <row r="6332" spans="1:17" ht="15">
      <c r="A6332" s="6" t="s">
        <v>17</v>
      </c>
      <c r="B6332" s="6" t="s">
        <v>41</v>
      </c>
      <c r="C6332" s="6" t="s">
        <v>129</v>
      </c>
      <c r="D6332" s="6" t="s">
        <v>733</v>
      </c>
      <c r="E6332" s="6">
        <v>1</v>
      </c>
      <c r="F6332" s="6" t="s">
        <v>1970</v>
      </c>
      <c r="G6332" s="6" t="s">
        <v>22</v>
      </c>
      <c r="H6332" s="7">
        <v>43411.518750000003</v>
      </c>
      <c r="I6332" s="7">
        <v>43410.445138888892</v>
      </c>
      <c r="J6332" s="4">
        <f t="shared" si="493"/>
        <v>2018</v>
      </c>
      <c r="K6332" s="4">
        <f t="shared" si="494"/>
        <v>11</v>
      </c>
      <c r="L6332" s="6">
        <f t="shared" si="495"/>
        <v>92759.99999998603</v>
      </c>
      <c r="M6332" s="8">
        <f t="shared" si="491"/>
        <v>1545.9999999997672</v>
      </c>
      <c r="N6332" s="8">
        <f t="shared" si="492"/>
        <v>1545.9999999997672</v>
      </c>
      <c r="O6332" s="18">
        <v>1</v>
      </c>
      <c r="P6332" s="6" t="s">
        <v>10452</v>
      </c>
      <c r="Q6332" s="6" t="s">
        <v>24</v>
      </c>
    </row>
    <row r="6333" spans="1:17" ht="15">
      <c r="A6333" s="6" t="s">
        <v>17</v>
      </c>
      <c r="B6333" s="6" t="s">
        <v>18</v>
      </c>
      <c r="C6333" s="6" t="s">
        <v>19</v>
      </c>
      <c r="D6333" s="6" t="s">
        <v>223</v>
      </c>
      <c r="E6333" s="6">
        <v>33</v>
      </c>
      <c r="F6333" s="6" t="s">
        <v>1970</v>
      </c>
      <c r="G6333" s="6" t="s">
        <v>22</v>
      </c>
      <c r="H6333" s="7">
        <v>43410.568749999999</v>
      </c>
      <c r="I6333" s="7">
        <v>43410.460416666669</v>
      </c>
      <c r="J6333" s="4">
        <f t="shared" si="493"/>
        <v>2018</v>
      </c>
      <c r="K6333" s="4">
        <f t="shared" si="494"/>
        <v>11</v>
      </c>
      <c r="L6333" s="6">
        <f t="shared" si="495"/>
        <v>9359.9999997066334</v>
      </c>
      <c r="M6333" s="8">
        <f t="shared" si="491"/>
        <v>155.99999999511056</v>
      </c>
      <c r="N6333" s="8">
        <f t="shared" si="492"/>
        <v>5147.9999998386484</v>
      </c>
      <c r="O6333" s="18">
        <v>1</v>
      </c>
      <c r="P6333" s="6" t="s">
        <v>10453</v>
      </c>
      <c r="Q6333" s="6" t="s">
        <v>24</v>
      </c>
    </row>
    <row r="6334" spans="1:17" ht="15">
      <c r="A6334" s="6" t="s">
        <v>17</v>
      </c>
      <c r="B6334" s="6" t="s">
        <v>18</v>
      </c>
      <c r="C6334" s="6" t="s">
        <v>35</v>
      </c>
      <c r="D6334" s="6" t="s">
        <v>10454</v>
      </c>
      <c r="E6334" s="6">
        <v>1</v>
      </c>
      <c r="F6334" s="6" t="s">
        <v>1970</v>
      </c>
      <c r="G6334" s="6" t="s">
        <v>22</v>
      </c>
      <c r="H6334" s="7">
        <v>43411.667361111111</v>
      </c>
      <c r="I6334" s="7">
        <v>43410.467719907407</v>
      </c>
      <c r="J6334" s="4">
        <f t="shared" si="493"/>
        <v>2018</v>
      </c>
      <c r="K6334" s="4">
        <f t="shared" si="494"/>
        <v>11</v>
      </c>
      <c r="L6334" s="6">
        <f t="shared" si="495"/>
        <v>103649.00000004563</v>
      </c>
      <c r="M6334" s="8">
        <f t="shared" si="491"/>
        <v>1727.4833333340939</v>
      </c>
      <c r="N6334" s="8">
        <f t="shared" si="492"/>
        <v>1727.4833333340939</v>
      </c>
      <c r="O6334" s="18">
        <v>1</v>
      </c>
      <c r="P6334" s="6" t="s">
        <v>10455</v>
      </c>
      <c r="Q6334" s="6" t="s">
        <v>24</v>
      </c>
    </row>
    <row r="6335" spans="1:17" ht="15">
      <c r="A6335" s="6" t="s">
        <v>17</v>
      </c>
      <c r="B6335" s="6" t="s">
        <v>55</v>
      </c>
      <c r="C6335" s="6" t="s">
        <v>59</v>
      </c>
      <c r="D6335" s="6" t="s">
        <v>543</v>
      </c>
      <c r="E6335" s="6">
        <v>10</v>
      </c>
      <c r="F6335" s="6" t="s">
        <v>1970</v>
      </c>
      <c r="G6335" s="6" t="s">
        <v>22</v>
      </c>
      <c r="H6335" s="7">
        <v>43412.790659722225</v>
      </c>
      <c r="I6335" s="7">
        <v>43410.470833333333</v>
      </c>
      <c r="J6335" s="4">
        <f t="shared" si="493"/>
        <v>2018</v>
      </c>
      <c r="K6335" s="4">
        <f t="shared" si="494"/>
        <v>11</v>
      </c>
      <c r="L6335" s="6">
        <f t="shared" si="495"/>
        <v>200433.00000024028</v>
      </c>
      <c r="M6335" s="8">
        <f t="shared" si="491"/>
        <v>3340.5500000040047</v>
      </c>
      <c r="N6335" s="8">
        <f t="shared" si="492"/>
        <v>33405.500000040047</v>
      </c>
      <c r="O6335" s="18">
        <v>1</v>
      </c>
      <c r="P6335" s="6" t="s">
        <v>10456</v>
      </c>
      <c r="Q6335" s="6" t="s">
        <v>24</v>
      </c>
    </row>
    <row r="6336" spans="1:17" ht="15">
      <c r="A6336" s="6" t="s">
        <v>17</v>
      </c>
      <c r="B6336" s="6" t="s">
        <v>18</v>
      </c>
      <c r="C6336" s="6" t="s">
        <v>38</v>
      </c>
      <c r="D6336" s="6" t="s">
        <v>10457</v>
      </c>
      <c r="E6336" s="6">
        <v>1</v>
      </c>
      <c r="F6336" s="6" t="s">
        <v>1970</v>
      </c>
      <c r="G6336" s="6" t="s">
        <v>22</v>
      </c>
      <c r="H6336" s="7">
        <v>43418.726388888892</v>
      </c>
      <c r="I6336" s="7">
        <v>43410.474999999999</v>
      </c>
      <c r="J6336" s="4">
        <f t="shared" si="493"/>
        <v>2018</v>
      </c>
      <c r="K6336" s="4">
        <f t="shared" si="494"/>
        <v>11</v>
      </c>
      <c r="L6336" s="6">
        <f t="shared" si="495"/>
        <v>712920.00000039116</v>
      </c>
      <c r="M6336" s="8">
        <f t="shared" si="496" ref="M6336:M6399">+L6336/60</f>
        <v>11882.000000006519</v>
      </c>
      <c r="N6336" s="8">
        <f t="shared" si="497" ref="N6336:N6399">+M6336*E6336</f>
        <v>11882.000000006519</v>
      </c>
      <c r="O6336" s="18">
        <v>1</v>
      </c>
      <c r="P6336" s="6" t="s">
        <v>10458</v>
      </c>
      <c r="Q6336" s="6" t="s">
        <v>24</v>
      </c>
    </row>
    <row r="6337" spans="1:17" ht="15">
      <c r="A6337" s="6" t="s">
        <v>17</v>
      </c>
      <c r="B6337" s="6" t="s">
        <v>55</v>
      </c>
      <c r="C6337" s="6" t="s">
        <v>59</v>
      </c>
      <c r="D6337" s="6" t="s">
        <v>10459</v>
      </c>
      <c r="E6337" s="6">
        <v>1</v>
      </c>
      <c r="F6337" s="6" t="s">
        <v>1970</v>
      </c>
      <c r="G6337" s="6" t="s">
        <v>22</v>
      </c>
      <c r="H6337" s="7">
        <v>43410.583333333336</v>
      </c>
      <c r="I6337" s="7">
        <v>43410.477777777778</v>
      </c>
      <c r="J6337" s="4">
        <f t="shared" si="493"/>
        <v>2018</v>
      </c>
      <c r="K6337" s="4">
        <f t="shared" si="494"/>
        <v>11</v>
      </c>
      <c r="L6337" s="6">
        <f t="shared" si="495"/>
        <v>9120.0000001816079</v>
      </c>
      <c r="M6337" s="8">
        <f t="shared" si="496"/>
        <v>152.0000000030268</v>
      </c>
      <c r="N6337" s="8">
        <f t="shared" si="497"/>
        <v>152.0000000030268</v>
      </c>
      <c r="O6337" s="18">
        <v>1</v>
      </c>
      <c r="P6337" s="6" t="s">
        <v>10460</v>
      </c>
      <c r="Q6337" s="6" t="s">
        <v>24</v>
      </c>
    </row>
    <row r="6338" spans="1:17" ht="15">
      <c r="A6338" s="6" t="s">
        <v>17</v>
      </c>
      <c r="B6338" s="6" t="s">
        <v>18</v>
      </c>
      <c r="C6338" s="6" t="s">
        <v>19</v>
      </c>
      <c r="D6338" s="6" t="s">
        <v>10461</v>
      </c>
      <c r="E6338" s="6">
        <v>1</v>
      </c>
      <c r="F6338" s="6" t="s">
        <v>1970</v>
      </c>
      <c r="G6338" s="6" t="s">
        <v>22</v>
      </c>
      <c r="H6338" s="7">
        <v>43412.614583333336</v>
      </c>
      <c r="I6338" s="7">
        <v>43410.500694444447</v>
      </c>
      <c r="J6338" s="4">
        <f t="shared" si="493"/>
        <v>2018</v>
      </c>
      <c r="K6338" s="4">
        <f t="shared" si="494"/>
        <v>11</v>
      </c>
      <c r="L6338" s="6">
        <f t="shared" si="495"/>
        <v>182640.00000001397</v>
      </c>
      <c r="M6338" s="8">
        <f t="shared" si="496"/>
        <v>3044.0000000002328</v>
      </c>
      <c r="N6338" s="8">
        <f t="shared" si="497"/>
        <v>3044.0000000002328</v>
      </c>
      <c r="O6338" s="18">
        <v>1</v>
      </c>
      <c r="P6338" s="6" t="s">
        <v>10462</v>
      </c>
      <c r="Q6338" s="6" t="s">
        <v>24</v>
      </c>
    </row>
    <row r="6339" spans="1:17" ht="15">
      <c r="A6339" s="6" t="s">
        <v>17</v>
      </c>
      <c r="B6339" s="6" t="s">
        <v>55</v>
      </c>
      <c r="C6339" s="6" t="s">
        <v>59</v>
      </c>
      <c r="D6339" s="6" t="s">
        <v>10463</v>
      </c>
      <c r="E6339" s="6">
        <v>1</v>
      </c>
      <c r="F6339" s="6" t="s">
        <v>1970</v>
      </c>
      <c r="G6339" s="6" t="s">
        <v>22</v>
      </c>
      <c r="H6339" s="7">
        <v>43412.716666666667</v>
      </c>
      <c r="I6339" s="7">
        <v>43410.525694444441</v>
      </c>
      <c r="J6339" s="4">
        <f t="shared" si="498" ref="J6339:J6402">YEAR(I6339)</f>
        <v>2018</v>
      </c>
      <c r="K6339" s="4">
        <f t="shared" si="499" ref="K6339:K6402">MONTH(I6339)</f>
        <v>11</v>
      </c>
      <c r="L6339" s="6">
        <f t="shared" si="495"/>
        <v>189300.00000034925</v>
      </c>
      <c r="M6339" s="8">
        <f t="shared" si="496"/>
        <v>3155.0000000058208</v>
      </c>
      <c r="N6339" s="8">
        <f t="shared" si="497"/>
        <v>3155.0000000058208</v>
      </c>
      <c r="O6339" s="18">
        <v>1</v>
      </c>
      <c r="P6339" s="6" t="s">
        <v>10464</v>
      </c>
      <c r="Q6339" s="6" t="s">
        <v>24</v>
      </c>
    </row>
    <row r="6340" spans="1:17" ht="15">
      <c r="A6340" s="6" t="s">
        <v>17</v>
      </c>
      <c r="B6340" s="6" t="s">
        <v>18</v>
      </c>
      <c r="C6340" s="6" t="s">
        <v>38</v>
      </c>
      <c r="D6340" s="6" t="s">
        <v>10465</v>
      </c>
      <c r="E6340" s="6">
        <v>1</v>
      </c>
      <c r="F6340" s="6" t="s">
        <v>1970</v>
      </c>
      <c r="G6340" s="6" t="s">
        <v>22</v>
      </c>
      <c r="H6340" s="7">
        <v>43417.448541666665</v>
      </c>
      <c r="I6340" s="7">
        <v>43410.532638888886</v>
      </c>
      <c r="J6340" s="4">
        <f t="shared" si="498"/>
        <v>2018</v>
      </c>
      <c r="K6340" s="4">
        <f t="shared" si="499"/>
        <v>11</v>
      </c>
      <c r="L6340" s="6">
        <f t="shared" si="495"/>
        <v>597534.00000007823</v>
      </c>
      <c r="M6340" s="8">
        <f t="shared" si="496"/>
        <v>9958.9000000013039</v>
      </c>
      <c r="N6340" s="8">
        <f t="shared" si="497"/>
        <v>9958.9000000013039</v>
      </c>
      <c r="O6340" s="18">
        <v>1</v>
      </c>
      <c r="P6340" s="6" t="s">
        <v>10466</v>
      </c>
      <c r="Q6340" s="6" t="s">
        <v>24</v>
      </c>
    </row>
    <row r="6341" spans="1:17" ht="15">
      <c r="A6341" s="6" t="s">
        <v>17</v>
      </c>
      <c r="B6341" s="6" t="s">
        <v>18</v>
      </c>
      <c r="C6341" s="6" t="s">
        <v>38</v>
      </c>
      <c r="D6341" s="6" t="s">
        <v>10467</v>
      </c>
      <c r="E6341" s="6">
        <v>1</v>
      </c>
      <c r="F6341" s="6" t="s">
        <v>1970</v>
      </c>
      <c r="G6341" s="6" t="s">
        <v>22</v>
      </c>
      <c r="H6341" s="7">
        <v>43417.330833333333</v>
      </c>
      <c r="I6341" s="7">
        <v>43410.532638888886</v>
      </c>
      <c r="J6341" s="4">
        <f t="shared" si="498"/>
        <v>2018</v>
      </c>
      <c r="K6341" s="4">
        <f t="shared" si="499"/>
        <v>11</v>
      </c>
      <c r="L6341" s="6">
        <f t="shared" si="495"/>
        <v>587364.00000024587</v>
      </c>
      <c r="M6341" s="8">
        <f t="shared" si="496"/>
        <v>9789.4000000040978</v>
      </c>
      <c r="N6341" s="8">
        <f t="shared" si="497"/>
        <v>9789.4000000040978</v>
      </c>
      <c r="O6341" s="18">
        <v>1</v>
      </c>
      <c r="P6341" s="6" t="s">
        <v>10468</v>
      </c>
      <c r="Q6341" s="6" t="s">
        <v>24</v>
      </c>
    </row>
    <row r="6342" spans="1:17" ht="15">
      <c r="A6342" s="6" t="s">
        <v>17</v>
      </c>
      <c r="B6342" s="6" t="s">
        <v>18</v>
      </c>
      <c r="C6342" s="6" t="s">
        <v>25</v>
      </c>
      <c r="D6342" s="6" t="s">
        <v>10469</v>
      </c>
      <c r="E6342" s="6">
        <v>1</v>
      </c>
      <c r="F6342" s="6" t="s">
        <v>1970</v>
      </c>
      <c r="G6342" s="6" t="s">
        <v>22</v>
      </c>
      <c r="H6342" s="7">
        <v>43412.622916666667</v>
      </c>
      <c r="I6342" s="7">
        <v>43410.581250000003</v>
      </c>
      <c r="J6342" s="4">
        <f t="shared" si="498"/>
        <v>2018</v>
      </c>
      <c r="K6342" s="4">
        <f t="shared" si="499"/>
        <v>11</v>
      </c>
      <c r="L6342" s="6">
        <f t="shared" si="495"/>
        <v>176399.99999979045</v>
      </c>
      <c r="M6342" s="8">
        <f t="shared" si="496"/>
        <v>2939.9999999965075</v>
      </c>
      <c r="N6342" s="8">
        <f t="shared" si="497"/>
        <v>2939.9999999965075</v>
      </c>
      <c r="O6342" s="18">
        <v>1</v>
      </c>
      <c r="P6342" s="6" t="s">
        <v>10470</v>
      </c>
      <c r="Q6342" s="6" t="s">
        <v>24</v>
      </c>
    </row>
    <row r="6343" spans="1:17" ht="15">
      <c r="A6343" s="6" t="s">
        <v>17</v>
      </c>
      <c r="B6343" s="6" t="s">
        <v>55</v>
      </c>
      <c r="C6343" s="6" t="s">
        <v>59</v>
      </c>
      <c r="D6343" s="6" t="s">
        <v>10471</v>
      </c>
      <c r="E6343" s="6">
        <v>1</v>
      </c>
      <c r="F6343" s="6" t="s">
        <v>1970</v>
      </c>
      <c r="G6343" s="6" t="s">
        <v>22</v>
      </c>
      <c r="H6343" s="7">
        <v>43410.865972222222</v>
      </c>
      <c r="I6343" s="7">
        <v>43410.604166666664</v>
      </c>
      <c r="J6343" s="4">
        <f t="shared" si="498"/>
        <v>2018</v>
      </c>
      <c r="K6343" s="4">
        <f t="shared" si="499"/>
        <v>11</v>
      </c>
      <c r="L6343" s="6">
        <f t="shared" si="495"/>
        <v>22620.000000181608</v>
      </c>
      <c r="M6343" s="8">
        <f t="shared" si="496"/>
        <v>377.0000000030268</v>
      </c>
      <c r="N6343" s="8">
        <f t="shared" si="497"/>
        <v>377.0000000030268</v>
      </c>
      <c r="O6343" s="18">
        <v>1</v>
      </c>
      <c r="P6343" s="6" t="s">
        <v>10472</v>
      </c>
      <c r="Q6343" s="6" t="s">
        <v>24</v>
      </c>
    </row>
    <row r="6344" spans="1:17" ht="15">
      <c r="A6344" s="6" t="s">
        <v>17</v>
      </c>
      <c r="B6344" s="6" t="s">
        <v>18</v>
      </c>
      <c r="C6344" s="6" t="s">
        <v>35</v>
      </c>
      <c r="D6344" s="6" t="s">
        <v>818</v>
      </c>
      <c r="E6344" s="6">
        <v>11</v>
      </c>
      <c r="F6344" s="6" t="s">
        <v>1970</v>
      </c>
      <c r="G6344" s="6" t="s">
        <v>22</v>
      </c>
      <c r="H6344" s="7">
        <v>43416.455231481479</v>
      </c>
      <c r="I6344" s="7">
        <v>43410.646655092591</v>
      </c>
      <c r="J6344" s="4">
        <f t="shared" si="498"/>
        <v>2018</v>
      </c>
      <c r="K6344" s="4">
        <f t="shared" si="499"/>
        <v>11</v>
      </c>
      <c r="L6344" s="6">
        <f t="shared" si="495"/>
        <v>501860.99999996368</v>
      </c>
      <c r="M6344" s="8">
        <f t="shared" si="496"/>
        <v>8364.3499999993946</v>
      </c>
      <c r="N6344" s="8">
        <f t="shared" si="497"/>
        <v>92007.849999993341</v>
      </c>
      <c r="O6344" s="18">
        <v>1</v>
      </c>
      <c r="P6344" s="6" t="s">
        <v>10473</v>
      </c>
      <c r="Q6344" s="6" t="s">
        <v>24</v>
      </c>
    </row>
    <row r="6345" spans="1:17" ht="15">
      <c r="A6345" s="6" t="s">
        <v>17</v>
      </c>
      <c r="B6345" s="6" t="s">
        <v>18</v>
      </c>
      <c r="C6345" s="6" t="s">
        <v>35</v>
      </c>
      <c r="D6345" s="6" t="s">
        <v>10474</v>
      </c>
      <c r="E6345" s="6">
        <v>1</v>
      </c>
      <c r="F6345" s="6" t="s">
        <v>1970</v>
      </c>
      <c r="G6345" s="6" t="s">
        <v>22</v>
      </c>
      <c r="H6345" s="7">
        <v>43413.488888888889</v>
      </c>
      <c r="I6345" s="7">
        <v>43410.689583333333</v>
      </c>
      <c r="J6345" s="4">
        <f t="shared" si="498"/>
        <v>2018</v>
      </c>
      <c r="K6345" s="4">
        <f t="shared" si="499"/>
        <v>11</v>
      </c>
      <c r="L6345" s="6">
        <f t="shared" si="495"/>
        <v>241860.00000005588</v>
      </c>
      <c r="M6345" s="8">
        <f t="shared" si="496"/>
        <v>4031.0000000009313</v>
      </c>
      <c r="N6345" s="8">
        <f t="shared" si="497"/>
        <v>4031.0000000009313</v>
      </c>
      <c r="O6345" s="18">
        <v>1</v>
      </c>
      <c r="P6345" s="6" t="s">
        <v>10475</v>
      </c>
      <c r="Q6345" s="6" t="s">
        <v>24</v>
      </c>
    </row>
    <row r="6346" spans="1:17" ht="15">
      <c r="A6346" s="6" t="s">
        <v>17</v>
      </c>
      <c r="B6346" s="6" t="s">
        <v>41</v>
      </c>
      <c r="C6346" s="6" t="s">
        <v>42</v>
      </c>
      <c r="D6346" s="6" t="s">
        <v>2696</v>
      </c>
      <c r="E6346" s="6">
        <v>2</v>
      </c>
      <c r="F6346" s="6" t="s">
        <v>1970</v>
      </c>
      <c r="G6346" s="6" t="s">
        <v>22</v>
      </c>
      <c r="H6346" s="7">
        <v>43410.789525462962</v>
      </c>
      <c r="I6346" s="7">
        <v>43410.751388888886</v>
      </c>
      <c r="J6346" s="4">
        <f t="shared" si="498"/>
        <v>2018</v>
      </c>
      <c r="K6346" s="4">
        <f t="shared" si="499"/>
        <v>11</v>
      </c>
      <c r="L6346" s="6">
        <f t="shared" si="500" ref="L6346:L6409">(H6346-I6346)*60*24*60</f>
        <v>3295.0000001583248</v>
      </c>
      <c r="M6346" s="8">
        <f t="shared" si="496"/>
        <v>54.916666669305414</v>
      </c>
      <c r="N6346" s="8">
        <f t="shared" si="497"/>
        <v>109.83333333861083</v>
      </c>
      <c r="O6346" s="18">
        <v>1</v>
      </c>
      <c r="P6346" s="6" t="s">
        <v>10476</v>
      </c>
      <c r="Q6346" s="6" t="s">
        <v>24</v>
      </c>
    </row>
    <row r="6347" spans="1:17" ht="15">
      <c r="A6347" s="6" t="s">
        <v>17</v>
      </c>
      <c r="B6347" s="6" t="s">
        <v>18</v>
      </c>
      <c r="C6347" s="6" t="s">
        <v>35</v>
      </c>
      <c r="D6347" s="6" t="s">
        <v>3451</v>
      </c>
      <c r="E6347" s="6">
        <v>8</v>
      </c>
      <c r="F6347" s="6" t="s">
        <v>1970</v>
      </c>
      <c r="G6347" s="6" t="s">
        <v>22</v>
      </c>
      <c r="H6347" s="7">
        <v>43411.200497685182</v>
      </c>
      <c r="I6347" s="7">
        <v>43411.054861111108</v>
      </c>
      <c r="J6347" s="4">
        <f t="shared" si="498"/>
        <v>2018</v>
      </c>
      <c r="K6347" s="4">
        <f t="shared" si="499"/>
        <v>11</v>
      </c>
      <c r="L6347" s="6">
        <f t="shared" si="500"/>
        <v>12583.000000007451</v>
      </c>
      <c r="M6347" s="8">
        <f t="shared" si="496"/>
        <v>209.71666666679084</v>
      </c>
      <c r="N6347" s="8">
        <f t="shared" si="497"/>
        <v>1677.7333333343267</v>
      </c>
      <c r="O6347" s="18">
        <v>1</v>
      </c>
      <c r="P6347" s="6" t="s">
        <v>10477</v>
      </c>
      <c r="Q6347" s="6" t="s">
        <v>24</v>
      </c>
    </row>
    <row r="6348" spans="1:17" ht="15">
      <c r="A6348" s="6" t="s">
        <v>17</v>
      </c>
      <c r="B6348" s="6" t="s">
        <v>41</v>
      </c>
      <c r="C6348" s="6" t="s">
        <v>42</v>
      </c>
      <c r="D6348" s="6" t="s">
        <v>2698</v>
      </c>
      <c r="E6348" s="6">
        <v>5</v>
      </c>
      <c r="F6348" s="6" t="s">
        <v>1970</v>
      </c>
      <c r="G6348" s="6" t="s">
        <v>22</v>
      </c>
      <c r="H6348" s="7">
        <v>43411.24695601852</v>
      </c>
      <c r="I6348" s="7">
        <v>43411.220138888886</v>
      </c>
      <c r="J6348" s="4">
        <f t="shared" si="498"/>
        <v>2018</v>
      </c>
      <c r="K6348" s="4">
        <f t="shared" si="499"/>
        <v>11</v>
      </c>
      <c r="L6348" s="6">
        <f t="shared" si="500"/>
        <v>2317.0000003650784</v>
      </c>
      <c r="M6348" s="8">
        <f t="shared" si="496"/>
        <v>38.616666672751307</v>
      </c>
      <c r="N6348" s="8">
        <f t="shared" si="497"/>
        <v>193.08333336375654</v>
      </c>
      <c r="O6348" s="18">
        <v>1</v>
      </c>
      <c r="P6348" s="6" t="s">
        <v>10478</v>
      </c>
      <c r="Q6348" s="6" t="s">
        <v>24</v>
      </c>
    </row>
    <row r="6349" spans="1:17" ht="15">
      <c r="A6349" s="6" t="s">
        <v>17</v>
      </c>
      <c r="B6349" s="6" t="s">
        <v>18</v>
      </c>
      <c r="C6349" s="6" t="s">
        <v>38</v>
      </c>
      <c r="D6349" s="6" t="s">
        <v>10479</v>
      </c>
      <c r="E6349" s="6">
        <v>2</v>
      </c>
      <c r="F6349" s="6" t="s">
        <v>1970</v>
      </c>
      <c r="G6349" s="6" t="s">
        <v>22</v>
      </c>
      <c r="H6349" s="7">
        <v>43414.332476851851</v>
      </c>
      <c r="I6349" s="7">
        <v>43411.381249999999</v>
      </c>
      <c r="J6349" s="4">
        <f t="shared" si="498"/>
        <v>2018</v>
      </c>
      <c r="K6349" s="4">
        <f t="shared" si="499"/>
        <v>11</v>
      </c>
      <c r="L6349" s="6">
        <f t="shared" si="500"/>
        <v>254986.00000001024</v>
      </c>
      <c r="M6349" s="8">
        <f t="shared" si="496"/>
        <v>4249.7666666668374</v>
      </c>
      <c r="N6349" s="8">
        <f t="shared" si="497"/>
        <v>8499.5333333336748</v>
      </c>
      <c r="O6349" s="18">
        <v>1</v>
      </c>
      <c r="P6349" s="6" t="s">
        <v>10480</v>
      </c>
      <c r="Q6349" s="6" t="s">
        <v>24</v>
      </c>
    </row>
    <row r="6350" spans="1:17" ht="15">
      <c r="A6350" s="6" t="s">
        <v>17</v>
      </c>
      <c r="B6350" s="6" t="s">
        <v>18</v>
      </c>
      <c r="C6350" s="6" t="s">
        <v>25</v>
      </c>
      <c r="D6350" s="6" t="s">
        <v>4146</v>
      </c>
      <c r="E6350" s="6">
        <v>1</v>
      </c>
      <c r="F6350" s="6" t="s">
        <v>1970</v>
      </c>
      <c r="G6350" s="6" t="s">
        <v>22</v>
      </c>
      <c r="H6350" s="7">
        <v>43411.659722222219</v>
      </c>
      <c r="I6350" s="7">
        <v>43411.480555555558</v>
      </c>
      <c r="J6350" s="4">
        <f t="shared" si="498"/>
        <v>2018</v>
      </c>
      <c r="K6350" s="4">
        <f t="shared" si="499"/>
        <v>11</v>
      </c>
      <c r="L6350" s="6">
        <f t="shared" si="500"/>
        <v>15479.999999538995</v>
      </c>
      <c r="M6350" s="8">
        <f t="shared" si="496"/>
        <v>257.99999999231659</v>
      </c>
      <c r="N6350" s="8">
        <f t="shared" si="497"/>
        <v>257.99999999231659</v>
      </c>
      <c r="O6350" s="18">
        <v>1</v>
      </c>
      <c r="P6350" s="6" t="s">
        <v>10481</v>
      </c>
      <c r="Q6350" s="6" t="s">
        <v>24</v>
      </c>
    </row>
    <row r="6351" spans="1:17" ht="15">
      <c r="A6351" s="6" t="s">
        <v>17</v>
      </c>
      <c r="B6351" s="6" t="s">
        <v>18</v>
      </c>
      <c r="C6351" s="6" t="s">
        <v>38</v>
      </c>
      <c r="D6351" s="6" t="s">
        <v>10482</v>
      </c>
      <c r="E6351" s="6">
        <v>1</v>
      </c>
      <c r="F6351" s="6" t="s">
        <v>1970</v>
      </c>
      <c r="G6351" s="6" t="s">
        <v>22</v>
      </c>
      <c r="H6351" s="7">
        <v>43416.448611111111</v>
      </c>
      <c r="I6351" s="7">
        <v>43411.533148148148</v>
      </c>
      <c r="J6351" s="4">
        <f t="shared" si="498"/>
        <v>2018</v>
      </c>
      <c r="K6351" s="4">
        <f t="shared" si="499"/>
        <v>11</v>
      </c>
      <c r="L6351" s="6">
        <f t="shared" si="500"/>
        <v>424695.99999999627</v>
      </c>
      <c r="M6351" s="8">
        <f t="shared" si="496"/>
        <v>7078.2666666666046</v>
      </c>
      <c r="N6351" s="8">
        <f t="shared" si="497"/>
        <v>7078.2666666666046</v>
      </c>
      <c r="O6351" s="18">
        <v>1</v>
      </c>
      <c r="P6351" s="6" t="s">
        <v>10483</v>
      </c>
      <c r="Q6351" s="6" t="s">
        <v>24</v>
      </c>
    </row>
    <row r="6352" spans="1:17" ht="15">
      <c r="A6352" s="6" t="s">
        <v>17</v>
      </c>
      <c r="B6352" s="6" t="s">
        <v>18</v>
      </c>
      <c r="C6352" s="6" t="s">
        <v>35</v>
      </c>
      <c r="D6352" s="6" t="s">
        <v>10484</v>
      </c>
      <c r="E6352" s="6">
        <v>1</v>
      </c>
      <c r="F6352" s="6" t="s">
        <v>1970</v>
      </c>
      <c r="G6352" s="6" t="s">
        <v>22</v>
      </c>
      <c r="H6352" s="7">
        <v>43413.354861111111</v>
      </c>
      <c r="I6352" s="7">
        <v>43411.558298611111</v>
      </c>
      <c r="J6352" s="4">
        <f t="shared" si="498"/>
        <v>2018</v>
      </c>
      <c r="K6352" s="4">
        <f t="shared" si="499"/>
        <v>11</v>
      </c>
      <c r="L6352" s="6">
        <f t="shared" si="500"/>
        <v>155222.99999997485</v>
      </c>
      <c r="M6352" s="8">
        <f t="shared" si="496"/>
        <v>2587.0499999995809</v>
      </c>
      <c r="N6352" s="8">
        <f t="shared" si="497"/>
        <v>2587.0499999995809</v>
      </c>
      <c r="O6352" s="18">
        <v>1</v>
      </c>
      <c r="P6352" s="6" t="s">
        <v>10485</v>
      </c>
      <c r="Q6352" s="6" t="s">
        <v>24</v>
      </c>
    </row>
    <row r="6353" spans="1:17" ht="15">
      <c r="A6353" s="6" t="s">
        <v>17</v>
      </c>
      <c r="B6353" s="6" t="s">
        <v>41</v>
      </c>
      <c r="C6353" s="6" t="s">
        <v>135</v>
      </c>
      <c r="D6353" s="6" t="s">
        <v>10486</v>
      </c>
      <c r="E6353" s="6">
        <v>1</v>
      </c>
      <c r="F6353" s="6" t="s">
        <v>1970</v>
      </c>
      <c r="G6353" s="6" t="s">
        <v>22</v>
      </c>
      <c r="H6353" s="7">
        <v>43412.751388888886</v>
      </c>
      <c r="I6353" s="7">
        <v>43411.574305555558</v>
      </c>
      <c r="J6353" s="4">
        <f t="shared" si="498"/>
        <v>2018</v>
      </c>
      <c r="K6353" s="4">
        <f t="shared" si="499"/>
        <v>11</v>
      </c>
      <c r="L6353" s="6">
        <f t="shared" si="500"/>
        <v>101699.9999995809</v>
      </c>
      <c r="M6353" s="8">
        <f t="shared" si="496"/>
        <v>1694.9999999930151</v>
      </c>
      <c r="N6353" s="8">
        <f t="shared" si="497"/>
        <v>1694.9999999930151</v>
      </c>
      <c r="O6353" s="18">
        <v>1</v>
      </c>
      <c r="P6353" s="6" t="s">
        <v>10487</v>
      </c>
      <c r="Q6353" s="6" t="s">
        <v>24</v>
      </c>
    </row>
    <row r="6354" spans="1:17" ht="15">
      <c r="A6354" s="6" t="s">
        <v>17</v>
      </c>
      <c r="B6354" s="6" t="s">
        <v>55</v>
      </c>
      <c r="C6354" s="6" t="s">
        <v>326</v>
      </c>
      <c r="D6354" s="6" t="s">
        <v>327</v>
      </c>
      <c r="E6354" s="6">
        <v>1</v>
      </c>
      <c r="F6354" s="6" t="s">
        <v>1970</v>
      </c>
      <c r="G6354" s="6" t="s">
        <v>22</v>
      </c>
      <c r="H6354" s="7">
        <v>43412.765972222223</v>
      </c>
      <c r="I6354" s="7">
        <v>43411.577777777777</v>
      </c>
      <c r="J6354" s="4">
        <f t="shared" si="498"/>
        <v>2018</v>
      </c>
      <c r="K6354" s="4">
        <f t="shared" si="499"/>
        <v>11</v>
      </c>
      <c r="L6354" s="6">
        <f t="shared" si="500"/>
        <v>102660.00000019558</v>
      </c>
      <c r="M6354" s="8">
        <f t="shared" si="496"/>
        <v>1711.0000000032596</v>
      </c>
      <c r="N6354" s="8">
        <f t="shared" si="497"/>
        <v>1711.0000000032596</v>
      </c>
      <c r="O6354" s="18">
        <v>1</v>
      </c>
      <c r="P6354" s="6" t="s">
        <v>10488</v>
      </c>
      <c r="Q6354" s="6" t="s">
        <v>24</v>
      </c>
    </row>
    <row r="6355" spans="1:17" ht="15">
      <c r="A6355" s="6" t="s">
        <v>17</v>
      </c>
      <c r="B6355" s="6" t="s">
        <v>41</v>
      </c>
      <c r="C6355" s="6" t="s">
        <v>62</v>
      </c>
      <c r="D6355" s="6" t="s">
        <v>8984</v>
      </c>
      <c r="E6355" s="6">
        <v>1</v>
      </c>
      <c r="F6355" s="6" t="s">
        <v>1970</v>
      </c>
      <c r="G6355" s="6" t="s">
        <v>22</v>
      </c>
      <c r="H6355" s="7">
        <v>43412.774305555555</v>
      </c>
      <c r="I6355" s="7">
        <v>43411.599999999999</v>
      </c>
      <c r="J6355" s="4">
        <f t="shared" si="498"/>
        <v>2018</v>
      </c>
      <c r="K6355" s="4">
        <f t="shared" si="499"/>
        <v>11</v>
      </c>
      <c r="L6355" s="6">
        <f t="shared" si="500"/>
        <v>101460.00000005588</v>
      </c>
      <c r="M6355" s="8">
        <f t="shared" si="496"/>
        <v>1691.0000000009313</v>
      </c>
      <c r="N6355" s="8">
        <f t="shared" si="497"/>
        <v>1691.0000000009313</v>
      </c>
      <c r="O6355" s="18">
        <v>1</v>
      </c>
      <c r="P6355" s="6" t="s">
        <v>10489</v>
      </c>
      <c r="Q6355" s="6" t="s">
        <v>24</v>
      </c>
    </row>
    <row r="6356" spans="1:17" ht="15">
      <c r="A6356" s="6" t="s">
        <v>17</v>
      </c>
      <c r="B6356" s="6" t="s">
        <v>41</v>
      </c>
      <c r="C6356" s="6" t="s">
        <v>42</v>
      </c>
      <c r="D6356" s="6" t="s">
        <v>10490</v>
      </c>
      <c r="E6356" s="6">
        <v>1</v>
      </c>
      <c r="F6356" s="6" t="s">
        <v>1970</v>
      </c>
      <c r="G6356" s="6" t="s">
        <v>22</v>
      </c>
      <c r="H6356" s="7">
        <v>43412.345138888886</v>
      </c>
      <c r="I6356" s="7">
        <v>43411.624305555553</v>
      </c>
      <c r="J6356" s="4">
        <f t="shared" si="498"/>
        <v>2018</v>
      </c>
      <c r="K6356" s="4">
        <f t="shared" si="499"/>
        <v>11</v>
      </c>
      <c r="L6356" s="6">
        <f t="shared" si="500"/>
        <v>62279.99999995809</v>
      </c>
      <c r="M6356" s="8">
        <f t="shared" si="496"/>
        <v>1037.9999999993015</v>
      </c>
      <c r="N6356" s="8">
        <f t="shared" si="497"/>
        <v>1037.9999999993015</v>
      </c>
      <c r="O6356" s="18">
        <v>1</v>
      </c>
      <c r="P6356" s="6" t="s">
        <v>10491</v>
      </c>
      <c r="Q6356" s="6" t="s">
        <v>24</v>
      </c>
    </row>
    <row r="6357" spans="1:17" ht="15">
      <c r="A6357" s="6" t="s">
        <v>17</v>
      </c>
      <c r="B6357" s="6" t="s">
        <v>41</v>
      </c>
      <c r="C6357" s="6" t="s">
        <v>42</v>
      </c>
      <c r="D6357" s="6" t="s">
        <v>10492</v>
      </c>
      <c r="E6357" s="6">
        <v>2</v>
      </c>
      <c r="F6357" s="6" t="s">
        <v>1970</v>
      </c>
      <c r="G6357" s="6" t="s">
        <v>22</v>
      </c>
      <c r="H6357" s="7">
        <v>43414.635868055557</v>
      </c>
      <c r="I6357" s="7">
        <v>43411.630682870367</v>
      </c>
      <c r="J6357" s="4">
        <f t="shared" si="498"/>
        <v>2018</v>
      </c>
      <c r="K6357" s="4">
        <f t="shared" si="499"/>
        <v>11</v>
      </c>
      <c r="L6357" s="6">
        <f t="shared" si="500"/>
        <v>259648.00000037067</v>
      </c>
      <c r="M6357" s="8">
        <f t="shared" si="496"/>
        <v>4327.4666666728444</v>
      </c>
      <c r="N6357" s="8">
        <f t="shared" si="497"/>
        <v>8654.9333333456889</v>
      </c>
      <c r="O6357" s="18">
        <v>1</v>
      </c>
      <c r="P6357" s="6" t="s">
        <v>10493</v>
      </c>
      <c r="Q6357" s="6" t="s">
        <v>24</v>
      </c>
    </row>
    <row r="6358" spans="1:17" ht="15">
      <c r="A6358" s="6" t="s">
        <v>17</v>
      </c>
      <c r="B6358" s="6" t="s">
        <v>41</v>
      </c>
      <c r="C6358" s="6" t="s">
        <v>42</v>
      </c>
      <c r="D6358" s="6" t="s">
        <v>10494</v>
      </c>
      <c r="E6358" s="6">
        <v>2</v>
      </c>
      <c r="F6358" s="6" t="s">
        <v>1970</v>
      </c>
      <c r="G6358" s="6" t="s">
        <v>22</v>
      </c>
      <c r="H6358" s="7">
        <v>43414.640659722223</v>
      </c>
      <c r="I6358" s="7">
        <v>43411.630682870367</v>
      </c>
      <c r="J6358" s="4">
        <f t="shared" si="498"/>
        <v>2018</v>
      </c>
      <c r="K6358" s="4">
        <f t="shared" si="499"/>
        <v>11</v>
      </c>
      <c r="L6358" s="6">
        <f t="shared" si="500"/>
        <v>260062.00000033714</v>
      </c>
      <c r="M6358" s="8">
        <f t="shared" si="496"/>
        <v>4334.3666666722856</v>
      </c>
      <c r="N6358" s="8">
        <f t="shared" si="497"/>
        <v>8668.7333333445713</v>
      </c>
      <c r="O6358" s="18">
        <v>1</v>
      </c>
      <c r="P6358" s="6" t="s">
        <v>10495</v>
      </c>
      <c r="Q6358" s="6" t="s">
        <v>24</v>
      </c>
    </row>
    <row r="6359" spans="1:17" ht="15">
      <c r="A6359" s="6" t="s">
        <v>17</v>
      </c>
      <c r="B6359" s="6" t="s">
        <v>41</v>
      </c>
      <c r="C6359" s="6" t="s">
        <v>42</v>
      </c>
      <c r="D6359" s="6" t="s">
        <v>10496</v>
      </c>
      <c r="E6359" s="6">
        <v>4</v>
      </c>
      <c r="F6359" s="6" t="s">
        <v>1970</v>
      </c>
      <c r="G6359" s="6" t="s">
        <v>22</v>
      </c>
      <c r="H6359" s="7">
        <v>43414.624861111108</v>
      </c>
      <c r="I6359" s="7">
        <v>43411.630682870367</v>
      </c>
      <c r="J6359" s="4">
        <f t="shared" si="498"/>
        <v>2018</v>
      </c>
      <c r="K6359" s="4">
        <f t="shared" si="499"/>
        <v>11</v>
      </c>
      <c r="L6359" s="6">
        <f t="shared" si="500"/>
        <v>258696.99999997392</v>
      </c>
      <c r="M6359" s="8">
        <f t="shared" si="496"/>
        <v>4311.616666666232</v>
      </c>
      <c r="N6359" s="8">
        <f t="shared" si="497"/>
        <v>17246.466666664928</v>
      </c>
      <c r="O6359" s="18">
        <v>1</v>
      </c>
      <c r="P6359" s="6" t="s">
        <v>10497</v>
      </c>
      <c r="Q6359" s="6" t="s">
        <v>24</v>
      </c>
    </row>
    <row r="6360" spans="1:17" ht="15">
      <c r="A6360" s="6" t="s">
        <v>17</v>
      </c>
      <c r="B6360" s="6" t="s">
        <v>41</v>
      </c>
      <c r="C6360" s="6" t="s">
        <v>42</v>
      </c>
      <c r="D6360" s="6" t="s">
        <v>10498</v>
      </c>
      <c r="E6360" s="6">
        <v>3</v>
      </c>
      <c r="F6360" s="6" t="s">
        <v>1970</v>
      </c>
      <c r="G6360" s="6" t="s">
        <v>22</v>
      </c>
      <c r="H6360" s="7">
        <v>43414.625740740739</v>
      </c>
      <c r="I6360" s="7">
        <v>43411.630682870367</v>
      </c>
      <c r="J6360" s="4">
        <f t="shared" si="498"/>
        <v>2018</v>
      </c>
      <c r="K6360" s="4">
        <f t="shared" si="499"/>
        <v>11</v>
      </c>
      <c r="L6360" s="6">
        <f t="shared" si="500"/>
        <v>258773.00000013784</v>
      </c>
      <c r="M6360" s="8">
        <f t="shared" si="496"/>
        <v>4312.8833333356306</v>
      </c>
      <c r="N6360" s="8">
        <f t="shared" si="497"/>
        <v>12938.650000006892</v>
      </c>
      <c r="O6360" s="18">
        <v>1</v>
      </c>
      <c r="P6360" s="6" t="s">
        <v>10499</v>
      </c>
      <c r="Q6360" s="6" t="s">
        <v>24</v>
      </c>
    </row>
    <row r="6361" spans="1:17" ht="15">
      <c r="A6361" s="6" t="s">
        <v>17</v>
      </c>
      <c r="B6361" s="6" t="s">
        <v>41</v>
      </c>
      <c r="C6361" s="6" t="s">
        <v>42</v>
      </c>
      <c r="D6361" s="6" t="s">
        <v>10500</v>
      </c>
      <c r="E6361" s="6">
        <v>1</v>
      </c>
      <c r="F6361" s="6" t="s">
        <v>1970</v>
      </c>
      <c r="G6361" s="6" t="s">
        <v>22</v>
      </c>
      <c r="H6361" s="7">
        <v>43414.410393518519</v>
      </c>
      <c r="I6361" s="7">
        <v>43411.630682870367</v>
      </c>
      <c r="J6361" s="4">
        <f t="shared" si="498"/>
        <v>2018</v>
      </c>
      <c r="K6361" s="4">
        <f t="shared" si="499"/>
        <v>11</v>
      </c>
      <c r="L6361" s="6">
        <f t="shared" si="500"/>
        <v>240167.0000003418</v>
      </c>
      <c r="M6361" s="8">
        <f t="shared" si="496"/>
        <v>4002.7833333390299</v>
      </c>
      <c r="N6361" s="8">
        <f t="shared" si="497"/>
        <v>4002.7833333390299</v>
      </c>
      <c r="O6361" s="18">
        <v>1</v>
      </c>
      <c r="P6361" s="6" t="s">
        <v>10501</v>
      </c>
      <c r="Q6361" s="6" t="s">
        <v>24</v>
      </c>
    </row>
    <row r="6362" spans="1:17" ht="15">
      <c r="A6362" s="6" t="s">
        <v>17</v>
      </c>
      <c r="B6362" s="6" t="s">
        <v>41</v>
      </c>
      <c r="C6362" s="6" t="s">
        <v>42</v>
      </c>
      <c r="D6362" s="6" t="s">
        <v>10502</v>
      </c>
      <c r="E6362" s="6">
        <v>1</v>
      </c>
      <c r="F6362" s="6" t="s">
        <v>1970</v>
      </c>
      <c r="G6362" s="6" t="s">
        <v>22</v>
      </c>
      <c r="H6362" s="7">
        <v>43414.69127314815</v>
      </c>
      <c r="I6362" s="7">
        <v>43411.630682870367</v>
      </c>
      <c r="J6362" s="4">
        <f t="shared" si="498"/>
        <v>2018</v>
      </c>
      <c r="K6362" s="4">
        <f t="shared" si="499"/>
        <v>11</v>
      </c>
      <c r="L6362" s="6">
        <f t="shared" si="500"/>
        <v>264435.00000040513</v>
      </c>
      <c r="M6362" s="8">
        <f t="shared" si="496"/>
        <v>4407.2500000067521</v>
      </c>
      <c r="N6362" s="8">
        <f t="shared" si="497"/>
        <v>4407.2500000067521</v>
      </c>
      <c r="O6362" s="18">
        <v>1</v>
      </c>
      <c r="P6362" s="6" t="s">
        <v>10503</v>
      </c>
      <c r="Q6362" s="6" t="s">
        <v>24</v>
      </c>
    </row>
    <row r="6363" spans="1:17" ht="15">
      <c r="A6363" s="6" t="s">
        <v>17</v>
      </c>
      <c r="B6363" s="6" t="s">
        <v>41</v>
      </c>
      <c r="C6363" s="6" t="s">
        <v>42</v>
      </c>
      <c r="D6363" s="6" t="s">
        <v>10504</v>
      </c>
      <c r="E6363" s="6">
        <v>2</v>
      </c>
      <c r="F6363" s="6" t="s">
        <v>1970</v>
      </c>
      <c r="G6363" s="6" t="s">
        <v>22</v>
      </c>
      <c r="H6363" s="7">
        <v>43414.639513888891</v>
      </c>
      <c r="I6363" s="7">
        <v>43411.630682870367</v>
      </c>
      <c r="J6363" s="4">
        <f t="shared" si="498"/>
        <v>2018</v>
      </c>
      <c r="K6363" s="4">
        <f t="shared" si="499"/>
        <v>11</v>
      </c>
      <c r="L6363" s="6">
        <f t="shared" si="500"/>
        <v>259963.00000045449</v>
      </c>
      <c r="M6363" s="8">
        <f t="shared" si="496"/>
        <v>4332.7166666742414</v>
      </c>
      <c r="N6363" s="8">
        <f t="shared" si="497"/>
        <v>8665.4333333484828</v>
      </c>
      <c r="O6363" s="18">
        <v>1</v>
      </c>
      <c r="P6363" s="6" t="s">
        <v>10505</v>
      </c>
      <c r="Q6363" s="6" t="s">
        <v>24</v>
      </c>
    </row>
    <row r="6364" spans="1:17" ht="15">
      <c r="A6364" s="6" t="s">
        <v>17</v>
      </c>
      <c r="B6364" s="6" t="s">
        <v>41</v>
      </c>
      <c r="C6364" s="6" t="s">
        <v>42</v>
      </c>
      <c r="D6364" s="6" t="s">
        <v>10506</v>
      </c>
      <c r="E6364" s="6">
        <v>2</v>
      </c>
      <c r="F6364" s="6" t="s">
        <v>1970</v>
      </c>
      <c r="G6364" s="6" t="s">
        <v>22</v>
      </c>
      <c r="H6364" s="7">
        <v>43414.641400462962</v>
      </c>
      <c r="I6364" s="7">
        <v>43411.630682870367</v>
      </c>
      <c r="J6364" s="4">
        <f t="shared" si="498"/>
        <v>2018</v>
      </c>
      <c r="K6364" s="4">
        <f t="shared" si="499"/>
        <v>11</v>
      </c>
      <c r="L6364" s="6">
        <f t="shared" si="500"/>
        <v>260126.00000021048</v>
      </c>
      <c r="M6364" s="8">
        <f t="shared" si="496"/>
        <v>4335.4333333368413</v>
      </c>
      <c r="N6364" s="8">
        <f t="shared" si="497"/>
        <v>8670.8666666736826</v>
      </c>
      <c r="O6364" s="18">
        <v>1</v>
      </c>
      <c r="P6364" s="6" t="s">
        <v>10507</v>
      </c>
      <c r="Q6364" s="6" t="s">
        <v>24</v>
      </c>
    </row>
    <row r="6365" spans="1:17" ht="15">
      <c r="A6365" s="6" t="s">
        <v>17</v>
      </c>
      <c r="B6365" s="6" t="s">
        <v>41</v>
      </c>
      <c r="C6365" s="6" t="s">
        <v>42</v>
      </c>
      <c r="D6365" s="6" t="s">
        <v>1729</v>
      </c>
      <c r="E6365" s="6">
        <v>1</v>
      </c>
      <c r="F6365" s="6" t="s">
        <v>1970</v>
      </c>
      <c r="G6365" s="6" t="s">
        <v>22</v>
      </c>
      <c r="H6365" s="7">
        <v>43414.630960648145</v>
      </c>
      <c r="I6365" s="7">
        <v>43411.630682870367</v>
      </c>
      <c r="J6365" s="4">
        <f t="shared" si="498"/>
        <v>2018</v>
      </c>
      <c r="K6365" s="4">
        <f t="shared" si="499"/>
        <v>11</v>
      </c>
      <c r="L6365" s="6">
        <f t="shared" si="500"/>
        <v>259223.9999999525</v>
      </c>
      <c r="M6365" s="8">
        <f t="shared" si="496"/>
        <v>4320.3999999992084</v>
      </c>
      <c r="N6365" s="8">
        <f t="shared" si="497"/>
        <v>4320.3999999992084</v>
      </c>
      <c r="O6365" s="18">
        <v>1</v>
      </c>
      <c r="P6365" s="6" t="s">
        <v>10508</v>
      </c>
      <c r="Q6365" s="6" t="s">
        <v>24</v>
      </c>
    </row>
    <row r="6366" spans="1:17" ht="15">
      <c r="A6366" s="6" t="s">
        <v>17</v>
      </c>
      <c r="B6366" s="6" t="s">
        <v>41</v>
      </c>
      <c r="C6366" s="6" t="s">
        <v>42</v>
      </c>
      <c r="D6366" s="6" t="s">
        <v>518</v>
      </c>
      <c r="E6366" s="6">
        <v>10</v>
      </c>
      <c r="F6366" s="6" t="s">
        <v>1970</v>
      </c>
      <c r="G6366" s="6" t="s">
        <v>22</v>
      </c>
      <c r="H6366" s="7">
        <v>43414.630115740743</v>
      </c>
      <c r="I6366" s="7">
        <v>43411.630682870367</v>
      </c>
      <c r="J6366" s="4">
        <f t="shared" si="498"/>
        <v>2018</v>
      </c>
      <c r="K6366" s="4">
        <f t="shared" si="499"/>
        <v>11</v>
      </c>
      <c r="L6366" s="6">
        <f t="shared" si="500"/>
        <v>259151.00000048988</v>
      </c>
      <c r="M6366" s="8">
        <f t="shared" si="496"/>
        <v>4319.1833333414979</v>
      </c>
      <c r="N6366" s="8">
        <f t="shared" si="497"/>
        <v>43191.833333414979</v>
      </c>
      <c r="O6366" s="18">
        <v>1</v>
      </c>
      <c r="P6366" s="6" t="s">
        <v>10509</v>
      </c>
      <c r="Q6366" s="6" t="s">
        <v>24</v>
      </c>
    </row>
    <row r="6367" spans="1:17" ht="15">
      <c r="A6367" s="6" t="s">
        <v>17</v>
      </c>
      <c r="B6367" s="6" t="s">
        <v>41</v>
      </c>
      <c r="C6367" s="6" t="s">
        <v>42</v>
      </c>
      <c r="D6367" s="6" t="s">
        <v>10510</v>
      </c>
      <c r="E6367" s="6">
        <v>2</v>
      </c>
      <c r="F6367" s="6" t="s">
        <v>1970</v>
      </c>
      <c r="G6367" s="6" t="s">
        <v>22</v>
      </c>
      <c r="H6367" s="7">
        <v>43414.636435185188</v>
      </c>
      <c r="I6367" s="7">
        <v>43411.630682870367</v>
      </c>
      <c r="J6367" s="4">
        <f t="shared" si="498"/>
        <v>2018</v>
      </c>
      <c r="K6367" s="4">
        <f t="shared" si="499"/>
        <v>11</v>
      </c>
      <c r="L6367" s="6">
        <f t="shared" si="500"/>
        <v>259697.00000050943</v>
      </c>
      <c r="M6367" s="8">
        <f t="shared" si="496"/>
        <v>4328.2833333418239</v>
      </c>
      <c r="N6367" s="8">
        <f t="shared" si="497"/>
        <v>8656.5666666836478</v>
      </c>
      <c r="O6367" s="18">
        <v>1</v>
      </c>
      <c r="P6367" s="6" t="s">
        <v>10511</v>
      </c>
      <c r="Q6367" s="6" t="s">
        <v>24</v>
      </c>
    </row>
    <row r="6368" spans="1:17" ht="15">
      <c r="A6368" s="6" t="s">
        <v>17</v>
      </c>
      <c r="B6368" s="6" t="s">
        <v>41</v>
      </c>
      <c r="C6368" s="6" t="s">
        <v>42</v>
      </c>
      <c r="D6368" s="6" t="s">
        <v>10512</v>
      </c>
      <c r="E6368" s="6">
        <v>1</v>
      </c>
      <c r="F6368" s="6" t="s">
        <v>1970</v>
      </c>
      <c r="G6368" s="6" t="s">
        <v>22</v>
      </c>
      <c r="H6368" s="7">
        <v>43414.355000000003</v>
      </c>
      <c r="I6368" s="7">
        <v>43411.630682870367</v>
      </c>
      <c r="J6368" s="4">
        <f t="shared" si="498"/>
        <v>2018</v>
      </c>
      <c r="K6368" s="4">
        <f t="shared" si="499"/>
        <v>11</v>
      </c>
      <c r="L6368" s="6">
        <f t="shared" si="500"/>
        <v>235381.0000005411</v>
      </c>
      <c r="M6368" s="8">
        <f t="shared" si="496"/>
        <v>3923.016666675685</v>
      </c>
      <c r="N6368" s="8">
        <f t="shared" si="497"/>
        <v>3923.016666675685</v>
      </c>
      <c r="O6368" s="18">
        <v>1</v>
      </c>
      <c r="P6368" s="6" t="s">
        <v>10513</v>
      </c>
      <c r="Q6368" s="6" t="s">
        <v>24</v>
      </c>
    </row>
    <row r="6369" spans="1:17" ht="15">
      <c r="A6369" s="6" t="s">
        <v>17</v>
      </c>
      <c r="B6369" s="6" t="s">
        <v>41</v>
      </c>
      <c r="C6369" s="6" t="s">
        <v>42</v>
      </c>
      <c r="D6369" s="6" t="s">
        <v>5298</v>
      </c>
      <c r="E6369" s="6">
        <v>1</v>
      </c>
      <c r="F6369" s="6" t="s">
        <v>1970</v>
      </c>
      <c r="G6369" s="6" t="s">
        <v>22</v>
      </c>
      <c r="H6369" s="7">
        <v>43414.636770833335</v>
      </c>
      <c r="I6369" s="7">
        <v>43411.630682870367</v>
      </c>
      <c r="J6369" s="4">
        <f t="shared" si="498"/>
        <v>2018</v>
      </c>
      <c r="K6369" s="4">
        <f t="shared" si="499"/>
        <v>11</v>
      </c>
      <c r="L6369" s="6">
        <f t="shared" si="500"/>
        <v>259726.00000037346</v>
      </c>
      <c r="M6369" s="8">
        <f t="shared" si="496"/>
        <v>4328.766666672891</v>
      </c>
      <c r="N6369" s="8">
        <f t="shared" si="497"/>
        <v>4328.766666672891</v>
      </c>
      <c r="O6369" s="18">
        <v>1</v>
      </c>
      <c r="P6369" s="6" t="s">
        <v>10514</v>
      </c>
      <c r="Q6369" s="6" t="s">
        <v>24</v>
      </c>
    </row>
    <row r="6370" spans="1:17" ht="15">
      <c r="A6370" s="6" t="s">
        <v>17</v>
      </c>
      <c r="B6370" s="6" t="s">
        <v>41</v>
      </c>
      <c r="C6370" s="6" t="s">
        <v>42</v>
      </c>
      <c r="D6370" s="6" t="s">
        <v>9381</v>
      </c>
      <c r="E6370" s="6">
        <v>1</v>
      </c>
      <c r="F6370" s="6" t="s">
        <v>1970</v>
      </c>
      <c r="G6370" s="6" t="s">
        <v>22</v>
      </c>
      <c r="H6370" s="7">
        <v>43414.633576388886</v>
      </c>
      <c r="I6370" s="7">
        <v>43411.630682870367</v>
      </c>
      <c r="J6370" s="4">
        <f t="shared" si="498"/>
        <v>2018</v>
      </c>
      <c r="K6370" s="4">
        <f t="shared" si="499"/>
        <v>11</v>
      </c>
      <c r="L6370" s="6">
        <f t="shared" si="500"/>
        <v>259449.99999997672</v>
      </c>
      <c r="M6370" s="8">
        <f t="shared" si="496"/>
        <v>4324.1666666662786</v>
      </c>
      <c r="N6370" s="8">
        <f t="shared" si="497"/>
        <v>4324.1666666662786</v>
      </c>
      <c r="O6370" s="18">
        <v>1</v>
      </c>
      <c r="P6370" s="6" t="s">
        <v>10515</v>
      </c>
      <c r="Q6370" s="6" t="s">
        <v>24</v>
      </c>
    </row>
    <row r="6371" spans="1:17" ht="15">
      <c r="A6371" s="6" t="s">
        <v>17</v>
      </c>
      <c r="B6371" s="6" t="s">
        <v>41</v>
      </c>
      <c r="C6371" s="6" t="s">
        <v>42</v>
      </c>
      <c r="D6371" s="6" t="s">
        <v>10516</v>
      </c>
      <c r="E6371" s="6">
        <v>1</v>
      </c>
      <c r="F6371" s="6" t="s">
        <v>1970</v>
      </c>
      <c r="G6371" s="6" t="s">
        <v>22</v>
      </c>
      <c r="H6371" s="7">
        <v>43412.479409722226</v>
      </c>
      <c r="I6371" s="7">
        <v>43411.630682870367</v>
      </c>
      <c r="J6371" s="4">
        <f t="shared" si="498"/>
        <v>2018</v>
      </c>
      <c r="K6371" s="4">
        <f t="shared" si="499"/>
        <v>11</v>
      </c>
      <c r="L6371" s="6">
        <f t="shared" si="500"/>
        <v>73330.00000056345</v>
      </c>
      <c r="M6371" s="8">
        <f t="shared" si="496"/>
        <v>1222.1666666760575</v>
      </c>
      <c r="N6371" s="8">
        <f t="shared" si="497"/>
        <v>1222.1666666760575</v>
      </c>
      <c r="O6371" s="18">
        <v>1</v>
      </c>
      <c r="P6371" s="6" t="s">
        <v>10517</v>
      </c>
      <c r="Q6371" s="6" t="s">
        <v>24</v>
      </c>
    </row>
    <row r="6372" spans="1:17" ht="15">
      <c r="A6372" s="6" t="s">
        <v>17</v>
      </c>
      <c r="B6372" s="6" t="s">
        <v>41</v>
      </c>
      <c r="C6372" s="6" t="s">
        <v>42</v>
      </c>
      <c r="D6372" s="6" t="s">
        <v>10518</v>
      </c>
      <c r="E6372" s="6">
        <v>3</v>
      </c>
      <c r="F6372" s="6" t="s">
        <v>1970</v>
      </c>
      <c r="G6372" s="6" t="s">
        <v>22</v>
      </c>
      <c r="H6372" s="7">
        <v>43411.665671296294</v>
      </c>
      <c r="I6372" s="7">
        <v>43411.630682870367</v>
      </c>
      <c r="J6372" s="4">
        <f t="shared" si="498"/>
        <v>2018</v>
      </c>
      <c r="K6372" s="4">
        <f t="shared" si="499"/>
        <v>11</v>
      </c>
      <c r="L6372" s="6">
        <f t="shared" si="500"/>
        <v>3023.0000000679865</v>
      </c>
      <c r="M6372" s="8">
        <f t="shared" si="496"/>
        <v>50.383333334466442</v>
      </c>
      <c r="N6372" s="8">
        <f t="shared" si="497"/>
        <v>151.15000000339933</v>
      </c>
      <c r="O6372" s="18">
        <v>1</v>
      </c>
      <c r="P6372" s="6" t="s">
        <v>10519</v>
      </c>
      <c r="Q6372" s="6" t="s">
        <v>24</v>
      </c>
    </row>
    <row r="6373" spans="1:17" ht="15">
      <c r="A6373" s="6" t="s">
        <v>17</v>
      </c>
      <c r="B6373" s="6" t="s">
        <v>41</v>
      </c>
      <c r="C6373" s="6" t="s">
        <v>42</v>
      </c>
      <c r="D6373" s="6" t="s">
        <v>10520</v>
      </c>
      <c r="E6373" s="6">
        <v>1</v>
      </c>
      <c r="F6373" s="6" t="s">
        <v>1970</v>
      </c>
      <c r="G6373" s="6" t="s">
        <v>22</v>
      </c>
      <c r="H6373" s="7">
        <v>43412.62672453704</v>
      </c>
      <c r="I6373" s="7">
        <v>43411.630682870367</v>
      </c>
      <c r="J6373" s="4">
        <f t="shared" si="498"/>
        <v>2018</v>
      </c>
      <c r="K6373" s="4">
        <f t="shared" si="499"/>
        <v>11</v>
      </c>
      <c r="L6373" s="6">
        <f t="shared" si="500"/>
        <v>86058.000000519678</v>
      </c>
      <c r="M6373" s="8">
        <f t="shared" si="496"/>
        <v>1434.3000000086613</v>
      </c>
      <c r="N6373" s="8">
        <f t="shared" si="497"/>
        <v>1434.3000000086613</v>
      </c>
      <c r="O6373" s="18">
        <v>1</v>
      </c>
      <c r="P6373" s="6" t="s">
        <v>10521</v>
      </c>
      <c r="Q6373" s="6" t="s">
        <v>24</v>
      </c>
    </row>
    <row r="6374" spans="1:17" ht="15">
      <c r="A6374" s="6" t="s">
        <v>17</v>
      </c>
      <c r="B6374" s="6" t="s">
        <v>41</v>
      </c>
      <c r="C6374" s="6" t="s">
        <v>42</v>
      </c>
      <c r="D6374" s="6" t="s">
        <v>10522</v>
      </c>
      <c r="E6374" s="6">
        <v>2</v>
      </c>
      <c r="F6374" s="6" t="s">
        <v>1970</v>
      </c>
      <c r="G6374" s="6" t="s">
        <v>22</v>
      </c>
      <c r="H6374" s="7">
        <v>43414.624398148146</v>
      </c>
      <c r="I6374" s="7">
        <v>43411.630682870367</v>
      </c>
      <c r="J6374" s="4">
        <f t="shared" si="498"/>
        <v>2018</v>
      </c>
      <c r="K6374" s="4">
        <f t="shared" si="499"/>
        <v>11</v>
      </c>
      <c r="L6374" s="6">
        <f t="shared" si="500"/>
        <v>258657.00000005309</v>
      </c>
      <c r="M6374" s="8">
        <f t="shared" si="496"/>
        <v>4310.9500000008848</v>
      </c>
      <c r="N6374" s="8">
        <f t="shared" si="497"/>
        <v>8621.9000000017695</v>
      </c>
      <c r="O6374" s="18">
        <v>1</v>
      </c>
      <c r="P6374" s="6" t="s">
        <v>10523</v>
      </c>
      <c r="Q6374" s="6" t="s">
        <v>24</v>
      </c>
    </row>
    <row r="6375" spans="1:17" ht="15">
      <c r="A6375" s="6" t="s">
        <v>17</v>
      </c>
      <c r="B6375" s="6" t="s">
        <v>41</v>
      </c>
      <c r="C6375" s="6" t="s">
        <v>42</v>
      </c>
      <c r="D6375" s="6" t="s">
        <v>10524</v>
      </c>
      <c r="E6375" s="6">
        <v>2</v>
      </c>
      <c r="F6375" s="6" t="s">
        <v>1970</v>
      </c>
      <c r="G6375" s="6" t="s">
        <v>22</v>
      </c>
      <c r="H6375" s="7">
        <v>43414.632870370369</v>
      </c>
      <c r="I6375" s="7">
        <v>43411.630682870367</v>
      </c>
      <c r="J6375" s="4">
        <f t="shared" si="498"/>
        <v>2018</v>
      </c>
      <c r="K6375" s="4">
        <f t="shared" si="499"/>
        <v>11</v>
      </c>
      <c r="L6375" s="6">
        <f t="shared" si="500"/>
        <v>259389.00000017602</v>
      </c>
      <c r="M6375" s="8">
        <f t="shared" si="496"/>
        <v>4323.1500000029337</v>
      </c>
      <c r="N6375" s="8">
        <f t="shared" si="497"/>
        <v>8646.3000000058673</v>
      </c>
      <c r="O6375" s="18">
        <v>1</v>
      </c>
      <c r="P6375" s="6" t="s">
        <v>10525</v>
      </c>
      <c r="Q6375" s="6" t="s">
        <v>24</v>
      </c>
    </row>
    <row r="6376" spans="1:17" ht="15">
      <c r="A6376" s="6" t="s">
        <v>17</v>
      </c>
      <c r="B6376" s="6" t="s">
        <v>41</v>
      </c>
      <c r="C6376" s="6" t="s">
        <v>42</v>
      </c>
      <c r="D6376" s="6" t="s">
        <v>10526</v>
      </c>
      <c r="E6376" s="6">
        <v>1</v>
      </c>
      <c r="F6376" s="6" t="s">
        <v>1970</v>
      </c>
      <c r="G6376" s="6" t="s">
        <v>22</v>
      </c>
      <c r="H6376" s="7">
        <v>43414.629664351851</v>
      </c>
      <c r="I6376" s="7">
        <v>43411.630682870367</v>
      </c>
      <c r="J6376" s="4">
        <f t="shared" si="498"/>
        <v>2018</v>
      </c>
      <c r="K6376" s="4">
        <f t="shared" si="499"/>
        <v>11</v>
      </c>
      <c r="L6376" s="6">
        <f t="shared" si="500"/>
        <v>259112.00000017416</v>
      </c>
      <c r="M6376" s="8">
        <f t="shared" si="496"/>
        <v>4318.533333336236</v>
      </c>
      <c r="N6376" s="8">
        <f t="shared" si="497"/>
        <v>4318.533333336236</v>
      </c>
      <c r="O6376" s="18">
        <v>1</v>
      </c>
      <c r="P6376" s="6" t="s">
        <v>10527</v>
      </c>
      <c r="Q6376" s="6" t="s">
        <v>24</v>
      </c>
    </row>
    <row r="6377" spans="1:17" ht="15">
      <c r="A6377" s="6" t="s">
        <v>17</v>
      </c>
      <c r="B6377" s="6" t="s">
        <v>41</v>
      </c>
      <c r="C6377" s="6" t="s">
        <v>42</v>
      </c>
      <c r="D6377" s="6" t="s">
        <v>10528</v>
      </c>
      <c r="E6377" s="6">
        <v>7</v>
      </c>
      <c r="F6377" s="6" t="s">
        <v>1970</v>
      </c>
      <c r="G6377" s="6" t="s">
        <v>22</v>
      </c>
      <c r="H6377" s="7">
        <v>43414.690254629626</v>
      </c>
      <c r="I6377" s="7">
        <v>43411.630682870367</v>
      </c>
      <c r="J6377" s="4">
        <f t="shared" si="498"/>
        <v>2018</v>
      </c>
      <c r="K6377" s="4">
        <f t="shared" si="499"/>
        <v>11</v>
      </c>
      <c r="L6377" s="6">
        <f t="shared" si="500"/>
        <v>264346.99999995064</v>
      </c>
      <c r="M6377" s="8">
        <f t="shared" si="496"/>
        <v>4405.7833333325107</v>
      </c>
      <c r="N6377" s="8">
        <f t="shared" si="497"/>
        <v>30840.483333327575</v>
      </c>
      <c r="O6377" s="18">
        <v>1</v>
      </c>
      <c r="P6377" s="6" t="s">
        <v>10529</v>
      </c>
      <c r="Q6377" s="6" t="s">
        <v>24</v>
      </c>
    </row>
    <row r="6378" spans="1:17" ht="15">
      <c r="A6378" s="6" t="s">
        <v>17</v>
      </c>
      <c r="B6378" s="6" t="s">
        <v>41</v>
      </c>
      <c r="C6378" s="6" t="s">
        <v>42</v>
      </c>
      <c r="D6378" s="6" t="s">
        <v>651</v>
      </c>
      <c r="E6378" s="6">
        <v>2</v>
      </c>
      <c r="F6378" s="6" t="s">
        <v>1970</v>
      </c>
      <c r="G6378" s="6" t="s">
        <v>22</v>
      </c>
      <c r="H6378" s="7">
        <v>43411.692303240743</v>
      </c>
      <c r="I6378" s="7">
        <v>43411.650000000001</v>
      </c>
      <c r="J6378" s="4">
        <f t="shared" si="498"/>
        <v>2018</v>
      </c>
      <c r="K6378" s="4">
        <f t="shared" si="499"/>
        <v>11</v>
      </c>
      <c r="L6378" s="6">
        <f t="shared" si="500"/>
        <v>3655.0000000745058</v>
      </c>
      <c r="M6378" s="8">
        <f t="shared" si="496"/>
        <v>60.91666666790843</v>
      </c>
      <c r="N6378" s="8">
        <f t="shared" si="497"/>
        <v>121.83333333581686</v>
      </c>
      <c r="O6378" s="18">
        <v>1</v>
      </c>
      <c r="P6378" s="6" t="s">
        <v>10530</v>
      </c>
      <c r="Q6378" s="6" t="s">
        <v>24</v>
      </c>
    </row>
    <row r="6379" spans="1:17" ht="15">
      <c r="A6379" s="6" t="s">
        <v>17</v>
      </c>
      <c r="B6379" s="6" t="s">
        <v>18</v>
      </c>
      <c r="C6379" s="6" t="s">
        <v>35</v>
      </c>
      <c r="D6379" s="6" t="s">
        <v>10531</v>
      </c>
      <c r="E6379" s="6">
        <v>1</v>
      </c>
      <c r="F6379" s="6" t="s">
        <v>1970</v>
      </c>
      <c r="G6379" s="6" t="s">
        <v>22</v>
      </c>
      <c r="H6379" s="7">
        <v>43414.336111111108</v>
      </c>
      <c r="I6379" s="7">
        <v>43411.650625000002</v>
      </c>
      <c r="J6379" s="4">
        <f t="shared" si="498"/>
        <v>2018</v>
      </c>
      <c r="K6379" s="4">
        <f t="shared" si="499"/>
        <v>11</v>
      </c>
      <c r="L6379" s="6">
        <f t="shared" si="500"/>
        <v>232025.99999955855</v>
      </c>
      <c r="M6379" s="8">
        <f t="shared" si="496"/>
        <v>3867.0999999926426</v>
      </c>
      <c r="N6379" s="8">
        <f t="shared" si="497"/>
        <v>3867.0999999926426</v>
      </c>
      <c r="O6379" s="18">
        <v>1</v>
      </c>
      <c r="P6379" s="6" t="s">
        <v>10532</v>
      </c>
      <c r="Q6379" s="6" t="s">
        <v>24</v>
      </c>
    </row>
    <row r="6380" spans="1:17" ht="15">
      <c r="A6380" s="6" t="s">
        <v>17</v>
      </c>
      <c r="B6380" s="6" t="s">
        <v>18</v>
      </c>
      <c r="C6380" s="6" t="s">
        <v>19</v>
      </c>
      <c r="D6380" s="6" t="s">
        <v>10533</v>
      </c>
      <c r="E6380" s="6">
        <v>1</v>
      </c>
      <c r="F6380" s="6" t="s">
        <v>1970</v>
      </c>
      <c r="G6380" s="6" t="s">
        <v>22</v>
      </c>
      <c r="H6380" s="7">
        <v>43412.474999999999</v>
      </c>
      <c r="I6380" s="7">
        <v>43411.664583333331</v>
      </c>
      <c r="J6380" s="4">
        <f t="shared" si="498"/>
        <v>2018</v>
      </c>
      <c r="K6380" s="4">
        <f t="shared" si="499"/>
        <v>11</v>
      </c>
      <c r="L6380" s="6">
        <f t="shared" si="500"/>
        <v>70020.00000004191</v>
      </c>
      <c r="M6380" s="8">
        <f t="shared" si="496"/>
        <v>1167.0000000006985</v>
      </c>
      <c r="N6380" s="8">
        <f t="shared" si="497"/>
        <v>1167.0000000006985</v>
      </c>
      <c r="O6380" s="18">
        <v>1</v>
      </c>
      <c r="P6380" s="6" t="s">
        <v>10534</v>
      </c>
      <c r="Q6380" s="6" t="s">
        <v>24</v>
      </c>
    </row>
    <row r="6381" spans="1:17" ht="15">
      <c r="A6381" s="6" t="s">
        <v>17</v>
      </c>
      <c r="B6381" s="6" t="s">
        <v>41</v>
      </c>
      <c r="C6381" s="6" t="s">
        <v>62</v>
      </c>
      <c r="D6381" s="6" t="s">
        <v>10535</v>
      </c>
      <c r="E6381" s="6">
        <v>1</v>
      </c>
      <c r="F6381" s="6" t="s">
        <v>1970</v>
      </c>
      <c r="G6381" s="6" t="s">
        <v>22</v>
      </c>
      <c r="H6381" s="7">
        <v>43412.772916666669</v>
      </c>
      <c r="I6381" s="7">
        <v>43411.682638888888</v>
      </c>
      <c r="J6381" s="4">
        <f t="shared" si="498"/>
        <v>2018</v>
      </c>
      <c r="K6381" s="4">
        <f t="shared" si="499"/>
        <v>11</v>
      </c>
      <c r="L6381" s="6">
        <f t="shared" si="500"/>
        <v>94200.000000279397</v>
      </c>
      <c r="M6381" s="8">
        <f t="shared" si="496"/>
        <v>1570.0000000046566</v>
      </c>
      <c r="N6381" s="8">
        <f t="shared" si="497"/>
        <v>1570.0000000046566</v>
      </c>
      <c r="O6381" s="18">
        <v>1</v>
      </c>
      <c r="P6381" s="6" t="s">
        <v>10536</v>
      </c>
      <c r="Q6381" s="6" t="s">
        <v>24</v>
      </c>
    </row>
    <row r="6382" spans="1:17" ht="15">
      <c r="A6382" s="6" t="s">
        <v>17</v>
      </c>
      <c r="B6382" s="6" t="s">
        <v>41</v>
      </c>
      <c r="C6382" s="6" t="s">
        <v>135</v>
      </c>
      <c r="D6382" s="6" t="s">
        <v>9795</v>
      </c>
      <c r="E6382" s="6">
        <v>1</v>
      </c>
      <c r="F6382" s="6" t="s">
        <v>1970</v>
      </c>
      <c r="G6382" s="6" t="s">
        <v>22</v>
      </c>
      <c r="H6382" s="7">
        <v>43417.758113425924</v>
      </c>
      <c r="I6382" s="7">
        <v>43411.697222222225</v>
      </c>
      <c r="J6382" s="4">
        <f t="shared" si="498"/>
        <v>2018</v>
      </c>
      <c r="K6382" s="4">
        <f t="shared" si="499"/>
        <v>11</v>
      </c>
      <c r="L6382" s="6">
        <f t="shared" si="500"/>
        <v>523660.99999956787</v>
      </c>
      <c r="M6382" s="8">
        <f t="shared" si="496"/>
        <v>8727.6833333261311</v>
      </c>
      <c r="N6382" s="8">
        <f t="shared" si="497"/>
        <v>8727.6833333261311</v>
      </c>
      <c r="O6382" s="18">
        <v>1</v>
      </c>
      <c r="P6382" s="6" t="s">
        <v>10537</v>
      </c>
      <c r="Q6382" s="6" t="s">
        <v>24</v>
      </c>
    </row>
    <row r="6383" spans="1:17" ht="15">
      <c r="A6383" s="6" t="s">
        <v>17</v>
      </c>
      <c r="B6383" s="6" t="s">
        <v>41</v>
      </c>
      <c r="C6383" s="6" t="s">
        <v>42</v>
      </c>
      <c r="D6383" s="6" t="s">
        <v>1441</v>
      </c>
      <c r="E6383" s="6">
        <v>1</v>
      </c>
      <c r="F6383" s="6" t="s">
        <v>1970</v>
      </c>
      <c r="G6383" s="6" t="s">
        <v>22</v>
      </c>
      <c r="H6383" s="7">
        <v>43412.036111111112</v>
      </c>
      <c r="I6383" s="7">
        <v>43411.88958333333</v>
      </c>
      <c r="J6383" s="4">
        <f t="shared" si="498"/>
        <v>2018</v>
      </c>
      <c r="K6383" s="4">
        <f t="shared" si="499"/>
        <v>11</v>
      </c>
      <c r="L6383" s="6">
        <f t="shared" si="500"/>
        <v>12660.000000405125</v>
      </c>
      <c r="M6383" s="8">
        <f t="shared" si="496"/>
        <v>211.00000000675209</v>
      </c>
      <c r="N6383" s="8">
        <f t="shared" si="497"/>
        <v>211.00000000675209</v>
      </c>
      <c r="O6383" s="18">
        <v>1</v>
      </c>
      <c r="P6383" s="6" t="s">
        <v>10538</v>
      </c>
      <c r="Q6383" s="6" t="s">
        <v>24</v>
      </c>
    </row>
    <row r="6384" spans="1:17" ht="15">
      <c r="A6384" s="6" t="s">
        <v>17</v>
      </c>
      <c r="B6384" s="6" t="s">
        <v>18</v>
      </c>
      <c r="C6384" s="6" t="s">
        <v>38</v>
      </c>
      <c r="D6384" s="6" t="s">
        <v>10539</v>
      </c>
      <c r="E6384" s="6">
        <v>11</v>
      </c>
      <c r="F6384" s="6" t="s">
        <v>33</v>
      </c>
      <c r="G6384" s="6" t="s">
        <v>22</v>
      </c>
      <c r="H6384" s="7">
        <v>43295.489907407406</v>
      </c>
      <c r="I6384" s="7">
        <v>43295.424305555556</v>
      </c>
      <c r="J6384" s="4">
        <f t="shared" si="498"/>
        <v>2018</v>
      </c>
      <c r="K6384" s="4">
        <f t="shared" si="499"/>
        <v>7</v>
      </c>
      <c r="L6384" s="6">
        <f t="shared" si="500"/>
        <v>5667.9999997839332</v>
      </c>
      <c r="M6384" s="8">
        <f t="shared" si="496"/>
        <v>94.466666663065553</v>
      </c>
      <c r="N6384" s="8">
        <f t="shared" si="497"/>
        <v>1039.1333332937211</v>
      </c>
      <c r="O6384" s="18">
        <v>1</v>
      </c>
      <c r="P6384" s="6" t="s">
        <v>10540</v>
      </c>
      <c r="Q6384" s="6" t="s">
        <v>24</v>
      </c>
    </row>
    <row r="6385" spans="1:17" ht="15">
      <c r="A6385" s="6" t="s">
        <v>17</v>
      </c>
      <c r="B6385" s="6" t="s">
        <v>18</v>
      </c>
      <c r="C6385" s="6" t="s">
        <v>38</v>
      </c>
      <c r="D6385" s="6" t="s">
        <v>10541</v>
      </c>
      <c r="E6385" s="6">
        <v>1</v>
      </c>
      <c r="F6385" s="6" t="s">
        <v>1970</v>
      </c>
      <c r="G6385" s="6" t="s">
        <v>97</v>
      </c>
      <c r="H6385" s="7">
        <v>43412.774305555555</v>
      </c>
      <c r="I6385" s="7">
        <v>43411.920138888891</v>
      </c>
      <c r="J6385" s="4">
        <f t="shared" si="498"/>
        <v>2018</v>
      </c>
      <c r="K6385" s="4">
        <f t="shared" si="499"/>
        <v>11</v>
      </c>
      <c r="L6385" s="6">
        <f t="shared" si="500"/>
        <v>73799.999999790452</v>
      </c>
      <c r="M6385" s="8">
        <f t="shared" si="496"/>
        <v>1229.9999999965075</v>
      </c>
      <c r="N6385" s="8">
        <f t="shared" si="497"/>
        <v>1229.9999999965075</v>
      </c>
      <c r="O6385" s="18">
        <v>1</v>
      </c>
      <c r="P6385" s="6" t="s">
        <v>10542</v>
      </c>
      <c r="Q6385" s="6" t="s">
        <v>24</v>
      </c>
    </row>
    <row r="6386" spans="1:17" ht="15">
      <c r="A6386" s="6" t="s">
        <v>17</v>
      </c>
      <c r="B6386" s="6" t="s">
        <v>140</v>
      </c>
      <c r="C6386" s="6" t="s">
        <v>141</v>
      </c>
      <c r="D6386" s="6" t="s">
        <v>142</v>
      </c>
      <c r="E6386" s="6">
        <v>233</v>
      </c>
      <c r="F6386" s="6" t="s">
        <v>1970</v>
      </c>
      <c r="G6386" s="6" t="s">
        <v>22</v>
      </c>
      <c r="H6386" s="7">
        <v>43412.34375</v>
      </c>
      <c r="I6386" s="7">
        <v>43411.9375</v>
      </c>
      <c r="J6386" s="4">
        <f t="shared" si="498"/>
        <v>2018</v>
      </c>
      <c r="K6386" s="4">
        <f t="shared" si="499"/>
        <v>11</v>
      </c>
      <c r="L6386" s="6">
        <f t="shared" si="500"/>
        <v>35100</v>
      </c>
      <c r="M6386" s="8">
        <f t="shared" si="496"/>
        <v>585</v>
      </c>
      <c r="N6386" s="8">
        <f t="shared" si="497"/>
        <v>136305</v>
      </c>
      <c r="O6386" s="18">
        <v>1</v>
      </c>
      <c r="P6386" s="6" t="s">
        <v>10543</v>
      </c>
      <c r="Q6386" s="6" t="s">
        <v>24</v>
      </c>
    </row>
    <row r="6387" spans="1:17" ht="15">
      <c r="A6387" s="6" t="s">
        <v>17</v>
      </c>
      <c r="B6387" s="6" t="s">
        <v>41</v>
      </c>
      <c r="C6387" s="6" t="s">
        <v>62</v>
      </c>
      <c r="D6387" s="6" t="s">
        <v>2103</v>
      </c>
      <c r="E6387" s="6">
        <v>14</v>
      </c>
      <c r="F6387" s="6" t="s">
        <v>1970</v>
      </c>
      <c r="G6387" s="6" t="s">
        <v>22</v>
      </c>
      <c r="H6387" s="7">
        <v>43414.62909722222</v>
      </c>
      <c r="I6387" s="7">
        <v>43412.026388888888</v>
      </c>
      <c r="J6387" s="4">
        <f t="shared" si="498"/>
        <v>2018</v>
      </c>
      <c r="K6387" s="4">
        <f t="shared" si="499"/>
        <v>11</v>
      </c>
      <c r="L6387" s="6">
        <f t="shared" si="500"/>
        <v>224873.99999988265</v>
      </c>
      <c r="M6387" s="8">
        <f t="shared" si="496"/>
        <v>3747.8999999980442</v>
      </c>
      <c r="N6387" s="8">
        <f t="shared" si="497"/>
        <v>52470.599999972619</v>
      </c>
      <c r="O6387" s="18">
        <v>1</v>
      </c>
      <c r="P6387" s="6" t="s">
        <v>10544</v>
      </c>
      <c r="Q6387" s="6" t="s">
        <v>24</v>
      </c>
    </row>
    <row r="6388" spans="1:17" ht="15">
      <c r="A6388" s="6" t="s">
        <v>17</v>
      </c>
      <c r="B6388" s="6" t="s">
        <v>41</v>
      </c>
      <c r="C6388" s="6" t="s">
        <v>129</v>
      </c>
      <c r="D6388" s="6" t="s">
        <v>8073</v>
      </c>
      <c r="E6388" s="6">
        <v>3</v>
      </c>
      <c r="F6388" s="6" t="s">
        <v>1970</v>
      </c>
      <c r="G6388" s="6" t="s">
        <v>22</v>
      </c>
      <c r="H6388" s="7">
        <v>43412.344444444447</v>
      </c>
      <c r="I6388" s="7">
        <v>43412.297222222223</v>
      </c>
      <c r="J6388" s="4">
        <f t="shared" si="498"/>
        <v>2018</v>
      </c>
      <c r="K6388" s="4">
        <f t="shared" si="499"/>
        <v>11</v>
      </c>
      <c r="L6388" s="6">
        <f t="shared" si="500"/>
        <v>4080.0000000977889</v>
      </c>
      <c r="M6388" s="8">
        <f t="shared" si="496"/>
        <v>68.000000001629815</v>
      </c>
      <c r="N6388" s="8">
        <f t="shared" si="497"/>
        <v>204.00000000488944</v>
      </c>
      <c r="O6388" s="18">
        <v>1</v>
      </c>
      <c r="P6388" s="6" t="s">
        <v>10545</v>
      </c>
      <c r="Q6388" s="6" t="s">
        <v>24</v>
      </c>
    </row>
    <row r="6389" spans="1:17" ht="15">
      <c r="A6389" s="6" t="s">
        <v>17</v>
      </c>
      <c r="B6389" s="6" t="s">
        <v>41</v>
      </c>
      <c r="C6389" s="6" t="s">
        <v>42</v>
      </c>
      <c r="D6389" s="6" t="s">
        <v>10546</v>
      </c>
      <c r="E6389" s="6">
        <v>1</v>
      </c>
      <c r="F6389" s="6" t="s">
        <v>1970</v>
      </c>
      <c r="G6389" s="6" t="s">
        <v>22</v>
      </c>
      <c r="H6389" s="7">
        <v>43412.623611111114</v>
      </c>
      <c r="I6389" s="7">
        <v>43412.318749999999</v>
      </c>
      <c r="J6389" s="4">
        <f t="shared" si="498"/>
        <v>2018</v>
      </c>
      <c r="K6389" s="4">
        <f t="shared" si="499"/>
        <v>11</v>
      </c>
      <c r="L6389" s="6">
        <f t="shared" si="500"/>
        <v>26340.000000363216</v>
      </c>
      <c r="M6389" s="8">
        <f t="shared" si="496"/>
        <v>439.0000000060536</v>
      </c>
      <c r="N6389" s="8">
        <f t="shared" si="497"/>
        <v>439.0000000060536</v>
      </c>
      <c r="O6389" s="18">
        <v>1</v>
      </c>
      <c r="P6389" s="6" t="s">
        <v>10547</v>
      </c>
      <c r="Q6389" s="6" t="s">
        <v>24</v>
      </c>
    </row>
    <row r="6390" spans="1:17" ht="15">
      <c r="A6390" s="6" t="s">
        <v>29</v>
      </c>
      <c r="B6390" s="6" t="s">
        <v>30</v>
      </c>
      <c r="C6390" s="6" t="s">
        <v>171</v>
      </c>
      <c r="D6390" s="6" t="s">
        <v>6803</v>
      </c>
      <c r="E6390" s="6">
        <v>3</v>
      </c>
      <c r="F6390" s="6" t="s">
        <v>27</v>
      </c>
      <c r="G6390" s="6" t="s">
        <v>22</v>
      </c>
      <c r="H6390" s="7">
        <v>43412.385925925926</v>
      </c>
      <c r="I6390" s="7">
        <v>43412.336111111108</v>
      </c>
      <c r="J6390" s="4">
        <f t="shared" si="498"/>
        <v>2018</v>
      </c>
      <c r="K6390" s="4">
        <f t="shared" si="499"/>
        <v>11</v>
      </c>
      <c r="L6390" s="6">
        <f t="shared" si="500"/>
        <v>4304.0000002831221</v>
      </c>
      <c r="M6390" s="8">
        <f t="shared" si="496"/>
        <v>71.733333338052034</v>
      </c>
      <c r="N6390" s="8">
        <f t="shared" si="497"/>
        <v>215.2000000141561</v>
      </c>
      <c r="O6390" s="18">
        <v>1</v>
      </c>
      <c r="P6390" s="6" t="s">
        <v>10548</v>
      </c>
      <c r="Q6390" s="6" t="s">
        <v>24</v>
      </c>
    </row>
    <row r="6391" spans="1:17" ht="15">
      <c r="A6391" s="6" t="s">
        <v>17</v>
      </c>
      <c r="B6391" s="6" t="s">
        <v>140</v>
      </c>
      <c r="C6391" s="6" t="s">
        <v>141</v>
      </c>
      <c r="D6391" s="6" t="s">
        <v>296</v>
      </c>
      <c r="E6391" s="6">
        <v>13</v>
      </c>
      <c r="F6391" s="6" t="s">
        <v>1970</v>
      </c>
      <c r="G6391" s="6" t="s">
        <v>22</v>
      </c>
      <c r="H6391" s="7">
        <v>43412.375081018516</v>
      </c>
      <c r="I6391" s="7">
        <v>43412.34375</v>
      </c>
      <c r="J6391" s="4">
        <f t="shared" si="498"/>
        <v>2018</v>
      </c>
      <c r="K6391" s="4">
        <f t="shared" si="499"/>
        <v>11</v>
      </c>
      <c r="L6391" s="6">
        <f t="shared" si="500"/>
        <v>2706.9999997504056</v>
      </c>
      <c r="M6391" s="8">
        <f t="shared" si="496"/>
        <v>45.116666662506759</v>
      </c>
      <c r="N6391" s="8">
        <f t="shared" si="497"/>
        <v>586.51666661258787</v>
      </c>
      <c r="O6391" s="18">
        <v>1</v>
      </c>
      <c r="P6391" s="6" t="s">
        <v>10549</v>
      </c>
      <c r="Q6391" s="6" t="s">
        <v>24</v>
      </c>
    </row>
    <row r="6392" spans="1:17" ht="15">
      <c r="A6392" s="6" t="s">
        <v>17</v>
      </c>
      <c r="B6392" s="6" t="s">
        <v>140</v>
      </c>
      <c r="C6392" s="6" t="s">
        <v>141</v>
      </c>
      <c r="D6392" s="6" t="s">
        <v>8447</v>
      </c>
      <c r="E6392" s="6">
        <v>1</v>
      </c>
      <c r="F6392" s="6" t="s">
        <v>1970</v>
      </c>
      <c r="G6392" s="6" t="s">
        <v>22</v>
      </c>
      <c r="H6392" s="7">
        <v>43415.370219907411</v>
      </c>
      <c r="I6392" s="7">
        <v>43412.375081018516</v>
      </c>
      <c r="J6392" s="4">
        <f t="shared" si="498"/>
        <v>2018</v>
      </c>
      <c r="K6392" s="4">
        <f t="shared" si="499"/>
        <v>11</v>
      </c>
      <c r="L6392" s="6">
        <f t="shared" si="500"/>
        <v>258780.00000051688</v>
      </c>
      <c r="M6392" s="8">
        <f t="shared" si="496"/>
        <v>4313.0000000086147</v>
      </c>
      <c r="N6392" s="8">
        <f t="shared" si="497"/>
        <v>4313.0000000086147</v>
      </c>
      <c r="O6392" s="18">
        <v>1</v>
      </c>
      <c r="P6392" s="6" t="s">
        <v>10550</v>
      </c>
      <c r="Q6392" s="6" t="s">
        <v>24</v>
      </c>
    </row>
    <row r="6393" spans="1:17" ht="15">
      <c r="A6393" s="6" t="s">
        <v>17</v>
      </c>
      <c r="B6393" s="6" t="s">
        <v>140</v>
      </c>
      <c r="C6393" s="6" t="s">
        <v>141</v>
      </c>
      <c r="D6393" s="6" t="s">
        <v>10551</v>
      </c>
      <c r="E6393" s="6">
        <v>1</v>
      </c>
      <c r="F6393" s="6" t="s">
        <v>1970</v>
      </c>
      <c r="G6393" s="6" t="s">
        <v>22</v>
      </c>
      <c r="H6393" s="7">
        <v>43412.556168981479</v>
      </c>
      <c r="I6393" s="7">
        <v>43412.386805555558</v>
      </c>
      <c r="J6393" s="4">
        <f t="shared" si="498"/>
        <v>2018</v>
      </c>
      <c r="K6393" s="4">
        <f t="shared" si="499"/>
        <v>11</v>
      </c>
      <c r="L6393" s="6">
        <f t="shared" si="500"/>
        <v>14632.999999565072</v>
      </c>
      <c r="M6393" s="8">
        <f t="shared" si="496"/>
        <v>243.88333332608454</v>
      </c>
      <c r="N6393" s="8">
        <f t="shared" si="497"/>
        <v>243.88333332608454</v>
      </c>
      <c r="O6393" s="18">
        <v>1</v>
      </c>
      <c r="P6393" s="6" t="s">
        <v>10552</v>
      </c>
      <c r="Q6393" s="6" t="s">
        <v>24</v>
      </c>
    </row>
    <row r="6394" spans="1:17" ht="15">
      <c r="A6394" s="6" t="s">
        <v>17</v>
      </c>
      <c r="B6394" s="6" t="s">
        <v>55</v>
      </c>
      <c r="C6394" s="6" t="s">
        <v>59</v>
      </c>
      <c r="D6394" s="6" t="s">
        <v>9510</v>
      </c>
      <c r="E6394" s="6">
        <v>1</v>
      </c>
      <c r="F6394" s="6" t="s">
        <v>1970</v>
      </c>
      <c r="G6394" s="6" t="s">
        <v>22</v>
      </c>
      <c r="H6394" s="7">
        <v>43413.395011574074</v>
      </c>
      <c r="I6394" s="7">
        <v>43412.403900462959</v>
      </c>
      <c r="J6394" s="4">
        <f t="shared" si="498"/>
        <v>2018</v>
      </c>
      <c r="K6394" s="4">
        <f t="shared" si="499"/>
        <v>11</v>
      </c>
      <c r="L6394" s="6">
        <f t="shared" si="500"/>
        <v>85632.000000262633</v>
      </c>
      <c r="M6394" s="8">
        <f t="shared" si="496"/>
        <v>1427.2000000043772</v>
      </c>
      <c r="N6394" s="8">
        <f t="shared" si="497"/>
        <v>1427.2000000043772</v>
      </c>
      <c r="O6394" s="18">
        <v>1</v>
      </c>
      <c r="P6394" s="6" t="s">
        <v>10553</v>
      </c>
      <c r="Q6394" s="6" t="s">
        <v>24</v>
      </c>
    </row>
    <row r="6395" spans="1:17" ht="15">
      <c r="A6395" s="6" t="s">
        <v>17</v>
      </c>
      <c r="B6395" s="6" t="s">
        <v>140</v>
      </c>
      <c r="C6395" s="6" t="s">
        <v>141</v>
      </c>
      <c r="D6395" s="6" t="s">
        <v>10554</v>
      </c>
      <c r="E6395" s="6">
        <v>1</v>
      </c>
      <c r="F6395" s="6" t="s">
        <v>1970</v>
      </c>
      <c r="G6395" s="6" t="s">
        <v>22</v>
      </c>
      <c r="H6395" s="7">
        <v>43412.555358796293</v>
      </c>
      <c r="I6395" s="7">
        <v>43412.405555555553</v>
      </c>
      <c r="J6395" s="4">
        <f t="shared" si="498"/>
        <v>2018</v>
      </c>
      <c r="K6395" s="4">
        <f t="shared" si="499"/>
        <v>11</v>
      </c>
      <c r="L6395" s="6">
        <f t="shared" si="500"/>
        <v>12942.999999923632</v>
      </c>
      <c r="M6395" s="8">
        <f t="shared" si="496"/>
        <v>215.71666666539386</v>
      </c>
      <c r="N6395" s="8">
        <f t="shared" si="497"/>
        <v>215.71666666539386</v>
      </c>
      <c r="O6395" s="18">
        <v>1</v>
      </c>
      <c r="P6395" s="6" t="s">
        <v>10555</v>
      </c>
      <c r="Q6395" s="6" t="s">
        <v>24</v>
      </c>
    </row>
    <row r="6396" spans="1:17" ht="15">
      <c r="A6396" s="6" t="s">
        <v>17</v>
      </c>
      <c r="B6396" s="6" t="s">
        <v>41</v>
      </c>
      <c r="C6396" s="6" t="s">
        <v>42</v>
      </c>
      <c r="D6396" s="6" t="s">
        <v>2698</v>
      </c>
      <c r="E6396" s="6">
        <v>5</v>
      </c>
      <c r="F6396" s="6" t="s">
        <v>1970</v>
      </c>
      <c r="G6396" s="6" t="s">
        <v>22</v>
      </c>
      <c r="H6396" s="7">
        <v>43412.478472222225</v>
      </c>
      <c r="I6396" s="7">
        <v>43412.426388888889</v>
      </c>
      <c r="J6396" s="4">
        <f t="shared" si="498"/>
        <v>2018</v>
      </c>
      <c r="K6396" s="4">
        <f t="shared" si="499"/>
        <v>11</v>
      </c>
      <c r="L6396" s="6">
        <f t="shared" si="500"/>
        <v>4500.0000002095476</v>
      </c>
      <c r="M6396" s="8">
        <f t="shared" si="496"/>
        <v>75.00000000349246</v>
      </c>
      <c r="N6396" s="8">
        <f t="shared" si="497"/>
        <v>375.0000000174623</v>
      </c>
      <c r="O6396" s="18">
        <v>1</v>
      </c>
      <c r="P6396" s="6" t="s">
        <v>10556</v>
      </c>
      <c r="Q6396" s="6" t="s">
        <v>24</v>
      </c>
    </row>
    <row r="6397" spans="1:17" ht="15">
      <c r="A6397" s="6" t="s">
        <v>17</v>
      </c>
      <c r="B6397" s="6" t="s">
        <v>18</v>
      </c>
      <c r="C6397" s="6" t="s">
        <v>19</v>
      </c>
      <c r="D6397" s="6" t="s">
        <v>10557</v>
      </c>
      <c r="E6397" s="6">
        <v>1</v>
      </c>
      <c r="F6397" s="6" t="s">
        <v>1970</v>
      </c>
      <c r="G6397" s="6" t="s">
        <v>22</v>
      </c>
      <c r="H6397" s="7">
        <v>43412.609027777777</v>
      </c>
      <c r="I6397" s="7">
        <v>43412.431944444441</v>
      </c>
      <c r="J6397" s="4">
        <f t="shared" si="498"/>
        <v>2018</v>
      </c>
      <c r="K6397" s="4">
        <f t="shared" si="499"/>
        <v>11</v>
      </c>
      <c r="L6397" s="6">
        <f t="shared" si="500"/>
        <v>15300.000000209548</v>
      </c>
      <c r="M6397" s="8">
        <f t="shared" si="496"/>
        <v>255.00000000349246</v>
      </c>
      <c r="N6397" s="8">
        <f t="shared" si="497"/>
        <v>255.00000000349246</v>
      </c>
      <c r="O6397" s="18">
        <v>1</v>
      </c>
      <c r="P6397" s="6" t="s">
        <v>10558</v>
      </c>
      <c r="Q6397" s="6" t="s">
        <v>24</v>
      </c>
    </row>
    <row r="6398" spans="1:17" ht="15">
      <c r="A6398" s="6" t="s">
        <v>17</v>
      </c>
      <c r="B6398" s="6" t="s">
        <v>18</v>
      </c>
      <c r="C6398" s="6" t="s">
        <v>25</v>
      </c>
      <c r="D6398" s="6" t="s">
        <v>10559</v>
      </c>
      <c r="E6398" s="6">
        <v>1</v>
      </c>
      <c r="F6398" s="6" t="s">
        <v>1970</v>
      </c>
      <c r="G6398" s="6" t="s">
        <v>22</v>
      </c>
      <c r="H6398" s="7">
        <v>43412.609722222223</v>
      </c>
      <c r="I6398" s="7">
        <v>43412.440972222219</v>
      </c>
      <c r="J6398" s="4">
        <f t="shared" si="498"/>
        <v>2018</v>
      </c>
      <c r="K6398" s="4">
        <f t="shared" si="499"/>
        <v>11</v>
      </c>
      <c r="L6398" s="6">
        <f t="shared" si="500"/>
        <v>14580.000000377186</v>
      </c>
      <c r="M6398" s="8">
        <f t="shared" si="496"/>
        <v>243.00000000628643</v>
      </c>
      <c r="N6398" s="8">
        <f t="shared" si="497"/>
        <v>243.00000000628643</v>
      </c>
      <c r="O6398" s="18">
        <v>1</v>
      </c>
      <c r="P6398" s="6" t="s">
        <v>10560</v>
      </c>
      <c r="Q6398" s="6" t="s">
        <v>24</v>
      </c>
    </row>
    <row r="6399" spans="1:17" ht="15">
      <c r="A6399" s="6" t="s">
        <v>17</v>
      </c>
      <c r="B6399" s="6" t="s">
        <v>47</v>
      </c>
      <c r="C6399" s="6" t="s">
        <v>52</v>
      </c>
      <c r="D6399" s="6" t="s">
        <v>10561</v>
      </c>
      <c r="E6399" s="6">
        <v>1</v>
      </c>
      <c r="F6399" s="6" t="s">
        <v>1970</v>
      </c>
      <c r="G6399" s="6" t="s">
        <v>22</v>
      </c>
      <c r="H6399" s="7">
        <v>43412.62777777778</v>
      </c>
      <c r="I6399" s="7">
        <v>43412.45416666667</v>
      </c>
      <c r="J6399" s="4">
        <f t="shared" si="498"/>
        <v>2018</v>
      </c>
      <c r="K6399" s="4">
        <f t="shared" si="499"/>
        <v>11</v>
      </c>
      <c r="L6399" s="6">
        <f t="shared" si="500"/>
        <v>14999.999999860302</v>
      </c>
      <c r="M6399" s="8">
        <f t="shared" si="496"/>
        <v>249.99999999767169</v>
      </c>
      <c r="N6399" s="8">
        <f t="shared" si="497"/>
        <v>249.99999999767169</v>
      </c>
      <c r="O6399" s="18">
        <v>1</v>
      </c>
      <c r="P6399" s="6" t="s">
        <v>10562</v>
      </c>
      <c r="Q6399" s="6" t="s">
        <v>24</v>
      </c>
    </row>
    <row r="6400" spans="1:17" ht="15">
      <c r="A6400" s="6" t="s">
        <v>17</v>
      </c>
      <c r="B6400" s="6" t="s">
        <v>47</v>
      </c>
      <c r="C6400" s="6" t="s">
        <v>52</v>
      </c>
      <c r="D6400" s="6" t="s">
        <v>10563</v>
      </c>
      <c r="E6400" s="6">
        <v>1</v>
      </c>
      <c r="F6400" s="6" t="s">
        <v>1970</v>
      </c>
      <c r="G6400" s="6" t="s">
        <v>22</v>
      </c>
      <c r="H6400" s="7">
        <v>43412.55972222222</v>
      </c>
      <c r="I6400" s="7">
        <v>43412.456944444442</v>
      </c>
      <c r="J6400" s="4">
        <f t="shared" si="498"/>
        <v>2018</v>
      </c>
      <c r="K6400" s="4">
        <f t="shared" si="499"/>
        <v>11</v>
      </c>
      <c r="L6400" s="6">
        <f t="shared" si="500"/>
        <v>8880.0000000279397</v>
      </c>
      <c r="M6400" s="8">
        <f t="shared" si="501" ref="M6400:M6463">+L6400/60</f>
        <v>148.00000000046566</v>
      </c>
      <c r="N6400" s="8">
        <f t="shared" si="502" ref="N6400:N6463">+M6400*E6400</f>
        <v>148.00000000046566</v>
      </c>
      <c r="O6400" s="18">
        <v>1</v>
      </c>
      <c r="P6400" s="6" t="s">
        <v>10564</v>
      </c>
      <c r="Q6400" s="6" t="s">
        <v>24</v>
      </c>
    </row>
    <row r="6401" spans="1:17" ht="15">
      <c r="A6401" s="6" t="s">
        <v>17</v>
      </c>
      <c r="B6401" s="6" t="s">
        <v>55</v>
      </c>
      <c r="C6401" s="6" t="s">
        <v>59</v>
      </c>
      <c r="D6401" s="6" t="s">
        <v>10565</v>
      </c>
      <c r="E6401" s="6">
        <v>1</v>
      </c>
      <c r="F6401" s="6" t="s">
        <v>1970</v>
      </c>
      <c r="G6401" s="6" t="s">
        <v>22</v>
      </c>
      <c r="H6401" s="7">
        <v>43413.393750000003</v>
      </c>
      <c r="I6401" s="7">
        <v>43412.47152777778</v>
      </c>
      <c r="J6401" s="4">
        <f t="shared" si="498"/>
        <v>2018</v>
      </c>
      <c r="K6401" s="4">
        <f t="shared" si="499"/>
        <v>11</v>
      </c>
      <c r="L6401" s="6">
        <f t="shared" si="500"/>
        <v>79680.000000097789</v>
      </c>
      <c r="M6401" s="8">
        <f t="shared" si="501"/>
        <v>1328.0000000016298</v>
      </c>
      <c r="N6401" s="8">
        <f t="shared" si="502"/>
        <v>1328.0000000016298</v>
      </c>
      <c r="O6401" s="18">
        <v>1</v>
      </c>
      <c r="P6401" s="6" t="s">
        <v>10566</v>
      </c>
      <c r="Q6401" s="6" t="s">
        <v>24</v>
      </c>
    </row>
    <row r="6402" spans="1:17" ht="15">
      <c r="A6402" s="6" t="s">
        <v>17</v>
      </c>
      <c r="B6402" s="6" t="s">
        <v>41</v>
      </c>
      <c r="C6402" s="6" t="s">
        <v>42</v>
      </c>
      <c r="D6402" s="6" t="s">
        <v>3153</v>
      </c>
      <c r="E6402" s="6">
        <v>39</v>
      </c>
      <c r="F6402" s="6" t="s">
        <v>1970</v>
      </c>
      <c r="G6402" s="6" t="s">
        <v>22</v>
      </c>
      <c r="H6402" s="7">
        <v>43414.194699074076</v>
      </c>
      <c r="I6402" s="7">
        <v>43412.474999999999</v>
      </c>
      <c r="J6402" s="4">
        <f t="shared" si="498"/>
        <v>2018</v>
      </c>
      <c r="K6402" s="4">
        <f t="shared" si="499"/>
        <v>11</v>
      </c>
      <c r="L6402" s="6">
        <f t="shared" si="500"/>
        <v>148582.0000003092</v>
      </c>
      <c r="M6402" s="8">
        <f t="shared" si="501"/>
        <v>2476.36666667182</v>
      </c>
      <c r="N6402" s="8">
        <f t="shared" si="502"/>
        <v>96578.300000200979</v>
      </c>
      <c r="O6402" s="18">
        <v>1</v>
      </c>
      <c r="P6402" s="6" t="s">
        <v>10567</v>
      </c>
      <c r="Q6402" s="6" t="s">
        <v>24</v>
      </c>
    </row>
    <row r="6403" spans="1:17" ht="15">
      <c r="A6403" s="6" t="s">
        <v>17</v>
      </c>
      <c r="B6403" s="6" t="s">
        <v>41</v>
      </c>
      <c r="C6403" s="6" t="s">
        <v>62</v>
      </c>
      <c r="D6403" s="6" t="s">
        <v>10568</v>
      </c>
      <c r="E6403" s="6">
        <v>1</v>
      </c>
      <c r="F6403" s="6" t="s">
        <v>1970</v>
      </c>
      <c r="G6403" s="6" t="s">
        <v>22</v>
      </c>
      <c r="H6403" s="7">
        <v>43414.413194444445</v>
      </c>
      <c r="I6403" s="7">
        <v>43412.477777777778</v>
      </c>
      <c r="J6403" s="4">
        <f t="shared" si="503" ref="J6403:J6466">YEAR(I6403)</f>
        <v>2018</v>
      </c>
      <c r="K6403" s="4">
        <f t="shared" si="504" ref="K6403:K6466">MONTH(I6403)</f>
        <v>11</v>
      </c>
      <c r="L6403" s="6">
        <f t="shared" si="500"/>
        <v>167220.00000004191</v>
      </c>
      <c r="M6403" s="8">
        <f t="shared" si="501"/>
        <v>2787.0000000006985</v>
      </c>
      <c r="N6403" s="8">
        <f t="shared" si="502"/>
        <v>2787.0000000006985</v>
      </c>
      <c r="O6403" s="18">
        <v>1</v>
      </c>
      <c r="P6403" s="6" t="s">
        <v>10569</v>
      </c>
      <c r="Q6403" s="6" t="s">
        <v>24</v>
      </c>
    </row>
    <row r="6404" spans="1:17" ht="15">
      <c r="A6404" s="6" t="s">
        <v>17</v>
      </c>
      <c r="B6404" s="6" t="s">
        <v>41</v>
      </c>
      <c r="C6404" s="6" t="s">
        <v>42</v>
      </c>
      <c r="D6404" s="6" t="s">
        <v>10570</v>
      </c>
      <c r="E6404" s="6">
        <v>1</v>
      </c>
      <c r="F6404" s="6" t="s">
        <v>1970</v>
      </c>
      <c r="G6404" s="6" t="s">
        <v>22</v>
      </c>
      <c r="H6404" s="7">
        <v>43414.352777777778</v>
      </c>
      <c r="I6404" s="7">
        <v>43412.506944444445</v>
      </c>
      <c r="J6404" s="4">
        <f t="shared" si="503"/>
        <v>2018</v>
      </c>
      <c r="K6404" s="4">
        <f t="shared" si="504"/>
        <v>11</v>
      </c>
      <c r="L6404" s="6">
        <f t="shared" si="500"/>
        <v>159479.99999995809</v>
      </c>
      <c r="M6404" s="8">
        <f t="shared" si="501"/>
        <v>2657.9999999993015</v>
      </c>
      <c r="N6404" s="8">
        <f t="shared" si="502"/>
        <v>2657.9999999993015</v>
      </c>
      <c r="O6404" s="18">
        <v>1</v>
      </c>
      <c r="P6404" s="6" t="s">
        <v>10571</v>
      </c>
      <c r="Q6404" s="6" t="s">
        <v>24</v>
      </c>
    </row>
    <row r="6405" spans="1:17" ht="15">
      <c r="A6405" s="6" t="s">
        <v>17</v>
      </c>
      <c r="B6405" s="6" t="s">
        <v>41</v>
      </c>
      <c r="C6405" s="6" t="s">
        <v>129</v>
      </c>
      <c r="D6405" s="6" t="s">
        <v>10572</v>
      </c>
      <c r="E6405" s="6">
        <v>1</v>
      </c>
      <c r="F6405" s="6" t="s">
        <v>1970</v>
      </c>
      <c r="G6405" s="6" t="s">
        <v>22</v>
      </c>
      <c r="H6405" s="7">
        <v>43414.416666666664</v>
      </c>
      <c r="I6405" s="7">
        <v>43412.543749999997</v>
      </c>
      <c r="J6405" s="4">
        <f t="shared" si="503"/>
        <v>2018</v>
      </c>
      <c r="K6405" s="4">
        <f t="shared" si="504"/>
        <v>11</v>
      </c>
      <c r="L6405" s="6">
        <f t="shared" si="500"/>
        <v>161820.00000004191</v>
      </c>
      <c r="M6405" s="8">
        <f t="shared" si="501"/>
        <v>2697.0000000006985</v>
      </c>
      <c r="N6405" s="8">
        <f t="shared" si="502"/>
        <v>2697.0000000006985</v>
      </c>
      <c r="O6405" s="18">
        <v>1</v>
      </c>
      <c r="P6405" s="6" t="s">
        <v>10573</v>
      </c>
      <c r="Q6405" s="6" t="s">
        <v>24</v>
      </c>
    </row>
    <row r="6406" spans="1:17" ht="15">
      <c r="A6406" s="6" t="s">
        <v>17</v>
      </c>
      <c r="B6406" s="6" t="s">
        <v>41</v>
      </c>
      <c r="C6406" s="6" t="s">
        <v>135</v>
      </c>
      <c r="D6406" s="6" t="s">
        <v>10574</v>
      </c>
      <c r="E6406" s="6">
        <v>1</v>
      </c>
      <c r="F6406" s="6" t="s">
        <v>1970</v>
      </c>
      <c r="G6406" s="6" t="s">
        <v>22</v>
      </c>
      <c r="H6406" s="7">
        <v>43413.487500000003</v>
      </c>
      <c r="I6406" s="7">
        <v>43412.580717592595</v>
      </c>
      <c r="J6406" s="4">
        <f t="shared" si="503"/>
        <v>2018</v>
      </c>
      <c r="K6406" s="4">
        <f t="shared" si="504"/>
        <v>11</v>
      </c>
      <c r="L6406" s="6">
        <f t="shared" si="500"/>
        <v>78346.000000066124</v>
      </c>
      <c r="M6406" s="8">
        <f t="shared" si="501"/>
        <v>1305.7666666677687</v>
      </c>
      <c r="N6406" s="8">
        <f t="shared" si="502"/>
        <v>1305.7666666677687</v>
      </c>
      <c r="O6406" s="18">
        <v>1</v>
      </c>
      <c r="P6406" s="6" t="s">
        <v>10575</v>
      </c>
      <c r="Q6406" s="6" t="s">
        <v>24</v>
      </c>
    </row>
    <row r="6407" spans="1:17" ht="15">
      <c r="A6407" s="6" t="s">
        <v>17</v>
      </c>
      <c r="B6407" s="6" t="s">
        <v>140</v>
      </c>
      <c r="C6407" s="6" t="s">
        <v>141</v>
      </c>
      <c r="D6407" s="6" t="s">
        <v>10576</v>
      </c>
      <c r="E6407" s="6">
        <v>1</v>
      </c>
      <c r="F6407" s="6" t="s">
        <v>1970</v>
      </c>
      <c r="G6407" s="6" t="s">
        <v>22</v>
      </c>
      <c r="H6407" s="7">
        <v>43412.736805555556</v>
      </c>
      <c r="I6407" s="7">
        <v>43412.582638888889</v>
      </c>
      <c r="J6407" s="4">
        <f t="shared" si="503"/>
        <v>2018</v>
      </c>
      <c r="K6407" s="4">
        <f t="shared" si="504"/>
        <v>11</v>
      </c>
      <c r="L6407" s="6">
        <f t="shared" si="500"/>
        <v>13320.00000004191</v>
      </c>
      <c r="M6407" s="8">
        <f t="shared" si="501"/>
        <v>222.00000000069849</v>
      </c>
      <c r="N6407" s="8">
        <f t="shared" si="502"/>
        <v>222.00000000069849</v>
      </c>
      <c r="O6407" s="18">
        <v>1</v>
      </c>
      <c r="P6407" s="6" t="s">
        <v>10577</v>
      </c>
      <c r="Q6407" s="6" t="s">
        <v>24</v>
      </c>
    </row>
    <row r="6408" spans="1:17" ht="15">
      <c r="A6408" s="6" t="s">
        <v>17</v>
      </c>
      <c r="B6408" s="6" t="s">
        <v>41</v>
      </c>
      <c r="C6408" s="6" t="s">
        <v>135</v>
      </c>
      <c r="D6408" s="6" t="s">
        <v>10578</v>
      </c>
      <c r="E6408" s="6">
        <v>1</v>
      </c>
      <c r="F6408" s="6" t="s">
        <v>1970</v>
      </c>
      <c r="G6408" s="6" t="s">
        <v>22</v>
      </c>
      <c r="H6408" s="7">
        <v>43414.336805555555</v>
      </c>
      <c r="I6408" s="7">
        <v>43412.598506944443</v>
      </c>
      <c r="J6408" s="4">
        <f t="shared" si="503"/>
        <v>2018</v>
      </c>
      <c r="K6408" s="4">
        <f t="shared" si="504"/>
        <v>11</v>
      </c>
      <c r="L6408" s="6">
        <f t="shared" si="500"/>
        <v>150189.00000003632</v>
      </c>
      <c r="M6408" s="8">
        <f t="shared" si="501"/>
        <v>2503.1500000006054</v>
      </c>
      <c r="N6408" s="8">
        <f t="shared" si="502"/>
        <v>2503.1500000006054</v>
      </c>
      <c r="O6408" s="18">
        <v>1</v>
      </c>
      <c r="P6408" s="6" t="s">
        <v>10579</v>
      </c>
      <c r="Q6408" s="6" t="s">
        <v>24</v>
      </c>
    </row>
    <row r="6409" spans="1:17" ht="15">
      <c r="A6409" s="6" t="s">
        <v>17</v>
      </c>
      <c r="B6409" s="6" t="s">
        <v>41</v>
      </c>
      <c r="C6409" s="6" t="s">
        <v>42</v>
      </c>
      <c r="D6409" s="6" t="s">
        <v>10580</v>
      </c>
      <c r="E6409" s="6">
        <v>1</v>
      </c>
      <c r="F6409" s="6" t="s">
        <v>1970</v>
      </c>
      <c r="G6409" s="6" t="s">
        <v>22</v>
      </c>
      <c r="H6409" s="7">
        <v>43412.688888888886</v>
      </c>
      <c r="I6409" s="7">
        <v>43412.619444444441</v>
      </c>
      <c r="J6409" s="4">
        <f t="shared" si="503"/>
        <v>2018</v>
      </c>
      <c r="K6409" s="4">
        <f t="shared" si="504"/>
        <v>11</v>
      </c>
      <c r="L6409" s="6">
        <f t="shared" si="500"/>
        <v>6000.0000000698492</v>
      </c>
      <c r="M6409" s="8">
        <f t="shared" si="501"/>
        <v>100.00000000116415</v>
      </c>
      <c r="N6409" s="8">
        <f t="shared" si="502"/>
        <v>100.00000000116415</v>
      </c>
      <c r="O6409" s="18">
        <v>1</v>
      </c>
      <c r="P6409" s="6" t="s">
        <v>10581</v>
      </c>
      <c r="Q6409" s="6" t="s">
        <v>24</v>
      </c>
    </row>
    <row r="6410" spans="1:17" ht="15">
      <c r="A6410" s="6" t="s">
        <v>17</v>
      </c>
      <c r="B6410" s="6" t="s">
        <v>18</v>
      </c>
      <c r="C6410" s="6" t="s">
        <v>25</v>
      </c>
      <c r="D6410" s="6" t="s">
        <v>10582</v>
      </c>
      <c r="E6410" s="6">
        <v>1</v>
      </c>
      <c r="F6410" s="6" t="s">
        <v>1970</v>
      </c>
      <c r="G6410" s="6" t="s">
        <v>22</v>
      </c>
      <c r="H6410" s="7">
        <v>43413.447916666664</v>
      </c>
      <c r="I6410" s="7">
        <v>43412.638680555552</v>
      </c>
      <c r="J6410" s="4">
        <f t="shared" si="503"/>
        <v>2018</v>
      </c>
      <c r="K6410" s="4">
        <f t="shared" si="504"/>
        <v>11</v>
      </c>
      <c r="L6410" s="6">
        <f t="shared" si="505" ref="L6410:L6473">(H6410-I6410)*60*24*60</f>
        <v>69918.000000086613</v>
      </c>
      <c r="M6410" s="8">
        <f t="shared" si="501"/>
        <v>1165.3000000014435</v>
      </c>
      <c r="N6410" s="8">
        <f t="shared" si="502"/>
        <v>1165.3000000014435</v>
      </c>
      <c r="O6410" s="18">
        <v>1</v>
      </c>
      <c r="P6410" s="6" t="s">
        <v>10583</v>
      </c>
      <c r="Q6410" s="6" t="s">
        <v>24</v>
      </c>
    </row>
    <row r="6411" spans="1:17" ht="15">
      <c r="A6411" s="6" t="s">
        <v>17</v>
      </c>
      <c r="B6411" s="6" t="s">
        <v>18</v>
      </c>
      <c r="C6411" s="6" t="s">
        <v>19</v>
      </c>
      <c r="D6411" s="6" t="s">
        <v>5330</v>
      </c>
      <c r="E6411" s="6">
        <v>6</v>
      </c>
      <c r="F6411" s="6" t="s">
        <v>1970</v>
      </c>
      <c r="G6411" s="6" t="s">
        <v>22</v>
      </c>
      <c r="H6411" s="7">
        <v>43412.968842592592</v>
      </c>
      <c r="I6411" s="7">
        <v>43412.664583333331</v>
      </c>
      <c r="J6411" s="4">
        <f t="shared" si="503"/>
        <v>2018</v>
      </c>
      <c r="K6411" s="4">
        <f t="shared" si="504"/>
        <v>11</v>
      </c>
      <c r="L6411" s="6">
        <f t="shared" si="505"/>
        <v>26288.000000151806</v>
      </c>
      <c r="M6411" s="8">
        <f t="shared" si="501"/>
        <v>438.13333333586343</v>
      </c>
      <c r="N6411" s="8">
        <f t="shared" si="502"/>
        <v>2628.8000000151806</v>
      </c>
      <c r="O6411" s="18">
        <v>1</v>
      </c>
      <c r="P6411" s="6" t="s">
        <v>10584</v>
      </c>
      <c r="Q6411" s="6" t="s">
        <v>24</v>
      </c>
    </row>
    <row r="6412" spans="1:17" ht="15">
      <c r="A6412" s="6" t="s">
        <v>17</v>
      </c>
      <c r="B6412" s="6" t="s">
        <v>140</v>
      </c>
      <c r="C6412" s="6" t="s">
        <v>141</v>
      </c>
      <c r="D6412" s="6" t="s">
        <v>2861</v>
      </c>
      <c r="E6412" s="6">
        <v>24</v>
      </c>
      <c r="F6412" s="6" t="s">
        <v>1970</v>
      </c>
      <c r="G6412" s="6" t="s">
        <v>22</v>
      </c>
      <c r="H6412" s="7">
        <v>43413.483553240738</v>
      </c>
      <c r="I6412" s="7">
        <v>43413.402083333334</v>
      </c>
      <c r="J6412" s="4">
        <f t="shared" si="503"/>
        <v>2018</v>
      </c>
      <c r="K6412" s="4">
        <f t="shared" si="504"/>
        <v>11</v>
      </c>
      <c r="L6412" s="6">
        <f t="shared" si="505"/>
        <v>7038.9999996637926</v>
      </c>
      <c r="M6412" s="8">
        <f t="shared" si="501"/>
        <v>117.31666666106321</v>
      </c>
      <c r="N6412" s="8">
        <f t="shared" si="502"/>
        <v>2815.599999865517</v>
      </c>
      <c r="O6412" s="18">
        <v>1</v>
      </c>
      <c r="P6412" s="6" t="s">
        <v>10585</v>
      </c>
      <c r="Q6412" s="6" t="s">
        <v>24</v>
      </c>
    </row>
    <row r="6413" spans="1:17" ht="15">
      <c r="A6413" s="6" t="s">
        <v>17</v>
      </c>
      <c r="B6413" s="6" t="s">
        <v>41</v>
      </c>
      <c r="C6413" s="6" t="s">
        <v>42</v>
      </c>
      <c r="D6413" s="6" t="s">
        <v>10586</v>
      </c>
      <c r="E6413" s="6">
        <v>1</v>
      </c>
      <c r="F6413" s="6" t="s">
        <v>1970</v>
      </c>
      <c r="G6413" s="6" t="s">
        <v>22</v>
      </c>
      <c r="H6413" s="7">
        <v>43413.618275462963</v>
      </c>
      <c r="I6413" s="7">
        <v>43413.410416666666</v>
      </c>
      <c r="J6413" s="4">
        <f t="shared" si="503"/>
        <v>2018</v>
      </c>
      <c r="K6413" s="4">
        <f t="shared" si="504"/>
        <v>11</v>
      </c>
      <c r="L6413" s="6">
        <f t="shared" si="505"/>
        <v>17959.000000054948</v>
      </c>
      <c r="M6413" s="8">
        <f t="shared" si="501"/>
        <v>299.31666666758247</v>
      </c>
      <c r="N6413" s="8">
        <f t="shared" si="502"/>
        <v>299.31666666758247</v>
      </c>
      <c r="O6413" s="18">
        <v>1</v>
      </c>
      <c r="P6413" s="6" t="s">
        <v>10587</v>
      </c>
      <c r="Q6413" s="6" t="s">
        <v>24</v>
      </c>
    </row>
    <row r="6414" spans="1:17" ht="15">
      <c r="A6414" s="6" t="s">
        <v>17</v>
      </c>
      <c r="B6414" s="6" t="s">
        <v>18</v>
      </c>
      <c r="C6414" s="6" t="s">
        <v>38</v>
      </c>
      <c r="D6414" s="6" t="s">
        <v>9565</v>
      </c>
      <c r="E6414" s="6">
        <v>1</v>
      </c>
      <c r="F6414" s="6" t="s">
        <v>1970</v>
      </c>
      <c r="G6414" s="6" t="s">
        <v>22</v>
      </c>
      <c r="H6414" s="7">
        <v>43417.697604166664</v>
      </c>
      <c r="I6414" s="7">
        <v>43413.422222222223</v>
      </c>
      <c r="J6414" s="4">
        <f t="shared" si="503"/>
        <v>2018</v>
      </c>
      <c r="K6414" s="4">
        <f t="shared" si="504"/>
        <v>11</v>
      </c>
      <c r="L6414" s="6">
        <f t="shared" si="505"/>
        <v>369392.99999966752</v>
      </c>
      <c r="M6414" s="8">
        <f t="shared" si="501"/>
        <v>6156.5499999944586</v>
      </c>
      <c r="N6414" s="8">
        <f t="shared" si="502"/>
        <v>6156.5499999944586</v>
      </c>
      <c r="O6414" s="18">
        <v>1</v>
      </c>
      <c r="P6414" s="6" t="s">
        <v>10588</v>
      </c>
      <c r="Q6414" s="6" t="s">
        <v>24</v>
      </c>
    </row>
    <row r="6415" spans="1:17" ht="15">
      <c r="A6415" s="6" t="s">
        <v>17</v>
      </c>
      <c r="B6415" s="6" t="s">
        <v>18</v>
      </c>
      <c r="C6415" s="6" t="s">
        <v>25</v>
      </c>
      <c r="D6415" s="6" t="s">
        <v>10589</v>
      </c>
      <c r="E6415" s="6">
        <v>1</v>
      </c>
      <c r="F6415" s="6" t="s">
        <v>1970</v>
      </c>
      <c r="G6415" s="6" t="s">
        <v>22</v>
      </c>
      <c r="H6415" s="7">
        <v>43415.604629629626</v>
      </c>
      <c r="I6415" s="7">
        <v>43413.469444444447</v>
      </c>
      <c r="J6415" s="4">
        <f t="shared" si="503"/>
        <v>2018</v>
      </c>
      <c r="K6415" s="4">
        <f t="shared" si="504"/>
        <v>11</v>
      </c>
      <c r="L6415" s="6">
        <f t="shared" si="505"/>
        <v>184479.99999951571</v>
      </c>
      <c r="M6415" s="8">
        <f t="shared" si="501"/>
        <v>3074.6666666585952</v>
      </c>
      <c r="N6415" s="8">
        <f t="shared" si="502"/>
        <v>3074.6666666585952</v>
      </c>
      <c r="O6415" s="18">
        <v>1</v>
      </c>
      <c r="P6415" s="6" t="s">
        <v>10590</v>
      </c>
      <c r="Q6415" s="6" t="s">
        <v>24</v>
      </c>
    </row>
    <row r="6416" spans="1:17" ht="15">
      <c r="A6416" s="6" t="s">
        <v>17</v>
      </c>
      <c r="B6416" s="6" t="s">
        <v>18</v>
      </c>
      <c r="C6416" s="6" t="s">
        <v>25</v>
      </c>
      <c r="D6416" s="6" t="s">
        <v>10591</v>
      </c>
      <c r="E6416" s="6">
        <v>2</v>
      </c>
      <c r="F6416" s="6" t="s">
        <v>1970</v>
      </c>
      <c r="G6416" s="6" t="s">
        <v>22</v>
      </c>
      <c r="H6416" s="7">
        <v>43415.513055555559</v>
      </c>
      <c r="I6416" s="7">
        <v>43413.484027777777</v>
      </c>
      <c r="J6416" s="4">
        <f t="shared" si="503"/>
        <v>2018</v>
      </c>
      <c r="K6416" s="4">
        <f t="shared" si="504"/>
        <v>11</v>
      </c>
      <c r="L6416" s="6">
        <f t="shared" si="505"/>
        <v>175308.00000037998</v>
      </c>
      <c r="M6416" s="8">
        <f t="shared" si="501"/>
        <v>2921.800000006333</v>
      </c>
      <c r="N6416" s="8">
        <f t="shared" si="502"/>
        <v>5843.600000012666</v>
      </c>
      <c r="O6416" s="18">
        <v>1</v>
      </c>
      <c r="P6416" s="6" t="s">
        <v>10592</v>
      </c>
      <c r="Q6416" s="6" t="s">
        <v>24</v>
      </c>
    </row>
    <row r="6417" spans="1:17" ht="15">
      <c r="A6417" s="6" t="s">
        <v>17</v>
      </c>
      <c r="B6417" s="6" t="s">
        <v>18</v>
      </c>
      <c r="C6417" s="6" t="s">
        <v>38</v>
      </c>
      <c r="D6417" s="6" t="s">
        <v>10593</v>
      </c>
      <c r="E6417" s="6">
        <v>1</v>
      </c>
      <c r="F6417" s="6" t="s">
        <v>1970</v>
      </c>
      <c r="G6417" s="6" t="s">
        <v>22</v>
      </c>
      <c r="H6417" s="7">
        <v>43415.780555555553</v>
      </c>
      <c r="I6417" s="7">
        <v>43413.513194444444</v>
      </c>
      <c r="J6417" s="4">
        <f t="shared" si="503"/>
        <v>2018</v>
      </c>
      <c r="K6417" s="4">
        <f t="shared" si="504"/>
        <v>11</v>
      </c>
      <c r="L6417" s="6">
        <f t="shared" si="505"/>
        <v>195899.9999998603</v>
      </c>
      <c r="M6417" s="8">
        <f t="shared" si="501"/>
        <v>3264.9999999976717</v>
      </c>
      <c r="N6417" s="8">
        <f t="shared" si="502"/>
        <v>3264.9999999976717</v>
      </c>
      <c r="O6417" s="18">
        <v>1</v>
      </c>
      <c r="P6417" s="6" t="s">
        <v>10594</v>
      </c>
      <c r="Q6417" s="6" t="s">
        <v>24</v>
      </c>
    </row>
    <row r="6418" spans="1:17" ht="15">
      <c r="A6418" s="6" t="s">
        <v>17</v>
      </c>
      <c r="B6418" s="6" t="s">
        <v>55</v>
      </c>
      <c r="C6418" s="6" t="s">
        <v>59</v>
      </c>
      <c r="D6418" s="6" t="s">
        <v>133</v>
      </c>
      <c r="E6418" s="6">
        <v>14</v>
      </c>
      <c r="F6418" s="6" t="s">
        <v>1970</v>
      </c>
      <c r="G6418" s="6" t="s">
        <v>22</v>
      </c>
      <c r="H6418" s="7">
        <v>43413.649444444447</v>
      </c>
      <c r="I6418" s="7">
        <v>43413.517361111109</v>
      </c>
      <c r="J6418" s="4">
        <f t="shared" si="503"/>
        <v>2018</v>
      </c>
      <c r="K6418" s="4">
        <f t="shared" si="504"/>
        <v>11</v>
      </c>
      <c r="L6418" s="6">
        <f t="shared" si="505"/>
        <v>11412.000000360422</v>
      </c>
      <c r="M6418" s="8">
        <f t="shared" si="501"/>
        <v>190.20000000600703</v>
      </c>
      <c r="N6418" s="8">
        <f t="shared" si="502"/>
        <v>2662.8000000840984</v>
      </c>
      <c r="O6418" s="18">
        <v>1</v>
      </c>
      <c r="P6418" s="6" t="s">
        <v>10595</v>
      </c>
      <c r="Q6418" s="6" t="s">
        <v>24</v>
      </c>
    </row>
    <row r="6419" spans="1:17" ht="15">
      <c r="A6419" s="6" t="s">
        <v>17</v>
      </c>
      <c r="B6419" s="6" t="s">
        <v>18</v>
      </c>
      <c r="C6419" s="6" t="s">
        <v>25</v>
      </c>
      <c r="D6419" s="6" t="s">
        <v>10596</v>
      </c>
      <c r="E6419" s="6">
        <v>3</v>
      </c>
      <c r="F6419" s="6" t="s">
        <v>1970</v>
      </c>
      <c r="G6419" s="6" t="s">
        <v>22</v>
      </c>
      <c r="H6419" s="7">
        <v>43417.366296296299</v>
      </c>
      <c r="I6419" s="7">
        <v>43413.568749999999</v>
      </c>
      <c r="J6419" s="4">
        <f t="shared" si="503"/>
        <v>2018</v>
      </c>
      <c r="K6419" s="4">
        <f t="shared" si="504"/>
        <v>11</v>
      </c>
      <c r="L6419" s="6">
        <f t="shared" si="505"/>
        <v>328108.0000003567</v>
      </c>
      <c r="M6419" s="8">
        <f t="shared" si="501"/>
        <v>5468.4666666726116</v>
      </c>
      <c r="N6419" s="8">
        <f t="shared" si="502"/>
        <v>16405.400000017835</v>
      </c>
      <c r="O6419" s="18">
        <v>1</v>
      </c>
      <c r="P6419" s="6" t="s">
        <v>10597</v>
      </c>
      <c r="Q6419" s="6" t="s">
        <v>24</v>
      </c>
    </row>
    <row r="6420" spans="1:17" ht="15">
      <c r="A6420" s="6" t="s">
        <v>17</v>
      </c>
      <c r="B6420" s="6" t="s">
        <v>41</v>
      </c>
      <c r="C6420" s="6" t="s">
        <v>62</v>
      </c>
      <c r="D6420" s="6" t="s">
        <v>10598</v>
      </c>
      <c r="E6420" s="6">
        <v>1</v>
      </c>
      <c r="F6420" s="6" t="s">
        <v>1970</v>
      </c>
      <c r="G6420" s="6" t="s">
        <v>22</v>
      </c>
      <c r="H6420" s="7">
        <v>43413.652777777781</v>
      </c>
      <c r="I6420" s="7">
        <v>43413.580555555556</v>
      </c>
      <c r="J6420" s="4">
        <f t="shared" si="503"/>
        <v>2018</v>
      </c>
      <c r="K6420" s="4">
        <f t="shared" si="504"/>
        <v>11</v>
      </c>
      <c r="L6420" s="6">
        <f t="shared" si="505"/>
        <v>6240.0000002235174</v>
      </c>
      <c r="M6420" s="8">
        <f t="shared" si="501"/>
        <v>104.00000000372529</v>
      </c>
      <c r="N6420" s="8">
        <f t="shared" si="502"/>
        <v>104.00000000372529</v>
      </c>
      <c r="O6420" s="18">
        <v>1</v>
      </c>
      <c r="P6420" s="6" t="s">
        <v>10599</v>
      </c>
      <c r="Q6420" s="6" t="s">
        <v>24</v>
      </c>
    </row>
    <row r="6421" spans="1:17" ht="15">
      <c r="A6421" s="6" t="s">
        <v>17</v>
      </c>
      <c r="B6421" s="6" t="s">
        <v>18</v>
      </c>
      <c r="C6421" s="6" t="s">
        <v>38</v>
      </c>
      <c r="D6421" s="6" t="s">
        <v>8413</v>
      </c>
      <c r="E6421" s="6">
        <v>3</v>
      </c>
      <c r="F6421" s="6" t="s">
        <v>1970</v>
      </c>
      <c r="G6421" s="6" t="s">
        <v>22</v>
      </c>
      <c r="H6421" s="7">
        <v>43413.702337962961</v>
      </c>
      <c r="I6421" s="7">
        <v>43413.59097222222</v>
      </c>
      <c r="J6421" s="4">
        <f t="shared" si="503"/>
        <v>2018</v>
      </c>
      <c r="K6421" s="4">
        <f t="shared" si="504"/>
        <v>11</v>
      </c>
      <c r="L6421" s="6">
        <f t="shared" si="505"/>
        <v>9621.999999973923</v>
      </c>
      <c r="M6421" s="8">
        <f t="shared" si="501"/>
        <v>160.36666666623205</v>
      </c>
      <c r="N6421" s="8">
        <f t="shared" si="502"/>
        <v>481.09999999869615</v>
      </c>
      <c r="O6421" s="18">
        <v>1</v>
      </c>
      <c r="P6421" s="6" t="s">
        <v>10600</v>
      </c>
      <c r="Q6421" s="6" t="s">
        <v>24</v>
      </c>
    </row>
    <row r="6422" spans="1:17" ht="15">
      <c r="A6422" s="6" t="s">
        <v>17</v>
      </c>
      <c r="B6422" s="6" t="s">
        <v>41</v>
      </c>
      <c r="C6422" s="6" t="s">
        <v>62</v>
      </c>
      <c r="D6422" s="6" t="s">
        <v>10601</v>
      </c>
      <c r="E6422" s="6">
        <v>1</v>
      </c>
      <c r="F6422" s="6" t="s">
        <v>1970</v>
      </c>
      <c r="G6422" s="6" t="s">
        <v>22</v>
      </c>
      <c r="H6422" s="7">
        <v>43413.747824074075</v>
      </c>
      <c r="I6422" s="7">
        <v>43413.709027777775</v>
      </c>
      <c r="J6422" s="4">
        <f t="shared" si="503"/>
        <v>2018</v>
      </c>
      <c r="K6422" s="4">
        <f t="shared" si="504"/>
        <v>11</v>
      </c>
      <c r="L6422" s="6">
        <f t="shared" si="505"/>
        <v>3352.0000002812594</v>
      </c>
      <c r="M6422" s="8">
        <f t="shared" si="501"/>
        <v>55.866666671354324</v>
      </c>
      <c r="N6422" s="8">
        <f t="shared" si="502"/>
        <v>55.866666671354324</v>
      </c>
      <c r="O6422" s="18">
        <v>1</v>
      </c>
      <c r="P6422" s="6" t="s">
        <v>10602</v>
      </c>
      <c r="Q6422" s="6" t="s">
        <v>24</v>
      </c>
    </row>
    <row r="6423" spans="1:17" ht="15">
      <c r="A6423" s="6" t="s">
        <v>17</v>
      </c>
      <c r="B6423" s="6" t="s">
        <v>41</v>
      </c>
      <c r="C6423" s="6" t="s">
        <v>129</v>
      </c>
      <c r="D6423" s="6" t="s">
        <v>10603</v>
      </c>
      <c r="E6423" s="6">
        <v>3</v>
      </c>
      <c r="F6423" s="6" t="s">
        <v>1970</v>
      </c>
      <c r="G6423" s="6" t="s">
        <v>22</v>
      </c>
      <c r="H6423" s="7">
        <v>43414.320833333331</v>
      </c>
      <c r="I6423" s="7">
        <v>43414.040277777778</v>
      </c>
      <c r="J6423" s="4">
        <f t="shared" si="503"/>
        <v>2018</v>
      </c>
      <c r="K6423" s="4">
        <f t="shared" si="504"/>
        <v>11</v>
      </c>
      <c r="L6423" s="6">
        <f t="shared" si="505"/>
        <v>24239.999999804422</v>
      </c>
      <c r="M6423" s="8">
        <f t="shared" si="501"/>
        <v>403.99999999674037</v>
      </c>
      <c r="N6423" s="8">
        <f t="shared" si="502"/>
        <v>1211.9999999902211</v>
      </c>
      <c r="O6423" s="18">
        <v>1</v>
      </c>
      <c r="P6423" s="6" t="s">
        <v>10604</v>
      </c>
      <c r="Q6423" s="6" t="s">
        <v>24</v>
      </c>
    </row>
    <row r="6424" spans="1:17" ht="15">
      <c r="A6424" s="6" t="s">
        <v>17</v>
      </c>
      <c r="B6424" s="6" t="s">
        <v>41</v>
      </c>
      <c r="C6424" s="6" t="s">
        <v>42</v>
      </c>
      <c r="D6424" s="6" t="s">
        <v>8810</v>
      </c>
      <c r="E6424" s="6">
        <v>2</v>
      </c>
      <c r="F6424" s="6" t="s">
        <v>1970</v>
      </c>
      <c r="G6424" s="6" t="s">
        <v>22</v>
      </c>
      <c r="H6424" s="7">
        <v>43414.463993055557</v>
      </c>
      <c r="I6424" s="7">
        <v>43414.194699074076</v>
      </c>
      <c r="J6424" s="4">
        <f t="shared" si="503"/>
        <v>2018</v>
      </c>
      <c r="K6424" s="4">
        <f t="shared" si="504"/>
        <v>11</v>
      </c>
      <c r="L6424" s="6">
        <f t="shared" si="505"/>
        <v>23266.9999999227</v>
      </c>
      <c r="M6424" s="8">
        <f t="shared" si="501"/>
        <v>387.783333332045</v>
      </c>
      <c r="N6424" s="8">
        <f t="shared" si="502"/>
        <v>775.56666666409001</v>
      </c>
      <c r="O6424" s="18">
        <v>1</v>
      </c>
      <c r="P6424" s="6" t="s">
        <v>10605</v>
      </c>
      <c r="Q6424" s="6" t="s">
        <v>24</v>
      </c>
    </row>
    <row r="6425" spans="1:17" ht="15">
      <c r="A6425" s="6" t="s">
        <v>17</v>
      </c>
      <c r="B6425" s="6" t="s">
        <v>41</v>
      </c>
      <c r="C6425" s="6" t="s">
        <v>42</v>
      </c>
      <c r="D6425" s="6" t="s">
        <v>8814</v>
      </c>
      <c r="E6425" s="6">
        <v>4</v>
      </c>
      <c r="F6425" s="6" t="s">
        <v>1970</v>
      </c>
      <c r="G6425" s="6" t="s">
        <v>22</v>
      </c>
      <c r="H6425" s="7">
        <v>43414.470138888886</v>
      </c>
      <c r="I6425" s="7">
        <v>43414.194699074076</v>
      </c>
      <c r="J6425" s="4">
        <f t="shared" si="503"/>
        <v>2018</v>
      </c>
      <c r="K6425" s="4">
        <f t="shared" si="504"/>
        <v>11</v>
      </c>
      <c r="L6425" s="6">
        <f t="shared" si="505"/>
        <v>23797.999999579042</v>
      </c>
      <c r="M6425" s="8">
        <f t="shared" si="501"/>
        <v>396.63333332631737</v>
      </c>
      <c r="N6425" s="8">
        <f t="shared" si="502"/>
        <v>1586.5333333052695</v>
      </c>
      <c r="O6425" s="18">
        <v>1</v>
      </c>
      <c r="P6425" s="6" t="s">
        <v>10606</v>
      </c>
      <c r="Q6425" s="6" t="s">
        <v>24</v>
      </c>
    </row>
    <row r="6426" spans="1:17" ht="15">
      <c r="A6426" s="6" t="s">
        <v>17</v>
      </c>
      <c r="B6426" s="6" t="s">
        <v>41</v>
      </c>
      <c r="C6426" s="6" t="s">
        <v>42</v>
      </c>
      <c r="D6426" s="6" t="s">
        <v>8635</v>
      </c>
      <c r="E6426" s="6">
        <v>1</v>
      </c>
      <c r="F6426" s="6" t="s">
        <v>1970</v>
      </c>
      <c r="G6426" s="6" t="s">
        <v>22</v>
      </c>
      <c r="H6426" s="7">
        <v>43417.73878472222</v>
      </c>
      <c r="I6426" s="7">
        <v>43414.408333333333</v>
      </c>
      <c r="J6426" s="4">
        <f t="shared" si="503"/>
        <v>2018</v>
      </c>
      <c r="K6426" s="4">
        <f t="shared" si="504"/>
        <v>11</v>
      </c>
      <c r="L6426" s="6">
        <f t="shared" si="505"/>
        <v>287750.99999983795</v>
      </c>
      <c r="M6426" s="8">
        <f t="shared" si="501"/>
        <v>4795.8499999972992</v>
      </c>
      <c r="N6426" s="8">
        <f t="shared" si="502"/>
        <v>4795.8499999972992</v>
      </c>
      <c r="O6426" s="18">
        <v>1</v>
      </c>
      <c r="P6426" s="6" t="s">
        <v>10607</v>
      </c>
      <c r="Q6426" s="6" t="s">
        <v>24</v>
      </c>
    </row>
    <row r="6427" spans="1:17" ht="15">
      <c r="A6427" s="6" t="s">
        <v>17</v>
      </c>
      <c r="B6427" s="6" t="s">
        <v>55</v>
      </c>
      <c r="C6427" s="6" t="s">
        <v>59</v>
      </c>
      <c r="D6427" s="6" t="s">
        <v>10608</v>
      </c>
      <c r="E6427" s="6">
        <v>1</v>
      </c>
      <c r="F6427" s="6" t="s">
        <v>1970</v>
      </c>
      <c r="G6427" s="6" t="s">
        <v>22</v>
      </c>
      <c r="H6427" s="7">
        <v>43415.429166666669</v>
      </c>
      <c r="I6427" s="7">
        <v>43414.459722222222</v>
      </c>
      <c r="J6427" s="4">
        <f t="shared" si="503"/>
        <v>2018</v>
      </c>
      <c r="K6427" s="4">
        <f t="shared" si="504"/>
        <v>11</v>
      </c>
      <c r="L6427" s="6">
        <f t="shared" si="505"/>
        <v>83760.000000195578</v>
      </c>
      <c r="M6427" s="8">
        <f t="shared" si="501"/>
        <v>1396.0000000032596</v>
      </c>
      <c r="N6427" s="8">
        <f t="shared" si="502"/>
        <v>1396.0000000032596</v>
      </c>
      <c r="O6427" s="18">
        <v>1</v>
      </c>
      <c r="P6427" s="6" t="s">
        <v>10609</v>
      </c>
      <c r="Q6427" s="6" t="s">
        <v>24</v>
      </c>
    </row>
    <row r="6428" spans="1:17" ht="15">
      <c r="A6428" s="6" t="s">
        <v>17</v>
      </c>
      <c r="B6428" s="6" t="s">
        <v>41</v>
      </c>
      <c r="C6428" s="6" t="s">
        <v>135</v>
      </c>
      <c r="D6428" s="6" t="s">
        <v>10610</v>
      </c>
      <c r="E6428" s="6">
        <v>1</v>
      </c>
      <c r="F6428" s="6" t="s">
        <v>1970</v>
      </c>
      <c r="G6428" s="6" t="s">
        <v>22</v>
      </c>
      <c r="H6428" s="7">
        <v>43414.666666666664</v>
      </c>
      <c r="I6428" s="7">
        <v>43414.477777777778</v>
      </c>
      <c r="J6428" s="4">
        <f t="shared" si="503"/>
        <v>2018</v>
      </c>
      <c r="K6428" s="4">
        <f t="shared" si="504"/>
        <v>11</v>
      </c>
      <c r="L6428" s="6">
        <f t="shared" si="505"/>
        <v>16319.999999762513</v>
      </c>
      <c r="M6428" s="8">
        <f t="shared" si="501"/>
        <v>271.99999999604188</v>
      </c>
      <c r="N6428" s="8">
        <f t="shared" si="502"/>
        <v>271.99999999604188</v>
      </c>
      <c r="O6428" s="18">
        <v>1</v>
      </c>
      <c r="P6428" s="6" t="s">
        <v>10611</v>
      </c>
      <c r="Q6428" s="6" t="s">
        <v>24</v>
      </c>
    </row>
    <row r="6429" spans="1:17" ht="15">
      <c r="A6429" s="6" t="s">
        <v>17</v>
      </c>
      <c r="B6429" s="6" t="s">
        <v>41</v>
      </c>
      <c r="C6429" s="6" t="s">
        <v>135</v>
      </c>
      <c r="D6429" s="6" t="s">
        <v>10612</v>
      </c>
      <c r="E6429" s="6">
        <v>1</v>
      </c>
      <c r="F6429" s="6" t="s">
        <v>1970</v>
      </c>
      <c r="G6429" s="6" t="s">
        <v>22</v>
      </c>
      <c r="H6429" s="7">
        <v>43415.700694444444</v>
      </c>
      <c r="I6429" s="7">
        <v>43414.482638888891</v>
      </c>
      <c r="J6429" s="4">
        <f t="shared" si="503"/>
        <v>2018</v>
      </c>
      <c r="K6429" s="4">
        <f t="shared" si="504"/>
        <v>11</v>
      </c>
      <c r="L6429" s="6">
        <f t="shared" si="505"/>
        <v>105239.99999980442</v>
      </c>
      <c r="M6429" s="8">
        <f t="shared" si="501"/>
        <v>1753.9999999967404</v>
      </c>
      <c r="N6429" s="8">
        <f t="shared" si="502"/>
        <v>1753.9999999967404</v>
      </c>
      <c r="O6429" s="18">
        <v>1</v>
      </c>
      <c r="P6429" s="6" t="s">
        <v>10613</v>
      </c>
      <c r="Q6429" s="6" t="s">
        <v>24</v>
      </c>
    </row>
    <row r="6430" spans="1:17" ht="15">
      <c r="A6430" s="6" t="s">
        <v>17</v>
      </c>
      <c r="B6430" s="6" t="s">
        <v>47</v>
      </c>
      <c r="C6430" s="6" t="s">
        <v>52</v>
      </c>
      <c r="D6430" s="6" t="s">
        <v>10614</v>
      </c>
      <c r="E6430" s="6">
        <v>4</v>
      </c>
      <c r="F6430" s="6" t="s">
        <v>1970</v>
      </c>
      <c r="G6430" s="6" t="s">
        <v>22</v>
      </c>
      <c r="H6430" s="7">
        <v>43414.637662037036</v>
      </c>
      <c r="I6430" s="7">
        <v>43414.528784722221</v>
      </c>
      <c r="J6430" s="4">
        <f t="shared" si="503"/>
        <v>2018</v>
      </c>
      <c r="K6430" s="4">
        <f t="shared" si="504"/>
        <v>11</v>
      </c>
      <c r="L6430" s="6">
        <f t="shared" si="505"/>
        <v>9407.0000000065193</v>
      </c>
      <c r="M6430" s="8">
        <f t="shared" si="501"/>
        <v>156.78333333344199</v>
      </c>
      <c r="N6430" s="8">
        <f t="shared" si="502"/>
        <v>627.13333333376795</v>
      </c>
      <c r="O6430" s="18">
        <v>1</v>
      </c>
      <c r="P6430" s="6" t="s">
        <v>10615</v>
      </c>
      <c r="Q6430" s="6" t="s">
        <v>24</v>
      </c>
    </row>
    <row r="6431" spans="1:17" ht="15">
      <c r="A6431" s="6" t="s">
        <v>17</v>
      </c>
      <c r="B6431" s="6" t="s">
        <v>41</v>
      </c>
      <c r="C6431" s="6" t="s">
        <v>42</v>
      </c>
      <c r="D6431" s="6" t="s">
        <v>5780</v>
      </c>
      <c r="E6431" s="6">
        <v>3</v>
      </c>
      <c r="F6431" s="6" t="s">
        <v>1970</v>
      </c>
      <c r="G6431" s="6" t="s">
        <v>22</v>
      </c>
      <c r="H6431" s="7">
        <v>43414.654432870368</v>
      </c>
      <c r="I6431" s="7">
        <v>43414.532638888886</v>
      </c>
      <c r="J6431" s="4">
        <f t="shared" si="503"/>
        <v>2018</v>
      </c>
      <c r="K6431" s="4">
        <f t="shared" si="504"/>
        <v>11</v>
      </c>
      <c r="L6431" s="6">
        <f t="shared" si="505"/>
        <v>10522.999999998137</v>
      </c>
      <c r="M6431" s="8">
        <f t="shared" si="501"/>
        <v>175.38333333330229</v>
      </c>
      <c r="N6431" s="8">
        <f t="shared" si="502"/>
        <v>526.14999999990687</v>
      </c>
      <c r="O6431" s="18">
        <v>1</v>
      </c>
      <c r="P6431" s="6" t="s">
        <v>10616</v>
      </c>
      <c r="Q6431" s="6" t="s">
        <v>24</v>
      </c>
    </row>
    <row r="6432" spans="1:17" ht="15">
      <c r="A6432" s="6" t="s">
        <v>17</v>
      </c>
      <c r="B6432" s="6" t="s">
        <v>41</v>
      </c>
      <c r="C6432" s="6" t="s">
        <v>42</v>
      </c>
      <c r="D6432" s="6" t="s">
        <v>10617</v>
      </c>
      <c r="E6432" s="6">
        <v>1</v>
      </c>
      <c r="F6432" s="6" t="s">
        <v>1970</v>
      </c>
      <c r="G6432" s="6" t="s">
        <v>22</v>
      </c>
      <c r="H6432" s="7">
        <v>43414.559027777781</v>
      </c>
      <c r="I6432" s="7">
        <v>43414.532638888886</v>
      </c>
      <c r="J6432" s="4">
        <f t="shared" si="503"/>
        <v>2018</v>
      </c>
      <c r="K6432" s="4">
        <f t="shared" si="504"/>
        <v>11</v>
      </c>
      <c r="L6432" s="6">
        <f t="shared" si="505"/>
        <v>2280.000000516884</v>
      </c>
      <c r="M6432" s="8">
        <f t="shared" si="501"/>
        <v>38.000000008614734</v>
      </c>
      <c r="N6432" s="8">
        <f t="shared" si="502"/>
        <v>38.000000008614734</v>
      </c>
      <c r="O6432" s="18">
        <v>1</v>
      </c>
      <c r="P6432" s="6" t="s">
        <v>10618</v>
      </c>
      <c r="Q6432" s="6" t="s">
        <v>24</v>
      </c>
    </row>
    <row r="6433" spans="1:17" ht="15">
      <c r="A6433" s="6" t="s">
        <v>17</v>
      </c>
      <c r="B6433" s="6" t="s">
        <v>41</v>
      </c>
      <c r="C6433" s="6" t="s">
        <v>62</v>
      </c>
      <c r="D6433" s="6" t="s">
        <v>10619</v>
      </c>
      <c r="E6433" s="6">
        <v>1</v>
      </c>
      <c r="F6433" s="6" t="s">
        <v>1970</v>
      </c>
      <c r="G6433" s="6" t="s">
        <v>22</v>
      </c>
      <c r="H6433" s="7">
        <v>43414.64166666667</v>
      </c>
      <c r="I6433" s="7">
        <v>43414.620833333334</v>
      </c>
      <c r="J6433" s="4">
        <f t="shared" si="503"/>
        <v>2018</v>
      </c>
      <c r="K6433" s="4">
        <f t="shared" si="504"/>
        <v>11</v>
      </c>
      <c r="L6433" s="6">
        <f t="shared" si="505"/>
        <v>1800.0000002095476</v>
      </c>
      <c r="M6433" s="8">
        <f t="shared" si="501"/>
        <v>30.00000000349246</v>
      </c>
      <c r="N6433" s="8">
        <f t="shared" si="502"/>
        <v>30.00000000349246</v>
      </c>
      <c r="O6433" s="18">
        <v>1</v>
      </c>
      <c r="P6433" s="6" t="s">
        <v>10620</v>
      </c>
      <c r="Q6433" s="6" t="s">
        <v>24</v>
      </c>
    </row>
    <row r="6434" spans="1:17" ht="15">
      <c r="A6434" s="6" t="s">
        <v>17</v>
      </c>
      <c r="B6434" s="6" t="s">
        <v>41</v>
      </c>
      <c r="C6434" s="6" t="s">
        <v>42</v>
      </c>
      <c r="D6434" s="6" t="s">
        <v>737</v>
      </c>
      <c r="E6434" s="6">
        <v>7</v>
      </c>
      <c r="F6434" s="6" t="s">
        <v>1970</v>
      </c>
      <c r="G6434" s="6" t="s">
        <v>22</v>
      </c>
      <c r="H6434" s="7">
        <v>43414.709722222222</v>
      </c>
      <c r="I6434" s="7">
        <v>43414.682638888888</v>
      </c>
      <c r="J6434" s="4">
        <f t="shared" si="503"/>
        <v>2018</v>
      </c>
      <c r="K6434" s="4">
        <f t="shared" si="504"/>
        <v>11</v>
      </c>
      <c r="L6434" s="6">
        <f t="shared" si="505"/>
        <v>2340.000000083819</v>
      </c>
      <c r="M6434" s="8">
        <f t="shared" si="501"/>
        <v>39.000000001396984</v>
      </c>
      <c r="N6434" s="8">
        <f t="shared" si="502"/>
        <v>273.00000000977889</v>
      </c>
      <c r="O6434" s="18">
        <v>1</v>
      </c>
      <c r="P6434" s="6" t="s">
        <v>10621</v>
      </c>
      <c r="Q6434" s="6" t="s">
        <v>24</v>
      </c>
    </row>
    <row r="6435" spans="1:17" ht="15">
      <c r="A6435" s="6" t="s">
        <v>17</v>
      </c>
      <c r="B6435" s="6" t="s">
        <v>140</v>
      </c>
      <c r="C6435" s="6" t="s">
        <v>141</v>
      </c>
      <c r="D6435" s="6" t="s">
        <v>3352</v>
      </c>
      <c r="E6435" s="6">
        <v>56</v>
      </c>
      <c r="F6435" s="6" t="s">
        <v>1970</v>
      </c>
      <c r="G6435" s="6" t="s">
        <v>22</v>
      </c>
      <c r="H6435" s="7">
        <v>43415.001493055555</v>
      </c>
      <c r="I6435" s="7">
        <v>43414.913888888892</v>
      </c>
      <c r="J6435" s="4">
        <f t="shared" si="503"/>
        <v>2018</v>
      </c>
      <c r="K6435" s="4">
        <f t="shared" si="504"/>
        <v>11</v>
      </c>
      <c r="L6435" s="6">
        <f t="shared" si="505"/>
        <v>7568.9999997150153</v>
      </c>
      <c r="M6435" s="8">
        <f t="shared" si="501"/>
        <v>126.14999999525025</v>
      </c>
      <c r="N6435" s="8">
        <f t="shared" si="502"/>
        <v>7064.3999997340143</v>
      </c>
      <c r="O6435" s="18">
        <v>1</v>
      </c>
      <c r="P6435" s="6" t="s">
        <v>10622</v>
      </c>
      <c r="Q6435" s="6" t="s">
        <v>24</v>
      </c>
    </row>
    <row r="6436" spans="1:17" ht="15">
      <c r="A6436" s="6" t="s">
        <v>17</v>
      </c>
      <c r="B6436" s="6" t="s">
        <v>55</v>
      </c>
      <c r="C6436" s="6" t="s">
        <v>59</v>
      </c>
      <c r="D6436" s="6" t="s">
        <v>2456</v>
      </c>
      <c r="E6436" s="6">
        <v>95</v>
      </c>
      <c r="F6436" s="6" t="s">
        <v>1970</v>
      </c>
      <c r="G6436" s="6" t="s">
        <v>22</v>
      </c>
      <c r="H6436" s="7">
        <v>43415.425520833334</v>
      </c>
      <c r="I6436" s="7">
        <v>43415.32916666667</v>
      </c>
      <c r="J6436" s="4">
        <f t="shared" si="503"/>
        <v>2018</v>
      </c>
      <c r="K6436" s="4">
        <f t="shared" si="504"/>
        <v>11</v>
      </c>
      <c r="L6436" s="6">
        <f t="shared" si="505"/>
        <v>8324.9999997904524</v>
      </c>
      <c r="M6436" s="8">
        <f t="shared" si="501"/>
        <v>138.74999999650754</v>
      </c>
      <c r="N6436" s="8">
        <f t="shared" si="502"/>
        <v>13181.249999668216</v>
      </c>
      <c r="O6436" s="18">
        <v>1</v>
      </c>
      <c r="P6436" s="6" t="s">
        <v>10623</v>
      </c>
      <c r="Q6436" s="6" t="s">
        <v>24</v>
      </c>
    </row>
    <row r="6437" spans="1:17" ht="15">
      <c r="A6437" s="6" t="s">
        <v>17</v>
      </c>
      <c r="B6437" s="6" t="s">
        <v>47</v>
      </c>
      <c r="C6437" s="6" t="s">
        <v>48</v>
      </c>
      <c r="D6437" s="6" t="s">
        <v>9274</v>
      </c>
      <c r="E6437" s="6">
        <v>2</v>
      </c>
      <c r="F6437" s="6" t="s">
        <v>1970</v>
      </c>
      <c r="G6437" s="6" t="s">
        <v>22</v>
      </c>
      <c r="H6437" s="7">
        <v>43415.533518518518</v>
      </c>
      <c r="I6437" s="7">
        <v>43415.381944444445</v>
      </c>
      <c r="J6437" s="4">
        <f t="shared" si="503"/>
        <v>2018</v>
      </c>
      <c r="K6437" s="4">
        <f t="shared" si="504"/>
        <v>11</v>
      </c>
      <c r="L6437" s="6">
        <f t="shared" si="505"/>
        <v>13095.999999856576</v>
      </c>
      <c r="M6437" s="8">
        <f t="shared" si="501"/>
        <v>218.26666666427627</v>
      </c>
      <c r="N6437" s="8">
        <f t="shared" si="502"/>
        <v>436.53333332855254</v>
      </c>
      <c r="O6437" s="18">
        <v>1</v>
      </c>
      <c r="P6437" s="6" t="s">
        <v>10624</v>
      </c>
      <c r="Q6437" s="6" t="s">
        <v>24</v>
      </c>
    </row>
    <row r="6438" spans="1:17" ht="15">
      <c r="A6438" s="6" t="s">
        <v>17</v>
      </c>
      <c r="B6438" s="6" t="s">
        <v>41</v>
      </c>
      <c r="C6438" s="6" t="s">
        <v>62</v>
      </c>
      <c r="D6438" s="6" t="s">
        <v>10625</v>
      </c>
      <c r="E6438" s="6">
        <v>1</v>
      </c>
      <c r="F6438" s="6" t="s">
        <v>1970</v>
      </c>
      <c r="G6438" s="6" t="s">
        <v>22</v>
      </c>
      <c r="H6438" s="7">
        <v>43415.696527777778</v>
      </c>
      <c r="I6438" s="7">
        <v>43415.39166666667</v>
      </c>
      <c r="J6438" s="4">
        <f t="shared" si="503"/>
        <v>2018</v>
      </c>
      <c r="K6438" s="4">
        <f t="shared" si="504"/>
        <v>11</v>
      </c>
      <c r="L6438" s="6">
        <f t="shared" si="505"/>
        <v>26339.999999734573</v>
      </c>
      <c r="M6438" s="8">
        <f t="shared" si="501"/>
        <v>438.99999999557622</v>
      </c>
      <c r="N6438" s="8">
        <f t="shared" si="502"/>
        <v>438.99999999557622</v>
      </c>
      <c r="O6438" s="18">
        <v>1</v>
      </c>
      <c r="P6438" s="6" t="s">
        <v>10626</v>
      </c>
      <c r="Q6438" s="6" t="s">
        <v>24</v>
      </c>
    </row>
    <row r="6439" spans="1:17" ht="15">
      <c r="A6439" s="6" t="s">
        <v>17</v>
      </c>
      <c r="B6439" s="6" t="s">
        <v>18</v>
      </c>
      <c r="C6439" s="6" t="s">
        <v>35</v>
      </c>
      <c r="D6439" s="6" t="s">
        <v>10627</v>
      </c>
      <c r="E6439" s="6">
        <v>2</v>
      </c>
      <c r="F6439" s="6" t="s">
        <v>1970</v>
      </c>
      <c r="G6439" s="6" t="s">
        <v>22</v>
      </c>
      <c r="H6439" s="7">
        <v>43415.51017361111</v>
      </c>
      <c r="I6439" s="7">
        <v>43415.400000000001</v>
      </c>
      <c r="J6439" s="4">
        <f t="shared" si="503"/>
        <v>2018</v>
      </c>
      <c r="K6439" s="4">
        <f t="shared" si="504"/>
        <v>11</v>
      </c>
      <c r="L6439" s="6">
        <f t="shared" si="505"/>
        <v>9518.9999997848645</v>
      </c>
      <c r="M6439" s="8">
        <f t="shared" si="501"/>
        <v>158.64999999641441</v>
      </c>
      <c r="N6439" s="8">
        <f t="shared" si="502"/>
        <v>317.29999999282882</v>
      </c>
      <c r="O6439" s="18">
        <v>1</v>
      </c>
      <c r="P6439" s="6" t="s">
        <v>10628</v>
      </c>
      <c r="Q6439" s="6" t="s">
        <v>24</v>
      </c>
    </row>
    <row r="6440" spans="1:17" ht="15">
      <c r="A6440" s="6" t="s">
        <v>17</v>
      </c>
      <c r="B6440" s="6" t="s">
        <v>41</v>
      </c>
      <c r="C6440" s="6" t="s">
        <v>42</v>
      </c>
      <c r="D6440" s="6" t="s">
        <v>240</v>
      </c>
      <c r="E6440" s="6">
        <v>380</v>
      </c>
      <c r="F6440" s="6" t="s">
        <v>1970</v>
      </c>
      <c r="G6440" s="6" t="s">
        <v>22</v>
      </c>
      <c r="H6440" s="7">
        <v>43415.615972222222</v>
      </c>
      <c r="I6440" s="7">
        <v>43415.535416666666</v>
      </c>
      <c r="J6440" s="4">
        <f t="shared" si="503"/>
        <v>2018</v>
      </c>
      <c r="K6440" s="4">
        <f t="shared" si="504"/>
        <v>11</v>
      </c>
      <c r="L6440" s="6">
        <f t="shared" si="505"/>
        <v>6960.0000000558794</v>
      </c>
      <c r="M6440" s="8">
        <f t="shared" si="501"/>
        <v>116.00000000093132</v>
      </c>
      <c r="N6440" s="8">
        <f t="shared" si="502"/>
        <v>44080.000000353903</v>
      </c>
      <c r="O6440" s="18">
        <v>1</v>
      </c>
      <c r="P6440" s="6" t="s">
        <v>10629</v>
      </c>
      <c r="Q6440" s="6" t="s">
        <v>24</v>
      </c>
    </row>
    <row r="6441" spans="1:17" ht="15">
      <c r="A6441" s="6" t="s">
        <v>17</v>
      </c>
      <c r="B6441" s="6" t="s">
        <v>18</v>
      </c>
      <c r="C6441" s="6" t="s">
        <v>35</v>
      </c>
      <c r="D6441" s="6" t="s">
        <v>739</v>
      </c>
      <c r="E6441" s="6">
        <v>13</v>
      </c>
      <c r="F6441" s="6" t="s">
        <v>1970</v>
      </c>
      <c r="G6441" s="6" t="s">
        <v>22</v>
      </c>
      <c r="H6441" s="7">
        <v>43416.349664351852</v>
      </c>
      <c r="I6441" s="7">
        <v>43416.321527777778</v>
      </c>
      <c r="J6441" s="4">
        <f t="shared" si="503"/>
        <v>2018</v>
      </c>
      <c r="K6441" s="4">
        <f t="shared" si="504"/>
        <v>11</v>
      </c>
      <c r="L6441" s="6">
        <f t="shared" si="505"/>
        <v>2430.9999999823049</v>
      </c>
      <c r="M6441" s="8">
        <f t="shared" si="501"/>
        <v>40.516666666371748</v>
      </c>
      <c r="N6441" s="8">
        <f t="shared" si="502"/>
        <v>526.71666666283272</v>
      </c>
      <c r="O6441" s="18">
        <v>1</v>
      </c>
      <c r="P6441" s="6" t="s">
        <v>10630</v>
      </c>
      <c r="Q6441" s="6" t="s">
        <v>24</v>
      </c>
    </row>
    <row r="6442" spans="1:17" ht="15">
      <c r="A6442" s="6" t="s">
        <v>17</v>
      </c>
      <c r="B6442" s="6" t="s">
        <v>55</v>
      </c>
      <c r="C6442" s="6" t="s">
        <v>59</v>
      </c>
      <c r="D6442" s="6" t="s">
        <v>10631</v>
      </c>
      <c r="E6442" s="6">
        <v>3</v>
      </c>
      <c r="F6442" s="6" t="s">
        <v>1970</v>
      </c>
      <c r="G6442" s="6" t="s">
        <v>22</v>
      </c>
      <c r="H6442" s="7">
        <v>43416.647222222222</v>
      </c>
      <c r="I6442" s="7">
        <v>43416.354861111111</v>
      </c>
      <c r="J6442" s="4">
        <f t="shared" si="503"/>
        <v>2018</v>
      </c>
      <c r="K6442" s="4">
        <f t="shared" si="504"/>
        <v>11</v>
      </c>
      <c r="L6442" s="6">
        <f t="shared" si="505"/>
        <v>25259.99999998603</v>
      </c>
      <c r="M6442" s="8">
        <f t="shared" si="501"/>
        <v>420.99999999976717</v>
      </c>
      <c r="N6442" s="8">
        <f t="shared" si="502"/>
        <v>1262.9999999993015</v>
      </c>
      <c r="O6442" s="18">
        <v>1</v>
      </c>
      <c r="P6442" s="6" t="s">
        <v>10632</v>
      </c>
      <c r="Q6442" s="6" t="s">
        <v>24</v>
      </c>
    </row>
    <row r="6443" spans="1:17" ht="15">
      <c r="A6443" s="6" t="s">
        <v>17</v>
      </c>
      <c r="B6443" s="6" t="s">
        <v>41</v>
      </c>
      <c r="C6443" s="6" t="s">
        <v>135</v>
      </c>
      <c r="D6443" s="6" t="s">
        <v>4824</v>
      </c>
      <c r="E6443" s="6">
        <v>10</v>
      </c>
      <c r="F6443" s="6" t="s">
        <v>1970</v>
      </c>
      <c r="G6443" s="6" t="s">
        <v>22</v>
      </c>
      <c r="H6443" s="7">
        <v>43416.469027777777</v>
      </c>
      <c r="I6443" s="7">
        <v>43416.36041666667</v>
      </c>
      <c r="J6443" s="4">
        <f t="shared" si="503"/>
        <v>2018</v>
      </c>
      <c r="K6443" s="4">
        <f t="shared" si="504"/>
        <v>11</v>
      </c>
      <c r="L6443" s="6">
        <f t="shared" si="505"/>
        <v>9383.9999996591359</v>
      </c>
      <c r="M6443" s="8">
        <f t="shared" si="501"/>
        <v>156.39999999431893</v>
      </c>
      <c r="N6443" s="8">
        <f t="shared" si="502"/>
        <v>1563.9999999431893</v>
      </c>
      <c r="O6443" s="18">
        <v>1</v>
      </c>
      <c r="P6443" s="6" t="s">
        <v>10633</v>
      </c>
      <c r="Q6443" s="6" t="s">
        <v>24</v>
      </c>
    </row>
    <row r="6444" spans="1:17" ht="15">
      <c r="A6444" s="6" t="s">
        <v>17</v>
      </c>
      <c r="B6444" s="6" t="s">
        <v>18</v>
      </c>
      <c r="C6444" s="6" t="s">
        <v>19</v>
      </c>
      <c r="D6444" s="6" t="s">
        <v>10634</v>
      </c>
      <c r="E6444" s="6">
        <v>1</v>
      </c>
      <c r="F6444" s="6" t="s">
        <v>1970</v>
      </c>
      <c r="G6444" s="6" t="s">
        <v>22</v>
      </c>
      <c r="H6444" s="7">
        <v>43416.573645833334</v>
      </c>
      <c r="I6444" s="7">
        <v>43416.483495370368</v>
      </c>
      <c r="J6444" s="4">
        <f t="shared" si="503"/>
        <v>2018</v>
      </c>
      <c r="K6444" s="4">
        <f t="shared" si="504"/>
        <v>11</v>
      </c>
      <c r="L6444" s="6">
        <f t="shared" si="505"/>
        <v>7789.0000002225861</v>
      </c>
      <c r="M6444" s="8">
        <f t="shared" si="501"/>
        <v>129.81666667037643</v>
      </c>
      <c r="N6444" s="8">
        <f t="shared" si="502"/>
        <v>129.81666667037643</v>
      </c>
      <c r="O6444" s="18">
        <v>1</v>
      </c>
      <c r="P6444" s="6" t="s">
        <v>10635</v>
      </c>
      <c r="Q6444" s="6" t="s">
        <v>24</v>
      </c>
    </row>
    <row r="6445" spans="1:17" ht="15">
      <c r="A6445" s="6" t="s">
        <v>17</v>
      </c>
      <c r="B6445" s="6" t="s">
        <v>18</v>
      </c>
      <c r="C6445" s="6" t="s">
        <v>25</v>
      </c>
      <c r="D6445" s="6" t="s">
        <v>10636</v>
      </c>
      <c r="E6445" s="6">
        <v>3</v>
      </c>
      <c r="F6445" s="6" t="s">
        <v>1970</v>
      </c>
      <c r="G6445" s="6" t="s">
        <v>22</v>
      </c>
      <c r="H6445" s="7">
        <v>43416.638194444444</v>
      </c>
      <c r="I6445" s="7">
        <v>43416.584027777775</v>
      </c>
      <c r="J6445" s="4">
        <f t="shared" si="503"/>
        <v>2018</v>
      </c>
      <c r="K6445" s="4">
        <f t="shared" si="504"/>
        <v>11</v>
      </c>
      <c r="L6445" s="6">
        <f t="shared" si="505"/>
        <v>4680.0000001676381</v>
      </c>
      <c r="M6445" s="8">
        <f t="shared" si="501"/>
        <v>78.000000002793968</v>
      </c>
      <c r="N6445" s="8">
        <f t="shared" si="502"/>
        <v>234.0000000083819</v>
      </c>
      <c r="O6445" s="18">
        <v>1</v>
      </c>
      <c r="P6445" s="6" t="s">
        <v>10637</v>
      </c>
      <c r="Q6445" s="6" t="s">
        <v>24</v>
      </c>
    </row>
    <row r="6446" spans="1:17" ht="15">
      <c r="A6446" s="6" t="s">
        <v>17</v>
      </c>
      <c r="B6446" s="6" t="s">
        <v>41</v>
      </c>
      <c r="C6446" s="6" t="s">
        <v>62</v>
      </c>
      <c r="D6446" s="6" t="s">
        <v>10638</v>
      </c>
      <c r="E6446" s="6">
        <v>1</v>
      </c>
      <c r="F6446" s="6" t="s">
        <v>1970</v>
      </c>
      <c r="G6446" s="6" t="s">
        <v>22</v>
      </c>
      <c r="H6446" s="7">
        <v>43416.688194444447</v>
      </c>
      <c r="I6446" s="7">
        <v>43416.593055555553</v>
      </c>
      <c r="J6446" s="4">
        <f t="shared" si="503"/>
        <v>2018</v>
      </c>
      <c r="K6446" s="4">
        <f t="shared" si="504"/>
        <v>11</v>
      </c>
      <c r="L6446" s="6">
        <f t="shared" si="505"/>
        <v>8220.0000003911555</v>
      </c>
      <c r="M6446" s="8">
        <f t="shared" si="501"/>
        <v>137.00000000651926</v>
      </c>
      <c r="N6446" s="8">
        <f t="shared" si="502"/>
        <v>137.00000000651926</v>
      </c>
      <c r="O6446" s="18">
        <v>1</v>
      </c>
      <c r="P6446" s="6" t="s">
        <v>10639</v>
      </c>
      <c r="Q6446" s="6" t="s">
        <v>24</v>
      </c>
    </row>
    <row r="6447" spans="1:17" ht="15">
      <c r="A6447" s="6" t="s">
        <v>17</v>
      </c>
      <c r="B6447" s="6" t="s">
        <v>55</v>
      </c>
      <c r="C6447" s="6" t="s">
        <v>59</v>
      </c>
      <c r="D6447" s="6" t="s">
        <v>10129</v>
      </c>
      <c r="E6447" s="6">
        <v>2</v>
      </c>
      <c r="F6447" s="6" t="s">
        <v>1970</v>
      </c>
      <c r="G6447" s="6" t="s">
        <v>22</v>
      </c>
      <c r="H6447" s="7">
        <v>43417.195532407408</v>
      </c>
      <c r="I6447" s="7">
        <v>43417.019444444442</v>
      </c>
      <c r="J6447" s="4">
        <f t="shared" si="503"/>
        <v>2018</v>
      </c>
      <c r="K6447" s="4">
        <f t="shared" si="504"/>
        <v>11</v>
      </c>
      <c r="L6447" s="6">
        <f t="shared" si="505"/>
        <v>15214.000000222586</v>
      </c>
      <c r="M6447" s="8">
        <f t="shared" si="501"/>
        <v>253.56666667037643</v>
      </c>
      <c r="N6447" s="8">
        <f t="shared" si="502"/>
        <v>507.13333334075287</v>
      </c>
      <c r="O6447" s="18">
        <v>1</v>
      </c>
      <c r="P6447" s="6" t="s">
        <v>10640</v>
      </c>
      <c r="Q6447" s="6" t="s">
        <v>24</v>
      </c>
    </row>
    <row r="6448" spans="1:17" ht="15">
      <c r="A6448" s="6" t="s">
        <v>17</v>
      </c>
      <c r="B6448" s="6" t="s">
        <v>18</v>
      </c>
      <c r="C6448" s="6" t="s">
        <v>19</v>
      </c>
      <c r="D6448" s="6" t="s">
        <v>696</v>
      </c>
      <c r="E6448" s="6">
        <v>338</v>
      </c>
      <c r="F6448" s="6" t="s">
        <v>1970</v>
      </c>
      <c r="G6448" s="6" t="s">
        <v>22</v>
      </c>
      <c r="H6448" s="7">
        <v>43417.181481481479</v>
      </c>
      <c r="I6448" s="7">
        <v>43417.031944444447</v>
      </c>
      <c r="J6448" s="4">
        <f t="shared" si="503"/>
        <v>2018</v>
      </c>
      <c r="K6448" s="4">
        <f t="shared" si="504"/>
        <v>11</v>
      </c>
      <c r="L6448" s="6">
        <f t="shared" si="505"/>
        <v>12919.999999576248</v>
      </c>
      <c r="M6448" s="8">
        <f t="shared" si="501"/>
        <v>215.3333333262708</v>
      </c>
      <c r="N6448" s="8">
        <f t="shared" si="502"/>
        <v>72782.666664279532</v>
      </c>
      <c r="O6448" s="18">
        <v>1</v>
      </c>
      <c r="P6448" s="6" t="s">
        <v>10641</v>
      </c>
      <c r="Q6448" s="6" t="s">
        <v>24</v>
      </c>
    </row>
    <row r="6449" spans="1:17" ht="15">
      <c r="A6449" s="6" t="s">
        <v>17</v>
      </c>
      <c r="B6449" s="6" t="s">
        <v>41</v>
      </c>
      <c r="C6449" s="6" t="s">
        <v>62</v>
      </c>
      <c r="D6449" s="6" t="s">
        <v>2717</v>
      </c>
      <c r="E6449" s="6">
        <v>9</v>
      </c>
      <c r="F6449" s="6" t="s">
        <v>1970</v>
      </c>
      <c r="G6449" s="6" t="s">
        <v>22</v>
      </c>
      <c r="H6449" s="7">
        <v>43417.36446759259</v>
      </c>
      <c r="I6449" s="7">
        <v>43417.297222222223</v>
      </c>
      <c r="J6449" s="4">
        <f t="shared" si="503"/>
        <v>2018</v>
      </c>
      <c r="K6449" s="4">
        <f t="shared" si="504"/>
        <v>11</v>
      </c>
      <c r="L6449" s="6">
        <f t="shared" si="505"/>
        <v>5809.9999996600673</v>
      </c>
      <c r="M6449" s="8">
        <f t="shared" si="501"/>
        <v>96.833333327667788</v>
      </c>
      <c r="N6449" s="8">
        <f t="shared" si="502"/>
        <v>871.49999994901009</v>
      </c>
      <c r="O6449" s="18">
        <v>1</v>
      </c>
      <c r="P6449" s="6" t="s">
        <v>10642</v>
      </c>
      <c r="Q6449" s="6" t="s">
        <v>24</v>
      </c>
    </row>
    <row r="6450" spans="1:17" ht="15">
      <c r="A6450" s="6" t="s">
        <v>17</v>
      </c>
      <c r="B6450" s="6" t="s">
        <v>41</v>
      </c>
      <c r="C6450" s="6" t="s">
        <v>42</v>
      </c>
      <c r="D6450" s="6" t="s">
        <v>10643</v>
      </c>
      <c r="E6450" s="6">
        <v>1</v>
      </c>
      <c r="F6450" s="6" t="s">
        <v>1970</v>
      </c>
      <c r="G6450" s="6" t="s">
        <v>22</v>
      </c>
      <c r="H6450" s="7">
        <v>43417.597939814812</v>
      </c>
      <c r="I6450" s="7">
        <v>43417.368055555555</v>
      </c>
      <c r="J6450" s="4">
        <f t="shared" si="503"/>
        <v>2018</v>
      </c>
      <c r="K6450" s="4">
        <f t="shared" si="504"/>
        <v>11</v>
      </c>
      <c r="L6450" s="6">
        <f t="shared" si="505"/>
        <v>19861.999999824911</v>
      </c>
      <c r="M6450" s="8">
        <f t="shared" si="501"/>
        <v>331.03333333041519</v>
      </c>
      <c r="N6450" s="8">
        <f t="shared" si="502"/>
        <v>331.03333333041519</v>
      </c>
      <c r="O6450" s="18">
        <v>1</v>
      </c>
      <c r="P6450" s="6" t="s">
        <v>10644</v>
      </c>
      <c r="Q6450" s="6" t="s">
        <v>24</v>
      </c>
    </row>
    <row r="6451" spans="1:17" ht="15">
      <c r="A6451" s="6" t="s">
        <v>17</v>
      </c>
      <c r="B6451" s="6" t="s">
        <v>18</v>
      </c>
      <c r="C6451" s="6" t="s">
        <v>38</v>
      </c>
      <c r="D6451" s="6" t="s">
        <v>10645</v>
      </c>
      <c r="E6451" s="6">
        <v>1</v>
      </c>
      <c r="F6451" s="6" t="s">
        <v>1970</v>
      </c>
      <c r="G6451" s="6" t="s">
        <v>22</v>
      </c>
      <c r="H6451" s="7">
        <v>43417.752604166664</v>
      </c>
      <c r="I6451" s="7">
        <v>43417.378472222219</v>
      </c>
      <c r="J6451" s="4">
        <f t="shared" si="503"/>
        <v>2018</v>
      </c>
      <c r="K6451" s="4">
        <f t="shared" si="504"/>
        <v>11</v>
      </c>
      <c r="L6451" s="6">
        <f t="shared" si="505"/>
        <v>32325.000000069849</v>
      </c>
      <c r="M6451" s="8">
        <f t="shared" si="501"/>
        <v>538.75000000116415</v>
      </c>
      <c r="N6451" s="8">
        <f t="shared" si="502"/>
        <v>538.75000000116415</v>
      </c>
      <c r="O6451" s="18">
        <v>1</v>
      </c>
      <c r="P6451" s="6" t="s">
        <v>10646</v>
      </c>
      <c r="Q6451" s="6" t="s">
        <v>24</v>
      </c>
    </row>
    <row r="6452" spans="1:17" ht="15">
      <c r="A6452" s="6" t="s">
        <v>17</v>
      </c>
      <c r="B6452" s="6" t="s">
        <v>41</v>
      </c>
      <c r="C6452" s="6" t="s">
        <v>42</v>
      </c>
      <c r="D6452" s="6" t="s">
        <v>10647</v>
      </c>
      <c r="E6452" s="6">
        <v>1</v>
      </c>
      <c r="F6452" s="6" t="s">
        <v>1970</v>
      </c>
      <c r="G6452" s="6" t="s">
        <v>22</v>
      </c>
      <c r="H6452" s="7">
        <v>43417.448923611111</v>
      </c>
      <c r="I6452" s="7">
        <v>43417.386122685188</v>
      </c>
      <c r="J6452" s="4">
        <f t="shared" si="503"/>
        <v>2018</v>
      </c>
      <c r="K6452" s="4">
        <f t="shared" si="504"/>
        <v>11</v>
      </c>
      <c r="L6452" s="6">
        <f t="shared" si="505"/>
        <v>5425.9999997913837</v>
      </c>
      <c r="M6452" s="8">
        <f t="shared" si="501"/>
        <v>90.433333329856396</v>
      </c>
      <c r="N6452" s="8">
        <f t="shared" si="502"/>
        <v>90.433333329856396</v>
      </c>
      <c r="O6452" s="18">
        <v>1</v>
      </c>
      <c r="P6452" s="6" t="s">
        <v>10648</v>
      </c>
      <c r="Q6452" s="6" t="s">
        <v>24</v>
      </c>
    </row>
    <row r="6453" spans="1:17" ht="15">
      <c r="A6453" s="6" t="s">
        <v>17</v>
      </c>
      <c r="B6453" s="6" t="s">
        <v>41</v>
      </c>
      <c r="C6453" s="6" t="s">
        <v>62</v>
      </c>
      <c r="D6453" s="6" t="s">
        <v>10649</v>
      </c>
      <c r="E6453" s="6">
        <v>1</v>
      </c>
      <c r="F6453" s="6" t="s">
        <v>1970</v>
      </c>
      <c r="G6453" s="6" t="s">
        <v>22</v>
      </c>
      <c r="H6453" s="7">
        <v>43417.75304398148</v>
      </c>
      <c r="I6453" s="7">
        <v>43417.390173611115</v>
      </c>
      <c r="J6453" s="4">
        <f t="shared" si="503"/>
        <v>2018</v>
      </c>
      <c r="K6453" s="4">
        <f t="shared" si="504"/>
        <v>11</v>
      </c>
      <c r="L6453" s="6">
        <f t="shared" si="505"/>
        <v>31351.999999559484</v>
      </c>
      <c r="M6453" s="8">
        <f t="shared" si="501"/>
        <v>522.53333332599141</v>
      </c>
      <c r="N6453" s="8">
        <f t="shared" si="502"/>
        <v>522.53333332599141</v>
      </c>
      <c r="O6453" s="18">
        <v>1</v>
      </c>
      <c r="P6453" s="6" t="s">
        <v>10650</v>
      </c>
      <c r="Q6453" s="6" t="s">
        <v>24</v>
      </c>
    </row>
    <row r="6454" spans="1:17" ht="15">
      <c r="A6454" s="6" t="s">
        <v>17</v>
      </c>
      <c r="B6454" s="6" t="s">
        <v>47</v>
      </c>
      <c r="C6454" s="6" t="s">
        <v>52</v>
      </c>
      <c r="D6454" s="6" t="s">
        <v>10651</v>
      </c>
      <c r="E6454" s="6">
        <v>1</v>
      </c>
      <c r="F6454" s="6" t="s">
        <v>1970</v>
      </c>
      <c r="G6454" s="6" t="s">
        <v>22</v>
      </c>
      <c r="H6454" s="7">
        <v>43417.425173611111</v>
      </c>
      <c r="I6454" s="7">
        <v>43417.390277777777</v>
      </c>
      <c r="J6454" s="4">
        <f t="shared" si="503"/>
        <v>2018</v>
      </c>
      <c r="K6454" s="4">
        <f t="shared" si="504"/>
        <v>11</v>
      </c>
      <c r="L6454" s="6">
        <f t="shared" si="505"/>
        <v>3015.000000083819</v>
      </c>
      <c r="M6454" s="8">
        <f t="shared" si="501"/>
        <v>50.250000001396984</v>
      </c>
      <c r="N6454" s="8">
        <f t="shared" si="502"/>
        <v>50.250000001396984</v>
      </c>
      <c r="O6454" s="18">
        <v>1</v>
      </c>
      <c r="P6454" s="6" t="s">
        <v>10652</v>
      </c>
      <c r="Q6454" s="6" t="s">
        <v>24</v>
      </c>
    </row>
    <row r="6455" spans="1:17" ht="15">
      <c r="A6455" s="6" t="s">
        <v>17</v>
      </c>
      <c r="B6455" s="6" t="s">
        <v>47</v>
      </c>
      <c r="C6455" s="6" t="s">
        <v>52</v>
      </c>
      <c r="D6455" s="6" t="s">
        <v>10653</v>
      </c>
      <c r="E6455" s="6">
        <v>1</v>
      </c>
      <c r="F6455" s="6" t="s">
        <v>1970</v>
      </c>
      <c r="G6455" s="6" t="s">
        <v>22</v>
      </c>
      <c r="H6455" s="7">
        <v>43417.440312500003</v>
      </c>
      <c r="I6455" s="7">
        <v>43417.409722222219</v>
      </c>
      <c r="J6455" s="4">
        <f t="shared" si="503"/>
        <v>2018</v>
      </c>
      <c r="K6455" s="4">
        <f t="shared" si="504"/>
        <v>11</v>
      </c>
      <c r="L6455" s="6">
        <f t="shared" si="505"/>
        <v>2643.0000005057082</v>
      </c>
      <c r="M6455" s="8">
        <f t="shared" si="501"/>
        <v>44.050000008428469</v>
      </c>
      <c r="N6455" s="8">
        <f t="shared" si="502"/>
        <v>44.050000008428469</v>
      </c>
      <c r="O6455" s="18">
        <v>1</v>
      </c>
      <c r="P6455" s="6" t="s">
        <v>10654</v>
      </c>
      <c r="Q6455" s="6" t="s">
        <v>24</v>
      </c>
    </row>
    <row r="6456" spans="1:17" ht="15">
      <c r="A6456" s="6" t="s">
        <v>17</v>
      </c>
      <c r="B6456" s="6" t="s">
        <v>41</v>
      </c>
      <c r="C6456" s="6" t="s">
        <v>62</v>
      </c>
      <c r="D6456" s="6" t="s">
        <v>10655</v>
      </c>
      <c r="E6456" s="6">
        <v>1</v>
      </c>
      <c r="F6456" s="6" t="s">
        <v>1970</v>
      </c>
      <c r="G6456" s="6" t="s">
        <v>22</v>
      </c>
      <c r="H6456" s="7">
        <v>43417.772372685184</v>
      </c>
      <c r="I6456" s="7">
        <v>43417.422222222223</v>
      </c>
      <c r="J6456" s="4">
        <f t="shared" si="503"/>
        <v>2018</v>
      </c>
      <c r="K6456" s="4">
        <f t="shared" si="504"/>
        <v>11</v>
      </c>
      <c r="L6456" s="6">
        <f t="shared" si="505"/>
        <v>30252.999999769963</v>
      </c>
      <c r="M6456" s="8">
        <f t="shared" si="501"/>
        <v>504.21666666283272</v>
      </c>
      <c r="N6456" s="8">
        <f t="shared" si="502"/>
        <v>504.21666666283272</v>
      </c>
      <c r="O6456" s="18">
        <v>1</v>
      </c>
      <c r="P6456" s="6" t="s">
        <v>10656</v>
      </c>
      <c r="Q6456" s="6" t="s">
        <v>24</v>
      </c>
    </row>
    <row r="6457" spans="1:17" ht="15">
      <c r="A6457" s="6" t="s">
        <v>17</v>
      </c>
      <c r="B6457" s="6" t="s">
        <v>18</v>
      </c>
      <c r="C6457" s="6" t="s">
        <v>35</v>
      </c>
      <c r="D6457" s="6" t="s">
        <v>10657</v>
      </c>
      <c r="E6457" s="6">
        <v>1</v>
      </c>
      <c r="F6457" s="6" t="s">
        <v>1970</v>
      </c>
      <c r="G6457" s="6" t="s">
        <v>22</v>
      </c>
      <c r="H6457" s="7">
        <v>43419.522002314814</v>
      </c>
      <c r="I6457" s="7">
        <v>43417.461111111108</v>
      </c>
      <c r="J6457" s="4">
        <f t="shared" si="503"/>
        <v>2018</v>
      </c>
      <c r="K6457" s="4">
        <f t="shared" si="504"/>
        <v>11</v>
      </c>
      <c r="L6457" s="6">
        <f t="shared" si="505"/>
        <v>178061.00000019651</v>
      </c>
      <c r="M6457" s="8">
        <f t="shared" si="501"/>
        <v>2967.6833333366085</v>
      </c>
      <c r="N6457" s="8">
        <f t="shared" si="502"/>
        <v>2967.6833333366085</v>
      </c>
      <c r="O6457" s="18">
        <v>1</v>
      </c>
      <c r="P6457" s="6" t="s">
        <v>10658</v>
      </c>
      <c r="Q6457" s="6" t="s">
        <v>24</v>
      </c>
    </row>
    <row r="6458" spans="1:17" ht="15">
      <c r="A6458" s="6" t="s">
        <v>17</v>
      </c>
      <c r="B6458" s="6" t="s">
        <v>41</v>
      </c>
      <c r="C6458" s="6" t="s">
        <v>135</v>
      </c>
      <c r="D6458" s="6" t="s">
        <v>10659</v>
      </c>
      <c r="E6458" s="6">
        <v>1</v>
      </c>
      <c r="F6458" s="6" t="s">
        <v>1970</v>
      </c>
      <c r="G6458" s="6" t="s">
        <v>22</v>
      </c>
      <c r="H6458" s="7">
        <v>43417.608726851853</v>
      </c>
      <c r="I6458" s="7">
        <v>43417.481249999997</v>
      </c>
      <c r="J6458" s="4">
        <f t="shared" si="503"/>
        <v>2018</v>
      </c>
      <c r="K6458" s="4">
        <f t="shared" si="504"/>
        <v>11</v>
      </c>
      <c r="L6458" s="6">
        <f t="shared" si="505"/>
        <v>11014.000000362284</v>
      </c>
      <c r="M6458" s="8">
        <f t="shared" si="501"/>
        <v>183.56666667270474</v>
      </c>
      <c r="N6458" s="8">
        <f t="shared" si="502"/>
        <v>183.56666667270474</v>
      </c>
      <c r="O6458" s="18">
        <v>1</v>
      </c>
      <c r="P6458" s="6" t="s">
        <v>10660</v>
      </c>
      <c r="Q6458" s="6" t="s">
        <v>24</v>
      </c>
    </row>
    <row r="6459" spans="1:17" ht="15">
      <c r="A6459" s="6" t="s">
        <v>17</v>
      </c>
      <c r="B6459" s="6" t="s">
        <v>41</v>
      </c>
      <c r="C6459" s="6" t="s">
        <v>129</v>
      </c>
      <c r="D6459" s="6" t="s">
        <v>8508</v>
      </c>
      <c r="E6459" s="6">
        <v>54</v>
      </c>
      <c r="F6459" s="6" t="s">
        <v>1970</v>
      </c>
      <c r="G6459" s="6" t="s">
        <v>22</v>
      </c>
      <c r="H6459" s="7">
        <v>43417.650277777779</v>
      </c>
      <c r="I6459" s="7">
        <v>43417.554861111108</v>
      </c>
      <c r="J6459" s="4">
        <f t="shared" si="503"/>
        <v>2018</v>
      </c>
      <c r="K6459" s="4">
        <f t="shared" si="504"/>
        <v>11</v>
      </c>
      <c r="L6459" s="6">
        <f t="shared" si="505"/>
        <v>8244.000000343658</v>
      </c>
      <c r="M6459" s="8">
        <f t="shared" si="501"/>
        <v>137.40000000572763</v>
      </c>
      <c r="N6459" s="8">
        <f t="shared" si="502"/>
        <v>7419.6000003092922</v>
      </c>
      <c r="O6459" s="18">
        <v>1</v>
      </c>
      <c r="P6459" s="6" t="s">
        <v>10661</v>
      </c>
      <c r="Q6459" s="6" t="s">
        <v>24</v>
      </c>
    </row>
    <row r="6460" spans="1:17" ht="15">
      <c r="A6460" s="6" t="s">
        <v>17</v>
      </c>
      <c r="B6460" s="6" t="s">
        <v>18</v>
      </c>
      <c r="C6460" s="6" t="s">
        <v>19</v>
      </c>
      <c r="D6460" s="6" t="s">
        <v>10662</v>
      </c>
      <c r="E6460" s="6">
        <v>1</v>
      </c>
      <c r="F6460" s="6" t="s">
        <v>1970</v>
      </c>
      <c r="G6460" s="6" t="s">
        <v>22</v>
      </c>
      <c r="H6460" s="7">
        <v>43417.647546296299</v>
      </c>
      <c r="I6460" s="7">
        <v>43417.570057870369</v>
      </c>
      <c r="J6460" s="4">
        <f t="shared" si="503"/>
        <v>2018</v>
      </c>
      <c r="K6460" s="4">
        <f t="shared" si="504"/>
        <v>11</v>
      </c>
      <c r="L6460" s="6">
        <f t="shared" si="505"/>
        <v>6695.0000003445894</v>
      </c>
      <c r="M6460" s="8">
        <f t="shared" si="501"/>
        <v>111.58333333907649</v>
      </c>
      <c r="N6460" s="8">
        <f t="shared" si="502"/>
        <v>111.58333333907649</v>
      </c>
      <c r="O6460" s="18">
        <v>1</v>
      </c>
      <c r="P6460" s="6" t="s">
        <v>10663</v>
      </c>
      <c r="Q6460" s="6" t="s">
        <v>24</v>
      </c>
    </row>
    <row r="6461" spans="1:17" ht="15">
      <c r="A6461" s="6" t="s">
        <v>17</v>
      </c>
      <c r="B6461" s="6" t="s">
        <v>18</v>
      </c>
      <c r="C6461" s="6" t="s">
        <v>19</v>
      </c>
      <c r="D6461" s="6" t="s">
        <v>10664</v>
      </c>
      <c r="E6461" s="6">
        <v>1</v>
      </c>
      <c r="F6461" s="6" t="s">
        <v>1970</v>
      </c>
      <c r="G6461" s="6" t="s">
        <v>22</v>
      </c>
      <c r="H6461" s="7">
        <v>43417.735219907408</v>
      </c>
      <c r="I6461" s="7">
        <v>43417.593055555553</v>
      </c>
      <c r="J6461" s="4">
        <f t="shared" si="503"/>
        <v>2018</v>
      </c>
      <c r="K6461" s="4">
        <f t="shared" si="504"/>
        <v>11</v>
      </c>
      <c r="L6461" s="6">
        <f t="shared" si="505"/>
        <v>12283.000000286847</v>
      </c>
      <c r="M6461" s="8">
        <f t="shared" si="501"/>
        <v>204.71666667144746</v>
      </c>
      <c r="N6461" s="8">
        <f t="shared" si="502"/>
        <v>204.71666667144746</v>
      </c>
      <c r="O6461" s="18">
        <v>1</v>
      </c>
      <c r="P6461" s="6" t="s">
        <v>10665</v>
      </c>
      <c r="Q6461" s="6" t="s">
        <v>24</v>
      </c>
    </row>
    <row r="6462" spans="1:17" ht="15">
      <c r="A6462" s="6" t="s">
        <v>17</v>
      </c>
      <c r="B6462" s="6" t="s">
        <v>140</v>
      </c>
      <c r="C6462" s="6" t="s">
        <v>141</v>
      </c>
      <c r="D6462" s="6" t="s">
        <v>10666</v>
      </c>
      <c r="E6462" s="6">
        <v>1</v>
      </c>
      <c r="F6462" s="6" t="s">
        <v>1970</v>
      </c>
      <c r="G6462" s="6" t="s">
        <v>22</v>
      </c>
      <c r="H6462" s="7">
        <v>43417.612060185187</v>
      </c>
      <c r="I6462" s="7">
        <v>43417.593055555553</v>
      </c>
      <c r="J6462" s="4">
        <f t="shared" si="503"/>
        <v>2018</v>
      </c>
      <c r="K6462" s="4">
        <f t="shared" si="504"/>
        <v>11</v>
      </c>
      <c r="L6462" s="6">
        <f t="shared" si="505"/>
        <v>1642.0000003650784</v>
      </c>
      <c r="M6462" s="8">
        <f t="shared" si="501"/>
        <v>27.366666672751307</v>
      </c>
      <c r="N6462" s="8">
        <f t="shared" si="502"/>
        <v>27.366666672751307</v>
      </c>
      <c r="O6462" s="18">
        <v>1</v>
      </c>
      <c r="P6462" s="6" t="s">
        <v>10667</v>
      </c>
      <c r="Q6462" s="6" t="s">
        <v>24</v>
      </c>
    </row>
    <row r="6463" spans="1:17" ht="15">
      <c r="A6463" s="6" t="s">
        <v>17</v>
      </c>
      <c r="B6463" s="6" t="s">
        <v>47</v>
      </c>
      <c r="C6463" s="6" t="s">
        <v>48</v>
      </c>
      <c r="D6463" s="6" t="s">
        <v>10668</v>
      </c>
      <c r="E6463" s="6">
        <v>1</v>
      </c>
      <c r="F6463" s="6" t="s">
        <v>1970</v>
      </c>
      <c r="G6463" s="6" t="s">
        <v>22</v>
      </c>
      <c r="H6463" s="7">
        <v>43417.749421296299</v>
      </c>
      <c r="I6463" s="7">
        <v>43417.62777777778</v>
      </c>
      <c r="J6463" s="4">
        <f t="shared" si="503"/>
        <v>2018</v>
      </c>
      <c r="K6463" s="4">
        <f t="shared" si="504"/>
        <v>11</v>
      </c>
      <c r="L6463" s="6">
        <f t="shared" si="505"/>
        <v>10510.000000102445</v>
      </c>
      <c r="M6463" s="8">
        <f t="shared" si="501"/>
        <v>175.16666666837409</v>
      </c>
      <c r="N6463" s="8">
        <f t="shared" si="502"/>
        <v>175.16666666837409</v>
      </c>
      <c r="O6463" s="18">
        <v>1</v>
      </c>
      <c r="P6463" s="6" t="s">
        <v>10669</v>
      </c>
      <c r="Q6463" s="6" t="s">
        <v>24</v>
      </c>
    </row>
    <row r="6464" spans="1:17" ht="15">
      <c r="A6464" s="6" t="s">
        <v>17</v>
      </c>
      <c r="B6464" s="6" t="s">
        <v>47</v>
      </c>
      <c r="C6464" s="6" t="s">
        <v>52</v>
      </c>
      <c r="D6464" s="6" t="s">
        <v>138</v>
      </c>
      <c r="E6464" s="6">
        <v>4</v>
      </c>
      <c r="F6464" s="6" t="s">
        <v>1970</v>
      </c>
      <c r="G6464" s="6" t="s">
        <v>22</v>
      </c>
      <c r="H6464" s="7">
        <v>43418.587013888886</v>
      </c>
      <c r="I6464" s="7">
        <v>43417.643055555556</v>
      </c>
      <c r="J6464" s="4">
        <f t="shared" si="503"/>
        <v>2018</v>
      </c>
      <c r="K6464" s="4">
        <f t="shared" si="504"/>
        <v>11</v>
      </c>
      <c r="L6464" s="6">
        <f t="shared" si="505"/>
        <v>81557.999999681488</v>
      </c>
      <c r="M6464" s="8">
        <f t="shared" si="506" ref="M6464:M6527">+L6464/60</f>
        <v>1359.2999999946915</v>
      </c>
      <c r="N6464" s="8">
        <f t="shared" si="507" ref="N6464:N6527">+M6464*E6464</f>
        <v>5437.1999999787658</v>
      </c>
      <c r="O6464" s="18">
        <v>1</v>
      </c>
      <c r="P6464" s="6" t="s">
        <v>10670</v>
      </c>
      <c r="Q6464" s="6" t="s">
        <v>24</v>
      </c>
    </row>
    <row r="6465" spans="1:17" ht="15">
      <c r="A6465" s="6" t="s">
        <v>17</v>
      </c>
      <c r="B6465" s="6" t="s">
        <v>18</v>
      </c>
      <c r="C6465" s="6" t="s">
        <v>25</v>
      </c>
      <c r="D6465" s="6" t="s">
        <v>10671</v>
      </c>
      <c r="E6465" s="6">
        <v>1</v>
      </c>
      <c r="F6465" s="6" t="s">
        <v>1970</v>
      </c>
      <c r="G6465" s="6" t="s">
        <v>22</v>
      </c>
      <c r="H6465" s="7">
        <v>43417.736458333333</v>
      </c>
      <c r="I6465" s="7">
        <v>43417.649305555555</v>
      </c>
      <c r="J6465" s="4">
        <f t="shared" si="503"/>
        <v>2018</v>
      </c>
      <c r="K6465" s="4">
        <f t="shared" si="504"/>
        <v>11</v>
      </c>
      <c r="L6465" s="6">
        <f t="shared" si="505"/>
        <v>7530.0000000279397</v>
      </c>
      <c r="M6465" s="8">
        <f t="shared" si="506"/>
        <v>125.50000000046566</v>
      </c>
      <c r="N6465" s="8">
        <f t="shared" si="507"/>
        <v>125.50000000046566</v>
      </c>
      <c r="O6465" s="18">
        <v>1</v>
      </c>
      <c r="P6465" s="6" t="s">
        <v>10672</v>
      </c>
      <c r="Q6465" s="6" t="s">
        <v>24</v>
      </c>
    </row>
    <row r="6466" spans="1:17" ht="15">
      <c r="A6466" s="6" t="s">
        <v>17</v>
      </c>
      <c r="B6466" s="6" t="s">
        <v>55</v>
      </c>
      <c r="C6466" s="6" t="s">
        <v>271</v>
      </c>
      <c r="D6466" s="6" t="s">
        <v>10673</v>
      </c>
      <c r="E6466" s="6">
        <v>2</v>
      </c>
      <c r="F6466" s="6" t="s">
        <v>1970</v>
      </c>
      <c r="G6466" s="6" t="s">
        <v>22</v>
      </c>
      <c r="H6466" s="7">
        <v>43418.72378472222</v>
      </c>
      <c r="I6466" s="7">
        <v>43417.681250000001</v>
      </c>
      <c r="J6466" s="4">
        <f t="shared" si="503"/>
        <v>2018</v>
      </c>
      <c r="K6466" s="4">
        <f t="shared" si="504"/>
        <v>11</v>
      </c>
      <c r="L6466" s="6">
        <f t="shared" si="505"/>
        <v>90074.999999720603</v>
      </c>
      <c r="M6466" s="8">
        <f t="shared" si="506"/>
        <v>1501.2499999953434</v>
      </c>
      <c r="N6466" s="8">
        <f t="shared" si="507"/>
        <v>3002.4999999906868</v>
      </c>
      <c r="O6466" s="18">
        <v>1</v>
      </c>
      <c r="P6466" s="6" t="s">
        <v>10674</v>
      </c>
      <c r="Q6466" s="6" t="s">
        <v>24</v>
      </c>
    </row>
    <row r="6467" spans="1:17" ht="15">
      <c r="A6467" s="6" t="s">
        <v>17</v>
      </c>
      <c r="B6467" s="6" t="s">
        <v>41</v>
      </c>
      <c r="C6467" s="6" t="s">
        <v>135</v>
      </c>
      <c r="D6467" s="6" t="s">
        <v>10675</v>
      </c>
      <c r="E6467" s="6">
        <v>1</v>
      </c>
      <c r="F6467" s="6" t="s">
        <v>1970</v>
      </c>
      <c r="G6467" s="6" t="s">
        <v>22</v>
      </c>
      <c r="H6467" s="7">
        <v>43419.398611111108</v>
      </c>
      <c r="I6467" s="7">
        <v>43418.354166666664</v>
      </c>
      <c r="J6467" s="4">
        <f t="shared" si="508" ref="J6467:J6530">YEAR(I6467)</f>
        <v>2018</v>
      </c>
      <c r="K6467" s="4">
        <f t="shared" si="509" ref="K6467:K6530">MONTH(I6467)</f>
        <v>11</v>
      </c>
      <c r="L6467" s="6">
        <f t="shared" si="505"/>
        <v>90239.999999944121</v>
      </c>
      <c r="M6467" s="8">
        <f t="shared" si="506"/>
        <v>1503.9999999990687</v>
      </c>
      <c r="N6467" s="8">
        <f t="shared" si="507"/>
        <v>1503.9999999990687</v>
      </c>
      <c r="O6467" s="18">
        <v>1</v>
      </c>
      <c r="P6467" s="6" t="s">
        <v>10676</v>
      </c>
      <c r="Q6467" s="6" t="s">
        <v>24</v>
      </c>
    </row>
    <row r="6468" spans="1:17" ht="15">
      <c r="A6468" s="6" t="s">
        <v>17</v>
      </c>
      <c r="B6468" s="6" t="s">
        <v>18</v>
      </c>
      <c r="C6468" s="6" t="s">
        <v>25</v>
      </c>
      <c r="D6468" s="6" t="s">
        <v>10677</v>
      </c>
      <c r="E6468" s="6">
        <v>1</v>
      </c>
      <c r="F6468" s="6" t="s">
        <v>1970</v>
      </c>
      <c r="G6468" s="6" t="s">
        <v>22</v>
      </c>
      <c r="H6468" s="7">
        <v>43419.393750000003</v>
      </c>
      <c r="I6468" s="7">
        <v>43418.401307870372</v>
      </c>
      <c r="J6468" s="4">
        <f t="shared" si="508"/>
        <v>2018</v>
      </c>
      <c r="K6468" s="4">
        <f t="shared" si="509"/>
        <v>11</v>
      </c>
      <c r="L6468" s="6">
        <f t="shared" si="505"/>
        <v>85747.000000113621</v>
      </c>
      <c r="M6468" s="8">
        <f t="shared" si="506"/>
        <v>1429.1166666685604</v>
      </c>
      <c r="N6468" s="8">
        <f t="shared" si="507"/>
        <v>1429.1166666685604</v>
      </c>
      <c r="O6468" s="18">
        <v>1</v>
      </c>
      <c r="P6468" s="6" t="s">
        <v>10678</v>
      </c>
      <c r="Q6468" s="6" t="s">
        <v>24</v>
      </c>
    </row>
    <row r="6469" spans="1:17" ht="15">
      <c r="A6469" s="6" t="s">
        <v>17</v>
      </c>
      <c r="B6469" s="6" t="s">
        <v>41</v>
      </c>
      <c r="C6469" s="6" t="s">
        <v>135</v>
      </c>
      <c r="D6469" s="6" t="s">
        <v>10679</v>
      </c>
      <c r="E6469" s="6">
        <v>1</v>
      </c>
      <c r="F6469" s="6" t="s">
        <v>1970</v>
      </c>
      <c r="G6469" s="6" t="s">
        <v>22</v>
      </c>
      <c r="H6469" s="7">
        <v>43419.396527777775</v>
      </c>
      <c r="I6469" s="7">
        <v>43418.417361111111</v>
      </c>
      <c r="J6469" s="4">
        <f t="shared" si="508"/>
        <v>2018</v>
      </c>
      <c r="K6469" s="4">
        <f t="shared" si="509"/>
        <v>11</v>
      </c>
      <c r="L6469" s="6">
        <f t="shared" si="505"/>
        <v>84599.999999790452</v>
      </c>
      <c r="M6469" s="8">
        <f t="shared" si="506"/>
        <v>1409.9999999965075</v>
      </c>
      <c r="N6469" s="8">
        <f t="shared" si="507"/>
        <v>1409.9999999965075</v>
      </c>
      <c r="O6469" s="18">
        <v>1</v>
      </c>
      <c r="P6469" s="6" t="s">
        <v>10680</v>
      </c>
      <c r="Q6469" s="6" t="s">
        <v>24</v>
      </c>
    </row>
    <row r="6470" spans="1:17" ht="15">
      <c r="A6470" s="6" t="s">
        <v>17</v>
      </c>
      <c r="B6470" s="6" t="s">
        <v>41</v>
      </c>
      <c r="C6470" s="6" t="s">
        <v>135</v>
      </c>
      <c r="D6470" s="6" t="s">
        <v>10681</v>
      </c>
      <c r="E6470" s="6">
        <v>1</v>
      </c>
      <c r="F6470" s="6" t="s">
        <v>1970</v>
      </c>
      <c r="G6470" s="6" t="s">
        <v>22</v>
      </c>
      <c r="H6470" s="7">
        <v>43419.395833333336</v>
      </c>
      <c r="I6470" s="7">
        <v>43418.457418981481</v>
      </c>
      <c r="J6470" s="4">
        <f t="shared" si="508"/>
        <v>2018</v>
      </c>
      <c r="K6470" s="4">
        <f t="shared" si="509"/>
        <v>11</v>
      </c>
      <c r="L6470" s="6">
        <f t="shared" si="505"/>
        <v>81079.000000236556</v>
      </c>
      <c r="M6470" s="8">
        <f t="shared" si="506"/>
        <v>1351.3166666706093</v>
      </c>
      <c r="N6470" s="8">
        <f t="shared" si="507"/>
        <v>1351.3166666706093</v>
      </c>
      <c r="O6470" s="18">
        <v>1</v>
      </c>
      <c r="P6470" s="6" t="s">
        <v>10682</v>
      </c>
      <c r="Q6470" s="6" t="s">
        <v>24</v>
      </c>
    </row>
    <row r="6471" spans="1:17" ht="15">
      <c r="A6471" s="6" t="s">
        <v>17</v>
      </c>
      <c r="B6471" s="6" t="s">
        <v>55</v>
      </c>
      <c r="C6471" s="6" t="s">
        <v>59</v>
      </c>
      <c r="D6471" s="6" t="s">
        <v>10683</v>
      </c>
      <c r="E6471" s="6">
        <v>1</v>
      </c>
      <c r="F6471" s="6" t="s">
        <v>1970</v>
      </c>
      <c r="G6471" s="6" t="s">
        <v>22</v>
      </c>
      <c r="H6471" s="7">
        <v>43419.397222222222</v>
      </c>
      <c r="I6471" s="7">
        <v>43418.496527777781</v>
      </c>
      <c r="J6471" s="4">
        <f t="shared" si="508"/>
        <v>2018</v>
      </c>
      <c r="K6471" s="4">
        <f t="shared" si="509"/>
        <v>11</v>
      </c>
      <c r="L6471" s="6">
        <f t="shared" si="505"/>
        <v>77819.999999692664</v>
      </c>
      <c r="M6471" s="8">
        <f t="shared" si="506"/>
        <v>1296.9999999948777</v>
      </c>
      <c r="N6471" s="8">
        <f t="shared" si="507"/>
        <v>1296.9999999948777</v>
      </c>
      <c r="O6471" s="18">
        <v>1</v>
      </c>
      <c r="P6471" s="6" t="s">
        <v>10684</v>
      </c>
      <c r="Q6471" s="6" t="s">
        <v>24</v>
      </c>
    </row>
    <row r="6472" spans="1:17" ht="15">
      <c r="A6472" s="6" t="s">
        <v>17</v>
      </c>
      <c r="B6472" s="6" t="s">
        <v>41</v>
      </c>
      <c r="C6472" s="6" t="s">
        <v>62</v>
      </c>
      <c r="D6472" s="6" t="s">
        <v>10685</v>
      </c>
      <c r="E6472" s="6">
        <v>1</v>
      </c>
      <c r="F6472" s="6" t="s">
        <v>1970</v>
      </c>
      <c r="G6472" s="6" t="s">
        <v>22</v>
      </c>
      <c r="H6472" s="7">
        <v>43421.759027777778</v>
      </c>
      <c r="I6472" s="7">
        <v>43418.520833333336</v>
      </c>
      <c r="J6472" s="4">
        <f t="shared" si="508"/>
        <v>2018</v>
      </c>
      <c r="K6472" s="4">
        <f t="shared" si="509"/>
        <v>11</v>
      </c>
      <c r="L6472" s="6">
        <f t="shared" si="505"/>
        <v>279779.99999981839</v>
      </c>
      <c r="M6472" s="8">
        <f t="shared" si="506"/>
        <v>4662.9999999969732</v>
      </c>
      <c r="N6472" s="8">
        <f t="shared" si="507"/>
        <v>4662.9999999969732</v>
      </c>
      <c r="O6472" s="18">
        <v>1</v>
      </c>
      <c r="P6472" s="6" t="s">
        <v>10686</v>
      </c>
      <c r="Q6472" s="6" t="s">
        <v>24</v>
      </c>
    </row>
    <row r="6473" spans="1:17" ht="15">
      <c r="A6473" s="6" t="s">
        <v>17</v>
      </c>
      <c r="B6473" s="6" t="s">
        <v>55</v>
      </c>
      <c r="C6473" s="6" t="s">
        <v>59</v>
      </c>
      <c r="D6473" s="6" t="s">
        <v>10203</v>
      </c>
      <c r="E6473" s="6">
        <v>1</v>
      </c>
      <c r="F6473" s="6" t="s">
        <v>1970</v>
      </c>
      <c r="G6473" s="6" t="s">
        <v>22</v>
      </c>
      <c r="H6473" s="7">
        <v>43419.682002314818</v>
      </c>
      <c r="I6473" s="7">
        <v>43418.568055555559</v>
      </c>
      <c r="J6473" s="4">
        <f t="shared" si="508"/>
        <v>2018</v>
      </c>
      <c r="K6473" s="4">
        <f t="shared" si="509"/>
        <v>11</v>
      </c>
      <c r="L6473" s="6">
        <f t="shared" si="505"/>
        <v>96244.999999925494</v>
      </c>
      <c r="M6473" s="8">
        <f t="shared" si="506"/>
        <v>1604.0833333320916</v>
      </c>
      <c r="N6473" s="8">
        <f t="shared" si="507"/>
        <v>1604.0833333320916</v>
      </c>
      <c r="O6473" s="18">
        <v>1</v>
      </c>
      <c r="P6473" s="6" t="s">
        <v>10687</v>
      </c>
      <c r="Q6473" s="6" t="s">
        <v>24</v>
      </c>
    </row>
    <row r="6474" spans="1:17" ht="15">
      <c r="A6474" s="6" t="s">
        <v>17</v>
      </c>
      <c r="B6474" s="6" t="s">
        <v>55</v>
      </c>
      <c r="C6474" s="6" t="s">
        <v>59</v>
      </c>
      <c r="D6474" s="6" t="s">
        <v>10688</v>
      </c>
      <c r="E6474" s="6">
        <v>1</v>
      </c>
      <c r="F6474" s="6" t="s">
        <v>1970</v>
      </c>
      <c r="G6474" s="6" t="s">
        <v>22</v>
      </c>
      <c r="H6474" s="7">
        <v>43420.42560185185</v>
      </c>
      <c r="I6474" s="7">
        <v>43418.6169212963</v>
      </c>
      <c r="J6474" s="4">
        <f t="shared" si="508"/>
        <v>2018</v>
      </c>
      <c r="K6474" s="4">
        <f t="shared" si="509"/>
        <v>11</v>
      </c>
      <c r="L6474" s="6">
        <f t="shared" si="510" ref="L6474:L6537">(H6474-I6474)*60*24*60</f>
        <v>156269.99999955297</v>
      </c>
      <c r="M6474" s="8">
        <f t="shared" si="506"/>
        <v>2604.4999999925494</v>
      </c>
      <c r="N6474" s="8">
        <f t="shared" si="507"/>
        <v>2604.4999999925494</v>
      </c>
      <c r="O6474" s="18">
        <v>1</v>
      </c>
      <c r="P6474" s="6" t="s">
        <v>10689</v>
      </c>
      <c r="Q6474" s="6" t="s">
        <v>24</v>
      </c>
    </row>
    <row r="6475" spans="1:17" ht="15">
      <c r="A6475" s="6" t="s">
        <v>17</v>
      </c>
      <c r="B6475" s="6" t="s">
        <v>41</v>
      </c>
      <c r="C6475" s="6" t="s">
        <v>62</v>
      </c>
      <c r="D6475" s="6" t="s">
        <v>10690</v>
      </c>
      <c r="E6475" s="6">
        <v>1</v>
      </c>
      <c r="F6475" s="6" t="s">
        <v>1970</v>
      </c>
      <c r="G6475" s="6" t="s">
        <v>22</v>
      </c>
      <c r="H6475" s="7">
        <v>43420.368055555555</v>
      </c>
      <c r="I6475" s="7">
        <v>43418.686805555553</v>
      </c>
      <c r="J6475" s="4">
        <f t="shared" si="508"/>
        <v>2018</v>
      </c>
      <c r="K6475" s="4">
        <f t="shared" si="509"/>
        <v>11</v>
      </c>
      <c r="L6475" s="6">
        <f t="shared" si="510"/>
        <v>145260.00000012573</v>
      </c>
      <c r="M6475" s="8">
        <f t="shared" si="506"/>
        <v>2421.0000000020955</v>
      </c>
      <c r="N6475" s="8">
        <f t="shared" si="507"/>
        <v>2421.0000000020955</v>
      </c>
      <c r="O6475" s="18">
        <v>1</v>
      </c>
      <c r="P6475" s="6" t="s">
        <v>10691</v>
      </c>
      <c r="Q6475" s="6" t="s">
        <v>24</v>
      </c>
    </row>
    <row r="6476" spans="1:17" ht="15">
      <c r="A6476" s="6" t="s">
        <v>17</v>
      </c>
      <c r="B6476" s="6" t="s">
        <v>41</v>
      </c>
      <c r="C6476" s="6" t="s">
        <v>62</v>
      </c>
      <c r="D6476" s="6" t="s">
        <v>10692</v>
      </c>
      <c r="E6476" s="6">
        <v>1</v>
      </c>
      <c r="F6476" s="6" t="s">
        <v>1970</v>
      </c>
      <c r="G6476" s="6" t="s">
        <v>22</v>
      </c>
      <c r="H6476" s="7">
        <v>43419.393750000003</v>
      </c>
      <c r="I6476" s="7">
        <v>43418.688194444447</v>
      </c>
      <c r="J6476" s="4">
        <f t="shared" si="508"/>
        <v>2018</v>
      </c>
      <c r="K6476" s="4">
        <f t="shared" si="509"/>
        <v>11</v>
      </c>
      <c r="L6476" s="6">
        <f t="shared" si="510"/>
        <v>60960.000000055879</v>
      </c>
      <c r="M6476" s="8">
        <f t="shared" si="506"/>
        <v>1016.0000000009313</v>
      </c>
      <c r="N6476" s="8">
        <f t="shared" si="507"/>
        <v>1016.0000000009313</v>
      </c>
      <c r="O6476" s="18">
        <v>1</v>
      </c>
      <c r="P6476" s="6" t="s">
        <v>10693</v>
      </c>
      <c r="Q6476" s="6" t="s">
        <v>24</v>
      </c>
    </row>
    <row r="6477" spans="1:17" ht="15">
      <c r="A6477" s="6" t="s">
        <v>17</v>
      </c>
      <c r="B6477" s="6" t="s">
        <v>18</v>
      </c>
      <c r="C6477" s="6" t="s">
        <v>38</v>
      </c>
      <c r="D6477" s="6" t="s">
        <v>10694</v>
      </c>
      <c r="E6477" s="6">
        <v>1</v>
      </c>
      <c r="F6477" s="6" t="s">
        <v>1970</v>
      </c>
      <c r="G6477" s="6" t="s">
        <v>22</v>
      </c>
      <c r="H6477" s="7">
        <v>43419.454143518517</v>
      </c>
      <c r="I6477" s="7">
        <v>43418.688888888886</v>
      </c>
      <c r="J6477" s="4">
        <f t="shared" si="508"/>
        <v>2018</v>
      </c>
      <c r="K6477" s="4">
        <f t="shared" si="509"/>
        <v>11</v>
      </c>
      <c r="L6477" s="6">
        <f t="shared" si="510"/>
        <v>66118.00000006333</v>
      </c>
      <c r="M6477" s="8">
        <f t="shared" si="506"/>
        <v>1101.9666666677222</v>
      </c>
      <c r="N6477" s="8">
        <f t="shared" si="507"/>
        <v>1101.9666666677222</v>
      </c>
      <c r="O6477" s="18">
        <v>1</v>
      </c>
      <c r="P6477" s="6" t="s">
        <v>10695</v>
      </c>
      <c r="Q6477" s="6" t="s">
        <v>24</v>
      </c>
    </row>
    <row r="6478" spans="1:17" ht="15">
      <c r="A6478" s="6" t="s">
        <v>17</v>
      </c>
      <c r="B6478" s="6" t="s">
        <v>140</v>
      </c>
      <c r="C6478" s="6" t="s">
        <v>141</v>
      </c>
      <c r="D6478" s="6" t="s">
        <v>2839</v>
      </c>
      <c r="E6478" s="6">
        <v>72</v>
      </c>
      <c r="F6478" s="6" t="s">
        <v>1970</v>
      </c>
      <c r="G6478" s="6" t="s">
        <v>22</v>
      </c>
      <c r="H6478" s="7">
        <v>43419.188622685186</v>
      </c>
      <c r="I6478" s="7">
        <v>43419.097916666666</v>
      </c>
      <c r="J6478" s="4">
        <f t="shared" si="508"/>
        <v>2018</v>
      </c>
      <c r="K6478" s="4">
        <f t="shared" si="509"/>
        <v>11</v>
      </c>
      <c r="L6478" s="6">
        <f t="shared" si="510"/>
        <v>7837.0000001275912</v>
      </c>
      <c r="M6478" s="8">
        <f t="shared" si="506"/>
        <v>130.61666666879319</v>
      </c>
      <c r="N6478" s="8">
        <f t="shared" si="507"/>
        <v>9404.4000001531094</v>
      </c>
      <c r="O6478" s="18">
        <v>1</v>
      </c>
      <c r="P6478" s="6" t="s">
        <v>10696</v>
      </c>
      <c r="Q6478" s="6" t="s">
        <v>24</v>
      </c>
    </row>
    <row r="6479" spans="1:17" ht="15">
      <c r="A6479" s="6" t="s">
        <v>29</v>
      </c>
      <c r="B6479" s="6" t="s">
        <v>30</v>
      </c>
      <c r="C6479" s="6" t="s">
        <v>171</v>
      </c>
      <c r="D6479" s="6" t="s">
        <v>6803</v>
      </c>
      <c r="E6479" s="6">
        <v>3</v>
      </c>
      <c r="F6479" s="6" t="s">
        <v>27</v>
      </c>
      <c r="G6479" s="6" t="s">
        <v>22</v>
      </c>
      <c r="H6479" s="7">
        <v>43419.409826388888</v>
      </c>
      <c r="I6479" s="7">
        <v>43419.342361111114</v>
      </c>
      <c r="J6479" s="4">
        <f t="shared" si="508"/>
        <v>2018</v>
      </c>
      <c r="K6479" s="4">
        <f t="shared" si="509"/>
        <v>11</v>
      </c>
      <c r="L6479" s="6">
        <f t="shared" si="510"/>
        <v>5828.9999997010455</v>
      </c>
      <c r="M6479" s="8">
        <f t="shared" si="506"/>
        <v>97.149999995017424</v>
      </c>
      <c r="N6479" s="8">
        <f t="shared" si="507"/>
        <v>291.44999998505227</v>
      </c>
      <c r="O6479" s="18">
        <v>1</v>
      </c>
      <c r="P6479" s="6" t="s">
        <v>10697</v>
      </c>
      <c r="Q6479" s="6" t="s">
        <v>24</v>
      </c>
    </row>
    <row r="6480" spans="1:17" ht="15">
      <c r="A6480" s="6" t="s">
        <v>29</v>
      </c>
      <c r="B6480" s="6" t="s">
        <v>30</v>
      </c>
      <c r="C6480" s="6" t="s">
        <v>171</v>
      </c>
      <c r="D6480" s="6" t="s">
        <v>4492</v>
      </c>
      <c r="E6480" s="6">
        <v>1</v>
      </c>
      <c r="F6480" s="6" t="s">
        <v>27</v>
      </c>
      <c r="G6480" s="6" t="s">
        <v>22</v>
      </c>
      <c r="H6480" s="7">
        <v>43419.408032407409</v>
      </c>
      <c r="I6480" s="7">
        <v>43419.342361111114</v>
      </c>
      <c r="J6480" s="4">
        <f t="shared" si="508"/>
        <v>2018</v>
      </c>
      <c r="K6480" s="4">
        <f t="shared" si="509"/>
        <v>11</v>
      </c>
      <c r="L6480" s="6">
        <f t="shared" si="510"/>
        <v>5673.9999999292195</v>
      </c>
      <c r="M6480" s="8">
        <f t="shared" si="506"/>
        <v>94.566666665486991</v>
      </c>
      <c r="N6480" s="8">
        <f t="shared" si="507"/>
        <v>94.566666665486991</v>
      </c>
      <c r="O6480" s="18">
        <v>1</v>
      </c>
      <c r="P6480" s="6" t="s">
        <v>10698</v>
      </c>
      <c r="Q6480" s="6" t="s">
        <v>24</v>
      </c>
    </row>
    <row r="6481" spans="1:17" ht="15">
      <c r="A6481" s="6" t="s">
        <v>17</v>
      </c>
      <c r="B6481" s="6" t="s">
        <v>18</v>
      </c>
      <c r="C6481" s="6" t="s">
        <v>19</v>
      </c>
      <c r="D6481" s="6" t="s">
        <v>10699</v>
      </c>
      <c r="E6481" s="6">
        <v>1</v>
      </c>
      <c r="F6481" s="6" t="s">
        <v>1970</v>
      </c>
      <c r="G6481" s="6" t="s">
        <v>22</v>
      </c>
      <c r="H6481" s="7">
        <v>43419.634351851855</v>
      </c>
      <c r="I6481" s="7">
        <v>43419.397916666669</v>
      </c>
      <c r="J6481" s="4">
        <f t="shared" si="508"/>
        <v>2018</v>
      </c>
      <c r="K6481" s="4">
        <f t="shared" si="509"/>
        <v>11</v>
      </c>
      <c r="L6481" s="6">
        <f t="shared" si="510"/>
        <v>20428.000000119209</v>
      </c>
      <c r="M6481" s="8">
        <f t="shared" si="506"/>
        <v>340.46666666865349</v>
      </c>
      <c r="N6481" s="8">
        <f t="shared" si="507"/>
        <v>340.46666666865349</v>
      </c>
      <c r="O6481" s="18">
        <v>1</v>
      </c>
      <c r="P6481" s="6" t="s">
        <v>10700</v>
      </c>
      <c r="Q6481" s="6" t="s">
        <v>24</v>
      </c>
    </row>
    <row r="6482" spans="1:17" ht="15">
      <c r="A6482" s="6" t="s">
        <v>17</v>
      </c>
      <c r="B6482" s="6" t="s">
        <v>41</v>
      </c>
      <c r="C6482" s="6" t="s">
        <v>135</v>
      </c>
      <c r="D6482" s="6" t="s">
        <v>10701</v>
      </c>
      <c r="E6482" s="6">
        <v>1</v>
      </c>
      <c r="F6482" s="6" t="s">
        <v>1970</v>
      </c>
      <c r="G6482" s="6" t="s">
        <v>22</v>
      </c>
      <c r="H6482" s="7">
        <v>43419.684189814812</v>
      </c>
      <c r="I6482" s="7">
        <v>43419.435381944444</v>
      </c>
      <c r="J6482" s="4">
        <f t="shared" si="508"/>
        <v>2018</v>
      </c>
      <c r="K6482" s="4">
        <f t="shared" si="509"/>
        <v>11</v>
      </c>
      <c r="L6482" s="6">
        <f t="shared" si="510"/>
        <v>21496.999999810942</v>
      </c>
      <c r="M6482" s="8">
        <f t="shared" si="506"/>
        <v>358.28333333018236</v>
      </c>
      <c r="N6482" s="8">
        <f t="shared" si="507"/>
        <v>358.28333333018236</v>
      </c>
      <c r="O6482" s="18">
        <v>1</v>
      </c>
      <c r="P6482" s="6" t="s">
        <v>10702</v>
      </c>
      <c r="Q6482" s="6" t="s">
        <v>24</v>
      </c>
    </row>
    <row r="6483" spans="1:17" ht="15">
      <c r="A6483" s="6" t="s">
        <v>17</v>
      </c>
      <c r="B6483" s="6" t="s">
        <v>41</v>
      </c>
      <c r="C6483" s="6" t="s">
        <v>42</v>
      </c>
      <c r="D6483" s="6" t="s">
        <v>10703</v>
      </c>
      <c r="E6483" s="6">
        <v>1</v>
      </c>
      <c r="F6483" s="6" t="s">
        <v>1970</v>
      </c>
      <c r="G6483" s="6" t="s">
        <v>22</v>
      </c>
      <c r="H6483" s="7">
        <v>43419.758888888886</v>
      </c>
      <c r="I6483" s="7">
        <v>43419.436921296299</v>
      </c>
      <c r="J6483" s="4">
        <f t="shared" si="508"/>
        <v>2018</v>
      </c>
      <c r="K6483" s="4">
        <f t="shared" si="509"/>
        <v>11</v>
      </c>
      <c r="L6483" s="6">
        <f t="shared" si="510"/>
        <v>27817.999999481253</v>
      </c>
      <c r="M6483" s="8">
        <f t="shared" si="506"/>
        <v>463.63333332468756</v>
      </c>
      <c r="N6483" s="8">
        <f t="shared" si="507"/>
        <v>463.63333332468756</v>
      </c>
      <c r="O6483" s="18">
        <v>1</v>
      </c>
      <c r="P6483" s="6" t="s">
        <v>10704</v>
      </c>
      <c r="Q6483" s="6" t="s">
        <v>24</v>
      </c>
    </row>
    <row r="6484" spans="1:17" ht="15">
      <c r="A6484" s="6" t="s">
        <v>17</v>
      </c>
      <c r="B6484" s="6" t="s">
        <v>18</v>
      </c>
      <c r="C6484" s="6" t="s">
        <v>19</v>
      </c>
      <c r="D6484" s="6" t="s">
        <v>10705</v>
      </c>
      <c r="E6484" s="6">
        <v>1</v>
      </c>
      <c r="F6484" s="6" t="s">
        <v>1970</v>
      </c>
      <c r="G6484" s="6" t="s">
        <v>22</v>
      </c>
      <c r="H6484" s="7">
        <v>43419.467152777775</v>
      </c>
      <c r="I6484" s="7">
        <v>43419.441666666666</v>
      </c>
      <c r="J6484" s="4">
        <f t="shared" si="508"/>
        <v>2018</v>
      </c>
      <c r="K6484" s="4">
        <f t="shared" si="509"/>
        <v>11</v>
      </c>
      <c r="L6484" s="6">
        <f t="shared" si="510"/>
        <v>2201.9999998854473</v>
      </c>
      <c r="M6484" s="8">
        <f t="shared" si="506"/>
        <v>36.699999998090789</v>
      </c>
      <c r="N6484" s="8">
        <f t="shared" si="507"/>
        <v>36.699999998090789</v>
      </c>
      <c r="O6484" s="18">
        <v>1</v>
      </c>
      <c r="P6484" s="6" t="s">
        <v>10706</v>
      </c>
      <c r="Q6484" s="6" t="s">
        <v>24</v>
      </c>
    </row>
    <row r="6485" spans="1:17" ht="15">
      <c r="A6485" s="6" t="s">
        <v>17</v>
      </c>
      <c r="B6485" s="6" t="s">
        <v>41</v>
      </c>
      <c r="C6485" s="6" t="s">
        <v>62</v>
      </c>
      <c r="D6485" s="6" t="s">
        <v>10707</v>
      </c>
      <c r="E6485" s="6">
        <v>1</v>
      </c>
      <c r="F6485" s="6" t="s">
        <v>1970</v>
      </c>
      <c r="G6485" s="6" t="s">
        <v>22</v>
      </c>
      <c r="H6485" s="7">
        <v>43419.701724537037</v>
      </c>
      <c r="I6485" s="7">
        <v>43419.484722222223</v>
      </c>
      <c r="J6485" s="4">
        <f t="shared" si="508"/>
        <v>2018</v>
      </c>
      <c r="K6485" s="4">
        <f t="shared" si="509"/>
        <v>11</v>
      </c>
      <c r="L6485" s="6">
        <f t="shared" si="510"/>
        <v>18748.999999905936</v>
      </c>
      <c r="M6485" s="8">
        <f t="shared" si="506"/>
        <v>312.48333333176561</v>
      </c>
      <c r="N6485" s="8">
        <f t="shared" si="507"/>
        <v>312.48333333176561</v>
      </c>
      <c r="O6485" s="18">
        <v>1</v>
      </c>
      <c r="P6485" s="6" t="s">
        <v>10708</v>
      </c>
      <c r="Q6485" s="6" t="s">
        <v>24</v>
      </c>
    </row>
    <row r="6486" spans="1:17" ht="15">
      <c r="A6486" s="6" t="s">
        <v>17</v>
      </c>
      <c r="B6486" s="6" t="s">
        <v>18</v>
      </c>
      <c r="C6486" s="6" t="s">
        <v>38</v>
      </c>
      <c r="D6486" s="6" t="s">
        <v>10709</v>
      </c>
      <c r="E6486" s="6">
        <v>1</v>
      </c>
      <c r="F6486" s="6" t="s">
        <v>1970</v>
      </c>
      <c r="G6486" s="6" t="s">
        <v>22</v>
      </c>
      <c r="H6486" s="7">
        <v>43424.505925925929</v>
      </c>
      <c r="I6486" s="7">
        <v>43419.48541666667</v>
      </c>
      <c r="J6486" s="4">
        <f t="shared" si="508"/>
        <v>2018</v>
      </c>
      <c r="K6486" s="4">
        <f t="shared" si="509"/>
        <v>11</v>
      </c>
      <c r="L6486" s="6">
        <f t="shared" si="510"/>
        <v>433771.99999995064</v>
      </c>
      <c r="M6486" s="8">
        <f t="shared" si="506"/>
        <v>7229.5333333325107</v>
      </c>
      <c r="N6486" s="8">
        <f t="shared" si="507"/>
        <v>7229.5333333325107</v>
      </c>
      <c r="O6486" s="18">
        <v>1</v>
      </c>
      <c r="P6486" s="6" t="s">
        <v>10710</v>
      </c>
      <c r="Q6486" s="6" t="s">
        <v>24</v>
      </c>
    </row>
    <row r="6487" spans="1:17" ht="15">
      <c r="A6487" s="6" t="s">
        <v>17</v>
      </c>
      <c r="B6487" s="6" t="s">
        <v>18</v>
      </c>
      <c r="C6487" s="6" t="s">
        <v>35</v>
      </c>
      <c r="D6487" s="6" t="s">
        <v>932</v>
      </c>
      <c r="E6487" s="6">
        <v>623</v>
      </c>
      <c r="F6487" s="6" t="s">
        <v>1970</v>
      </c>
      <c r="G6487" s="6" t="s">
        <v>22</v>
      </c>
      <c r="H6487" s="7">
        <v>43419.646087962959</v>
      </c>
      <c r="I6487" s="7">
        <v>43419.642361111109</v>
      </c>
      <c r="J6487" s="4">
        <f t="shared" si="508"/>
        <v>2018</v>
      </c>
      <c r="K6487" s="4">
        <f t="shared" si="509"/>
        <v>11</v>
      </c>
      <c r="L6487" s="6">
        <f t="shared" si="510"/>
        <v>321.99999983422458</v>
      </c>
      <c r="M6487" s="8">
        <f t="shared" si="506"/>
        <v>5.366666663903743</v>
      </c>
      <c r="N6487" s="8">
        <f t="shared" si="507"/>
        <v>3343.4333316120319</v>
      </c>
      <c r="O6487" s="18">
        <v>1</v>
      </c>
      <c r="P6487" s="6" t="s">
        <v>10711</v>
      </c>
      <c r="Q6487" s="6" t="s">
        <v>24</v>
      </c>
    </row>
    <row r="6488" spans="1:17" ht="15">
      <c r="A6488" s="6" t="s">
        <v>17</v>
      </c>
      <c r="B6488" s="6" t="s">
        <v>55</v>
      </c>
      <c r="C6488" s="6" t="s">
        <v>59</v>
      </c>
      <c r="D6488" s="6" t="s">
        <v>10712</v>
      </c>
      <c r="E6488" s="6">
        <v>1</v>
      </c>
      <c r="F6488" s="6" t="s">
        <v>1970</v>
      </c>
      <c r="G6488" s="6" t="s">
        <v>22</v>
      </c>
      <c r="H6488" s="7">
        <v>43419.78429398148</v>
      </c>
      <c r="I6488" s="7">
        <v>43419.681944444441</v>
      </c>
      <c r="J6488" s="4">
        <f t="shared" si="508"/>
        <v>2018</v>
      </c>
      <c r="K6488" s="4">
        <f t="shared" si="509"/>
        <v>11</v>
      </c>
      <c r="L6488" s="6">
        <f t="shared" si="510"/>
        <v>8843.0000001797453</v>
      </c>
      <c r="M6488" s="8">
        <f t="shared" si="506"/>
        <v>147.38333333632909</v>
      </c>
      <c r="N6488" s="8">
        <f t="shared" si="507"/>
        <v>147.38333333632909</v>
      </c>
      <c r="O6488" s="18">
        <v>1</v>
      </c>
      <c r="P6488" s="6" t="s">
        <v>10713</v>
      </c>
      <c r="Q6488" s="6" t="s">
        <v>24</v>
      </c>
    </row>
    <row r="6489" spans="1:17" ht="15">
      <c r="A6489" s="6" t="s">
        <v>17</v>
      </c>
      <c r="B6489" s="6" t="s">
        <v>55</v>
      </c>
      <c r="C6489" s="6" t="s">
        <v>59</v>
      </c>
      <c r="D6489" s="6" t="s">
        <v>346</v>
      </c>
      <c r="E6489" s="6">
        <v>14</v>
      </c>
      <c r="F6489" s="6" t="s">
        <v>1970</v>
      </c>
      <c r="G6489" s="6" t="s">
        <v>22</v>
      </c>
      <c r="H6489" s="7">
        <v>43419.855729166666</v>
      </c>
      <c r="I6489" s="7">
        <v>43419.759722222225</v>
      </c>
      <c r="J6489" s="4">
        <f t="shared" si="508"/>
        <v>2018</v>
      </c>
      <c r="K6489" s="4">
        <f t="shared" si="509"/>
        <v>11</v>
      </c>
      <c r="L6489" s="6">
        <f t="shared" si="510"/>
        <v>8294.9999996926636</v>
      </c>
      <c r="M6489" s="8">
        <f t="shared" si="506"/>
        <v>138.24999999487773</v>
      </c>
      <c r="N6489" s="8">
        <f t="shared" si="507"/>
        <v>1935.4999999282882</v>
      </c>
      <c r="O6489" s="18">
        <v>1</v>
      </c>
      <c r="P6489" s="6" t="s">
        <v>10714</v>
      </c>
      <c r="Q6489" s="6" t="s">
        <v>24</v>
      </c>
    </row>
    <row r="6490" spans="1:17" ht="15">
      <c r="A6490" s="6" t="s">
        <v>17</v>
      </c>
      <c r="B6490" s="6" t="s">
        <v>55</v>
      </c>
      <c r="C6490" s="6" t="s">
        <v>59</v>
      </c>
      <c r="D6490" s="6" t="s">
        <v>10715</v>
      </c>
      <c r="E6490" s="6">
        <v>1</v>
      </c>
      <c r="F6490" s="6" t="s">
        <v>1970</v>
      </c>
      <c r="G6490" s="6" t="s">
        <v>22</v>
      </c>
      <c r="H6490" s="7">
        <v>43419.856249999997</v>
      </c>
      <c r="I6490" s="7">
        <v>43419.788194444445</v>
      </c>
      <c r="J6490" s="4">
        <f t="shared" si="508"/>
        <v>2018</v>
      </c>
      <c r="K6490" s="4">
        <f t="shared" si="509"/>
        <v>11</v>
      </c>
      <c r="L6490" s="6">
        <f t="shared" si="510"/>
        <v>5879.9999996786937</v>
      </c>
      <c r="M6490" s="8">
        <f t="shared" si="506"/>
        <v>97.999999994644895</v>
      </c>
      <c r="N6490" s="8">
        <f t="shared" si="507"/>
        <v>97.999999994644895</v>
      </c>
      <c r="O6490" s="18">
        <v>1</v>
      </c>
      <c r="P6490" s="6" t="s">
        <v>10716</v>
      </c>
      <c r="Q6490" s="6" t="s">
        <v>24</v>
      </c>
    </row>
    <row r="6491" spans="1:17" ht="15">
      <c r="A6491" s="6" t="s">
        <v>17</v>
      </c>
      <c r="B6491" s="6" t="s">
        <v>55</v>
      </c>
      <c r="C6491" s="6" t="s">
        <v>59</v>
      </c>
      <c r="D6491" s="6" t="s">
        <v>10717</v>
      </c>
      <c r="E6491" s="6">
        <v>1</v>
      </c>
      <c r="F6491" s="6" t="s">
        <v>1970</v>
      </c>
      <c r="G6491" s="6" t="s">
        <v>22</v>
      </c>
      <c r="H6491" s="7">
        <v>43419.856249999997</v>
      </c>
      <c r="I6491" s="7">
        <v>43419.788888888892</v>
      </c>
      <c r="J6491" s="4">
        <f t="shared" si="508"/>
        <v>2018</v>
      </c>
      <c r="K6491" s="4">
        <f t="shared" si="509"/>
        <v>11</v>
      </c>
      <c r="L6491" s="6">
        <f t="shared" si="510"/>
        <v>5819.999999483116</v>
      </c>
      <c r="M6491" s="8">
        <f t="shared" si="506"/>
        <v>96.999999991385266</v>
      </c>
      <c r="N6491" s="8">
        <f t="shared" si="507"/>
        <v>96.999999991385266</v>
      </c>
      <c r="O6491" s="18">
        <v>1</v>
      </c>
      <c r="P6491" s="6" t="s">
        <v>10718</v>
      </c>
      <c r="Q6491" s="6" t="s">
        <v>24</v>
      </c>
    </row>
    <row r="6492" spans="1:17" ht="15">
      <c r="A6492" s="6" t="s">
        <v>17</v>
      </c>
      <c r="B6492" s="6" t="s">
        <v>55</v>
      </c>
      <c r="C6492" s="6" t="s">
        <v>56</v>
      </c>
      <c r="D6492" s="6" t="s">
        <v>5450</v>
      </c>
      <c r="E6492" s="6">
        <v>45</v>
      </c>
      <c r="F6492" s="6" t="s">
        <v>1970</v>
      </c>
      <c r="G6492" s="6" t="s">
        <v>22</v>
      </c>
      <c r="H6492" s="7">
        <v>43420.209652777776</v>
      </c>
      <c r="I6492" s="7">
        <v>43420.143750000003</v>
      </c>
      <c r="J6492" s="4">
        <f t="shared" si="508"/>
        <v>2018</v>
      </c>
      <c r="K6492" s="4">
        <f t="shared" si="509"/>
        <v>11</v>
      </c>
      <c r="L6492" s="6">
        <f t="shared" si="510"/>
        <v>5693.9999995753169</v>
      </c>
      <c r="M6492" s="8">
        <f t="shared" si="506"/>
        <v>94.899999992921948</v>
      </c>
      <c r="N6492" s="8">
        <f t="shared" si="507"/>
        <v>4270.4999996814877</v>
      </c>
      <c r="O6492" s="18">
        <v>1</v>
      </c>
      <c r="P6492" s="6" t="s">
        <v>10719</v>
      </c>
      <c r="Q6492" s="6" t="s">
        <v>24</v>
      </c>
    </row>
    <row r="6493" spans="1:17" ht="15">
      <c r="A6493" s="6" t="s">
        <v>17</v>
      </c>
      <c r="B6493" s="6" t="s">
        <v>140</v>
      </c>
      <c r="C6493" s="6" t="s">
        <v>141</v>
      </c>
      <c r="D6493" s="6" t="s">
        <v>10720</v>
      </c>
      <c r="E6493" s="6">
        <v>1</v>
      </c>
      <c r="F6493" s="6" t="s">
        <v>1970</v>
      </c>
      <c r="G6493" s="6" t="s">
        <v>22</v>
      </c>
      <c r="H6493" s="7">
        <v>43420.708055555559</v>
      </c>
      <c r="I6493" s="7">
        <v>43420.456944444442</v>
      </c>
      <c r="J6493" s="4">
        <f t="shared" si="508"/>
        <v>2018</v>
      </c>
      <c r="K6493" s="4">
        <f t="shared" si="509"/>
        <v>11</v>
      </c>
      <c r="L6493" s="6">
        <f t="shared" si="510"/>
        <v>21696.000000438653</v>
      </c>
      <c r="M6493" s="8">
        <f t="shared" si="506"/>
        <v>361.60000000731088</v>
      </c>
      <c r="N6493" s="8">
        <f t="shared" si="507"/>
        <v>361.60000000731088</v>
      </c>
      <c r="O6493" s="18">
        <v>1</v>
      </c>
      <c r="P6493" s="6" t="s">
        <v>10721</v>
      </c>
      <c r="Q6493" s="6" t="s">
        <v>24</v>
      </c>
    </row>
    <row r="6494" spans="1:17" ht="15">
      <c r="A6494" s="6" t="s">
        <v>17</v>
      </c>
      <c r="B6494" s="6" t="s">
        <v>41</v>
      </c>
      <c r="C6494" s="6" t="s">
        <v>42</v>
      </c>
      <c r="D6494" s="6" t="s">
        <v>10722</v>
      </c>
      <c r="E6494" s="6">
        <v>1</v>
      </c>
      <c r="F6494" s="6" t="s">
        <v>1970</v>
      </c>
      <c r="G6494" s="6" t="s">
        <v>22</v>
      </c>
      <c r="H6494" s="7">
        <v>43422.552777777775</v>
      </c>
      <c r="I6494" s="7">
        <v>43420.490277777775</v>
      </c>
      <c r="J6494" s="4">
        <f t="shared" si="508"/>
        <v>2018</v>
      </c>
      <c r="K6494" s="4">
        <f t="shared" si="509"/>
        <v>11</v>
      </c>
      <c r="L6494" s="6">
        <f t="shared" si="510"/>
        <v>178200</v>
      </c>
      <c r="M6494" s="8">
        <f t="shared" si="506"/>
        <v>2970</v>
      </c>
      <c r="N6494" s="8">
        <f t="shared" si="507"/>
        <v>2970</v>
      </c>
      <c r="O6494" s="18">
        <v>1</v>
      </c>
      <c r="P6494" s="6" t="s">
        <v>10723</v>
      </c>
      <c r="Q6494" s="6" t="s">
        <v>24</v>
      </c>
    </row>
    <row r="6495" spans="1:17" ht="15">
      <c r="A6495" s="6" t="s">
        <v>17</v>
      </c>
      <c r="B6495" s="6" t="s">
        <v>41</v>
      </c>
      <c r="C6495" s="6" t="s">
        <v>135</v>
      </c>
      <c r="D6495" s="6" t="s">
        <v>10679</v>
      </c>
      <c r="E6495" s="6">
        <v>1</v>
      </c>
      <c r="F6495" s="6" t="s">
        <v>1970</v>
      </c>
      <c r="G6495" s="6" t="s">
        <v>22</v>
      </c>
      <c r="H6495" s="7">
        <v>43420.67291666667</v>
      </c>
      <c r="I6495" s="7">
        <v>43420.490277777775</v>
      </c>
      <c r="J6495" s="4">
        <f t="shared" si="508"/>
        <v>2018</v>
      </c>
      <c r="K6495" s="4">
        <f t="shared" si="509"/>
        <v>11</v>
      </c>
      <c r="L6495" s="6">
        <f t="shared" si="510"/>
        <v>15780.000000516884</v>
      </c>
      <c r="M6495" s="8">
        <f t="shared" si="506"/>
        <v>263.00000000861473</v>
      </c>
      <c r="N6495" s="8">
        <f t="shared" si="507"/>
        <v>263.00000000861473</v>
      </c>
      <c r="O6495" s="18">
        <v>1</v>
      </c>
      <c r="P6495" s="6" t="s">
        <v>10724</v>
      </c>
      <c r="Q6495" s="6" t="s">
        <v>24</v>
      </c>
    </row>
    <row r="6496" spans="1:17" ht="15">
      <c r="A6496" s="6" t="s">
        <v>17</v>
      </c>
      <c r="B6496" s="6" t="s">
        <v>55</v>
      </c>
      <c r="C6496" s="6" t="s">
        <v>59</v>
      </c>
      <c r="D6496" s="6" t="s">
        <v>10725</v>
      </c>
      <c r="E6496" s="6">
        <v>1</v>
      </c>
      <c r="F6496" s="6" t="s">
        <v>1970</v>
      </c>
      <c r="G6496" s="6" t="s">
        <v>22</v>
      </c>
      <c r="H6496" s="7">
        <v>43421.304166666669</v>
      </c>
      <c r="I6496" s="7">
        <v>43420.536805555559</v>
      </c>
      <c r="J6496" s="4">
        <f t="shared" si="508"/>
        <v>2018</v>
      </c>
      <c r="K6496" s="4">
        <f t="shared" si="509"/>
        <v>11</v>
      </c>
      <c r="L6496" s="6">
        <f t="shared" si="510"/>
        <v>66299.999999860302</v>
      </c>
      <c r="M6496" s="8">
        <f t="shared" si="506"/>
        <v>1104.9999999976717</v>
      </c>
      <c r="N6496" s="8">
        <f t="shared" si="507"/>
        <v>1104.9999999976717</v>
      </c>
      <c r="O6496" s="18">
        <v>1</v>
      </c>
      <c r="P6496" s="6" t="s">
        <v>10726</v>
      </c>
      <c r="Q6496" s="6" t="s">
        <v>24</v>
      </c>
    </row>
    <row r="6497" spans="1:17" ht="15">
      <c r="A6497" s="6" t="s">
        <v>17</v>
      </c>
      <c r="B6497" s="6" t="s">
        <v>55</v>
      </c>
      <c r="C6497" s="6" t="s">
        <v>59</v>
      </c>
      <c r="D6497" s="6" t="s">
        <v>10727</v>
      </c>
      <c r="E6497" s="6">
        <v>1</v>
      </c>
      <c r="F6497" s="6" t="s">
        <v>1970</v>
      </c>
      <c r="G6497" s="6" t="s">
        <v>22</v>
      </c>
      <c r="H6497" s="7">
        <v>43420.768750000003</v>
      </c>
      <c r="I6497" s="7">
        <v>43420.658333333333</v>
      </c>
      <c r="J6497" s="4">
        <f t="shared" si="508"/>
        <v>2018</v>
      </c>
      <c r="K6497" s="4">
        <f t="shared" si="509"/>
        <v>11</v>
      </c>
      <c r="L6497" s="6">
        <f t="shared" si="510"/>
        <v>9540.0000002933666</v>
      </c>
      <c r="M6497" s="8">
        <f t="shared" si="506"/>
        <v>159.00000000488944</v>
      </c>
      <c r="N6497" s="8">
        <f t="shared" si="507"/>
        <v>159.00000000488944</v>
      </c>
      <c r="O6497" s="18">
        <v>1</v>
      </c>
      <c r="P6497" s="6" t="s">
        <v>10728</v>
      </c>
      <c r="Q6497" s="6" t="s">
        <v>24</v>
      </c>
    </row>
    <row r="6498" spans="1:17" ht="15">
      <c r="A6498" s="6" t="s">
        <v>17</v>
      </c>
      <c r="B6498" s="6" t="s">
        <v>55</v>
      </c>
      <c r="C6498" s="6" t="s">
        <v>59</v>
      </c>
      <c r="D6498" s="6" t="s">
        <v>5995</v>
      </c>
      <c r="E6498" s="6">
        <v>1</v>
      </c>
      <c r="F6498" s="6" t="s">
        <v>1970</v>
      </c>
      <c r="G6498" s="6" t="s">
        <v>97</v>
      </c>
      <c r="H6498" s="7">
        <v>43423.702013888891</v>
      </c>
      <c r="I6498" s="7">
        <v>43420.708333333336</v>
      </c>
      <c r="J6498" s="4">
        <f t="shared" si="508"/>
        <v>2018</v>
      </c>
      <c r="K6498" s="4">
        <f t="shared" si="509"/>
        <v>11</v>
      </c>
      <c r="L6498" s="6">
        <f t="shared" si="510"/>
        <v>258653.99999998044</v>
      </c>
      <c r="M6498" s="8">
        <f t="shared" si="506"/>
        <v>4310.899999999674</v>
      </c>
      <c r="N6498" s="8">
        <f t="shared" si="507"/>
        <v>4310.899999999674</v>
      </c>
      <c r="O6498" s="18">
        <v>1</v>
      </c>
      <c r="P6498" s="6" t="s">
        <v>10729</v>
      </c>
      <c r="Q6498" s="6" t="s">
        <v>24</v>
      </c>
    </row>
    <row r="6499" spans="1:17" ht="15">
      <c r="A6499" s="6" t="s">
        <v>17</v>
      </c>
      <c r="B6499" s="6" t="s">
        <v>18</v>
      </c>
      <c r="C6499" s="6" t="s">
        <v>38</v>
      </c>
      <c r="D6499" s="6" t="s">
        <v>4173</v>
      </c>
      <c r="E6499" s="6">
        <v>1</v>
      </c>
      <c r="F6499" s="6" t="s">
        <v>1970</v>
      </c>
      <c r="G6499" s="6" t="s">
        <v>22</v>
      </c>
      <c r="H6499" s="7">
        <v>43421.547071759262</v>
      </c>
      <c r="I6499" s="7">
        <v>43420.719444444447</v>
      </c>
      <c r="J6499" s="4">
        <f t="shared" si="508"/>
        <v>2018</v>
      </c>
      <c r="K6499" s="4">
        <f t="shared" si="509"/>
        <v>11</v>
      </c>
      <c r="L6499" s="6">
        <f t="shared" si="510"/>
        <v>71507.000000006519</v>
      </c>
      <c r="M6499" s="8">
        <f t="shared" si="506"/>
        <v>1191.783333333442</v>
      </c>
      <c r="N6499" s="8">
        <f t="shared" si="507"/>
        <v>1191.783333333442</v>
      </c>
      <c r="O6499" s="18">
        <v>1</v>
      </c>
      <c r="P6499" s="6" t="s">
        <v>10730</v>
      </c>
      <c r="Q6499" s="6" t="s">
        <v>24</v>
      </c>
    </row>
    <row r="6500" spans="1:17" ht="15">
      <c r="A6500" s="6" t="s">
        <v>17</v>
      </c>
      <c r="B6500" s="6" t="s">
        <v>47</v>
      </c>
      <c r="C6500" s="6" t="s">
        <v>52</v>
      </c>
      <c r="D6500" s="6" t="s">
        <v>10731</v>
      </c>
      <c r="E6500" s="6">
        <v>1</v>
      </c>
      <c r="F6500" s="6" t="s">
        <v>1970</v>
      </c>
      <c r="G6500" s="6" t="s">
        <v>22</v>
      </c>
      <c r="H6500" s="7">
        <v>43421.483796296299</v>
      </c>
      <c r="I6500" s="7">
        <v>43421.293055555558</v>
      </c>
      <c r="J6500" s="4">
        <f t="shared" si="508"/>
        <v>2018</v>
      </c>
      <c r="K6500" s="4">
        <f t="shared" si="509"/>
        <v>11</v>
      </c>
      <c r="L6500" s="6">
        <f t="shared" si="510"/>
        <v>16480.000000074506</v>
      </c>
      <c r="M6500" s="8">
        <f t="shared" si="506"/>
        <v>274.66666666790843</v>
      </c>
      <c r="N6500" s="8">
        <f t="shared" si="507"/>
        <v>274.66666666790843</v>
      </c>
      <c r="O6500" s="18">
        <v>1</v>
      </c>
      <c r="P6500" s="6" t="s">
        <v>10732</v>
      </c>
      <c r="Q6500" s="6" t="s">
        <v>24</v>
      </c>
    </row>
    <row r="6501" spans="1:17" ht="15">
      <c r="A6501" s="6" t="s">
        <v>17</v>
      </c>
      <c r="B6501" s="6" t="s">
        <v>41</v>
      </c>
      <c r="C6501" s="6" t="s">
        <v>129</v>
      </c>
      <c r="D6501" s="6" t="s">
        <v>10733</v>
      </c>
      <c r="E6501" s="6">
        <v>1</v>
      </c>
      <c r="F6501" s="6" t="s">
        <v>1970</v>
      </c>
      <c r="G6501" s="6" t="s">
        <v>22</v>
      </c>
      <c r="H6501" s="7">
        <v>43421.707812499997</v>
      </c>
      <c r="I6501" s="7">
        <v>43421.308333333334</v>
      </c>
      <c r="J6501" s="4">
        <f t="shared" si="508"/>
        <v>2018</v>
      </c>
      <c r="K6501" s="4">
        <f t="shared" si="509"/>
        <v>11</v>
      </c>
      <c r="L6501" s="6">
        <f t="shared" si="510"/>
        <v>34514.999999664724</v>
      </c>
      <c r="M6501" s="8">
        <f t="shared" si="506"/>
        <v>575.24999999441206</v>
      </c>
      <c r="N6501" s="8">
        <f t="shared" si="507"/>
        <v>575.24999999441206</v>
      </c>
      <c r="O6501" s="18">
        <v>1</v>
      </c>
      <c r="P6501" s="6" t="s">
        <v>10734</v>
      </c>
      <c r="Q6501" s="6" t="s">
        <v>24</v>
      </c>
    </row>
    <row r="6502" spans="1:17" ht="15">
      <c r="A6502" s="6" t="s">
        <v>17</v>
      </c>
      <c r="B6502" s="6" t="s">
        <v>55</v>
      </c>
      <c r="C6502" s="6" t="s">
        <v>59</v>
      </c>
      <c r="D6502" s="6" t="s">
        <v>10735</v>
      </c>
      <c r="E6502" s="6">
        <v>1</v>
      </c>
      <c r="F6502" s="6" t="s">
        <v>1970</v>
      </c>
      <c r="G6502" s="6" t="s">
        <v>22</v>
      </c>
      <c r="H6502" s="7">
        <v>43421.455625000002</v>
      </c>
      <c r="I6502" s="7">
        <v>43421.317361111112</v>
      </c>
      <c r="J6502" s="4">
        <f t="shared" si="508"/>
        <v>2018</v>
      </c>
      <c r="K6502" s="4">
        <f t="shared" si="509"/>
        <v>11</v>
      </c>
      <c r="L6502" s="6">
        <f t="shared" si="510"/>
        <v>11946.000000089407</v>
      </c>
      <c r="M6502" s="8">
        <f t="shared" si="506"/>
        <v>199.10000000149012</v>
      </c>
      <c r="N6502" s="8">
        <f t="shared" si="507"/>
        <v>199.10000000149012</v>
      </c>
      <c r="O6502" s="18">
        <v>1</v>
      </c>
      <c r="P6502" s="6" t="s">
        <v>10736</v>
      </c>
      <c r="Q6502" s="6" t="s">
        <v>24</v>
      </c>
    </row>
    <row r="6503" spans="1:17" ht="15">
      <c r="A6503" s="6" t="s">
        <v>17</v>
      </c>
      <c r="B6503" s="6" t="s">
        <v>18</v>
      </c>
      <c r="C6503" s="6" t="s">
        <v>25</v>
      </c>
      <c r="D6503" s="6" t="s">
        <v>1296</v>
      </c>
      <c r="E6503" s="6">
        <v>68</v>
      </c>
      <c r="F6503" s="6" t="s">
        <v>33</v>
      </c>
      <c r="G6503" s="6" t="s">
        <v>22</v>
      </c>
      <c r="H6503" s="7">
        <v>43300.137418981481</v>
      </c>
      <c r="I6503" s="7">
        <v>43300.109027777777</v>
      </c>
      <c r="J6503" s="4">
        <f t="shared" si="508"/>
        <v>2018</v>
      </c>
      <c r="K6503" s="4">
        <f t="shared" si="509"/>
        <v>7</v>
      </c>
      <c r="L6503" s="6">
        <f t="shared" si="510"/>
        <v>2453.0000000959262</v>
      </c>
      <c r="M6503" s="8">
        <f t="shared" si="506"/>
        <v>40.883333334932104</v>
      </c>
      <c r="N6503" s="8">
        <f t="shared" si="507"/>
        <v>2780.0666667753831</v>
      </c>
      <c r="O6503" s="18">
        <v>1</v>
      </c>
      <c r="P6503" s="6" t="s">
        <v>10737</v>
      </c>
      <c r="Q6503" s="6" t="s">
        <v>24</v>
      </c>
    </row>
    <row r="6504" spans="1:17" ht="15">
      <c r="A6504" s="6" t="s">
        <v>17</v>
      </c>
      <c r="B6504" s="6" t="s">
        <v>41</v>
      </c>
      <c r="C6504" s="6" t="s">
        <v>62</v>
      </c>
      <c r="D6504" s="6" t="s">
        <v>10738</v>
      </c>
      <c r="E6504" s="6">
        <v>1</v>
      </c>
      <c r="F6504" s="6" t="s">
        <v>33</v>
      </c>
      <c r="G6504" s="6" t="s">
        <v>22</v>
      </c>
      <c r="H6504" s="7">
        <v>43301.722222222219</v>
      </c>
      <c r="I6504" s="7">
        <v>43301.645138888889</v>
      </c>
      <c r="J6504" s="4">
        <f t="shared" si="508"/>
        <v>2018</v>
      </c>
      <c r="K6504" s="4">
        <f t="shared" si="509"/>
        <v>7</v>
      </c>
      <c r="L6504" s="6">
        <f t="shared" si="510"/>
        <v>6659.9999997066334</v>
      </c>
      <c r="M6504" s="8">
        <f t="shared" si="506"/>
        <v>110.99999999511056</v>
      </c>
      <c r="N6504" s="8">
        <f t="shared" si="507"/>
        <v>110.99999999511056</v>
      </c>
      <c r="O6504" s="18">
        <v>1</v>
      </c>
      <c r="P6504" s="6" t="s">
        <v>10739</v>
      </c>
      <c r="Q6504" s="6" t="s">
        <v>24</v>
      </c>
    </row>
    <row r="6505" spans="1:17" ht="15">
      <c r="A6505" s="6" t="s">
        <v>17</v>
      </c>
      <c r="B6505" s="6" t="s">
        <v>41</v>
      </c>
      <c r="C6505" s="6" t="s">
        <v>62</v>
      </c>
      <c r="D6505" s="6" t="s">
        <v>10740</v>
      </c>
      <c r="E6505" s="6">
        <v>1</v>
      </c>
      <c r="F6505" s="6" t="s">
        <v>1970</v>
      </c>
      <c r="G6505" s="6" t="s">
        <v>22</v>
      </c>
      <c r="H6505" s="7">
        <v>43421.708333333336</v>
      </c>
      <c r="I6505" s="7">
        <v>43421.368055555555</v>
      </c>
      <c r="J6505" s="4">
        <f t="shared" si="508"/>
        <v>2018</v>
      </c>
      <c r="K6505" s="4">
        <f t="shared" si="509"/>
        <v>11</v>
      </c>
      <c r="L6505" s="6">
        <f t="shared" si="510"/>
        <v>29400.000000279397</v>
      </c>
      <c r="M6505" s="8">
        <f t="shared" si="506"/>
        <v>490.00000000465661</v>
      </c>
      <c r="N6505" s="8">
        <f t="shared" si="507"/>
        <v>490.00000000465661</v>
      </c>
      <c r="O6505" s="18">
        <v>1</v>
      </c>
      <c r="P6505" s="6" t="s">
        <v>10741</v>
      </c>
      <c r="Q6505" s="6" t="s">
        <v>24</v>
      </c>
    </row>
    <row r="6506" spans="1:17" ht="15">
      <c r="A6506" s="6" t="s">
        <v>17</v>
      </c>
      <c r="B6506" s="6" t="s">
        <v>18</v>
      </c>
      <c r="C6506" s="6" t="s">
        <v>35</v>
      </c>
      <c r="D6506" s="6" t="s">
        <v>10742</v>
      </c>
      <c r="E6506" s="6">
        <v>1</v>
      </c>
      <c r="F6506" s="6" t="s">
        <v>1970</v>
      </c>
      <c r="G6506" s="6" t="s">
        <v>22</v>
      </c>
      <c r="H6506" s="7">
        <v>43421.704861111109</v>
      </c>
      <c r="I6506" s="7">
        <v>43421.538194444445</v>
      </c>
      <c r="J6506" s="4">
        <f t="shared" si="508"/>
        <v>2018</v>
      </c>
      <c r="K6506" s="4">
        <f t="shared" si="509"/>
        <v>11</v>
      </c>
      <c r="L6506" s="6">
        <f t="shared" si="510"/>
        <v>14399.999999790452</v>
      </c>
      <c r="M6506" s="8">
        <f t="shared" si="506"/>
        <v>239.99999999650754</v>
      </c>
      <c r="N6506" s="8">
        <f t="shared" si="507"/>
        <v>239.99999999650754</v>
      </c>
      <c r="O6506" s="18">
        <v>1</v>
      </c>
      <c r="P6506" s="6" t="s">
        <v>10743</v>
      </c>
      <c r="Q6506" s="6" t="s">
        <v>24</v>
      </c>
    </row>
    <row r="6507" spans="1:17" ht="15">
      <c r="A6507" s="6" t="s">
        <v>17</v>
      </c>
      <c r="B6507" s="6" t="s">
        <v>18</v>
      </c>
      <c r="C6507" s="6" t="s">
        <v>35</v>
      </c>
      <c r="D6507" s="6" t="s">
        <v>5987</v>
      </c>
      <c r="E6507" s="6">
        <v>8</v>
      </c>
      <c r="F6507" s="6" t="s">
        <v>1970</v>
      </c>
      <c r="G6507" s="6" t="s">
        <v>22</v>
      </c>
      <c r="H6507" s="7">
        <v>43421.706875000003</v>
      </c>
      <c r="I6507" s="7">
        <v>43421.623611111114</v>
      </c>
      <c r="J6507" s="4">
        <f t="shared" si="508"/>
        <v>2018</v>
      </c>
      <c r="K6507" s="4">
        <f t="shared" si="509"/>
        <v>11</v>
      </c>
      <c r="L6507" s="6">
        <f t="shared" si="510"/>
        <v>7194.0000000642613</v>
      </c>
      <c r="M6507" s="8">
        <f t="shared" si="506"/>
        <v>119.90000000107102</v>
      </c>
      <c r="N6507" s="8">
        <f t="shared" si="507"/>
        <v>959.20000000856817</v>
      </c>
      <c r="O6507" s="18">
        <v>1</v>
      </c>
      <c r="P6507" s="6" t="s">
        <v>10744</v>
      </c>
      <c r="Q6507" s="6" t="s">
        <v>24</v>
      </c>
    </row>
    <row r="6508" spans="1:17" ht="15">
      <c r="A6508" s="6" t="s">
        <v>17</v>
      </c>
      <c r="B6508" s="6" t="s">
        <v>55</v>
      </c>
      <c r="C6508" s="6" t="s">
        <v>56</v>
      </c>
      <c r="D6508" s="6" t="s">
        <v>10745</v>
      </c>
      <c r="E6508" s="6">
        <v>1</v>
      </c>
      <c r="F6508" s="6" t="s">
        <v>1970</v>
      </c>
      <c r="G6508" s="6" t="s">
        <v>22</v>
      </c>
      <c r="H6508" s="7">
        <v>43421.832951388889</v>
      </c>
      <c r="I6508" s="7">
        <v>43421.711805555555</v>
      </c>
      <c r="J6508" s="4">
        <f t="shared" si="508"/>
        <v>2018</v>
      </c>
      <c r="K6508" s="4">
        <f t="shared" si="509"/>
        <v>11</v>
      </c>
      <c r="L6508" s="6">
        <f t="shared" si="510"/>
        <v>10467.000000108965</v>
      </c>
      <c r="M6508" s="8">
        <f t="shared" si="506"/>
        <v>174.45000000181608</v>
      </c>
      <c r="N6508" s="8">
        <f t="shared" si="507"/>
        <v>174.45000000181608</v>
      </c>
      <c r="O6508" s="18">
        <v>1</v>
      </c>
      <c r="P6508" s="6" t="s">
        <v>10746</v>
      </c>
      <c r="Q6508" s="6" t="s">
        <v>24</v>
      </c>
    </row>
    <row r="6509" spans="1:17" ht="15">
      <c r="A6509" s="6" t="s">
        <v>17</v>
      </c>
      <c r="B6509" s="6" t="s">
        <v>55</v>
      </c>
      <c r="C6509" s="6" t="s">
        <v>56</v>
      </c>
      <c r="D6509" s="6" t="s">
        <v>10747</v>
      </c>
      <c r="E6509" s="6">
        <v>1</v>
      </c>
      <c r="F6509" s="6" t="s">
        <v>1970</v>
      </c>
      <c r="G6509" s="6" t="s">
        <v>22</v>
      </c>
      <c r="H6509" s="7">
        <v>43421.871886574074</v>
      </c>
      <c r="I6509" s="7">
        <v>43421.717361111114</v>
      </c>
      <c r="J6509" s="4">
        <f t="shared" si="508"/>
        <v>2018</v>
      </c>
      <c r="K6509" s="4">
        <f t="shared" si="509"/>
        <v>11</v>
      </c>
      <c r="L6509" s="6">
        <f t="shared" si="510"/>
        <v>13350.999999744818</v>
      </c>
      <c r="M6509" s="8">
        <f t="shared" si="506"/>
        <v>222.51666666241363</v>
      </c>
      <c r="N6509" s="8">
        <f t="shared" si="507"/>
        <v>222.51666666241363</v>
      </c>
      <c r="O6509" s="18">
        <v>1</v>
      </c>
      <c r="P6509" s="6" t="s">
        <v>10748</v>
      </c>
      <c r="Q6509" s="6" t="s">
        <v>24</v>
      </c>
    </row>
    <row r="6510" spans="1:17" ht="15">
      <c r="A6510" s="6" t="s">
        <v>17</v>
      </c>
      <c r="B6510" s="6" t="s">
        <v>140</v>
      </c>
      <c r="C6510" s="6" t="s">
        <v>141</v>
      </c>
      <c r="D6510" s="6" t="s">
        <v>1806</v>
      </c>
      <c r="E6510" s="6">
        <v>1</v>
      </c>
      <c r="F6510" s="6" t="s">
        <v>1970</v>
      </c>
      <c r="G6510" s="6" t="s">
        <v>22</v>
      </c>
      <c r="H6510" s="7">
        <v>43421.769432870373</v>
      </c>
      <c r="I6510" s="7">
        <v>43421.740277777775</v>
      </c>
      <c r="J6510" s="4">
        <f t="shared" si="508"/>
        <v>2018</v>
      </c>
      <c r="K6510" s="4">
        <f t="shared" si="509"/>
        <v>11</v>
      </c>
      <c r="L6510" s="6">
        <f t="shared" si="510"/>
        <v>2519.0000004367903</v>
      </c>
      <c r="M6510" s="8">
        <f t="shared" si="506"/>
        <v>41.983333340613171</v>
      </c>
      <c r="N6510" s="8">
        <f t="shared" si="507"/>
        <v>41.983333340613171</v>
      </c>
      <c r="O6510" s="18">
        <v>1</v>
      </c>
      <c r="P6510" s="6" t="s">
        <v>10749</v>
      </c>
      <c r="Q6510" s="6" t="s">
        <v>24</v>
      </c>
    </row>
    <row r="6511" spans="1:17" ht="15">
      <c r="A6511" s="6" t="s">
        <v>17</v>
      </c>
      <c r="B6511" s="6" t="s">
        <v>41</v>
      </c>
      <c r="C6511" s="6" t="s">
        <v>62</v>
      </c>
      <c r="D6511" s="6" t="s">
        <v>10750</v>
      </c>
      <c r="E6511" s="6">
        <v>61</v>
      </c>
      <c r="F6511" s="6" t="s">
        <v>1970</v>
      </c>
      <c r="G6511" s="6" t="s">
        <v>22</v>
      </c>
      <c r="H6511" s="7">
        <v>43421.942129629628</v>
      </c>
      <c r="I6511" s="7">
        <v>43421.882638888892</v>
      </c>
      <c r="J6511" s="4">
        <f t="shared" si="508"/>
        <v>2018</v>
      </c>
      <c r="K6511" s="4">
        <f t="shared" si="509"/>
        <v>11</v>
      </c>
      <c r="L6511" s="6">
        <f t="shared" si="510"/>
        <v>5139.9999995715916</v>
      </c>
      <c r="M6511" s="8">
        <f t="shared" si="506"/>
        <v>85.666666659526527</v>
      </c>
      <c r="N6511" s="8">
        <f t="shared" si="507"/>
        <v>5225.6666662311181</v>
      </c>
      <c r="O6511" s="18">
        <v>1</v>
      </c>
      <c r="P6511" s="6" t="s">
        <v>10751</v>
      </c>
      <c r="Q6511" s="6" t="s">
        <v>24</v>
      </c>
    </row>
    <row r="6512" spans="1:17" ht="15">
      <c r="A6512" s="6" t="s">
        <v>17</v>
      </c>
      <c r="B6512" s="6" t="s">
        <v>55</v>
      </c>
      <c r="C6512" s="6" t="s">
        <v>59</v>
      </c>
      <c r="D6512" s="6" t="s">
        <v>10752</v>
      </c>
      <c r="E6512" s="6">
        <v>1</v>
      </c>
      <c r="F6512" s="6" t="s">
        <v>1970</v>
      </c>
      <c r="G6512" s="6" t="s">
        <v>22</v>
      </c>
      <c r="H6512" s="7">
        <v>43422.620138888888</v>
      </c>
      <c r="I6512" s="7">
        <v>43422.525694444441</v>
      </c>
      <c r="J6512" s="4">
        <f t="shared" si="508"/>
        <v>2018</v>
      </c>
      <c r="K6512" s="4">
        <f t="shared" si="509"/>
        <v>11</v>
      </c>
      <c r="L6512" s="6">
        <f t="shared" si="510"/>
        <v>8160.0000001955777</v>
      </c>
      <c r="M6512" s="8">
        <f t="shared" si="506"/>
        <v>136.00000000325963</v>
      </c>
      <c r="N6512" s="8">
        <f t="shared" si="507"/>
        <v>136.00000000325963</v>
      </c>
      <c r="O6512" s="18">
        <v>1</v>
      </c>
      <c r="P6512" s="6" t="s">
        <v>10753</v>
      </c>
      <c r="Q6512" s="6" t="s">
        <v>24</v>
      </c>
    </row>
    <row r="6513" spans="1:17" ht="15">
      <c r="A6513" s="6" t="s">
        <v>17</v>
      </c>
      <c r="B6513" s="6" t="s">
        <v>41</v>
      </c>
      <c r="C6513" s="6" t="s">
        <v>42</v>
      </c>
      <c r="D6513" s="6" t="s">
        <v>10754</v>
      </c>
      <c r="E6513" s="6">
        <v>1</v>
      </c>
      <c r="F6513" s="6" t="s">
        <v>33</v>
      </c>
      <c r="G6513" s="6" t="s">
        <v>22</v>
      </c>
      <c r="H6513" s="7">
        <v>43301.87027777778</v>
      </c>
      <c r="I6513" s="7">
        <v>43301.775694444441</v>
      </c>
      <c r="J6513" s="4">
        <f t="shared" si="508"/>
        <v>2018</v>
      </c>
      <c r="K6513" s="4">
        <f t="shared" si="509"/>
        <v>7</v>
      </c>
      <c r="L6513" s="6">
        <f t="shared" si="510"/>
        <v>8172.0000004861504</v>
      </c>
      <c r="M6513" s="8">
        <f t="shared" si="506"/>
        <v>136.20000000810251</v>
      </c>
      <c r="N6513" s="8">
        <f t="shared" si="507"/>
        <v>136.20000000810251</v>
      </c>
      <c r="O6513" s="18">
        <v>1</v>
      </c>
      <c r="P6513" s="6" t="s">
        <v>10755</v>
      </c>
      <c r="Q6513" s="6" t="s">
        <v>24</v>
      </c>
    </row>
    <row r="6514" spans="1:17" ht="15">
      <c r="A6514" s="6" t="s">
        <v>17</v>
      </c>
      <c r="B6514" s="6" t="s">
        <v>18</v>
      </c>
      <c r="C6514" s="6" t="s">
        <v>25</v>
      </c>
      <c r="D6514" s="6" t="s">
        <v>5560</v>
      </c>
      <c r="E6514" s="6">
        <v>1</v>
      </c>
      <c r="F6514" s="6" t="s">
        <v>1970</v>
      </c>
      <c r="G6514" s="6" t="s">
        <v>22</v>
      </c>
      <c r="H6514" s="7">
        <v>43422.797754629632</v>
      </c>
      <c r="I6514" s="7">
        <v>43422.679861111108</v>
      </c>
      <c r="J6514" s="4">
        <f t="shared" si="508"/>
        <v>2018</v>
      </c>
      <c r="K6514" s="4">
        <f t="shared" si="509"/>
        <v>11</v>
      </c>
      <c r="L6514" s="6">
        <f t="shared" si="510"/>
        <v>10186.00000042934</v>
      </c>
      <c r="M6514" s="8">
        <f t="shared" si="506"/>
        <v>169.76666667382233</v>
      </c>
      <c r="N6514" s="8">
        <f t="shared" si="507"/>
        <v>169.76666667382233</v>
      </c>
      <c r="O6514" s="18">
        <v>1</v>
      </c>
      <c r="P6514" s="6" t="s">
        <v>10756</v>
      </c>
      <c r="Q6514" s="6" t="s">
        <v>24</v>
      </c>
    </row>
    <row r="6515" spans="1:17" ht="15">
      <c r="A6515" s="6" t="s">
        <v>17</v>
      </c>
      <c r="B6515" s="6" t="s">
        <v>140</v>
      </c>
      <c r="C6515" s="6" t="s">
        <v>141</v>
      </c>
      <c r="D6515" s="6" t="s">
        <v>10757</v>
      </c>
      <c r="E6515" s="6">
        <v>1</v>
      </c>
      <c r="F6515" s="6" t="s">
        <v>33</v>
      </c>
      <c r="G6515" s="6" t="s">
        <v>22</v>
      </c>
      <c r="H6515" s="7">
        <v>43317.80972222222</v>
      </c>
      <c r="I6515" s="7">
        <v>43317.739583333336</v>
      </c>
      <c r="J6515" s="4">
        <f t="shared" si="508"/>
        <v>2018</v>
      </c>
      <c r="K6515" s="4">
        <f t="shared" si="509"/>
        <v>8</v>
      </c>
      <c r="L6515" s="6">
        <f t="shared" si="510"/>
        <v>6059.9999996367842</v>
      </c>
      <c r="M6515" s="8">
        <f t="shared" si="506"/>
        <v>100.9999999939464</v>
      </c>
      <c r="N6515" s="8">
        <f t="shared" si="507"/>
        <v>100.9999999939464</v>
      </c>
      <c r="O6515" s="18">
        <v>1</v>
      </c>
      <c r="P6515" s="6" t="s">
        <v>10758</v>
      </c>
      <c r="Q6515" s="6" t="s">
        <v>24</v>
      </c>
    </row>
    <row r="6516" spans="1:17" ht="15">
      <c r="A6516" s="6" t="s">
        <v>17</v>
      </c>
      <c r="B6516" s="6" t="s">
        <v>55</v>
      </c>
      <c r="C6516" s="6" t="s">
        <v>56</v>
      </c>
      <c r="D6516" s="6" t="s">
        <v>10759</v>
      </c>
      <c r="E6516" s="6">
        <v>1</v>
      </c>
      <c r="F6516" s="6" t="s">
        <v>1970</v>
      </c>
      <c r="G6516" s="6" t="s">
        <v>22</v>
      </c>
      <c r="H6516" s="7">
        <v>43422.771122685182</v>
      </c>
      <c r="I6516" s="7">
        <v>43422.688888888886</v>
      </c>
      <c r="J6516" s="4">
        <f t="shared" si="508"/>
        <v>2018</v>
      </c>
      <c r="K6516" s="4">
        <f t="shared" si="509"/>
        <v>11</v>
      </c>
      <c r="L6516" s="6">
        <f t="shared" si="510"/>
        <v>7105.0000000046566</v>
      </c>
      <c r="M6516" s="8">
        <f t="shared" si="506"/>
        <v>118.41666666674428</v>
      </c>
      <c r="N6516" s="8">
        <f t="shared" si="507"/>
        <v>118.41666666674428</v>
      </c>
      <c r="O6516" s="18">
        <v>1</v>
      </c>
      <c r="P6516" s="6" t="s">
        <v>10760</v>
      </c>
      <c r="Q6516" s="6" t="s">
        <v>24</v>
      </c>
    </row>
    <row r="6517" spans="1:17" ht="15">
      <c r="A6517" s="6" t="s">
        <v>17</v>
      </c>
      <c r="B6517" s="6" t="s">
        <v>18</v>
      </c>
      <c r="C6517" s="6" t="s">
        <v>35</v>
      </c>
      <c r="D6517" s="6" t="s">
        <v>10761</v>
      </c>
      <c r="E6517" s="6">
        <v>1</v>
      </c>
      <c r="F6517" s="6" t="s">
        <v>1970</v>
      </c>
      <c r="G6517" s="6" t="s">
        <v>22</v>
      </c>
      <c r="H6517" s="7">
        <v>43422.757638888892</v>
      </c>
      <c r="I6517" s="7">
        <v>43422.689583333333</v>
      </c>
      <c r="J6517" s="4">
        <f t="shared" si="508"/>
        <v>2018</v>
      </c>
      <c r="K6517" s="4">
        <f t="shared" si="509"/>
        <v>11</v>
      </c>
      <c r="L6517" s="6">
        <f t="shared" si="510"/>
        <v>5880.0000003073364</v>
      </c>
      <c r="M6517" s="8">
        <f t="shared" si="506"/>
        <v>98.000000005122274</v>
      </c>
      <c r="N6517" s="8">
        <f t="shared" si="507"/>
        <v>98.000000005122274</v>
      </c>
      <c r="O6517" s="18">
        <v>1</v>
      </c>
      <c r="P6517" s="6" t="s">
        <v>10762</v>
      </c>
      <c r="Q6517" s="6" t="s">
        <v>24</v>
      </c>
    </row>
    <row r="6518" spans="1:17" ht="15">
      <c r="A6518" s="6" t="s">
        <v>17</v>
      </c>
      <c r="B6518" s="6" t="s">
        <v>47</v>
      </c>
      <c r="C6518" s="6" t="s">
        <v>52</v>
      </c>
      <c r="D6518" s="6" t="s">
        <v>10763</v>
      </c>
      <c r="E6518" s="6">
        <v>1</v>
      </c>
      <c r="F6518" s="6" t="s">
        <v>1970</v>
      </c>
      <c r="G6518" s="6" t="s">
        <v>22</v>
      </c>
      <c r="H6518" s="7">
        <v>43422.771655092591</v>
      </c>
      <c r="I6518" s="7">
        <v>43422.711111111108</v>
      </c>
      <c r="J6518" s="4">
        <f t="shared" si="508"/>
        <v>2018</v>
      </c>
      <c r="K6518" s="4">
        <f t="shared" si="509"/>
        <v>11</v>
      </c>
      <c r="L6518" s="6">
        <f t="shared" si="510"/>
        <v>5231.0000000987202</v>
      </c>
      <c r="M6518" s="8">
        <f t="shared" si="506"/>
        <v>87.18333333497867</v>
      </c>
      <c r="N6518" s="8">
        <f t="shared" si="507"/>
        <v>87.18333333497867</v>
      </c>
      <c r="O6518" s="18">
        <v>1</v>
      </c>
      <c r="P6518" s="6" t="s">
        <v>10764</v>
      </c>
      <c r="Q6518" s="6" t="s">
        <v>24</v>
      </c>
    </row>
    <row r="6519" spans="1:17" ht="15">
      <c r="A6519" s="6" t="s">
        <v>17</v>
      </c>
      <c r="B6519" s="6" t="s">
        <v>55</v>
      </c>
      <c r="C6519" s="6" t="s">
        <v>59</v>
      </c>
      <c r="D6519" s="6" t="s">
        <v>10765</v>
      </c>
      <c r="E6519" s="6">
        <v>1</v>
      </c>
      <c r="F6519" s="6" t="s">
        <v>1970</v>
      </c>
      <c r="G6519" s="6" t="s">
        <v>22</v>
      </c>
      <c r="H6519" s="7">
        <v>43423.237500000003</v>
      </c>
      <c r="I6519" s="7">
        <v>43423.183333333334</v>
      </c>
      <c r="J6519" s="4">
        <f t="shared" si="508"/>
        <v>2018</v>
      </c>
      <c r="K6519" s="4">
        <f t="shared" si="509"/>
        <v>11</v>
      </c>
      <c r="L6519" s="6">
        <f t="shared" si="510"/>
        <v>4680.0000001676381</v>
      </c>
      <c r="M6519" s="8">
        <f t="shared" si="506"/>
        <v>78.000000002793968</v>
      </c>
      <c r="N6519" s="8">
        <f t="shared" si="507"/>
        <v>78.000000002793968</v>
      </c>
      <c r="O6519" s="18">
        <v>1</v>
      </c>
      <c r="P6519" s="6" t="s">
        <v>10766</v>
      </c>
      <c r="Q6519" s="6" t="s">
        <v>24</v>
      </c>
    </row>
    <row r="6520" spans="1:17" ht="15">
      <c r="A6520" s="6" t="s">
        <v>17</v>
      </c>
      <c r="B6520" s="6" t="s">
        <v>18</v>
      </c>
      <c r="C6520" s="6" t="s">
        <v>25</v>
      </c>
      <c r="D6520" s="6" t="s">
        <v>10767</v>
      </c>
      <c r="E6520" s="6">
        <v>1</v>
      </c>
      <c r="F6520" s="6" t="s">
        <v>1970</v>
      </c>
      <c r="G6520" s="6" t="s">
        <v>22</v>
      </c>
      <c r="H6520" s="7">
        <v>43423.713518518518</v>
      </c>
      <c r="I6520" s="7">
        <v>43423.40625</v>
      </c>
      <c r="J6520" s="4">
        <f t="shared" si="508"/>
        <v>2018</v>
      </c>
      <c r="K6520" s="4">
        <f t="shared" si="509"/>
        <v>11</v>
      </c>
      <c r="L6520" s="6">
        <f t="shared" si="510"/>
        <v>26547.999999951571</v>
      </c>
      <c r="M6520" s="8">
        <f t="shared" si="506"/>
        <v>442.46666666585952</v>
      </c>
      <c r="N6520" s="8">
        <f t="shared" si="507"/>
        <v>442.46666666585952</v>
      </c>
      <c r="O6520" s="18">
        <v>1</v>
      </c>
      <c r="P6520" s="6" t="s">
        <v>10768</v>
      </c>
      <c r="Q6520" s="6" t="s">
        <v>24</v>
      </c>
    </row>
    <row r="6521" spans="1:17" ht="15">
      <c r="A6521" s="6" t="s">
        <v>17</v>
      </c>
      <c r="B6521" s="6" t="s">
        <v>41</v>
      </c>
      <c r="C6521" s="6" t="s">
        <v>62</v>
      </c>
      <c r="D6521" s="6" t="s">
        <v>69</v>
      </c>
      <c r="E6521" s="6">
        <v>39</v>
      </c>
      <c r="F6521" s="6" t="s">
        <v>1970</v>
      </c>
      <c r="G6521" s="6" t="s">
        <v>97</v>
      </c>
      <c r="H6521" s="7">
        <v>43423.563888888886</v>
      </c>
      <c r="I6521" s="7">
        <v>43423.502083333333</v>
      </c>
      <c r="J6521" s="4">
        <f t="shared" si="508"/>
        <v>2018</v>
      </c>
      <c r="K6521" s="4">
        <f t="shared" si="509"/>
        <v>11</v>
      </c>
      <c r="L6521" s="6">
        <f t="shared" si="510"/>
        <v>5339.9999998044223</v>
      </c>
      <c r="M6521" s="8">
        <f t="shared" si="506"/>
        <v>88.999999996740371</v>
      </c>
      <c r="N6521" s="8">
        <f t="shared" si="507"/>
        <v>3470.9999998728745</v>
      </c>
      <c r="O6521" s="18">
        <v>1</v>
      </c>
      <c r="P6521" s="6" t="s">
        <v>10769</v>
      </c>
      <c r="Q6521" s="6" t="s">
        <v>24</v>
      </c>
    </row>
    <row r="6522" spans="1:17" ht="15">
      <c r="A6522" s="6" t="s">
        <v>17</v>
      </c>
      <c r="B6522" s="6" t="s">
        <v>41</v>
      </c>
      <c r="C6522" s="6" t="s">
        <v>42</v>
      </c>
      <c r="D6522" s="6" t="s">
        <v>10770</v>
      </c>
      <c r="E6522" s="6">
        <v>1</v>
      </c>
      <c r="F6522" s="6" t="s">
        <v>1970</v>
      </c>
      <c r="G6522" s="6" t="s">
        <v>22</v>
      </c>
      <c r="H6522" s="7">
        <v>43423.576388888891</v>
      </c>
      <c r="I6522" s="7">
        <v>43423.529166666667</v>
      </c>
      <c r="J6522" s="4">
        <f t="shared" si="508"/>
        <v>2018</v>
      </c>
      <c r="K6522" s="4">
        <f t="shared" si="509"/>
        <v>11</v>
      </c>
      <c r="L6522" s="6">
        <f t="shared" si="510"/>
        <v>4080.0000000977889</v>
      </c>
      <c r="M6522" s="8">
        <f t="shared" si="506"/>
        <v>68.000000001629815</v>
      </c>
      <c r="N6522" s="8">
        <f t="shared" si="507"/>
        <v>68.000000001629815</v>
      </c>
      <c r="O6522" s="18">
        <v>1</v>
      </c>
      <c r="P6522" s="6" t="s">
        <v>10771</v>
      </c>
      <c r="Q6522" s="6" t="s">
        <v>24</v>
      </c>
    </row>
    <row r="6523" spans="1:17" ht="15">
      <c r="A6523" s="6" t="s">
        <v>17</v>
      </c>
      <c r="B6523" s="6" t="s">
        <v>140</v>
      </c>
      <c r="C6523" s="6" t="s">
        <v>141</v>
      </c>
      <c r="D6523" s="6" t="s">
        <v>10772</v>
      </c>
      <c r="E6523" s="6">
        <v>12</v>
      </c>
      <c r="F6523" s="6" t="s">
        <v>1970</v>
      </c>
      <c r="G6523" s="6" t="s">
        <v>22</v>
      </c>
      <c r="H6523" s="7">
        <v>43423.606956018521</v>
      </c>
      <c r="I6523" s="7">
        <v>43423.537499999999</v>
      </c>
      <c r="J6523" s="4">
        <f t="shared" si="508"/>
        <v>2018</v>
      </c>
      <c r="K6523" s="4">
        <f t="shared" si="509"/>
        <v>11</v>
      </c>
      <c r="L6523" s="6">
        <f t="shared" si="510"/>
        <v>6001.0000003036112</v>
      </c>
      <c r="M6523" s="8">
        <f t="shared" si="506"/>
        <v>100.01666667172685</v>
      </c>
      <c r="N6523" s="8">
        <f t="shared" si="507"/>
        <v>1200.2000000607222</v>
      </c>
      <c r="O6523" s="18">
        <v>1</v>
      </c>
      <c r="P6523" s="6" t="s">
        <v>10773</v>
      </c>
      <c r="Q6523" s="6" t="s">
        <v>24</v>
      </c>
    </row>
    <row r="6524" spans="1:17" ht="15">
      <c r="A6524" s="6" t="s">
        <v>17</v>
      </c>
      <c r="B6524" s="6" t="s">
        <v>41</v>
      </c>
      <c r="C6524" s="6" t="s">
        <v>62</v>
      </c>
      <c r="D6524" s="6" t="s">
        <v>10774</v>
      </c>
      <c r="E6524" s="6">
        <v>1</v>
      </c>
      <c r="F6524" s="6" t="s">
        <v>1970</v>
      </c>
      <c r="G6524" s="6" t="s">
        <v>22</v>
      </c>
      <c r="H6524" s="7">
        <v>43424.580740740741</v>
      </c>
      <c r="I6524" s="7">
        <v>43423.559027777781</v>
      </c>
      <c r="J6524" s="4">
        <f t="shared" si="508"/>
        <v>2018</v>
      </c>
      <c r="K6524" s="4">
        <f t="shared" si="509"/>
        <v>11</v>
      </c>
      <c r="L6524" s="6">
        <f t="shared" si="510"/>
        <v>88275.999999744818</v>
      </c>
      <c r="M6524" s="8">
        <f t="shared" si="506"/>
        <v>1471.2666666624136</v>
      </c>
      <c r="N6524" s="8">
        <f t="shared" si="507"/>
        <v>1471.2666666624136</v>
      </c>
      <c r="O6524" s="18">
        <v>1</v>
      </c>
      <c r="P6524" s="6" t="s">
        <v>10775</v>
      </c>
      <c r="Q6524" s="6" t="s">
        <v>24</v>
      </c>
    </row>
    <row r="6525" spans="1:17" ht="15">
      <c r="A6525" s="6" t="s">
        <v>17</v>
      </c>
      <c r="B6525" s="6" t="s">
        <v>41</v>
      </c>
      <c r="C6525" s="6" t="s">
        <v>135</v>
      </c>
      <c r="D6525" s="6" t="s">
        <v>10776</v>
      </c>
      <c r="E6525" s="6">
        <v>1</v>
      </c>
      <c r="F6525" s="6" t="s">
        <v>1970</v>
      </c>
      <c r="G6525" s="6" t="s">
        <v>22</v>
      </c>
      <c r="H6525" s="7">
        <v>43423.70722222222</v>
      </c>
      <c r="I6525" s="7">
        <v>43423.602777777778</v>
      </c>
      <c r="J6525" s="4">
        <f t="shared" si="508"/>
        <v>2018</v>
      </c>
      <c r="K6525" s="4">
        <f t="shared" si="509"/>
        <v>11</v>
      </c>
      <c r="L6525" s="6">
        <f t="shared" si="510"/>
        <v>9023.999999742955</v>
      </c>
      <c r="M6525" s="8">
        <f t="shared" si="506"/>
        <v>150.39999999571592</v>
      </c>
      <c r="N6525" s="8">
        <f t="shared" si="507"/>
        <v>150.39999999571592</v>
      </c>
      <c r="O6525" s="18">
        <v>1</v>
      </c>
      <c r="P6525" s="6" t="s">
        <v>10777</v>
      </c>
      <c r="Q6525" s="6" t="s">
        <v>24</v>
      </c>
    </row>
    <row r="6526" spans="1:17" ht="15">
      <c r="A6526" s="6" t="s">
        <v>17</v>
      </c>
      <c r="B6526" s="6" t="s">
        <v>18</v>
      </c>
      <c r="C6526" s="6" t="s">
        <v>35</v>
      </c>
      <c r="D6526" s="6" t="s">
        <v>5723</v>
      </c>
      <c r="E6526" s="6">
        <v>1</v>
      </c>
      <c r="F6526" s="6" t="s">
        <v>1970</v>
      </c>
      <c r="G6526" s="6" t="s">
        <v>22</v>
      </c>
      <c r="H6526" s="7">
        <v>43424.508217592593</v>
      </c>
      <c r="I6526" s="7">
        <v>43423.614537037036</v>
      </c>
      <c r="J6526" s="4">
        <f t="shared" si="508"/>
        <v>2018</v>
      </c>
      <c r="K6526" s="4">
        <f t="shared" si="509"/>
        <v>11</v>
      </c>
      <c r="L6526" s="6">
        <f t="shared" si="510"/>
        <v>77214.000000106171</v>
      </c>
      <c r="M6526" s="8">
        <f t="shared" si="506"/>
        <v>1286.9000000017695</v>
      </c>
      <c r="N6526" s="8">
        <f t="shared" si="507"/>
        <v>1286.9000000017695</v>
      </c>
      <c r="O6526" s="18">
        <v>1</v>
      </c>
      <c r="P6526" s="6" t="s">
        <v>10778</v>
      </c>
      <c r="Q6526" s="6" t="s">
        <v>24</v>
      </c>
    </row>
    <row r="6527" spans="1:17" ht="15">
      <c r="A6527" s="6" t="s">
        <v>17</v>
      </c>
      <c r="B6527" s="6" t="s">
        <v>18</v>
      </c>
      <c r="C6527" s="6" t="s">
        <v>19</v>
      </c>
      <c r="D6527" s="6" t="s">
        <v>10779</v>
      </c>
      <c r="E6527" s="6">
        <v>1</v>
      </c>
      <c r="F6527" s="6" t="s">
        <v>1970</v>
      </c>
      <c r="G6527" s="6" t="s">
        <v>22</v>
      </c>
      <c r="H6527" s="7">
        <v>43423.702534722222</v>
      </c>
      <c r="I6527" s="7">
        <v>43423.628472222219</v>
      </c>
      <c r="J6527" s="4">
        <f t="shared" si="508"/>
        <v>2018</v>
      </c>
      <c r="K6527" s="4">
        <f t="shared" si="509"/>
        <v>11</v>
      </c>
      <c r="L6527" s="6">
        <f t="shared" si="510"/>
        <v>6399.0000003017485</v>
      </c>
      <c r="M6527" s="8">
        <f t="shared" si="506"/>
        <v>106.65000000502914</v>
      </c>
      <c r="N6527" s="8">
        <f t="shared" si="507"/>
        <v>106.65000000502914</v>
      </c>
      <c r="O6527" s="18">
        <v>1</v>
      </c>
      <c r="P6527" s="6" t="s">
        <v>10780</v>
      </c>
      <c r="Q6527" s="6" t="s">
        <v>24</v>
      </c>
    </row>
    <row r="6528" spans="1:17" ht="15">
      <c r="A6528" s="6" t="s">
        <v>17</v>
      </c>
      <c r="B6528" s="6" t="s">
        <v>18</v>
      </c>
      <c r="C6528" s="6" t="s">
        <v>19</v>
      </c>
      <c r="D6528" s="6" t="s">
        <v>10279</v>
      </c>
      <c r="E6528" s="6">
        <v>1</v>
      </c>
      <c r="F6528" s="6" t="s">
        <v>1970</v>
      </c>
      <c r="G6528" s="6" t="s">
        <v>22</v>
      </c>
      <c r="H6528" s="7">
        <v>43423.774270833332</v>
      </c>
      <c r="I6528" s="7">
        <v>43423.724305555559</v>
      </c>
      <c r="J6528" s="4">
        <f t="shared" si="508"/>
        <v>2018</v>
      </c>
      <c r="K6528" s="4">
        <f t="shared" si="509"/>
        <v>11</v>
      </c>
      <c r="L6528" s="6">
        <f t="shared" si="510"/>
        <v>4316.9999995501712</v>
      </c>
      <c r="M6528" s="8">
        <f t="shared" si="511" ref="M6528:M6591">+L6528/60</f>
        <v>71.949999992502853</v>
      </c>
      <c r="N6528" s="8">
        <f t="shared" si="512" ref="N6528:N6591">+M6528*E6528</f>
        <v>71.949999992502853</v>
      </c>
      <c r="O6528" s="18">
        <v>1</v>
      </c>
      <c r="P6528" s="6" t="s">
        <v>10781</v>
      </c>
      <c r="Q6528" s="6" t="s">
        <v>24</v>
      </c>
    </row>
    <row r="6529" spans="1:17" ht="15">
      <c r="A6529" s="6" t="s">
        <v>17</v>
      </c>
      <c r="B6529" s="6" t="s">
        <v>18</v>
      </c>
      <c r="C6529" s="6" t="s">
        <v>38</v>
      </c>
      <c r="D6529" s="6" t="s">
        <v>10782</v>
      </c>
      <c r="E6529" s="6">
        <v>1</v>
      </c>
      <c r="F6529" s="6" t="s">
        <v>1970</v>
      </c>
      <c r="G6529" s="6" t="s">
        <v>22</v>
      </c>
      <c r="H6529" s="7">
        <v>43424.507152777776</v>
      </c>
      <c r="I6529" s="7">
        <v>43423.755555555559</v>
      </c>
      <c r="J6529" s="4">
        <f t="shared" si="508"/>
        <v>2018</v>
      </c>
      <c r="K6529" s="4">
        <f t="shared" si="509"/>
        <v>11</v>
      </c>
      <c r="L6529" s="6">
        <f t="shared" si="510"/>
        <v>64937.999999569729</v>
      </c>
      <c r="M6529" s="8">
        <f t="shared" si="511"/>
        <v>1082.2999999928288</v>
      </c>
      <c r="N6529" s="8">
        <f t="shared" si="512"/>
        <v>1082.2999999928288</v>
      </c>
      <c r="O6529" s="18">
        <v>1</v>
      </c>
      <c r="P6529" s="6" t="s">
        <v>10783</v>
      </c>
      <c r="Q6529" s="6" t="s">
        <v>24</v>
      </c>
    </row>
    <row r="6530" spans="1:17" ht="15">
      <c r="A6530" s="6" t="s">
        <v>17</v>
      </c>
      <c r="B6530" s="6" t="s">
        <v>41</v>
      </c>
      <c r="C6530" s="6" t="s">
        <v>62</v>
      </c>
      <c r="D6530" s="6" t="s">
        <v>7028</v>
      </c>
      <c r="E6530" s="6">
        <v>1</v>
      </c>
      <c r="F6530" s="6" t="s">
        <v>1970</v>
      </c>
      <c r="G6530" s="6" t="s">
        <v>22</v>
      </c>
      <c r="H6530" s="7">
        <v>43424.488287037035</v>
      </c>
      <c r="I6530" s="7">
        <v>43424.40625</v>
      </c>
      <c r="J6530" s="4">
        <f t="shared" si="508"/>
        <v>2018</v>
      </c>
      <c r="K6530" s="4">
        <f t="shared" si="509"/>
        <v>11</v>
      </c>
      <c r="L6530" s="6">
        <f t="shared" si="510"/>
        <v>7087.9999998025596</v>
      </c>
      <c r="M6530" s="8">
        <f t="shared" si="511"/>
        <v>118.13333333004266</v>
      </c>
      <c r="N6530" s="8">
        <f t="shared" si="512"/>
        <v>118.13333333004266</v>
      </c>
      <c r="O6530" s="18">
        <v>1</v>
      </c>
      <c r="P6530" s="6" t="s">
        <v>10784</v>
      </c>
      <c r="Q6530" s="6" t="s">
        <v>24</v>
      </c>
    </row>
    <row r="6531" spans="1:17" ht="15">
      <c r="A6531" s="6" t="s">
        <v>17</v>
      </c>
      <c r="B6531" s="6" t="s">
        <v>41</v>
      </c>
      <c r="C6531" s="6" t="s">
        <v>135</v>
      </c>
      <c r="D6531" s="6" t="s">
        <v>10785</v>
      </c>
      <c r="E6531" s="6">
        <v>1</v>
      </c>
      <c r="F6531" s="6" t="s">
        <v>1970</v>
      </c>
      <c r="G6531" s="6" t="s">
        <v>22</v>
      </c>
      <c r="H6531" s="7">
        <v>43424.586134259262</v>
      </c>
      <c r="I6531" s="7">
        <v>43424.477777777778</v>
      </c>
      <c r="J6531" s="4">
        <f t="shared" si="513" ref="J6531:J6594">YEAR(I6531)</f>
        <v>2018</v>
      </c>
      <c r="K6531" s="4">
        <f t="shared" si="514" ref="K6531:K6594">MONTH(I6531)</f>
        <v>11</v>
      </c>
      <c r="L6531" s="6">
        <f t="shared" si="510"/>
        <v>9362.0000001741573</v>
      </c>
      <c r="M6531" s="8">
        <f t="shared" si="511"/>
        <v>156.03333333623596</v>
      </c>
      <c r="N6531" s="8">
        <f t="shared" si="512"/>
        <v>156.03333333623596</v>
      </c>
      <c r="O6531" s="18">
        <v>1</v>
      </c>
      <c r="P6531" s="6" t="s">
        <v>10786</v>
      </c>
      <c r="Q6531" s="6" t="s">
        <v>24</v>
      </c>
    </row>
    <row r="6532" spans="1:17" ht="15">
      <c r="A6532" s="6" t="s">
        <v>17</v>
      </c>
      <c r="B6532" s="6" t="s">
        <v>41</v>
      </c>
      <c r="C6532" s="6" t="s">
        <v>42</v>
      </c>
      <c r="D6532" s="6" t="s">
        <v>376</v>
      </c>
      <c r="E6532" s="6">
        <v>99</v>
      </c>
      <c r="F6532" s="6" t="s">
        <v>1970</v>
      </c>
      <c r="G6532" s="6" t="s">
        <v>22</v>
      </c>
      <c r="H6532" s="7">
        <v>43424.672152777777</v>
      </c>
      <c r="I6532" s="7">
        <v>43424.606944444444</v>
      </c>
      <c r="J6532" s="4">
        <f t="shared" si="513"/>
        <v>2018</v>
      </c>
      <c r="K6532" s="4">
        <f t="shared" si="514"/>
        <v>11</v>
      </c>
      <c r="L6532" s="6">
        <f t="shared" si="510"/>
        <v>5634.0000000083819</v>
      </c>
      <c r="M6532" s="8">
        <f t="shared" si="511"/>
        <v>93.900000000139698</v>
      </c>
      <c r="N6532" s="8">
        <f t="shared" si="512"/>
        <v>9296.1000000138301</v>
      </c>
      <c r="O6532" s="18">
        <v>1</v>
      </c>
      <c r="P6532" s="6" t="s">
        <v>10787</v>
      </c>
      <c r="Q6532" s="6" t="s">
        <v>24</v>
      </c>
    </row>
    <row r="6533" spans="1:17" ht="15">
      <c r="A6533" s="6" t="s">
        <v>17</v>
      </c>
      <c r="B6533" s="6" t="s">
        <v>41</v>
      </c>
      <c r="C6533" s="6" t="s">
        <v>62</v>
      </c>
      <c r="D6533" s="6" t="s">
        <v>10788</v>
      </c>
      <c r="E6533" s="6">
        <v>1</v>
      </c>
      <c r="F6533" s="6" t="s">
        <v>1970</v>
      </c>
      <c r="G6533" s="6" t="s">
        <v>22</v>
      </c>
      <c r="H6533" s="7">
        <v>43424.842361111114</v>
      </c>
      <c r="I6533" s="7">
        <v>43424.655555555553</v>
      </c>
      <c r="J6533" s="4">
        <f t="shared" si="513"/>
        <v>2018</v>
      </c>
      <c r="K6533" s="4">
        <f t="shared" si="514"/>
        <v>11</v>
      </c>
      <c r="L6533" s="6">
        <f t="shared" si="510"/>
        <v>16140.000000433065</v>
      </c>
      <c r="M6533" s="8">
        <f t="shared" si="511"/>
        <v>269.00000000721775</v>
      </c>
      <c r="N6533" s="8">
        <f t="shared" si="512"/>
        <v>269.00000000721775</v>
      </c>
      <c r="O6533" s="18">
        <v>1</v>
      </c>
      <c r="P6533" s="6" t="s">
        <v>10789</v>
      </c>
      <c r="Q6533" s="6" t="s">
        <v>24</v>
      </c>
    </row>
    <row r="6534" spans="1:17" ht="15">
      <c r="A6534" s="6" t="s">
        <v>17</v>
      </c>
      <c r="B6534" s="6" t="s">
        <v>18</v>
      </c>
      <c r="C6534" s="6" t="s">
        <v>19</v>
      </c>
      <c r="D6534" s="6" t="s">
        <v>808</v>
      </c>
      <c r="E6534" s="6">
        <v>18</v>
      </c>
      <c r="F6534" s="6" t="s">
        <v>1970</v>
      </c>
      <c r="G6534" s="6" t="s">
        <v>22</v>
      </c>
      <c r="H6534" s="7">
        <v>43424.844224537039</v>
      </c>
      <c r="I6534" s="7">
        <v>43424.691666666666</v>
      </c>
      <c r="J6534" s="4">
        <f t="shared" si="513"/>
        <v>2018</v>
      </c>
      <c r="K6534" s="4">
        <f t="shared" si="514"/>
        <v>11</v>
      </c>
      <c r="L6534" s="6">
        <f t="shared" si="510"/>
        <v>13181.000000238419</v>
      </c>
      <c r="M6534" s="8">
        <f t="shared" si="511"/>
        <v>219.68333333730698</v>
      </c>
      <c r="N6534" s="8">
        <f t="shared" si="512"/>
        <v>3954.3000000715256</v>
      </c>
      <c r="O6534" s="18">
        <v>1</v>
      </c>
      <c r="P6534" s="6" t="s">
        <v>10790</v>
      </c>
      <c r="Q6534" s="6" t="s">
        <v>24</v>
      </c>
    </row>
    <row r="6535" spans="1:17" ht="15">
      <c r="A6535" s="6" t="s">
        <v>17</v>
      </c>
      <c r="B6535" s="6" t="s">
        <v>18</v>
      </c>
      <c r="C6535" s="6" t="s">
        <v>35</v>
      </c>
      <c r="D6535" s="6" t="s">
        <v>2282</v>
      </c>
      <c r="E6535" s="6">
        <v>82</v>
      </c>
      <c r="F6535" s="6" t="s">
        <v>33</v>
      </c>
      <c r="G6535" s="6" t="s">
        <v>22</v>
      </c>
      <c r="H6535" s="7">
        <v>43317.847256944442</v>
      </c>
      <c r="I6535" s="7">
        <v>43317.822916666664</v>
      </c>
      <c r="J6535" s="4">
        <f t="shared" si="513"/>
        <v>2018</v>
      </c>
      <c r="K6535" s="4">
        <f t="shared" si="514"/>
        <v>8</v>
      </c>
      <c r="L6535" s="6">
        <f t="shared" si="510"/>
        <v>2103.000000002794</v>
      </c>
      <c r="M6535" s="8">
        <f t="shared" si="511"/>
        <v>35.050000000046566</v>
      </c>
      <c r="N6535" s="8">
        <f t="shared" si="512"/>
        <v>2874.1000000038184</v>
      </c>
      <c r="O6535" s="18">
        <v>1</v>
      </c>
      <c r="P6535" s="6" t="s">
        <v>10791</v>
      </c>
      <c r="Q6535" s="6" t="s">
        <v>24</v>
      </c>
    </row>
    <row r="6536" spans="1:17" ht="15">
      <c r="A6536" s="6" t="s">
        <v>29</v>
      </c>
      <c r="B6536" s="6" t="s">
        <v>30</v>
      </c>
      <c r="C6536" s="6" t="s">
        <v>83</v>
      </c>
      <c r="D6536" s="6" t="s">
        <v>5371</v>
      </c>
      <c r="E6536" s="6">
        <v>51</v>
      </c>
      <c r="F6536" s="6" t="s">
        <v>125</v>
      </c>
      <c r="G6536" s="6" t="s">
        <v>22</v>
      </c>
      <c r="H6536" s="7">
        <v>43425.291539351849</v>
      </c>
      <c r="I6536" s="7">
        <v>43425.268750000003</v>
      </c>
      <c r="J6536" s="4">
        <f t="shared" si="513"/>
        <v>2018</v>
      </c>
      <c r="K6536" s="4">
        <f t="shared" si="514"/>
        <v>11</v>
      </c>
      <c r="L6536" s="6">
        <f t="shared" si="510"/>
        <v>1968.9999994821846</v>
      </c>
      <c r="M6536" s="8">
        <f t="shared" si="511"/>
        <v>32.816666658036411</v>
      </c>
      <c r="N6536" s="8">
        <f t="shared" si="512"/>
        <v>1673.649999559857</v>
      </c>
      <c r="O6536" s="18">
        <v>1</v>
      </c>
      <c r="P6536" s="6" t="s">
        <v>10792</v>
      </c>
      <c r="Q6536" s="6" t="s">
        <v>24</v>
      </c>
    </row>
    <row r="6537" spans="1:17" ht="15">
      <c r="A6537" s="6" t="s">
        <v>17</v>
      </c>
      <c r="B6537" s="6" t="s">
        <v>41</v>
      </c>
      <c r="C6537" s="6" t="s">
        <v>62</v>
      </c>
      <c r="D6537" s="6" t="s">
        <v>10793</v>
      </c>
      <c r="E6537" s="6">
        <v>1</v>
      </c>
      <c r="F6537" s="6" t="s">
        <v>1970</v>
      </c>
      <c r="G6537" s="6" t="s">
        <v>22</v>
      </c>
      <c r="H6537" s="7">
        <v>43425.629710648151</v>
      </c>
      <c r="I6537" s="7">
        <v>43425.496527777781</v>
      </c>
      <c r="J6537" s="4">
        <f t="shared" si="513"/>
        <v>2018</v>
      </c>
      <c r="K6537" s="4">
        <f t="shared" si="514"/>
        <v>11</v>
      </c>
      <c r="L6537" s="6">
        <f t="shared" si="510"/>
        <v>11506.99999993667</v>
      </c>
      <c r="M6537" s="8">
        <f t="shared" si="511"/>
        <v>191.78333333227783</v>
      </c>
      <c r="N6537" s="8">
        <f t="shared" si="512"/>
        <v>191.78333333227783</v>
      </c>
      <c r="O6537" s="18">
        <v>1</v>
      </c>
      <c r="P6537" s="6" t="s">
        <v>10794</v>
      </c>
      <c r="Q6537" s="6" t="s">
        <v>24</v>
      </c>
    </row>
    <row r="6538" spans="1:17" ht="15">
      <c r="A6538" s="6" t="s">
        <v>17</v>
      </c>
      <c r="B6538" s="6" t="s">
        <v>18</v>
      </c>
      <c r="C6538" s="6" t="s">
        <v>19</v>
      </c>
      <c r="D6538" s="6" t="s">
        <v>264</v>
      </c>
      <c r="E6538" s="6">
        <v>333</v>
      </c>
      <c r="F6538" s="6" t="s">
        <v>1970</v>
      </c>
      <c r="G6538" s="6" t="s">
        <v>22</v>
      </c>
      <c r="H6538" s="7">
        <v>43426.263564814813</v>
      </c>
      <c r="I6538" s="7">
        <v>43426.177777777775</v>
      </c>
      <c r="J6538" s="4">
        <f t="shared" si="513"/>
        <v>2018</v>
      </c>
      <c r="K6538" s="4">
        <f t="shared" si="514"/>
        <v>11</v>
      </c>
      <c r="L6538" s="6">
        <f t="shared" si="515" ref="L6538:L6601">(H6538-I6538)*60*24*60</f>
        <v>7412.0000001043081</v>
      </c>
      <c r="M6538" s="8">
        <f t="shared" si="511"/>
        <v>123.5333333350718</v>
      </c>
      <c r="N6538" s="8">
        <f t="shared" si="512"/>
        <v>41136.60000057891</v>
      </c>
      <c r="O6538" s="18">
        <v>1</v>
      </c>
      <c r="P6538" s="6" t="s">
        <v>10795</v>
      </c>
      <c r="Q6538" s="6" t="s">
        <v>24</v>
      </c>
    </row>
    <row r="6539" spans="1:17" ht="15">
      <c r="A6539" s="6" t="s">
        <v>17</v>
      </c>
      <c r="B6539" s="6" t="s">
        <v>41</v>
      </c>
      <c r="C6539" s="6" t="s">
        <v>42</v>
      </c>
      <c r="D6539" s="6" t="s">
        <v>8729</v>
      </c>
      <c r="E6539" s="6">
        <v>1</v>
      </c>
      <c r="F6539" s="6" t="s">
        <v>33</v>
      </c>
      <c r="G6539" s="6" t="s">
        <v>22</v>
      </c>
      <c r="H6539" s="7">
        <v>43318.428622685184</v>
      </c>
      <c r="I6539" s="7">
        <v>43318.356944444444</v>
      </c>
      <c r="J6539" s="4">
        <f t="shared" si="513"/>
        <v>2018</v>
      </c>
      <c r="K6539" s="4">
        <f t="shared" si="514"/>
        <v>8</v>
      </c>
      <c r="L6539" s="6">
        <f t="shared" si="515"/>
        <v>6192.9999999236315</v>
      </c>
      <c r="M6539" s="8">
        <f t="shared" si="511"/>
        <v>103.21666666539386</v>
      </c>
      <c r="N6539" s="8">
        <f t="shared" si="512"/>
        <v>103.21666666539386</v>
      </c>
      <c r="O6539" s="18">
        <v>1</v>
      </c>
      <c r="P6539" s="6" t="s">
        <v>10796</v>
      </c>
      <c r="Q6539" s="6" t="s">
        <v>24</v>
      </c>
    </row>
    <row r="6540" spans="1:17" ht="15">
      <c r="A6540" s="6" t="s">
        <v>17</v>
      </c>
      <c r="B6540" s="6" t="s">
        <v>41</v>
      </c>
      <c r="C6540" s="6" t="s">
        <v>135</v>
      </c>
      <c r="D6540" s="6" t="s">
        <v>9836</v>
      </c>
      <c r="E6540" s="6">
        <v>1</v>
      </c>
      <c r="F6540" s="6" t="s">
        <v>33</v>
      </c>
      <c r="G6540" s="6" t="s">
        <v>22</v>
      </c>
      <c r="H6540" s="7">
        <v>43320.137407407405</v>
      </c>
      <c r="I6540" s="7">
        <v>43319.865972222222</v>
      </c>
      <c r="J6540" s="4">
        <f t="shared" si="513"/>
        <v>2018</v>
      </c>
      <c r="K6540" s="4">
        <f t="shared" si="514"/>
        <v>8</v>
      </c>
      <c r="L6540" s="6">
        <f t="shared" si="515"/>
        <v>23451.999999792315</v>
      </c>
      <c r="M6540" s="8">
        <f t="shared" si="511"/>
        <v>390.86666666320525</v>
      </c>
      <c r="N6540" s="8">
        <f t="shared" si="512"/>
        <v>390.86666666320525</v>
      </c>
      <c r="O6540" s="18">
        <v>1</v>
      </c>
      <c r="P6540" s="6" t="s">
        <v>10797</v>
      </c>
      <c r="Q6540" s="6" t="s">
        <v>24</v>
      </c>
    </row>
    <row r="6541" spans="1:17" ht="15">
      <c r="A6541" s="6" t="s">
        <v>17</v>
      </c>
      <c r="B6541" s="6" t="s">
        <v>18</v>
      </c>
      <c r="C6541" s="6" t="s">
        <v>35</v>
      </c>
      <c r="D6541" s="6" t="s">
        <v>10798</v>
      </c>
      <c r="E6541" s="6">
        <v>2</v>
      </c>
      <c r="F6541" s="6" t="s">
        <v>33</v>
      </c>
      <c r="G6541" s="6" t="s">
        <v>22</v>
      </c>
      <c r="H6541" s="7">
        <v>43323.495451388888</v>
      </c>
      <c r="I6541" s="7">
        <v>43323.454861111109</v>
      </c>
      <c r="J6541" s="4">
        <f t="shared" si="513"/>
        <v>2018</v>
      </c>
      <c r="K6541" s="4">
        <f t="shared" si="514"/>
        <v>8</v>
      </c>
      <c r="L6541" s="6">
        <f t="shared" si="515"/>
        <v>3507.0000000530854</v>
      </c>
      <c r="M6541" s="8">
        <f t="shared" si="511"/>
        <v>58.450000000884756</v>
      </c>
      <c r="N6541" s="8">
        <f t="shared" si="512"/>
        <v>116.90000000176951</v>
      </c>
      <c r="O6541" s="18">
        <v>1</v>
      </c>
      <c r="P6541" s="6" t="s">
        <v>10799</v>
      </c>
      <c r="Q6541" s="6" t="s">
        <v>24</v>
      </c>
    </row>
    <row r="6542" spans="1:17" ht="15">
      <c r="A6542" s="6" t="s">
        <v>17</v>
      </c>
      <c r="B6542" s="6" t="s">
        <v>47</v>
      </c>
      <c r="C6542" s="6" t="s">
        <v>48</v>
      </c>
      <c r="D6542" s="6" t="s">
        <v>10800</v>
      </c>
      <c r="E6542" s="6">
        <v>1</v>
      </c>
      <c r="F6542" s="6" t="s">
        <v>33</v>
      </c>
      <c r="G6542" s="6" t="s">
        <v>22</v>
      </c>
      <c r="H6542" s="7">
        <v>43324.044618055559</v>
      </c>
      <c r="I6542" s="7">
        <v>43324.015972222223</v>
      </c>
      <c r="J6542" s="4">
        <f t="shared" si="513"/>
        <v>2018</v>
      </c>
      <c r="K6542" s="4">
        <f t="shared" si="514"/>
        <v>8</v>
      </c>
      <c r="L6542" s="6">
        <f t="shared" si="515"/>
        <v>2475.0000002095476</v>
      </c>
      <c r="M6542" s="8">
        <f t="shared" si="511"/>
        <v>41.25000000349246</v>
      </c>
      <c r="N6542" s="8">
        <f t="shared" si="512"/>
        <v>41.25000000349246</v>
      </c>
      <c r="O6542" s="18">
        <v>1</v>
      </c>
      <c r="P6542" s="6" t="s">
        <v>10801</v>
      </c>
      <c r="Q6542" s="6" t="s">
        <v>24</v>
      </c>
    </row>
    <row r="6543" spans="1:17" ht="15">
      <c r="A6543" s="6" t="s">
        <v>17</v>
      </c>
      <c r="B6543" s="6" t="s">
        <v>18</v>
      </c>
      <c r="C6543" s="6" t="s">
        <v>38</v>
      </c>
      <c r="D6543" s="6" t="s">
        <v>10802</v>
      </c>
      <c r="E6543" s="6">
        <v>2</v>
      </c>
      <c r="F6543" s="6" t="s">
        <v>33</v>
      </c>
      <c r="G6543" s="6" t="s">
        <v>97</v>
      </c>
      <c r="H6543" s="7">
        <v>43339.453726851854</v>
      </c>
      <c r="I6543" s="7">
        <v>43339.378472222219</v>
      </c>
      <c r="J6543" s="4">
        <f t="shared" si="513"/>
        <v>2018</v>
      </c>
      <c r="K6543" s="4">
        <f t="shared" si="514"/>
        <v>8</v>
      </c>
      <c r="L6543" s="6">
        <f t="shared" si="515"/>
        <v>6502.000000490807</v>
      </c>
      <c r="M6543" s="8">
        <f t="shared" si="511"/>
        <v>108.36666667484678</v>
      </c>
      <c r="N6543" s="8">
        <f t="shared" si="512"/>
        <v>216.73333334969357</v>
      </c>
      <c r="O6543" s="18">
        <v>1</v>
      </c>
      <c r="P6543" s="6" t="s">
        <v>10803</v>
      </c>
      <c r="Q6543" s="6" t="s">
        <v>24</v>
      </c>
    </row>
    <row r="6544" spans="1:17" ht="15">
      <c r="A6544" s="6" t="s">
        <v>17</v>
      </c>
      <c r="B6544" s="6" t="s">
        <v>18</v>
      </c>
      <c r="C6544" s="6" t="s">
        <v>25</v>
      </c>
      <c r="D6544" s="6" t="s">
        <v>10804</v>
      </c>
      <c r="E6544" s="6">
        <v>1</v>
      </c>
      <c r="F6544" s="6" t="s">
        <v>1970</v>
      </c>
      <c r="G6544" s="6" t="s">
        <v>97</v>
      </c>
      <c r="H6544" s="7">
        <v>43427.602384259262</v>
      </c>
      <c r="I6544" s="7">
        <v>43427.494444444441</v>
      </c>
      <c r="J6544" s="4">
        <f t="shared" si="513"/>
        <v>2018</v>
      </c>
      <c r="K6544" s="4">
        <f t="shared" si="514"/>
        <v>11</v>
      </c>
      <c r="L6544" s="6">
        <f t="shared" si="515"/>
        <v>9326.0000005597249</v>
      </c>
      <c r="M6544" s="8">
        <f t="shared" si="511"/>
        <v>155.43333334266208</v>
      </c>
      <c r="N6544" s="8">
        <f t="shared" si="512"/>
        <v>155.43333334266208</v>
      </c>
      <c r="O6544" s="18">
        <v>1</v>
      </c>
      <c r="P6544" s="6" t="s">
        <v>10805</v>
      </c>
      <c r="Q6544" s="6" t="s">
        <v>24</v>
      </c>
    </row>
    <row r="6545" spans="1:17" ht="15">
      <c r="A6545" s="6" t="s">
        <v>29</v>
      </c>
      <c r="B6545" s="6" t="s">
        <v>94</v>
      </c>
      <c r="C6545" s="6" t="s">
        <v>95</v>
      </c>
      <c r="D6545" s="6" t="s">
        <v>4885</v>
      </c>
      <c r="E6545" s="6">
        <v>65</v>
      </c>
      <c r="F6545" s="6" t="s">
        <v>85</v>
      </c>
      <c r="G6545" s="6" t="s">
        <v>22</v>
      </c>
      <c r="H6545" s="7">
        <v>43427.860381944447</v>
      </c>
      <c r="I6545" s="7">
        <v>43427.756249999999</v>
      </c>
      <c r="J6545" s="4">
        <f t="shared" si="513"/>
        <v>2018</v>
      </c>
      <c r="K6545" s="4">
        <f t="shared" si="514"/>
        <v>11</v>
      </c>
      <c r="L6545" s="6">
        <f t="shared" si="515"/>
        <v>8997.000000346452</v>
      </c>
      <c r="M6545" s="8">
        <f t="shared" si="511"/>
        <v>149.9500000057742</v>
      </c>
      <c r="N6545" s="8">
        <f t="shared" si="512"/>
        <v>9746.750000375323</v>
      </c>
      <c r="O6545" s="18">
        <v>1</v>
      </c>
      <c r="P6545" s="6" t="s">
        <v>10806</v>
      </c>
      <c r="Q6545" s="6" t="s">
        <v>24</v>
      </c>
    </row>
    <row r="6546" spans="1:17" ht="15">
      <c r="A6546" s="6" t="s">
        <v>17</v>
      </c>
      <c r="B6546" s="6" t="s">
        <v>18</v>
      </c>
      <c r="C6546" s="6" t="s">
        <v>38</v>
      </c>
      <c r="D6546" s="6" t="s">
        <v>10807</v>
      </c>
      <c r="E6546" s="6">
        <v>1</v>
      </c>
      <c r="F6546" s="6" t="s">
        <v>1970</v>
      </c>
      <c r="G6546" s="6" t="s">
        <v>22</v>
      </c>
      <c r="H6546" s="7">
        <v>43428.801006944443</v>
      </c>
      <c r="I6546" s="7">
        <v>43428.568055555559</v>
      </c>
      <c r="J6546" s="4">
        <f t="shared" si="513"/>
        <v>2018</v>
      </c>
      <c r="K6546" s="4">
        <f t="shared" si="514"/>
        <v>11</v>
      </c>
      <c r="L6546" s="6">
        <f t="shared" si="515"/>
        <v>20126.999999536201</v>
      </c>
      <c r="M6546" s="8">
        <f t="shared" si="511"/>
        <v>335.44999999227002</v>
      </c>
      <c r="N6546" s="8">
        <f t="shared" si="512"/>
        <v>335.44999999227002</v>
      </c>
      <c r="O6546" s="18">
        <v>1</v>
      </c>
      <c r="P6546" s="6" t="s">
        <v>10808</v>
      </c>
      <c r="Q6546" s="6" t="s">
        <v>24</v>
      </c>
    </row>
    <row r="6547" spans="1:17" ht="15">
      <c r="A6547" s="6" t="s">
        <v>17</v>
      </c>
      <c r="B6547" s="6" t="s">
        <v>140</v>
      </c>
      <c r="C6547" s="6" t="s">
        <v>141</v>
      </c>
      <c r="D6547" s="6" t="s">
        <v>10809</v>
      </c>
      <c r="E6547" s="6">
        <v>1</v>
      </c>
      <c r="F6547" s="6" t="s">
        <v>1970</v>
      </c>
      <c r="G6547" s="6" t="s">
        <v>22</v>
      </c>
      <c r="H6547" s="7">
        <v>43428.680497685185</v>
      </c>
      <c r="I6547" s="7">
        <v>43428.643750000003</v>
      </c>
      <c r="J6547" s="4">
        <f t="shared" si="513"/>
        <v>2018</v>
      </c>
      <c r="K6547" s="4">
        <f t="shared" si="514"/>
        <v>11</v>
      </c>
      <c r="L6547" s="6">
        <f t="shared" si="515"/>
        <v>3174.9999997671694</v>
      </c>
      <c r="M6547" s="8">
        <f t="shared" si="511"/>
        <v>52.916666662786156</v>
      </c>
      <c r="N6547" s="8">
        <f t="shared" si="512"/>
        <v>52.916666662786156</v>
      </c>
      <c r="O6547" s="18">
        <v>1</v>
      </c>
      <c r="P6547" s="6" t="s">
        <v>10810</v>
      </c>
      <c r="Q6547" s="6" t="s">
        <v>24</v>
      </c>
    </row>
    <row r="6548" spans="1:17" ht="15">
      <c r="A6548" s="6" t="s">
        <v>17</v>
      </c>
      <c r="B6548" s="6" t="s">
        <v>41</v>
      </c>
      <c r="C6548" s="6" t="s">
        <v>135</v>
      </c>
      <c r="D6548" s="6" t="s">
        <v>10811</v>
      </c>
      <c r="E6548" s="6">
        <v>1</v>
      </c>
      <c r="F6548" s="6" t="s">
        <v>1970</v>
      </c>
      <c r="G6548" s="6" t="s">
        <v>22</v>
      </c>
      <c r="H6548" s="7">
        <v>43428.877835648149</v>
      </c>
      <c r="I6548" s="7">
        <v>43428.831250000003</v>
      </c>
      <c r="J6548" s="4">
        <f t="shared" si="513"/>
        <v>2018</v>
      </c>
      <c r="K6548" s="4">
        <f t="shared" si="514"/>
        <v>11</v>
      </c>
      <c r="L6548" s="6">
        <f t="shared" si="515"/>
        <v>4024.9999998137355</v>
      </c>
      <c r="M6548" s="8">
        <f t="shared" si="511"/>
        <v>67.083333330228925</v>
      </c>
      <c r="N6548" s="8">
        <f t="shared" si="512"/>
        <v>67.083333330228925</v>
      </c>
      <c r="O6548" s="18">
        <v>1</v>
      </c>
      <c r="P6548" s="6" t="s">
        <v>10812</v>
      </c>
      <c r="Q6548" s="6" t="s">
        <v>24</v>
      </c>
    </row>
    <row r="6549" spans="1:17" ht="15">
      <c r="A6549" s="6" t="s">
        <v>17</v>
      </c>
      <c r="B6549" s="6" t="s">
        <v>41</v>
      </c>
      <c r="C6549" s="6" t="s">
        <v>42</v>
      </c>
      <c r="D6549" s="6" t="s">
        <v>10813</v>
      </c>
      <c r="E6549" s="6">
        <v>1</v>
      </c>
      <c r="F6549" s="6" t="s">
        <v>1970</v>
      </c>
      <c r="G6549" s="6" t="s">
        <v>22</v>
      </c>
      <c r="H6549" s="7">
        <v>43429.529756944445</v>
      </c>
      <c r="I6549" s="7">
        <v>43429.476388888892</v>
      </c>
      <c r="J6549" s="4">
        <f t="shared" si="513"/>
        <v>2018</v>
      </c>
      <c r="K6549" s="4">
        <f t="shared" si="514"/>
        <v>11</v>
      </c>
      <c r="L6549" s="6">
        <f t="shared" si="515"/>
        <v>4610.9999997541308</v>
      </c>
      <c r="M6549" s="8">
        <f t="shared" si="511"/>
        <v>76.849999995902181</v>
      </c>
      <c r="N6549" s="8">
        <f t="shared" si="512"/>
        <v>76.849999995902181</v>
      </c>
      <c r="O6549" s="18">
        <v>1</v>
      </c>
      <c r="P6549" s="6" t="s">
        <v>10814</v>
      </c>
      <c r="Q6549" s="6" t="s">
        <v>24</v>
      </c>
    </row>
    <row r="6550" spans="1:17" ht="15">
      <c r="A6550" s="6" t="s">
        <v>17</v>
      </c>
      <c r="B6550" s="6" t="s">
        <v>55</v>
      </c>
      <c r="C6550" s="6" t="s">
        <v>59</v>
      </c>
      <c r="D6550" s="6" t="s">
        <v>10815</v>
      </c>
      <c r="E6550" s="6">
        <v>1</v>
      </c>
      <c r="F6550" s="6" t="s">
        <v>1970</v>
      </c>
      <c r="G6550" s="6" t="s">
        <v>22</v>
      </c>
      <c r="H6550" s="7">
        <v>43429.977997685186</v>
      </c>
      <c r="I6550" s="7">
        <v>43429.907638888886</v>
      </c>
      <c r="J6550" s="4">
        <f t="shared" si="513"/>
        <v>2018</v>
      </c>
      <c r="K6550" s="4">
        <f t="shared" si="514"/>
        <v>11</v>
      </c>
      <c r="L6550" s="6">
        <f t="shared" si="515"/>
        <v>6079.0000003064051</v>
      </c>
      <c r="M6550" s="8">
        <f t="shared" si="511"/>
        <v>101.31666667177342</v>
      </c>
      <c r="N6550" s="8">
        <f t="shared" si="512"/>
        <v>101.31666667177342</v>
      </c>
      <c r="O6550" s="18">
        <v>1</v>
      </c>
      <c r="P6550" s="6" t="s">
        <v>10816</v>
      </c>
      <c r="Q6550" s="6" t="s">
        <v>24</v>
      </c>
    </row>
    <row r="6551" spans="1:17" ht="15">
      <c r="A6551" s="6" t="s">
        <v>17</v>
      </c>
      <c r="B6551" s="6" t="s">
        <v>41</v>
      </c>
      <c r="C6551" s="6" t="s">
        <v>62</v>
      </c>
      <c r="D6551" s="6" t="s">
        <v>6580</v>
      </c>
      <c r="E6551" s="6">
        <v>1</v>
      </c>
      <c r="F6551" s="6" t="s">
        <v>1970</v>
      </c>
      <c r="G6551" s="6" t="s">
        <v>22</v>
      </c>
      <c r="H6551" s="7">
        <v>43430.249351851853</v>
      </c>
      <c r="I6551" s="7">
        <v>43430.140972222223</v>
      </c>
      <c r="J6551" s="4">
        <f t="shared" si="513"/>
        <v>2018</v>
      </c>
      <c r="K6551" s="4">
        <f t="shared" si="514"/>
        <v>11</v>
      </c>
      <c r="L6551" s="6">
        <f t="shared" si="515"/>
        <v>9364.0000000130385</v>
      </c>
      <c r="M6551" s="8">
        <f t="shared" si="511"/>
        <v>156.06666666688398</v>
      </c>
      <c r="N6551" s="8">
        <f t="shared" si="512"/>
        <v>156.06666666688398</v>
      </c>
      <c r="O6551" s="18">
        <v>1</v>
      </c>
      <c r="P6551" s="6" t="s">
        <v>10817</v>
      </c>
      <c r="Q6551" s="6" t="s">
        <v>24</v>
      </c>
    </row>
    <row r="6552" spans="1:17" ht="15">
      <c r="A6552" s="6" t="s">
        <v>17</v>
      </c>
      <c r="B6552" s="6" t="s">
        <v>140</v>
      </c>
      <c r="C6552" s="6" t="s">
        <v>141</v>
      </c>
      <c r="D6552" s="6" t="s">
        <v>1332</v>
      </c>
      <c r="E6552" s="6">
        <v>203</v>
      </c>
      <c r="F6552" s="6" t="s">
        <v>1970</v>
      </c>
      <c r="G6552" s="6" t="s">
        <v>22</v>
      </c>
      <c r="H6552" s="7">
        <v>43430.367442129631</v>
      </c>
      <c r="I6552" s="7">
        <v>43430.15902777778</v>
      </c>
      <c r="J6552" s="4">
        <f t="shared" si="513"/>
        <v>2018</v>
      </c>
      <c r="K6552" s="4">
        <f t="shared" si="514"/>
        <v>11</v>
      </c>
      <c r="L6552" s="6">
        <f t="shared" si="515"/>
        <v>18006.999999959953</v>
      </c>
      <c r="M6552" s="8">
        <f t="shared" si="511"/>
        <v>300.11666666599922</v>
      </c>
      <c r="N6552" s="8">
        <f t="shared" si="512"/>
        <v>60923.683333197841</v>
      </c>
      <c r="O6552" s="18">
        <v>1</v>
      </c>
      <c r="P6552" s="6" t="s">
        <v>10818</v>
      </c>
      <c r="Q6552" s="6" t="s">
        <v>24</v>
      </c>
    </row>
    <row r="6553" spans="1:17" ht="15">
      <c r="A6553" s="6" t="s">
        <v>17</v>
      </c>
      <c r="B6553" s="6" t="s">
        <v>18</v>
      </c>
      <c r="C6553" s="6" t="s">
        <v>25</v>
      </c>
      <c r="D6553" s="6" t="s">
        <v>2472</v>
      </c>
      <c r="E6553" s="6">
        <v>1</v>
      </c>
      <c r="F6553" s="6" t="s">
        <v>1970</v>
      </c>
      <c r="G6553" s="6" t="s">
        <v>22</v>
      </c>
      <c r="H6553" s="7">
        <v>43430.549039351848</v>
      </c>
      <c r="I6553" s="7">
        <v>43430.459722222222</v>
      </c>
      <c r="J6553" s="4">
        <f t="shared" si="513"/>
        <v>2018</v>
      </c>
      <c r="K6553" s="4">
        <f t="shared" si="514"/>
        <v>11</v>
      </c>
      <c r="L6553" s="6">
        <f t="shared" si="515"/>
        <v>7716.9999997364357</v>
      </c>
      <c r="M6553" s="8">
        <f t="shared" si="511"/>
        <v>128.61666666227393</v>
      </c>
      <c r="N6553" s="8">
        <f t="shared" si="512"/>
        <v>128.61666666227393</v>
      </c>
      <c r="O6553" s="18">
        <v>1</v>
      </c>
      <c r="P6553" s="6" t="s">
        <v>10819</v>
      </c>
      <c r="Q6553" s="6" t="s">
        <v>24</v>
      </c>
    </row>
    <row r="6554" spans="1:17" ht="15">
      <c r="A6554" s="6" t="s">
        <v>29</v>
      </c>
      <c r="B6554" s="6" t="s">
        <v>30</v>
      </c>
      <c r="C6554" s="6" t="s">
        <v>83</v>
      </c>
      <c r="D6554" s="6" t="s">
        <v>1465</v>
      </c>
      <c r="E6554" s="6">
        <v>9</v>
      </c>
      <c r="F6554" s="6" t="s">
        <v>27</v>
      </c>
      <c r="G6554" s="6" t="s">
        <v>22</v>
      </c>
      <c r="H6554" s="7">
        <v>43430.823159722226</v>
      </c>
      <c r="I6554" s="7">
        <v>43430.727777777778</v>
      </c>
      <c r="J6554" s="4">
        <f t="shared" si="513"/>
        <v>2018</v>
      </c>
      <c r="K6554" s="4">
        <f t="shared" si="514"/>
        <v>11</v>
      </c>
      <c r="L6554" s="6">
        <f t="shared" si="515"/>
        <v>8241.0000002710149</v>
      </c>
      <c r="M6554" s="8">
        <f t="shared" si="511"/>
        <v>137.35000000451691</v>
      </c>
      <c r="N6554" s="8">
        <f t="shared" si="512"/>
        <v>1236.1500000406522</v>
      </c>
      <c r="O6554" s="18">
        <v>1</v>
      </c>
      <c r="P6554" s="6" t="s">
        <v>10820</v>
      </c>
      <c r="Q6554" s="6" t="s">
        <v>24</v>
      </c>
    </row>
    <row r="6555" spans="1:17" ht="15">
      <c r="A6555" s="6" t="s">
        <v>17</v>
      </c>
      <c r="B6555" s="6" t="s">
        <v>18</v>
      </c>
      <c r="C6555" s="6" t="s">
        <v>38</v>
      </c>
      <c r="D6555" s="6" t="s">
        <v>3151</v>
      </c>
      <c r="E6555" s="6">
        <v>5</v>
      </c>
      <c r="F6555" s="6" t="s">
        <v>1970</v>
      </c>
      <c r="G6555" s="6" t="s">
        <v>22</v>
      </c>
      <c r="H6555" s="7">
        <v>43431.331944444442</v>
      </c>
      <c r="I6555" s="7">
        <v>43431.28402777778</v>
      </c>
      <c r="J6555" s="4">
        <f t="shared" si="513"/>
        <v>2018</v>
      </c>
      <c r="K6555" s="4">
        <f t="shared" si="514"/>
        <v>11</v>
      </c>
      <c r="L6555" s="6">
        <f t="shared" si="515"/>
        <v>4139.9999996647239</v>
      </c>
      <c r="M6555" s="8">
        <f t="shared" si="511"/>
        <v>68.999999994412065</v>
      </c>
      <c r="N6555" s="8">
        <f t="shared" si="512"/>
        <v>344.99999997206032</v>
      </c>
      <c r="O6555" s="18">
        <v>1</v>
      </c>
      <c r="P6555" s="6" t="s">
        <v>10821</v>
      </c>
      <c r="Q6555" s="6" t="s">
        <v>24</v>
      </c>
    </row>
    <row r="6556" spans="1:17" ht="15">
      <c r="A6556" s="6" t="s">
        <v>17</v>
      </c>
      <c r="B6556" s="6" t="s">
        <v>55</v>
      </c>
      <c r="C6556" s="6" t="s">
        <v>56</v>
      </c>
      <c r="D6556" s="6" t="s">
        <v>96</v>
      </c>
      <c r="E6556" s="6">
        <v>1</v>
      </c>
      <c r="F6556" s="6" t="s">
        <v>1970</v>
      </c>
      <c r="G6556" s="6" t="s">
        <v>22</v>
      </c>
      <c r="H6556" s="7">
        <v>43431.34652777778</v>
      </c>
      <c r="I6556" s="7">
        <v>43431.285416666666</v>
      </c>
      <c r="J6556" s="4">
        <f t="shared" si="513"/>
        <v>2018</v>
      </c>
      <c r="K6556" s="4">
        <f t="shared" si="514"/>
        <v>11</v>
      </c>
      <c r="L6556" s="6">
        <f t="shared" si="515"/>
        <v>5280.0000002374873</v>
      </c>
      <c r="M6556" s="8">
        <f t="shared" si="511"/>
        <v>88.000000003958121</v>
      </c>
      <c r="N6556" s="8">
        <f t="shared" si="512"/>
        <v>88.000000003958121</v>
      </c>
      <c r="O6556" s="18">
        <v>1</v>
      </c>
      <c r="P6556" s="6" t="s">
        <v>10822</v>
      </c>
      <c r="Q6556" s="6" t="s">
        <v>24</v>
      </c>
    </row>
    <row r="6557" spans="1:17" ht="15">
      <c r="A6557" s="6" t="s">
        <v>29</v>
      </c>
      <c r="B6557" s="6" t="s">
        <v>94</v>
      </c>
      <c r="C6557" s="6" t="s">
        <v>174</v>
      </c>
      <c r="D6557" s="6" t="s">
        <v>10823</v>
      </c>
      <c r="E6557" s="6">
        <v>8</v>
      </c>
      <c r="F6557" s="6" t="s">
        <v>21</v>
      </c>
      <c r="G6557" s="6" t="s">
        <v>22</v>
      </c>
      <c r="H6557" s="7">
        <v>43431.572094907409</v>
      </c>
      <c r="I6557" s="7">
        <v>43431.355555555558</v>
      </c>
      <c r="J6557" s="4">
        <f t="shared" si="513"/>
        <v>2018</v>
      </c>
      <c r="K6557" s="4">
        <f t="shared" si="514"/>
        <v>11</v>
      </c>
      <c r="L6557" s="6">
        <f t="shared" si="515"/>
        <v>18708.999999985099</v>
      </c>
      <c r="M6557" s="8">
        <f t="shared" si="511"/>
        <v>311.81666666641831</v>
      </c>
      <c r="N6557" s="8">
        <f t="shared" si="512"/>
        <v>2494.5333333313465</v>
      </c>
      <c r="O6557" s="18">
        <v>1</v>
      </c>
      <c r="P6557" s="6" t="s">
        <v>10824</v>
      </c>
      <c r="Q6557" s="6" t="s">
        <v>24</v>
      </c>
    </row>
    <row r="6558" spans="1:17" ht="15">
      <c r="A6558" s="6" t="s">
        <v>17</v>
      </c>
      <c r="B6558" s="6" t="s">
        <v>41</v>
      </c>
      <c r="C6558" s="6" t="s">
        <v>42</v>
      </c>
      <c r="D6558" s="6" t="s">
        <v>10825</v>
      </c>
      <c r="E6558" s="6">
        <v>1</v>
      </c>
      <c r="F6558" s="6" t="s">
        <v>33</v>
      </c>
      <c r="G6558" s="6" t="s">
        <v>22</v>
      </c>
      <c r="H6558" s="7">
        <v>43340.56145833333</v>
      </c>
      <c r="I6558" s="7">
        <v>43340.384027777778</v>
      </c>
      <c r="J6558" s="4">
        <f t="shared" si="513"/>
        <v>2018</v>
      </c>
      <c r="K6558" s="4">
        <f t="shared" si="514"/>
        <v>8</v>
      </c>
      <c r="L6558" s="6">
        <f t="shared" si="515"/>
        <v>15329.999999678694</v>
      </c>
      <c r="M6558" s="8">
        <f t="shared" si="511"/>
        <v>255.4999999946449</v>
      </c>
      <c r="N6558" s="8">
        <f t="shared" si="512"/>
        <v>255.4999999946449</v>
      </c>
      <c r="O6558" s="18">
        <v>1</v>
      </c>
      <c r="P6558" s="6" t="s">
        <v>10826</v>
      </c>
      <c r="Q6558" s="6" t="s">
        <v>24</v>
      </c>
    </row>
    <row r="6559" spans="1:17" ht="15">
      <c r="A6559" s="6" t="s">
        <v>17</v>
      </c>
      <c r="B6559" s="6" t="s">
        <v>18</v>
      </c>
      <c r="C6559" s="6" t="s">
        <v>35</v>
      </c>
      <c r="D6559" s="6" t="s">
        <v>436</v>
      </c>
      <c r="E6559" s="6">
        <v>67</v>
      </c>
      <c r="F6559" s="6" t="s">
        <v>1970</v>
      </c>
      <c r="G6559" s="6" t="s">
        <v>22</v>
      </c>
      <c r="H6559" s="7">
        <v>43431.610474537039</v>
      </c>
      <c r="I6559" s="7">
        <v>43431.507638888892</v>
      </c>
      <c r="J6559" s="4">
        <f t="shared" si="513"/>
        <v>2018</v>
      </c>
      <c r="K6559" s="4">
        <f t="shared" si="514"/>
        <v>11</v>
      </c>
      <c r="L6559" s="6">
        <f t="shared" si="515"/>
        <v>8884.999999939464</v>
      </c>
      <c r="M6559" s="8">
        <f t="shared" si="511"/>
        <v>148.0833333323244</v>
      </c>
      <c r="N6559" s="8">
        <f t="shared" si="512"/>
        <v>9921.5833332657348</v>
      </c>
      <c r="O6559" s="18">
        <v>1</v>
      </c>
      <c r="P6559" s="6" t="s">
        <v>10827</v>
      </c>
      <c r="Q6559" s="6" t="s">
        <v>24</v>
      </c>
    </row>
    <row r="6560" spans="1:17" ht="15">
      <c r="A6560" s="6" t="s">
        <v>17</v>
      </c>
      <c r="B6560" s="6" t="s">
        <v>18</v>
      </c>
      <c r="C6560" s="6" t="s">
        <v>38</v>
      </c>
      <c r="D6560" s="6" t="s">
        <v>2907</v>
      </c>
      <c r="E6560" s="6">
        <v>26</v>
      </c>
      <c r="F6560" s="6" t="s">
        <v>1970</v>
      </c>
      <c r="G6560" s="6" t="s">
        <v>22</v>
      </c>
      <c r="H6560" s="7">
        <v>43431.693055555559</v>
      </c>
      <c r="I6560" s="7">
        <v>43431.634027777778</v>
      </c>
      <c r="J6560" s="4">
        <f t="shared" si="513"/>
        <v>2018</v>
      </c>
      <c r="K6560" s="4">
        <f t="shared" si="514"/>
        <v>11</v>
      </c>
      <c r="L6560" s="6">
        <f t="shared" si="515"/>
        <v>5100.0000002793968</v>
      </c>
      <c r="M6560" s="8">
        <f t="shared" si="511"/>
        <v>85.000000004656613</v>
      </c>
      <c r="N6560" s="8">
        <f t="shared" si="512"/>
        <v>2210.0000001210719</v>
      </c>
      <c r="O6560" s="18">
        <v>1</v>
      </c>
      <c r="P6560" s="6" t="s">
        <v>10828</v>
      </c>
      <c r="Q6560" s="6" t="s">
        <v>24</v>
      </c>
    </row>
    <row r="6561" spans="1:17" ht="15">
      <c r="A6561" s="6" t="s">
        <v>17</v>
      </c>
      <c r="B6561" s="6" t="s">
        <v>18</v>
      </c>
      <c r="C6561" s="6" t="s">
        <v>35</v>
      </c>
      <c r="D6561" s="6" t="s">
        <v>10829</v>
      </c>
      <c r="E6561" s="6">
        <v>2</v>
      </c>
      <c r="F6561" s="6" t="s">
        <v>1970</v>
      </c>
      <c r="G6561" s="6" t="s">
        <v>22</v>
      </c>
      <c r="H6561" s="7">
        <v>43431.782812500001</v>
      </c>
      <c r="I6561" s="7">
        <v>43431.703472222223</v>
      </c>
      <c r="J6561" s="4">
        <f t="shared" si="513"/>
        <v>2018</v>
      </c>
      <c r="K6561" s="4">
        <f t="shared" si="514"/>
        <v>11</v>
      </c>
      <c r="L6561" s="6">
        <f t="shared" si="515"/>
        <v>6855.0000000279397</v>
      </c>
      <c r="M6561" s="8">
        <f t="shared" si="511"/>
        <v>114.25000000046566</v>
      </c>
      <c r="N6561" s="8">
        <f t="shared" si="512"/>
        <v>228.50000000093132</v>
      </c>
      <c r="O6561" s="18">
        <v>1</v>
      </c>
      <c r="P6561" s="6" t="s">
        <v>10830</v>
      </c>
      <c r="Q6561" s="6" t="s">
        <v>24</v>
      </c>
    </row>
    <row r="6562" spans="1:17" ht="15">
      <c r="A6562" s="6" t="s">
        <v>17</v>
      </c>
      <c r="B6562" s="6" t="s">
        <v>55</v>
      </c>
      <c r="C6562" s="6" t="s">
        <v>59</v>
      </c>
      <c r="D6562" s="6" t="s">
        <v>10831</v>
      </c>
      <c r="E6562" s="6">
        <v>1</v>
      </c>
      <c r="F6562" s="6" t="s">
        <v>1970</v>
      </c>
      <c r="G6562" s="6" t="s">
        <v>22</v>
      </c>
      <c r="H6562" s="7">
        <v>43431.815312500003</v>
      </c>
      <c r="I6562" s="7">
        <v>43431.770833333336</v>
      </c>
      <c r="J6562" s="4">
        <f t="shared" si="513"/>
        <v>2018</v>
      </c>
      <c r="K6562" s="4">
        <f t="shared" si="514"/>
        <v>11</v>
      </c>
      <c r="L6562" s="6">
        <f t="shared" si="515"/>
        <v>3843.0000000167638</v>
      </c>
      <c r="M6562" s="8">
        <f t="shared" si="511"/>
        <v>64.050000000279397</v>
      </c>
      <c r="N6562" s="8">
        <f t="shared" si="512"/>
        <v>64.050000000279397</v>
      </c>
      <c r="O6562" s="18">
        <v>1</v>
      </c>
      <c r="P6562" s="6" t="s">
        <v>10832</v>
      </c>
      <c r="Q6562" s="6" t="s">
        <v>24</v>
      </c>
    </row>
    <row r="6563" spans="1:17" ht="15">
      <c r="A6563" s="6" t="s">
        <v>17</v>
      </c>
      <c r="B6563" s="6" t="s">
        <v>41</v>
      </c>
      <c r="C6563" s="6" t="s">
        <v>42</v>
      </c>
      <c r="D6563" s="6" t="s">
        <v>8589</v>
      </c>
      <c r="E6563" s="6">
        <v>3</v>
      </c>
      <c r="F6563" s="6" t="s">
        <v>1970</v>
      </c>
      <c r="G6563" s="6" t="s">
        <v>22</v>
      </c>
      <c r="H6563" s="7">
        <v>43432.586805555555</v>
      </c>
      <c r="I6563" s="7">
        <v>43432.554166666669</v>
      </c>
      <c r="J6563" s="4">
        <f t="shared" si="513"/>
        <v>2018</v>
      </c>
      <c r="K6563" s="4">
        <f t="shared" si="514"/>
        <v>11</v>
      </c>
      <c r="L6563" s="6">
        <f t="shared" si="515"/>
        <v>2819.9999997625127</v>
      </c>
      <c r="M6563" s="8">
        <f t="shared" si="511"/>
        <v>46.999999996041879</v>
      </c>
      <c r="N6563" s="8">
        <f t="shared" si="512"/>
        <v>140.99999998812564</v>
      </c>
      <c r="O6563" s="18">
        <v>1</v>
      </c>
      <c r="P6563" s="6" t="s">
        <v>10833</v>
      </c>
      <c r="Q6563" s="6" t="s">
        <v>24</v>
      </c>
    </row>
    <row r="6564" spans="1:17" ht="15">
      <c r="A6564" s="6" t="s">
        <v>17</v>
      </c>
      <c r="B6564" s="6" t="s">
        <v>18</v>
      </c>
      <c r="C6564" s="6" t="s">
        <v>35</v>
      </c>
      <c r="D6564" s="6" t="s">
        <v>1520</v>
      </c>
      <c r="E6564" s="6">
        <v>11</v>
      </c>
      <c r="F6564" s="6" t="s">
        <v>1970</v>
      </c>
      <c r="G6564" s="6" t="s">
        <v>22</v>
      </c>
      <c r="H6564" s="7">
        <v>43432.762349537035</v>
      </c>
      <c r="I6564" s="7">
        <v>43432.728472222225</v>
      </c>
      <c r="J6564" s="4">
        <f t="shared" si="513"/>
        <v>2018</v>
      </c>
      <c r="K6564" s="4">
        <f t="shared" si="514"/>
        <v>11</v>
      </c>
      <c r="L6564" s="6">
        <f t="shared" si="515"/>
        <v>2926.9999996293336</v>
      </c>
      <c r="M6564" s="8">
        <f t="shared" si="511"/>
        <v>48.78333332715556</v>
      </c>
      <c r="N6564" s="8">
        <f t="shared" si="512"/>
        <v>536.61666659871116</v>
      </c>
      <c r="O6564" s="18">
        <v>1</v>
      </c>
      <c r="P6564" s="6" t="s">
        <v>10834</v>
      </c>
      <c r="Q6564" s="6" t="s">
        <v>24</v>
      </c>
    </row>
    <row r="6565" spans="1:17" ht="15">
      <c r="A6565" s="6" t="s">
        <v>17</v>
      </c>
      <c r="B6565" s="6" t="s">
        <v>41</v>
      </c>
      <c r="C6565" s="6" t="s">
        <v>42</v>
      </c>
      <c r="D6565" s="6" t="s">
        <v>344</v>
      </c>
      <c r="E6565" s="6">
        <v>36</v>
      </c>
      <c r="F6565" s="6" t="s">
        <v>1970</v>
      </c>
      <c r="G6565" s="6" t="s">
        <v>22</v>
      </c>
      <c r="H6565" s="7">
        <v>43434.510196759256</v>
      </c>
      <c r="I6565" s="7">
        <v>43434.40902777778</v>
      </c>
      <c r="J6565" s="4">
        <f t="shared" si="513"/>
        <v>2018</v>
      </c>
      <c r="K6565" s="4">
        <f t="shared" si="514"/>
        <v>11</v>
      </c>
      <c r="L6565" s="6">
        <f t="shared" si="515"/>
        <v>8740.999999595806</v>
      </c>
      <c r="M6565" s="8">
        <f t="shared" si="511"/>
        <v>145.68333332659677</v>
      </c>
      <c r="N6565" s="8">
        <f t="shared" si="512"/>
        <v>5244.5999997574836</v>
      </c>
      <c r="O6565" s="18">
        <v>1</v>
      </c>
      <c r="P6565" s="6" t="s">
        <v>10835</v>
      </c>
      <c r="Q6565" s="6" t="s">
        <v>24</v>
      </c>
    </row>
    <row r="6566" spans="1:17" ht="15">
      <c r="A6566" s="6" t="s">
        <v>17</v>
      </c>
      <c r="B6566" s="6" t="s">
        <v>41</v>
      </c>
      <c r="C6566" s="6" t="s">
        <v>42</v>
      </c>
      <c r="D6566" s="6" t="s">
        <v>5711</v>
      </c>
      <c r="E6566" s="6">
        <v>2</v>
      </c>
      <c r="F6566" s="6" t="s">
        <v>1970</v>
      </c>
      <c r="G6566" s="6" t="s">
        <v>22</v>
      </c>
      <c r="H6566" s="7">
        <v>43434.545138888891</v>
      </c>
      <c r="I6566" s="7">
        <v>43434.510196759256</v>
      </c>
      <c r="J6566" s="4">
        <f t="shared" si="513"/>
        <v>2018</v>
      </c>
      <c r="K6566" s="4">
        <f t="shared" si="514"/>
        <v>11</v>
      </c>
      <c r="L6566" s="6">
        <f t="shared" si="515"/>
        <v>3019.0000003902242</v>
      </c>
      <c r="M6566" s="8">
        <f t="shared" si="511"/>
        <v>50.316666673170403</v>
      </c>
      <c r="N6566" s="8">
        <f t="shared" si="512"/>
        <v>100.63333334634081</v>
      </c>
      <c r="O6566" s="18">
        <v>1</v>
      </c>
      <c r="P6566" s="6" t="s">
        <v>10836</v>
      </c>
      <c r="Q6566" s="6" t="s">
        <v>24</v>
      </c>
    </row>
    <row r="6567" spans="1:17" ht="15">
      <c r="A6567" s="6" t="s">
        <v>17</v>
      </c>
      <c r="B6567" s="6" t="s">
        <v>18</v>
      </c>
      <c r="C6567" s="6" t="s">
        <v>19</v>
      </c>
      <c r="D6567" s="6" t="s">
        <v>696</v>
      </c>
      <c r="E6567" s="6">
        <v>338</v>
      </c>
      <c r="F6567" s="6" t="s">
        <v>1970</v>
      </c>
      <c r="G6567" s="6" t="s">
        <v>22</v>
      </c>
      <c r="H6567" s="7">
        <v>43434.568229166667</v>
      </c>
      <c r="I6567" s="7">
        <v>43434.539583333331</v>
      </c>
      <c r="J6567" s="4">
        <f t="shared" si="513"/>
        <v>2018</v>
      </c>
      <c r="K6567" s="4">
        <f t="shared" si="514"/>
        <v>11</v>
      </c>
      <c r="L6567" s="6">
        <f t="shared" si="515"/>
        <v>2475.0000002095476</v>
      </c>
      <c r="M6567" s="8">
        <f t="shared" si="511"/>
        <v>41.25000000349246</v>
      </c>
      <c r="N6567" s="8">
        <f t="shared" si="512"/>
        <v>13942.500001180451</v>
      </c>
      <c r="O6567" s="18">
        <v>1</v>
      </c>
      <c r="P6567" s="6" t="s">
        <v>10837</v>
      </c>
      <c r="Q6567" s="6" t="s">
        <v>24</v>
      </c>
    </row>
    <row r="6568" spans="1:17" ht="15">
      <c r="A6568" s="6" t="s">
        <v>17</v>
      </c>
      <c r="B6568" s="6" t="s">
        <v>41</v>
      </c>
      <c r="C6568" s="6" t="s">
        <v>135</v>
      </c>
      <c r="D6568" s="6" t="s">
        <v>10838</v>
      </c>
      <c r="E6568" s="6">
        <v>1</v>
      </c>
      <c r="F6568" s="6" t="s">
        <v>1970</v>
      </c>
      <c r="G6568" s="6" t="s">
        <v>22</v>
      </c>
      <c r="H6568" s="7">
        <v>43434.772719907407</v>
      </c>
      <c r="I6568" s="7">
        <v>43434.738888888889</v>
      </c>
      <c r="J6568" s="4">
        <f t="shared" si="513"/>
        <v>2018</v>
      </c>
      <c r="K6568" s="4">
        <f t="shared" si="514"/>
        <v>11</v>
      </c>
      <c r="L6568" s="6">
        <f t="shared" si="515"/>
        <v>2922.9999999515712</v>
      </c>
      <c r="M6568" s="8">
        <f t="shared" si="511"/>
        <v>48.71666666585952</v>
      </c>
      <c r="N6568" s="8">
        <f t="shared" si="512"/>
        <v>48.71666666585952</v>
      </c>
      <c r="O6568" s="18">
        <v>1</v>
      </c>
      <c r="P6568" s="6" t="s">
        <v>10839</v>
      </c>
      <c r="Q6568" s="6" t="s">
        <v>24</v>
      </c>
    </row>
    <row r="6569" spans="1:17" ht="15">
      <c r="A6569" s="6" t="s">
        <v>17</v>
      </c>
      <c r="B6569" s="6" t="s">
        <v>41</v>
      </c>
      <c r="C6569" s="6" t="s">
        <v>62</v>
      </c>
      <c r="D6569" s="6" t="s">
        <v>10840</v>
      </c>
      <c r="E6569" s="6">
        <v>1</v>
      </c>
      <c r="F6569" s="6" t="s">
        <v>1970</v>
      </c>
      <c r="G6569" s="6" t="s">
        <v>22</v>
      </c>
      <c r="H6569" s="7">
        <v>43435.029861111114</v>
      </c>
      <c r="I6569" s="7">
        <v>43434.887499999997</v>
      </c>
      <c r="J6569" s="4">
        <f t="shared" si="513"/>
        <v>2018</v>
      </c>
      <c r="K6569" s="4">
        <f t="shared" si="514"/>
        <v>11</v>
      </c>
      <c r="L6569" s="6">
        <f t="shared" si="515"/>
        <v>12300.000000488944</v>
      </c>
      <c r="M6569" s="8">
        <f t="shared" si="511"/>
        <v>205.00000000814907</v>
      </c>
      <c r="N6569" s="8">
        <f t="shared" si="512"/>
        <v>205.00000000814907</v>
      </c>
      <c r="O6569" s="18">
        <v>1</v>
      </c>
      <c r="P6569" s="6" t="s">
        <v>10841</v>
      </c>
      <c r="Q6569" s="6" t="s">
        <v>24</v>
      </c>
    </row>
    <row r="6570" spans="1:17" ht="15">
      <c r="A6570" s="6" t="s">
        <v>17</v>
      </c>
      <c r="B6570" s="6" t="s">
        <v>41</v>
      </c>
      <c r="C6570" s="6" t="s">
        <v>62</v>
      </c>
      <c r="D6570" s="6" t="s">
        <v>2659</v>
      </c>
      <c r="E6570" s="6">
        <v>5</v>
      </c>
      <c r="F6570" s="6" t="s">
        <v>1970</v>
      </c>
      <c r="G6570" s="6" t="s">
        <v>22</v>
      </c>
      <c r="H6570" s="7">
        <v>43434.926793981482</v>
      </c>
      <c r="I6570" s="7">
        <v>43434.915972222225</v>
      </c>
      <c r="J6570" s="4">
        <f t="shared" si="513"/>
        <v>2018</v>
      </c>
      <c r="K6570" s="4">
        <f t="shared" si="514"/>
        <v>11</v>
      </c>
      <c r="L6570" s="6">
        <f t="shared" si="515"/>
        <v>934.99999979976565</v>
      </c>
      <c r="M6570" s="8">
        <f t="shared" si="511"/>
        <v>15.583333329996094</v>
      </c>
      <c r="N6570" s="8">
        <f t="shared" si="512"/>
        <v>77.916666649980471</v>
      </c>
      <c r="O6570" s="18">
        <v>1</v>
      </c>
      <c r="P6570" s="6" t="s">
        <v>10842</v>
      </c>
      <c r="Q6570" s="6" t="s">
        <v>24</v>
      </c>
    </row>
    <row r="6571" spans="1:17" ht="15">
      <c r="A6571" s="6" t="s">
        <v>17</v>
      </c>
      <c r="B6571" s="6" t="s">
        <v>41</v>
      </c>
      <c r="C6571" s="6" t="s">
        <v>62</v>
      </c>
      <c r="D6571" s="6" t="s">
        <v>1982</v>
      </c>
      <c r="E6571" s="6">
        <v>12</v>
      </c>
      <c r="F6571" s="6" t="s">
        <v>1970</v>
      </c>
      <c r="G6571" s="6" t="s">
        <v>22</v>
      </c>
      <c r="H6571" s="7">
        <v>43435.692060185182</v>
      </c>
      <c r="I6571" s="7">
        <v>43435.677777777775</v>
      </c>
      <c r="J6571" s="4">
        <f t="shared" si="513"/>
        <v>2018</v>
      </c>
      <c r="K6571" s="4">
        <f t="shared" si="514"/>
        <v>12</v>
      </c>
      <c r="L6571" s="6">
        <f t="shared" si="515"/>
        <v>1233.9999999152496</v>
      </c>
      <c r="M6571" s="8">
        <f t="shared" si="511"/>
        <v>20.566666665254161</v>
      </c>
      <c r="N6571" s="8">
        <f t="shared" si="512"/>
        <v>246.79999998304993</v>
      </c>
      <c r="O6571" s="18">
        <v>1</v>
      </c>
      <c r="P6571" s="6" t="s">
        <v>10843</v>
      </c>
      <c r="Q6571" s="6" t="s">
        <v>24</v>
      </c>
    </row>
    <row r="6572" spans="1:17" ht="15">
      <c r="A6572" s="6" t="s">
        <v>17</v>
      </c>
      <c r="B6572" s="6" t="s">
        <v>41</v>
      </c>
      <c r="C6572" s="6" t="s">
        <v>62</v>
      </c>
      <c r="D6572" s="6" t="s">
        <v>1978</v>
      </c>
      <c r="E6572" s="6">
        <v>40</v>
      </c>
      <c r="F6572" s="6" t="s">
        <v>1970</v>
      </c>
      <c r="G6572" s="6" t="s">
        <v>22</v>
      </c>
      <c r="H6572" s="7">
        <v>43435.909918981481</v>
      </c>
      <c r="I6572" s="7">
        <v>43435.851388888892</v>
      </c>
      <c r="J6572" s="4">
        <f t="shared" si="513"/>
        <v>2018</v>
      </c>
      <c r="K6572" s="4">
        <f t="shared" si="514"/>
        <v>12</v>
      </c>
      <c r="L6572" s="6">
        <f t="shared" si="515"/>
        <v>5056.9999996572733</v>
      </c>
      <c r="M6572" s="8">
        <f t="shared" si="511"/>
        <v>84.283333327621222</v>
      </c>
      <c r="N6572" s="8">
        <f t="shared" si="512"/>
        <v>3371.3333331048489</v>
      </c>
      <c r="O6572" s="18">
        <v>1</v>
      </c>
      <c r="P6572" s="6" t="s">
        <v>10844</v>
      </c>
      <c r="Q6572" s="6" t="s">
        <v>24</v>
      </c>
    </row>
    <row r="6573" spans="1:17" ht="15">
      <c r="A6573" s="6" t="s">
        <v>17</v>
      </c>
      <c r="B6573" s="6" t="s">
        <v>55</v>
      </c>
      <c r="C6573" s="6" t="s">
        <v>59</v>
      </c>
      <c r="D6573" s="6" t="s">
        <v>1718</v>
      </c>
      <c r="E6573" s="6">
        <v>76</v>
      </c>
      <c r="F6573" s="6" t="s">
        <v>1970</v>
      </c>
      <c r="G6573" s="6" t="s">
        <v>22</v>
      </c>
      <c r="H6573" s="7">
        <v>43436.112349537034</v>
      </c>
      <c r="I6573" s="7">
        <v>43436.050694444442</v>
      </c>
      <c r="J6573" s="4">
        <f t="shared" si="513"/>
        <v>2018</v>
      </c>
      <c r="K6573" s="4">
        <f t="shared" si="514"/>
        <v>12</v>
      </c>
      <c r="L6573" s="6">
        <f t="shared" si="515"/>
        <v>5326.9999999087304</v>
      </c>
      <c r="M6573" s="8">
        <f t="shared" si="511"/>
        <v>88.783333331812173</v>
      </c>
      <c r="N6573" s="8">
        <f t="shared" si="512"/>
        <v>6747.5333332177252</v>
      </c>
      <c r="O6573" s="18">
        <v>1</v>
      </c>
      <c r="P6573" s="6" t="s">
        <v>10845</v>
      </c>
      <c r="Q6573" s="6" t="s">
        <v>24</v>
      </c>
    </row>
    <row r="6574" spans="1:17" ht="15">
      <c r="A6574" s="6" t="s">
        <v>17</v>
      </c>
      <c r="B6574" s="6" t="s">
        <v>55</v>
      </c>
      <c r="C6574" s="6" t="s">
        <v>59</v>
      </c>
      <c r="D6574" s="6" t="s">
        <v>96</v>
      </c>
      <c r="E6574" s="6">
        <v>1</v>
      </c>
      <c r="F6574" s="6" t="s">
        <v>1970</v>
      </c>
      <c r="G6574" s="6" t="s">
        <v>22</v>
      </c>
      <c r="H6574" s="7">
        <v>43436.12222222222</v>
      </c>
      <c r="I6574" s="7">
        <v>43436.055555555555</v>
      </c>
      <c r="J6574" s="4">
        <f t="shared" si="513"/>
        <v>2018</v>
      </c>
      <c r="K6574" s="4">
        <f t="shared" si="514"/>
        <v>12</v>
      </c>
      <c r="L6574" s="6">
        <f t="shared" si="515"/>
        <v>5759.999999916181</v>
      </c>
      <c r="M6574" s="8">
        <f t="shared" si="511"/>
        <v>95.999999998603016</v>
      </c>
      <c r="N6574" s="8">
        <f t="shared" si="512"/>
        <v>95.999999998603016</v>
      </c>
      <c r="O6574" s="18">
        <v>1</v>
      </c>
      <c r="P6574" s="6" t="s">
        <v>10846</v>
      </c>
      <c r="Q6574" s="6" t="s">
        <v>24</v>
      </c>
    </row>
    <row r="6575" spans="1:17" ht="15">
      <c r="A6575" s="6" t="s">
        <v>17</v>
      </c>
      <c r="B6575" s="6" t="s">
        <v>55</v>
      </c>
      <c r="C6575" s="6" t="s">
        <v>59</v>
      </c>
      <c r="D6575" s="6" t="s">
        <v>10847</v>
      </c>
      <c r="E6575" s="6">
        <v>1</v>
      </c>
      <c r="F6575" s="6" t="s">
        <v>1970</v>
      </c>
      <c r="G6575" s="6" t="s">
        <v>22</v>
      </c>
      <c r="H6575" s="7">
        <v>43436.264502314814</v>
      </c>
      <c r="I6575" s="7">
        <v>43436.211111111108</v>
      </c>
      <c r="J6575" s="4">
        <f t="shared" si="513"/>
        <v>2018</v>
      </c>
      <c r="K6575" s="4">
        <f t="shared" si="514"/>
        <v>12</v>
      </c>
      <c r="L6575" s="6">
        <f t="shared" si="515"/>
        <v>4613.0000002216548</v>
      </c>
      <c r="M6575" s="8">
        <f t="shared" si="511"/>
        <v>76.88333333702758</v>
      </c>
      <c r="N6575" s="8">
        <f t="shared" si="512"/>
        <v>76.88333333702758</v>
      </c>
      <c r="O6575" s="18">
        <v>1</v>
      </c>
      <c r="P6575" s="6" t="s">
        <v>10848</v>
      </c>
      <c r="Q6575" s="6" t="s">
        <v>24</v>
      </c>
    </row>
    <row r="6576" spans="1:17" ht="15">
      <c r="A6576" s="6" t="s">
        <v>17</v>
      </c>
      <c r="B6576" s="6" t="s">
        <v>41</v>
      </c>
      <c r="C6576" s="6" t="s">
        <v>62</v>
      </c>
      <c r="D6576" s="6" t="s">
        <v>10849</v>
      </c>
      <c r="E6576" s="6">
        <v>2</v>
      </c>
      <c r="F6576" s="6" t="s">
        <v>1970</v>
      </c>
      <c r="G6576" s="6" t="s">
        <v>22</v>
      </c>
      <c r="H6576" s="7">
        <v>43436.413159722222</v>
      </c>
      <c r="I6576" s="7">
        <v>43436.277083333334</v>
      </c>
      <c r="J6576" s="4">
        <f t="shared" si="513"/>
        <v>2018</v>
      </c>
      <c r="K6576" s="4">
        <f t="shared" si="514"/>
        <v>12</v>
      </c>
      <c r="L6576" s="6">
        <f t="shared" si="515"/>
        <v>11756.999999913387</v>
      </c>
      <c r="M6576" s="8">
        <f t="shared" si="511"/>
        <v>195.94999999855645</v>
      </c>
      <c r="N6576" s="8">
        <f t="shared" si="512"/>
        <v>391.8999999971129</v>
      </c>
      <c r="O6576" s="18">
        <v>1</v>
      </c>
      <c r="P6576" s="6" t="s">
        <v>10850</v>
      </c>
      <c r="Q6576" s="6" t="s">
        <v>24</v>
      </c>
    </row>
    <row r="6577" spans="1:17" ht="15">
      <c r="A6577" s="6" t="s">
        <v>17</v>
      </c>
      <c r="B6577" s="6" t="s">
        <v>18</v>
      </c>
      <c r="C6577" s="6" t="s">
        <v>19</v>
      </c>
      <c r="D6577" s="6" t="s">
        <v>770</v>
      </c>
      <c r="E6577" s="6">
        <v>90</v>
      </c>
      <c r="F6577" s="6" t="s">
        <v>1970</v>
      </c>
      <c r="G6577" s="6" t="s">
        <v>22</v>
      </c>
      <c r="H6577" s="7">
        <v>43436.451319444444</v>
      </c>
      <c r="I6577" s="7">
        <v>43436.340277777781</v>
      </c>
      <c r="J6577" s="4">
        <f t="shared" si="513"/>
        <v>2018</v>
      </c>
      <c r="K6577" s="4">
        <f t="shared" si="514"/>
        <v>12</v>
      </c>
      <c r="L6577" s="6">
        <f t="shared" si="515"/>
        <v>9593.9999997150153</v>
      </c>
      <c r="M6577" s="8">
        <f t="shared" si="511"/>
        <v>159.89999999525025</v>
      </c>
      <c r="N6577" s="8">
        <f t="shared" si="512"/>
        <v>14390.999999572523</v>
      </c>
      <c r="O6577" s="18">
        <v>1</v>
      </c>
      <c r="P6577" s="6" t="s">
        <v>10851</v>
      </c>
      <c r="Q6577" s="6" t="s">
        <v>24</v>
      </c>
    </row>
    <row r="6578" spans="1:17" ht="15">
      <c r="A6578" s="6" t="s">
        <v>17</v>
      </c>
      <c r="B6578" s="6" t="s">
        <v>55</v>
      </c>
      <c r="C6578" s="6" t="s">
        <v>59</v>
      </c>
      <c r="D6578" s="6" t="s">
        <v>1624</v>
      </c>
      <c r="E6578" s="6">
        <v>676</v>
      </c>
      <c r="F6578" s="6" t="s">
        <v>1970</v>
      </c>
      <c r="G6578" s="6" t="s">
        <v>22</v>
      </c>
      <c r="H6578" s="7">
        <v>43436.4062037037</v>
      </c>
      <c r="I6578" s="7">
        <v>43436.340277777781</v>
      </c>
      <c r="J6578" s="4">
        <f t="shared" si="513"/>
        <v>2018</v>
      </c>
      <c r="K6578" s="4">
        <f t="shared" si="514"/>
        <v>12</v>
      </c>
      <c r="L6578" s="6">
        <f t="shared" si="515"/>
        <v>5695.9999994141981</v>
      </c>
      <c r="M6578" s="8">
        <f t="shared" si="511"/>
        <v>94.933333323569968</v>
      </c>
      <c r="N6578" s="8">
        <f t="shared" si="512"/>
        <v>64174.933326733299</v>
      </c>
      <c r="O6578" s="18">
        <v>1</v>
      </c>
      <c r="P6578" s="6" t="s">
        <v>10852</v>
      </c>
      <c r="Q6578" s="6" t="s">
        <v>24</v>
      </c>
    </row>
    <row r="6579" spans="1:17" ht="15">
      <c r="A6579" s="6" t="s">
        <v>17</v>
      </c>
      <c r="B6579" s="6" t="s">
        <v>18</v>
      </c>
      <c r="C6579" s="6" t="s">
        <v>25</v>
      </c>
      <c r="D6579" s="6" t="s">
        <v>8218</v>
      </c>
      <c r="E6579" s="6">
        <v>10</v>
      </c>
      <c r="F6579" s="6" t="s">
        <v>1970</v>
      </c>
      <c r="G6579" s="6" t="s">
        <v>22</v>
      </c>
      <c r="H6579" s="7">
        <v>43436.473541666666</v>
      </c>
      <c r="I6579" s="7">
        <v>43436.375694444447</v>
      </c>
      <c r="J6579" s="4">
        <f t="shared" si="513"/>
        <v>2018</v>
      </c>
      <c r="K6579" s="4">
        <f t="shared" si="514"/>
        <v>12</v>
      </c>
      <c r="L6579" s="6">
        <f t="shared" si="515"/>
        <v>8453.9999997708946</v>
      </c>
      <c r="M6579" s="8">
        <f t="shared" si="511"/>
        <v>140.89999999618158</v>
      </c>
      <c r="N6579" s="8">
        <f t="shared" si="512"/>
        <v>1408.9999999618158</v>
      </c>
      <c r="O6579" s="18">
        <v>1</v>
      </c>
      <c r="P6579" s="6" t="s">
        <v>10853</v>
      </c>
      <c r="Q6579" s="6" t="s">
        <v>24</v>
      </c>
    </row>
    <row r="6580" spans="1:17" ht="15">
      <c r="A6580" s="6" t="s">
        <v>17</v>
      </c>
      <c r="B6580" s="6" t="s">
        <v>55</v>
      </c>
      <c r="C6580" s="6" t="s">
        <v>59</v>
      </c>
      <c r="D6580" s="6" t="s">
        <v>9518</v>
      </c>
      <c r="E6580" s="6">
        <v>3</v>
      </c>
      <c r="F6580" s="6" t="s">
        <v>1970</v>
      </c>
      <c r="G6580" s="6" t="s">
        <v>22</v>
      </c>
      <c r="H6580" s="7">
        <v>43436.453599537039</v>
      </c>
      <c r="I6580" s="7">
        <v>43436.4062037037</v>
      </c>
      <c r="J6580" s="4">
        <f t="shared" si="513"/>
        <v>2018</v>
      </c>
      <c r="K6580" s="4">
        <f t="shared" si="514"/>
        <v>12</v>
      </c>
      <c r="L6580" s="6">
        <f t="shared" si="515"/>
        <v>4095.0000004610047</v>
      </c>
      <c r="M6580" s="8">
        <f t="shared" si="511"/>
        <v>68.250000007683411</v>
      </c>
      <c r="N6580" s="8">
        <f t="shared" si="512"/>
        <v>204.75000002305023</v>
      </c>
      <c r="O6580" s="18">
        <v>1</v>
      </c>
      <c r="P6580" s="6" t="s">
        <v>10854</v>
      </c>
      <c r="Q6580" s="6" t="s">
        <v>24</v>
      </c>
    </row>
    <row r="6581" spans="1:17" ht="15">
      <c r="A6581" s="6" t="s">
        <v>17</v>
      </c>
      <c r="B6581" s="6" t="s">
        <v>41</v>
      </c>
      <c r="C6581" s="6" t="s">
        <v>42</v>
      </c>
      <c r="D6581" s="6" t="s">
        <v>10520</v>
      </c>
      <c r="E6581" s="6">
        <v>1</v>
      </c>
      <c r="F6581" s="6" t="s">
        <v>1970</v>
      </c>
      <c r="G6581" s="6" t="s">
        <v>22</v>
      </c>
      <c r="H6581" s="7">
        <v>43436.539861111109</v>
      </c>
      <c r="I6581" s="7">
        <v>43436.473611111112</v>
      </c>
      <c r="J6581" s="4">
        <f t="shared" si="513"/>
        <v>2018</v>
      </c>
      <c r="K6581" s="4">
        <f t="shared" si="514"/>
        <v>12</v>
      </c>
      <c r="L6581" s="6">
        <f t="shared" si="515"/>
        <v>5723.9999996731058</v>
      </c>
      <c r="M6581" s="8">
        <f t="shared" si="511"/>
        <v>95.399999994551763</v>
      </c>
      <c r="N6581" s="8">
        <f t="shared" si="512"/>
        <v>95.399999994551763</v>
      </c>
      <c r="O6581" s="18">
        <v>1</v>
      </c>
      <c r="P6581" s="6" t="s">
        <v>10855</v>
      </c>
      <c r="Q6581" s="6" t="s">
        <v>24</v>
      </c>
    </row>
    <row r="6582" spans="1:17" ht="15">
      <c r="A6582" s="6" t="s">
        <v>17</v>
      </c>
      <c r="B6582" s="6" t="s">
        <v>18</v>
      </c>
      <c r="C6582" s="6" t="s">
        <v>38</v>
      </c>
      <c r="D6582" s="6" t="s">
        <v>10856</v>
      </c>
      <c r="E6582" s="6">
        <v>1</v>
      </c>
      <c r="F6582" s="6" t="s">
        <v>1970</v>
      </c>
      <c r="G6582" s="6" t="s">
        <v>22</v>
      </c>
      <c r="H6582" s="7">
        <v>43436.765393518515</v>
      </c>
      <c r="I6582" s="7">
        <v>43436.620138888888</v>
      </c>
      <c r="J6582" s="4">
        <f t="shared" si="513"/>
        <v>2018</v>
      </c>
      <c r="K6582" s="4">
        <f t="shared" si="514"/>
        <v>12</v>
      </c>
      <c r="L6582" s="6">
        <f t="shared" si="515"/>
        <v>12549.999999837019</v>
      </c>
      <c r="M6582" s="8">
        <f t="shared" si="511"/>
        <v>209.16666666395031</v>
      </c>
      <c r="N6582" s="8">
        <f t="shared" si="512"/>
        <v>209.16666666395031</v>
      </c>
      <c r="O6582" s="18">
        <v>1</v>
      </c>
      <c r="P6582" s="6" t="s">
        <v>10857</v>
      </c>
      <c r="Q6582" s="6" t="s">
        <v>24</v>
      </c>
    </row>
    <row r="6583" spans="1:17" ht="15">
      <c r="A6583" s="6" t="s">
        <v>17</v>
      </c>
      <c r="B6583" s="6" t="s">
        <v>18</v>
      </c>
      <c r="C6583" s="6" t="s">
        <v>25</v>
      </c>
      <c r="D6583" s="6" t="s">
        <v>10858</v>
      </c>
      <c r="E6583" s="6">
        <v>6</v>
      </c>
      <c r="F6583" s="6" t="s">
        <v>1970</v>
      </c>
      <c r="G6583" s="6" t="s">
        <v>22</v>
      </c>
      <c r="H6583" s="7">
        <v>43436.721365740741</v>
      </c>
      <c r="I6583" s="7">
        <v>43436.65347222222</v>
      </c>
      <c r="J6583" s="4">
        <f t="shared" si="513"/>
        <v>2018</v>
      </c>
      <c r="K6583" s="4">
        <f t="shared" si="514"/>
        <v>12</v>
      </c>
      <c r="L6583" s="6">
        <f t="shared" si="515"/>
        <v>5866.0000001778826</v>
      </c>
      <c r="M6583" s="8">
        <f t="shared" si="511"/>
        <v>97.766666669631377</v>
      </c>
      <c r="N6583" s="8">
        <f t="shared" si="512"/>
        <v>586.60000001778826</v>
      </c>
      <c r="O6583" s="18">
        <v>1</v>
      </c>
      <c r="P6583" s="6" t="s">
        <v>10859</v>
      </c>
      <c r="Q6583" s="6" t="s">
        <v>24</v>
      </c>
    </row>
    <row r="6584" spans="1:17" ht="15">
      <c r="A6584" s="6" t="s">
        <v>17</v>
      </c>
      <c r="B6584" s="6" t="s">
        <v>140</v>
      </c>
      <c r="C6584" s="6" t="s">
        <v>141</v>
      </c>
      <c r="D6584" s="6" t="s">
        <v>3352</v>
      </c>
      <c r="E6584" s="6">
        <v>56</v>
      </c>
      <c r="F6584" s="6" t="s">
        <v>1970</v>
      </c>
      <c r="G6584" s="6" t="s">
        <v>22</v>
      </c>
      <c r="H6584" s="7">
        <v>43437.130358796298</v>
      </c>
      <c r="I6584" s="7">
        <v>43437.102083333331</v>
      </c>
      <c r="J6584" s="4">
        <f t="shared" si="513"/>
        <v>2018</v>
      </c>
      <c r="K6584" s="4">
        <f t="shared" si="514"/>
        <v>12</v>
      </c>
      <c r="L6584" s="6">
        <f t="shared" si="515"/>
        <v>2443.0000002728775</v>
      </c>
      <c r="M6584" s="8">
        <f t="shared" si="511"/>
        <v>40.716666671214625</v>
      </c>
      <c r="N6584" s="8">
        <f t="shared" si="512"/>
        <v>2280.133333588019</v>
      </c>
      <c r="O6584" s="18">
        <v>1</v>
      </c>
      <c r="P6584" s="6" t="s">
        <v>10860</v>
      </c>
      <c r="Q6584" s="6" t="s">
        <v>24</v>
      </c>
    </row>
    <row r="6585" spans="1:17" ht="15">
      <c r="A6585" s="6" t="s">
        <v>17</v>
      </c>
      <c r="B6585" s="6" t="s">
        <v>47</v>
      </c>
      <c r="C6585" s="6" t="s">
        <v>48</v>
      </c>
      <c r="D6585" s="6" t="s">
        <v>2940</v>
      </c>
      <c r="E6585" s="6">
        <v>198</v>
      </c>
      <c r="F6585" s="6" t="s">
        <v>1970</v>
      </c>
      <c r="G6585" s="6" t="s">
        <v>22</v>
      </c>
      <c r="H6585" s="7">
        <v>43437.216620370367</v>
      </c>
      <c r="I6585" s="7">
        <v>43437.148611111108</v>
      </c>
      <c r="J6585" s="4">
        <f t="shared" si="513"/>
        <v>2018</v>
      </c>
      <c r="K6585" s="4">
        <f t="shared" si="514"/>
        <v>12</v>
      </c>
      <c r="L6585" s="6">
        <f t="shared" si="515"/>
        <v>5876.0000000009313</v>
      </c>
      <c r="M6585" s="8">
        <f t="shared" si="511"/>
        <v>97.933333333348855</v>
      </c>
      <c r="N6585" s="8">
        <f t="shared" si="512"/>
        <v>19390.800000003073</v>
      </c>
      <c r="O6585" s="18">
        <v>1</v>
      </c>
      <c r="P6585" s="6" t="s">
        <v>10861</v>
      </c>
      <c r="Q6585" s="6" t="s">
        <v>24</v>
      </c>
    </row>
    <row r="6586" spans="1:17" ht="15">
      <c r="A6586" s="6" t="s">
        <v>17</v>
      </c>
      <c r="B6586" s="6" t="s">
        <v>41</v>
      </c>
      <c r="C6586" s="6" t="s">
        <v>62</v>
      </c>
      <c r="D6586" s="6" t="s">
        <v>10862</v>
      </c>
      <c r="E6586" s="6">
        <v>4</v>
      </c>
      <c r="F6586" s="6" t="s">
        <v>1970</v>
      </c>
      <c r="G6586" s="6" t="s">
        <v>22</v>
      </c>
      <c r="H6586" s="7">
        <v>43437.441307870373</v>
      </c>
      <c r="I6586" s="7">
        <v>43437.342361111114</v>
      </c>
      <c r="J6586" s="4">
        <f t="shared" si="513"/>
        <v>2018</v>
      </c>
      <c r="K6586" s="4">
        <f t="shared" si="514"/>
        <v>12</v>
      </c>
      <c r="L6586" s="6">
        <f t="shared" si="515"/>
        <v>8548.9999999757856</v>
      </c>
      <c r="M6586" s="8">
        <f t="shared" si="511"/>
        <v>142.48333333292976</v>
      </c>
      <c r="N6586" s="8">
        <f t="shared" si="512"/>
        <v>569.93333333171904</v>
      </c>
      <c r="O6586" s="18">
        <v>1</v>
      </c>
      <c r="P6586" s="6" t="s">
        <v>10863</v>
      </c>
      <c r="Q6586" s="6" t="s">
        <v>24</v>
      </c>
    </row>
    <row r="6587" spans="1:17" ht="15">
      <c r="A6587" s="6" t="s">
        <v>17</v>
      </c>
      <c r="B6587" s="6" t="s">
        <v>140</v>
      </c>
      <c r="C6587" s="6" t="s">
        <v>141</v>
      </c>
      <c r="D6587" s="6" t="s">
        <v>10864</v>
      </c>
      <c r="E6587" s="6">
        <v>1</v>
      </c>
      <c r="F6587" s="6" t="s">
        <v>1970</v>
      </c>
      <c r="G6587" s="6" t="s">
        <v>22</v>
      </c>
      <c r="H6587" s="7">
        <v>43437.666956018518</v>
      </c>
      <c r="I6587" s="7">
        <v>43437.355555555558</v>
      </c>
      <c r="J6587" s="4">
        <f t="shared" si="513"/>
        <v>2018</v>
      </c>
      <c r="K6587" s="4">
        <f t="shared" si="514"/>
        <v>12</v>
      </c>
      <c r="L6587" s="6">
        <f t="shared" si="515"/>
        <v>26904.999999795109</v>
      </c>
      <c r="M6587" s="8">
        <f t="shared" si="511"/>
        <v>448.41666666325182</v>
      </c>
      <c r="N6587" s="8">
        <f t="shared" si="512"/>
        <v>448.41666666325182</v>
      </c>
      <c r="O6587" s="18">
        <v>1</v>
      </c>
      <c r="P6587" s="6" t="s">
        <v>10865</v>
      </c>
      <c r="Q6587" s="6" t="s">
        <v>24</v>
      </c>
    </row>
    <row r="6588" spans="1:17" ht="15">
      <c r="A6588" s="6" t="s">
        <v>29</v>
      </c>
      <c r="B6588" s="6" t="s">
        <v>94</v>
      </c>
      <c r="C6588" s="6" t="s">
        <v>4936</v>
      </c>
      <c r="D6588" s="6" t="s">
        <v>10866</v>
      </c>
      <c r="E6588" s="6">
        <v>20</v>
      </c>
      <c r="F6588" s="6" t="s">
        <v>131</v>
      </c>
      <c r="G6588" s="6" t="s">
        <v>22</v>
      </c>
      <c r="H6588" s="7">
        <v>43437.475370370368</v>
      </c>
      <c r="I6588" s="7">
        <v>43437.384421296294</v>
      </c>
      <c r="J6588" s="4">
        <f t="shared" si="513"/>
        <v>2018</v>
      </c>
      <c r="K6588" s="4">
        <f t="shared" si="514"/>
        <v>12</v>
      </c>
      <c r="L6588" s="6">
        <f t="shared" si="515"/>
        <v>7858.0000000074506</v>
      </c>
      <c r="M6588" s="8">
        <f t="shared" si="511"/>
        <v>130.96666666679084</v>
      </c>
      <c r="N6588" s="8">
        <f t="shared" si="512"/>
        <v>2619.3333333358169</v>
      </c>
      <c r="O6588" s="18">
        <v>1</v>
      </c>
      <c r="P6588" s="6" t="s">
        <v>10867</v>
      </c>
      <c r="Q6588" s="6" t="s">
        <v>24</v>
      </c>
    </row>
    <row r="6589" spans="1:17" ht="15">
      <c r="A6589" s="6" t="s">
        <v>29</v>
      </c>
      <c r="B6589" s="6" t="s">
        <v>94</v>
      </c>
      <c r="C6589" s="6" t="s">
        <v>4936</v>
      </c>
      <c r="D6589" s="6" t="s">
        <v>2190</v>
      </c>
      <c r="E6589" s="6">
        <v>21</v>
      </c>
      <c r="F6589" s="6" t="s">
        <v>131</v>
      </c>
      <c r="G6589" s="6" t="s">
        <v>22</v>
      </c>
      <c r="H6589" s="7">
        <v>43437.423715277779</v>
      </c>
      <c r="I6589" s="7">
        <v>43437.385208333333</v>
      </c>
      <c r="J6589" s="4">
        <f t="shared" si="513"/>
        <v>2018</v>
      </c>
      <c r="K6589" s="4">
        <f t="shared" si="514"/>
        <v>12</v>
      </c>
      <c r="L6589" s="6">
        <f t="shared" si="515"/>
        <v>3327.0000000949949</v>
      </c>
      <c r="M6589" s="8">
        <f t="shared" si="511"/>
        <v>55.450000001583248</v>
      </c>
      <c r="N6589" s="8">
        <f t="shared" si="512"/>
        <v>1164.4500000332482</v>
      </c>
      <c r="O6589" s="18">
        <v>1</v>
      </c>
      <c r="P6589" s="6" t="s">
        <v>10868</v>
      </c>
      <c r="Q6589" s="6" t="s">
        <v>24</v>
      </c>
    </row>
    <row r="6590" spans="1:17" ht="15">
      <c r="A6590" s="6" t="s">
        <v>17</v>
      </c>
      <c r="B6590" s="6" t="s">
        <v>41</v>
      </c>
      <c r="C6590" s="6" t="s">
        <v>62</v>
      </c>
      <c r="D6590" s="6" t="s">
        <v>2186</v>
      </c>
      <c r="E6590" s="6">
        <v>31</v>
      </c>
      <c r="F6590" s="6" t="s">
        <v>1970</v>
      </c>
      <c r="G6590" s="6" t="s">
        <v>22</v>
      </c>
      <c r="H6590" s="7">
        <v>43437.463518518518</v>
      </c>
      <c r="I6590" s="7">
        <v>43437.3906712963</v>
      </c>
      <c r="J6590" s="4">
        <f t="shared" si="513"/>
        <v>2018</v>
      </c>
      <c r="K6590" s="4">
        <f t="shared" si="514"/>
        <v>12</v>
      </c>
      <c r="L6590" s="6">
        <f t="shared" si="515"/>
        <v>6293.9999996451661</v>
      </c>
      <c r="M6590" s="8">
        <f t="shared" si="511"/>
        <v>104.8999999940861</v>
      </c>
      <c r="N6590" s="8">
        <f t="shared" si="512"/>
        <v>3251.8999998166692</v>
      </c>
      <c r="O6590" s="18">
        <v>1</v>
      </c>
      <c r="P6590" s="6" t="s">
        <v>10869</v>
      </c>
      <c r="Q6590" s="6" t="s">
        <v>24</v>
      </c>
    </row>
    <row r="6591" spans="1:17" ht="15">
      <c r="A6591" s="6" t="s">
        <v>17</v>
      </c>
      <c r="B6591" s="6" t="s">
        <v>41</v>
      </c>
      <c r="C6591" s="6" t="s">
        <v>62</v>
      </c>
      <c r="D6591" s="6" t="s">
        <v>3144</v>
      </c>
      <c r="E6591" s="6">
        <v>27</v>
      </c>
      <c r="F6591" s="6" t="s">
        <v>1970</v>
      </c>
      <c r="G6591" s="6" t="s">
        <v>22</v>
      </c>
      <c r="H6591" s="7">
        <v>43437.501655092594</v>
      </c>
      <c r="I6591" s="7">
        <v>43437.393506944441</v>
      </c>
      <c r="J6591" s="4">
        <f t="shared" si="513"/>
        <v>2018</v>
      </c>
      <c r="K6591" s="4">
        <f t="shared" si="514"/>
        <v>12</v>
      </c>
      <c r="L6591" s="6">
        <f t="shared" si="515"/>
        <v>9344.0000003669411</v>
      </c>
      <c r="M6591" s="8">
        <f t="shared" si="511"/>
        <v>155.73333333944902</v>
      </c>
      <c r="N6591" s="8">
        <f t="shared" si="512"/>
        <v>4204.8000001651235</v>
      </c>
      <c r="O6591" s="18">
        <v>1</v>
      </c>
      <c r="P6591" s="6" t="s">
        <v>10870</v>
      </c>
      <c r="Q6591" s="6" t="s">
        <v>24</v>
      </c>
    </row>
    <row r="6592" spans="1:17" ht="15">
      <c r="A6592" s="6" t="s">
        <v>17</v>
      </c>
      <c r="B6592" s="6" t="s">
        <v>140</v>
      </c>
      <c r="C6592" s="6" t="s">
        <v>141</v>
      </c>
      <c r="D6592" s="6" t="s">
        <v>10871</v>
      </c>
      <c r="E6592" s="6">
        <v>1</v>
      </c>
      <c r="F6592" s="6" t="s">
        <v>1970</v>
      </c>
      <c r="G6592" s="6" t="s">
        <v>22</v>
      </c>
      <c r="H6592" s="7">
        <v>43437.668796296297</v>
      </c>
      <c r="I6592" s="7">
        <v>43437.401388888888</v>
      </c>
      <c r="J6592" s="4">
        <f t="shared" si="513"/>
        <v>2018</v>
      </c>
      <c r="K6592" s="4">
        <f t="shared" si="514"/>
        <v>12</v>
      </c>
      <c r="L6592" s="6">
        <f t="shared" si="515"/>
        <v>23104.000000166707</v>
      </c>
      <c r="M6592" s="8">
        <f t="shared" si="516" ref="M6592:M6655">+L6592/60</f>
        <v>385.06666666944511</v>
      </c>
      <c r="N6592" s="8">
        <f t="shared" si="517" ref="N6592:N6655">+M6592*E6592</f>
        <v>385.06666666944511</v>
      </c>
      <c r="O6592" s="18">
        <v>1</v>
      </c>
      <c r="P6592" s="6" t="s">
        <v>10872</v>
      </c>
      <c r="Q6592" s="6" t="s">
        <v>24</v>
      </c>
    </row>
    <row r="6593" spans="1:17" ht="15">
      <c r="A6593" s="6" t="s">
        <v>17</v>
      </c>
      <c r="B6593" s="6" t="s">
        <v>140</v>
      </c>
      <c r="C6593" s="6" t="s">
        <v>141</v>
      </c>
      <c r="D6593" s="6" t="s">
        <v>10873</v>
      </c>
      <c r="E6593" s="6">
        <v>1</v>
      </c>
      <c r="F6593" s="6" t="s">
        <v>1970</v>
      </c>
      <c r="G6593" s="6" t="s">
        <v>22</v>
      </c>
      <c r="H6593" s="7">
        <v>43437.667766203704</v>
      </c>
      <c r="I6593" s="7">
        <v>43437.430590277778</v>
      </c>
      <c r="J6593" s="4">
        <f t="shared" si="513"/>
        <v>2018</v>
      </c>
      <c r="K6593" s="4">
        <f t="shared" si="514"/>
        <v>12</v>
      </c>
      <c r="L6593" s="6">
        <f t="shared" si="515"/>
        <v>20491.999999992549</v>
      </c>
      <c r="M6593" s="8">
        <f t="shared" si="516"/>
        <v>341.53333333320916</v>
      </c>
      <c r="N6593" s="8">
        <f t="shared" si="517"/>
        <v>341.53333333320916</v>
      </c>
      <c r="O6593" s="18">
        <v>1</v>
      </c>
      <c r="P6593" s="6" t="s">
        <v>10874</v>
      </c>
      <c r="Q6593" s="6" t="s">
        <v>24</v>
      </c>
    </row>
    <row r="6594" spans="1:17" ht="15">
      <c r="A6594" s="6" t="s">
        <v>17</v>
      </c>
      <c r="B6594" s="6" t="s">
        <v>18</v>
      </c>
      <c r="C6594" s="6" t="s">
        <v>38</v>
      </c>
      <c r="D6594" s="6" t="s">
        <v>4845</v>
      </c>
      <c r="E6594" s="6">
        <v>1</v>
      </c>
      <c r="F6594" s="6" t="s">
        <v>1970</v>
      </c>
      <c r="G6594" s="6" t="s">
        <v>22</v>
      </c>
      <c r="H6594" s="7">
        <v>43437.628865740742</v>
      </c>
      <c r="I6594" s="7">
        <v>43437.493750000001</v>
      </c>
      <c r="J6594" s="4">
        <f t="shared" si="513"/>
        <v>2018</v>
      </c>
      <c r="K6594" s="4">
        <f t="shared" si="514"/>
        <v>12</v>
      </c>
      <c r="L6594" s="6">
        <f t="shared" si="515"/>
        <v>11673.999999999069</v>
      </c>
      <c r="M6594" s="8">
        <f t="shared" si="516"/>
        <v>194.56666666665114</v>
      </c>
      <c r="N6594" s="8">
        <f t="shared" si="517"/>
        <v>194.56666666665114</v>
      </c>
      <c r="O6594" s="18">
        <v>1</v>
      </c>
      <c r="P6594" s="6" t="s">
        <v>10875</v>
      </c>
      <c r="Q6594" s="6" t="s">
        <v>24</v>
      </c>
    </row>
    <row r="6595" spans="1:17" ht="15">
      <c r="A6595" s="6" t="s">
        <v>17</v>
      </c>
      <c r="B6595" s="6" t="s">
        <v>47</v>
      </c>
      <c r="C6595" s="6" t="s">
        <v>52</v>
      </c>
      <c r="D6595" s="6" t="s">
        <v>10876</v>
      </c>
      <c r="E6595" s="6">
        <v>1</v>
      </c>
      <c r="F6595" s="6" t="s">
        <v>1970</v>
      </c>
      <c r="G6595" s="6" t="s">
        <v>22</v>
      </c>
      <c r="H6595" s="7">
        <v>43437.640370370369</v>
      </c>
      <c r="I6595" s="7">
        <v>43437.54791666667</v>
      </c>
      <c r="J6595" s="4">
        <f t="shared" si="518" ref="J6595:J6658">YEAR(I6595)</f>
        <v>2018</v>
      </c>
      <c r="K6595" s="4">
        <f t="shared" si="519" ref="K6595:K6658">MONTH(I6595)</f>
        <v>12</v>
      </c>
      <c r="L6595" s="6">
        <f t="shared" si="515"/>
        <v>7987.999999593012</v>
      </c>
      <c r="M6595" s="8">
        <f t="shared" si="516"/>
        <v>133.1333333265502</v>
      </c>
      <c r="N6595" s="8">
        <f t="shared" si="517"/>
        <v>133.1333333265502</v>
      </c>
      <c r="O6595" s="18">
        <v>1</v>
      </c>
      <c r="P6595" s="6" t="s">
        <v>10877</v>
      </c>
      <c r="Q6595" s="6" t="s">
        <v>24</v>
      </c>
    </row>
    <row r="6596" spans="1:17" ht="15">
      <c r="A6596" s="6" t="s">
        <v>17</v>
      </c>
      <c r="B6596" s="6" t="s">
        <v>47</v>
      </c>
      <c r="C6596" s="6" t="s">
        <v>52</v>
      </c>
      <c r="D6596" s="6" t="s">
        <v>10878</v>
      </c>
      <c r="E6596" s="6">
        <v>1</v>
      </c>
      <c r="F6596" s="6" t="s">
        <v>1970</v>
      </c>
      <c r="G6596" s="6" t="s">
        <v>22</v>
      </c>
      <c r="H6596" s="7">
        <v>43437.606944444444</v>
      </c>
      <c r="I6596" s="7">
        <v>43437.555555555555</v>
      </c>
      <c r="J6596" s="4">
        <f t="shared" si="518"/>
        <v>2018</v>
      </c>
      <c r="K6596" s="4">
        <f t="shared" si="519"/>
        <v>12</v>
      </c>
      <c r="L6596" s="6">
        <f t="shared" si="515"/>
        <v>4440.0000000139698</v>
      </c>
      <c r="M6596" s="8">
        <f t="shared" si="516"/>
        <v>74.000000000232831</v>
      </c>
      <c r="N6596" s="8">
        <f t="shared" si="517"/>
        <v>74.000000000232831</v>
      </c>
      <c r="O6596" s="18">
        <v>1</v>
      </c>
      <c r="P6596" s="6" t="s">
        <v>10879</v>
      </c>
      <c r="Q6596" s="6" t="s">
        <v>24</v>
      </c>
    </row>
    <row r="6597" spans="1:17" ht="15">
      <c r="A6597" s="6" t="s">
        <v>17</v>
      </c>
      <c r="B6597" s="6" t="s">
        <v>55</v>
      </c>
      <c r="C6597" s="6" t="s">
        <v>59</v>
      </c>
      <c r="D6597" s="6" t="s">
        <v>10880</v>
      </c>
      <c r="E6597" s="6">
        <v>2</v>
      </c>
      <c r="F6597" s="6" t="s">
        <v>1970</v>
      </c>
      <c r="G6597" s="6" t="s">
        <v>22</v>
      </c>
      <c r="H6597" s="7">
        <v>43437.773819444446</v>
      </c>
      <c r="I6597" s="7">
        <v>43437.564583333333</v>
      </c>
      <c r="J6597" s="4">
        <f t="shared" si="518"/>
        <v>2018</v>
      </c>
      <c r="K6597" s="4">
        <f t="shared" si="519"/>
        <v>12</v>
      </c>
      <c r="L6597" s="6">
        <f t="shared" si="515"/>
        <v>18078.000000212342</v>
      </c>
      <c r="M6597" s="8">
        <f t="shared" si="516"/>
        <v>301.30000000353903</v>
      </c>
      <c r="N6597" s="8">
        <f t="shared" si="517"/>
        <v>602.60000000707805</v>
      </c>
      <c r="O6597" s="18">
        <v>1</v>
      </c>
      <c r="P6597" s="6" t="s">
        <v>10881</v>
      </c>
      <c r="Q6597" s="6" t="s">
        <v>24</v>
      </c>
    </row>
    <row r="6598" spans="1:17" ht="15">
      <c r="A6598" s="6" t="s">
        <v>17</v>
      </c>
      <c r="B6598" s="6" t="s">
        <v>41</v>
      </c>
      <c r="C6598" s="6" t="s">
        <v>42</v>
      </c>
      <c r="D6598" s="6" t="s">
        <v>4724</v>
      </c>
      <c r="E6598" s="6">
        <v>1</v>
      </c>
      <c r="F6598" s="6" t="s">
        <v>1970</v>
      </c>
      <c r="G6598" s="6" t="s">
        <v>22</v>
      </c>
      <c r="H6598" s="7">
        <v>43437.634722222225</v>
      </c>
      <c r="I6598" s="7">
        <v>43437.56527777778</v>
      </c>
      <c r="J6598" s="4">
        <f t="shared" si="518"/>
        <v>2018</v>
      </c>
      <c r="K6598" s="4">
        <f t="shared" si="519"/>
        <v>12</v>
      </c>
      <c r="L6598" s="6">
        <f t="shared" si="515"/>
        <v>6000.0000000698492</v>
      </c>
      <c r="M6598" s="8">
        <f t="shared" si="516"/>
        <v>100.00000000116415</v>
      </c>
      <c r="N6598" s="8">
        <f t="shared" si="517"/>
        <v>100.00000000116415</v>
      </c>
      <c r="O6598" s="18">
        <v>1</v>
      </c>
      <c r="P6598" s="6" t="s">
        <v>10882</v>
      </c>
      <c r="Q6598" s="6" t="s">
        <v>24</v>
      </c>
    </row>
    <row r="6599" spans="1:17" ht="15">
      <c r="A6599" s="6" t="s">
        <v>17</v>
      </c>
      <c r="B6599" s="6" t="s">
        <v>41</v>
      </c>
      <c r="C6599" s="6" t="s">
        <v>129</v>
      </c>
      <c r="D6599" s="6" t="s">
        <v>10883</v>
      </c>
      <c r="E6599" s="6">
        <v>1</v>
      </c>
      <c r="F6599" s="6" t="s">
        <v>1970</v>
      </c>
      <c r="G6599" s="6" t="s">
        <v>22</v>
      </c>
      <c r="H6599" s="7">
        <v>43437.6409375</v>
      </c>
      <c r="I6599" s="7">
        <v>43437.576388888891</v>
      </c>
      <c r="J6599" s="4">
        <f t="shared" si="518"/>
        <v>2018</v>
      </c>
      <c r="K6599" s="4">
        <f t="shared" si="519"/>
        <v>12</v>
      </c>
      <c r="L6599" s="6">
        <f t="shared" si="515"/>
        <v>5576.9999998854473</v>
      </c>
      <c r="M6599" s="8">
        <f t="shared" si="516"/>
        <v>92.949999998090789</v>
      </c>
      <c r="N6599" s="8">
        <f t="shared" si="517"/>
        <v>92.949999998090789</v>
      </c>
      <c r="O6599" s="18">
        <v>1</v>
      </c>
      <c r="P6599" s="6" t="s">
        <v>10884</v>
      </c>
      <c r="Q6599" s="6" t="s">
        <v>24</v>
      </c>
    </row>
    <row r="6600" spans="1:17" ht="15">
      <c r="A6600" s="6" t="s">
        <v>17</v>
      </c>
      <c r="B6600" s="6" t="s">
        <v>55</v>
      </c>
      <c r="C6600" s="6" t="s">
        <v>59</v>
      </c>
      <c r="D6600" s="6" t="s">
        <v>207</v>
      </c>
      <c r="E6600" s="6">
        <v>160</v>
      </c>
      <c r="F6600" s="6" t="s">
        <v>1970</v>
      </c>
      <c r="G6600" s="6" t="s">
        <v>22</v>
      </c>
      <c r="H6600" s="7">
        <v>43438.107557870368</v>
      </c>
      <c r="I6600" s="7">
        <v>43437.993055555555</v>
      </c>
      <c r="J6600" s="4">
        <f t="shared" si="518"/>
        <v>2018</v>
      </c>
      <c r="K6600" s="4">
        <f t="shared" si="519"/>
        <v>12</v>
      </c>
      <c r="L6600" s="6">
        <f t="shared" si="515"/>
        <v>9892.9999998304993</v>
      </c>
      <c r="M6600" s="8">
        <f t="shared" si="516"/>
        <v>164.88333333050832</v>
      </c>
      <c r="N6600" s="8">
        <f t="shared" si="517"/>
        <v>26381.333332881331</v>
      </c>
      <c r="O6600" s="18">
        <v>1</v>
      </c>
      <c r="P6600" s="6" t="s">
        <v>10885</v>
      </c>
      <c r="Q6600" s="6" t="s">
        <v>24</v>
      </c>
    </row>
    <row r="6601" spans="1:17" ht="15">
      <c r="A6601" s="6" t="s">
        <v>17</v>
      </c>
      <c r="B6601" s="6" t="s">
        <v>55</v>
      </c>
      <c r="C6601" s="6" t="s">
        <v>59</v>
      </c>
      <c r="D6601" s="6" t="s">
        <v>10886</v>
      </c>
      <c r="E6601" s="6">
        <v>4</v>
      </c>
      <c r="F6601" s="6" t="s">
        <v>1970</v>
      </c>
      <c r="G6601" s="6" t="s">
        <v>22</v>
      </c>
      <c r="H6601" s="7">
        <v>43438.235381944447</v>
      </c>
      <c r="I6601" s="7">
        <v>43438.130555555559</v>
      </c>
      <c r="J6601" s="4">
        <f t="shared" si="518"/>
        <v>2018</v>
      </c>
      <c r="K6601" s="4">
        <f t="shared" si="519"/>
        <v>12</v>
      </c>
      <c r="L6601" s="6">
        <f t="shared" si="515"/>
        <v>9056.999999913387</v>
      </c>
      <c r="M6601" s="8">
        <f t="shared" si="516"/>
        <v>150.94999999855645</v>
      </c>
      <c r="N6601" s="8">
        <f t="shared" si="517"/>
        <v>603.7999999942258</v>
      </c>
      <c r="O6601" s="18">
        <v>1</v>
      </c>
      <c r="P6601" s="6" t="s">
        <v>10887</v>
      </c>
      <c r="Q6601" s="6" t="s">
        <v>24</v>
      </c>
    </row>
    <row r="6602" spans="1:17" ht="15">
      <c r="A6602" s="6" t="s">
        <v>17</v>
      </c>
      <c r="B6602" s="6" t="s">
        <v>41</v>
      </c>
      <c r="C6602" s="6" t="s">
        <v>42</v>
      </c>
      <c r="D6602" s="6" t="s">
        <v>4724</v>
      </c>
      <c r="E6602" s="6">
        <v>1</v>
      </c>
      <c r="F6602" s="6" t="s">
        <v>1970</v>
      </c>
      <c r="G6602" s="6" t="s">
        <v>22</v>
      </c>
      <c r="H6602" s="7">
        <v>43438.405312499999</v>
      </c>
      <c r="I6602" s="7">
        <v>43438.354861111111</v>
      </c>
      <c r="J6602" s="4">
        <f t="shared" si="518"/>
        <v>2018</v>
      </c>
      <c r="K6602" s="4">
        <f t="shared" si="519"/>
        <v>12</v>
      </c>
      <c r="L6602" s="6">
        <f t="shared" si="520" ref="L6602:L6665">(H6602-I6602)*60*24*60</f>
        <v>4358.9999999385327</v>
      </c>
      <c r="M6602" s="8">
        <f t="shared" si="516"/>
        <v>72.649999998975545</v>
      </c>
      <c r="N6602" s="8">
        <f t="shared" si="517"/>
        <v>72.649999998975545</v>
      </c>
      <c r="O6602" s="18">
        <v>1</v>
      </c>
      <c r="P6602" s="6" t="s">
        <v>10888</v>
      </c>
      <c r="Q6602" s="6" t="s">
        <v>24</v>
      </c>
    </row>
    <row r="6603" spans="1:17" ht="15">
      <c r="A6603" s="6" t="s">
        <v>17</v>
      </c>
      <c r="B6603" s="6" t="s">
        <v>18</v>
      </c>
      <c r="C6603" s="6" t="s">
        <v>19</v>
      </c>
      <c r="D6603" s="6" t="s">
        <v>10889</v>
      </c>
      <c r="E6603" s="6">
        <v>1</v>
      </c>
      <c r="F6603" s="6" t="s">
        <v>1970</v>
      </c>
      <c r="G6603" s="6" t="s">
        <v>22</v>
      </c>
      <c r="H6603" s="7">
        <v>43438.499525462961</v>
      </c>
      <c r="I6603" s="7">
        <v>43438.456250000003</v>
      </c>
      <c r="J6603" s="4">
        <f t="shared" si="518"/>
        <v>2018</v>
      </c>
      <c r="K6603" s="4">
        <f t="shared" si="519"/>
        <v>12</v>
      </c>
      <c r="L6603" s="6">
        <f t="shared" si="520"/>
        <v>3738.9999995939434</v>
      </c>
      <c r="M6603" s="8">
        <f t="shared" si="516"/>
        <v>62.316666659899056</v>
      </c>
      <c r="N6603" s="8">
        <f t="shared" si="517"/>
        <v>62.316666659899056</v>
      </c>
      <c r="O6603" s="18">
        <v>1</v>
      </c>
      <c r="P6603" s="6" t="s">
        <v>10890</v>
      </c>
      <c r="Q6603" s="6" t="s">
        <v>24</v>
      </c>
    </row>
    <row r="6604" spans="1:17" ht="15">
      <c r="A6604" s="6" t="s">
        <v>17</v>
      </c>
      <c r="B6604" s="6" t="s">
        <v>18</v>
      </c>
      <c r="C6604" s="6" t="s">
        <v>38</v>
      </c>
      <c r="D6604" s="6" t="s">
        <v>1572</v>
      </c>
      <c r="E6604" s="6">
        <v>60</v>
      </c>
      <c r="F6604" s="6" t="s">
        <v>1970</v>
      </c>
      <c r="G6604" s="6" t="s">
        <v>22</v>
      </c>
      <c r="H6604" s="7">
        <v>43438.548078703701</v>
      </c>
      <c r="I6604" s="7">
        <v>43438.503472222219</v>
      </c>
      <c r="J6604" s="4">
        <f t="shared" si="518"/>
        <v>2018</v>
      </c>
      <c r="K6604" s="4">
        <f t="shared" si="519"/>
        <v>12</v>
      </c>
      <c r="L6604" s="6">
        <f t="shared" si="520"/>
        <v>3854.0000000735745</v>
      </c>
      <c r="M6604" s="8">
        <f t="shared" si="516"/>
        <v>64.233333334559575</v>
      </c>
      <c r="N6604" s="8">
        <f t="shared" si="517"/>
        <v>3854.0000000735745</v>
      </c>
      <c r="O6604" s="18">
        <v>1</v>
      </c>
      <c r="P6604" s="6" t="s">
        <v>10891</v>
      </c>
      <c r="Q6604" s="6" t="s">
        <v>24</v>
      </c>
    </row>
    <row r="6605" spans="1:19" s="146" customFormat="1" ht="15">
      <c r="A6605" s="150" t="s">
        <v>17</v>
      </c>
      <c r="B6605" s="150" t="s">
        <v>55</v>
      </c>
      <c r="C6605" s="150" t="s">
        <v>59</v>
      </c>
      <c r="D6605" s="150" t="s">
        <v>10892</v>
      </c>
      <c r="E6605" s="150">
        <v>1</v>
      </c>
      <c r="F6605" s="150" t="s">
        <v>33</v>
      </c>
      <c r="G6605" s="150" t="s">
        <v>22</v>
      </c>
      <c r="H6605" s="151">
        <v>43342.57916666667</v>
      </c>
      <c r="I6605" s="151">
        <v>43342.411805555559</v>
      </c>
      <c r="J6605" s="4">
        <f t="shared" si="518"/>
        <v>2018</v>
      </c>
      <c r="K6605" s="4">
        <f t="shared" si="519"/>
        <v>8</v>
      </c>
      <c r="L6605" s="150">
        <f t="shared" si="520"/>
        <v>14459.99999998603</v>
      </c>
      <c r="M6605" s="148">
        <f t="shared" si="516"/>
        <v>240.99999999976717</v>
      </c>
      <c r="N6605" s="148">
        <f t="shared" si="517"/>
        <v>240.99999999976717</v>
      </c>
      <c r="O6605" s="149">
        <v>1</v>
      </c>
      <c r="P6605" s="150" t="s">
        <v>10893</v>
      </c>
      <c r="Q6605" s="150" t="s">
        <v>24</v>
      </c>
      <c r="S6605"/>
    </row>
    <row r="6606" spans="1:17" ht="15">
      <c r="A6606" s="6" t="s">
        <v>17</v>
      </c>
      <c r="B6606" s="6" t="s">
        <v>18</v>
      </c>
      <c r="C6606" s="6" t="s">
        <v>35</v>
      </c>
      <c r="D6606" s="6" t="s">
        <v>9686</v>
      </c>
      <c r="E6606" s="6">
        <v>1</v>
      </c>
      <c r="F6606" s="6" t="s">
        <v>1970</v>
      </c>
      <c r="G6606" s="6" t="s">
        <v>22</v>
      </c>
      <c r="H6606" s="7">
        <v>43438.870671296296</v>
      </c>
      <c r="I6606" s="7">
        <v>43438.705555555556</v>
      </c>
      <c r="J6606" s="4">
        <f t="shared" si="518"/>
        <v>2018</v>
      </c>
      <c r="K6606" s="4">
        <f t="shared" si="519"/>
        <v>12</v>
      </c>
      <c r="L6606" s="6">
        <f t="shared" si="520"/>
        <v>14265.999999898486</v>
      </c>
      <c r="M6606" s="8">
        <f t="shared" si="516"/>
        <v>237.76666666497476</v>
      </c>
      <c r="N6606" s="8">
        <f t="shared" si="517"/>
        <v>237.76666666497476</v>
      </c>
      <c r="O6606" s="18">
        <v>1</v>
      </c>
      <c r="P6606" s="6" t="s">
        <v>10894</v>
      </c>
      <c r="Q6606" s="6" t="s">
        <v>24</v>
      </c>
    </row>
    <row r="6607" spans="1:17" ht="15">
      <c r="A6607" s="6" t="s">
        <v>17</v>
      </c>
      <c r="B6607" s="6" t="s">
        <v>18</v>
      </c>
      <c r="C6607" s="6" t="s">
        <v>35</v>
      </c>
      <c r="D6607" s="6" t="s">
        <v>944</v>
      </c>
      <c r="E6607" s="6">
        <v>3</v>
      </c>
      <c r="F6607" s="6" t="s">
        <v>1970</v>
      </c>
      <c r="G6607" s="6" t="s">
        <v>22</v>
      </c>
      <c r="H6607" s="7">
        <v>43438.878587962965</v>
      </c>
      <c r="I6607" s="7">
        <v>43438.740972222222</v>
      </c>
      <c r="J6607" s="4">
        <f t="shared" si="518"/>
        <v>2018</v>
      </c>
      <c r="K6607" s="4">
        <f t="shared" si="519"/>
        <v>12</v>
      </c>
      <c r="L6607" s="6">
        <f t="shared" si="520"/>
        <v>11890.000000200234</v>
      </c>
      <c r="M6607" s="8">
        <f t="shared" si="516"/>
        <v>198.16666667000391</v>
      </c>
      <c r="N6607" s="8">
        <f t="shared" si="517"/>
        <v>594.50000001001172</v>
      </c>
      <c r="O6607" s="18">
        <v>1</v>
      </c>
      <c r="P6607" s="6" t="s">
        <v>10895</v>
      </c>
      <c r="Q6607" s="6" t="s">
        <v>24</v>
      </c>
    </row>
    <row r="6608" spans="1:17" ht="15">
      <c r="A6608" s="6" t="s">
        <v>17</v>
      </c>
      <c r="B6608" s="6" t="s">
        <v>18</v>
      </c>
      <c r="C6608" s="6" t="s">
        <v>35</v>
      </c>
      <c r="D6608" s="6" t="s">
        <v>2785</v>
      </c>
      <c r="E6608" s="6">
        <v>2</v>
      </c>
      <c r="F6608" s="6" t="s">
        <v>1970</v>
      </c>
      <c r="G6608" s="6" t="s">
        <v>22</v>
      </c>
      <c r="H6608" s="7">
        <v>43438.851805555554</v>
      </c>
      <c r="I6608" s="7">
        <v>43438.746296296296</v>
      </c>
      <c r="J6608" s="4">
        <f t="shared" si="518"/>
        <v>2018</v>
      </c>
      <c r="K6608" s="4">
        <f t="shared" si="519"/>
        <v>12</v>
      </c>
      <c r="L6608" s="6">
        <f t="shared" si="520"/>
        <v>9115.9999998752028</v>
      </c>
      <c r="M6608" s="8">
        <f t="shared" si="516"/>
        <v>151.93333333125338</v>
      </c>
      <c r="N6608" s="8">
        <f t="shared" si="517"/>
        <v>303.86666666250676</v>
      </c>
      <c r="O6608" s="18">
        <v>1</v>
      </c>
      <c r="P6608" s="6" t="s">
        <v>10896</v>
      </c>
      <c r="Q6608" s="6" t="s">
        <v>24</v>
      </c>
    </row>
    <row r="6609" spans="1:17" ht="15">
      <c r="A6609" s="6" t="s">
        <v>17</v>
      </c>
      <c r="B6609" s="6" t="s">
        <v>55</v>
      </c>
      <c r="C6609" s="6" t="s">
        <v>59</v>
      </c>
      <c r="D6609" s="6" t="s">
        <v>10897</v>
      </c>
      <c r="E6609" s="6">
        <v>1</v>
      </c>
      <c r="F6609" s="6" t="s">
        <v>1970</v>
      </c>
      <c r="G6609" s="6" t="s">
        <v>22</v>
      </c>
      <c r="H6609" s="7">
        <v>43439.606979166667</v>
      </c>
      <c r="I6609" s="7">
        <v>43439.388888888891</v>
      </c>
      <c r="J6609" s="4">
        <f t="shared" si="518"/>
        <v>2018</v>
      </c>
      <c r="K6609" s="4">
        <f t="shared" si="519"/>
        <v>12</v>
      </c>
      <c r="L6609" s="6">
        <f t="shared" si="520"/>
        <v>18842.999999877065</v>
      </c>
      <c r="M6609" s="8">
        <f t="shared" si="516"/>
        <v>314.04999999795109</v>
      </c>
      <c r="N6609" s="8">
        <f t="shared" si="517"/>
        <v>314.04999999795109</v>
      </c>
      <c r="O6609" s="18">
        <v>1</v>
      </c>
      <c r="P6609" s="6" t="s">
        <v>10898</v>
      </c>
      <c r="Q6609" s="6" t="s">
        <v>24</v>
      </c>
    </row>
    <row r="6610" spans="1:17" ht="15">
      <c r="A6610" s="6" t="s">
        <v>17</v>
      </c>
      <c r="B6610" s="6" t="s">
        <v>18</v>
      </c>
      <c r="C6610" s="6" t="s">
        <v>19</v>
      </c>
      <c r="D6610" s="6" t="s">
        <v>223</v>
      </c>
      <c r="E6610" s="6">
        <v>33</v>
      </c>
      <c r="F6610" s="6" t="s">
        <v>1970</v>
      </c>
      <c r="G6610" s="6" t="s">
        <v>22</v>
      </c>
      <c r="H6610" s="7">
        <v>43440.453553240739</v>
      </c>
      <c r="I6610" s="7">
        <v>43439.647222222222</v>
      </c>
      <c r="J6610" s="4">
        <f t="shared" si="518"/>
        <v>2018</v>
      </c>
      <c r="K6610" s="4">
        <f t="shared" si="519"/>
        <v>12</v>
      </c>
      <c r="L6610" s="6">
        <f t="shared" si="520"/>
        <v>69666.999999876134</v>
      </c>
      <c r="M6610" s="8">
        <f t="shared" si="516"/>
        <v>1161.1166666646022</v>
      </c>
      <c r="N6610" s="8">
        <f t="shared" si="517"/>
        <v>38316.849999931874</v>
      </c>
      <c r="O6610" s="18">
        <v>1</v>
      </c>
      <c r="P6610" s="6" t="s">
        <v>10899</v>
      </c>
      <c r="Q6610" s="6" t="s">
        <v>24</v>
      </c>
    </row>
    <row r="6611" spans="1:17" ht="15">
      <c r="A6611" s="6" t="s">
        <v>29</v>
      </c>
      <c r="B6611" s="6" t="s">
        <v>30</v>
      </c>
      <c r="C6611" s="6" t="s">
        <v>83</v>
      </c>
      <c r="D6611" s="6" t="s">
        <v>10900</v>
      </c>
      <c r="E6611" s="6">
        <v>1</v>
      </c>
      <c r="F6611" s="6" t="s">
        <v>472</v>
      </c>
      <c r="G6611" s="6" t="s">
        <v>22</v>
      </c>
      <c r="H6611" s="7">
        <v>43440.560416666667</v>
      </c>
      <c r="I6611" s="7">
        <v>43440.451388888891</v>
      </c>
      <c r="J6611" s="4">
        <f t="shared" si="518"/>
        <v>2018</v>
      </c>
      <c r="K6611" s="4">
        <f t="shared" si="519"/>
        <v>12</v>
      </c>
      <c r="L6611" s="6">
        <f t="shared" si="520"/>
        <v>9419.9999999022111</v>
      </c>
      <c r="M6611" s="8">
        <f t="shared" si="516"/>
        <v>156.99999999837019</v>
      </c>
      <c r="N6611" s="8">
        <f t="shared" si="517"/>
        <v>156.99999999837019</v>
      </c>
      <c r="O6611" s="18">
        <v>1</v>
      </c>
      <c r="P6611" s="6" t="s">
        <v>10901</v>
      </c>
      <c r="Q6611" s="6" t="s">
        <v>24</v>
      </c>
    </row>
    <row r="6612" spans="1:17" ht="15">
      <c r="A6612" s="6" t="s">
        <v>17</v>
      </c>
      <c r="B6612" s="6" t="s">
        <v>18</v>
      </c>
      <c r="C6612" s="6" t="s">
        <v>19</v>
      </c>
      <c r="D6612" s="6" t="s">
        <v>770</v>
      </c>
      <c r="E6612" s="6">
        <v>89</v>
      </c>
      <c r="F6612" s="6" t="s">
        <v>1970</v>
      </c>
      <c r="G6612" s="6" t="s">
        <v>22</v>
      </c>
      <c r="H6612" s="7">
        <v>43440.549097222225</v>
      </c>
      <c r="I6612" s="7">
        <v>43440.515636574077</v>
      </c>
      <c r="J6612" s="4">
        <f t="shared" si="518"/>
        <v>2018</v>
      </c>
      <c r="K6612" s="4">
        <f t="shared" si="519"/>
        <v>12</v>
      </c>
      <c r="L6612" s="6">
        <f t="shared" si="520"/>
        <v>2891.0000000149012</v>
      </c>
      <c r="M6612" s="8">
        <f t="shared" si="516"/>
        <v>48.183333333581686</v>
      </c>
      <c r="N6612" s="8">
        <f t="shared" si="517"/>
        <v>4288.3166666887701</v>
      </c>
      <c r="O6612" s="18">
        <v>1</v>
      </c>
      <c r="P6612" s="6" t="s">
        <v>10902</v>
      </c>
      <c r="Q6612" s="6" t="s">
        <v>24</v>
      </c>
    </row>
    <row r="6613" spans="1:17" ht="15">
      <c r="A6613" s="6" t="s">
        <v>17</v>
      </c>
      <c r="B6613" s="6" t="s">
        <v>55</v>
      </c>
      <c r="C6613" s="6" t="s">
        <v>59</v>
      </c>
      <c r="D6613" s="6" t="s">
        <v>10903</v>
      </c>
      <c r="E6613" s="6">
        <v>3</v>
      </c>
      <c r="F6613" s="6" t="s">
        <v>33</v>
      </c>
      <c r="G6613" s="6" t="s">
        <v>22</v>
      </c>
      <c r="H6613" s="7">
        <v>43342.57675925926</v>
      </c>
      <c r="I6613" s="7">
        <v>43342.494444444441</v>
      </c>
      <c r="J6613" s="4">
        <f t="shared" si="518"/>
        <v>2018</v>
      </c>
      <c r="K6613" s="4">
        <f t="shared" si="519"/>
        <v>8</v>
      </c>
      <c r="L6613" s="6">
        <f t="shared" si="520"/>
        <v>7112.0000003837049</v>
      </c>
      <c r="M6613" s="8">
        <f t="shared" si="516"/>
        <v>118.53333333972842</v>
      </c>
      <c r="N6613" s="8">
        <f t="shared" si="517"/>
        <v>355.60000001918525</v>
      </c>
      <c r="O6613" s="18">
        <v>1</v>
      </c>
      <c r="P6613" s="6" t="s">
        <v>10904</v>
      </c>
      <c r="Q6613" s="6" t="s">
        <v>24</v>
      </c>
    </row>
    <row r="6614" spans="1:17" ht="15">
      <c r="A6614" s="6" t="s">
        <v>17</v>
      </c>
      <c r="B6614" s="6" t="s">
        <v>41</v>
      </c>
      <c r="C6614" s="6" t="s">
        <v>42</v>
      </c>
      <c r="D6614" s="6" t="s">
        <v>2781</v>
      </c>
      <c r="E6614" s="6">
        <v>1</v>
      </c>
      <c r="F6614" s="6" t="s">
        <v>1970</v>
      </c>
      <c r="G6614" s="6" t="s">
        <v>22</v>
      </c>
      <c r="H6614" s="7">
        <v>43440.601064814815</v>
      </c>
      <c r="I6614" s="7">
        <v>43440.544444444444</v>
      </c>
      <c r="J6614" s="4">
        <f t="shared" si="518"/>
        <v>2018</v>
      </c>
      <c r="K6614" s="4">
        <f t="shared" si="519"/>
        <v>12</v>
      </c>
      <c r="L6614" s="6">
        <f t="shared" si="520"/>
        <v>4892.0000000623986</v>
      </c>
      <c r="M6614" s="8">
        <f t="shared" si="516"/>
        <v>81.53333333437331</v>
      </c>
      <c r="N6614" s="8">
        <f t="shared" si="517"/>
        <v>81.53333333437331</v>
      </c>
      <c r="O6614" s="18">
        <v>1</v>
      </c>
      <c r="P6614" s="6" t="s">
        <v>10905</v>
      </c>
      <c r="Q6614" s="6" t="s">
        <v>24</v>
      </c>
    </row>
    <row r="6615" spans="1:17" ht="15">
      <c r="A6615" s="6" t="s">
        <v>17</v>
      </c>
      <c r="B6615" s="6" t="s">
        <v>18</v>
      </c>
      <c r="C6615" s="6" t="s">
        <v>35</v>
      </c>
      <c r="D6615" s="6" t="s">
        <v>10906</v>
      </c>
      <c r="E6615" s="6">
        <v>1</v>
      </c>
      <c r="F6615" s="6" t="s">
        <v>1970</v>
      </c>
      <c r="G6615" s="6" t="s">
        <v>22</v>
      </c>
      <c r="H6615" s="7">
        <v>43440.677604166667</v>
      </c>
      <c r="I6615" s="7">
        <v>43440.577777777777</v>
      </c>
      <c r="J6615" s="4">
        <f t="shared" si="518"/>
        <v>2018</v>
      </c>
      <c r="K6615" s="4">
        <f t="shared" si="519"/>
        <v>12</v>
      </c>
      <c r="L6615" s="6">
        <f t="shared" si="520"/>
        <v>8625.0000001396984</v>
      </c>
      <c r="M6615" s="8">
        <f t="shared" si="516"/>
        <v>143.75000000232831</v>
      </c>
      <c r="N6615" s="8">
        <f t="shared" si="517"/>
        <v>143.75000000232831</v>
      </c>
      <c r="O6615" s="18">
        <v>1</v>
      </c>
      <c r="P6615" s="6" t="s">
        <v>10907</v>
      </c>
      <c r="Q6615" s="6" t="s">
        <v>24</v>
      </c>
    </row>
    <row r="6616" spans="1:17" ht="15">
      <c r="A6616" s="6" t="s">
        <v>17</v>
      </c>
      <c r="B6616" s="6" t="s">
        <v>18</v>
      </c>
      <c r="C6616" s="6" t="s">
        <v>35</v>
      </c>
      <c r="D6616" s="6" t="s">
        <v>436</v>
      </c>
      <c r="E6616" s="6">
        <v>67</v>
      </c>
      <c r="F6616" s="6" t="s">
        <v>1970</v>
      </c>
      <c r="G6616" s="6" t="s">
        <v>22</v>
      </c>
      <c r="H6616" s="7">
        <v>43440.623877314814</v>
      </c>
      <c r="I6616" s="7">
        <v>43440.584722222222</v>
      </c>
      <c r="J6616" s="4">
        <f t="shared" si="518"/>
        <v>2018</v>
      </c>
      <c r="K6616" s="4">
        <f t="shared" si="519"/>
        <v>12</v>
      </c>
      <c r="L6616" s="6">
        <f t="shared" si="520"/>
        <v>3382.9999999841675</v>
      </c>
      <c r="M6616" s="8">
        <f t="shared" si="516"/>
        <v>56.383333333069459</v>
      </c>
      <c r="N6616" s="8">
        <f t="shared" si="517"/>
        <v>3777.6833333156537</v>
      </c>
      <c r="O6616" s="18">
        <v>1</v>
      </c>
      <c r="P6616" s="6" t="s">
        <v>10908</v>
      </c>
      <c r="Q6616" s="6" t="s">
        <v>24</v>
      </c>
    </row>
    <row r="6617" spans="1:17" ht="15">
      <c r="A6617" s="6" t="s">
        <v>17</v>
      </c>
      <c r="B6617" s="6" t="s">
        <v>41</v>
      </c>
      <c r="C6617" s="6" t="s">
        <v>42</v>
      </c>
      <c r="D6617" s="6" t="s">
        <v>10909</v>
      </c>
      <c r="E6617" s="6">
        <v>1</v>
      </c>
      <c r="F6617" s="6" t="s">
        <v>1970</v>
      </c>
      <c r="G6617" s="6" t="s">
        <v>22</v>
      </c>
      <c r="H6617" s="7">
        <v>43440.647696759261</v>
      </c>
      <c r="I6617" s="7">
        <v>43440.614583333336</v>
      </c>
      <c r="J6617" s="4">
        <f t="shared" si="518"/>
        <v>2018</v>
      </c>
      <c r="K6617" s="4">
        <f t="shared" si="519"/>
        <v>12</v>
      </c>
      <c r="L6617" s="6">
        <f t="shared" si="520"/>
        <v>2860.9999999171123</v>
      </c>
      <c r="M6617" s="8">
        <f t="shared" si="516"/>
        <v>47.683333331951872</v>
      </c>
      <c r="N6617" s="8">
        <f t="shared" si="517"/>
        <v>47.683333331951872</v>
      </c>
      <c r="O6617" s="18">
        <v>1</v>
      </c>
      <c r="P6617" s="6" t="s">
        <v>10910</v>
      </c>
      <c r="Q6617" s="6" t="s">
        <v>24</v>
      </c>
    </row>
    <row r="6618" spans="1:17" ht="15">
      <c r="A6618" s="6" t="s">
        <v>17</v>
      </c>
      <c r="B6618" s="6" t="s">
        <v>18</v>
      </c>
      <c r="C6618" s="6" t="s">
        <v>25</v>
      </c>
      <c r="D6618" s="6" t="s">
        <v>10911</v>
      </c>
      <c r="E6618" s="6">
        <v>1</v>
      </c>
      <c r="F6618" s="6" t="s">
        <v>33</v>
      </c>
      <c r="G6618" s="6" t="s">
        <v>22</v>
      </c>
      <c r="H6618" s="7">
        <v>43349.206817129627</v>
      </c>
      <c r="I6618" s="7">
        <v>43349.142361111109</v>
      </c>
      <c r="J6618" s="4">
        <f t="shared" si="518"/>
        <v>2018</v>
      </c>
      <c r="K6618" s="4">
        <f t="shared" si="519"/>
        <v>9</v>
      </c>
      <c r="L6618" s="6">
        <f t="shared" si="520"/>
        <v>5568.9999999012798</v>
      </c>
      <c r="M6618" s="8">
        <f t="shared" si="516"/>
        <v>92.81666666502133</v>
      </c>
      <c r="N6618" s="8">
        <f t="shared" si="517"/>
        <v>92.81666666502133</v>
      </c>
      <c r="O6618" s="18">
        <v>1</v>
      </c>
      <c r="P6618" s="6" t="s">
        <v>10912</v>
      </c>
      <c r="Q6618" s="6" t="s">
        <v>24</v>
      </c>
    </row>
    <row r="6619" spans="1:17" ht="15">
      <c r="A6619" s="6" t="s">
        <v>17</v>
      </c>
      <c r="B6619" s="6" t="s">
        <v>41</v>
      </c>
      <c r="C6619" s="6" t="s">
        <v>42</v>
      </c>
      <c r="D6619" s="6" t="s">
        <v>10913</v>
      </c>
      <c r="E6619" s="6">
        <v>1</v>
      </c>
      <c r="F6619" s="6" t="s">
        <v>1970</v>
      </c>
      <c r="G6619" s="6" t="s">
        <v>22</v>
      </c>
      <c r="H6619" s="7">
        <v>43441.603981481479</v>
      </c>
      <c r="I6619" s="7">
        <v>43441.440810185188</v>
      </c>
      <c r="J6619" s="4">
        <f t="shared" si="518"/>
        <v>2018</v>
      </c>
      <c r="K6619" s="4">
        <f t="shared" si="519"/>
        <v>12</v>
      </c>
      <c r="L6619" s="6">
        <f t="shared" si="520"/>
        <v>14097.999999602325</v>
      </c>
      <c r="M6619" s="8">
        <f t="shared" si="516"/>
        <v>234.96666666003875</v>
      </c>
      <c r="N6619" s="8">
        <f t="shared" si="517"/>
        <v>234.96666666003875</v>
      </c>
      <c r="O6619" s="18">
        <v>1</v>
      </c>
      <c r="P6619" s="6" t="s">
        <v>10914</v>
      </c>
      <c r="Q6619" s="6" t="s">
        <v>24</v>
      </c>
    </row>
    <row r="6620" spans="1:17" ht="15">
      <c r="A6620" s="6" t="s">
        <v>17</v>
      </c>
      <c r="B6620" s="6" t="s">
        <v>41</v>
      </c>
      <c r="C6620" s="6" t="s">
        <v>42</v>
      </c>
      <c r="D6620" s="6" t="s">
        <v>10915</v>
      </c>
      <c r="E6620" s="6">
        <v>1</v>
      </c>
      <c r="F6620" s="6" t="s">
        <v>1970</v>
      </c>
      <c r="G6620" s="6" t="s">
        <v>22</v>
      </c>
      <c r="H6620" s="7">
        <v>43441.494467592594</v>
      </c>
      <c r="I6620" s="7">
        <v>43441.440972222219</v>
      </c>
      <c r="J6620" s="4">
        <f t="shared" si="518"/>
        <v>2018</v>
      </c>
      <c r="K6620" s="4">
        <f t="shared" si="519"/>
        <v>12</v>
      </c>
      <c r="L6620" s="6">
        <f t="shared" si="520"/>
        <v>4622.0000004395843</v>
      </c>
      <c r="M6620" s="8">
        <f t="shared" si="516"/>
        <v>77.033333340659738</v>
      </c>
      <c r="N6620" s="8">
        <f t="shared" si="517"/>
        <v>77.033333340659738</v>
      </c>
      <c r="O6620" s="18">
        <v>1</v>
      </c>
      <c r="P6620" s="6" t="s">
        <v>10916</v>
      </c>
      <c r="Q6620" s="6" t="s">
        <v>24</v>
      </c>
    </row>
    <row r="6621" spans="1:17" ht="15">
      <c r="A6621" s="6" t="s">
        <v>17</v>
      </c>
      <c r="B6621" s="6" t="s">
        <v>55</v>
      </c>
      <c r="C6621" s="6" t="s">
        <v>56</v>
      </c>
      <c r="D6621" s="6" t="s">
        <v>9070</v>
      </c>
      <c r="E6621" s="6">
        <v>1</v>
      </c>
      <c r="F6621" s="6" t="s">
        <v>1970</v>
      </c>
      <c r="G6621" s="6" t="s">
        <v>22</v>
      </c>
      <c r="H6621" s="7">
        <v>43441.544791666667</v>
      </c>
      <c r="I6621" s="7">
        <v>43441.449999999997</v>
      </c>
      <c r="J6621" s="4">
        <f t="shared" si="518"/>
        <v>2018</v>
      </c>
      <c r="K6621" s="4">
        <f t="shared" si="519"/>
        <v>12</v>
      </c>
      <c r="L6621" s="6">
        <f t="shared" si="520"/>
        <v>8190.0000002933666</v>
      </c>
      <c r="M6621" s="8">
        <f t="shared" si="516"/>
        <v>136.50000000488944</v>
      </c>
      <c r="N6621" s="8">
        <f t="shared" si="517"/>
        <v>136.50000000488944</v>
      </c>
      <c r="O6621" s="18">
        <v>1</v>
      </c>
      <c r="P6621" s="6" t="s">
        <v>10917</v>
      </c>
      <c r="Q6621" s="6" t="s">
        <v>24</v>
      </c>
    </row>
    <row r="6622" spans="1:17" ht="15">
      <c r="A6622" s="6" t="s">
        <v>17</v>
      </c>
      <c r="B6622" s="6" t="s">
        <v>18</v>
      </c>
      <c r="C6622" s="6" t="s">
        <v>35</v>
      </c>
      <c r="D6622" s="6" t="s">
        <v>10918</v>
      </c>
      <c r="E6622" s="6">
        <v>1</v>
      </c>
      <c r="F6622" s="6" t="s">
        <v>1970</v>
      </c>
      <c r="G6622" s="6" t="s">
        <v>22</v>
      </c>
      <c r="H6622" s="7">
        <v>43441.649224537039</v>
      </c>
      <c r="I6622" s="7">
        <v>43441.499942129631</v>
      </c>
      <c r="J6622" s="4">
        <f t="shared" si="518"/>
        <v>2018</v>
      </c>
      <c r="K6622" s="4">
        <f t="shared" si="519"/>
        <v>12</v>
      </c>
      <c r="L6622" s="6">
        <f t="shared" si="520"/>
        <v>12898.00000009127</v>
      </c>
      <c r="M6622" s="8">
        <f t="shared" si="516"/>
        <v>214.96666666818783</v>
      </c>
      <c r="N6622" s="8">
        <f t="shared" si="517"/>
        <v>214.96666666818783</v>
      </c>
      <c r="O6622" s="18">
        <v>1</v>
      </c>
      <c r="P6622" s="6" t="s">
        <v>10919</v>
      </c>
      <c r="Q6622" s="6" t="s">
        <v>24</v>
      </c>
    </row>
    <row r="6623" spans="1:17" ht="15">
      <c r="A6623" s="6" t="s">
        <v>17</v>
      </c>
      <c r="B6623" s="6" t="s">
        <v>18</v>
      </c>
      <c r="C6623" s="6" t="s">
        <v>19</v>
      </c>
      <c r="D6623" s="6" t="s">
        <v>223</v>
      </c>
      <c r="E6623" s="6">
        <v>33</v>
      </c>
      <c r="F6623" s="6" t="s">
        <v>1970</v>
      </c>
      <c r="G6623" s="6" t="s">
        <v>22</v>
      </c>
      <c r="H6623" s="7">
        <v>43441.650138888886</v>
      </c>
      <c r="I6623" s="7">
        <v>43441.590277777781</v>
      </c>
      <c r="J6623" s="4">
        <f t="shared" si="518"/>
        <v>2018</v>
      </c>
      <c r="K6623" s="4">
        <f t="shared" si="519"/>
        <v>12</v>
      </c>
      <c r="L6623" s="6">
        <f t="shared" si="520"/>
        <v>5171.9999995082617</v>
      </c>
      <c r="M6623" s="8">
        <f t="shared" si="516"/>
        <v>86.199999991804361</v>
      </c>
      <c r="N6623" s="8">
        <f t="shared" si="517"/>
        <v>2844.5999997295439</v>
      </c>
      <c r="O6623" s="18">
        <v>1</v>
      </c>
      <c r="P6623" s="6" t="s">
        <v>10920</v>
      </c>
      <c r="Q6623" s="6" t="s">
        <v>24</v>
      </c>
    </row>
    <row r="6624" spans="1:17" ht="15">
      <c r="A6624" s="6" t="s">
        <v>17</v>
      </c>
      <c r="B6624" s="6" t="s">
        <v>41</v>
      </c>
      <c r="C6624" s="6" t="s">
        <v>62</v>
      </c>
      <c r="D6624" s="6" t="s">
        <v>753</v>
      </c>
      <c r="E6624" s="6">
        <v>9</v>
      </c>
      <c r="F6624" s="6" t="s">
        <v>1970</v>
      </c>
      <c r="G6624" s="6" t="s">
        <v>22</v>
      </c>
      <c r="H6624" s="7">
        <v>43442.655300925922</v>
      </c>
      <c r="I6624" s="7">
        <v>43442.563888888886</v>
      </c>
      <c r="J6624" s="4">
        <f t="shared" si="518"/>
        <v>2018</v>
      </c>
      <c r="K6624" s="4">
        <f t="shared" si="519"/>
        <v>12</v>
      </c>
      <c r="L6624" s="6">
        <f t="shared" si="520"/>
        <v>7897.9999999282882</v>
      </c>
      <c r="M6624" s="8">
        <f t="shared" si="516"/>
        <v>131.63333333213814</v>
      </c>
      <c r="N6624" s="8">
        <f t="shared" si="517"/>
        <v>1184.6999999892432</v>
      </c>
      <c r="O6624" s="18">
        <v>1</v>
      </c>
      <c r="P6624" s="6" t="s">
        <v>10921</v>
      </c>
      <c r="Q6624" s="6" t="s">
        <v>24</v>
      </c>
    </row>
    <row r="6625" spans="1:17" ht="15">
      <c r="A6625" s="6" t="s">
        <v>17</v>
      </c>
      <c r="B6625" s="6" t="s">
        <v>55</v>
      </c>
      <c r="C6625" s="6" t="s">
        <v>59</v>
      </c>
      <c r="D6625" s="6" t="s">
        <v>346</v>
      </c>
      <c r="E6625" s="6">
        <v>40</v>
      </c>
      <c r="F6625" s="6" t="s">
        <v>1970</v>
      </c>
      <c r="G6625" s="6" t="s">
        <v>22</v>
      </c>
      <c r="H6625" s="7">
        <v>43442.716782407406</v>
      </c>
      <c r="I6625" s="7">
        <v>43442.677777777775</v>
      </c>
      <c r="J6625" s="4">
        <f t="shared" si="518"/>
        <v>2018</v>
      </c>
      <c r="K6625" s="4">
        <f t="shared" si="519"/>
        <v>12</v>
      </c>
      <c r="L6625" s="6">
        <f t="shared" si="520"/>
        <v>3370.0000000884756</v>
      </c>
      <c r="M6625" s="8">
        <f t="shared" si="516"/>
        <v>56.166666668141261</v>
      </c>
      <c r="N6625" s="8">
        <f t="shared" si="517"/>
        <v>2246.6666667256504</v>
      </c>
      <c r="O6625" s="18">
        <v>1</v>
      </c>
      <c r="P6625" s="6" t="s">
        <v>10922</v>
      </c>
      <c r="Q6625" s="6" t="s">
        <v>24</v>
      </c>
    </row>
    <row r="6626" spans="1:17" ht="15">
      <c r="A6626" s="6" t="s">
        <v>17</v>
      </c>
      <c r="B6626" s="6" t="s">
        <v>41</v>
      </c>
      <c r="C6626" s="6" t="s">
        <v>42</v>
      </c>
      <c r="D6626" s="6" t="s">
        <v>2696</v>
      </c>
      <c r="E6626" s="6">
        <v>2</v>
      </c>
      <c r="F6626" s="6" t="s">
        <v>1970</v>
      </c>
      <c r="G6626" s="6" t="s">
        <v>22</v>
      </c>
      <c r="H6626" s="7">
        <v>43442.765439814815</v>
      </c>
      <c r="I6626" s="7">
        <v>43442.688194444447</v>
      </c>
      <c r="J6626" s="4">
        <f t="shared" si="518"/>
        <v>2018</v>
      </c>
      <c r="K6626" s="4">
        <f t="shared" si="519"/>
        <v>12</v>
      </c>
      <c r="L6626" s="6">
        <f t="shared" si="520"/>
        <v>6673.9999998360872</v>
      </c>
      <c r="M6626" s="8">
        <f t="shared" si="516"/>
        <v>111.23333333060145</v>
      </c>
      <c r="N6626" s="8">
        <f t="shared" si="517"/>
        <v>222.46666666120291</v>
      </c>
      <c r="O6626" s="18">
        <v>1</v>
      </c>
      <c r="P6626" s="6" t="s">
        <v>10923</v>
      </c>
      <c r="Q6626" s="6" t="s">
        <v>24</v>
      </c>
    </row>
    <row r="6627" spans="1:17" ht="15">
      <c r="A6627" s="6" t="s">
        <v>17</v>
      </c>
      <c r="B6627" s="6" t="s">
        <v>18</v>
      </c>
      <c r="C6627" s="6" t="s">
        <v>38</v>
      </c>
      <c r="D6627" s="6" t="s">
        <v>1738</v>
      </c>
      <c r="E6627" s="6">
        <v>23</v>
      </c>
      <c r="F6627" s="6" t="s">
        <v>1970</v>
      </c>
      <c r="G6627" s="6" t="s">
        <v>22</v>
      </c>
      <c r="H6627" s="7">
        <v>43442.734976851854</v>
      </c>
      <c r="I6627" s="7">
        <v>43442.717881944445</v>
      </c>
      <c r="J6627" s="4">
        <f t="shared" si="518"/>
        <v>2018</v>
      </c>
      <c r="K6627" s="4">
        <f t="shared" si="519"/>
        <v>12</v>
      </c>
      <c r="L6627" s="6">
        <f t="shared" si="520"/>
        <v>1477.000000141561</v>
      </c>
      <c r="M6627" s="8">
        <f t="shared" si="516"/>
        <v>24.616666669026017</v>
      </c>
      <c r="N6627" s="8">
        <f t="shared" si="517"/>
        <v>566.1833333875984</v>
      </c>
      <c r="O6627" s="18">
        <v>1</v>
      </c>
      <c r="P6627" s="6" t="s">
        <v>10924</v>
      </c>
      <c r="Q6627" s="6" t="s">
        <v>24</v>
      </c>
    </row>
    <row r="6628" spans="1:17" ht="15">
      <c r="A6628" s="6" t="s">
        <v>17</v>
      </c>
      <c r="B6628" s="6" t="s">
        <v>18</v>
      </c>
      <c r="C6628" s="6" t="s">
        <v>35</v>
      </c>
      <c r="D6628" s="6" t="s">
        <v>1536</v>
      </c>
      <c r="E6628" s="6">
        <v>153</v>
      </c>
      <c r="F6628" s="6" t="s">
        <v>1970</v>
      </c>
      <c r="G6628" s="6" t="s">
        <v>22</v>
      </c>
      <c r="H6628" s="7">
        <v>43443.31150462963</v>
      </c>
      <c r="I6628" s="7">
        <v>43443.205578703702</v>
      </c>
      <c r="J6628" s="4">
        <f t="shared" si="518"/>
        <v>2018</v>
      </c>
      <c r="K6628" s="4">
        <f t="shared" si="519"/>
        <v>12</v>
      </c>
      <c r="L6628" s="6">
        <f t="shared" si="520"/>
        <v>9152.000000118278</v>
      </c>
      <c r="M6628" s="8">
        <f t="shared" si="516"/>
        <v>152.53333333530463</v>
      </c>
      <c r="N6628" s="8">
        <f t="shared" si="517"/>
        <v>23337.600000301609</v>
      </c>
      <c r="O6628" s="18">
        <v>1</v>
      </c>
      <c r="P6628" s="6" t="s">
        <v>10925</v>
      </c>
      <c r="Q6628" s="6" t="s">
        <v>24</v>
      </c>
    </row>
    <row r="6629" spans="1:17" ht="15">
      <c r="A6629" s="6" t="s">
        <v>29</v>
      </c>
      <c r="B6629" s="6" t="s">
        <v>94</v>
      </c>
      <c r="C6629" s="6" t="s">
        <v>95</v>
      </c>
      <c r="D6629" s="6" t="s">
        <v>10926</v>
      </c>
      <c r="E6629" s="6">
        <v>6</v>
      </c>
      <c r="F6629" s="6" t="s">
        <v>85</v>
      </c>
      <c r="G6629" s="6" t="s">
        <v>22</v>
      </c>
      <c r="H6629" s="7">
        <v>43443.406481481485</v>
      </c>
      <c r="I6629" s="7">
        <v>43443.238969907405</v>
      </c>
      <c r="J6629" s="4">
        <f t="shared" si="518"/>
        <v>2018</v>
      </c>
      <c r="K6629" s="4">
        <f t="shared" si="519"/>
        <v>12</v>
      </c>
      <c r="L6629" s="6">
        <f t="shared" si="520"/>
        <v>14473.000000510365</v>
      </c>
      <c r="M6629" s="8">
        <f t="shared" si="516"/>
        <v>241.21666667517275</v>
      </c>
      <c r="N6629" s="8">
        <f t="shared" si="517"/>
        <v>1447.3000000510365</v>
      </c>
      <c r="O6629" s="18">
        <v>1</v>
      </c>
      <c r="P6629" s="6" t="s">
        <v>10927</v>
      </c>
      <c r="Q6629" s="6" t="s">
        <v>24</v>
      </c>
    </row>
    <row r="6630" spans="1:17" ht="15">
      <c r="A6630" s="6" t="s">
        <v>17</v>
      </c>
      <c r="B6630" s="6" t="s">
        <v>18</v>
      </c>
      <c r="C6630" s="6" t="s">
        <v>35</v>
      </c>
      <c r="D6630" s="6" t="s">
        <v>8969</v>
      </c>
      <c r="E6630" s="6">
        <v>6</v>
      </c>
      <c r="F6630" s="6" t="s">
        <v>1970</v>
      </c>
      <c r="G6630" s="6" t="s">
        <v>22</v>
      </c>
      <c r="H6630" s="7">
        <v>43443.364537037036</v>
      </c>
      <c r="I6630" s="7">
        <v>43443.241724537038</v>
      </c>
      <c r="J6630" s="4">
        <f t="shared" si="518"/>
        <v>2018</v>
      </c>
      <c r="K6630" s="4">
        <f t="shared" si="519"/>
        <v>12</v>
      </c>
      <c r="L6630" s="6">
        <f t="shared" si="520"/>
        <v>10610.99999982398</v>
      </c>
      <c r="M6630" s="8">
        <f t="shared" si="516"/>
        <v>176.84999999706633</v>
      </c>
      <c r="N6630" s="8">
        <f t="shared" si="517"/>
        <v>1061.099999982398</v>
      </c>
      <c r="O6630" s="18">
        <v>1</v>
      </c>
      <c r="P6630" s="6" t="s">
        <v>10928</v>
      </c>
      <c r="Q6630" s="6" t="s">
        <v>24</v>
      </c>
    </row>
    <row r="6631" spans="1:17" ht="15">
      <c r="A6631" s="6" t="s">
        <v>17</v>
      </c>
      <c r="B6631" s="6" t="s">
        <v>18</v>
      </c>
      <c r="C6631" s="6" t="s">
        <v>35</v>
      </c>
      <c r="D6631" s="6" t="s">
        <v>9707</v>
      </c>
      <c r="E6631" s="6">
        <v>2</v>
      </c>
      <c r="F6631" s="6" t="s">
        <v>1970</v>
      </c>
      <c r="G6631" s="6" t="s">
        <v>22</v>
      </c>
      <c r="H6631" s="7">
        <v>43443.516238425924</v>
      </c>
      <c r="I6631" s="7">
        <v>43443.435208333336</v>
      </c>
      <c r="J6631" s="4">
        <f t="shared" si="518"/>
        <v>2018</v>
      </c>
      <c r="K6631" s="4">
        <f t="shared" si="519"/>
        <v>12</v>
      </c>
      <c r="L6631" s="6">
        <f t="shared" si="520"/>
        <v>7000.9999995818362</v>
      </c>
      <c r="M6631" s="8">
        <f t="shared" si="516"/>
        <v>116.68333332636394</v>
      </c>
      <c r="N6631" s="8">
        <f t="shared" si="517"/>
        <v>233.36666665272787</v>
      </c>
      <c r="O6631" s="18">
        <v>1</v>
      </c>
      <c r="P6631" s="6" t="s">
        <v>10929</v>
      </c>
      <c r="Q6631" s="6" t="s">
        <v>24</v>
      </c>
    </row>
    <row r="6632" spans="1:17" ht="15">
      <c r="A6632" s="6" t="s">
        <v>17</v>
      </c>
      <c r="B6632" s="6" t="s">
        <v>18</v>
      </c>
      <c r="C6632" s="6" t="s">
        <v>19</v>
      </c>
      <c r="D6632" s="6" t="s">
        <v>696</v>
      </c>
      <c r="E6632" s="6">
        <v>338</v>
      </c>
      <c r="F6632" s="6" t="s">
        <v>1970</v>
      </c>
      <c r="G6632" s="6" t="s">
        <v>22</v>
      </c>
      <c r="H6632" s="7">
        <v>43443.803530092591</v>
      </c>
      <c r="I6632" s="7">
        <v>43443.697789351849</v>
      </c>
      <c r="J6632" s="4">
        <f t="shared" si="518"/>
        <v>2018</v>
      </c>
      <c r="K6632" s="4">
        <f t="shared" si="519"/>
        <v>12</v>
      </c>
      <c r="L6632" s="6">
        <f t="shared" si="520"/>
        <v>9136.0000001499429</v>
      </c>
      <c r="M6632" s="8">
        <f t="shared" si="516"/>
        <v>152.26666666916572</v>
      </c>
      <c r="N6632" s="8">
        <f t="shared" si="517"/>
        <v>51466.133334178012</v>
      </c>
      <c r="O6632" s="18">
        <v>1</v>
      </c>
      <c r="P6632" s="6" t="s">
        <v>10930</v>
      </c>
      <c r="Q6632" s="6" t="s">
        <v>24</v>
      </c>
    </row>
    <row r="6633" spans="1:17" ht="15">
      <c r="A6633" s="6" t="s">
        <v>17</v>
      </c>
      <c r="B6633" s="6" t="s">
        <v>18</v>
      </c>
      <c r="C6633" s="6" t="s">
        <v>38</v>
      </c>
      <c r="D6633" s="6" t="s">
        <v>10931</v>
      </c>
      <c r="E6633" s="6">
        <v>1</v>
      </c>
      <c r="F6633" s="6" t="s">
        <v>1970</v>
      </c>
      <c r="G6633" s="6" t="s">
        <v>22</v>
      </c>
      <c r="H6633" s="7">
        <v>43443.820416666669</v>
      </c>
      <c r="I6633" s="7">
        <v>43443.798414351855</v>
      </c>
      <c r="J6633" s="4">
        <f t="shared" si="518"/>
        <v>2018</v>
      </c>
      <c r="K6633" s="4">
        <f t="shared" si="519"/>
        <v>12</v>
      </c>
      <c r="L6633" s="6">
        <f t="shared" si="520"/>
        <v>1900.9999999310821</v>
      </c>
      <c r="M6633" s="8">
        <f t="shared" si="516"/>
        <v>31.683333332184702</v>
      </c>
      <c r="N6633" s="8">
        <f t="shared" si="517"/>
        <v>31.683333332184702</v>
      </c>
      <c r="O6633" s="18">
        <v>1</v>
      </c>
      <c r="P6633" s="6" t="s">
        <v>10932</v>
      </c>
      <c r="Q6633" s="6" t="s">
        <v>24</v>
      </c>
    </row>
    <row r="6634" spans="1:17" ht="15">
      <c r="A6634" s="6" t="s">
        <v>17</v>
      </c>
      <c r="B6634" s="6" t="s">
        <v>41</v>
      </c>
      <c r="C6634" s="6" t="s">
        <v>62</v>
      </c>
      <c r="D6634" s="6" t="s">
        <v>731</v>
      </c>
      <c r="E6634" s="6">
        <v>1</v>
      </c>
      <c r="F6634" s="6" t="s">
        <v>1970</v>
      </c>
      <c r="G6634" s="6" t="s">
        <v>22</v>
      </c>
      <c r="H6634" s="7">
        <v>43444.370833333334</v>
      </c>
      <c r="I6634" s="7">
        <v>43444.332638888889</v>
      </c>
      <c r="J6634" s="4">
        <f t="shared" si="518"/>
        <v>2018</v>
      </c>
      <c r="K6634" s="4">
        <f t="shared" si="519"/>
        <v>12</v>
      </c>
      <c r="L6634" s="6">
        <f t="shared" si="520"/>
        <v>3300.0000000698492</v>
      </c>
      <c r="M6634" s="8">
        <f t="shared" si="516"/>
        <v>55.000000001164153</v>
      </c>
      <c r="N6634" s="8">
        <f t="shared" si="517"/>
        <v>55.000000001164153</v>
      </c>
      <c r="O6634" s="18">
        <v>1</v>
      </c>
      <c r="P6634" s="6" t="s">
        <v>10933</v>
      </c>
      <c r="Q6634" s="6" t="s">
        <v>24</v>
      </c>
    </row>
    <row r="6635" spans="1:17" ht="15">
      <c r="A6635" s="6" t="s">
        <v>17</v>
      </c>
      <c r="B6635" s="6" t="s">
        <v>18</v>
      </c>
      <c r="C6635" s="6" t="s">
        <v>38</v>
      </c>
      <c r="D6635" s="6" t="s">
        <v>4845</v>
      </c>
      <c r="E6635" s="6">
        <v>1</v>
      </c>
      <c r="F6635" s="6" t="s">
        <v>1970</v>
      </c>
      <c r="G6635" s="6" t="s">
        <v>22</v>
      </c>
      <c r="H6635" s="7">
        <v>43444.527083333334</v>
      </c>
      <c r="I6635" s="7">
        <v>43444.477083333331</v>
      </c>
      <c r="J6635" s="4">
        <f t="shared" si="518"/>
        <v>2018</v>
      </c>
      <c r="K6635" s="4">
        <f t="shared" si="519"/>
        <v>12</v>
      </c>
      <c r="L6635" s="6">
        <f t="shared" si="520"/>
        <v>4320.0000002514571</v>
      </c>
      <c r="M6635" s="8">
        <f t="shared" si="516"/>
        <v>72.000000004190952</v>
      </c>
      <c r="N6635" s="8">
        <f t="shared" si="517"/>
        <v>72.000000004190952</v>
      </c>
      <c r="O6635" s="18">
        <v>1</v>
      </c>
      <c r="P6635" s="6" t="s">
        <v>10934</v>
      </c>
      <c r="Q6635" s="6" t="s">
        <v>24</v>
      </c>
    </row>
    <row r="6636" spans="1:17" ht="15">
      <c r="A6636" s="6" t="s">
        <v>17</v>
      </c>
      <c r="B6636" s="6" t="s">
        <v>18</v>
      </c>
      <c r="C6636" s="6" t="s">
        <v>38</v>
      </c>
      <c r="D6636" s="6" t="s">
        <v>10935</v>
      </c>
      <c r="E6636" s="6">
        <v>1</v>
      </c>
      <c r="F6636" s="6" t="s">
        <v>1970</v>
      </c>
      <c r="G6636" s="6" t="s">
        <v>22</v>
      </c>
      <c r="H6636" s="7">
        <v>43444.570439814815</v>
      </c>
      <c r="I6636" s="7">
        <v>43444.543055555558</v>
      </c>
      <c r="J6636" s="4">
        <f t="shared" si="518"/>
        <v>2018</v>
      </c>
      <c r="K6636" s="4">
        <f t="shared" si="519"/>
        <v>12</v>
      </c>
      <c r="L6636" s="6">
        <f t="shared" si="520"/>
        <v>2365.9999998752028</v>
      </c>
      <c r="M6636" s="8">
        <f t="shared" si="516"/>
        <v>39.43333333125338</v>
      </c>
      <c r="N6636" s="8">
        <f t="shared" si="517"/>
        <v>39.43333333125338</v>
      </c>
      <c r="O6636" s="18">
        <v>1</v>
      </c>
      <c r="P6636" s="6" t="s">
        <v>10936</v>
      </c>
      <c r="Q6636" s="6" t="s">
        <v>24</v>
      </c>
    </row>
    <row r="6637" spans="1:17" ht="15">
      <c r="A6637" s="6" t="s">
        <v>17</v>
      </c>
      <c r="B6637" s="6" t="s">
        <v>18</v>
      </c>
      <c r="C6637" s="6" t="s">
        <v>35</v>
      </c>
      <c r="D6637" s="6" t="s">
        <v>10937</v>
      </c>
      <c r="E6637" s="6">
        <v>1</v>
      </c>
      <c r="F6637" s="6" t="s">
        <v>1970</v>
      </c>
      <c r="G6637" s="6" t="s">
        <v>22</v>
      </c>
      <c r="H6637" s="7">
        <v>43444.66951388889</v>
      </c>
      <c r="I6637" s="7">
        <v>43444.629537037035</v>
      </c>
      <c r="J6637" s="4">
        <f t="shared" si="518"/>
        <v>2018</v>
      </c>
      <c r="K6637" s="4">
        <f t="shared" si="519"/>
        <v>12</v>
      </c>
      <c r="L6637" s="6">
        <f t="shared" si="520"/>
        <v>3454.0000002365559</v>
      </c>
      <c r="M6637" s="8">
        <f t="shared" si="516"/>
        <v>57.566666670609266</v>
      </c>
      <c r="N6637" s="8">
        <f t="shared" si="517"/>
        <v>57.566666670609266</v>
      </c>
      <c r="O6637" s="18">
        <v>1</v>
      </c>
      <c r="P6637" s="6" t="s">
        <v>10938</v>
      </c>
      <c r="Q6637" s="6" t="s">
        <v>24</v>
      </c>
    </row>
    <row r="6638" spans="1:17" ht="15">
      <c r="A6638" s="6" t="s">
        <v>17</v>
      </c>
      <c r="B6638" s="6" t="s">
        <v>18</v>
      </c>
      <c r="C6638" s="6" t="s">
        <v>38</v>
      </c>
      <c r="D6638" s="6" t="s">
        <v>10939</v>
      </c>
      <c r="E6638" s="6">
        <v>1</v>
      </c>
      <c r="F6638" s="6" t="s">
        <v>1970</v>
      </c>
      <c r="G6638" s="6" t="s">
        <v>22</v>
      </c>
      <c r="H6638" s="7">
        <v>43444.711770833332</v>
      </c>
      <c r="I6638" s="7">
        <v>43444.665972222225</v>
      </c>
      <c r="J6638" s="4">
        <f t="shared" si="518"/>
        <v>2018</v>
      </c>
      <c r="K6638" s="4">
        <f t="shared" si="519"/>
        <v>12</v>
      </c>
      <c r="L6638" s="6">
        <f t="shared" si="520"/>
        <v>3956.9999996339902</v>
      </c>
      <c r="M6638" s="8">
        <f t="shared" si="516"/>
        <v>65.949999993899837</v>
      </c>
      <c r="N6638" s="8">
        <f t="shared" si="517"/>
        <v>65.949999993899837</v>
      </c>
      <c r="O6638" s="18">
        <v>1</v>
      </c>
      <c r="P6638" s="6" t="s">
        <v>10940</v>
      </c>
      <c r="Q6638" s="6" t="s">
        <v>24</v>
      </c>
    </row>
    <row r="6639" spans="1:17" ht="15">
      <c r="A6639" s="6" t="s">
        <v>17</v>
      </c>
      <c r="B6639" s="6" t="s">
        <v>55</v>
      </c>
      <c r="C6639" s="6" t="s">
        <v>59</v>
      </c>
      <c r="D6639" s="6" t="s">
        <v>3097</v>
      </c>
      <c r="E6639" s="6">
        <v>3</v>
      </c>
      <c r="F6639" s="6" t="s">
        <v>1970</v>
      </c>
      <c r="G6639" s="6" t="s">
        <v>22</v>
      </c>
      <c r="H6639" s="7">
        <v>43445.458240740743</v>
      </c>
      <c r="I6639" s="7">
        <v>43445.408206018517</v>
      </c>
      <c r="J6639" s="4">
        <f t="shared" si="518"/>
        <v>2018</v>
      </c>
      <c r="K6639" s="4">
        <f t="shared" si="519"/>
        <v>12</v>
      </c>
      <c r="L6639" s="6">
        <f t="shared" si="520"/>
        <v>4323.0000003241003</v>
      </c>
      <c r="M6639" s="8">
        <f t="shared" si="516"/>
        <v>72.050000005401671</v>
      </c>
      <c r="N6639" s="8">
        <f t="shared" si="517"/>
        <v>216.15000001620501</v>
      </c>
      <c r="O6639" s="18">
        <v>1</v>
      </c>
      <c r="P6639" s="6" t="s">
        <v>10941</v>
      </c>
      <c r="Q6639" s="6" t="s">
        <v>24</v>
      </c>
    </row>
    <row r="6640" spans="1:17" ht="15">
      <c r="A6640" s="6" t="s">
        <v>17</v>
      </c>
      <c r="B6640" s="6" t="s">
        <v>41</v>
      </c>
      <c r="C6640" s="6" t="s">
        <v>42</v>
      </c>
      <c r="D6640" s="6" t="s">
        <v>1716</v>
      </c>
      <c r="E6640" s="6">
        <v>11</v>
      </c>
      <c r="F6640" s="6" t="s">
        <v>1970</v>
      </c>
      <c r="G6640" s="6" t="s">
        <v>22</v>
      </c>
      <c r="H6640" s="7">
        <v>43445.52847222222</v>
      </c>
      <c r="I6640" s="7">
        <v>43445.492361111108</v>
      </c>
      <c r="J6640" s="4">
        <f t="shared" si="518"/>
        <v>2018</v>
      </c>
      <c r="K6640" s="4">
        <f t="shared" si="519"/>
        <v>12</v>
      </c>
      <c r="L6640" s="6">
        <f t="shared" si="520"/>
        <v>3120.0000001117587</v>
      </c>
      <c r="M6640" s="8">
        <f t="shared" si="516"/>
        <v>52.000000001862645</v>
      </c>
      <c r="N6640" s="8">
        <f t="shared" si="517"/>
        <v>572.0000000204891</v>
      </c>
      <c r="O6640" s="18">
        <v>1</v>
      </c>
      <c r="P6640" s="6" t="s">
        <v>10942</v>
      </c>
      <c r="Q6640" s="6" t="s">
        <v>24</v>
      </c>
    </row>
    <row r="6641" spans="1:17" ht="15">
      <c r="A6641" s="6" t="s">
        <v>17</v>
      </c>
      <c r="B6641" s="6" t="s">
        <v>41</v>
      </c>
      <c r="C6641" s="6" t="s">
        <v>62</v>
      </c>
      <c r="D6641" s="6" t="s">
        <v>288</v>
      </c>
      <c r="E6641" s="6">
        <v>18</v>
      </c>
      <c r="F6641" s="6" t="s">
        <v>1970</v>
      </c>
      <c r="G6641" s="6" t="s">
        <v>22</v>
      </c>
      <c r="H6641" s="7">
        <v>43445.646099537036</v>
      </c>
      <c r="I6641" s="7">
        <v>43445.602777777778</v>
      </c>
      <c r="J6641" s="4">
        <f t="shared" si="518"/>
        <v>2018</v>
      </c>
      <c r="K6641" s="4">
        <f t="shared" si="519"/>
        <v>12</v>
      </c>
      <c r="L6641" s="6">
        <f t="shared" si="520"/>
        <v>3742.9999999003485</v>
      </c>
      <c r="M6641" s="8">
        <f t="shared" si="516"/>
        <v>62.383333331672475</v>
      </c>
      <c r="N6641" s="8">
        <f t="shared" si="517"/>
        <v>1122.8999999701045</v>
      </c>
      <c r="O6641" s="18">
        <v>1</v>
      </c>
      <c r="P6641" s="6" t="s">
        <v>10943</v>
      </c>
      <c r="Q6641" s="6" t="s">
        <v>24</v>
      </c>
    </row>
    <row r="6642" spans="1:17" ht="15">
      <c r="A6642" s="6" t="s">
        <v>17</v>
      </c>
      <c r="B6642" s="6" t="s">
        <v>41</v>
      </c>
      <c r="C6642" s="6" t="s">
        <v>42</v>
      </c>
      <c r="D6642" s="6" t="s">
        <v>1716</v>
      </c>
      <c r="E6642" s="6">
        <v>11</v>
      </c>
      <c r="F6642" s="6" t="s">
        <v>1970</v>
      </c>
      <c r="G6642" s="6" t="s">
        <v>22</v>
      </c>
      <c r="H6642" s="7">
        <v>43445.652777777781</v>
      </c>
      <c r="I6642" s="7">
        <v>43445.609722222223</v>
      </c>
      <c r="J6642" s="4">
        <f t="shared" si="518"/>
        <v>2018</v>
      </c>
      <c r="K6642" s="4">
        <f t="shared" si="519"/>
        <v>12</v>
      </c>
      <c r="L6642" s="6">
        <f t="shared" si="520"/>
        <v>3720.0000001816079</v>
      </c>
      <c r="M6642" s="8">
        <f t="shared" si="516"/>
        <v>62.000000003026798</v>
      </c>
      <c r="N6642" s="8">
        <f t="shared" si="517"/>
        <v>682.00000003329478</v>
      </c>
      <c r="O6642" s="18">
        <v>1</v>
      </c>
      <c r="P6642" s="6" t="s">
        <v>10944</v>
      </c>
      <c r="Q6642" s="6" t="s">
        <v>24</v>
      </c>
    </row>
    <row r="6643" spans="1:17" ht="15">
      <c r="A6643" s="6" t="s">
        <v>17</v>
      </c>
      <c r="B6643" s="6" t="s">
        <v>47</v>
      </c>
      <c r="C6643" s="6" t="s">
        <v>52</v>
      </c>
      <c r="D6643" s="6" t="s">
        <v>940</v>
      </c>
      <c r="E6643" s="6">
        <v>100</v>
      </c>
      <c r="F6643" s="6" t="s">
        <v>1970</v>
      </c>
      <c r="G6643" s="6" t="s">
        <v>22</v>
      </c>
      <c r="H6643" s="7">
        <v>43445.719953703701</v>
      </c>
      <c r="I6643" s="7">
        <v>43445.693761574075</v>
      </c>
      <c r="J6643" s="4">
        <f t="shared" si="518"/>
        <v>2018</v>
      </c>
      <c r="K6643" s="4">
        <f t="shared" si="519"/>
        <v>12</v>
      </c>
      <c r="L6643" s="6">
        <f t="shared" si="520"/>
        <v>2262.9999996861443</v>
      </c>
      <c r="M6643" s="8">
        <f t="shared" si="516"/>
        <v>37.716666661435738</v>
      </c>
      <c r="N6643" s="8">
        <f t="shared" si="517"/>
        <v>3771.6666661435738</v>
      </c>
      <c r="O6643" s="18">
        <v>1</v>
      </c>
      <c r="P6643" s="6" t="s">
        <v>10945</v>
      </c>
      <c r="Q6643" s="6" t="s">
        <v>24</v>
      </c>
    </row>
    <row r="6644" spans="1:17" ht="15">
      <c r="A6644" s="6" t="s">
        <v>17</v>
      </c>
      <c r="B6644" s="6" t="s">
        <v>18</v>
      </c>
      <c r="C6644" s="6" t="s">
        <v>38</v>
      </c>
      <c r="D6644" s="6" t="s">
        <v>10946</v>
      </c>
      <c r="E6644" s="6">
        <v>1</v>
      </c>
      <c r="F6644" s="6" t="s">
        <v>1970</v>
      </c>
      <c r="G6644" s="6" t="s">
        <v>22</v>
      </c>
      <c r="H6644" s="7">
        <v>43446.164363425924</v>
      </c>
      <c r="I6644" s="7">
        <v>43446.114583333336</v>
      </c>
      <c r="J6644" s="4">
        <f t="shared" si="518"/>
        <v>2018</v>
      </c>
      <c r="K6644" s="4">
        <f t="shared" si="519"/>
        <v>12</v>
      </c>
      <c r="L6644" s="6">
        <f t="shared" si="520"/>
        <v>4300.9999995818362</v>
      </c>
      <c r="M6644" s="8">
        <f t="shared" si="516"/>
        <v>71.683333326363936</v>
      </c>
      <c r="N6644" s="8">
        <f t="shared" si="517"/>
        <v>71.683333326363936</v>
      </c>
      <c r="O6644" s="18">
        <v>1</v>
      </c>
      <c r="P6644" s="6" t="s">
        <v>10947</v>
      </c>
      <c r="Q6644" s="6" t="s">
        <v>24</v>
      </c>
    </row>
    <row r="6645" spans="1:17" ht="15">
      <c r="A6645" s="6" t="s">
        <v>17</v>
      </c>
      <c r="B6645" s="6" t="s">
        <v>18</v>
      </c>
      <c r="C6645" s="6" t="s">
        <v>38</v>
      </c>
      <c r="D6645" s="6" t="s">
        <v>4389</v>
      </c>
      <c r="E6645" s="6">
        <v>12</v>
      </c>
      <c r="F6645" s="6" t="s">
        <v>1970</v>
      </c>
      <c r="G6645" s="6" t="s">
        <v>22</v>
      </c>
      <c r="H6645" s="7">
        <v>43446.167361111111</v>
      </c>
      <c r="I6645" s="7">
        <v>43446.120833333334</v>
      </c>
      <c r="J6645" s="4">
        <f t="shared" si="518"/>
        <v>2018</v>
      </c>
      <c r="K6645" s="4">
        <f t="shared" si="519"/>
        <v>12</v>
      </c>
      <c r="L6645" s="6">
        <f t="shared" si="520"/>
        <v>4019.9999999022111</v>
      </c>
      <c r="M6645" s="8">
        <f t="shared" si="516"/>
        <v>66.999999998370185</v>
      </c>
      <c r="N6645" s="8">
        <f t="shared" si="517"/>
        <v>803.99999998044223</v>
      </c>
      <c r="O6645" s="18">
        <v>1</v>
      </c>
      <c r="P6645" s="6" t="s">
        <v>10948</v>
      </c>
      <c r="Q6645" s="6" t="s">
        <v>24</v>
      </c>
    </row>
    <row r="6646" spans="1:17" ht="15">
      <c r="A6646" s="6" t="s">
        <v>17</v>
      </c>
      <c r="B6646" s="6" t="s">
        <v>18</v>
      </c>
      <c r="C6646" s="6" t="s">
        <v>38</v>
      </c>
      <c r="D6646" s="6" t="s">
        <v>3666</v>
      </c>
      <c r="E6646" s="6">
        <v>7</v>
      </c>
      <c r="F6646" s="6" t="s">
        <v>1970</v>
      </c>
      <c r="G6646" s="6" t="s">
        <v>22</v>
      </c>
      <c r="H6646" s="7">
        <v>43446.450949074075</v>
      </c>
      <c r="I6646" s="7">
        <v>43446.383333333331</v>
      </c>
      <c r="J6646" s="4">
        <f t="shared" si="518"/>
        <v>2018</v>
      </c>
      <c r="K6646" s="4">
        <f t="shared" si="519"/>
        <v>12</v>
      </c>
      <c r="L6646" s="6">
        <f t="shared" si="520"/>
        <v>5842.0000002253801</v>
      </c>
      <c r="M6646" s="8">
        <f t="shared" si="516"/>
        <v>97.366666670423001</v>
      </c>
      <c r="N6646" s="8">
        <f t="shared" si="517"/>
        <v>681.56666669296101</v>
      </c>
      <c r="O6646" s="18">
        <v>1</v>
      </c>
      <c r="P6646" s="6" t="s">
        <v>10949</v>
      </c>
      <c r="Q6646" s="6" t="s">
        <v>24</v>
      </c>
    </row>
    <row r="6647" spans="1:17" ht="15">
      <c r="A6647" s="6" t="s">
        <v>17</v>
      </c>
      <c r="B6647" s="6" t="s">
        <v>18</v>
      </c>
      <c r="C6647" s="6" t="s">
        <v>35</v>
      </c>
      <c r="D6647" s="6" t="s">
        <v>10950</v>
      </c>
      <c r="E6647" s="6">
        <v>2</v>
      </c>
      <c r="F6647" s="6" t="s">
        <v>1970</v>
      </c>
      <c r="G6647" s="6" t="s">
        <v>22</v>
      </c>
      <c r="H6647" s="7">
        <v>43446.581574074073</v>
      </c>
      <c r="I6647" s="7">
        <v>43446.456250000003</v>
      </c>
      <c r="J6647" s="4">
        <f t="shared" si="518"/>
        <v>2018</v>
      </c>
      <c r="K6647" s="4">
        <f t="shared" si="519"/>
        <v>12</v>
      </c>
      <c r="L6647" s="6">
        <f t="shared" si="520"/>
        <v>10827.999999630265</v>
      </c>
      <c r="M6647" s="8">
        <f t="shared" si="516"/>
        <v>180.46666666050442</v>
      </c>
      <c r="N6647" s="8">
        <f t="shared" si="517"/>
        <v>360.93333332100883</v>
      </c>
      <c r="O6647" s="18">
        <v>1</v>
      </c>
      <c r="P6647" s="6" t="s">
        <v>10951</v>
      </c>
      <c r="Q6647" s="6" t="s">
        <v>24</v>
      </c>
    </row>
    <row r="6648" spans="1:17" ht="15">
      <c r="A6648" s="6" t="s">
        <v>17</v>
      </c>
      <c r="B6648" s="6" t="s">
        <v>47</v>
      </c>
      <c r="C6648" s="6" t="s">
        <v>52</v>
      </c>
      <c r="D6648" s="6" t="s">
        <v>3838</v>
      </c>
      <c r="E6648" s="6">
        <v>3</v>
      </c>
      <c r="F6648" s="6" t="s">
        <v>1970</v>
      </c>
      <c r="G6648" s="6" t="s">
        <v>22</v>
      </c>
      <c r="H6648" s="7">
        <v>43446.575694444444</v>
      </c>
      <c r="I6648" s="7">
        <v>43446.505555555559</v>
      </c>
      <c r="J6648" s="4">
        <f t="shared" si="518"/>
        <v>2018</v>
      </c>
      <c r="K6648" s="4">
        <f t="shared" si="519"/>
        <v>12</v>
      </c>
      <c r="L6648" s="6">
        <f t="shared" si="520"/>
        <v>6059.9999996367842</v>
      </c>
      <c r="M6648" s="8">
        <f t="shared" si="516"/>
        <v>100.9999999939464</v>
      </c>
      <c r="N6648" s="8">
        <f t="shared" si="517"/>
        <v>302.99999998183921</v>
      </c>
      <c r="O6648" s="18">
        <v>1</v>
      </c>
      <c r="P6648" s="6" t="s">
        <v>10952</v>
      </c>
      <c r="Q6648" s="6" t="s">
        <v>24</v>
      </c>
    </row>
    <row r="6649" spans="1:17" ht="15">
      <c r="A6649" s="6" t="s">
        <v>17</v>
      </c>
      <c r="B6649" s="6" t="s">
        <v>18</v>
      </c>
      <c r="C6649" s="6" t="s">
        <v>38</v>
      </c>
      <c r="D6649" s="6" t="s">
        <v>10953</v>
      </c>
      <c r="E6649" s="6">
        <v>1</v>
      </c>
      <c r="F6649" s="6" t="s">
        <v>1970</v>
      </c>
      <c r="G6649" s="6" t="s">
        <v>22</v>
      </c>
      <c r="H6649" s="7">
        <v>43446.831875000003</v>
      </c>
      <c r="I6649" s="7">
        <v>43446.717361111114</v>
      </c>
      <c r="J6649" s="4">
        <f t="shared" si="518"/>
        <v>2018</v>
      </c>
      <c r="K6649" s="4">
        <f t="shared" si="519"/>
        <v>12</v>
      </c>
      <c r="L6649" s="6">
        <f t="shared" si="520"/>
        <v>9894.0000000642613</v>
      </c>
      <c r="M6649" s="8">
        <f t="shared" si="516"/>
        <v>164.90000000107102</v>
      </c>
      <c r="N6649" s="8">
        <f t="shared" si="517"/>
        <v>164.90000000107102</v>
      </c>
      <c r="O6649" s="18">
        <v>1</v>
      </c>
      <c r="P6649" s="6" t="s">
        <v>10954</v>
      </c>
      <c r="Q6649" s="6" t="s">
        <v>24</v>
      </c>
    </row>
    <row r="6650" spans="1:17" ht="15">
      <c r="A6650" s="6" t="s">
        <v>17</v>
      </c>
      <c r="B6650" s="6" t="s">
        <v>18</v>
      </c>
      <c r="C6650" s="6" t="s">
        <v>25</v>
      </c>
      <c r="D6650" s="6" t="s">
        <v>10955</v>
      </c>
      <c r="E6650" s="6">
        <v>1</v>
      </c>
      <c r="F6650" s="6" t="s">
        <v>1970</v>
      </c>
      <c r="G6650" s="6" t="s">
        <v>22</v>
      </c>
      <c r="H6650" s="7">
        <v>43446.868796296294</v>
      </c>
      <c r="I6650" s="7">
        <v>43446.836111111108</v>
      </c>
      <c r="J6650" s="4">
        <f t="shared" si="518"/>
        <v>2018</v>
      </c>
      <c r="K6650" s="4">
        <f t="shared" si="519"/>
        <v>12</v>
      </c>
      <c r="L6650" s="6">
        <f t="shared" si="520"/>
        <v>2824.0000000689179</v>
      </c>
      <c r="M6650" s="8">
        <f t="shared" si="516"/>
        <v>47.066666667815298</v>
      </c>
      <c r="N6650" s="8">
        <f t="shared" si="517"/>
        <v>47.066666667815298</v>
      </c>
      <c r="O6650" s="18">
        <v>1</v>
      </c>
      <c r="P6650" s="6" t="s">
        <v>10956</v>
      </c>
      <c r="Q6650" s="6" t="s">
        <v>24</v>
      </c>
    </row>
    <row r="6651" spans="1:17" ht="15">
      <c r="A6651" s="6" t="s">
        <v>17</v>
      </c>
      <c r="B6651" s="6" t="s">
        <v>55</v>
      </c>
      <c r="C6651" s="6" t="s">
        <v>59</v>
      </c>
      <c r="D6651" s="6" t="s">
        <v>2414</v>
      </c>
      <c r="E6651" s="6">
        <v>2</v>
      </c>
      <c r="F6651" s="6" t="s">
        <v>1970</v>
      </c>
      <c r="G6651" s="6" t="s">
        <v>22</v>
      </c>
      <c r="H6651" s="7">
        <v>43447.475624999999</v>
      </c>
      <c r="I6651" s="7">
        <v>43446.890856481485</v>
      </c>
      <c r="J6651" s="4">
        <f t="shared" si="518"/>
        <v>2018</v>
      </c>
      <c r="K6651" s="4">
        <f t="shared" si="519"/>
        <v>12</v>
      </c>
      <c r="L6651" s="6">
        <f t="shared" si="520"/>
        <v>50523.999999649823</v>
      </c>
      <c r="M6651" s="8">
        <f t="shared" si="516"/>
        <v>842.06666666083038</v>
      </c>
      <c r="N6651" s="8">
        <f t="shared" si="517"/>
        <v>1684.1333333216608</v>
      </c>
      <c r="O6651" s="18">
        <v>1</v>
      </c>
      <c r="P6651" s="6" t="s">
        <v>10957</v>
      </c>
      <c r="Q6651" s="6" t="s">
        <v>24</v>
      </c>
    </row>
    <row r="6652" spans="1:17" ht="15">
      <c r="A6652" s="6" t="s">
        <v>17</v>
      </c>
      <c r="B6652" s="6" t="s">
        <v>18</v>
      </c>
      <c r="C6652" s="6" t="s">
        <v>38</v>
      </c>
      <c r="D6652" s="6" t="s">
        <v>231</v>
      </c>
      <c r="E6652" s="6">
        <v>43</v>
      </c>
      <c r="F6652" s="6" t="s">
        <v>1970</v>
      </c>
      <c r="G6652" s="6" t="s">
        <v>22</v>
      </c>
      <c r="H6652" s="7">
        <v>43447.533182870371</v>
      </c>
      <c r="I6652" s="7">
        <v>43447.511805555558</v>
      </c>
      <c r="J6652" s="4">
        <f t="shared" si="518"/>
        <v>2018</v>
      </c>
      <c r="K6652" s="4">
        <f t="shared" si="519"/>
        <v>12</v>
      </c>
      <c r="L6652" s="6">
        <f t="shared" si="520"/>
        <v>1846.9999998807907</v>
      </c>
      <c r="M6652" s="8">
        <f t="shared" si="516"/>
        <v>30.783333331346512</v>
      </c>
      <c r="N6652" s="8">
        <f t="shared" si="517"/>
        <v>1323.6833332479</v>
      </c>
      <c r="O6652" s="18">
        <v>1</v>
      </c>
      <c r="P6652" s="6" t="s">
        <v>10958</v>
      </c>
      <c r="Q6652" s="6" t="s">
        <v>24</v>
      </c>
    </row>
    <row r="6653" spans="1:17" ht="15">
      <c r="A6653" s="6" t="s">
        <v>17</v>
      </c>
      <c r="B6653" s="6" t="s">
        <v>41</v>
      </c>
      <c r="C6653" s="6" t="s">
        <v>135</v>
      </c>
      <c r="D6653" s="6" t="s">
        <v>10959</v>
      </c>
      <c r="E6653" s="6">
        <v>10</v>
      </c>
      <c r="F6653" s="6" t="s">
        <v>1970</v>
      </c>
      <c r="G6653" s="6" t="s">
        <v>22</v>
      </c>
      <c r="H6653" s="7">
        <v>43447.703680555554</v>
      </c>
      <c r="I6653" s="7">
        <v>43447.586805555555</v>
      </c>
      <c r="J6653" s="4">
        <f t="shared" si="518"/>
        <v>2018</v>
      </c>
      <c r="K6653" s="4">
        <f t="shared" si="519"/>
        <v>12</v>
      </c>
      <c r="L6653" s="6">
        <f t="shared" si="520"/>
        <v>10097.999999974854</v>
      </c>
      <c r="M6653" s="8">
        <f t="shared" si="516"/>
        <v>168.2999999995809</v>
      </c>
      <c r="N6653" s="8">
        <f t="shared" si="517"/>
        <v>1682.999999995809</v>
      </c>
      <c r="O6653" s="18">
        <v>1</v>
      </c>
      <c r="P6653" s="6" t="s">
        <v>10960</v>
      </c>
      <c r="Q6653" s="6" t="s">
        <v>24</v>
      </c>
    </row>
    <row r="6654" spans="1:17" ht="15">
      <c r="A6654" s="6" t="s">
        <v>17</v>
      </c>
      <c r="B6654" s="6" t="s">
        <v>41</v>
      </c>
      <c r="C6654" s="6" t="s">
        <v>42</v>
      </c>
      <c r="D6654" s="6" t="s">
        <v>246</v>
      </c>
      <c r="E6654" s="6">
        <v>164</v>
      </c>
      <c r="F6654" s="6" t="s">
        <v>1970</v>
      </c>
      <c r="G6654" s="6" t="s">
        <v>22</v>
      </c>
      <c r="H6654" s="7">
        <v>43448.210821759261</v>
      </c>
      <c r="I6654" s="7">
        <v>43448.124560185184</v>
      </c>
      <c r="J6654" s="4">
        <f t="shared" si="518"/>
        <v>2018</v>
      </c>
      <c r="K6654" s="4">
        <f t="shared" si="519"/>
        <v>12</v>
      </c>
      <c r="L6654" s="6">
        <f t="shared" si="520"/>
        <v>7453.0000002589077</v>
      </c>
      <c r="M6654" s="8">
        <f t="shared" si="516"/>
        <v>124.21666667098179</v>
      </c>
      <c r="N6654" s="8">
        <f t="shared" si="517"/>
        <v>20371.533334041014</v>
      </c>
      <c r="O6654" s="18">
        <v>1</v>
      </c>
      <c r="P6654" s="6" t="s">
        <v>10961</v>
      </c>
      <c r="Q6654" s="6" t="s">
        <v>24</v>
      </c>
    </row>
    <row r="6655" spans="1:17" ht="15">
      <c r="A6655" s="6" t="s">
        <v>17</v>
      </c>
      <c r="B6655" s="6" t="s">
        <v>41</v>
      </c>
      <c r="C6655" s="6" t="s">
        <v>62</v>
      </c>
      <c r="D6655" s="6" t="s">
        <v>10962</v>
      </c>
      <c r="E6655" s="6">
        <v>1</v>
      </c>
      <c r="F6655" s="6" t="s">
        <v>1970</v>
      </c>
      <c r="G6655" s="6" t="s">
        <v>22</v>
      </c>
      <c r="H6655" s="7">
        <v>43448.214629629627</v>
      </c>
      <c r="I6655" s="7">
        <v>43448.181250000001</v>
      </c>
      <c r="J6655" s="4">
        <f t="shared" si="518"/>
        <v>2018</v>
      </c>
      <c r="K6655" s="4">
        <f t="shared" si="519"/>
        <v>12</v>
      </c>
      <c r="L6655" s="6">
        <f t="shared" si="520"/>
        <v>2883.9999996358529</v>
      </c>
      <c r="M6655" s="8">
        <f t="shared" si="516"/>
        <v>48.066666660597548</v>
      </c>
      <c r="N6655" s="8">
        <f t="shared" si="517"/>
        <v>48.066666660597548</v>
      </c>
      <c r="O6655" s="18">
        <v>1</v>
      </c>
      <c r="P6655" s="6" t="s">
        <v>10963</v>
      </c>
      <c r="Q6655" s="6" t="s">
        <v>24</v>
      </c>
    </row>
    <row r="6656" spans="1:17" ht="15">
      <c r="A6656" s="6" t="s">
        <v>17</v>
      </c>
      <c r="B6656" s="6" t="s">
        <v>140</v>
      </c>
      <c r="C6656" s="6" t="s">
        <v>141</v>
      </c>
      <c r="D6656" s="6" t="s">
        <v>5177</v>
      </c>
      <c r="E6656" s="6">
        <v>90</v>
      </c>
      <c r="F6656" s="6" t="s">
        <v>1970</v>
      </c>
      <c r="G6656" s="6" t="s">
        <v>22</v>
      </c>
      <c r="H6656" s="7">
        <v>43448.3049537037</v>
      </c>
      <c r="I6656" s="7">
        <v>43448.216666666667</v>
      </c>
      <c r="J6656" s="4">
        <f t="shared" si="518"/>
        <v>2018</v>
      </c>
      <c r="K6656" s="4">
        <f t="shared" si="519"/>
        <v>12</v>
      </c>
      <c r="L6656" s="6">
        <f t="shared" si="520"/>
        <v>7627.9999996768311</v>
      </c>
      <c r="M6656" s="8">
        <f t="shared" si="521" ref="M6656:M6719">+L6656/60</f>
        <v>127.13333332794718</v>
      </c>
      <c r="N6656" s="8">
        <f t="shared" si="522" ref="N6656:N6719">+M6656*E6656</f>
        <v>11441.999999515247</v>
      </c>
      <c r="O6656" s="18">
        <v>1</v>
      </c>
      <c r="P6656" s="6" t="s">
        <v>10964</v>
      </c>
      <c r="Q6656" s="6" t="s">
        <v>24</v>
      </c>
    </row>
    <row r="6657" spans="1:17" ht="15">
      <c r="A6657" s="6" t="s">
        <v>17</v>
      </c>
      <c r="B6657" s="6" t="s">
        <v>55</v>
      </c>
      <c r="C6657" s="6" t="s">
        <v>59</v>
      </c>
      <c r="D6657" s="6" t="s">
        <v>1718</v>
      </c>
      <c r="E6657" s="6">
        <v>76</v>
      </c>
      <c r="F6657" s="6" t="s">
        <v>1970</v>
      </c>
      <c r="G6657" s="6" t="s">
        <v>22</v>
      </c>
      <c r="H6657" s="7">
        <v>43448.282453703701</v>
      </c>
      <c r="I6657" s="7">
        <v>43448.236805555556</v>
      </c>
      <c r="J6657" s="4">
        <f t="shared" si="518"/>
        <v>2018</v>
      </c>
      <c r="K6657" s="4">
        <f t="shared" si="519"/>
        <v>12</v>
      </c>
      <c r="L6657" s="6">
        <f t="shared" si="520"/>
        <v>3943.9999997382984</v>
      </c>
      <c r="M6657" s="8">
        <f t="shared" si="521"/>
        <v>65.733333328971639</v>
      </c>
      <c r="N6657" s="8">
        <f t="shared" si="522"/>
        <v>4995.7333330018446</v>
      </c>
      <c r="O6657" s="18">
        <v>1</v>
      </c>
      <c r="P6657" s="6" t="s">
        <v>10965</v>
      </c>
      <c r="Q6657" s="6" t="s">
        <v>24</v>
      </c>
    </row>
    <row r="6658" spans="1:17" ht="15">
      <c r="A6658" s="6" t="s">
        <v>17</v>
      </c>
      <c r="B6658" s="6" t="s">
        <v>18</v>
      </c>
      <c r="C6658" s="6" t="s">
        <v>35</v>
      </c>
      <c r="D6658" s="6" t="s">
        <v>1034</v>
      </c>
      <c r="E6658" s="6">
        <v>215</v>
      </c>
      <c r="F6658" s="6" t="s">
        <v>1970</v>
      </c>
      <c r="G6658" s="6" t="s">
        <v>22</v>
      </c>
      <c r="H6658" s="7">
        <v>43448.402083333334</v>
      </c>
      <c r="I6658" s="7">
        <v>43448.352777777778</v>
      </c>
      <c r="J6658" s="4">
        <f t="shared" si="518"/>
        <v>2018</v>
      </c>
      <c r="K6658" s="4">
        <f t="shared" si="519"/>
        <v>12</v>
      </c>
      <c r="L6658" s="6">
        <f t="shared" si="520"/>
        <v>4260.0000000558794</v>
      </c>
      <c r="M6658" s="8">
        <f t="shared" si="521"/>
        <v>71.000000000931323</v>
      </c>
      <c r="N6658" s="8">
        <f t="shared" si="522"/>
        <v>15265.000000200234</v>
      </c>
      <c r="O6658" s="18">
        <v>1</v>
      </c>
      <c r="P6658" s="6" t="s">
        <v>10966</v>
      </c>
      <c r="Q6658" s="6" t="s">
        <v>24</v>
      </c>
    </row>
    <row r="6659" spans="1:17" ht="15">
      <c r="A6659" s="6" t="s">
        <v>17</v>
      </c>
      <c r="B6659" s="6" t="s">
        <v>47</v>
      </c>
      <c r="C6659" s="6" t="s">
        <v>52</v>
      </c>
      <c r="D6659" s="6" t="s">
        <v>10967</v>
      </c>
      <c r="E6659" s="6">
        <v>1</v>
      </c>
      <c r="F6659" s="6" t="s">
        <v>1970</v>
      </c>
      <c r="G6659" s="6" t="s">
        <v>22</v>
      </c>
      <c r="H6659" s="7">
        <v>43448.47152777778</v>
      </c>
      <c r="I6659" s="7">
        <v>43448.386111111111</v>
      </c>
      <c r="J6659" s="4">
        <f t="shared" si="523" ref="J6659:J6722">YEAR(I6659)</f>
        <v>2018</v>
      </c>
      <c r="K6659" s="4">
        <f t="shared" si="524" ref="K6659:K6722">MONTH(I6659)</f>
        <v>12</v>
      </c>
      <c r="L6659" s="6">
        <f t="shared" si="520"/>
        <v>7380.0000001676381</v>
      </c>
      <c r="M6659" s="8">
        <f t="shared" si="521"/>
        <v>123.00000000279397</v>
      </c>
      <c r="N6659" s="8">
        <f t="shared" si="522"/>
        <v>123.00000000279397</v>
      </c>
      <c r="O6659" s="18">
        <v>1</v>
      </c>
      <c r="P6659" s="6" t="s">
        <v>10968</v>
      </c>
      <c r="Q6659" s="6" t="s">
        <v>24</v>
      </c>
    </row>
    <row r="6660" spans="1:17" ht="15">
      <c r="A6660" s="6" t="s">
        <v>17</v>
      </c>
      <c r="B6660" s="6" t="s">
        <v>41</v>
      </c>
      <c r="C6660" s="6" t="s">
        <v>62</v>
      </c>
      <c r="D6660" s="6" t="s">
        <v>731</v>
      </c>
      <c r="E6660" s="6">
        <v>1</v>
      </c>
      <c r="F6660" s="6" t="s">
        <v>1970</v>
      </c>
      <c r="G6660" s="6" t="s">
        <v>22</v>
      </c>
      <c r="H6660" s="7">
        <v>43448.563449074078</v>
      </c>
      <c r="I6660" s="7">
        <v>43448.549305555556</v>
      </c>
      <c r="J6660" s="4">
        <f t="shared" si="523"/>
        <v>2018</v>
      </c>
      <c r="K6660" s="4">
        <f t="shared" si="524"/>
        <v>12</v>
      </c>
      <c r="L6660" s="6">
        <f t="shared" si="520"/>
        <v>1222.0000002533197</v>
      </c>
      <c r="M6660" s="8">
        <f t="shared" si="521"/>
        <v>20.366666670888662</v>
      </c>
      <c r="N6660" s="8">
        <f t="shared" si="522"/>
        <v>20.366666670888662</v>
      </c>
      <c r="O6660" s="18">
        <v>1</v>
      </c>
      <c r="P6660" s="6" t="s">
        <v>10969</v>
      </c>
      <c r="Q6660" s="6" t="s">
        <v>24</v>
      </c>
    </row>
    <row r="6661" spans="1:17" ht="15">
      <c r="A6661" s="6" t="s">
        <v>17</v>
      </c>
      <c r="B6661" s="6" t="s">
        <v>18</v>
      </c>
      <c r="C6661" s="6" t="s">
        <v>38</v>
      </c>
      <c r="D6661" s="6" t="s">
        <v>10970</v>
      </c>
      <c r="E6661" s="6">
        <v>1</v>
      </c>
      <c r="F6661" s="6" t="s">
        <v>1970</v>
      </c>
      <c r="G6661" s="6" t="s">
        <v>22</v>
      </c>
      <c r="H6661" s="7">
        <v>43448.666921296295</v>
      </c>
      <c r="I6661" s="7">
        <v>43448.618750000001</v>
      </c>
      <c r="J6661" s="4">
        <f t="shared" si="523"/>
        <v>2018</v>
      </c>
      <c r="K6661" s="4">
        <f t="shared" si="524"/>
        <v>12</v>
      </c>
      <c r="L6661" s="6">
        <f t="shared" si="520"/>
        <v>4161.9999997783452</v>
      </c>
      <c r="M6661" s="8">
        <f t="shared" si="521"/>
        <v>69.36666666297242</v>
      </c>
      <c r="N6661" s="8">
        <f t="shared" si="522"/>
        <v>69.36666666297242</v>
      </c>
      <c r="O6661" s="18">
        <v>1</v>
      </c>
      <c r="P6661" s="6" t="s">
        <v>10971</v>
      </c>
      <c r="Q6661" s="6" t="s">
        <v>24</v>
      </c>
    </row>
    <row r="6662" spans="1:17" ht="15">
      <c r="A6662" s="6" t="s">
        <v>17</v>
      </c>
      <c r="B6662" s="6" t="s">
        <v>41</v>
      </c>
      <c r="C6662" s="6" t="s">
        <v>42</v>
      </c>
      <c r="D6662" s="6" t="s">
        <v>10972</v>
      </c>
      <c r="E6662" s="6">
        <v>1</v>
      </c>
      <c r="F6662" s="6" t="s">
        <v>1970</v>
      </c>
      <c r="G6662" s="6" t="s">
        <v>22</v>
      </c>
      <c r="H6662" s="7">
        <v>43449.000081018516</v>
      </c>
      <c r="I6662" s="7">
        <v>43448.959722222222</v>
      </c>
      <c r="J6662" s="4">
        <f t="shared" si="523"/>
        <v>2018</v>
      </c>
      <c r="K6662" s="4">
        <f t="shared" si="524"/>
        <v>12</v>
      </c>
      <c r="L6662" s="6">
        <f t="shared" si="520"/>
        <v>3486.9999997783452</v>
      </c>
      <c r="M6662" s="8">
        <f t="shared" si="521"/>
        <v>58.11666666297242</v>
      </c>
      <c r="N6662" s="8">
        <f t="shared" si="522"/>
        <v>58.11666666297242</v>
      </c>
      <c r="O6662" s="18">
        <v>1</v>
      </c>
      <c r="P6662" s="6" t="s">
        <v>10973</v>
      </c>
      <c r="Q6662" s="6" t="s">
        <v>24</v>
      </c>
    </row>
    <row r="6663" spans="1:17" ht="15">
      <c r="A6663" s="6" t="s">
        <v>17</v>
      </c>
      <c r="B6663" s="6" t="s">
        <v>41</v>
      </c>
      <c r="C6663" s="6" t="s">
        <v>42</v>
      </c>
      <c r="D6663" s="6" t="s">
        <v>10974</v>
      </c>
      <c r="E6663" s="6">
        <v>1</v>
      </c>
      <c r="F6663" s="6" t="s">
        <v>1970</v>
      </c>
      <c r="G6663" s="6" t="s">
        <v>22</v>
      </c>
      <c r="H6663" s="7">
        <v>43448.999664351853</v>
      </c>
      <c r="I6663" s="7">
        <v>43448.965069444443</v>
      </c>
      <c r="J6663" s="4">
        <f t="shared" si="523"/>
        <v>2018</v>
      </c>
      <c r="K6663" s="4">
        <f t="shared" si="524"/>
        <v>12</v>
      </c>
      <c r="L6663" s="6">
        <f t="shared" si="520"/>
        <v>2989.0000002924353</v>
      </c>
      <c r="M6663" s="8">
        <f t="shared" si="521"/>
        <v>49.816666671540588</v>
      </c>
      <c r="N6663" s="8">
        <f t="shared" si="522"/>
        <v>49.816666671540588</v>
      </c>
      <c r="O6663" s="18">
        <v>1</v>
      </c>
      <c r="P6663" s="6" t="s">
        <v>10975</v>
      </c>
      <c r="Q6663" s="6" t="s">
        <v>24</v>
      </c>
    </row>
    <row r="6664" spans="1:17" ht="15">
      <c r="A6664" s="6" t="s">
        <v>17</v>
      </c>
      <c r="B6664" s="6" t="s">
        <v>41</v>
      </c>
      <c r="C6664" s="6" t="s">
        <v>42</v>
      </c>
      <c r="D6664" s="6" t="s">
        <v>10976</v>
      </c>
      <c r="E6664" s="6">
        <v>1</v>
      </c>
      <c r="F6664" s="6" t="s">
        <v>1970</v>
      </c>
      <c r="G6664" s="6" t="s">
        <v>22</v>
      </c>
      <c r="H6664" s="7">
        <v>43449.254074074073</v>
      </c>
      <c r="I6664" s="7">
        <v>43449.220682870371</v>
      </c>
      <c r="J6664" s="4">
        <f t="shared" si="523"/>
        <v>2018</v>
      </c>
      <c r="K6664" s="4">
        <f t="shared" si="524"/>
        <v>12</v>
      </c>
      <c r="L6664" s="6">
        <f t="shared" si="520"/>
        <v>2884.9999998696148</v>
      </c>
      <c r="M6664" s="8">
        <f t="shared" si="521"/>
        <v>48.083333331160247</v>
      </c>
      <c r="N6664" s="8">
        <f t="shared" si="522"/>
        <v>48.083333331160247</v>
      </c>
      <c r="O6664" s="18">
        <v>1</v>
      </c>
      <c r="P6664" s="6" t="s">
        <v>10977</v>
      </c>
      <c r="Q6664" s="6" t="s">
        <v>24</v>
      </c>
    </row>
    <row r="6665" spans="1:17" ht="15">
      <c r="A6665" s="6" t="s">
        <v>29</v>
      </c>
      <c r="B6665" s="6" t="s">
        <v>30</v>
      </c>
      <c r="C6665" s="6" t="s">
        <v>171</v>
      </c>
      <c r="D6665" s="6" t="s">
        <v>2969</v>
      </c>
      <c r="E6665" s="6">
        <v>1</v>
      </c>
      <c r="F6665" s="6" t="s">
        <v>27</v>
      </c>
      <c r="G6665" s="6" t="s">
        <v>22</v>
      </c>
      <c r="H6665" s="7">
        <v>43449.373622685183</v>
      </c>
      <c r="I6665" s="7">
        <v>43449.318090277775</v>
      </c>
      <c r="J6665" s="4">
        <f t="shared" si="523"/>
        <v>2018</v>
      </c>
      <c r="K6665" s="4">
        <f t="shared" si="524"/>
        <v>12</v>
      </c>
      <c r="L6665" s="6">
        <f t="shared" si="520"/>
        <v>4798.0000000912696</v>
      </c>
      <c r="M6665" s="8">
        <f t="shared" si="521"/>
        <v>79.966666668187827</v>
      </c>
      <c r="N6665" s="8">
        <f t="shared" si="522"/>
        <v>79.966666668187827</v>
      </c>
      <c r="O6665" s="18">
        <v>1</v>
      </c>
      <c r="P6665" s="6" t="s">
        <v>10978</v>
      </c>
      <c r="Q6665" s="6" t="s">
        <v>24</v>
      </c>
    </row>
    <row r="6666" spans="1:17" ht="15">
      <c r="A6666" s="6" t="s">
        <v>17</v>
      </c>
      <c r="B6666" s="6" t="s">
        <v>55</v>
      </c>
      <c r="C6666" s="6" t="s">
        <v>59</v>
      </c>
      <c r="D6666" s="6" t="s">
        <v>10979</v>
      </c>
      <c r="E6666" s="6">
        <v>1</v>
      </c>
      <c r="F6666" s="6" t="s">
        <v>1970</v>
      </c>
      <c r="G6666" s="6" t="s">
        <v>22</v>
      </c>
      <c r="H6666" s="7">
        <v>43449.614490740743</v>
      </c>
      <c r="I6666" s="7">
        <v>43449.567361111112</v>
      </c>
      <c r="J6666" s="4">
        <f t="shared" si="523"/>
        <v>2018</v>
      </c>
      <c r="K6666" s="4">
        <f t="shared" si="524"/>
        <v>12</v>
      </c>
      <c r="L6666" s="6">
        <f t="shared" si="525" ref="L6666:L6729">(H6666-I6666)*60*24*60</f>
        <v>4072.0000001136214</v>
      </c>
      <c r="M6666" s="8">
        <f t="shared" si="521"/>
        <v>67.866666668560356</v>
      </c>
      <c r="N6666" s="8">
        <f t="shared" si="522"/>
        <v>67.866666668560356</v>
      </c>
      <c r="O6666" s="18">
        <v>1</v>
      </c>
      <c r="P6666" s="6" t="s">
        <v>10980</v>
      </c>
      <c r="Q6666" s="6" t="s">
        <v>24</v>
      </c>
    </row>
    <row r="6667" spans="1:17" ht="15">
      <c r="A6667" s="6" t="s">
        <v>29</v>
      </c>
      <c r="B6667" s="6" t="s">
        <v>30</v>
      </c>
      <c r="C6667" s="6" t="s">
        <v>171</v>
      </c>
      <c r="D6667" s="6" t="s">
        <v>6803</v>
      </c>
      <c r="E6667" s="6">
        <v>3</v>
      </c>
      <c r="F6667" s="6" t="s">
        <v>27</v>
      </c>
      <c r="G6667" s="6" t="s">
        <v>22</v>
      </c>
      <c r="H6667" s="7">
        <v>43450.412152777775</v>
      </c>
      <c r="I6667" s="7">
        <v>43450.308495370373</v>
      </c>
      <c r="J6667" s="4">
        <f t="shared" si="523"/>
        <v>2018</v>
      </c>
      <c r="K6667" s="4">
        <f t="shared" si="524"/>
        <v>12</v>
      </c>
      <c r="L6667" s="6">
        <f t="shared" si="525"/>
        <v>8955.9999995632097</v>
      </c>
      <c r="M6667" s="8">
        <f t="shared" si="521"/>
        <v>149.26666665938683</v>
      </c>
      <c r="N6667" s="8">
        <f t="shared" si="522"/>
        <v>447.79999997816049</v>
      </c>
      <c r="O6667" s="18">
        <v>1</v>
      </c>
      <c r="P6667" s="6" t="s">
        <v>10981</v>
      </c>
      <c r="Q6667" s="6" t="s">
        <v>24</v>
      </c>
    </row>
    <row r="6668" spans="1:17" ht="15">
      <c r="A6668" s="6" t="s">
        <v>17</v>
      </c>
      <c r="B6668" s="6" t="s">
        <v>140</v>
      </c>
      <c r="C6668" s="6" t="s">
        <v>141</v>
      </c>
      <c r="D6668" s="6" t="s">
        <v>3526</v>
      </c>
      <c r="E6668" s="6">
        <v>22</v>
      </c>
      <c r="F6668" s="6" t="s">
        <v>1970</v>
      </c>
      <c r="G6668" s="6" t="s">
        <v>22</v>
      </c>
      <c r="H6668" s="7">
        <v>43450.42564814815</v>
      </c>
      <c r="I6668" s="7">
        <v>43450.329861111109</v>
      </c>
      <c r="J6668" s="4">
        <f t="shared" si="523"/>
        <v>2018</v>
      </c>
      <c r="K6668" s="4">
        <f t="shared" si="524"/>
        <v>12</v>
      </c>
      <c r="L6668" s="6">
        <f t="shared" si="525"/>
        <v>8276.0000002803281</v>
      </c>
      <c r="M6668" s="8">
        <f t="shared" si="521"/>
        <v>137.93333333800547</v>
      </c>
      <c r="N6668" s="8">
        <f t="shared" si="522"/>
        <v>3034.5333334361203</v>
      </c>
      <c r="O6668" s="18">
        <v>1</v>
      </c>
      <c r="P6668" s="6" t="s">
        <v>10982</v>
      </c>
      <c r="Q6668" s="6" t="s">
        <v>24</v>
      </c>
    </row>
    <row r="6669" spans="1:17" ht="15">
      <c r="A6669" s="6" t="s">
        <v>17</v>
      </c>
      <c r="B6669" s="6" t="s">
        <v>41</v>
      </c>
      <c r="C6669" s="6" t="s">
        <v>62</v>
      </c>
      <c r="D6669" s="6" t="s">
        <v>1600</v>
      </c>
      <c r="E6669" s="6">
        <v>319</v>
      </c>
      <c r="F6669" s="6" t="s">
        <v>1970</v>
      </c>
      <c r="G6669" s="6" t="s">
        <v>22</v>
      </c>
      <c r="H6669" s="7">
        <v>43450.580185185187</v>
      </c>
      <c r="I6669" s="7">
        <v>43450.447916666664</v>
      </c>
      <c r="J6669" s="4">
        <f t="shared" si="523"/>
        <v>2018</v>
      </c>
      <c r="K6669" s="4">
        <f t="shared" si="524"/>
        <v>12</v>
      </c>
      <c r="L6669" s="6">
        <f t="shared" si="525"/>
        <v>11428.000000328757</v>
      </c>
      <c r="M6669" s="8">
        <f t="shared" si="521"/>
        <v>190.46666667214595</v>
      </c>
      <c r="N6669" s="8">
        <f t="shared" si="522"/>
        <v>60758.866668414557</v>
      </c>
      <c r="O6669" s="18">
        <v>1</v>
      </c>
      <c r="P6669" s="6" t="s">
        <v>10983</v>
      </c>
      <c r="Q6669" s="6" t="s">
        <v>24</v>
      </c>
    </row>
    <row r="6670" spans="1:17" ht="15">
      <c r="A6670" s="6" t="s">
        <v>17</v>
      </c>
      <c r="B6670" s="6" t="s">
        <v>41</v>
      </c>
      <c r="C6670" s="6" t="s">
        <v>129</v>
      </c>
      <c r="D6670" s="6" t="s">
        <v>10984</v>
      </c>
      <c r="E6670" s="6">
        <v>1</v>
      </c>
      <c r="F6670" s="6" t="s">
        <v>1970</v>
      </c>
      <c r="G6670" s="6" t="s">
        <v>22</v>
      </c>
      <c r="H6670" s="7">
        <v>43450.579027777778</v>
      </c>
      <c r="I6670" s="7">
        <v>43450.485289351855</v>
      </c>
      <c r="J6670" s="4">
        <f t="shared" si="523"/>
        <v>2018</v>
      </c>
      <c r="K6670" s="4">
        <f t="shared" si="524"/>
        <v>12</v>
      </c>
      <c r="L6670" s="6">
        <f t="shared" si="525"/>
        <v>8098.999999766238</v>
      </c>
      <c r="M6670" s="8">
        <f t="shared" si="521"/>
        <v>134.9833333294373</v>
      </c>
      <c r="N6670" s="8">
        <f t="shared" si="522"/>
        <v>134.9833333294373</v>
      </c>
      <c r="O6670" s="18">
        <v>1</v>
      </c>
      <c r="P6670" s="6" t="s">
        <v>10985</v>
      </c>
      <c r="Q6670" s="6" t="s">
        <v>24</v>
      </c>
    </row>
    <row r="6671" spans="1:17" ht="15">
      <c r="A6671" s="6" t="s">
        <v>17</v>
      </c>
      <c r="B6671" s="6" t="s">
        <v>140</v>
      </c>
      <c r="C6671" s="6" t="s">
        <v>141</v>
      </c>
      <c r="D6671" s="6" t="s">
        <v>1539</v>
      </c>
      <c r="E6671" s="6">
        <v>58</v>
      </c>
      <c r="F6671" s="6" t="s">
        <v>1970</v>
      </c>
      <c r="G6671" s="6" t="s">
        <v>22</v>
      </c>
      <c r="H6671" s="7">
        <v>43450.731226851851</v>
      </c>
      <c r="I6671" s="7">
        <v>43450.65902777778</v>
      </c>
      <c r="J6671" s="4">
        <f t="shared" si="523"/>
        <v>2018</v>
      </c>
      <c r="K6671" s="4">
        <f t="shared" si="524"/>
        <v>12</v>
      </c>
      <c r="L6671" s="6">
        <f t="shared" si="525"/>
        <v>6237.9999997559935</v>
      </c>
      <c r="M6671" s="8">
        <f t="shared" si="521"/>
        <v>103.96666666259989</v>
      </c>
      <c r="N6671" s="8">
        <f t="shared" si="522"/>
        <v>6030.0666664307937</v>
      </c>
      <c r="O6671" s="18">
        <v>1</v>
      </c>
      <c r="P6671" s="6" t="s">
        <v>10986</v>
      </c>
      <c r="Q6671" s="6" t="s">
        <v>24</v>
      </c>
    </row>
    <row r="6672" spans="1:17" ht="15">
      <c r="A6672" s="6" t="s">
        <v>17</v>
      </c>
      <c r="B6672" s="6" t="s">
        <v>47</v>
      </c>
      <c r="C6672" s="6" t="s">
        <v>52</v>
      </c>
      <c r="D6672" s="6" t="s">
        <v>2946</v>
      </c>
      <c r="E6672" s="6">
        <v>1</v>
      </c>
      <c r="F6672" s="6" t="s">
        <v>1970</v>
      </c>
      <c r="G6672" s="6" t="s">
        <v>22</v>
      </c>
      <c r="H6672" s="7">
        <v>43451.568506944444</v>
      </c>
      <c r="I6672" s="7">
        <v>43451.318055555559</v>
      </c>
      <c r="J6672" s="4">
        <f t="shared" si="523"/>
        <v>2018</v>
      </c>
      <c r="K6672" s="4">
        <f t="shared" si="524"/>
        <v>12</v>
      </c>
      <c r="L6672" s="6">
        <f t="shared" si="525"/>
        <v>21638.999999687076</v>
      </c>
      <c r="M6672" s="8">
        <f t="shared" si="521"/>
        <v>360.64999999478459</v>
      </c>
      <c r="N6672" s="8">
        <f t="shared" si="522"/>
        <v>360.64999999478459</v>
      </c>
      <c r="O6672" s="18">
        <v>1</v>
      </c>
      <c r="P6672" s="6" t="s">
        <v>10987</v>
      </c>
      <c r="Q6672" s="6" t="s">
        <v>24</v>
      </c>
    </row>
    <row r="6673" spans="1:17" ht="15">
      <c r="A6673" s="6" t="s">
        <v>17</v>
      </c>
      <c r="B6673" s="6" t="s">
        <v>41</v>
      </c>
      <c r="C6673" s="6" t="s">
        <v>62</v>
      </c>
      <c r="D6673" s="6" t="s">
        <v>10988</v>
      </c>
      <c r="E6673" s="6">
        <v>1</v>
      </c>
      <c r="F6673" s="6" t="s">
        <v>1970</v>
      </c>
      <c r="G6673" s="6" t="s">
        <v>22</v>
      </c>
      <c r="H6673" s="7">
        <v>43451.463935185187</v>
      </c>
      <c r="I6673" s="7">
        <v>43451.333495370367</v>
      </c>
      <c r="J6673" s="4">
        <f t="shared" si="523"/>
        <v>2018</v>
      </c>
      <c r="K6673" s="4">
        <f t="shared" si="524"/>
        <v>12</v>
      </c>
      <c r="L6673" s="6">
        <f t="shared" si="525"/>
        <v>11270.000000484288</v>
      </c>
      <c r="M6673" s="8">
        <f t="shared" si="521"/>
        <v>187.8333333414048</v>
      </c>
      <c r="N6673" s="8">
        <f t="shared" si="522"/>
        <v>187.8333333414048</v>
      </c>
      <c r="O6673" s="18">
        <v>1</v>
      </c>
      <c r="P6673" s="6" t="s">
        <v>10989</v>
      </c>
      <c r="Q6673" s="6" t="s">
        <v>24</v>
      </c>
    </row>
    <row r="6674" spans="1:17" ht="15">
      <c r="A6674" s="6" t="s">
        <v>17</v>
      </c>
      <c r="B6674" s="6" t="s">
        <v>18</v>
      </c>
      <c r="C6674" s="6" t="s">
        <v>38</v>
      </c>
      <c r="D6674" s="6" t="s">
        <v>3666</v>
      </c>
      <c r="E6674" s="6">
        <v>5</v>
      </c>
      <c r="F6674" s="6" t="s">
        <v>33</v>
      </c>
      <c r="G6674" s="6" t="s">
        <v>22</v>
      </c>
      <c r="H6674" s="7">
        <v>43368.727384259262</v>
      </c>
      <c r="I6674" s="7">
        <v>43368.677083333336</v>
      </c>
      <c r="J6674" s="4">
        <f t="shared" si="523"/>
        <v>2018</v>
      </c>
      <c r="K6674" s="4">
        <f t="shared" si="524"/>
        <v>9</v>
      </c>
      <c r="L6674" s="6">
        <f t="shared" si="525"/>
        <v>4346.0000000428408</v>
      </c>
      <c r="M6674" s="8">
        <f t="shared" si="521"/>
        <v>72.433333334047347</v>
      </c>
      <c r="N6674" s="8">
        <f t="shared" si="522"/>
        <v>362.16666667023674</v>
      </c>
      <c r="O6674" s="18">
        <v>1</v>
      </c>
      <c r="P6674" s="6" t="s">
        <v>10990</v>
      </c>
      <c r="Q6674" s="6" t="s">
        <v>24</v>
      </c>
    </row>
    <row r="6675" spans="1:17" ht="15">
      <c r="A6675" s="6" t="s">
        <v>17</v>
      </c>
      <c r="B6675" s="6" t="s">
        <v>47</v>
      </c>
      <c r="C6675" s="6" t="s">
        <v>48</v>
      </c>
      <c r="D6675" s="6" t="s">
        <v>49</v>
      </c>
      <c r="E6675" s="6">
        <v>63</v>
      </c>
      <c r="F6675" s="6" t="s">
        <v>1970</v>
      </c>
      <c r="G6675" s="6" t="s">
        <v>22</v>
      </c>
      <c r="H6675" s="7">
        <v>43451.496770833335</v>
      </c>
      <c r="I6675" s="7">
        <v>43451.430555555555</v>
      </c>
      <c r="J6675" s="4">
        <f t="shared" si="523"/>
        <v>2018</v>
      </c>
      <c r="K6675" s="4">
        <f t="shared" si="524"/>
        <v>12</v>
      </c>
      <c r="L6675" s="6">
        <f t="shared" si="525"/>
        <v>5721.0000002291054</v>
      </c>
      <c r="M6675" s="8">
        <f t="shared" si="521"/>
        <v>95.350000003818423</v>
      </c>
      <c r="N6675" s="8">
        <f t="shared" si="522"/>
        <v>6007.0500002405606</v>
      </c>
      <c r="O6675" s="18">
        <v>1</v>
      </c>
      <c r="P6675" s="6" t="s">
        <v>10991</v>
      </c>
      <c r="Q6675" s="6" t="s">
        <v>24</v>
      </c>
    </row>
    <row r="6676" spans="1:17" ht="15">
      <c r="A6676" s="6" t="s">
        <v>17</v>
      </c>
      <c r="B6676" s="6" t="s">
        <v>140</v>
      </c>
      <c r="C6676" s="6" t="s">
        <v>141</v>
      </c>
      <c r="D6676" s="6" t="s">
        <v>10992</v>
      </c>
      <c r="E6676" s="6">
        <v>1</v>
      </c>
      <c r="F6676" s="6" t="s">
        <v>1970</v>
      </c>
      <c r="G6676" s="6" t="s">
        <v>22</v>
      </c>
      <c r="H6676" s="7">
        <v>43451.510925925926</v>
      </c>
      <c r="I6676" s="7">
        <v>43451.470833333333</v>
      </c>
      <c r="J6676" s="4">
        <f t="shared" si="523"/>
        <v>2018</v>
      </c>
      <c r="K6676" s="4">
        <f t="shared" si="524"/>
        <v>12</v>
      </c>
      <c r="L6676" s="6">
        <f t="shared" si="525"/>
        <v>3464.0000000596046</v>
      </c>
      <c r="M6676" s="8">
        <f t="shared" si="521"/>
        <v>57.733333334326744</v>
      </c>
      <c r="N6676" s="8">
        <f t="shared" si="522"/>
        <v>57.733333334326744</v>
      </c>
      <c r="O6676" s="18">
        <v>1</v>
      </c>
      <c r="P6676" s="6" t="s">
        <v>10993</v>
      </c>
      <c r="Q6676" s="6" t="s">
        <v>24</v>
      </c>
    </row>
    <row r="6677" spans="1:17" ht="15">
      <c r="A6677" s="6" t="s">
        <v>17</v>
      </c>
      <c r="B6677" s="6" t="s">
        <v>55</v>
      </c>
      <c r="C6677" s="6" t="s">
        <v>59</v>
      </c>
      <c r="D6677" s="6" t="s">
        <v>10994</v>
      </c>
      <c r="E6677" s="6">
        <v>1</v>
      </c>
      <c r="F6677" s="6" t="s">
        <v>1970</v>
      </c>
      <c r="G6677" s="6" t="s">
        <v>22</v>
      </c>
      <c r="H6677" s="7">
        <v>43451.543877314813</v>
      </c>
      <c r="I6677" s="7">
        <v>43451.472222222219</v>
      </c>
      <c r="J6677" s="4">
        <f t="shared" si="523"/>
        <v>2018</v>
      </c>
      <c r="K6677" s="4">
        <f t="shared" si="524"/>
        <v>12</v>
      </c>
      <c r="L6677" s="6">
        <f t="shared" si="525"/>
        <v>6191.0000000847504</v>
      </c>
      <c r="M6677" s="8">
        <f t="shared" si="521"/>
        <v>103.18333333474584</v>
      </c>
      <c r="N6677" s="8">
        <f t="shared" si="522"/>
        <v>103.18333333474584</v>
      </c>
      <c r="O6677" s="18">
        <v>1</v>
      </c>
      <c r="P6677" s="6" t="s">
        <v>10995</v>
      </c>
      <c r="Q6677" s="6" t="s">
        <v>24</v>
      </c>
    </row>
    <row r="6678" spans="1:17" ht="15">
      <c r="A6678" s="6" t="s">
        <v>17</v>
      </c>
      <c r="B6678" s="6" t="s">
        <v>55</v>
      </c>
      <c r="C6678" s="6" t="s">
        <v>59</v>
      </c>
      <c r="D6678" s="6" t="s">
        <v>346</v>
      </c>
      <c r="E6678" s="6">
        <v>40</v>
      </c>
      <c r="F6678" s="6" t="s">
        <v>1970</v>
      </c>
      <c r="G6678" s="6" t="s">
        <v>22</v>
      </c>
      <c r="H6678" s="7">
        <v>43451.533055555556</v>
      </c>
      <c r="I6678" s="7">
        <v>43451.484722222223</v>
      </c>
      <c r="J6678" s="4">
        <f t="shared" si="523"/>
        <v>2018</v>
      </c>
      <c r="K6678" s="4">
        <f t="shared" si="524"/>
        <v>12</v>
      </c>
      <c r="L6678" s="6">
        <f t="shared" si="525"/>
        <v>4175.9999999077991</v>
      </c>
      <c r="M6678" s="8">
        <f t="shared" si="521"/>
        <v>69.599999998463318</v>
      </c>
      <c r="N6678" s="8">
        <f t="shared" si="522"/>
        <v>2783.9999999385327</v>
      </c>
      <c r="O6678" s="18">
        <v>1</v>
      </c>
      <c r="P6678" s="6" t="s">
        <v>10996</v>
      </c>
      <c r="Q6678" s="6" t="s">
        <v>24</v>
      </c>
    </row>
    <row r="6679" spans="1:17" ht="15">
      <c r="A6679" s="6" t="s">
        <v>17</v>
      </c>
      <c r="B6679" s="6" t="s">
        <v>18</v>
      </c>
      <c r="C6679" s="6" t="s">
        <v>19</v>
      </c>
      <c r="D6679" s="6" t="s">
        <v>10997</v>
      </c>
      <c r="E6679" s="6">
        <v>932</v>
      </c>
      <c r="F6679" s="6" t="s">
        <v>1970</v>
      </c>
      <c r="G6679" s="6" t="s">
        <v>22</v>
      </c>
      <c r="H6679" s="7">
        <v>43451.541759259257</v>
      </c>
      <c r="I6679" s="7">
        <v>43451.489583333336</v>
      </c>
      <c r="J6679" s="4">
        <f t="shared" si="523"/>
        <v>2018</v>
      </c>
      <c r="K6679" s="4">
        <f t="shared" si="524"/>
        <v>12</v>
      </c>
      <c r="L6679" s="6">
        <f t="shared" si="525"/>
        <v>4507.9999995650724</v>
      </c>
      <c r="M6679" s="8">
        <f t="shared" si="521"/>
        <v>75.133333326084539</v>
      </c>
      <c r="N6679" s="8">
        <f t="shared" si="522"/>
        <v>70024.266659910791</v>
      </c>
      <c r="O6679" s="18">
        <v>1</v>
      </c>
      <c r="P6679" s="6" t="s">
        <v>10998</v>
      </c>
      <c r="Q6679" s="6" t="s">
        <v>24</v>
      </c>
    </row>
    <row r="6680" spans="1:17" ht="15">
      <c r="A6680" s="6" t="s">
        <v>17</v>
      </c>
      <c r="B6680" s="6" t="s">
        <v>55</v>
      </c>
      <c r="C6680" s="6" t="s">
        <v>56</v>
      </c>
      <c r="D6680" s="6" t="s">
        <v>1366</v>
      </c>
      <c r="E6680" s="6">
        <v>14</v>
      </c>
      <c r="F6680" s="6" t="s">
        <v>1970</v>
      </c>
      <c r="G6680" s="6" t="s">
        <v>22</v>
      </c>
      <c r="H6680" s="7">
        <v>43451.559178240743</v>
      </c>
      <c r="I6680" s="7">
        <v>43451.490972222222</v>
      </c>
      <c r="J6680" s="4">
        <f t="shared" si="523"/>
        <v>2018</v>
      </c>
      <c r="K6680" s="4">
        <f t="shared" si="524"/>
        <v>12</v>
      </c>
      <c r="L6680" s="6">
        <f t="shared" si="525"/>
        <v>5893.0000002030283</v>
      </c>
      <c r="M6680" s="8">
        <f t="shared" si="521"/>
        <v>98.216666670050472</v>
      </c>
      <c r="N6680" s="8">
        <f t="shared" si="522"/>
        <v>1375.0333333807066</v>
      </c>
      <c r="O6680" s="18">
        <v>1</v>
      </c>
      <c r="P6680" s="6" t="s">
        <v>10999</v>
      </c>
      <c r="Q6680" s="6" t="s">
        <v>24</v>
      </c>
    </row>
    <row r="6681" spans="1:17" ht="15">
      <c r="A6681" s="6" t="s">
        <v>17</v>
      </c>
      <c r="B6681" s="6" t="s">
        <v>55</v>
      </c>
      <c r="C6681" s="6" t="s">
        <v>326</v>
      </c>
      <c r="D6681" s="6" t="s">
        <v>2248</v>
      </c>
      <c r="E6681" s="6">
        <v>1</v>
      </c>
      <c r="F6681" s="6" t="s">
        <v>1970</v>
      </c>
      <c r="G6681" s="6" t="s">
        <v>22</v>
      </c>
      <c r="H6681" s="7">
        <v>43451.588333333333</v>
      </c>
      <c r="I6681" s="7">
        <v>43451.500694444447</v>
      </c>
      <c r="J6681" s="4">
        <f t="shared" si="523"/>
        <v>2018</v>
      </c>
      <c r="K6681" s="4">
        <f t="shared" si="524"/>
        <v>12</v>
      </c>
      <c r="L6681" s="6">
        <f t="shared" si="525"/>
        <v>7571.9999997876585</v>
      </c>
      <c r="M6681" s="8">
        <f t="shared" si="521"/>
        <v>126.19999999646097</v>
      </c>
      <c r="N6681" s="8">
        <f t="shared" si="522"/>
        <v>126.19999999646097</v>
      </c>
      <c r="O6681" s="18">
        <v>1</v>
      </c>
      <c r="P6681" s="6" t="s">
        <v>11000</v>
      </c>
      <c r="Q6681" s="6" t="s">
        <v>24</v>
      </c>
    </row>
    <row r="6682" spans="1:17" ht="15">
      <c r="A6682" s="6" t="s">
        <v>17</v>
      </c>
      <c r="B6682" s="6" t="s">
        <v>18</v>
      </c>
      <c r="C6682" s="6" t="s">
        <v>19</v>
      </c>
      <c r="D6682" s="6" t="s">
        <v>11001</v>
      </c>
      <c r="E6682" s="6">
        <v>1</v>
      </c>
      <c r="F6682" s="6" t="s">
        <v>33</v>
      </c>
      <c r="G6682" s="6" t="s">
        <v>22</v>
      </c>
      <c r="H6682" s="7">
        <v>43370.677083333336</v>
      </c>
      <c r="I6682" s="7">
        <v>43370.621527777781</v>
      </c>
      <c r="J6682" s="4">
        <f t="shared" si="523"/>
        <v>2018</v>
      </c>
      <c r="K6682" s="4">
        <f t="shared" si="524"/>
        <v>9</v>
      </c>
      <c r="L6682" s="6">
        <f t="shared" si="525"/>
        <v>4799.9999999301508</v>
      </c>
      <c r="M6682" s="8">
        <f t="shared" si="521"/>
        <v>79.999999998835847</v>
      </c>
      <c r="N6682" s="8">
        <f t="shared" si="522"/>
        <v>79.999999998835847</v>
      </c>
      <c r="O6682" s="18">
        <v>1</v>
      </c>
      <c r="P6682" s="6" t="s">
        <v>11002</v>
      </c>
      <c r="Q6682" s="6" t="s">
        <v>24</v>
      </c>
    </row>
    <row r="6683" spans="1:17" ht="15">
      <c r="A6683" s="6" t="s">
        <v>17</v>
      </c>
      <c r="B6683" s="6" t="s">
        <v>18</v>
      </c>
      <c r="C6683" s="6" t="s">
        <v>35</v>
      </c>
      <c r="D6683" s="6" t="s">
        <v>11003</v>
      </c>
      <c r="E6683" s="6">
        <v>1</v>
      </c>
      <c r="F6683" s="6" t="s">
        <v>1970</v>
      </c>
      <c r="G6683" s="6" t="s">
        <v>22</v>
      </c>
      <c r="H6683" s="7">
        <v>43451.760046296295</v>
      </c>
      <c r="I6683" s="7">
        <v>43451.656944444447</v>
      </c>
      <c r="J6683" s="4">
        <f t="shared" si="523"/>
        <v>2018</v>
      </c>
      <c r="K6683" s="4">
        <f t="shared" si="524"/>
        <v>12</v>
      </c>
      <c r="L6683" s="6">
        <f t="shared" si="525"/>
        <v>8907.9999996582046</v>
      </c>
      <c r="M6683" s="8">
        <f t="shared" si="521"/>
        <v>148.46666666097008</v>
      </c>
      <c r="N6683" s="8">
        <f t="shared" si="522"/>
        <v>148.46666666097008</v>
      </c>
      <c r="O6683" s="18">
        <v>1</v>
      </c>
      <c r="P6683" s="6" t="s">
        <v>11004</v>
      </c>
      <c r="Q6683" s="6" t="s">
        <v>24</v>
      </c>
    </row>
    <row r="6684" spans="1:17" ht="15">
      <c r="A6684" s="6" t="s">
        <v>17</v>
      </c>
      <c r="B6684" s="6" t="s">
        <v>18</v>
      </c>
      <c r="C6684" s="6" t="s">
        <v>35</v>
      </c>
      <c r="D6684" s="6" t="s">
        <v>11005</v>
      </c>
      <c r="E6684" s="6">
        <v>1</v>
      </c>
      <c r="F6684" s="6" t="s">
        <v>1970</v>
      </c>
      <c r="G6684" s="6" t="s">
        <v>22</v>
      </c>
      <c r="H6684" s="7">
        <v>43452.531400462962</v>
      </c>
      <c r="I6684" s="7">
        <v>43452.429039351853</v>
      </c>
      <c r="J6684" s="4">
        <f t="shared" si="523"/>
        <v>2018</v>
      </c>
      <c r="K6684" s="4">
        <f t="shared" si="524"/>
        <v>12</v>
      </c>
      <c r="L6684" s="6">
        <f t="shared" si="525"/>
        <v>8843.9999997848645</v>
      </c>
      <c r="M6684" s="8">
        <f t="shared" si="521"/>
        <v>147.39999999641441</v>
      </c>
      <c r="N6684" s="8">
        <f t="shared" si="522"/>
        <v>147.39999999641441</v>
      </c>
      <c r="O6684" s="18">
        <v>1</v>
      </c>
      <c r="P6684" s="6" t="s">
        <v>11006</v>
      </c>
      <c r="Q6684" s="6" t="s">
        <v>24</v>
      </c>
    </row>
    <row r="6685" spans="1:17" ht="15">
      <c r="A6685" s="6" t="s">
        <v>17</v>
      </c>
      <c r="B6685" s="6" t="s">
        <v>41</v>
      </c>
      <c r="C6685" s="6" t="s">
        <v>62</v>
      </c>
      <c r="D6685" s="6" t="s">
        <v>11007</v>
      </c>
      <c r="E6685" s="6">
        <v>1</v>
      </c>
      <c r="F6685" s="6" t="s">
        <v>1970</v>
      </c>
      <c r="G6685" s="6" t="s">
        <v>22</v>
      </c>
      <c r="H6685" s="7">
        <v>43452.510312500002</v>
      </c>
      <c r="I6685" s="7">
        <v>43452.439583333333</v>
      </c>
      <c r="J6685" s="4">
        <f t="shared" si="523"/>
        <v>2018</v>
      </c>
      <c r="K6685" s="4">
        <f t="shared" si="524"/>
        <v>12</v>
      </c>
      <c r="L6685" s="6">
        <f t="shared" si="525"/>
        <v>6111.0000002430752</v>
      </c>
      <c r="M6685" s="8">
        <f t="shared" si="521"/>
        <v>101.85000000405125</v>
      </c>
      <c r="N6685" s="8">
        <f t="shared" si="522"/>
        <v>101.85000000405125</v>
      </c>
      <c r="O6685" s="18">
        <v>1</v>
      </c>
      <c r="P6685" s="6" t="s">
        <v>11008</v>
      </c>
      <c r="Q6685" s="6" t="s">
        <v>24</v>
      </c>
    </row>
    <row r="6686" spans="1:17" ht="15">
      <c r="A6686" s="6" t="s">
        <v>17</v>
      </c>
      <c r="B6686" s="6" t="s">
        <v>41</v>
      </c>
      <c r="C6686" s="6" t="s">
        <v>62</v>
      </c>
      <c r="D6686" s="6" t="s">
        <v>11009</v>
      </c>
      <c r="E6686" s="6">
        <v>1</v>
      </c>
      <c r="F6686" s="6" t="s">
        <v>1970</v>
      </c>
      <c r="G6686" s="6" t="s">
        <v>22</v>
      </c>
      <c r="H6686" s="7">
        <v>43452.509942129633</v>
      </c>
      <c r="I6686" s="7">
        <v>43452.447696759256</v>
      </c>
      <c r="J6686" s="4">
        <f t="shared" si="523"/>
        <v>2018</v>
      </c>
      <c r="K6686" s="4">
        <f t="shared" si="524"/>
        <v>12</v>
      </c>
      <c r="L6686" s="6">
        <f t="shared" si="525"/>
        <v>5378.0000005150214</v>
      </c>
      <c r="M6686" s="8">
        <f t="shared" si="521"/>
        <v>89.633333341917023</v>
      </c>
      <c r="N6686" s="8">
        <f t="shared" si="522"/>
        <v>89.633333341917023</v>
      </c>
      <c r="O6686" s="18">
        <v>1</v>
      </c>
      <c r="P6686" s="6" t="s">
        <v>11010</v>
      </c>
      <c r="Q6686" s="6" t="s">
        <v>24</v>
      </c>
    </row>
    <row r="6687" spans="1:17" ht="15">
      <c r="A6687" s="6" t="s">
        <v>17</v>
      </c>
      <c r="B6687" s="6" t="s">
        <v>18</v>
      </c>
      <c r="C6687" s="6" t="s">
        <v>35</v>
      </c>
      <c r="D6687" s="6" t="s">
        <v>11011</v>
      </c>
      <c r="E6687" s="6">
        <v>1</v>
      </c>
      <c r="F6687" s="6" t="s">
        <v>1970</v>
      </c>
      <c r="G6687" s="6" t="s">
        <v>22</v>
      </c>
      <c r="H6687" s="7">
        <v>43452.50608796296</v>
      </c>
      <c r="I6687" s="7">
        <v>43452.473611111112</v>
      </c>
      <c r="J6687" s="4">
        <f t="shared" si="523"/>
        <v>2018</v>
      </c>
      <c r="K6687" s="4">
        <f t="shared" si="524"/>
        <v>12</v>
      </c>
      <c r="L6687" s="6">
        <f t="shared" si="525"/>
        <v>2805.9999996330589</v>
      </c>
      <c r="M6687" s="8">
        <f t="shared" si="521"/>
        <v>46.766666660550982</v>
      </c>
      <c r="N6687" s="8">
        <f t="shared" si="522"/>
        <v>46.766666660550982</v>
      </c>
      <c r="O6687" s="18">
        <v>1</v>
      </c>
      <c r="P6687" s="6" t="s">
        <v>11012</v>
      </c>
      <c r="Q6687" s="6" t="s">
        <v>24</v>
      </c>
    </row>
    <row r="6688" spans="1:17" ht="15">
      <c r="A6688" s="6" t="s">
        <v>17</v>
      </c>
      <c r="B6688" s="6" t="s">
        <v>41</v>
      </c>
      <c r="C6688" s="6" t="s">
        <v>62</v>
      </c>
      <c r="D6688" s="6" t="s">
        <v>11013</v>
      </c>
      <c r="E6688" s="6">
        <v>1</v>
      </c>
      <c r="F6688" s="6" t="s">
        <v>1970</v>
      </c>
      <c r="G6688" s="6" t="s">
        <v>22</v>
      </c>
      <c r="H6688" s="7">
        <v>43452.516296296293</v>
      </c>
      <c r="I6688" s="7">
        <v>43452.488194444442</v>
      </c>
      <c r="J6688" s="4">
        <f t="shared" si="523"/>
        <v>2018</v>
      </c>
      <c r="K6688" s="4">
        <f t="shared" si="524"/>
        <v>12</v>
      </c>
      <c r="L6688" s="6">
        <f t="shared" si="525"/>
        <v>2427.9999999096617</v>
      </c>
      <c r="M6688" s="8">
        <f t="shared" si="521"/>
        <v>40.466666665161029</v>
      </c>
      <c r="N6688" s="8">
        <f t="shared" si="522"/>
        <v>40.466666665161029</v>
      </c>
      <c r="O6688" s="18">
        <v>1</v>
      </c>
      <c r="P6688" s="6" t="s">
        <v>11014</v>
      </c>
      <c r="Q6688" s="6" t="s">
        <v>24</v>
      </c>
    </row>
    <row r="6689" spans="1:17" ht="15">
      <c r="A6689" s="6" t="s">
        <v>17</v>
      </c>
      <c r="B6689" s="6" t="s">
        <v>55</v>
      </c>
      <c r="C6689" s="6" t="s">
        <v>59</v>
      </c>
      <c r="D6689" s="6" t="s">
        <v>11015</v>
      </c>
      <c r="E6689" s="6">
        <v>1</v>
      </c>
      <c r="F6689" s="6" t="s">
        <v>1970</v>
      </c>
      <c r="G6689" s="6" t="s">
        <v>97</v>
      </c>
      <c r="H6689" s="7">
        <v>43452.690972222219</v>
      </c>
      <c r="I6689" s="7">
        <v>43452.591666666667</v>
      </c>
      <c r="J6689" s="4">
        <f t="shared" si="523"/>
        <v>2018</v>
      </c>
      <c r="K6689" s="4">
        <f t="shared" si="524"/>
        <v>12</v>
      </c>
      <c r="L6689" s="6">
        <f t="shared" si="525"/>
        <v>8579.9999996786937</v>
      </c>
      <c r="M6689" s="8">
        <f t="shared" si="521"/>
        <v>142.9999999946449</v>
      </c>
      <c r="N6689" s="8">
        <f t="shared" si="522"/>
        <v>142.9999999946449</v>
      </c>
      <c r="O6689" s="18">
        <v>1</v>
      </c>
      <c r="P6689" s="6" t="s">
        <v>11016</v>
      </c>
      <c r="Q6689" s="6" t="s">
        <v>24</v>
      </c>
    </row>
    <row r="6690" spans="1:17" ht="15">
      <c r="A6690" s="6" t="s">
        <v>17</v>
      </c>
      <c r="B6690" s="6" t="s">
        <v>18</v>
      </c>
      <c r="C6690" s="6" t="s">
        <v>35</v>
      </c>
      <c r="D6690" s="6" t="s">
        <v>2785</v>
      </c>
      <c r="E6690" s="6">
        <v>2</v>
      </c>
      <c r="F6690" s="6" t="s">
        <v>1970</v>
      </c>
      <c r="G6690" s="6" t="s">
        <v>22</v>
      </c>
      <c r="H6690" s="7">
        <v>43452.61991898148</v>
      </c>
      <c r="I6690" s="7">
        <v>43452.59170138889</v>
      </c>
      <c r="J6690" s="4">
        <f t="shared" si="523"/>
        <v>2018</v>
      </c>
      <c r="K6690" s="4">
        <f t="shared" si="524"/>
        <v>12</v>
      </c>
      <c r="L6690" s="6">
        <f t="shared" si="525"/>
        <v>2437.9999997327104</v>
      </c>
      <c r="M6690" s="8">
        <f t="shared" si="521"/>
        <v>40.633333328878507</v>
      </c>
      <c r="N6690" s="8">
        <f t="shared" si="522"/>
        <v>81.266666657757014</v>
      </c>
      <c r="O6690" s="18">
        <v>1</v>
      </c>
      <c r="P6690" s="6" t="s">
        <v>11017</v>
      </c>
      <c r="Q6690" s="6" t="s">
        <v>24</v>
      </c>
    </row>
    <row r="6691" spans="1:17" ht="15">
      <c r="A6691" s="6" t="s">
        <v>17</v>
      </c>
      <c r="B6691" s="6" t="s">
        <v>55</v>
      </c>
      <c r="C6691" s="6" t="s">
        <v>59</v>
      </c>
      <c r="D6691" s="6" t="s">
        <v>11018</v>
      </c>
      <c r="E6691" s="6">
        <v>4</v>
      </c>
      <c r="F6691" s="6" t="s">
        <v>1970</v>
      </c>
      <c r="G6691" s="6" t="s">
        <v>97</v>
      </c>
      <c r="H6691" s="7">
        <v>43452.763368055559</v>
      </c>
      <c r="I6691" s="7">
        <v>43452.691666666666</v>
      </c>
      <c r="J6691" s="4">
        <f t="shared" si="523"/>
        <v>2018</v>
      </c>
      <c r="K6691" s="4">
        <f t="shared" si="524"/>
        <v>12</v>
      </c>
      <c r="L6691" s="6">
        <f t="shared" si="525"/>
        <v>6195.0000003911555</v>
      </c>
      <c r="M6691" s="8">
        <f t="shared" si="521"/>
        <v>103.25000000651926</v>
      </c>
      <c r="N6691" s="8">
        <f t="shared" si="522"/>
        <v>413.00000002607703</v>
      </c>
      <c r="O6691" s="18">
        <v>1</v>
      </c>
      <c r="P6691" s="6" t="s">
        <v>11019</v>
      </c>
      <c r="Q6691" s="6" t="s">
        <v>24</v>
      </c>
    </row>
    <row r="6692" spans="1:17" ht="15">
      <c r="A6692" s="6" t="s">
        <v>29</v>
      </c>
      <c r="B6692" s="6" t="s">
        <v>30</v>
      </c>
      <c r="C6692" s="6" t="s">
        <v>171</v>
      </c>
      <c r="D6692" s="6" t="s">
        <v>6803</v>
      </c>
      <c r="E6692" s="6">
        <v>3</v>
      </c>
      <c r="F6692" s="6" t="s">
        <v>27</v>
      </c>
      <c r="G6692" s="6" t="s">
        <v>22</v>
      </c>
      <c r="H6692" s="7">
        <v>43454.48778935185</v>
      </c>
      <c r="I6692" s="7">
        <v>43454.464583333334</v>
      </c>
      <c r="J6692" s="4">
        <f t="shared" si="523"/>
        <v>2018</v>
      </c>
      <c r="K6692" s="4">
        <f t="shared" si="524"/>
        <v>12</v>
      </c>
      <c r="L6692" s="6">
        <f t="shared" si="525"/>
        <v>2004.9999997252598</v>
      </c>
      <c r="M6692" s="8">
        <f t="shared" si="521"/>
        <v>33.416666662087664</v>
      </c>
      <c r="N6692" s="8">
        <f t="shared" si="522"/>
        <v>100.24999998626299</v>
      </c>
      <c r="O6692" s="18">
        <v>1</v>
      </c>
      <c r="P6692" s="6" t="s">
        <v>11020</v>
      </c>
      <c r="Q6692" s="6" t="s">
        <v>24</v>
      </c>
    </row>
    <row r="6693" spans="1:17" ht="15">
      <c r="A6693" s="6" t="s">
        <v>17</v>
      </c>
      <c r="B6693" s="6" t="s">
        <v>41</v>
      </c>
      <c r="C6693" s="6" t="s">
        <v>42</v>
      </c>
      <c r="D6693" s="6" t="s">
        <v>8707</v>
      </c>
      <c r="E6693" s="6">
        <v>3</v>
      </c>
      <c r="F6693" s="6" t="s">
        <v>33</v>
      </c>
      <c r="G6693" s="6" t="s">
        <v>22</v>
      </c>
      <c r="H6693" s="7">
        <v>43373.78638888889</v>
      </c>
      <c r="I6693" s="7">
        <v>43373.754861111112</v>
      </c>
      <c r="J6693" s="4">
        <f t="shared" si="523"/>
        <v>2018</v>
      </c>
      <c r="K6693" s="4">
        <f t="shared" si="524"/>
        <v>9</v>
      </c>
      <c r="L6693" s="6">
        <f t="shared" si="525"/>
        <v>2723.9999999525025</v>
      </c>
      <c r="M6693" s="8">
        <f t="shared" si="521"/>
        <v>45.399999999208376</v>
      </c>
      <c r="N6693" s="8">
        <f t="shared" si="522"/>
        <v>136.19999999762513</v>
      </c>
      <c r="O6693" s="18">
        <v>1</v>
      </c>
      <c r="P6693" s="6" t="s">
        <v>11021</v>
      </c>
      <c r="Q6693" s="6" t="s">
        <v>24</v>
      </c>
    </row>
    <row r="6694" spans="1:17" ht="15">
      <c r="A6694" s="6" t="s">
        <v>17</v>
      </c>
      <c r="B6694" s="6" t="s">
        <v>140</v>
      </c>
      <c r="C6694" s="6" t="s">
        <v>141</v>
      </c>
      <c r="D6694" s="6" t="s">
        <v>2839</v>
      </c>
      <c r="E6694" s="6">
        <v>73</v>
      </c>
      <c r="F6694" s="6" t="s">
        <v>1970</v>
      </c>
      <c r="G6694" s="6" t="s">
        <v>22</v>
      </c>
      <c r="H6694" s="7">
        <v>43454.703460648147</v>
      </c>
      <c r="I6694" s="7">
        <v>43454.68472222222</v>
      </c>
      <c r="J6694" s="4">
        <f t="shared" si="523"/>
        <v>2018</v>
      </c>
      <c r="K6694" s="4">
        <f t="shared" si="524"/>
        <v>12</v>
      </c>
      <c r="L6694" s="6">
        <f t="shared" si="525"/>
        <v>1619.0000000176951</v>
      </c>
      <c r="M6694" s="8">
        <f t="shared" si="521"/>
        <v>26.983333333628252</v>
      </c>
      <c r="N6694" s="8">
        <f t="shared" si="522"/>
        <v>1969.7833333548624</v>
      </c>
      <c r="O6694" s="18">
        <v>1</v>
      </c>
      <c r="P6694" s="6" t="s">
        <v>11022</v>
      </c>
      <c r="Q6694" s="6" t="s">
        <v>24</v>
      </c>
    </row>
    <row r="6695" spans="1:17" ht="15">
      <c r="A6695" s="6" t="s">
        <v>17</v>
      </c>
      <c r="B6695" s="6" t="s">
        <v>41</v>
      </c>
      <c r="C6695" s="6" t="s">
        <v>42</v>
      </c>
      <c r="D6695" s="6" t="s">
        <v>1328</v>
      </c>
      <c r="E6695" s="6">
        <v>34</v>
      </c>
      <c r="F6695" s="6" t="s">
        <v>1970</v>
      </c>
      <c r="G6695" s="6" t="s">
        <v>22</v>
      </c>
      <c r="H6695" s="7">
        <v>43455.455046296294</v>
      </c>
      <c r="I6695" s="7">
        <v>43455.370138888888</v>
      </c>
      <c r="J6695" s="4">
        <f t="shared" si="523"/>
        <v>2018</v>
      </c>
      <c r="K6695" s="4">
        <f t="shared" si="524"/>
        <v>12</v>
      </c>
      <c r="L6695" s="6">
        <f t="shared" si="525"/>
        <v>7335.9999999403954</v>
      </c>
      <c r="M6695" s="8">
        <f t="shared" si="521"/>
        <v>122.26666666567326</v>
      </c>
      <c r="N6695" s="8">
        <f t="shared" si="522"/>
        <v>4157.0666666328907</v>
      </c>
      <c r="O6695" s="18">
        <v>1</v>
      </c>
      <c r="P6695" s="6" t="s">
        <v>11023</v>
      </c>
      <c r="Q6695" s="6" t="s">
        <v>24</v>
      </c>
    </row>
    <row r="6696" spans="1:17" ht="15">
      <c r="A6696" s="6" t="s">
        <v>29</v>
      </c>
      <c r="B6696" s="6" t="s">
        <v>94</v>
      </c>
      <c r="C6696" s="6" t="s">
        <v>156</v>
      </c>
      <c r="D6696" s="6" t="s">
        <v>11024</v>
      </c>
      <c r="E6696" s="6">
        <v>1</v>
      </c>
      <c r="F6696" s="6" t="s">
        <v>27</v>
      </c>
      <c r="G6696" s="6" t="s">
        <v>22</v>
      </c>
      <c r="H6696" s="7">
        <v>43455.452291666668</v>
      </c>
      <c r="I6696" s="7">
        <v>43455.431250000001</v>
      </c>
      <c r="J6696" s="4">
        <f t="shared" si="523"/>
        <v>2018</v>
      </c>
      <c r="K6696" s="4">
        <f t="shared" si="524"/>
        <v>12</v>
      </c>
      <c r="L6696" s="6">
        <f t="shared" si="525"/>
        <v>1818.0000000167638</v>
      </c>
      <c r="M6696" s="8">
        <f t="shared" si="521"/>
        <v>30.300000000279397</v>
      </c>
      <c r="N6696" s="8">
        <f t="shared" si="522"/>
        <v>30.300000000279397</v>
      </c>
      <c r="O6696" s="18">
        <v>1</v>
      </c>
      <c r="P6696" s="6" t="s">
        <v>11025</v>
      </c>
      <c r="Q6696" s="6" t="s">
        <v>24</v>
      </c>
    </row>
    <row r="6697" spans="1:17" ht="15">
      <c r="A6697" s="6" t="s">
        <v>29</v>
      </c>
      <c r="B6697" s="6" t="s">
        <v>30</v>
      </c>
      <c r="C6697" s="6" t="s">
        <v>171</v>
      </c>
      <c r="D6697" s="6" t="s">
        <v>2969</v>
      </c>
      <c r="E6697" s="6">
        <v>1</v>
      </c>
      <c r="F6697" s="6" t="s">
        <v>27</v>
      </c>
      <c r="G6697" s="6" t="s">
        <v>22</v>
      </c>
      <c r="H6697" s="7">
        <v>43455.501388888886</v>
      </c>
      <c r="I6697" s="7">
        <v>43455.463888888888</v>
      </c>
      <c r="J6697" s="4">
        <f t="shared" si="523"/>
        <v>2018</v>
      </c>
      <c r="K6697" s="4">
        <f t="shared" si="524"/>
        <v>12</v>
      </c>
      <c r="L6697" s="6">
        <f t="shared" si="525"/>
        <v>3239.9999998742715</v>
      </c>
      <c r="M6697" s="8">
        <f t="shared" si="521"/>
        <v>53.999999997904524</v>
      </c>
      <c r="N6697" s="8">
        <f t="shared" si="522"/>
        <v>53.999999997904524</v>
      </c>
      <c r="O6697" s="18">
        <v>1</v>
      </c>
      <c r="P6697" s="6" t="s">
        <v>11026</v>
      </c>
      <c r="Q6697" s="6" t="s">
        <v>24</v>
      </c>
    </row>
    <row r="6698" spans="1:17" ht="15">
      <c r="A6698" s="6" t="s">
        <v>17</v>
      </c>
      <c r="B6698" s="6" t="s">
        <v>47</v>
      </c>
      <c r="C6698" s="6" t="s">
        <v>52</v>
      </c>
      <c r="D6698" s="6" t="s">
        <v>11027</v>
      </c>
      <c r="E6698" s="6">
        <v>1</v>
      </c>
      <c r="F6698" s="6" t="s">
        <v>1970</v>
      </c>
      <c r="G6698" s="6" t="s">
        <v>22</v>
      </c>
      <c r="H6698" s="7">
        <v>43455.748483796298</v>
      </c>
      <c r="I6698" s="7">
        <v>43455.472546296296</v>
      </c>
      <c r="J6698" s="4">
        <f t="shared" si="523"/>
        <v>2018</v>
      </c>
      <c r="K6698" s="4">
        <f t="shared" si="524"/>
        <v>12</v>
      </c>
      <c r="L6698" s="6">
        <f t="shared" si="525"/>
        <v>23841.000000201166</v>
      </c>
      <c r="M6698" s="8">
        <f t="shared" si="521"/>
        <v>397.35000000335276</v>
      </c>
      <c r="N6698" s="8">
        <f t="shared" si="522"/>
        <v>397.35000000335276</v>
      </c>
      <c r="O6698" s="18">
        <v>1</v>
      </c>
      <c r="P6698" s="6" t="s">
        <v>11028</v>
      </c>
      <c r="Q6698" s="6" t="s">
        <v>24</v>
      </c>
    </row>
    <row r="6699" spans="1:17" ht="15">
      <c r="A6699" s="6" t="s">
        <v>29</v>
      </c>
      <c r="B6699" s="6" t="s">
        <v>30</v>
      </c>
      <c r="C6699" s="6" t="s">
        <v>171</v>
      </c>
      <c r="D6699" s="6" t="s">
        <v>11029</v>
      </c>
      <c r="E6699" s="6">
        <v>1</v>
      </c>
      <c r="F6699" s="6" t="s">
        <v>27</v>
      </c>
      <c r="G6699" s="6" t="s">
        <v>22</v>
      </c>
      <c r="H6699" s="7">
        <v>43455.524780092594</v>
      </c>
      <c r="I6699" s="7">
        <v>43455.497916666667</v>
      </c>
      <c r="J6699" s="4">
        <f t="shared" si="523"/>
        <v>2018</v>
      </c>
      <c r="K6699" s="4">
        <f t="shared" si="524"/>
        <v>12</v>
      </c>
      <c r="L6699" s="6">
        <f t="shared" si="525"/>
        <v>2321.0000000428408</v>
      </c>
      <c r="M6699" s="8">
        <f t="shared" si="521"/>
        <v>38.683333334047347</v>
      </c>
      <c r="N6699" s="8">
        <f t="shared" si="522"/>
        <v>38.683333334047347</v>
      </c>
      <c r="O6699" s="18">
        <v>1</v>
      </c>
      <c r="P6699" s="6" t="s">
        <v>11030</v>
      </c>
      <c r="Q6699" s="6" t="s">
        <v>24</v>
      </c>
    </row>
    <row r="6700" spans="1:17" ht="15">
      <c r="A6700" s="6" t="s">
        <v>17</v>
      </c>
      <c r="B6700" s="6" t="s">
        <v>18</v>
      </c>
      <c r="C6700" s="6" t="s">
        <v>38</v>
      </c>
      <c r="D6700" s="6" t="s">
        <v>11031</v>
      </c>
      <c r="E6700" s="6">
        <v>1</v>
      </c>
      <c r="F6700" s="6" t="s">
        <v>1970</v>
      </c>
      <c r="G6700" s="6" t="s">
        <v>22</v>
      </c>
      <c r="H6700" s="7">
        <v>43455.692719907405</v>
      </c>
      <c r="I6700" s="7">
        <v>43455.650694444441</v>
      </c>
      <c r="J6700" s="4">
        <f t="shared" si="523"/>
        <v>2018</v>
      </c>
      <c r="K6700" s="4">
        <f t="shared" si="524"/>
        <v>12</v>
      </c>
      <c r="L6700" s="6">
        <f t="shared" si="525"/>
        <v>3631.0000001220033</v>
      </c>
      <c r="M6700" s="8">
        <f t="shared" si="521"/>
        <v>60.516666668700054</v>
      </c>
      <c r="N6700" s="8">
        <f t="shared" si="522"/>
        <v>60.516666668700054</v>
      </c>
      <c r="O6700" s="18">
        <v>1</v>
      </c>
      <c r="P6700" s="6" t="s">
        <v>11032</v>
      </c>
      <c r="Q6700" s="6" t="s">
        <v>24</v>
      </c>
    </row>
    <row r="6701" spans="1:17" ht="15">
      <c r="A6701" s="6" t="s">
        <v>17</v>
      </c>
      <c r="B6701" s="6" t="s">
        <v>140</v>
      </c>
      <c r="C6701" s="6" t="s">
        <v>141</v>
      </c>
      <c r="D6701" s="6" t="s">
        <v>11033</v>
      </c>
      <c r="E6701" s="6">
        <v>1</v>
      </c>
      <c r="F6701" s="6" t="s">
        <v>1970</v>
      </c>
      <c r="G6701" s="6" t="s">
        <v>22</v>
      </c>
      <c r="H6701" s="7">
        <v>43455.906828703701</v>
      </c>
      <c r="I6701" s="7">
        <v>43455.847627314812</v>
      </c>
      <c r="J6701" s="4">
        <f t="shared" si="523"/>
        <v>2018</v>
      </c>
      <c r="K6701" s="4">
        <f t="shared" si="524"/>
        <v>12</v>
      </c>
      <c r="L6701" s="6">
        <f t="shared" si="525"/>
        <v>5115.0000000139698</v>
      </c>
      <c r="M6701" s="8">
        <f t="shared" si="521"/>
        <v>85.250000000232831</v>
      </c>
      <c r="N6701" s="8">
        <f t="shared" si="522"/>
        <v>85.250000000232831</v>
      </c>
      <c r="O6701" s="18">
        <v>1</v>
      </c>
      <c r="P6701" s="6" t="s">
        <v>11034</v>
      </c>
      <c r="Q6701" s="6" t="s">
        <v>24</v>
      </c>
    </row>
    <row r="6702" spans="1:17" ht="15">
      <c r="A6702" s="6" t="s">
        <v>29</v>
      </c>
      <c r="B6702" s="6" t="s">
        <v>94</v>
      </c>
      <c r="C6702" s="6" t="s">
        <v>4972</v>
      </c>
      <c r="D6702" s="6" t="s">
        <v>11035</v>
      </c>
      <c r="E6702" s="6">
        <v>27</v>
      </c>
      <c r="F6702" s="6" t="s">
        <v>27</v>
      </c>
      <c r="G6702" s="6" t="s">
        <v>22</v>
      </c>
      <c r="H6702" s="7">
        <v>43455.93990740741</v>
      </c>
      <c r="I6702" s="7">
        <v>43455.880555555559</v>
      </c>
      <c r="J6702" s="4">
        <f t="shared" si="523"/>
        <v>2018</v>
      </c>
      <c r="K6702" s="4">
        <f t="shared" si="524"/>
        <v>12</v>
      </c>
      <c r="L6702" s="6">
        <f t="shared" si="525"/>
        <v>5127.9999999096617</v>
      </c>
      <c r="M6702" s="8">
        <f t="shared" si="521"/>
        <v>85.466666665161029</v>
      </c>
      <c r="N6702" s="8">
        <f t="shared" si="522"/>
        <v>2307.5999999593478</v>
      </c>
      <c r="O6702" s="18">
        <v>1</v>
      </c>
      <c r="P6702" s="6" t="s">
        <v>11036</v>
      </c>
      <c r="Q6702" s="6" t="s">
        <v>24</v>
      </c>
    </row>
    <row r="6703" spans="1:17" ht="15">
      <c r="A6703" s="6" t="s">
        <v>29</v>
      </c>
      <c r="B6703" s="6" t="s">
        <v>94</v>
      </c>
      <c r="C6703" s="6" t="s">
        <v>186</v>
      </c>
      <c r="D6703" s="6" t="s">
        <v>476</v>
      </c>
      <c r="E6703" s="6">
        <v>1</v>
      </c>
      <c r="F6703" s="6" t="s">
        <v>92</v>
      </c>
      <c r="G6703" s="6" t="s">
        <v>22</v>
      </c>
      <c r="H6703" s="7">
        <v>43456.350254629629</v>
      </c>
      <c r="I6703" s="7">
        <v>43456.318055555559</v>
      </c>
      <c r="J6703" s="4">
        <f t="shared" si="523"/>
        <v>2018</v>
      </c>
      <c r="K6703" s="4">
        <f t="shared" si="524"/>
        <v>12</v>
      </c>
      <c r="L6703" s="6">
        <f t="shared" si="525"/>
        <v>2781.9999996805564</v>
      </c>
      <c r="M6703" s="8">
        <f t="shared" si="521"/>
        <v>46.366666661342606</v>
      </c>
      <c r="N6703" s="8">
        <f t="shared" si="522"/>
        <v>46.366666661342606</v>
      </c>
      <c r="O6703" s="18">
        <v>1</v>
      </c>
      <c r="P6703" s="6" t="s">
        <v>11037</v>
      </c>
      <c r="Q6703" s="6" t="s">
        <v>24</v>
      </c>
    </row>
    <row r="6704" spans="1:17" ht="15">
      <c r="A6704" s="6" t="s">
        <v>17</v>
      </c>
      <c r="B6704" s="6" t="s">
        <v>41</v>
      </c>
      <c r="C6704" s="6" t="s">
        <v>42</v>
      </c>
      <c r="D6704" s="6" t="s">
        <v>11038</v>
      </c>
      <c r="E6704" s="6">
        <v>1</v>
      </c>
      <c r="F6704" s="6" t="s">
        <v>1970</v>
      </c>
      <c r="G6704" s="6" t="s">
        <v>22</v>
      </c>
      <c r="H6704" s="7">
        <v>43456.83284722222</v>
      </c>
      <c r="I6704" s="7">
        <v>43456.710150462961</v>
      </c>
      <c r="J6704" s="4">
        <f t="shared" si="523"/>
        <v>2018</v>
      </c>
      <c r="K6704" s="4">
        <f t="shared" si="524"/>
        <v>12</v>
      </c>
      <c r="L6704" s="6">
        <f t="shared" si="525"/>
        <v>10601.000000000931</v>
      </c>
      <c r="M6704" s="8">
        <f t="shared" si="521"/>
        <v>176.68333333334886</v>
      </c>
      <c r="N6704" s="8">
        <f t="shared" si="522"/>
        <v>176.68333333334886</v>
      </c>
      <c r="O6704" s="18">
        <v>1</v>
      </c>
      <c r="P6704" s="6" t="s">
        <v>11039</v>
      </c>
      <c r="Q6704" s="6" t="s">
        <v>24</v>
      </c>
    </row>
    <row r="6705" spans="1:17" ht="15">
      <c r="A6705" s="6" t="s">
        <v>17</v>
      </c>
      <c r="B6705" s="6" t="s">
        <v>55</v>
      </c>
      <c r="C6705" s="6" t="s">
        <v>59</v>
      </c>
      <c r="D6705" s="6" t="s">
        <v>11040</v>
      </c>
      <c r="E6705" s="6">
        <v>1</v>
      </c>
      <c r="F6705" s="6" t="s">
        <v>1970</v>
      </c>
      <c r="G6705" s="6" t="s">
        <v>22</v>
      </c>
      <c r="H6705" s="7">
        <v>43457.730925925927</v>
      </c>
      <c r="I6705" s="7">
        <v>43457.433923611112</v>
      </c>
      <c r="J6705" s="4">
        <f t="shared" si="523"/>
        <v>2018</v>
      </c>
      <c r="K6705" s="4">
        <f t="shared" si="524"/>
        <v>12</v>
      </c>
      <c r="L6705" s="6">
        <f t="shared" si="525"/>
        <v>25661.000000056811</v>
      </c>
      <c r="M6705" s="8">
        <f t="shared" si="521"/>
        <v>427.68333333428018</v>
      </c>
      <c r="N6705" s="8">
        <f t="shared" si="522"/>
        <v>427.68333333428018</v>
      </c>
      <c r="O6705" s="18">
        <v>1</v>
      </c>
      <c r="P6705" s="6" t="s">
        <v>11041</v>
      </c>
      <c r="Q6705" s="6" t="s">
        <v>24</v>
      </c>
    </row>
    <row r="6706" spans="1:17" ht="15">
      <c r="A6706" s="6" t="s">
        <v>17</v>
      </c>
      <c r="B6706" s="6" t="s">
        <v>18</v>
      </c>
      <c r="C6706" s="6" t="s">
        <v>35</v>
      </c>
      <c r="D6706" s="6" t="s">
        <v>356</v>
      </c>
      <c r="E6706" s="6">
        <v>14</v>
      </c>
      <c r="F6706" s="6" t="s">
        <v>1970</v>
      </c>
      <c r="G6706" s="6" t="s">
        <v>22</v>
      </c>
      <c r="H6706" s="7">
        <v>43457.692164351851</v>
      </c>
      <c r="I6706" s="7">
        <v>43457.635092592594</v>
      </c>
      <c r="J6706" s="4">
        <f t="shared" si="523"/>
        <v>2018</v>
      </c>
      <c r="K6706" s="4">
        <f t="shared" si="524"/>
        <v>12</v>
      </c>
      <c r="L6706" s="6">
        <f t="shared" si="525"/>
        <v>4930.9999997494742</v>
      </c>
      <c r="M6706" s="8">
        <f t="shared" si="521"/>
        <v>82.183333329157904</v>
      </c>
      <c r="N6706" s="8">
        <f t="shared" si="522"/>
        <v>1150.5666666082107</v>
      </c>
      <c r="O6706" s="18">
        <v>1</v>
      </c>
      <c r="P6706" s="6" t="s">
        <v>11042</v>
      </c>
      <c r="Q6706" s="6" t="s">
        <v>24</v>
      </c>
    </row>
    <row r="6707" spans="1:17" ht="15">
      <c r="A6707" s="6" t="s">
        <v>17</v>
      </c>
      <c r="B6707" s="6" t="s">
        <v>18</v>
      </c>
      <c r="C6707" s="6" t="s">
        <v>35</v>
      </c>
      <c r="D6707" s="6" t="s">
        <v>11043</v>
      </c>
      <c r="E6707" s="6">
        <v>1</v>
      </c>
      <c r="F6707" s="6" t="s">
        <v>1970</v>
      </c>
      <c r="G6707" s="6" t="s">
        <v>22</v>
      </c>
      <c r="H6707" s="7">
        <v>43457.692916666667</v>
      </c>
      <c r="I6707" s="7">
        <v>43457.636111111111</v>
      </c>
      <c r="J6707" s="4">
        <f t="shared" si="523"/>
        <v>2018</v>
      </c>
      <c r="K6707" s="4">
        <f t="shared" si="524"/>
        <v>12</v>
      </c>
      <c r="L6707" s="6">
        <f t="shared" si="525"/>
        <v>4908.0000000307336</v>
      </c>
      <c r="M6707" s="8">
        <f t="shared" si="521"/>
        <v>81.800000000512227</v>
      </c>
      <c r="N6707" s="8">
        <f t="shared" si="522"/>
        <v>81.800000000512227</v>
      </c>
      <c r="O6707" s="18">
        <v>1</v>
      </c>
      <c r="P6707" s="6" t="s">
        <v>11044</v>
      </c>
      <c r="Q6707" s="6" t="s">
        <v>24</v>
      </c>
    </row>
    <row r="6708" spans="1:17" ht="15">
      <c r="A6708" s="6" t="s">
        <v>17</v>
      </c>
      <c r="B6708" s="6" t="s">
        <v>18</v>
      </c>
      <c r="C6708" s="6" t="s">
        <v>25</v>
      </c>
      <c r="D6708" s="6" t="s">
        <v>11045</v>
      </c>
      <c r="E6708" s="6">
        <v>43</v>
      </c>
      <c r="F6708" s="6" t="s">
        <v>1970</v>
      </c>
      <c r="G6708" s="6" t="s">
        <v>22</v>
      </c>
      <c r="H6708" s="7">
        <v>43459.371365740742</v>
      </c>
      <c r="I6708" s="7">
        <v>43459.314131944448</v>
      </c>
      <c r="J6708" s="4">
        <f t="shared" si="523"/>
        <v>2018</v>
      </c>
      <c r="K6708" s="4">
        <f t="shared" si="524"/>
        <v>12</v>
      </c>
      <c r="L6708" s="6">
        <f t="shared" si="525"/>
        <v>4944.9999998789281</v>
      </c>
      <c r="M6708" s="8">
        <f t="shared" si="521"/>
        <v>82.416666664648801</v>
      </c>
      <c r="N6708" s="8">
        <f t="shared" si="522"/>
        <v>3543.9166665798984</v>
      </c>
      <c r="O6708" s="18">
        <v>1</v>
      </c>
      <c r="P6708" s="6" t="s">
        <v>11046</v>
      </c>
      <c r="Q6708" s="6" t="s">
        <v>24</v>
      </c>
    </row>
    <row r="6709" spans="1:17" ht="15">
      <c r="A6709" s="6" t="s">
        <v>17</v>
      </c>
      <c r="B6709" s="6" t="s">
        <v>41</v>
      </c>
      <c r="C6709" s="6" t="s">
        <v>62</v>
      </c>
      <c r="D6709" s="6" t="s">
        <v>7034</v>
      </c>
      <c r="E6709" s="6">
        <v>2</v>
      </c>
      <c r="F6709" s="6" t="s">
        <v>1970</v>
      </c>
      <c r="G6709" s="6" t="s">
        <v>22</v>
      </c>
      <c r="H6709" s="7">
        <v>43459.59103009259</v>
      </c>
      <c r="I6709" s="7">
        <v>43459.381192129629</v>
      </c>
      <c r="J6709" s="4">
        <f t="shared" si="523"/>
        <v>2018</v>
      </c>
      <c r="K6709" s="4">
        <f t="shared" si="524"/>
        <v>12</v>
      </c>
      <c r="L6709" s="6">
        <f t="shared" si="525"/>
        <v>18129.999999795109</v>
      </c>
      <c r="M6709" s="8">
        <f t="shared" si="521"/>
        <v>302.16666666325182</v>
      </c>
      <c r="N6709" s="8">
        <f t="shared" si="522"/>
        <v>604.33333332650363</v>
      </c>
      <c r="O6709" s="18">
        <v>1</v>
      </c>
      <c r="P6709" s="6" t="s">
        <v>11047</v>
      </c>
      <c r="Q6709" s="6" t="s">
        <v>24</v>
      </c>
    </row>
    <row r="6710" spans="1:17" ht="15">
      <c r="A6710" s="6" t="s">
        <v>17</v>
      </c>
      <c r="B6710" s="6" t="s">
        <v>18</v>
      </c>
      <c r="C6710" s="6" t="s">
        <v>25</v>
      </c>
      <c r="D6710" s="6" t="s">
        <v>7119</v>
      </c>
      <c r="E6710" s="6">
        <v>1</v>
      </c>
      <c r="F6710" s="6" t="s">
        <v>1970</v>
      </c>
      <c r="G6710" s="6" t="s">
        <v>22</v>
      </c>
      <c r="H6710" s="7">
        <v>43459.422222222223</v>
      </c>
      <c r="I6710" s="7">
        <v>43459.393750000003</v>
      </c>
      <c r="J6710" s="4">
        <f t="shared" si="523"/>
        <v>2018</v>
      </c>
      <c r="K6710" s="4">
        <f t="shared" si="524"/>
        <v>12</v>
      </c>
      <c r="L6710" s="6">
        <f t="shared" si="525"/>
        <v>2459.9999998463318</v>
      </c>
      <c r="M6710" s="8">
        <f t="shared" si="521"/>
        <v>40.999999997438863</v>
      </c>
      <c r="N6710" s="8">
        <f t="shared" si="522"/>
        <v>40.999999997438863</v>
      </c>
      <c r="O6710" s="18">
        <v>1</v>
      </c>
      <c r="P6710" s="6" t="s">
        <v>11048</v>
      </c>
      <c r="Q6710" s="6" t="s">
        <v>24</v>
      </c>
    </row>
    <row r="6711" spans="1:17" ht="15">
      <c r="A6711" s="6" t="s">
        <v>17</v>
      </c>
      <c r="B6711" s="6" t="s">
        <v>18</v>
      </c>
      <c r="C6711" s="6" t="s">
        <v>25</v>
      </c>
      <c r="D6711" s="6" t="s">
        <v>11049</v>
      </c>
      <c r="E6711" s="6">
        <v>1</v>
      </c>
      <c r="F6711" s="6" t="s">
        <v>1970</v>
      </c>
      <c r="G6711" s="6" t="s">
        <v>22</v>
      </c>
      <c r="H6711" s="7">
        <v>43459.463437500002</v>
      </c>
      <c r="I6711" s="7">
        <v>43459.415277777778</v>
      </c>
      <c r="J6711" s="4">
        <f t="shared" si="523"/>
        <v>2018</v>
      </c>
      <c r="K6711" s="4">
        <f t="shared" si="524"/>
        <v>12</v>
      </c>
      <c r="L6711" s="6">
        <f t="shared" si="525"/>
        <v>4161.000000173226</v>
      </c>
      <c r="M6711" s="8">
        <f t="shared" si="521"/>
        <v>69.3500000028871</v>
      </c>
      <c r="N6711" s="8">
        <f t="shared" si="522"/>
        <v>69.3500000028871</v>
      </c>
      <c r="O6711" s="18">
        <v>1</v>
      </c>
      <c r="P6711" s="6" t="s">
        <v>11050</v>
      </c>
      <c r="Q6711" s="6" t="s">
        <v>24</v>
      </c>
    </row>
    <row r="6712" spans="1:17" ht="15">
      <c r="A6712" s="6" t="s">
        <v>17</v>
      </c>
      <c r="B6712" s="6" t="s">
        <v>18</v>
      </c>
      <c r="C6712" s="6" t="s">
        <v>25</v>
      </c>
      <c r="D6712" s="6" t="s">
        <v>7119</v>
      </c>
      <c r="E6712" s="6">
        <v>1</v>
      </c>
      <c r="F6712" s="6" t="s">
        <v>1970</v>
      </c>
      <c r="G6712" s="6" t="s">
        <v>22</v>
      </c>
      <c r="H6712" s="7">
        <v>43459.491180555553</v>
      </c>
      <c r="I6712" s="7">
        <v>43459.423333333332</v>
      </c>
      <c r="J6712" s="4">
        <f t="shared" si="523"/>
        <v>2018</v>
      </c>
      <c r="K6712" s="4">
        <f t="shared" si="524"/>
        <v>12</v>
      </c>
      <c r="L6712" s="6">
        <f t="shared" si="525"/>
        <v>5861.9999998714775</v>
      </c>
      <c r="M6712" s="8">
        <f t="shared" si="521"/>
        <v>97.699999997857958</v>
      </c>
      <c r="N6712" s="8">
        <f t="shared" si="522"/>
        <v>97.699999997857958</v>
      </c>
      <c r="O6712" s="18">
        <v>1</v>
      </c>
      <c r="P6712" s="6" t="s">
        <v>11051</v>
      </c>
      <c r="Q6712" s="6" t="s">
        <v>24</v>
      </c>
    </row>
    <row r="6713" spans="1:17" ht="15">
      <c r="A6713" s="6" t="s">
        <v>29</v>
      </c>
      <c r="B6713" s="6" t="s">
        <v>94</v>
      </c>
      <c r="C6713" s="6" t="s">
        <v>186</v>
      </c>
      <c r="D6713" s="6" t="s">
        <v>476</v>
      </c>
      <c r="E6713" s="6">
        <v>1</v>
      </c>
      <c r="F6713" s="6" t="s">
        <v>92</v>
      </c>
      <c r="G6713" s="6" t="s">
        <v>22</v>
      </c>
      <c r="H6713" s="7">
        <v>43459.642106481479</v>
      </c>
      <c r="I6713" s="7">
        <v>43459.612627314818</v>
      </c>
      <c r="J6713" s="4">
        <f t="shared" si="523"/>
        <v>2018</v>
      </c>
      <c r="K6713" s="4">
        <f t="shared" si="524"/>
        <v>12</v>
      </c>
      <c r="L6713" s="6">
        <f t="shared" si="525"/>
        <v>2546.9999994384125</v>
      </c>
      <c r="M6713" s="8">
        <f t="shared" si="521"/>
        <v>42.449999990640208</v>
      </c>
      <c r="N6713" s="8">
        <f t="shared" si="522"/>
        <v>42.449999990640208</v>
      </c>
      <c r="O6713" s="18">
        <v>1</v>
      </c>
      <c r="P6713" s="6" t="s">
        <v>11052</v>
      </c>
      <c r="Q6713" s="6" t="s">
        <v>24</v>
      </c>
    </row>
    <row r="6714" spans="1:17" ht="15">
      <c r="A6714" s="6" t="s">
        <v>17</v>
      </c>
      <c r="B6714" s="6" t="s">
        <v>18</v>
      </c>
      <c r="C6714" s="6" t="s">
        <v>35</v>
      </c>
      <c r="D6714" s="6" t="s">
        <v>11053</v>
      </c>
      <c r="E6714" s="6">
        <v>1</v>
      </c>
      <c r="F6714" s="6" t="s">
        <v>1970</v>
      </c>
      <c r="G6714" s="6" t="s">
        <v>22</v>
      </c>
      <c r="H6714" s="7">
        <v>43460.39949074074</v>
      </c>
      <c r="I6714" s="7">
        <v>43460.355162037034</v>
      </c>
      <c r="J6714" s="4">
        <f t="shared" si="523"/>
        <v>2018</v>
      </c>
      <c r="K6714" s="4">
        <f t="shared" si="524"/>
        <v>12</v>
      </c>
      <c r="L6714" s="6">
        <f t="shared" si="525"/>
        <v>3830.0000001210719</v>
      </c>
      <c r="M6714" s="8">
        <f t="shared" si="521"/>
        <v>63.833333335351199</v>
      </c>
      <c r="N6714" s="8">
        <f t="shared" si="522"/>
        <v>63.833333335351199</v>
      </c>
      <c r="O6714" s="18">
        <v>1</v>
      </c>
      <c r="P6714" s="6" t="s">
        <v>11054</v>
      </c>
      <c r="Q6714" s="6" t="s">
        <v>24</v>
      </c>
    </row>
    <row r="6715" spans="1:17" ht="15">
      <c r="A6715" s="6" t="s">
        <v>17</v>
      </c>
      <c r="B6715" s="6" t="s">
        <v>41</v>
      </c>
      <c r="C6715" s="6" t="s">
        <v>62</v>
      </c>
      <c r="D6715" s="6" t="s">
        <v>1170</v>
      </c>
      <c r="E6715" s="6">
        <v>5</v>
      </c>
      <c r="F6715" s="6" t="s">
        <v>1970</v>
      </c>
      <c r="G6715" s="6" t="s">
        <v>22</v>
      </c>
      <c r="H6715" s="7">
        <v>43460.52375</v>
      </c>
      <c r="I6715" s="7">
        <v>43460.462141203701</v>
      </c>
      <c r="J6715" s="4">
        <f t="shared" si="523"/>
        <v>2018</v>
      </c>
      <c r="K6715" s="4">
        <f t="shared" si="524"/>
        <v>12</v>
      </c>
      <c r="L6715" s="6">
        <f t="shared" si="525"/>
        <v>5323.000000230968</v>
      </c>
      <c r="M6715" s="8">
        <f t="shared" si="521"/>
        <v>88.716666670516133</v>
      </c>
      <c r="N6715" s="8">
        <f t="shared" si="522"/>
        <v>443.58333335258067</v>
      </c>
      <c r="O6715" s="18">
        <v>1</v>
      </c>
      <c r="P6715" s="6" t="s">
        <v>11055</v>
      </c>
      <c r="Q6715" s="6" t="s">
        <v>24</v>
      </c>
    </row>
    <row r="6716" spans="1:17" ht="15">
      <c r="A6716" s="6" t="s">
        <v>17</v>
      </c>
      <c r="B6716" s="6" t="s">
        <v>18</v>
      </c>
      <c r="C6716" s="6" t="s">
        <v>19</v>
      </c>
      <c r="D6716" s="6" t="s">
        <v>11056</v>
      </c>
      <c r="E6716" s="6">
        <v>2</v>
      </c>
      <c r="F6716" s="6" t="s">
        <v>33</v>
      </c>
      <c r="G6716" s="6" t="s">
        <v>22</v>
      </c>
      <c r="H6716" s="7">
        <v>43376.462777777779</v>
      </c>
      <c r="I6716" s="7">
        <v>43376.402083333334</v>
      </c>
      <c r="J6716" s="4">
        <f t="shared" si="523"/>
        <v>2018</v>
      </c>
      <c r="K6716" s="4">
        <f t="shared" si="524"/>
        <v>10</v>
      </c>
      <c r="L6716" s="6">
        <f t="shared" si="525"/>
        <v>5243.9999999944121</v>
      </c>
      <c r="M6716" s="8">
        <f t="shared" si="521"/>
        <v>87.399999999906868</v>
      </c>
      <c r="N6716" s="8">
        <f t="shared" si="522"/>
        <v>174.79999999981374</v>
      </c>
      <c r="O6716" s="18">
        <v>1</v>
      </c>
      <c r="P6716" s="6" t="s">
        <v>11057</v>
      </c>
      <c r="Q6716" s="6" t="s">
        <v>24</v>
      </c>
    </row>
    <row r="6717" spans="1:17" ht="15">
      <c r="A6717" s="6" t="s">
        <v>17</v>
      </c>
      <c r="B6717" s="6" t="s">
        <v>18</v>
      </c>
      <c r="C6717" s="6" t="s">
        <v>35</v>
      </c>
      <c r="D6717" s="6" t="s">
        <v>11058</v>
      </c>
      <c r="E6717" s="6">
        <v>2</v>
      </c>
      <c r="F6717" s="6" t="s">
        <v>1970</v>
      </c>
      <c r="G6717" s="6" t="s">
        <v>22</v>
      </c>
      <c r="H6717" s="7">
        <v>43460.785624999997</v>
      </c>
      <c r="I6717" s="7">
        <v>43460.749236111114</v>
      </c>
      <c r="J6717" s="4">
        <f t="shared" si="523"/>
        <v>2018</v>
      </c>
      <c r="K6717" s="4">
        <f t="shared" si="524"/>
        <v>12</v>
      </c>
      <c r="L6717" s="6">
        <f t="shared" si="525"/>
        <v>3143.9999994356185</v>
      </c>
      <c r="M6717" s="8">
        <f t="shared" si="521"/>
        <v>52.399999990593642</v>
      </c>
      <c r="N6717" s="8">
        <f t="shared" si="522"/>
        <v>104.79999998118728</v>
      </c>
      <c r="O6717" s="18">
        <v>1</v>
      </c>
      <c r="P6717" s="6" t="s">
        <v>11059</v>
      </c>
      <c r="Q6717" s="6" t="s">
        <v>24</v>
      </c>
    </row>
    <row r="6718" spans="1:17" ht="15">
      <c r="A6718" s="6" t="s">
        <v>17</v>
      </c>
      <c r="B6718" s="6" t="s">
        <v>140</v>
      </c>
      <c r="C6718" s="6" t="s">
        <v>141</v>
      </c>
      <c r="D6718" s="6" t="s">
        <v>11060</v>
      </c>
      <c r="E6718" s="6">
        <v>12</v>
      </c>
      <c r="F6718" s="6" t="s">
        <v>1970</v>
      </c>
      <c r="G6718" s="6" t="s">
        <v>22</v>
      </c>
      <c r="H6718" s="7">
        <v>43461.396608796298</v>
      </c>
      <c r="I6718" s="7">
        <v>43461.356944444444</v>
      </c>
      <c r="J6718" s="4">
        <f t="shared" si="523"/>
        <v>2018</v>
      </c>
      <c r="K6718" s="4">
        <f t="shared" si="524"/>
        <v>12</v>
      </c>
      <c r="L6718" s="6">
        <f t="shared" si="525"/>
        <v>3427.0000002114102</v>
      </c>
      <c r="M6718" s="8">
        <f t="shared" si="521"/>
        <v>57.11666667019017</v>
      </c>
      <c r="N6718" s="8">
        <f t="shared" si="522"/>
        <v>685.40000004228204</v>
      </c>
      <c r="O6718" s="18">
        <v>1</v>
      </c>
      <c r="P6718" s="6" t="s">
        <v>11061</v>
      </c>
      <c r="Q6718" s="6" t="s">
        <v>24</v>
      </c>
    </row>
    <row r="6719" spans="1:17" ht="15">
      <c r="A6719" s="6" t="s">
        <v>17</v>
      </c>
      <c r="B6719" s="6" t="s">
        <v>140</v>
      </c>
      <c r="C6719" s="6" t="s">
        <v>141</v>
      </c>
      <c r="D6719" s="6" t="s">
        <v>5177</v>
      </c>
      <c r="E6719" s="6">
        <v>90</v>
      </c>
      <c r="F6719" s="6" t="s">
        <v>1970</v>
      </c>
      <c r="G6719" s="6" t="s">
        <v>22</v>
      </c>
      <c r="H6719" s="7">
        <v>43461.547986111109</v>
      </c>
      <c r="I6719" s="7">
        <v>43461.5</v>
      </c>
      <c r="J6719" s="4">
        <f t="shared" si="523"/>
        <v>2018</v>
      </c>
      <c r="K6719" s="4">
        <f t="shared" si="524"/>
        <v>12</v>
      </c>
      <c r="L6719" s="6">
        <f t="shared" si="525"/>
        <v>4145.9999998100102</v>
      </c>
      <c r="M6719" s="8">
        <f t="shared" si="521"/>
        <v>69.099999996833503</v>
      </c>
      <c r="N6719" s="8">
        <f t="shared" si="522"/>
        <v>6218.9999997150153</v>
      </c>
      <c r="O6719" s="18">
        <v>1</v>
      </c>
      <c r="P6719" s="6" t="s">
        <v>11062</v>
      </c>
      <c r="Q6719" s="6" t="s">
        <v>24</v>
      </c>
    </row>
    <row r="6720" spans="1:17" ht="15">
      <c r="A6720" s="6" t="s">
        <v>17</v>
      </c>
      <c r="B6720" s="6" t="s">
        <v>47</v>
      </c>
      <c r="C6720" s="6" t="s">
        <v>48</v>
      </c>
      <c r="D6720" s="6" t="s">
        <v>9274</v>
      </c>
      <c r="E6720" s="6">
        <v>2</v>
      </c>
      <c r="F6720" s="6" t="s">
        <v>1970</v>
      </c>
      <c r="G6720" s="6" t="s">
        <v>22</v>
      </c>
      <c r="H6720" s="7">
        <v>43461.593726851854</v>
      </c>
      <c r="I6720" s="7">
        <v>43461.568749999999</v>
      </c>
      <c r="J6720" s="4">
        <f t="shared" si="523"/>
        <v>2018</v>
      </c>
      <c r="K6720" s="4">
        <f t="shared" si="524"/>
        <v>12</v>
      </c>
      <c r="L6720" s="6">
        <f t="shared" si="525"/>
        <v>2158.0000002868474</v>
      </c>
      <c r="M6720" s="8">
        <f t="shared" si="526" ref="M6720:M6732">+L6720/60</f>
        <v>35.966666671447456</v>
      </c>
      <c r="N6720" s="8">
        <f t="shared" si="527" ref="N6720:N6732">+M6720*E6720</f>
        <v>71.933333342894912</v>
      </c>
      <c r="O6720" s="18">
        <v>1</v>
      </c>
      <c r="P6720" s="6" t="s">
        <v>11063</v>
      </c>
      <c r="Q6720" s="6" t="s">
        <v>24</v>
      </c>
    </row>
    <row r="6721" spans="1:17" ht="15">
      <c r="A6721" s="6" t="s">
        <v>17</v>
      </c>
      <c r="B6721" s="6" t="s">
        <v>18</v>
      </c>
      <c r="C6721" s="6" t="s">
        <v>38</v>
      </c>
      <c r="D6721" s="6" t="s">
        <v>11064</v>
      </c>
      <c r="E6721" s="6">
        <v>2</v>
      </c>
      <c r="F6721" s="6" t="s">
        <v>1970</v>
      </c>
      <c r="G6721" s="6" t="s">
        <v>22</v>
      </c>
      <c r="H6721" s="7">
        <v>43461.659131944441</v>
      </c>
      <c r="I6721" s="7">
        <v>43461.577986111108</v>
      </c>
      <c r="J6721" s="4">
        <f t="shared" si="523"/>
        <v>2018</v>
      </c>
      <c r="K6721" s="4">
        <f t="shared" si="524"/>
        <v>12</v>
      </c>
      <c r="L6721" s="6">
        <f t="shared" si="525"/>
        <v>7011.0000000335276</v>
      </c>
      <c r="M6721" s="8">
        <f t="shared" si="526"/>
        <v>116.85000000055879</v>
      </c>
      <c r="N6721" s="8">
        <f t="shared" si="527"/>
        <v>233.70000000111759</v>
      </c>
      <c r="O6721" s="18">
        <v>1</v>
      </c>
      <c r="P6721" s="6" t="s">
        <v>11065</v>
      </c>
      <c r="Q6721" s="6" t="s">
        <v>24</v>
      </c>
    </row>
    <row r="6722" spans="1:17" ht="15">
      <c r="A6722" s="6" t="s">
        <v>17</v>
      </c>
      <c r="B6722" s="6" t="s">
        <v>41</v>
      </c>
      <c r="C6722" s="6" t="s">
        <v>42</v>
      </c>
      <c r="D6722" s="6" t="s">
        <v>518</v>
      </c>
      <c r="E6722" s="6">
        <v>6</v>
      </c>
      <c r="F6722" s="6" t="s">
        <v>1970</v>
      </c>
      <c r="G6722" s="6" t="s">
        <v>22</v>
      </c>
      <c r="H6722" s="7">
        <v>43462.579513888886</v>
      </c>
      <c r="I6722" s="7">
        <v>43462.490972222222</v>
      </c>
      <c r="J6722" s="4">
        <f t="shared" si="523"/>
        <v>2018</v>
      </c>
      <c r="K6722" s="4">
        <f t="shared" si="524"/>
        <v>12</v>
      </c>
      <c r="L6722" s="6">
        <f t="shared" si="525"/>
        <v>7649.9999997904524</v>
      </c>
      <c r="M6722" s="8">
        <f t="shared" si="526"/>
        <v>127.49999999650754</v>
      </c>
      <c r="N6722" s="8">
        <f t="shared" si="527"/>
        <v>764.99999997904524</v>
      </c>
      <c r="O6722" s="18">
        <v>1</v>
      </c>
      <c r="P6722" s="6" t="s">
        <v>11066</v>
      </c>
      <c r="Q6722" s="6" t="s">
        <v>24</v>
      </c>
    </row>
    <row r="6723" spans="1:17" ht="15">
      <c r="A6723" s="6" t="s">
        <v>17</v>
      </c>
      <c r="B6723" s="6" t="s">
        <v>140</v>
      </c>
      <c r="C6723" s="6" t="s">
        <v>141</v>
      </c>
      <c r="D6723" s="6" t="s">
        <v>4064</v>
      </c>
      <c r="E6723" s="6">
        <v>1</v>
      </c>
      <c r="F6723" s="6" t="s">
        <v>33</v>
      </c>
      <c r="G6723" s="6" t="s">
        <v>22</v>
      </c>
      <c r="H6723" s="7">
        <v>43379.954444444447</v>
      </c>
      <c r="I6723" s="7">
        <v>43379.806250000001</v>
      </c>
      <c r="J6723" s="4">
        <f t="shared" si="528" ref="J6723:J6786">YEAR(I6723)</f>
        <v>2018</v>
      </c>
      <c r="K6723" s="4">
        <f t="shared" si="529" ref="K6723:K6786">MONTH(I6723)</f>
        <v>10</v>
      </c>
      <c r="L6723" s="6">
        <f t="shared" si="525"/>
        <v>12804.000000120141</v>
      </c>
      <c r="M6723" s="8">
        <f t="shared" si="526"/>
        <v>213.40000000200234</v>
      </c>
      <c r="N6723" s="8">
        <f t="shared" si="527"/>
        <v>213.40000000200234</v>
      </c>
      <c r="O6723" s="18">
        <v>1</v>
      </c>
      <c r="P6723" s="6" t="s">
        <v>11067</v>
      </c>
      <c r="Q6723" s="6" t="s">
        <v>24</v>
      </c>
    </row>
    <row r="6724" spans="1:17" ht="15">
      <c r="A6724" s="6" t="s">
        <v>17</v>
      </c>
      <c r="B6724" s="6" t="s">
        <v>55</v>
      </c>
      <c r="C6724" s="6" t="s">
        <v>56</v>
      </c>
      <c r="D6724" s="6" t="s">
        <v>11068</v>
      </c>
      <c r="E6724" s="6">
        <v>1</v>
      </c>
      <c r="F6724" s="6" t="s">
        <v>1970</v>
      </c>
      <c r="G6724" s="6" t="s">
        <v>22</v>
      </c>
      <c r="H6724" s="7">
        <v>43462.721064814818</v>
      </c>
      <c r="I6724" s="7">
        <v>43462.647222222222</v>
      </c>
      <c r="J6724" s="4">
        <f t="shared" si="528"/>
        <v>2018</v>
      </c>
      <c r="K6724" s="4">
        <f t="shared" si="529"/>
        <v>12</v>
      </c>
      <c r="L6724" s="6">
        <f t="shared" si="525"/>
        <v>6380.0000002607703</v>
      </c>
      <c r="M6724" s="8">
        <f t="shared" si="526"/>
        <v>106.33333333767951</v>
      </c>
      <c r="N6724" s="8">
        <f t="shared" si="527"/>
        <v>106.33333333767951</v>
      </c>
      <c r="O6724" s="18">
        <v>1</v>
      </c>
      <c r="P6724" s="6" t="s">
        <v>11069</v>
      </c>
      <c r="Q6724" s="6" t="s">
        <v>24</v>
      </c>
    </row>
    <row r="6725" spans="1:17" ht="15">
      <c r="A6725" s="6" t="s">
        <v>17</v>
      </c>
      <c r="B6725" s="6" t="s">
        <v>41</v>
      </c>
      <c r="C6725" s="6" t="s">
        <v>42</v>
      </c>
      <c r="D6725" s="6" t="s">
        <v>2674</v>
      </c>
      <c r="E6725" s="6">
        <v>1</v>
      </c>
      <c r="F6725" s="6" t="s">
        <v>1970</v>
      </c>
      <c r="G6725" s="6" t="s">
        <v>22</v>
      </c>
      <c r="H6725" s="7">
        <v>43462.903703703705</v>
      </c>
      <c r="I6725" s="7">
        <v>43462.766226851854</v>
      </c>
      <c r="J6725" s="4">
        <f t="shared" si="528"/>
        <v>2018</v>
      </c>
      <c r="K6725" s="4">
        <f t="shared" si="529"/>
        <v>12</v>
      </c>
      <c r="L6725" s="6">
        <f t="shared" si="525"/>
        <v>11877.999999909662</v>
      </c>
      <c r="M6725" s="8">
        <f t="shared" si="526"/>
        <v>197.96666666516103</v>
      </c>
      <c r="N6725" s="8">
        <f t="shared" si="527"/>
        <v>197.96666666516103</v>
      </c>
      <c r="O6725" s="18">
        <v>1</v>
      </c>
      <c r="P6725" s="6" t="s">
        <v>11070</v>
      </c>
      <c r="Q6725" s="6" t="s">
        <v>24</v>
      </c>
    </row>
    <row r="6726" spans="1:17" ht="15">
      <c r="A6726" s="6" t="s">
        <v>17</v>
      </c>
      <c r="B6726" s="6" t="s">
        <v>18</v>
      </c>
      <c r="C6726" s="6" t="s">
        <v>38</v>
      </c>
      <c r="D6726" s="6" t="s">
        <v>11071</v>
      </c>
      <c r="E6726" s="6">
        <v>3</v>
      </c>
      <c r="F6726" s="6" t="s">
        <v>1970</v>
      </c>
      <c r="G6726" s="6" t="s">
        <v>22</v>
      </c>
      <c r="H6726" s="7">
        <v>43462.925208333334</v>
      </c>
      <c r="I6726" s="7">
        <v>43462.852777777778</v>
      </c>
      <c r="J6726" s="4">
        <f t="shared" si="528"/>
        <v>2018</v>
      </c>
      <c r="K6726" s="4">
        <f t="shared" si="529"/>
        <v>12</v>
      </c>
      <c r="L6726" s="6">
        <f t="shared" si="525"/>
        <v>6258.0000000307336</v>
      </c>
      <c r="M6726" s="8">
        <f t="shared" si="526"/>
        <v>104.30000000051223</v>
      </c>
      <c r="N6726" s="8">
        <f t="shared" si="527"/>
        <v>312.90000000153668</v>
      </c>
      <c r="O6726" s="18">
        <v>1</v>
      </c>
      <c r="P6726" s="6" t="s">
        <v>11072</v>
      </c>
      <c r="Q6726" s="6" t="s">
        <v>24</v>
      </c>
    </row>
    <row r="6727" spans="1:17" ht="15">
      <c r="A6727" s="6" t="s">
        <v>17</v>
      </c>
      <c r="B6727" s="6" t="s">
        <v>47</v>
      </c>
      <c r="C6727" s="6" t="s">
        <v>52</v>
      </c>
      <c r="D6727" s="6" t="s">
        <v>11073</v>
      </c>
      <c r="E6727" s="6">
        <v>26</v>
      </c>
      <c r="F6727" s="6" t="s">
        <v>1970</v>
      </c>
      <c r="G6727" s="6" t="s">
        <v>22</v>
      </c>
      <c r="H6727" s="7">
        <v>43464.659074074072</v>
      </c>
      <c r="I6727" s="7">
        <v>43464.466817129629</v>
      </c>
      <c r="J6727" s="4">
        <f t="shared" si="528"/>
        <v>2018</v>
      </c>
      <c r="K6727" s="4">
        <f t="shared" si="529"/>
        <v>12</v>
      </c>
      <c r="L6727" s="6">
        <f t="shared" si="525"/>
        <v>16610.999999893829</v>
      </c>
      <c r="M6727" s="8">
        <f t="shared" si="526"/>
        <v>276.84999999823049</v>
      </c>
      <c r="N6727" s="8">
        <f t="shared" si="527"/>
        <v>7198.0999999539927</v>
      </c>
      <c r="O6727" s="18">
        <v>1</v>
      </c>
      <c r="P6727" s="6" t="s">
        <v>11074</v>
      </c>
      <c r="Q6727" s="6" t="s">
        <v>24</v>
      </c>
    </row>
    <row r="6728" spans="1:17" ht="15">
      <c r="A6728" s="6" t="s">
        <v>17</v>
      </c>
      <c r="B6728" s="6" t="s">
        <v>47</v>
      </c>
      <c r="C6728" s="6" t="s">
        <v>52</v>
      </c>
      <c r="D6728" s="6" t="s">
        <v>11075</v>
      </c>
      <c r="E6728" s="6">
        <v>1</v>
      </c>
      <c r="F6728" s="6" t="s">
        <v>1970</v>
      </c>
      <c r="G6728" s="6" t="s">
        <v>97</v>
      </c>
      <c r="H6728" s="7">
        <v>43464.999722222223</v>
      </c>
      <c r="I6728" s="7">
        <v>43464.70416666667</v>
      </c>
      <c r="J6728" s="4">
        <f t="shared" si="528"/>
        <v>2018</v>
      </c>
      <c r="K6728" s="4">
        <f t="shared" si="529"/>
        <v>12</v>
      </c>
      <c r="L6728" s="6">
        <f t="shared" si="525"/>
        <v>25535.999999754131</v>
      </c>
      <c r="M6728" s="8">
        <f t="shared" si="526"/>
        <v>425.59999999590218</v>
      </c>
      <c r="N6728" s="8">
        <f t="shared" si="527"/>
        <v>425.59999999590218</v>
      </c>
      <c r="O6728" s="18">
        <v>1</v>
      </c>
      <c r="P6728" s="6" t="s">
        <v>11076</v>
      </c>
      <c r="Q6728" s="6" t="s">
        <v>24</v>
      </c>
    </row>
    <row r="6729" spans="1:17" ht="15">
      <c r="A6729" s="6" t="s">
        <v>17</v>
      </c>
      <c r="B6729" s="6" t="s">
        <v>140</v>
      </c>
      <c r="C6729" s="6" t="s">
        <v>141</v>
      </c>
      <c r="D6729" s="6" t="s">
        <v>11077</v>
      </c>
      <c r="E6729" s="6">
        <v>1</v>
      </c>
      <c r="F6729" s="6" t="s">
        <v>1970</v>
      </c>
      <c r="G6729" s="6" t="s">
        <v>22</v>
      </c>
      <c r="H6729" s="7">
        <v>43465.609571759262</v>
      </c>
      <c r="I6729" s="7">
        <v>43465.459027777775</v>
      </c>
      <c r="J6729" s="4">
        <f t="shared" si="528"/>
        <v>2018</v>
      </c>
      <c r="K6729" s="4">
        <f t="shared" si="529"/>
        <v>12</v>
      </c>
      <c r="L6729" s="6">
        <f t="shared" si="525"/>
        <v>13007.000000425614</v>
      </c>
      <c r="M6729" s="8">
        <f t="shared" si="526"/>
        <v>216.78333334042691</v>
      </c>
      <c r="N6729" s="8">
        <f t="shared" si="527"/>
        <v>216.78333334042691</v>
      </c>
      <c r="O6729" s="18">
        <v>1</v>
      </c>
      <c r="P6729" s="6" t="s">
        <v>11078</v>
      </c>
      <c r="Q6729" s="6" t="s">
        <v>24</v>
      </c>
    </row>
    <row r="6730" spans="1:17" ht="15">
      <c r="A6730" s="6" t="s">
        <v>17</v>
      </c>
      <c r="B6730" s="6" t="s">
        <v>18</v>
      </c>
      <c r="C6730" s="6" t="s">
        <v>35</v>
      </c>
      <c r="D6730" s="6" t="s">
        <v>766</v>
      </c>
      <c r="E6730" s="6">
        <v>9</v>
      </c>
      <c r="F6730" s="6" t="s">
        <v>1970</v>
      </c>
      <c r="G6730" s="6" t="s">
        <v>22</v>
      </c>
      <c r="H6730" s="7">
        <v>43465.554629629631</v>
      </c>
      <c r="I6730" s="7">
        <v>43465.51458333333</v>
      </c>
      <c r="J6730" s="4">
        <f t="shared" si="528"/>
        <v>2018</v>
      </c>
      <c r="K6730" s="4">
        <f t="shared" si="529"/>
        <v>12</v>
      </c>
      <c r="L6730" s="6">
        <f>(H6730-I6730)*60*24*60</f>
        <v>3460.0000003818423</v>
      </c>
      <c r="M6730" s="8">
        <f t="shared" si="526"/>
        <v>57.666666673030704</v>
      </c>
      <c r="N6730" s="8">
        <f t="shared" si="527"/>
        <v>519.00000005727634</v>
      </c>
      <c r="O6730" s="18">
        <v>1</v>
      </c>
      <c r="P6730" s="6" t="s">
        <v>11079</v>
      </c>
      <c r="Q6730" s="6" t="s">
        <v>24</v>
      </c>
    </row>
    <row r="6731" spans="1:17" ht="15">
      <c r="A6731" s="6" t="s">
        <v>29</v>
      </c>
      <c r="B6731" s="6" t="s">
        <v>30</v>
      </c>
      <c r="C6731" s="6" t="s">
        <v>31</v>
      </c>
      <c r="D6731" s="6" t="s">
        <v>11080</v>
      </c>
      <c r="E6731" s="6">
        <v>1</v>
      </c>
      <c r="F6731" s="6" t="s">
        <v>85</v>
      </c>
      <c r="G6731" s="6" t="s">
        <v>97</v>
      </c>
      <c r="H6731" s="7">
        <v>43465.586747685185</v>
      </c>
      <c r="I6731" s="7">
        <v>43465.543749999997</v>
      </c>
      <c r="J6731" s="4">
        <f t="shared" si="528"/>
        <v>2018</v>
      </c>
      <c r="K6731" s="4">
        <f t="shared" si="529"/>
        <v>12</v>
      </c>
      <c r="L6731" s="6">
        <f>(H6731-I6731)*60*24*60</f>
        <v>3715.0000002700835</v>
      </c>
      <c r="M6731" s="8">
        <f t="shared" si="526"/>
        <v>61.916666671168059</v>
      </c>
      <c r="N6731" s="8">
        <f t="shared" si="527"/>
        <v>61.916666671168059</v>
      </c>
      <c r="O6731" s="18">
        <v>1</v>
      </c>
      <c r="P6731" s="6" t="s">
        <v>11081</v>
      </c>
      <c r="Q6731" s="6" t="s">
        <v>24</v>
      </c>
    </row>
    <row r="6732" spans="1:17" ht="15">
      <c r="A6732" s="6" t="s">
        <v>29</v>
      </c>
      <c r="B6732" s="6" t="s">
        <v>30</v>
      </c>
      <c r="C6732" s="6" t="s">
        <v>31</v>
      </c>
      <c r="D6732" s="6" t="s">
        <v>11082</v>
      </c>
      <c r="E6732" s="6">
        <v>1</v>
      </c>
      <c r="F6732" s="6" t="s">
        <v>85</v>
      </c>
      <c r="G6732" s="6" t="s">
        <v>97</v>
      </c>
      <c r="H6732" s="7">
        <v>43465.585925925923</v>
      </c>
      <c r="I6732" s="7">
        <v>43465.54583333333</v>
      </c>
      <c r="J6732" s="4">
        <f t="shared" si="528"/>
        <v>2018</v>
      </c>
      <c r="K6732" s="4">
        <f t="shared" si="529"/>
        <v>12</v>
      </c>
      <c r="L6732" s="6">
        <f>(H6732-I6732)*60*24*60</f>
        <v>3464.0000000596046</v>
      </c>
      <c r="M6732" s="8">
        <f t="shared" si="526"/>
        <v>57.733333334326744</v>
      </c>
      <c r="N6732" s="8">
        <f t="shared" si="527"/>
        <v>57.733333334326744</v>
      </c>
      <c r="O6732" s="18">
        <v>1</v>
      </c>
      <c r="P6732" s="6" t="s">
        <v>11083</v>
      </c>
      <c r="Q6732" s="6" t="s">
        <v>24</v>
      </c>
    </row>
    <row r="6733" spans="1:17" s="106" customFormat="1" ht="15">
      <c r="A6733" s="106" t="s">
        <v>29</v>
      </c>
      <c r="B6733" s="106" t="s">
        <v>94</v>
      </c>
      <c r="C6733" s="106" t="s">
        <v>95</v>
      </c>
      <c r="D6733" s="106" t="s">
        <v>11084</v>
      </c>
      <c r="E6733" s="16">
        <v>5</v>
      </c>
      <c r="F6733" s="106" t="s">
        <v>33</v>
      </c>
      <c r="G6733" s="106" t="s">
        <v>22</v>
      </c>
      <c r="H6733" s="107">
        <v>42736.58934027778</v>
      </c>
      <c r="I6733" s="107">
        <v>42736.488888888889</v>
      </c>
      <c r="J6733" s="4">
        <f t="shared" si="528"/>
        <v>2017</v>
      </c>
      <c r="K6733" s="4">
        <f t="shared" si="529"/>
        <v>1</v>
      </c>
      <c r="L6733" s="16">
        <v>8679</v>
      </c>
      <c r="M6733" s="16">
        <v>144.65000000000001</v>
      </c>
      <c r="N6733" s="16">
        <v>723.25</v>
      </c>
      <c r="O6733" s="106">
        <v>1</v>
      </c>
      <c r="P6733" s="106" t="s">
        <v>11085</v>
      </c>
      <c r="Q6733" s="106" t="s">
        <v>11086</v>
      </c>
    </row>
    <row r="6734" spans="1:17" ht="15">
      <c r="A6734" t="s">
        <v>29</v>
      </c>
      <c r="B6734" t="s">
        <v>94</v>
      </c>
      <c r="C6734" t="s">
        <v>186</v>
      </c>
      <c r="D6734" t="s">
        <v>11087</v>
      </c>
      <c r="E6734" s="10">
        <v>12</v>
      </c>
      <c r="F6734" t="s">
        <v>472</v>
      </c>
      <c r="G6734" t="s">
        <v>22</v>
      </c>
      <c r="H6734" s="5">
        <v>42738.614039351851</v>
      </c>
      <c r="I6734" s="5">
        <v>42738.572222222225</v>
      </c>
      <c r="J6734" s="4">
        <f t="shared" si="528"/>
        <v>2017</v>
      </c>
      <c r="K6734" s="4">
        <f t="shared" si="529"/>
        <v>1</v>
      </c>
      <c r="L6734" s="10">
        <v>3613</v>
      </c>
      <c r="M6734" s="10">
        <v>60.216666666666669</v>
      </c>
      <c r="N6734" s="10">
        <v>722.60000000000002</v>
      </c>
      <c r="O6734">
        <v>1</v>
      </c>
      <c r="P6734" t="s">
        <v>11088</v>
      </c>
      <c r="Q6734" t="s">
        <v>11086</v>
      </c>
    </row>
    <row r="6735" spans="1:17" ht="15">
      <c r="A6735" t="s">
        <v>29</v>
      </c>
      <c r="B6735" t="s">
        <v>94</v>
      </c>
      <c r="C6735" t="s">
        <v>174</v>
      </c>
      <c r="D6735" t="s">
        <v>11089</v>
      </c>
      <c r="E6735" s="10">
        <v>1</v>
      </c>
      <c r="F6735" t="s">
        <v>33</v>
      </c>
      <c r="G6735" t="s">
        <v>22</v>
      </c>
      <c r="H6735" s="5">
        <v>42741.55263888889</v>
      </c>
      <c r="I6735" s="5">
        <v>42741.497916666667</v>
      </c>
      <c r="J6735" s="4">
        <f t="shared" si="528"/>
        <v>2017</v>
      </c>
      <c r="K6735" s="4">
        <f t="shared" si="529"/>
        <v>1</v>
      </c>
      <c r="L6735" s="10">
        <v>4728</v>
      </c>
      <c r="M6735" s="10">
        <v>78.799999999999997</v>
      </c>
      <c r="N6735" s="10">
        <v>78.799999999999997</v>
      </c>
      <c r="O6735">
        <v>1</v>
      </c>
      <c r="P6735" t="s">
        <v>11090</v>
      </c>
      <c r="Q6735" t="s">
        <v>11086</v>
      </c>
    </row>
    <row r="6736" spans="1:17" ht="15">
      <c r="A6736" t="s">
        <v>29</v>
      </c>
      <c r="B6736" t="s">
        <v>94</v>
      </c>
      <c r="C6736" t="s">
        <v>95</v>
      </c>
      <c r="D6736" t="s">
        <v>11091</v>
      </c>
      <c r="E6736" s="10">
        <v>4</v>
      </c>
      <c r="F6736" t="s">
        <v>85</v>
      </c>
      <c r="G6736" t="s">
        <v>22</v>
      </c>
      <c r="H6736" s="5">
        <v>42743.44127314815</v>
      </c>
      <c r="I6736" s="5">
        <v>42743.412499999999</v>
      </c>
      <c r="J6736" s="4">
        <f t="shared" si="528"/>
        <v>2017</v>
      </c>
      <c r="K6736" s="4">
        <f t="shared" si="529"/>
        <v>1</v>
      </c>
      <c r="L6736" s="10">
        <v>2486</v>
      </c>
      <c r="M6736" s="10">
        <v>41.43333333333333</v>
      </c>
      <c r="N6736" s="10">
        <v>165.73333333333332</v>
      </c>
      <c r="O6736">
        <v>1</v>
      </c>
      <c r="P6736" t="s">
        <v>11092</v>
      </c>
      <c r="Q6736" t="s">
        <v>11093</v>
      </c>
    </row>
    <row r="6737" spans="1:19" s="135" customFormat="1" ht="15">
      <c r="A6737" s="135" t="s">
        <v>29</v>
      </c>
      <c r="B6737" s="135" t="s">
        <v>94</v>
      </c>
      <c r="C6737" s="135" t="s">
        <v>95</v>
      </c>
      <c r="D6737" s="135" t="s">
        <v>11094</v>
      </c>
      <c r="E6737" s="162">
        <v>1</v>
      </c>
      <c r="F6737" s="135" t="s">
        <v>85</v>
      </c>
      <c r="G6737" s="135" t="s">
        <v>22</v>
      </c>
      <c r="H6737" s="136">
        <v>42743.441550925927</v>
      </c>
      <c r="I6737" s="136">
        <v>42743.425694444442</v>
      </c>
      <c r="J6737" s="4">
        <f t="shared" si="528"/>
        <v>2017</v>
      </c>
      <c r="K6737" s="4">
        <f t="shared" si="529"/>
        <v>1</v>
      </c>
      <c r="L6737" s="162">
        <v>1370</v>
      </c>
      <c r="M6737" s="162">
        <v>22.833333333333332</v>
      </c>
      <c r="N6737" s="162">
        <v>22.833333333333332</v>
      </c>
      <c r="O6737" s="135">
        <v>1</v>
      </c>
      <c r="P6737" s="135" t="s">
        <v>11095</v>
      </c>
      <c r="Q6737" s="135" t="s">
        <v>11093</v>
      </c>
      <c r="S6737"/>
    </row>
    <row r="6738" spans="1:19" s="135" customFormat="1" ht="15">
      <c r="A6738" s="135" t="s">
        <v>29</v>
      </c>
      <c r="B6738" s="135" t="s">
        <v>94</v>
      </c>
      <c r="C6738" s="135" t="s">
        <v>95</v>
      </c>
      <c r="D6738" s="135" t="s">
        <v>11096</v>
      </c>
      <c r="E6738" s="162">
        <v>5</v>
      </c>
      <c r="F6738" s="135" t="s">
        <v>85</v>
      </c>
      <c r="G6738" s="135" t="s">
        <v>22</v>
      </c>
      <c r="H6738" s="136">
        <v>42743.454513888886</v>
      </c>
      <c r="I6738" s="136">
        <v>42743.445833333331</v>
      </c>
      <c r="J6738" s="4">
        <f t="shared" si="528"/>
        <v>2017</v>
      </c>
      <c r="K6738" s="4">
        <f t="shared" si="529"/>
        <v>1</v>
      </c>
      <c r="L6738" s="162">
        <v>750</v>
      </c>
      <c r="M6738" s="162">
        <v>12.5</v>
      </c>
      <c r="N6738" s="162">
        <v>62.5</v>
      </c>
      <c r="O6738" s="135">
        <v>1</v>
      </c>
      <c r="P6738" s="135" t="s">
        <v>11097</v>
      </c>
      <c r="Q6738" s="135" t="s">
        <v>11093</v>
      </c>
      <c r="S6738"/>
    </row>
    <row r="6739" spans="1:17" ht="15">
      <c r="A6739" t="s">
        <v>29</v>
      </c>
      <c r="B6739" t="s">
        <v>94</v>
      </c>
      <c r="C6739" t="s">
        <v>95</v>
      </c>
      <c r="D6739" t="s">
        <v>11098</v>
      </c>
      <c r="E6739" s="10">
        <v>1</v>
      </c>
      <c r="F6739" t="s">
        <v>125</v>
      </c>
      <c r="G6739" t="s">
        <v>22</v>
      </c>
      <c r="H6739" s="5">
        <v>42744.697222222225</v>
      </c>
      <c r="I6739" s="5">
        <v>42744.675000000003</v>
      </c>
      <c r="J6739" s="4">
        <f t="shared" si="528"/>
        <v>2017</v>
      </c>
      <c r="K6739" s="4">
        <f t="shared" si="529"/>
        <v>1</v>
      </c>
      <c r="L6739" s="10">
        <v>1920</v>
      </c>
      <c r="M6739" s="10">
        <v>32</v>
      </c>
      <c r="N6739" s="10">
        <v>32</v>
      </c>
      <c r="O6739">
        <v>1</v>
      </c>
      <c r="P6739" t="s">
        <v>11099</v>
      </c>
      <c r="Q6739" t="s">
        <v>11093</v>
      </c>
    </row>
    <row r="6740" spans="1:17" ht="15">
      <c r="A6740" t="s">
        <v>29</v>
      </c>
      <c r="B6740" t="s">
        <v>94</v>
      </c>
      <c r="C6740" t="s">
        <v>156</v>
      </c>
      <c r="D6740" t="s">
        <v>499</v>
      </c>
      <c r="E6740" s="10">
        <v>124</v>
      </c>
      <c r="F6740" t="s">
        <v>33</v>
      </c>
      <c r="G6740" t="s">
        <v>22</v>
      </c>
      <c r="H6740" s="5">
        <v>42745.313194444447</v>
      </c>
      <c r="I6740" s="5">
        <v>42745.261111111111</v>
      </c>
      <c r="J6740" s="4">
        <f t="shared" si="528"/>
        <v>2017</v>
      </c>
      <c r="K6740" s="4">
        <f t="shared" si="529"/>
        <v>1</v>
      </c>
      <c r="L6740" s="10">
        <v>4500</v>
      </c>
      <c r="M6740" s="10">
        <v>75</v>
      </c>
      <c r="N6740" s="10">
        <v>9300</v>
      </c>
      <c r="O6740">
        <v>1</v>
      </c>
      <c r="P6740" t="s">
        <v>11100</v>
      </c>
      <c r="Q6740" t="s">
        <v>11086</v>
      </c>
    </row>
    <row r="6741" spans="1:17" ht="15">
      <c r="A6741" t="s">
        <v>29</v>
      </c>
      <c r="B6741" t="s">
        <v>87</v>
      </c>
      <c r="C6741" t="s">
        <v>103</v>
      </c>
      <c r="D6741" t="s">
        <v>11101</v>
      </c>
      <c r="E6741" s="10">
        <v>33</v>
      </c>
      <c r="F6741" t="s">
        <v>33</v>
      </c>
      <c r="G6741" t="s">
        <v>22</v>
      </c>
      <c r="H6741" s="5">
        <v>42745.451782407406</v>
      </c>
      <c r="I6741" s="5">
        <v>42745.39166666667</v>
      </c>
      <c r="J6741" s="4">
        <f t="shared" si="528"/>
        <v>2017</v>
      </c>
      <c r="K6741" s="4">
        <f t="shared" si="529"/>
        <v>1</v>
      </c>
      <c r="L6741" s="10">
        <v>5194</v>
      </c>
      <c r="M6741" s="10">
        <v>86.566666666666663</v>
      </c>
      <c r="N6741" s="10">
        <v>2856.6999999999998</v>
      </c>
      <c r="O6741">
        <v>1</v>
      </c>
      <c r="P6741" t="s">
        <v>11102</v>
      </c>
      <c r="Q6741" t="s">
        <v>11086</v>
      </c>
    </row>
    <row r="6742" spans="1:17" ht="15">
      <c r="A6742" t="s">
        <v>29</v>
      </c>
      <c r="B6742" t="s">
        <v>87</v>
      </c>
      <c r="C6742" t="s">
        <v>103</v>
      </c>
      <c r="D6742" t="s">
        <v>497</v>
      </c>
      <c r="E6742" s="10">
        <v>21</v>
      </c>
      <c r="F6742" t="s">
        <v>33</v>
      </c>
      <c r="G6742" t="s">
        <v>22</v>
      </c>
      <c r="H6742" s="5">
        <v>42745.481030092589</v>
      </c>
      <c r="I6742" s="5">
        <v>42745.451782407406</v>
      </c>
      <c r="J6742" s="4">
        <f t="shared" si="528"/>
        <v>2017</v>
      </c>
      <c r="K6742" s="4">
        <f t="shared" si="529"/>
        <v>1</v>
      </c>
      <c r="L6742" s="10">
        <v>2527</v>
      </c>
      <c r="M6742" s="10">
        <v>42.116666666666667</v>
      </c>
      <c r="N6742" s="10">
        <v>884.45000000000005</v>
      </c>
      <c r="O6742">
        <v>1</v>
      </c>
      <c r="P6742" t="s">
        <v>11103</v>
      </c>
      <c r="Q6742" t="s">
        <v>11086</v>
      </c>
    </row>
    <row r="6743" spans="1:17" s="106" customFormat="1" ht="15">
      <c r="A6743" s="106" t="s">
        <v>29</v>
      </c>
      <c r="B6743" s="106" t="s">
        <v>94</v>
      </c>
      <c r="C6743" s="106" t="s">
        <v>95</v>
      </c>
      <c r="D6743" s="106" t="s">
        <v>11104</v>
      </c>
      <c r="E6743" s="16">
        <v>1</v>
      </c>
      <c r="F6743" s="106" t="s">
        <v>33</v>
      </c>
      <c r="G6743" s="106" t="s">
        <v>22</v>
      </c>
      <c r="H6743" s="107">
        <v>42745.752083333333</v>
      </c>
      <c r="I6743" s="107">
        <v>42745.643750000003</v>
      </c>
      <c r="J6743" s="4">
        <f t="shared" si="528"/>
        <v>2017</v>
      </c>
      <c r="K6743" s="4">
        <f t="shared" si="529"/>
        <v>1</v>
      </c>
      <c r="L6743" s="16">
        <v>9360</v>
      </c>
      <c r="M6743" s="16">
        <v>156</v>
      </c>
      <c r="N6743" s="16">
        <v>156</v>
      </c>
      <c r="O6743" s="106">
        <v>1</v>
      </c>
      <c r="P6743" s="106" t="s">
        <v>11105</v>
      </c>
      <c r="Q6743" s="106" t="s">
        <v>11086</v>
      </c>
    </row>
    <row r="6744" spans="1:17" ht="15">
      <c r="A6744" t="s">
        <v>29</v>
      </c>
      <c r="B6744" t="s">
        <v>87</v>
      </c>
      <c r="C6744" t="s">
        <v>6484</v>
      </c>
      <c r="D6744" t="s">
        <v>1897</v>
      </c>
      <c r="E6744" s="16">
        <v>317</v>
      </c>
      <c r="F6744" t="s">
        <v>33</v>
      </c>
      <c r="G6744" t="s">
        <v>97</v>
      </c>
      <c r="H6744" s="5">
        <v>42747.61446759259</v>
      </c>
      <c r="I6744" s="5">
        <v>42747.609722222223</v>
      </c>
      <c r="J6744" s="4">
        <f t="shared" si="528"/>
        <v>2017</v>
      </c>
      <c r="K6744" s="4">
        <f t="shared" si="529"/>
        <v>1</v>
      </c>
      <c r="L6744" s="16">
        <v>410</v>
      </c>
      <c r="M6744" s="16">
        <v>6.833333333333333</v>
      </c>
      <c r="N6744" s="16">
        <v>2166.1666666666665</v>
      </c>
      <c r="O6744">
        <v>1</v>
      </c>
      <c r="P6744" t="s">
        <v>11106</v>
      </c>
      <c r="Q6744" t="s">
        <v>11086</v>
      </c>
    </row>
    <row r="6745" spans="1:17" ht="15">
      <c r="A6745" t="s">
        <v>29</v>
      </c>
      <c r="B6745" t="s">
        <v>30</v>
      </c>
      <c r="C6745" t="s">
        <v>163</v>
      </c>
      <c r="D6745" t="s">
        <v>4243</v>
      </c>
      <c r="E6745" s="10">
        <v>5534</v>
      </c>
      <c r="F6745" t="s">
        <v>165</v>
      </c>
      <c r="G6745" t="s">
        <v>22</v>
      </c>
      <c r="H6745" s="5">
        <v>42756.805902777778</v>
      </c>
      <c r="I6745" s="5">
        <v>42756.708333333336</v>
      </c>
      <c r="J6745" s="4">
        <f t="shared" si="528"/>
        <v>2017</v>
      </c>
      <c r="K6745" s="4">
        <f t="shared" si="529"/>
        <v>1</v>
      </c>
      <c r="L6745" s="10">
        <v>8430</v>
      </c>
      <c r="M6745" s="10">
        <v>140.5</v>
      </c>
      <c r="N6745" s="10">
        <v>777527</v>
      </c>
      <c r="O6745">
        <v>1</v>
      </c>
      <c r="P6745" t="s">
        <v>11107</v>
      </c>
      <c r="Q6745" t="s">
        <v>11108</v>
      </c>
    </row>
    <row r="6746" spans="1:17" ht="15">
      <c r="A6746" t="s">
        <v>29</v>
      </c>
      <c r="B6746" t="s">
        <v>87</v>
      </c>
      <c r="C6746" t="s">
        <v>103</v>
      </c>
      <c r="D6746" t="s">
        <v>200</v>
      </c>
      <c r="E6746" s="10">
        <v>2421</v>
      </c>
      <c r="F6746" t="s">
        <v>165</v>
      </c>
      <c r="G6746" t="s">
        <v>22</v>
      </c>
      <c r="H6746" s="5">
        <v>42756.806377314817</v>
      </c>
      <c r="I6746" s="5">
        <v>42756.715277777781</v>
      </c>
      <c r="J6746" s="4">
        <f t="shared" si="528"/>
        <v>2017</v>
      </c>
      <c r="K6746" s="4">
        <f t="shared" si="529"/>
        <v>1</v>
      </c>
      <c r="L6746" s="10">
        <v>7871</v>
      </c>
      <c r="M6746" s="10">
        <v>131.18333333333334</v>
      </c>
      <c r="N6746" s="10">
        <v>317594.85000000003</v>
      </c>
      <c r="O6746">
        <v>1</v>
      </c>
      <c r="P6746" t="s">
        <v>11109</v>
      </c>
      <c r="Q6746" t="s">
        <v>11108</v>
      </c>
    </row>
    <row r="6747" spans="1:19" s="152" customFormat="1" ht="15">
      <c r="A6747" s="152" t="s">
        <v>29</v>
      </c>
      <c r="B6747" s="152" t="s">
        <v>87</v>
      </c>
      <c r="C6747" s="152" t="s">
        <v>103</v>
      </c>
      <c r="D6747" s="152" t="s">
        <v>11110</v>
      </c>
      <c r="E6747" s="158">
        <v>1</v>
      </c>
      <c r="F6747" s="152" t="s">
        <v>85</v>
      </c>
      <c r="G6747" s="152" t="s">
        <v>22</v>
      </c>
      <c r="H6747" s="153">
        <v>42756.857638888891</v>
      </c>
      <c r="I6747" s="153">
        <v>42756.831944444442</v>
      </c>
      <c r="J6747" s="4">
        <f t="shared" si="528"/>
        <v>2017</v>
      </c>
      <c r="K6747" s="4">
        <f t="shared" si="529"/>
        <v>1</v>
      </c>
      <c r="L6747" s="158">
        <v>2220</v>
      </c>
      <c r="M6747" s="158">
        <v>37</v>
      </c>
      <c r="N6747" s="158">
        <v>37</v>
      </c>
      <c r="O6747" s="152">
        <v>1</v>
      </c>
      <c r="P6747" s="152" t="s">
        <v>11111</v>
      </c>
      <c r="Q6747" s="152" t="s">
        <v>11108</v>
      </c>
      <c r="S6747"/>
    </row>
    <row r="6748" spans="1:17" ht="15">
      <c r="A6748" t="s">
        <v>29</v>
      </c>
      <c r="B6748" t="s">
        <v>30</v>
      </c>
      <c r="C6748" t="s">
        <v>171</v>
      </c>
      <c r="D6748" t="s">
        <v>6803</v>
      </c>
      <c r="E6748" s="10">
        <v>3</v>
      </c>
      <c r="F6748" t="s">
        <v>27</v>
      </c>
      <c r="G6748" t="s">
        <v>22</v>
      </c>
      <c r="H6748" s="5">
        <v>42758.435937499999</v>
      </c>
      <c r="I6748" s="5">
        <v>42758.40347222222</v>
      </c>
      <c r="J6748" s="4">
        <f t="shared" si="528"/>
        <v>2017</v>
      </c>
      <c r="K6748" s="4">
        <f t="shared" si="529"/>
        <v>1</v>
      </c>
      <c r="L6748" s="10">
        <v>2805</v>
      </c>
      <c r="M6748" s="10">
        <v>46.75</v>
      </c>
      <c r="N6748" s="10">
        <v>140.25</v>
      </c>
      <c r="O6748">
        <v>1</v>
      </c>
      <c r="P6748" t="s">
        <v>11112</v>
      </c>
      <c r="Q6748" t="s">
        <v>11113</v>
      </c>
    </row>
    <row r="6749" spans="1:17" ht="15">
      <c r="A6749" t="s">
        <v>29</v>
      </c>
      <c r="B6749" t="s">
        <v>30</v>
      </c>
      <c r="C6749" t="s">
        <v>171</v>
      </c>
      <c r="D6749" t="s">
        <v>6803</v>
      </c>
      <c r="E6749" s="10">
        <v>3</v>
      </c>
      <c r="F6749" t="s">
        <v>33</v>
      </c>
      <c r="G6749" t="s">
        <v>22</v>
      </c>
      <c r="H6749" s="5">
        <v>42758.593449074076</v>
      </c>
      <c r="I6749" s="5">
        <v>42758.525000000001</v>
      </c>
      <c r="J6749" s="4">
        <f t="shared" si="528"/>
        <v>2017</v>
      </c>
      <c r="K6749" s="4">
        <f t="shared" si="529"/>
        <v>1</v>
      </c>
      <c r="L6749" s="10">
        <v>5914</v>
      </c>
      <c r="M6749" s="10">
        <v>98.566666666666663</v>
      </c>
      <c r="N6749" s="10">
        <v>295.69999999999999</v>
      </c>
      <c r="O6749">
        <v>1</v>
      </c>
      <c r="P6749" t="s">
        <v>11114</v>
      </c>
      <c r="Q6749" t="s">
        <v>11086</v>
      </c>
    </row>
    <row r="6750" spans="1:17" ht="15">
      <c r="A6750" t="s">
        <v>29</v>
      </c>
      <c r="B6750" t="s">
        <v>30</v>
      </c>
      <c r="C6750" t="s">
        <v>171</v>
      </c>
      <c r="D6750" t="s">
        <v>6803</v>
      </c>
      <c r="E6750" s="10">
        <v>3</v>
      </c>
      <c r="F6750" t="s">
        <v>125</v>
      </c>
      <c r="G6750" t="s">
        <v>22</v>
      </c>
      <c r="H6750" s="5">
        <v>42758.65185185185</v>
      </c>
      <c r="I6750" s="5">
        <v>42758.600694444445</v>
      </c>
      <c r="J6750" s="4">
        <f t="shared" si="528"/>
        <v>2017</v>
      </c>
      <c r="K6750" s="4">
        <f t="shared" si="529"/>
        <v>1</v>
      </c>
      <c r="L6750" s="10">
        <v>4420</v>
      </c>
      <c r="M6750" s="10">
        <v>73.666666666666671</v>
      </c>
      <c r="N6750" s="10">
        <v>221</v>
      </c>
      <c r="O6750">
        <v>1</v>
      </c>
      <c r="P6750" t="s">
        <v>11115</v>
      </c>
      <c r="Q6750" t="s">
        <v>11113</v>
      </c>
    </row>
    <row r="6751" spans="1:17" ht="15">
      <c r="A6751" t="s">
        <v>29</v>
      </c>
      <c r="B6751" t="s">
        <v>30</v>
      </c>
      <c r="C6751" t="s">
        <v>83</v>
      </c>
      <c r="D6751" t="s">
        <v>11116</v>
      </c>
      <c r="E6751" s="10">
        <v>1</v>
      </c>
      <c r="F6751" t="s">
        <v>85</v>
      </c>
      <c r="G6751" t="s">
        <v>22</v>
      </c>
      <c r="H6751" s="5">
        <v>42758.810844907406</v>
      </c>
      <c r="I6751" s="5">
        <v>42758.715277777781</v>
      </c>
      <c r="J6751" s="4">
        <f t="shared" si="528"/>
        <v>2017</v>
      </c>
      <c r="K6751" s="4">
        <f t="shared" si="529"/>
        <v>1</v>
      </c>
      <c r="L6751" s="10">
        <v>8257</v>
      </c>
      <c r="M6751" s="10">
        <v>137.61666666666667</v>
      </c>
      <c r="N6751" s="10">
        <v>137.61666666666667</v>
      </c>
      <c r="O6751">
        <v>1</v>
      </c>
      <c r="P6751" t="s">
        <v>11117</v>
      </c>
      <c r="Q6751" t="s">
        <v>11086</v>
      </c>
    </row>
    <row r="6752" spans="1:17" ht="15">
      <c r="A6752" t="s">
        <v>29</v>
      </c>
      <c r="B6752" t="s">
        <v>30</v>
      </c>
      <c r="C6752" t="s">
        <v>31</v>
      </c>
      <c r="D6752" t="s">
        <v>11118</v>
      </c>
      <c r="E6752" s="10">
        <v>1</v>
      </c>
      <c r="F6752" t="s">
        <v>33</v>
      </c>
      <c r="G6752" t="s">
        <v>22</v>
      </c>
      <c r="H6752" s="5">
        <v>42762.674733796295</v>
      </c>
      <c r="I6752" s="5">
        <v>42762.645138888889</v>
      </c>
      <c r="J6752" s="4">
        <f t="shared" si="528"/>
        <v>2017</v>
      </c>
      <c r="K6752" s="4">
        <f t="shared" si="529"/>
        <v>1</v>
      </c>
      <c r="L6752" s="10">
        <v>2557</v>
      </c>
      <c r="M6752" s="10">
        <v>42.616666666666667</v>
      </c>
      <c r="N6752" s="10">
        <v>42.616666666666667</v>
      </c>
      <c r="O6752">
        <v>1</v>
      </c>
      <c r="P6752" t="s">
        <v>11119</v>
      </c>
      <c r="Q6752" t="s">
        <v>11086</v>
      </c>
    </row>
    <row r="6753" spans="1:19" s="152" customFormat="1" ht="15">
      <c r="A6753" s="152" t="s">
        <v>29</v>
      </c>
      <c r="B6753" s="152" t="s">
        <v>94</v>
      </c>
      <c r="C6753" s="152" t="s">
        <v>156</v>
      </c>
      <c r="D6753" s="152" t="s">
        <v>5108</v>
      </c>
      <c r="E6753" s="158">
        <v>1</v>
      </c>
      <c r="F6753" s="152" t="s">
        <v>33</v>
      </c>
      <c r="G6753" s="152" t="s">
        <v>22</v>
      </c>
      <c r="H6753" s="153">
        <v>42766.407337962963</v>
      </c>
      <c r="I6753" s="153">
        <v>42766.35833333333</v>
      </c>
      <c r="J6753" s="4">
        <f t="shared" si="528"/>
        <v>2017</v>
      </c>
      <c r="K6753" s="4">
        <f t="shared" si="529"/>
        <v>1</v>
      </c>
      <c r="L6753" s="158">
        <v>4234</v>
      </c>
      <c r="M6753" s="158">
        <v>70.566666666666663</v>
      </c>
      <c r="N6753" s="158">
        <v>70.566666666666663</v>
      </c>
      <c r="O6753" s="152">
        <v>1</v>
      </c>
      <c r="P6753" s="152" t="s">
        <v>11120</v>
      </c>
      <c r="Q6753" s="152" t="s">
        <v>11086</v>
      </c>
      <c r="S6753"/>
    </row>
    <row r="6754" spans="1:19" s="152" customFormat="1" ht="15">
      <c r="A6754" s="152" t="s">
        <v>29</v>
      </c>
      <c r="B6754" s="152" t="s">
        <v>94</v>
      </c>
      <c r="C6754" s="152" t="s">
        <v>156</v>
      </c>
      <c r="D6754" s="152" t="s">
        <v>5110</v>
      </c>
      <c r="E6754" s="158">
        <v>1</v>
      </c>
      <c r="F6754" s="152" t="s">
        <v>33</v>
      </c>
      <c r="G6754" s="152" t="s">
        <v>22</v>
      </c>
      <c r="H6754" s="153">
        <v>42766.458784722221</v>
      </c>
      <c r="I6754" s="153">
        <v>42766.35833333333</v>
      </c>
      <c r="J6754" s="4">
        <f t="shared" si="528"/>
        <v>2017</v>
      </c>
      <c r="K6754" s="4">
        <f t="shared" si="529"/>
        <v>1</v>
      </c>
      <c r="L6754" s="158">
        <v>8679</v>
      </c>
      <c r="M6754" s="158">
        <v>144.65000000000001</v>
      </c>
      <c r="N6754" s="158">
        <v>144.65000000000001</v>
      </c>
      <c r="O6754" s="152">
        <v>1</v>
      </c>
      <c r="P6754" s="152" t="s">
        <v>11121</v>
      </c>
      <c r="Q6754" s="152" t="s">
        <v>11086</v>
      </c>
      <c r="S6754"/>
    </row>
    <row r="6755" spans="1:19" s="152" customFormat="1" ht="15">
      <c r="A6755" s="152" t="s">
        <v>29</v>
      </c>
      <c r="B6755" s="152" t="s">
        <v>87</v>
      </c>
      <c r="C6755" s="152" t="s">
        <v>197</v>
      </c>
      <c r="D6755" s="152" t="s">
        <v>11122</v>
      </c>
      <c r="E6755" s="158">
        <v>1</v>
      </c>
      <c r="F6755" s="152" t="s">
        <v>33</v>
      </c>
      <c r="G6755" s="152" t="s">
        <v>97</v>
      </c>
      <c r="H6755" s="153">
        <v>42768.604166666664</v>
      </c>
      <c r="I6755" s="153">
        <v>42768.561111111114</v>
      </c>
      <c r="J6755" s="4">
        <f t="shared" si="528"/>
        <v>2017</v>
      </c>
      <c r="K6755" s="4">
        <f t="shared" si="529"/>
        <v>2</v>
      </c>
      <c r="L6755" s="158">
        <v>3720</v>
      </c>
      <c r="M6755" s="158">
        <v>62</v>
      </c>
      <c r="N6755" s="158">
        <v>62</v>
      </c>
      <c r="O6755" s="152">
        <v>1</v>
      </c>
      <c r="P6755" s="152" t="s">
        <v>11123</v>
      </c>
      <c r="Q6755" s="152" t="s">
        <v>11086</v>
      </c>
      <c r="S6755"/>
    </row>
    <row r="6756" spans="1:17" ht="15">
      <c r="A6756" t="s">
        <v>29</v>
      </c>
      <c r="B6756" t="s">
        <v>94</v>
      </c>
      <c r="C6756" t="s">
        <v>95</v>
      </c>
      <c r="D6756" t="s">
        <v>2322</v>
      </c>
      <c r="E6756" s="10">
        <v>19</v>
      </c>
      <c r="F6756" t="s">
        <v>27</v>
      </c>
      <c r="G6756" t="s">
        <v>22</v>
      </c>
      <c r="H6756" s="5">
        <v>42774.090150462966</v>
      </c>
      <c r="I6756" s="5">
        <v>42773.954861111109</v>
      </c>
      <c r="J6756" s="4">
        <f t="shared" si="528"/>
        <v>2017</v>
      </c>
      <c r="K6756" s="4">
        <f t="shared" si="529"/>
        <v>2</v>
      </c>
      <c r="L6756" s="10">
        <v>11689</v>
      </c>
      <c r="M6756" s="10">
        <v>194.81666666666666</v>
      </c>
      <c r="N6756" s="10">
        <v>3701.5166666666664</v>
      </c>
      <c r="O6756">
        <v>1</v>
      </c>
      <c r="P6756" t="s">
        <v>11124</v>
      </c>
      <c r="Q6756" t="s">
        <v>11125</v>
      </c>
    </row>
    <row r="6757" spans="1:17" ht="15">
      <c r="A6757" t="s">
        <v>29</v>
      </c>
      <c r="B6757" t="s">
        <v>94</v>
      </c>
      <c r="C6757" t="s">
        <v>4936</v>
      </c>
      <c r="D6757" t="s">
        <v>11126</v>
      </c>
      <c r="E6757" s="10">
        <v>4</v>
      </c>
      <c r="F6757" t="s">
        <v>131</v>
      </c>
      <c r="G6757" t="s">
        <v>22</v>
      </c>
      <c r="H6757" s="5">
        <v>42774.008912037039</v>
      </c>
      <c r="I6757" s="5">
        <v>42773.955555555556</v>
      </c>
      <c r="J6757" s="4">
        <f t="shared" si="528"/>
        <v>2017</v>
      </c>
      <c r="K6757" s="4">
        <f t="shared" si="529"/>
        <v>2</v>
      </c>
      <c r="L6757" s="10">
        <v>4610</v>
      </c>
      <c r="M6757" s="10">
        <v>76.833333333333329</v>
      </c>
      <c r="N6757" s="10">
        <v>307.33333333333331</v>
      </c>
      <c r="O6757">
        <v>1</v>
      </c>
      <c r="P6757" t="s">
        <v>11127</v>
      </c>
      <c r="Q6757" t="s">
        <v>11125</v>
      </c>
    </row>
    <row r="6758" spans="1:17" ht="15">
      <c r="A6758" t="s">
        <v>29</v>
      </c>
      <c r="B6758" t="s">
        <v>94</v>
      </c>
      <c r="C6758" t="s">
        <v>4972</v>
      </c>
      <c r="D6758" t="s">
        <v>2506</v>
      </c>
      <c r="E6758" s="10">
        <v>39</v>
      </c>
      <c r="F6758" t="s">
        <v>131</v>
      </c>
      <c r="G6758" t="s">
        <v>22</v>
      </c>
      <c r="H6758" s="5">
        <v>42774.091770833336</v>
      </c>
      <c r="I6758" s="5">
        <v>42773.956250000003</v>
      </c>
      <c r="J6758" s="4">
        <f t="shared" si="528"/>
        <v>2017</v>
      </c>
      <c r="K6758" s="4">
        <f t="shared" si="529"/>
        <v>2</v>
      </c>
      <c r="L6758" s="10">
        <v>11709</v>
      </c>
      <c r="M6758" s="10">
        <v>195.15000000000001</v>
      </c>
      <c r="N6758" s="10">
        <v>7610.8500000000004</v>
      </c>
      <c r="O6758">
        <v>1</v>
      </c>
      <c r="P6758" t="s">
        <v>11128</v>
      </c>
      <c r="Q6758" t="s">
        <v>11125</v>
      </c>
    </row>
    <row r="6759" spans="1:17" ht="15">
      <c r="A6759" t="s">
        <v>29</v>
      </c>
      <c r="B6759" t="s">
        <v>94</v>
      </c>
      <c r="C6759" t="s">
        <v>156</v>
      </c>
      <c r="D6759" t="s">
        <v>5144</v>
      </c>
      <c r="E6759" s="10">
        <v>36</v>
      </c>
      <c r="F6759" t="s">
        <v>33</v>
      </c>
      <c r="G6759" t="s">
        <v>22</v>
      </c>
      <c r="H6759" s="5">
        <v>42774.333738425928</v>
      </c>
      <c r="I6759" s="5">
        <v>42774.298611111109</v>
      </c>
      <c r="J6759" s="4">
        <f t="shared" si="528"/>
        <v>2017</v>
      </c>
      <c r="K6759" s="4">
        <f t="shared" si="529"/>
        <v>2</v>
      </c>
      <c r="L6759" s="10">
        <v>3035</v>
      </c>
      <c r="M6759" s="10">
        <v>50.583333333333336</v>
      </c>
      <c r="N6759" s="10">
        <v>1821</v>
      </c>
      <c r="O6759">
        <v>1</v>
      </c>
      <c r="P6759" t="s">
        <v>11129</v>
      </c>
      <c r="Q6759" t="s">
        <v>11086</v>
      </c>
    </row>
    <row r="6760" spans="1:17" s="106" customFormat="1" ht="15">
      <c r="A6760" s="106" t="s">
        <v>29</v>
      </c>
      <c r="B6760" s="106" t="s">
        <v>94</v>
      </c>
      <c r="C6760" s="106" t="s">
        <v>95</v>
      </c>
      <c r="D6760" s="106" t="s">
        <v>11130</v>
      </c>
      <c r="E6760" s="16">
        <v>1</v>
      </c>
      <c r="F6760" s="106" t="s">
        <v>92</v>
      </c>
      <c r="G6760" s="106" t="s">
        <v>22</v>
      </c>
      <c r="H6760" s="107">
        <v>42776.460347222222</v>
      </c>
      <c r="I6760" s="107">
        <v>42776.42291666667</v>
      </c>
      <c r="J6760" s="4">
        <f t="shared" si="528"/>
        <v>2017</v>
      </c>
      <c r="K6760" s="4">
        <f t="shared" si="529"/>
        <v>2</v>
      </c>
      <c r="L6760" s="16">
        <v>3234</v>
      </c>
      <c r="M6760" s="16">
        <v>53.899999999999999</v>
      </c>
      <c r="N6760" s="16">
        <v>53.899999999999999</v>
      </c>
      <c r="O6760" s="106">
        <v>1</v>
      </c>
      <c r="P6760" s="106" t="s">
        <v>11131</v>
      </c>
      <c r="Q6760" s="106" t="s">
        <v>11086</v>
      </c>
    </row>
    <row r="6761" spans="1:19" s="152" customFormat="1" ht="15">
      <c r="A6761" s="152" t="s">
        <v>29</v>
      </c>
      <c r="B6761" s="152" t="s">
        <v>94</v>
      </c>
      <c r="C6761" s="152" t="s">
        <v>156</v>
      </c>
      <c r="D6761" s="152" t="s">
        <v>11132</v>
      </c>
      <c r="E6761" s="158">
        <v>1</v>
      </c>
      <c r="F6761" s="152" t="s">
        <v>33</v>
      </c>
      <c r="G6761" s="152" t="s">
        <v>22</v>
      </c>
      <c r="H6761" s="153">
        <v>42781.673750000002</v>
      </c>
      <c r="I6761" s="153">
        <v>42781.621527777781</v>
      </c>
      <c r="J6761" s="4">
        <f t="shared" si="528"/>
        <v>2017</v>
      </c>
      <c r="K6761" s="4">
        <f t="shared" si="529"/>
        <v>2</v>
      </c>
      <c r="L6761" s="158">
        <v>4512</v>
      </c>
      <c r="M6761" s="158">
        <v>75.200000000000003</v>
      </c>
      <c r="N6761" s="158">
        <v>75.200000000000003</v>
      </c>
      <c r="O6761" s="152">
        <v>1</v>
      </c>
      <c r="P6761" s="152" t="s">
        <v>11133</v>
      </c>
      <c r="Q6761" s="152" t="s">
        <v>11113</v>
      </c>
      <c r="S6761"/>
    </row>
    <row r="6762" spans="1:17" ht="15">
      <c r="A6762" t="s">
        <v>29</v>
      </c>
      <c r="B6762" t="s">
        <v>94</v>
      </c>
      <c r="C6762" t="s">
        <v>4972</v>
      </c>
      <c r="D6762" t="s">
        <v>2506</v>
      </c>
      <c r="E6762" s="10">
        <v>28</v>
      </c>
      <c r="F6762" t="s">
        <v>44</v>
      </c>
      <c r="G6762" t="s">
        <v>22</v>
      </c>
      <c r="H6762" s="5">
        <v>42781.671261574076</v>
      </c>
      <c r="I6762" s="5">
        <v>42781.64166666667</v>
      </c>
      <c r="J6762" s="4">
        <f t="shared" si="528"/>
        <v>2017</v>
      </c>
      <c r="K6762" s="4">
        <f t="shared" si="529"/>
        <v>2</v>
      </c>
      <c r="L6762" s="10">
        <v>2557</v>
      </c>
      <c r="M6762" s="10">
        <v>42.616666666666667</v>
      </c>
      <c r="N6762" s="10">
        <v>1193.2666666666667</v>
      </c>
      <c r="O6762">
        <v>1</v>
      </c>
      <c r="P6762" t="s">
        <v>11134</v>
      </c>
      <c r="Q6762" t="s">
        <v>11113</v>
      </c>
    </row>
    <row r="6763" spans="1:17" ht="15">
      <c r="A6763" t="s">
        <v>29</v>
      </c>
      <c r="B6763" t="s">
        <v>94</v>
      </c>
      <c r="C6763" t="s">
        <v>174</v>
      </c>
      <c r="D6763" t="s">
        <v>11135</v>
      </c>
      <c r="E6763" s="10">
        <v>1</v>
      </c>
      <c r="F6763" t="s">
        <v>85</v>
      </c>
      <c r="G6763" t="s">
        <v>22</v>
      </c>
      <c r="H6763" s="5">
        <v>42782.710185185184</v>
      </c>
      <c r="I6763" s="5">
        <v>42782.664583333331</v>
      </c>
      <c r="J6763" s="4">
        <f t="shared" si="528"/>
        <v>2017</v>
      </c>
      <c r="K6763" s="4">
        <f t="shared" si="529"/>
        <v>2</v>
      </c>
      <c r="L6763" s="10">
        <v>3940</v>
      </c>
      <c r="M6763" s="10">
        <v>65.666666666666671</v>
      </c>
      <c r="N6763" s="10">
        <v>65.666666666666671</v>
      </c>
      <c r="O6763">
        <v>1</v>
      </c>
      <c r="P6763" t="s">
        <v>11136</v>
      </c>
      <c r="Q6763" t="s">
        <v>11086</v>
      </c>
    </row>
    <row r="6764" spans="1:17" ht="15">
      <c r="A6764" t="s">
        <v>29</v>
      </c>
      <c r="B6764" t="s">
        <v>94</v>
      </c>
      <c r="C6764" t="s">
        <v>95</v>
      </c>
      <c r="D6764" t="s">
        <v>11137</v>
      </c>
      <c r="E6764" s="10">
        <v>1</v>
      </c>
      <c r="F6764" t="s">
        <v>27</v>
      </c>
      <c r="G6764" t="s">
        <v>22</v>
      </c>
      <c r="H6764" s="5">
        <v>42788.505844907406</v>
      </c>
      <c r="I6764" s="5">
        <v>42788.472916666666</v>
      </c>
      <c r="J6764" s="4">
        <f t="shared" si="528"/>
        <v>2017</v>
      </c>
      <c r="K6764" s="4">
        <f t="shared" si="529"/>
        <v>2</v>
      </c>
      <c r="L6764" s="10">
        <v>2845</v>
      </c>
      <c r="M6764" s="10">
        <v>47.416666666666664</v>
      </c>
      <c r="N6764" s="10">
        <v>47.416666666666664</v>
      </c>
      <c r="O6764">
        <v>1</v>
      </c>
      <c r="P6764" t="s">
        <v>11138</v>
      </c>
      <c r="Q6764" t="s">
        <v>11108</v>
      </c>
    </row>
    <row r="6765" spans="1:17" ht="15">
      <c r="A6765" t="s">
        <v>29</v>
      </c>
      <c r="B6765" t="s">
        <v>87</v>
      </c>
      <c r="C6765" t="s">
        <v>103</v>
      </c>
      <c r="D6765" t="s">
        <v>200</v>
      </c>
      <c r="E6765" s="10">
        <v>2435</v>
      </c>
      <c r="F6765" t="s">
        <v>27</v>
      </c>
      <c r="G6765" t="s">
        <v>22</v>
      </c>
      <c r="H6765" s="5">
        <v>42788.637025462966</v>
      </c>
      <c r="I6765" s="5">
        <v>42788.611111111109</v>
      </c>
      <c r="J6765" s="4">
        <f t="shared" si="528"/>
        <v>2017</v>
      </c>
      <c r="K6765" s="4">
        <f t="shared" si="529"/>
        <v>2</v>
      </c>
      <c r="L6765" s="10">
        <v>2239</v>
      </c>
      <c r="M6765" s="10">
        <v>37.31666666666667</v>
      </c>
      <c r="N6765" s="10">
        <v>90866.083333333343</v>
      </c>
      <c r="O6765">
        <v>1</v>
      </c>
      <c r="P6765" t="s">
        <v>11139</v>
      </c>
      <c r="Q6765" t="s">
        <v>11108</v>
      </c>
    </row>
    <row r="6766" spans="1:19" s="123" customFormat="1" ht="15">
      <c r="A6766" s="123" t="s">
        <v>29</v>
      </c>
      <c r="B6766" s="123" t="s">
        <v>94</v>
      </c>
      <c r="C6766" s="123" t="s">
        <v>95</v>
      </c>
      <c r="D6766" s="123" t="s">
        <v>1132</v>
      </c>
      <c r="E6766" s="164">
        <v>1976</v>
      </c>
      <c r="F6766" s="123" t="s">
        <v>92</v>
      </c>
      <c r="G6766" s="123" t="s">
        <v>22</v>
      </c>
      <c r="H6766" s="124">
        <v>42792.875</v>
      </c>
      <c r="I6766" s="124">
        <v>42792.750694444447</v>
      </c>
      <c r="J6766" s="4">
        <f t="shared" si="528"/>
        <v>2017</v>
      </c>
      <c r="K6766" s="4">
        <f t="shared" si="529"/>
        <v>2</v>
      </c>
      <c r="L6766" s="164">
        <v>10740</v>
      </c>
      <c r="M6766" s="164">
        <v>179</v>
      </c>
      <c r="N6766" s="164">
        <v>353704</v>
      </c>
      <c r="O6766" s="123">
        <v>1</v>
      </c>
      <c r="P6766" s="123" t="s">
        <v>11140</v>
      </c>
      <c r="Q6766" s="123" t="s">
        <v>11086</v>
      </c>
      <c r="S6766"/>
    </row>
    <row r="6767" spans="1:17" ht="15">
      <c r="A6767" t="s">
        <v>29</v>
      </c>
      <c r="B6767" t="s">
        <v>94</v>
      </c>
      <c r="C6767" t="s">
        <v>4972</v>
      </c>
      <c r="D6767" t="s">
        <v>11141</v>
      </c>
      <c r="E6767" s="10">
        <v>2</v>
      </c>
      <c r="F6767" t="s">
        <v>33</v>
      </c>
      <c r="G6767" t="s">
        <v>22</v>
      </c>
      <c r="H6767" s="5">
        <v>42795.838136574072</v>
      </c>
      <c r="I6767" s="5">
        <v>42795.669444444444</v>
      </c>
      <c r="J6767" s="4">
        <f t="shared" si="528"/>
        <v>2017</v>
      </c>
      <c r="K6767" s="4">
        <f t="shared" si="529"/>
        <v>3</v>
      </c>
      <c r="L6767" s="10">
        <v>14575</v>
      </c>
      <c r="M6767" s="10">
        <v>242.91666666666666</v>
      </c>
      <c r="N6767" s="10">
        <v>485.83333333333331</v>
      </c>
      <c r="O6767">
        <v>1</v>
      </c>
      <c r="P6767" t="s">
        <v>11142</v>
      </c>
      <c r="Q6767" t="s">
        <v>11086</v>
      </c>
    </row>
    <row r="6768" spans="1:19" s="152" customFormat="1" ht="15">
      <c r="A6768" s="152" t="s">
        <v>29</v>
      </c>
      <c r="B6768" s="152" t="s">
        <v>87</v>
      </c>
      <c r="C6768" s="152" t="s">
        <v>197</v>
      </c>
      <c r="D6768" s="152" t="s">
        <v>11143</v>
      </c>
      <c r="E6768" s="158">
        <v>1</v>
      </c>
      <c r="F6768" s="152" t="s">
        <v>33</v>
      </c>
      <c r="G6768" s="152" t="s">
        <v>97</v>
      </c>
      <c r="H6768" s="153">
        <v>42796.515972222223</v>
      </c>
      <c r="I6768" s="153">
        <v>42796.481944444444</v>
      </c>
      <c r="J6768" s="4">
        <f t="shared" si="528"/>
        <v>2017</v>
      </c>
      <c r="K6768" s="4">
        <f t="shared" si="529"/>
        <v>3</v>
      </c>
      <c r="L6768" s="158">
        <v>2940</v>
      </c>
      <c r="M6768" s="158">
        <v>49</v>
      </c>
      <c r="N6768" s="158">
        <v>49</v>
      </c>
      <c r="O6768" s="152">
        <v>1</v>
      </c>
      <c r="P6768" s="152" t="s">
        <v>11144</v>
      </c>
      <c r="Q6768" s="152" t="s">
        <v>11086</v>
      </c>
      <c r="S6768"/>
    </row>
    <row r="6769" spans="1:17" ht="15">
      <c r="A6769" t="s">
        <v>29</v>
      </c>
      <c r="B6769" t="s">
        <v>87</v>
      </c>
      <c r="C6769" t="s">
        <v>103</v>
      </c>
      <c r="D6769" t="s">
        <v>11145</v>
      </c>
      <c r="E6769" s="10">
        <v>13</v>
      </c>
      <c r="F6769" t="s">
        <v>131</v>
      </c>
      <c r="G6769" t="s">
        <v>22</v>
      </c>
      <c r="H6769" s="5">
        <v>42806.4296875</v>
      </c>
      <c r="I6769" s="5">
        <v>42806.40625</v>
      </c>
      <c r="J6769" s="4">
        <f t="shared" si="528"/>
        <v>2017</v>
      </c>
      <c r="K6769" s="4">
        <f t="shared" si="529"/>
        <v>3</v>
      </c>
      <c r="L6769" s="10">
        <v>2025</v>
      </c>
      <c r="M6769" s="10">
        <v>33.75</v>
      </c>
      <c r="N6769" s="10">
        <v>438.75</v>
      </c>
      <c r="O6769">
        <v>1</v>
      </c>
      <c r="P6769" t="s">
        <v>11146</v>
      </c>
      <c r="Q6769" t="s">
        <v>11108</v>
      </c>
    </row>
    <row r="6770" spans="1:17" ht="15">
      <c r="A6770" t="s">
        <v>29</v>
      </c>
      <c r="B6770" t="s">
        <v>30</v>
      </c>
      <c r="C6770" t="s">
        <v>83</v>
      </c>
      <c r="D6770" t="s">
        <v>2354</v>
      </c>
      <c r="E6770" s="10">
        <v>10</v>
      </c>
      <c r="F6770" t="s">
        <v>92</v>
      </c>
      <c r="G6770" t="s">
        <v>22</v>
      </c>
      <c r="H6770" s="5">
        <v>42808.794317129628</v>
      </c>
      <c r="I6770" s="5">
        <v>42808.756249999999</v>
      </c>
      <c r="J6770" s="4">
        <f t="shared" si="528"/>
        <v>2017</v>
      </c>
      <c r="K6770" s="4">
        <f t="shared" si="529"/>
        <v>3</v>
      </c>
      <c r="L6770" s="10">
        <v>3289</v>
      </c>
      <c r="M6770" s="10">
        <v>54.81666666666667</v>
      </c>
      <c r="N6770" s="10">
        <v>548.16666666666674</v>
      </c>
      <c r="O6770">
        <v>1</v>
      </c>
      <c r="P6770" t="s">
        <v>11147</v>
      </c>
      <c r="Q6770"/>
    </row>
    <row r="6771" spans="1:17" ht="15">
      <c r="A6771" t="s">
        <v>29</v>
      </c>
      <c r="B6771" t="s">
        <v>94</v>
      </c>
      <c r="C6771" t="s">
        <v>174</v>
      </c>
      <c r="D6771" t="s">
        <v>11148</v>
      </c>
      <c r="E6771" s="10">
        <v>10</v>
      </c>
      <c r="F6771" t="s">
        <v>92</v>
      </c>
      <c r="G6771" t="s">
        <v>22</v>
      </c>
      <c r="H6771" s="5">
        <v>42810.346018518518</v>
      </c>
      <c r="I6771" s="5">
        <v>42810.324999999997</v>
      </c>
      <c r="J6771" s="4">
        <f t="shared" si="528"/>
        <v>2017</v>
      </c>
      <c r="K6771" s="4">
        <f t="shared" si="529"/>
        <v>3</v>
      </c>
      <c r="L6771" s="10">
        <v>1816</v>
      </c>
      <c r="M6771" s="10">
        <v>30.266666666666666</v>
      </c>
      <c r="N6771" s="10">
        <v>302.66666666666663</v>
      </c>
      <c r="O6771">
        <v>1</v>
      </c>
      <c r="P6771" t="s">
        <v>11149</v>
      </c>
      <c r="Q6771" t="s">
        <v>11086</v>
      </c>
    </row>
    <row r="6772" spans="1:17" s="106" customFormat="1" ht="15">
      <c r="A6772" s="106" t="s">
        <v>29</v>
      </c>
      <c r="B6772" s="106" t="s">
        <v>94</v>
      </c>
      <c r="C6772" s="106" t="s">
        <v>95</v>
      </c>
      <c r="D6772" s="106" t="s">
        <v>3661</v>
      </c>
      <c r="E6772" s="16">
        <v>116</v>
      </c>
      <c r="F6772" s="106" t="s">
        <v>33</v>
      </c>
      <c r="G6772" s="106" t="s">
        <v>22</v>
      </c>
      <c r="H6772" s="107">
        <v>42813.275277777779</v>
      </c>
      <c r="I6772" s="107">
        <v>42813.196527777778</v>
      </c>
      <c r="J6772" s="4">
        <f t="shared" si="528"/>
        <v>2017</v>
      </c>
      <c r="K6772" s="4">
        <f t="shared" si="529"/>
        <v>3</v>
      </c>
      <c r="L6772" s="16">
        <v>6804</v>
      </c>
      <c r="M6772" s="16">
        <v>113.40000000000001</v>
      </c>
      <c r="N6772" s="16">
        <v>13154.400000000001</v>
      </c>
      <c r="O6772" s="106">
        <v>1</v>
      </c>
      <c r="P6772" s="106" t="s">
        <v>11150</v>
      </c>
      <c r="Q6772" s="106" t="s">
        <v>11086</v>
      </c>
    </row>
    <row r="6773" spans="1:19" s="152" customFormat="1" ht="14.25" customHeight="1">
      <c r="A6773" s="152" t="s">
        <v>29</v>
      </c>
      <c r="B6773" s="152" t="s">
        <v>94</v>
      </c>
      <c r="C6773" s="152" t="s">
        <v>95</v>
      </c>
      <c r="D6773" s="152" t="s">
        <v>11151</v>
      </c>
      <c r="E6773" s="158">
        <v>9</v>
      </c>
      <c r="F6773" s="152" t="s">
        <v>33</v>
      </c>
      <c r="G6773" s="152" t="s">
        <v>22</v>
      </c>
      <c r="H6773" s="153">
        <v>42815.510833333334</v>
      </c>
      <c r="I6773" s="153">
        <v>42815.415277777778</v>
      </c>
      <c r="J6773" s="4">
        <f t="shared" si="528"/>
        <v>2017</v>
      </c>
      <c r="K6773" s="4">
        <f t="shared" si="529"/>
        <v>3</v>
      </c>
      <c r="L6773" s="158">
        <v>8256</v>
      </c>
      <c r="M6773" s="158">
        <v>137.59999999999999</v>
      </c>
      <c r="N6773" s="158">
        <v>1238.3999999999999</v>
      </c>
      <c r="O6773" s="152">
        <v>1</v>
      </c>
      <c r="P6773" s="152" t="s">
        <v>11152</v>
      </c>
      <c r="Q6773" s="152" t="s">
        <v>11086</v>
      </c>
      <c r="S6773"/>
    </row>
    <row r="6774" spans="1:17" s="106" customFormat="1" ht="15">
      <c r="A6774" s="106" t="s">
        <v>29</v>
      </c>
      <c r="B6774" s="106" t="s">
        <v>94</v>
      </c>
      <c r="C6774" s="106" t="s">
        <v>95</v>
      </c>
      <c r="D6774" s="106" t="s">
        <v>2392</v>
      </c>
      <c r="E6774" s="16">
        <v>52</v>
      </c>
      <c r="F6774" s="106" t="s">
        <v>33</v>
      </c>
      <c r="G6774" s="106" t="s">
        <v>22</v>
      </c>
      <c r="H6774" s="107">
        <v>42815.584479166668</v>
      </c>
      <c r="I6774" s="107">
        <v>42815.550694444442</v>
      </c>
      <c r="J6774" s="4">
        <f t="shared" si="528"/>
        <v>2017</v>
      </c>
      <c r="K6774" s="4">
        <f t="shared" si="529"/>
        <v>3</v>
      </c>
      <c r="L6774" s="16">
        <v>2919</v>
      </c>
      <c r="M6774" s="16">
        <v>48.649999999999999</v>
      </c>
      <c r="N6774" s="16">
        <v>2529.7999999999997</v>
      </c>
      <c r="O6774" s="106">
        <v>1</v>
      </c>
      <c r="P6774" s="106" t="s">
        <v>11153</v>
      </c>
      <c r="Q6774" s="106" t="s">
        <v>11086</v>
      </c>
    </row>
    <row r="6775" spans="1:17" s="106" customFormat="1" ht="15">
      <c r="A6775" s="106" t="s">
        <v>29</v>
      </c>
      <c r="B6775" s="106" t="s">
        <v>94</v>
      </c>
      <c r="C6775" s="106" t="s">
        <v>95</v>
      </c>
      <c r="D6775" s="106" t="s">
        <v>11154</v>
      </c>
      <c r="E6775" s="16">
        <v>4</v>
      </c>
      <c r="F6775" s="106" t="s">
        <v>33</v>
      </c>
      <c r="G6775" s="106" t="s">
        <v>22</v>
      </c>
      <c r="H6775" s="107">
        <v>42817.738634259258</v>
      </c>
      <c r="I6775" s="107">
        <v>42817.706250000003</v>
      </c>
      <c r="J6775" s="4">
        <f t="shared" si="528"/>
        <v>2017</v>
      </c>
      <c r="K6775" s="4">
        <f t="shared" si="529"/>
        <v>3</v>
      </c>
      <c r="L6775" s="16">
        <v>2798</v>
      </c>
      <c r="M6775" s="16">
        <v>46.633333333333333</v>
      </c>
      <c r="N6775" s="16">
        <v>186.53333333333333</v>
      </c>
      <c r="O6775" s="106">
        <v>1</v>
      </c>
      <c r="P6775" s="106" t="s">
        <v>11155</v>
      </c>
      <c r="Q6775" s="106" t="s">
        <v>11086</v>
      </c>
    </row>
    <row r="6776" spans="1:17" ht="15">
      <c r="A6776" t="s">
        <v>29</v>
      </c>
      <c r="B6776" t="s">
        <v>30</v>
      </c>
      <c r="C6776" t="s">
        <v>31</v>
      </c>
      <c r="D6776" t="s">
        <v>11156</v>
      </c>
      <c r="E6776" s="10">
        <v>1</v>
      </c>
      <c r="F6776" t="s">
        <v>33</v>
      </c>
      <c r="G6776" t="s">
        <v>97</v>
      </c>
      <c r="H6776" s="5">
        <v>42818.540625000001</v>
      </c>
      <c r="I6776" s="5">
        <v>42818.46875</v>
      </c>
      <c r="J6776" s="4">
        <f t="shared" si="528"/>
        <v>2017</v>
      </c>
      <c r="K6776" s="4">
        <f t="shared" si="529"/>
        <v>3</v>
      </c>
      <c r="L6776" s="10">
        <v>6210</v>
      </c>
      <c r="M6776" s="10">
        <v>103.5</v>
      </c>
      <c r="N6776" s="10">
        <v>103.5</v>
      </c>
      <c r="O6776">
        <v>1</v>
      </c>
      <c r="P6776" t="s">
        <v>11157</v>
      </c>
      <c r="Q6776" t="s">
        <v>11086</v>
      </c>
    </row>
    <row r="6777" spans="1:17" ht="15">
      <c r="A6777" t="s">
        <v>29</v>
      </c>
      <c r="B6777" t="s">
        <v>94</v>
      </c>
      <c r="C6777" t="s">
        <v>156</v>
      </c>
      <c r="D6777" t="s">
        <v>5144</v>
      </c>
      <c r="E6777" s="10">
        <v>25</v>
      </c>
      <c r="F6777" t="s">
        <v>92</v>
      </c>
      <c r="G6777" t="s">
        <v>22</v>
      </c>
      <c r="H6777" s="5">
        <v>42819.517685185187</v>
      </c>
      <c r="I6777" s="5">
        <v>42819.486805555556</v>
      </c>
      <c r="J6777" s="4">
        <f t="shared" si="528"/>
        <v>2017</v>
      </c>
      <c r="K6777" s="4">
        <f t="shared" si="529"/>
        <v>3</v>
      </c>
      <c r="L6777" s="10">
        <v>2668</v>
      </c>
      <c r="M6777" s="10">
        <v>44.466666666666669</v>
      </c>
      <c r="N6777" s="10">
        <v>1111.6666666666667</v>
      </c>
      <c r="O6777">
        <v>1</v>
      </c>
      <c r="P6777" t="s">
        <v>11158</v>
      </c>
      <c r="Q6777" t="s">
        <v>11086</v>
      </c>
    </row>
    <row r="6778" spans="1:17" ht="15">
      <c r="A6778" t="s">
        <v>29</v>
      </c>
      <c r="B6778" t="s">
        <v>94</v>
      </c>
      <c r="C6778" t="s">
        <v>174</v>
      </c>
      <c r="D6778" t="s">
        <v>11159</v>
      </c>
      <c r="E6778" s="10">
        <v>1</v>
      </c>
      <c r="F6778" t="s">
        <v>33</v>
      </c>
      <c r="G6778" t="s">
        <v>22</v>
      </c>
      <c r="H6778" s="5">
        <v>42822.751388888886</v>
      </c>
      <c r="I6778" s="5">
        <v>42822.681944444441</v>
      </c>
      <c r="J6778" s="4">
        <f t="shared" si="528"/>
        <v>2017</v>
      </c>
      <c r="K6778" s="4">
        <f t="shared" si="529"/>
        <v>3</v>
      </c>
      <c r="L6778" s="10">
        <v>6000</v>
      </c>
      <c r="M6778" s="10">
        <v>100</v>
      </c>
      <c r="N6778" s="10">
        <v>100</v>
      </c>
      <c r="O6778">
        <v>1</v>
      </c>
      <c r="P6778" t="s">
        <v>11160</v>
      </c>
      <c r="Q6778" t="s">
        <v>11086</v>
      </c>
    </row>
    <row r="6779" spans="1:17" ht="15">
      <c r="A6779" t="s">
        <v>29</v>
      </c>
      <c r="B6779" t="s">
        <v>94</v>
      </c>
      <c r="C6779" t="s">
        <v>186</v>
      </c>
      <c r="D6779" t="s">
        <v>11161</v>
      </c>
      <c r="E6779" s="10">
        <v>1</v>
      </c>
      <c r="F6779" t="s">
        <v>21</v>
      </c>
      <c r="G6779"/>
      <c r="H6779" s="5">
        <v>42825.524814814817</v>
      </c>
      <c r="I6779" s="5">
        <v>42825.508333333331</v>
      </c>
      <c r="J6779" s="4">
        <f t="shared" si="528"/>
        <v>2017</v>
      </c>
      <c r="K6779" s="4">
        <f t="shared" si="529"/>
        <v>3</v>
      </c>
      <c r="L6779" s="10">
        <v>1424</v>
      </c>
      <c r="M6779" s="10">
        <v>23.733333333333334</v>
      </c>
      <c r="N6779" s="10">
        <v>23.733333333333334</v>
      </c>
      <c r="O6779">
        <v>1</v>
      </c>
      <c r="P6779" t="s">
        <v>11162</v>
      </c>
      <c r="Q6779" t="s">
        <v>11086</v>
      </c>
    </row>
    <row r="6780" spans="1:17" ht="15">
      <c r="A6780" t="s">
        <v>29</v>
      </c>
      <c r="B6780"/>
      <c r="C6780" t="s">
        <v>95</v>
      </c>
      <c r="D6780" t="s">
        <v>2322</v>
      </c>
      <c r="E6780" s="10">
        <v>20</v>
      </c>
      <c r="F6780" t="s">
        <v>27</v>
      </c>
      <c r="G6780" t="s">
        <v>22</v>
      </c>
      <c r="H6780" s="5">
        <v>42829.282233796293</v>
      </c>
      <c r="I6780" s="5">
        <v>42829.154861111114</v>
      </c>
      <c r="J6780" s="4">
        <f t="shared" si="528"/>
        <v>2017</v>
      </c>
      <c r="K6780" s="4">
        <f t="shared" si="529"/>
        <v>4</v>
      </c>
      <c r="L6780" s="10">
        <v>11005</v>
      </c>
      <c r="M6780" s="10">
        <v>183.41666666666666</v>
      </c>
      <c r="N6780" s="10">
        <v>3668.333333333333</v>
      </c>
      <c r="O6780">
        <v>1</v>
      </c>
      <c r="P6780" t="s">
        <v>11163</v>
      </c>
      <c r="Q6780" t="s">
        <v>11108</v>
      </c>
    </row>
    <row r="6781" spans="1:17" ht="15">
      <c r="A6781" t="s">
        <v>29</v>
      </c>
      <c r="B6781"/>
      <c r="C6781" t="s">
        <v>156</v>
      </c>
      <c r="D6781" t="s">
        <v>11164</v>
      </c>
      <c r="E6781" s="10">
        <v>3</v>
      </c>
      <c r="F6781" t="s">
        <v>131</v>
      </c>
      <c r="G6781" t="s">
        <v>22</v>
      </c>
      <c r="H6781" s="5">
        <v>42829.45008101852</v>
      </c>
      <c r="I6781" s="5">
        <v>42829.37222222222</v>
      </c>
      <c r="J6781" s="4">
        <f t="shared" si="528"/>
        <v>2017</v>
      </c>
      <c r="K6781" s="4">
        <f t="shared" si="529"/>
        <v>4</v>
      </c>
      <c r="L6781" s="10">
        <v>6727</v>
      </c>
      <c r="M6781" s="10">
        <v>112.11666666666666</v>
      </c>
      <c r="N6781" s="10">
        <v>336.34999999999997</v>
      </c>
      <c r="O6781">
        <v>1</v>
      </c>
      <c r="P6781" t="s">
        <v>11165</v>
      </c>
      <c r="Q6781" t="s">
        <v>131</v>
      </c>
    </row>
    <row r="6782" spans="1:17" ht="15">
      <c r="A6782" t="s">
        <v>29</v>
      </c>
      <c r="B6782"/>
      <c r="C6782" t="s">
        <v>95</v>
      </c>
      <c r="D6782" t="s">
        <v>850</v>
      </c>
      <c r="E6782" s="10">
        <v>1</v>
      </c>
      <c r="F6782" t="s">
        <v>131</v>
      </c>
      <c r="G6782" t="s">
        <v>22</v>
      </c>
      <c r="H6782" s="5">
        <v>42831.25</v>
      </c>
      <c r="I6782" s="5">
        <v>42831.105555555558</v>
      </c>
      <c r="J6782" s="4">
        <f t="shared" si="528"/>
        <v>2017</v>
      </c>
      <c r="K6782" s="4">
        <f t="shared" si="529"/>
        <v>4</v>
      </c>
      <c r="L6782" s="10">
        <v>12480</v>
      </c>
      <c r="M6782" s="10">
        <v>208</v>
      </c>
      <c r="N6782" s="10">
        <v>208</v>
      </c>
      <c r="O6782">
        <v>1</v>
      </c>
      <c r="P6782" t="s">
        <v>11166</v>
      </c>
      <c r="Q6782" t="s">
        <v>11108</v>
      </c>
    </row>
    <row r="6783" spans="1:17" ht="15">
      <c r="A6783" t="s">
        <v>29</v>
      </c>
      <c r="B6783"/>
      <c r="C6783" t="s">
        <v>4936</v>
      </c>
      <c r="D6783" t="s">
        <v>11167</v>
      </c>
      <c r="E6783" s="10">
        <v>6</v>
      </c>
      <c r="F6783" t="s">
        <v>131</v>
      </c>
      <c r="G6783" t="s">
        <v>22</v>
      </c>
      <c r="H6783" s="5">
        <v>42831.280162037037</v>
      </c>
      <c r="I6783" s="5">
        <v>42831.259722222225</v>
      </c>
      <c r="J6783" s="4">
        <f t="shared" si="528"/>
        <v>2017</v>
      </c>
      <c r="K6783" s="4">
        <f t="shared" si="529"/>
        <v>4</v>
      </c>
      <c r="L6783" s="10">
        <v>1766</v>
      </c>
      <c r="M6783" s="10">
        <v>29.433333333333334</v>
      </c>
      <c r="N6783" s="10">
        <v>176.59999999999999</v>
      </c>
      <c r="O6783">
        <v>1</v>
      </c>
      <c r="P6783" t="s">
        <v>11168</v>
      </c>
      <c r="Q6783" t="s">
        <v>11108</v>
      </c>
    </row>
    <row r="6784" spans="1:17" ht="15">
      <c r="A6784" t="s">
        <v>29</v>
      </c>
      <c r="B6784"/>
      <c r="C6784" t="s">
        <v>197</v>
      </c>
      <c r="D6784" t="s">
        <v>11169</v>
      </c>
      <c r="E6784" s="10">
        <v>2</v>
      </c>
      <c r="F6784" t="s">
        <v>33</v>
      </c>
      <c r="G6784" t="s">
        <v>22</v>
      </c>
      <c r="H6784" s="5">
        <v>42831.546574074076</v>
      </c>
      <c r="I6784" s="5">
        <v>42831.423611111109</v>
      </c>
      <c r="J6784" s="4">
        <f t="shared" si="528"/>
        <v>2017</v>
      </c>
      <c r="K6784" s="4">
        <f t="shared" si="529"/>
        <v>4</v>
      </c>
      <c r="L6784" s="10">
        <v>10624</v>
      </c>
      <c r="M6784" s="10">
        <v>177.06666666666666</v>
      </c>
      <c r="N6784" s="10">
        <v>354.13333333333333</v>
      </c>
      <c r="O6784">
        <v>1</v>
      </c>
      <c r="P6784" t="s">
        <v>11170</v>
      </c>
      <c r="Q6784" t="s">
        <v>11086</v>
      </c>
    </row>
    <row r="6785" spans="1:17" ht="15">
      <c r="A6785" t="s">
        <v>29</v>
      </c>
      <c r="B6785"/>
      <c r="C6785" t="s">
        <v>83</v>
      </c>
      <c r="D6785" t="s">
        <v>11171</v>
      </c>
      <c r="E6785" s="10">
        <v>4</v>
      </c>
      <c r="F6785" t="s">
        <v>125</v>
      </c>
      <c r="G6785" t="s">
        <v>22</v>
      </c>
      <c r="H6785" s="5">
        <v>42831.641956018517</v>
      </c>
      <c r="I6785" s="5">
        <v>42831.565972222219</v>
      </c>
      <c r="J6785" s="4">
        <f t="shared" si="528"/>
        <v>2017</v>
      </c>
      <c r="K6785" s="4">
        <f t="shared" si="529"/>
        <v>4</v>
      </c>
      <c r="L6785" s="10">
        <v>6565</v>
      </c>
      <c r="M6785" s="10">
        <v>109.41666666666667</v>
      </c>
      <c r="N6785" s="10">
        <v>437.66666666666669</v>
      </c>
      <c r="O6785">
        <v>1</v>
      </c>
      <c r="P6785" t="s">
        <v>11172</v>
      </c>
      <c r="Q6785" t="s">
        <v>11086</v>
      </c>
    </row>
    <row r="6786" spans="1:17" ht="15">
      <c r="A6786" t="s">
        <v>29</v>
      </c>
      <c r="B6786"/>
      <c r="C6786" t="s">
        <v>95</v>
      </c>
      <c r="D6786" t="s">
        <v>11173</v>
      </c>
      <c r="E6786" s="10">
        <v>19</v>
      </c>
      <c r="F6786" t="s">
        <v>85</v>
      </c>
      <c r="G6786" t="s">
        <v>22</v>
      </c>
      <c r="H6786" s="5">
        <v>42832.710648148146</v>
      </c>
      <c r="I6786" s="5">
        <v>42832.65625</v>
      </c>
      <c r="J6786" s="4">
        <f t="shared" si="528"/>
        <v>2017</v>
      </c>
      <c r="K6786" s="4">
        <f t="shared" si="529"/>
        <v>4</v>
      </c>
      <c r="L6786" s="10">
        <v>4700</v>
      </c>
      <c r="M6786" s="10">
        <v>78.333333333333329</v>
      </c>
      <c r="N6786" s="10">
        <v>1488.3333333333333</v>
      </c>
      <c r="O6786">
        <v>1</v>
      </c>
      <c r="P6786" t="s">
        <v>11174</v>
      </c>
      <c r="Q6786" t="s">
        <v>11113</v>
      </c>
    </row>
    <row r="6787" spans="1:17" ht="15">
      <c r="A6787" t="s">
        <v>29</v>
      </c>
      <c r="B6787"/>
      <c r="C6787" t="s">
        <v>156</v>
      </c>
      <c r="D6787" t="s">
        <v>11175</v>
      </c>
      <c r="E6787" s="10">
        <v>3</v>
      </c>
      <c r="F6787" t="s">
        <v>92</v>
      </c>
      <c r="G6787" t="s">
        <v>22</v>
      </c>
      <c r="H6787" s="5">
        <v>42833.753854166665</v>
      </c>
      <c r="I6787" s="5">
        <v>42833.736111111109</v>
      </c>
      <c r="J6787" s="4">
        <f t="shared" si="530" ref="J6787:J6850">YEAR(I6787)</f>
        <v>2017</v>
      </c>
      <c r="K6787" s="4">
        <f t="shared" si="531" ref="K6787:K6850">MONTH(I6787)</f>
        <v>4</v>
      </c>
      <c r="L6787" s="10">
        <v>1533</v>
      </c>
      <c r="M6787" s="10">
        <v>25.550000000000001</v>
      </c>
      <c r="N6787" s="10">
        <v>76.650000000000006</v>
      </c>
      <c r="O6787">
        <v>1</v>
      </c>
      <c r="P6787" t="s">
        <v>11176</v>
      </c>
      <c r="Q6787" t="s">
        <v>11086</v>
      </c>
    </row>
    <row r="6788" spans="1:17" ht="15">
      <c r="A6788" t="s">
        <v>29</v>
      </c>
      <c r="B6788"/>
      <c r="C6788" t="s">
        <v>95</v>
      </c>
      <c r="D6788" t="s">
        <v>11177</v>
      </c>
      <c r="E6788" s="10">
        <v>10</v>
      </c>
      <c r="F6788" t="s">
        <v>92</v>
      </c>
      <c r="G6788" t="s">
        <v>22</v>
      </c>
      <c r="H6788" s="5">
        <v>42834.423750000002</v>
      </c>
      <c r="I6788" s="5">
        <v>42834.381944444445</v>
      </c>
      <c r="J6788" s="4">
        <f t="shared" si="530"/>
        <v>2017</v>
      </c>
      <c r="K6788" s="4">
        <f t="shared" si="531"/>
        <v>4</v>
      </c>
      <c r="L6788" s="10">
        <v>3612</v>
      </c>
      <c r="M6788" s="10">
        <v>60.200000000000003</v>
      </c>
      <c r="N6788" s="10">
        <v>602</v>
      </c>
      <c r="O6788">
        <v>1</v>
      </c>
      <c r="P6788" t="s">
        <v>11178</v>
      </c>
      <c r="Q6788" t="s">
        <v>11086</v>
      </c>
    </row>
    <row r="6789" spans="1:17" ht="15">
      <c r="A6789" t="s">
        <v>29</v>
      </c>
      <c r="B6789"/>
      <c r="C6789" t="s">
        <v>197</v>
      </c>
      <c r="D6789" t="s">
        <v>11179</v>
      </c>
      <c r="E6789" s="10">
        <v>1</v>
      </c>
      <c r="F6789" t="s">
        <v>21</v>
      </c>
      <c r="G6789"/>
      <c r="H6789" s="5">
        <v>42835.424108796295</v>
      </c>
      <c r="I6789" s="5">
        <v>42835.388888888891</v>
      </c>
      <c r="J6789" s="4">
        <f t="shared" si="530"/>
        <v>2017</v>
      </c>
      <c r="K6789" s="4">
        <f t="shared" si="531"/>
        <v>4</v>
      </c>
      <c r="L6789" s="10">
        <v>3043</v>
      </c>
      <c r="M6789" s="10">
        <v>50.716666666666669</v>
      </c>
      <c r="N6789" s="10">
        <v>50.716666666666669</v>
      </c>
      <c r="O6789">
        <v>1</v>
      </c>
      <c r="P6789" t="s">
        <v>11180</v>
      </c>
      <c r="Q6789" t="s">
        <v>11086</v>
      </c>
    </row>
    <row r="6790" spans="1:17" ht="15">
      <c r="A6790" t="s">
        <v>29</v>
      </c>
      <c r="B6790"/>
      <c r="C6790" t="s">
        <v>174</v>
      </c>
      <c r="D6790" t="s">
        <v>11181</v>
      </c>
      <c r="E6790" s="10">
        <v>1</v>
      </c>
      <c r="F6790" t="s">
        <v>33</v>
      </c>
      <c r="G6790" t="s">
        <v>22</v>
      </c>
      <c r="H6790" s="5">
        <v>42839.865277777775</v>
      </c>
      <c r="I6790" s="5">
        <v>42839.821527777778</v>
      </c>
      <c r="J6790" s="4">
        <f t="shared" si="530"/>
        <v>2017</v>
      </c>
      <c r="K6790" s="4">
        <f t="shared" si="531"/>
        <v>4</v>
      </c>
      <c r="L6790" s="10">
        <v>3780</v>
      </c>
      <c r="M6790" s="10">
        <v>63</v>
      </c>
      <c r="N6790" s="10">
        <v>63</v>
      </c>
      <c r="O6790">
        <v>1</v>
      </c>
      <c r="P6790" t="s">
        <v>11182</v>
      </c>
      <c r="Q6790" t="s">
        <v>11086</v>
      </c>
    </row>
    <row r="6791" spans="1:17" ht="15">
      <c r="A6791" t="s">
        <v>29</v>
      </c>
      <c r="B6791"/>
      <c r="C6791" t="s">
        <v>31</v>
      </c>
      <c r="D6791" t="s">
        <v>11183</v>
      </c>
      <c r="E6791" s="10">
        <v>2</v>
      </c>
      <c r="F6791" t="s">
        <v>92</v>
      </c>
      <c r="G6791" t="s">
        <v>22</v>
      </c>
      <c r="H6791" s="5">
        <v>42842.348680555559</v>
      </c>
      <c r="I6791" s="5">
        <v>42842.327777777777</v>
      </c>
      <c r="J6791" s="4">
        <f t="shared" si="530"/>
        <v>2017</v>
      </c>
      <c r="K6791" s="4">
        <f t="shared" si="531"/>
        <v>4</v>
      </c>
      <c r="L6791" s="10">
        <v>1806</v>
      </c>
      <c r="M6791" s="10">
        <v>30.100000000000001</v>
      </c>
      <c r="N6791" s="10">
        <v>60.200000000000003</v>
      </c>
      <c r="O6791">
        <v>1</v>
      </c>
      <c r="P6791" t="s">
        <v>11184</v>
      </c>
      <c r="Q6791" t="s">
        <v>11086</v>
      </c>
    </row>
    <row r="6792" spans="1:17" ht="15">
      <c r="A6792" t="s">
        <v>29</v>
      </c>
      <c r="B6792"/>
      <c r="C6792" t="s">
        <v>83</v>
      </c>
      <c r="D6792" t="s">
        <v>1028</v>
      </c>
      <c r="E6792" s="10">
        <v>55</v>
      </c>
      <c r="F6792" t="s">
        <v>131</v>
      </c>
      <c r="G6792" t="s">
        <v>22</v>
      </c>
      <c r="H6792" s="5">
        <v>42845.592488425929</v>
      </c>
      <c r="I6792" s="5">
        <v>42845.555555555555</v>
      </c>
      <c r="J6792" s="4">
        <f t="shared" si="530"/>
        <v>2017</v>
      </c>
      <c r="K6792" s="4">
        <f t="shared" si="531"/>
        <v>4</v>
      </c>
      <c r="L6792" s="10">
        <v>3191</v>
      </c>
      <c r="M6792" s="10">
        <v>53.18333333333333</v>
      </c>
      <c r="N6792" s="10">
        <v>2925.083333333333</v>
      </c>
      <c r="O6792">
        <v>1</v>
      </c>
      <c r="P6792" t="s">
        <v>11185</v>
      </c>
      <c r="Q6792" t="s">
        <v>11086</v>
      </c>
    </row>
    <row r="6793" spans="1:17" ht="15">
      <c r="A6793" t="s">
        <v>29</v>
      </c>
      <c r="B6793"/>
      <c r="C6793" t="s">
        <v>83</v>
      </c>
      <c r="D6793" t="s">
        <v>11186</v>
      </c>
      <c r="E6793" s="10">
        <v>1</v>
      </c>
      <c r="F6793" t="s">
        <v>21</v>
      </c>
      <c r="G6793"/>
      <c r="H6793" s="5">
        <v>42851.418124999997</v>
      </c>
      <c r="I6793" s="5">
        <v>42851.38958333333</v>
      </c>
      <c r="J6793" s="4">
        <f t="shared" si="530"/>
        <v>2017</v>
      </c>
      <c r="K6793" s="4">
        <f t="shared" si="531"/>
        <v>4</v>
      </c>
      <c r="L6793" s="10">
        <v>2466</v>
      </c>
      <c r="M6793" s="10">
        <v>41.100000000000001</v>
      </c>
      <c r="N6793" s="10">
        <v>41.100000000000001</v>
      </c>
      <c r="O6793">
        <v>1</v>
      </c>
      <c r="P6793" t="s">
        <v>11187</v>
      </c>
      <c r="Q6793"/>
    </row>
    <row r="6794" spans="1:17" ht="15">
      <c r="A6794" t="s">
        <v>29</v>
      </c>
      <c r="B6794"/>
      <c r="C6794" t="s">
        <v>103</v>
      </c>
      <c r="D6794" t="s">
        <v>11188</v>
      </c>
      <c r="E6794" s="10">
        <v>1</v>
      </c>
      <c r="F6794" t="s">
        <v>21</v>
      </c>
      <c r="G6794"/>
      <c r="H6794" s="5">
        <v>42851.563877314817</v>
      </c>
      <c r="I6794" s="5">
        <v>42851.51458333333</v>
      </c>
      <c r="J6794" s="4">
        <f t="shared" si="530"/>
        <v>2017</v>
      </c>
      <c r="K6794" s="4">
        <f t="shared" si="531"/>
        <v>4</v>
      </c>
      <c r="L6794" s="10">
        <v>4259</v>
      </c>
      <c r="M6794" s="10">
        <v>70.983333333333334</v>
      </c>
      <c r="N6794" s="10">
        <v>70.983333333333334</v>
      </c>
      <c r="O6794">
        <v>1</v>
      </c>
      <c r="P6794" t="s">
        <v>11189</v>
      </c>
      <c r="Q6794"/>
    </row>
    <row r="6795" spans="1:17" ht="15">
      <c r="A6795" t="s">
        <v>29</v>
      </c>
      <c r="B6795"/>
      <c r="C6795" t="s">
        <v>156</v>
      </c>
      <c r="D6795" t="s">
        <v>11190</v>
      </c>
      <c r="E6795" s="10">
        <v>3</v>
      </c>
      <c r="F6795" t="s">
        <v>92</v>
      </c>
      <c r="G6795" t="s">
        <v>22</v>
      </c>
      <c r="H6795" s="5">
        <v>42853.382789351854</v>
      </c>
      <c r="I6795" s="5">
        <v>42853.337500000001</v>
      </c>
      <c r="J6795" s="4">
        <f t="shared" si="530"/>
        <v>2017</v>
      </c>
      <c r="K6795" s="4">
        <f t="shared" si="531"/>
        <v>4</v>
      </c>
      <c r="L6795" s="10">
        <v>3913</v>
      </c>
      <c r="M6795" s="10">
        <v>65.216666666666669</v>
      </c>
      <c r="N6795" s="10">
        <v>195.65000000000001</v>
      </c>
      <c r="O6795">
        <v>1</v>
      </c>
      <c r="P6795" t="s">
        <v>11191</v>
      </c>
      <c r="Q6795" t="s">
        <v>11086</v>
      </c>
    </row>
    <row r="6796" spans="1:19" s="152" customFormat="1" ht="15">
      <c r="A6796" s="152" t="s">
        <v>29</v>
      </c>
      <c r="C6796" s="152" t="s">
        <v>103</v>
      </c>
      <c r="D6796" s="152" t="s">
        <v>11192</v>
      </c>
      <c r="E6796" s="158">
        <v>1</v>
      </c>
      <c r="F6796" s="152" t="s">
        <v>33</v>
      </c>
      <c r="G6796" s="152" t="s">
        <v>22</v>
      </c>
      <c r="H6796" s="153">
        <v>42853.418958333335</v>
      </c>
      <c r="I6796" s="153">
        <v>42853.376388888886</v>
      </c>
      <c r="J6796" s="4">
        <f t="shared" si="530"/>
        <v>2017</v>
      </c>
      <c r="K6796" s="4">
        <f t="shared" si="531"/>
        <v>4</v>
      </c>
      <c r="L6796" s="158">
        <v>3678</v>
      </c>
      <c r="M6796" s="158">
        <v>61.299999999999997</v>
      </c>
      <c r="N6796" s="158">
        <v>61.299999999999997</v>
      </c>
      <c r="O6796" s="152">
        <v>1</v>
      </c>
      <c r="P6796" s="152" t="s">
        <v>11193</v>
      </c>
      <c r="Q6796" s="152" t="s">
        <v>11086</v>
      </c>
      <c r="S6796"/>
    </row>
    <row r="6797" spans="1:17" ht="15">
      <c r="A6797" t="s">
        <v>29</v>
      </c>
      <c r="B6797"/>
      <c r="C6797" t="s">
        <v>174</v>
      </c>
      <c r="D6797" t="s">
        <v>11194</v>
      </c>
      <c r="E6797" s="10">
        <v>4</v>
      </c>
      <c r="F6797" t="s">
        <v>92</v>
      </c>
      <c r="G6797" t="s">
        <v>22</v>
      </c>
      <c r="H6797" s="5">
        <v>42853.484953703701</v>
      </c>
      <c r="I6797" s="5">
        <v>42853.464583333334</v>
      </c>
      <c r="J6797" s="4">
        <f t="shared" si="530"/>
        <v>2017</v>
      </c>
      <c r="K6797" s="4">
        <f t="shared" si="531"/>
        <v>4</v>
      </c>
      <c r="L6797" s="10">
        <v>1760</v>
      </c>
      <c r="M6797" s="10">
        <v>29.333333333333332</v>
      </c>
      <c r="N6797" s="10">
        <v>117.33333333333333</v>
      </c>
      <c r="O6797">
        <v>1</v>
      </c>
      <c r="P6797" t="s">
        <v>11195</v>
      </c>
      <c r="Q6797" t="s">
        <v>11086</v>
      </c>
    </row>
    <row r="6798" spans="1:17" ht="15">
      <c r="A6798" t="s">
        <v>29</v>
      </c>
      <c r="B6798" t="s">
        <v>94</v>
      </c>
      <c r="C6798" t="s">
        <v>156</v>
      </c>
      <c r="D6798" t="s">
        <v>5363</v>
      </c>
      <c r="E6798" s="10">
        <v>21</v>
      </c>
      <c r="F6798" t="s">
        <v>92</v>
      </c>
      <c r="G6798" t="s">
        <v>22</v>
      </c>
      <c r="H6798" s="5">
        <v>42859.632893518516</v>
      </c>
      <c r="I6798" s="5">
        <v>42859.607638888891</v>
      </c>
      <c r="J6798" s="4">
        <f t="shared" si="530"/>
        <v>2017</v>
      </c>
      <c r="K6798" s="4">
        <f t="shared" si="531"/>
        <v>5</v>
      </c>
      <c r="L6798" s="10">
        <v>2182</v>
      </c>
      <c r="M6798" s="10">
        <v>36.366666666666667</v>
      </c>
      <c r="N6798" s="10">
        <v>763.70000000000005</v>
      </c>
      <c r="O6798" s="4">
        <v>1</v>
      </c>
      <c r="P6798" t="s">
        <v>11196</v>
      </c>
      <c r="Q6798" t="s">
        <v>11086</v>
      </c>
    </row>
    <row r="6799" spans="1:17" ht="15">
      <c r="A6799" t="s">
        <v>29</v>
      </c>
      <c r="B6799" t="s">
        <v>30</v>
      </c>
      <c r="C6799" t="s">
        <v>83</v>
      </c>
      <c r="D6799" t="s">
        <v>11197</v>
      </c>
      <c r="E6799" s="10">
        <v>8</v>
      </c>
      <c r="F6799" t="s">
        <v>27</v>
      </c>
      <c r="G6799" t="s">
        <v>22</v>
      </c>
      <c r="H6799" s="5">
        <v>42859.68818287037</v>
      </c>
      <c r="I6799" s="5">
        <v>42859.654166666667</v>
      </c>
      <c r="J6799" s="4">
        <f t="shared" si="530"/>
        <v>2017</v>
      </c>
      <c r="K6799" s="4">
        <f t="shared" si="531"/>
        <v>5</v>
      </c>
      <c r="L6799" s="10">
        <v>2939</v>
      </c>
      <c r="M6799" s="10">
        <v>48.983333333333334</v>
      </c>
      <c r="N6799" s="10">
        <v>391.86666666666667</v>
      </c>
      <c r="O6799" s="4">
        <v>1</v>
      </c>
      <c r="P6799" t="s">
        <v>11198</v>
      </c>
      <c r="Q6799" t="s">
        <v>11113</v>
      </c>
    </row>
    <row r="6800" spans="1:17" ht="15">
      <c r="A6800" t="s">
        <v>29</v>
      </c>
      <c r="B6800" t="s">
        <v>87</v>
      </c>
      <c r="C6800" t="s">
        <v>197</v>
      </c>
      <c r="D6800" t="s">
        <v>1310</v>
      </c>
      <c r="E6800" s="10">
        <v>16</v>
      </c>
      <c r="F6800" t="s">
        <v>472</v>
      </c>
      <c r="G6800" t="s">
        <v>22</v>
      </c>
      <c r="H6800" s="5">
        <v>42861.212905092594</v>
      </c>
      <c r="I6800" s="5">
        <v>42861.212500000001</v>
      </c>
      <c r="J6800" s="4">
        <f t="shared" si="530"/>
        <v>2017</v>
      </c>
      <c r="K6800" s="4">
        <f t="shared" si="531"/>
        <v>5</v>
      </c>
      <c r="L6800" s="10">
        <v>35</v>
      </c>
      <c r="M6800" s="10">
        <v>0.58333333333333337</v>
      </c>
      <c r="N6800" s="10">
        <v>9.3333333333333339</v>
      </c>
      <c r="O6800" s="4">
        <v>1</v>
      </c>
      <c r="P6800" t="s">
        <v>11199</v>
      </c>
      <c r="Q6800" t="s">
        <v>11113</v>
      </c>
    </row>
    <row r="6801" spans="1:17" ht="15">
      <c r="A6801" t="s">
        <v>29</v>
      </c>
      <c r="B6801" t="s">
        <v>87</v>
      </c>
      <c r="C6801" t="s">
        <v>197</v>
      </c>
      <c r="D6801" t="s">
        <v>11200</v>
      </c>
      <c r="E6801" s="10">
        <v>22</v>
      </c>
      <c r="F6801" t="s">
        <v>472</v>
      </c>
      <c r="G6801" t="s">
        <v>22</v>
      </c>
      <c r="H6801" s="5">
        <v>42861.372060185182</v>
      </c>
      <c r="I6801" s="5">
        <v>42861.313194444447</v>
      </c>
      <c r="J6801" s="4">
        <f t="shared" si="530"/>
        <v>2017</v>
      </c>
      <c r="K6801" s="4">
        <f t="shared" si="531"/>
        <v>5</v>
      </c>
      <c r="L6801" s="10">
        <v>5086</v>
      </c>
      <c r="M6801" s="10">
        <v>84.766666666666666</v>
      </c>
      <c r="N6801" s="10">
        <v>1864.8666666666666</v>
      </c>
      <c r="O6801" s="4">
        <v>1</v>
      </c>
      <c r="P6801" t="s">
        <v>11201</v>
      </c>
      <c r="Q6801" t="s">
        <v>11086</v>
      </c>
    </row>
    <row r="6802" spans="1:17" ht="15">
      <c r="A6802" t="s">
        <v>29</v>
      </c>
      <c r="B6802" t="s">
        <v>87</v>
      </c>
      <c r="C6802" t="s">
        <v>197</v>
      </c>
      <c r="D6802" t="s">
        <v>854</v>
      </c>
      <c r="E6802" s="10">
        <v>8</v>
      </c>
      <c r="F6802" t="s">
        <v>27</v>
      </c>
      <c r="G6802" t="s">
        <v>22</v>
      </c>
      <c r="H6802" s="5">
        <v>42865.439722222225</v>
      </c>
      <c r="I6802" s="5">
        <v>42865.405555555553</v>
      </c>
      <c r="J6802" s="4">
        <f t="shared" si="530"/>
        <v>2017</v>
      </c>
      <c r="K6802" s="4">
        <f t="shared" si="531"/>
        <v>5</v>
      </c>
      <c r="L6802" s="10">
        <v>2952</v>
      </c>
      <c r="M6802" s="10">
        <v>49.200000000000003</v>
      </c>
      <c r="N6802" s="10">
        <v>393.60000000000002</v>
      </c>
      <c r="O6802" s="4">
        <v>1</v>
      </c>
      <c r="P6802" t="s">
        <v>11202</v>
      </c>
      <c r="Q6802" t="s">
        <v>11086</v>
      </c>
    </row>
    <row r="6803" spans="1:17" ht="15">
      <c r="A6803" t="s">
        <v>29</v>
      </c>
      <c r="B6803" t="s">
        <v>87</v>
      </c>
      <c r="C6803" t="s">
        <v>103</v>
      </c>
      <c r="D6803" t="s">
        <v>11203</v>
      </c>
      <c r="E6803" s="10">
        <v>1</v>
      </c>
      <c r="F6803" t="s">
        <v>125</v>
      </c>
      <c r="G6803" t="s">
        <v>22</v>
      </c>
      <c r="H6803" s="5">
        <v>42867.772557870368</v>
      </c>
      <c r="I6803" s="5">
        <v>42867.64166666667</v>
      </c>
      <c r="J6803" s="4">
        <f t="shared" si="530"/>
        <v>2017</v>
      </c>
      <c r="K6803" s="4">
        <f t="shared" si="531"/>
        <v>5</v>
      </c>
      <c r="L6803" s="10">
        <v>11309</v>
      </c>
      <c r="M6803" s="10">
        <v>188.48333333333332</v>
      </c>
      <c r="N6803" s="10">
        <v>188.48333333333332</v>
      </c>
      <c r="O6803" s="4">
        <v>1</v>
      </c>
      <c r="P6803" t="s">
        <v>11204</v>
      </c>
      <c r="Q6803" t="s">
        <v>11086</v>
      </c>
    </row>
    <row r="6804" spans="1:17" ht="15">
      <c r="A6804" t="s">
        <v>29</v>
      </c>
      <c r="B6804" t="s">
        <v>94</v>
      </c>
      <c r="C6804" t="s">
        <v>4972</v>
      </c>
      <c r="D6804" t="s">
        <v>11205</v>
      </c>
      <c r="E6804" s="10">
        <v>1</v>
      </c>
      <c r="F6804" t="s">
        <v>85</v>
      </c>
      <c r="G6804" t="s">
        <v>22</v>
      </c>
      <c r="H6804" s="5">
        <v>42868.40625</v>
      </c>
      <c r="I6804" s="5">
        <v>42868.342361111114</v>
      </c>
      <c r="J6804" s="4">
        <f t="shared" si="530"/>
        <v>2017</v>
      </c>
      <c r="K6804" s="4">
        <f t="shared" si="531"/>
        <v>5</v>
      </c>
      <c r="L6804" s="10">
        <v>5520</v>
      </c>
      <c r="M6804" s="10">
        <v>92</v>
      </c>
      <c r="N6804" s="10">
        <v>92</v>
      </c>
      <c r="O6804" s="4">
        <v>1</v>
      </c>
      <c r="P6804" t="s">
        <v>11206</v>
      </c>
      <c r="Q6804" t="s">
        <v>11086</v>
      </c>
    </row>
    <row r="6805" spans="1:17" ht="15">
      <c r="A6805" t="s">
        <v>29</v>
      </c>
      <c r="B6805" t="s">
        <v>94</v>
      </c>
      <c r="C6805" t="s">
        <v>4936</v>
      </c>
      <c r="D6805" t="s">
        <v>11207</v>
      </c>
      <c r="E6805" s="10">
        <v>2</v>
      </c>
      <c r="F6805" t="s">
        <v>92</v>
      </c>
      <c r="G6805" t="s">
        <v>22</v>
      </c>
      <c r="H6805" s="5">
        <v>42868.519675925927</v>
      </c>
      <c r="I6805" s="5">
        <v>42868.474999999999</v>
      </c>
      <c r="J6805" s="4">
        <f t="shared" si="530"/>
        <v>2017</v>
      </c>
      <c r="K6805" s="4">
        <f t="shared" si="531"/>
        <v>5</v>
      </c>
      <c r="L6805" s="10">
        <v>3860</v>
      </c>
      <c r="M6805" s="10">
        <v>64.333333333333329</v>
      </c>
      <c r="N6805" s="10">
        <v>128.66666666666666</v>
      </c>
      <c r="O6805" s="4">
        <v>1</v>
      </c>
      <c r="P6805" t="s">
        <v>11208</v>
      </c>
      <c r="Q6805" t="s">
        <v>11108</v>
      </c>
    </row>
    <row r="6806" spans="1:17" ht="15">
      <c r="A6806" t="s">
        <v>29</v>
      </c>
      <c r="B6806" t="s">
        <v>87</v>
      </c>
      <c r="C6806" t="s">
        <v>197</v>
      </c>
      <c r="D6806" t="s">
        <v>11209</v>
      </c>
      <c r="E6806" s="10">
        <v>4</v>
      </c>
      <c r="F6806" t="s">
        <v>92</v>
      </c>
      <c r="G6806" t="s">
        <v>22</v>
      </c>
      <c r="H6806" s="5">
        <v>42869.422800925924</v>
      </c>
      <c r="I6806" s="5">
        <v>42869.36041666667</v>
      </c>
      <c r="J6806" s="4">
        <f t="shared" si="530"/>
        <v>2017</v>
      </c>
      <c r="K6806" s="4">
        <f t="shared" si="531"/>
        <v>5</v>
      </c>
      <c r="L6806" s="10">
        <v>5390</v>
      </c>
      <c r="M6806" s="10">
        <v>89.833333333333329</v>
      </c>
      <c r="N6806" s="10">
        <v>359.33333333333331</v>
      </c>
      <c r="O6806" s="4">
        <v>1</v>
      </c>
      <c r="P6806" t="s">
        <v>11210</v>
      </c>
      <c r="Q6806" t="s">
        <v>11108</v>
      </c>
    </row>
    <row r="6807" spans="1:17" ht="15">
      <c r="A6807" t="s">
        <v>29</v>
      </c>
      <c r="B6807" t="s">
        <v>30</v>
      </c>
      <c r="C6807" t="s">
        <v>83</v>
      </c>
      <c r="D6807" t="s">
        <v>11211</v>
      </c>
      <c r="E6807" s="10">
        <v>11</v>
      </c>
      <c r="F6807" t="s">
        <v>92</v>
      </c>
      <c r="G6807" t="s">
        <v>22</v>
      </c>
      <c r="H6807" s="5">
        <v>42872.761446759258</v>
      </c>
      <c r="I6807" s="5">
        <v>42872.731249999997</v>
      </c>
      <c r="J6807" s="4">
        <f t="shared" si="530"/>
        <v>2017</v>
      </c>
      <c r="K6807" s="4">
        <f t="shared" si="531"/>
        <v>5</v>
      </c>
      <c r="L6807" s="10">
        <v>2609</v>
      </c>
      <c r="M6807" s="10">
        <v>43.483333333333334</v>
      </c>
      <c r="N6807" s="10">
        <v>478.31666666666666</v>
      </c>
      <c r="O6807" s="4">
        <v>1</v>
      </c>
      <c r="P6807" t="s">
        <v>11212</v>
      </c>
      <c r="Q6807" t="s">
        <v>11086</v>
      </c>
    </row>
    <row r="6808" spans="1:17" ht="15">
      <c r="A6808" t="s">
        <v>29</v>
      </c>
      <c r="B6808" t="s">
        <v>94</v>
      </c>
      <c r="C6808" t="s">
        <v>4936</v>
      </c>
      <c r="D6808" t="s">
        <v>2366</v>
      </c>
      <c r="E6808" s="10">
        <v>85</v>
      </c>
      <c r="F6808" t="s">
        <v>21</v>
      </c>
      <c r="G6808"/>
      <c r="H6808" s="5">
        <v>42874.125578703701</v>
      </c>
      <c r="I6808" s="5">
        <v>42873.955555555556</v>
      </c>
      <c r="J6808" s="4">
        <f t="shared" si="530"/>
        <v>2017</v>
      </c>
      <c r="K6808" s="4">
        <f t="shared" si="531"/>
        <v>5</v>
      </c>
      <c r="L6808" s="10">
        <v>14690</v>
      </c>
      <c r="M6808" s="10">
        <v>244.83333333333334</v>
      </c>
      <c r="N6808" s="10">
        <v>20810.833333333336</v>
      </c>
      <c r="O6808" s="4">
        <v>1</v>
      </c>
      <c r="P6808" t="s">
        <v>11213</v>
      </c>
      <c r="Q6808"/>
    </row>
    <row r="6809" spans="1:17" ht="15">
      <c r="A6809" t="s">
        <v>29</v>
      </c>
      <c r="B6809" t="s">
        <v>94</v>
      </c>
      <c r="C6809" t="s">
        <v>4936</v>
      </c>
      <c r="D6809" t="s">
        <v>551</v>
      </c>
      <c r="E6809" s="10">
        <v>17</v>
      </c>
      <c r="F6809" t="s">
        <v>131</v>
      </c>
      <c r="G6809" t="s">
        <v>22</v>
      </c>
      <c r="H6809" s="5">
        <v>42877.820810185185</v>
      </c>
      <c r="I6809" s="5">
        <v>42877.779166666667</v>
      </c>
      <c r="J6809" s="4">
        <f t="shared" si="530"/>
        <v>2017</v>
      </c>
      <c r="K6809" s="4">
        <f t="shared" si="531"/>
        <v>5</v>
      </c>
      <c r="L6809" s="10">
        <v>3598</v>
      </c>
      <c r="M6809" s="10">
        <v>59.966666666666669</v>
      </c>
      <c r="N6809" s="10">
        <v>1019.4333333333334</v>
      </c>
      <c r="O6809" s="4">
        <v>1</v>
      </c>
      <c r="P6809" t="s">
        <v>11214</v>
      </c>
      <c r="Q6809" t="s">
        <v>131</v>
      </c>
    </row>
    <row r="6810" spans="1:17" ht="15">
      <c r="A6810" t="s">
        <v>29</v>
      </c>
      <c r="B6810" t="s">
        <v>30</v>
      </c>
      <c r="C6810" t="s">
        <v>31</v>
      </c>
      <c r="D6810" t="s">
        <v>11215</v>
      </c>
      <c r="E6810" s="10">
        <v>5</v>
      </c>
      <c r="F6810" t="s">
        <v>92</v>
      </c>
      <c r="G6810" t="s">
        <v>22</v>
      </c>
      <c r="H6810" s="5">
        <v>42878.389074074075</v>
      </c>
      <c r="I6810" s="5">
        <v>42878.374305555553</v>
      </c>
      <c r="J6810" s="4">
        <f t="shared" si="530"/>
        <v>2017</v>
      </c>
      <c r="K6810" s="4">
        <f t="shared" si="531"/>
        <v>5</v>
      </c>
      <c r="L6810" s="10">
        <v>1276</v>
      </c>
      <c r="M6810" s="10">
        <v>21.266666666666666</v>
      </c>
      <c r="N6810" s="10">
        <v>106.33333333333333</v>
      </c>
      <c r="O6810" s="4">
        <v>1</v>
      </c>
      <c r="P6810" t="s">
        <v>11216</v>
      </c>
      <c r="Q6810" t="s">
        <v>11086</v>
      </c>
    </row>
    <row r="6811" spans="1:17" ht="15">
      <c r="A6811" t="s">
        <v>29</v>
      </c>
      <c r="B6811" t="s">
        <v>87</v>
      </c>
      <c r="C6811" t="s">
        <v>6484</v>
      </c>
      <c r="D6811" t="s">
        <v>1897</v>
      </c>
      <c r="E6811" s="10">
        <v>319</v>
      </c>
      <c r="F6811" t="s">
        <v>131</v>
      </c>
      <c r="G6811" t="s">
        <v>97</v>
      </c>
      <c r="H6811" s="5">
        <v>42879.565081018518</v>
      </c>
      <c r="I6811" s="5">
        <v>42879.538888888892</v>
      </c>
      <c r="J6811" s="4">
        <f t="shared" si="530"/>
        <v>2017</v>
      </c>
      <c r="K6811" s="4">
        <f t="shared" si="531"/>
        <v>5</v>
      </c>
      <c r="L6811" s="10">
        <v>2263</v>
      </c>
      <c r="M6811" s="10">
        <v>37.716666666666669</v>
      </c>
      <c r="N6811" s="10">
        <v>12031.616666666667</v>
      </c>
      <c r="O6811" s="4">
        <v>1</v>
      </c>
      <c r="P6811" t="s">
        <v>11217</v>
      </c>
      <c r="Q6811" t="s">
        <v>11108</v>
      </c>
    </row>
    <row r="6812" spans="1:17" ht="15">
      <c r="A6812" t="s">
        <v>29</v>
      </c>
      <c r="B6812" t="s">
        <v>94</v>
      </c>
      <c r="C6812" t="s">
        <v>95</v>
      </c>
      <c r="D6812" t="s">
        <v>1588</v>
      </c>
      <c r="E6812" s="10">
        <v>75</v>
      </c>
      <c r="F6812" t="s">
        <v>92</v>
      </c>
      <c r="G6812" t="s">
        <v>22</v>
      </c>
      <c r="H6812" s="5">
        <v>42881.364583333336</v>
      </c>
      <c r="I6812" s="5">
        <v>42881.334722222222</v>
      </c>
      <c r="J6812" s="4">
        <f t="shared" si="530"/>
        <v>2017</v>
      </c>
      <c r="K6812" s="4">
        <f t="shared" si="531"/>
        <v>5</v>
      </c>
      <c r="L6812" s="10">
        <v>2580</v>
      </c>
      <c r="M6812" s="10">
        <v>43</v>
      </c>
      <c r="N6812" s="10">
        <v>3225</v>
      </c>
      <c r="O6812" s="4">
        <v>1</v>
      </c>
      <c r="P6812" t="s">
        <v>11218</v>
      </c>
      <c r="Q6812" t="s">
        <v>11086</v>
      </c>
    </row>
    <row r="6813" spans="1:17" ht="15">
      <c r="A6813" t="s">
        <v>29</v>
      </c>
      <c r="B6813" t="s">
        <v>94</v>
      </c>
      <c r="C6813" t="s">
        <v>95</v>
      </c>
      <c r="D6813" t="s">
        <v>1588</v>
      </c>
      <c r="E6813" s="10">
        <v>81</v>
      </c>
      <c r="F6813" t="s">
        <v>92</v>
      </c>
      <c r="G6813" t="s">
        <v>22</v>
      </c>
      <c r="H6813" s="5">
        <v>42881.360729166663</v>
      </c>
      <c r="I6813" s="5">
        <v>42881.341666666667</v>
      </c>
      <c r="J6813" s="4">
        <f t="shared" si="530"/>
        <v>2017</v>
      </c>
      <c r="K6813" s="4">
        <f t="shared" si="531"/>
        <v>5</v>
      </c>
      <c r="L6813" s="10">
        <v>1647</v>
      </c>
      <c r="M6813" s="10">
        <v>27.449999999999999</v>
      </c>
      <c r="N6813" s="10">
        <v>2223.4499999999998</v>
      </c>
      <c r="O6813" s="4">
        <v>1</v>
      </c>
      <c r="P6813" t="s">
        <v>11219</v>
      </c>
      <c r="Q6813" t="s">
        <v>11086</v>
      </c>
    </row>
    <row r="6814" spans="1:17" ht="15">
      <c r="A6814" t="s">
        <v>29</v>
      </c>
      <c r="B6814" t="s">
        <v>94</v>
      </c>
      <c r="C6814" t="s">
        <v>4936</v>
      </c>
      <c r="D6814" t="s">
        <v>2366</v>
      </c>
      <c r="E6814" s="10">
        <v>33</v>
      </c>
      <c r="F6814" t="s">
        <v>33</v>
      </c>
      <c r="G6814" t="s">
        <v>22</v>
      </c>
      <c r="H6814" s="5">
        <v>42882.236284722225</v>
      </c>
      <c r="I6814" s="5">
        <v>42882.17291666667</v>
      </c>
      <c r="J6814" s="4">
        <f t="shared" si="530"/>
        <v>2017</v>
      </c>
      <c r="K6814" s="4">
        <f t="shared" si="531"/>
        <v>5</v>
      </c>
      <c r="L6814" s="10">
        <v>5475</v>
      </c>
      <c r="M6814" s="10">
        <v>91.25</v>
      </c>
      <c r="N6814" s="10">
        <v>3011.25</v>
      </c>
      <c r="O6814" s="4">
        <v>1</v>
      </c>
      <c r="P6814" t="s">
        <v>11220</v>
      </c>
      <c r="Q6814" t="s">
        <v>11086</v>
      </c>
    </row>
    <row r="6815" spans="1:17" ht="15">
      <c r="A6815" t="s">
        <v>29</v>
      </c>
      <c r="B6815" t="s">
        <v>87</v>
      </c>
      <c r="C6815" t="s">
        <v>103</v>
      </c>
      <c r="D6815" t="s">
        <v>11221</v>
      </c>
      <c r="E6815" s="10">
        <v>3</v>
      </c>
      <c r="F6815" t="s">
        <v>92</v>
      </c>
      <c r="G6815" t="s">
        <v>22</v>
      </c>
      <c r="H6815" s="5">
        <v>42883.36891203704</v>
      </c>
      <c r="I6815" s="5">
        <v>42883.331250000003</v>
      </c>
      <c r="J6815" s="4">
        <f t="shared" si="530"/>
        <v>2017</v>
      </c>
      <c r="K6815" s="4">
        <f t="shared" si="531"/>
        <v>5</v>
      </c>
      <c r="L6815" s="10">
        <v>3254</v>
      </c>
      <c r="M6815" s="10">
        <v>54.233333333333334</v>
      </c>
      <c r="N6815" s="10">
        <v>162.69999999999999</v>
      </c>
      <c r="O6815" s="4">
        <v>1</v>
      </c>
      <c r="P6815" t="s">
        <v>11222</v>
      </c>
      <c r="Q6815" t="s">
        <v>11086</v>
      </c>
    </row>
    <row r="6816" spans="1:17" ht="15">
      <c r="A6816" t="s">
        <v>29</v>
      </c>
      <c r="B6816" t="s">
        <v>87</v>
      </c>
      <c r="C6816" t="s">
        <v>103</v>
      </c>
      <c r="D6816" t="s">
        <v>11223</v>
      </c>
      <c r="E6816" s="10">
        <v>4</v>
      </c>
      <c r="F6816" t="s">
        <v>92</v>
      </c>
      <c r="G6816" t="s">
        <v>22</v>
      </c>
      <c r="H6816" s="5">
        <v>42886.385416666664</v>
      </c>
      <c r="I6816" s="5">
        <v>42886.365277777775</v>
      </c>
      <c r="J6816" s="4">
        <f t="shared" si="530"/>
        <v>2017</v>
      </c>
      <c r="K6816" s="4">
        <f t="shared" si="531"/>
        <v>5</v>
      </c>
      <c r="L6816" s="10">
        <v>1740</v>
      </c>
      <c r="M6816" s="10">
        <v>29</v>
      </c>
      <c r="N6816" s="10">
        <v>116</v>
      </c>
      <c r="O6816" s="4">
        <v>1</v>
      </c>
      <c r="P6816" t="s">
        <v>11224</v>
      </c>
      <c r="Q6816" t="s">
        <v>11086</v>
      </c>
    </row>
    <row r="6817" spans="1:17" ht="15">
      <c r="A6817" t="s">
        <v>29</v>
      </c>
      <c r="B6817" t="s">
        <v>94</v>
      </c>
      <c r="C6817" t="s">
        <v>4936</v>
      </c>
      <c r="D6817" t="s">
        <v>2366</v>
      </c>
      <c r="E6817" s="10">
        <v>85</v>
      </c>
      <c r="F6817" t="s">
        <v>131</v>
      </c>
      <c r="G6817" t="s">
        <v>22</v>
      </c>
      <c r="H6817" s="5">
        <v>42886.435370370367</v>
      </c>
      <c r="I6817" s="5">
        <v>42886.379166666666</v>
      </c>
      <c r="J6817" s="4">
        <f t="shared" si="530"/>
        <v>2017</v>
      </c>
      <c r="K6817" s="4">
        <f t="shared" si="531"/>
        <v>5</v>
      </c>
      <c r="L6817" s="10">
        <v>4856</v>
      </c>
      <c r="M6817" s="10">
        <v>80.933333333333337</v>
      </c>
      <c r="N6817" s="10">
        <v>6879.3333333333339</v>
      </c>
      <c r="O6817" s="4">
        <v>1</v>
      </c>
      <c r="P6817" t="s">
        <v>11225</v>
      </c>
      <c r="Q6817" t="s">
        <v>11086</v>
      </c>
    </row>
    <row r="6818" spans="1:17" ht="15">
      <c r="A6818" t="s">
        <v>29</v>
      </c>
      <c r="B6818" t="s">
        <v>87</v>
      </c>
      <c r="C6818" t="s">
        <v>5625</v>
      </c>
      <c r="D6818" t="s">
        <v>5626</v>
      </c>
      <c r="E6818" s="10">
        <v>3993</v>
      </c>
      <c r="F6818" t="s">
        <v>165</v>
      </c>
      <c r="G6818" t="s">
        <v>22</v>
      </c>
      <c r="H6818" s="5">
        <v>42886.727777777778</v>
      </c>
      <c r="I6818" s="7">
        <v>42886.722916666666</v>
      </c>
      <c r="J6818" s="4">
        <f t="shared" si="530"/>
        <v>2017</v>
      </c>
      <c r="K6818" s="4">
        <f t="shared" si="531"/>
        <v>5</v>
      </c>
      <c r="L6818" s="10">
        <v>420</v>
      </c>
      <c r="M6818" s="10">
        <v>7</v>
      </c>
      <c r="N6818" s="10">
        <v>27951</v>
      </c>
      <c r="O6818" s="4">
        <v>1</v>
      </c>
      <c r="P6818" t="s">
        <v>11226</v>
      </c>
      <c r="Q6818" t="s">
        <v>11125</v>
      </c>
    </row>
    <row r="6819" spans="1:17" ht="15">
      <c r="A6819" t="s">
        <v>29</v>
      </c>
      <c r="B6819" t="s">
        <v>94</v>
      </c>
      <c r="C6819" t="s">
        <v>4773</v>
      </c>
      <c r="D6819" t="s">
        <v>11227</v>
      </c>
      <c r="E6819" s="10">
        <v>6269</v>
      </c>
      <c r="F6819" t="s">
        <v>165</v>
      </c>
      <c r="G6819" t="s">
        <v>22</v>
      </c>
      <c r="H6819" s="5">
        <v>42886.728148148148</v>
      </c>
      <c r="I6819" s="5">
        <v>42886.722916666666</v>
      </c>
      <c r="J6819" s="4">
        <f t="shared" si="530"/>
        <v>2017</v>
      </c>
      <c r="K6819" s="4">
        <f t="shared" si="531"/>
        <v>5</v>
      </c>
      <c r="L6819" s="10">
        <v>452</v>
      </c>
      <c r="M6819" s="10">
        <v>7.5333333333333332</v>
      </c>
      <c r="N6819" s="10">
        <v>47226.466666666667</v>
      </c>
      <c r="O6819" s="4">
        <v>1</v>
      </c>
      <c r="P6819" t="s">
        <v>11228</v>
      </c>
      <c r="Q6819" t="s">
        <v>11125</v>
      </c>
    </row>
    <row r="6820" spans="1:17" ht="15">
      <c r="A6820" t="s">
        <v>29</v>
      </c>
      <c r="B6820" t="s">
        <v>30</v>
      </c>
      <c r="C6820" t="s">
        <v>163</v>
      </c>
      <c r="D6820" t="s">
        <v>4243</v>
      </c>
      <c r="E6820" s="10">
        <v>5567</v>
      </c>
      <c r="F6820" t="s">
        <v>165</v>
      </c>
      <c r="G6820" t="s">
        <v>22</v>
      </c>
      <c r="H6820" s="5">
        <v>42886.770162037035</v>
      </c>
      <c r="I6820" s="5">
        <v>42886.724305555559</v>
      </c>
      <c r="J6820" s="4">
        <f t="shared" si="530"/>
        <v>2017</v>
      </c>
      <c r="K6820" s="4">
        <f t="shared" si="531"/>
        <v>5</v>
      </c>
      <c r="L6820" s="10">
        <v>3962</v>
      </c>
      <c r="M6820" s="10">
        <v>66.033333333333331</v>
      </c>
      <c r="N6820" s="10">
        <v>367607.56666666665</v>
      </c>
      <c r="O6820" s="4">
        <v>1</v>
      </c>
      <c r="P6820" t="s">
        <v>11226</v>
      </c>
      <c r="Q6820" t="s">
        <v>11125</v>
      </c>
    </row>
    <row r="6821" spans="1:17" ht="15">
      <c r="A6821" t="s">
        <v>29</v>
      </c>
      <c r="B6821" t="s">
        <v>94</v>
      </c>
      <c r="C6821" t="s">
        <v>95</v>
      </c>
      <c r="D6821" t="s">
        <v>11229</v>
      </c>
      <c r="E6821" s="10">
        <v>7</v>
      </c>
      <c r="F6821" t="s">
        <v>131</v>
      </c>
      <c r="G6821" t="s">
        <v>22</v>
      </c>
      <c r="H6821" s="5">
        <v>42886.815416666665</v>
      </c>
      <c r="I6821" s="5">
        <v>42886.774305555555</v>
      </c>
      <c r="J6821" s="4">
        <f t="shared" si="530"/>
        <v>2017</v>
      </c>
      <c r="K6821" s="4">
        <f t="shared" si="531"/>
        <v>5</v>
      </c>
      <c r="L6821" s="10">
        <v>3552</v>
      </c>
      <c r="M6821" s="10">
        <v>59.200000000000003</v>
      </c>
      <c r="N6821" s="10">
        <v>414.40000000000003</v>
      </c>
      <c r="O6821" s="4">
        <v>1</v>
      </c>
      <c r="P6821" t="s">
        <v>11230</v>
      </c>
      <c r="Q6821" t="s">
        <v>131</v>
      </c>
    </row>
    <row r="6822" spans="1:17" ht="15">
      <c r="A6822" t="s">
        <v>29</v>
      </c>
      <c r="B6822" t="s">
        <v>94</v>
      </c>
      <c r="C6822" t="s">
        <v>95</v>
      </c>
      <c r="D6822" t="s">
        <v>11231</v>
      </c>
      <c r="E6822" s="10">
        <v>4</v>
      </c>
      <c r="F6822" t="s">
        <v>131</v>
      </c>
      <c r="G6822" t="s">
        <v>22</v>
      </c>
      <c r="H6822" s="5">
        <v>42886.807754629626</v>
      </c>
      <c r="I6822" s="5">
        <v>42886.78402777778</v>
      </c>
      <c r="J6822" s="4">
        <f t="shared" si="530"/>
        <v>2017</v>
      </c>
      <c r="K6822" s="4">
        <f t="shared" si="531"/>
        <v>5</v>
      </c>
      <c r="L6822" s="10">
        <v>2050</v>
      </c>
      <c r="M6822" s="10">
        <v>34.166666666666664</v>
      </c>
      <c r="N6822" s="10">
        <v>136.66666666666666</v>
      </c>
      <c r="O6822" s="4">
        <v>1</v>
      </c>
      <c r="P6822" t="s">
        <v>11232</v>
      </c>
      <c r="Q6822" t="s">
        <v>131</v>
      </c>
    </row>
    <row r="6823" spans="1:17" ht="15">
      <c r="A6823" t="s">
        <v>29</v>
      </c>
      <c r="B6823" t="s">
        <v>94</v>
      </c>
      <c r="C6823" t="s">
        <v>95</v>
      </c>
      <c r="D6823" t="s">
        <v>11229</v>
      </c>
      <c r="E6823" s="10">
        <v>7</v>
      </c>
      <c r="F6823" t="s">
        <v>131</v>
      </c>
      <c r="G6823" t="s">
        <v>22</v>
      </c>
      <c r="H6823" s="5">
        <v>42886.939583333333</v>
      </c>
      <c r="I6823" s="5">
        <v>42886.836805555555</v>
      </c>
      <c r="J6823" s="4">
        <f t="shared" si="530"/>
        <v>2017</v>
      </c>
      <c r="K6823" s="4">
        <f t="shared" si="531"/>
        <v>5</v>
      </c>
      <c r="L6823" s="10">
        <v>8880</v>
      </c>
      <c r="M6823" s="10">
        <v>148</v>
      </c>
      <c r="N6823" s="10">
        <v>1036</v>
      </c>
      <c r="O6823" s="4">
        <v>1</v>
      </c>
      <c r="P6823" t="s">
        <v>11233</v>
      </c>
      <c r="Q6823" t="s">
        <v>131</v>
      </c>
    </row>
    <row r="6824" spans="1:17" ht="15">
      <c r="A6824" t="s">
        <v>29</v>
      </c>
      <c r="B6824" t="s">
        <v>94</v>
      </c>
      <c r="C6824" t="s">
        <v>95</v>
      </c>
      <c r="D6824" t="s">
        <v>4104</v>
      </c>
      <c r="E6824" s="10">
        <v>9</v>
      </c>
      <c r="F6824" t="s">
        <v>131</v>
      </c>
      <c r="G6824" t="s">
        <v>22</v>
      </c>
      <c r="H6824" s="5">
        <v>42886.892638888887</v>
      </c>
      <c r="I6824" s="5">
        <v>42886.854861111111</v>
      </c>
      <c r="J6824" s="4">
        <f t="shared" si="530"/>
        <v>2017</v>
      </c>
      <c r="K6824" s="4">
        <f t="shared" si="531"/>
        <v>5</v>
      </c>
      <c r="L6824" s="10">
        <v>3264</v>
      </c>
      <c r="M6824" s="10">
        <v>54.399999999999999</v>
      </c>
      <c r="N6824" s="10">
        <v>489.59999999999997</v>
      </c>
      <c r="O6824" s="4">
        <v>1</v>
      </c>
      <c r="P6824" t="s">
        <v>11234</v>
      </c>
      <c r="Q6824" t="s">
        <v>131</v>
      </c>
    </row>
    <row r="6825" spans="1:17" ht="15">
      <c r="A6825" t="s">
        <v>29</v>
      </c>
      <c r="B6825" t="s">
        <v>87</v>
      </c>
      <c r="C6825" t="s">
        <v>6484</v>
      </c>
      <c r="D6825" t="s">
        <v>1897</v>
      </c>
      <c r="E6825" s="10">
        <v>318</v>
      </c>
      <c r="F6825" t="s">
        <v>125</v>
      </c>
      <c r="G6825" t="s">
        <v>97</v>
      </c>
      <c r="H6825" s="5">
        <v>42888.907905092594</v>
      </c>
      <c r="I6825" s="5">
        <v>42888.84097222222</v>
      </c>
      <c r="J6825" s="4">
        <f t="shared" si="530"/>
        <v>2017</v>
      </c>
      <c r="K6825" s="4">
        <f t="shared" si="531"/>
        <v>6</v>
      </c>
      <c r="L6825" s="10">
        <v>5783</v>
      </c>
      <c r="M6825" s="10">
        <v>96.38333333333334</v>
      </c>
      <c r="N6825" s="10">
        <v>30649.900000000001</v>
      </c>
      <c r="O6825">
        <v>1</v>
      </c>
      <c r="P6825" t="s">
        <v>11235</v>
      </c>
      <c r="Q6825" t="s">
        <v>11108</v>
      </c>
    </row>
    <row r="6826" spans="1:17" ht="15">
      <c r="A6826" t="s">
        <v>29</v>
      </c>
      <c r="B6826" t="s">
        <v>30</v>
      </c>
      <c r="C6826" t="s">
        <v>31</v>
      </c>
      <c r="D6826" t="s">
        <v>11236</v>
      </c>
      <c r="E6826" s="10">
        <v>70</v>
      </c>
      <c r="F6826" t="s">
        <v>472</v>
      </c>
      <c r="G6826" t="s">
        <v>97</v>
      </c>
      <c r="H6826" s="5">
        <v>42892.456956018519</v>
      </c>
      <c r="I6826" s="5">
        <v>42892.398611111108</v>
      </c>
      <c r="J6826" s="4">
        <f t="shared" si="530"/>
        <v>2017</v>
      </c>
      <c r="K6826" s="4">
        <f t="shared" si="531"/>
        <v>6</v>
      </c>
      <c r="L6826" s="10">
        <v>5041</v>
      </c>
      <c r="M6826" s="10">
        <v>84.016666666666666</v>
      </c>
      <c r="N6826" s="10">
        <v>5881.166666666667</v>
      </c>
      <c r="O6826">
        <v>1</v>
      </c>
      <c r="P6826" t="s">
        <v>11237</v>
      </c>
      <c r="Q6826" t="s">
        <v>11086</v>
      </c>
    </row>
    <row r="6827" spans="1:17" ht="15">
      <c r="A6827" t="s">
        <v>29</v>
      </c>
      <c r="B6827" t="s">
        <v>30</v>
      </c>
      <c r="C6827" t="s">
        <v>31</v>
      </c>
      <c r="D6827" t="s">
        <v>11238</v>
      </c>
      <c r="E6827" s="10">
        <v>2</v>
      </c>
      <c r="F6827" t="s">
        <v>472</v>
      </c>
      <c r="G6827" t="s">
        <v>97</v>
      </c>
      <c r="H6827" s="5">
        <v>42892.489155092589</v>
      </c>
      <c r="I6827" s="5">
        <v>42892.456956018519</v>
      </c>
      <c r="J6827" s="4">
        <f t="shared" si="530"/>
        <v>2017</v>
      </c>
      <c r="K6827" s="4">
        <f t="shared" si="531"/>
        <v>6</v>
      </c>
      <c r="L6827" s="10">
        <v>2782</v>
      </c>
      <c r="M6827" s="10">
        <v>46.366666666666667</v>
      </c>
      <c r="N6827" s="10">
        <v>92.733333333333334</v>
      </c>
      <c r="O6827">
        <v>1</v>
      </c>
      <c r="P6827" t="s">
        <v>11239</v>
      </c>
      <c r="Q6827" t="s">
        <v>11086</v>
      </c>
    </row>
    <row r="6828" spans="1:17" ht="15">
      <c r="A6828" t="s">
        <v>29</v>
      </c>
      <c r="B6828" t="s">
        <v>87</v>
      </c>
      <c r="C6828" t="s">
        <v>103</v>
      </c>
      <c r="D6828" t="s">
        <v>11240</v>
      </c>
      <c r="E6828" s="10">
        <v>1</v>
      </c>
      <c r="F6828" t="s">
        <v>27</v>
      </c>
      <c r="G6828" t="s">
        <v>22</v>
      </c>
      <c r="H6828" s="5">
        <v>42894.185578703706</v>
      </c>
      <c r="I6828" s="5">
        <v>42894.149305555555</v>
      </c>
      <c r="J6828" s="4">
        <f t="shared" si="530"/>
        <v>2017</v>
      </c>
      <c r="K6828" s="4">
        <f t="shared" si="531"/>
        <v>6</v>
      </c>
      <c r="L6828" s="10">
        <v>3134</v>
      </c>
      <c r="M6828" s="10">
        <v>52.233333333333334</v>
      </c>
      <c r="N6828" s="10">
        <v>52.233333333333334</v>
      </c>
      <c r="O6828">
        <v>1</v>
      </c>
      <c r="P6828" t="s">
        <v>11241</v>
      </c>
      <c r="Q6828" t="s">
        <v>11108</v>
      </c>
    </row>
    <row r="6829" spans="1:17" ht="15">
      <c r="A6829" t="s">
        <v>29</v>
      </c>
      <c r="B6829" t="s">
        <v>87</v>
      </c>
      <c r="C6829" t="s">
        <v>103</v>
      </c>
      <c r="D6829" t="s">
        <v>5120</v>
      </c>
      <c r="E6829" s="10">
        <v>1</v>
      </c>
      <c r="F6829" t="s">
        <v>125</v>
      </c>
      <c r="G6829" t="s">
        <v>22</v>
      </c>
      <c r="H6829" s="5">
        <v>42894.368425925924</v>
      </c>
      <c r="I6829" s="5">
        <v>42894.239583333336</v>
      </c>
      <c r="J6829" s="4">
        <f t="shared" si="530"/>
        <v>2017</v>
      </c>
      <c r="K6829" s="4">
        <f t="shared" si="531"/>
        <v>6</v>
      </c>
      <c r="L6829" s="10">
        <v>11132</v>
      </c>
      <c r="M6829" s="10">
        <v>185.53333333333333</v>
      </c>
      <c r="N6829" s="10">
        <v>185.53333333333333</v>
      </c>
      <c r="O6829">
        <v>1</v>
      </c>
      <c r="P6829" t="s">
        <v>11242</v>
      </c>
      <c r="Q6829" t="s">
        <v>11108</v>
      </c>
    </row>
    <row r="6830" spans="1:17" ht="15">
      <c r="A6830" t="s">
        <v>29</v>
      </c>
      <c r="B6830" t="s">
        <v>30</v>
      </c>
      <c r="C6830" t="s">
        <v>31</v>
      </c>
      <c r="D6830" t="s">
        <v>4627</v>
      </c>
      <c r="E6830" s="10">
        <v>13</v>
      </c>
      <c r="F6830" t="s">
        <v>21</v>
      </c>
      <c r="G6830"/>
      <c r="H6830" s="5">
        <v>42894.594155092593</v>
      </c>
      <c r="I6830" s="5">
        <v>42894.574305555558</v>
      </c>
      <c r="J6830" s="4">
        <f t="shared" si="530"/>
        <v>2017</v>
      </c>
      <c r="K6830" s="4">
        <f t="shared" si="531"/>
        <v>6</v>
      </c>
      <c r="L6830" s="10">
        <v>1715</v>
      </c>
      <c r="M6830" s="10">
        <v>28.583333333333332</v>
      </c>
      <c r="N6830" s="10">
        <v>371.58333333333331</v>
      </c>
      <c r="O6830">
        <v>1</v>
      </c>
      <c r="P6830" t="s">
        <v>11243</v>
      </c>
      <c r="Q6830"/>
    </row>
    <row r="6831" spans="1:17" ht="15">
      <c r="A6831" t="s">
        <v>29</v>
      </c>
      <c r="B6831" t="s">
        <v>94</v>
      </c>
      <c r="C6831" t="s">
        <v>4972</v>
      </c>
      <c r="D6831" t="s">
        <v>11244</v>
      </c>
      <c r="E6831" s="10">
        <v>2</v>
      </c>
      <c r="F6831" t="s">
        <v>27</v>
      </c>
      <c r="G6831" t="s">
        <v>22</v>
      </c>
      <c r="H6831" s="5">
        <v>42895.760439814818</v>
      </c>
      <c r="I6831" s="5">
        <v>42895.686805555553</v>
      </c>
      <c r="J6831" s="4">
        <f t="shared" si="530"/>
        <v>2017</v>
      </c>
      <c r="K6831" s="4">
        <f t="shared" si="531"/>
        <v>6</v>
      </c>
      <c r="L6831" s="10">
        <v>6362</v>
      </c>
      <c r="M6831" s="10">
        <v>106.03333333333333</v>
      </c>
      <c r="N6831" s="10">
        <v>212.06666666666666</v>
      </c>
      <c r="O6831">
        <v>1</v>
      </c>
      <c r="P6831" t="s">
        <v>11245</v>
      </c>
      <c r="Q6831" t="s">
        <v>11086</v>
      </c>
    </row>
    <row r="6832" spans="1:17" ht="15">
      <c r="A6832" t="s">
        <v>29</v>
      </c>
      <c r="B6832" t="s">
        <v>94</v>
      </c>
      <c r="C6832" t="s">
        <v>95</v>
      </c>
      <c r="D6832" t="s">
        <v>11246</v>
      </c>
      <c r="E6832" s="10">
        <v>3</v>
      </c>
      <c r="F6832" t="s">
        <v>92</v>
      </c>
      <c r="G6832" t="s">
        <v>22</v>
      </c>
      <c r="H6832" s="5">
        <v>42896.110891203702</v>
      </c>
      <c r="I6832" s="5">
        <v>42895.890972222223</v>
      </c>
      <c r="J6832" s="4">
        <f t="shared" si="530"/>
        <v>2017</v>
      </c>
      <c r="K6832" s="4">
        <f t="shared" si="531"/>
        <v>6</v>
      </c>
      <c r="L6832" s="10">
        <v>19001</v>
      </c>
      <c r="M6832" s="10">
        <v>316.68333333333334</v>
      </c>
      <c r="N6832" s="10">
        <v>950.04999999999995</v>
      </c>
      <c r="O6832">
        <v>1</v>
      </c>
      <c r="P6832" t="s">
        <v>11247</v>
      </c>
      <c r="Q6832" t="s">
        <v>11086</v>
      </c>
    </row>
    <row r="6833" spans="1:17" ht="15">
      <c r="A6833" t="s">
        <v>29</v>
      </c>
      <c r="B6833" t="s">
        <v>94</v>
      </c>
      <c r="C6833" t="s">
        <v>174</v>
      </c>
      <c r="D6833" t="s">
        <v>11248</v>
      </c>
      <c r="E6833" s="10">
        <v>3</v>
      </c>
      <c r="F6833" t="s">
        <v>33</v>
      </c>
      <c r="G6833" t="s">
        <v>22</v>
      </c>
      <c r="H6833" s="5">
        <v>42896.356608796297</v>
      </c>
      <c r="I6833" s="5">
        <v>42896.154861111114</v>
      </c>
      <c r="J6833" s="4">
        <f t="shared" si="530"/>
        <v>2017</v>
      </c>
      <c r="K6833" s="4">
        <f t="shared" si="531"/>
        <v>6</v>
      </c>
      <c r="L6833" s="10">
        <v>17431</v>
      </c>
      <c r="M6833" s="10">
        <v>290.51666666666665</v>
      </c>
      <c r="N6833" s="10">
        <v>871.54999999999995</v>
      </c>
      <c r="O6833">
        <v>1</v>
      </c>
      <c r="P6833" t="s">
        <v>11249</v>
      </c>
      <c r="Q6833" t="s">
        <v>11086</v>
      </c>
    </row>
    <row r="6834" spans="1:17" ht="15">
      <c r="A6834" t="s">
        <v>29</v>
      </c>
      <c r="B6834" t="s">
        <v>94</v>
      </c>
      <c r="C6834" t="s">
        <v>95</v>
      </c>
      <c r="D6834" t="s">
        <v>1687</v>
      </c>
      <c r="E6834" s="10">
        <v>1979</v>
      </c>
      <c r="F6834" t="s">
        <v>125</v>
      </c>
      <c r="G6834" t="s">
        <v>22</v>
      </c>
      <c r="H6834" s="5">
        <v>42896.29828703704</v>
      </c>
      <c r="I6834" s="5">
        <v>42896.273611111108</v>
      </c>
      <c r="J6834" s="4">
        <f t="shared" si="530"/>
        <v>2017</v>
      </c>
      <c r="K6834" s="4">
        <f t="shared" si="531"/>
        <v>6</v>
      </c>
      <c r="L6834" s="10">
        <v>2132</v>
      </c>
      <c r="M6834" s="10">
        <v>35.533333333333331</v>
      </c>
      <c r="N6834" s="10">
        <v>70320.46666666666</v>
      </c>
      <c r="O6834">
        <v>1</v>
      </c>
      <c r="P6834" t="s">
        <v>11250</v>
      </c>
      <c r="Q6834" t="s">
        <v>11086</v>
      </c>
    </row>
    <row r="6835" spans="1:17" ht="15">
      <c r="A6835" t="s">
        <v>29</v>
      </c>
      <c r="B6835" t="s">
        <v>94</v>
      </c>
      <c r="C6835" t="s">
        <v>95</v>
      </c>
      <c r="D6835" t="s">
        <v>11251</v>
      </c>
      <c r="E6835" s="10">
        <v>19</v>
      </c>
      <c r="F6835" t="s">
        <v>92</v>
      </c>
      <c r="G6835" t="s">
        <v>22</v>
      </c>
      <c r="H6835" s="5">
        <v>42896.364861111113</v>
      </c>
      <c r="I6835" s="5">
        <v>42896.324999999997</v>
      </c>
      <c r="J6835" s="4">
        <f t="shared" si="530"/>
        <v>2017</v>
      </c>
      <c r="K6835" s="4">
        <f t="shared" si="531"/>
        <v>6</v>
      </c>
      <c r="L6835" s="10">
        <v>3444</v>
      </c>
      <c r="M6835" s="10">
        <v>57.399999999999999</v>
      </c>
      <c r="N6835" s="10">
        <v>1090.5999999999999</v>
      </c>
      <c r="O6835">
        <v>1</v>
      </c>
      <c r="P6835" t="s">
        <v>11252</v>
      </c>
      <c r="Q6835" t="s">
        <v>11086</v>
      </c>
    </row>
    <row r="6836" spans="1:17" ht="15">
      <c r="A6836" t="s">
        <v>29</v>
      </c>
      <c r="B6836" t="s">
        <v>87</v>
      </c>
      <c r="C6836" t="s">
        <v>103</v>
      </c>
      <c r="D6836" t="s">
        <v>11253</v>
      </c>
      <c r="E6836" s="10">
        <v>5</v>
      </c>
      <c r="F6836" t="s">
        <v>131</v>
      </c>
      <c r="G6836" t="s">
        <v>22</v>
      </c>
      <c r="H6836" s="5">
        <v>42898.529976851853</v>
      </c>
      <c r="I6836" s="5">
        <v>42898.50277777778</v>
      </c>
      <c r="J6836" s="4">
        <f t="shared" si="530"/>
        <v>2017</v>
      </c>
      <c r="K6836" s="4">
        <f t="shared" si="531"/>
        <v>6</v>
      </c>
      <c r="L6836" s="10">
        <v>2350</v>
      </c>
      <c r="M6836" s="10">
        <v>39.166666666666664</v>
      </c>
      <c r="N6836" s="10">
        <v>195.83333333333331</v>
      </c>
      <c r="O6836">
        <v>1</v>
      </c>
      <c r="P6836" t="s">
        <v>11254</v>
      </c>
      <c r="Q6836" t="s">
        <v>131</v>
      </c>
    </row>
    <row r="6837" spans="1:17" ht="15">
      <c r="A6837" t="s">
        <v>29</v>
      </c>
      <c r="B6837" t="s">
        <v>30</v>
      </c>
      <c r="C6837" t="s">
        <v>83</v>
      </c>
      <c r="D6837" t="s">
        <v>4190</v>
      </c>
      <c r="E6837" s="10">
        <v>1</v>
      </c>
      <c r="F6837" t="s">
        <v>472</v>
      </c>
      <c r="G6837" t="s">
        <v>22</v>
      </c>
      <c r="H6837" s="5">
        <v>42898.784699074073</v>
      </c>
      <c r="I6837" s="5">
        <v>42898.646527777775</v>
      </c>
      <c r="J6837" s="4">
        <f t="shared" si="530"/>
        <v>2017</v>
      </c>
      <c r="K6837" s="4">
        <f t="shared" si="531"/>
        <v>6</v>
      </c>
      <c r="L6837" s="10">
        <v>11938</v>
      </c>
      <c r="M6837" s="10">
        <v>198.96666666666667</v>
      </c>
      <c r="N6837" s="10">
        <v>198.96666666666667</v>
      </c>
      <c r="O6837">
        <v>1</v>
      </c>
      <c r="P6837" t="s">
        <v>11255</v>
      </c>
      <c r="Q6837" t="s">
        <v>11108</v>
      </c>
    </row>
    <row r="6838" spans="1:17" ht="15">
      <c r="A6838" t="s">
        <v>29</v>
      </c>
      <c r="B6838" t="s">
        <v>30</v>
      </c>
      <c r="C6838" t="s">
        <v>83</v>
      </c>
      <c r="D6838" t="s">
        <v>11256</v>
      </c>
      <c r="E6838" s="10">
        <v>2</v>
      </c>
      <c r="F6838" t="s">
        <v>131</v>
      </c>
      <c r="G6838" t="s">
        <v>22</v>
      </c>
      <c r="H6838" s="5">
        <v>42898.837685185186</v>
      </c>
      <c r="I6838" s="5">
        <v>42898.76666666667</v>
      </c>
      <c r="J6838" s="4">
        <f t="shared" si="530"/>
        <v>2017</v>
      </c>
      <c r="K6838" s="4">
        <f t="shared" si="531"/>
        <v>6</v>
      </c>
      <c r="L6838" s="10">
        <v>6136</v>
      </c>
      <c r="M6838" s="10">
        <v>102.26666666666667</v>
      </c>
      <c r="N6838" s="10">
        <v>204.53333333333333</v>
      </c>
      <c r="O6838">
        <v>1</v>
      </c>
      <c r="P6838" t="s">
        <v>11257</v>
      </c>
      <c r="Q6838" t="s">
        <v>131</v>
      </c>
    </row>
    <row r="6839" spans="1:17" ht="15">
      <c r="A6839" t="s">
        <v>29</v>
      </c>
      <c r="B6839" t="s">
        <v>87</v>
      </c>
      <c r="C6839" t="s">
        <v>103</v>
      </c>
      <c r="D6839" t="s">
        <v>11253</v>
      </c>
      <c r="E6839" s="10">
        <v>5</v>
      </c>
      <c r="F6839" t="s">
        <v>131</v>
      </c>
      <c r="G6839" t="s">
        <v>22</v>
      </c>
      <c r="H6839" s="5">
        <v>42900.877280092594</v>
      </c>
      <c r="I6839" s="5">
        <v>42900.84097222222</v>
      </c>
      <c r="J6839" s="4">
        <f t="shared" si="530"/>
        <v>2017</v>
      </c>
      <c r="K6839" s="4">
        <f t="shared" si="531"/>
        <v>6</v>
      </c>
      <c r="L6839" s="10">
        <v>3137</v>
      </c>
      <c r="M6839" s="10">
        <v>52.283333333333331</v>
      </c>
      <c r="N6839" s="10">
        <v>261.41666666666663</v>
      </c>
      <c r="O6839">
        <v>1</v>
      </c>
      <c r="P6839" t="s">
        <v>11258</v>
      </c>
      <c r="Q6839" t="s">
        <v>11108</v>
      </c>
    </row>
    <row r="6840" spans="1:17" s="190" customFormat="1" ht="15">
      <c r="A6840" s="190" t="s">
        <v>29</v>
      </c>
      <c r="B6840" s="190" t="s">
        <v>30</v>
      </c>
      <c r="C6840" s="190" t="s">
        <v>83</v>
      </c>
      <c r="D6840" s="190" t="s">
        <v>1063</v>
      </c>
      <c r="E6840" s="198">
        <v>1</v>
      </c>
      <c r="F6840" s="190" t="s">
        <v>33</v>
      </c>
      <c r="G6840" s="190" t="s">
        <v>22</v>
      </c>
      <c r="H6840" s="191">
        <v>42901.339583333334</v>
      </c>
      <c r="I6840" s="191">
        <v>42901.272222222222</v>
      </c>
      <c r="J6840" s="4">
        <f t="shared" si="530"/>
        <v>2017</v>
      </c>
      <c r="K6840" s="4">
        <f t="shared" si="531"/>
        <v>6</v>
      </c>
      <c r="L6840" s="198">
        <v>5820</v>
      </c>
      <c r="M6840" s="198">
        <v>97</v>
      </c>
      <c r="N6840" s="198">
        <v>97</v>
      </c>
      <c r="O6840" s="190">
        <v>1</v>
      </c>
      <c r="P6840" s="190" t="s">
        <v>11259</v>
      </c>
      <c r="Q6840" s="190" t="s">
        <v>11086</v>
      </c>
    </row>
    <row r="6841" spans="1:19" s="152" customFormat="1" ht="15">
      <c r="A6841" s="152" t="s">
        <v>29</v>
      </c>
      <c r="B6841" s="152" t="s">
        <v>87</v>
      </c>
      <c r="C6841" s="152" t="s">
        <v>103</v>
      </c>
      <c r="D6841" s="152" t="s">
        <v>11253</v>
      </c>
      <c r="E6841" s="158">
        <v>5</v>
      </c>
      <c r="F6841" s="152" t="s">
        <v>33</v>
      </c>
      <c r="G6841" s="152" t="s">
        <v>22</v>
      </c>
      <c r="H6841" s="153">
        <v>42901.961400462962</v>
      </c>
      <c r="I6841" s="153">
        <v>42901.865277777775</v>
      </c>
      <c r="J6841" s="4">
        <f t="shared" si="530"/>
        <v>2017</v>
      </c>
      <c r="K6841" s="4">
        <f t="shared" si="531"/>
        <v>6</v>
      </c>
      <c r="L6841" s="158">
        <v>8305</v>
      </c>
      <c r="M6841" s="158">
        <v>138.41666666666666</v>
      </c>
      <c r="N6841" s="158">
        <v>692.08333333333326</v>
      </c>
      <c r="O6841" s="152">
        <v>1</v>
      </c>
      <c r="P6841" s="152" t="s">
        <v>11260</v>
      </c>
      <c r="Q6841" s="152" t="s">
        <v>11108</v>
      </c>
      <c r="S6841"/>
    </row>
    <row r="6842" spans="1:19" s="135" customFormat="1" ht="15">
      <c r="A6842" s="135" t="s">
        <v>29</v>
      </c>
      <c r="B6842" s="135" t="s">
        <v>94</v>
      </c>
      <c r="C6842" s="135" t="s">
        <v>95</v>
      </c>
      <c r="D6842" s="135" t="s">
        <v>11261</v>
      </c>
      <c r="E6842" s="162">
        <v>1</v>
      </c>
      <c r="F6842" s="135" t="s">
        <v>85</v>
      </c>
      <c r="G6842" s="135" t="s">
        <v>97</v>
      </c>
      <c r="H6842" s="136">
        <v>42902.56150462963</v>
      </c>
      <c r="I6842" s="136">
        <v>42902.474999999999</v>
      </c>
      <c r="J6842" s="4">
        <f t="shared" si="530"/>
        <v>2017</v>
      </c>
      <c r="K6842" s="4">
        <f t="shared" si="531"/>
        <v>6</v>
      </c>
      <c r="L6842" s="162">
        <v>7474</v>
      </c>
      <c r="M6842" s="162">
        <v>124.56666666666666</v>
      </c>
      <c r="N6842" s="162">
        <v>124.56666666666666</v>
      </c>
      <c r="O6842" s="135">
        <v>1</v>
      </c>
      <c r="P6842" s="135" t="s">
        <v>11262</v>
      </c>
      <c r="Q6842" s="135" t="s">
        <v>11108</v>
      </c>
      <c r="S6842"/>
    </row>
    <row r="6843" spans="1:17" s="106" customFormat="1" ht="15">
      <c r="A6843" s="106" t="s">
        <v>29</v>
      </c>
      <c r="B6843" s="106" t="s">
        <v>94</v>
      </c>
      <c r="C6843" s="106" t="s">
        <v>95</v>
      </c>
      <c r="D6843" s="106" t="s">
        <v>5687</v>
      </c>
      <c r="E6843" s="16">
        <v>510</v>
      </c>
      <c r="F6843" s="106" t="s">
        <v>33</v>
      </c>
      <c r="G6843" s="106" t="s">
        <v>22</v>
      </c>
      <c r="H6843" s="107">
        <v>42902.54005787037</v>
      </c>
      <c r="I6843" s="107">
        <v>42902.477777777778</v>
      </c>
      <c r="J6843" s="4">
        <f t="shared" si="530"/>
        <v>2017</v>
      </c>
      <c r="K6843" s="4">
        <f t="shared" si="531"/>
        <v>6</v>
      </c>
      <c r="L6843" s="16">
        <v>5381</v>
      </c>
      <c r="M6843" s="16">
        <v>89.683333333333337</v>
      </c>
      <c r="N6843" s="16">
        <v>45738.5</v>
      </c>
      <c r="O6843" s="106">
        <v>1</v>
      </c>
      <c r="P6843" s="106" t="s">
        <v>11263</v>
      </c>
      <c r="Q6843" s="106" t="s">
        <v>11086</v>
      </c>
    </row>
    <row r="6844" spans="1:17" ht="15">
      <c r="A6844" t="s">
        <v>29</v>
      </c>
      <c r="B6844" t="s">
        <v>94</v>
      </c>
      <c r="C6844" t="s">
        <v>4972</v>
      </c>
      <c r="D6844" t="s">
        <v>545</v>
      </c>
      <c r="E6844" s="10">
        <v>37</v>
      </c>
      <c r="F6844" t="s">
        <v>27</v>
      </c>
      <c r="G6844" t="s">
        <v>22</v>
      </c>
      <c r="H6844" s="5">
        <v>42903.934062499997</v>
      </c>
      <c r="I6844" s="5">
        <v>42903.875</v>
      </c>
      <c r="J6844" s="4">
        <f t="shared" si="530"/>
        <v>2017</v>
      </c>
      <c r="K6844" s="4">
        <f t="shared" si="531"/>
        <v>6</v>
      </c>
      <c r="L6844" s="10">
        <v>5103</v>
      </c>
      <c r="M6844" s="10">
        <v>85.049999999999997</v>
      </c>
      <c r="N6844" s="10">
        <v>3146.8499999999999</v>
      </c>
      <c r="O6844">
        <v>1</v>
      </c>
      <c r="P6844" t="s">
        <v>11264</v>
      </c>
      <c r="Q6844" t="s">
        <v>11125</v>
      </c>
    </row>
    <row r="6845" spans="1:17" ht="15">
      <c r="A6845" t="s">
        <v>29</v>
      </c>
      <c r="B6845" t="s">
        <v>94</v>
      </c>
      <c r="C6845" t="s">
        <v>156</v>
      </c>
      <c r="D6845" t="s">
        <v>11265</v>
      </c>
      <c r="E6845" s="10">
        <v>3</v>
      </c>
      <c r="F6845" t="s">
        <v>92</v>
      </c>
      <c r="G6845" t="s">
        <v>22</v>
      </c>
      <c r="H6845" s="5">
        <v>42905.377465277779</v>
      </c>
      <c r="I6845" s="5">
        <v>42905.359722222223</v>
      </c>
      <c r="J6845" s="4">
        <f t="shared" si="530"/>
        <v>2017</v>
      </c>
      <c r="K6845" s="4">
        <f t="shared" si="531"/>
        <v>6</v>
      </c>
      <c r="L6845" s="10">
        <v>1533</v>
      </c>
      <c r="M6845" s="10">
        <v>25.550000000000001</v>
      </c>
      <c r="N6845" s="10">
        <v>76.650000000000006</v>
      </c>
      <c r="O6845">
        <v>1</v>
      </c>
      <c r="P6845" t="s">
        <v>11266</v>
      </c>
      <c r="Q6845" t="s">
        <v>11086</v>
      </c>
    </row>
    <row r="6846" spans="1:17" ht="15">
      <c r="A6846" t="s">
        <v>29</v>
      </c>
      <c r="B6846" t="s">
        <v>87</v>
      </c>
      <c r="C6846" t="s">
        <v>103</v>
      </c>
      <c r="D6846" t="s">
        <v>11267</v>
      </c>
      <c r="E6846" s="10">
        <v>19</v>
      </c>
      <c r="F6846" t="s">
        <v>33</v>
      </c>
      <c r="G6846" t="s">
        <v>22</v>
      </c>
      <c r="H6846" s="5">
        <v>42906.375497685185</v>
      </c>
      <c r="I6846" s="5">
        <v>42906.347916666666</v>
      </c>
      <c r="J6846" s="4">
        <f t="shared" si="530"/>
        <v>2017</v>
      </c>
      <c r="K6846" s="4">
        <f t="shared" si="531"/>
        <v>6</v>
      </c>
      <c r="L6846" s="10">
        <v>2383</v>
      </c>
      <c r="M6846" s="10">
        <v>39.716666666666669</v>
      </c>
      <c r="N6846" s="10">
        <v>754.61666666666667</v>
      </c>
      <c r="O6846">
        <v>1</v>
      </c>
      <c r="P6846" t="s">
        <v>11268</v>
      </c>
      <c r="Q6846" t="s">
        <v>11086</v>
      </c>
    </row>
    <row r="6847" spans="1:17" ht="15">
      <c r="A6847" t="s">
        <v>29</v>
      </c>
      <c r="B6847" t="s">
        <v>94</v>
      </c>
      <c r="C6847" t="s">
        <v>95</v>
      </c>
      <c r="D6847" t="s">
        <v>11251</v>
      </c>
      <c r="E6847" s="10">
        <v>19</v>
      </c>
      <c r="F6847" t="s">
        <v>92</v>
      </c>
      <c r="G6847" t="s">
        <v>22</v>
      </c>
      <c r="H6847" s="5">
        <v>42908.362719907411</v>
      </c>
      <c r="I6847" s="5">
        <v>42908.344444444447</v>
      </c>
      <c r="J6847" s="4">
        <f t="shared" si="530"/>
        <v>2017</v>
      </c>
      <c r="K6847" s="4">
        <f t="shared" si="531"/>
        <v>6</v>
      </c>
      <c r="L6847" s="10">
        <v>1579</v>
      </c>
      <c r="M6847" s="10">
        <v>26.316666666666666</v>
      </c>
      <c r="N6847" s="10">
        <v>500.01666666666665</v>
      </c>
      <c r="O6847">
        <v>1</v>
      </c>
      <c r="P6847" t="s">
        <v>11269</v>
      </c>
      <c r="Q6847" t="s">
        <v>11086</v>
      </c>
    </row>
    <row r="6848" spans="1:17" s="106" customFormat="1" ht="15">
      <c r="A6848" s="106" t="s">
        <v>29</v>
      </c>
      <c r="B6848" s="106" t="s">
        <v>94</v>
      </c>
      <c r="C6848" s="106" t="s">
        <v>95</v>
      </c>
      <c r="D6848" s="106" t="s">
        <v>11270</v>
      </c>
      <c r="E6848" s="16">
        <v>1</v>
      </c>
      <c r="F6848" s="106" t="s">
        <v>33</v>
      </c>
      <c r="G6848" s="106" t="s">
        <v>97</v>
      </c>
      <c r="H6848" s="107">
        <v>42908.487002314818</v>
      </c>
      <c r="I6848" s="107">
        <v>42908.441666666666</v>
      </c>
      <c r="J6848" s="4">
        <f t="shared" si="530"/>
        <v>2017</v>
      </c>
      <c r="K6848" s="4">
        <f t="shared" si="531"/>
        <v>6</v>
      </c>
      <c r="L6848" s="16">
        <v>3917</v>
      </c>
      <c r="M6848" s="16">
        <v>65.283333333333331</v>
      </c>
      <c r="N6848" s="16">
        <v>65.283333333333331</v>
      </c>
      <c r="O6848" s="106">
        <v>1</v>
      </c>
      <c r="P6848" s="106" t="s">
        <v>11271</v>
      </c>
      <c r="Q6848" s="106" t="s">
        <v>11086</v>
      </c>
    </row>
    <row r="6849" spans="1:17" ht="15">
      <c r="A6849" t="s">
        <v>29</v>
      </c>
      <c r="B6849" t="s">
        <v>87</v>
      </c>
      <c r="C6849" t="s">
        <v>197</v>
      </c>
      <c r="D6849" t="s">
        <v>11272</v>
      </c>
      <c r="E6849" s="10">
        <v>3</v>
      </c>
      <c r="F6849" t="s">
        <v>33</v>
      </c>
      <c r="G6849" t="s">
        <v>22</v>
      </c>
      <c r="H6849" s="5">
        <v>42909.5465625</v>
      </c>
      <c r="I6849" s="5">
        <v>42909.461111111108</v>
      </c>
      <c r="J6849" s="4">
        <f t="shared" si="530"/>
        <v>2017</v>
      </c>
      <c r="K6849" s="4">
        <f t="shared" si="531"/>
        <v>6</v>
      </c>
      <c r="L6849" s="10">
        <v>7383</v>
      </c>
      <c r="M6849" s="10">
        <v>123.05</v>
      </c>
      <c r="N6849" s="10">
        <v>369.14999999999998</v>
      </c>
      <c r="O6849">
        <v>1</v>
      </c>
      <c r="P6849" t="s">
        <v>11273</v>
      </c>
      <c r="Q6849" t="s">
        <v>11274</v>
      </c>
    </row>
    <row r="6850" spans="1:17" ht="15">
      <c r="A6850" t="s">
        <v>29</v>
      </c>
      <c r="B6850" t="s">
        <v>30</v>
      </c>
      <c r="C6850" t="s">
        <v>83</v>
      </c>
      <c r="D6850" t="s">
        <v>11275</v>
      </c>
      <c r="E6850" s="16">
        <v>3</v>
      </c>
      <c r="F6850" t="s">
        <v>85</v>
      </c>
      <c r="G6850" t="s">
        <v>22</v>
      </c>
      <c r="H6850" s="5">
        <v>42911.473576388889</v>
      </c>
      <c r="I6850" s="5">
        <v>42911.42291666667</v>
      </c>
      <c r="J6850" s="4">
        <f t="shared" si="530"/>
        <v>2017</v>
      </c>
      <c r="K6850" s="4">
        <f t="shared" si="531"/>
        <v>6</v>
      </c>
      <c r="L6850" s="16">
        <v>4377</v>
      </c>
      <c r="M6850" s="16">
        <v>72.950000000000003</v>
      </c>
      <c r="N6850" s="16">
        <v>218.85000000000002</v>
      </c>
      <c r="O6850">
        <v>1</v>
      </c>
      <c r="P6850" t="s">
        <v>11276</v>
      </c>
      <c r="Q6850" t="s">
        <v>11274</v>
      </c>
    </row>
    <row r="6851" spans="1:17" ht="15">
      <c r="A6851" t="s">
        <v>29</v>
      </c>
      <c r="B6851" t="s">
        <v>87</v>
      </c>
      <c r="C6851" t="s">
        <v>103</v>
      </c>
      <c r="D6851" t="s">
        <v>2106</v>
      </c>
      <c r="E6851" s="10">
        <v>22</v>
      </c>
      <c r="F6851" t="s">
        <v>27</v>
      </c>
      <c r="G6851" t="s">
        <v>22</v>
      </c>
      <c r="H6851" s="5">
        <v>42912.819675925923</v>
      </c>
      <c r="I6851" s="5">
        <v>42912.729861111111</v>
      </c>
      <c r="J6851" s="4">
        <f t="shared" si="532" ref="J6851:J6914">YEAR(I6851)</f>
        <v>2017</v>
      </c>
      <c r="K6851" s="4">
        <f t="shared" si="533" ref="K6851:K6914">MONTH(I6851)</f>
        <v>6</v>
      </c>
      <c r="L6851" s="10">
        <v>7760</v>
      </c>
      <c r="M6851" s="10">
        <v>129.33333333333334</v>
      </c>
      <c r="N6851" s="10">
        <v>2845.3333333333335</v>
      </c>
      <c r="O6851">
        <v>1</v>
      </c>
      <c r="P6851" t="s">
        <v>11277</v>
      </c>
      <c r="Q6851" t="s">
        <v>11108</v>
      </c>
    </row>
    <row r="6852" spans="1:17" ht="15">
      <c r="A6852" t="s">
        <v>29</v>
      </c>
      <c r="B6852" t="s">
        <v>30</v>
      </c>
      <c r="C6852" t="s">
        <v>31</v>
      </c>
      <c r="D6852" t="s">
        <v>11278</v>
      </c>
      <c r="E6852" s="10">
        <v>16</v>
      </c>
      <c r="F6852" t="s">
        <v>85</v>
      </c>
      <c r="G6852" t="s">
        <v>22</v>
      </c>
      <c r="H6852" s="5">
        <v>42913.131967592592</v>
      </c>
      <c r="I6852" s="5">
        <v>42913.068749999999</v>
      </c>
      <c r="J6852" s="4">
        <f t="shared" si="532"/>
        <v>2017</v>
      </c>
      <c r="K6852" s="4">
        <f t="shared" si="533"/>
        <v>6</v>
      </c>
      <c r="L6852" s="10">
        <v>5462</v>
      </c>
      <c r="M6852" s="10">
        <v>91.033333333333331</v>
      </c>
      <c r="N6852" s="10">
        <v>1456.5333333333333</v>
      </c>
      <c r="O6852">
        <v>1</v>
      </c>
      <c r="P6852" t="s">
        <v>11279</v>
      </c>
      <c r="Q6852" t="s">
        <v>11108</v>
      </c>
    </row>
    <row r="6853" spans="1:17" ht="15">
      <c r="A6853" t="s">
        <v>29</v>
      </c>
      <c r="B6853" t="s">
        <v>30</v>
      </c>
      <c r="C6853" t="s">
        <v>31</v>
      </c>
      <c r="D6853" t="s">
        <v>11280</v>
      </c>
      <c r="E6853" s="10">
        <v>6</v>
      </c>
      <c r="F6853" t="s">
        <v>33</v>
      </c>
      <c r="G6853" t="s">
        <v>22</v>
      </c>
      <c r="H6853" s="5">
        <v>42913.414224537039</v>
      </c>
      <c r="I6853" s="5">
        <v>42913.40625</v>
      </c>
      <c r="J6853" s="4">
        <f t="shared" si="532"/>
        <v>2017</v>
      </c>
      <c r="K6853" s="4">
        <f t="shared" si="533"/>
        <v>6</v>
      </c>
      <c r="L6853" s="10">
        <v>689</v>
      </c>
      <c r="M6853" s="10">
        <v>11.483333333333333</v>
      </c>
      <c r="N6853" s="10">
        <v>68.899999999999991</v>
      </c>
      <c r="O6853">
        <v>1</v>
      </c>
      <c r="P6853" t="s">
        <v>11281</v>
      </c>
      <c r="Q6853" t="s">
        <v>11086</v>
      </c>
    </row>
    <row r="6854" spans="1:17" ht="15">
      <c r="A6854" t="s">
        <v>29</v>
      </c>
      <c r="B6854" t="s">
        <v>30</v>
      </c>
      <c r="C6854" t="s">
        <v>83</v>
      </c>
      <c r="D6854" t="s">
        <v>6231</v>
      </c>
      <c r="E6854" s="10">
        <v>10</v>
      </c>
      <c r="F6854" t="s">
        <v>131</v>
      </c>
      <c r="G6854" t="s">
        <v>22</v>
      </c>
      <c r="H6854" s="5">
        <v>42913.924259259256</v>
      </c>
      <c r="I6854" s="5">
        <v>42913.861111111109</v>
      </c>
      <c r="J6854" s="4">
        <f t="shared" si="532"/>
        <v>2017</v>
      </c>
      <c r="K6854" s="4">
        <f t="shared" si="533"/>
        <v>6</v>
      </c>
      <c r="L6854" s="10">
        <v>5456</v>
      </c>
      <c r="M6854" s="10">
        <v>90.933333333333337</v>
      </c>
      <c r="N6854" s="10">
        <v>909.33333333333337</v>
      </c>
      <c r="O6854">
        <v>1</v>
      </c>
      <c r="P6854" t="s">
        <v>11282</v>
      </c>
      <c r="Q6854" t="s">
        <v>131</v>
      </c>
    </row>
    <row r="6855" spans="1:17" ht="15">
      <c r="A6855" t="s">
        <v>29</v>
      </c>
      <c r="B6855" t="s">
        <v>94</v>
      </c>
      <c r="C6855" t="s">
        <v>4972</v>
      </c>
      <c r="D6855" t="s">
        <v>11283</v>
      </c>
      <c r="E6855" s="10">
        <v>5</v>
      </c>
      <c r="F6855" t="s">
        <v>33</v>
      </c>
      <c r="G6855" t="s">
        <v>22</v>
      </c>
      <c r="H6855" s="5">
        <v>42914.153252314813</v>
      </c>
      <c r="I6855" s="5">
        <v>42914.084027777775</v>
      </c>
      <c r="J6855" s="4">
        <f t="shared" si="532"/>
        <v>2017</v>
      </c>
      <c r="K6855" s="4">
        <f t="shared" si="533"/>
        <v>6</v>
      </c>
      <c r="L6855" s="10">
        <v>5981</v>
      </c>
      <c r="M6855" s="10">
        <v>99.683333333333337</v>
      </c>
      <c r="N6855" s="10">
        <v>498.41666666666669</v>
      </c>
      <c r="O6855">
        <v>1</v>
      </c>
      <c r="P6855" t="s">
        <v>11284</v>
      </c>
      <c r="Q6855" t="s">
        <v>11086</v>
      </c>
    </row>
    <row r="6856" spans="1:17" ht="15">
      <c r="A6856" t="s">
        <v>29</v>
      </c>
      <c r="B6856" t="s">
        <v>94</v>
      </c>
      <c r="C6856" t="s">
        <v>4972</v>
      </c>
      <c r="D6856" t="s">
        <v>3663</v>
      </c>
      <c r="E6856" s="10">
        <v>31</v>
      </c>
      <c r="F6856" t="s">
        <v>33</v>
      </c>
      <c r="G6856" t="s">
        <v>22</v>
      </c>
      <c r="H6856" s="5">
        <v>42914.452835648146</v>
      </c>
      <c r="I6856" s="5">
        <v>42914.369444444441</v>
      </c>
      <c r="J6856" s="4">
        <f t="shared" si="532"/>
        <v>2017</v>
      </c>
      <c r="K6856" s="4">
        <f t="shared" si="533"/>
        <v>6</v>
      </c>
      <c r="L6856" s="10">
        <v>7205</v>
      </c>
      <c r="M6856" s="10">
        <v>120.08333333333333</v>
      </c>
      <c r="N6856" s="10">
        <v>3722.583333333333</v>
      </c>
      <c r="O6856">
        <v>1</v>
      </c>
      <c r="P6856" t="s">
        <v>11285</v>
      </c>
      <c r="Q6856" t="s">
        <v>11086</v>
      </c>
    </row>
    <row r="6857" spans="1:17" s="106" customFormat="1" ht="15">
      <c r="A6857" s="106" t="s">
        <v>29</v>
      </c>
      <c r="B6857" s="106" t="s">
        <v>94</v>
      </c>
      <c r="C6857" s="106" t="s">
        <v>95</v>
      </c>
      <c r="D6857" s="106" t="s">
        <v>11286</v>
      </c>
      <c r="E6857" s="16">
        <v>51</v>
      </c>
      <c r="F6857" s="106" t="s">
        <v>33</v>
      </c>
      <c r="G6857" s="106" t="s">
        <v>22</v>
      </c>
      <c r="H6857" s="107">
        <v>42914.748460648145</v>
      </c>
      <c r="I6857" s="107">
        <v>42914.650694444441</v>
      </c>
      <c r="J6857" s="4">
        <f t="shared" si="532"/>
        <v>2017</v>
      </c>
      <c r="K6857" s="4">
        <f t="shared" si="533"/>
        <v>6</v>
      </c>
      <c r="L6857" s="16">
        <v>8447</v>
      </c>
      <c r="M6857" s="16">
        <v>140.78333333333333</v>
      </c>
      <c r="N6857" s="16">
        <v>7179.9499999999998</v>
      </c>
      <c r="O6857" s="106">
        <v>1</v>
      </c>
      <c r="P6857" s="106" t="s">
        <v>11287</v>
      </c>
      <c r="Q6857" s="106" t="s">
        <v>11086</v>
      </c>
    </row>
    <row r="6858" spans="1:17" ht="15">
      <c r="A6858" t="s">
        <v>29</v>
      </c>
      <c r="B6858" t="s">
        <v>94</v>
      </c>
      <c r="C6858" t="s">
        <v>4972</v>
      </c>
      <c r="D6858" t="s">
        <v>11288</v>
      </c>
      <c r="E6858" s="10">
        <v>14</v>
      </c>
      <c r="F6858" t="s">
        <v>27</v>
      </c>
      <c r="G6858" t="s">
        <v>22</v>
      </c>
      <c r="H6858" s="5">
        <v>42915.396817129629</v>
      </c>
      <c r="I6858" s="5">
        <v>42915.349999999999</v>
      </c>
      <c r="J6858" s="4">
        <f t="shared" si="532"/>
        <v>2017</v>
      </c>
      <c r="K6858" s="4">
        <f t="shared" si="533"/>
        <v>6</v>
      </c>
      <c r="L6858" s="10">
        <v>4045</v>
      </c>
      <c r="M6858" s="10">
        <v>67.416666666666671</v>
      </c>
      <c r="N6858" s="10">
        <v>943.83333333333337</v>
      </c>
      <c r="O6858">
        <v>1</v>
      </c>
      <c r="P6858" t="s">
        <v>11289</v>
      </c>
      <c r="Q6858" t="s">
        <v>11086</v>
      </c>
    </row>
    <row r="6859" spans="1:17" ht="15">
      <c r="A6859" t="s">
        <v>29</v>
      </c>
      <c r="B6859" t="s">
        <v>30</v>
      </c>
      <c r="C6859" t="s">
        <v>83</v>
      </c>
      <c r="D6859" t="s">
        <v>4688</v>
      </c>
      <c r="E6859" s="10">
        <v>280</v>
      </c>
      <c r="F6859" t="s">
        <v>131</v>
      </c>
      <c r="G6859" t="s">
        <v>22</v>
      </c>
      <c r="H6859" s="5">
        <v>42916.878229166665</v>
      </c>
      <c r="I6859" s="5">
        <v>42916.805555555555</v>
      </c>
      <c r="J6859" s="4">
        <f t="shared" si="532"/>
        <v>2017</v>
      </c>
      <c r="K6859" s="4">
        <f t="shared" si="533"/>
        <v>6</v>
      </c>
      <c r="L6859" s="10">
        <v>6279</v>
      </c>
      <c r="M6859" s="10">
        <v>104.65000000000001</v>
      </c>
      <c r="N6859" s="10">
        <v>29302</v>
      </c>
      <c r="O6859">
        <v>1</v>
      </c>
      <c r="P6859" t="s">
        <v>11290</v>
      </c>
      <c r="Q6859" t="s">
        <v>131</v>
      </c>
    </row>
    <row r="6860" spans="1:17" ht="15">
      <c r="A6860" t="s">
        <v>29</v>
      </c>
      <c r="B6860" t="s">
        <v>30</v>
      </c>
      <c r="C6860" t="s">
        <v>83</v>
      </c>
      <c r="D6860" t="s">
        <v>11291</v>
      </c>
      <c r="E6860" s="10">
        <v>2</v>
      </c>
      <c r="F6860" t="s">
        <v>131</v>
      </c>
      <c r="G6860" t="s">
        <v>97</v>
      </c>
      <c r="H6860" s="5">
        <v>42917.563125000001</v>
      </c>
      <c r="I6860" s="5">
        <v>42917.413888888892</v>
      </c>
      <c r="J6860" s="4">
        <f t="shared" si="532"/>
        <v>2017</v>
      </c>
      <c r="K6860" s="4">
        <f t="shared" si="533"/>
        <v>7</v>
      </c>
      <c r="L6860" s="10">
        <v>12894</v>
      </c>
      <c r="M6860" s="10">
        <v>214.90000000000001</v>
      </c>
      <c r="N6860" s="10">
        <v>429.80000000000001</v>
      </c>
      <c r="O6860">
        <v>1</v>
      </c>
      <c r="P6860" t="s">
        <v>11292</v>
      </c>
      <c r="Q6860" t="s">
        <v>11086</v>
      </c>
    </row>
    <row r="6861" spans="1:17" ht="15">
      <c r="A6861" t="s">
        <v>29</v>
      </c>
      <c r="B6861" t="s">
        <v>30</v>
      </c>
      <c r="C6861" t="s">
        <v>83</v>
      </c>
      <c r="D6861" t="s">
        <v>11293</v>
      </c>
      <c r="E6861" s="10">
        <v>5</v>
      </c>
      <c r="F6861" t="s">
        <v>131</v>
      </c>
      <c r="G6861" t="s">
        <v>97</v>
      </c>
      <c r="H6861" s="5">
        <v>42917.562743055554</v>
      </c>
      <c r="I6861" s="5">
        <v>42917.42291666667</v>
      </c>
      <c r="J6861" s="4">
        <f t="shared" si="532"/>
        <v>2017</v>
      </c>
      <c r="K6861" s="4">
        <f t="shared" si="533"/>
        <v>7</v>
      </c>
      <c r="L6861" s="10">
        <v>12081</v>
      </c>
      <c r="M6861" s="10">
        <v>201.34999999999999</v>
      </c>
      <c r="N6861" s="10">
        <v>1006.75</v>
      </c>
      <c r="O6861">
        <v>1</v>
      </c>
      <c r="P6861" t="s">
        <v>11294</v>
      </c>
      <c r="Q6861" t="s">
        <v>11086</v>
      </c>
    </row>
    <row r="6862" spans="1:17" ht="15">
      <c r="A6862" t="s">
        <v>29</v>
      </c>
      <c r="B6862" t="s">
        <v>87</v>
      </c>
      <c r="C6862" t="s">
        <v>103</v>
      </c>
      <c r="D6862" t="s">
        <v>11295</v>
      </c>
      <c r="E6862" s="10">
        <v>29</v>
      </c>
      <c r="F6862" t="s">
        <v>85</v>
      </c>
      <c r="G6862" t="s">
        <v>97</v>
      </c>
      <c r="H6862" s="5">
        <v>42918.979166666664</v>
      </c>
      <c r="I6862" s="5">
        <v>42918.85833333333</v>
      </c>
      <c r="J6862" s="4">
        <f t="shared" si="532"/>
        <v>2017</v>
      </c>
      <c r="K6862" s="4">
        <f t="shared" si="533"/>
        <v>7</v>
      </c>
      <c r="L6862" s="10">
        <v>10440</v>
      </c>
      <c r="M6862" s="10">
        <v>174</v>
      </c>
      <c r="N6862" s="10">
        <v>5046</v>
      </c>
      <c r="O6862">
        <v>1</v>
      </c>
      <c r="P6862" t="s">
        <v>11296</v>
      </c>
      <c r="Q6862" t="s">
        <v>11086</v>
      </c>
    </row>
    <row r="6863" spans="1:19" s="152" customFormat="1" ht="15">
      <c r="A6863" s="152" t="s">
        <v>29</v>
      </c>
      <c r="B6863" s="152" t="s">
        <v>87</v>
      </c>
      <c r="C6863" s="152" t="s">
        <v>103</v>
      </c>
      <c r="D6863" s="152" t="s">
        <v>11297</v>
      </c>
      <c r="E6863" s="158">
        <v>1</v>
      </c>
      <c r="F6863" s="152" t="s">
        <v>33</v>
      </c>
      <c r="G6863" s="152" t="s">
        <v>97</v>
      </c>
      <c r="H6863" s="153">
        <v>42919.399004629631</v>
      </c>
      <c r="I6863" s="153">
        <v>42919.359722222223</v>
      </c>
      <c r="J6863" s="4">
        <f t="shared" si="532"/>
        <v>2017</v>
      </c>
      <c r="K6863" s="4">
        <f t="shared" si="533"/>
        <v>7</v>
      </c>
      <c r="L6863" s="158">
        <v>3394</v>
      </c>
      <c r="M6863" s="158">
        <v>56.56666666666667</v>
      </c>
      <c r="N6863" s="158">
        <v>56.56666666666667</v>
      </c>
      <c r="O6863" s="152">
        <v>1</v>
      </c>
      <c r="P6863" s="152" t="s">
        <v>11298</v>
      </c>
      <c r="Q6863" s="152" t="s">
        <v>11086</v>
      </c>
      <c r="S6863"/>
    </row>
    <row r="6864" spans="1:19" s="152" customFormat="1" ht="15">
      <c r="A6864" s="152" t="s">
        <v>29</v>
      </c>
      <c r="B6864" s="152" t="s">
        <v>87</v>
      </c>
      <c r="C6864" s="152" t="s">
        <v>197</v>
      </c>
      <c r="D6864" s="152" t="s">
        <v>11299</v>
      </c>
      <c r="E6864" s="158">
        <v>1</v>
      </c>
      <c r="F6864" s="152" t="s">
        <v>33</v>
      </c>
      <c r="G6864" s="152" t="s">
        <v>97</v>
      </c>
      <c r="H6864" s="153">
        <v>42925.397326388891</v>
      </c>
      <c r="I6864" s="153">
        <v>42925.246527777781</v>
      </c>
      <c r="J6864" s="4">
        <f t="shared" si="532"/>
        <v>2017</v>
      </c>
      <c r="K6864" s="4">
        <f t="shared" si="533"/>
        <v>7</v>
      </c>
      <c r="L6864" s="158">
        <v>13029</v>
      </c>
      <c r="M6864" s="158">
        <v>217.15000000000001</v>
      </c>
      <c r="N6864" s="158">
        <v>217.15000000000001</v>
      </c>
      <c r="O6864" s="152">
        <v>1</v>
      </c>
      <c r="P6864" s="152" t="s">
        <v>11300</v>
      </c>
      <c r="Q6864" s="152" t="s">
        <v>11086</v>
      </c>
      <c r="S6864"/>
    </row>
    <row r="6865" spans="1:17" ht="15">
      <c r="A6865" t="s">
        <v>29</v>
      </c>
      <c r="B6865" t="s">
        <v>87</v>
      </c>
      <c r="C6865" t="s">
        <v>5625</v>
      </c>
      <c r="D6865" t="s">
        <v>5626</v>
      </c>
      <c r="E6865" s="10">
        <v>3996</v>
      </c>
      <c r="F6865" t="s">
        <v>165</v>
      </c>
      <c r="G6865" t="s">
        <v>22</v>
      </c>
      <c r="H6865" s="5">
        <v>42926.638935185183</v>
      </c>
      <c r="I6865" s="5">
        <v>42926.628472222219</v>
      </c>
      <c r="J6865" s="4">
        <f t="shared" si="532"/>
        <v>2017</v>
      </c>
      <c r="K6865" s="4">
        <f t="shared" si="533"/>
        <v>7</v>
      </c>
      <c r="L6865" s="10">
        <v>904</v>
      </c>
      <c r="M6865" s="10">
        <v>15.066666666666666</v>
      </c>
      <c r="N6865" s="10">
        <v>60206.400000000001</v>
      </c>
      <c r="O6865">
        <v>1</v>
      </c>
      <c r="P6865" t="s">
        <v>11301</v>
      </c>
      <c r="Q6865" t="s">
        <v>11108</v>
      </c>
    </row>
    <row r="6866" spans="1:17" ht="15">
      <c r="A6866" t="s">
        <v>29</v>
      </c>
      <c r="B6866" t="s">
        <v>30</v>
      </c>
      <c r="C6866" t="s">
        <v>163</v>
      </c>
      <c r="D6866" t="s">
        <v>4243</v>
      </c>
      <c r="E6866" s="10">
        <v>5572</v>
      </c>
      <c r="F6866" t="s">
        <v>165</v>
      </c>
      <c r="G6866" t="s">
        <v>22</v>
      </c>
      <c r="H6866" s="5">
        <v>42926.639537037037</v>
      </c>
      <c r="I6866" s="5">
        <v>42926.628472222219</v>
      </c>
      <c r="J6866" s="4">
        <f t="shared" si="532"/>
        <v>2017</v>
      </c>
      <c r="K6866" s="4">
        <f t="shared" si="533"/>
        <v>7</v>
      </c>
      <c r="L6866" s="10">
        <v>956</v>
      </c>
      <c r="M6866" s="10">
        <v>15.933333333333334</v>
      </c>
      <c r="N6866" s="10">
        <v>88780.53333333334</v>
      </c>
      <c r="O6866">
        <v>1</v>
      </c>
      <c r="P6866" t="s">
        <v>11302</v>
      </c>
      <c r="Q6866" t="s">
        <v>11108</v>
      </c>
    </row>
    <row r="6867" spans="1:17" ht="15">
      <c r="A6867" t="s">
        <v>29</v>
      </c>
      <c r="B6867" t="s">
        <v>94</v>
      </c>
      <c r="C6867" t="s">
        <v>4773</v>
      </c>
      <c r="D6867" t="s">
        <v>11227</v>
      </c>
      <c r="E6867" s="10">
        <v>6261</v>
      </c>
      <c r="F6867" t="s">
        <v>165</v>
      </c>
      <c r="G6867" t="s">
        <v>22</v>
      </c>
      <c r="H6867" s="5">
        <v>42926.639409722222</v>
      </c>
      <c r="I6867" s="5">
        <v>42926.628472222219</v>
      </c>
      <c r="J6867" s="4">
        <f t="shared" si="532"/>
        <v>2017</v>
      </c>
      <c r="K6867" s="4">
        <f t="shared" si="533"/>
        <v>7</v>
      </c>
      <c r="L6867" s="10">
        <v>945</v>
      </c>
      <c r="M6867" s="10">
        <v>15.75</v>
      </c>
      <c r="N6867" s="10">
        <v>98610.75</v>
      </c>
      <c r="O6867">
        <v>1</v>
      </c>
      <c r="P6867" t="s">
        <v>11303</v>
      </c>
      <c r="Q6867" t="s">
        <v>11108</v>
      </c>
    </row>
    <row r="6868" spans="1:17" ht="15">
      <c r="A6868" t="s">
        <v>29</v>
      </c>
      <c r="B6868" t="s">
        <v>94</v>
      </c>
      <c r="C6868" t="s">
        <v>4936</v>
      </c>
      <c r="D6868" t="s">
        <v>11304</v>
      </c>
      <c r="E6868" s="10">
        <v>3</v>
      </c>
      <c r="F6868" t="s">
        <v>21</v>
      </c>
      <c r="G6868"/>
      <c r="H6868" s="5">
        <v>42927.660462962966</v>
      </c>
      <c r="I6868" s="5">
        <v>42927.59097222222</v>
      </c>
      <c r="J6868" s="4">
        <f t="shared" si="532"/>
        <v>2017</v>
      </c>
      <c r="K6868" s="4">
        <f t="shared" si="533"/>
        <v>7</v>
      </c>
      <c r="L6868" s="10">
        <v>6004</v>
      </c>
      <c r="M6868" s="10">
        <v>100.06666666666666</v>
      </c>
      <c r="N6868" s="10">
        <v>300.19999999999999</v>
      </c>
      <c r="O6868">
        <v>1</v>
      </c>
      <c r="P6868" t="s">
        <v>11305</v>
      </c>
      <c r="Q6868" t="s">
        <v>11086</v>
      </c>
    </row>
    <row r="6869" spans="1:17" ht="15">
      <c r="A6869" t="s">
        <v>29</v>
      </c>
      <c r="B6869" t="s">
        <v>94</v>
      </c>
      <c r="C6869" t="s">
        <v>156</v>
      </c>
      <c r="D6869" t="s">
        <v>4812</v>
      </c>
      <c r="E6869" s="10">
        <v>14</v>
      </c>
      <c r="F6869" t="s">
        <v>92</v>
      </c>
      <c r="G6869" t="s">
        <v>22</v>
      </c>
      <c r="H6869" s="5">
        <v>42929.401747685188</v>
      </c>
      <c r="I6869" s="5">
        <v>42929.372916666667</v>
      </c>
      <c r="J6869" s="4">
        <f t="shared" si="532"/>
        <v>2017</v>
      </c>
      <c r="K6869" s="4">
        <f t="shared" si="533"/>
        <v>7</v>
      </c>
      <c r="L6869" s="10">
        <v>2491</v>
      </c>
      <c r="M6869" s="10">
        <v>41.516666666666666</v>
      </c>
      <c r="N6869" s="10">
        <v>581.23333333333335</v>
      </c>
      <c r="O6869">
        <v>1</v>
      </c>
      <c r="P6869" t="s">
        <v>11306</v>
      </c>
      <c r="Q6869" t="s">
        <v>11086</v>
      </c>
    </row>
    <row r="6870" spans="1:17" ht="15">
      <c r="A6870" t="s">
        <v>29</v>
      </c>
      <c r="B6870" t="s">
        <v>87</v>
      </c>
      <c r="C6870" t="s">
        <v>103</v>
      </c>
      <c r="D6870" t="s">
        <v>11307</v>
      </c>
      <c r="E6870" s="10">
        <v>2</v>
      </c>
      <c r="F6870" t="s">
        <v>21</v>
      </c>
      <c r="G6870" t="s">
        <v>97</v>
      </c>
      <c r="H6870" s="5">
        <v>42929.557858796295</v>
      </c>
      <c r="I6870" s="5">
        <v>42929.488194444442</v>
      </c>
      <c r="J6870" s="4">
        <f t="shared" si="532"/>
        <v>2017</v>
      </c>
      <c r="K6870" s="4">
        <f t="shared" si="533"/>
        <v>7</v>
      </c>
      <c r="L6870" s="10">
        <v>6019</v>
      </c>
      <c r="M6870" s="10">
        <v>100.31666666666666</v>
      </c>
      <c r="N6870" s="10">
        <v>200.63333333333333</v>
      </c>
      <c r="O6870">
        <v>1</v>
      </c>
      <c r="P6870" t="s">
        <v>11308</v>
      </c>
      <c r="Q6870" t="s">
        <v>11086</v>
      </c>
    </row>
    <row r="6871" spans="1:17" ht="15">
      <c r="A6871" t="s">
        <v>29</v>
      </c>
      <c r="B6871" t="s">
        <v>30</v>
      </c>
      <c r="C6871" t="s">
        <v>171</v>
      </c>
      <c r="D6871" t="s">
        <v>11309</v>
      </c>
      <c r="E6871" s="10">
        <v>310</v>
      </c>
      <c r="F6871" t="s">
        <v>125</v>
      </c>
      <c r="G6871" t="s">
        <v>22</v>
      </c>
      <c r="H6871" s="5">
        <v>42931.493009259262</v>
      </c>
      <c r="I6871" s="5">
        <v>42931.400000000001</v>
      </c>
      <c r="J6871" s="4">
        <f t="shared" si="532"/>
        <v>2017</v>
      </c>
      <c r="K6871" s="4">
        <f t="shared" si="533"/>
        <v>7</v>
      </c>
      <c r="L6871" s="10">
        <v>8036</v>
      </c>
      <c r="M6871" s="10">
        <v>133.93333333333334</v>
      </c>
      <c r="N6871" s="10">
        <v>41519.333333333336</v>
      </c>
      <c r="O6871">
        <v>1</v>
      </c>
      <c r="P6871" t="s">
        <v>11310</v>
      </c>
      <c r="Q6871" t="s">
        <v>11086</v>
      </c>
    </row>
    <row r="6872" spans="1:17" ht="15">
      <c r="A6872" t="s">
        <v>29</v>
      </c>
      <c r="B6872" t="s">
        <v>30</v>
      </c>
      <c r="C6872" t="s">
        <v>171</v>
      </c>
      <c r="D6872" t="s">
        <v>11311</v>
      </c>
      <c r="E6872" s="10">
        <v>39</v>
      </c>
      <c r="F6872" t="s">
        <v>85</v>
      </c>
      <c r="G6872" t="s">
        <v>22</v>
      </c>
      <c r="H6872" s="5">
        <v>42931.480879629627</v>
      </c>
      <c r="I6872" s="5">
        <v>42931.479166666664</v>
      </c>
      <c r="J6872" s="4">
        <f t="shared" si="532"/>
        <v>2017</v>
      </c>
      <c r="K6872" s="4">
        <f t="shared" si="533"/>
        <v>7</v>
      </c>
      <c r="L6872" s="10">
        <v>148</v>
      </c>
      <c r="M6872" s="10">
        <v>2.4666666666666668</v>
      </c>
      <c r="N6872" s="10">
        <v>96.200000000000003</v>
      </c>
      <c r="O6872">
        <v>1</v>
      </c>
      <c r="P6872" t="s">
        <v>11312</v>
      </c>
      <c r="Q6872" t="s">
        <v>11086</v>
      </c>
    </row>
    <row r="6873" spans="1:17" ht="15">
      <c r="A6873" t="s">
        <v>29</v>
      </c>
      <c r="B6873" t="s">
        <v>94</v>
      </c>
      <c r="C6873" t="s">
        <v>4972</v>
      </c>
      <c r="D6873" t="s">
        <v>11313</v>
      </c>
      <c r="E6873" s="10">
        <v>1</v>
      </c>
      <c r="F6873" t="s">
        <v>33</v>
      </c>
      <c r="G6873" t="s">
        <v>22</v>
      </c>
      <c r="H6873" s="5">
        <v>42931.871527777781</v>
      </c>
      <c r="I6873" s="5">
        <v>42931.777777777781</v>
      </c>
      <c r="J6873" s="4">
        <f t="shared" si="532"/>
        <v>2017</v>
      </c>
      <c r="K6873" s="4">
        <f t="shared" si="533"/>
        <v>7</v>
      </c>
      <c r="L6873" s="10">
        <v>8100</v>
      </c>
      <c r="M6873" s="10">
        <v>135</v>
      </c>
      <c r="N6873" s="10">
        <v>135</v>
      </c>
      <c r="O6873">
        <v>1</v>
      </c>
      <c r="P6873" t="s">
        <v>11314</v>
      </c>
      <c r="Q6873" t="s">
        <v>11086</v>
      </c>
    </row>
    <row r="6874" spans="1:17" ht="15">
      <c r="A6874" t="s">
        <v>29</v>
      </c>
      <c r="B6874" t="s">
        <v>94</v>
      </c>
      <c r="C6874" t="s">
        <v>95</v>
      </c>
      <c r="D6874" t="s">
        <v>850</v>
      </c>
      <c r="E6874" s="10">
        <v>1</v>
      </c>
      <c r="F6874" t="s">
        <v>131</v>
      </c>
      <c r="G6874" t="s">
        <v>22</v>
      </c>
      <c r="H6874" s="5">
        <v>42933.779872685183</v>
      </c>
      <c r="I6874" s="5">
        <v>42933.718055555553</v>
      </c>
      <c r="J6874" s="4">
        <f t="shared" si="532"/>
        <v>2017</v>
      </c>
      <c r="K6874" s="4">
        <f t="shared" si="533"/>
        <v>7</v>
      </c>
      <c r="L6874" s="10">
        <v>5341</v>
      </c>
      <c r="M6874" s="10">
        <v>89.016666666666666</v>
      </c>
      <c r="N6874" s="10">
        <v>89.016666666666666</v>
      </c>
      <c r="O6874">
        <v>1</v>
      </c>
      <c r="P6874" t="s">
        <v>11315</v>
      </c>
      <c r="Q6874" t="s">
        <v>131</v>
      </c>
    </row>
    <row r="6875" spans="1:17" ht="15">
      <c r="A6875" t="s">
        <v>29</v>
      </c>
      <c r="B6875" t="s">
        <v>87</v>
      </c>
      <c r="C6875" t="s">
        <v>103</v>
      </c>
      <c r="D6875" t="s">
        <v>3736</v>
      </c>
      <c r="E6875" s="10">
        <v>111</v>
      </c>
      <c r="F6875" t="s">
        <v>85</v>
      </c>
      <c r="G6875" t="s">
        <v>22</v>
      </c>
      <c r="H6875" s="5">
        <v>42934.296134259261</v>
      </c>
      <c r="I6875" s="5">
        <v>42934.21597222222</v>
      </c>
      <c r="J6875" s="4">
        <f t="shared" si="532"/>
        <v>2017</v>
      </c>
      <c r="K6875" s="4">
        <f t="shared" si="533"/>
        <v>7</v>
      </c>
      <c r="L6875" s="10">
        <v>6926</v>
      </c>
      <c r="M6875" s="10">
        <v>115.43333333333334</v>
      </c>
      <c r="N6875" s="10">
        <v>12813.1</v>
      </c>
      <c r="O6875">
        <v>1</v>
      </c>
      <c r="P6875" t="s">
        <v>11316</v>
      </c>
      <c r="Q6875" t="s">
        <v>11086</v>
      </c>
    </row>
    <row r="6876" spans="1:17" ht="15">
      <c r="A6876" t="s">
        <v>29</v>
      </c>
      <c r="B6876" t="s">
        <v>94</v>
      </c>
      <c r="C6876" t="s">
        <v>95</v>
      </c>
      <c r="D6876" t="s">
        <v>11317</v>
      </c>
      <c r="E6876" s="10">
        <v>11</v>
      </c>
      <c r="F6876" t="s">
        <v>131</v>
      </c>
      <c r="G6876" t="s">
        <v>22</v>
      </c>
      <c r="H6876" s="5">
        <v>42939.662280092591</v>
      </c>
      <c r="I6876" s="5">
        <v>42939.612500000003</v>
      </c>
      <c r="J6876" s="4">
        <f t="shared" si="532"/>
        <v>2017</v>
      </c>
      <c r="K6876" s="4">
        <f t="shared" si="533"/>
        <v>7</v>
      </c>
      <c r="L6876" s="10">
        <v>4301</v>
      </c>
      <c r="M6876" s="10">
        <v>71.683333333333337</v>
      </c>
      <c r="N6876" s="10">
        <v>788.51666666666665</v>
      </c>
      <c r="O6876">
        <v>1</v>
      </c>
      <c r="P6876" t="s">
        <v>11318</v>
      </c>
      <c r="Q6876" t="s">
        <v>131</v>
      </c>
    </row>
    <row r="6877" spans="1:17" ht="15">
      <c r="A6877" t="s">
        <v>29</v>
      </c>
      <c r="B6877" t="s">
        <v>94</v>
      </c>
      <c r="C6877" t="s">
        <v>186</v>
      </c>
      <c r="D6877" t="s">
        <v>11319</v>
      </c>
      <c r="E6877" s="10">
        <v>13</v>
      </c>
      <c r="F6877" t="s">
        <v>131</v>
      </c>
      <c r="G6877" t="s">
        <v>22</v>
      </c>
      <c r="H6877" s="5">
        <v>42942.689421296294</v>
      </c>
      <c r="I6877" s="5">
        <v>42942.650000000001</v>
      </c>
      <c r="J6877" s="4">
        <f t="shared" si="532"/>
        <v>2017</v>
      </c>
      <c r="K6877" s="4">
        <f t="shared" si="533"/>
        <v>7</v>
      </c>
      <c r="L6877" s="10">
        <v>3406</v>
      </c>
      <c r="M6877" s="10">
        <v>56.766666666666666</v>
      </c>
      <c r="N6877" s="10">
        <v>737.9666666666667</v>
      </c>
      <c r="O6877">
        <v>1</v>
      </c>
      <c r="P6877" t="s">
        <v>11320</v>
      </c>
      <c r="Q6877" t="s">
        <v>131</v>
      </c>
    </row>
    <row r="6878" spans="1:17" ht="15">
      <c r="A6878" t="s">
        <v>29</v>
      </c>
      <c r="B6878" t="s">
        <v>94</v>
      </c>
      <c r="C6878" t="s">
        <v>4972</v>
      </c>
      <c r="D6878" t="s">
        <v>11321</v>
      </c>
      <c r="E6878" s="10">
        <v>1</v>
      </c>
      <c r="F6878" t="s">
        <v>131</v>
      </c>
      <c r="G6878" t="s">
        <v>22</v>
      </c>
      <c r="H6878" s="5">
        <v>42942.78019675926</v>
      </c>
      <c r="I6878" s="5">
        <v>42942.724999999999</v>
      </c>
      <c r="J6878" s="4">
        <f t="shared" si="532"/>
        <v>2017</v>
      </c>
      <c r="K6878" s="4">
        <f t="shared" si="533"/>
        <v>7</v>
      </c>
      <c r="L6878" s="10">
        <v>4769</v>
      </c>
      <c r="M6878" s="10">
        <v>79.483333333333334</v>
      </c>
      <c r="N6878" s="10">
        <v>79.483333333333334</v>
      </c>
      <c r="O6878">
        <v>1</v>
      </c>
      <c r="P6878" t="s">
        <v>11322</v>
      </c>
      <c r="Q6878" t="s">
        <v>131</v>
      </c>
    </row>
    <row r="6879" spans="1:17" ht="15">
      <c r="A6879" t="s">
        <v>29</v>
      </c>
      <c r="B6879" t="s">
        <v>30</v>
      </c>
      <c r="C6879" t="s">
        <v>171</v>
      </c>
      <c r="D6879" t="s">
        <v>4492</v>
      </c>
      <c r="E6879" s="10">
        <v>1</v>
      </c>
      <c r="F6879" t="s">
        <v>131</v>
      </c>
      <c r="G6879" t="s">
        <v>22</v>
      </c>
      <c r="H6879" s="5">
        <v>42942.765277777777</v>
      </c>
      <c r="I6879" s="5">
        <v>42942.740277777775</v>
      </c>
      <c r="J6879" s="4">
        <f t="shared" si="532"/>
        <v>2017</v>
      </c>
      <c r="K6879" s="4">
        <f t="shared" si="533"/>
        <v>7</v>
      </c>
      <c r="L6879" s="10">
        <v>2160</v>
      </c>
      <c r="M6879" s="10">
        <v>36</v>
      </c>
      <c r="N6879" s="10">
        <v>36</v>
      </c>
      <c r="O6879">
        <v>1</v>
      </c>
      <c r="P6879" t="s">
        <v>11323</v>
      </c>
      <c r="Q6879" t="s">
        <v>131</v>
      </c>
    </row>
    <row r="6880" spans="1:17" ht="15">
      <c r="A6880" t="s">
        <v>29</v>
      </c>
      <c r="B6880" t="s">
        <v>94</v>
      </c>
      <c r="C6880" t="s">
        <v>4972</v>
      </c>
      <c r="D6880" t="s">
        <v>11324</v>
      </c>
      <c r="E6880" s="10">
        <v>1</v>
      </c>
      <c r="F6880" t="s">
        <v>85</v>
      </c>
      <c r="G6880" t="s">
        <v>22</v>
      </c>
      <c r="H6880" s="5">
        <v>42943.421076388891</v>
      </c>
      <c r="I6880" s="5">
        <v>42943.393055555556</v>
      </c>
      <c r="J6880" s="4">
        <f t="shared" si="532"/>
        <v>2017</v>
      </c>
      <c r="K6880" s="4">
        <f t="shared" si="533"/>
        <v>7</v>
      </c>
      <c r="L6880" s="10">
        <v>2421</v>
      </c>
      <c r="M6880" s="10">
        <v>40.350000000000001</v>
      </c>
      <c r="N6880" s="10">
        <v>40.350000000000001</v>
      </c>
      <c r="O6880">
        <v>1</v>
      </c>
      <c r="P6880" t="s">
        <v>11325</v>
      </c>
      <c r="Q6880" t="s">
        <v>11086</v>
      </c>
    </row>
    <row r="6881" spans="1:17" ht="15">
      <c r="A6881" t="s">
        <v>29</v>
      </c>
      <c r="B6881" t="s">
        <v>94</v>
      </c>
      <c r="C6881" t="s">
        <v>174</v>
      </c>
      <c r="D6881" t="s">
        <v>11326</v>
      </c>
      <c r="E6881" s="10">
        <v>2</v>
      </c>
      <c r="F6881" t="s">
        <v>125</v>
      </c>
      <c r="G6881" t="s">
        <v>97</v>
      </c>
      <c r="H6881" s="5">
        <v>42944.688136574077</v>
      </c>
      <c r="I6881" s="5">
        <v>42944.431250000001</v>
      </c>
      <c r="J6881" s="4">
        <f t="shared" si="532"/>
        <v>2017</v>
      </c>
      <c r="K6881" s="4">
        <f t="shared" si="533"/>
        <v>7</v>
      </c>
      <c r="L6881" s="10">
        <v>22195</v>
      </c>
      <c r="M6881" s="10">
        <v>369.91666666666669</v>
      </c>
      <c r="N6881" s="10">
        <v>739.83333333333337</v>
      </c>
      <c r="O6881">
        <v>1</v>
      </c>
      <c r="P6881" t="s">
        <v>11327</v>
      </c>
      <c r="Q6881" t="s">
        <v>11086</v>
      </c>
    </row>
    <row r="6882" spans="1:19" s="152" customFormat="1" ht="15">
      <c r="A6882" s="152" t="s">
        <v>29</v>
      </c>
      <c r="B6882" s="152" t="s">
        <v>87</v>
      </c>
      <c r="C6882" s="152" t="s">
        <v>103</v>
      </c>
      <c r="D6882" s="152" t="s">
        <v>11328</v>
      </c>
      <c r="E6882" s="158">
        <v>1</v>
      </c>
      <c r="F6882" s="152" t="s">
        <v>33</v>
      </c>
      <c r="G6882" s="152" t="s">
        <v>22</v>
      </c>
      <c r="H6882" s="153">
        <v>42944.759201388886</v>
      </c>
      <c r="I6882" s="153">
        <v>42944.736805555556</v>
      </c>
      <c r="J6882" s="4">
        <f t="shared" si="532"/>
        <v>2017</v>
      </c>
      <c r="K6882" s="4">
        <f t="shared" si="533"/>
        <v>7</v>
      </c>
      <c r="L6882" s="158">
        <v>1935</v>
      </c>
      <c r="M6882" s="158">
        <v>32.25</v>
      </c>
      <c r="N6882" s="158">
        <v>32.25</v>
      </c>
      <c r="O6882" s="152">
        <v>1</v>
      </c>
      <c r="P6882" s="152" t="s">
        <v>11329</v>
      </c>
      <c r="Q6882" s="152" t="s">
        <v>11086</v>
      </c>
      <c r="S6882"/>
    </row>
    <row r="6883" spans="1:17" ht="15">
      <c r="A6883" t="s">
        <v>29</v>
      </c>
      <c r="B6883" t="s">
        <v>87</v>
      </c>
      <c r="C6883" t="s">
        <v>103</v>
      </c>
      <c r="D6883" t="s">
        <v>11330</v>
      </c>
      <c r="E6883" s="10">
        <v>9</v>
      </c>
      <c r="F6883" t="s">
        <v>33</v>
      </c>
      <c r="G6883" t="s">
        <v>97</v>
      </c>
      <c r="H6883" s="5">
        <v>42948.786712962959</v>
      </c>
      <c r="I6883" s="5">
        <v>42948.727777777778</v>
      </c>
      <c r="J6883" s="4">
        <f t="shared" si="532"/>
        <v>2017</v>
      </c>
      <c r="K6883" s="4">
        <f t="shared" si="533"/>
        <v>8</v>
      </c>
      <c r="L6883" s="10">
        <v>5092</v>
      </c>
      <c r="M6883" s="10">
        <v>84.86666666666666</v>
      </c>
      <c r="N6883" s="10">
        <v>763.79999999999995</v>
      </c>
      <c r="O6883">
        <v>1</v>
      </c>
      <c r="P6883" t="s">
        <v>11331</v>
      </c>
      <c r="Q6883" t="s">
        <v>11086</v>
      </c>
    </row>
    <row r="6884" spans="1:17" s="106" customFormat="1" ht="15">
      <c r="A6884" s="106" t="s">
        <v>29</v>
      </c>
      <c r="B6884" s="106" t="s">
        <v>94</v>
      </c>
      <c r="C6884" s="106" t="s">
        <v>95</v>
      </c>
      <c r="D6884" s="106" t="s">
        <v>11332</v>
      </c>
      <c r="E6884" s="16">
        <v>1</v>
      </c>
      <c r="F6884" s="106" t="s">
        <v>33</v>
      </c>
      <c r="G6884" s="106" t="s">
        <v>22</v>
      </c>
      <c r="H6884" s="107">
        <v>42948.965196759258</v>
      </c>
      <c r="I6884" s="107">
        <v>42948.78125</v>
      </c>
      <c r="J6884" s="4">
        <f t="shared" si="532"/>
        <v>2017</v>
      </c>
      <c r="K6884" s="4">
        <f t="shared" si="533"/>
        <v>8</v>
      </c>
      <c r="L6884" s="16">
        <v>15893</v>
      </c>
      <c r="M6884" s="16">
        <v>264.88333333333333</v>
      </c>
      <c r="N6884" s="16">
        <v>264.88333333333333</v>
      </c>
      <c r="O6884" s="106">
        <v>1</v>
      </c>
      <c r="P6884" s="106" t="s">
        <v>11333</v>
      </c>
      <c r="Q6884" s="106" t="s">
        <v>11086</v>
      </c>
    </row>
    <row r="6885" spans="1:17" ht="15">
      <c r="A6885" t="s">
        <v>29</v>
      </c>
      <c r="B6885" t="s">
        <v>30</v>
      </c>
      <c r="C6885" t="s">
        <v>31</v>
      </c>
      <c r="D6885" t="s">
        <v>11334</v>
      </c>
      <c r="E6885" s="10">
        <v>1</v>
      </c>
      <c r="F6885" t="s">
        <v>131</v>
      </c>
      <c r="G6885" t="s">
        <v>22</v>
      </c>
      <c r="H6885" s="5">
        <v>42949.816423611112</v>
      </c>
      <c r="I6885" s="5">
        <v>42949.787499999999</v>
      </c>
      <c r="J6885" s="4">
        <f t="shared" si="532"/>
        <v>2017</v>
      </c>
      <c r="K6885" s="4">
        <f t="shared" si="533"/>
        <v>8</v>
      </c>
      <c r="L6885" s="10">
        <v>2499</v>
      </c>
      <c r="M6885" s="10">
        <v>41.649999999999999</v>
      </c>
      <c r="N6885" s="10">
        <v>41.649999999999999</v>
      </c>
      <c r="O6885">
        <v>1</v>
      </c>
      <c r="P6885" t="s">
        <v>11335</v>
      </c>
      <c r="Q6885" t="s">
        <v>131</v>
      </c>
    </row>
    <row r="6886" spans="1:17" ht="15">
      <c r="A6886" t="s">
        <v>29</v>
      </c>
      <c r="B6886" t="s">
        <v>87</v>
      </c>
      <c r="C6886" t="s">
        <v>197</v>
      </c>
      <c r="D6886" t="s">
        <v>854</v>
      </c>
      <c r="E6886" s="10">
        <v>8</v>
      </c>
      <c r="F6886" t="s">
        <v>92</v>
      </c>
      <c r="G6886" t="s">
        <v>22</v>
      </c>
      <c r="H6886" s="5">
        <v>42953.34915509259</v>
      </c>
      <c r="I6886" s="5">
        <v>42953.288888888892</v>
      </c>
      <c r="J6886" s="4">
        <f t="shared" si="532"/>
        <v>2017</v>
      </c>
      <c r="K6886" s="4">
        <f t="shared" si="533"/>
        <v>8</v>
      </c>
      <c r="L6886" s="10">
        <v>5207</v>
      </c>
      <c r="M6886" s="10">
        <v>86.783333333333331</v>
      </c>
      <c r="N6886" s="10">
        <v>694.26666666666665</v>
      </c>
      <c r="O6886">
        <v>1</v>
      </c>
      <c r="P6886" t="s">
        <v>11336</v>
      </c>
      <c r="Q6886" t="s">
        <v>11086</v>
      </c>
    </row>
    <row r="6887" spans="1:17" ht="15">
      <c r="A6887" t="s">
        <v>29</v>
      </c>
      <c r="B6887" t="s">
        <v>87</v>
      </c>
      <c r="C6887" t="s">
        <v>197</v>
      </c>
      <c r="D6887" t="s">
        <v>6186</v>
      </c>
      <c r="E6887" s="10">
        <v>1</v>
      </c>
      <c r="F6887" t="s">
        <v>92</v>
      </c>
      <c r="G6887" t="s">
        <v>22</v>
      </c>
      <c r="H6887" s="5">
        <v>42953.347337962965</v>
      </c>
      <c r="I6887" s="5">
        <v>42953.288888888892</v>
      </c>
      <c r="J6887" s="4">
        <f t="shared" si="532"/>
        <v>2017</v>
      </c>
      <c r="K6887" s="4">
        <f t="shared" si="533"/>
        <v>8</v>
      </c>
      <c r="L6887" s="10">
        <v>5050</v>
      </c>
      <c r="M6887" s="10">
        <v>84.166666666666671</v>
      </c>
      <c r="N6887" s="10">
        <v>84.166666666666671</v>
      </c>
      <c r="O6887">
        <v>1</v>
      </c>
      <c r="P6887" t="s">
        <v>11337</v>
      </c>
      <c r="Q6887" t="s">
        <v>11086</v>
      </c>
    </row>
    <row r="6888" spans="1:17" ht="15">
      <c r="A6888" t="s">
        <v>29</v>
      </c>
      <c r="B6888" t="s">
        <v>94</v>
      </c>
      <c r="C6888" t="s">
        <v>4972</v>
      </c>
      <c r="D6888" t="s">
        <v>2506</v>
      </c>
      <c r="E6888" s="10">
        <v>28</v>
      </c>
      <c r="F6888" t="s">
        <v>85</v>
      </c>
      <c r="G6888" t="s">
        <v>22</v>
      </c>
      <c r="H6888" s="5">
        <v>42953.385104166664</v>
      </c>
      <c r="I6888" s="5">
        <v>42953.355555555558</v>
      </c>
      <c r="J6888" s="4">
        <f t="shared" si="532"/>
        <v>2017</v>
      </c>
      <c r="K6888" s="4">
        <f t="shared" si="533"/>
        <v>8</v>
      </c>
      <c r="L6888" s="10">
        <v>2553</v>
      </c>
      <c r="M6888" s="10">
        <v>42.549999999999997</v>
      </c>
      <c r="N6888" s="10">
        <v>1191.3999999999999</v>
      </c>
      <c r="O6888">
        <v>1</v>
      </c>
      <c r="P6888" t="s">
        <v>11338</v>
      </c>
      <c r="Q6888" t="s">
        <v>11086</v>
      </c>
    </row>
    <row r="6889" spans="1:17" ht="15">
      <c r="A6889" t="s">
        <v>29</v>
      </c>
      <c r="B6889" t="s">
        <v>30</v>
      </c>
      <c r="C6889" t="s">
        <v>31</v>
      </c>
      <c r="D6889" t="s">
        <v>11339</v>
      </c>
      <c r="E6889" s="10">
        <v>4</v>
      </c>
      <c r="F6889" t="s">
        <v>92</v>
      </c>
      <c r="G6889" t="s">
        <v>22</v>
      </c>
      <c r="H6889" s="5">
        <v>42953.58452546296</v>
      </c>
      <c r="I6889" s="5">
        <v>42953.512499999997</v>
      </c>
      <c r="J6889" s="4">
        <f t="shared" si="532"/>
        <v>2017</v>
      </c>
      <c r="K6889" s="4">
        <f t="shared" si="533"/>
        <v>8</v>
      </c>
      <c r="L6889" s="10">
        <v>6223</v>
      </c>
      <c r="M6889" s="10">
        <v>103.71666666666667</v>
      </c>
      <c r="N6889" s="10">
        <v>414.86666666666667</v>
      </c>
      <c r="O6889">
        <v>1</v>
      </c>
      <c r="P6889" t="s">
        <v>11340</v>
      </c>
      <c r="Q6889" t="s">
        <v>11086</v>
      </c>
    </row>
    <row r="6890" spans="1:17" ht="15">
      <c r="A6890" t="s">
        <v>29</v>
      </c>
      <c r="B6890" t="s">
        <v>87</v>
      </c>
      <c r="C6890" t="s">
        <v>103</v>
      </c>
      <c r="D6890" t="s">
        <v>11341</v>
      </c>
      <c r="E6890" s="10">
        <v>146</v>
      </c>
      <c r="F6890" t="s">
        <v>125</v>
      </c>
      <c r="G6890" t="s">
        <v>22</v>
      </c>
      <c r="H6890" s="5">
        <v>42954.531354166669</v>
      </c>
      <c r="I6890" s="5">
        <v>42954.489583333336</v>
      </c>
      <c r="J6890" s="4">
        <f t="shared" si="532"/>
        <v>2017</v>
      </c>
      <c r="K6890" s="4">
        <f t="shared" si="533"/>
        <v>8</v>
      </c>
      <c r="L6890" s="10">
        <v>3609</v>
      </c>
      <c r="M6890" s="10">
        <v>60.149999999999999</v>
      </c>
      <c r="N6890" s="10">
        <v>8781.8999999999996</v>
      </c>
      <c r="O6890">
        <v>1</v>
      </c>
      <c r="P6890" t="s">
        <v>11342</v>
      </c>
      <c r="Q6890" t="s">
        <v>11086</v>
      </c>
    </row>
    <row r="6891" spans="1:17" s="190" customFormat="1" ht="15">
      <c r="A6891" s="190" t="s">
        <v>29</v>
      </c>
      <c r="B6891" s="190" t="s">
        <v>30</v>
      </c>
      <c r="C6891" s="190" t="s">
        <v>83</v>
      </c>
      <c r="D6891" s="190" t="s">
        <v>5258</v>
      </c>
      <c r="E6891" s="198">
        <v>1</v>
      </c>
      <c r="F6891" s="190" t="s">
        <v>33</v>
      </c>
      <c r="G6891" s="190" t="s">
        <v>22</v>
      </c>
      <c r="H6891" s="191">
        <v>42955.463252314818</v>
      </c>
      <c r="I6891" s="191">
        <v>42955.419444444444</v>
      </c>
      <c r="J6891" s="4">
        <f t="shared" si="532"/>
        <v>2017</v>
      </c>
      <c r="K6891" s="4">
        <f t="shared" si="533"/>
        <v>8</v>
      </c>
      <c r="L6891" s="198">
        <v>3785</v>
      </c>
      <c r="M6891" s="198">
        <v>63.083333333333336</v>
      </c>
      <c r="N6891" s="198">
        <v>63.083333333333336</v>
      </c>
      <c r="O6891" s="190">
        <v>1</v>
      </c>
      <c r="P6891" s="190" t="s">
        <v>11343</v>
      </c>
      <c r="Q6891" s="190" t="s">
        <v>11086</v>
      </c>
    </row>
    <row r="6892" spans="1:17" s="190" customFormat="1" ht="15">
      <c r="A6892" s="190" t="s">
        <v>29</v>
      </c>
      <c r="B6892" s="190" t="s">
        <v>30</v>
      </c>
      <c r="C6892" s="190" t="s">
        <v>83</v>
      </c>
      <c r="D6892" s="190" t="s">
        <v>11344</v>
      </c>
      <c r="E6892" s="198">
        <v>1</v>
      </c>
      <c r="F6892" s="190" t="s">
        <v>33</v>
      </c>
      <c r="G6892" s="190" t="s">
        <v>22</v>
      </c>
      <c r="H6892" s="191">
        <v>42955.462037037039</v>
      </c>
      <c r="I6892" s="191">
        <v>42955.429861111108</v>
      </c>
      <c r="J6892" s="4">
        <f t="shared" si="532"/>
        <v>2017</v>
      </c>
      <c r="K6892" s="4">
        <f t="shared" si="533"/>
        <v>8</v>
      </c>
      <c r="L6892" s="198">
        <v>2780</v>
      </c>
      <c r="M6892" s="198">
        <v>46.333333333333336</v>
      </c>
      <c r="N6892" s="198">
        <v>46.333333333333336</v>
      </c>
      <c r="O6892" s="190">
        <v>1</v>
      </c>
      <c r="P6892" s="190" t="s">
        <v>11345</v>
      </c>
      <c r="Q6892" s="190" t="s">
        <v>11086</v>
      </c>
    </row>
    <row r="6893" spans="1:17" ht="15">
      <c r="A6893" t="s">
        <v>29</v>
      </c>
      <c r="B6893" t="s">
        <v>87</v>
      </c>
      <c r="C6893" t="s">
        <v>197</v>
      </c>
      <c r="D6893" t="s">
        <v>4819</v>
      </c>
      <c r="E6893" s="10">
        <v>51</v>
      </c>
      <c r="F6893" t="s">
        <v>85</v>
      </c>
      <c r="G6893" t="s">
        <v>22</v>
      </c>
      <c r="H6893" s="5">
        <v>42956.015914351854</v>
      </c>
      <c r="I6893" s="5">
        <v>42955.962500000001</v>
      </c>
      <c r="J6893" s="4">
        <f t="shared" si="532"/>
        <v>2017</v>
      </c>
      <c r="K6893" s="4">
        <f t="shared" si="533"/>
        <v>8</v>
      </c>
      <c r="L6893" s="10">
        <v>4615</v>
      </c>
      <c r="M6893" s="10">
        <v>76.916666666666671</v>
      </c>
      <c r="N6893" s="10">
        <v>3922.7500000000005</v>
      </c>
      <c r="O6893">
        <v>1</v>
      </c>
      <c r="P6893" t="s">
        <v>11346</v>
      </c>
      <c r="Q6893" t="s">
        <v>131</v>
      </c>
    </row>
    <row r="6894" spans="1:17" s="106" customFormat="1" ht="15">
      <c r="A6894" s="106" t="s">
        <v>29</v>
      </c>
      <c r="B6894" s="106" t="s">
        <v>94</v>
      </c>
      <c r="C6894" s="106" t="s">
        <v>95</v>
      </c>
      <c r="D6894" s="106" t="s">
        <v>11347</v>
      </c>
      <c r="E6894" s="16">
        <v>1</v>
      </c>
      <c r="F6894" s="106" t="s">
        <v>33</v>
      </c>
      <c r="G6894" s="106" t="s">
        <v>22</v>
      </c>
      <c r="H6894" s="107">
        <v>42959.479861111111</v>
      </c>
      <c r="I6894" s="107">
        <v>42959.394444444442</v>
      </c>
      <c r="J6894" s="4">
        <f t="shared" si="532"/>
        <v>2017</v>
      </c>
      <c r="K6894" s="4">
        <f t="shared" si="533"/>
        <v>8</v>
      </c>
      <c r="L6894" s="16">
        <v>7380</v>
      </c>
      <c r="M6894" s="16">
        <v>123</v>
      </c>
      <c r="N6894" s="16">
        <v>123</v>
      </c>
      <c r="O6894" s="106">
        <v>1</v>
      </c>
      <c r="P6894" s="106" t="s">
        <v>11348</v>
      </c>
      <c r="Q6894" s="106" t="s">
        <v>11274</v>
      </c>
    </row>
    <row r="6895" spans="1:17" ht="15">
      <c r="A6895" t="s">
        <v>29</v>
      </c>
      <c r="B6895" t="s">
        <v>94</v>
      </c>
      <c r="C6895" t="s">
        <v>156</v>
      </c>
      <c r="D6895" t="s">
        <v>5144</v>
      </c>
      <c r="E6895" s="10">
        <v>36</v>
      </c>
      <c r="F6895" t="s">
        <v>85</v>
      </c>
      <c r="G6895" t="s">
        <v>22</v>
      </c>
      <c r="H6895" s="5">
        <v>42961.745949074073</v>
      </c>
      <c r="I6895" s="5">
        <v>42961.71875</v>
      </c>
      <c r="J6895" s="4">
        <f t="shared" si="532"/>
        <v>2017</v>
      </c>
      <c r="K6895" s="4">
        <f t="shared" si="533"/>
        <v>8</v>
      </c>
      <c r="L6895" s="10">
        <v>2350</v>
      </c>
      <c r="M6895" s="10">
        <v>39.166666666666664</v>
      </c>
      <c r="N6895" s="10">
        <v>1410</v>
      </c>
      <c r="O6895">
        <v>1</v>
      </c>
      <c r="P6895" t="s">
        <v>11349</v>
      </c>
      <c r="Q6895" t="s">
        <v>11274</v>
      </c>
    </row>
    <row r="6896" spans="1:17" ht="15">
      <c r="A6896" t="s">
        <v>29</v>
      </c>
      <c r="B6896" t="s">
        <v>30</v>
      </c>
      <c r="C6896" t="s">
        <v>83</v>
      </c>
      <c r="D6896" t="s">
        <v>8087</v>
      </c>
      <c r="E6896" s="10">
        <v>1</v>
      </c>
      <c r="F6896" t="s">
        <v>131</v>
      </c>
      <c r="G6896" t="s">
        <v>22</v>
      </c>
      <c r="H6896" s="5">
        <v>42962.47960648148</v>
      </c>
      <c r="I6896" s="5">
        <v>42962.397916666669</v>
      </c>
      <c r="J6896" s="4">
        <f t="shared" si="532"/>
        <v>2017</v>
      </c>
      <c r="K6896" s="4">
        <f t="shared" si="533"/>
        <v>8</v>
      </c>
      <c r="L6896" s="10">
        <v>7058</v>
      </c>
      <c r="M6896" s="10">
        <v>117.63333333333334</v>
      </c>
      <c r="N6896" s="10">
        <v>117.63333333333334</v>
      </c>
      <c r="O6896">
        <v>1</v>
      </c>
      <c r="P6896" t="s">
        <v>11350</v>
      </c>
      <c r="Q6896" t="s">
        <v>131</v>
      </c>
    </row>
    <row r="6897" spans="1:17" ht="15">
      <c r="A6897" t="s">
        <v>29</v>
      </c>
      <c r="B6897" t="s">
        <v>94</v>
      </c>
      <c r="C6897" t="s">
        <v>174</v>
      </c>
      <c r="D6897" t="s">
        <v>11351</v>
      </c>
      <c r="E6897" s="10">
        <v>2</v>
      </c>
      <c r="F6897" t="s">
        <v>33</v>
      </c>
      <c r="G6897" t="s">
        <v>97</v>
      </c>
      <c r="H6897" s="5">
        <v>42964.377245370371</v>
      </c>
      <c r="I6897" s="5">
        <v>42964.34097222222</v>
      </c>
      <c r="J6897" s="4">
        <f t="shared" si="532"/>
        <v>2017</v>
      </c>
      <c r="K6897" s="4">
        <f t="shared" si="533"/>
        <v>8</v>
      </c>
      <c r="L6897" s="10">
        <v>3134</v>
      </c>
      <c r="M6897" s="10">
        <v>52.233333333333334</v>
      </c>
      <c r="N6897" s="10">
        <v>104.46666666666667</v>
      </c>
      <c r="O6897">
        <v>1</v>
      </c>
      <c r="P6897" t="s">
        <v>11352</v>
      </c>
      <c r="Q6897" t="s">
        <v>11086</v>
      </c>
    </row>
    <row r="6898" spans="1:17" ht="15">
      <c r="A6898" t="s">
        <v>29</v>
      </c>
      <c r="B6898" t="s">
        <v>30</v>
      </c>
      <c r="C6898" t="s">
        <v>83</v>
      </c>
      <c r="D6898" t="s">
        <v>84</v>
      </c>
      <c r="E6898" s="10">
        <v>164</v>
      </c>
      <c r="F6898" t="s">
        <v>85</v>
      </c>
      <c r="G6898" t="s">
        <v>22</v>
      </c>
      <c r="H6898" s="5">
        <v>42965.262824074074</v>
      </c>
      <c r="I6898" s="5">
        <v>42965.208333333336</v>
      </c>
      <c r="J6898" s="4">
        <f t="shared" si="532"/>
        <v>2017</v>
      </c>
      <c r="K6898" s="4">
        <f t="shared" si="533"/>
        <v>8</v>
      </c>
      <c r="L6898" s="10">
        <v>4708</v>
      </c>
      <c r="M6898" s="10">
        <v>78.466666666666669</v>
      </c>
      <c r="N6898" s="10">
        <v>12868.533333333333</v>
      </c>
      <c r="O6898">
        <v>1</v>
      </c>
      <c r="P6898" t="s">
        <v>11353</v>
      </c>
      <c r="Q6898" t="s">
        <v>11274</v>
      </c>
    </row>
    <row r="6899" spans="1:17" ht="15">
      <c r="A6899" t="s">
        <v>29</v>
      </c>
      <c r="B6899" t="s">
        <v>94</v>
      </c>
      <c r="C6899" t="s">
        <v>95</v>
      </c>
      <c r="D6899" t="s">
        <v>11251</v>
      </c>
      <c r="E6899" s="10">
        <v>2</v>
      </c>
      <c r="F6899" t="s">
        <v>85</v>
      </c>
      <c r="G6899" t="s">
        <v>22</v>
      </c>
      <c r="H6899" s="5">
        <v>42965.594444444447</v>
      </c>
      <c r="I6899" s="5">
        <v>42965.558333333334</v>
      </c>
      <c r="J6899" s="4">
        <f t="shared" si="532"/>
        <v>2017</v>
      </c>
      <c r="K6899" s="4">
        <f t="shared" si="533"/>
        <v>8</v>
      </c>
      <c r="L6899" s="10">
        <v>3120</v>
      </c>
      <c r="M6899" s="10">
        <v>52</v>
      </c>
      <c r="N6899" s="10">
        <v>104</v>
      </c>
      <c r="O6899">
        <v>1</v>
      </c>
      <c r="P6899" t="s">
        <v>11354</v>
      </c>
      <c r="Q6899" t="s">
        <v>11086</v>
      </c>
    </row>
    <row r="6900" spans="1:17" ht="15">
      <c r="A6900" t="s">
        <v>29</v>
      </c>
      <c r="B6900" t="s">
        <v>94</v>
      </c>
      <c r="C6900" t="s">
        <v>4936</v>
      </c>
      <c r="D6900" t="s">
        <v>5069</v>
      </c>
      <c r="E6900" s="10">
        <v>630</v>
      </c>
      <c r="F6900" t="s">
        <v>33</v>
      </c>
      <c r="G6900" t="s">
        <v>22</v>
      </c>
      <c r="H6900" s="5">
        <v>42966.132465277777</v>
      </c>
      <c r="I6900" s="5">
        <v>42966.020833333336</v>
      </c>
      <c r="J6900" s="4">
        <f t="shared" si="532"/>
        <v>2017</v>
      </c>
      <c r="K6900" s="4">
        <f t="shared" si="533"/>
        <v>8</v>
      </c>
      <c r="L6900" s="10">
        <v>9645</v>
      </c>
      <c r="M6900" s="10">
        <v>160.75</v>
      </c>
      <c r="N6900" s="10">
        <v>101272.5</v>
      </c>
      <c r="O6900">
        <v>1</v>
      </c>
      <c r="P6900" t="s">
        <v>11355</v>
      </c>
      <c r="Q6900" t="s">
        <v>11086</v>
      </c>
    </row>
    <row r="6901" spans="1:17" s="190" customFormat="1" ht="15">
      <c r="A6901" s="190" t="s">
        <v>29</v>
      </c>
      <c r="B6901" s="190" t="s">
        <v>30</v>
      </c>
      <c r="C6901" s="190" t="s">
        <v>83</v>
      </c>
      <c r="D6901" s="190" t="s">
        <v>11356</v>
      </c>
      <c r="E6901" s="198">
        <v>1</v>
      </c>
      <c r="F6901" s="190" t="s">
        <v>33</v>
      </c>
      <c r="G6901" s="190" t="s">
        <v>97</v>
      </c>
      <c r="H6901" s="191">
        <v>42966.899375000001</v>
      </c>
      <c r="I6901" s="191">
        <v>42966.8125</v>
      </c>
      <c r="J6901" s="4">
        <f t="shared" si="532"/>
        <v>2017</v>
      </c>
      <c r="K6901" s="4">
        <f t="shared" si="533"/>
        <v>8</v>
      </c>
      <c r="L6901" s="198">
        <v>7506</v>
      </c>
      <c r="M6901" s="198">
        <v>125.09999999999999</v>
      </c>
      <c r="N6901" s="198">
        <v>125.09999999999999</v>
      </c>
      <c r="O6901" s="190">
        <v>1</v>
      </c>
      <c r="P6901" s="190" t="s">
        <v>11357</v>
      </c>
      <c r="Q6901" s="190" t="s">
        <v>11086</v>
      </c>
    </row>
    <row r="6902" spans="1:17" ht="15">
      <c r="A6902" t="s">
        <v>29</v>
      </c>
      <c r="B6902" t="s">
        <v>87</v>
      </c>
      <c r="C6902" t="s">
        <v>197</v>
      </c>
      <c r="D6902" t="s">
        <v>187</v>
      </c>
      <c r="E6902" s="10">
        <v>88</v>
      </c>
      <c r="F6902" t="s">
        <v>27</v>
      </c>
      <c r="G6902" t="s">
        <v>22</v>
      </c>
      <c r="H6902" s="5">
        <v>42968.340729166666</v>
      </c>
      <c r="I6902" s="5">
        <v>42968.270833333336</v>
      </c>
      <c r="J6902" s="4">
        <f t="shared" si="532"/>
        <v>2017</v>
      </c>
      <c r="K6902" s="4">
        <f t="shared" si="533"/>
        <v>8</v>
      </c>
      <c r="L6902" s="10">
        <v>6039</v>
      </c>
      <c r="M6902" s="10">
        <v>100.65000000000001</v>
      </c>
      <c r="N6902" s="10">
        <v>8857.2000000000007</v>
      </c>
      <c r="O6902">
        <v>1</v>
      </c>
      <c r="P6902" t="s">
        <v>11358</v>
      </c>
      <c r="Q6902" t="s">
        <v>11086</v>
      </c>
    </row>
    <row r="6903" spans="1:17" s="106" customFormat="1" ht="15">
      <c r="A6903" s="106" t="s">
        <v>29</v>
      </c>
      <c r="B6903" s="106" t="s">
        <v>94</v>
      </c>
      <c r="C6903" s="106" t="s">
        <v>95</v>
      </c>
      <c r="D6903" s="106" t="s">
        <v>11359</v>
      </c>
      <c r="E6903" s="16">
        <v>1</v>
      </c>
      <c r="F6903" s="106" t="s">
        <v>33</v>
      </c>
      <c r="G6903" s="106" t="s">
        <v>22</v>
      </c>
      <c r="H6903" s="107">
        <v>42971.664282407408</v>
      </c>
      <c r="I6903" s="107">
        <v>42971.620138888888</v>
      </c>
      <c r="J6903" s="4">
        <f t="shared" si="532"/>
        <v>2017</v>
      </c>
      <c r="K6903" s="4">
        <f t="shared" si="533"/>
        <v>8</v>
      </c>
      <c r="L6903" s="16">
        <v>3814</v>
      </c>
      <c r="M6903" s="16">
        <v>63.56666666666667</v>
      </c>
      <c r="N6903" s="16">
        <v>63.56666666666667</v>
      </c>
      <c r="O6903" s="106">
        <v>1</v>
      </c>
      <c r="P6903" s="106" t="s">
        <v>11360</v>
      </c>
      <c r="Q6903" s="106" t="s">
        <v>11086</v>
      </c>
    </row>
    <row r="6904" spans="1:17" ht="15">
      <c r="A6904" t="s">
        <v>29</v>
      </c>
      <c r="B6904" t="s">
        <v>87</v>
      </c>
      <c r="C6904" t="s">
        <v>103</v>
      </c>
      <c r="D6904" t="s">
        <v>11361</v>
      </c>
      <c r="E6904" s="10">
        <v>25</v>
      </c>
      <c r="F6904" t="s">
        <v>33</v>
      </c>
      <c r="G6904" t="s">
        <v>22</v>
      </c>
      <c r="H6904" s="5">
        <v>42971.725162037037</v>
      </c>
      <c r="I6904" s="5">
        <v>42971.688194444447</v>
      </c>
      <c r="J6904" s="4">
        <f t="shared" si="532"/>
        <v>2017</v>
      </c>
      <c r="K6904" s="4">
        <f t="shared" si="533"/>
        <v>8</v>
      </c>
      <c r="L6904" s="10">
        <v>3194</v>
      </c>
      <c r="M6904" s="10">
        <v>53.233333333333334</v>
      </c>
      <c r="N6904" s="10">
        <v>1330.8333333333333</v>
      </c>
      <c r="O6904">
        <v>1</v>
      </c>
      <c r="P6904" t="s">
        <v>11362</v>
      </c>
      <c r="Q6904" t="s">
        <v>11086</v>
      </c>
    </row>
    <row r="6905" spans="1:17" ht="15">
      <c r="A6905" t="s">
        <v>29</v>
      </c>
      <c r="B6905" t="s">
        <v>87</v>
      </c>
      <c r="C6905" t="s">
        <v>103</v>
      </c>
      <c r="D6905" t="s">
        <v>3736</v>
      </c>
      <c r="E6905" s="10">
        <v>39</v>
      </c>
      <c r="F6905" t="s">
        <v>85</v>
      </c>
      <c r="G6905" t="s">
        <v>22</v>
      </c>
      <c r="H6905" s="5">
        <v>42973.117708333331</v>
      </c>
      <c r="I6905" s="5">
        <v>42972.982638888891</v>
      </c>
      <c r="J6905" s="4">
        <f t="shared" si="532"/>
        <v>2017</v>
      </c>
      <c r="K6905" s="4">
        <f t="shared" si="533"/>
        <v>8</v>
      </c>
      <c r="L6905" s="10">
        <v>11670</v>
      </c>
      <c r="M6905" s="10">
        <v>194.5</v>
      </c>
      <c r="N6905" s="10">
        <v>7585.5</v>
      </c>
      <c r="O6905">
        <v>1</v>
      </c>
      <c r="P6905" t="s">
        <v>11363</v>
      </c>
      <c r="Q6905" t="s">
        <v>11274</v>
      </c>
    </row>
    <row r="6906" spans="1:17" ht="15">
      <c r="A6906" t="s">
        <v>29</v>
      </c>
      <c r="B6906" t="s">
        <v>94</v>
      </c>
      <c r="C6906" t="s">
        <v>95</v>
      </c>
      <c r="D6906" t="s">
        <v>11364</v>
      </c>
      <c r="E6906" s="10">
        <v>1</v>
      </c>
      <c r="F6906" t="s">
        <v>27</v>
      </c>
      <c r="G6906" t="s">
        <v>22</v>
      </c>
      <c r="H6906" s="5">
        <v>42974.688333333332</v>
      </c>
      <c r="I6906" s="5">
        <v>42974.634722222225</v>
      </c>
      <c r="J6906" s="4">
        <f t="shared" si="532"/>
        <v>2017</v>
      </c>
      <c r="K6906" s="4">
        <f t="shared" si="533"/>
        <v>8</v>
      </c>
      <c r="L6906" s="10">
        <v>4632</v>
      </c>
      <c r="M6906" s="10">
        <v>77.200000000000003</v>
      </c>
      <c r="N6906" s="10">
        <v>77.200000000000003</v>
      </c>
      <c r="O6906">
        <v>1</v>
      </c>
      <c r="P6906" t="s">
        <v>11365</v>
      </c>
      <c r="Q6906" t="s">
        <v>11113</v>
      </c>
    </row>
    <row r="6907" spans="1:17" ht="15">
      <c r="A6907" t="s">
        <v>29</v>
      </c>
      <c r="B6907" t="s">
        <v>30</v>
      </c>
      <c r="C6907" t="s">
        <v>83</v>
      </c>
      <c r="D6907" t="s">
        <v>676</v>
      </c>
      <c r="E6907" s="10">
        <v>6</v>
      </c>
      <c r="F6907" t="s">
        <v>27</v>
      </c>
      <c r="G6907" t="s">
        <v>22</v>
      </c>
      <c r="H6907" s="5">
        <v>42974.742314814815</v>
      </c>
      <c r="I6907" s="5">
        <v>42974.697222222225</v>
      </c>
      <c r="J6907" s="4">
        <f t="shared" si="532"/>
        <v>2017</v>
      </c>
      <c r="K6907" s="4">
        <f t="shared" si="533"/>
        <v>8</v>
      </c>
      <c r="L6907" s="10">
        <v>3896</v>
      </c>
      <c r="M6907" s="10">
        <v>64.933333333333337</v>
      </c>
      <c r="N6907" s="10">
        <v>389.60000000000002</v>
      </c>
      <c r="O6907">
        <v>1</v>
      </c>
      <c r="P6907" t="s">
        <v>11366</v>
      </c>
      <c r="Q6907" t="s">
        <v>11113</v>
      </c>
    </row>
    <row r="6908" spans="1:17" ht="15">
      <c r="A6908" t="s">
        <v>29</v>
      </c>
      <c r="B6908" t="s">
        <v>94</v>
      </c>
      <c r="C6908" t="s">
        <v>4972</v>
      </c>
      <c r="D6908" t="s">
        <v>11367</v>
      </c>
      <c r="E6908" s="10">
        <v>1</v>
      </c>
      <c r="F6908" t="s">
        <v>27</v>
      </c>
      <c r="G6908" t="s">
        <v>22</v>
      </c>
      <c r="H6908" s="5">
        <v>42974.773541666669</v>
      </c>
      <c r="I6908" s="5">
        <v>42974.727777777778</v>
      </c>
      <c r="J6908" s="4">
        <f t="shared" si="532"/>
        <v>2017</v>
      </c>
      <c r="K6908" s="4">
        <f t="shared" si="533"/>
        <v>8</v>
      </c>
      <c r="L6908" s="10">
        <v>3954</v>
      </c>
      <c r="M6908" s="10">
        <v>65.900000000000006</v>
      </c>
      <c r="N6908" s="10">
        <v>65.900000000000006</v>
      </c>
      <c r="O6908">
        <v>1</v>
      </c>
      <c r="P6908" t="s">
        <v>11368</v>
      </c>
      <c r="Q6908" t="s">
        <v>11113</v>
      </c>
    </row>
    <row r="6909" spans="1:17" s="106" customFormat="1" ht="15">
      <c r="A6909" s="106" t="s">
        <v>29</v>
      </c>
      <c r="B6909" s="106" t="s">
        <v>94</v>
      </c>
      <c r="C6909" s="106" t="s">
        <v>95</v>
      </c>
      <c r="D6909" s="106" t="s">
        <v>3661</v>
      </c>
      <c r="E6909" s="16">
        <v>73</v>
      </c>
      <c r="F6909" s="106" t="s">
        <v>33</v>
      </c>
      <c r="G6909" s="106" t="s">
        <v>22</v>
      </c>
      <c r="H6909" s="107">
        <v>42975.01489583333</v>
      </c>
      <c r="I6909" s="107">
        <v>42974.896527777775</v>
      </c>
      <c r="J6909" s="4">
        <f t="shared" si="532"/>
        <v>2017</v>
      </c>
      <c r="K6909" s="4">
        <f t="shared" si="533"/>
        <v>8</v>
      </c>
      <c r="L6909" s="16">
        <v>10227</v>
      </c>
      <c r="M6909" s="16">
        <v>170.44999999999999</v>
      </c>
      <c r="N6909" s="16">
        <v>12442.849999999999</v>
      </c>
      <c r="O6909" s="106">
        <v>1</v>
      </c>
      <c r="P6909" s="106" t="s">
        <v>11369</v>
      </c>
      <c r="Q6909" s="106" t="s">
        <v>11113</v>
      </c>
    </row>
    <row r="6910" spans="1:17" ht="15">
      <c r="A6910" t="s">
        <v>29</v>
      </c>
      <c r="B6910" t="s">
        <v>87</v>
      </c>
      <c r="C6910" t="s">
        <v>103</v>
      </c>
      <c r="D6910" t="s">
        <v>11101</v>
      </c>
      <c r="E6910" s="10">
        <v>33</v>
      </c>
      <c r="F6910" t="s">
        <v>27</v>
      </c>
      <c r="G6910" t="s">
        <v>22</v>
      </c>
      <c r="H6910" s="5">
        <v>42975.279872685183</v>
      </c>
      <c r="I6910" s="5">
        <v>42975.161805555559</v>
      </c>
      <c r="J6910" s="4">
        <f t="shared" si="532"/>
        <v>2017</v>
      </c>
      <c r="K6910" s="4">
        <f t="shared" si="533"/>
        <v>8</v>
      </c>
      <c r="L6910" s="10">
        <v>10201</v>
      </c>
      <c r="M6910" s="10">
        <v>170.01666666666668</v>
      </c>
      <c r="N6910" s="10">
        <v>5610.5500000000002</v>
      </c>
      <c r="O6910">
        <v>1</v>
      </c>
      <c r="P6910" t="s">
        <v>11370</v>
      </c>
      <c r="Q6910" t="s">
        <v>11113</v>
      </c>
    </row>
    <row r="6911" spans="1:17" s="106" customFormat="1" ht="15">
      <c r="A6911" s="106" t="s">
        <v>29</v>
      </c>
      <c r="B6911" s="106" t="s">
        <v>94</v>
      </c>
      <c r="C6911" s="106" t="s">
        <v>95</v>
      </c>
      <c r="D6911" s="106" t="s">
        <v>11371</v>
      </c>
      <c r="E6911" s="16">
        <v>4</v>
      </c>
      <c r="F6911" s="106" t="s">
        <v>33</v>
      </c>
      <c r="G6911" s="106" t="s">
        <v>22</v>
      </c>
      <c r="H6911" s="107">
        <v>42975.681666666664</v>
      </c>
      <c r="I6911" s="107">
        <v>42975.615277777775</v>
      </c>
      <c r="J6911" s="4">
        <f t="shared" si="532"/>
        <v>2017</v>
      </c>
      <c r="K6911" s="4">
        <f t="shared" si="533"/>
        <v>8</v>
      </c>
      <c r="L6911" s="16">
        <v>5736</v>
      </c>
      <c r="M6911" s="16">
        <v>95.599999999999994</v>
      </c>
      <c r="N6911" s="16">
        <v>382.39999999999998</v>
      </c>
      <c r="O6911" s="106">
        <v>1</v>
      </c>
      <c r="P6911" s="106" t="s">
        <v>11372</v>
      </c>
      <c r="Q6911" s="106" t="s">
        <v>11086</v>
      </c>
    </row>
    <row r="6912" spans="1:19" s="152" customFormat="1" ht="15">
      <c r="A6912" s="152" t="s">
        <v>29</v>
      </c>
      <c r="B6912" s="152" t="s">
        <v>87</v>
      </c>
      <c r="C6912" s="152" t="s">
        <v>197</v>
      </c>
      <c r="D6912" s="152" t="s">
        <v>11373</v>
      </c>
      <c r="E6912" s="158">
        <v>1</v>
      </c>
      <c r="F6912" s="152" t="s">
        <v>33</v>
      </c>
      <c r="G6912" s="152" t="s">
        <v>22</v>
      </c>
      <c r="H6912" s="153">
        <v>42975.699143518519</v>
      </c>
      <c r="I6912" s="153">
        <v>42975.649305555555</v>
      </c>
      <c r="J6912" s="4">
        <f t="shared" si="532"/>
        <v>2017</v>
      </c>
      <c r="K6912" s="4">
        <f t="shared" si="533"/>
        <v>8</v>
      </c>
      <c r="L6912" s="158">
        <v>4306</v>
      </c>
      <c r="M6912" s="158">
        <v>71.766666666666666</v>
      </c>
      <c r="N6912" s="158">
        <v>71.766666666666666</v>
      </c>
      <c r="O6912" s="152">
        <v>1</v>
      </c>
      <c r="P6912" s="152" t="s">
        <v>11374</v>
      </c>
      <c r="Q6912" s="152" t="s">
        <v>11086</v>
      </c>
      <c r="S6912"/>
    </row>
    <row r="6913" spans="1:19" s="168" customFormat="1" ht="15">
      <c r="A6913" s="168" t="s">
        <v>29</v>
      </c>
      <c r="B6913" s="168" t="s">
        <v>30</v>
      </c>
      <c r="C6913" s="168" t="s">
        <v>83</v>
      </c>
      <c r="D6913" s="168" t="s">
        <v>11375</v>
      </c>
      <c r="E6913" s="175">
        <v>6</v>
      </c>
      <c r="F6913" s="168" t="s">
        <v>85</v>
      </c>
      <c r="G6913" s="168" t="s">
        <v>22</v>
      </c>
      <c r="H6913" s="169">
        <v>42975.82576388889</v>
      </c>
      <c r="I6913" s="169">
        <v>42975.770833333336</v>
      </c>
      <c r="J6913" s="4">
        <f t="shared" si="532"/>
        <v>2017</v>
      </c>
      <c r="K6913" s="4">
        <f t="shared" si="533"/>
        <v>8</v>
      </c>
      <c r="L6913" s="175">
        <v>4746</v>
      </c>
      <c r="M6913" s="175">
        <v>79.099999999999994</v>
      </c>
      <c r="N6913" s="175">
        <v>474.59999999999997</v>
      </c>
      <c r="O6913" s="168">
        <v>1</v>
      </c>
      <c r="P6913" s="168" t="s">
        <v>11376</v>
      </c>
      <c r="Q6913" s="168" t="s">
        <v>11108</v>
      </c>
      <c r="S6913"/>
    </row>
    <row r="6914" spans="1:17" ht="15">
      <c r="A6914" t="s">
        <v>29</v>
      </c>
      <c r="B6914" t="s">
        <v>94</v>
      </c>
      <c r="C6914" t="s">
        <v>95</v>
      </c>
      <c r="D6914" t="s">
        <v>11377</v>
      </c>
      <c r="E6914" s="10">
        <v>1</v>
      </c>
      <c r="F6914" t="s">
        <v>27</v>
      </c>
      <c r="G6914" t="s">
        <v>22</v>
      </c>
      <c r="H6914" s="5">
        <v>42981.612986111111</v>
      </c>
      <c r="I6914" s="5">
        <v>42981.470138888886</v>
      </c>
      <c r="J6914" s="4">
        <f t="shared" si="532"/>
        <v>2017</v>
      </c>
      <c r="K6914" s="4">
        <f t="shared" si="533"/>
        <v>9</v>
      </c>
      <c r="L6914" s="10">
        <v>12342</v>
      </c>
      <c r="M6914" s="10">
        <v>205.69999999999999</v>
      </c>
      <c r="N6914" s="10">
        <v>205.69999999999999</v>
      </c>
      <c r="O6914">
        <v>1</v>
      </c>
      <c r="P6914" t="s">
        <v>11378</v>
      </c>
      <c r="Q6914" t="s">
        <v>11086</v>
      </c>
    </row>
    <row r="6915" spans="1:17" ht="15">
      <c r="A6915" t="s">
        <v>29</v>
      </c>
      <c r="B6915" t="s">
        <v>30</v>
      </c>
      <c r="C6915" t="s">
        <v>83</v>
      </c>
      <c r="D6915" t="s">
        <v>11379</v>
      </c>
      <c r="E6915" s="10">
        <v>1</v>
      </c>
      <c r="F6915" t="s">
        <v>27</v>
      </c>
      <c r="G6915" t="s">
        <v>22</v>
      </c>
      <c r="H6915" s="5">
        <v>42983.396527777775</v>
      </c>
      <c r="I6915" s="5">
        <v>42983.351388888892</v>
      </c>
      <c r="J6915" s="4">
        <f t="shared" si="534" ref="J6915:J6978">YEAR(I6915)</f>
        <v>2017</v>
      </c>
      <c r="K6915" s="4">
        <f t="shared" si="535" ref="K6915:K6978">MONTH(I6915)</f>
        <v>9</v>
      </c>
      <c r="L6915" s="10">
        <v>3900</v>
      </c>
      <c r="M6915" s="10">
        <v>65</v>
      </c>
      <c r="N6915" s="10">
        <v>65</v>
      </c>
      <c r="O6915">
        <v>1</v>
      </c>
      <c r="P6915" t="s">
        <v>11380</v>
      </c>
      <c r="Q6915" t="s">
        <v>11086</v>
      </c>
    </row>
    <row r="6916" spans="1:17" ht="15">
      <c r="A6916" t="s">
        <v>29</v>
      </c>
      <c r="B6916" t="s">
        <v>94</v>
      </c>
      <c r="C6916" t="s">
        <v>174</v>
      </c>
      <c r="D6916" t="s">
        <v>11381</v>
      </c>
      <c r="E6916" s="10">
        <v>1</v>
      </c>
      <c r="F6916" t="s">
        <v>92</v>
      </c>
      <c r="G6916" t="s">
        <v>22</v>
      </c>
      <c r="H6916" s="5">
        <v>42983.427777777775</v>
      </c>
      <c r="I6916" s="5">
        <v>42983.359027777777</v>
      </c>
      <c r="J6916" s="4">
        <f t="shared" si="534"/>
        <v>2017</v>
      </c>
      <c r="K6916" s="4">
        <f t="shared" si="535"/>
        <v>9</v>
      </c>
      <c r="L6916" s="10">
        <v>5940</v>
      </c>
      <c r="M6916" s="10">
        <v>99</v>
      </c>
      <c r="N6916" s="10">
        <v>99</v>
      </c>
      <c r="O6916">
        <v>1</v>
      </c>
      <c r="P6916" t="s">
        <v>11382</v>
      </c>
      <c r="Q6916" t="s">
        <v>11086</v>
      </c>
    </row>
    <row r="6917" spans="1:17" ht="15">
      <c r="A6917" t="s">
        <v>29</v>
      </c>
      <c r="B6917" t="s">
        <v>94</v>
      </c>
      <c r="C6917" t="s">
        <v>95</v>
      </c>
      <c r="D6917" t="s">
        <v>11383</v>
      </c>
      <c r="E6917" s="10">
        <v>1</v>
      </c>
      <c r="F6917" t="s">
        <v>27</v>
      </c>
      <c r="G6917" t="s">
        <v>22</v>
      </c>
      <c r="H6917" s="5">
        <v>42983.46634259259</v>
      </c>
      <c r="I6917" s="5">
        <v>42983.439583333333</v>
      </c>
      <c r="J6917" s="4">
        <f t="shared" si="534"/>
        <v>2017</v>
      </c>
      <c r="K6917" s="4">
        <f t="shared" si="535"/>
        <v>9</v>
      </c>
      <c r="L6917" s="10">
        <v>2312</v>
      </c>
      <c r="M6917" s="10">
        <v>38.533333333333331</v>
      </c>
      <c r="N6917" s="10">
        <v>38.533333333333331</v>
      </c>
      <c r="O6917">
        <v>1</v>
      </c>
      <c r="P6917" t="s">
        <v>11384</v>
      </c>
      <c r="Q6917" t="s">
        <v>11086</v>
      </c>
    </row>
    <row r="6918" spans="1:17" s="106" customFormat="1" ht="15">
      <c r="A6918" s="106" t="s">
        <v>29</v>
      </c>
      <c r="B6918" s="106" t="s">
        <v>94</v>
      </c>
      <c r="C6918" s="106" t="s">
        <v>95</v>
      </c>
      <c r="D6918" s="106" t="s">
        <v>11385</v>
      </c>
      <c r="E6918" s="16">
        <v>1</v>
      </c>
      <c r="F6918" s="106" t="s">
        <v>33</v>
      </c>
      <c r="G6918" s="106" t="s">
        <v>22</v>
      </c>
      <c r="H6918" s="107">
        <v>42985.842986111114</v>
      </c>
      <c r="I6918" s="107">
        <v>42985.745138888888</v>
      </c>
      <c r="J6918" s="4">
        <f t="shared" si="534"/>
        <v>2017</v>
      </c>
      <c r="K6918" s="4">
        <f t="shared" si="535"/>
        <v>9</v>
      </c>
      <c r="L6918" s="16">
        <v>8454</v>
      </c>
      <c r="M6918" s="16">
        <v>140.90000000000001</v>
      </c>
      <c r="N6918" s="16">
        <v>140.90000000000001</v>
      </c>
      <c r="O6918" s="106">
        <v>1</v>
      </c>
      <c r="P6918" s="106" t="s">
        <v>11386</v>
      </c>
      <c r="Q6918" s="106" t="s">
        <v>11086</v>
      </c>
    </row>
    <row r="6919" spans="1:17" ht="15">
      <c r="A6919" t="s">
        <v>29</v>
      </c>
      <c r="B6919" t="s">
        <v>94</v>
      </c>
      <c r="C6919" t="s">
        <v>4972</v>
      </c>
      <c r="D6919" t="s">
        <v>11387</v>
      </c>
      <c r="E6919" s="10">
        <v>1</v>
      </c>
      <c r="F6919" t="s">
        <v>27</v>
      </c>
      <c r="G6919" t="s">
        <v>97</v>
      </c>
      <c r="H6919" s="5">
        <v>42985.899363425924</v>
      </c>
      <c r="I6919" s="5">
        <v>42985.887499999997</v>
      </c>
      <c r="J6919" s="4">
        <f t="shared" si="534"/>
        <v>2017</v>
      </c>
      <c r="K6919" s="4">
        <f t="shared" si="535"/>
        <v>9</v>
      </c>
      <c r="L6919" s="10">
        <v>1025</v>
      </c>
      <c r="M6919" s="10">
        <v>17.083333333333332</v>
      </c>
      <c r="N6919" s="10">
        <v>17.083333333333332</v>
      </c>
      <c r="O6919">
        <v>1</v>
      </c>
      <c r="P6919" t="s">
        <v>11388</v>
      </c>
      <c r="Q6919" t="s">
        <v>11086</v>
      </c>
    </row>
    <row r="6920" spans="1:17" ht="15">
      <c r="A6920" t="s">
        <v>29</v>
      </c>
      <c r="B6920" t="s">
        <v>87</v>
      </c>
      <c r="C6920" t="s">
        <v>103</v>
      </c>
      <c r="D6920" t="s">
        <v>3736</v>
      </c>
      <c r="E6920" s="10">
        <v>150</v>
      </c>
      <c r="F6920" t="s">
        <v>27</v>
      </c>
      <c r="G6920" t="s">
        <v>97</v>
      </c>
      <c r="H6920" s="5">
        <v>42987.602083333331</v>
      </c>
      <c r="I6920" s="5">
        <v>42987.572916666664</v>
      </c>
      <c r="J6920" s="4">
        <f t="shared" si="534"/>
        <v>2017</v>
      </c>
      <c r="K6920" s="4">
        <f t="shared" si="535"/>
        <v>9</v>
      </c>
      <c r="L6920" s="10">
        <v>2520</v>
      </c>
      <c r="M6920" s="10">
        <v>42</v>
      </c>
      <c r="N6920" s="10">
        <v>6300</v>
      </c>
      <c r="O6920">
        <v>1</v>
      </c>
      <c r="P6920" t="s">
        <v>11389</v>
      </c>
      <c r="Q6920" t="s">
        <v>11108</v>
      </c>
    </row>
    <row r="6921" spans="1:17" s="100" customFormat="1" ht="15">
      <c r="A6921" s="100" t="s">
        <v>29</v>
      </c>
      <c r="B6921" s="100" t="s">
        <v>30</v>
      </c>
      <c r="C6921" s="100" t="s">
        <v>83</v>
      </c>
      <c r="D6921" s="100" t="s">
        <v>11390</v>
      </c>
      <c r="E6921" s="185">
        <v>1</v>
      </c>
      <c r="F6921" s="100" t="s">
        <v>33</v>
      </c>
      <c r="G6921" s="100" t="s">
        <v>22</v>
      </c>
      <c r="H6921" s="101">
        <v>42988.220509259256</v>
      </c>
      <c r="I6921" s="101">
        <v>42988.119444444441</v>
      </c>
      <c r="J6921" s="4">
        <f t="shared" si="534"/>
        <v>2017</v>
      </c>
      <c r="K6921" s="4">
        <f t="shared" si="535"/>
        <v>9</v>
      </c>
      <c r="L6921" s="185">
        <v>8732</v>
      </c>
      <c r="M6921" s="185">
        <v>145.53333333333333</v>
      </c>
      <c r="N6921" s="185">
        <v>145.53333333333333</v>
      </c>
      <c r="O6921" s="100">
        <v>1</v>
      </c>
      <c r="P6921" s="100" t="s">
        <v>11391</v>
      </c>
      <c r="Q6921" s="100" t="s">
        <v>1970</v>
      </c>
    </row>
    <row r="6922" spans="1:17" ht="15">
      <c r="A6922" t="s">
        <v>29</v>
      </c>
      <c r="B6922" t="s">
        <v>94</v>
      </c>
      <c r="C6922" t="s">
        <v>95</v>
      </c>
      <c r="D6922" t="s">
        <v>11392</v>
      </c>
      <c r="E6922" s="10">
        <v>1</v>
      </c>
      <c r="F6922" t="s">
        <v>1970</v>
      </c>
      <c r="G6922" t="s">
        <v>22</v>
      </c>
      <c r="H6922" s="5">
        <v>42988.453067129631</v>
      </c>
      <c r="I6922" s="5">
        <v>42988.320833333331</v>
      </c>
      <c r="J6922" s="4">
        <f t="shared" si="534"/>
        <v>2017</v>
      </c>
      <c r="K6922" s="4">
        <f t="shared" si="535"/>
        <v>9</v>
      </c>
      <c r="L6922" s="10">
        <v>11425</v>
      </c>
      <c r="M6922" s="10">
        <v>190.41666666666666</v>
      </c>
      <c r="N6922" s="10">
        <v>190.41666666666666</v>
      </c>
      <c r="O6922">
        <v>1</v>
      </c>
      <c r="P6922" t="s">
        <v>11393</v>
      </c>
      <c r="Q6922" t="s">
        <v>1970</v>
      </c>
    </row>
    <row r="6923" spans="1:17" ht="15">
      <c r="A6923" t="s">
        <v>29</v>
      </c>
      <c r="B6923" t="s">
        <v>30</v>
      </c>
      <c r="C6923" t="s">
        <v>83</v>
      </c>
      <c r="D6923" t="s">
        <v>11394</v>
      </c>
      <c r="E6923" s="10">
        <v>2</v>
      </c>
      <c r="F6923" t="s">
        <v>1970</v>
      </c>
      <c r="G6923" t="s">
        <v>22</v>
      </c>
      <c r="H6923" s="5">
        <v>42988.427372685182</v>
      </c>
      <c r="I6923" s="5">
        <v>42988.376388888886</v>
      </c>
      <c r="J6923" s="4">
        <f t="shared" si="534"/>
        <v>2017</v>
      </c>
      <c r="K6923" s="4">
        <f t="shared" si="535"/>
        <v>9</v>
      </c>
      <c r="L6923" s="10">
        <v>4405</v>
      </c>
      <c r="M6923" s="10">
        <v>73.416666666666671</v>
      </c>
      <c r="N6923" s="10">
        <v>146.83333333333334</v>
      </c>
      <c r="O6923">
        <v>1</v>
      </c>
      <c r="P6923" t="s">
        <v>11395</v>
      </c>
      <c r="Q6923" t="s">
        <v>1970</v>
      </c>
    </row>
    <row r="6924" spans="1:17" ht="15">
      <c r="A6924" t="s">
        <v>29</v>
      </c>
      <c r="B6924" t="s">
        <v>87</v>
      </c>
      <c r="C6924" t="s">
        <v>103</v>
      </c>
      <c r="D6924" t="s">
        <v>11396</v>
      </c>
      <c r="E6924" s="10">
        <v>1</v>
      </c>
      <c r="F6924" t="s">
        <v>472</v>
      </c>
      <c r="G6924" t="s">
        <v>22</v>
      </c>
      <c r="H6924" s="5">
        <v>42988.458055555559</v>
      </c>
      <c r="I6924" s="5">
        <v>42988.379861111112</v>
      </c>
      <c r="J6924" s="4">
        <f t="shared" si="534"/>
        <v>2017</v>
      </c>
      <c r="K6924" s="4">
        <f t="shared" si="535"/>
        <v>9</v>
      </c>
      <c r="L6924" s="10">
        <v>6756</v>
      </c>
      <c r="M6924" s="10">
        <v>112.59999999999999</v>
      </c>
      <c r="N6924" s="10">
        <v>112.59999999999999</v>
      </c>
      <c r="O6924">
        <v>1</v>
      </c>
      <c r="P6924" t="s">
        <v>11397</v>
      </c>
      <c r="Q6924" t="s">
        <v>11108</v>
      </c>
    </row>
    <row r="6925" spans="1:17" ht="15">
      <c r="A6925" t="s">
        <v>29</v>
      </c>
      <c r="B6925" t="s">
        <v>94</v>
      </c>
      <c r="C6925" t="s">
        <v>156</v>
      </c>
      <c r="D6925" t="s">
        <v>2074</v>
      </c>
      <c r="E6925" s="10">
        <v>1</v>
      </c>
      <c r="F6925" t="s">
        <v>1970</v>
      </c>
      <c r="G6925" t="s">
        <v>22</v>
      </c>
      <c r="H6925" s="5">
        <v>42988.483287037037</v>
      </c>
      <c r="I6925" s="5">
        <v>42988.413888888892</v>
      </c>
      <c r="J6925" s="4">
        <f t="shared" si="534"/>
        <v>2017</v>
      </c>
      <c r="K6925" s="4">
        <f t="shared" si="535"/>
        <v>9</v>
      </c>
      <c r="L6925" s="10">
        <v>5996</v>
      </c>
      <c r="M6925" s="10">
        <v>99.933333333333337</v>
      </c>
      <c r="N6925" s="10">
        <v>99.933333333333337</v>
      </c>
      <c r="O6925">
        <v>1</v>
      </c>
      <c r="P6925" t="s">
        <v>11398</v>
      </c>
      <c r="Q6925" t="s">
        <v>1970</v>
      </c>
    </row>
    <row r="6926" spans="1:17" ht="15">
      <c r="A6926" t="s">
        <v>29</v>
      </c>
      <c r="B6926" t="s">
        <v>94</v>
      </c>
      <c r="C6926" t="s">
        <v>186</v>
      </c>
      <c r="D6926" t="s">
        <v>11399</v>
      </c>
      <c r="E6926" s="10">
        <v>60</v>
      </c>
      <c r="F6926" t="s">
        <v>1970</v>
      </c>
      <c r="G6926"/>
      <c r="H6926" s="5">
        <v>42988.673229166663</v>
      </c>
      <c r="I6926" s="5">
        <v>42988.626388888886</v>
      </c>
      <c r="J6926" s="4">
        <f t="shared" si="534"/>
        <v>2017</v>
      </c>
      <c r="K6926" s="4">
        <f t="shared" si="535"/>
        <v>9</v>
      </c>
      <c r="L6926" s="10">
        <v>4047</v>
      </c>
      <c r="M6926" s="10">
        <v>67.450000000000003</v>
      </c>
      <c r="N6926" s="10">
        <v>4047</v>
      </c>
      <c r="O6926">
        <v>1</v>
      </c>
      <c r="P6926" t="s">
        <v>11400</v>
      </c>
      <c r="Q6926" t="s">
        <v>1970</v>
      </c>
    </row>
    <row r="6927" spans="1:17" ht="15">
      <c r="A6927" t="s">
        <v>29</v>
      </c>
      <c r="B6927" t="s">
        <v>87</v>
      </c>
      <c r="C6927" t="s">
        <v>103</v>
      </c>
      <c r="D6927" t="s">
        <v>1579</v>
      </c>
      <c r="E6927" s="10">
        <v>1</v>
      </c>
      <c r="F6927" t="s">
        <v>1970</v>
      </c>
      <c r="G6927" t="s">
        <v>22</v>
      </c>
      <c r="H6927" s="5">
        <v>42988.687789351854</v>
      </c>
      <c r="I6927" s="5">
        <v>42988.671527777777</v>
      </c>
      <c r="J6927" s="4">
        <f t="shared" si="534"/>
        <v>2017</v>
      </c>
      <c r="K6927" s="4">
        <f t="shared" si="535"/>
        <v>9</v>
      </c>
      <c r="L6927" s="10">
        <v>1405</v>
      </c>
      <c r="M6927" s="10">
        <v>23.416666666666668</v>
      </c>
      <c r="N6927" s="10">
        <v>23.416666666666668</v>
      </c>
      <c r="O6927">
        <v>1</v>
      </c>
      <c r="P6927" t="s">
        <v>11401</v>
      </c>
      <c r="Q6927" t="s">
        <v>1970</v>
      </c>
    </row>
    <row r="6928" spans="1:17" ht="15">
      <c r="A6928" t="s">
        <v>29</v>
      </c>
      <c r="B6928" t="s">
        <v>87</v>
      </c>
      <c r="C6928" t="s">
        <v>103</v>
      </c>
      <c r="D6928" t="s">
        <v>200</v>
      </c>
      <c r="E6928" s="10">
        <v>2508</v>
      </c>
      <c r="F6928" t="s">
        <v>1970</v>
      </c>
      <c r="G6928" s="12"/>
      <c r="H6928" s="5">
        <v>42990.880902777775</v>
      </c>
      <c r="I6928" s="5">
        <v>42988.781944444447</v>
      </c>
      <c r="J6928" s="4">
        <f t="shared" si="534"/>
        <v>2017</v>
      </c>
      <c r="K6928" s="4">
        <f t="shared" si="535"/>
        <v>9</v>
      </c>
      <c r="L6928" s="10">
        <v>181350</v>
      </c>
      <c r="M6928" s="10">
        <v>3022.5</v>
      </c>
      <c r="N6928" s="10">
        <v>7580430</v>
      </c>
      <c r="O6928">
        <v>1</v>
      </c>
      <c r="P6928" t="s">
        <v>11402</v>
      </c>
      <c r="Q6928" t="s">
        <v>1970</v>
      </c>
    </row>
    <row r="6929" spans="1:17" ht="15">
      <c r="A6929" t="s">
        <v>29</v>
      </c>
      <c r="B6929" t="s">
        <v>87</v>
      </c>
      <c r="C6929" t="s">
        <v>103</v>
      </c>
      <c r="D6929" t="s">
        <v>567</v>
      </c>
      <c r="E6929" s="16">
        <v>12</v>
      </c>
      <c r="F6929" t="s">
        <v>1970</v>
      </c>
      <c r="G6929" s="12"/>
      <c r="H6929" s="5">
        <v>42989.814131944448</v>
      </c>
      <c r="I6929" s="7">
        <v>42988.808576388888</v>
      </c>
      <c r="J6929" s="4">
        <f t="shared" si="534"/>
        <v>2017</v>
      </c>
      <c r="K6929" s="4">
        <f t="shared" si="535"/>
        <v>9</v>
      </c>
      <c r="L6929" s="16">
        <v>86880</v>
      </c>
      <c r="M6929" s="10">
        <v>1448</v>
      </c>
      <c r="N6929" s="10">
        <v>17376</v>
      </c>
      <c r="O6929">
        <v>1</v>
      </c>
      <c r="P6929" t="s">
        <v>11403</v>
      </c>
      <c r="Q6929" t="s">
        <v>1970</v>
      </c>
    </row>
    <row r="6930" spans="1:17" ht="15">
      <c r="A6930" t="s">
        <v>29</v>
      </c>
      <c r="B6930" t="s">
        <v>87</v>
      </c>
      <c r="C6930" t="s">
        <v>103</v>
      </c>
      <c r="D6930" t="s">
        <v>11404</v>
      </c>
      <c r="E6930" s="16">
        <v>3</v>
      </c>
      <c r="F6930" t="s">
        <v>1970</v>
      </c>
      <c r="G6930" s="12"/>
      <c r="H6930" s="5">
        <v>42989.813854166663</v>
      </c>
      <c r="I6930" s="7">
        <v>42988.850694444445</v>
      </c>
      <c r="J6930" s="4">
        <f t="shared" si="534"/>
        <v>2017</v>
      </c>
      <c r="K6930" s="4">
        <f t="shared" si="535"/>
        <v>9</v>
      </c>
      <c r="L6930" s="16">
        <v>83217</v>
      </c>
      <c r="M6930" s="10">
        <v>1386.95</v>
      </c>
      <c r="N6930" s="10">
        <v>4160.8500000000004</v>
      </c>
      <c r="O6930">
        <v>1</v>
      </c>
      <c r="P6930" t="s">
        <v>11405</v>
      </c>
      <c r="Q6930" t="s">
        <v>1970</v>
      </c>
    </row>
    <row r="6931" spans="1:17" ht="15">
      <c r="A6931" t="s">
        <v>29</v>
      </c>
      <c r="B6931" t="s">
        <v>87</v>
      </c>
      <c r="C6931" t="s">
        <v>197</v>
      </c>
      <c r="D6931" t="s">
        <v>11406</v>
      </c>
      <c r="E6931" s="10">
        <v>1230</v>
      </c>
      <c r="F6931" t="s">
        <v>1970</v>
      </c>
      <c r="G6931" s="12"/>
      <c r="H6931" s="5">
        <v>42989.844247685185</v>
      </c>
      <c r="I6931" s="5">
        <v>42988.929166666669</v>
      </c>
      <c r="J6931" s="4">
        <f t="shared" si="534"/>
        <v>2017</v>
      </c>
      <c r="K6931" s="4">
        <f t="shared" si="535"/>
        <v>9</v>
      </c>
      <c r="L6931" s="10">
        <v>79063</v>
      </c>
      <c r="M6931" s="10">
        <v>1317.7166666666667</v>
      </c>
      <c r="N6931" s="10">
        <v>1620791.5</v>
      </c>
      <c r="O6931">
        <v>1</v>
      </c>
      <c r="P6931" t="s">
        <v>11407</v>
      </c>
      <c r="Q6931" t="s">
        <v>1970</v>
      </c>
    </row>
    <row r="6932" spans="1:17" ht="15">
      <c r="A6932" t="s">
        <v>29</v>
      </c>
      <c r="B6932" t="s">
        <v>30</v>
      </c>
      <c r="C6932" t="s">
        <v>31</v>
      </c>
      <c r="D6932" t="s">
        <v>2872</v>
      </c>
      <c r="E6932" s="10">
        <v>1318</v>
      </c>
      <c r="F6932" t="s">
        <v>1970</v>
      </c>
      <c r="G6932" s="12"/>
      <c r="H6932" s="5">
        <v>42991.736851851849</v>
      </c>
      <c r="I6932" s="5">
        <v>42988.941666666666</v>
      </c>
      <c r="J6932" s="4">
        <f t="shared" si="534"/>
        <v>2017</v>
      </c>
      <c r="K6932" s="4">
        <f t="shared" si="535"/>
        <v>9</v>
      </c>
      <c r="L6932" s="10">
        <v>241504</v>
      </c>
      <c r="M6932" s="10">
        <v>4025.0666666666666</v>
      </c>
      <c r="N6932" s="10">
        <v>5305037.8666666662</v>
      </c>
      <c r="O6932">
        <v>1</v>
      </c>
      <c r="P6932" t="s">
        <v>11408</v>
      </c>
      <c r="Q6932" t="s">
        <v>1970</v>
      </c>
    </row>
    <row r="6933" spans="1:17" ht="15">
      <c r="A6933" t="s">
        <v>29</v>
      </c>
      <c r="B6933" t="s">
        <v>94</v>
      </c>
      <c r="C6933" t="s">
        <v>174</v>
      </c>
      <c r="D6933" t="s">
        <v>11409</v>
      </c>
      <c r="E6933" s="16">
        <v>1156</v>
      </c>
      <c r="F6933" t="s">
        <v>1970</v>
      </c>
      <c r="G6933" s="12"/>
      <c r="H6933" s="5">
        <v>42989.705393518518</v>
      </c>
      <c r="I6933" s="7">
        <v>42988.947916666664</v>
      </c>
      <c r="J6933" s="4">
        <f t="shared" si="534"/>
        <v>2017</v>
      </c>
      <c r="K6933" s="4">
        <f t="shared" si="535"/>
        <v>9</v>
      </c>
      <c r="L6933" s="16">
        <v>65446</v>
      </c>
      <c r="M6933" s="10">
        <v>1090.7666666666667</v>
      </c>
      <c r="N6933" s="10">
        <v>1260926.2666666666</v>
      </c>
      <c r="O6933">
        <v>1</v>
      </c>
      <c r="P6933" t="s">
        <v>11410</v>
      </c>
      <c r="Q6933" t="s">
        <v>1970</v>
      </c>
    </row>
    <row r="6934" spans="1:17" ht="15">
      <c r="A6934" t="s">
        <v>29</v>
      </c>
      <c r="B6934" t="s">
        <v>94</v>
      </c>
      <c r="C6934" t="s">
        <v>4972</v>
      </c>
      <c r="D6934" t="s">
        <v>541</v>
      </c>
      <c r="E6934" s="16">
        <v>944</v>
      </c>
      <c r="F6934" t="s">
        <v>1970</v>
      </c>
      <c r="G6934" s="12"/>
      <c r="H6934" s="7">
        <v>42989.704861111109</v>
      </c>
      <c r="I6934" s="7">
        <v>42988.947916666664</v>
      </c>
      <c r="J6934" s="4">
        <f t="shared" si="534"/>
        <v>2017</v>
      </c>
      <c r="K6934" s="4">
        <f t="shared" si="535"/>
        <v>9</v>
      </c>
      <c r="L6934" s="16">
        <v>65400</v>
      </c>
      <c r="M6934" s="10">
        <v>1090</v>
      </c>
      <c r="N6934" s="10">
        <v>1028960</v>
      </c>
      <c r="O6934">
        <v>1</v>
      </c>
      <c r="P6934" t="s">
        <v>11411</v>
      </c>
      <c r="Q6934" t="s">
        <v>1970</v>
      </c>
    </row>
    <row r="6935" spans="1:17" ht="15">
      <c r="A6935" t="s">
        <v>29</v>
      </c>
      <c r="B6935" t="s">
        <v>94</v>
      </c>
      <c r="C6935" t="s">
        <v>95</v>
      </c>
      <c r="D6935" t="s">
        <v>1132</v>
      </c>
      <c r="E6935" s="10">
        <v>1843</v>
      </c>
      <c r="F6935" t="s">
        <v>1970</v>
      </c>
      <c r="G6935" s="12"/>
      <c r="H6935" s="5">
        <v>42990.470648148148</v>
      </c>
      <c r="I6935" s="5">
        <v>42989.018750000003</v>
      </c>
      <c r="J6935" s="4">
        <f t="shared" si="534"/>
        <v>2017</v>
      </c>
      <c r="K6935" s="4">
        <f t="shared" si="535"/>
        <v>9</v>
      </c>
      <c r="L6935" s="10">
        <v>125444</v>
      </c>
      <c r="M6935" s="10">
        <v>2090.7333333333331</v>
      </c>
      <c r="N6935" s="10">
        <v>3853221.5333333327</v>
      </c>
      <c r="O6935">
        <v>1</v>
      </c>
      <c r="P6935" t="s">
        <v>11412</v>
      </c>
      <c r="Q6935" t="s">
        <v>1970</v>
      </c>
    </row>
    <row r="6936" spans="1:17" ht="15">
      <c r="A6936" t="s">
        <v>29</v>
      </c>
      <c r="B6936" t="s">
        <v>94</v>
      </c>
      <c r="C6936" t="s">
        <v>174</v>
      </c>
      <c r="D6936" t="s">
        <v>11413</v>
      </c>
      <c r="E6936" s="10">
        <v>147</v>
      </c>
      <c r="F6936" t="s">
        <v>1970</v>
      </c>
      <c r="G6936" s="12"/>
      <c r="H6936" s="5">
        <v>42989.837152777778</v>
      </c>
      <c r="I6936" s="5">
        <v>42989.018750000003</v>
      </c>
      <c r="J6936" s="4">
        <f t="shared" si="534"/>
        <v>2017</v>
      </c>
      <c r="K6936" s="4">
        <f t="shared" si="535"/>
        <v>9</v>
      </c>
      <c r="L6936" s="10">
        <v>70710</v>
      </c>
      <c r="M6936" s="10">
        <v>1178.5</v>
      </c>
      <c r="N6936" s="10">
        <v>173239.5</v>
      </c>
      <c r="O6936">
        <v>1</v>
      </c>
      <c r="P6936" t="s">
        <v>11414</v>
      </c>
      <c r="Q6936" t="s">
        <v>1970</v>
      </c>
    </row>
    <row r="6937" spans="1:17" ht="15">
      <c r="A6937" t="s">
        <v>29</v>
      </c>
      <c r="B6937" t="s">
        <v>94</v>
      </c>
      <c r="C6937" t="s">
        <v>186</v>
      </c>
      <c r="D6937" t="s">
        <v>4862</v>
      </c>
      <c r="E6937" s="10">
        <v>1044</v>
      </c>
      <c r="F6937" t="s">
        <v>1970</v>
      </c>
      <c r="G6937" s="12"/>
      <c r="H6937" s="5">
        <v>42989.647592592592</v>
      </c>
      <c r="I6937" s="5">
        <v>42989.072222222225</v>
      </c>
      <c r="J6937" s="4">
        <f t="shared" si="534"/>
        <v>2017</v>
      </c>
      <c r="K6937" s="4">
        <f t="shared" si="535"/>
        <v>9</v>
      </c>
      <c r="L6937" s="10">
        <v>49712</v>
      </c>
      <c r="M6937" s="10">
        <v>828.5333333333333</v>
      </c>
      <c r="N6937" s="10">
        <v>864988.79999999993</v>
      </c>
      <c r="O6937">
        <v>1</v>
      </c>
      <c r="P6937" t="s">
        <v>11415</v>
      </c>
      <c r="Q6937" t="s">
        <v>1970</v>
      </c>
    </row>
    <row r="6938" spans="1:17" ht="15">
      <c r="A6938" t="s">
        <v>29</v>
      </c>
      <c r="B6938" t="s">
        <v>94</v>
      </c>
      <c r="C6938" t="s">
        <v>156</v>
      </c>
      <c r="D6938" t="s">
        <v>1443</v>
      </c>
      <c r="E6938" s="10">
        <v>547</v>
      </c>
      <c r="F6938" t="s">
        <v>1970</v>
      </c>
      <c r="G6938" s="12"/>
      <c r="H6938" s="5">
        <v>42989.635381944441</v>
      </c>
      <c r="I6938" s="5">
        <v>42989.099999999999</v>
      </c>
      <c r="J6938" s="4">
        <f t="shared" si="534"/>
        <v>2017</v>
      </c>
      <c r="K6938" s="4">
        <f t="shared" si="535"/>
        <v>9</v>
      </c>
      <c r="L6938" s="10">
        <v>46257</v>
      </c>
      <c r="M6938" s="10">
        <v>770.95000000000005</v>
      </c>
      <c r="N6938" s="10">
        <v>421709.65000000002</v>
      </c>
      <c r="O6938">
        <v>1</v>
      </c>
      <c r="P6938" t="s">
        <v>11416</v>
      </c>
      <c r="Q6938" t="s">
        <v>1970</v>
      </c>
    </row>
    <row r="6939" spans="1:17" ht="15">
      <c r="A6939" t="s">
        <v>29</v>
      </c>
      <c r="B6939" t="s">
        <v>30</v>
      </c>
      <c r="C6939" t="s">
        <v>83</v>
      </c>
      <c r="D6939" t="s">
        <v>2131</v>
      </c>
      <c r="E6939" s="10">
        <v>1962</v>
      </c>
      <c r="F6939" t="s">
        <v>1970</v>
      </c>
      <c r="G6939" s="12"/>
      <c r="H6939" s="5">
        <v>42990.724340277775</v>
      </c>
      <c r="I6939" s="5">
        <v>42989.103472222225</v>
      </c>
      <c r="J6939" s="4">
        <f t="shared" si="534"/>
        <v>2017</v>
      </c>
      <c r="K6939" s="4">
        <f t="shared" si="535"/>
        <v>9</v>
      </c>
      <c r="L6939" s="10">
        <v>140043</v>
      </c>
      <c r="M6939" s="10">
        <v>2334.0500000000002</v>
      </c>
      <c r="N6939" s="10">
        <v>4579406.1000000006</v>
      </c>
      <c r="O6939">
        <v>1</v>
      </c>
      <c r="P6939" t="s">
        <v>11417</v>
      </c>
      <c r="Q6939" t="s">
        <v>1970</v>
      </c>
    </row>
    <row r="6940" spans="1:17" ht="15">
      <c r="A6940" t="s">
        <v>29</v>
      </c>
      <c r="B6940" t="s">
        <v>30</v>
      </c>
      <c r="C6940" t="s">
        <v>1912</v>
      </c>
      <c r="D6940" t="s">
        <v>11418</v>
      </c>
      <c r="E6940" s="10">
        <v>903</v>
      </c>
      <c r="F6940" t="s">
        <v>1970</v>
      </c>
      <c r="G6940" s="12"/>
      <c r="H6940" s="5">
        <v>42990.608124999999</v>
      </c>
      <c r="I6940" s="5">
        <v>42989.159722222219</v>
      </c>
      <c r="J6940" s="4">
        <f t="shared" si="534"/>
        <v>2017</v>
      </c>
      <c r="K6940" s="4">
        <f t="shared" si="535"/>
        <v>9</v>
      </c>
      <c r="L6940" s="10">
        <v>125142</v>
      </c>
      <c r="M6940" s="10">
        <v>2085.6999999999998</v>
      </c>
      <c r="N6940" s="10">
        <v>1883387.0999999999</v>
      </c>
      <c r="O6940">
        <v>1</v>
      </c>
      <c r="P6940" t="s">
        <v>11419</v>
      </c>
      <c r="Q6940" t="s">
        <v>1970</v>
      </c>
    </row>
    <row r="6941" spans="1:17" ht="15">
      <c r="A6941" t="s">
        <v>29</v>
      </c>
      <c r="B6941" t="s">
        <v>30</v>
      </c>
      <c r="C6941" t="s">
        <v>171</v>
      </c>
      <c r="D6941" t="s">
        <v>11420</v>
      </c>
      <c r="E6941" s="10">
        <v>1416</v>
      </c>
      <c r="F6941" t="s">
        <v>1970</v>
      </c>
      <c r="G6941" s="12"/>
      <c r="H6941" s="5">
        <v>42991.73709490741</v>
      </c>
      <c r="I6941" s="5">
        <v>42989.335416666669</v>
      </c>
      <c r="J6941" s="4">
        <f t="shared" si="534"/>
        <v>2017</v>
      </c>
      <c r="K6941" s="4">
        <f t="shared" si="535"/>
        <v>9</v>
      </c>
      <c r="L6941" s="10">
        <v>207505</v>
      </c>
      <c r="M6941" s="10">
        <v>3458.4166666666665</v>
      </c>
      <c r="N6941" s="10">
        <v>4897118</v>
      </c>
      <c r="O6941">
        <v>1</v>
      </c>
      <c r="P6941" t="s">
        <v>11421</v>
      </c>
      <c r="Q6941" t="s">
        <v>1970</v>
      </c>
    </row>
    <row r="6942" spans="1:17" ht="15">
      <c r="A6942" t="s">
        <v>29</v>
      </c>
      <c r="B6942" t="s">
        <v>87</v>
      </c>
      <c r="C6942" t="s">
        <v>6484</v>
      </c>
      <c r="D6942" t="s">
        <v>1897</v>
      </c>
      <c r="E6942" s="10">
        <v>295</v>
      </c>
      <c r="F6942" t="s">
        <v>1970</v>
      </c>
      <c r="G6942" s="12"/>
      <c r="H6942" s="5">
        <v>42992.725798611114</v>
      </c>
      <c r="I6942" s="5">
        <v>42989.336805555555</v>
      </c>
      <c r="J6942" s="4">
        <f t="shared" si="534"/>
        <v>2017</v>
      </c>
      <c r="K6942" s="4">
        <f t="shared" si="535"/>
        <v>9</v>
      </c>
      <c r="L6942" s="10">
        <v>292809</v>
      </c>
      <c r="M6942" s="10">
        <v>4880.1499999999996</v>
      </c>
      <c r="N6942" s="10">
        <v>1439644.25</v>
      </c>
      <c r="O6942">
        <v>1</v>
      </c>
      <c r="P6942" t="s">
        <v>11422</v>
      </c>
      <c r="Q6942" t="s">
        <v>1970</v>
      </c>
    </row>
    <row r="6943" spans="1:17" ht="15">
      <c r="A6943" t="s">
        <v>29</v>
      </c>
      <c r="B6943" t="s">
        <v>94</v>
      </c>
      <c r="C6943" t="s">
        <v>4936</v>
      </c>
      <c r="D6943" t="s">
        <v>5069</v>
      </c>
      <c r="E6943" s="10">
        <v>627</v>
      </c>
      <c r="F6943" t="s">
        <v>1970</v>
      </c>
      <c r="G6943" s="12"/>
      <c r="H6943" s="5">
        <v>42989.8121875</v>
      </c>
      <c r="I6943" s="5">
        <v>42989.339583333334</v>
      </c>
      <c r="J6943" s="4">
        <f t="shared" si="534"/>
        <v>2017</v>
      </c>
      <c r="K6943" s="4">
        <f t="shared" si="535"/>
        <v>9</v>
      </c>
      <c r="L6943" s="10">
        <v>40833</v>
      </c>
      <c r="M6943" s="10">
        <v>680.54999999999995</v>
      </c>
      <c r="N6943" s="10">
        <v>426704.84999999998</v>
      </c>
      <c r="O6943">
        <v>1</v>
      </c>
      <c r="P6943" t="s">
        <v>11423</v>
      </c>
      <c r="Q6943" t="s">
        <v>1970</v>
      </c>
    </row>
    <row r="6944" spans="1:17" ht="15">
      <c r="A6944" t="s">
        <v>29</v>
      </c>
      <c r="B6944" t="s">
        <v>94</v>
      </c>
      <c r="C6944" t="s">
        <v>156</v>
      </c>
      <c r="D6944" t="s">
        <v>5144</v>
      </c>
      <c r="E6944" s="10">
        <v>36</v>
      </c>
      <c r="F6944" t="s">
        <v>1970</v>
      </c>
      <c r="G6944" s="12"/>
      <c r="H6944" s="5">
        <v>42989.68005787037</v>
      </c>
      <c r="I6944" s="5">
        <v>42989.635416666664</v>
      </c>
      <c r="J6944" s="4">
        <f t="shared" si="534"/>
        <v>2017</v>
      </c>
      <c r="K6944" s="4">
        <f t="shared" si="535"/>
        <v>9</v>
      </c>
      <c r="L6944" s="10">
        <v>3857</v>
      </c>
      <c r="M6944" s="10">
        <v>64.283333333333331</v>
      </c>
      <c r="N6944" s="10">
        <v>2314.1999999999998</v>
      </c>
      <c r="O6944">
        <v>1</v>
      </c>
      <c r="P6944" t="s">
        <v>11424</v>
      </c>
      <c r="Q6944" t="s">
        <v>1970</v>
      </c>
    </row>
    <row r="6945" spans="1:17" ht="15">
      <c r="A6945" t="s">
        <v>29</v>
      </c>
      <c r="B6945" t="s">
        <v>94</v>
      </c>
      <c r="C6945" t="s">
        <v>156</v>
      </c>
      <c r="D6945" t="s">
        <v>11425</v>
      </c>
      <c r="E6945" s="10">
        <v>243</v>
      </c>
      <c r="F6945" t="s">
        <v>1970</v>
      </c>
      <c r="G6945" s="12"/>
      <c r="H6945" s="5">
        <v>42991.604988425926</v>
      </c>
      <c r="I6945" s="5">
        <v>42989.636111111111</v>
      </c>
      <c r="J6945" s="4">
        <f t="shared" si="534"/>
        <v>2017</v>
      </c>
      <c r="K6945" s="4">
        <f t="shared" si="535"/>
        <v>9</v>
      </c>
      <c r="L6945" s="10">
        <v>170111</v>
      </c>
      <c r="M6945" s="10">
        <v>2835.1833333333334</v>
      </c>
      <c r="N6945" s="10">
        <v>688949.55000000005</v>
      </c>
      <c r="O6945">
        <v>1</v>
      </c>
      <c r="P6945" t="s">
        <v>11426</v>
      </c>
      <c r="Q6945" t="s">
        <v>1970</v>
      </c>
    </row>
    <row r="6946" spans="1:17" ht="15">
      <c r="A6946" t="s">
        <v>29</v>
      </c>
      <c r="B6946" t="s">
        <v>94</v>
      </c>
      <c r="C6946" t="s">
        <v>156</v>
      </c>
      <c r="D6946" t="s">
        <v>4486</v>
      </c>
      <c r="E6946" s="10">
        <v>159</v>
      </c>
      <c r="F6946" t="s">
        <v>1970</v>
      </c>
      <c r="G6946" s="12"/>
      <c r="H6946" s="5">
        <v>42990.877175925925</v>
      </c>
      <c r="I6946" s="5">
        <v>42989.636111111111</v>
      </c>
      <c r="J6946" s="4">
        <f t="shared" si="534"/>
        <v>2017</v>
      </c>
      <c r="K6946" s="4">
        <f t="shared" si="535"/>
        <v>9</v>
      </c>
      <c r="L6946" s="10">
        <v>107228</v>
      </c>
      <c r="M6946" s="10">
        <v>1787.1333333333334</v>
      </c>
      <c r="N6946" s="10">
        <v>284154.20000000001</v>
      </c>
      <c r="O6946">
        <v>1</v>
      </c>
      <c r="P6946" t="s">
        <v>11427</v>
      </c>
      <c r="Q6946" t="s">
        <v>1970</v>
      </c>
    </row>
    <row r="6947" spans="1:17" ht="15">
      <c r="A6947" t="s">
        <v>29</v>
      </c>
      <c r="B6947" t="s">
        <v>94</v>
      </c>
      <c r="C6947" t="s">
        <v>186</v>
      </c>
      <c r="D6947" t="s">
        <v>11428</v>
      </c>
      <c r="E6947" s="10">
        <v>687</v>
      </c>
      <c r="F6947" t="s">
        <v>1970</v>
      </c>
      <c r="G6947" s="12"/>
      <c r="H6947" s="5">
        <v>42991.441643518519</v>
      </c>
      <c r="I6947" s="5">
        <v>42989.650000000001</v>
      </c>
      <c r="J6947" s="4">
        <f t="shared" si="534"/>
        <v>2017</v>
      </c>
      <c r="K6947" s="4">
        <f t="shared" si="535"/>
        <v>9</v>
      </c>
      <c r="L6947" s="10">
        <v>154798</v>
      </c>
      <c r="M6947" s="10">
        <v>2579.9666666666667</v>
      </c>
      <c r="N6947" s="10">
        <v>1772437.1000000001</v>
      </c>
      <c r="O6947">
        <v>1</v>
      </c>
      <c r="P6947" t="s">
        <v>11429</v>
      </c>
      <c r="Q6947" t="s">
        <v>1970</v>
      </c>
    </row>
    <row r="6948" spans="1:17" ht="15">
      <c r="A6948" t="s">
        <v>29</v>
      </c>
      <c r="B6948" t="s">
        <v>94</v>
      </c>
      <c r="C6948" t="s">
        <v>174</v>
      </c>
      <c r="D6948" t="s">
        <v>11430</v>
      </c>
      <c r="E6948" s="10">
        <v>1</v>
      </c>
      <c r="F6948" t="s">
        <v>1970</v>
      </c>
      <c r="G6948" s="12"/>
      <c r="H6948" s="5">
        <v>42992.699837962966</v>
      </c>
      <c r="I6948" s="5">
        <v>42989.837500000001</v>
      </c>
      <c r="J6948" s="4">
        <f t="shared" si="534"/>
        <v>2017</v>
      </c>
      <c r="K6948" s="4">
        <f t="shared" si="535"/>
        <v>9</v>
      </c>
      <c r="L6948" s="10">
        <v>247306</v>
      </c>
      <c r="M6948" s="10">
        <v>4121.7666666666664</v>
      </c>
      <c r="N6948" s="10">
        <v>4121.7666666666664</v>
      </c>
      <c r="O6948">
        <v>1</v>
      </c>
      <c r="P6948" t="s">
        <v>11431</v>
      </c>
      <c r="Q6948" t="s">
        <v>1970</v>
      </c>
    </row>
    <row r="6949" spans="1:17" ht="15">
      <c r="A6949" t="s">
        <v>29</v>
      </c>
      <c r="B6949" t="s">
        <v>94</v>
      </c>
      <c r="C6949" t="s">
        <v>174</v>
      </c>
      <c r="D6949" t="s">
        <v>11432</v>
      </c>
      <c r="E6949" s="10">
        <v>4</v>
      </c>
      <c r="F6949" t="s">
        <v>1970</v>
      </c>
      <c r="G6949" s="12"/>
      <c r="H6949" s="5">
        <v>42992.799780092595</v>
      </c>
      <c r="I6949" s="5">
        <v>42989.838194444441</v>
      </c>
      <c r="J6949" s="4">
        <f t="shared" si="534"/>
        <v>2017</v>
      </c>
      <c r="K6949" s="4">
        <f t="shared" si="535"/>
        <v>9</v>
      </c>
      <c r="L6949" s="10">
        <v>255881</v>
      </c>
      <c r="M6949" s="10">
        <v>4264.6833333333334</v>
      </c>
      <c r="N6949" s="10">
        <v>17058.733333333334</v>
      </c>
      <c r="O6949">
        <v>1</v>
      </c>
      <c r="P6949" t="s">
        <v>11433</v>
      </c>
      <c r="Q6949" t="s">
        <v>1970</v>
      </c>
    </row>
    <row r="6950" spans="1:17" ht="15">
      <c r="A6950" t="s">
        <v>29</v>
      </c>
      <c r="B6950" t="s">
        <v>94</v>
      </c>
      <c r="C6950" t="s">
        <v>174</v>
      </c>
      <c r="D6950" t="s">
        <v>11434</v>
      </c>
      <c r="E6950" s="10">
        <v>1</v>
      </c>
      <c r="F6950" t="s">
        <v>1970</v>
      </c>
      <c r="G6950" s="12"/>
      <c r="H6950" s="5">
        <v>42993.29791666667</v>
      </c>
      <c r="I6950" s="5">
        <v>42989.842361111114</v>
      </c>
      <c r="J6950" s="4">
        <f t="shared" si="534"/>
        <v>2017</v>
      </c>
      <c r="K6950" s="4">
        <f t="shared" si="535"/>
        <v>9</v>
      </c>
      <c r="L6950" s="10">
        <v>298560</v>
      </c>
      <c r="M6950" s="10">
        <v>4976</v>
      </c>
      <c r="N6950" s="10">
        <v>4976</v>
      </c>
      <c r="O6950">
        <v>1</v>
      </c>
      <c r="P6950" t="s">
        <v>11435</v>
      </c>
      <c r="Q6950" t="s">
        <v>1970</v>
      </c>
    </row>
    <row r="6951" spans="1:17" ht="15">
      <c r="A6951" t="s">
        <v>29</v>
      </c>
      <c r="B6951" t="s">
        <v>94</v>
      </c>
      <c r="C6951" t="s">
        <v>4936</v>
      </c>
      <c r="D6951" t="s">
        <v>11436</v>
      </c>
      <c r="E6951" s="10">
        <v>1</v>
      </c>
      <c r="F6951" t="s">
        <v>1970</v>
      </c>
      <c r="G6951" s="12"/>
      <c r="H6951" s="5">
        <v>42992.21875</v>
      </c>
      <c r="I6951" s="5">
        <v>42989.843055555553</v>
      </c>
      <c r="J6951" s="4">
        <f t="shared" si="534"/>
        <v>2017</v>
      </c>
      <c r="K6951" s="4">
        <f t="shared" si="535"/>
        <v>9</v>
      </c>
      <c r="L6951" s="10">
        <v>205260</v>
      </c>
      <c r="M6951" s="10">
        <v>3421</v>
      </c>
      <c r="N6951" s="10">
        <v>3421</v>
      </c>
      <c r="O6951">
        <v>1</v>
      </c>
      <c r="P6951" t="s">
        <v>11437</v>
      </c>
      <c r="Q6951" t="s">
        <v>1970</v>
      </c>
    </row>
    <row r="6952" spans="1:17" ht="15">
      <c r="A6952" t="s">
        <v>29</v>
      </c>
      <c r="B6952" t="s">
        <v>87</v>
      </c>
      <c r="C6952" t="s">
        <v>197</v>
      </c>
      <c r="D6952" t="s">
        <v>187</v>
      </c>
      <c r="E6952" s="10">
        <v>88</v>
      </c>
      <c r="F6952" t="s">
        <v>1970</v>
      </c>
      <c r="G6952" s="12"/>
      <c r="H6952" s="5">
        <v>42991.558263888888</v>
      </c>
      <c r="I6952" s="5">
        <v>42989.844444444447</v>
      </c>
      <c r="J6952" s="4">
        <f t="shared" si="534"/>
        <v>2017</v>
      </c>
      <c r="K6952" s="4">
        <f t="shared" si="535"/>
        <v>9</v>
      </c>
      <c r="L6952" s="10">
        <v>148074</v>
      </c>
      <c r="M6952" s="10">
        <v>2467.9000000000001</v>
      </c>
      <c r="N6952" s="10">
        <v>217175.20000000001</v>
      </c>
      <c r="O6952">
        <v>1</v>
      </c>
      <c r="P6952" t="s">
        <v>11438</v>
      </c>
      <c r="Q6952" t="s">
        <v>1970</v>
      </c>
    </row>
    <row r="6953" spans="1:17" ht="15">
      <c r="A6953" t="s">
        <v>29</v>
      </c>
      <c r="B6953" t="s">
        <v>87</v>
      </c>
      <c r="C6953" t="s">
        <v>197</v>
      </c>
      <c r="D6953" t="s">
        <v>3914</v>
      </c>
      <c r="E6953" s="10">
        <v>36</v>
      </c>
      <c r="F6953" t="s">
        <v>1970</v>
      </c>
      <c r="G6953" s="12"/>
      <c r="H6953" s="5">
        <v>42991.58252314815</v>
      </c>
      <c r="I6953" s="5">
        <v>42989.844444444447</v>
      </c>
      <c r="J6953" s="4">
        <f t="shared" si="534"/>
        <v>2017</v>
      </c>
      <c r="K6953" s="4">
        <f t="shared" si="535"/>
        <v>9</v>
      </c>
      <c r="L6953" s="10">
        <v>150170</v>
      </c>
      <c r="M6953" s="10">
        <v>2502.8333333333335</v>
      </c>
      <c r="N6953" s="10">
        <v>90102</v>
      </c>
      <c r="O6953">
        <v>1</v>
      </c>
      <c r="P6953" t="s">
        <v>11439</v>
      </c>
      <c r="Q6953" t="s">
        <v>1970</v>
      </c>
    </row>
    <row r="6954" spans="1:17" ht="15">
      <c r="A6954" t="s">
        <v>29</v>
      </c>
      <c r="B6954" t="s">
        <v>87</v>
      </c>
      <c r="C6954" t="s">
        <v>197</v>
      </c>
      <c r="D6954" t="s">
        <v>854</v>
      </c>
      <c r="E6954" s="10">
        <v>6</v>
      </c>
      <c r="F6954" t="s">
        <v>1970</v>
      </c>
      <c r="G6954" s="12"/>
      <c r="H6954" s="5">
        <v>42992.865289351852</v>
      </c>
      <c r="I6954" s="5">
        <v>42989.845138888886</v>
      </c>
      <c r="J6954" s="4">
        <f t="shared" si="534"/>
        <v>2017</v>
      </c>
      <c r="K6954" s="4">
        <f t="shared" si="535"/>
        <v>9</v>
      </c>
      <c r="L6954" s="10">
        <v>260941</v>
      </c>
      <c r="M6954" s="10">
        <v>4349.0166666666664</v>
      </c>
      <c r="N6954" s="10">
        <v>26094.099999999999</v>
      </c>
      <c r="O6954">
        <v>1</v>
      </c>
      <c r="P6954" t="s">
        <v>11440</v>
      </c>
      <c r="Q6954" t="s">
        <v>1970</v>
      </c>
    </row>
    <row r="6955" spans="1:17" ht="15">
      <c r="A6955" t="s">
        <v>29</v>
      </c>
      <c r="B6955" t="s">
        <v>87</v>
      </c>
      <c r="C6955" t="s">
        <v>197</v>
      </c>
      <c r="D6955" t="s">
        <v>4819</v>
      </c>
      <c r="E6955" s="10">
        <v>51</v>
      </c>
      <c r="F6955" t="s">
        <v>1970</v>
      </c>
      <c r="G6955" s="12"/>
      <c r="H6955" s="5">
        <v>42992.888483796298</v>
      </c>
      <c r="I6955" s="5">
        <v>42989.845833333333</v>
      </c>
      <c r="J6955" s="4">
        <f t="shared" si="534"/>
        <v>2017</v>
      </c>
      <c r="K6955" s="4">
        <f t="shared" si="535"/>
        <v>9</v>
      </c>
      <c r="L6955" s="10">
        <v>262885</v>
      </c>
      <c r="M6955" s="10">
        <v>4381.416666666667</v>
      </c>
      <c r="N6955" s="10">
        <v>223452.25000000003</v>
      </c>
      <c r="O6955">
        <v>1</v>
      </c>
      <c r="P6955" t="s">
        <v>11441</v>
      </c>
      <c r="Q6955" t="s">
        <v>1970</v>
      </c>
    </row>
    <row r="6956" spans="1:17" ht="15">
      <c r="A6956" t="s">
        <v>29</v>
      </c>
      <c r="B6956" t="s">
        <v>87</v>
      </c>
      <c r="C6956" t="s">
        <v>197</v>
      </c>
      <c r="D6956" t="s">
        <v>1660</v>
      </c>
      <c r="E6956" s="10">
        <v>5</v>
      </c>
      <c r="F6956" t="s">
        <v>1970</v>
      </c>
      <c r="G6956" s="12"/>
      <c r="H6956" s="5">
        <v>42993.225416666668</v>
      </c>
      <c r="I6956" s="5">
        <v>42989.84652777778</v>
      </c>
      <c r="J6956" s="4">
        <f t="shared" si="534"/>
        <v>2017</v>
      </c>
      <c r="K6956" s="4">
        <f t="shared" si="535"/>
        <v>9</v>
      </c>
      <c r="L6956" s="10">
        <v>291936</v>
      </c>
      <c r="M6956" s="10">
        <v>4865.6000000000004</v>
      </c>
      <c r="N6956" s="10">
        <v>24328</v>
      </c>
      <c r="O6956">
        <v>1</v>
      </c>
      <c r="P6956" t="s">
        <v>11442</v>
      </c>
      <c r="Q6956" t="s">
        <v>1970</v>
      </c>
    </row>
    <row r="6957" spans="1:17" ht="15">
      <c r="A6957" t="s">
        <v>29</v>
      </c>
      <c r="B6957" t="s">
        <v>87</v>
      </c>
      <c r="C6957" t="s">
        <v>197</v>
      </c>
      <c r="D6957" t="s">
        <v>5125</v>
      </c>
      <c r="E6957" s="10">
        <v>11</v>
      </c>
      <c r="F6957" t="s">
        <v>1970</v>
      </c>
      <c r="G6957" s="12"/>
      <c r="H6957" s="5">
        <v>42992.462812500002</v>
      </c>
      <c r="I6957" s="5">
        <v>42989.84652777778</v>
      </c>
      <c r="J6957" s="4">
        <f t="shared" si="534"/>
        <v>2017</v>
      </c>
      <c r="K6957" s="4">
        <f t="shared" si="535"/>
        <v>9</v>
      </c>
      <c r="L6957" s="10">
        <v>226047</v>
      </c>
      <c r="M6957" s="10">
        <v>3767.4499999999998</v>
      </c>
      <c r="N6957" s="10">
        <v>41441.949999999997</v>
      </c>
      <c r="O6957">
        <v>1</v>
      </c>
      <c r="P6957" t="s">
        <v>11443</v>
      </c>
      <c r="Q6957" t="s">
        <v>1970</v>
      </c>
    </row>
    <row r="6958" spans="1:17" ht="15">
      <c r="A6958" t="s">
        <v>29</v>
      </c>
      <c r="B6958" t="s">
        <v>87</v>
      </c>
      <c r="C6958" t="s">
        <v>197</v>
      </c>
      <c r="D6958" t="s">
        <v>11444</v>
      </c>
      <c r="E6958" s="10">
        <v>4</v>
      </c>
      <c r="F6958" t="s">
        <v>1970</v>
      </c>
      <c r="G6958" s="12"/>
      <c r="H6958" s="5">
        <v>42992.88113425926</v>
      </c>
      <c r="I6958" s="5">
        <v>42989.847222222219</v>
      </c>
      <c r="J6958" s="4">
        <f t="shared" si="534"/>
        <v>2017</v>
      </c>
      <c r="K6958" s="4">
        <f t="shared" si="535"/>
        <v>9</v>
      </c>
      <c r="L6958" s="10">
        <v>262130</v>
      </c>
      <c r="M6958" s="10">
        <v>4368.833333333333</v>
      </c>
      <c r="N6958" s="10">
        <v>17475.333333333332</v>
      </c>
      <c r="O6958">
        <v>1</v>
      </c>
      <c r="P6958" t="s">
        <v>11445</v>
      </c>
      <c r="Q6958" t="s">
        <v>1970</v>
      </c>
    </row>
    <row r="6959" spans="1:17" ht="15">
      <c r="A6959" t="s">
        <v>29</v>
      </c>
      <c r="B6959" t="s">
        <v>87</v>
      </c>
      <c r="C6959" t="s">
        <v>197</v>
      </c>
      <c r="D6959" t="s">
        <v>2971</v>
      </c>
      <c r="E6959" s="10">
        <v>43</v>
      </c>
      <c r="F6959" t="s">
        <v>1970</v>
      </c>
      <c r="G6959" s="12"/>
      <c r="H6959" s="5">
        <v>42992.40452546296</v>
      </c>
      <c r="I6959" s="5">
        <v>42989.847222222219</v>
      </c>
      <c r="J6959" s="4">
        <f t="shared" si="534"/>
        <v>2017</v>
      </c>
      <c r="K6959" s="4">
        <f t="shared" si="535"/>
        <v>9</v>
      </c>
      <c r="L6959" s="10">
        <v>220951</v>
      </c>
      <c r="M6959" s="10">
        <v>3682.5166666666669</v>
      </c>
      <c r="N6959" s="10">
        <v>158348.21666666667</v>
      </c>
      <c r="O6959">
        <v>1</v>
      </c>
      <c r="P6959" t="s">
        <v>11446</v>
      </c>
      <c r="Q6959" t="s">
        <v>1970</v>
      </c>
    </row>
    <row r="6960" spans="1:17" ht="15">
      <c r="A6960" t="s">
        <v>29</v>
      </c>
      <c r="B6960" t="s">
        <v>87</v>
      </c>
      <c r="C6960" t="s">
        <v>197</v>
      </c>
      <c r="D6960" t="s">
        <v>11447</v>
      </c>
      <c r="E6960" s="10">
        <v>10</v>
      </c>
      <c r="F6960" t="s">
        <v>1970</v>
      </c>
      <c r="G6960" s="12"/>
      <c r="H6960" s="5">
        <v>42992.882557870369</v>
      </c>
      <c r="I6960" s="5">
        <v>42989.847916666666</v>
      </c>
      <c r="J6960" s="4">
        <f t="shared" si="534"/>
        <v>2017</v>
      </c>
      <c r="K6960" s="4">
        <f t="shared" si="535"/>
        <v>9</v>
      </c>
      <c r="L6960" s="10">
        <v>262193</v>
      </c>
      <c r="M6960" s="10">
        <v>4369.8833333333332</v>
      </c>
      <c r="N6960" s="10">
        <v>43698.833333333328</v>
      </c>
      <c r="O6960">
        <v>1</v>
      </c>
      <c r="P6960" t="s">
        <v>11448</v>
      </c>
      <c r="Q6960" t="s">
        <v>1970</v>
      </c>
    </row>
    <row r="6961" spans="1:17" ht="15">
      <c r="A6961" t="s">
        <v>29</v>
      </c>
      <c r="B6961" t="s">
        <v>87</v>
      </c>
      <c r="C6961" t="s">
        <v>197</v>
      </c>
      <c r="D6961" t="s">
        <v>11449</v>
      </c>
      <c r="E6961" s="10">
        <v>1</v>
      </c>
      <c r="F6961" t="s">
        <v>1970</v>
      </c>
      <c r="G6961" s="12"/>
      <c r="H6961" s="5">
        <v>42990.215277777781</v>
      </c>
      <c r="I6961" s="5">
        <v>42989.893750000003</v>
      </c>
      <c r="J6961" s="4">
        <f t="shared" si="534"/>
        <v>2017</v>
      </c>
      <c r="K6961" s="4">
        <f t="shared" si="535"/>
        <v>9</v>
      </c>
      <c r="L6961" s="10">
        <v>27780</v>
      </c>
      <c r="M6961" s="10">
        <v>463</v>
      </c>
      <c r="N6961" s="10">
        <v>463</v>
      </c>
      <c r="O6961">
        <v>1</v>
      </c>
      <c r="P6961" t="s">
        <v>11450</v>
      </c>
      <c r="Q6961" t="s">
        <v>1970</v>
      </c>
    </row>
    <row r="6962" spans="1:17" ht="15">
      <c r="A6962" t="s">
        <v>29</v>
      </c>
      <c r="B6962" t="s">
        <v>94</v>
      </c>
      <c r="C6962" t="s">
        <v>4972</v>
      </c>
      <c r="D6962" t="s">
        <v>11451</v>
      </c>
      <c r="E6962" s="10">
        <v>591</v>
      </c>
      <c r="F6962" t="s">
        <v>1970</v>
      </c>
      <c r="G6962" s="12"/>
      <c r="H6962" s="5">
        <v>42990.630960648145</v>
      </c>
      <c r="I6962" s="5">
        <v>42989.894444444442</v>
      </c>
      <c r="J6962" s="4">
        <f t="shared" si="534"/>
        <v>2017</v>
      </c>
      <c r="K6962" s="4">
        <f t="shared" si="535"/>
        <v>9</v>
      </c>
      <c r="L6962" s="10">
        <v>63635</v>
      </c>
      <c r="M6962" s="10">
        <v>1060.5833333333333</v>
      </c>
      <c r="N6962" s="10">
        <v>626804.75</v>
      </c>
      <c r="O6962">
        <v>1</v>
      </c>
      <c r="P6962" t="s">
        <v>11452</v>
      </c>
      <c r="Q6962" t="s">
        <v>1970</v>
      </c>
    </row>
    <row r="6963" spans="1:17" ht="15">
      <c r="A6963" t="s">
        <v>29</v>
      </c>
      <c r="B6963" t="s">
        <v>94</v>
      </c>
      <c r="C6963" t="s">
        <v>174</v>
      </c>
      <c r="D6963" t="s">
        <v>11453</v>
      </c>
      <c r="E6963" s="10">
        <v>1</v>
      </c>
      <c r="F6963" t="s">
        <v>1970</v>
      </c>
      <c r="G6963" s="12"/>
      <c r="H6963" s="5">
        <v>42992.222222222219</v>
      </c>
      <c r="I6963" s="5">
        <v>42989.900694444441</v>
      </c>
      <c r="J6963" s="4">
        <f t="shared" si="534"/>
        <v>2017</v>
      </c>
      <c r="K6963" s="4">
        <f t="shared" si="535"/>
        <v>9</v>
      </c>
      <c r="L6963" s="10">
        <v>200580</v>
      </c>
      <c r="M6963" s="10">
        <v>3343</v>
      </c>
      <c r="N6963" s="10">
        <v>3343</v>
      </c>
      <c r="O6963">
        <v>1</v>
      </c>
      <c r="P6963" t="s">
        <v>11454</v>
      </c>
      <c r="Q6963" t="s">
        <v>1970</v>
      </c>
    </row>
    <row r="6964" spans="1:17" ht="15">
      <c r="A6964" t="s">
        <v>29</v>
      </c>
      <c r="B6964" t="s">
        <v>94</v>
      </c>
      <c r="C6964" t="s">
        <v>4936</v>
      </c>
      <c r="D6964" t="s">
        <v>11455</v>
      </c>
      <c r="E6964" s="10">
        <v>1</v>
      </c>
      <c r="F6964" t="s">
        <v>1970</v>
      </c>
      <c r="G6964" s="12"/>
      <c r="H6964" s="5">
        <v>42992.218055555553</v>
      </c>
      <c r="I6964" s="5">
        <v>42989.909722222219</v>
      </c>
      <c r="J6964" s="4">
        <f t="shared" si="534"/>
        <v>2017</v>
      </c>
      <c r="K6964" s="4">
        <f t="shared" si="535"/>
        <v>9</v>
      </c>
      <c r="L6964" s="10">
        <v>199440</v>
      </c>
      <c r="M6964" s="10">
        <v>3324</v>
      </c>
      <c r="N6964" s="10">
        <v>3324</v>
      </c>
      <c r="O6964">
        <v>1</v>
      </c>
      <c r="P6964" t="s">
        <v>11456</v>
      </c>
      <c r="Q6964" t="s">
        <v>1970</v>
      </c>
    </row>
    <row r="6965" spans="1:17" ht="15">
      <c r="A6965" t="s">
        <v>29</v>
      </c>
      <c r="B6965" t="s">
        <v>94</v>
      </c>
      <c r="C6965" t="s">
        <v>174</v>
      </c>
      <c r="D6965" t="s">
        <v>11457</v>
      </c>
      <c r="E6965" s="10">
        <v>1</v>
      </c>
      <c r="F6965" t="s">
        <v>1970</v>
      </c>
      <c r="G6965" s="12"/>
      <c r="H6965" s="5">
        <v>42992.22152777778</v>
      </c>
      <c r="I6965" s="5">
        <v>42989.981944444444</v>
      </c>
      <c r="J6965" s="4">
        <f t="shared" si="534"/>
        <v>2017</v>
      </c>
      <c r="K6965" s="4">
        <f t="shared" si="535"/>
        <v>9</v>
      </c>
      <c r="L6965" s="10">
        <v>193500</v>
      </c>
      <c r="M6965" s="10">
        <v>3225</v>
      </c>
      <c r="N6965" s="10">
        <v>3225</v>
      </c>
      <c r="O6965">
        <v>1</v>
      </c>
      <c r="P6965" t="s">
        <v>11458</v>
      </c>
      <c r="Q6965" t="s">
        <v>1970</v>
      </c>
    </row>
    <row r="6966" spans="1:17" ht="15">
      <c r="A6966" t="s">
        <v>29</v>
      </c>
      <c r="B6966" t="s">
        <v>87</v>
      </c>
      <c r="C6966" t="s">
        <v>197</v>
      </c>
      <c r="D6966" t="s">
        <v>11459</v>
      </c>
      <c r="E6966" s="10">
        <v>1</v>
      </c>
      <c r="F6966" t="s">
        <v>1970</v>
      </c>
      <c r="G6966" s="12"/>
      <c r="H6966" s="5">
        <v>42992.222222222219</v>
      </c>
      <c r="I6966" s="5">
        <v>42990.193055555559</v>
      </c>
      <c r="J6966" s="4">
        <f t="shared" si="534"/>
        <v>2017</v>
      </c>
      <c r="K6966" s="4">
        <f t="shared" si="535"/>
        <v>9</v>
      </c>
      <c r="L6966" s="10">
        <v>175320</v>
      </c>
      <c r="M6966" s="10">
        <v>2922</v>
      </c>
      <c r="N6966" s="10">
        <v>2922</v>
      </c>
      <c r="O6966">
        <v>1</v>
      </c>
      <c r="P6966" t="s">
        <v>11460</v>
      </c>
      <c r="Q6966" t="s">
        <v>1970</v>
      </c>
    </row>
    <row r="6967" spans="1:17" ht="15">
      <c r="A6967" t="s">
        <v>29</v>
      </c>
      <c r="B6967" t="s">
        <v>94</v>
      </c>
      <c r="C6967" t="s">
        <v>4936</v>
      </c>
      <c r="D6967" t="s">
        <v>11461</v>
      </c>
      <c r="E6967" s="10">
        <v>1</v>
      </c>
      <c r="F6967" t="s">
        <v>1970</v>
      </c>
      <c r="G6967" s="12"/>
      <c r="H6967" s="5">
        <v>42992.21875</v>
      </c>
      <c r="I6967" s="5">
        <v>42990.448611111111</v>
      </c>
      <c r="J6967" s="4">
        <f t="shared" si="534"/>
        <v>2017</v>
      </c>
      <c r="K6967" s="4">
        <f t="shared" si="535"/>
        <v>9</v>
      </c>
      <c r="L6967" s="10">
        <v>152940</v>
      </c>
      <c r="M6967" s="10">
        <v>2549</v>
      </c>
      <c r="N6967" s="10">
        <v>2549</v>
      </c>
      <c r="O6967">
        <v>1</v>
      </c>
      <c r="P6967" t="s">
        <v>11462</v>
      </c>
      <c r="Q6967" t="s">
        <v>1970</v>
      </c>
    </row>
    <row r="6968" spans="1:17" ht="15">
      <c r="A6968" t="s">
        <v>29</v>
      </c>
      <c r="B6968" t="s">
        <v>94</v>
      </c>
      <c r="C6968" t="s">
        <v>95</v>
      </c>
      <c r="D6968" t="s">
        <v>388</v>
      </c>
      <c r="E6968" s="10">
        <v>56</v>
      </c>
      <c r="F6968" t="s">
        <v>1970</v>
      </c>
      <c r="G6968" s="12"/>
      <c r="H6968" s="5">
        <v>42991.780659722222</v>
      </c>
      <c r="I6968" s="5">
        <v>42990.47152777778</v>
      </c>
      <c r="J6968" s="4">
        <f t="shared" si="534"/>
        <v>2017</v>
      </c>
      <c r="K6968" s="4">
        <f t="shared" si="535"/>
        <v>9</v>
      </c>
      <c r="L6968" s="10">
        <v>113109</v>
      </c>
      <c r="M6968" s="10">
        <v>1885.1500000000001</v>
      </c>
      <c r="N6968" s="10">
        <v>105568.40000000001</v>
      </c>
      <c r="O6968">
        <v>1</v>
      </c>
      <c r="P6968" t="s">
        <v>11463</v>
      </c>
      <c r="Q6968" t="s">
        <v>1970</v>
      </c>
    </row>
    <row r="6969" spans="1:17" ht="15">
      <c r="A6969" t="s">
        <v>29</v>
      </c>
      <c r="B6969" t="s">
        <v>94</v>
      </c>
      <c r="C6969" t="s">
        <v>95</v>
      </c>
      <c r="D6969" t="s">
        <v>3661</v>
      </c>
      <c r="E6969" s="10">
        <v>261</v>
      </c>
      <c r="F6969" t="s">
        <v>1970</v>
      </c>
      <c r="G6969" s="12"/>
      <c r="H6969" s="5">
        <v>42990.833634259259</v>
      </c>
      <c r="I6969" s="5">
        <v>42990.474999999999</v>
      </c>
      <c r="J6969" s="4">
        <f t="shared" si="534"/>
        <v>2017</v>
      </c>
      <c r="K6969" s="4">
        <f t="shared" si="535"/>
        <v>9</v>
      </c>
      <c r="L6969" s="10">
        <v>30986</v>
      </c>
      <c r="M6969" s="10">
        <v>516.43333333333328</v>
      </c>
      <c r="N6969" s="10">
        <v>134789.09999999998</v>
      </c>
      <c r="O6969">
        <v>1</v>
      </c>
      <c r="P6969" t="s">
        <v>11464</v>
      </c>
      <c r="Q6969" t="s">
        <v>1970</v>
      </c>
    </row>
    <row r="6970" spans="1:17" ht="15">
      <c r="A6970" t="s">
        <v>29</v>
      </c>
      <c r="B6970" t="s">
        <v>94</v>
      </c>
      <c r="C6970" t="s">
        <v>95</v>
      </c>
      <c r="D6970" t="s">
        <v>11465</v>
      </c>
      <c r="E6970" s="10">
        <v>17</v>
      </c>
      <c r="F6970" t="s">
        <v>1970</v>
      </c>
      <c r="G6970" s="12"/>
      <c r="H6970" s="5">
        <v>42991.780856481484</v>
      </c>
      <c r="I6970" s="5">
        <v>42990.474999999999</v>
      </c>
      <c r="J6970" s="4">
        <f t="shared" si="534"/>
        <v>2017</v>
      </c>
      <c r="K6970" s="4">
        <f t="shared" si="535"/>
        <v>9</v>
      </c>
      <c r="L6970" s="10">
        <v>112826</v>
      </c>
      <c r="M6970" s="10">
        <v>1880.4333333333334</v>
      </c>
      <c r="N6970" s="10">
        <v>31967.366666666669</v>
      </c>
      <c r="O6970">
        <v>1</v>
      </c>
      <c r="P6970" t="s">
        <v>11466</v>
      </c>
      <c r="Q6970" t="s">
        <v>1970</v>
      </c>
    </row>
    <row r="6971" spans="1:17" ht="15">
      <c r="A6971" t="s">
        <v>29</v>
      </c>
      <c r="B6971" t="s">
        <v>94</v>
      </c>
      <c r="C6971" t="s">
        <v>95</v>
      </c>
      <c r="D6971" t="s">
        <v>2322</v>
      </c>
      <c r="E6971" s="10">
        <v>27</v>
      </c>
      <c r="F6971" t="s">
        <v>1970</v>
      </c>
      <c r="G6971" s="12"/>
      <c r="H6971" s="5">
        <v>42991.860821759263</v>
      </c>
      <c r="I6971" s="5">
        <v>42990.475694444445</v>
      </c>
      <c r="J6971" s="4">
        <f t="shared" si="534"/>
        <v>2017</v>
      </c>
      <c r="K6971" s="4">
        <f t="shared" si="535"/>
        <v>9</v>
      </c>
      <c r="L6971" s="10">
        <v>119675</v>
      </c>
      <c r="M6971" s="10">
        <v>1994.5833333333333</v>
      </c>
      <c r="N6971" s="10">
        <v>53853.75</v>
      </c>
      <c r="O6971">
        <v>1</v>
      </c>
      <c r="P6971" t="s">
        <v>11467</v>
      </c>
      <c r="Q6971" t="s">
        <v>1970</v>
      </c>
    </row>
    <row r="6972" spans="1:17" ht="15">
      <c r="A6972" t="s">
        <v>29</v>
      </c>
      <c r="B6972" t="s">
        <v>94</v>
      </c>
      <c r="C6972" t="s">
        <v>95</v>
      </c>
      <c r="D6972" t="s">
        <v>1532</v>
      </c>
      <c r="E6972" s="10">
        <v>8</v>
      </c>
      <c r="F6972" t="s">
        <v>1970</v>
      </c>
      <c r="G6972" s="12"/>
      <c r="H6972" s="5">
        <v>42991.861550925925</v>
      </c>
      <c r="I6972" s="5">
        <v>42990.487500000003</v>
      </c>
      <c r="J6972" s="4">
        <f t="shared" si="534"/>
        <v>2017</v>
      </c>
      <c r="K6972" s="4">
        <f t="shared" si="535"/>
        <v>9</v>
      </c>
      <c r="L6972" s="10">
        <v>118718</v>
      </c>
      <c r="M6972" s="10">
        <v>1978.6333333333334</v>
      </c>
      <c r="N6972" s="10">
        <v>15829.066666666668</v>
      </c>
      <c r="O6972">
        <v>1</v>
      </c>
      <c r="P6972" t="s">
        <v>11468</v>
      </c>
      <c r="Q6972" t="s">
        <v>1970</v>
      </c>
    </row>
    <row r="6973" spans="1:17" ht="15">
      <c r="A6973" t="s">
        <v>29</v>
      </c>
      <c r="B6973" t="s">
        <v>94</v>
      </c>
      <c r="C6973" t="s">
        <v>95</v>
      </c>
      <c r="D6973" t="s">
        <v>11469</v>
      </c>
      <c r="E6973" s="10">
        <v>5</v>
      </c>
      <c r="F6973" t="s">
        <v>1970</v>
      </c>
      <c r="G6973" s="12"/>
      <c r="H6973" s="5">
        <v>42992.799189814818</v>
      </c>
      <c r="I6973" s="5">
        <v>42990.488194444442</v>
      </c>
      <c r="J6973" s="4">
        <f t="shared" si="534"/>
        <v>2017</v>
      </c>
      <c r="K6973" s="4">
        <f t="shared" si="535"/>
        <v>9</v>
      </c>
      <c r="L6973" s="10">
        <v>199670</v>
      </c>
      <c r="M6973" s="10">
        <v>3327.8333333333335</v>
      </c>
      <c r="N6973" s="10">
        <v>16639.166666666668</v>
      </c>
      <c r="O6973">
        <v>1</v>
      </c>
      <c r="P6973" t="s">
        <v>11470</v>
      </c>
      <c r="Q6973" t="s">
        <v>1970</v>
      </c>
    </row>
    <row r="6974" spans="1:17" ht="15">
      <c r="A6974" t="s">
        <v>29</v>
      </c>
      <c r="B6974" t="s">
        <v>94</v>
      </c>
      <c r="C6974" t="s">
        <v>95</v>
      </c>
      <c r="D6974" t="s">
        <v>11471</v>
      </c>
      <c r="E6974" s="10">
        <v>3</v>
      </c>
      <c r="F6974" t="s">
        <v>1970</v>
      </c>
      <c r="G6974" s="12"/>
      <c r="H6974" s="5">
        <v>42992.701643518521</v>
      </c>
      <c r="I6974" s="5">
        <v>42990.490277777775</v>
      </c>
      <c r="J6974" s="4">
        <f t="shared" si="534"/>
        <v>2017</v>
      </c>
      <c r="K6974" s="4">
        <f t="shared" si="535"/>
        <v>9</v>
      </c>
      <c r="L6974" s="10">
        <v>191062</v>
      </c>
      <c r="M6974" s="10">
        <v>3184.3666666666668</v>
      </c>
      <c r="N6974" s="10">
        <v>9553.1000000000004</v>
      </c>
      <c r="O6974">
        <v>1</v>
      </c>
      <c r="P6974" t="s">
        <v>11472</v>
      </c>
      <c r="Q6974" t="s">
        <v>1970</v>
      </c>
    </row>
    <row r="6975" spans="1:17" ht="15">
      <c r="A6975" t="s">
        <v>29</v>
      </c>
      <c r="B6975" t="s">
        <v>94</v>
      </c>
      <c r="C6975" t="s">
        <v>95</v>
      </c>
      <c r="D6975" t="s">
        <v>1588</v>
      </c>
      <c r="E6975" s="10">
        <v>148</v>
      </c>
      <c r="F6975" t="s">
        <v>1970</v>
      </c>
      <c r="G6975" s="12"/>
      <c r="H6975" s="5">
        <v>42990.832696759258</v>
      </c>
      <c r="I6975" s="5">
        <v>42990.490972222222</v>
      </c>
      <c r="J6975" s="4">
        <f t="shared" si="534"/>
        <v>2017</v>
      </c>
      <c r="K6975" s="4">
        <f t="shared" si="535"/>
        <v>9</v>
      </c>
      <c r="L6975" s="10">
        <v>29525</v>
      </c>
      <c r="M6975" s="10">
        <v>492.08333333333331</v>
      </c>
      <c r="N6975" s="10">
        <v>72828.333333333328</v>
      </c>
      <c r="O6975">
        <v>1</v>
      </c>
      <c r="P6975" t="s">
        <v>11473</v>
      </c>
      <c r="Q6975" t="s">
        <v>1970</v>
      </c>
    </row>
    <row r="6976" spans="1:17" ht="15">
      <c r="A6976" t="s">
        <v>29</v>
      </c>
      <c r="B6976" t="s">
        <v>94</v>
      </c>
      <c r="C6976" t="s">
        <v>95</v>
      </c>
      <c r="D6976" t="s">
        <v>11474</v>
      </c>
      <c r="E6976" s="10">
        <v>3</v>
      </c>
      <c r="F6976" t="s">
        <v>1970</v>
      </c>
      <c r="G6976" s="12"/>
      <c r="H6976" s="5">
        <v>42993.417210648149</v>
      </c>
      <c r="I6976" s="5">
        <v>42990.491666666669</v>
      </c>
      <c r="J6976" s="4">
        <f t="shared" si="534"/>
        <v>2017</v>
      </c>
      <c r="K6976" s="4">
        <f t="shared" si="535"/>
        <v>9</v>
      </c>
      <c r="L6976" s="10">
        <v>252767</v>
      </c>
      <c r="M6976" s="10">
        <v>4212.7833333333338</v>
      </c>
      <c r="N6976" s="10">
        <v>12638.350000000002</v>
      </c>
      <c r="O6976">
        <v>1</v>
      </c>
      <c r="P6976" t="s">
        <v>11475</v>
      </c>
      <c r="Q6976" t="s">
        <v>1970</v>
      </c>
    </row>
    <row r="6977" spans="1:17" ht="15">
      <c r="A6977" t="s">
        <v>29</v>
      </c>
      <c r="B6977" t="s">
        <v>94</v>
      </c>
      <c r="C6977" t="s">
        <v>95</v>
      </c>
      <c r="D6977" t="s">
        <v>11476</v>
      </c>
      <c r="E6977" s="10">
        <v>6</v>
      </c>
      <c r="F6977" t="s">
        <v>1970</v>
      </c>
      <c r="G6977" s="12"/>
      <c r="H6977" s="5">
        <v>42992.870520833334</v>
      </c>
      <c r="I6977" s="5">
        <v>42990.493750000001</v>
      </c>
      <c r="J6977" s="4">
        <f t="shared" si="534"/>
        <v>2017</v>
      </c>
      <c r="K6977" s="4">
        <f t="shared" si="535"/>
        <v>9</v>
      </c>
      <c r="L6977" s="10">
        <v>205353</v>
      </c>
      <c r="M6977" s="10">
        <v>3422.5500000000002</v>
      </c>
      <c r="N6977" s="10">
        <v>20535.300000000003</v>
      </c>
      <c r="O6977">
        <v>1</v>
      </c>
      <c r="P6977" t="s">
        <v>11477</v>
      </c>
      <c r="Q6977" t="s">
        <v>1970</v>
      </c>
    </row>
    <row r="6978" spans="1:17" ht="15">
      <c r="A6978" t="s">
        <v>29</v>
      </c>
      <c r="B6978" t="s">
        <v>94</v>
      </c>
      <c r="C6978" t="s">
        <v>95</v>
      </c>
      <c r="D6978" t="s">
        <v>11478</v>
      </c>
      <c r="E6978" s="10">
        <v>22</v>
      </c>
      <c r="F6978" t="s">
        <v>1970</v>
      </c>
      <c r="G6978" s="12"/>
      <c r="H6978" s="5">
        <v>42992.798750000002</v>
      </c>
      <c r="I6978" s="5">
        <v>42990.495138888888</v>
      </c>
      <c r="J6978" s="4">
        <f t="shared" si="534"/>
        <v>2017</v>
      </c>
      <c r="K6978" s="4">
        <f t="shared" si="535"/>
        <v>9</v>
      </c>
      <c r="L6978" s="10">
        <v>199032</v>
      </c>
      <c r="M6978" s="10">
        <v>3317.1999999999998</v>
      </c>
      <c r="N6978" s="10">
        <v>72978.399999999994</v>
      </c>
      <c r="O6978">
        <v>1</v>
      </c>
      <c r="P6978" t="s">
        <v>11479</v>
      </c>
      <c r="Q6978" t="s">
        <v>1970</v>
      </c>
    </row>
    <row r="6979" spans="1:17" ht="15">
      <c r="A6979" t="s">
        <v>29</v>
      </c>
      <c r="B6979" t="s">
        <v>94</v>
      </c>
      <c r="C6979" t="s">
        <v>95</v>
      </c>
      <c r="D6979" t="s">
        <v>469</v>
      </c>
      <c r="E6979" s="10">
        <v>5</v>
      </c>
      <c r="F6979" t="s">
        <v>1970</v>
      </c>
      <c r="G6979" s="12"/>
      <c r="H6979" s="5">
        <v>42992.867847222224</v>
      </c>
      <c r="I6979" s="5">
        <v>42990.495833333334</v>
      </c>
      <c r="J6979" s="4">
        <f t="shared" si="536" ref="J6979:J7042">YEAR(I6979)</f>
        <v>2017</v>
      </c>
      <c r="K6979" s="4">
        <f t="shared" si="537" ref="K6979:K7042">MONTH(I6979)</f>
        <v>9</v>
      </c>
      <c r="L6979" s="10">
        <v>204942</v>
      </c>
      <c r="M6979" s="10">
        <v>3415.6999999999998</v>
      </c>
      <c r="N6979" s="10">
        <v>17078.5</v>
      </c>
      <c r="O6979">
        <v>1</v>
      </c>
      <c r="P6979" t="s">
        <v>11480</v>
      </c>
      <c r="Q6979" t="s">
        <v>1970</v>
      </c>
    </row>
    <row r="6980" spans="1:17" ht="15">
      <c r="A6980" t="s">
        <v>29</v>
      </c>
      <c r="B6980" t="s">
        <v>94</v>
      </c>
      <c r="C6980" t="s">
        <v>95</v>
      </c>
      <c r="D6980" t="s">
        <v>11481</v>
      </c>
      <c r="E6980" s="10">
        <v>5</v>
      </c>
      <c r="F6980" t="s">
        <v>1970</v>
      </c>
      <c r="G6980" s="12"/>
      <c r="H6980" s="5">
        <v>42992.868009259262</v>
      </c>
      <c r="I6980" s="5">
        <v>42990.497916666667</v>
      </c>
      <c r="J6980" s="4">
        <f t="shared" si="536"/>
        <v>2017</v>
      </c>
      <c r="K6980" s="4">
        <f t="shared" si="537"/>
        <v>9</v>
      </c>
      <c r="L6980" s="10">
        <v>204776</v>
      </c>
      <c r="M6980" s="10">
        <v>3412.9333333333334</v>
      </c>
      <c r="N6980" s="10">
        <v>17064.666666666668</v>
      </c>
      <c r="O6980">
        <v>1</v>
      </c>
      <c r="P6980" t="s">
        <v>11482</v>
      </c>
      <c r="Q6980" t="s">
        <v>1970</v>
      </c>
    </row>
    <row r="6981" spans="1:17" ht="15">
      <c r="A6981" t="s">
        <v>29</v>
      </c>
      <c r="B6981" t="s">
        <v>94</v>
      </c>
      <c r="C6981" t="s">
        <v>95</v>
      </c>
      <c r="D6981" t="s">
        <v>11483</v>
      </c>
      <c r="E6981" s="10">
        <v>1</v>
      </c>
      <c r="F6981" t="s">
        <v>1970</v>
      </c>
      <c r="G6981" s="12"/>
      <c r="H6981" s="5">
        <v>42992.223611111112</v>
      </c>
      <c r="I6981" s="5">
        <v>42990.543749999997</v>
      </c>
      <c r="J6981" s="4">
        <f t="shared" si="536"/>
        <v>2017</v>
      </c>
      <c r="K6981" s="4">
        <f t="shared" si="537"/>
        <v>9</v>
      </c>
      <c r="L6981" s="10">
        <v>145140</v>
      </c>
      <c r="M6981" s="10">
        <v>2419</v>
      </c>
      <c r="N6981" s="10">
        <v>2419</v>
      </c>
      <c r="O6981">
        <v>1</v>
      </c>
      <c r="P6981" t="s">
        <v>11484</v>
      </c>
      <c r="Q6981" t="s">
        <v>1970</v>
      </c>
    </row>
    <row r="6982" spans="1:17" ht="15">
      <c r="A6982" t="s">
        <v>29</v>
      </c>
      <c r="B6982" t="s">
        <v>94</v>
      </c>
      <c r="C6982" t="s">
        <v>95</v>
      </c>
      <c r="D6982" t="s">
        <v>11485</v>
      </c>
      <c r="E6982" s="10">
        <v>1</v>
      </c>
      <c r="F6982" t="s">
        <v>1970</v>
      </c>
      <c r="G6982" s="12"/>
      <c r="H6982" s="5">
        <v>42992.22152777778</v>
      </c>
      <c r="I6982" s="5">
        <v>42990.604861111111</v>
      </c>
      <c r="J6982" s="4">
        <f t="shared" si="536"/>
        <v>2017</v>
      </c>
      <c r="K6982" s="4">
        <f t="shared" si="537"/>
        <v>9</v>
      </c>
      <c r="L6982" s="10">
        <v>139680</v>
      </c>
      <c r="M6982" s="10">
        <v>2328</v>
      </c>
      <c r="N6982" s="10">
        <v>2328</v>
      </c>
      <c r="O6982">
        <v>1</v>
      </c>
      <c r="P6982" t="s">
        <v>11486</v>
      </c>
      <c r="Q6982" t="s">
        <v>1970</v>
      </c>
    </row>
    <row r="6983" spans="1:17" ht="15">
      <c r="A6983" t="s">
        <v>29</v>
      </c>
      <c r="B6983" t="s">
        <v>30</v>
      </c>
      <c r="C6983" t="s">
        <v>1912</v>
      </c>
      <c r="D6983" t="s">
        <v>11487</v>
      </c>
      <c r="E6983" s="10">
        <v>1</v>
      </c>
      <c r="F6983" t="s">
        <v>1970</v>
      </c>
      <c r="G6983" s="12"/>
      <c r="H6983" s="5">
        <v>42993.641076388885</v>
      </c>
      <c r="I6983" s="5">
        <v>42990.609027777777</v>
      </c>
      <c r="J6983" s="4">
        <f t="shared" si="536"/>
        <v>2017</v>
      </c>
      <c r="K6983" s="4">
        <f t="shared" si="537"/>
        <v>9</v>
      </c>
      <c r="L6983" s="10">
        <v>261969</v>
      </c>
      <c r="M6983" s="10">
        <v>4366.1499999999996</v>
      </c>
      <c r="N6983" s="10">
        <v>4366.1499999999996</v>
      </c>
      <c r="O6983">
        <v>1</v>
      </c>
      <c r="P6983" t="s">
        <v>11488</v>
      </c>
      <c r="Q6983" t="s">
        <v>1970</v>
      </c>
    </row>
    <row r="6984" spans="1:17" ht="15">
      <c r="A6984" t="s">
        <v>29</v>
      </c>
      <c r="B6984" t="s">
        <v>94</v>
      </c>
      <c r="C6984" t="s">
        <v>4972</v>
      </c>
      <c r="D6984" t="s">
        <v>11288</v>
      </c>
      <c r="E6984" s="10">
        <v>18</v>
      </c>
      <c r="F6984" t="s">
        <v>1970</v>
      </c>
      <c r="G6984" s="12"/>
      <c r="H6984" s="5">
        <v>42992.386967592596</v>
      </c>
      <c r="I6984" s="5">
        <v>42990.631249999999</v>
      </c>
      <c r="J6984" s="4">
        <f t="shared" si="536"/>
        <v>2017</v>
      </c>
      <c r="K6984" s="4">
        <f t="shared" si="537"/>
        <v>9</v>
      </c>
      <c r="L6984" s="10">
        <v>151694</v>
      </c>
      <c r="M6984" s="10">
        <v>2528.2333333333331</v>
      </c>
      <c r="N6984" s="10">
        <v>45508.199999999997</v>
      </c>
      <c r="O6984">
        <v>1</v>
      </c>
      <c r="P6984" t="s">
        <v>11489</v>
      </c>
      <c r="Q6984" t="s">
        <v>1970</v>
      </c>
    </row>
    <row r="6985" spans="1:17" ht="15">
      <c r="A6985" t="s">
        <v>29</v>
      </c>
      <c r="B6985" t="s">
        <v>94</v>
      </c>
      <c r="C6985" t="s">
        <v>4972</v>
      </c>
      <c r="D6985" t="s">
        <v>545</v>
      </c>
      <c r="E6985" s="10">
        <v>36</v>
      </c>
      <c r="F6985" t="s">
        <v>1970</v>
      </c>
      <c r="G6985" s="12"/>
      <c r="H6985" s="5">
        <v>42992.504328703704</v>
      </c>
      <c r="I6985" s="5">
        <v>42990.631249999999</v>
      </c>
      <c r="J6985" s="4">
        <f t="shared" si="536"/>
        <v>2017</v>
      </c>
      <c r="K6985" s="4">
        <f t="shared" si="537"/>
        <v>9</v>
      </c>
      <c r="L6985" s="10">
        <v>161834</v>
      </c>
      <c r="M6985" s="10">
        <v>2697.2333333333331</v>
      </c>
      <c r="N6985" s="10">
        <v>97100.399999999994</v>
      </c>
      <c r="O6985">
        <v>1</v>
      </c>
      <c r="P6985" t="s">
        <v>11490</v>
      </c>
      <c r="Q6985" t="s">
        <v>1970</v>
      </c>
    </row>
    <row r="6986" spans="1:17" ht="15">
      <c r="A6986" t="s">
        <v>29</v>
      </c>
      <c r="B6986" t="s">
        <v>94</v>
      </c>
      <c r="C6986" t="s">
        <v>4972</v>
      </c>
      <c r="D6986" t="s">
        <v>11491</v>
      </c>
      <c r="E6986" s="10">
        <v>1</v>
      </c>
      <c r="F6986" t="s">
        <v>1970</v>
      </c>
      <c r="G6986" s="12"/>
      <c r="H6986" s="5">
        <v>42991.394143518519</v>
      </c>
      <c r="I6986" s="5">
        <v>42990.631944444445</v>
      </c>
      <c r="J6986" s="4">
        <f t="shared" si="536"/>
        <v>2017</v>
      </c>
      <c r="K6986" s="4">
        <f t="shared" si="537"/>
        <v>9</v>
      </c>
      <c r="L6986" s="10">
        <v>65854</v>
      </c>
      <c r="M6986" s="10">
        <v>1097.5666666666666</v>
      </c>
      <c r="N6986" s="10">
        <v>1097.5666666666666</v>
      </c>
      <c r="O6986">
        <v>1</v>
      </c>
      <c r="P6986" t="s">
        <v>11492</v>
      </c>
      <c r="Q6986" t="s">
        <v>1970</v>
      </c>
    </row>
    <row r="6987" spans="1:17" ht="15">
      <c r="A6987" t="s">
        <v>29</v>
      </c>
      <c r="B6987" t="s">
        <v>94</v>
      </c>
      <c r="C6987" t="s">
        <v>4972</v>
      </c>
      <c r="D6987" t="s">
        <v>3772</v>
      </c>
      <c r="E6987" s="10">
        <v>16</v>
      </c>
      <c r="F6987" t="s">
        <v>1970</v>
      </c>
      <c r="G6987" s="12"/>
      <c r="H6987" s="5">
        <v>42992.452002314814</v>
      </c>
      <c r="I6987" s="5">
        <v>42990.631944444445</v>
      </c>
      <c r="J6987" s="4">
        <f t="shared" si="536"/>
        <v>2017</v>
      </c>
      <c r="K6987" s="4">
        <f t="shared" si="537"/>
        <v>9</v>
      </c>
      <c r="L6987" s="10">
        <v>157253</v>
      </c>
      <c r="M6987" s="10">
        <v>2620.8833333333332</v>
      </c>
      <c r="N6987" s="10">
        <v>41934.133333333331</v>
      </c>
      <c r="O6987">
        <v>1</v>
      </c>
      <c r="P6987" t="s">
        <v>11493</v>
      </c>
      <c r="Q6987" t="s">
        <v>1970</v>
      </c>
    </row>
    <row r="6988" spans="1:17" ht="15">
      <c r="A6988" t="s">
        <v>29</v>
      </c>
      <c r="B6988" t="s">
        <v>94</v>
      </c>
      <c r="C6988" t="s">
        <v>4972</v>
      </c>
      <c r="D6988" t="s">
        <v>1691</v>
      </c>
      <c r="E6988" s="10">
        <v>89</v>
      </c>
      <c r="F6988" t="s">
        <v>1970</v>
      </c>
      <c r="G6988" s="12"/>
      <c r="H6988" s="5">
        <v>42991.470023148147</v>
      </c>
      <c r="I6988" s="5">
        <v>42990.632638888892</v>
      </c>
      <c r="J6988" s="4">
        <f t="shared" si="536"/>
        <v>2017</v>
      </c>
      <c r="K6988" s="4">
        <f t="shared" si="537"/>
        <v>9</v>
      </c>
      <c r="L6988" s="10">
        <v>72350</v>
      </c>
      <c r="M6988" s="10">
        <v>1205.8333333333333</v>
      </c>
      <c r="N6988" s="10">
        <v>107319.16666666666</v>
      </c>
      <c r="O6988">
        <v>1</v>
      </c>
      <c r="P6988" t="s">
        <v>11494</v>
      </c>
      <c r="Q6988" t="s">
        <v>1970</v>
      </c>
    </row>
    <row r="6989" spans="1:17" ht="15">
      <c r="A6989" t="s">
        <v>29</v>
      </c>
      <c r="B6989" t="s">
        <v>94</v>
      </c>
      <c r="C6989" t="s">
        <v>4972</v>
      </c>
      <c r="D6989" t="s">
        <v>11495</v>
      </c>
      <c r="E6989" s="10">
        <v>33</v>
      </c>
      <c r="F6989" t="s">
        <v>1970</v>
      </c>
      <c r="G6989" s="12"/>
      <c r="H6989" s="5">
        <v>42992.483263888891</v>
      </c>
      <c r="I6989" s="5">
        <v>42990.632638888892</v>
      </c>
      <c r="J6989" s="4">
        <f t="shared" si="536"/>
        <v>2017</v>
      </c>
      <c r="K6989" s="4">
        <f t="shared" si="537"/>
        <v>9</v>
      </c>
      <c r="L6989" s="10">
        <v>159894</v>
      </c>
      <c r="M6989" s="10">
        <v>2664.9000000000001</v>
      </c>
      <c r="N6989" s="10">
        <v>87941.699999999997</v>
      </c>
      <c r="O6989">
        <v>1</v>
      </c>
      <c r="P6989" t="s">
        <v>11496</v>
      </c>
      <c r="Q6989" t="s">
        <v>1970</v>
      </c>
    </row>
    <row r="6990" spans="1:17" ht="15">
      <c r="A6990" t="s">
        <v>29</v>
      </c>
      <c r="B6990" t="s">
        <v>94</v>
      </c>
      <c r="C6990" t="s">
        <v>95</v>
      </c>
      <c r="D6990" t="s">
        <v>11497</v>
      </c>
      <c r="E6990" s="10">
        <v>1</v>
      </c>
      <c r="F6990" t="s">
        <v>1970</v>
      </c>
      <c r="G6990" s="12"/>
      <c r="H6990" s="5">
        <v>42992.868055555555</v>
      </c>
      <c r="I6990" s="5">
        <v>42990.673611111109</v>
      </c>
      <c r="J6990" s="4">
        <f t="shared" si="536"/>
        <v>2017</v>
      </c>
      <c r="K6990" s="4">
        <f t="shared" si="537"/>
        <v>9</v>
      </c>
      <c r="L6990" s="10">
        <v>189600</v>
      </c>
      <c r="M6990" s="10">
        <v>3160</v>
      </c>
      <c r="N6990" s="10">
        <v>3160</v>
      </c>
      <c r="O6990">
        <v>1</v>
      </c>
      <c r="P6990" t="s">
        <v>11498</v>
      </c>
      <c r="Q6990" t="s">
        <v>1970</v>
      </c>
    </row>
    <row r="6991" spans="1:17" ht="15">
      <c r="A6991" t="s">
        <v>29</v>
      </c>
      <c r="B6991" t="s">
        <v>30</v>
      </c>
      <c r="C6991" t="s">
        <v>83</v>
      </c>
      <c r="D6991" t="s">
        <v>11499</v>
      </c>
      <c r="E6991" s="10">
        <v>125</v>
      </c>
      <c r="F6991" t="s">
        <v>1970</v>
      </c>
      <c r="G6991" s="12"/>
      <c r="H6991" s="5">
        <v>42991.835185185184</v>
      </c>
      <c r="I6991" s="5">
        <v>42990.724999999999</v>
      </c>
      <c r="J6991" s="4">
        <f t="shared" si="536"/>
        <v>2017</v>
      </c>
      <c r="K6991" s="4">
        <f t="shared" si="537"/>
        <v>9</v>
      </c>
      <c r="L6991" s="10">
        <v>95920</v>
      </c>
      <c r="M6991" s="10">
        <v>1598.6666666666667</v>
      </c>
      <c r="N6991" s="10">
        <v>199833.33333333334</v>
      </c>
      <c r="O6991">
        <v>1</v>
      </c>
      <c r="P6991" t="s">
        <v>11500</v>
      </c>
      <c r="Q6991" t="s">
        <v>1970</v>
      </c>
    </row>
    <row r="6992" spans="1:17" ht="15">
      <c r="A6992" t="s">
        <v>29</v>
      </c>
      <c r="B6992" t="s">
        <v>30</v>
      </c>
      <c r="C6992" t="s">
        <v>83</v>
      </c>
      <c r="D6992" t="s">
        <v>11501</v>
      </c>
      <c r="E6992" s="10">
        <v>9</v>
      </c>
      <c r="F6992" t="s">
        <v>1970</v>
      </c>
      <c r="G6992" s="12"/>
      <c r="H6992" s="5">
        <v>42991.875162037039</v>
      </c>
      <c r="I6992" s="5">
        <v>42990.727083333331</v>
      </c>
      <c r="J6992" s="4">
        <f t="shared" si="536"/>
        <v>2017</v>
      </c>
      <c r="K6992" s="4">
        <f t="shared" si="537"/>
        <v>9</v>
      </c>
      <c r="L6992" s="10">
        <v>99194</v>
      </c>
      <c r="M6992" s="10">
        <v>1653.2333333333333</v>
      </c>
      <c r="N6992" s="10">
        <v>14879.1</v>
      </c>
      <c r="O6992">
        <v>1</v>
      </c>
      <c r="P6992" t="s">
        <v>11502</v>
      </c>
      <c r="Q6992" t="s">
        <v>1970</v>
      </c>
    </row>
    <row r="6993" spans="1:17" ht="15">
      <c r="A6993" t="s">
        <v>29</v>
      </c>
      <c r="B6993" t="s">
        <v>30</v>
      </c>
      <c r="C6993" t="s">
        <v>83</v>
      </c>
      <c r="D6993" t="s">
        <v>6231</v>
      </c>
      <c r="E6993" s="10">
        <v>11</v>
      </c>
      <c r="F6993" t="s">
        <v>1970</v>
      </c>
      <c r="G6993" s="12"/>
      <c r="H6993" s="5">
        <v>42992.738009259258</v>
      </c>
      <c r="I6993" s="5">
        <v>42990.727777777778</v>
      </c>
      <c r="J6993" s="4">
        <f t="shared" si="536"/>
        <v>2017</v>
      </c>
      <c r="K6993" s="4">
        <f t="shared" si="537"/>
        <v>9</v>
      </c>
      <c r="L6993" s="10">
        <v>173684</v>
      </c>
      <c r="M6993" s="10">
        <v>2894.7333333333331</v>
      </c>
      <c r="N6993" s="10">
        <v>31842.066666666666</v>
      </c>
      <c r="O6993">
        <v>1</v>
      </c>
      <c r="P6993" t="s">
        <v>11503</v>
      </c>
      <c r="Q6993" t="s">
        <v>1970</v>
      </c>
    </row>
    <row r="6994" spans="1:17" ht="15">
      <c r="A6994" t="s">
        <v>29</v>
      </c>
      <c r="B6994" t="s">
        <v>30</v>
      </c>
      <c r="C6994" t="s">
        <v>83</v>
      </c>
      <c r="D6994" t="s">
        <v>11504</v>
      </c>
      <c r="E6994" s="10">
        <v>7</v>
      </c>
      <c r="F6994" t="s">
        <v>1970</v>
      </c>
      <c r="G6994" s="12"/>
      <c r="H6994" s="5">
        <v>42991.874965277777</v>
      </c>
      <c r="I6994" s="5">
        <v>42990.727777777778</v>
      </c>
      <c r="J6994" s="4">
        <f t="shared" si="536"/>
        <v>2017</v>
      </c>
      <c r="K6994" s="4">
        <f t="shared" si="537"/>
        <v>9</v>
      </c>
      <c r="L6994" s="10">
        <v>99117</v>
      </c>
      <c r="M6994" s="10">
        <v>1651.95</v>
      </c>
      <c r="N6994" s="10">
        <v>11563.65</v>
      </c>
      <c r="O6994">
        <v>1</v>
      </c>
      <c r="P6994" t="s">
        <v>11505</v>
      </c>
      <c r="Q6994" t="s">
        <v>1970</v>
      </c>
    </row>
    <row r="6995" spans="1:17" ht="15">
      <c r="A6995" t="s">
        <v>29</v>
      </c>
      <c r="B6995" t="s">
        <v>30</v>
      </c>
      <c r="C6995" t="s">
        <v>83</v>
      </c>
      <c r="D6995" t="s">
        <v>11506</v>
      </c>
      <c r="E6995" s="10">
        <v>6</v>
      </c>
      <c r="F6995" t="s">
        <v>1970</v>
      </c>
      <c r="G6995" s="12"/>
      <c r="H6995" s="5">
        <v>42992.800486111111</v>
      </c>
      <c r="I6995" s="5">
        <v>42990.727777777778</v>
      </c>
      <c r="J6995" s="4">
        <f t="shared" si="536"/>
        <v>2017</v>
      </c>
      <c r="K6995" s="4">
        <f t="shared" si="537"/>
        <v>9</v>
      </c>
      <c r="L6995" s="10">
        <v>179082</v>
      </c>
      <c r="M6995" s="10">
        <v>2984.6999999999998</v>
      </c>
      <c r="N6995" s="10">
        <v>17908.199999999997</v>
      </c>
      <c r="O6995">
        <v>1</v>
      </c>
      <c r="P6995" t="s">
        <v>11505</v>
      </c>
      <c r="Q6995" t="s">
        <v>1970</v>
      </c>
    </row>
    <row r="6996" spans="1:17" ht="15">
      <c r="A6996" t="s">
        <v>29</v>
      </c>
      <c r="B6996" t="s">
        <v>30</v>
      </c>
      <c r="C6996" t="s">
        <v>83</v>
      </c>
      <c r="D6996" t="s">
        <v>84</v>
      </c>
      <c r="E6996" s="10">
        <v>164</v>
      </c>
      <c r="F6996" t="s">
        <v>1970</v>
      </c>
      <c r="G6996" s="12"/>
      <c r="H6996" s="5">
        <v>42991.874351851853</v>
      </c>
      <c r="I6996" s="5">
        <v>42990.728472222225</v>
      </c>
      <c r="J6996" s="4">
        <f t="shared" si="536"/>
        <v>2017</v>
      </c>
      <c r="K6996" s="4">
        <f t="shared" si="537"/>
        <v>9</v>
      </c>
      <c r="L6996" s="10">
        <v>99004</v>
      </c>
      <c r="M6996" s="10">
        <v>1650.0666666666666</v>
      </c>
      <c r="N6996" s="10">
        <v>270610.93333333335</v>
      </c>
      <c r="O6996">
        <v>1</v>
      </c>
      <c r="P6996" t="s">
        <v>11507</v>
      </c>
      <c r="Q6996" t="s">
        <v>1970</v>
      </c>
    </row>
    <row r="6997" spans="1:17" ht="15">
      <c r="A6997" t="s">
        <v>29</v>
      </c>
      <c r="B6997" t="s">
        <v>30</v>
      </c>
      <c r="C6997" t="s">
        <v>83</v>
      </c>
      <c r="D6997" t="s">
        <v>110</v>
      </c>
      <c r="E6997" s="10">
        <v>40</v>
      </c>
      <c r="F6997" t="s">
        <v>1970</v>
      </c>
      <c r="G6997" s="12"/>
      <c r="H6997" s="5">
        <v>42991.875775462962</v>
      </c>
      <c r="I6997" s="5">
        <v>42990.728472222225</v>
      </c>
      <c r="J6997" s="4">
        <f t="shared" si="536"/>
        <v>2017</v>
      </c>
      <c r="K6997" s="4">
        <f t="shared" si="537"/>
        <v>9</v>
      </c>
      <c r="L6997" s="10">
        <v>99127</v>
      </c>
      <c r="M6997" s="10">
        <v>1652.1166666666666</v>
      </c>
      <c r="N6997" s="10">
        <v>66084.666666666657</v>
      </c>
      <c r="O6997">
        <v>1</v>
      </c>
      <c r="P6997" t="s">
        <v>11508</v>
      </c>
      <c r="Q6997" t="s">
        <v>1970</v>
      </c>
    </row>
    <row r="6998" spans="1:17" ht="15">
      <c r="A6998" t="s">
        <v>29</v>
      </c>
      <c r="B6998" t="s">
        <v>30</v>
      </c>
      <c r="C6998" t="s">
        <v>83</v>
      </c>
      <c r="D6998" t="s">
        <v>5371</v>
      </c>
      <c r="E6998" s="10">
        <v>50</v>
      </c>
      <c r="F6998" t="s">
        <v>1970</v>
      </c>
      <c r="G6998" s="12"/>
      <c r="H6998" s="5">
        <v>42990.834791666668</v>
      </c>
      <c r="I6998" s="5">
        <v>42990.728472222225</v>
      </c>
      <c r="J6998" s="4">
        <f t="shared" si="536"/>
        <v>2017</v>
      </c>
      <c r="K6998" s="4">
        <f t="shared" si="537"/>
        <v>9</v>
      </c>
      <c r="L6998" s="10">
        <v>9186</v>
      </c>
      <c r="M6998" s="10">
        <v>153.09999999999999</v>
      </c>
      <c r="N6998" s="10">
        <v>7655</v>
      </c>
      <c r="O6998">
        <v>1</v>
      </c>
      <c r="P6998" t="s">
        <v>11509</v>
      </c>
      <c r="Q6998" t="s">
        <v>1970</v>
      </c>
    </row>
    <row r="6999" spans="1:17" ht="15">
      <c r="A6999" t="s">
        <v>29</v>
      </c>
      <c r="B6999" t="s">
        <v>30</v>
      </c>
      <c r="C6999" t="s">
        <v>83</v>
      </c>
      <c r="D6999" t="s">
        <v>1028</v>
      </c>
      <c r="E6999" s="10">
        <v>55</v>
      </c>
      <c r="F6999" t="s">
        <v>1970</v>
      </c>
      <c r="G6999" s="12"/>
      <c r="H6999" s="5">
        <v>42992.690613425926</v>
      </c>
      <c r="I6999" s="5">
        <v>42990.729166666664</v>
      </c>
      <c r="J6999" s="4">
        <f t="shared" si="536"/>
        <v>2017</v>
      </c>
      <c r="K6999" s="4">
        <f t="shared" si="537"/>
        <v>9</v>
      </c>
      <c r="L6999" s="10">
        <v>169469</v>
      </c>
      <c r="M6999" s="10">
        <v>2824.4833333333331</v>
      </c>
      <c r="N6999" s="10">
        <v>155346.58333333331</v>
      </c>
      <c r="O6999">
        <v>1</v>
      </c>
      <c r="P6999" t="s">
        <v>11510</v>
      </c>
      <c r="Q6999" t="s">
        <v>1970</v>
      </c>
    </row>
    <row r="7000" spans="1:17" ht="15">
      <c r="A7000" t="s">
        <v>29</v>
      </c>
      <c r="B7000" t="s">
        <v>30</v>
      </c>
      <c r="C7000" t="s">
        <v>83</v>
      </c>
      <c r="D7000" t="s">
        <v>1905</v>
      </c>
      <c r="E7000" s="10">
        <v>7</v>
      </c>
      <c r="F7000" t="s">
        <v>1970</v>
      </c>
      <c r="G7000" s="12"/>
      <c r="H7000" s="5">
        <v>42992.691689814812</v>
      </c>
      <c r="I7000" s="5">
        <v>42990.729166666664</v>
      </c>
      <c r="J7000" s="4">
        <f t="shared" si="536"/>
        <v>2017</v>
      </c>
      <c r="K7000" s="4">
        <f t="shared" si="537"/>
        <v>9</v>
      </c>
      <c r="L7000" s="10">
        <v>169562</v>
      </c>
      <c r="M7000" s="10">
        <v>2826.0333333333333</v>
      </c>
      <c r="N7000" s="10">
        <v>19782.233333333334</v>
      </c>
      <c r="O7000">
        <v>1</v>
      </c>
      <c r="P7000" t="s">
        <v>11511</v>
      </c>
      <c r="Q7000" t="s">
        <v>1970</v>
      </c>
    </row>
    <row r="7001" spans="1:17" ht="15">
      <c r="A7001" t="s">
        <v>29</v>
      </c>
      <c r="B7001" t="s">
        <v>30</v>
      </c>
      <c r="C7001" t="s">
        <v>83</v>
      </c>
      <c r="D7001" t="s">
        <v>491</v>
      </c>
      <c r="E7001" s="10">
        <v>106</v>
      </c>
      <c r="F7001" t="s">
        <v>1970</v>
      </c>
      <c r="G7001" s="12"/>
      <c r="H7001" s="5">
        <v>42992.398449074077</v>
      </c>
      <c r="I7001" s="5">
        <v>42990.729861111111</v>
      </c>
      <c r="J7001" s="4">
        <f t="shared" si="536"/>
        <v>2017</v>
      </c>
      <c r="K7001" s="4">
        <f t="shared" si="537"/>
        <v>9</v>
      </c>
      <c r="L7001" s="10">
        <v>144166</v>
      </c>
      <c r="M7001" s="10">
        <v>2402.7666666666669</v>
      </c>
      <c r="N7001" s="10">
        <v>254693.26666666669</v>
      </c>
      <c r="O7001">
        <v>1</v>
      </c>
      <c r="P7001" t="s">
        <v>11512</v>
      </c>
      <c r="Q7001" t="s">
        <v>1970</v>
      </c>
    </row>
    <row r="7002" spans="1:17" ht="15">
      <c r="A7002" t="s">
        <v>29</v>
      </c>
      <c r="B7002" t="s">
        <v>30</v>
      </c>
      <c r="C7002" t="s">
        <v>83</v>
      </c>
      <c r="D7002" t="s">
        <v>1465</v>
      </c>
      <c r="E7002" s="10">
        <v>24</v>
      </c>
      <c r="F7002" t="s">
        <v>1970</v>
      </c>
      <c r="G7002" s="12"/>
      <c r="H7002" s="5">
        <v>42992.634826388887</v>
      </c>
      <c r="I7002" s="5">
        <v>42990.729861111111</v>
      </c>
      <c r="J7002" s="4">
        <f t="shared" si="536"/>
        <v>2017</v>
      </c>
      <c r="K7002" s="4">
        <f t="shared" si="537"/>
        <v>9</v>
      </c>
      <c r="L7002" s="10">
        <v>164589</v>
      </c>
      <c r="M7002" s="10">
        <v>2743.1500000000001</v>
      </c>
      <c r="N7002" s="10">
        <v>65835.600000000006</v>
      </c>
      <c r="O7002">
        <v>1</v>
      </c>
      <c r="P7002" t="s">
        <v>11513</v>
      </c>
      <c r="Q7002" t="s">
        <v>1970</v>
      </c>
    </row>
    <row r="7003" spans="1:17" ht="15">
      <c r="A7003" t="s">
        <v>29</v>
      </c>
      <c r="B7003" t="s">
        <v>94</v>
      </c>
      <c r="C7003" t="s">
        <v>95</v>
      </c>
      <c r="D7003" t="s">
        <v>11514</v>
      </c>
      <c r="E7003" s="10">
        <v>1</v>
      </c>
      <c r="F7003" t="s">
        <v>1970</v>
      </c>
      <c r="G7003" s="12"/>
      <c r="H7003" s="5">
        <v>42993.230555555558</v>
      </c>
      <c r="I7003" s="5">
        <v>42990.729861111111</v>
      </c>
      <c r="J7003" s="4">
        <f t="shared" si="536"/>
        <v>2017</v>
      </c>
      <c r="K7003" s="4">
        <f t="shared" si="537"/>
        <v>9</v>
      </c>
      <c r="L7003" s="10">
        <v>216060</v>
      </c>
      <c r="M7003" s="10">
        <v>3601</v>
      </c>
      <c r="N7003" s="10">
        <v>3601</v>
      </c>
      <c r="O7003">
        <v>1</v>
      </c>
      <c r="P7003" t="s">
        <v>11515</v>
      </c>
      <c r="Q7003" t="s">
        <v>1970</v>
      </c>
    </row>
    <row r="7004" spans="1:17" ht="15">
      <c r="A7004" t="s">
        <v>29</v>
      </c>
      <c r="B7004" t="s">
        <v>94</v>
      </c>
      <c r="C7004" t="s">
        <v>95</v>
      </c>
      <c r="D7004" t="s">
        <v>11516</v>
      </c>
      <c r="E7004" s="10">
        <v>1</v>
      </c>
      <c r="F7004" t="s">
        <v>1970</v>
      </c>
      <c r="G7004" s="12"/>
      <c r="H7004" s="5">
        <v>42992.868055555555</v>
      </c>
      <c r="I7004" s="5">
        <v>42990.804166666669</v>
      </c>
      <c r="J7004" s="4">
        <f t="shared" si="536"/>
        <v>2017</v>
      </c>
      <c r="K7004" s="4">
        <f t="shared" si="537"/>
        <v>9</v>
      </c>
      <c r="L7004" s="10">
        <v>178320</v>
      </c>
      <c r="M7004" s="10">
        <v>2972</v>
      </c>
      <c r="N7004" s="10">
        <v>2972</v>
      </c>
      <c r="O7004">
        <v>1</v>
      </c>
      <c r="P7004" t="s">
        <v>11517</v>
      </c>
      <c r="Q7004" t="s">
        <v>1970</v>
      </c>
    </row>
    <row r="7005" spans="1:17" ht="15">
      <c r="A7005" t="s">
        <v>29</v>
      </c>
      <c r="B7005" t="s">
        <v>94</v>
      </c>
      <c r="C7005" t="s">
        <v>95</v>
      </c>
      <c r="D7005" t="s">
        <v>11518</v>
      </c>
      <c r="E7005" s="10">
        <v>42</v>
      </c>
      <c r="F7005" t="s">
        <v>1970</v>
      </c>
      <c r="G7005" s="12"/>
      <c r="H7005" s="5">
        <v>42991.860520833332</v>
      </c>
      <c r="I7005" s="5">
        <v>42990.834027777775</v>
      </c>
      <c r="J7005" s="4">
        <f t="shared" si="536"/>
        <v>2017</v>
      </c>
      <c r="K7005" s="4">
        <f t="shared" si="537"/>
        <v>9</v>
      </c>
      <c r="L7005" s="10">
        <v>88689</v>
      </c>
      <c r="M7005" s="10">
        <v>1478.1500000000001</v>
      </c>
      <c r="N7005" s="10">
        <v>62082.300000000003</v>
      </c>
      <c r="O7005">
        <v>1</v>
      </c>
      <c r="P7005" t="s">
        <v>11519</v>
      </c>
      <c r="Q7005" t="s">
        <v>1970</v>
      </c>
    </row>
    <row r="7006" spans="1:17" ht="15">
      <c r="A7006" t="s">
        <v>29</v>
      </c>
      <c r="B7006" t="s">
        <v>94</v>
      </c>
      <c r="C7006" t="s">
        <v>156</v>
      </c>
      <c r="D7006" t="s">
        <v>11520</v>
      </c>
      <c r="E7006" s="10">
        <v>16</v>
      </c>
      <c r="F7006" t="s">
        <v>1970</v>
      </c>
      <c r="G7006" s="12"/>
      <c r="H7006" s="5">
        <v>42991.604710648149</v>
      </c>
      <c r="I7006" s="5">
        <v>42990.87777777778</v>
      </c>
      <c r="J7006" s="4">
        <f t="shared" si="536"/>
        <v>2017</v>
      </c>
      <c r="K7006" s="4">
        <f t="shared" si="537"/>
        <v>9</v>
      </c>
      <c r="L7006" s="10">
        <v>62807</v>
      </c>
      <c r="M7006" s="10">
        <v>1046.7833333333333</v>
      </c>
      <c r="N7006" s="10">
        <v>16748.533333333333</v>
      </c>
      <c r="O7006">
        <v>1</v>
      </c>
      <c r="P7006" t="s">
        <v>11521</v>
      </c>
      <c r="Q7006" t="s">
        <v>1970</v>
      </c>
    </row>
    <row r="7007" spans="1:17" ht="15">
      <c r="A7007" t="s">
        <v>29</v>
      </c>
      <c r="B7007" t="s">
        <v>94</v>
      </c>
      <c r="C7007" t="s">
        <v>156</v>
      </c>
      <c r="D7007" t="s">
        <v>5401</v>
      </c>
      <c r="E7007" s="10">
        <v>2</v>
      </c>
      <c r="F7007" t="s">
        <v>1970</v>
      </c>
      <c r="G7007" s="12"/>
      <c r="H7007" s="5">
        <v>42991.604884259257</v>
      </c>
      <c r="I7007" s="5">
        <v>42990.879166666666</v>
      </c>
      <c r="J7007" s="4">
        <f t="shared" si="536"/>
        <v>2017</v>
      </c>
      <c r="K7007" s="4">
        <f t="shared" si="537"/>
        <v>9</v>
      </c>
      <c r="L7007" s="10">
        <v>62702</v>
      </c>
      <c r="M7007" s="10">
        <v>1045.0333333333333</v>
      </c>
      <c r="N7007" s="10">
        <v>2090.0666666666666</v>
      </c>
      <c r="O7007">
        <v>1</v>
      </c>
      <c r="P7007" t="s">
        <v>11522</v>
      </c>
      <c r="Q7007" t="s">
        <v>1970</v>
      </c>
    </row>
    <row r="7008" spans="1:17" ht="15">
      <c r="A7008" t="s">
        <v>29</v>
      </c>
      <c r="B7008" t="s">
        <v>87</v>
      </c>
      <c r="C7008" t="s">
        <v>103</v>
      </c>
      <c r="D7008" t="s">
        <v>11523</v>
      </c>
      <c r="E7008" s="10">
        <v>9</v>
      </c>
      <c r="F7008" t="s">
        <v>1970</v>
      </c>
      <c r="G7008" s="12"/>
      <c r="H7008" s="5">
        <v>42991.325196759259</v>
      </c>
      <c r="I7008" s="5">
        <v>42990.881249999999</v>
      </c>
      <c r="J7008" s="4">
        <f t="shared" si="536"/>
        <v>2017</v>
      </c>
      <c r="K7008" s="4">
        <f t="shared" si="537"/>
        <v>9</v>
      </c>
      <c r="L7008" s="10">
        <v>38357</v>
      </c>
      <c r="M7008" s="10">
        <v>639.2833333333333</v>
      </c>
      <c r="N7008" s="10">
        <v>5753.5499999999993</v>
      </c>
      <c r="O7008">
        <v>1</v>
      </c>
      <c r="P7008" t="s">
        <v>11524</v>
      </c>
      <c r="Q7008" t="s">
        <v>1970</v>
      </c>
    </row>
    <row r="7009" spans="1:17" ht="15">
      <c r="A7009" t="s">
        <v>29</v>
      </c>
      <c r="B7009" t="s">
        <v>87</v>
      </c>
      <c r="C7009" t="s">
        <v>103</v>
      </c>
      <c r="D7009" t="s">
        <v>11525</v>
      </c>
      <c r="E7009" s="10">
        <v>9</v>
      </c>
      <c r="F7009" t="s">
        <v>1970</v>
      </c>
      <c r="G7009" s="12"/>
      <c r="H7009" s="5">
        <v>42991.782268518517</v>
      </c>
      <c r="I7009" s="5">
        <v>42990.881249999999</v>
      </c>
      <c r="J7009" s="4">
        <f t="shared" si="536"/>
        <v>2017</v>
      </c>
      <c r="K7009" s="4">
        <f t="shared" si="537"/>
        <v>9</v>
      </c>
      <c r="L7009" s="10">
        <v>77848</v>
      </c>
      <c r="M7009" s="10">
        <v>1297.4666666666667</v>
      </c>
      <c r="N7009" s="10">
        <v>11677.200000000001</v>
      </c>
      <c r="O7009">
        <v>1</v>
      </c>
      <c r="P7009" t="s">
        <v>11526</v>
      </c>
      <c r="Q7009" t="s">
        <v>1970</v>
      </c>
    </row>
    <row r="7010" spans="1:17" ht="15">
      <c r="A7010" t="s">
        <v>29</v>
      </c>
      <c r="B7010" t="s">
        <v>87</v>
      </c>
      <c r="C7010" t="s">
        <v>103</v>
      </c>
      <c r="D7010" t="s">
        <v>167</v>
      </c>
      <c r="E7010" s="10">
        <v>5</v>
      </c>
      <c r="F7010" t="s">
        <v>1970</v>
      </c>
      <c r="G7010" s="12"/>
      <c r="H7010" s="5">
        <v>42991.373611111114</v>
      </c>
      <c r="I7010" s="5">
        <v>42990.881944444445</v>
      </c>
      <c r="J7010" s="4">
        <f t="shared" si="536"/>
        <v>2017</v>
      </c>
      <c r="K7010" s="4">
        <f t="shared" si="537"/>
        <v>9</v>
      </c>
      <c r="L7010" s="10">
        <v>42480</v>
      </c>
      <c r="M7010" s="10">
        <v>708</v>
      </c>
      <c r="N7010" s="10">
        <v>3540</v>
      </c>
      <c r="O7010">
        <v>1</v>
      </c>
      <c r="P7010" t="s">
        <v>11527</v>
      </c>
      <c r="Q7010" t="s">
        <v>1970</v>
      </c>
    </row>
    <row r="7011" spans="1:17" ht="15">
      <c r="A7011" t="s">
        <v>29</v>
      </c>
      <c r="B7011" t="s">
        <v>87</v>
      </c>
      <c r="C7011" t="s">
        <v>103</v>
      </c>
      <c r="D7011" t="s">
        <v>11101</v>
      </c>
      <c r="E7011" s="10">
        <v>33</v>
      </c>
      <c r="F7011" t="s">
        <v>1970</v>
      </c>
      <c r="G7011" s="12"/>
      <c r="H7011" s="5">
        <v>42991.37395833333</v>
      </c>
      <c r="I7011" s="5">
        <v>42990.881944444445</v>
      </c>
      <c r="J7011" s="4">
        <f t="shared" si="536"/>
        <v>2017</v>
      </c>
      <c r="K7011" s="4">
        <f t="shared" si="537"/>
        <v>9</v>
      </c>
      <c r="L7011" s="10">
        <v>42510</v>
      </c>
      <c r="M7011" s="10">
        <v>708.5</v>
      </c>
      <c r="N7011" s="10">
        <v>23380.5</v>
      </c>
      <c r="O7011">
        <v>1</v>
      </c>
      <c r="P7011" t="s">
        <v>11528</v>
      </c>
      <c r="Q7011" t="s">
        <v>1970</v>
      </c>
    </row>
    <row r="7012" spans="1:17" ht="15">
      <c r="A7012" t="s">
        <v>29</v>
      </c>
      <c r="B7012" t="s">
        <v>87</v>
      </c>
      <c r="C7012" t="s">
        <v>103</v>
      </c>
      <c r="D7012" t="s">
        <v>1793</v>
      </c>
      <c r="E7012" s="10">
        <v>41</v>
      </c>
      <c r="F7012" t="s">
        <v>1970</v>
      </c>
      <c r="G7012" s="12"/>
      <c r="H7012" s="5">
        <v>42991.762384259258</v>
      </c>
      <c r="I7012" s="5">
        <v>42990.882638888892</v>
      </c>
      <c r="J7012" s="4">
        <f t="shared" si="536"/>
        <v>2017</v>
      </c>
      <c r="K7012" s="4">
        <f t="shared" si="537"/>
        <v>9</v>
      </c>
      <c r="L7012" s="10">
        <v>76010</v>
      </c>
      <c r="M7012" s="10">
        <v>1266.8333333333333</v>
      </c>
      <c r="N7012" s="10">
        <v>51940.166666666664</v>
      </c>
      <c r="O7012">
        <v>1</v>
      </c>
      <c r="P7012" t="s">
        <v>11529</v>
      </c>
      <c r="Q7012" t="s">
        <v>1970</v>
      </c>
    </row>
    <row r="7013" spans="1:17" ht="15">
      <c r="A7013" t="s">
        <v>29</v>
      </c>
      <c r="B7013" t="s">
        <v>87</v>
      </c>
      <c r="C7013" t="s">
        <v>103</v>
      </c>
      <c r="D7013" t="s">
        <v>11530</v>
      </c>
      <c r="E7013" s="10">
        <v>80</v>
      </c>
      <c r="F7013" t="s">
        <v>1970</v>
      </c>
      <c r="G7013" s="12"/>
      <c r="H7013" s="5">
        <v>42991.762546296297</v>
      </c>
      <c r="I7013" s="5">
        <v>42990.882638888892</v>
      </c>
      <c r="J7013" s="4">
        <f t="shared" si="536"/>
        <v>2017</v>
      </c>
      <c r="K7013" s="4">
        <f t="shared" si="537"/>
        <v>9</v>
      </c>
      <c r="L7013" s="10">
        <v>76024</v>
      </c>
      <c r="M7013" s="10">
        <v>1267.0666666666666</v>
      </c>
      <c r="N7013" s="10">
        <v>101365.33333333333</v>
      </c>
      <c r="O7013">
        <v>1</v>
      </c>
      <c r="P7013" t="s">
        <v>11531</v>
      </c>
      <c r="Q7013" t="s">
        <v>1970</v>
      </c>
    </row>
    <row r="7014" spans="1:17" ht="15">
      <c r="A7014" t="s">
        <v>29</v>
      </c>
      <c r="B7014" t="s">
        <v>87</v>
      </c>
      <c r="C7014" t="s">
        <v>103</v>
      </c>
      <c r="D7014" t="s">
        <v>2106</v>
      </c>
      <c r="E7014" s="10">
        <v>22</v>
      </c>
      <c r="F7014" t="s">
        <v>1970</v>
      </c>
      <c r="G7014" s="12"/>
      <c r="H7014" s="5">
        <v>42991.392916666664</v>
      </c>
      <c r="I7014" s="5">
        <v>42990.882638888892</v>
      </c>
      <c r="J7014" s="4">
        <f t="shared" si="536"/>
        <v>2017</v>
      </c>
      <c r="K7014" s="4">
        <f t="shared" si="537"/>
        <v>9</v>
      </c>
      <c r="L7014" s="10">
        <v>44088</v>
      </c>
      <c r="M7014" s="10">
        <v>734.79999999999995</v>
      </c>
      <c r="N7014" s="10">
        <v>16165.599999999999</v>
      </c>
      <c r="O7014">
        <v>1</v>
      </c>
      <c r="P7014" t="s">
        <v>11532</v>
      </c>
      <c r="Q7014" t="s">
        <v>1970</v>
      </c>
    </row>
    <row r="7015" spans="1:17" ht="15">
      <c r="A7015" t="s">
        <v>29</v>
      </c>
      <c r="B7015" t="s">
        <v>87</v>
      </c>
      <c r="C7015" t="s">
        <v>103</v>
      </c>
      <c r="D7015" t="s">
        <v>11533</v>
      </c>
      <c r="E7015" s="10">
        <v>26</v>
      </c>
      <c r="F7015" t="s">
        <v>1970</v>
      </c>
      <c r="G7015" s="12"/>
      <c r="H7015" s="5">
        <v>42992.373923611114</v>
      </c>
      <c r="I7015" s="5">
        <v>42990.883333333331</v>
      </c>
      <c r="J7015" s="4">
        <f t="shared" si="536"/>
        <v>2017</v>
      </c>
      <c r="K7015" s="4">
        <f t="shared" si="537"/>
        <v>9</v>
      </c>
      <c r="L7015" s="10">
        <v>128787</v>
      </c>
      <c r="M7015" s="10">
        <v>2146.4499999999998</v>
      </c>
      <c r="N7015" s="10">
        <v>55807.699999999997</v>
      </c>
      <c r="O7015">
        <v>1</v>
      </c>
      <c r="P7015" t="s">
        <v>11534</v>
      </c>
      <c r="Q7015" t="s">
        <v>1970</v>
      </c>
    </row>
    <row r="7016" spans="1:17" ht="15">
      <c r="A7016" t="s">
        <v>29</v>
      </c>
      <c r="B7016" t="s">
        <v>87</v>
      </c>
      <c r="C7016" t="s">
        <v>103</v>
      </c>
      <c r="D7016" t="s">
        <v>11535</v>
      </c>
      <c r="E7016" s="10">
        <v>1</v>
      </c>
      <c r="F7016" t="s">
        <v>1970</v>
      </c>
      <c r="G7016" s="12"/>
      <c r="H7016" s="5">
        <v>42991.641296296293</v>
      </c>
      <c r="I7016" s="5">
        <v>42990.883333333331</v>
      </c>
      <c r="J7016" s="4">
        <f t="shared" si="536"/>
        <v>2017</v>
      </c>
      <c r="K7016" s="4">
        <f t="shared" si="537"/>
        <v>9</v>
      </c>
      <c r="L7016" s="10">
        <v>65488</v>
      </c>
      <c r="M7016" s="10">
        <v>1091.4666666666667</v>
      </c>
      <c r="N7016" s="10">
        <v>1091.4666666666667</v>
      </c>
      <c r="O7016">
        <v>1</v>
      </c>
      <c r="P7016" t="s">
        <v>11536</v>
      </c>
      <c r="Q7016" t="s">
        <v>1970</v>
      </c>
    </row>
    <row r="7017" spans="1:17" ht="15">
      <c r="A7017" t="s">
        <v>29</v>
      </c>
      <c r="B7017" t="s">
        <v>87</v>
      </c>
      <c r="C7017" t="s">
        <v>103</v>
      </c>
      <c r="D7017" t="s">
        <v>11537</v>
      </c>
      <c r="E7017" s="10">
        <v>6</v>
      </c>
      <c r="F7017" t="s">
        <v>1970</v>
      </c>
      <c r="G7017" s="12"/>
      <c r="H7017" s="5">
        <v>42992.774571759262</v>
      </c>
      <c r="I7017" s="5">
        <v>42990.883333333331</v>
      </c>
      <c r="J7017" s="4">
        <f t="shared" si="536"/>
        <v>2017</v>
      </c>
      <c r="K7017" s="4">
        <f t="shared" si="537"/>
        <v>9</v>
      </c>
      <c r="L7017" s="10">
        <v>163403</v>
      </c>
      <c r="M7017" s="10">
        <v>2723.3833333333332</v>
      </c>
      <c r="N7017" s="10">
        <v>16340.299999999999</v>
      </c>
      <c r="O7017">
        <v>1</v>
      </c>
      <c r="P7017" t="s">
        <v>11538</v>
      </c>
      <c r="Q7017" t="s">
        <v>1970</v>
      </c>
    </row>
    <row r="7018" spans="1:17" ht="15">
      <c r="A7018" t="s">
        <v>29</v>
      </c>
      <c r="B7018" t="s">
        <v>87</v>
      </c>
      <c r="C7018" t="s">
        <v>103</v>
      </c>
      <c r="D7018" t="s">
        <v>3736</v>
      </c>
      <c r="E7018" s="10">
        <v>150</v>
      </c>
      <c r="F7018" t="s">
        <v>1970</v>
      </c>
      <c r="G7018" s="12"/>
      <c r="H7018" s="5">
        <v>42991.761736111112</v>
      </c>
      <c r="I7018" s="5">
        <v>42990.884027777778</v>
      </c>
      <c r="J7018" s="4">
        <f t="shared" si="536"/>
        <v>2017</v>
      </c>
      <c r="K7018" s="4">
        <f t="shared" si="537"/>
        <v>9</v>
      </c>
      <c r="L7018" s="10">
        <v>75834</v>
      </c>
      <c r="M7018" s="10">
        <v>1263.9000000000001</v>
      </c>
      <c r="N7018" s="10">
        <v>189585</v>
      </c>
      <c r="O7018">
        <v>1</v>
      </c>
      <c r="P7018" t="s">
        <v>11539</v>
      </c>
      <c r="Q7018" t="s">
        <v>1970</v>
      </c>
    </row>
    <row r="7019" spans="1:17" ht="15">
      <c r="A7019" t="s">
        <v>29</v>
      </c>
      <c r="B7019" t="s">
        <v>87</v>
      </c>
      <c r="C7019" t="s">
        <v>103</v>
      </c>
      <c r="D7019" t="s">
        <v>11540</v>
      </c>
      <c r="E7019" s="10">
        <v>4</v>
      </c>
      <c r="F7019" t="s">
        <v>1970</v>
      </c>
      <c r="G7019" s="12"/>
      <c r="H7019" s="5">
        <v>42992.782002314816</v>
      </c>
      <c r="I7019" s="5">
        <v>42990.884027777778</v>
      </c>
      <c r="J7019" s="4">
        <f t="shared" si="536"/>
        <v>2017</v>
      </c>
      <c r="K7019" s="4">
        <f t="shared" si="537"/>
        <v>9</v>
      </c>
      <c r="L7019" s="10">
        <v>163985</v>
      </c>
      <c r="M7019" s="10">
        <v>2733.0833333333335</v>
      </c>
      <c r="N7019" s="10">
        <v>10932.333333333334</v>
      </c>
      <c r="O7019">
        <v>1</v>
      </c>
      <c r="P7019" t="s">
        <v>11541</v>
      </c>
      <c r="Q7019" t="s">
        <v>1970</v>
      </c>
    </row>
    <row r="7020" spans="1:17" ht="15">
      <c r="A7020" t="s">
        <v>29</v>
      </c>
      <c r="B7020" t="s">
        <v>87</v>
      </c>
      <c r="C7020" t="s">
        <v>103</v>
      </c>
      <c r="D7020" t="s">
        <v>11542</v>
      </c>
      <c r="E7020" s="10">
        <v>564</v>
      </c>
      <c r="F7020" t="s">
        <v>1970</v>
      </c>
      <c r="G7020" s="12"/>
      <c r="H7020" s="5">
        <v>42991.492696759262</v>
      </c>
      <c r="I7020" s="5">
        <v>42990.884722222225</v>
      </c>
      <c r="J7020" s="4">
        <f t="shared" si="536"/>
        <v>2017</v>
      </c>
      <c r="K7020" s="4">
        <f t="shared" si="537"/>
        <v>9</v>
      </c>
      <c r="L7020" s="10">
        <v>52529</v>
      </c>
      <c r="M7020" s="10">
        <v>875.48333333333335</v>
      </c>
      <c r="N7020" s="10">
        <v>493772.60000000003</v>
      </c>
      <c r="O7020">
        <v>1</v>
      </c>
      <c r="P7020" t="s">
        <v>11543</v>
      </c>
      <c r="Q7020" t="s">
        <v>1970</v>
      </c>
    </row>
    <row r="7021" spans="1:17" ht="15">
      <c r="A7021" t="s">
        <v>29</v>
      </c>
      <c r="B7021" t="s">
        <v>87</v>
      </c>
      <c r="C7021" t="s">
        <v>103</v>
      </c>
      <c r="D7021" t="s">
        <v>11544</v>
      </c>
      <c r="E7021" s="10">
        <v>563</v>
      </c>
      <c r="F7021" t="s">
        <v>1970</v>
      </c>
      <c r="G7021" s="12"/>
      <c r="H7021" s="5">
        <v>42991.546666666669</v>
      </c>
      <c r="I7021" s="5">
        <v>42990.885416666664</v>
      </c>
      <c r="J7021" s="4">
        <f t="shared" si="536"/>
        <v>2017</v>
      </c>
      <c r="K7021" s="4">
        <f t="shared" si="537"/>
        <v>9</v>
      </c>
      <c r="L7021" s="10">
        <v>57132</v>
      </c>
      <c r="M7021" s="10">
        <v>952.20000000000005</v>
      </c>
      <c r="N7021" s="10">
        <v>536088.59999999998</v>
      </c>
      <c r="O7021">
        <v>1</v>
      </c>
      <c r="P7021" t="s">
        <v>11545</v>
      </c>
      <c r="Q7021" t="s">
        <v>1970</v>
      </c>
    </row>
    <row r="7022" spans="1:17" ht="15">
      <c r="A7022" t="s">
        <v>29</v>
      </c>
      <c r="B7022" t="s">
        <v>87</v>
      </c>
      <c r="C7022" t="s">
        <v>103</v>
      </c>
      <c r="D7022" t="s">
        <v>11223</v>
      </c>
      <c r="E7022" s="10">
        <v>4</v>
      </c>
      <c r="F7022" t="s">
        <v>1970</v>
      </c>
      <c r="G7022" s="12"/>
      <c r="H7022" s="5">
        <v>42992.781030092592</v>
      </c>
      <c r="I7022" s="5">
        <v>42991.325196759259</v>
      </c>
      <c r="J7022" s="4">
        <f t="shared" si="536"/>
        <v>2017</v>
      </c>
      <c r="K7022" s="4">
        <f t="shared" si="537"/>
        <v>9</v>
      </c>
      <c r="L7022" s="10">
        <v>125784</v>
      </c>
      <c r="M7022" s="10">
        <v>2096.4000000000001</v>
      </c>
      <c r="N7022" s="10">
        <v>8385.6000000000004</v>
      </c>
      <c r="O7022">
        <v>1</v>
      </c>
      <c r="P7022" t="s">
        <v>11546</v>
      </c>
      <c r="Q7022" t="s">
        <v>1970</v>
      </c>
    </row>
    <row r="7023" spans="1:17" ht="15">
      <c r="A7023" t="s">
        <v>29</v>
      </c>
      <c r="B7023" t="s">
        <v>87</v>
      </c>
      <c r="C7023" t="s">
        <v>103</v>
      </c>
      <c r="D7023" t="s">
        <v>11547</v>
      </c>
      <c r="E7023" s="10">
        <v>1</v>
      </c>
      <c r="F7023" t="s">
        <v>1970</v>
      </c>
      <c r="G7023" s="12"/>
      <c r="H7023" s="5">
        <v>42993.376886574071</v>
      </c>
      <c r="I7023" s="5">
        <v>42991.580555555556</v>
      </c>
      <c r="J7023" s="4">
        <f t="shared" si="536"/>
        <v>2017</v>
      </c>
      <c r="K7023" s="4">
        <f t="shared" si="537"/>
        <v>9</v>
      </c>
      <c r="L7023" s="10">
        <v>155203</v>
      </c>
      <c r="M7023" s="10">
        <v>2586.7166666666667</v>
      </c>
      <c r="N7023" s="10">
        <v>2586.7166666666667</v>
      </c>
      <c r="O7023">
        <v>1</v>
      </c>
      <c r="P7023" t="s">
        <v>11548</v>
      </c>
      <c r="Q7023" t="s">
        <v>1970</v>
      </c>
    </row>
    <row r="7024" spans="1:17" ht="15">
      <c r="A7024" t="s">
        <v>29</v>
      </c>
      <c r="B7024" t="s">
        <v>87</v>
      </c>
      <c r="C7024" t="s">
        <v>197</v>
      </c>
      <c r="D7024" t="s">
        <v>8004</v>
      </c>
      <c r="E7024" s="10">
        <v>1</v>
      </c>
      <c r="F7024" t="s">
        <v>1970</v>
      </c>
      <c r="G7024" s="12"/>
      <c r="H7024" s="5">
        <v>42993.376736111109</v>
      </c>
      <c r="I7024" s="5">
        <v>42991.674305555556</v>
      </c>
      <c r="J7024" s="4">
        <f t="shared" si="536"/>
        <v>2017</v>
      </c>
      <c r="K7024" s="4">
        <f t="shared" si="537"/>
        <v>9</v>
      </c>
      <c r="L7024" s="10">
        <v>147090</v>
      </c>
      <c r="M7024" s="10">
        <v>2451.5</v>
      </c>
      <c r="N7024" s="10">
        <v>2451.5</v>
      </c>
      <c r="O7024">
        <v>1</v>
      </c>
      <c r="P7024" t="s">
        <v>11549</v>
      </c>
      <c r="Q7024" t="s">
        <v>1970</v>
      </c>
    </row>
    <row r="7025" spans="1:17" ht="15">
      <c r="A7025" t="s">
        <v>29</v>
      </c>
      <c r="B7025" t="s">
        <v>87</v>
      </c>
      <c r="C7025" t="s">
        <v>103</v>
      </c>
      <c r="D7025" t="s">
        <v>3736</v>
      </c>
      <c r="E7025" s="10">
        <v>150</v>
      </c>
      <c r="F7025" t="s">
        <v>1970</v>
      </c>
      <c r="G7025" s="12"/>
      <c r="H7025" s="5">
        <v>42992.878993055558</v>
      </c>
      <c r="I7025" s="5">
        <v>42991.825694444444</v>
      </c>
      <c r="J7025" s="4">
        <f t="shared" si="536"/>
        <v>2017</v>
      </c>
      <c r="K7025" s="4">
        <f t="shared" si="537"/>
        <v>9</v>
      </c>
      <c r="L7025" s="10">
        <v>91005</v>
      </c>
      <c r="M7025" s="10">
        <v>1516.75</v>
      </c>
      <c r="N7025" s="10">
        <v>227512.5</v>
      </c>
      <c r="O7025">
        <v>1</v>
      </c>
      <c r="P7025" t="s">
        <v>11550</v>
      </c>
      <c r="Q7025" t="s">
        <v>1970</v>
      </c>
    </row>
    <row r="7026" spans="1:17" ht="15">
      <c r="A7026" t="s">
        <v>29</v>
      </c>
      <c r="B7026" t="s">
        <v>87</v>
      </c>
      <c r="C7026" t="s">
        <v>103</v>
      </c>
      <c r="D7026" t="s">
        <v>11551</v>
      </c>
      <c r="E7026" s="10">
        <v>108</v>
      </c>
      <c r="F7026" t="s">
        <v>1970</v>
      </c>
      <c r="G7026" s="12"/>
      <c r="H7026" s="5">
        <v>42992.722951388889</v>
      </c>
      <c r="I7026" s="5">
        <v>42991.859027777777</v>
      </c>
      <c r="J7026" s="4">
        <f t="shared" si="536"/>
        <v>2017</v>
      </c>
      <c r="K7026" s="4">
        <f t="shared" si="537"/>
        <v>9</v>
      </c>
      <c r="L7026" s="10">
        <v>74643</v>
      </c>
      <c r="M7026" s="10">
        <v>1244.05</v>
      </c>
      <c r="N7026" s="10">
        <v>134357.39999999999</v>
      </c>
      <c r="O7026">
        <v>1</v>
      </c>
      <c r="P7026" t="s">
        <v>11552</v>
      </c>
      <c r="Q7026" t="s">
        <v>1970</v>
      </c>
    </row>
    <row r="7027" spans="1:17" ht="15">
      <c r="A7027" t="s">
        <v>29</v>
      </c>
      <c r="B7027" t="s">
        <v>87</v>
      </c>
      <c r="C7027" t="s">
        <v>103</v>
      </c>
      <c r="D7027" t="s">
        <v>11553</v>
      </c>
      <c r="E7027" s="10">
        <v>45</v>
      </c>
      <c r="F7027" t="s">
        <v>1970</v>
      </c>
      <c r="G7027" s="12"/>
      <c r="H7027" s="5">
        <v>42992.726678240739</v>
      </c>
      <c r="I7027" s="5">
        <v>42991.863888888889</v>
      </c>
      <c r="J7027" s="4">
        <f t="shared" si="536"/>
        <v>2017</v>
      </c>
      <c r="K7027" s="4">
        <f t="shared" si="537"/>
        <v>9</v>
      </c>
      <c r="L7027" s="10">
        <v>74545</v>
      </c>
      <c r="M7027" s="10">
        <v>1242.4166666666667</v>
      </c>
      <c r="N7027" s="10">
        <v>55908.75</v>
      </c>
      <c r="O7027">
        <v>1</v>
      </c>
      <c r="P7027" t="s">
        <v>11554</v>
      </c>
      <c r="Q7027" t="s">
        <v>1970</v>
      </c>
    </row>
    <row r="7028" spans="1:17" ht="15">
      <c r="A7028" t="s">
        <v>29</v>
      </c>
      <c r="B7028" t="s">
        <v>87</v>
      </c>
      <c r="C7028" t="s">
        <v>103</v>
      </c>
      <c r="D7028" t="s">
        <v>11555</v>
      </c>
      <c r="E7028" s="10">
        <v>2</v>
      </c>
      <c r="F7028" t="s">
        <v>1970</v>
      </c>
      <c r="G7028" s="12"/>
      <c r="H7028" s="5">
        <v>42993.375694444447</v>
      </c>
      <c r="I7028" s="5">
        <v>42991.865972222222</v>
      </c>
      <c r="J7028" s="4">
        <f t="shared" si="536"/>
        <v>2017</v>
      </c>
      <c r="K7028" s="4">
        <f t="shared" si="537"/>
        <v>9</v>
      </c>
      <c r="L7028" s="10">
        <v>130440</v>
      </c>
      <c r="M7028" s="10">
        <v>2174</v>
      </c>
      <c r="N7028" s="10">
        <v>4348</v>
      </c>
      <c r="O7028">
        <v>1</v>
      </c>
      <c r="P7028" t="s">
        <v>11556</v>
      </c>
      <c r="Q7028" t="s">
        <v>1970</v>
      </c>
    </row>
    <row r="7029" spans="1:17" ht="15">
      <c r="A7029" t="s">
        <v>29</v>
      </c>
      <c r="B7029" t="s">
        <v>30</v>
      </c>
      <c r="C7029" t="s">
        <v>83</v>
      </c>
      <c r="D7029" t="s">
        <v>1590</v>
      </c>
      <c r="E7029" s="10">
        <v>8</v>
      </c>
      <c r="F7029" t="s">
        <v>1970</v>
      </c>
      <c r="G7029" s="12"/>
      <c r="H7029" s="5">
        <v>42992.650578703702</v>
      </c>
      <c r="I7029" s="5">
        <v>42991.874351851853</v>
      </c>
      <c r="J7029" s="4">
        <f t="shared" si="536"/>
        <v>2017</v>
      </c>
      <c r="K7029" s="4">
        <f t="shared" si="537"/>
        <v>9</v>
      </c>
      <c r="L7029" s="10">
        <v>67066</v>
      </c>
      <c r="M7029" s="10">
        <v>1117.7666666666667</v>
      </c>
      <c r="N7029" s="10">
        <v>8942.1333333333332</v>
      </c>
      <c r="O7029">
        <v>1</v>
      </c>
      <c r="P7029" t="s">
        <v>11557</v>
      </c>
      <c r="Q7029" t="s">
        <v>1970</v>
      </c>
    </row>
    <row r="7030" spans="1:17" ht="15">
      <c r="A7030" t="s">
        <v>29</v>
      </c>
      <c r="B7030" t="s">
        <v>30</v>
      </c>
      <c r="C7030" t="s">
        <v>83</v>
      </c>
      <c r="D7030" t="s">
        <v>3678</v>
      </c>
      <c r="E7030" s="10">
        <v>10</v>
      </c>
      <c r="F7030" t="s">
        <v>1970</v>
      </c>
      <c r="G7030" s="12"/>
      <c r="H7030" s="5">
        <v>42992.399861111109</v>
      </c>
      <c r="I7030" s="5">
        <v>42991.875775462962</v>
      </c>
      <c r="J7030" s="4">
        <f t="shared" si="536"/>
        <v>2017</v>
      </c>
      <c r="K7030" s="4">
        <f t="shared" si="537"/>
        <v>9</v>
      </c>
      <c r="L7030" s="10">
        <v>45281</v>
      </c>
      <c r="M7030" s="10">
        <v>754.68333333333328</v>
      </c>
      <c r="N7030" s="10">
        <v>7546.833333333333</v>
      </c>
      <c r="O7030">
        <v>1</v>
      </c>
      <c r="P7030" t="s">
        <v>11558</v>
      </c>
      <c r="Q7030" t="s">
        <v>1970</v>
      </c>
    </row>
    <row r="7031" spans="1:17" ht="15">
      <c r="A7031" t="s">
        <v>29</v>
      </c>
      <c r="B7031" t="s">
        <v>94</v>
      </c>
      <c r="C7031" t="s">
        <v>95</v>
      </c>
      <c r="D7031" t="s">
        <v>11559</v>
      </c>
      <c r="E7031" s="10">
        <v>1</v>
      </c>
      <c r="F7031" t="s">
        <v>1970</v>
      </c>
      <c r="G7031" s="12"/>
      <c r="H7031" s="5">
        <v>42993.354166666664</v>
      </c>
      <c r="I7031" s="5">
        <v>42992.313194444447</v>
      </c>
      <c r="J7031" s="4">
        <f t="shared" si="536"/>
        <v>2017</v>
      </c>
      <c r="K7031" s="4">
        <f t="shared" si="537"/>
        <v>9</v>
      </c>
      <c r="L7031" s="10">
        <v>89940</v>
      </c>
      <c r="M7031" s="10">
        <v>1499</v>
      </c>
      <c r="N7031" s="10">
        <v>1499</v>
      </c>
      <c r="O7031">
        <v>1</v>
      </c>
      <c r="P7031" t="s">
        <v>11560</v>
      </c>
      <c r="Q7031" t="s">
        <v>1970</v>
      </c>
    </row>
    <row r="7032" spans="1:17" ht="15">
      <c r="A7032" t="s">
        <v>29</v>
      </c>
      <c r="B7032" t="s">
        <v>94</v>
      </c>
      <c r="C7032" t="s">
        <v>95</v>
      </c>
      <c r="D7032" t="s">
        <v>11561</v>
      </c>
      <c r="E7032" s="10">
        <v>1</v>
      </c>
      <c r="F7032" t="s">
        <v>1970</v>
      </c>
      <c r="G7032" s="12"/>
      <c r="H7032" s="5">
        <v>42992.865972222222</v>
      </c>
      <c r="I7032" s="5">
        <v>42992.333333333336</v>
      </c>
      <c r="J7032" s="4">
        <f t="shared" si="536"/>
        <v>2017</v>
      </c>
      <c r="K7032" s="4">
        <f t="shared" si="537"/>
        <v>9</v>
      </c>
      <c r="L7032" s="10">
        <v>46020</v>
      </c>
      <c r="M7032" s="10">
        <v>767</v>
      </c>
      <c r="N7032" s="10">
        <v>767</v>
      </c>
      <c r="O7032">
        <v>1</v>
      </c>
      <c r="P7032" t="s">
        <v>11562</v>
      </c>
      <c r="Q7032" t="s">
        <v>1970</v>
      </c>
    </row>
    <row r="7033" spans="1:17" ht="15">
      <c r="A7033" t="s">
        <v>29</v>
      </c>
      <c r="B7033" t="s">
        <v>94</v>
      </c>
      <c r="C7033" t="s">
        <v>95</v>
      </c>
      <c r="D7033" t="s">
        <v>11563</v>
      </c>
      <c r="E7033" s="10">
        <v>1</v>
      </c>
      <c r="F7033" t="s">
        <v>1970</v>
      </c>
      <c r="G7033" s="12"/>
      <c r="H7033" s="5">
        <v>42993.353472222225</v>
      </c>
      <c r="I7033" s="5">
        <v>42992.354166666664</v>
      </c>
      <c r="J7033" s="4">
        <f t="shared" si="536"/>
        <v>2017</v>
      </c>
      <c r="K7033" s="4">
        <f t="shared" si="537"/>
        <v>9</v>
      </c>
      <c r="L7033" s="10">
        <v>86340</v>
      </c>
      <c r="M7033" s="10">
        <v>1439</v>
      </c>
      <c r="N7033" s="10">
        <v>1439</v>
      </c>
      <c r="O7033">
        <v>1</v>
      </c>
      <c r="P7033" t="s">
        <v>11564</v>
      </c>
      <c r="Q7033" t="s">
        <v>1970</v>
      </c>
    </row>
    <row r="7034" spans="1:17" ht="15">
      <c r="A7034" t="s">
        <v>29</v>
      </c>
      <c r="B7034" t="s">
        <v>87</v>
      </c>
      <c r="C7034" t="s">
        <v>103</v>
      </c>
      <c r="D7034" t="s">
        <v>11565</v>
      </c>
      <c r="E7034" s="10">
        <v>1</v>
      </c>
      <c r="F7034" t="s">
        <v>1970</v>
      </c>
      <c r="G7034" s="12"/>
      <c r="H7034" s="5">
        <v>42993.445162037038</v>
      </c>
      <c r="I7034" s="5">
        <v>42992.356944444444</v>
      </c>
      <c r="J7034" s="4">
        <f t="shared" si="536"/>
        <v>2017</v>
      </c>
      <c r="K7034" s="4">
        <f t="shared" si="537"/>
        <v>9</v>
      </c>
      <c r="L7034" s="10">
        <v>94022</v>
      </c>
      <c r="M7034" s="10">
        <v>1567.0333333333333</v>
      </c>
      <c r="N7034" s="10">
        <v>1567.0333333333333</v>
      </c>
      <c r="O7034">
        <v>1</v>
      </c>
      <c r="P7034" t="s">
        <v>11566</v>
      </c>
      <c r="Q7034" t="s">
        <v>1970</v>
      </c>
    </row>
    <row r="7035" spans="1:17" ht="15">
      <c r="A7035" t="s">
        <v>29</v>
      </c>
      <c r="B7035" t="s">
        <v>30</v>
      </c>
      <c r="C7035" t="s">
        <v>83</v>
      </c>
      <c r="D7035" t="s">
        <v>11567</v>
      </c>
      <c r="E7035" s="10">
        <v>3</v>
      </c>
      <c r="F7035" t="s">
        <v>1970</v>
      </c>
      <c r="G7035" s="12"/>
      <c r="H7035" s="5">
        <v>42992.468402777777</v>
      </c>
      <c r="I7035" s="5">
        <v>42992.398449074077</v>
      </c>
      <c r="J7035" s="4">
        <f t="shared" si="536"/>
        <v>2017</v>
      </c>
      <c r="K7035" s="4">
        <f t="shared" si="537"/>
        <v>9</v>
      </c>
      <c r="L7035" s="10">
        <v>6044</v>
      </c>
      <c r="M7035" s="10">
        <v>100.73333333333333</v>
      </c>
      <c r="N7035" s="10">
        <v>302.19999999999999</v>
      </c>
      <c r="O7035">
        <v>1</v>
      </c>
      <c r="P7035" t="s">
        <v>11568</v>
      </c>
      <c r="Q7035" t="s">
        <v>1970</v>
      </c>
    </row>
    <row r="7036" spans="1:17" ht="15">
      <c r="A7036" t="s">
        <v>29</v>
      </c>
      <c r="B7036" t="s">
        <v>30</v>
      </c>
      <c r="C7036" t="s">
        <v>83</v>
      </c>
      <c r="D7036" t="s">
        <v>11197</v>
      </c>
      <c r="E7036" s="10">
        <v>8</v>
      </c>
      <c r="F7036" t="s">
        <v>1970</v>
      </c>
      <c r="G7036" s="12"/>
      <c r="H7036" s="5">
        <v>42992.633935185186</v>
      </c>
      <c r="I7036" s="5">
        <v>42992.398611111108</v>
      </c>
      <c r="J7036" s="4">
        <f t="shared" si="536"/>
        <v>2017</v>
      </c>
      <c r="K7036" s="4">
        <f t="shared" si="537"/>
        <v>9</v>
      </c>
      <c r="L7036" s="10">
        <v>20332</v>
      </c>
      <c r="M7036" s="10">
        <v>338.86666666666667</v>
      </c>
      <c r="N7036" s="10">
        <v>2710.9333333333334</v>
      </c>
      <c r="O7036">
        <v>1</v>
      </c>
      <c r="P7036" t="s">
        <v>11569</v>
      </c>
      <c r="Q7036" t="s">
        <v>1970</v>
      </c>
    </row>
    <row r="7037" spans="1:17" ht="15">
      <c r="A7037" t="s">
        <v>29</v>
      </c>
      <c r="B7037" t="s">
        <v>30</v>
      </c>
      <c r="C7037" t="s">
        <v>83</v>
      </c>
      <c r="D7037" t="s">
        <v>3904</v>
      </c>
      <c r="E7037" s="10">
        <v>14</v>
      </c>
      <c r="F7037" t="s">
        <v>1970</v>
      </c>
      <c r="G7037" s="12"/>
      <c r="H7037" s="5">
        <v>42992.63380787037</v>
      </c>
      <c r="I7037" s="5">
        <v>42992.398611111108</v>
      </c>
      <c r="J7037" s="4">
        <f t="shared" si="536"/>
        <v>2017</v>
      </c>
      <c r="K7037" s="4">
        <f t="shared" si="537"/>
        <v>9</v>
      </c>
      <c r="L7037" s="10">
        <v>20321</v>
      </c>
      <c r="M7037" s="10">
        <v>338.68333333333334</v>
      </c>
      <c r="N7037" s="10">
        <v>4741.5666666666666</v>
      </c>
      <c r="O7037">
        <v>1</v>
      </c>
      <c r="P7037" t="s">
        <v>11570</v>
      </c>
      <c r="Q7037" t="s">
        <v>1970</v>
      </c>
    </row>
    <row r="7038" spans="1:17" ht="15">
      <c r="A7038" t="s">
        <v>29</v>
      </c>
      <c r="B7038" t="s">
        <v>30</v>
      </c>
      <c r="C7038" t="s">
        <v>83</v>
      </c>
      <c r="D7038" t="s">
        <v>11571</v>
      </c>
      <c r="E7038" s="10">
        <v>14</v>
      </c>
      <c r="F7038" t="s">
        <v>1970</v>
      </c>
      <c r="G7038" s="12"/>
      <c r="H7038" s="5">
        <v>42992.634305555555</v>
      </c>
      <c r="I7038" s="5">
        <v>42992.399305555555</v>
      </c>
      <c r="J7038" s="4">
        <f t="shared" si="536"/>
        <v>2017</v>
      </c>
      <c r="K7038" s="4">
        <f t="shared" si="537"/>
        <v>9</v>
      </c>
      <c r="L7038" s="10">
        <v>20304</v>
      </c>
      <c r="M7038" s="10">
        <v>338.39999999999998</v>
      </c>
      <c r="N7038" s="10">
        <v>4737.5999999999995</v>
      </c>
      <c r="O7038">
        <v>1</v>
      </c>
      <c r="P7038" t="s">
        <v>11572</v>
      </c>
      <c r="Q7038" t="s">
        <v>1970</v>
      </c>
    </row>
    <row r="7039" spans="1:17" ht="15">
      <c r="A7039" t="s">
        <v>29</v>
      </c>
      <c r="B7039" t="s">
        <v>94</v>
      </c>
      <c r="C7039" t="s">
        <v>156</v>
      </c>
      <c r="D7039" t="s">
        <v>11520</v>
      </c>
      <c r="E7039" s="10">
        <v>16</v>
      </c>
      <c r="F7039" t="s">
        <v>1970</v>
      </c>
      <c r="G7039" s="12"/>
      <c r="H7039" s="5">
        <v>42993.762650462966</v>
      </c>
      <c r="I7039" s="5">
        <v>42992.421527777777</v>
      </c>
      <c r="J7039" s="4">
        <f t="shared" si="536"/>
        <v>2017</v>
      </c>
      <c r="K7039" s="4">
        <f t="shared" si="537"/>
        <v>9</v>
      </c>
      <c r="L7039" s="10">
        <v>115873</v>
      </c>
      <c r="M7039" s="10">
        <v>1931.2166666666667</v>
      </c>
      <c r="N7039" s="10">
        <v>30899.466666666667</v>
      </c>
      <c r="O7039">
        <v>1</v>
      </c>
      <c r="P7039" t="s">
        <v>11573</v>
      </c>
      <c r="Q7039" t="s">
        <v>1970</v>
      </c>
    </row>
    <row r="7040" spans="1:17" ht="15">
      <c r="A7040" t="s">
        <v>29</v>
      </c>
      <c r="B7040" t="s">
        <v>87</v>
      </c>
      <c r="C7040" t="s">
        <v>103</v>
      </c>
      <c r="D7040" t="s">
        <v>11574</v>
      </c>
      <c r="E7040" s="10">
        <v>8</v>
      </c>
      <c r="F7040" t="s">
        <v>1970</v>
      </c>
      <c r="G7040" s="12"/>
      <c r="H7040" s="5">
        <v>42993.374074074076</v>
      </c>
      <c r="I7040" s="5">
        <v>42992.545138888891</v>
      </c>
      <c r="J7040" s="4">
        <f t="shared" si="536"/>
        <v>2017</v>
      </c>
      <c r="K7040" s="4">
        <f t="shared" si="537"/>
        <v>9</v>
      </c>
      <c r="L7040" s="10">
        <v>71620</v>
      </c>
      <c r="M7040" s="10">
        <v>1193.6666666666667</v>
      </c>
      <c r="N7040" s="10">
        <v>9549.3333333333339</v>
      </c>
      <c r="O7040">
        <v>1</v>
      </c>
      <c r="P7040" t="s">
        <v>11575</v>
      </c>
      <c r="Q7040" t="s">
        <v>1970</v>
      </c>
    </row>
    <row r="7041" spans="1:17" ht="15">
      <c r="A7041" t="s">
        <v>29</v>
      </c>
      <c r="B7041" t="s">
        <v>87</v>
      </c>
      <c r="C7041" t="s">
        <v>197</v>
      </c>
      <c r="D7041" t="s">
        <v>11576</v>
      </c>
      <c r="E7041" s="10">
        <v>1</v>
      </c>
      <c r="F7041" t="s">
        <v>1970</v>
      </c>
      <c r="G7041" s="12"/>
      <c r="H7041" s="5">
        <v>42993.393275462964</v>
      </c>
      <c r="I7041" s="5">
        <v>42992.658333333333</v>
      </c>
      <c r="J7041" s="4">
        <f t="shared" si="536"/>
        <v>2017</v>
      </c>
      <c r="K7041" s="4">
        <f t="shared" si="537"/>
        <v>9</v>
      </c>
      <c r="L7041" s="10">
        <v>63499</v>
      </c>
      <c r="M7041" s="10">
        <v>1058.3166666666666</v>
      </c>
      <c r="N7041" s="10">
        <v>1058.3166666666666</v>
      </c>
      <c r="O7041">
        <v>1</v>
      </c>
      <c r="P7041" t="s">
        <v>11577</v>
      </c>
      <c r="Q7041" t="s">
        <v>1970</v>
      </c>
    </row>
    <row r="7042" spans="1:17" ht="15">
      <c r="A7042" t="s">
        <v>29</v>
      </c>
      <c r="B7042" t="s">
        <v>94</v>
      </c>
      <c r="C7042" t="s">
        <v>174</v>
      </c>
      <c r="D7042" t="s">
        <v>11578</v>
      </c>
      <c r="E7042" s="10">
        <v>1</v>
      </c>
      <c r="F7042" t="s">
        <v>1970</v>
      </c>
      <c r="G7042" s="12"/>
      <c r="H7042" s="5">
        <v>42993.415891203702</v>
      </c>
      <c r="I7042" s="5">
        <v>42992.665277777778</v>
      </c>
      <c r="J7042" s="4">
        <f t="shared" si="536"/>
        <v>2017</v>
      </c>
      <c r="K7042" s="4">
        <f t="shared" si="537"/>
        <v>9</v>
      </c>
      <c r="L7042" s="10">
        <v>64853</v>
      </c>
      <c r="M7042" s="10">
        <v>1080.8833333333334</v>
      </c>
      <c r="N7042" s="10">
        <v>1080.8833333333334</v>
      </c>
      <c r="O7042">
        <v>1</v>
      </c>
      <c r="P7042" t="s">
        <v>11579</v>
      </c>
      <c r="Q7042" t="s">
        <v>1970</v>
      </c>
    </row>
    <row r="7043" spans="1:17" ht="15">
      <c r="A7043" t="s">
        <v>29</v>
      </c>
      <c r="B7043" t="s">
        <v>30</v>
      </c>
      <c r="C7043" t="s">
        <v>31</v>
      </c>
      <c r="D7043" t="s">
        <v>1615</v>
      </c>
      <c r="E7043" s="10">
        <v>96</v>
      </c>
      <c r="F7043" t="s">
        <v>1970</v>
      </c>
      <c r="G7043" t="s">
        <v>22</v>
      </c>
      <c r="H7043" s="5">
        <v>42992.97347222222</v>
      </c>
      <c r="I7043" s="5">
        <v>42992.898611111108</v>
      </c>
      <c r="J7043" s="4">
        <f t="shared" si="538" ref="J7043:J7106">YEAR(I7043)</f>
        <v>2017</v>
      </c>
      <c r="K7043" s="4">
        <f t="shared" si="539" ref="K7043:K7106">MONTH(I7043)</f>
        <v>9</v>
      </c>
      <c r="L7043" s="10">
        <v>6468</v>
      </c>
      <c r="M7043" s="10">
        <v>107.8</v>
      </c>
      <c r="N7043" s="10">
        <v>10348.799999999999</v>
      </c>
      <c r="O7043">
        <v>1</v>
      </c>
      <c r="P7043" t="s">
        <v>11580</v>
      </c>
      <c r="Q7043" t="s">
        <v>1970</v>
      </c>
    </row>
    <row r="7044" spans="1:17" ht="15">
      <c r="A7044" t="s">
        <v>29</v>
      </c>
      <c r="B7044" t="s">
        <v>87</v>
      </c>
      <c r="C7044" t="s">
        <v>197</v>
      </c>
      <c r="D7044" t="s">
        <v>11581</v>
      </c>
      <c r="E7044" s="10">
        <v>1</v>
      </c>
      <c r="F7044" t="s">
        <v>1970</v>
      </c>
      <c r="G7044" t="s">
        <v>22</v>
      </c>
      <c r="H7044" s="5">
        <v>42993.390277777777</v>
      </c>
      <c r="I7044" s="5">
        <v>42993.31527777778</v>
      </c>
      <c r="J7044" s="4">
        <f t="shared" si="538"/>
        <v>2017</v>
      </c>
      <c r="K7044" s="4">
        <f t="shared" si="539"/>
        <v>9</v>
      </c>
      <c r="L7044" s="10">
        <v>6480</v>
      </c>
      <c r="M7044" s="10">
        <v>108</v>
      </c>
      <c r="N7044" s="10">
        <v>108</v>
      </c>
      <c r="O7044">
        <v>1</v>
      </c>
      <c r="P7044" t="s">
        <v>11582</v>
      </c>
      <c r="Q7044" t="s">
        <v>1970</v>
      </c>
    </row>
    <row r="7045" spans="1:17" ht="15">
      <c r="A7045" t="s">
        <v>29</v>
      </c>
      <c r="B7045" t="s">
        <v>94</v>
      </c>
      <c r="C7045" t="s">
        <v>95</v>
      </c>
      <c r="D7045" t="s">
        <v>3604</v>
      </c>
      <c r="E7045" s="10">
        <v>1</v>
      </c>
      <c r="F7045" t="s">
        <v>1970</v>
      </c>
      <c r="G7045" s="12"/>
      <c r="H7045" s="5">
        <v>42993.377175925925</v>
      </c>
      <c r="I7045" s="5">
        <v>42993.324999999997</v>
      </c>
      <c r="J7045" s="4">
        <f t="shared" si="538"/>
        <v>2017</v>
      </c>
      <c r="K7045" s="4">
        <f t="shared" si="539"/>
        <v>9</v>
      </c>
      <c r="L7045" s="10">
        <v>4508</v>
      </c>
      <c r="M7045" s="10">
        <v>75.13333333333334</v>
      </c>
      <c r="N7045" s="10">
        <v>75.13333333333334</v>
      </c>
      <c r="O7045">
        <v>1</v>
      </c>
      <c r="P7045" t="s">
        <v>11583</v>
      </c>
      <c r="Q7045" t="s">
        <v>1970</v>
      </c>
    </row>
    <row r="7046" spans="1:17" ht="15">
      <c r="A7046" t="s">
        <v>29</v>
      </c>
      <c r="B7046" t="s">
        <v>87</v>
      </c>
      <c r="C7046" t="s">
        <v>197</v>
      </c>
      <c r="D7046" t="s">
        <v>11584</v>
      </c>
      <c r="E7046" s="10">
        <v>5</v>
      </c>
      <c r="F7046" t="s">
        <v>1970</v>
      </c>
      <c r="G7046" s="12"/>
      <c r="H7046" s="5">
        <v>42993.377337962964</v>
      </c>
      <c r="I7046" s="5">
        <v>42993.34097222222</v>
      </c>
      <c r="J7046" s="4">
        <f t="shared" si="538"/>
        <v>2017</v>
      </c>
      <c r="K7046" s="4">
        <f t="shared" si="539"/>
        <v>9</v>
      </c>
      <c r="L7046" s="10">
        <v>3142</v>
      </c>
      <c r="M7046" s="10">
        <v>52.366666666666667</v>
      </c>
      <c r="N7046" s="10">
        <v>261.83333333333331</v>
      </c>
      <c r="O7046">
        <v>1</v>
      </c>
      <c r="P7046" t="s">
        <v>11585</v>
      </c>
      <c r="Q7046" t="s">
        <v>1970</v>
      </c>
    </row>
    <row r="7047" spans="1:17" ht="15">
      <c r="A7047" t="s">
        <v>29</v>
      </c>
      <c r="B7047" t="s">
        <v>87</v>
      </c>
      <c r="C7047" t="s">
        <v>103</v>
      </c>
      <c r="D7047" t="s">
        <v>161</v>
      </c>
      <c r="E7047" s="10">
        <v>7</v>
      </c>
      <c r="F7047" t="s">
        <v>1970</v>
      </c>
      <c r="G7047" s="12"/>
      <c r="H7047" s="5">
        <v>42993.485902777778</v>
      </c>
      <c r="I7047" s="5">
        <v>42993.344444444447</v>
      </c>
      <c r="J7047" s="4">
        <f t="shared" si="538"/>
        <v>2017</v>
      </c>
      <c r="K7047" s="4">
        <f t="shared" si="539"/>
        <v>9</v>
      </c>
      <c r="L7047" s="10">
        <v>12222</v>
      </c>
      <c r="M7047" s="10">
        <v>203.69999999999999</v>
      </c>
      <c r="N7047" s="10">
        <v>1425.8999999999999</v>
      </c>
      <c r="O7047">
        <v>1</v>
      </c>
      <c r="P7047" t="s">
        <v>11586</v>
      </c>
      <c r="Q7047" t="s">
        <v>1970</v>
      </c>
    </row>
    <row r="7048" spans="1:17" ht="15">
      <c r="A7048" t="s">
        <v>29</v>
      </c>
      <c r="B7048" t="s">
        <v>30</v>
      </c>
      <c r="C7048" t="s">
        <v>31</v>
      </c>
      <c r="D7048" t="s">
        <v>11587</v>
      </c>
      <c r="E7048" s="10">
        <v>1</v>
      </c>
      <c r="F7048" t="s">
        <v>1970</v>
      </c>
      <c r="G7048" s="12"/>
      <c r="H7048" s="5">
        <v>42993.384733796294</v>
      </c>
      <c r="I7048" s="5">
        <v>42993.34652777778</v>
      </c>
      <c r="J7048" s="4">
        <f t="shared" si="538"/>
        <v>2017</v>
      </c>
      <c r="K7048" s="4">
        <f t="shared" si="539"/>
        <v>9</v>
      </c>
      <c r="L7048" s="10">
        <v>3301</v>
      </c>
      <c r="M7048" s="10">
        <v>55.016666666666666</v>
      </c>
      <c r="N7048" s="10">
        <v>55.016666666666666</v>
      </c>
      <c r="O7048">
        <v>1</v>
      </c>
      <c r="P7048" t="s">
        <v>11588</v>
      </c>
      <c r="Q7048" t="s">
        <v>11125</v>
      </c>
    </row>
    <row r="7049" spans="1:17" ht="15">
      <c r="A7049" t="s">
        <v>29</v>
      </c>
      <c r="B7049" t="s">
        <v>30</v>
      </c>
      <c r="C7049" t="s">
        <v>83</v>
      </c>
      <c r="D7049" t="s">
        <v>491</v>
      </c>
      <c r="E7049" s="10">
        <v>23</v>
      </c>
      <c r="F7049" t="s">
        <v>1970</v>
      </c>
      <c r="G7049" s="12"/>
      <c r="H7049" s="5">
        <v>42993.404143518521</v>
      </c>
      <c r="I7049" s="5">
        <v>42993.357638888891</v>
      </c>
      <c r="J7049" s="4">
        <f t="shared" si="538"/>
        <v>2017</v>
      </c>
      <c r="K7049" s="4">
        <f t="shared" si="539"/>
        <v>9</v>
      </c>
      <c r="L7049" s="10">
        <v>4018</v>
      </c>
      <c r="M7049" s="10">
        <v>66.966666666666669</v>
      </c>
      <c r="N7049" s="10">
        <v>1540.2333333333333</v>
      </c>
      <c r="O7049">
        <v>1</v>
      </c>
      <c r="P7049" t="s">
        <v>11589</v>
      </c>
      <c r="Q7049" t="s">
        <v>1970</v>
      </c>
    </row>
    <row r="7050" spans="1:17" ht="15">
      <c r="A7050" t="s">
        <v>29</v>
      </c>
      <c r="B7050" t="s">
        <v>30</v>
      </c>
      <c r="C7050" t="s">
        <v>83</v>
      </c>
      <c r="D7050" t="s">
        <v>11590</v>
      </c>
      <c r="E7050" s="10">
        <v>1</v>
      </c>
      <c r="F7050" t="s">
        <v>1970</v>
      </c>
      <c r="G7050" s="12"/>
      <c r="H7050" s="5">
        <v>42993.404293981483</v>
      </c>
      <c r="I7050" s="5">
        <v>42993.366666666669</v>
      </c>
      <c r="J7050" s="4">
        <f t="shared" si="538"/>
        <v>2017</v>
      </c>
      <c r="K7050" s="4">
        <f t="shared" si="539"/>
        <v>9</v>
      </c>
      <c r="L7050" s="10">
        <v>3251</v>
      </c>
      <c r="M7050" s="10">
        <v>54.18333333333333</v>
      </c>
      <c r="N7050" s="10">
        <v>54.18333333333333</v>
      </c>
      <c r="O7050">
        <v>1</v>
      </c>
      <c r="P7050" t="s">
        <v>11591</v>
      </c>
      <c r="Q7050" t="s">
        <v>1970</v>
      </c>
    </row>
    <row r="7051" spans="1:17" ht="15">
      <c r="A7051" t="s">
        <v>29</v>
      </c>
      <c r="B7051" t="s">
        <v>87</v>
      </c>
      <c r="C7051" t="s">
        <v>103</v>
      </c>
      <c r="D7051" t="s">
        <v>11592</v>
      </c>
      <c r="E7051" s="10">
        <v>1</v>
      </c>
      <c r="F7051" t="s">
        <v>1970</v>
      </c>
      <c r="G7051" s="12"/>
      <c r="H7051" s="5">
        <v>42993.706319444442</v>
      </c>
      <c r="I7051" s="5">
        <v>42993.370138888888</v>
      </c>
      <c r="J7051" s="4">
        <f t="shared" si="538"/>
        <v>2017</v>
      </c>
      <c r="K7051" s="4">
        <f t="shared" si="539"/>
        <v>9</v>
      </c>
      <c r="L7051" s="10">
        <v>29046</v>
      </c>
      <c r="M7051" s="10">
        <v>484.10000000000002</v>
      </c>
      <c r="N7051" s="10">
        <v>484.10000000000002</v>
      </c>
      <c r="O7051">
        <v>1</v>
      </c>
      <c r="P7051" t="s">
        <v>11593</v>
      </c>
      <c r="Q7051" t="s">
        <v>1970</v>
      </c>
    </row>
    <row r="7052" spans="1:17" ht="15">
      <c r="A7052" t="s">
        <v>29</v>
      </c>
      <c r="B7052" t="s">
        <v>87</v>
      </c>
      <c r="C7052" t="s">
        <v>197</v>
      </c>
      <c r="D7052" t="s">
        <v>11594</v>
      </c>
      <c r="E7052" s="10">
        <v>1</v>
      </c>
      <c r="F7052" t="s">
        <v>1970</v>
      </c>
      <c r="G7052" t="s">
        <v>22</v>
      </c>
      <c r="H7052" s="5">
        <v>42993.42083333333</v>
      </c>
      <c r="I7052" s="5">
        <v>42993.374305555553</v>
      </c>
      <c r="J7052" s="4">
        <f t="shared" si="538"/>
        <v>2017</v>
      </c>
      <c r="K7052" s="4">
        <f t="shared" si="539"/>
        <v>9</v>
      </c>
      <c r="L7052" s="10">
        <v>4020</v>
      </c>
      <c r="M7052" s="10">
        <v>67</v>
      </c>
      <c r="N7052" s="10">
        <v>67</v>
      </c>
      <c r="O7052">
        <v>1</v>
      </c>
      <c r="P7052" t="s">
        <v>11595</v>
      </c>
      <c r="Q7052" t="s">
        <v>1970</v>
      </c>
    </row>
    <row r="7053" spans="1:17" ht="15">
      <c r="A7053" t="s">
        <v>29</v>
      </c>
      <c r="B7053" t="s">
        <v>94</v>
      </c>
      <c r="C7053" t="s">
        <v>95</v>
      </c>
      <c r="D7053" t="s">
        <v>3602</v>
      </c>
      <c r="E7053" s="10">
        <v>1</v>
      </c>
      <c r="F7053" t="s">
        <v>1970</v>
      </c>
      <c r="G7053" s="12"/>
      <c r="H7053" s="5">
        <v>42993.389097222222</v>
      </c>
      <c r="I7053" s="5">
        <v>42993.375</v>
      </c>
      <c r="J7053" s="4">
        <f t="shared" si="538"/>
        <v>2017</v>
      </c>
      <c r="K7053" s="4">
        <f t="shared" si="539"/>
        <v>9</v>
      </c>
      <c r="L7053" s="10">
        <v>1218</v>
      </c>
      <c r="M7053" s="10">
        <v>20.300000000000001</v>
      </c>
      <c r="N7053" s="10">
        <v>20.300000000000001</v>
      </c>
      <c r="O7053">
        <v>1</v>
      </c>
      <c r="P7053" t="s">
        <v>11596</v>
      </c>
      <c r="Q7053" t="s">
        <v>1970</v>
      </c>
    </row>
    <row r="7054" spans="1:17" ht="15">
      <c r="A7054" t="s">
        <v>29</v>
      </c>
      <c r="B7054" t="s">
        <v>87</v>
      </c>
      <c r="C7054" t="s">
        <v>103</v>
      </c>
      <c r="D7054" t="s">
        <v>11597</v>
      </c>
      <c r="E7054" s="10">
        <v>1</v>
      </c>
      <c r="F7054" t="s">
        <v>1970</v>
      </c>
      <c r="G7054" s="12"/>
      <c r="H7054" s="5">
        <v>42993.505057870374</v>
      </c>
      <c r="I7054" s="5">
        <v>42993.379166666666</v>
      </c>
      <c r="J7054" s="4">
        <f t="shared" si="538"/>
        <v>2017</v>
      </c>
      <c r="K7054" s="4">
        <f t="shared" si="539"/>
        <v>9</v>
      </c>
      <c r="L7054" s="10">
        <v>10877</v>
      </c>
      <c r="M7054" s="10">
        <v>181.28333333333333</v>
      </c>
      <c r="N7054" s="10">
        <v>181.28333333333333</v>
      </c>
      <c r="O7054">
        <v>1</v>
      </c>
      <c r="P7054" t="s">
        <v>11598</v>
      </c>
      <c r="Q7054" t="s">
        <v>1970</v>
      </c>
    </row>
    <row r="7055" spans="1:17" ht="15">
      <c r="A7055" t="s">
        <v>29</v>
      </c>
      <c r="B7055" t="s">
        <v>87</v>
      </c>
      <c r="C7055" t="s">
        <v>103</v>
      </c>
      <c r="D7055" t="s">
        <v>11599</v>
      </c>
      <c r="E7055" s="10">
        <v>1</v>
      </c>
      <c r="F7055" t="s">
        <v>1970</v>
      </c>
      <c r="G7055" s="12"/>
      <c r="H7055" s="5">
        <v>42993.593449074076</v>
      </c>
      <c r="I7055" s="5">
        <v>42993.379861111112</v>
      </c>
      <c r="J7055" s="4">
        <f t="shared" si="538"/>
        <v>2017</v>
      </c>
      <c r="K7055" s="4">
        <f t="shared" si="539"/>
        <v>9</v>
      </c>
      <c r="L7055" s="10">
        <v>18454</v>
      </c>
      <c r="M7055" s="10">
        <v>307.56666666666666</v>
      </c>
      <c r="N7055" s="10">
        <v>307.56666666666666</v>
      </c>
      <c r="O7055">
        <v>1</v>
      </c>
      <c r="P7055" t="s">
        <v>11600</v>
      </c>
      <c r="Q7055" t="s">
        <v>1970</v>
      </c>
    </row>
    <row r="7056" spans="1:17" ht="15">
      <c r="A7056" t="s">
        <v>29</v>
      </c>
      <c r="B7056" t="s">
        <v>94</v>
      </c>
      <c r="C7056" t="s">
        <v>4972</v>
      </c>
      <c r="D7056" t="s">
        <v>11601</v>
      </c>
      <c r="E7056" s="10">
        <v>1</v>
      </c>
      <c r="F7056" t="s">
        <v>1970</v>
      </c>
      <c r="G7056" s="12"/>
      <c r="H7056" s="5">
        <v>42993.744085648148</v>
      </c>
      <c r="I7056" s="5">
        <v>42993.383333333331</v>
      </c>
      <c r="J7056" s="4">
        <f t="shared" si="538"/>
        <v>2017</v>
      </c>
      <c r="K7056" s="4">
        <f t="shared" si="539"/>
        <v>9</v>
      </c>
      <c r="L7056" s="10">
        <v>31169</v>
      </c>
      <c r="M7056" s="10">
        <v>519.48333333333335</v>
      </c>
      <c r="N7056" s="10">
        <v>519.48333333333335</v>
      </c>
      <c r="O7056">
        <v>1</v>
      </c>
      <c r="P7056" t="s">
        <v>11602</v>
      </c>
      <c r="Q7056" t="s">
        <v>1970</v>
      </c>
    </row>
    <row r="7057" spans="1:17" ht="15">
      <c r="A7057" t="s">
        <v>29</v>
      </c>
      <c r="B7057" t="s">
        <v>30</v>
      </c>
      <c r="C7057" t="s">
        <v>31</v>
      </c>
      <c r="D7057" t="s">
        <v>11603</v>
      </c>
      <c r="E7057" s="10">
        <v>1</v>
      </c>
      <c r="F7057" t="s">
        <v>1970</v>
      </c>
      <c r="G7057" s="12"/>
      <c r="H7057" s="5">
        <v>42993.434710648151</v>
      </c>
      <c r="I7057" s="5">
        <v>42993.384027777778</v>
      </c>
      <c r="J7057" s="4">
        <f t="shared" si="538"/>
        <v>2017</v>
      </c>
      <c r="K7057" s="4">
        <f t="shared" si="539"/>
        <v>9</v>
      </c>
      <c r="L7057" s="10">
        <v>4379</v>
      </c>
      <c r="M7057" s="10">
        <v>72.983333333333334</v>
      </c>
      <c r="N7057" s="10">
        <v>72.983333333333334</v>
      </c>
      <c r="O7057">
        <v>1</v>
      </c>
      <c r="P7057" t="s">
        <v>11604</v>
      </c>
      <c r="Q7057" t="s">
        <v>1970</v>
      </c>
    </row>
    <row r="7058" spans="1:17" ht="15">
      <c r="A7058" t="s">
        <v>29</v>
      </c>
      <c r="B7058" t="s">
        <v>94</v>
      </c>
      <c r="C7058" t="s">
        <v>156</v>
      </c>
      <c r="D7058" t="s">
        <v>11605</v>
      </c>
      <c r="E7058" s="10">
        <v>1</v>
      </c>
      <c r="F7058" t="s">
        <v>1970</v>
      </c>
      <c r="G7058" s="12"/>
      <c r="H7058" s="5">
        <v>42993.727465277778</v>
      </c>
      <c r="I7058" s="5">
        <v>42993.386111111111</v>
      </c>
      <c r="J7058" s="4">
        <f t="shared" si="538"/>
        <v>2017</v>
      </c>
      <c r="K7058" s="4">
        <f t="shared" si="539"/>
        <v>9</v>
      </c>
      <c r="L7058" s="10">
        <v>29493</v>
      </c>
      <c r="M7058" s="10">
        <v>491.55000000000001</v>
      </c>
      <c r="N7058" s="10">
        <v>491.55000000000001</v>
      </c>
      <c r="O7058">
        <v>1</v>
      </c>
      <c r="P7058" t="s">
        <v>11606</v>
      </c>
      <c r="Q7058" t="s">
        <v>1970</v>
      </c>
    </row>
    <row r="7059" spans="1:17" ht="15">
      <c r="A7059" t="s">
        <v>29</v>
      </c>
      <c r="B7059" t="s">
        <v>30</v>
      </c>
      <c r="C7059" t="s">
        <v>1912</v>
      </c>
      <c r="D7059" t="s">
        <v>11607</v>
      </c>
      <c r="E7059" s="10">
        <v>1</v>
      </c>
      <c r="F7059" t="s">
        <v>1970</v>
      </c>
      <c r="G7059" s="12"/>
      <c r="H7059" s="5">
        <v>42993.405752314815</v>
      </c>
      <c r="I7059" s="5">
        <v>42993.393750000003</v>
      </c>
      <c r="J7059" s="4">
        <f t="shared" si="538"/>
        <v>2017</v>
      </c>
      <c r="K7059" s="4">
        <f t="shared" si="539"/>
        <v>9</v>
      </c>
      <c r="L7059" s="10">
        <v>1037</v>
      </c>
      <c r="M7059" s="10">
        <v>17.283333333333335</v>
      </c>
      <c r="N7059" s="10">
        <v>17.283333333333335</v>
      </c>
      <c r="O7059">
        <v>1</v>
      </c>
      <c r="P7059" t="s">
        <v>11608</v>
      </c>
      <c r="Q7059" t="s">
        <v>1970</v>
      </c>
    </row>
    <row r="7060" spans="1:17" ht="15">
      <c r="A7060" t="s">
        <v>29</v>
      </c>
      <c r="B7060" t="s">
        <v>30</v>
      </c>
      <c r="C7060" t="s">
        <v>83</v>
      </c>
      <c r="D7060" t="s">
        <v>11609</v>
      </c>
      <c r="E7060" s="10">
        <v>1</v>
      </c>
      <c r="F7060" t="s">
        <v>1970</v>
      </c>
      <c r="G7060" s="12"/>
      <c r="H7060" s="5">
        <v>42993.423877314817</v>
      </c>
      <c r="I7060" s="5">
        <v>42993.417361111111</v>
      </c>
      <c r="J7060" s="4">
        <f t="shared" si="538"/>
        <v>2017</v>
      </c>
      <c r="K7060" s="4">
        <f t="shared" si="539"/>
        <v>9</v>
      </c>
      <c r="L7060" s="10">
        <v>563</v>
      </c>
      <c r="M7060" s="10">
        <v>9.3833333333333329</v>
      </c>
      <c r="N7060" s="10">
        <v>9.3833333333333329</v>
      </c>
      <c r="O7060">
        <v>1</v>
      </c>
      <c r="P7060" t="s">
        <v>11610</v>
      </c>
      <c r="Q7060" t="s">
        <v>1970</v>
      </c>
    </row>
    <row r="7061" spans="1:17" ht="15">
      <c r="A7061" t="s">
        <v>29</v>
      </c>
      <c r="B7061" t="s">
        <v>94</v>
      </c>
      <c r="C7061" t="s">
        <v>95</v>
      </c>
      <c r="D7061" t="s">
        <v>2334</v>
      </c>
      <c r="E7061" s="10">
        <v>1</v>
      </c>
      <c r="F7061" t="s">
        <v>1970</v>
      </c>
      <c r="G7061" s="12"/>
      <c r="H7061" s="5">
        <v>42993.539386574077</v>
      </c>
      <c r="I7061" s="5">
        <v>42993.432638888888</v>
      </c>
      <c r="J7061" s="4">
        <f t="shared" si="538"/>
        <v>2017</v>
      </c>
      <c r="K7061" s="4">
        <f t="shared" si="539"/>
        <v>9</v>
      </c>
      <c r="L7061" s="10">
        <v>9223</v>
      </c>
      <c r="M7061" s="10">
        <v>153.71666666666667</v>
      </c>
      <c r="N7061" s="10">
        <v>153.71666666666667</v>
      </c>
      <c r="O7061">
        <v>1</v>
      </c>
      <c r="P7061" t="s">
        <v>11611</v>
      </c>
      <c r="Q7061" t="s">
        <v>1970</v>
      </c>
    </row>
    <row r="7062" spans="1:17" ht="15">
      <c r="A7062" t="s">
        <v>29</v>
      </c>
      <c r="B7062" t="s">
        <v>87</v>
      </c>
      <c r="C7062" t="s">
        <v>197</v>
      </c>
      <c r="D7062" t="s">
        <v>11612</v>
      </c>
      <c r="E7062" s="10">
        <v>1</v>
      </c>
      <c r="F7062" t="s">
        <v>1970</v>
      </c>
      <c r="G7062" s="12"/>
      <c r="H7062" s="5">
        <v>42993.550717592596</v>
      </c>
      <c r="I7062" s="5">
        <v>42993.436805555553</v>
      </c>
      <c r="J7062" s="4">
        <f t="shared" si="538"/>
        <v>2017</v>
      </c>
      <c r="K7062" s="4">
        <f t="shared" si="539"/>
        <v>9</v>
      </c>
      <c r="L7062" s="10">
        <v>9842</v>
      </c>
      <c r="M7062" s="10">
        <v>164.03333333333333</v>
      </c>
      <c r="N7062" s="10">
        <v>164.03333333333333</v>
      </c>
      <c r="O7062">
        <v>1</v>
      </c>
      <c r="P7062" t="s">
        <v>11613</v>
      </c>
      <c r="Q7062" t="s">
        <v>1970</v>
      </c>
    </row>
    <row r="7063" spans="1:17" ht="15">
      <c r="A7063" t="s">
        <v>29</v>
      </c>
      <c r="B7063" t="s">
        <v>94</v>
      </c>
      <c r="C7063" t="s">
        <v>4936</v>
      </c>
      <c r="D7063" t="s">
        <v>11614</v>
      </c>
      <c r="E7063" s="10">
        <v>1</v>
      </c>
      <c r="F7063" t="s">
        <v>1970</v>
      </c>
      <c r="G7063" s="12"/>
      <c r="H7063" s="5">
        <v>42993.459224537037</v>
      </c>
      <c r="I7063" s="5">
        <v>42993.450694444444</v>
      </c>
      <c r="J7063" s="4">
        <f t="shared" si="538"/>
        <v>2017</v>
      </c>
      <c r="K7063" s="4">
        <f t="shared" si="539"/>
        <v>9</v>
      </c>
      <c r="L7063" s="10">
        <v>737</v>
      </c>
      <c r="M7063" s="10">
        <v>12.283333333333333</v>
      </c>
      <c r="N7063" s="10">
        <v>12.283333333333333</v>
      </c>
      <c r="O7063">
        <v>1</v>
      </c>
      <c r="P7063" t="s">
        <v>11615</v>
      </c>
      <c r="Q7063" t="s">
        <v>1970</v>
      </c>
    </row>
    <row r="7064" spans="1:17" ht="15">
      <c r="A7064" t="s">
        <v>29</v>
      </c>
      <c r="B7064" t="s">
        <v>87</v>
      </c>
      <c r="C7064" t="s">
        <v>103</v>
      </c>
      <c r="D7064" t="s">
        <v>11616</v>
      </c>
      <c r="E7064" s="10">
        <v>1</v>
      </c>
      <c r="F7064" t="s">
        <v>1970</v>
      </c>
      <c r="G7064" s="12"/>
      <c r="H7064" s="5">
        <v>42993.658067129632</v>
      </c>
      <c r="I7064" s="5">
        <v>42993.457638888889</v>
      </c>
      <c r="J7064" s="4">
        <f t="shared" si="538"/>
        <v>2017</v>
      </c>
      <c r="K7064" s="4">
        <f t="shared" si="539"/>
        <v>9</v>
      </c>
      <c r="L7064" s="10">
        <v>17317</v>
      </c>
      <c r="M7064" s="10">
        <v>288.61666666666667</v>
      </c>
      <c r="N7064" s="10">
        <v>288.61666666666667</v>
      </c>
      <c r="O7064">
        <v>1</v>
      </c>
      <c r="P7064" t="s">
        <v>11617</v>
      </c>
      <c r="Q7064" t="s">
        <v>1970</v>
      </c>
    </row>
    <row r="7065" spans="1:17" ht="15">
      <c r="A7065" t="s">
        <v>29</v>
      </c>
      <c r="B7065" t="s">
        <v>94</v>
      </c>
      <c r="C7065" t="s">
        <v>95</v>
      </c>
      <c r="D7065" t="s">
        <v>11618</v>
      </c>
      <c r="E7065" s="10">
        <v>1</v>
      </c>
      <c r="F7065" t="s">
        <v>1970</v>
      </c>
      <c r="G7065" s="12"/>
      <c r="H7065" s="5">
        <v>42993.466689814813</v>
      </c>
      <c r="I7065" s="5">
        <v>42993.459027777775</v>
      </c>
      <c r="J7065" s="4">
        <f t="shared" si="538"/>
        <v>2017</v>
      </c>
      <c r="K7065" s="4">
        <f t="shared" si="539"/>
        <v>9</v>
      </c>
      <c r="L7065" s="10">
        <v>662</v>
      </c>
      <c r="M7065" s="10">
        <v>11.033333333333333</v>
      </c>
      <c r="N7065" s="10">
        <v>11.033333333333333</v>
      </c>
      <c r="O7065">
        <v>1</v>
      </c>
      <c r="P7065" t="s">
        <v>11619</v>
      </c>
      <c r="Q7065" t="s">
        <v>1970</v>
      </c>
    </row>
    <row r="7066" spans="1:17" ht="15">
      <c r="A7066" t="s">
        <v>29</v>
      </c>
      <c r="B7066" t="s">
        <v>94</v>
      </c>
      <c r="C7066" t="s">
        <v>4936</v>
      </c>
      <c r="D7066" t="s">
        <v>11620</v>
      </c>
      <c r="E7066" s="10">
        <v>1</v>
      </c>
      <c r="F7066" t="s">
        <v>1970</v>
      </c>
      <c r="G7066" s="12"/>
      <c r="H7066" s="5">
        <v>42993.542569444442</v>
      </c>
      <c r="I7066" s="5">
        <v>42993.46597222222</v>
      </c>
      <c r="J7066" s="4">
        <f t="shared" si="538"/>
        <v>2017</v>
      </c>
      <c r="K7066" s="4">
        <f t="shared" si="539"/>
        <v>9</v>
      </c>
      <c r="L7066" s="10">
        <v>6618</v>
      </c>
      <c r="M7066" s="10">
        <v>110.3</v>
      </c>
      <c r="N7066" s="10">
        <v>110.3</v>
      </c>
      <c r="O7066">
        <v>1</v>
      </c>
      <c r="P7066" t="s">
        <v>11621</v>
      </c>
      <c r="Q7066" t="s">
        <v>1970</v>
      </c>
    </row>
    <row r="7067" spans="1:17" ht="15">
      <c r="A7067" t="s">
        <v>29</v>
      </c>
      <c r="B7067" t="s">
        <v>94</v>
      </c>
      <c r="C7067" t="s">
        <v>95</v>
      </c>
      <c r="D7067" t="s">
        <v>11622</v>
      </c>
      <c r="E7067" s="10">
        <v>1</v>
      </c>
      <c r="F7067" t="s">
        <v>1970</v>
      </c>
      <c r="G7067" s="12"/>
      <c r="H7067" s="5">
        <v>42993.616018518522</v>
      </c>
      <c r="I7067" s="5">
        <v>42993.472916666666</v>
      </c>
      <c r="J7067" s="4">
        <f t="shared" si="538"/>
        <v>2017</v>
      </c>
      <c r="K7067" s="4">
        <f t="shared" si="539"/>
        <v>9</v>
      </c>
      <c r="L7067" s="10">
        <v>12364</v>
      </c>
      <c r="M7067" s="10">
        <v>206.06666666666666</v>
      </c>
      <c r="N7067" s="10">
        <v>206.06666666666666</v>
      </c>
      <c r="O7067">
        <v>1</v>
      </c>
      <c r="P7067" t="s">
        <v>11623</v>
      </c>
      <c r="Q7067" t="s">
        <v>1970</v>
      </c>
    </row>
    <row r="7068" spans="1:17" ht="15">
      <c r="A7068" t="s">
        <v>29</v>
      </c>
      <c r="B7068" t="s">
        <v>30</v>
      </c>
      <c r="C7068" t="s">
        <v>83</v>
      </c>
      <c r="D7068" t="s">
        <v>11624</v>
      </c>
      <c r="E7068" s="10">
        <v>2</v>
      </c>
      <c r="F7068" t="s">
        <v>1970</v>
      </c>
      <c r="G7068" s="12"/>
      <c r="H7068" s="5">
        <v>42993.611168981479</v>
      </c>
      <c r="I7068" s="5">
        <v>42993.481249999997</v>
      </c>
      <c r="J7068" s="4">
        <f t="shared" si="538"/>
        <v>2017</v>
      </c>
      <c r="K7068" s="4">
        <f t="shared" si="539"/>
        <v>9</v>
      </c>
      <c r="L7068" s="10">
        <v>11225</v>
      </c>
      <c r="M7068" s="10">
        <v>187.08333333333334</v>
      </c>
      <c r="N7068" s="10">
        <v>374.16666666666669</v>
      </c>
      <c r="O7068">
        <v>1</v>
      </c>
      <c r="P7068" t="s">
        <v>11625</v>
      </c>
      <c r="Q7068" t="s">
        <v>1970</v>
      </c>
    </row>
    <row r="7069" spans="1:17" ht="15">
      <c r="A7069" t="s">
        <v>29</v>
      </c>
      <c r="B7069" t="s">
        <v>87</v>
      </c>
      <c r="C7069" t="s">
        <v>103</v>
      </c>
      <c r="D7069" t="s">
        <v>11626</v>
      </c>
      <c r="E7069" s="10">
        <v>1</v>
      </c>
      <c r="F7069" t="s">
        <v>1970</v>
      </c>
      <c r="G7069" s="12"/>
      <c r="H7069" s="5">
        <v>42993.656944444447</v>
      </c>
      <c r="I7069" s="5">
        <v>42993.484722222223</v>
      </c>
      <c r="J7069" s="4">
        <f t="shared" si="538"/>
        <v>2017</v>
      </c>
      <c r="K7069" s="4">
        <f t="shared" si="539"/>
        <v>9</v>
      </c>
      <c r="L7069" s="10">
        <v>14880</v>
      </c>
      <c r="M7069" s="10">
        <v>248</v>
      </c>
      <c r="N7069" s="10">
        <v>248</v>
      </c>
      <c r="O7069">
        <v>1</v>
      </c>
      <c r="P7069" t="s">
        <v>11627</v>
      </c>
      <c r="Q7069" t="s">
        <v>1970</v>
      </c>
    </row>
    <row r="7070" spans="1:17" ht="15">
      <c r="A7070" t="s">
        <v>29</v>
      </c>
      <c r="B7070" t="s">
        <v>94</v>
      </c>
      <c r="C7070" t="s">
        <v>4972</v>
      </c>
      <c r="D7070" t="s">
        <v>11628</v>
      </c>
      <c r="E7070" s="10">
        <v>1</v>
      </c>
      <c r="F7070" t="s">
        <v>1970</v>
      </c>
      <c r="G7070" s="12"/>
      <c r="H7070" s="5">
        <v>42993.504606481481</v>
      </c>
      <c r="I7070" s="5">
        <v>42993.498611111114</v>
      </c>
      <c r="J7070" s="4">
        <f t="shared" si="538"/>
        <v>2017</v>
      </c>
      <c r="K7070" s="4">
        <f t="shared" si="539"/>
        <v>9</v>
      </c>
      <c r="L7070" s="10">
        <v>518</v>
      </c>
      <c r="M7070" s="10">
        <v>8.6333333333333329</v>
      </c>
      <c r="N7070" s="10">
        <v>8.6333333333333329</v>
      </c>
      <c r="O7070">
        <v>1</v>
      </c>
      <c r="P7070" t="s">
        <v>11629</v>
      </c>
      <c r="Q7070" t="s">
        <v>1970</v>
      </c>
    </row>
    <row r="7071" spans="1:17" ht="15">
      <c r="A7071" t="s">
        <v>29</v>
      </c>
      <c r="B7071" t="s">
        <v>94</v>
      </c>
      <c r="C7071" t="s">
        <v>4972</v>
      </c>
      <c r="D7071" t="s">
        <v>11630</v>
      </c>
      <c r="E7071" s="10">
        <v>1</v>
      </c>
      <c r="F7071" t="s">
        <v>1970</v>
      </c>
      <c r="G7071" s="12"/>
      <c r="H7071" s="5">
        <v>42993.726701388892</v>
      </c>
      <c r="I7071" s="5">
        <v>42993.500694444447</v>
      </c>
      <c r="J7071" s="4">
        <f t="shared" si="538"/>
        <v>2017</v>
      </c>
      <c r="K7071" s="4">
        <f t="shared" si="539"/>
        <v>9</v>
      </c>
      <c r="L7071" s="10">
        <v>19527</v>
      </c>
      <c r="M7071" s="10">
        <v>325.44999999999999</v>
      </c>
      <c r="N7071" s="10">
        <v>325.44999999999999</v>
      </c>
      <c r="O7071">
        <v>1</v>
      </c>
      <c r="P7071" t="s">
        <v>11631</v>
      </c>
      <c r="Q7071" t="s">
        <v>1970</v>
      </c>
    </row>
    <row r="7072" spans="1:17" ht="15">
      <c r="A7072" t="s">
        <v>29</v>
      </c>
      <c r="B7072" t="s">
        <v>87</v>
      </c>
      <c r="C7072" t="s">
        <v>103</v>
      </c>
      <c r="D7072" t="s">
        <v>11632</v>
      </c>
      <c r="E7072" s="10">
        <v>1</v>
      </c>
      <c r="F7072" t="s">
        <v>1970</v>
      </c>
      <c r="G7072" s="12"/>
      <c r="H7072" s="5">
        <v>42993.726898148147</v>
      </c>
      <c r="I7072" s="5">
        <v>42993.535416666666</v>
      </c>
      <c r="J7072" s="4">
        <f t="shared" si="538"/>
        <v>2017</v>
      </c>
      <c r="K7072" s="4">
        <f t="shared" si="539"/>
        <v>9</v>
      </c>
      <c r="L7072" s="10">
        <v>16544</v>
      </c>
      <c r="M7072" s="10">
        <v>275.73333333333335</v>
      </c>
      <c r="N7072" s="10">
        <v>275.73333333333335</v>
      </c>
      <c r="O7072">
        <v>1</v>
      </c>
      <c r="P7072" t="s">
        <v>11633</v>
      </c>
      <c r="Q7072" t="s">
        <v>1970</v>
      </c>
    </row>
    <row r="7073" spans="1:17" ht="15">
      <c r="A7073" t="s">
        <v>29</v>
      </c>
      <c r="B7073" t="s">
        <v>94</v>
      </c>
      <c r="C7073" t="s">
        <v>4936</v>
      </c>
      <c r="D7073" t="s">
        <v>11461</v>
      </c>
      <c r="E7073" s="10">
        <v>1</v>
      </c>
      <c r="F7073" t="s">
        <v>1970</v>
      </c>
      <c r="G7073" s="12"/>
      <c r="H7073" s="5">
        <v>42993.76458333333</v>
      </c>
      <c r="I7073" s="5">
        <v>42993.54791666667</v>
      </c>
      <c r="J7073" s="4">
        <f t="shared" si="538"/>
        <v>2017</v>
      </c>
      <c r="K7073" s="4">
        <f t="shared" si="539"/>
        <v>9</v>
      </c>
      <c r="L7073" s="10">
        <v>18720</v>
      </c>
      <c r="M7073" s="10">
        <v>312</v>
      </c>
      <c r="N7073" s="10">
        <v>312</v>
      </c>
      <c r="O7073">
        <v>1</v>
      </c>
      <c r="P7073" t="s">
        <v>11634</v>
      </c>
      <c r="Q7073" t="s">
        <v>1970</v>
      </c>
    </row>
    <row r="7074" spans="1:17" ht="15">
      <c r="A7074" t="s">
        <v>29</v>
      </c>
      <c r="B7074" t="s">
        <v>94</v>
      </c>
      <c r="C7074" t="s">
        <v>95</v>
      </c>
      <c r="D7074" t="s">
        <v>1655</v>
      </c>
      <c r="E7074" s="10">
        <v>1</v>
      </c>
      <c r="F7074" t="s">
        <v>1970</v>
      </c>
      <c r="G7074" s="12"/>
      <c r="H7074" s="5">
        <v>42993.672303240739</v>
      </c>
      <c r="I7074" s="5">
        <v>42993.54791666667</v>
      </c>
      <c r="J7074" s="4">
        <f t="shared" si="538"/>
        <v>2017</v>
      </c>
      <c r="K7074" s="4">
        <f t="shared" si="539"/>
        <v>9</v>
      </c>
      <c r="L7074" s="10">
        <v>10747</v>
      </c>
      <c r="M7074" s="10">
        <v>179.11666666666667</v>
      </c>
      <c r="N7074" s="10">
        <v>179.11666666666667</v>
      </c>
      <c r="O7074">
        <v>1</v>
      </c>
      <c r="P7074" t="s">
        <v>11635</v>
      </c>
      <c r="Q7074" t="s">
        <v>1970</v>
      </c>
    </row>
    <row r="7075" spans="1:17" ht="15">
      <c r="A7075" t="s">
        <v>29</v>
      </c>
      <c r="B7075" t="s">
        <v>30</v>
      </c>
      <c r="C7075" t="s">
        <v>31</v>
      </c>
      <c r="D7075" t="s">
        <v>11636</v>
      </c>
      <c r="E7075" s="10">
        <v>1</v>
      </c>
      <c r="F7075" t="s">
        <v>1970</v>
      </c>
      <c r="G7075" s="12"/>
      <c r="H7075" s="5">
        <v>42993.641238425924</v>
      </c>
      <c r="I7075" s="5">
        <v>42993.55972222222</v>
      </c>
      <c r="J7075" s="4">
        <f t="shared" si="538"/>
        <v>2017</v>
      </c>
      <c r="K7075" s="4">
        <f t="shared" si="539"/>
        <v>9</v>
      </c>
      <c r="L7075" s="10">
        <v>7043</v>
      </c>
      <c r="M7075" s="10">
        <v>117.38333333333334</v>
      </c>
      <c r="N7075" s="10">
        <v>117.38333333333334</v>
      </c>
      <c r="O7075">
        <v>1</v>
      </c>
      <c r="P7075" t="s">
        <v>11637</v>
      </c>
      <c r="Q7075" t="s">
        <v>1970</v>
      </c>
    </row>
    <row r="7076" spans="1:17" ht="15">
      <c r="A7076" t="s">
        <v>29</v>
      </c>
      <c r="B7076" t="s">
        <v>30</v>
      </c>
      <c r="C7076" t="s">
        <v>31</v>
      </c>
      <c r="D7076" t="s">
        <v>11638</v>
      </c>
      <c r="E7076" s="10">
        <v>2</v>
      </c>
      <c r="F7076" t="s">
        <v>1970</v>
      </c>
      <c r="G7076" s="12"/>
      <c r="H7076" s="5">
        <v>42993.728888888887</v>
      </c>
      <c r="I7076" s="5">
        <v>42993.560416666667</v>
      </c>
      <c r="J7076" s="4">
        <f t="shared" si="538"/>
        <v>2017</v>
      </c>
      <c r="K7076" s="4">
        <f t="shared" si="539"/>
        <v>9</v>
      </c>
      <c r="L7076" s="10">
        <v>14556</v>
      </c>
      <c r="M7076" s="10">
        <v>242.59999999999999</v>
      </c>
      <c r="N7076" s="10">
        <v>485.19999999999999</v>
      </c>
      <c r="O7076">
        <v>1</v>
      </c>
      <c r="P7076" t="s">
        <v>11639</v>
      </c>
      <c r="Q7076" t="s">
        <v>1970</v>
      </c>
    </row>
    <row r="7077" spans="1:17" ht="15">
      <c r="A7077" t="s">
        <v>29</v>
      </c>
      <c r="B7077" t="s">
        <v>94</v>
      </c>
      <c r="C7077" t="s">
        <v>95</v>
      </c>
      <c r="D7077" t="s">
        <v>11640</v>
      </c>
      <c r="E7077" s="10">
        <v>1</v>
      </c>
      <c r="F7077" t="s">
        <v>1970</v>
      </c>
      <c r="G7077" s="12"/>
      <c r="H7077" s="5">
        <v>42993.58185185185</v>
      </c>
      <c r="I7077" s="5">
        <v>42993.566666666666</v>
      </c>
      <c r="J7077" s="4">
        <f t="shared" si="538"/>
        <v>2017</v>
      </c>
      <c r="K7077" s="4">
        <f t="shared" si="539"/>
        <v>9</v>
      </c>
      <c r="L7077" s="10">
        <v>1312</v>
      </c>
      <c r="M7077" s="10">
        <v>21.866666666666667</v>
      </c>
      <c r="N7077" s="10">
        <v>21.866666666666667</v>
      </c>
      <c r="O7077">
        <v>1</v>
      </c>
      <c r="P7077" t="s">
        <v>11641</v>
      </c>
      <c r="Q7077" t="s">
        <v>1970</v>
      </c>
    </row>
    <row r="7078" spans="1:17" ht="15">
      <c r="A7078" t="s">
        <v>29</v>
      </c>
      <c r="B7078" t="s">
        <v>30</v>
      </c>
      <c r="C7078" t="s">
        <v>83</v>
      </c>
      <c r="D7078" t="s">
        <v>11642</v>
      </c>
      <c r="E7078" s="10">
        <v>1</v>
      </c>
      <c r="F7078" t="s">
        <v>1970</v>
      </c>
      <c r="G7078" s="12"/>
      <c r="H7078" s="5">
        <v>42993.651608796295</v>
      </c>
      <c r="I7078" s="5">
        <v>42993.614583333336</v>
      </c>
      <c r="J7078" s="4">
        <f t="shared" si="538"/>
        <v>2017</v>
      </c>
      <c r="K7078" s="4">
        <f t="shared" si="539"/>
        <v>9</v>
      </c>
      <c r="L7078" s="10">
        <v>3199</v>
      </c>
      <c r="M7078" s="10">
        <v>53.31666666666667</v>
      </c>
      <c r="N7078" s="10">
        <v>53.31666666666667</v>
      </c>
      <c r="O7078">
        <v>1</v>
      </c>
      <c r="P7078" t="s">
        <v>11643</v>
      </c>
      <c r="Q7078" t="s">
        <v>1970</v>
      </c>
    </row>
    <row r="7079" spans="1:17" ht="15">
      <c r="A7079" t="s">
        <v>29</v>
      </c>
      <c r="B7079" t="s">
        <v>94</v>
      </c>
      <c r="C7079" t="s">
        <v>4936</v>
      </c>
      <c r="D7079" t="s">
        <v>11644</v>
      </c>
      <c r="E7079" s="10">
        <v>1</v>
      </c>
      <c r="F7079" t="s">
        <v>1970</v>
      </c>
      <c r="G7079" s="12"/>
      <c r="H7079" s="5">
        <v>42993.783333333333</v>
      </c>
      <c r="I7079" s="5">
        <v>42993.615277777775</v>
      </c>
      <c r="J7079" s="4">
        <f t="shared" si="538"/>
        <v>2017</v>
      </c>
      <c r="K7079" s="4">
        <f t="shared" si="539"/>
        <v>9</v>
      </c>
      <c r="L7079" s="10">
        <v>14520</v>
      </c>
      <c r="M7079" s="10">
        <v>242</v>
      </c>
      <c r="N7079" s="10">
        <v>242</v>
      </c>
      <c r="O7079">
        <v>1</v>
      </c>
      <c r="P7079" t="s">
        <v>11645</v>
      </c>
      <c r="Q7079" t="s">
        <v>1970</v>
      </c>
    </row>
    <row r="7080" spans="1:17" ht="15">
      <c r="A7080" t="s">
        <v>29</v>
      </c>
      <c r="B7080" t="s">
        <v>87</v>
      </c>
      <c r="C7080" t="s">
        <v>103</v>
      </c>
      <c r="D7080" t="s">
        <v>11646</v>
      </c>
      <c r="E7080" s="10">
        <v>1</v>
      </c>
      <c r="F7080" t="s">
        <v>1970</v>
      </c>
      <c r="G7080" s="12"/>
      <c r="H7080" s="5">
        <v>42993.645567129628</v>
      </c>
      <c r="I7080" s="5">
        <v>42993.643750000003</v>
      </c>
      <c r="J7080" s="4">
        <f t="shared" si="538"/>
        <v>2017</v>
      </c>
      <c r="K7080" s="4">
        <f t="shared" si="539"/>
        <v>9</v>
      </c>
      <c r="L7080" s="10">
        <v>157</v>
      </c>
      <c r="M7080" s="10">
        <v>2.6166666666666667</v>
      </c>
      <c r="N7080" s="10">
        <v>2.6166666666666667</v>
      </c>
      <c r="O7080">
        <v>1</v>
      </c>
      <c r="P7080" t="s">
        <v>11647</v>
      </c>
      <c r="Q7080" t="s">
        <v>1970</v>
      </c>
    </row>
    <row r="7081" spans="1:17" ht="15">
      <c r="A7081" t="s">
        <v>29</v>
      </c>
      <c r="B7081" t="s">
        <v>94</v>
      </c>
      <c r="C7081" t="s">
        <v>95</v>
      </c>
      <c r="D7081" t="s">
        <v>11648</v>
      </c>
      <c r="E7081" s="10">
        <v>1</v>
      </c>
      <c r="F7081" t="s">
        <v>1970</v>
      </c>
      <c r="G7081" s="12"/>
      <c r="H7081" s="5">
        <v>42993.765451388892</v>
      </c>
      <c r="I7081" s="5">
        <v>42993.665972222225</v>
      </c>
      <c r="J7081" s="4">
        <f t="shared" si="538"/>
        <v>2017</v>
      </c>
      <c r="K7081" s="4">
        <f t="shared" si="539"/>
        <v>9</v>
      </c>
      <c r="L7081" s="10">
        <v>8595</v>
      </c>
      <c r="M7081" s="10">
        <v>143.25</v>
      </c>
      <c r="N7081" s="10">
        <v>143.25</v>
      </c>
      <c r="O7081">
        <v>1</v>
      </c>
      <c r="P7081" t="s">
        <v>11649</v>
      </c>
      <c r="Q7081" t="s">
        <v>1970</v>
      </c>
    </row>
    <row r="7082" spans="1:17" ht="15">
      <c r="A7082" t="s">
        <v>29</v>
      </c>
      <c r="B7082" t="s">
        <v>87</v>
      </c>
      <c r="C7082" t="s">
        <v>103</v>
      </c>
      <c r="D7082" t="s">
        <v>11650</v>
      </c>
      <c r="E7082" s="10">
        <v>1</v>
      </c>
      <c r="F7082" t="s">
        <v>1970</v>
      </c>
      <c r="G7082" s="12"/>
      <c r="H7082" s="5">
        <v>42993.79791666667</v>
      </c>
      <c r="I7082" s="5">
        <v>42993.675694444442</v>
      </c>
      <c r="J7082" s="4">
        <f t="shared" si="538"/>
        <v>2017</v>
      </c>
      <c r="K7082" s="4">
        <f t="shared" si="539"/>
        <v>9</v>
      </c>
      <c r="L7082" s="10">
        <v>10560</v>
      </c>
      <c r="M7082" s="10">
        <v>176</v>
      </c>
      <c r="N7082" s="10">
        <v>176</v>
      </c>
      <c r="O7082">
        <v>1</v>
      </c>
      <c r="P7082" t="s">
        <v>11651</v>
      </c>
      <c r="Q7082" t="s">
        <v>1970</v>
      </c>
    </row>
    <row r="7083" spans="1:17" ht="15">
      <c r="A7083" t="s">
        <v>29</v>
      </c>
      <c r="B7083" t="s">
        <v>94</v>
      </c>
      <c r="C7083" t="s">
        <v>174</v>
      </c>
      <c r="D7083" t="s">
        <v>11652</v>
      </c>
      <c r="E7083" s="10">
        <v>1</v>
      </c>
      <c r="F7083" t="s">
        <v>1970</v>
      </c>
      <c r="G7083" s="12"/>
      <c r="H7083" s="5">
        <v>42993.782638888886</v>
      </c>
      <c r="I7083" s="5">
        <v>42993.731249999997</v>
      </c>
      <c r="J7083" s="4">
        <f t="shared" si="538"/>
        <v>2017</v>
      </c>
      <c r="K7083" s="4">
        <f t="shared" si="539"/>
        <v>9</v>
      </c>
      <c r="L7083" s="10">
        <v>4440</v>
      </c>
      <c r="M7083" s="10">
        <v>74</v>
      </c>
      <c r="N7083" s="10">
        <v>74</v>
      </c>
      <c r="O7083">
        <v>1</v>
      </c>
      <c r="P7083" t="s">
        <v>11653</v>
      </c>
      <c r="Q7083" t="s">
        <v>1970</v>
      </c>
    </row>
    <row r="7084" spans="1:17" ht="15">
      <c r="A7084" t="s">
        <v>29</v>
      </c>
      <c r="B7084" t="s">
        <v>94</v>
      </c>
      <c r="C7084" t="s">
        <v>95</v>
      </c>
      <c r="D7084" t="s">
        <v>11654</v>
      </c>
      <c r="E7084" s="10">
        <v>1</v>
      </c>
      <c r="F7084" t="s">
        <v>1970</v>
      </c>
      <c r="G7084" s="12"/>
      <c r="H7084" s="5">
        <v>42993.847222222219</v>
      </c>
      <c r="I7084" s="5">
        <v>42993.760416666664</v>
      </c>
      <c r="J7084" s="4">
        <f t="shared" si="538"/>
        <v>2017</v>
      </c>
      <c r="K7084" s="4">
        <f t="shared" si="539"/>
        <v>9</v>
      </c>
      <c r="L7084" s="10">
        <v>7500</v>
      </c>
      <c r="M7084" s="10">
        <v>125</v>
      </c>
      <c r="N7084" s="10">
        <v>125</v>
      </c>
      <c r="O7084">
        <v>1</v>
      </c>
      <c r="P7084" t="s">
        <v>11655</v>
      </c>
      <c r="Q7084" t="s">
        <v>1970</v>
      </c>
    </row>
    <row r="7085" spans="1:17" ht="15">
      <c r="A7085" t="s">
        <v>29</v>
      </c>
      <c r="B7085" t="s">
        <v>87</v>
      </c>
      <c r="C7085" t="s">
        <v>197</v>
      </c>
      <c r="D7085" t="s">
        <v>11656</v>
      </c>
      <c r="E7085" s="10">
        <v>1</v>
      </c>
      <c r="F7085" t="s">
        <v>1970</v>
      </c>
      <c r="G7085" t="s">
        <v>22</v>
      </c>
      <c r="H7085" s="5">
        <v>42994.679166666669</v>
      </c>
      <c r="I7085" s="5">
        <v>42994.357638888891</v>
      </c>
      <c r="J7085" s="4">
        <f t="shared" si="538"/>
        <v>2017</v>
      </c>
      <c r="K7085" s="4">
        <f t="shared" si="539"/>
        <v>9</v>
      </c>
      <c r="L7085" s="10">
        <v>27780</v>
      </c>
      <c r="M7085" s="10">
        <v>463</v>
      </c>
      <c r="N7085" s="10">
        <v>463</v>
      </c>
      <c r="O7085">
        <v>1</v>
      </c>
      <c r="P7085" t="s">
        <v>11657</v>
      </c>
      <c r="Q7085" t="s">
        <v>1970</v>
      </c>
    </row>
    <row r="7086" spans="1:17" ht="15">
      <c r="A7086" t="s">
        <v>29</v>
      </c>
      <c r="B7086" t="s">
        <v>94</v>
      </c>
      <c r="C7086" t="s">
        <v>95</v>
      </c>
      <c r="D7086" t="s">
        <v>3820</v>
      </c>
      <c r="E7086" s="10">
        <v>7</v>
      </c>
      <c r="F7086" t="s">
        <v>1970</v>
      </c>
      <c r="G7086" t="s">
        <v>22</v>
      </c>
      <c r="H7086" s="5">
        <v>42994.500844907408</v>
      </c>
      <c r="I7086" s="5">
        <v>42994.478472222225</v>
      </c>
      <c r="J7086" s="4">
        <f t="shared" si="538"/>
        <v>2017</v>
      </c>
      <c r="K7086" s="4">
        <f t="shared" si="539"/>
        <v>9</v>
      </c>
      <c r="L7086" s="10">
        <v>1933</v>
      </c>
      <c r="M7086" s="10">
        <v>32.216666666666669</v>
      </c>
      <c r="N7086" s="10">
        <v>225.51666666666668</v>
      </c>
      <c r="O7086">
        <v>1</v>
      </c>
      <c r="P7086" t="s">
        <v>11658</v>
      </c>
      <c r="Q7086" t="s">
        <v>11086</v>
      </c>
    </row>
    <row r="7087" spans="1:17" ht="15">
      <c r="A7087" t="s">
        <v>29</v>
      </c>
      <c r="B7087" t="s">
        <v>94</v>
      </c>
      <c r="C7087" t="s">
        <v>186</v>
      </c>
      <c r="D7087" t="s">
        <v>11659</v>
      </c>
      <c r="E7087" s="10">
        <v>5</v>
      </c>
      <c r="F7087" t="s">
        <v>1970</v>
      </c>
      <c r="G7087" t="s">
        <v>97</v>
      </c>
      <c r="H7087" s="5">
        <v>42994.589583333334</v>
      </c>
      <c r="I7087" s="5">
        <v>42994.555555555555</v>
      </c>
      <c r="J7087" s="4">
        <f t="shared" si="538"/>
        <v>2017</v>
      </c>
      <c r="K7087" s="4">
        <f t="shared" si="539"/>
        <v>9</v>
      </c>
      <c r="L7087" s="10">
        <v>2940</v>
      </c>
      <c r="M7087" s="10">
        <v>49</v>
      </c>
      <c r="N7087" s="10">
        <v>245</v>
      </c>
      <c r="O7087">
        <v>1</v>
      </c>
      <c r="P7087" t="s">
        <v>11660</v>
      </c>
      <c r="Q7087" t="s">
        <v>11086</v>
      </c>
    </row>
    <row r="7088" spans="1:17" ht="15">
      <c r="A7088" t="s">
        <v>29</v>
      </c>
      <c r="B7088" t="s">
        <v>94</v>
      </c>
      <c r="C7088" t="s">
        <v>156</v>
      </c>
      <c r="D7088" t="s">
        <v>3934</v>
      </c>
      <c r="E7088" s="10">
        <v>1</v>
      </c>
      <c r="F7088" t="s">
        <v>1970</v>
      </c>
      <c r="G7088" t="s">
        <v>22</v>
      </c>
      <c r="H7088" s="5">
        <v>42994.701192129629</v>
      </c>
      <c r="I7088" s="5">
        <v>42994.677083333336</v>
      </c>
      <c r="J7088" s="4">
        <f t="shared" si="538"/>
        <v>2017</v>
      </c>
      <c r="K7088" s="4">
        <f t="shared" si="539"/>
        <v>9</v>
      </c>
      <c r="L7088" s="10">
        <v>2083</v>
      </c>
      <c r="M7088" s="10">
        <v>34.716666666666669</v>
      </c>
      <c r="N7088" s="10">
        <v>34.716666666666669</v>
      </c>
      <c r="O7088">
        <v>1</v>
      </c>
      <c r="P7088" t="s">
        <v>11661</v>
      </c>
      <c r="Q7088" t="s">
        <v>11086</v>
      </c>
    </row>
    <row r="7089" spans="1:17" ht="15">
      <c r="A7089" t="s">
        <v>29</v>
      </c>
      <c r="B7089" t="s">
        <v>94</v>
      </c>
      <c r="C7089" t="s">
        <v>4972</v>
      </c>
      <c r="D7089" t="s">
        <v>2506</v>
      </c>
      <c r="E7089" s="10">
        <v>40</v>
      </c>
      <c r="F7089" t="s">
        <v>1970</v>
      </c>
      <c r="G7089" t="s">
        <v>22</v>
      </c>
      <c r="H7089" s="5">
        <v>42995.405104166668</v>
      </c>
      <c r="I7089" s="5">
        <v>42995.325694444444</v>
      </c>
      <c r="J7089" s="4">
        <f t="shared" si="538"/>
        <v>2017</v>
      </c>
      <c r="K7089" s="4">
        <f t="shared" si="539"/>
        <v>9</v>
      </c>
      <c r="L7089" s="10">
        <v>6861</v>
      </c>
      <c r="M7089" s="10">
        <v>114.34999999999999</v>
      </c>
      <c r="N7089" s="10">
        <v>4574</v>
      </c>
      <c r="O7089">
        <v>1</v>
      </c>
      <c r="P7089" t="s">
        <v>11662</v>
      </c>
      <c r="Q7089" t="s">
        <v>11086</v>
      </c>
    </row>
    <row r="7090" spans="1:17" ht="15">
      <c r="A7090" t="s">
        <v>29</v>
      </c>
      <c r="B7090" t="s">
        <v>94</v>
      </c>
      <c r="C7090" t="s">
        <v>156</v>
      </c>
      <c r="D7090" t="s">
        <v>3934</v>
      </c>
      <c r="E7090" s="10">
        <v>1</v>
      </c>
      <c r="F7090" t="s">
        <v>1970</v>
      </c>
      <c r="G7090" t="s">
        <v>22</v>
      </c>
      <c r="H7090" s="5">
        <v>42995.560416666667</v>
      </c>
      <c r="I7090" s="5">
        <v>42995.501388888886</v>
      </c>
      <c r="J7090" s="4">
        <f t="shared" si="538"/>
        <v>2017</v>
      </c>
      <c r="K7090" s="4">
        <f t="shared" si="539"/>
        <v>9</v>
      </c>
      <c r="L7090" s="10">
        <v>5100</v>
      </c>
      <c r="M7090" s="10">
        <v>85</v>
      </c>
      <c r="N7090" s="10">
        <v>85</v>
      </c>
      <c r="O7090">
        <v>1</v>
      </c>
      <c r="P7090" t="s">
        <v>11663</v>
      </c>
      <c r="Q7090" t="s">
        <v>11086</v>
      </c>
    </row>
    <row r="7091" spans="1:17" ht="15">
      <c r="A7091" t="s">
        <v>29</v>
      </c>
      <c r="B7091" t="s">
        <v>87</v>
      </c>
      <c r="C7091" t="s">
        <v>103</v>
      </c>
      <c r="D7091" t="s">
        <v>11664</v>
      </c>
      <c r="E7091" s="10">
        <v>9</v>
      </c>
      <c r="F7091" t="s">
        <v>1970</v>
      </c>
      <c r="G7091" t="s">
        <v>22</v>
      </c>
      <c r="H7091" s="5">
        <v>42996.408333333333</v>
      </c>
      <c r="I7091" s="5">
        <v>42996.380555555559</v>
      </c>
      <c r="J7091" s="4">
        <f t="shared" si="538"/>
        <v>2017</v>
      </c>
      <c r="K7091" s="4">
        <f t="shared" si="539"/>
        <v>9</v>
      </c>
      <c r="L7091" s="10">
        <v>2400</v>
      </c>
      <c r="M7091" s="10">
        <v>40</v>
      </c>
      <c r="N7091" s="10">
        <v>360</v>
      </c>
      <c r="O7091">
        <v>1</v>
      </c>
      <c r="P7091" t="s">
        <v>11665</v>
      </c>
      <c r="Q7091" t="s">
        <v>11086</v>
      </c>
    </row>
    <row r="7092" spans="1:17" ht="15">
      <c r="A7092" t="s">
        <v>29</v>
      </c>
      <c r="B7092" t="s">
        <v>30</v>
      </c>
      <c r="C7092" t="s">
        <v>171</v>
      </c>
      <c r="D7092" t="s">
        <v>11666</v>
      </c>
      <c r="E7092" s="10">
        <v>12</v>
      </c>
      <c r="F7092" t="s">
        <v>1970</v>
      </c>
      <c r="G7092" t="s">
        <v>22</v>
      </c>
      <c r="H7092" s="5">
        <v>42997.335023148145</v>
      </c>
      <c r="I7092" s="5">
        <v>42997.290972222225</v>
      </c>
      <c r="J7092" s="4">
        <f t="shared" si="538"/>
        <v>2017</v>
      </c>
      <c r="K7092" s="4">
        <f t="shared" si="539"/>
        <v>9</v>
      </c>
      <c r="L7092" s="10">
        <v>3806</v>
      </c>
      <c r="M7092" s="10">
        <v>63.43333333333333</v>
      </c>
      <c r="N7092" s="10">
        <v>761.19999999999993</v>
      </c>
      <c r="O7092">
        <v>1</v>
      </c>
      <c r="P7092" t="s">
        <v>11667</v>
      </c>
      <c r="Q7092" t="s">
        <v>11086</v>
      </c>
    </row>
    <row r="7093" spans="1:17" ht="15">
      <c r="A7093" t="s">
        <v>29</v>
      </c>
      <c r="B7093" t="s">
        <v>30</v>
      </c>
      <c r="C7093" t="s">
        <v>83</v>
      </c>
      <c r="D7093" t="s">
        <v>11668</v>
      </c>
      <c r="E7093" s="10">
        <v>1</v>
      </c>
      <c r="F7093" t="s">
        <v>1970</v>
      </c>
      <c r="G7093" t="s">
        <v>22</v>
      </c>
      <c r="H7093" s="5">
        <v>42997.561365740738</v>
      </c>
      <c r="I7093" s="5">
        <v>42997.395138888889</v>
      </c>
      <c r="J7093" s="4">
        <f t="shared" si="538"/>
        <v>2017</v>
      </c>
      <c r="K7093" s="4">
        <f t="shared" si="539"/>
        <v>9</v>
      </c>
      <c r="L7093" s="10">
        <v>14362</v>
      </c>
      <c r="M7093" s="10">
        <v>239.36666666666667</v>
      </c>
      <c r="N7093" s="10">
        <v>239.36666666666667</v>
      </c>
      <c r="O7093">
        <v>1</v>
      </c>
      <c r="P7093" t="s">
        <v>11669</v>
      </c>
      <c r="Q7093" t="s">
        <v>11086</v>
      </c>
    </row>
    <row r="7094" spans="1:17" ht="15">
      <c r="A7094" t="s">
        <v>29</v>
      </c>
      <c r="B7094" t="s">
        <v>94</v>
      </c>
      <c r="C7094" t="s">
        <v>95</v>
      </c>
      <c r="D7094" t="s">
        <v>11670</v>
      </c>
      <c r="E7094" s="10">
        <v>3</v>
      </c>
      <c r="F7094" t="s">
        <v>1970</v>
      </c>
      <c r="G7094" t="s">
        <v>22</v>
      </c>
      <c r="H7094" s="5">
        <v>42997.440162037034</v>
      </c>
      <c r="I7094" s="5">
        <v>42997.417361111111</v>
      </c>
      <c r="J7094" s="4">
        <f t="shared" si="538"/>
        <v>2017</v>
      </c>
      <c r="K7094" s="4">
        <f t="shared" si="539"/>
        <v>9</v>
      </c>
      <c r="L7094" s="10">
        <v>1970</v>
      </c>
      <c r="M7094" s="10">
        <v>32.833333333333336</v>
      </c>
      <c r="N7094" s="10">
        <v>98.5</v>
      </c>
      <c r="O7094">
        <v>1</v>
      </c>
      <c r="P7094" t="s">
        <v>11671</v>
      </c>
      <c r="Q7094" t="s">
        <v>11086</v>
      </c>
    </row>
    <row r="7095" spans="1:17" ht="15">
      <c r="A7095" t="s">
        <v>29</v>
      </c>
      <c r="B7095" t="s">
        <v>94</v>
      </c>
      <c r="C7095" t="s">
        <v>95</v>
      </c>
      <c r="D7095" t="s">
        <v>11672</v>
      </c>
      <c r="E7095" s="10">
        <v>2</v>
      </c>
      <c r="F7095" t="s">
        <v>1970</v>
      </c>
      <c r="G7095" t="s">
        <v>22</v>
      </c>
      <c r="H7095" s="5">
        <v>42997.631712962961</v>
      </c>
      <c r="I7095" s="5">
        <v>42997.490277777775</v>
      </c>
      <c r="J7095" s="4">
        <f t="shared" si="538"/>
        <v>2017</v>
      </c>
      <c r="K7095" s="4">
        <f t="shared" si="539"/>
        <v>9</v>
      </c>
      <c r="L7095" s="10">
        <v>12220</v>
      </c>
      <c r="M7095" s="10">
        <v>203.66666666666666</v>
      </c>
      <c r="N7095" s="10">
        <v>407.33333333333331</v>
      </c>
      <c r="O7095">
        <v>1</v>
      </c>
      <c r="P7095" t="s">
        <v>11673</v>
      </c>
      <c r="Q7095" t="s">
        <v>11086</v>
      </c>
    </row>
    <row r="7096" spans="1:17" ht="15">
      <c r="A7096" t="s">
        <v>29</v>
      </c>
      <c r="B7096" t="s">
        <v>94</v>
      </c>
      <c r="C7096" t="s">
        <v>95</v>
      </c>
      <c r="D7096" t="s">
        <v>11674</v>
      </c>
      <c r="E7096" s="10">
        <v>1</v>
      </c>
      <c r="F7096" t="s">
        <v>1970</v>
      </c>
      <c r="G7096" t="s">
        <v>22</v>
      </c>
      <c r="H7096" s="5">
        <v>42997.708865740744</v>
      </c>
      <c r="I7096" s="5">
        <v>42997.659722222219</v>
      </c>
      <c r="J7096" s="4">
        <f t="shared" si="538"/>
        <v>2017</v>
      </c>
      <c r="K7096" s="4">
        <f t="shared" si="539"/>
        <v>9</v>
      </c>
      <c r="L7096" s="10">
        <v>4246</v>
      </c>
      <c r="M7096" s="10">
        <v>70.766666666666666</v>
      </c>
      <c r="N7096" s="10">
        <v>70.766666666666666</v>
      </c>
      <c r="O7096">
        <v>1</v>
      </c>
      <c r="P7096" t="s">
        <v>11675</v>
      </c>
      <c r="Q7096" t="s">
        <v>11086</v>
      </c>
    </row>
    <row r="7097" spans="1:17" ht="15">
      <c r="A7097" t="s">
        <v>29</v>
      </c>
      <c r="B7097" t="s">
        <v>94</v>
      </c>
      <c r="C7097" t="s">
        <v>95</v>
      </c>
      <c r="D7097" t="s">
        <v>11676</v>
      </c>
      <c r="E7097" s="10">
        <v>1</v>
      </c>
      <c r="F7097" t="s">
        <v>1970</v>
      </c>
      <c r="G7097" t="s">
        <v>22</v>
      </c>
      <c r="H7097" s="5">
        <v>42997.708773148152</v>
      </c>
      <c r="I7097" s="5">
        <v>42997.68472222222</v>
      </c>
      <c r="J7097" s="4">
        <f t="shared" si="538"/>
        <v>2017</v>
      </c>
      <c r="K7097" s="4">
        <f t="shared" si="539"/>
        <v>9</v>
      </c>
      <c r="L7097" s="10">
        <v>2078</v>
      </c>
      <c r="M7097" s="10">
        <v>34.633333333333333</v>
      </c>
      <c r="N7097" s="10">
        <v>34.633333333333333</v>
      </c>
      <c r="O7097">
        <v>1</v>
      </c>
      <c r="P7097" t="s">
        <v>11677</v>
      </c>
      <c r="Q7097" t="s">
        <v>11086</v>
      </c>
    </row>
    <row r="7098" spans="1:17" ht="15">
      <c r="A7098" t="s">
        <v>29</v>
      </c>
      <c r="B7098" t="s">
        <v>94</v>
      </c>
      <c r="C7098" t="s">
        <v>95</v>
      </c>
      <c r="D7098" t="s">
        <v>11678</v>
      </c>
      <c r="E7098" s="10">
        <v>1</v>
      </c>
      <c r="F7098" t="s">
        <v>1970</v>
      </c>
      <c r="G7098" t="s">
        <v>97</v>
      </c>
      <c r="H7098" s="5">
        <v>42999.644502314812</v>
      </c>
      <c r="I7098" s="5">
        <v>42999.622916666667</v>
      </c>
      <c r="J7098" s="4">
        <f t="shared" si="538"/>
        <v>2017</v>
      </c>
      <c r="K7098" s="4">
        <f t="shared" si="539"/>
        <v>9</v>
      </c>
      <c r="L7098" s="10">
        <v>1865</v>
      </c>
      <c r="M7098" s="10">
        <v>31.083333333333332</v>
      </c>
      <c r="N7098" s="10">
        <v>31.083333333333332</v>
      </c>
      <c r="O7098">
        <v>1</v>
      </c>
      <c r="P7098" t="s">
        <v>11679</v>
      </c>
      <c r="Q7098" t="s">
        <v>11086</v>
      </c>
    </row>
    <row r="7099" spans="1:17" ht="15">
      <c r="A7099" t="s">
        <v>29</v>
      </c>
      <c r="B7099" t="s">
        <v>30</v>
      </c>
      <c r="C7099" t="s">
        <v>171</v>
      </c>
      <c r="D7099" t="s">
        <v>11680</v>
      </c>
      <c r="E7099" s="10">
        <v>1</v>
      </c>
      <c r="F7099" t="s">
        <v>1970</v>
      </c>
      <c r="G7099" t="s">
        <v>22</v>
      </c>
      <c r="H7099" s="5">
        <v>42999.890277777777</v>
      </c>
      <c r="I7099" s="5">
        <v>42999.70208333333</v>
      </c>
      <c r="J7099" s="4">
        <f t="shared" si="538"/>
        <v>2017</v>
      </c>
      <c r="K7099" s="4">
        <f t="shared" si="539"/>
        <v>9</v>
      </c>
      <c r="L7099" s="10">
        <v>16260</v>
      </c>
      <c r="M7099" s="10">
        <v>271</v>
      </c>
      <c r="N7099" s="10">
        <v>271</v>
      </c>
      <c r="O7099">
        <v>1</v>
      </c>
      <c r="P7099" t="s">
        <v>11681</v>
      </c>
      <c r="Q7099" t="s">
        <v>11086</v>
      </c>
    </row>
    <row r="7100" spans="1:17" ht="15">
      <c r="A7100" t="s">
        <v>29</v>
      </c>
      <c r="B7100" t="s">
        <v>94</v>
      </c>
      <c r="C7100" t="s">
        <v>4972</v>
      </c>
      <c r="D7100" t="s">
        <v>11682</v>
      </c>
      <c r="E7100" s="10">
        <v>3</v>
      </c>
      <c r="F7100" t="s">
        <v>1970</v>
      </c>
      <c r="G7100" t="s">
        <v>22</v>
      </c>
      <c r="H7100" s="5">
        <v>43000.687604166669</v>
      </c>
      <c r="I7100" s="5">
        <v>43000.62777777778</v>
      </c>
      <c r="J7100" s="4">
        <f t="shared" si="538"/>
        <v>2017</v>
      </c>
      <c r="K7100" s="4">
        <f t="shared" si="539"/>
        <v>9</v>
      </c>
      <c r="L7100" s="10">
        <v>5169</v>
      </c>
      <c r="M7100" s="10">
        <v>86.150000000000006</v>
      </c>
      <c r="N7100" s="10">
        <v>258.45000000000005</v>
      </c>
      <c r="O7100">
        <v>1</v>
      </c>
      <c r="P7100" t="s">
        <v>11683</v>
      </c>
      <c r="Q7100" t="s">
        <v>11086</v>
      </c>
    </row>
    <row r="7101" spans="1:17" ht="15">
      <c r="A7101" t="s">
        <v>29</v>
      </c>
      <c r="B7101" t="s">
        <v>87</v>
      </c>
      <c r="C7101" t="s">
        <v>197</v>
      </c>
      <c r="D7101" t="s">
        <v>3033</v>
      </c>
      <c r="E7101" s="10">
        <v>12</v>
      </c>
      <c r="F7101" t="s">
        <v>1970</v>
      </c>
      <c r="G7101" t="s">
        <v>22</v>
      </c>
      <c r="H7101" s="5">
        <v>43002.501388888886</v>
      </c>
      <c r="I7101" s="5">
        <v>43002.477083333331</v>
      </c>
      <c r="J7101" s="4">
        <f t="shared" si="538"/>
        <v>2017</v>
      </c>
      <c r="K7101" s="4">
        <f t="shared" si="539"/>
        <v>9</v>
      </c>
      <c r="L7101" s="10">
        <v>2100</v>
      </c>
      <c r="M7101" s="10">
        <v>35</v>
      </c>
      <c r="N7101" s="10">
        <v>420</v>
      </c>
      <c r="O7101">
        <v>1</v>
      </c>
      <c r="P7101" t="s">
        <v>11684</v>
      </c>
      <c r="Q7101" t="s">
        <v>11086</v>
      </c>
    </row>
    <row r="7102" spans="1:17" ht="15">
      <c r="A7102" t="s">
        <v>29</v>
      </c>
      <c r="B7102" t="s">
        <v>30</v>
      </c>
      <c r="C7102" t="s">
        <v>83</v>
      </c>
      <c r="D7102" t="s">
        <v>11685</v>
      </c>
      <c r="E7102" s="10">
        <v>1</v>
      </c>
      <c r="F7102" t="s">
        <v>1970</v>
      </c>
      <c r="G7102" t="s">
        <v>22</v>
      </c>
      <c r="H7102" s="5">
        <v>43003.740613425929</v>
      </c>
      <c r="I7102" s="5">
        <v>43003.701388888891</v>
      </c>
      <c r="J7102" s="4">
        <f t="shared" si="538"/>
        <v>2017</v>
      </c>
      <c r="K7102" s="4">
        <f t="shared" si="539"/>
        <v>9</v>
      </c>
      <c r="L7102" s="10">
        <v>3389</v>
      </c>
      <c r="M7102" s="10">
        <v>56.483333333333334</v>
      </c>
      <c r="N7102" s="10">
        <v>56.483333333333334</v>
      </c>
      <c r="O7102">
        <v>1</v>
      </c>
      <c r="P7102" t="s">
        <v>11686</v>
      </c>
      <c r="Q7102" t="s">
        <v>11086</v>
      </c>
    </row>
    <row r="7103" spans="1:17" ht="15">
      <c r="A7103" t="s">
        <v>29</v>
      </c>
      <c r="B7103" t="s">
        <v>94</v>
      </c>
      <c r="C7103" t="s">
        <v>156</v>
      </c>
      <c r="D7103" t="s">
        <v>5363</v>
      </c>
      <c r="E7103" s="10">
        <v>20</v>
      </c>
      <c r="F7103" t="s">
        <v>472</v>
      </c>
      <c r="G7103" t="s">
        <v>22</v>
      </c>
      <c r="H7103" s="5">
        <v>43006.701296296298</v>
      </c>
      <c r="I7103" s="5">
        <v>43006.682638888888</v>
      </c>
      <c r="J7103" s="4">
        <f t="shared" si="538"/>
        <v>2017</v>
      </c>
      <c r="K7103" s="4">
        <f t="shared" si="539"/>
        <v>9</v>
      </c>
      <c r="L7103" s="10">
        <v>1612</v>
      </c>
      <c r="M7103" s="10">
        <v>26.866666666666667</v>
      </c>
      <c r="N7103" s="10">
        <v>537.33333333333337</v>
      </c>
      <c r="O7103">
        <v>1</v>
      </c>
      <c r="P7103" t="s">
        <v>11687</v>
      </c>
      <c r="Q7103" t="s">
        <v>11086</v>
      </c>
    </row>
    <row r="7104" spans="1:17" ht="15">
      <c r="A7104" t="s">
        <v>29</v>
      </c>
      <c r="B7104" t="s">
        <v>94</v>
      </c>
      <c r="C7104" t="s">
        <v>156</v>
      </c>
      <c r="D7104" t="s">
        <v>5144</v>
      </c>
      <c r="E7104" s="10">
        <v>35</v>
      </c>
      <c r="F7104" t="s">
        <v>1970</v>
      </c>
      <c r="G7104" t="s">
        <v>22</v>
      </c>
      <c r="H7104" s="5">
        <v>43007.418113425927</v>
      </c>
      <c r="I7104" s="5">
        <v>43007.385416666664</v>
      </c>
      <c r="J7104" s="4">
        <f t="shared" si="538"/>
        <v>2017</v>
      </c>
      <c r="K7104" s="4">
        <f t="shared" si="539"/>
        <v>9</v>
      </c>
      <c r="L7104" s="10">
        <v>2825</v>
      </c>
      <c r="M7104" s="10">
        <v>47.083333333333336</v>
      </c>
      <c r="N7104" s="10">
        <v>1647.9166666666667</v>
      </c>
      <c r="O7104">
        <v>1</v>
      </c>
      <c r="P7104" t="s">
        <v>11688</v>
      </c>
      <c r="Q7104" t="s">
        <v>11086</v>
      </c>
    </row>
    <row r="7105" spans="1:17" ht="15">
      <c r="A7105" t="s">
        <v>29</v>
      </c>
      <c r="B7105" t="s">
        <v>94</v>
      </c>
      <c r="C7105" t="s">
        <v>156</v>
      </c>
      <c r="D7105" t="s">
        <v>11024</v>
      </c>
      <c r="E7105" s="10">
        <v>1</v>
      </c>
      <c r="F7105" t="s">
        <v>1970</v>
      </c>
      <c r="G7105" t="s">
        <v>22</v>
      </c>
      <c r="H7105" s="5">
        <v>43007.427777777775</v>
      </c>
      <c r="I7105" s="5">
        <v>43007.390277777777</v>
      </c>
      <c r="J7105" s="4">
        <f t="shared" si="538"/>
        <v>2017</v>
      </c>
      <c r="K7105" s="4">
        <f t="shared" si="539"/>
        <v>9</v>
      </c>
      <c r="L7105" s="10">
        <v>3240</v>
      </c>
      <c r="M7105" s="10">
        <v>54</v>
      </c>
      <c r="N7105" s="10">
        <v>54</v>
      </c>
      <c r="O7105">
        <v>1</v>
      </c>
      <c r="P7105" t="s">
        <v>11689</v>
      </c>
      <c r="Q7105" t="s">
        <v>11086</v>
      </c>
    </row>
    <row r="7106" spans="1:17" ht="15">
      <c r="A7106" t="s">
        <v>29</v>
      </c>
      <c r="B7106" t="s">
        <v>30</v>
      </c>
      <c r="C7106" t="s">
        <v>83</v>
      </c>
      <c r="D7106" t="s">
        <v>491</v>
      </c>
      <c r="E7106" s="10">
        <v>23</v>
      </c>
      <c r="F7106" t="s">
        <v>1970</v>
      </c>
      <c r="G7106" t="s">
        <v>22</v>
      </c>
      <c r="H7106" s="5">
        <v>43008.306828703702</v>
      </c>
      <c r="I7106" s="5">
        <v>43008.226388888892</v>
      </c>
      <c r="J7106" s="4">
        <f t="shared" si="538"/>
        <v>2017</v>
      </c>
      <c r="K7106" s="4">
        <f t="shared" si="539"/>
        <v>9</v>
      </c>
      <c r="L7106" s="10">
        <v>6950</v>
      </c>
      <c r="M7106" s="10">
        <v>115.83333333333333</v>
      </c>
      <c r="N7106" s="10">
        <v>2664.1666666666665</v>
      </c>
      <c r="O7106">
        <v>1</v>
      </c>
      <c r="P7106" t="s">
        <v>11690</v>
      </c>
      <c r="Q7106" t="s">
        <v>11086</v>
      </c>
    </row>
    <row r="7107" spans="1:17" ht="15">
      <c r="A7107" t="s">
        <v>29</v>
      </c>
      <c r="B7107" t="s">
        <v>30</v>
      </c>
      <c r="C7107" t="s">
        <v>83</v>
      </c>
      <c r="D7107" t="s">
        <v>11691</v>
      </c>
      <c r="E7107" s="10">
        <v>1</v>
      </c>
      <c r="F7107" t="s">
        <v>1970</v>
      </c>
      <c r="G7107" t="s">
        <v>22</v>
      </c>
      <c r="H7107" s="5">
        <v>43008.335416666669</v>
      </c>
      <c r="I7107" s="5">
        <v>43008.334722222222</v>
      </c>
      <c r="J7107" s="4">
        <f t="shared" si="540" ref="J7107:J7170">YEAR(I7107)</f>
        <v>2017</v>
      </c>
      <c r="K7107" s="4">
        <f t="shared" si="541" ref="K7107:K7170">MONTH(I7107)</f>
        <v>9</v>
      </c>
      <c r="L7107" s="10">
        <v>60</v>
      </c>
      <c r="M7107" s="10">
        <v>1</v>
      </c>
      <c r="N7107" s="10">
        <v>1</v>
      </c>
      <c r="O7107">
        <v>1</v>
      </c>
      <c r="P7107" t="s">
        <v>11692</v>
      </c>
      <c r="Q7107" t="s">
        <v>11086</v>
      </c>
    </row>
    <row r="7108" spans="1:17" ht="15">
      <c r="A7108" t="s">
        <v>29</v>
      </c>
      <c r="B7108" t="s">
        <v>30</v>
      </c>
      <c r="C7108" t="s">
        <v>83</v>
      </c>
      <c r="D7108" t="s">
        <v>11693</v>
      </c>
      <c r="E7108" s="10">
        <v>1</v>
      </c>
      <c r="F7108" t="s">
        <v>1970</v>
      </c>
      <c r="G7108" t="s">
        <v>22</v>
      </c>
      <c r="H7108" s="5">
        <v>43008.392858796295</v>
      </c>
      <c r="I7108" s="5">
        <v>43008.340277777781</v>
      </c>
      <c r="J7108" s="4">
        <f t="shared" si="540"/>
        <v>2017</v>
      </c>
      <c r="K7108" s="4">
        <f t="shared" si="541"/>
        <v>9</v>
      </c>
      <c r="L7108" s="10">
        <v>4543</v>
      </c>
      <c r="M7108" s="10">
        <v>75.716666666666669</v>
      </c>
      <c r="N7108" s="10">
        <v>75.716666666666669</v>
      </c>
      <c r="O7108">
        <v>1</v>
      </c>
      <c r="P7108" t="s">
        <v>11694</v>
      </c>
      <c r="Q7108" t="s">
        <v>11086</v>
      </c>
    </row>
    <row r="7109" spans="1:17" ht="15">
      <c r="A7109" t="s">
        <v>29</v>
      </c>
      <c r="B7109" t="s">
        <v>94</v>
      </c>
      <c r="C7109" t="s">
        <v>4972</v>
      </c>
      <c r="D7109" t="s">
        <v>2814</v>
      </c>
      <c r="E7109" s="10">
        <v>1</v>
      </c>
      <c r="F7109" s="6" t="s">
        <v>1970</v>
      </c>
      <c r="G7109" t="s">
        <v>22</v>
      </c>
      <c r="H7109" s="5">
        <v>43008.658414351848</v>
      </c>
      <c r="I7109" s="5">
        <v>43008.500694444447</v>
      </c>
      <c r="J7109" s="4">
        <f t="shared" si="540"/>
        <v>2017</v>
      </c>
      <c r="K7109" s="4">
        <f t="shared" si="541"/>
        <v>9</v>
      </c>
      <c r="L7109" s="10">
        <v>13627</v>
      </c>
      <c r="M7109" s="10">
        <v>227.11666666666667</v>
      </c>
      <c r="N7109" s="10">
        <v>227.11666666666667</v>
      </c>
      <c r="O7109">
        <v>1</v>
      </c>
      <c r="P7109" t="s">
        <v>11695</v>
      </c>
      <c r="Q7109" t="s">
        <v>11108</v>
      </c>
    </row>
    <row r="7110" spans="1:17" ht="15">
      <c r="A7110" t="s">
        <v>29</v>
      </c>
      <c r="B7110" t="s">
        <v>30</v>
      </c>
      <c r="C7110" t="s">
        <v>83</v>
      </c>
      <c r="D7110" t="s">
        <v>11116</v>
      </c>
      <c r="E7110" s="10">
        <v>1</v>
      </c>
      <c r="F7110" t="s">
        <v>1970</v>
      </c>
      <c r="G7110" t="s">
        <v>22</v>
      </c>
      <c r="H7110" s="5">
        <v>43008.808148148149</v>
      </c>
      <c r="I7110" s="5">
        <v>43008.508333333331</v>
      </c>
      <c r="J7110" s="4">
        <f t="shared" si="540"/>
        <v>2017</v>
      </c>
      <c r="K7110" s="4">
        <f t="shared" si="541"/>
        <v>9</v>
      </c>
      <c r="L7110" s="10">
        <v>25904</v>
      </c>
      <c r="M7110" s="10">
        <v>431.73333333333335</v>
      </c>
      <c r="N7110" s="10">
        <v>431.73333333333335</v>
      </c>
      <c r="O7110">
        <v>1</v>
      </c>
      <c r="P7110" t="s">
        <v>11696</v>
      </c>
      <c r="Q7110" t="s">
        <v>11108</v>
      </c>
    </row>
    <row r="7111" spans="1:17" ht="15">
      <c r="A7111" t="s">
        <v>29</v>
      </c>
      <c r="B7111" t="s">
        <v>94</v>
      </c>
      <c r="C7111" t="s">
        <v>174</v>
      </c>
      <c r="D7111" t="s">
        <v>11697</v>
      </c>
      <c r="E7111" s="10">
        <v>22</v>
      </c>
      <c r="F7111" t="s">
        <v>1970</v>
      </c>
      <c r="G7111" t="s">
        <v>22</v>
      </c>
      <c r="H7111" s="5">
        <v>43008.627604166664</v>
      </c>
      <c r="I7111" s="5">
        <v>43008.536111111112</v>
      </c>
      <c r="J7111" s="4">
        <f t="shared" si="540"/>
        <v>2017</v>
      </c>
      <c r="K7111" s="4">
        <f t="shared" si="541"/>
        <v>9</v>
      </c>
      <c r="L7111" s="10">
        <v>7905</v>
      </c>
      <c r="M7111" s="10">
        <v>131.75</v>
      </c>
      <c r="N7111" s="10">
        <v>2898.5</v>
      </c>
      <c r="O7111">
        <v>1</v>
      </c>
      <c r="P7111" t="s">
        <v>11698</v>
      </c>
      <c r="Q7111" t="s">
        <v>11108</v>
      </c>
    </row>
    <row r="7112" spans="1:17" ht="15">
      <c r="A7112" t="s">
        <v>29</v>
      </c>
      <c r="B7112" t="s">
        <v>94</v>
      </c>
      <c r="C7112" t="s">
        <v>156</v>
      </c>
      <c r="D7112" t="s">
        <v>11699</v>
      </c>
      <c r="E7112" s="16">
        <v>542</v>
      </c>
      <c r="F7112" s="6" t="s">
        <v>1970</v>
      </c>
      <c r="G7112" t="s">
        <v>22</v>
      </c>
      <c r="H7112" s="5">
        <v>43008.592939814815</v>
      </c>
      <c r="I7112" s="5">
        <v>43008.536111111112</v>
      </c>
      <c r="J7112" s="4">
        <f t="shared" si="540"/>
        <v>2017</v>
      </c>
      <c r="K7112" s="4">
        <f t="shared" si="541"/>
        <v>9</v>
      </c>
      <c r="L7112" s="16">
        <v>4910</v>
      </c>
      <c r="M7112" s="16">
        <v>81.833333333333329</v>
      </c>
      <c r="N7112" s="16">
        <v>44353.666666666664</v>
      </c>
      <c r="O7112">
        <v>1</v>
      </c>
      <c r="P7112" t="s">
        <v>11700</v>
      </c>
      <c r="Q7112" t="s">
        <v>11108</v>
      </c>
    </row>
    <row r="7113" spans="1:17" ht="15">
      <c r="A7113" t="s">
        <v>29</v>
      </c>
      <c r="B7113" t="s">
        <v>94</v>
      </c>
      <c r="C7113" t="s">
        <v>4972</v>
      </c>
      <c r="D7113" t="s">
        <v>11035</v>
      </c>
      <c r="E7113" s="10">
        <v>46</v>
      </c>
      <c r="F7113" t="s">
        <v>1970</v>
      </c>
      <c r="G7113" t="s">
        <v>22</v>
      </c>
      <c r="H7113" s="5">
        <v>43008.838263888887</v>
      </c>
      <c r="I7113" s="5">
        <v>43008.614583333336</v>
      </c>
      <c r="J7113" s="4">
        <f t="shared" si="540"/>
        <v>2017</v>
      </c>
      <c r="K7113" s="4">
        <f t="shared" si="541"/>
        <v>9</v>
      </c>
      <c r="L7113" s="10">
        <v>19326</v>
      </c>
      <c r="M7113" s="10">
        <v>322.10000000000002</v>
      </c>
      <c r="N7113" s="10">
        <v>14816.6</v>
      </c>
      <c r="O7113">
        <v>1</v>
      </c>
      <c r="P7113" t="s">
        <v>11701</v>
      </c>
      <c r="Q7113" t="s">
        <v>11113</v>
      </c>
    </row>
    <row r="7114" spans="1:17" ht="15">
      <c r="A7114" t="s">
        <v>29</v>
      </c>
      <c r="B7114" t="s">
        <v>94</v>
      </c>
      <c r="C7114" t="s">
        <v>95</v>
      </c>
      <c r="D7114" t="s">
        <v>3820</v>
      </c>
      <c r="E7114" s="10">
        <v>7</v>
      </c>
      <c r="F7114" t="s">
        <v>1970</v>
      </c>
      <c r="G7114" t="s">
        <v>22</v>
      </c>
      <c r="H7114" s="5">
        <v>43008.757986111108</v>
      </c>
      <c r="I7114" s="5">
        <v>43008.658333333333</v>
      </c>
      <c r="J7114" s="4">
        <f t="shared" si="540"/>
        <v>2017</v>
      </c>
      <c r="K7114" s="4">
        <f t="shared" si="541"/>
        <v>9</v>
      </c>
      <c r="L7114" s="10">
        <v>8610</v>
      </c>
      <c r="M7114" s="10">
        <v>143.5</v>
      </c>
      <c r="N7114" s="10">
        <v>1004.5</v>
      </c>
      <c r="O7114">
        <v>1</v>
      </c>
      <c r="P7114" t="s">
        <v>11702</v>
      </c>
      <c r="Q7114" t="s">
        <v>11108</v>
      </c>
    </row>
    <row r="7115" spans="1:17" ht="15">
      <c r="A7115" t="s">
        <v>29</v>
      </c>
      <c r="B7115" t="s">
        <v>30</v>
      </c>
      <c r="C7115" t="s">
        <v>83</v>
      </c>
      <c r="D7115" t="s">
        <v>5371</v>
      </c>
      <c r="E7115" s="10">
        <v>50</v>
      </c>
      <c r="F7115" t="s">
        <v>1970</v>
      </c>
      <c r="G7115" t="s">
        <v>97</v>
      </c>
      <c r="H7115" s="5">
        <v>43008.787210648145</v>
      </c>
      <c r="I7115" s="5">
        <v>43008.700694444444</v>
      </c>
      <c r="J7115" s="4">
        <f t="shared" si="540"/>
        <v>2017</v>
      </c>
      <c r="K7115" s="4">
        <f t="shared" si="541"/>
        <v>9</v>
      </c>
      <c r="L7115" s="10">
        <v>7475</v>
      </c>
      <c r="M7115" s="10">
        <v>124.58333333333333</v>
      </c>
      <c r="N7115" s="10">
        <v>6229.1666666666661</v>
      </c>
      <c r="O7115">
        <v>1</v>
      </c>
      <c r="P7115" t="s">
        <v>11703</v>
      </c>
      <c r="Q7115" t="s">
        <v>11108</v>
      </c>
    </row>
    <row r="7116" spans="1:17" ht="15">
      <c r="A7116" t="s">
        <v>29</v>
      </c>
      <c r="B7116" t="s">
        <v>30</v>
      </c>
      <c r="C7116" t="s">
        <v>83</v>
      </c>
      <c r="D7116" t="s">
        <v>491</v>
      </c>
      <c r="E7116" s="10">
        <v>105</v>
      </c>
      <c r="F7116" s="6" t="s">
        <v>27</v>
      </c>
      <c r="G7116" t="s">
        <v>22</v>
      </c>
      <c r="H7116" s="5">
        <v>43009.257627314815</v>
      </c>
      <c r="I7116" s="5">
        <v>43009.07708333333</v>
      </c>
      <c r="J7116" s="4">
        <f t="shared" si="540"/>
        <v>2017</v>
      </c>
      <c r="K7116" s="4">
        <f t="shared" si="541"/>
        <v>10</v>
      </c>
      <c r="L7116" s="10">
        <v>15599</v>
      </c>
      <c r="M7116" s="10">
        <v>259.98333333333335</v>
      </c>
      <c r="N7116" s="10">
        <v>27298.25</v>
      </c>
      <c r="O7116">
        <v>1</v>
      </c>
      <c r="P7116" t="s">
        <v>11704</v>
      </c>
      <c r="Q7116" t="s">
        <v>11108</v>
      </c>
    </row>
    <row r="7117" spans="1:19" s="152" customFormat="1" ht="15">
      <c r="A7117" s="152" t="s">
        <v>29</v>
      </c>
      <c r="B7117" s="152" t="s">
        <v>87</v>
      </c>
      <c r="C7117" s="152" t="s">
        <v>103</v>
      </c>
      <c r="D7117" s="152" t="s">
        <v>11705</v>
      </c>
      <c r="E7117" s="158">
        <v>6</v>
      </c>
      <c r="F7117" s="156" t="s">
        <v>33</v>
      </c>
      <c r="G7117" s="152" t="s">
        <v>22</v>
      </c>
      <c r="H7117" s="153">
        <v>43009.279849537037</v>
      </c>
      <c r="I7117" s="153">
        <v>43009.168749999997</v>
      </c>
      <c r="J7117" s="4">
        <f t="shared" si="540"/>
        <v>2017</v>
      </c>
      <c r="K7117" s="4">
        <f t="shared" si="541"/>
        <v>10</v>
      </c>
      <c r="L7117" s="158">
        <v>9599</v>
      </c>
      <c r="M7117" s="158">
        <v>159.98333333333332</v>
      </c>
      <c r="N7117" s="158">
        <v>959.89999999999986</v>
      </c>
      <c r="O7117" s="152">
        <v>1</v>
      </c>
      <c r="P7117" s="152" t="s">
        <v>11706</v>
      </c>
      <c r="Q7117" s="152" t="s">
        <v>11108</v>
      </c>
      <c r="S7117"/>
    </row>
    <row r="7118" spans="1:17" ht="15">
      <c r="A7118" t="s">
        <v>29</v>
      </c>
      <c r="B7118" t="s">
        <v>30</v>
      </c>
      <c r="C7118" t="s">
        <v>83</v>
      </c>
      <c r="D7118" t="s">
        <v>11707</v>
      </c>
      <c r="E7118" s="10">
        <v>1</v>
      </c>
      <c r="F7118" s="6" t="s">
        <v>125</v>
      </c>
      <c r="G7118" t="s">
        <v>97</v>
      </c>
      <c r="H7118" s="5">
        <v>43009.532557870371</v>
      </c>
      <c r="I7118" s="5">
        <v>43009.434027777781</v>
      </c>
      <c r="J7118" s="4">
        <f t="shared" si="540"/>
        <v>2017</v>
      </c>
      <c r="K7118" s="4">
        <f t="shared" si="541"/>
        <v>10</v>
      </c>
      <c r="L7118" s="10">
        <v>8513</v>
      </c>
      <c r="M7118" s="10">
        <v>141.88333333333333</v>
      </c>
      <c r="N7118" s="10">
        <v>141.88333333333333</v>
      </c>
      <c r="O7118">
        <v>1</v>
      </c>
      <c r="P7118" t="s">
        <v>11708</v>
      </c>
      <c r="Q7118" t="s">
        <v>11108</v>
      </c>
    </row>
    <row r="7119" spans="1:17" ht="15">
      <c r="A7119" t="s">
        <v>29</v>
      </c>
      <c r="B7119" t="s">
        <v>94</v>
      </c>
      <c r="C7119" t="s">
        <v>174</v>
      </c>
      <c r="D7119" t="s">
        <v>11409</v>
      </c>
      <c r="E7119" s="10">
        <v>1154</v>
      </c>
      <c r="F7119" s="6" t="s">
        <v>33</v>
      </c>
      <c r="G7119" t="s">
        <v>22</v>
      </c>
      <c r="H7119" s="5">
        <v>43009.649444444447</v>
      </c>
      <c r="I7119" s="5">
        <v>43009.556944444441</v>
      </c>
      <c r="J7119" s="4">
        <f t="shared" si="540"/>
        <v>2017</v>
      </c>
      <c r="K7119" s="4">
        <f t="shared" si="541"/>
        <v>10</v>
      </c>
      <c r="L7119" s="10">
        <v>7992</v>
      </c>
      <c r="M7119" s="10">
        <v>133.19999999999999</v>
      </c>
      <c r="N7119" s="10">
        <v>153712.79999999999</v>
      </c>
      <c r="O7119">
        <v>1</v>
      </c>
      <c r="P7119" t="s">
        <v>11709</v>
      </c>
      <c r="Q7119" t="s">
        <v>11113</v>
      </c>
    </row>
    <row r="7120" spans="1:17" ht="15">
      <c r="A7120" t="s">
        <v>29</v>
      </c>
      <c r="B7120" t="s">
        <v>94</v>
      </c>
      <c r="C7120" t="s">
        <v>95</v>
      </c>
      <c r="D7120" t="s">
        <v>1687</v>
      </c>
      <c r="E7120" s="10">
        <v>1988</v>
      </c>
      <c r="F7120" s="6" t="s">
        <v>33</v>
      </c>
      <c r="G7120" t="s">
        <v>22</v>
      </c>
      <c r="H7120" s="5">
        <v>43009.648298611108</v>
      </c>
      <c r="I7120" s="5">
        <v>43009.604166666664</v>
      </c>
      <c r="J7120" s="4">
        <f t="shared" si="540"/>
        <v>2017</v>
      </c>
      <c r="K7120" s="4">
        <f t="shared" si="541"/>
        <v>10</v>
      </c>
      <c r="L7120" s="10">
        <v>3813</v>
      </c>
      <c r="M7120" s="10">
        <v>63.549999999999997</v>
      </c>
      <c r="N7120" s="10">
        <v>126337.39999999999</v>
      </c>
      <c r="O7120">
        <v>1</v>
      </c>
      <c r="P7120" t="s">
        <v>11710</v>
      </c>
      <c r="Q7120" t="s">
        <v>11113</v>
      </c>
    </row>
    <row r="7121" spans="1:17" ht="15">
      <c r="A7121" t="s">
        <v>29</v>
      </c>
      <c r="B7121" t="s">
        <v>87</v>
      </c>
      <c r="C7121" t="s">
        <v>103</v>
      </c>
      <c r="D7121" t="s">
        <v>3736</v>
      </c>
      <c r="E7121" s="10">
        <v>61</v>
      </c>
      <c r="F7121" s="6" t="s">
        <v>27</v>
      </c>
      <c r="G7121" t="s">
        <v>22</v>
      </c>
      <c r="H7121" s="5">
        <v>43010.315138888887</v>
      </c>
      <c r="I7121" s="5">
        <v>43010.262499999997</v>
      </c>
      <c r="J7121" s="4">
        <f t="shared" si="540"/>
        <v>2017</v>
      </c>
      <c r="K7121" s="4">
        <f t="shared" si="541"/>
        <v>10</v>
      </c>
      <c r="L7121" s="10">
        <v>4548</v>
      </c>
      <c r="M7121" s="10">
        <v>75.799999999999997</v>
      </c>
      <c r="N7121" s="10">
        <v>4623.8000000000002</v>
      </c>
      <c r="O7121">
        <v>1</v>
      </c>
      <c r="P7121" t="s">
        <v>11711</v>
      </c>
      <c r="Q7121" t="s">
        <v>11086</v>
      </c>
    </row>
    <row r="7122" spans="1:17" ht="15">
      <c r="A7122" t="s">
        <v>29</v>
      </c>
      <c r="B7122" t="s">
        <v>87</v>
      </c>
      <c r="C7122" t="s">
        <v>103</v>
      </c>
      <c r="D7122" t="s">
        <v>2059</v>
      </c>
      <c r="E7122" s="10">
        <v>4</v>
      </c>
      <c r="F7122" s="6" t="s">
        <v>27</v>
      </c>
      <c r="G7122" t="s">
        <v>22</v>
      </c>
      <c r="H7122" s="5">
        <v>43010.314606481479</v>
      </c>
      <c r="I7122" s="5">
        <v>43010.309027777781</v>
      </c>
      <c r="J7122" s="4">
        <f t="shared" si="540"/>
        <v>2017</v>
      </c>
      <c r="K7122" s="4">
        <f t="shared" si="541"/>
        <v>10</v>
      </c>
      <c r="L7122" s="10">
        <v>482</v>
      </c>
      <c r="M7122" s="10">
        <v>8.0333333333333332</v>
      </c>
      <c r="N7122" s="10">
        <v>32.133333333333333</v>
      </c>
      <c r="O7122">
        <v>1</v>
      </c>
      <c r="P7122" t="s">
        <v>11712</v>
      </c>
      <c r="Q7122" t="s">
        <v>11086</v>
      </c>
    </row>
    <row r="7123" spans="1:17" ht="15">
      <c r="A7123" t="s">
        <v>29</v>
      </c>
      <c r="B7123" t="s">
        <v>87</v>
      </c>
      <c r="C7123" t="s">
        <v>197</v>
      </c>
      <c r="D7123" t="s">
        <v>11713</v>
      </c>
      <c r="E7123" s="10">
        <v>1</v>
      </c>
      <c r="F7123" s="6" t="s">
        <v>85</v>
      </c>
      <c r="G7123" t="s">
        <v>22</v>
      </c>
      <c r="H7123" s="5">
        <v>43010.346006944441</v>
      </c>
      <c r="I7123" s="5">
        <v>43010.317361111112</v>
      </c>
      <c r="J7123" s="4">
        <f t="shared" si="540"/>
        <v>2017</v>
      </c>
      <c r="K7123" s="4">
        <f t="shared" si="541"/>
        <v>10</v>
      </c>
      <c r="L7123" s="10">
        <v>2475</v>
      </c>
      <c r="M7123" s="10">
        <v>41.25</v>
      </c>
      <c r="N7123" s="10">
        <v>41.25</v>
      </c>
      <c r="O7123">
        <v>1</v>
      </c>
      <c r="P7123" t="s">
        <v>11714</v>
      </c>
      <c r="Q7123" t="s">
        <v>11086</v>
      </c>
    </row>
    <row r="7124" spans="1:17" ht="15">
      <c r="A7124" t="s">
        <v>29</v>
      </c>
      <c r="B7124" t="s">
        <v>30</v>
      </c>
      <c r="C7124" t="s">
        <v>31</v>
      </c>
      <c r="D7124" t="s">
        <v>11715</v>
      </c>
      <c r="E7124" s="10">
        <v>1</v>
      </c>
      <c r="F7124" s="6" t="s">
        <v>27</v>
      </c>
      <c r="G7124" t="s">
        <v>22</v>
      </c>
      <c r="H7124" s="5">
        <v>43010.487268518518</v>
      </c>
      <c r="I7124" s="5">
        <v>43010.406944444447</v>
      </c>
      <c r="J7124" s="4">
        <f t="shared" si="540"/>
        <v>2017</v>
      </c>
      <c r="K7124" s="4">
        <f t="shared" si="541"/>
        <v>10</v>
      </c>
      <c r="L7124" s="10">
        <v>6940</v>
      </c>
      <c r="M7124" s="10">
        <v>115.66666666666667</v>
      </c>
      <c r="N7124" s="10">
        <v>115.66666666666667</v>
      </c>
      <c r="O7124">
        <v>1</v>
      </c>
      <c r="P7124" t="s">
        <v>11716</v>
      </c>
      <c r="Q7124" t="s">
        <v>11086</v>
      </c>
    </row>
    <row r="7125" spans="1:17" ht="15">
      <c r="A7125" t="s">
        <v>29</v>
      </c>
      <c r="B7125" t="s">
        <v>30</v>
      </c>
      <c r="C7125" t="s">
        <v>31</v>
      </c>
      <c r="D7125" t="s">
        <v>525</v>
      </c>
      <c r="E7125" s="10">
        <v>1</v>
      </c>
      <c r="F7125" t="s">
        <v>27</v>
      </c>
      <c r="G7125" t="s">
        <v>22</v>
      </c>
      <c r="H7125" s="5">
        <v>43010.713425925926</v>
      </c>
      <c r="I7125" s="5">
        <v>43010.675694444442</v>
      </c>
      <c r="J7125" s="4">
        <f t="shared" si="540"/>
        <v>2017</v>
      </c>
      <c r="K7125" s="4">
        <f t="shared" si="541"/>
        <v>10</v>
      </c>
      <c r="L7125" s="10">
        <v>3260</v>
      </c>
      <c r="M7125" s="10">
        <v>54.333333333333336</v>
      </c>
      <c r="N7125" s="10">
        <v>54.333333333333336</v>
      </c>
      <c r="O7125">
        <v>1</v>
      </c>
      <c r="P7125" t="s">
        <v>11717</v>
      </c>
      <c r="Q7125" t="s">
        <v>11086</v>
      </c>
    </row>
    <row r="7126" spans="1:17" ht="15">
      <c r="A7126" t="s">
        <v>29</v>
      </c>
      <c r="B7126" t="s">
        <v>94</v>
      </c>
      <c r="C7126" t="s">
        <v>174</v>
      </c>
      <c r="D7126" t="s">
        <v>11718</v>
      </c>
      <c r="E7126" s="10">
        <v>1</v>
      </c>
      <c r="F7126" t="s">
        <v>33</v>
      </c>
      <c r="G7126" t="s">
        <v>22</v>
      </c>
      <c r="H7126" s="5">
        <v>43011.700844907406</v>
      </c>
      <c r="I7126" s="5">
        <v>43011.683333333334</v>
      </c>
      <c r="J7126" s="4">
        <f t="shared" si="540"/>
        <v>2017</v>
      </c>
      <c r="K7126" s="4">
        <f t="shared" si="541"/>
        <v>10</v>
      </c>
      <c r="L7126" s="10">
        <v>1513</v>
      </c>
      <c r="M7126" s="10">
        <v>25.216666666666665</v>
      </c>
      <c r="N7126" s="10">
        <v>25.216666666666665</v>
      </c>
      <c r="O7126">
        <v>1</v>
      </c>
      <c r="P7126" t="s">
        <v>11719</v>
      </c>
      <c r="Q7126" t="s">
        <v>11113</v>
      </c>
    </row>
    <row r="7127" spans="1:19" s="152" customFormat="1" ht="15">
      <c r="A7127" s="152" t="s">
        <v>29</v>
      </c>
      <c r="B7127" s="152" t="s">
        <v>87</v>
      </c>
      <c r="C7127" s="152" t="s">
        <v>103</v>
      </c>
      <c r="D7127" s="152" t="s">
        <v>11720</v>
      </c>
      <c r="E7127" s="158">
        <v>1</v>
      </c>
      <c r="F7127" s="152" t="s">
        <v>33</v>
      </c>
      <c r="G7127" s="152" t="s">
        <v>22</v>
      </c>
      <c r="H7127" s="153">
        <v>43012.263182870367</v>
      </c>
      <c r="I7127" s="153">
        <v>43012.086805555555</v>
      </c>
      <c r="J7127" s="4">
        <f t="shared" si="540"/>
        <v>2017</v>
      </c>
      <c r="K7127" s="4">
        <f t="shared" si="541"/>
        <v>10</v>
      </c>
      <c r="L7127" s="158">
        <v>15239</v>
      </c>
      <c r="M7127" s="158">
        <v>253.98333333333332</v>
      </c>
      <c r="N7127" s="158">
        <v>253.98333333333332</v>
      </c>
      <c r="O7127" s="152">
        <v>1</v>
      </c>
      <c r="P7127" s="152" t="s">
        <v>11721</v>
      </c>
      <c r="Q7127" s="152" t="s">
        <v>11113</v>
      </c>
      <c r="S7127"/>
    </row>
    <row r="7128" spans="1:17" ht="15">
      <c r="A7128" t="s">
        <v>29</v>
      </c>
      <c r="B7128" t="s">
        <v>30</v>
      </c>
      <c r="C7128" t="s">
        <v>31</v>
      </c>
      <c r="D7128" t="s">
        <v>11722</v>
      </c>
      <c r="E7128" s="10">
        <v>1</v>
      </c>
      <c r="F7128" t="s">
        <v>33</v>
      </c>
      <c r="G7128" t="s">
        <v>22</v>
      </c>
      <c r="H7128" s="5">
        <v>43012.262037037035</v>
      </c>
      <c r="I7128" s="5">
        <v>43012.088194444441</v>
      </c>
      <c r="J7128" s="4">
        <f t="shared" si="540"/>
        <v>2017</v>
      </c>
      <c r="K7128" s="4">
        <f t="shared" si="541"/>
        <v>10</v>
      </c>
      <c r="L7128" s="10">
        <v>15020</v>
      </c>
      <c r="M7128" s="10">
        <v>250.33333333333334</v>
      </c>
      <c r="N7128" s="10">
        <v>250.33333333333334</v>
      </c>
      <c r="O7128">
        <v>1</v>
      </c>
      <c r="P7128" t="s">
        <v>11723</v>
      </c>
      <c r="Q7128" t="s">
        <v>11113</v>
      </c>
    </row>
    <row r="7129" spans="1:17" ht="15">
      <c r="A7129" t="s">
        <v>29</v>
      </c>
      <c r="B7129" t="s">
        <v>94</v>
      </c>
      <c r="C7129" t="s">
        <v>95</v>
      </c>
      <c r="D7129" t="s">
        <v>11724</v>
      </c>
      <c r="E7129" s="10">
        <v>1</v>
      </c>
      <c r="F7129" t="s">
        <v>44</v>
      </c>
      <c r="G7129" t="s">
        <v>22</v>
      </c>
      <c r="H7129" s="5">
        <v>43012.775543981479</v>
      </c>
      <c r="I7129" s="5">
        <v>43012.746527777781</v>
      </c>
      <c r="J7129" s="4">
        <f t="shared" si="540"/>
        <v>2017</v>
      </c>
      <c r="K7129" s="4">
        <f t="shared" si="541"/>
        <v>10</v>
      </c>
      <c r="L7129" s="10">
        <v>2507</v>
      </c>
      <c r="M7129" s="10">
        <v>41.783333333333331</v>
      </c>
      <c r="N7129" s="10">
        <v>41.783333333333331</v>
      </c>
      <c r="O7129">
        <v>1</v>
      </c>
      <c r="P7129" t="s">
        <v>11725</v>
      </c>
      <c r="Q7129" t="s">
        <v>11113</v>
      </c>
    </row>
    <row r="7130" spans="1:17" ht="15">
      <c r="A7130" t="s">
        <v>29</v>
      </c>
      <c r="B7130" t="s">
        <v>87</v>
      </c>
      <c r="C7130" t="s">
        <v>103</v>
      </c>
      <c r="D7130" t="s">
        <v>11726</v>
      </c>
      <c r="E7130" s="10">
        <v>1</v>
      </c>
      <c r="F7130" t="s">
        <v>27</v>
      </c>
      <c r="G7130" t="s">
        <v>22</v>
      </c>
      <c r="H7130" s="5">
        <v>43013.06009259259</v>
      </c>
      <c r="I7130" s="5">
        <v>43012.942361111112</v>
      </c>
      <c r="J7130" s="4">
        <f t="shared" si="540"/>
        <v>2017</v>
      </c>
      <c r="K7130" s="4">
        <f t="shared" si="541"/>
        <v>10</v>
      </c>
      <c r="L7130" s="10">
        <v>10172</v>
      </c>
      <c r="M7130" s="10">
        <v>169.53333333333333</v>
      </c>
      <c r="N7130" s="10">
        <v>169.53333333333333</v>
      </c>
      <c r="O7130">
        <v>1</v>
      </c>
      <c r="P7130" t="s">
        <v>11727</v>
      </c>
      <c r="Q7130" t="s">
        <v>11113</v>
      </c>
    </row>
    <row r="7131" spans="1:17" ht="15">
      <c r="A7131" t="s">
        <v>29</v>
      </c>
      <c r="B7131" t="s">
        <v>87</v>
      </c>
      <c r="C7131" t="s">
        <v>103</v>
      </c>
      <c r="D7131" t="s">
        <v>11728</v>
      </c>
      <c r="E7131" s="10">
        <v>1</v>
      </c>
      <c r="F7131" t="s">
        <v>27</v>
      </c>
      <c r="G7131" t="s">
        <v>22</v>
      </c>
      <c r="H7131" s="5">
        <v>43013.063333333332</v>
      </c>
      <c r="I7131" s="5">
        <v>43012.975694444445</v>
      </c>
      <c r="J7131" s="4">
        <f t="shared" si="540"/>
        <v>2017</v>
      </c>
      <c r="K7131" s="4">
        <f t="shared" si="541"/>
        <v>10</v>
      </c>
      <c r="L7131" s="10">
        <v>7572</v>
      </c>
      <c r="M7131" s="10">
        <v>126.2</v>
      </c>
      <c r="N7131" s="10">
        <v>126.2</v>
      </c>
      <c r="O7131">
        <v>1</v>
      </c>
      <c r="P7131" t="s">
        <v>11729</v>
      </c>
      <c r="Q7131" t="s">
        <v>11108</v>
      </c>
    </row>
    <row r="7132" spans="1:19" s="152" customFormat="1" ht="15">
      <c r="A7132" s="152" t="s">
        <v>29</v>
      </c>
      <c r="B7132" s="152" t="s">
        <v>87</v>
      </c>
      <c r="C7132" s="152" t="s">
        <v>103</v>
      </c>
      <c r="D7132" s="152" t="s">
        <v>11726</v>
      </c>
      <c r="E7132" s="158">
        <v>1</v>
      </c>
      <c r="F7132" s="152" t="s">
        <v>33</v>
      </c>
      <c r="G7132" s="152" t="s">
        <v>22</v>
      </c>
      <c r="H7132" s="153">
        <v>43013.526423611111</v>
      </c>
      <c r="I7132" s="153">
        <v>43013.352083333331</v>
      </c>
      <c r="J7132" s="4">
        <f t="shared" si="540"/>
        <v>2017</v>
      </c>
      <c r="K7132" s="4">
        <f t="shared" si="541"/>
        <v>10</v>
      </c>
      <c r="L7132" s="158">
        <v>15063</v>
      </c>
      <c r="M7132" s="158">
        <v>251.05000000000001</v>
      </c>
      <c r="N7132" s="158">
        <v>251.05000000000001</v>
      </c>
      <c r="O7132" s="152">
        <v>1</v>
      </c>
      <c r="P7132" s="152" t="s">
        <v>11730</v>
      </c>
      <c r="Q7132" s="152" t="s">
        <v>11086</v>
      </c>
      <c r="S7132"/>
    </row>
    <row r="7133" spans="1:17" ht="15">
      <c r="A7133" t="s">
        <v>29</v>
      </c>
      <c r="B7133" t="s">
        <v>30</v>
      </c>
      <c r="C7133" t="s">
        <v>171</v>
      </c>
      <c r="D7133" t="s">
        <v>11731</v>
      </c>
      <c r="E7133" s="10">
        <v>1</v>
      </c>
      <c r="F7133" t="s">
        <v>33</v>
      </c>
      <c r="G7133" t="s">
        <v>97</v>
      </c>
      <c r="H7133" s="5">
        <v>43013.800405092596</v>
      </c>
      <c r="I7133" s="5">
        <v>43013.667361111111</v>
      </c>
      <c r="J7133" s="4">
        <f t="shared" si="540"/>
        <v>2017</v>
      </c>
      <c r="K7133" s="4">
        <f t="shared" si="541"/>
        <v>10</v>
      </c>
      <c r="L7133" s="10">
        <v>11495</v>
      </c>
      <c r="M7133" s="10">
        <v>191.58333333333334</v>
      </c>
      <c r="N7133" s="10">
        <v>191.58333333333334</v>
      </c>
      <c r="O7133">
        <v>1</v>
      </c>
      <c r="P7133" t="s">
        <v>11732</v>
      </c>
      <c r="Q7133" t="s">
        <v>11086</v>
      </c>
    </row>
    <row r="7134" spans="1:17" ht="15">
      <c r="A7134" t="s">
        <v>29</v>
      </c>
      <c r="B7134" t="s">
        <v>94</v>
      </c>
      <c r="C7134" t="s">
        <v>95</v>
      </c>
      <c r="D7134" t="s">
        <v>1105</v>
      </c>
      <c r="E7134" s="10">
        <v>19</v>
      </c>
      <c r="F7134" t="s">
        <v>33</v>
      </c>
      <c r="G7134" t="s">
        <v>22</v>
      </c>
      <c r="H7134" s="5">
        <v>43013.960011574076</v>
      </c>
      <c r="I7134" s="5">
        <v>43013.853472222225</v>
      </c>
      <c r="J7134" s="4">
        <f t="shared" si="540"/>
        <v>2017</v>
      </c>
      <c r="K7134" s="4">
        <f t="shared" si="541"/>
        <v>10</v>
      </c>
      <c r="L7134" s="10">
        <v>9205</v>
      </c>
      <c r="M7134" s="10">
        <v>153.41666666666666</v>
      </c>
      <c r="N7134" s="10">
        <v>2914.9166666666665</v>
      </c>
      <c r="O7134">
        <v>1</v>
      </c>
      <c r="P7134" t="s">
        <v>11733</v>
      </c>
      <c r="Q7134" t="s">
        <v>11086</v>
      </c>
    </row>
    <row r="7135" spans="1:17" ht="15">
      <c r="A7135" t="s">
        <v>29</v>
      </c>
      <c r="B7135" t="s">
        <v>94</v>
      </c>
      <c r="C7135" t="s">
        <v>186</v>
      </c>
      <c r="D7135" t="s">
        <v>11734</v>
      </c>
      <c r="E7135" s="10">
        <v>1</v>
      </c>
      <c r="F7135" t="s">
        <v>85</v>
      </c>
      <c r="G7135" t="s">
        <v>22</v>
      </c>
      <c r="H7135" s="5">
        <v>43014.686655092592</v>
      </c>
      <c r="I7135" s="5">
        <v>43014.629166666666</v>
      </c>
      <c r="J7135" s="4">
        <f t="shared" si="540"/>
        <v>2017</v>
      </c>
      <c r="K7135" s="4">
        <f t="shared" si="541"/>
        <v>10</v>
      </c>
      <c r="L7135" s="10">
        <v>4967</v>
      </c>
      <c r="M7135" s="10">
        <v>82.783333333333331</v>
      </c>
      <c r="N7135" s="10">
        <v>82.783333333333331</v>
      </c>
      <c r="O7135">
        <v>1</v>
      </c>
      <c r="P7135" t="s">
        <v>11735</v>
      </c>
      <c r="Q7135" t="s">
        <v>11086</v>
      </c>
    </row>
    <row r="7136" spans="1:17" ht="15">
      <c r="A7136" t="s">
        <v>29</v>
      </c>
      <c r="B7136" t="s">
        <v>30</v>
      </c>
      <c r="C7136" t="s">
        <v>83</v>
      </c>
      <c r="D7136" t="s">
        <v>11736</v>
      </c>
      <c r="E7136" s="10">
        <v>1</v>
      </c>
      <c r="F7136" t="s">
        <v>92</v>
      </c>
      <c r="G7136" t="s">
        <v>22</v>
      </c>
      <c r="H7136" s="5">
        <v>43015.374502314815</v>
      </c>
      <c r="I7136" s="5">
        <v>43015.331250000003</v>
      </c>
      <c r="J7136" s="4">
        <f t="shared" si="540"/>
        <v>2017</v>
      </c>
      <c r="K7136" s="4">
        <f t="shared" si="541"/>
        <v>10</v>
      </c>
      <c r="L7136" s="10">
        <v>3737</v>
      </c>
      <c r="M7136" s="10">
        <v>62.283333333333331</v>
      </c>
      <c r="N7136" s="10">
        <v>62.283333333333331</v>
      </c>
      <c r="O7136">
        <v>1</v>
      </c>
      <c r="P7136" t="s">
        <v>11737</v>
      </c>
      <c r="Q7136" t="s">
        <v>11086</v>
      </c>
    </row>
    <row r="7137" spans="1:17" ht="15">
      <c r="A7137" t="s">
        <v>29</v>
      </c>
      <c r="B7137" t="s">
        <v>94</v>
      </c>
      <c r="C7137" t="s">
        <v>4972</v>
      </c>
      <c r="D7137" t="s">
        <v>11738</v>
      </c>
      <c r="E7137" s="10">
        <v>2</v>
      </c>
      <c r="F7137" t="s">
        <v>33</v>
      </c>
      <c r="G7137" t="s">
        <v>22</v>
      </c>
      <c r="H7137" s="5">
        <v>43016.06013888889</v>
      </c>
      <c r="I7137" s="5">
        <v>43016.005555555559</v>
      </c>
      <c r="J7137" s="4">
        <f t="shared" si="540"/>
        <v>2017</v>
      </c>
      <c r="K7137" s="4">
        <f t="shared" si="541"/>
        <v>10</v>
      </c>
      <c r="L7137" s="10">
        <v>4716</v>
      </c>
      <c r="M7137" s="10">
        <v>78.599999999999994</v>
      </c>
      <c r="N7137" s="10">
        <v>157.19999999999999</v>
      </c>
      <c r="O7137">
        <v>1</v>
      </c>
      <c r="P7137" t="s">
        <v>11739</v>
      </c>
      <c r="Q7137" t="s">
        <v>11086</v>
      </c>
    </row>
    <row r="7138" spans="1:19" s="112" customFormat="1" ht="15">
      <c r="A7138" s="112" t="s">
        <v>29</v>
      </c>
      <c r="B7138" s="112" t="s">
        <v>87</v>
      </c>
      <c r="C7138" s="112" t="s">
        <v>197</v>
      </c>
      <c r="D7138" s="112" t="s">
        <v>11406</v>
      </c>
      <c r="E7138" s="182">
        <v>1230</v>
      </c>
      <c r="F7138" s="112" t="s">
        <v>131</v>
      </c>
      <c r="G7138" s="112" t="s">
        <v>22</v>
      </c>
      <c r="H7138" s="113">
        <v>43016.812939814816</v>
      </c>
      <c r="I7138" s="113">
        <v>43016.743750000001</v>
      </c>
      <c r="J7138" s="4">
        <f t="shared" si="540"/>
        <v>2017</v>
      </c>
      <c r="K7138" s="4">
        <f t="shared" si="541"/>
        <v>10</v>
      </c>
      <c r="L7138" s="182">
        <v>5978</v>
      </c>
      <c r="M7138" s="182">
        <v>99.63333333333334</v>
      </c>
      <c r="N7138" s="182">
        <v>122549.00000000001</v>
      </c>
      <c r="O7138" s="112">
        <v>1</v>
      </c>
      <c r="P7138" s="112" t="s">
        <v>11740</v>
      </c>
      <c r="Q7138" s="112" t="s">
        <v>11125</v>
      </c>
      <c r="S7138"/>
    </row>
    <row r="7139" spans="1:17" ht="15">
      <c r="A7139" t="s">
        <v>29</v>
      </c>
      <c r="B7139" t="s">
        <v>94</v>
      </c>
      <c r="C7139" t="s">
        <v>4972</v>
      </c>
      <c r="D7139" t="s">
        <v>11741</v>
      </c>
      <c r="E7139" s="10">
        <v>4</v>
      </c>
      <c r="F7139" s="6" t="s">
        <v>131</v>
      </c>
      <c r="G7139" t="s">
        <v>22</v>
      </c>
      <c r="H7139" s="5">
        <v>43016.914189814815</v>
      </c>
      <c r="I7139" s="5">
        <v>43016.834027777775</v>
      </c>
      <c r="J7139" s="4">
        <f t="shared" si="540"/>
        <v>2017</v>
      </c>
      <c r="K7139" s="4">
        <f t="shared" si="541"/>
        <v>10</v>
      </c>
      <c r="L7139" s="10">
        <v>6926</v>
      </c>
      <c r="M7139" s="10">
        <v>115.43333333333334</v>
      </c>
      <c r="N7139" s="10">
        <v>461.73333333333335</v>
      </c>
      <c r="O7139">
        <v>1</v>
      </c>
      <c r="P7139" t="s">
        <v>11742</v>
      </c>
      <c r="Q7139" t="s">
        <v>11125</v>
      </c>
    </row>
    <row r="7140" spans="1:17" ht="15">
      <c r="A7140" t="s">
        <v>29</v>
      </c>
      <c r="B7140" t="s">
        <v>94</v>
      </c>
      <c r="C7140" t="s">
        <v>4972</v>
      </c>
      <c r="D7140" t="s">
        <v>11743</v>
      </c>
      <c r="E7140" s="10">
        <v>2</v>
      </c>
      <c r="F7140" s="6" t="s">
        <v>131</v>
      </c>
      <c r="G7140" t="s">
        <v>22</v>
      </c>
      <c r="H7140" s="5">
        <v>43016.977881944447</v>
      </c>
      <c r="I7140" s="5">
        <v>43016.927777777775</v>
      </c>
      <c r="J7140" s="4">
        <f t="shared" si="540"/>
        <v>2017</v>
      </c>
      <c r="K7140" s="4">
        <f t="shared" si="541"/>
        <v>10</v>
      </c>
      <c r="L7140" s="10">
        <v>4329</v>
      </c>
      <c r="M7140" s="10">
        <v>72.150000000000006</v>
      </c>
      <c r="N7140" s="10">
        <v>144.30000000000001</v>
      </c>
      <c r="O7140">
        <v>1</v>
      </c>
      <c r="P7140" t="s">
        <v>11744</v>
      </c>
      <c r="Q7140" t="s">
        <v>11125</v>
      </c>
    </row>
    <row r="7141" spans="1:17" ht="15">
      <c r="A7141" t="s">
        <v>29</v>
      </c>
      <c r="B7141" t="s">
        <v>94</v>
      </c>
      <c r="C7141" t="s">
        <v>4936</v>
      </c>
      <c r="D7141" t="s">
        <v>1681</v>
      </c>
      <c r="E7141" s="10">
        <v>13</v>
      </c>
      <c r="F7141" t="s">
        <v>33</v>
      </c>
      <c r="G7141" t="s">
        <v>22</v>
      </c>
      <c r="H7141" s="5">
        <v>43017.818472222221</v>
      </c>
      <c r="I7141" s="5">
        <v>43017.730555555558</v>
      </c>
      <c r="J7141" s="4">
        <f t="shared" si="540"/>
        <v>2017</v>
      </c>
      <c r="K7141" s="4">
        <f t="shared" si="541"/>
        <v>10</v>
      </c>
      <c r="L7141" s="10">
        <v>7596</v>
      </c>
      <c r="M7141" s="10">
        <v>126.59999999999999</v>
      </c>
      <c r="N7141" s="10">
        <v>1645.8</v>
      </c>
      <c r="O7141">
        <v>1</v>
      </c>
      <c r="P7141" t="s">
        <v>11745</v>
      </c>
      <c r="Q7141" t="s">
        <v>11086</v>
      </c>
    </row>
    <row r="7142" spans="1:17" ht="15">
      <c r="A7142" t="s">
        <v>29</v>
      </c>
      <c r="B7142" t="s">
        <v>94</v>
      </c>
      <c r="C7142" t="s">
        <v>95</v>
      </c>
      <c r="D7142" t="s">
        <v>1588</v>
      </c>
      <c r="E7142" s="10">
        <v>80</v>
      </c>
      <c r="F7142" s="6" t="s">
        <v>33</v>
      </c>
      <c r="G7142" t="s">
        <v>22</v>
      </c>
      <c r="H7142" s="5">
        <v>43017.859837962962</v>
      </c>
      <c r="I7142" s="5">
        <v>43017.796527777777</v>
      </c>
      <c r="J7142" s="4">
        <f t="shared" si="540"/>
        <v>2017</v>
      </c>
      <c r="K7142" s="4">
        <f t="shared" si="541"/>
        <v>10</v>
      </c>
      <c r="L7142" s="10">
        <v>5470</v>
      </c>
      <c r="M7142" s="10">
        <v>91.166666666666671</v>
      </c>
      <c r="N7142" s="10">
        <v>7293.3333333333339</v>
      </c>
      <c r="O7142">
        <v>1</v>
      </c>
      <c r="P7142" t="s">
        <v>11746</v>
      </c>
      <c r="Q7142" t="s">
        <v>11086</v>
      </c>
    </row>
    <row r="7143" spans="1:17" ht="15">
      <c r="A7143" t="s">
        <v>29</v>
      </c>
      <c r="B7143" t="s">
        <v>94</v>
      </c>
      <c r="C7143" t="s">
        <v>156</v>
      </c>
      <c r="D7143" t="s">
        <v>5507</v>
      </c>
      <c r="E7143" s="10">
        <v>3</v>
      </c>
      <c r="F7143" s="6" t="s">
        <v>92</v>
      </c>
      <c r="G7143" t="s">
        <v>22</v>
      </c>
      <c r="H7143" s="5">
        <v>43018.451527777775</v>
      </c>
      <c r="I7143" s="5">
        <v>43018.388888888891</v>
      </c>
      <c r="J7143" s="4">
        <f t="shared" si="540"/>
        <v>2017</v>
      </c>
      <c r="K7143" s="4">
        <f t="shared" si="541"/>
        <v>10</v>
      </c>
      <c r="L7143" s="10">
        <v>5412</v>
      </c>
      <c r="M7143" s="10">
        <v>90.200000000000003</v>
      </c>
      <c r="N7143" s="10">
        <v>270.60000000000002</v>
      </c>
      <c r="O7143">
        <v>1</v>
      </c>
      <c r="P7143" t="s">
        <v>11747</v>
      </c>
      <c r="Q7143" t="s">
        <v>11086</v>
      </c>
    </row>
    <row r="7144" spans="1:17" ht="15">
      <c r="A7144" t="s">
        <v>29</v>
      </c>
      <c r="B7144" t="s">
        <v>94</v>
      </c>
      <c r="C7144" t="s">
        <v>4936</v>
      </c>
      <c r="D7144" t="s">
        <v>5069</v>
      </c>
      <c r="E7144" s="10">
        <v>13</v>
      </c>
      <c r="F7144" s="6" t="s">
        <v>21</v>
      </c>
      <c r="G7144" t="s">
        <v>22</v>
      </c>
      <c r="H7144" s="5">
        <v>43019.643460648149</v>
      </c>
      <c r="I7144" s="5">
        <v>43019.627083333333</v>
      </c>
      <c r="J7144" s="4">
        <f t="shared" si="540"/>
        <v>2017</v>
      </c>
      <c r="K7144" s="4">
        <f t="shared" si="541"/>
        <v>10</v>
      </c>
      <c r="L7144" s="10">
        <v>1415</v>
      </c>
      <c r="M7144" s="10">
        <v>23.583333333333332</v>
      </c>
      <c r="N7144" s="10">
        <v>306.58333333333331</v>
      </c>
      <c r="O7144">
        <v>1</v>
      </c>
      <c r="P7144" t="s">
        <v>11748</v>
      </c>
      <c r="Q7144" t="s">
        <v>11086</v>
      </c>
    </row>
    <row r="7145" spans="1:17" ht="15">
      <c r="A7145" t="s">
        <v>29</v>
      </c>
      <c r="B7145" t="s">
        <v>94</v>
      </c>
      <c r="C7145" t="s">
        <v>95</v>
      </c>
      <c r="D7145" t="s">
        <v>11618</v>
      </c>
      <c r="E7145" s="10">
        <v>1</v>
      </c>
      <c r="F7145" s="6" t="s">
        <v>125</v>
      </c>
      <c r="G7145" t="s">
        <v>22</v>
      </c>
      <c r="H7145" s="5">
        <v>43020.42287037037</v>
      </c>
      <c r="I7145" s="5">
        <v>43020.407638888886</v>
      </c>
      <c r="J7145" s="4">
        <f t="shared" si="540"/>
        <v>2017</v>
      </c>
      <c r="K7145" s="4">
        <f t="shared" si="541"/>
        <v>10</v>
      </c>
      <c r="L7145" s="10">
        <v>1316</v>
      </c>
      <c r="M7145" s="10">
        <v>21.933333333333334</v>
      </c>
      <c r="N7145" s="10">
        <v>21.933333333333334</v>
      </c>
      <c r="O7145">
        <v>1</v>
      </c>
      <c r="P7145" t="s">
        <v>11749</v>
      </c>
      <c r="Q7145" t="s">
        <v>11086</v>
      </c>
    </row>
    <row r="7146" spans="1:17" ht="15">
      <c r="A7146" t="s">
        <v>29</v>
      </c>
      <c r="B7146" t="s">
        <v>94</v>
      </c>
      <c r="C7146" t="s">
        <v>4936</v>
      </c>
      <c r="D7146" t="s">
        <v>4943</v>
      </c>
      <c r="E7146" s="10">
        <v>12</v>
      </c>
      <c r="F7146" s="6" t="s">
        <v>92</v>
      </c>
      <c r="G7146" t="s">
        <v>22</v>
      </c>
      <c r="H7146" s="5">
        <v>43024.3746875</v>
      </c>
      <c r="I7146" s="5">
        <v>43024.349305555559</v>
      </c>
      <c r="J7146" s="4">
        <f t="shared" si="540"/>
        <v>2017</v>
      </c>
      <c r="K7146" s="4">
        <f t="shared" si="541"/>
        <v>10</v>
      </c>
      <c r="L7146" s="10">
        <v>2193</v>
      </c>
      <c r="M7146" s="10">
        <v>36.549999999999997</v>
      </c>
      <c r="N7146" s="10">
        <v>438.59999999999997</v>
      </c>
      <c r="O7146">
        <v>1</v>
      </c>
      <c r="P7146" t="s">
        <v>11750</v>
      </c>
      <c r="Q7146" t="s">
        <v>11086</v>
      </c>
    </row>
    <row r="7147" spans="1:17" ht="15">
      <c r="A7147" t="s">
        <v>29</v>
      </c>
      <c r="B7147" t="s">
        <v>94</v>
      </c>
      <c r="C7147" t="s">
        <v>4936</v>
      </c>
      <c r="D7147" t="s">
        <v>11751</v>
      </c>
      <c r="E7147" s="10">
        <v>1</v>
      </c>
      <c r="F7147" s="6" t="s">
        <v>33</v>
      </c>
      <c r="G7147" t="s">
        <v>22</v>
      </c>
      <c r="H7147" s="5">
        <v>43024.486006944448</v>
      </c>
      <c r="I7147" s="5">
        <v>43024.352083333331</v>
      </c>
      <c r="J7147" s="4">
        <f t="shared" si="540"/>
        <v>2017</v>
      </c>
      <c r="K7147" s="4">
        <f t="shared" si="541"/>
        <v>10</v>
      </c>
      <c r="L7147" s="10">
        <v>11571</v>
      </c>
      <c r="M7147" s="10">
        <v>192.84999999999999</v>
      </c>
      <c r="N7147" s="10">
        <v>192.84999999999999</v>
      </c>
      <c r="O7147">
        <v>1</v>
      </c>
      <c r="P7147" t="s">
        <v>11752</v>
      </c>
      <c r="Q7147" t="s">
        <v>11086</v>
      </c>
    </row>
    <row r="7148" spans="1:17" ht="15">
      <c r="A7148" t="s">
        <v>29</v>
      </c>
      <c r="B7148" t="s">
        <v>94</v>
      </c>
      <c r="C7148" t="s">
        <v>95</v>
      </c>
      <c r="D7148" t="s">
        <v>1588</v>
      </c>
      <c r="E7148" s="10">
        <v>80</v>
      </c>
      <c r="F7148" s="6" t="s">
        <v>131</v>
      </c>
      <c r="G7148" t="s">
        <v>22</v>
      </c>
      <c r="H7148" s="5">
        <v>43024.926932870374</v>
      </c>
      <c r="I7148" s="5">
        <v>43024.848611111112</v>
      </c>
      <c r="J7148" s="4">
        <f t="shared" si="540"/>
        <v>2017</v>
      </c>
      <c r="K7148" s="4">
        <f t="shared" si="541"/>
        <v>10</v>
      </c>
      <c r="L7148" s="10">
        <v>6767</v>
      </c>
      <c r="M7148" s="10">
        <v>112.78333333333333</v>
      </c>
      <c r="N7148" s="10">
        <v>9022.6666666666661</v>
      </c>
      <c r="O7148">
        <v>1</v>
      </c>
      <c r="P7148" t="s">
        <v>11753</v>
      </c>
      <c r="Q7148" t="s">
        <v>131</v>
      </c>
    </row>
    <row r="7149" spans="1:17" ht="15">
      <c r="A7149" t="s">
        <v>29</v>
      </c>
      <c r="B7149" t="s">
        <v>94</v>
      </c>
      <c r="C7149" t="s">
        <v>4972</v>
      </c>
      <c r="D7149" t="s">
        <v>11035</v>
      </c>
      <c r="E7149" s="10">
        <v>46</v>
      </c>
      <c r="F7149" s="6" t="s">
        <v>27</v>
      </c>
      <c r="G7149" t="s">
        <v>22</v>
      </c>
      <c r="H7149" s="5">
        <v>43025.173194444447</v>
      </c>
      <c r="I7149" s="5">
        <v>43025.071527777778</v>
      </c>
      <c r="J7149" s="4">
        <f t="shared" si="540"/>
        <v>2017</v>
      </c>
      <c r="K7149" s="4">
        <f t="shared" si="541"/>
        <v>10</v>
      </c>
      <c r="L7149" s="10">
        <v>8784</v>
      </c>
      <c r="M7149" s="10">
        <v>146.40000000000001</v>
      </c>
      <c r="N7149" s="10">
        <v>6734.4000000000005</v>
      </c>
      <c r="O7149">
        <v>1</v>
      </c>
      <c r="P7149" t="s">
        <v>11754</v>
      </c>
      <c r="Q7149" t="s">
        <v>11125</v>
      </c>
    </row>
    <row r="7150" spans="1:17" ht="15">
      <c r="A7150" t="s">
        <v>29</v>
      </c>
      <c r="B7150" t="s">
        <v>87</v>
      </c>
      <c r="C7150" t="s">
        <v>103</v>
      </c>
      <c r="D7150" t="s">
        <v>11755</v>
      </c>
      <c r="E7150" s="10">
        <v>4</v>
      </c>
      <c r="F7150" s="6" t="s">
        <v>131</v>
      </c>
      <c r="G7150" t="s">
        <v>22</v>
      </c>
      <c r="H7150" s="5">
        <v>43025.351388888892</v>
      </c>
      <c r="I7150" s="5">
        <v>43025.324305555558</v>
      </c>
      <c r="J7150" s="4">
        <f t="shared" si="540"/>
        <v>2017</v>
      </c>
      <c r="K7150" s="4">
        <f t="shared" si="541"/>
        <v>10</v>
      </c>
      <c r="L7150" s="10">
        <v>2340</v>
      </c>
      <c r="M7150" s="10">
        <v>39</v>
      </c>
      <c r="N7150" s="10">
        <v>156</v>
      </c>
      <c r="O7150">
        <v>1</v>
      </c>
      <c r="P7150" t="s">
        <v>11756</v>
      </c>
      <c r="Q7150" t="s">
        <v>11108</v>
      </c>
    </row>
    <row r="7151" spans="1:17" ht="15">
      <c r="A7151" t="s">
        <v>29</v>
      </c>
      <c r="B7151" t="s">
        <v>94</v>
      </c>
      <c r="C7151" t="s">
        <v>156</v>
      </c>
      <c r="D7151" t="s">
        <v>11520</v>
      </c>
      <c r="E7151" s="10">
        <v>15</v>
      </c>
      <c r="F7151" s="6" t="s">
        <v>27</v>
      </c>
      <c r="G7151" t="s">
        <v>22</v>
      </c>
      <c r="H7151" s="5">
        <v>43026.554606481484</v>
      </c>
      <c r="I7151" s="5">
        <v>43026.529861111114</v>
      </c>
      <c r="J7151" s="4">
        <f t="shared" si="540"/>
        <v>2017</v>
      </c>
      <c r="K7151" s="4">
        <f t="shared" si="541"/>
        <v>10</v>
      </c>
      <c r="L7151" s="10">
        <v>2138</v>
      </c>
      <c r="M7151" s="10">
        <v>35.633333333333333</v>
      </c>
      <c r="N7151" s="10">
        <v>534.5</v>
      </c>
      <c r="O7151">
        <v>1</v>
      </c>
      <c r="P7151" t="s">
        <v>11757</v>
      </c>
      <c r="Q7151" t="s">
        <v>11086</v>
      </c>
    </row>
    <row r="7152" spans="1:17" ht="15">
      <c r="A7152" t="s">
        <v>29</v>
      </c>
      <c r="B7152" t="s">
        <v>30</v>
      </c>
      <c r="C7152" t="s">
        <v>83</v>
      </c>
      <c r="D7152" t="s">
        <v>5371</v>
      </c>
      <c r="E7152" s="10">
        <v>50</v>
      </c>
      <c r="F7152" s="6" t="s">
        <v>27</v>
      </c>
      <c r="G7152" t="s">
        <v>22</v>
      </c>
      <c r="H7152" s="5">
        <v>43026.984895833331</v>
      </c>
      <c r="I7152" s="5">
        <v>43026.943055555559</v>
      </c>
      <c r="J7152" s="4">
        <f t="shared" si="540"/>
        <v>2017</v>
      </c>
      <c r="K7152" s="4">
        <f t="shared" si="541"/>
        <v>10</v>
      </c>
      <c r="L7152" s="10">
        <v>3615</v>
      </c>
      <c r="M7152" s="10">
        <v>60.25</v>
      </c>
      <c r="N7152" s="10">
        <v>3012.5</v>
      </c>
      <c r="O7152">
        <v>1</v>
      </c>
      <c r="P7152" t="s">
        <v>11758</v>
      </c>
      <c r="Q7152" t="s">
        <v>11108</v>
      </c>
    </row>
    <row r="7153" spans="1:17" ht="15">
      <c r="A7153" t="s">
        <v>29</v>
      </c>
      <c r="B7153" t="s">
        <v>94</v>
      </c>
      <c r="C7153" t="s">
        <v>156</v>
      </c>
      <c r="D7153" t="s">
        <v>5401</v>
      </c>
      <c r="E7153" s="10">
        <v>2</v>
      </c>
      <c r="F7153" s="6" t="s">
        <v>27</v>
      </c>
      <c r="G7153" t="s">
        <v>22</v>
      </c>
      <c r="H7153" s="5">
        <v>43028.974236111113</v>
      </c>
      <c r="I7153" s="5">
        <v>43028.926388888889</v>
      </c>
      <c r="J7153" s="4">
        <f t="shared" si="540"/>
        <v>2017</v>
      </c>
      <c r="K7153" s="4">
        <f t="shared" si="541"/>
        <v>10</v>
      </c>
      <c r="L7153" s="10">
        <v>4134</v>
      </c>
      <c r="M7153" s="10">
        <v>68.900000000000006</v>
      </c>
      <c r="N7153" s="10">
        <v>137.80000000000001</v>
      </c>
      <c r="O7153">
        <v>1</v>
      </c>
      <c r="P7153" t="s">
        <v>11759</v>
      </c>
      <c r="Q7153" t="s">
        <v>11086</v>
      </c>
    </row>
    <row r="7154" spans="1:17" ht="15">
      <c r="A7154" t="s">
        <v>29</v>
      </c>
      <c r="B7154" t="s">
        <v>94</v>
      </c>
      <c r="C7154" t="s">
        <v>95</v>
      </c>
      <c r="D7154" t="s">
        <v>11760</v>
      </c>
      <c r="E7154" s="10">
        <v>3</v>
      </c>
      <c r="F7154" s="6" t="s">
        <v>33</v>
      </c>
      <c r="G7154" t="s">
        <v>97</v>
      </c>
      <c r="H7154" s="5">
        <v>43031.368136574078</v>
      </c>
      <c r="I7154" s="5">
        <v>43031.322222222225</v>
      </c>
      <c r="J7154" s="4">
        <f t="shared" si="540"/>
        <v>2017</v>
      </c>
      <c r="K7154" s="4">
        <f t="shared" si="541"/>
        <v>10</v>
      </c>
      <c r="L7154" s="10">
        <v>3967</v>
      </c>
      <c r="M7154" s="10">
        <v>66.11666666666666</v>
      </c>
      <c r="N7154" s="10">
        <v>198.34999999999997</v>
      </c>
      <c r="O7154">
        <v>1</v>
      </c>
      <c r="P7154" t="s">
        <v>11761</v>
      </c>
      <c r="Q7154" t="s">
        <v>11086</v>
      </c>
    </row>
    <row r="7155" spans="1:19" s="152" customFormat="1" ht="15">
      <c r="A7155" s="152" t="s">
        <v>29</v>
      </c>
      <c r="B7155" s="152" t="s">
        <v>87</v>
      </c>
      <c r="C7155" s="152" t="s">
        <v>103</v>
      </c>
      <c r="D7155" s="152" t="s">
        <v>11762</v>
      </c>
      <c r="E7155" s="158">
        <v>1</v>
      </c>
      <c r="F7155" s="156" t="s">
        <v>33</v>
      </c>
      <c r="G7155" s="152" t="s">
        <v>97</v>
      </c>
      <c r="H7155" s="153">
        <v>43031.612685185188</v>
      </c>
      <c r="I7155" s="153">
        <v>43031.493750000001</v>
      </c>
      <c r="J7155" s="4">
        <f t="shared" si="540"/>
        <v>2017</v>
      </c>
      <c r="K7155" s="4">
        <f t="shared" si="541"/>
        <v>10</v>
      </c>
      <c r="L7155" s="158">
        <v>10276</v>
      </c>
      <c r="M7155" s="158">
        <v>171.26666666666668</v>
      </c>
      <c r="N7155" s="158">
        <v>171.26666666666668</v>
      </c>
      <c r="O7155" s="152">
        <v>1</v>
      </c>
      <c r="P7155" s="152" t="s">
        <v>11763</v>
      </c>
      <c r="Q7155" s="152" t="s">
        <v>11086</v>
      </c>
      <c r="S7155"/>
    </row>
    <row r="7156" spans="1:17" ht="15">
      <c r="A7156" t="s">
        <v>29</v>
      </c>
      <c r="B7156" t="s">
        <v>87</v>
      </c>
      <c r="C7156" t="s">
        <v>103</v>
      </c>
      <c r="D7156" t="s">
        <v>11764</v>
      </c>
      <c r="E7156" s="10">
        <v>1</v>
      </c>
      <c r="F7156" s="6" t="s">
        <v>21</v>
      </c>
      <c r="G7156"/>
      <c r="H7156" s="5">
        <v>43032.353587962964</v>
      </c>
      <c r="I7156" s="5">
        <v>43032.348611111112</v>
      </c>
      <c r="J7156" s="4">
        <f t="shared" si="540"/>
        <v>2017</v>
      </c>
      <c r="K7156" s="4">
        <f t="shared" si="541"/>
        <v>10</v>
      </c>
      <c r="L7156" s="10">
        <v>430</v>
      </c>
      <c r="M7156" s="10">
        <v>7.166666666666667</v>
      </c>
      <c r="N7156" s="10">
        <v>7.166666666666667</v>
      </c>
      <c r="O7156">
        <v>1</v>
      </c>
      <c r="P7156" t="s">
        <v>11765</v>
      </c>
      <c r="Q7156"/>
    </row>
    <row r="7157" spans="1:17" ht="15">
      <c r="A7157" t="s">
        <v>29</v>
      </c>
      <c r="B7157" t="s">
        <v>87</v>
      </c>
      <c r="C7157" t="s">
        <v>103</v>
      </c>
      <c r="D7157" t="s">
        <v>11766</v>
      </c>
      <c r="E7157" s="10">
        <v>1</v>
      </c>
      <c r="F7157" s="6" t="s">
        <v>21</v>
      </c>
      <c r="G7157"/>
      <c r="H7157" s="5">
        <v>43032.355231481481</v>
      </c>
      <c r="I7157" s="5">
        <v>43032.349305555559</v>
      </c>
      <c r="J7157" s="4">
        <f t="shared" si="540"/>
        <v>2017</v>
      </c>
      <c r="K7157" s="4">
        <f t="shared" si="541"/>
        <v>10</v>
      </c>
      <c r="L7157" s="10">
        <v>512</v>
      </c>
      <c r="M7157" s="10">
        <v>8.5333333333333332</v>
      </c>
      <c r="N7157" s="10">
        <v>8.5333333333333332</v>
      </c>
      <c r="O7157">
        <v>1</v>
      </c>
      <c r="P7157" t="s">
        <v>11767</v>
      </c>
      <c r="Q7157"/>
    </row>
    <row r="7158" spans="1:17" ht="15">
      <c r="A7158" t="s">
        <v>29</v>
      </c>
      <c r="B7158" t="s">
        <v>87</v>
      </c>
      <c r="C7158" t="s">
        <v>103</v>
      </c>
      <c r="D7158" t="s">
        <v>11768</v>
      </c>
      <c r="E7158" s="10">
        <v>1</v>
      </c>
      <c r="F7158" s="6" t="s">
        <v>21</v>
      </c>
      <c r="G7158"/>
      <c r="H7158" s="5">
        <v>43032.355520833335</v>
      </c>
      <c r="I7158" s="5">
        <v>43032.349305555559</v>
      </c>
      <c r="J7158" s="4">
        <f t="shared" si="540"/>
        <v>2017</v>
      </c>
      <c r="K7158" s="4">
        <f t="shared" si="541"/>
        <v>10</v>
      </c>
      <c r="L7158" s="10">
        <v>537</v>
      </c>
      <c r="M7158" s="10">
        <v>8.9499999999999993</v>
      </c>
      <c r="N7158" s="10">
        <v>8.9499999999999993</v>
      </c>
      <c r="O7158">
        <v>1</v>
      </c>
      <c r="P7158" t="s">
        <v>11769</v>
      </c>
      <c r="Q7158"/>
    </row>
    <row r="7159" spans="1:17" ht="15">
      <c r="A7159" t="s">
        <v>29</v>
      </c>
      <c r="B7159" t="s">
        <v>30</v>
      </c>
      <c r="C7159" t="s">
        <v>83</v>
      </c>
      <c r="D7159" t="s">
        <v>4469</v>
      </c>
      <c r="E7159" s="10">
        <v>3</v>
      </c>
      <c r="F7159" s="6" t="s">
        <v>27</v>
      </c>
      <c r="G7159" t="s">
        <v>22</v>
      </c>
      <c r="H7159" s="5">
        <v>43033.785902777781</v>
      </c>
      <c r="I7159" s="5">
        <v>43033.695138888892</v>
      </c>
      <c r="J7159" s="4">
        <f t="shared" si="540"/>
        <v>2017</v>
      </c>
      <c r="K7159" s="4">
        <f t="shared" si="541"/>
        <v>10</v>
      </c>
      <c r="L7159" s="10">
        <v>7842</v>
      </c>
      <c r="M7159" s="10">
        <v>130.69999999999999</v>
      </c>
      <c r="N7159" s="10">
        <v>392.09999999999997</v>
      </c>
      <c r="O7159">
        <v>1</v>
      </c>
      <c r="P7159" t="s">
        <v>11770</v>
      </c>
      <c r="Q7159" t="s">
        <v>11086</v>
      </c>
    </row>
    <row r="7160" spans="1:17" ht="15">
      <c r="A7160" t="s">
        <v>29</v>
      </c>
      <c r="B7160" t="s">
        <v>30</v>
      </c>
      <c r="C7160" t="s">
        <v>83</v>
      </c>
      <c r="D7160" t="s">
        <v>11771</v>
      </c>
      <c r="E7160" s="10">
        <v>1</v>
      </c>
      <c r="F7160" s="6" t="s">
        <v>27</v>
      </c>
      <c r="G7160" t="s">
        <v>22</v>
      </c>
      <c r="H7160" s="5">
        <v>43033.768831018519</v>
      </c>
      <c r="I7160" s="5">
        <v>43033.711805555555</v>
      </c>
      <c r="J7160" s="4">
        <f t="shared" si="540"/>
        <v>2017</v>
      </c>
      <c r="K7160" s="4">
        <f t="shared" si="541"/>
        <v>10</v>
      </c>
      <c r="L7160" s="10">
        <v>4927</v>
      </c>
      <c r="M7160" s="10">
        <v>82.11666666666666</v>
      </c>
      <c r="N7160" s="10">
        <v>82.11666666666666</v>
      </c>
      <c r="O7160">
        <v>1</v>
      </c>
      <c r="P7160" t="s">
        <v>11772</v>
      </c>
      <c r="Q7160" t="s">
        <v>11086</v>
      </c>
    </row>
    <row r="7161" spans="1:17" ht="15">
      <c r="A7161" t="s">
        <v>29</v>
      </c>
      <c r="B7161" t="s">
        <v>30</v>
      </c>
      <c r="C7161" t="s">
        <v>171</v>
      </c>
      <c r="D7161" t="s">
        <v>11773</v>
      </c>
      <c r="E7161" s="10">
        <v>1</v>
      </c>
      <c r="F7161" s="6" t="s">
        <v>33</v>
      </c>
      <c r="G7161" t="s">
        <v>97</v>
      </c>
      <c r="H7161" s="5">
        <v>43034.646527777775</v>
      </c>
      <c r="I7161" s="5">
        <v>43034.365972222222</v>
      </c>
      <c r="J7161" s="4">
        <f t="shared" si="540"/>
        <v>2017</v>
      </c>
      <c r="K7161" s="4">
        <f t="shared" si="541"/>
        <v>10</v>
      </c>
      <c r="L7161" s="10">
        <v>24240</v>
      </c>
      <c r="M7161" s="10">
        <v>404</v>
      </c>
      <c r="N7161" s="10">
        <v>404</v>
      </c>
      <c r="O7161">
        <v>1</v>
      </c>
      <c r="P7161" t="s">
        <v>11774</v>
      </c>
      <c r="Q7161" t="s">
        <v>11086</v>
      </c>
    </row>
    <row r="7162" spans="1:17" s="106" customFormat="1" ht="15">
      <c r="A7162" s="106" t="s">
        <v>29</v>
      </c>
      <c r="B7162" s="106" t="s">
        <v>94</v>
      </c>
      <c r="C7162" s="106" t="s">
        <v>95</v>
      </c>
      <c r="D7162" s="106" t="s">
        <v>11775</v>
      </c>
      <c r="E7162" s="16">
        <v>1</v>
      </c>
      <c r="F7162" s="110" t="s">
        <v>33</v>
      </c>
      <c r="G7162" s="106" t="s">
        <v>22</v>
      </c>
      <c r="H7162" s="107">
        <v>43035.652962962966</v>
      </c>
      <c r="I7162" s="107">
        <v>43035.551388888889</v>
      </c>
      <c r="J7162" s="4">
        <f t="shared" si="540"/>
        <v>2017</v>
      </c>
      <c r="K7162" s="4">
        <f t="shared" si="541"/>
        <v>10</v>
      </c>
      <c r="L7162" s="16">
        <v>8776</v>
      </c>
      <c r="M7162" s="16">
        <v>146.26666666666668</v>
      </c>
      <c r="N7162" s="16">
        <v>146.26666666666668</v>
      </c>
      <c r="O7162" s="106">
        <v>1</v>
      </c>
      <c r="P7162" s="106" t="s">
        <v>11776</v>
      </c>
      <c r="Q7162" s="106" t="s">
        <v>11086</v>
      </c>
    </row>
    <row r="7163" spans="1:19" s="152" customFormat="1" ht="15">
      <c r="A7163" s="152" t="s">
        <v>29</v>
      </c>
      <c r="B7163" s="152" t="s">
        <v>87</v>
      </c>
      <c r="C7163" s="152" t="s">
        <v>197</v>
      </c>
      <c r="D7163" s="152" t="s">
        <v>11777</v>
      </c>
      <c r="E7163" s="158">
        <v>1</v>
      </c>
      <c r="F7163" s="152" t="s">
        <v>33</v>
      </c>
      <c r="G7163" s="152" t="s">
        <v>22</v>
      </c>
      <c r="H7163" s="153">
        <v>43037.604745370372</v>
      </c>
      <c r="I7163" s="153">
        <v>43037.554861111108</v>
      </c>
      <c r="J7163" s="4">
        <f t="shared" si="540"/>
        <v>2017</v>
      </c>
      <c r="K7163" s="4">
        <f t="shared" si="541"/>
        <v>10</v>
      </c>
      <c r="L7163" s="158">
        <v>4310</v>
      </c>
      <c r="M7163" s="158">
        <v>71.833333333333329</v>
      </c>
      <c r="N7163" s="158">
        <v>71.833333333333329</v>
      </c>
      <c r="O7163" s="152">
        <v>1</v>
      </c>
      <c r="P7163" s="152" t="s">
        <v>11778</v>
      </c>
      <c r="Q7163" s="152" t="s">
        <v>11086</v>
      </c>
      <c r="S7163"/>
    </row>
    <row r="7164" spans="1:17" ht="15">
      <c r="A7164" t="s">
        <v>29</v>
      </c>
      <c r="B7164" t="s">
        <v>94</v>
      </c>
      <c r="C7164" t="s">
        <v>4972</v>
      </c>
      <c r="D7164" t="s">
        <v>11779</v>
      </c>
      <c r="E7164" s="10">
        <v>1</v>
      </c>
      <c r="F7164" t="s">
        <v>33</v>
      </c>
      <c r="G7164" t="s">
        <v>22</v>
      </c>
      <c r="H7164" s="5">
        <v>43039.452777777777</v>
      </c>
      <c r="I7164" s="5">
        <v>43039.395138888889</v>
      </c>
      <c r="J7164" s="4">
        <f t="shared" si="540"/>
        <v>2017</v>
      </c>
      <c r="K7164" s="4">
        <f t="shared" si="541"/>
        <v>10</v>
      </c>
      <c r="L7164" s="10">
        <v>4980</v>
      </c>
      <c r="M7164" s="10">
        <v>83</v>
      </c>
      <c r="N7164" s="10">
        <v>83</v>
      </c>
      <c r="O7164">
        <v>1</v>
      </c>
      <c r="P7164" t="s">
        <v>11780</v>
      </c>
      <c r="Q7164" t="s">
        <v>11086</v>
      </c>
    </row>
    <row r="7165" spans="1:17" ht="15">
      <c r="A7165" t="s">
        <v>29</v>
      </c>
      <c r="B7165" t="s">
        <v>87</v>
      </c>
      <c r="C7165" t="s">
        <v>103</v>
      </c>
      <c r="D7165" t="s">
        <v>11781</v>
      </c>
      <c r="E7165" s="10">
        <v>1</v>
      </c>
      <c r="F7165" t="s">
        <v>21</v>
      </c>
      <c r="G7165"/>
      <c r="H7165" s="5">
        <v>43039.65353009259</v>
      </c>
      <c r="I7165" s="5">
        <v>43039.648611111108</v>
      </c>
      <c r="J7165" s="4">
        <f t="shared" si="540"/>
        <v>2017</v>
      </c>
      <c r="K7165" s="4">
        <f t="shared" si="541"/>
        <v>10</v>
      </c>
      <c r="L7165" s="10">
        <v>425</v>
      </c>
      <c r="M7165" s="10">
        <v>7.083333333333333</v>
      </c>
      <c r="N7165" s="10">
        <v>7.083333333333333</v>
      </c>
      <c r="O7165">
        <v>1</v>
      </c>
      <c r="P7165" t="s">
        <v>11782</v>
      </c>
      <c r="Q7165" t="s">
        <v>11086</v>
      </c>
    </row>
    <row r="7166" spans="1:19" s="123" customFormat="1" ht="15">
      <c r="A7166" s="123" t="s">
        <v>29</v>
      </c>
      <c r="B7166" s="123" t="s">
        <v>30</v>
      </c>
      <c r="C7166" s="123" t="s">
        <v>83</v>
      </c>
      <c r="D7166" s="123" t="s">
        <v>4190</v>
      </c>
      <c r="E7166" s="164">
        <v>1</v>
      </c>
      <c r="F7166" s="123" t="s">
        <v>92</v>
      </c>
      <c r="G7166" s="123" t="s">
        <v>22</v>
      </c>
      <c r="H7166" s="124">
        <v>43040.410567129627</v>
      </c>
      <c r="I7166" s="124">
        <v>43040.375694444447</v>
      </c>
      <c r="J7166" s="4">
        <f t="shared" si="540"/>
        <v>2017</v>
      </c>
      <c r="K7166" s="4">
        <f t="shared" si="541"/>
        <v>11</v>
      </c>
      <c r="L7166" s="164">
        <v>3013</v>
      </c>
      <c r="M7166" s="164">
        <v>50.216666666666669</v>
      </c>
      <c r="N7166" s="164">
        <v>50.216666666666669</v>
      </c>
      <c r="O7166" s="123">
        <v>1</v>
      </c>
      <c r="P7166" s="123" t="s">
        <v>11783</v>
      </c>
      <c r="Q7166" s="123" t="s">
        <v>11086</v>
      </c>
      <c r="S7166"/>
    </row>
    <row r="7167" spans="1:17" ht="15">
      <c r="A7167" t="s">
        <v>29</v>
      </c>
      <c r="B7167" t="s">
        <v>94</v>
      </c>
      <c r="C7167" t="s">
        <v>174</v>
      </c>
      <c r="D7167" t="s">
        <v>11784</v>
      </c>
      <c r="E7167" s="10">
        <v>1</v>
      </c>
      <c r="F7167" t="s">
        <v>27</v>
      </c>
      <c r="G7167" t="s">
        <v>22</v>
      </c>
      <c r="H7167" s="5">
        <v>43040.847418981481</v>
      </c>
      <c r="I7167" s="5">
        <v>43040.782638888886</v>
      </c>
      <c r="J7167" s="4">
        <f t="shared" si="540"/>
        <v>2017</v>
      </c>
      <c r="K7167" s="4">
        <f t="shared" si="541"/>
        <v>11</v>
      </c>
      <c r="L7167" s="10">
        <v>5597</v>
      </c>
      <c r="M7167" s="10">
        <v>93.283333333333331</v>
      </c>
      <c r="N7167" s="10">
        <v>93.283333333333331</v>
      </c>
      <c r="O7167">
        <v>1</v>
      </c>
      <c r="P7167" t="s">
        <v>11785</v>
      </c>
      <c r="Q7167" t="s">
        <v>11086</v>
      </c>
    </row>
    <row r="7168" spans="1:17" s="106" customFormat="1" ht="15">
      <c r="A7168" s="106" t="s">
        <v>29</v>
      </c>
      <c r="B7168" s="106" t="s">
        <v>94</v>
      </c>
      <c r="C7168" s="106" t="s">
        <v>95</v>
      </c>
      <c r="D7168" s="106" t="s">
        <v>11786</v>
      </c>
      <c r="E7168" s="16">
        <v>9</v>
      </c>
      <c r="F7168" s="106" t="s">
        <v>33</v>
      </c>
      <c r="G7168" s="106" t="s">
        <v>22</v>
      </c>
      <c r="H7168" s="107">
        <v>43043.303136574075</v>
      </c>
      <c r="I7168" s="107">
        <v>43043.24722222222</v>
      </c>
      <c r="J7168" s="4">
        <f t="shared" si="540"/>
        <v>2017</v>
      </c>
      <c r="K7168" s="4">
        <f t="shared" si="541"/>
        <v>11</v>
      </c>
      <c r="L7168" s="16">
        <v>4831</v>
      </c>
      <c r="M7168" s="16">
        <v>80.516666666666666</v>
      </c>
      <c r="N7168" s="16">
        <v>724.64999999999998</v>
      </c>
      <c r="O7168" s="106">
        <v>1</v>
      </c>
      <c r="P7168" s="106" t="s">
        <v>11787</v>
      </c>
      <c r="Q7168" s="106" t="s">
        <v>11086</v>
      </c>
    </row>
    <row r="7169" spans="1:17" s="106" customFormat="1" ht="15">
      <c r="A7169" s="106" t="s">
        <v>29</v>
      </c>
      <c r="B7169" s="106" t="s">
        <v>94</v>
      </c>
      <c r="C7169" s="106" t="s">
        <v>95</v>
      </c>
      <c r="D7169" s="106" t="s">
        <v>11788</v>
      </c>
      <c r="E7169" s="16">
        <v>1</v>
      </c>
      <c r="F7169" s="106" t="s">
        <v>33</v>
      </c>
      <c r="G7169" s="106" t="s">
        <v>22</v>
      </c>
      <c r="H7169" s="107">
        <v>43043.48333333333</v>
      </c>
      <c r="I7169" s="107">
        <v>43043.418749999997</v>
      </c>
      <c r="J7169" s="4">
        <f t="shared" si="540"/>
        <v>2017</v>
      </c>
      <c r="K7169" s="4">
        <f t="shared" si="541"/>
        <v>11</v>
      </c>
      <c r="L7169" s="16">
        <v>5580</v>
      </c>
      <c r="M7169" s="16">
        <v>93</v>
      </c>
      <c r="N7169" s="16">
        <v>93</v>
      </c>
      <c r="O7169" s="106">
        <v>1</v>
      </c>
      <c r="P7169" s="106" t="s">
        <v>11789</v>
      </c>
      <c r="Q7169" s="106" t="s">
        <v>11086</v>
      </c>
    </row>
    <row r="7170" spans="1:17" ht="15">
      <c r="A7170" t="s">
        <v>29</v>
      </c>
      <c r="B7170" t="s">
        <v>94</v>
      </c>
      <c r="C7170" t="s">
        <v>156</v>
      </c>
      <c r="D7170" t="s">
        <v>5507</v>
      </c>
      <c r="E7170" s="10">
        <v>3</v>
      </c>
      <c r="F7170" t="s">
        <v>92</v>
      </c>
      <c r="G7170" t="s">
        <v>22</v>
      </c>
      <c r="H7170" s="5">
        <v>43043.500532407408</v>
      </c>
      <c r="I7170" s="5">
        <v>43043.486111111109</v>
      </c>
      <c r="J7170" s="4">
        <f t="shared" si="540"/>
        <v>2017</v>
      </c>
      <c r="K7170" s="4">
        <f t="shared" si="541"/>
        <v>11</v>
      </c>
      <c r="L7170" s="10">
        <v>1246</v>
      </c>
      <c r="M7170" s="10">
        <v>20.766666666666666</v>
      </c>
      <c r="N7170" s="10">
        <v>62.299999999999997</v>
      </c>
      <c r="O7170">
        <v>1</v>
      </c>
      <c r="P7170" t="s">
        <v>11790</v>
      </c>
      <c r="Q7170" t="s">
        <v>11086</v>
      </c>
    </row>
    <row r="7171" spans="1:19" s="152" customFormat="1" ht="15">
      <c r="A7171" s="152" t="s">
        <v>29</v>
      </c>
      <c r="B7171" s="152" t="s">
        <v>87</v>
      </c>
      <c r="C7171" s="152" t="s">
        <v>103</v>
      </c>
      <c r="D7171" s="152" t="s">
        <v>11791</v>
      </c>
      <c r="E7171" s="158">
        <v>1</v>
      </c>
      <c r="F7171" s="152" t="s">
        <v>85</v>
      </c>
      <c r="G7171" s="152" t="s">
        <v>22</v>
      </c>
      <c r="H7171" s="153">
        <v>43043.842361111114</v>
      </c>
      <c r="I7171" s="153">
        <v>43043.804166666669</v>
      </c>
      <c r="J7171" s="4">
        <f t="shared" si="542" ref="J7171:J7234">YEAR(I7171)</f>
        <v>2017</v>
      </c>
      <c r="K7171" s="4">
        <f t="shared" si="543" ref="K7171:K7234">MONTH(I7171)</f>
        <v>11</v>
      </c>
      <c r="L7171" s="158">
        <v>3300</v>
      </c>
      <c r="M7171" s="158">
        <v>55</v>
      </c>
      <c r="N7171" s="158">
        <v>55</v>
      </c>
      <c r="O7171" s="152">
        <v>1</v>
      </c>
      <c r="P7171" s="152" t="s">
        <v>11792</v>
      </c>
      <c r="Q7171" s="152" t="s">
        <v>11086</v>
      </c>
      <c r="S7171"/>
    </row>
    <row r="7172" spans="1:17" ht="15">
      <c r="A7172" t="s">
        <v>29</v>
      </c>
      <c r="B7172" t="s">
        <v>87</v>
      </c>
      <c r="C7172" t="s">
        <v>103</v>
      </c>
      <c r="D7172" t="s">
        <v>2352</v>
      </c>
      <c r="E7172" s="10">
        <v>18</v>
      </c>
      <c r="F7172" t="s">
        <v>85</v>
      </c>
      <c r="G7172" t="s">
        <v>22</v>
      </c>
      <c r="H7172" s="5">
        <v>43044.51321759259</v>
      </c>
      <c r="I7172" s="5">
        <v>43044.419444444444</v>
      </c>
      <c r="J7172" s="4">
        <f t="shared" si="542"/>
        <v>2017</v>
      </c>
      <c r="K7172" s="4">
        <f t="shared" si="543"/>
        <v>11</v>
      </c>
      <c r="L7172" s="10">
        <v>8102</v>
      </c>
      <c r="M7172" s="10">
        <v>135.03333333333333</v>
      </c>
      <c r="N7172" s="10">
        <v>2430.5999999999999</v>
      </c>
      <c r="O7172">
        <v>1</v>
      </c>
      <c r="P7172" t="s">
        <v>11793</v>
      </c>
      <c r="Q7172" t="s">
        <v>11086</v>
      </c>
    </row>
    <row r="7173" spans="1:17" s="106" customFormat="1" ht="15">
      <c r="A7173" s="106" t="s">
        <v>29</v>
      </c>
      <c r="B7173" s="106" t="s">
        <v>94</v>
      </c>
      <c r="C7173" s="106" t="s">
        <v>95</v>
      </c>
      <c r="D7173" s="106" t="s">
        <v>11794</v>
      </c>
      <c r="E7173" s="16">
        <v>1</v>
      </c>
      <c r="F7173" s="106" t="s">
        <v>33</v>
      </c>
      <c r="G7173" s="106" t="s">
        <v>22</v>
      </c>
      <c r="H7173" s="107">
        <v>43045.397476851853</v>
      </c>
      <c r="I7173" s="107">
        <v>43045.37222222222</v>
      </c>
      <c r="J7173" s="4">
        <f t="shared" si="542"/>
        <v>2017</v>
      </c>
      <c r="K7173" s="4">
        <f t="shared" si="543"/>
        <v>11</v>
      </c>
      <c r="L7173" s="16">
        <v>2182</v>
      </c>
      <c r="M7173" s="16">
        <v>36.366666666666667</v>
      </c>
      <c r="N7173" s="16">
        <v>36.366666666666667</v>
      </c>
      <c r="O7173" s="106">
        <v>1</v>
      </c>
      <c r="P7173" s="106" t="s">
        <v>11795</v>
      </c>
      <c r="Q7173" s="106" t="s">
        <v>11086</v>
      </c>
    </row>
    <row r="7174" spans="1:17" ht="15">
      <c r="A7174" t="s">
        <v>29</v>
      </c>
      <c r="B7174" t="s">
        <v>87</v>
      </c>
      <c r="C7174" t="s">
        <v>103</v>
      </c>
      <c r="D7174" t="s">
        <v>11796</v>
      </c>
      <c r="E7174" s="10">
        <v>1</v>
      </c>
      <c r="F7174" t="s">
        <v>21</v>
      </c>
      <c r="G7174"/>
      <c r="H7174" s="5">
        <v>43046.377025462964</v>
      </c>
      <c r="I7174" s="5">
        <v>43046.375</v>
      </c>
      <c r="J7174" s="4">
        <f t="shared" si="542"/>
        <v>2017</v>
      </c>
      <c r="K7174" s="4">
        <f t="shared" si="543"/>
        <v>11</v>
      </c>
      <c r="L7174" s="10">
        <v>175</v>
      </c>
      <c r="M7174" s="10">
        <v>2.9166666666666665</v>
      </c>
      <c r="N7174" s="10">
        <v>2.9166666666666665</v>
      </c>
      <c r="O7174">
        <v>1</v>
      </c>
      <c r="P7174" t="s">
        <v>11797</v>
      </c>
      <c r="Q7174"/>
    </row>
    <row r="7175" spans="1:17" ht="15">
      <c r="A7175" t="s">
        <v>29</v>
      </c>
      <c r="B7175" t="s">
        <v>30</v>
      </c>
      <c r="C7175" t="s">
        <v>31</v>
      </c>
      <c r="D7175" t="s">
        <v>11587</v>
      </c>
      <c r="E7175" s="10">
        <v>1</v>
      </c>
      <c r="F7175" t="s">
        <v>125</v>
      </c>
      <c r="G7175" t="s">
        <v>97</v>
      </c>
      <c r="H7175" s="5">
        <v>43046.541886574072</v>
      </c>
      <c r="I7175" s="5">
        <v>43046.463194444441</v>
      </c>
      <c r="J7175" s="4">
        <f t="shared" si="542"/>
        <v>2017</v>
      </c>
      <c r="K7175" s="4">
        <f t="shared" si="543"/>
        <v>11</v>
      </c>
      <c r="L7175" s="10">
        <v>6799</v>
      </c>
      <c r="M7175" s="10">
        <v>113.31666666666666</v>
      </c>
      <c r="N7175" s="10">
        <v>113.31666666666666</v>
      </c>
      <c r="O7175">
        <v>1</v>
      </c>
      <c r="P7175" t="s">
        <v>11798</v>
      </c>
      <c r="Q7175" t="s">
        <v>11086</v>
      </c>
    </row>
    <row r="7176" spans="1:17" ht="15">
      <c r="A7176" t="s">
        <v>29</v>
      </c>
      <c r="B7176" t="s">
        <v>87</v>
      </c>
      <c r="C7176" t="s">
        <v>103</v>
      </c>
      <c r="D7176" t="s">
        <v>11799</v>
      </c>
      <c r="E7176" s="10">
        <v>1</v>
      </c>
      <c r="F7176" t="s">
        <v>21</v>
      </c>
      <c r="G7176"/>
      <c r="H7176" s="5">
        <v>43046.595416666663</v>
      </c>
      <c r="I7176" s="5">
        <v>43046.59375</v>
      </c>
      <c r="J7176" s="4">
        <f t="shared" si="542"/>
        <v>2017</v>
      </c>
      <c r="K7176" s="4">
        <f t="shared" si="543"/>
        <v>11</v>
      </c>
      <c r="L7176" s="10">
        <v>144</v>
      </c>
      <c r="M7176" s="10">
        <v>2.3999999999999999</v>
      </c>
      <c r="N7176" s="10">
        <v>2.3999999999999999</v>
      </c>
      <c r="O7176">
        <v>1</v>
      </c>
      <c r="P7176" t="s">
        <v>11800</v>
      </c>
      <c r="Q7176"/>
    </row>
    <row r="7177" spans="1:17" ht="15">
      <c r="A7177" t="s">
        <v>29</v>
      </c>
      <c r="B7177" t="s">
        <v>87</v>
      </c>
      <c r="C7177" t="s">
        <v>103</v>
      </c>
      <c r="D7177" t="s">
        <v>11796</v>
      </c>
      <c r="E7177" s="10">
        <v>1</v>
      </c>
      <c r="F7177" t="s">
        <v>21</v>
      </c>
      <c r="G7177"/>
      <c r="H7177" s="5">
        <v>43046.60460648148</v>
      </c>
      <c r="I7177" s="5">
        <v>43046.602083333331</v>
      </c>
      <c r="J7177" s="4">
        <f t="shared" si="542"/>
        <v>2017</v>
      </c>
      <c r="K7177" s="4">
        <f t="shared" si="543"/>
        <v>11</v>
      </c>
      <c r="L7177" s="10">
        <v>218</v>
      </c>
      <c r="M7177" s="10">
        <v>3.6333333333333333</v>
      </c>
      <c r="N7177" s="10">
        <v>3.6333333333333333</v>
      </c>
      <c r="O7177">
        <v>1</v>
      </c>
      <c r="P7177" t="s">
        <v>11801</v>
      </c>
      <c r="Q7177"/>
    </row>
    <row r="7178" spans="1:17" s="106" customFormat="1" ht="15">
      <c r="A7178" s="106" t="s">
        <v>29</v>
      </c>
      <c r="B7178" s="106" t="s">
        <v>94</v>
      </c>
      <c r="C7178" s="106" t="s">
        <v>95</v>
      </c>
      <c r="D7178" s="106" t="s">
        <v>11802</v>
      </c>
      <c r="E7178" s="16">
        <v>1</v>
      </c>
      <c r="F7178" s="106" t="s">
        <v>33</v>
      </c>
      <c r="G7178" s="106" t="s">
        <v>97</v>
      </c>
      <c r="H7178" s="107">
        <v>43047.531238425923</v>
      </c>
      <c r="I7178" s="107">
        <v>43047.462500000001</v>
      </c>
      <c r="J7178" s="4">
        <f t="shared" si="542"/>
        <v>2017</v>
      </c>
      <c r="K7178" s="4">
        <f t="shared" si="543"/>
        <v>11</v>
      </c>
      <c r="L7178" s="16">
        <v>5939</v>
      </c>
      <c r="M7178" s="16">
        <v>98.983333333333334</v>
      </c>
      <c r="N7178" s="16">
        <v>98.983333333333334</v>
      </c>
      <c r="O7178" s="106">
        <v>1</v>
      </c>
      <c r="P7178" s="106" t="s">
        <v>11803</v>
      </c>
      <c r="Q7178" s="106" t="s">
        <v>11086</v>
      </c>
    </row>
    <row r="7179" spans="1:17" ht="15">
      <c r="A7179" t="s">
        <v>29</v>
      </c>
      <c r="B7179" t="s">
        <v>30</v>
      </c>
      <c r="C7179" t="s">
        <v>31</v>
      </c>
      <c r="D7179" t="s">
        <v>11804</v>
      </c>
      <c r="E7179" s="10">
        <v>1</v>
      </c>
      <c r="F7179" t="s">
        <v>33</v>
      </c>
      <c r="G7179" t="s">
        <v>22</v>
      </c>
      <c r="H7179" s="5">
        <v>43047.599687499998</v>
      </c>
      <c r="I7179" s="5">
        <v>43047.571527777778</v>
      </c>
      <c r="J7179" s="4">
        <f t="shared" si="542"/>
        <v>2017</v>
      </c>
      <c r="K7179" s="4">
        <f t="shared" si="543"/>
        <v>11</v>
      </c>
      <c r="L7179" s="10">
        <v>2433</v>
      </c>
      <c r="M7179" s="10">
        <v>40.549999999999997</v>
      </c>
      <c r="N7179" s="10">
        <v>40.549999999999997</v>
      </c>
      <c r="O7179">
        <v>1</v>
      </c>
      <c r="P7179" t="s">
        <v>11805</v>
      </c>
      <c r="Q7179" t="s">
        <v>11086</v>
      </c>
    </row>
    <row r="7180" spans="1:17" ht="15">
      <c r="A7180" t="s">
        <v>29</v>
      </c>
      <c r="B7180" t="s">
        <v>87</v>
      </c>
      <c r="C7180" t="s">
        <v>103</v>
      </c>
      <c r="D7180" t="s">
        <v>11806</v>
      </c>
      <c r="E7180" s="10">
        <v>1</v>
      </c>
      <c r="F7180" t="s">
        <v>27</v>
      </c>
      <c r="G7180" t="s">
        <v>22</v>
      </c>
      <c r="H7180" s="5">
        <v>43052.210833333331</v>
      </c>
      <c r="I7180" s="5">
        <v>43052.188194444447</v>
      </c>
      <c r="J7180" s="4">
        <f t="shared" si="542"/>
        <v>2017</v>
      </c>
      <c r="K7180" s="4">
        <f t="shared" si="543"/>
        <v>11</v>
      </c>
      <c r="L7180" s="10">
        <v>1956</v>
      </c>
      <c r="M7180" s="10">
        <v>32.600000000000001</v>
      </c>
      <c r="N7180" s="10">
        <v>32.600000000000001</v>
      </c>
      <c r="O7180">
        <v>1</v>
      </c>
      <c r="P7180" t="s">
        <v>11807</v>
      </c>
      <c r="Q7180" t="s">
        <v>11086</v>
      </c>
    </row>
    <row r="7181" spans="1:19" s="152" customFormat="1" ht="15">
      <c r="A7181" s="152" t="s">
        <v>29</v>
      </c>
      <c r="B7181" s="152" t="s">
        <v>94</v>
      </c>
      <c r="C7181" s="152" t="s">
        <v>95</v>
      </c>
      <c r="D7181" s="152" t="s">
        <v>11808</v>
      </c>
      <c r="E7181" s="158">
        <v>4</v>
      </c>
      <c r="F7181" s="152" t="s">
        <v>33</v>
      </c>
      <c r="G7181" s="152" t="s">
        <v>22</v>
      </c>
      <c r="H7181" s="153">
        <v>43054.439259259256</v>
      </c>
      <c r="I7181" s="153">
        <v>43054.356944444444</v>
      </c>
      <c r="J7181" s="4">
        <f t="shared" si="542"/>
        <v>2017</v>
      </c>
      <c r="K7181" s="4">
        <f t="shared" si="543"/>
        <v>11</v>
      </c>
      <c r="L7181" s="158">
        <v>7112</v>
      </c>
      <c r="M7181" s="158">
        <v>118.53333333333333</v>
      </c>
      <c r="N7181" s="158">
        <v>474.13333333333333</v>
      </c>
      <c r="O7181" s="152">
        <v>1</v>
      </c>
      <c r="P7181" s="152" t="s">
        <v>11809</v>
      </c>
      <c r="Q7181" s="152" t="s">
        <v>11086</v>
      </c>
      <c r="S7181"/>
    </row>
    <row r="7182" spans="1:17" ht="15">
      <c r="A7182" t="s">
        <v>29</v>
      </c>
      <c r="B7182" t="s">
        <v>94</v>
      </c>
      <c r="C7182" t="s">
        <v>4936</v>
      </c>
      <c r="D7182" t="s">
        <v>11810</v>
      </c>
      <c r="E7182" s="10">
        <v>1</v>
      </c>
      <c r="F7182" t="s">
        <v>33</v>
      </c>
      <c r="G7182" t="s">
        <v>22</v>
      </c>
      <c r="H7182" s="5">
        <v>43055.517974537041</v>
      </c>
      <c r="I7182" s="5">
        <v>43055.444444444445</v>
      </c>
      <c r="J7182" s="4">
        <f t="shared" si="542"/>
        <v>2017</v>
      </c>
      <c r="K7182" s="4">
        <f t="shared" si="543"/>
        <v>11</v>
      </c>
      <c r="L7182" s="10">
        <v>6353</v>
      </c>
      <c r="M7182" s="10">
        <v>105.88333333333334</v>
      </c>
      <c r="N7182" s="10">
        <v>105.88333333333334</v>
      </c>
      <c r="O7182">
        <v>1</v>
      </c>
      <c r="P7182" t="s">
        <v>11811</v>
      </c>
      <c r="Q7182" t="s">
        <v>11086</v>
      </c>
    </row>
    <row r="7183" spans="1:17" ht="15">
      <c r="A7183" t="s">
        <v>29</v>
      </c>
      <c r="B7183" t="s">
        <v>94</v>
      </c>
      <c r="C7183" t="s">
        <v>4936</v>
      </c>
      <c r="D7183" t="s">
        <v>11810</v>
      </c>
      <c r="E7183" s="10">
        <v>1</v>
      </c>
      <c r="F7183" t="s">
        <v>33</v>
      </c>
      <c r="G7183" t="s">
        <v>22</v>
      </c>
      <c r="H7183" s="5">
        <v>43056.468101851853</v>
      </c>
      <c r="I7183" s="5">
        <v>43056.367361111108</v>
      </c>
      <c r="J7183" s="4">
        <f t="shared" si="542"/>
        <v>2017</v>
      </c>
      <c r="K7183" s="4">
        <f t="shared" si="543"/>
        <v>11</v>
      </c>
      <c r="L7183" s="10">
        <v>8704</v>
      </c>
      <c r="M7183" s="10">
        <v>145.06666666666666</v>
      </c>
      <c r="N7183" s="10">
        <v>145.06666666666666</v>
      </c>
      <c r="O7183">
        <v>1</v>
      </c>
      <c r="P7183" t="s">
        <v>11812</v>
      </c>
      <c r="Q7183" t="s">
        <v>11086</v>
      </c>
    </row>
    <row r="7184" spans="1:17" ht="15">
      <c r="A7184" t="s">
        <v>29</v>
      </c>
      <c r="B7184" t="s">
        <v>94</v>
      </c>
      <c r="C7184" t="s">
        <v>174</v>
      </c>
      <c r="D7184" t="s">
        <v>11813</v>
      </c>
      <c r="E7184" s="10">
        <v>1</v>
      </c>
      <c r="F7184" t="s">
        <v>33</v>
      </c>
      <c r="G7184" t="s">
        <v>22</v>
      </c>
      <c r="H7184" s="5">
        <v>43056.482905092591</v>
      </c>
      <c r="I7184" s="5">
        <v>43056.445138888892</v>
      </c>
      <c r="J7184" s="4">
        <f t="shared" si="542"/>
        <v>2017</v>
      </c>
      <c r="K7184" s="4">
        <f t="shared" si="543"/>
        <v>11</v>
      </c>
      <c r="L7184" s="10">
        <v>3263</v>
      </c>
      <c r="M7184" s="10">
        <v>54.383333333333333</v>
      </c>
      <c r="N7184" s="10">
        <v>54.383333333333333</v>
      </c>
      <c r="O7184">
        <v>1</v>
      </c>
      <c r="P7184" t="s">
        <v>11814</v>
      </c>
      <c r="Q7184" t="s">
        <v>11086</v>
      </c>
    </row>
    <row r="7185" spans="1:17" ht="15">
      <c r="A7185" t="s">
        <v>29</v>
      </c>
      <c r="B7185" t="s">
        <v>87</v>
      </c>
      <c r="C7185" t="s">
        <v>197</v>
      </c>
      <c r="D7185" t="s">
        <v>1647</v>
      </c>
      <c r="E7185" s="10">
        <v>8</v>
      </c>
      <c r="F7185" t="s">
        <v>92</v>
      </c>
      <c r="G7185" t="s">
        <v>22</v>
      </c>
      <c r="H7185" s="5">
        <v>43060.682210648149</v>
      </c>
      <c r="I7185" s="5">
        <v>43060.647916666669</v>
      </c>
      <c r="J7185" s="4">
        <f t="shared" si="542"/>
        <v>2017</v>
      </c>
      <c r="K7185" s="4">
        <f t="shared" si="543"/>
        <v>11</v>
      </c>
      <c r="L7185" s="10">
        <v>2963</v>
      </c>
      <c r="M7185" s="10">
        <v>49.383333333333333</v>
      </c>
      <c r="N7185" s="10">
        <v>395.06666666666666</v>
      </c>
      <c r="O7185">
        <v>1</v>
      </c>
      <c r="P7185" t="s">
        <v>11815</v>
      </c>
      <c r="Q7185" t="s">
        <v>11086</v>
      </c>
    </row>
    <row r="7186" spans="1:17" ht="15">
      <c r="A7186" t="s">
        <v>29</v>
      </c>
      <c r="B7186" t="s">
        <v>30</v>
      </c>
      <c r="C7186" t="s">
        <v>83</v>
      </c>
      <c r="D7186" t="s">
        <v>11816</v>
      </c>
      <c r="E7186" s="10">
        <v>2</v>
      </c>
      <c r="F7186" t="s">
        <v>27</v>
      </c>
      <c r="G7186" t="s">
        <v>22</v>
      </c>
      <c r="H7186" s="5">
        <v>43060.871018518519</v>
      </c>
      <c r="I7186" s="5">
        <v>43060.821527777778</v>
      </c>
      <c r="J7186" s="4">
        <f t="shared" si="542"/>
        <v>2017</v>
      </c>
      <c r="K7186" s="4">
        <f t="shared" si="543"/>
        <v>11</v>
      </c>
      <c r="L7186" s="10">
        <v>4276</v>
      </c>
      <c r="M7186" s="10">
        <v>71.266666666666666</v>
      </c>
      <c r="N7186" s="10">
        <v>142.53333333333333</v>
      </c>
      <c r="O7186">
        <v>1</v>
      </c>
      <c r="P7186" t="s">
        <v>11817</v>
      </c>
      <c r="Q7186" t="s">
        <v>11108</v>
      </c>
    </row>
    <row r="7187" spans="1:17" ht="15">
      <c r="A7187" t="s">
        <v>29</v>
      </c>
      <c r="B7187" t="s">
        <v>94</v>
      </c>
      <c r="C7187" t="s">
        <v>174</v>
      </c>
      <c r="D7187" t="s">
        <v>11818</v>
      </c>
      <c r="E7187" s="10">
        <v>1</v>
      </c>
      <c r="F7187" t="s">
        <v>33</v>
      </c>
      <c r="G7187" t="s">
        <v>97</v>
      </c>
      <c r="H7187" s="5">
        <v>43060.894444444442</v>
      </c>
      <c r="I7187" s="5">
        <v>43060.821527777778</v>
      </c>
      <c r="J7187" s="4">
        <f t="shared" si="542"/>
        <v>2017</v>
      </c>
      <c r="K7187" s="4">
        <f t="shared" si="543"/>
        <v>11</v>
      </c>
      <c r="L7187" s="10">
        <v>6300</v>
      </c>
      <c r="M7187" s="10">
        <v>105</v>
      </c>
      <c r="N7187" s="10">
        <v>105</v>
      </c>
      <c r="O7187">
        <v>1</v>
      </c>
      <c r="P7187" t="s">
        <v>11819</v>
      </c>
      <c r="Q7187" t="s">
        <v>11108</v>
      </c>
    </row>
    <row r="7188" spans="1:17" ht="15">
      <c r="A7188" t="s">
        <v>29</v>
      </c>
      <c r="B7188" t="s">
        <v>94</v>
      </c>
      <c r="C7188" t="s">
        <v>174</v>
      </c>
      <c r="D7188" t="s">
        <v>11820</v>
      </c>
      <c r="E7188" s="10">
        <v>4</v>
      </c>
      <c r="F7188" t="s">
        <v>33</v>
      </c>
      <c r="G7188" t="s">
        <v>22</v>
      </c>
      <c r="H7188" s="5">
        <v>43060.909629629627</v>
      </c>
      <c r="I7188" s="5">
        <v>43060.837500000001</v>
      </c>
      <c r="J7188" s="4">
        <f t="shared" si="542"/>
        <v>2017</v>
      </c>
      <c r="K7188" s="4">
        <f t="shared" si="543"/>
        <v>11</v>
      </c>
      <c r="L7188" s="10">
        <v>6232</v>
      </c>
      <c r="M7188" s="10">
        <v>103.86666666666666</v>
      </c>
      <c r="N7188" s="10">
        <v>415.46666666666664</v>
      </c>
      <c r="O7188">
        <v>1</v>
      </c>
      <c r="P7188" t="s">
        <v>11821</v>
      </c>
      <c r="Q7188" t="s">
        <v>11108</v>
      </c>
    </row>
    <row r="7189" spans="1:17" ht="15">
      <c r="A7189" t="s">
        <v>29</v>
      </c>
      <c r="B7189" t="s">
        <v>94</v>
      </c>
      <c r="C7189" t="s">
        <v>156</v>
      </c>
      <c r="D7189" t="s">
        <v>11822</v>
      </c>
      <c r="E7189" s="10">
        <v>4</v>
      </c>
      <c r="F7189" t="s">
        <v>131</v>
      </c>
      <c r="G7189" t="s">
        <v>22</v>
      </c>
      <c r="H7189" s="5">
        <v>43060.91128472222</v>
      </c>
      <c r="I7189" s="5">
        <v>43060.852083333331</v>
      </c>
      <c r="J7189" s="4">
        <f t="shared" si="542"/>
        <v>2017</v>
      </c>
      <c r="K7189" s="4">
        <f t="shared" si="543"/>
        <v>11</v>
      </c>
      <c r="L7189" s="10">
        <v>5115</v>
      </c>
      <c r="M7189" s="10">
        <v>85.25</v>
      </c>
      <c r="N7189" s="10">
        <v>341</v>
      </c>
      <c r="O7189">
        <v>1</v>
      </c>
      <c r="P7189" t="s">
        <v>11823</v>
      </c>
      <c r="Q7189" t="s">
        <v>11086</v>
      </c>
    </row>
    <row r="7190" spans="1:17" ht="15">
      <c r="A7190" t="s">
        <v>29</v>
      </c>
      <c r="B7190" t="s">
        <v>94</v>
      </c>
      <c r="C7190" t="s">
        <v>174</v>
      </c>
      <c r="D7190" t="s">
        <v>11820</v>
      </c>
      <c r="E7190" s="10">
        <v>4</v>
      </c>
      <c r="F7190" t="s">
        <v>85</v>
      </c>
      <c r="G7190" t="s">
        <v>22</v>
      </c>
      <c r="H7190" s="5">
        <v>43062.569537037038</v>
      </c>
      <c r="I7190" s="5">
        <v>43062.536111111112</v>
      </c>
      <c r="J7190" s="4">
        <f t="shared" si="542"/>
        <v>2017</v>
      </c>
      <c r="K7190" s="4">
        <f t="shared" si="543"/>
        <v>11</v>
      </c>
      <c r="L7190" s="10">
        <v>2888</v>
      </c>
      <c r="M7190" s="10">
        <v>48.133333333333333</v>
      </c>
      <c r="N7190" s="10">
        <v>192.53333333333333</v>
      </c>
      <c r="O7190">
        <v>1</v>
      </c>
      <c r="P7190" t="s">
        <v>11824</v>
      </c>
      <c r="Q7190" t="s">
        <v>11108</v>
      </c>
    </row>
    <row r="7191" spans="1:19" s="152" customFormat="1" ht="15">
      <c r="A7191" s="152" t="s">
        <v>29</v>
      </c>
      <c r="B7191" s="152" t="s">
        <v>87</v>
      </c>
      <c r="C7191" s="152" t="s">
        <v>103</v>
      </c>
      <c r="D7191" s="152" t="s">
        <v>11825</v>
      </c>
      <c r="E7191" s="158">
        <v>1</v>
      </c>
      <c r="F7191" s="152" t="s">
        <v>33</v>
      </c>
      <c r="G7191" s="152" t="s">
        <v>22</v>
      </c>
      <c r="H7191" s="153">
        <v>43072.534328703703</v>
      </c>
      <c r="I7191" s="153">
        <v>43072.415277777778</v>
      </c>
      <c r="J7191" s="4">
        <f t="shared" si="542"/>
        <v>2017</v>
      </c>
      <c r="K7191" s="4">
        <f t="shared" si="543"/>
        <v>12</v>
      </c>
      <c r="L7191" s="158">
        <v>10286</v>
      </c>
      <c r="M7191" s="158">
        <v>171.43333333333334</v>
      </c>
      <c r="N7191" s="158">
        <v>171.43333333333334</v>
      </c>
      <c r="O7191" s="152">
        <v>1</v>
      </c>
      <c r="P7191" s="152" t="s">
        <v>11826</v>
      </c>
      <c r="Q7191" s="152" t="s">
        <v>11086</v>
      </c>
      <c r="S7191"/>
    </row>
    <row r="7192" spans="1:17" ht="15">
      <c r="A7192" t="s">
        <v>29</v>
      </c>
      <c r="B7192" t="s">
        <v>30</v>
      </c>
      <c r="C7192" t="s">
        <v>31</v>
      </c>
      <c r="D7192" t="s">
        <v>11827</v>
      </c>
      <c r="E7192" s="10">
        <v>2</v>
      </c>
      <c r="F7192" t="s">
        <v>85</v>
      </c>
      <c r="G7192" t="s">
        <v>22</v>
      </c>
      <c r="H7192" s="5">
        <v>43074.564664351848</v>
      </c>
      <c r="I7192" s="5">
        <v>43074.531944444447</v>
      </c>
      <c r="J7192" s="4">
        <f t="shared" si="542"/>
        <v>2017</v>
      </c>
      <c r="K7192" s="4">
        <f t="shared" si="543"/>
        <v>12</v>
      </c>
      <c r="L7192" s="10">
        <v>2827</v>
      </c>
      <c r="M7192" s="10">
        <v>47.116666666666667</v>
      </c>
      <c r="N7192" s="10">
        <v>94.233333333333334</v>
      </c>
      <c r="O7192">
        <v>1</v>
      </c>
      <c r="P7192" t="s">
        <v>11828</v>
      </c>
      <c r="Q7192" t="s">
        <v>11086</v>
      </c>
    </row>
    <row r="7193" spans="1:17" s="106" customFormat="1" ht="15">
      <c r="A7193" s="106" t="s">
        <v>29</v>
      </c>
      <c r="B7193" s="106" t="s">
        <v>94</v>
      </c>
      <c r="C7193" s="106" t="s">
        <v>95</v>
      </c>
      <c r="D7193" s="106" t="s">
        <v>11829</v>
      </c>
      <c r="E7193" s="16">
        <v>1</v>
      </c>
      <c r="F7193" s="106" t="s">
        <v>33</v>
      </c>
      <c r="G7193" s="106" t="s">
        <v>22</v>
      </c>
      <c r="H7193" s="107">
        <v>43074.908009259256</v>
      </c>
      <c r="I7193" s="107">
        <v>43074.845833333333</v>
      </c>
      <c r="J7193" s="4">
        <f t="shared" si="542"/>
        <v>2017</v>
      </c>
      <c r="K7193" s="4">
        <f t="shared" si="543"/>
        <v>12</v>
      </c>
      <c r="L7193" s="16">
        <v>5372</v>
      </c>
      <c r="M7193" s="16">
        <v>89.533333333333331</v>
      </c>
      <c r="N7193" s="16">
        <v>89.533333333333331</v>
      </c>
      <c r="O7193" s="106">
        <v>1</v>
      </c>
      <c r="P7193" s="106" t="s">
        <v>11830</v>
      </c>
      <c r="Q7193" s="106" t="s">
        <v>11086</v>
      </c>
    </row>
    <row r="7194" spans="1:17" ht="15">
      <c r="A7194" t="s">
        <v>29</v>
      </c>
      <c r="B7194" t="s">
        <v>87</v>
      </c>
      <c r="C7194" t="s">
        <v>103</v>
      </c>
      <c r="D7194" t="s">
        <v>11831</v>
      </c>
      <c r="E7194" s="10">
        <v>3</v>
      </c>
      <c r="F7194" t="s">
        <v>472</v>
      </c>
      <c r="G7194" t="s">
        <v>22</v>
      </c>
      <c r="H7194" s="5">
        <v>43076.507361111115</v>
      </c>
      <c r="I7194" s="5">
        <v>43076.499305555553</v>
      </c>
      <c r="J7194" s="4">
        <f t="shared" si="542"/>
        <v>2017</v>
      </c>
      <c r="K7194" s="4">
        <f t="shared" si="543"/>
        <v>12</v>
      </c>
      <c r="L7194" s="10">
        <v>696</v>
      </c>
      <c r="M7194" s="10">
        <v>11.6</v>
      </c>
      <c r="N7194" s="10">
        <v>34.799999999999997</v>
      </c>
      <c r="O7194">
        <v>1</v>
      </c>
      <c r="P7194" t="s">
        <v>11832</v>
      </c>
      <c r="Q7194" t="s">
        <v>11086</v>
      </c>
    </row>
    <row r="7195" spans="1:17" s="106" customFormat="1" ht="15">
      <c r="A7195" s="106" t="s">
        <v>29</v>
      </c>
      <c r="B7195" s="106" t="s">
        <v>94</v>
      </c>
      <c r="C7195" s="106" t="s">
        <v>95</v>
      </c>
      <c r="D7195" s="106" t="s">
        <v>11833</v>
      </c>
      <c r="E7195" s="16">
        <v>1</v>
      </c>
      <c r="F7195" s="106" t="s">
        <v>33</v>
      </c>
      <c r="G7195" s="106" t="s">
        <v>22</v>
      </c>
      <c r="H7195" s="107">
        <v>43076.908796296295</v>
      </c>
      <c r="I7195" s="107">
        <v>43076.730555555558</v>
      </c>
      <c r="J7195" s="4">
        <f t="shared" si="542"/>
        <v>2017</v>
      </c>
      <c r="K7195" s="4">
        <f t="shared" si="543"/>
        <v>12</v>
      </c>
      <c r="L7195" s="16">
        <v>15400</v>
      </c>
      <c r="M7195" s="16">
        <v>256.66666666666669</v>
      </c>
      <c r="N7195" s="16">
        <v>256.66666666666669</v>
      </c>
      <c r="O7195" s="106">
        <v>1</v>
      </c>
      <c r="P7195" s="106" t="s">
        <v>11834</v>
      </c>
      <c r="Q7195" s="106" t="s">
        <v>11108</v>
      </c>
    </row>
    <row r="7196" spans="1:19" s="168" customFormat="1" ht="15">
      <c r="A7196" s="168" t="s">
        <v>29</v>
      </c>
      <c r="B7196" s="168" t="s">
        <v>30</v>
      </c>
      <c r="C7196" s="168" t="s">
        <v>83</v>
      </c>
      <c r="D7196" s="168" t="s">
        <v>2426</v>
      </c>
      <c r="E7196" s="175">
        <v>1</v>
      </c>
      <c r="F7196" s="168" t="s">
        <v>85</v>
      </c>
      <c r="G7196" s="168" t="s">
        <v>97</v>
      </c>
      <c r="H7196" s="169">
        <v>43078.023923611108</v>
      </c>
      <c r="I7196" s="169">
        <v>43077.840277777781</v>
      </c>
      <c r="J7196" s="4">
        <f t="shared" si="542"/>
        <v>2017</v>
      </c>
      <c r="K7196" s="4">
        <f t="shared" si="543"/>
        <v>12</v>
      </c>
      <c r="L7196" s="175">
        <v>15867</v>
      </c>
      <c r="M7196" s="175">
        <v>264.44999999999999</v>
      </c>
      <c r="N7196" s="175">
        <v>264.44999999999999</v>
      </c>
      <c r="O7196" s="168">
        <v>1</v>
      </c>
      <c r="P7196" s="168" t="s">
        <v>11835</v>
      </c>
      <c r="Q7196" s="168" t="s">
        <v>11108</v>
      </c>
      <c r="S7196"/>
    </row>
    <row r="7197" spans="1:17" ht="15">
      <c r="A7197" t="s">
        <v>29</v>
      </c>
      <c r="B7197" t="s">
        <v>30</v>
      </c>
      <c r="C7197" t="s">
        <v>83</v>
      </c>
      <c r="D7197" t="s">
        <v>11836</v>
      </c>
      <c r="E7197" s="10">
        <v>22</v>
      </c>
      <c r="F7197" t="s">
        <v>33</v>
      </c>
      <c r="G7197" t="s">
        <v>22</v>
      </c>
      <c r="H7197" s="5">
        <v>43078.597199074073</v>
      </c>
      <c r="I7197" s="5">
        <v>43077.854166666664</v>
      </c>
      <c r="J7197" s="4">
        <f t="shared" si="542"/>
        <v>2017</v>
      </c>
      <c r="K7197" s="4">
        <f t="shared" si="543"/>
        <v>12</v>
      </c>
      <c r="L7197" s="10">
        <v>64198</v>
      </c>
      <c r="M7197" s="10">
        <v>1069.9666666666667</v>
      </c>
      <c r="N7197" s="10">
        <v>23539.266666666666</v>
      </c>
      <c r="O7197">
        <v>1</v>
      </c>
      <c r="P7197" t="s">
        <v>11837</v>
      </c>
      <c r="Q7197" t="s">
        <v>11125</v>
      </c>
    </row>
    <row r="7198" spans="1:19" s="168" customFormat="1" ht="15">
      <c r="A7198" s="168" t="s">
        <v>29</v>
      </c>
      <c r="B7198" s="168" t="s">
        <v>30</v>
      </c>
      <c r="C7198" s="168" t="s">
        <v>83</v>
      </c>
      <c r="D7198" s="168" t="s">
        <v>11838</v>
      </c>
      <c r="E7198" s="175">
        <v>1</v>
      </c>
      <c r="F7198" s="168" t="s">
        <v>85</v>
      </c>
      <c r="G7198" s="168" t="s">
        <v>22</v>
      </c>
      <c r="H7198" s="169">
        <v>43078.025219907409</v>
      </c>
      <c r="I7198" s="169">
        <v>43077.859722222223</v>
      </c>
      <c r="J7198" s="4">
        <f t="shared" si="542"/>
        <v>2017</v>
      </c>
      <c r="K7198" s="4">
        <f t="shared" si="543"/>
        <v>12</v>
      </c>
      <c r="L7198" s="175">
        <v>14299</v>
      </c>
      <c r="M7198" s="175">
        <v>238.31666666666666</v>
      </c>
      <c r="N7198" s="175">
        <v>238.31666666666666</v>
      </c>
      <c r="O7198" s="168">
        <v>1</v>
      </c>
      <c r="P7198" s="168" t="s">
        <v>11839</v>
      </c>
      <c r="Q7198" s="168" t="s">
        <v>11108</v>
      </c>
      <c r="S7198"/>
    </row>
    <row r="7199" spans="1:19" s="168" customFormat="1" ht="15">
      <c r="A7199" s="168" t="s">
        <v>29</v>
      </c>
      <c r="B7199" s="168" t="s">
        <v>30</v>
      </c>
      <c r="C7199" s="168" t="s">
        <v>83</v>
      </c>
      <c r="D7199" s="168" t="s">
        <v>2426</v>
      </c>
      <c r="E7199" s="175">
        <v>1</v>
      </c>
      <c r="F7199" s="168" t="s">
        <v>85</v>
      </c>
      <c r="G7199" s="168" t="s">
        <v>97</v>
      </c>
      <c r="H7199" s="169">
        <v>43079.666064814817</v>
      </c>
      <c r="I7199" s="169">
        <v>43078.979166666664</v>
      </c>
      <c r="J7199" s="4">
        <f t="shared" si="542"/>
        <v>2017</v>
      </c>
      <c r="K7199" s="4">
        <f t="shared" si="543"/>
        <v>12</v>
      </c>
      <c r="L7199" s="175">
        <v>59348</v>
      </c>
      <c r="M7199" s="175">
        <v>989.13333333333333</v>
      </c>
      <c r="N7199" s="175">
        <v>989.13333333333333</v>
      </c>
      <c r="O7199" s="168">
        <v>1</v>
      </c>
      <c r="P7199" s="168" t="s">
        <v>11840</v>
      </c>
      <c r="Q7199" s="168" t="s">
        <v>11093</v>
      </c>
      <c r="S7199"/>
    </row>
    <row r="7200" spans="1:17" ht="15">
      <c r="A7200" t="s">
        <v>29</v>
      </c>
      <c r="B7200" t="s">
        <v>30</v>
      </c>
      <c r="C7200" t="s">
        <v>83</v>
      </c>
      <c r="D7200" t="s">
        <v>2150</v>
      </c>
      <c r="E7200" s="10">
        <v>1</v>
      </c>
      <c r="F7200" t="s">
        <v>85</v>
      </c>
      <c r="G7200" t="s">
        <v>22</v>
      </c>
      <c r="H7200" s="5">
        <v>43080.342615740738</v>
      </c>
      <c r="I7200" s="5">
        <v>43080.298611111109</v>
      </c>
      <c r="J7200" s="4">
        <f t="shared" si="542"/>
        <v>2017</v>
      </c>
      <c r="K7200" s="4">
        <f t="shared" si="543"/>
        <v>12</v>
      </c>
      <c r="L7200" s="10">
        <v>3802</v>
      </c>
      <c r="M7200" s="10">
        <v>63.366666666666667</v>
      </c>
      <c r="N7200" s="10">
        <v>63.366666666666667</v>
      </c>
      <c r="O7200">
        <v>1</v>
      </c>
      <c r="P7200" t="s">
        <v>11841</v>
      </c>
      <c r="Q7200" t="s">
        <v>11093</v>
      </c>
    </row>
    <row r="7201" spans="1:17" ht="15">
      <c r="A7201" t="s">
        <v>29</v>
      </c>
      <c r="B7201" t="s">
        <v>94</v>
      </c>
      <c r="C7201" t="s">
        <v>156</v>
      </c>
      <c r="D7201" t="s">
        <v>11842</v>
      </c>
      <c r="E7201" s="10">
        <v>5</v>
      </c>
      <c r="F7201" t="s">
        <v>44</v>
      </c>
      <c r="G7201" t="s">
        <v>22</v>
      </c>
      <c r="H7201" s="5">
        <v>43080.869537037041</v>
      </c>
      <c r="I7201" s="5">
        <v>43080.789583333331</v>
      </c>
      <c r="J7201" s="4">
        <f t="shared" si="542"/>
        <v>2017</v>
      </c>
      <c r="K7201" s="4">
        <f t="shared" si="543"/>
        <v>12</v>
      </c>
      <c r="L7201" s="10">
        <v>6908</v>
      </c>
      <c r="M7201" s="10">
        <v>115.13333333333334</v>
      </c>
      <c r="N7201" s="10">
        <v>575.66666666666674</v>
      </c>
      <c r="O7201">
        <v>1</v>
      </c>
      <c r="P7201" t="s">
        <v>11843</v>
      </c>
      <c r="Q7201" t="s">
        <v>11086</v>
      </c>
    </row>
    <row r="7202" spans="1:19" s="168" customFormat="1" ht="15">
      <c r="A7202" s="168" t="s">
        <v>29</v>
      </c>
      <c r="B7202" s="168" t="s">
        <v>30</v>
      </c>
      <c r="C7202" s="168" t="s">
        <v>83</v>
      </c>
      <c r="D7202" s="168" t="s">
        <v>1063</v>
      </c>
      <c r="E7202" s="175">
        <v>1</v>
      </c>
      <c r="F7202" s="168" t="s">
        <v>85</v>
      </c>
      <c r="G7202" s="168" t="s">
        <v>22</v>
      </c>
      <c r="H7202" s="169">
        <v>43081.356446759259</v>
      </c>
      <c r="I7202" s="169">
        <v>43081.296527777777</v>
      </c>
      <c r="J7202" s="4">
        <f t="shared" si="542"/>
        <v>2017</v>
      </c>
      <c r="K7202" s="4">
        <f t="shared" si="543"/>
        <v>12</v>
      </c>
      <c r="L7202" s="175">
        <v>5177</v>
      </c>
      <c r="M7202" s="175">
        <v>86.283333333333331</v>
      </c>
      <c r="N7202" s="175">
        <v>86.283333333333331</v>
      </c>
      <c r="O7202" s="168">
        <v>1</v>
      </c>
      <c r="P7202" s="168" t="s">
        <v>11844</v>
      </c>
      <c r="Q7202" s="168" t="s">
        <v>11086</v>
      </c>
      <c r="S7202"/>
    </row>
    <row r="7203" spans="1:17" ht="15">
      <c r="A7203" t="s">
        <v>29</v>
      </c>
      <c r="B7203" t="s">
        <v>94</v>
      </c>
      <c r="C7203" t="s">
        <v>4972</v>
      </c>
      <c r="D7203" t="s">
        <v>11845</v>
      </c>
      <c r="E7203" s="10">
        <v>1</v>
      </c>
      <c r="F7203" t="s">
        <v>27</v>
      </c>
      <c r="G7203" t="s">
        <v>22</v>
      </c>
      <c r="H7203" s="5">
        <v>43081.632407407407</v>
      </c>
      <c r="I7203" s="5">
        <v>43081.580555555556</v>
      </c>
      <c r="J7203" s="4">
        <f t="shared" si="542"/>
        <v>2017</v>
      </c>
      <c r="K7203" s="4">
        <f t="shared" si="543"/>
        <v>12</v>
      </c>
      <c r="L7203" s="10">
        <v>4480</v>
      </c>
      <c r="M7203" s="10">
        <v>74.666666666666671</v>
      </c>
      <c r="N7203" s="10">
        <v>74.666666666666671</v>
      </c>
      <c r="O7203">
        <v>1</v>
      </c>
      <c r="P7203" t="s">
        <v>11846</v>
      </c>
      <c r="Q7203" t="s">
        <v>11086</v>
      </c>
    </row>
    <row r="7204" spans="1:17" ht="15">
      <c r="A7204" t="s">
        <v>29</v>
      </c>
      <c r="B7204" t="s">
        <v>87</v>
      </c>
      <c r="C7204" t="s">
        <v>87</v>
      </c>
      <c r="D7204" t="s">
        <v>5626</v>
      </c>
      <c r="E7204" s="16">
        <v>16011</v>
      </c>
      <c r="F7204" t="s">
        <v>1</v>
      </c>
      <c r="G7204" t="s">
        <v>22</v>
      </c>
      <c r="H7204" s="5">
        <v>43081.664583333331</v>
      </c>
      <c r="I7204" s="5">
        <v>43081.655555555553</v>
      </c>
      <c r="J7204" s="4">
        <f t="shared" si="542"/>
        <v>2017</v>
      </c>
      <c r="K7204" s="4">
        <f t="shared" si="543"/>
        <v>12</v>
      </c>
      <c r="L7204" s="16">
        <v>780</v>
      </c>
      <c r="M7204" s="16">
        <v>13</v>
      </c>
      <c r="N7204" s="16">
        <v>208143</v>
      </c>
      <c r="O7204">
        <v>1</v>
      </c>
      <c r="P7204" t="s">
        <v>11847</v>
      </c>
      <c r="Q7204"/>
    </row>
    <row r="7205" spans="1:17" ht="15">
      <c r="A7205" t="s">
        <v>29</v>
      </c>
      <c r="B7205" t="s">
        <v>87</v>
      </c>
      <c r="C7205" t="s">
        <v>197</v>
      </c>
      <c r="D7205" t="s">
        <v>5494</v>
      </c>
      <c r="E7205" s="10">
        <v>50</v>
      </c>
      <c r="F7205" t="s">
        <v>92</v>
      </c>
      <c r="G7205" t="s">
        <v>22</v>
      </c>
      <c r="H7205" s="5">
        <v>43084.375208333331</v>
      </c>
      <c r="I7205" s="5">
        <v>43084.345833333333</v>
      </c>
      <c r="J7205" s="4">
        <f t="shared" si="542"/>
        <v>2017</v>
      </c>
      <c r="K7205" s="4">
        <f t="shared" si="543"/>
        <v>12</v>
      </c>
      <c r="L7205" s="10">
        <v>2538</v>
      </c>
      <c r="M7205" s="10">
        <v>42.299999999999997</v>
      </c>
      <c r="N7205" s="10">
        <v>2115</v>
      </c>
      <c r="O7205">
        <v>1</v>
      </c>
      <c r="P7205" t="s">
        <v>11848</v>
      </c>
      <c r="Q7205" t="s">
        <v>11086</v>
      </c>
    </row>
    <row r="7206" spans="1:17" ht="15">
      <c r="A7206" t="s">
        <v>29</v>
      </c>
      <c r="B7206" t="s">
        <v>94</v>
      </c>
      <c r="C7206" t="s">
        <v>4972</v>
      </c>
      <c r="D7206" t="s">
        <v>1320</v>
      </c>
      <c r="E7206" s="10">
        <v>16</v>
      </c>
      <c r="F7206" t="s">
        <v>27</v>
      </c>
      <c r="G7206" t="s">
        <v>22</v>
      </c>
      <c r="H7206" s="5">
        <v>43084.72865740741</v>
      </c>
      <c r="I7206" s="5">
        <v>43084.683333333334</v>
      </c>
      <c r="J7206" s="4">
        <f t="shared" si="542"/>
        <v>2017</v>
      </c>
      <c r="K7206" s="4">
        <f t="shared" si="543"/>
        <v>12</v>
      </c>
      <c r="L7206" s="10">
        <v>3916</v>
      </c>
      <c r="M7206" s="10">
        <v>65.266666666666666</v>
      </c>
      <c r="N7206" s="10">
        <v>1044.2666666666667</v>
      </c>
      <c r="O7206">
        <v>1</v>
      </c>
      <c r="P7206" t="s">
        <v>11849</v>
      </c>
      <c r="Q7206" t="s">
        <v>11086</v>
      </c>
    </row>
    <row r="7207" spans="1:17" s="106" customFormat="1" ht="15">
      <c r="A7207" s="106" t="s">
        <v>29</v>
      </c>
      <c r="B7207" s="106" t="s">
        <v>94</v>
      </c>
      <c r="C7207" s="106" t="s">
        <v>95</v>
      </c>
      <c r="D7207" s="106" t="s">
        <v>4672</v>
      </c>
      <c r="E7207" s="16">
        <v>42</v>
      </c>
      <c r="F7207" s="106" t="s">
        <v>33</v>
      </c>
      <c r="G7207" s="106" t="s">
        <v>22</v>
      </c>
      <c r="H7207" s="107">
        <v>43087.188657407409</v>
      </c>
      <c r="I7207" s="107">
        <v>43087.129861111112</v>
      </c>
      <c r="J7207" s="4">
        <f t="shared" si="542"/>
        <v>2017</v>
      </c>
      <c r="K7207" s="4">
        <f t="shared" si="543"/>
        <v>12</v>
      </c>
      <c r="L7207" s="16">
        <v>5080</v>
      </c>
      <c r="M7207" s="16">
        <v>84.666666666666671</v>
      </c>
      <c r="N7207" s="16">
        <v>3556</v>
      </c>
      <c r="O7207" s="106">
        <v>1</v>
      </c>
      <c r="P7207" s="106" t="s">
        <v>11850</v>
      </c>
      <c r="Q7207" s="106" t="s">
        <v>11086</v>
      </c>
    </row>
    <row r="7208" spans="1:17" ht="15">
      <c r="A7208" t="s">
        <v>29</v>
      </c>
      <c r="B7208" t="s">
        <v>94</v>
      </c>
      <c r="C7208" t="s">
        <v>186</v>
      </c>
      <c r="D7208" t="s">
        <v>4313</v>
      </c>
      <c r="E7208" s="10">
        <v>74</v>
      </c>
      <c r="F7208" t="s">
        <v>92</v>
      </c>
      <c r="G7208" t="s">
        <v>22</v>
      </c>
      <c r="H7208" s="5">
        <v>43094.425844907404</v>
      </c>
      <c r="I7208" s="5">
        <v>43094.380555555559</v>
      </c>
      <c r="J7208" s="4">
        <f t="shared" si="542"/>
        <v>2017</v>
      </c>
      <c r="K7208" s="4">
        <f t="shared" si="543"/>
        <v>12</v>
      </c>
      <c r="L7208" s="10">
        <v>3913</v>
      </c>
      <c r="M7208" s="10">
        <v>65.216666666666669</v>
      </c>
      <c r="N7208" s="10">
        <v>4826.0333333333338</v>
      </c>
      <c r="O7208">
        <v>1</v>
      </c>
      <c r="P7208" t="s">
        <v>11851</v>
      </c>
      <c r="Q7208" t="s">
        <v>11086</v>
      </c>
    </row>
    <row r="7209" spans="1:17" s="106" customFormat="1" ht="15">
      <c r="A7209" s="106" t="s">
        <v>29</v>
      </c>
      <c r="B7209" s="106" t="s">
        <v>94</v>
      </c>
      <c r="C7209" s="106" t="s">
        <v>95</v>
      </c>
      <c r="D7209" s="106" t="s">
        <v>11852</v>
      </c>
      <c r="E7209" s="16">
        <v>1</v>
      </c>
      <c r="F7209" s="106" t="s">
        <v>33</v>
      </c>
      <c r="G7209" s="106" t="s">
        <v>22</v>
      </c>
      <c r="H7209" s="107">
        <v>43095.566840277781</v>
      </c>
      <c r="I7209" s="107">
        <v>43095.493055555555</v>
      </c>
      <c r="J7209" s="4">
        <f t="shared" si="542"/>
        <v>2017</v>
      </c>
      <c r="K7209" s="4">
        <f t="shared" si="543"/>
        <v>12</v>
      </c>
      <c r="L7209" s="16">
        <v>6375</v>
      </c>
      <c r="M7209" s="16">
        <v>106.25</v>
      </c>
      <c r="N7209" s="16">
        <v>106.25</v>
      </c>
      <c r="O7209" s="106">
        <v>1</v>
      </c>
      <c r="P7209" s="106" t="s">
        <v>11853</v>
      </c>
      <c r="Q7209" s="106" t="s">
        <v>11086</v>
      </c>
    </row>
    <row r="7210" spans="1:17" ht="15">
      <c r="A7210" t="s">
        <v>29</v>
      </c>
      <c r="B7210" t="s">
        <v>30</v>
      </c>
      <c r="C7210" t="s">
        <v>31</v>
      </c>
      <c r="D7210" t="s">
        <v>11854</v>
      </c>
      <c r="E7210" s="10">
        <v>1</v>
      </c>
      <c r="F7210" t="s">
        <v>33</v>
      </c>
      <c r="G7210" t="s">
        <v>22</v>
      </c>
      <c r="H7210" s="5">
        <v>43096.586192129631</v>
      </c>
      <c r="I7210" s="5">
        <v>43096.484722222223</v>
      </c>
      <c r="J7210" s="4">
        <f t="shared" si="542"/>
        <v>2017</v>
      </c>
      <c r="K7210" s="4">
        <f t="shared" si="543"/>
        <v>12</v>
      </c>
      <c r="L7210" s="10">
        <v>8767</v>
      </c>
      <c r="M7210" s="10">
        <v>146.11666666666667</v>
      </c>
      <c r="N7210" s="10">
        <v>146.11666666666667</v>
      </c>
      <c r="O7210">
        <v>1</v>
      </c>
      <c r="P7210" t="s">
        <v>11855</v>
      </c>
      <c r="Q7210" t="s">
        <v>11086</v>
      </c>
    </row>
    <row r="7211" spans="1:17" s="106" customFormat="1" ht="15">
      <c r="A7211" s="106" t="s">
        <v>29</v>
      </c>
      <c r="B7211" s="106" t="s">
        <v>94</v>
      </c>
      <c r="C7211" s="106" t="s">
        <v>95</v>
      </c>
      <c r="D7211" s="106" t="s">
        <v>11856</v>
      </c>
      <c r="E7211" s="16">
        <v>1</v>
      </c>
      <c r="F7211" s="106" t="s">
        <v>33</v>
      </c>
      <c r="G7211" s="106" t="s">
        <v>22</v>
      </c>
      <c r="H7211" s="107">
        <v>43099.47084490741</v>
      </c>
      <c r="I7211" s="107">
        <v>43099.415972222225</v>
      </c>
      <c r="J7211" s="4">
        <f t="shared" si="542"/>
        <v>2017</v>
      </c>
      <c r="K7211" s="4">
        <f t="shared" si="543"/>
        <v>12</v>
      </c>
      <c r="L7211" s="16">
        <v>4741</v>
      </c>
      <c r="M7211" s="16">
        <v>79.016666666666666</v>
      </c>
      <c r="N7211" s="16">
        <v>79.016666666666666</v>
      </c>
      <c r="O7211" s="106">
        <v>1</v>
      </c>
      <c r="P7211" s="106" t="s">
        <v>11857</v>
      </c>
      <c r="Q7211" s="106" t="s">
        <v>11086</v>
      </c>
    </row>
    <row r="7212" spans="1:15" ht="15">
      <c r="A7212" t="s">
        <v>29</v>
      </c>
      <c r="B7212" t="s">
        <v>11858</v>
      </c>
      <c r="C7212" t="s">
        <v>11858</v>
      </c>
      <c r="D7212" t="s">
        <v>11859</v>
      </c>
      <c r="E7212">
        <v>1</v>
      </c>
      <c r="F7212" t="s">
        <v>125</v>
      </c>
      <c r="G7212" t="s">
        <v>97</v>
      </c>
      <c r="H7212" s="5">
        <v>42543.327465277776</v>
      </c>
      <c r="I7212" s="5">
        <v>42543.29791666667</v>
      </c>
      <c r="J7212" s="4">
        <f t="shared" si="542"/>
        <v>2016</v>
      </c>
      <c r="K7212" s="4">
        <f t="shared" si="543"/>
        <v>6</v>
      </c>
      <c r="L7212">
        <v>2553</v>
      </c>
      <c r="M7212" s="4">
        <v>42.549999999999997</v>
      </c>
      <c r="N7212" s="4">
        <v>42.549999999999997</v>
      </c>
      <c r="O7212" s="4">
        <v>1</v>
      </c>
    </row>
    <row r="7213" spans="1:15" ht="15">
      <c r="A7213" t="s">
        <v>29</v>
      </c>
      <c r="B7213" t="s">
        <v>30</v>
      </c>
      <c r="C7213" t="s">
        <v>11860</v>
      </c>
      <c r="D7213" t="s">
        <v>164</v>
      </c>
      <c r="E7213">
        <v>5378</v>
      </c>
      <c r="F7213" t="s">
        <v>21</v>
      </c>
      <c r="G7213" t="s">
        <v>22</v>
      </c>
      <c r="H7213" s="5">
        <v>42370.666909722226</v>
      </c>
      <c r="I7213" s="5">
        <v>42370.65625</v>
      </c>
      <c r="J7213" s="4">
        <f t="shared" si="542"/>
        <v>2016</v>
      </c>
      <c r="K7213" s="4">
        <f t="shared" si="543"/>
        <v>1</v>
      </c>
      <c r="L7213">
        <v>921</v>
      </c>
      <c r="M7213" s="4">
        <v>15.35</v>
      </c>
      <c r="N7213" s="4">
        <v>82552.300000000003</v>
      </c>
      <c r="O7213" s="4">
        <v>1</v>
      </c>
    </row>
    <row r="7214" spans="1:15" ht="15">
      <c r="A7214" t="s">
        <v>29</v>
      </c>
      <c r="B7214" t="s">
        <v>30</v>
      </c>
      <c r="C7214" t="s">
        <v>11860</v>
      </c>
      <c r="D7214" t="s">
        <v>164</v>
      </c>
      <c r="E7214">
        <v>5378</v>
      </c>
      <c r="F7214" t="s">
        <v>21</v>
      </c>
      <c r="G7214" t="s">
        <v>22</v>
      </c>
      <c r="H7214" s="5">
        <v>42370.691018518519</v>
      </c>
      <c r="I7214" s="5">
        <v>42370.675000000003</v>
      </c>
      <c r="J7214" s="4">
        <f t="shared" si="542"/>
        <v>2016</v>
      </c>
      <c r="K7214" s="4">
        <f t="shared" si="543"/>
        <v>1</v>
      </c>
      <c r="L7214">
        <v>1384</v>
      </c>
      <c r="M7214" s="4">
        <v>23.066666666666666</v>
      </c>
      <c r="N7214" s="4">
        <v>124052.53333333333</v>
      </c>
      <c r="O7214" s="4">
        <v>1</v>
      </c>
    </row>
    <row r="7215" spans="1:19" s="117" customFormat="1" ht="15">
      <c r="A7215" s="117" t="s">
        <v>29</v>
      </c>
      <c r="B7215" s="117" t="s">
        <v>30</v>
      </c>
      <c r="C7215" s="117" t="s">
        <v>83</v>
      </c>
      <c r="D7215" s="117" t="s">
        <v>11861</v>
      </c>
      <c r="E7215" s="117">
        <v>2</v>
      </c>
      <c r="F7215" s="117" t="s">
        <v>33</v>
      </c>
      <c r="G7215" s="117" t="s">
        <v>22</v>
      </c>
      <c r="H7215" s="118">
        <v>42370.954861111109</v>
      </c>
      <c r="I7215" s="118">
        <v>42370.904166666667</v>
      </c>
      <c r="J7215" s="4">
        <f t="shared" si="542"/>
        <v>2016</v>
      </c>
      <c r="K7215" s="4">
        <f t="shared" si="543"/>
        <v>1</v>
      </c>
      <c r="L7215" s="117">
        <v>4380</v>
      </c>
      <c r="M7215" s="167">
        <v>73</v>
      </c>
      <c r="N7215" s="167">
        <v>146</v>
      </c>
      <c r="O7215" s="167">
        <v>1</v>
      </c>
      <c r="P7215" s="119"/>
      <c r="Q7215" s="119"/>
      <c r="S7215"/>
    </row>
    <row r="7216" spans="1:15" ht="15">
      <c r="A7216" t="s">
        <v>29</v>
      </c>
      <c r="B7216" t="s">
        <v>94</v>
      </c>
      <c r="C7216" t="s">
        <v>4972</v>
      </c>
      <c r="D7216" t="s">
        <v>11862</v>
      </c>
      <c r="E7216">
        <v>2</v>
      </c>
      <c r="F7216" t="s">
        <v>33</v>
      </c>
      <c r="G7216" t="s">
        <v>97</v>
      </c>
      <c r="H7216" s="5">
        <v>42373.775810185187</v>
      </c>
      <c r="I7216" s="5">
        <v>42373.689583333333</v>
      </c>
      <c r="J7216" s="4">
        <f t="shared" si="542"/>
        <v>2016</v>
      </c>
      <c r="K7216" s="4">
        <f t="shared" si="543"/>
        <v>1</v>
      </c>
      <c r="L7216">
        <v>7450</v>
      </c>
      <c r="M7216" s="4">
        <v>124.16666666666667</v>
      </c>
      <c r="N7216" s="4">
        <v>248.33333333333334</v>
      </c>
      <c r="O7216" s="4">
        <v>1</v>
      </c>
    </row>
    <row r="7217" spans="1:15" ht="15">
      <c r="A7217" t="s">
        <v>29</v>
      </c>
      <c r="B7217" t="s">
        <v>94</v>
      </c>
      <c r="C7217" t="s">
        <v>4936</v>
      </c>
      <c r="D7217" t="s">
        <v>11863</v>
      </c>
      <c r="E7217">
        <v>7</v>
      </c>
      <c r="F7217" t="s">
        <v>125</v>
      </c>
      <c r="G7217" t="s">
        <v>22</v>
      </c>
      <c r="H7217" s="5">
        <v>42375.58693287037</v>
      </c>
      <c r="I7217" s="5">
        <v>42375.419444444444</v>
      </c>
      <c r="J7217" s="4">
        <f t="shared" si="542"/>
        <v>2016</v>
      </c>
      <c r="K7217" s="4">
        <f t="shared" si="543"/>
        <v>1</v>
      </c>
      <c r="L7217">
        <v>14471</v>
      </c>
      <c r="M7217" s="4">
        <v>241.18333333333334</v>
      </c>
      <c r="N7217" s="4">
        <v>1688.2833333333333</v>
      </c>
      <c r="O7217" s="4">
        <v>1</v>
      </c>
    </row>
    <row r="7218" spans="1:15" ht="15">
      <c r="A7218" t="s">
        <v>29</v>
      </c>
      <c r="B7218" t="s">
        <v>94</v>
      </c>
      <c r="C7218" t="s">
        <v>95</v>
      </c>
      <c r="D7218" t="s">
        <v>4463</v>
      </c>
      <c r="E7218">
        <v>6</v>
      </c>
      <c r="F7218" t="s">
        <v>27</v>
      </c>
      <c r="G7218" t="s">
        <v>22</v>
      </c>
      <c r="H7218" s="5">
        <v>42377.26667824074</v>
      </c>
      <c r="I7218" s="5">
        <v>42377.205555555556</v>
      </c>
      <c r="J7218" s="4">
        <f t="shared" si="542"/>
        <v>2016</v>
      </c>
      <c r="K7218" s="4">
        <f t="shared" si="543"/>
        <v>1</v>
      </c>
      <c r="L7218">
        <v>5281</v>
      </c>
      <c r="M7218" s="4">
        <v>88.016666666666666</v>
      </c>
      <c r="N7218" s="4">
        <v>528.10000000000002</v>
      </c>
      <c r="O7218" s="4">
        <v>1</v>
      </c>
    </row>
    <row r="7219" spans="1:15" ht="15">
      <c r="A7219" t="s">
        <v>29</v>
      </c>
      <c r="B7219" t="s">
        <v>94</v>
      </c>
      <c r="C7219" t="s">
        <v>4972</v>
      </c>
      <c r="D7219" t="s">
        <v>11864</v>
      </c>
      <c r="E7219">
        <v>1</v>
      </c>
      <c r="F7219" t="s">
        <v>33</v>
      </c>
      <c r="G7219" t="s">
        <v>22</v>
      </c>
      <c r="H7219" s="5">
        <v>42377.819861111115</v>
      </c>
      <c r="I7219" s="5">
        <v>42377.712500000001</v>
      </c>
      <c r="J7219" s="4">
        <f t="shared" si="542"/>
        <v>2016</v>
      </c>
      <c r="K7219" s="4">
        <f t="shared" si="543"/>
        <v>1</v>
      </c>
      <c r="L7219">
        <v>9276</v>
      </c>
      <c r="M7219" s="4">
        <v>154.59999999999999</v>
      </c>
      <c r="N7219" s="4">
        <v>154.59999999999999</v>
      </c>
      <c r="O7219" s="4">
        <v>1</v>
      </c>
    </row>
    <row r="7220" spans="1:15" ht="15">
      <c r="A7220" t="s">
        <v>29</v>
      </c>
      <c r="B7220" t="s">
        <v>94</v>
      </c>
      <c r="C7220" t="s">
        <v>156</v>
      </c>
      <c r="D7220" t="s">
        <v>499</v>
      </c>
      <c r="E7220">
        <v>122</v>
      </c>
      <c r="F7220" t="s">
        <v>92</v>
      </c>
      <c r="G7220" t="s">
        <v>22</v>
      </c>
      <c r="H7220" s="5">
        <v>42378.666828703703</v>
      </c>
      <c r="I7220" s="5">
        <v>42378.60833333333</v>
      </c>
      <c r="J7220" s="4">
        <f t="shared" si="542"/>
        <v>2016</v>
      </c>
      <c r="K7220" s="4">
        <f t="shared" si="543"/>
        <v>1</v>
      </c>
      <c r="L7220">
        <v>5054</v>
      </c>
      <c r="M7220" s="4">
        <v>84.233333333333334</v>
      </c>
      <c r="N7220" s="4">
        <v>10276.466666666667</v>
      </c>
      <c r="O7220" s="4">
        <v>1</v>
      </c>
    </row>
    <row r="7221" spans="1:15" ht="15">
      <c r="A7221" t="s">
        <v>29</v>
      </c>
      <c r="B7221" t="s">
        <v>94</v>
      </c>
      <c r="C7221" t="s">
        <v>186</v>
      </c>
      <c r="D7221" t="s">
        <v>11865</v>
      </c>
      <c r="E7221">
        <v>5</v>
      </c>
      <c r="F7221" t="s">
        <v>33</v>
      </c>
      <c r="G7221" t="s">
        <v>97</v>
      </c>
      <c r="H7221" s="5">
        <v>42380.654513888891</v>
      </c>
      <c r="I7221" s="5">
        <v>42380.558333333334</v>
      </c>
      <c r="J7221" s="4">
        <f t="shared" si="542"/>
        <v>2016</v>
      </c>
      <c r="K7221" s="4">
        <f t="shared" si="543"/>
        <v>1</v>
      </c>
      <c r="L7221">
        <v>8310</v>
      </c>
      <c r="M7221" s="4">
        <v>138.5</v>
      </c>
      <c r="N7221" s="4">
        <v>692.5</v>
      </c>
      <c r="O7221" s="4">
        <v>1</v>
      </c>
    </row>
    <row r="7222" spans="1:15" ht="15">
      <c r="A7222" t="s">
        <v>29</v>
      </c>
      <c r="B7222" t="s">
        <v>94</v>
      </c>
      <c r="C7222" t="s">
        <v>4972</v>
      </c>
      <c r="D7222" t="s">
        <v>11866</v>
      </c>
      <c r="E7222">
        <v>10</v>
      </c>
      <c r="F7222" t="s">
        <v>33</v>
      </c>
      <c r="G7222" t="s">
        <v>22</v>
      </c>
      <c r="H7222" s="5">
        <v>42380.810416666667</v>
      </c>
      <c r="I7222" s="5">
        <v>42380.759722222225</v>
      </c>
      <c r="J7222" s="4">
        <f t="shared" si="542"/>
        <v>2016</v>
      </c>
      <c r="K7222" s="4">
        <f t="shared" si="543"/>
        <v>1</v>
      </c>
      <c r="L7222">
        <v>4380</v>
      </c>
      <c r="M7222" s="4">
        <v>73</v>
      </c>
      <c r="N7222" s="4">
        <v>730</v>
      </c>
      <c r="O7222" s="4">
        <v>1</v>
      </c>
    </row>
    <row r="7223" spans="1:15" ht="15">
      <c r="A7223" t="s">
        <v>29</v>
      </c>
      <c r="B7223" t="s">
        <v>87</v>
      </c>
      <c r="C7223" t="s">
        <v>103</v>
      </c>
      <c r="D7223" t="s">
        <v>11553</v>
      </c>
      <c r="E7223">
        <v>45</v>
      </c>
      <c r="F7223" t="s">
        <v>125</v>
      </c>
      <c r="G7223" t="s">
        <v>22</v>
      </c>
      <c r="H7223" s="5">
        <v>42381.377060185187</v>
      </c>
      <c r="I7223" s="5">
        <v>42381.350694444445</v>
      </c>
      <c r="J7223" s="4">
        <f t="shared" si="542"/>
        <v>2016</v>
      </c>
      <c r="K7223" s="4">
        <f t="shared" si="543"/>
        <v>1</v>
      </c>
      <c r="L7223">
        <v>2278</v>
      </c>
      <c r="M7223" s="4">
        <v>37.966666666666669</v>
      </c>
      <c r="N7223" s="4">
        <v>1708.5</v>
      </c>
      <c r="O7223" s="4">
        <v>1</v>
      </c>
    </row>
    <row r="7224" spans="1:15" ht="15">
      <c r="A7224" t="s">
        <v>29</v>
      </c>
      <c r="B7224" t="s">
        <v>94</v>
      </c>
      <c r="C7224" t="s">
        <v>95</v>
      </c>
      <c r="D7224" t="s">
        <v>11867</v>
      </c>
      <c r="E7224">
        <v>15</v>
      </c>
      <c r="F7224" t="s">
        <v>92</v>
      </c>
      <c r="G7224" t="s">
        <v>22</v>
      </c>
      <c r="H7224" s="5">
        <v>42383.416319444441</v>
      </c>
      <c r="I7224" s="5">
        <v>42383.375694444447</v>
      </c>
      <c r="J7224" s="4">
        <f t="shared" si="542"/>
        <v>2016</v>
      </c>
      <c r="K7224" s="4">
        <f t="shared" si="543"/>
        <v>1</v>
      </c>
      <c r="L7224">
        <v>3510</v>
      </c>
      <c r="M7224" s="4">
        <v>58.5</v>
      </c>
      <c r="N7224" s="4">
        <v>877.5</v>
      </c>
      <c r="O7224" s="4">
        <v>1</v>
      </c>
    </row>
    <row r="7225" spans="1:15" ht="15">
      <c r="A7225" t="s">
        <v>29</v>
      </c>
      <c r="B7225" t="s">
        <v>94</v>
      </c>
      <c r="C7225" t="s">
        <v>174</v>
      </c>
      <c r="D7225" t="s">
        <v>11868</v>
      </c>
      <c r="E7225">
        <v>1</v>
      </c>
      <c r="F7225" t="s">
        <v>33</v>
      </c>
      <c r="G7225" t="s">
        <v>22</v>
      </c>
      <c r="H7225" s="5">
        <v>42383.64261574074</v>
      </c>
      <c r="I7225" s="5">
        <v>42383.581944444442</v>
      </c>
      <c r="J7225" s="4">
        <f t="shared" si="542"/>
        <v>2016</v>
      </c>
      <c r="K7225" s="4">
        <f t="shared" si="543"/>
        <v>1</v>
      </c>
      <c r="L7225">
        <v>5242</v>
      </c>
      <c r="M7225" s="4">
        <v>87.36666666666666</v>
      </c>
      <c r="N7225" s="4">
        <v>87.36666666666666</v>
      </c>
      <c r="O7225" s="4">
        <v>1</v>
      </c>
    </row>
    <row r="7226" spans="1:15" ht="15">
      <c r="A7226" t="s">
        <v>29</v>
      </c>
      <c r="B7226" t="s">
        <v>30</v>
      </c>
      <c r="C7226" t="s">
        <v>31</v>
      </c>
      <c r="D7226" t="s">
        <v>11869</v>
      </c>
      <c r="E7226">
        <v>1</v>
      </c>
      <c r="F7226" t="s">
        <v>33</v>
      </c>
      <c r="G7226" t="s">
        <v>22</v>
      </c>
      <c r="H7226" s="5">
        <v>42387.481944444444</v>
      </c>
      <c r="I7226" s="5">
        <v>42387.429861111108</v>
      </c>
      <c r="J7226" s="4">
        <f t="shared" si="542"/>
        <v>2016</v>
      </c>
      <c r="K7226" s="4">
        <f t="shared" si="543"/>
        <v>1</v>
      </c>
      <c r="L7226">
        <v>4500</v>
      </c>
      <c r="M7226" s="4">
        <v>75</v>
      </c>
      <c r="N7226" s="4">
        <v>75</v>
      </c>
      <c r="O7226" s="4">
        <v>1</v>
      </c>
    </row>
    <row r="7227" spans="1:15" ht="15">
      <c r="A7227" t="s">
        <v>29</v>
      </c>
      <c r="B7227" t="s">
        <v>30</v>
      </c>
      <c r="C7227" t="s">
        <v>83</v>
      </c>
      <c r="D7227" t="s">
        <v>4946</v>
      </c>
      <c r="E7227">
        <v>37</v>
      </c>
      <c r="F7227" t="s">
        <v>125</v>
      </c>
      <c r="G7227" t="s">
        <v>97</v>
      </c>
      <c r="H7227" s="5">
        <v>42389.377893518518</v>
      </c>
      <c r="I7227" s="5">
        <v>42389.342361111114</v>
      </c>
      <c r="J7227" s="4">
        <f t="shared" si="542"/>
        <v>2016</v>
      </c>
      <c r="K7227" s="4">
        <f t="shared" si="543"/>
        <v>1</v>
      </c>
      <c r="L7227">
        <v>3070</v>
      </c>
      <c r="M7227" s="4">
        <v>51.166666666666664</v>
      </c>
      <c r="N7227" s="4">
        <v>1893.1666666666665</v>
      </c>
      <c r="O7227" s="4">
        <v>1</v>
      </c>
    </row>
    <row r="7228" spans="1:15" ht="15">
      <c r="A7228" t="s">
        <v>29</v>
      </c>
      <c r="B7228" t="s">
        <v>30</v>
      </c>
      <c r="C7228" t="s">
        <v>83</v>
      </c>
      <c r="D7228" t="s">
        <v>11870</v>
      </c>
      <c r="E7228">
        <v>32</v>
      </c>
      <c r="F7228" t="s">
        <v>125</v>
      </c>
      <c r="G7228" t="s">
        <v>97</v>
      </c>
      <c r="H7228" s="5">
        <v>42389.378032407411</v>
      </c>
      <c r="I7228" s="5">
        <v>42389.342361111114</v>
      </c>
      <c r="J7228" s="4">
        <f t="shared" si="542"/>
        <v>2016</v>
      </c>
      <c r="K7228" s="4">
        <f t="shared" si="543"/>
        <v>1</v>
      </c>
      <c r="L7228">
        <v>3082</v>
      </c>
      <c r="M7228" s="4">
        <v>51.366666666666667</v>
      </c>
      <c r="N7228" s="4">
        <v>1643.7333333333333</v>
      </c>
      <c r="O7228" s="4">
        <v>1</v>
      </c>
    </row>
    <row r="7229" spans="1:15" ht="15">
      <c r="A7229" t="s">
        <v>29</v>
      </c>
      <c r="B7229" t="s">
        <v>30</v>
      </c>
      <c r="C7229" t="s">
        <v>83</v>
      </c>
      <c r="D7229" t="s">
        <v>4946</v>
      </c>
      <c r="E7229">
        <v>37</v>
      </c>
      <c r="F7229" t="s">
        <v>125</v>
      </c>
      <c r="G7229" t="s">
        <v>97</v>
      </c>
      <c r="H7229" s="5">
        <v>42389.420567129629</v>
      </c>
      <c r="I7229" s="5">
        <v>42389.392361111109</v>
      </c>
      <c r="J7229" s="4">
        <f t="shared" si="542"/>
        <v>2016</v>
      </c>
      <c r="K7229" s="4">
        <f t="shared" si="543"/>
        <v>1</v>
      </c>
      <c r="L7229">
        <v>2437</v>
      </c>
      <c r="M7229" s="4">
        <v>40.616666666666667</v>
      </c>
      <c r="N7229" s="4">
        <v>1502.8166666666666</v>
      </c>
      <c r="O7229" s="4">
        <v>1</v>
      </c>
    </row>
    <row r="7230" spans="1:15" ht="15">
      <c r="A7230" t="s">
        <v>29</v>
      </c>
      <c r="B7230" t="s">
        <v>30</v>
      </c>
      <c r="C7230" t="s">
        <v>83</v>
      </c>
      <c r="D7230" t="s">
        <v>11870</v>
      </c>
      <c r="E7230">
        <v>32</v>
      </c>
      <c r="F7230" t="s">
        <v>125</v>
      </c>
      <c r="G7230" t="s">
        <v>97</v>
      </c>
      <c r="H7230" s="5">
        <v>42389.420775462961</v>
      </c>
      <c r="I7230" s="5">
        <v>42389.392361111109</v>
      </c>
      <c r="J7230" s="4">
        <f t="shared" si="542"/>
        <v>2016</v>
      </c>
      <c r="K7230" s="4">
        <f t="shared" si="543"/>
        <v>1</v>
      </c>
      <c r="L7230">
        <v>2455</v>
      </c>
      <c r="M7230" s="4">
        <v>40.916666666666664</v>
      </c>
      <c r="N7230" s="4">
        <v>1309.3333333333333</v>
      </c>
      <c r="O7230" s="4">
        <v>1</v>
      </c>
    </row>
    <row r="7231" spans="1:15" ht="15">
      <c r="A7231" t="s">
        <v>29</v>
      </c>
      <c r="B7231" t="s">
        <v>94</v>
      </c>
      <c r="C7231" t="s">
        <v>186</v>
      </c>
      <c r="D7231" t="s">
        <v>11871</v>
      </c>
      <c r="E7231">
        <v>124</v>
      </c>
      <c r="F7231" t="s">
        <v>85</v>
      </c>
      <c r="G7231" t="s">
        <v>22</v>
      </c>
      <c r="H7231" s="5">
        <v>42390.48296296296</v>
      </c>
      <c r="I7231" s="5">
        <v>42390.45208333333</v>
      </c>
      <c r="J7231" s="4">
        <f t="shared" si="542"/>
        <v>2016</v>
      </c>
      <c r="K7231" s="4">
        <f t="shared" si="543"/>
        <v>1</v>
      </c>
      <c r="L7231">
        <v>2668</v>
      </c>
      <c r="M7231" s="4">
        <v>44.466666666666669</v>
      </c>
      <c r="N7231" s="4">
        <v>5513.8666666666668</v>
      </c>
      <c r="O7231" s="4">
        <v>1</v>
      </c>
    </row>
    <row r="7232" spans="1:15" ht="15">
      <c r="A7232" t="s">
        <v>29</v>
      </c>
      <c r="B7232" t="s">
        <v>94</v>
      </c>
      <c r="C7232" t="s">
        <v>4936</v>
      </c>
      <c r="D7232" t="s">
        <v>11872</v>
      </c>
      <c r="E7232">
        <v>5</v>
      </c>
      <c r="F7232" t="s">
        <v>125</v>
      </c>
      <c r="G7232" t="s">
        <v>22</v>
      </c>
      <c r="H7232" s="5">
        <v>42393.040659722225</v>
      </c>
      <c r="I7232" s="5">
        <v>42392.992361111108</v>
      </c>
      <c r="J7232" s="4">
        <f t="shared" si="542"/>
        <v>2016</v>
      </c>
      <c r="K7232" s="4">
        <f t="shared" si="543"/>
        <v>1</v>
      </c>
      <c r="L7232">
        <v>4173</v>
      </c>
      <c r="M7232" s="4">
        <v>69.549999999999997</v>
      </c>
      <c r="N7232" s="4">
        <v>347.75</v>
      </c>
      <c r="O7232" s="4">
        <v>1</v>
      </c>
    </row>
    <row r="7233" spans="1:15" ht="15">
      <c r="A7233" t="s">
        <v>29</v>
      </c>
      <c r="B7233" t="s">
        <v>30</v>
      </c>
      <c r="C7233" t="s">
        <v>11860</v>
      </c>
      <c r="D7233" t="s">
        <v>164</v>
      </c>
      <c r="E7233">
        <v>5378</v>
      </c>
      <c r="F7233" t="s">
        <v>165</v>
      </c>
      <c r="G7233" t="s">
        <v>22</v>
      </c>
      <c r="H7233" s="5">
        <v>42393.594363425924</v>
      </c>
      <c r="I7233" s="5">
        <v>42393.484722222223</v>
      </c>
      <c r="J7233" s="4">
        <f t="shared" si="542"/>
        <v>2016</v>
      </c>
      <c r="K7233" s="4">
        <f t="shared" si="543"/>
        <v>1</v>
      </c>
      <c r="L7233">
        <v>9473</v>
      </c>
      <c r="M7233" s="4">
        <v>157.88333333333333</v>
      </c>
      <c r="N7233" s="4">
        <v>849096.56666666665</v>
      </c>
      <c r="O7233" s="4">
        <v>1</v>
      </c>
    </row>
    <row r="7234" spans="1:15" ht="15">
      <c r="A7234" t="s">
        <v>29</v>
      </c>
      <c r="B7234" t="s">
        <v>11858</v>
      </c>
      <c r="C7234" t="s">
        <v>11858</v>
      </c>
      <c r="D7234" t="s">
        <v>11858</v>
      </c>
      <c r="E7234">
        <v>1</v>
      </c>
      <c r="F7234" t="s">
        <v>85</v>
      </c>
      <c r="G7234" t="s">
        <v>22</v>
      </c>
      <c r="H7234" s="5">
        <v>42409.604166666664</v>
      </c>
      <c r="I7234" s="5">
        <v>42409.590277777781</v>
      </c>
      <c r="J7234" s="4">
        <f t="shared" si="542"/>
        <v>2016</v>
      </c>
      <c r="K7234" s="4">
        <f t="shared" si="543"/>
        <v>2</v>
      </c>
      <c r="L7234">
        <v>1200</v>
      </c>
      <c r="M7234" s="4">
        <v>20</v>
      </c>
      <c r="N7234" s="4">
        <v>20</v>
      </c>
      <c r="O7234" s="4">
        <v>1</v>
      </c>
    </row>
    <row r="7235" spans="1:15" ht="15">
      <c r="A7235" t="s">
        <v>29</v>
      </c>
      <c r="B7235" t="s">
        <v>87</v>
      </c>
      <c r="C7235" t="s">
        <v>103</v>
      </c>
      <c r="D7235" t="s">
        <v>11873</v>
      </c>
      <c r="E7235">
        <v>12</v>
      </c>
      <c r="F7235" t="s">
        <v>165</v>
      </c>
      <c r="G7235" t="s">
        <v>22</v>
      </c>
      <c r="H7235" s="5">
        <v>42393.625231481485</v>
      </c>
      <c r="I7235" s="5">
        <v>42393.602581018517</v>
      </c>
      <c r="J7235" s="4">
        <f t="shared" si="544" ref="J7235:J7298">YEAR(I7235)</f>
        <v>2016</v>
      </c>
      <c r="K7235" s="4">
        <f t="shared" si="545" ref="K7235:K7298">MONTH(I7235)</f>
        <v>1</v>
      </c>
      <c r="L7235">
        <v>1957</v>
      </c>
      <c r="M7235" s="4">
        <v>32.616666666666667</v>
      </c>
      <c r="N7235" s="4">
        <v>391.39999999999998</v>
      </c>
      <c r="O7235" s="4">
        <v>1</v>
      </c>
    </row>
    <row r="7236" spans="1:15" ht="15">
      <c r="A7236" t="s">
        <v>29</v>
      </c>
      <c r="B7236" t="s">
        <v>87</v>
      </c>
      <c r="C7236" t="s">
        <v>103</v>
      </c>
      <c r="D7236" t="s">
        <v>4926</v>
      </c>
      <c r="E7236">
        <v>244</v>
      </c>
      <c r="F7236" t="s">
        <v>165</v>
      </c>
      <c r="G7236" t="s">
        <v>22</v>
      </c>
      <c r="H7236" s="5">
        <v>42393.686805555553</v>
      </c>
      <c r="I7236" s="5">
        <v>42393.615972222222</v>
      </c>
      <c r="J7236" s="4">
        <f t="shared" si="544"/>
        <v>2016</v>
      </c>
      <c r="K7236" s="4">
        <f t="shared" si="545"/>
        <v>1</v>
      </c>
      <c r="L7236">
        <v>6120</v>
      </c>
      <c r="M7236" s="4">
        <v>102</v>
      </c>
      <c r="N7236" s="4">
        <v>24888</v>
      </c>
      <c r="O7236" s="4">
        <v>1</v>
      </c>
    </row>
    <row r="7237" spans="1:15" ht="15">
      <c r="A7237" t="s">
        <v>29</v>
      </c>
      <c r="B7237" t="s">
        <v>87</v>
      </c>
      <c r="C7237" t="s">
        <v>103</v>
      </c>
      <c r="D7237" t="s">
        <v>11874</v>
      </c>
      <c r="E7237">
        <v>4</v>
      </c>
      <c r="F7237" t="s">
        <v>165</v>
      </c>
      <c r="G7237" t="s">
        <v>22</v>
      </c>
      <c r="H7237" s="5">
        <v>42393.864988425928</v>
      </c>
      <c r="I7237" s="5">
        <v>42393.64166666667</v>
      </c>
      <c r="J7237" s="4">
        <f t="shared" si="544"/>
        <v>2016</v>
      </c>
      <c r="K7237" s="4">
        <f t="shared" si="545"/>
        <v>1</v>
      </c>
      <c r="L7237">
        <v>19295</v>
      </c>
      <c r="M7237" s="4">
        <v>321.58333333333331</v>
      </c>
      <c r="N7237" s="4">
        <v>1286.3333333333333</v>
      </c>
      <c r="O7237" s="4">
        <v>1</v>
      </c>
    </row>
    <row r="7238" spans="1:15" ht="15">
      <c r="A7238" t="s">
        <v>29</v>
      </c>
      <c r="B7238" t="s">
        <v>87</v>
      </c>
      <c r="C7238" t="s">
        <v>103</v>
      </c>
      <c r="D7238" t="s">
        <v>11875</v>
      </c>
      <c r="E7238">
        <v>44</v>
      </c>
      <c r="F7238" t="s">
        <v>165</v>
      </c>
      <c r="G7238" t="s">
        <v>22</v>
      </c>
      <c r="H7238" s="5">
        <v>42393.717534722222</v>
      </c>
      <c r="I7238" s="5">
        <v>42393.64166666667</v>
      </c>
      <c r="J7238" s="4">
        <f t="shared" si="544"/>
        <v>2016</v>
      </c>
      <c r="K7238" s="4">
        <f t="shared" si="545"/>
        <v>1</v>
      </c>
      <c r="L7238">
        <v>6555</v>
      </c>
      <c r="M7238" s="4">
        <v>109.25</v>
      </c>
      <c r="N7238" s="4">
        <v>4807</v>
      </c>
      <c r="O7238" s="4">
        <v>1</v>
      </c>
    </row>
    <row r="7239" spans="1:15" ht="15">
      <c r="A7239" t="s">
        <v>29</v>
      </c>
      <c r="B7239" t="s">
        <v>87</v>
      </c>
      <c r="C7239" t="s">
        <v>103</v>
      </c>
      <c r="D7239" t="s">
        <v>11876</v>
      </c>
      <c r="E7239">
        <v>155</v>
      </c>
      <c r="F7239" t="s">
        <v>165</v>
      </c>
      <c r="G7239" t="s">
        <v>22</v>
      </c>
      <c r="H7239" s="5">
        <v>42393.833090277774</v>
      </c>
      <c r="I7239" s="5">
        <v>42393.700694444444</v>
      </c>
      <c r="J7239" s="4">
        <f t="shared" si="544"/>
        <v>2016</v>
      </c>
      <c r="K7239" s="4">
        <f t="shared" si="545"/>
        <v>1</v>
      </c>
      <c r="L7239">
        <v>11439</v>
      </c>
      <c r="M7239" s="4">
        <v>190.65000000000001</v>
      </c>
      <c r="N7239" s="4">
        <v>29550.75</v>
      </c>
      <c r="O7239" s="4">
        <v>1</v>
      </c>
    </row>
    <row r="7240" spans="1:15" ht="15">
      <c r="A7240" t="s">
        <v>29</v>
      </c>
      <c r="B7240" t="s">
        <v>87</v>
      </c>
      <c r="C7240" t="s">
        <v>103</v>
      </c>
      <c r="D7240" t="s">
        <v>11705</v>
      </c>
      <c r="E7240">
        <v>7</v>
      </c>
      <c r="F7240" t="s">
        <v>21</v>
      </c>
      <c r="G7240"/>
      <c r="H7240" s="5">
        <v>42394.33693287037</v>
      </c>
      <c r="I7240" s="5">
        <v>42394.333333333336</v>
      </c>
      <c r="J7240" s="4">
        <f t="shared" si="544"/>
        <v>2016</v>
      </c>
      <c r="K7240" s="4">
        <f t="shared" si="545"/>
        <v>1</v>
      </c>
      <c r="L7240">
        <v>311</v>
      </c>
      <c r="M7240" s="4">
        <v>5.1833333333333336</v>
      </c>
      <c r="N7240" s="4">
        <v>36.283333333333331</v>
      </c>
      <c r="O7240" s="4">
        <v>1</v>
      </c>
    </row>
    <row r="7241" spans="1:15" ht="15">
      <c r="A7241" t="s">
        <v>29</v>
      </c>
      <c r="B7241" t="s">
        <v>11858</v>
      </c>
      <c r="C7241" t="s">
        <v>11858</v>
      </c>
      <c r="D7241" t="s">
        <v>11858</v>
      </c>
      <c r="E7241">
        <v>1</v>
      </c>
      <c r="F7241" t="s">
        <v>44</v>
      </c>
      <c r="G7241" t="s">
        <v>22</v>
      </c>
      <c r="H7241" s="5">
        <v>42424.546550925923</v>
      </c>
      <c r="I7241" s="5">
        <v>42424.527453703704</v>
      </c>
      <c r="J7241" s="4">
        <f t="shared" si="544"/>
        <v>2016</v>
      </c>
      <c r="K7241" s="4">
        <f t="shared" si="545"/>
        <v>2</v>
      </c>
      <c r="L7241">
        <v>1650</v>
      </c>
      <c r="M7241" s="4">
        <v>27.5</v>
      </c>
      <c r="N7241" s="4">
        <v>27.5</v>
      </c>
      <c r="O7241" s="4">
        <v>1</v>
      </c>
    </row>
    <row r="7242" spans="1:15" ht="15">
      <c r="A7242" t="s">
        <v>29</v>
      </c>
      <c r="B7242" t="s">
        <v>94</v>
      </c>
      <c r="C7242" t="s">
        <v>4972</v>
      </c>
      <c r="D7242" t="s">
        <v>11877</v>
      </c>
      <c r="E7242">
        <v>2</v>
      </c>
      <c r="F7242" t="s">
        <v>33</v>
      </c>
      <c r="G7242" t="s">
        <v>22</v>
      </c>
      <c r="H7242" s="5">
        <v>42396.562800925924</v>
      </c>
      <c r="I7242" s="5">
        <v>42396.504166666666</v>
      </c>
      <c r="J7242" s="4">
        <f t="shared" si="544"/>
        <v>2016</v>
      </c>
      <c r="K7242" s="4">
        <f t="shared" si="545"/>
        <v>1</v>
      </c>
      <c r="L7242">
        <v>5066</v>
      </c>
      <c r="M7242" s="4">
        <v>84.433333333333337</v>
      </c>
      <c r="N7242" s="4">
        <v>168.86666666666667</v>
      </c>
      <c r="O7242" s="4">
        <v>1</v>
      </c>
    </row>
    <row r="7243" spans="1:15" ht="15">
      <c r="A7243" t="s">
        <v>29</v>
      </c>
      <c r="B7243" t="s">
        <v>94</v>
      </c>
      <c r="C7243" t="s">
        <v>4972</v>
      </c>
      <c r="D7243" t="s">
        <v>810</v>
      </c>
      <c r="E7243">
        <v>16</v>
      </c>
      <c r="F7243" t="s">
        <v>27</v>
      </c>
      <c r="G7243" t="s">
        <v>22</v>
      </c>
      <c r="H7243" s="5">
        <v>42397.93341435185</v>
      </c>
      <c r="I7243" s="5">
        <v>42397.843055555553</v>
      </c>
      <c r="J7243" s="4">
        <f t="shared" si="544"/>
        <v>2016</v>
      </c>
      <c r="K7243" s="4">
        <f t="shared" si="545"/>
        <v>1</v>
      </c>
      <c r="L7243">
        <v>7807</v>
      </c>
      <c r="M7243" s="4">
        <v>130.11666666666667</v>
      </c>
      <c r="N7243" s="4">
        <v>2081.8666666666668</v>
      </c>
      <c r="O7243" s="4">
        <v>1</v>
      </c>
    </row>
    <row r="7244" spans="1:15" ht="15">
      <c r="A7244" t="s">
        <v>29</v>
      </c>
      <c r="B7244" t="s">
        <v>94</v>
      </c>
      <c r="C7244" t="s">
        <v>4972</v>
      </c>
      <c r="D7244" t="s">
        <v>11878</v>
      </c>
      <c r="E7244">
        <v>1</v>
      </c>
      <c r="F7244" t="s">
        <v>27</v>
      </c>
      <c r="G7244" t="s">
        <v>22</v>
      </c>
      <c r="H7244" s="5">
        <v>42398.74359953704</v>
      </c>
      <c r="I7244" s="5">
        <v>42398.681944444441</v>
      </c>
      <c r="J7244" s="4">
        <f t="shared" si="544"/>
        <v>2016</v>
      </c>
      <c r="K7244" s="4">
        <f t="shared" si="545"/>
        <v>1</v>
      </c>
      <c r="L7244">
        <v>5327</v>
      </c>
      <c r="M7244" s="4">
        <v>88.783333333333331</v>
      </c>
      <c r="N7244" s="4">
        <v>88.783333333333331</v>
      </c>
      <c r="O7244" s="4">
        <v>1</v>
      </c>
    </row>
    <row r="7245" spans="1:15" ht="15">
      <c r="A7245" t="s">
        <v>29</v>
      </c>
      <c r="B7245" t="s">
        <v>94</v>
      </c>
      <c r="C7245" t="s">
        <v>174</v>
      </c>
      <c r="D7245" t="s">
        <v>11879</v>
      </c>
      <c r="E7245">
        <v>1</v>
      </c>
      <c r="F7245" t="s">
        <v>33</v>
      </c>
      <c r="G7245" t="s">
        <v>22</v>
      </c>
      <c r="H7245" s="5">
        <v>42398.781481481485</v>
      </c>
      <c r="I7245" s="5">
        <v>42398.765972222223</v>
      </c>
      <c r="J7245" s="4">
        <f t="shared" si="544"/>
        <v>2016</v>
      </c>
      <c r="K7245" s="4">
        <f t="shared" si="545"/>
        <v>1</v>
      </c>
      <c r="L7245">
        <v>1340</v>
      </c>
      <c r="M7245" s="4">
        <v>22.333333333333332</v>
      </c>
      <c r="N7245" s="4">
        <v>22.333333333333332</v>
      </c>
      <c r="O7245" s="4">
        <v>1</v>
      </c>
    </row>
    <row r="7246" spans="1:15" ht="15">
      <c r="A7246" t="s">
        <v>29</v>
      </c>
      <c r="B7246" t="s">
        <v>87</v>
      </c>
      <c r="C7246" t="s">
        <v>197</v>
      </c>
      <c r="D7246" t="s">
        <v>2971</v>
      </c>
      <c r="E7246">
        <v>24</v>
      </c>
      <c r="F7246" t="s">
        <v>92</v>
      </c>
      <c r="G7246" t="s">
        <v>22</v>
      </c>
      <c r="H7246" s="5">
        <v>42399.458761574075</v>
      </c>
      <c r="I7246" s="5">
        <v>42399.422222222223</v>
      </c>
      <c r="J7246" s="4">
        <f t="shared" si="544"/>
        <v>2016</v>
      </c>
      <c r="K7246" s="4">
        <f t="shared" si="545"/>
        <v>1</v>
      </c>
      <c r="L7246">
        <v>3157</v>
      </c>
      <c r="M7246" s="4">
        <v>52.616666666666667</v>
      </c>
      <c r="N7246" s="4">
        <v>1262.8</v>
      </c>
      <c r="O7246" s="4">
        <v>1</v>
      </c>
    </row>
    <row r="7247" spans="1:15" ht="15">
      <c r="A7247" t="s">
        <v>29</v>
      </c>
      <c r="B7247" t="s">
        <v>87</v>
      </c>
      <c r="C7247" t="s">
        <v>197</v>
      </c>
      <c r="D7247" t="s">
        <v>2971</v>
      </c>
      <c r="E7247">
        <v>24</v>
      </c>
      <c r="F7247" t="s">
        <v>92</v>
      </c>
      <c r="G7247" t="s">
        <v>22</v>
      </c>
      <c r="H7247" s="5">
        <v>42399.583425925928</v>
      </c>
      <c r="I7247" s="5">
        <v>42399.560416666667</v>
      </c>
      <c r="J7247" s="4">
        <f t="shared" si="544"/>
        <v>2016</v>
      </c>
      <c r="K7247" s="4">
        <f t="shared" si="545"/>
        <v>1</v>
      </c>
      <c r="L7247">
        <v>1988</v>
      </c>
      <c r="M7247" s="4">
        <v>33.133333333333333</v>
      </c>
      <c r="N7247" s="4">
        <v>795.20000000000005</v>
      </c>
      <c r="O7247" s="4">
        <v>1</v>
      </c>
    </row>
    <row r="7248" spans="1:15" ht="15">
      <c r="A7248" t="s">
        <v>29</v>
      </c>
      <c r="B7248" t="s">
        <v>94</v>
      </c>
      <c r="C7248" t="s">
        <v>156</v>
      </c>
      <c r="D7248" t="s">
        <v>11880</v>
      </c>
      <c r="E7248">
        <v>1</v>
      </c>
      <c r="F7248" t="s">
        <v>92</v>
      </c>
      <c r="G7248" t="s">
        <v>22</v>
      </c>
      <c r="H7248" s="5">
        <v>42400.782256944447</v>
      </c>
      <c r="I7248" s="5">
        <v>42400.724999999999</v>
      </c>
      <c r="J7248" s="4">
        <f t="shared" si="544"/>
        <v>2016</v>
      </c>
      <c r="K7248" s="4">
        <f t="shared" si="545"/>
        <v>1</v>
      </c>
      <c r="L7248">
        <v>4947</v>
      </c>
      <c r="M7248" s="4">
        <v>82.450000000000003</v>
      </c>
      <c r="N7248" s="4">
        <v>82.450000000000003</v>
      </c>
      <c r="O7248" s="4">
        <v>1</v>
      </c>
    </row>
    <row r="7249" spans="1:19" s="152" customFormat="1" ht="15">
      <c r="A7249" s="152" t="s">
        <v>29</v>
      </c>
      <c r="B7249" s="152" t="s">
        <v>94</v>
      </c>
      <c r="C7249" s="152" t="s">
        <v>156</v>
      </c>
      <c r="D7249" s="152" t="s">
        <v>11881</v>
      </c>
      <c r="E7249" s="152">
        <v>1</v>
      </c>
      <c r="F7249" s="152" t="s">
        <v>33</v>
      </c>
      <c r="G7249" s="152" t="s">
        <v>22</v>
      </c>
      <c r="H7249" s="153">
        <v>42402.563159722224</v>
      </c>
      <c r="I7249" s="153">
        <v>42402.535416666666</v>
      </c>
      <c r="J7249" s="4">
        <f t="shared" si="544"/>
        <v>2016</v>
      </c>
      <c r="K7249" s="4">
        <f t="shared" si="545"/>
        <v>2</v>
      </c>
      <c r="L7249" s="152">
        <v>2397</v>
      </c>
      <c r="M7249" s="159">
        <v>39.950000000000003</v>
      </c>
      <c r="N7249" s="159">
        <v>39.950000000000003</v>
      </c>
      <c r="O7249" s="159">
        <v>1</v>
      </c>
      <c r="P7249" s="156"/>
      <c r="Q7249" s="156"/>
      <c r="S7249"/>
    </row>
    <row r="7250" spans="1:15" ht="15">
      <c r="A7250" t="s">
        <v>29</v>
      </c>
      <c r="B7250" t="s">
        <v>11858</v>
      </c>
      <c r="C7250" t="s">
        <v>11858</v>
      </c>
      <c r="D7250" t="s">
        <v>11858</v>
      </c>
      <c r="E7250">
        <v>1</v>
      </c>
      <c r="F7250" t="s">
        <v>85</v>
      </c>
      <c r="G7250" t="s">
        <v>22</v>
      </c>
      <c r="H7250" s="5">
        <v>42494.165277777778</v>
      </c>
      <c r="I7250" s="5">
        <v>42494.035416666666</v>
      </c>
      <c r="J7250" s="4">
        <f t="shared" si="544"/>
        <v>2016</v>
      </c>
      <c r="K7250" s="4">
        <f t="shared" si="545"/>
        <v>5</v>
      </c>
      <c r="L7250">
        <v>11220</v>
      </c>
      <c r="M7250" s="3">
        <v>187</v>
      </c>
      <c r="N7250" s="3">
        <v>187</v>
      </c>
      <c r="O7250">
        <v>1</v>
      </c>
    </row>
    <row r="7251" spans="1:15" ht="15">
      <c r="A7251" t="s">
        <v>29</v>
      </c>
      <c r="B7251" t="s">
        <v>87</v>
      </c>
      <c r="C7251" t="s">
        <v>197</v>
      </c>
      <c r="D7251" t="s">
        <v>854</v>
      </c>
      <c r="E7251">
        <v>8</v>
      </c>
      <c r="F7251" t="s">
        <v>27</v>
      </c>
      <c r="G7251" t="s">
        <v>22</v>
      </c>
      <c r="H7251" s="5">
        <v>42409.510636574072</v>
      </c>
      <c r="I7251" s="5">
        <v>42409.452777777777</v>
      </c>
      <c r="J7251" s="4">
        <f t="shared" si="544"/>
        <v>2016</v>
      </c>
      <c r="K7251" s="4">
        <f t="shared" si="545"/>
        <v>2</v>
      </c>
      <c r="L7251">
        <v>4999</v>
      </c>
      <c r="M7251" s="4">
        <v>83.316666666666663</v>
      </c>
      <c r="N7251" s="4">
        <v>666.5333333333333</v>
      </c>
      <c r="O7251" s="4">
        <v>1</v>
      </c>
    </row>
    <row r="7252" spans="1:15" ht="15">
      <c r="A7252" t="s">
        <v>29</v>
      </c>
      <c r="B7252" t="s">
        <v>87</v>
      </c>
      <c r="C7252" t="s">
        <v>197</v>
      </c>
      <c r="D7252" t="s">
        <v>11882</v>
      </c>
      <c r="E7252">
        <v>1</v>
      </c>
      <c r="F7252" t="s">
        <v>27</v>
      </c>
      <c r="G7252" t="s">
        <v>22</v>
      </c>
      <c r="H7252" s="5">
        <v>42409.510729166665</v>
      </c>
      <c r="I7252" s="5">
        <v>42409.455555555556</v>
      </c>
      <c r="J7252" s="4">
        <f t="shared" si="544"/>
        <v>2016</v>
      </c>
      <c r="K7252" s="4">
        <f t="shared" si="545"/>
        <v>2</v>
      </c>
      <c r="L7252">
        <v>4767</v>
      </c>
      <c r="M7252" s="4">
        <v>79.450000000000003</v>
      </c>
      <c r="N7252" s="4">
        <v>79.450000000000003</v>
      </c>
      <c r="O7252" s="4">
        <v>1</v>
      </c>
    </row>
    <row r="7253" spans="1:15" ht="15">
      <c r="A7253" t="s">
        <v>29</v>
      </c>
      <c r="B7253" t="s">
        <v>94</v>
      </c>
      <c r="C7253" t="s">
        <v>4972</v>
      </c>
      <c r="D7253" t="s">
        <v>541</v>
      </c>
      <c r="E7253">
        <v>858</v>
      </c>
      <c r="F7253" t="s">
        <v>33</v>
      </c>
      <c r="G7253" t="s">
        <v>22</v>
      </c>
      <c r="H7253" s="5">
        <v>42406.396527777775</v>
      </c>
      <c r="I7253" s="5">
        <v>42406.381944444445</v>
      </c>
      <c r="J7253" s="4">
        <f t="shared" si="544"/>
        <v>2016</v>
      </c>
      <c r="K7253" s="4">
        <f t="shared" si="545"/>
        <v>2</v>
      </c>
      <c r="L7253">
        <v>1260</v>
      </c>
      <c r="M7253" s="4">
        <v>21</v>
      </c>
      <c r="N7253" s="4">
        <v>18018</v>
      </c>
      <c r="O7253" s="4">
        <v>1</v>
      </c>
    </row>
    <row r="7254" spans="1:15" ht="15">
      <c r="A7254" t="s">
        <v>29</v>
      </c>
      <c r="B7254" t="s">
        <v>94</v>
      </c>
      <c r="C7254" t="s">
        <v>4972</v>
      </c>
      <c r="D7254" t="s">
        <v>11883</v>
      </c>
      <c r="E7254">
        <v>4</v>
      </c>
      <c r="F7254" t="s">
        <v>21</v>
      </c>
      <c r="G7254" t="s">
        <v>22</v>
      </c>
      <c r="H7254" s="5">
        <v>42410.734803240739</v>
      </c>
      <c r="I7254" s="5">
        <v>42410.661111111112</v>
      </c>
      <c r="J7254" s="4">
        <f t="shared" si="544"/>
        <v>2016</v>
      </c>
      <c r="K7254" s="4">
        <f t="shared" si="545"/>
        <v>2</v>
      </c>
      <c r="L7254">
        <v>6367</v>
      </c>
      <c r="M7254" s="4">
        <v>106.11666666666666</v>
      </c>
      <c r="N7254" s="4">
        <v>424.46666666666664</v>
      </c>
      <c r="O7254" s="4">
        <v>1</v>
      </c>
    </row>
    <row r="7255" spans="1:19" s="152" customFormat="1" ht="15">
      <c r="A7255" s="152" t="s">
        <v>29</v>
      </c>
      <c r="B7255" s="152" t="s">
        <v>94</v>
      </c>
      <c r="C7255" s="152" t="s">
        <v>95</v>
      </c>
      <c r="D7255" s="152" t="s">
        <v>11884</v>
      </c>
      <c r="E7255" s="152">
        <v>2</v>
      </c>
      <c r="F7255" s="152" t="s">
        <v>33</v>
      </c>
      <c r="G7255" s="152" t="s">
        <v>97</v>
      </c>
      <c r="H7255" s="153">
        <v>42412.43445601852</v>
      </c>
      <c r="I7255" s="153">
        <v>42412.393055555556</v>
      </c>
      <c r="J7255" s="4">
        <f t="shared" si="544"/>
        <v>2016</v>
      </c>
      <c r="K7255" s="4">
        <f t="shared" si="545"/>
        <v>2</v>
      </c>
      <c r="L7255" s="152">
        <v>3577</v>
      </c>
      <c r="M7255" s="159">
        <v>59.616666666666667</v>
      </c>
      <c r="N7255" s="159">
        <v>119.23333333333333</v>
      </c>
      <c r="O7255" s="159">
        <v>1</v>
      </c>
      <c r="P7255" s="156"/>
      <c r="Q7255" s="156"/>
      <c r="S7255"/>
    </row>
    <row r="7256" spans="1:15" ht="15">
      <c r="A7256" t="s">
        <v>29</v>
      </c>
      <c r="B7256" t="s">
        <v>87</v>
      </c>
      <c r="C7256" t="s">
        <v>103</v>
      </c>
      <c r="D7256" t="s">
        <v>11597</v>
      </c>
      <c r="E7256">
        <v>1</v>
      </c>
      <c r="F7256" t="s">
        <v>21</v>
      </c>
      <c r="G7256"/>
      <c r="H7256" s="5">
        <v>42415.708391203705</v>
      </c>
      <c r="I7256" s="5">
        <v>42415.666666666664</v>
      </c>
      <c r="J7256" s="4">
        <f t="shared" si="544"/>
        <v>2016</v>
      </c>
      <c r="K7256" s="4">
        <f t="shared" si="545"/>
        <v>2</v>
      </c>
      <c r="L7256">
        <v>3605</v>
      </c>
      <c r="M7256" s="4">
        <v>60.083333333333336</v>
      </c>
      <c r="N7256" s="4">
        <v>60.083333333333336</v>
      </c>
      <c r="O7256" s="4">
        <v>1</v>
      </c>
    </row>
    <row r="7257" spans="1:15" ht="15">
      <c r="A7257" t="s">
        <v>29</v>
      </c>
      <c r="B7257" t="s">
        <v>94</v>
      </c>
      <c r="C7257" t="s">
        <v>4936</v>
      </c>
      <c r="D7257" t="s">
        <v>11885</v>
      </c>
      <c r="E7257">
        <v>1</v>
      </c>
      <c r="F7257" t="s">
        <v>33</v>
      </c>
      <c r="G7257" t="s">
        <v>22</v>
      </c>
      <c r="H7257" s="5">
        <v>42415.833472222221</v>
      </c>
      <c r="I7257" s="5">
        <v>42415.734722222223</v>
      </c>
      <c r="J7257" s="4">
        <f t="shared" si="544"/>
        <v>2016</v>
      </c>
      <c r="K7257" s="4">
        <f t="shared" si="545"/>
        <v>2</v>
      </c>
      <c r="L7257">
        <v>8532</v>
      </c>
      <c r="M7257" s="4">
        <v>142.19999999999999</v>
      </c>
      <c r="N7257" s="4">
        <v>142.19999999999999</v>
      </c>
      <c r="O7257" s="4">
        <v>1</v>
      </c>
    </row>
    <row r="7258" spans="1:15" ht="15">
      <c r="A7258" t="s">
        <v>29</v>
      </c>
      <c r="B7258" t="s">
        <v>94</v>
      </c>
      <c r="C7258" t="s">
        <v>156</v>
      </c>
      <c r="D7258" t="s">
        <v>499</v>
      </c>
      <c r="E7258">
        <v>27</v>
      </c>
      <c r="F7258" t="s">
        <v>92</v>
      </c>
      <c r="G7258" t="s">
        <v>22</v>
      </c>
      <c r="H7258" s="5">
        <v>42418.359803240739</v>
      </c>
      <c r="I7258" s="5">
        <v>42418.325694444444</v>
      </c>
      <c r="J7258" s="4">
        <f t="shared" si="544"/>
        <v>2016</v>
      </c>
      <c r="K7258" s="4">
        <f t="shared" si="545"/>
        <v>2</v>
      </c>
      <c r="L7258">
        <v>2947</v>
      </c>
      <c r="M7258" s="4">
        <v>49.116666666666667</v>
      </c>
      <c r="N7258" s="4">
        <v>1326.1500000000001</v>
      </c>
      <c r="O7258" s="4">
        <v>1</v>
      </c>
    </row>
    <row r="7259" spans="1:15" ht="15">
      <c r="A7259" t="s">
        <v>29</v>
      </c>
      <c r="B7259" t="s">
        <v>87</v>
      </c>
      <c r="C7259" t="s">
        <v>197</v>
      </c>
      <c r="D7259" t="s">
        <v>11886</v>
      </c>
      <c r="E7259">
        <v>1</v>
      </c>
      <c r="F7259" t="s">
        <v>125</v>
      </c>
      <c r="G7259" t="s">
        <v>22</v>
      </c>
      <c r="H7259" s="5">
        <v>42418.362986111111</v>
      </c>
      <c r="I7259" s="5">
        <v>42418.345833333333</v>
      </c>
      <c r="J7259" s="4">
        <f t="shared" si="544"/>
        <v>2016</v>
      </c>
      <c r="K7259" s="4">
        <f t="shared" si="545"/>
        <v>2</v>
      </c>
      <c r="L7259">
        <v>1482</v>
      </c>
      <c r="M7259" s="4">
        <v>24.699999999999999</v>
      </c>
      <c r="N7259" s="4">
        <v>24.699999999999999</v>
      </c>
      <c r="O7259" s="4">
        <v>1</v>
      </c>
    </row>
    <row r="7260" spans="1:19" s="152" customFormat="1" ht="15">
      <c r="A7260" s="152" t="s">
        <v>29</v>
      </c>
      <c r="B7260" s="152" t="s">
        <v>87</v>
      </c>
      <c r="C7260" s="152" t="s">
        <v>103</v>
      </c>
      <c r="D7260" s="152" t="s">
        <v>11887</v>
      </c>
      <c r="E7260" s="152">
        <v>1</v>
      </c>
      <c r="F7260" s="152" t="s">
        <v>33</v>
      </c>
      <c r="G7260" s="152" t="s">
        <v>97</v>
      </c>
      <c r="H7260" s="153">
        <v>42418.607905092591</v>
      </c>
      <c r="I7260" s="153">
        <v>42418.557638888888</v>
      </c>
      <c r="J7260" s="4">
        <f t="shared" si="544"/>
        <v>2016</v>
      </c>
      <c r="K7260" s="4">
        <f t="shared" si="545"/>
        <v>2</v>
      </c>
      <c r="L7260" s="152">
        <v>4343</v>
      </c>
      <c r="M7260" s="159">
        <v>72.38333333333334</v>
      </c>
      <c r="N7260" s="159">
        <v>72.38333333333334</v>
      </c>
      <c r="O7260" s="159">
        <v>1</v>
      </c>
      <c r="P7260" s="156"/>
      <c r="Q7260" s="156"/>
      <c r="S7260"/>
    </row>
    <row r="7261" spans="1:15" ht="15">
      <c r="A7261" t="s">
        <v>29</v>
      </c>
      <c r="B7261" t="s">
        <v>30</v>
      </c>
      <c r="C7261" t="s">
        <v>83</v>
      </c>
      <c r="D7261" t="s">
        <v>5371</v>
      </c>
      <c r="E7261">
        <v>48</v>
      </c>
      <c r="F7261" t="s">
        <v>85</v>
      </c>
      <c r="G7261" t="s">
        <v>22</v>
      </c>
      <c r="H7261" s="5">
        <v>42420.227094907408</v>
      </c>
      <c r="I7261" s="5">
        <v>42420.183333333334</v>
      </c>
      <c r="J7261" s="4">
        <f t="shared" si="544"/>
        <v>2016</v>
      </c>
      <c r="K7261" s="4">
        <f t="shared" si="545"/>
        <v>2</v>
      </c>
      <c r="L7261">
        <v>3781</v>
      </c>
      <c r="M7261" s="4">
        <v>63.016666666666666</v>
      </c>
      <c r="N7261" s="4">
        <v>3024.8000000000002</v>
      </c>
      <c r="O7261" s="4">
        <v>1</v>
      </c>
    </row>
    <row r="7262" spans="1:19" s="123" customFormat="1" ht="15">
      <c r="A7262" s="123" t="s">
        <v>29</v>
      </c>
      <c r="B7262" s="123" t="s">
        <v>94</v>
      </c>
      <c r="C7262" s="123" t="s">
        <v>156</v>
      </c>
      <c r="D7262" s="123" t="s">
        <v>5014</v>
      </c>
      <c r="E7262" s="123">
        <v>1</v>
      </c>
      <c r="F7262" s="123" t="s">
        <v>92</v>
      </c>
      <c r="G7262" s="123" t="s">
        <v>22</v>
      </c>
      <c r="H7262" s="124">
        <v>42422.397349537037</v>
      </c>
      <c r="I7262" s="124">
        <v>42422.361111111109</v>
      </c>
      <c r="J7262" s="4">
        <f t="shared" si="544"/>
        <v>2016</v>
      </c>
      <c r="K7262" s="4">
        <f t="shared" si="545"/>
        <v>2</v>
      </c>
      <c r="L7262" s="123">
        <v>3131</v>
      </c>
      <c r="M7262" s="166">
        <v>52.18333333333333</v>
      </c>
      <c r="N7262" s="166">
        <v>52.18333333333333</v>
      </c>
      <c r="O7262" s="166">
        <v>1</v>
      </c>
      <c r="P7262" s="127"/>
      <c r="Q7262" s="127"/>
      <c r="S7262"/>
    </row>
    <row r="7263" spans="1:15" ht="15">
      <c r="A7263" t="s">
        <v>29</v>
      </c>
      <c r="B7263" t="s">
        <v>94</v>
      </c>
      <c r="C7263" t="s">
        <v>4972</v>
      </c>
      <c r="D7263" t="s">
        <v>541</v>
      </c>
      <c r="E7263">
        <v>830</v>
      </c>
      <c r="F7263" t="s">
        <v>1970</v>
      </c>
      <c r="G7263"/>
      <c r="H7263" s="5">
        <v>42651.888564814813</v>
      </c>
      <c r="I7263" s="5">
        <v>42650.587500000001</v>
      </c>
      <c r="J7263" s="4">
        <f t="shared" si="544"/>
        <v>2016</v>
      </c>
      <c r="K7263" s="4">
        <f t="shared" si="545"/>
        <v>10</v>
      </c>
      <c r="L7263">
        <v>112412</v>
      </c>
      <c r="M7263" s="4">
        <v>1873.5333333333333</v>
      </c>
      <c r="N7263" s="4">
        <v>1555032.6666666667</v>
      </c>
      <c r="O7263">
        <v>1</v>
      </c>
    </row>
    <row r="7264" spans="1:19" s="152" customFormat="1" ht="15">
      <c r="A7264" s="152" t="s">
        <v>29</v>
      </c>
      <c r="B7264" s="152" t="s">
        <v>87</v>
      </c>
      <c r="C7264" s="152" t="s">
        <v>103</v>
      </c>
      <c r="D7264" s="152" t="s">
        <v>11888</v>
      </c>
      <c r="E7264" s="152">
        <v>1</v>
      </c>
      <c r="F7264" s="152" t="s">
        <v>33</v>
      </c>
      <c r="G7264" s="152" t="s">
        <v>97</v>
      </c>
      <c r="H7264" s="153">
        <v>42424.68246527778</v>
      </c>
      <c r="I7264" s="153">
        <v>42424.618750000001</v>
      </c>
      <c r="J7264" s="4">
        <f t="shared" si="544"/>
        <v>2016</v>
      </c>
      <c r="K7264" s="4">
        <f t="shared" si="545"/>
        <v>2</v>
      </c>
      <c r="L7264" s="152">
        <v>5505</v>
      </c>
      <c r="M7264" s="159">
        <v>91.75</v>
      </c>
      <c r="N7264" s="159">
        <v>91.75</v>
      </c>
      <c r="O7264" s="159">
        <v>1</v>
      </c>
      <c r="P7264" s="156"/>
      <c r="Q7264" s="156"/>
      <c r="S7264"/>
    </row>
    <row r="7265" spans="1:15" ht="15">
      <c r="A7265" t="s">
        <v>29</v>
      </c>
      <c r="B7265" t="s">
        <v>94</v>
      </c>
      <c r="C7265" t="s">
        <v>4936</v>
      </c>
      <c r="D7265" t="s">
        <v>11863</v>
      </c>
      <c r="E7265">
        <v>7</v>
      </c>
      <c r="F7265" t="s">
        <v>44</v>
      </c>
      <c r="G7265" t="s">
        <v>22</v>
      </c>
      <c r="H7265" s="5">
        <v>42424.739687499998</v>
      </c>
      <c r="I7265" s="5">
        <v>42424.668055555558</v>
      </c>
      <c r="J7265" s="4">
        <f t="shared" si="544"/>
        <v>2016</v>
      </c>
      <c r="K7265" s="4">
        <f t="shared" si="545"/>
        <v>2</v>
      </c>
      <c r="L7265">
        <v>6189</v>
      </c>
      <c r="M7265" s="4">
        <v>103.15000000000001</v>
      </c>
      <c r="N7265" s="4">
        <v>722.05000000000007</v>
      </c>
      <c r="O7265" s="4">
        <v>1</v>
      </c>
    </row>
    <row r="7266" spans="1:15" ht="15">
      <c r="A7266" t="s">
        <v>29</v>
      </c>
      <c r="B7266" t="s">
        <v>94</v>
      </c>
      <c r="C7266" t="s">
        <v>95</v>
      </c>
      <c r="D7266" t="s">
        <v>2322</v>
      </c>
      <c r="E7266">
        <v>25</v>
      </c>
      <c r="F7266" t="s">
        <v>27</v>
      </c>
      <c r="G7266" t="s">
        <v>22</v>
      </c>
      <c r="H7266" s="5">
        <v>42424.713750000003</v>
      </c>
      <c r="I7266" s="5">
        <v>42424.695833333331</v>
      </c>
      <c r="J7266" s="4">
        <f t="shared" si="544"/>
        <v>2016</v>
      </c>
      <c r="K7266" s="4">
        <f t="shared" si="545"/>
        <v>2</v>
      </c>
      <c r="L7266">
        <v>1548</v>
      </c>
      <c r="M7266" s="4">
        <v>25.800000000000001</v>
      </c>
      <c r="N7266" s="4">
        <v>645</v>
      </c>
      <c r="O7266" s="4">
        <v>1</v>
      </c>
    </row>
    <row r="7267" spans="1:19" s="152" customFormat="1" ht="15">
      <c r="A7267" s="152" t="s">
        <v>29</v>
      </c>
      <c r="B7267" s="152" t="s">
        <v>94</v>
      </c>
      <c r="C7267" s="152" t="s">
        <v>95</v>
      </c>
      <c r="D7267" s="152" t="s">
        <v>11889</v>
      </c>
      <c r="E7267" s="152">
        <v>2</v>
      </c>
      <c r="F7267" s="152" t="s">
        <v>33</v>
      </c>
      <c r="G7267" s="152" t="s">
        <v>22</v>
      </c>
      <c r="H7267" s="153">
        <v>42424.930243055554</v>
      </c>
      <c r="I7267" s="153">
        <v>42424.868750000001</v>
      </c>
      <c r="J7267" s="4">
        <f t="shared" si="544"/>
        <v>2016</v>
      </c>
      <c r="K7267" s="4">
        <f t="shared" si="545"/>
        <v>2</v>
      </c>
      <c r="L7267" s="152">
        <v>5313</v>
      </c>
      <c r="M7267" s="159">
        <v>88.549999999999997</v>
      </c>
      <c r="N7267" s="159">
        <v>177.09999999999999</v>
      </c>
      <c r="O7267" s="159">
        <v>1</v>
      </c>
      <c r="P7267" s="156"/>
      <c r="Q7267" s="156"/>
      <c r="S7267"/>
    </row>
    <row r="7268" spans="1:15" ht="15">
      <c r="A7268" t="s">
        <v>29</v>
      </c>
      <c r="B7268" t="s">
        <v>94</v>
      </c>
      <c r="C7268" t="s">
        <v>156</v>
      </c>
      <c r="D7268" t="s">
        <v>11880</v>
      </c>
      <c r="E7268">
        <v>1</v>
      </c>
      <c r="F7268" t="s">
        <v>33</v>
      </c>
      <c r="G7268" t="s">
        <v>22</v>
      </c>
      <c r="H7268" s="5">
        <v>42425.364907407406</v>
      </c>
      <c r="I7268" s="5">
        <v>42425.313888888886</v>
      </c>
      <c r="J7268" s="4">
        <f t="shared" si="544"/>
        <v>2016</v>
      </c>
      <c r="K7268" s="4">
        <f t="shared" si="545"/>
        <v>2</v>
      </c>
      <c r="L7268">
        <v>4408</v>
      </c>
      <c r="M7268" s="4">
        <v>73.466666666666669</v>
      </c>
      <c r="N7268" s="4">
        <v>73.466666666666669</v>
      </c>
      <c r="O7268" s="4">
        <v>1</v>
      </c>
    </row>
    <row r="7269" spans="1:15" ht="15">
      <c r="A7269" t="s">
        <v>29</v>
      </c>
      <c r="B7269" t="s">
        <v>94</v>
      </c>
      <c r="C7269" t="s">
        <v>4972</v>
      </c>
      <c r="D7269" t="s">
        <v>541</v>
      </c>
      <c r="E7269">
        <v>820</v>
      </c>
      <c r="F7269" t="s">
        <v>1</v>
      </c>
      <c r="G7269" t="s">
        <v>22</v>
      </c>
      <c r="H7269" s="5">
        <v>42675.993043981478</v>
      </c>
      <c r="I7269" s="5">
        <v>42675.893055555556</v>
      </c>
      <c r="J7269" s="4">
        <f t="shared" si="544"/>
        <v>2016</v>
      </c>
      <c r="K7269" s="4">
        <f t="shared" si="545"/>
        <v>11</v>
      </c>
      <c r="L7269">
        <v>8639</v>
      </c>
      <c r="M7269" s="4">
        <v>143.98333333333332</v>
      </c>
      <c r="N7269" s="4">
        <v>118066.33333333333</v>
      </c>
      <c r="O7269">
        <v>1</v>
      </c>
    </row>
    <row r="7270" spans="1:15" ht="15">
      <c r="A7270" t="s">
        <v>29</v>
      </c>
      <c r="B7270" t="s">
        <v>94</v>
      </c>
      <c r="C7270" t="s">
        <v>4972</v>
      </c>
      <c r="D7270" t="s">
        <v>11890</v>
      </c>
      <c r="E7270">
        <v>1</v>
      </c>
      <c r="F7270" t="s">
        <v>21</v>
      </c>
      <c r="G7270"/>
      <c r="H7270" s="5">
        <v>42426.639548611114</v>
      </c>
      <c r="I7270" s="5">
        <v>42426.629861111112</v>
      </c>
      <c r="J7270" s="4">
        <f t="shared" si="544"/>
        <v>2016</v>
      </c>
      <c r="K7270" s="4">
        <f t="shared" si="545"/>
        <v>2</v>
      </c>
      <c r="L7270">
        <v>837</v>
      </c>
      <c r="M7270" s="4">
        <v>13.949999999999999</v>
      </c>
      <c r="N7270" s="4">
        <v>13.949999999999999</v>
      </c>
      <c r="O7270" s="4">
        <v>1</v>
      </c>
    </row>
    <row r="7271" spans="1:15" ht="15">
      <c r="A7271" t="s">
        <v>29</v>
      </c>
      <c r="B7271" t="s">
        <v>94</v>
      </c>
      <c r="C7271" t="s">
        <v>174</v>
      </c>
      <c r="D7271" t="s">
        <v>11891</v>
      </c>
      <c r="E7271">
        <v>5</v>
      </c>
      <c r="F7271" t="s">
        <v>92</v>
      </c>
      <c r="G7271" t="s">
        <v>22</v>
      </c>
      <c r="H7271" s="5">
        <v>42427.500289351854</v>
      </c>
      <c r="I7271" s="5">
        <v>42427.452777777777</v>
      </c>
      <c r="J7271" s="4">
        <f t="shared" si="544"/>
        <v>2016</v>
      </c>
      <c r="K7271" s="4">
        <f t="shared" si="545"/>
        <v>2</v>
      </c>
      <c r="L7271">
        <v>4105</v>
      </c>
      <c r="M7271" s="4">
        <v>68.416666666666671</v>
      </c>
      <c r="N7271" s="4">
        <v>342.08333333333337</v>
      </c>
      <c r="O7271" s="4">
        <v>1</v>
      </c>
    </row>
    <row r="7272" spans="1:15" ht="15">
      <c r="A7272" t="s">
        <v>29</v>
      </c>
      <c r="B7272" t="s">
        <v>30</v>
      </c>
      <c r="C7272" t="s">
        <v>83</v>
      </c>
      <c r="D7272" t="s">
        <v>11892</v>
      </c>
      <c r="E7272">
        <v>37</v>
      </c>
      <c r="F7272" t="s">
        <v>85</v>
      </c>
      <c r="G7272" t="s">
        <v>22</v>
      </c>
      <c r="H7272" s="5">
        <v>42427.816574074073</v>
      </c>
      <c r="I7272" s="5">
        <v>42427.772916666669</v>
      </c>
      <c r="J7272" s="4">
        <f t="shared" si="544"/>
        <v>2016</v>
      </c>
      <c r="K7272" s="4">
        <f t="shared" si="545"/>
        <v>2</v>
      </c>
      <c r="L7272">
        <v>3772</v>
      </c>
      <c r="M7272" s="4">
        <v>62.866666666666667</v>
      </c>
      <c r="N7272" s="4">
        <v>2326.0666666666666</v>
      </c>
      <c r="O7272" s="4">
        <v>1</v>
      </c>
    </row>
    <row r="7273" spans="1:15" ht="15">
      <c r="A7273" t="s">
        <v>29</v>
      </c>
      <c r="B7273" t="s">
        <v>30</v>
      </c>
      <c r="C7273" t="s">
        <v>83</v>
      </c>
      <c r="D7273" t="s">
        <v>11893</v>
      </c>
      <c r="E7273">
        <v>1</v>
      </c>
      <c r="F7273" t="s">
        <v>92</v>
      </c>
      <c r="G7273" t="s">
        <v>22</v>
      </c>
      <c r="H7273" s="5">
        <v>42427.882025462961</v>
      </c>
      <c r="I7273" s="5">
        <v>42427.854861111111</v>
      </c>
      <c r="J7273" s="4">
        <f t="shared" si="544"/>
        <v>2016</v>
      </c>
      <c r="K7273" s="4">
        <f t="shared" si="545"/>
        <v>2</v>
      </c>
      <c r="L7273">
        <v>2347</v>
      </c>
      <c r="M7273" s="4">
        <v>39.116666666666667</v>
      </c>
      <c r="N7273" s="4">
        <v>39.116666666666667</v>
      </c>
      <c r="O7273" s="4">
        <v>1</v>
      </c>
    </row>
    <row r="7274" spans="1:15" ht="15">
      <c r="A7274" t="s">
        <v>29</v>
      </c>
      <c r="B7274" t="s">
        <v>87</v>
      </c>
      <c r="C7274" t="s">
        <v>197</v>
      </c>
      <c r="D7274" t="s">
        <v>5469</v>
      </c>
      <c r="E7274">
        <v>12</v>
      </c>
      <c r="F7274" t="s">
        <v>92</v>
      </c>
      <c r="G7274" t="s">
        <v>22</v>
      </c>
      <c r="H7274" s="5">
        <v>42429.370428240742</v>
      </c>
      <c r="I7274" s="5">
        <v>42429.34652777778</v>
      </c>
      <c r="J7274" s="4">
        <f t="shared" si="544"/>
        <v>2016</v>
      </c>
      <c r="K7274" s="4">
        <f t="shared" si="545"/>
        <v>2</v>
      </c>
      <c r="L7274">
        <v>2065</v>
      </c>
      <c r="M7274" s="4">
        <v>34.416666666666664</v>
      </c>
      <c r="N7274" s="4">
        <v>413</v>
      </c>
      <c r="O7274" s="4">
        <v>1</v>
      </c>
    </row>
    <row r="7275" spans="1:15" ht="15">
      <c r="A7275" t="s">
        <v>29</v>
      </c>
      <c r="B7275" t="s">
        <v>94</v>
      </c>
      <c r="C7275" t="s">
        <v>95</v>
      </c>
      <c r="D7275" t="s">
        <v>11894</v>
      </c>
      <c r="E7275">
        <v>1</v>
      </c>
      <c r="F7275" t="s">
        <v>92</v>
      </c>
      <c r="G7275" t="s">
        <v>22</v>
      </c>
      <c r="H7275" s="5">
        <v>42429.527685185189</v>
      </c>
      <c r="I7275" s="5">
        <v>42429.496527777781</v>
      </c>
      <c r="J7275" s="4">
        <f t="shared" si="544"/>
        <v>2016</v>
      </c>
      <c r="K7275" s="4">
        <f t="shared" si="545"/>
        <v>2</v>
      </c>
      <c r="L7275">
        <v>2692</v>
      </c>
      <c r="M7275" s="4">
        <v>44.866666666666667</v>
      </c>
      <c r="N7275" s="4">
        <v>44.866666666666667</v>
      </c>
      <c r="O7275" s="4">
        <v>1</v>
      </c>
    </row>
    <row r="7276" spans="1:15" ht="15">
      <c r="A7276" t="s">
        <v>29</v>
      </c>
      <c r="B7276" t="s">
        <v>30</v>
      </c>
      <c r="C7276" t="s">
        <v>83</v>
      </c>
      <c r="D7276" t="s">
        <v>408</v>
      </c>
      <c r="E7276">
        <v>5</v>
      </c>
      <c r="F7276" t="s">
        <v>92</v>
      </c>
      <c r="G7276" t="s">
        <v>22</v>
      </c>
      <c r="H7276" s="5">
        <v>42430.42633101852</v>
      </c>
      <c r="I7276" s="5">
        <v>42430.376388888886</v>
      </c>
      <c r="J7276" s="4">
        <f t="shared" si="544"/>
        <v>2016</v>
      </c>
      <c r="K7276" s="4">
        <f t="shared" si="545"/>
        <v>3</v>
      </c>
      <c r="L7276">
        <v>4315</v>
      </c>
      <c r="M7276" s="4">
        <v>71.916666666666671</v>
      </c>
      <c r="N7276" s="4">
        <v>359.58333333333337</v>
      </c>
      <c r="O7276" s="4">
        <v>1</v>
      </c>
    </row>
    <row r="7277" spans="1:15" ht="15">
      <c r="A7277" t="s">
        <v>29</v>
      </c>
      <c r="B7277" t="s">
        <v>87</v>
      </c>
      <c r="C7277" t="s">
        <v>197</v>
      </c>
      <c r="D7277" t="s">
        <v>11895</v>
      </c>
      <c r="E7277">
        <v>1</v>
      </c>
      <c r="F7277" t="s">
        <v>472</v>
      </c>
      <c r="G7277" t="s">
        <v>22</v>
      </c>
      <c r="H7277" s="5">
        <v>42432.32644675926</v>
      </c>
      <c r="I7277" s="5">
        <v>42432.270833333336</v>
      </c>
      <c r="J7277" s="4">
        <f t="shared" si="544"/>
        <v>2016</v>
      </c>
      <c r="K7277" s="4">
        <f t="shared" si="545"/>
        <v>3</v>
      </c>
      <c r="L7277">
        <v>4805</v>
      </c>
      <c r="M7277" s="4">
        <v>80.083333333333329</v>
      </c>
      <c r="N7277" s="4">
        <v>80.083333333333329</v>
      </c>
      <c r="O7277" s="4">
        <v>1</v>
      </c>
    </row>
    <row r="7278" spans="1:19" s="152" customFormat="1" ht="15">
      <c r="A7278" s="152" t="s">
        <v>29</v>
      </c>
      <c r="B7278" s="152" t="s">
        <v>87</v>
      </c>
      <c r="C7278" s="152" t="s">
        <v>103</v>
      </c>
      <c r="D7278" s="152" t="s">
        <v>1820</v>
      </c>
      <c r="E7278" s="152">
        <v>83</v>
      </c>
      <c r="F7278" s="152" t="s">
        <v>33</v>
      </c>
      <c r="G7278" s="152" t="s">
        <v>22</v>
      </c>
      <c r="H7278" s="153">
        <v>42432.389247685183</v>
      </c>
      <c r="I7278" s="153">
        <v>42432.343055555553</v>
      </c>
      <c r="J7278" s="4">
        <f t="shared" si="544"/>
        <v>2016</v>
      </c>
      <c r="K7278" s="4">
        <f t="shared" si="545"/>
        <v>3</v>
      </c>
      <c r="L7278" s="152">
        <v>3991</v>
      </c>
      <c r="M7278" s="159">
        <v>66.516666666666666</v>
      </c>
      <c r="N7278" s="159">
        <v>5520.8833333333332</v>
      </c>
      <c r="O7278" s="159">
        <v>1</v>
      </c>
      <c r="P7278" s="156"/>
      <c r="Q7278" s="156"/>
      <c r="S7278"/>
    </row>
    <row r="7279" spans="1:15" ht="15">
      <c r="A7279" t="s">
        <v>29</v>
      </c>
      <c r="B7279" t="s">
        <v>30</v>
      </c>
      <c r="C7279" t="s">
        <v>83</v>
      </c>
      <c r="D7279" t="s">
        <v>2150</v>
      </c>
      <c r="E7279">
        <v>1</v>
      </c>
      <c r="F7279" t="s">
        <v>85</v>
      </c>
      <c r="G7279" t="s">
        <v>22</v>
      </c>
      <c r="H7279" s="5">
        <v>42433.403090277781</v>
      </c>
      <c r="I7279" s="5">
        <v>42433.310416666667</v>
      </c>
      <c r="J7279" s="4">
        <f t="shared" si="544"/>
        <v>2016</v>
      </c>
      <c r="K7279" s="4">
        <f t="shared" si="545"/>
        <v>3</v>
      </c>
      <c r="L7279">
        <v>8007</v>
      </c>
      <c r="M7279" s="4">
        <v>133.44999999999999</v>
      </c>
      <c r="N7279" s="4">
        <v>133.44999999999999</v>
      </c>
      <c r="O7279" s="4">
        <v>1</v>
      </c>
    </row>
    <row r="7280" spans="1:15" ht="15">
      <c r="A7280" t="s">
        <v>29</v>
      </c>
      <c r="B7280" t="s">
        <v>94</v>
      </c>
      <c r="C7280" t="s">
        <v>4972</v>
      </c>
      <c r="D7280" t="s">
        <v>11896</v>
      </c>
      <c r="E7280">
        <v>1</v>
      </c>
      <c r="F7280" t="s">
        <v>21</v>
      </c>
      <c r="G7280"/>
      <c r="H7280" s="5">
        <v>42436.460069444445</v>
      </c>
      <c r="I7280" s="5">
        <v>42436.436111111114</v>
      </c>
      <c r="J7280" s="4">
        <f t="shared" si="544"/>
        <v>2016</v>
      </c>
      <c r="K7280" s="4">
        <f t="shared" si="545"/>
        <v>3</v>
      </c>
      <c r="L7280">
        <v>2070</v>
      </c>
      <c r="M7280" s="4">
        <v>34.5</v>
      </c>
      <c r="N7280" s="4">
        <v>34.5</v>
      </c>
      <c r="O7280" s="4">
        <v>1</v>
      </c>
    </row>
    <row r="7281" spans="1:15" ht="15">
      <c r="A7281" t="s">
        <v>29</v>
      </c>
      <c r="B7281" t="s">
        <v>94</v>
      </c>
      <c r="C7281" t="s">
        <v>4972</v>
      </c>
      <c r="D7281" t="s">
        <v>11897</v>
      </c>
      <c r="E7281">
        <v>1</v>
      </c>
      <c r="F7281" t="s">
        <v>21</v>
      </c>
      <c r="G7281"/>
      <c r="H7281" s="5">
        <v>42436.561828703707</v>
      </c>
      <c r="I7281" s="5">
        <v>42436.515972222223</v>
      </c>
      <c r="J7281" s="4">
        <f t="shared" si="544"/>
        <v>2016</v>
      </c>
      <c r="K7281" s="4">
        <f t="shared" si="545"/>
        <v>3</v>
      </c>
      <c r="L7281">
        <v>3962</v>
      </c>
      <c r="M7281" s="4">
        <v>66.033333333333331</v>
      </c>
      <c r="N7281" s="4">
        <v>66.033333333333331</v>
      </c>
      <c r="O7281" s="4">
        <v>1</v>
      </c>
    </row>
    <row r="7282" spans="1:15" ht="15">
      <c r="A7282" t="s">
        <v>29</v>
      </c>
      <c r="B7282" t="s">
        <v>87</v>
      </c>
      <c r="C7282" t="s">
        <v>197</v>
      </c>
      <c r="D7282" t="s">
        <v>2971</v>
      </c>
      <c r="E7282">
        <v>19</v>
      </c>
      <c r="F7282" t="s">
        <v>33</v>
      </c>
      <c r="G7282" t="s">
        <v>22</v>
      </c>
      <c r="H7282" s="5">
        <v>42439.748252314814</v>
      </c>
      <c r="I7282" s="5">
        <v>42439.695138888892</v>
      </c>
      <c r="J7282" s="4">
        <f t="shared" si="544"/>
        <v>2016</v>
      </c>
      <c r="K7282" s="4">
        <f t="shared" si="545"/>
        <v>3</v>
      </c>
      <c r="L7282">
        <v>4589</v>
      </c>
      <c r="M7282" s="4">
        <v>76.483333333333334</v>
      </c>
      <c r="N7282" s="4">
        <v>1453.1833333333334</v>
      </c>
      <c r="O7282" s="4">
        <v>1</v>
      </c>
    </row>
    <row r="7283" spans="1:15" ht="15">
      <c r="A7283" t="s">
        <v>29</v>
      </c>
      <c r="B7283" t="s">
        <v>94</v>
      </c>
      <c r="C7283" t="s">
        <v>4936</v>
      </c>
      <c r="D7283" t="s">
        <v>551</v>
      </c>
      <c r="E7283">
        <v>47</v>
      </c>
      <c r="F7283" t="s">
        <v>92</v>
      </c>
      <c r="G7283" t="s">
        <v>22</v>
      </c>
      <c r="H7283" s="5">
        <v>42442.449791666666</v>
      </c>
      <c r="I7283" s="5">
        <v>42442.409722222219</v>
      </c>
      <c r="J7283" s="4">
        <f t="shared" si="544"/>
        <v>2016</v>
      </c>
      <c r="K7283" s="4">
        <f t="shared" si="545"/>
        <v>3</v>
      </c>
      <c r="L7283">
        <v>3462</v>
      </c>
      <c r="M7283" s="4">
        <v>57.700000000000003</v>
      </c>
      <c r="N7283" s="4">
        <v>2711.9000000000001</v>
      </c>
      <c r="O7283" s="4">
        <v>1</v>
      </c>
    </row>
    <row r="7284" spans="1:15" ht="15">
      <c r="A7284" t="s">
        <v>29</v>
      </c>
      <c r="B7284" t="s">
        <v>87</v>
      </c>
      <c r="C7284" t="s">
        <v>103</v>
      </c>
      <c r="D7284" t="s">
        <v>3099</v>
      </c>
      <c r="E7284">
        <v>8</v>
      </c>
      <c r="F7284" t="s">
        <v>27</v>
      </c>
      <c r="G7284" t="s">
        <v>22</v>
      </c>
      <c r="H7284" s="5">
        <v>42443.430555555555</v>
      </c>
      <c r="I7284" s="5">
        <v>42443.397916666669</v>
      </c>
      <c r="J7284" s="4">
        <f t="shared" si="544"/>
        <v>2016</v>
      </c>
      <c r="K7284" s="4">
        <f t="shared" si="545"/>
        <v>3</v>
      </c>
      <c r="L7284">
        <v>2820</v>
      </c>
      <c r="M7284" s="4">
        <v>47</v>
      </c>
      <c r="N7284" s="4">
        <v>376</v>
      </c>
      <c r="O7284" s="4">
        <v>1</v>
      </c>
    </row>
    <row r="7285" spans="1:15" ht="15">
      <c r="A7285" t="s">
        <v>29</v>
      </c>
      <c r="B7285" t="s">
        <v>87</v>
      </c>
      <c r="C7285" t="s">
        <v>103</v>
      </c>
      <c r="D7285" t="s">
        <v>4928</v>
      </c>
      <c r="E7285">
        <v>46</v>
      </c>
      <c r="F7285" t="s">
        <v>92</v>
      </c>
      <c r="G7285" t="s">
        <v>22</v>
      </c>
      <c r="H7285" s="5">
        <v>42449.427175925928</v>
      </c>
      <c r="I7285" s="5">
        <v>42449.386111111111</v>
      </c>
      <c r="J7285" s="4">
        <f t="shared" si="544"/>
        <v>2016</v>
      </c>
      <c r="K7285" s="4">
        <f t="shared" si="545"/>
        <v>3</v>
      </c>
      <c r="L7285">
        <v>3548</v>
      </c>
      <c r="M7285" s="4">
        <v>59.133333333333333</v>
      </c>
      <c r="N7285" s="4">
        <v>2720.1333333333332</v>
      </c>
      <c r="O7285" s="4">
        <v>1</v>
      </c>
    </row>
    <row r="7286" spans="1:15" ht="15">
      <c r="A7286" t="s">
        <v>29</v>
      </c>
      <c r="B7286" t="s">
        <v>30</v>
      </c>
      <c r="C7286" t="s">
        <v>83</v>
      </c>
      <c r="D7286" t="s">
        <v>11898</v>
      </c>
      <c r="E7286">
        <v>2</v>
      </c>
      <c r="F7286" t="s">
        <v>92</v>
      </c>
      <c r="G7286" t="s">
        <v>22</v>
      </c>
      <c r="H7286" s="5">
        <v>42450.682638888888</v>
      </c>
      <c r="I7286" s="5">
        <v>42450.662499999999</v>
      </c>
      <c r="J7286" s="4">
        <f t="shared" si="544"/>
        <v>2016</v>
      </c>
      <c r="K7286" s="4">
        <f t="shared" si="545"/>
        <v>3</v>
      </c>
      <c r="L7286">
        <v>1740</v>
      </c>
      <c r="M7286" s="4">
        <v>29</v>
      </c>
      <c r="N7286" s="4">
        <v>58</v>
      </c>
      <c r="O7286" s="4">
        <v>1</v>
      </c>
    </row>
    <row r="7287" spans="1:17" s="106" customFormat="1" ht="15">
      <c r="A7287" s="106" t="s">
        <v>29</v>
      </c>
      <c r="B7287" s="106" t="s">
        <v>94</v>
      </c>
      <c r="C7287" s="106" t="s">
        <v>95</v>
      </c>
      <c r="D7287" s="106" t="s">
        <v>11899</v>
      </c>
      <c r="E7287" s="106">
        <v>1</v>
      </c>
      <c r="F7287" s="106" t="s">
        <v>33</v>
      </c>
      <c r="G7287" s="106" t="s">
        <v>22</v>
      </c>
      <c r="H7287" s="107">
        <v>42450.760370370372</v>
      </c>
      <c r="I7287" s="107">
        <v>42450.695138888892</v>
      </c>
      <c r="J7287" s="4">
        <f t="shared" si="544"/>
        <v>2016</v>
      </c>
      <c r="K7287" s="4">
        <f t="shared" si="545"/>
        <v>3</v>
      </c>
      <c r="L7287" s="106">
        <v>5636</v>
      </c>
      <c r="M7287" s="184">
        <v>93.933333333333337</v>
      </c>
      <c r="N7287" s="184">
        <v>93.933333333333337</v>
      </c>
      <c r="O7287" s="184">
        <v>1</v>
      </c>
      <c r="P7287" s="110"/>
      <c r="Q7287" s="110"/>
    </row>
    <row r="7288" spans="1:15" ht="15">
      <c r="A7288" t="s">
        <v>29</v>
      </c>
      <c r="B7288" t="s">
        <v>94</v>
      </c>
      <c r="C7288" t="s">
        <v>95</v>
      </c>
      <c r="D7288" t="s">
        <v>11251</v>
      </c>
      <c r="E7288">
        <v>19</v>
      </c>
      <c r="F7288" t="s">
        <v>92</v>
      </c>
      <c r="G7288" t="s">
        <v>22</v>
      </c>
      <c r="H7288" s="5">
        <v>42452.434618055559</v>
      </c>
      <c r="I7288" s="5">
        <v>42452.38958333333</v>
      </c>
      <c r="J7288" s="4">
        <f t="shared" si="544"/>
        <v>2016</v>
      </c>
      <c r="K7288" s="4">
        <f t="shared" si="545"/>
        <v>3</v>
      </c>
      <c r="L7288">
        <v>3891</v>
      </c>
      <c r="M7288" s="4">
        <v>64.849999999999994</v>
      </c>
      <c r="N7288" s="4">
        <v>1232.1499999999999</v>
      </c>
      <c r="O7288" s="4">
        <v>1</v>
      </c>
    </row>
    <row r="7289" spans="1:19" s="152" customFormat="1" ht="15">
      <c r="A7289" s="152" t="s">
        <v>29</v>
      </c>
      <c r="B7289" s="152" t="s">
        <v>87</v>
      </c>
      <c r="C7289" s="152" t="s">
        <v>197</v>
      </c>
      <c r="D7289" s="152" t="s">
        <v>11122</v>
      </c>
      <c r="E7289" s="152">
        <v>1</v>
      </c>
      <c r="F7289" s="152" t="s">
        <v>33</v>
      </c>
      <c r="G7289" s="152" t="s">
        <v>97</v>
      </c>
      <c r="H7289" s="153">
        <v>42452.632314814815</v>
      </c>
      <c r="I7289" s="153">
        <v>42452.554861111108</v>
      </c>
      <c r="J7289" s="4">
        <f t="shared" si="544"/>
        <v>2016</v>
      </c>
      <c r="K7289" s="4">
        <f t="shared" si="545"/>
        <v>3</v>
      </c>
      <c r="L7289" s="152">
        <v>6692</v>
      </c>
      <c r="M7289" s="159">
        <v>111.53333333333333</v>
      </c>
      <c r="N7289" s="159">
        <v>111.53333333333333</v>
      </c>
      <c r="O7289" s="159">
        <v>1</v>
      </c>
      <c r="P7289" s="156"/>
      <c r="Q7289" s="156"/>
      <c r="S7289"/>
    </row>
    <row r="7290" spans="1:15" ht="15">
      <c r="A7290" t="s">
        <v>29</v>
      </c>
      <c r="B7290" t="s">
        <v>94</v>
      </c>
      <c r="C7290" t="s">
        <v>4972</v>
      </c>
      <c r="D7290" t="s">
        <v>11900</v>
      </c>
      <c r="E7290">
        <v>2</v>
      </c>
      <c r="F7290" t="s">
        <v>33</v>
      </c>
      <c r="G7290" t="s">
        <v>22</v>
      </c>
      <c r="H7290" s="5">
        <v>42454.375069444446</v>
      </c>
      <c r="I7290" s="5">
        <v>42454.316666666666</v>
      </c>
      <c r="J7290" s="4">
        <f t="shared" si="544"/>
        <v>2016</v>
      </c>
      <c r="K7290" s="4">
        <f t="shared" si="545"/>
        <v>3</v>
      </c>
      <c r="L7290">
        <v>5046</v>
      </c>
      <c r="M7290" s="4">
        <v>84.099999999999994</v>
      </c>
      <c r="N7290" s="4">
        <v>168.19999999999999</v>
      </c>
      <c r="O7290" s="4">
        <v>1</v>
      </c>
    </row>
    <row r="7291" spans="1:15" ht="15">
      <c r="A7291" t="s">
        <v>29</v>
      </c>
      <c r="B7291" t="s">
        <v>94</v>
      </c>
      <c r="C7291" t="s">
        <v>4972</v>
      </c>
      <c r="D7291" t="s">
        <v>3031</v>
      </c>
      <c r="E7291">
        <v>7</v>
      </c>
      <c r="F7291" t="s">
        <v>92</v>
      </c>
      <c r="G7291" t="s">
        <v>22</v>
      </c>
      <c r="H7291" s="5">
        <v>42458.444456018522</v>
      </c>
      <c r="I7291" s="5">
        <v>42458.383333333331</v>
      </c>
      <c r="J7291" s="4">
        <f t="shared" si="544"/>
        <v>2016</v>
      </c>
      <c r="K7291" s="4">
        <f t="shared" si="545"/>
        <v>3</v>
      </c>
      <c r="L7291">
        <v>5281</v>
      </c>
      <c r="M7291" s="4">
        <v>88.016666666666666</v>
      </c>
      <c r="N7291" s="4">
        <v>616.11666666666667</v>
      </c>
      <c r="O7291" s="4">
        <v>1</v>
      </c>
    </row>
    <row r="7292" spans="1:15" ht="15">
      <c r="A7292" t="s">
        <v>29</v>
      </c>
      <c r="B7292" t="s">
        <v>94</v>
      </c>
      <c r="C7292" t="s">
        <v>95</v>
      </c>
      <c r="D7292" t="s">
        <v>388</v>
      </c>
      <c r="E7292">
        <v>14</v>
      </c>
      <c r="F7292" t="s">
        <v>27</v>
      </c>
      <c r="G7292" t="s">
        <v>22</v>
      </c>
      <c r="H7292" s="5">
        <v>42459.426516203705</v>
      </c>
      <c r="I7292" s="5">
        <v>42459.356249999997</v>
      </c>
      <c r="J7292" s="4">
        <f t="shared" si="544"/>
        <v>2016</v>
      </c>
      <c r="K7292" s="4">
        <f t="shared" si="545"/>
        <v>3</v>
      </c>
      <c r="L7292">
        <v>6071</v>
      </c>
      <c r="M7292" s="4">
        <v>101.18333333333334</v>
      </c>
      <c r="N7292" s="4">
        <v>1416.5666666666666</v>
      </c>
      <c r="O7292" s="4">
        <v>1</v>
      </c>
    </row>
    <row r="7293" spans="1:15" ht="15">
      <c r="A7293" t="s">
        <v>29</v>
      </c>
      <c r="B7293" t="s">
        <v>87</v>
      </c>
      <c r="C7293" t="s">
        <v>197</v>
      </c>
      <c r="D7293" t="s">
        <v>11901</v>
      </c>
      <c r="E7293">
        <v>67</v>
      </c>
      <c r="F7293" t="s">
        <v>27</v>
      </c>
      <c r="G7293" t="s">
        <v>22</v>
      </c>
      <c r="H7293" s="5">
        <v>42461.913900462961</v>
      </c>
      <c r="I7293" s="5">
        <v>42461.804166666669</v>
      </c>
      <c r="J7293" s="4">
        <f t="shared" si="544"/>
        <v>2016</v>
      </c>
      <c r="K7293" s="4">
        <f t="shared" si="545"/>
        <v>4</v>
      </c>
      <c r="L7293">
        <v>9481</v>
      </c>
      <c r="M7293" s="3">
        <v>158.01666666666668</v>
      </c>
      <c r="N7293" s="3">
        <v>10587.116666666667</v>
      </c>
      <c r="O7293">
        <v>1</v>
      </c>
    </row>
    <row r="7294" spans="1:15" ht="15">
      <c r="A7294" t="s">
        <v>29</v>
      </c>
      <c r="B7294" t="s">
        <v>94</v>
      </c>
      <c r="C7294" t="s">
        <v>4972</v>
      </c>
      <c r="D7294" t="s">
        <v>3663</v>
      </c>
      <c r="E7294">
        <v>34</v>
      </c>
      <c r="F7294" t="s">
        <v>33</v>
      </c>
      <c r="G7294" t="s">
        <v>22</v>
      </c>
      <c r="H7294" s="5">
        <v>42462.36922453704</v>
      </c>
      <c r="I7294" s="5">
        <v>42462.326388888891</v>
      </c>
      <c r="J7294" s="4">
        <f t="shared" si="544"/>
        <v>2016</v>
      </c>
      <c r="K7294" s="4">
        <f t="shared" si="545"/>
        <v>4</v>
      </c>
      <c r="L7294">
        <v>3701</v>
      </c>
      <c r="M7294" s="3">
        <v>61.68333333333333</v>
      </c>
      <c r="N7294" s="3">
        <v>2097.2333333333331</v>
      </c>
      <c r="O7294">
        <v>1</v>
      </c>
    </row>
    <row r="7295" spans="1:19" s="123" customFormat="1" ht="15">
      <c r="A7295" s="123" t="s">
        <v>29</v>
      </c>
      <c r="B7295" s="123" t="s">
        <v>94</v>
      </c>
      <c r="C7295" s="123" t="s">
        <v>95</v>
      </c>
      <c r="D7295" s="123" t="s">
        <v>4463</v>
      </c>
      <c r="E7295" s="123">
        <v>6</v>
      </c>
      <c r="F7295" s="123" t="s">
        <v>92</v>
      </c>
      <c r="G7295" s="123" t="s">
        <v>22</v>
      </c>
      <c r="H7295" s="124">
        <v>42465.4375</v>
      </c>
      <c r="I7295" s="124">
        <v>42465.40625</v>
      </c>
      <c r="J7295" s="4">
        <f t="shared" si="544"/>
        <v>2016</v>
      </c>
      <c r="K7295" s="4">
        <f t="shared" si="545"/>
        <v>4</v>
      </c>
      <c r="L7295" s="123">
        <v>2700</v>
      </c>
      <c r="M7295" s="165">
        <v>45</v>
      </c>
      <c r="N7295" s="165">
        <v>270</v>
      </c>
      <c r="O7295" s="123">
        <v>1</v>
      </c>
      <c r="P7295" s="127"/>
      <c r="Q7295" s="127"/>
      <c r="S7295"/>
    </row>
    <row r="7296" spans="1:15" ht="15">
      <c r="A7296" t="s">
        <v>29</v>
      </c>
      <c r="B7296" t="s">
        <v>94</v>
      </c>
      <c r="C7296" t="s">
        <v>95</v>
      </c>
      <c r="D7296" t="s">
        <v>11251</v>
      </c>
      <c r="E7296">
        <v>19</v>
      </c>
      <c r="F7296" t="s">
        <v>92</v>
      </c>
      <c r="G7296" t="s">
        <v>22</v>
      </c>
      <c r="H7296" s="5">
        <v>42466.429131944446</v>
      </c>
      <c r="I7296" s="5">
        <v>42466.405555555553</v>
      </c>
      <c r="J7296" s="4">
        <f t="shared" si="544"/>
        <v>2016</v>
      </c>
      <c r="K7296" s="4">
        <f t="shared" si="545"/>
        <v>4</v>
      </c>
      <c r="L7296">
        <v>2037</v>
      </c>
      <c r="M7296" s="3">
        <v>33.950000000000003</v>
      </c>
      <c r="N7296" s="3">
        <v>645.05000000000007</v>
      </c>
      <c r="O7296">
        <v>1</v>
      </c>
    </row>
    <row r="7297" spans="1:15" ht="15">
      <c r="A7297" t="s">
        <v>29</v>
      </c>
      <c r="B7297" t="s">
        <v>30</v>
      </c>
      <c r="C7297" t="s">
        <v>171</v>
      </c>
      <c r="D7297" t="s">
        <v>11902</v>
      </c>
      <c r="E7297">
        <v>21</v>
      </c>
      <c r="F7297" t="s">
        <v>125</v>
      </c>
      <c r="G7297" t="s">
        <v>97</v>
      </c>
      <c r="H7297" s="5">
        <v>42471.750300925924</v>
      </c>
      <c r="I7297" s="5">
        <v>42471.666666666664</v>
      </c>
      <c r="J7297" s="4">
        <f t="shared" si="544"/>
        <v>2016</v>
      </c>
      <c r="K7297" s="4">
        <f t="shared" si="545"/>
        <v>4</v>
      </c>
      <c r="L7297">
        <v>7226</v>
      </c>
      <c r="M7297" s="3">
        <v>120.43333333333334</v>
      </c>
      <c r="N7297" s="3">
        <v>2529.0999999999999</v>
      </c>
      <c r="O7297">
        <v>1</v>
      </c>
    </row>
    <row r="7298" spans="1:15" ht="15">
      <c r="A7298" t="s">
        <v>29</v>
      </c>
      <c r="B7298" t="s">
        <v>94</v>
      </c>
      <c r="C7298" t="s">
        <v>156</v>
      </c>
      <c r="D7298" t="s">
        <v>11903</v>
      </c>
      <c r="E7298">
        <v>1</v>
      </c>
      <c r="F7298" t="s">
        <v>92</v>
      </c>
      <c r="G7298" t="s">
        <v>22</v>
      </c>
      <c r="H7298" s="5">
        <v>42473.419363425928</v>
      </c>
      <c r="I7298" s="5">
        <v>42473.388888888891</v>
      </c>
      <c r="J7298" s="4">
        <f t="shared" si="544"/>
        <v>2016</v>
      </c>
      <c r="K7298" s="4">
        <f t="shared" si="545"/>
        <v>4</v>
      </c>
      <c r="L7298">
        <v>2633</v>
      </c>
      <c r="M7298" s="3">
        <v>43.883333333333333</v>
      </c>
      <c r="N7298" s="3">
        <v>43.883333333333333</v>
      </c>
      <c r="O7298">
        <v>1</v>
      </c>
    </row>
    <row r="7299" spans="1:15" ht="15">
      <c r="A7299" t="s">
        <v>29</v>
      </c>
      <c r="B7299" t="s">
        <v>94</v>
      </c>
      <c r="C7299" t="s">
        <v>4972</v>
      </c>
      <c r="D7299" t="s">
        <v>11904</v>
      </c>
      <c r="E7299">
        <v>1</v>
      </c>
      <c r="F7299" t="s">
        <v>33</v>
      </c>
      <c r="G7299" t="s">
        <v>22</v>
      </c>
      <c r="H7299" s="5">
        <v>42474.450150462966</v>
      </c>
      <c r="I7299" s="5">
        <v>42474.404861111114</v>
      </c>
      <c r="J7299" s="4">
        <f t="shared" si="546" ref="J7299:J7362">YEAR(I7299)</f>
        <v>2016</v>
      </c>
      <c r="K7299" s="4">
        <f t="shared" si="547" ref="K7299:K7362">MONTH(I7299)</f>
        <v>4</v>
      </c>
      <c r="L7299">
        <v>3913</v>
      </c>
      <c r="M7299" s="3">
        <v>65.216666666666669</v>
      </c>
      <c r="N7299" s="3">
        <v>65.216666666666669</v>
      </c>
      <c r="O7299">
        <v>1</v>
      </c>
    </row>
    <row r="7300" spans="1:15" ht="15">
      <c r="A7300" t="s">
        <v>29</v>
      </c>
      <c r="B7300" t="s">
        <v>94</v>
      </c>
      <c r="C7300" t="s">
        <v>4972</v>
      </c>
      <c r="D7300" t="s">
        <v>11905</v>
      </c>
      <c r="E7300">
        <v>2</v>
      </c>
      <c r="F7300" t="s">
        <v>33</v>
      </c>
      <c r="G7300" t="s">
        <v>22</v>
      </c>
      <c r="H7300" s="5">
        <v>42475.247743055559</v>
      </c>
      <c r="I7300" s="5">
        <v>42475.101388888892</v>
      </c>
      <c r="J7300" s="4">
        <f t="shared" si="546"/>
        <v>2016</v>
      </c>
      <c r="K7300" s="4">
        <f t="shared" si="547"/>
        <v>4</v>
      </c>
      <c r="L7300">
        <v>12645</v>
      </c>
      <c r="M7300" s="3">
        <v>210.75</v>
      </c>
      <c r="N7300" s="3">
        <v>421.5</v>
      </c>
      <c r="O7300">
        <v>1</v>
      </c>
    </row>
    <row r="7301" spans="1:15" ht="15">
      <c r="A7301" t="s">
        <v>29</v>
      </c>
      <c r="B7301" t="s">
        <v>94</v>
      </c>
      <c r="C7301" t="s">
        <v>186</v>
      </c>
      <c r="D7301" t="s">
        <v>1228</v>
      </c>
      <c r="E7301">
        <v>19</v>
      </c>
      <c r="F7301" t="s">
        <v>92</v>
      </c>
      <c r="G7301" t="s">
        <v>22</v>
      </c>
      <c r="H7301" s="5">
        <v>42475.700173611112</v>
      </c>
      <c r="I7301" s="5">
        <v>42475.678472222222</v>
      </c>
      <c r="J7301" s="4">
        <f t="shared" si="546"/>
        <v>2016</v>
      </c>
      <c r="K7301" s="4">
        <f t="shared" si="547"/>
        <v>4</v>
      </c>
      <c r="L7301">
        <v>1875</v>
      </c>
      <c r="M7301" s="3">
        <v>31.25</v>
      </c>
      <c r="N7301" s="3">
        <v>593.75</v>
      </c>
      <c r="O7301">
        <v>1</v>
      </c>
    </row>
    <row r="7302" spans="1:15" ht="15">
      <c r="A7302" t="s">
        <v>29</v>
      </c>
      <c r="B7302" t="s">
        <v>87</v>
      </c>
      <c r="C7302" t="s">
        <v>103</v>
      </c>
      <c r="D7302" t="s">
        <v>2078</v>
      </c>
      <c r="E7302">
        <v>7</v>
      </c>
      <c r="F7302" t="s">
        <v>33</v>
      </c>
      <c r="G7302" t="s">
        <v>22</v>
      </c>
      <c r="H7302" s="5">
        <v>42476.343923611108</v>
      </c>
      <c r="I7302" s="5">
        <v>42476.31527777778</v>
      </c>
      <c r="J7302" s="4">
        <f t="shared" si="546"/>
        <v>2016</v>
      </c>
      <c r="K7302" s="4">
        <f t="shared" si="547"/>
        <v>4</v>
      </c>
      <c r="L7302">
        <v>2475</v>
      </c>
      <c r="M7302" s="3">
        <v>41.25</v>
      </c>
      <c r="N7302" s="3">
        <v>288.75</v>
      </c>
      <c r="O7302">
        <v>1</v>
      </c>
    </row>
    <row r="7303" spans="1:15" ht="15">
      <c r="A7303" t="s">
        <v>29</v>
      </c>
      <c r="B7303" t="s">
        <v>94</v>
      </c>
      <c r="C7303" t="s">
        <v>174</v>
      </c>
      <c r="D7303" t="s">
        <v>1095</v>
      </c>
      <c r="E7303">
        <v>30</v>
      </c>
      <c r="F7303" t="s">
        <v>92</v>
      </c>
      <c r="G7303" t="s">
        <v>22</v>
      </c>
      <c r="H7303" s="5">
        <v>42478.380671296298</v>
      </c>
      <c r="I7303" s="5">
        <v>42478.361111111109</v>
      </c>
      <c r="J7303" s="4">
        <f t="shared" si="546"/>
        <v>2016</v>
      </c>
      <c r="K7303" s="4">
        <f t="shared" si="547"/>
        <v>4</v>
      </c>
      <c r="L7303">
        <v>1690</v>
      </c>
      <c r="M7303" s="3">
        <v>28.166666666666668</v>
      </c>
      <c r="N7303" s="3">
        <v>845</v>
      </c>
      <c r="O7303">
        <v>1</v>
      </c>
    </row>
    <row r="7304" spans="1:15" ht="15">
      <c r="A7304" t="s">
        <v>29</v>
      </c>
      <c r="B7304" t="s">
        <v>94</v>
      </c>
      <c r="C7304" t="s">
        <v>4936</v>
      </c>
      <c r="D7304" t="s">
        <v>11906</v>
      </c>
      <c r="E7304">
        <v>1</v>
      </c>
      <c r="F7304" t="s">
        <v>21</v>
      </c>
      <c r="G7304" t="s">
        <v>22</v>
      </c>
      <c r="H7304" s="5">
        <v>42480.492164351854</v>
      </c>
      <c r="I7304" s="5">
        <v>42480.354166666664</v>
      </c>
      <c r="J7304" s="4">
        <f t="shared" si="546"/>
        <v>2016</v>
      </c>
      <c r="K7304" s="4">
        <f t="shared" si="547"/>
        <v>4</v>
      </c>
      <c r="L7304">
        <v>11923</v>
      </c>
      <c r="M7304" s="3">
        <v>198.71666666666667</v>
      </c>
      <c r="N7304" s="3">
        <v>198.71666666666667</v>
      </c>
      <c r="O7304">
        <v>1</v>
      </c>
    </row>
    <row r="7305" spans="1:15" ht="15">
      <c r="A7305" t="s">
        <v>29</v>
      </c>
      <c r="B7305" t="s">
        <v>30</v>
      </c>
      <c r="C7305" t="s">
        <v>83</v>
      </c>
      <c r="D7305" t="s">
        <v>11907</v>
      </c>
      <c r="E7305">
        <v>11</v>
      </c>
      <c r="F7305" t="s">
        <v>92</v>
      </c>
      <c r="G7305" t="s">
        <v>97</v>
      </c>
      <c r="H7305" s="5">
        <v>42480.808344907404</v>
      </c>
      <c r="I7305" s="5">
        <v>42480.743055555555</v>
      </c>
      <c r="J7305" s="4">
        <f t="shared" si="546"/>
        <v>2016</v>
      </c>
      <c r="K7305" s="4">
        <f t="shared" si="547"/>
        <v>4</v>
      </c>
      <c r="L7305">
        <v>5641</v>
      </c>
      <c r="M7305" s="3">
        <v>94.016666666666666</v>
      </c>
      <c r="N7305" s="3">
        <v>1034.1833333333334</v>
      </c>
      <c r="O7305">
        <v>1</v>
      </c>
    </row>
    <row r="7306" spans="1:15" ht="15">
      <c r="A7306" t="s">
        <v>29</v>
      </c>
      <c r="B7306" t="s">
        <v>94</v>
      </c>
      <c r="C7306" t="s">
        <v>174</v>
      </c>
      <c r="D7306" t="s">
        <v>11908</v>
      </c>
      <c r="E7306">
        <v>35</v>
      </c>
      <c r="F7306" t="s">
        <v>21</v>
      </c>
      <c r="G7306" t="s">
        <v>22</v>
      </c>
      <c r="H7306" s="5">
        <v>42481.594201388885</v>
      </c>
      <c r="I7306" s="5">
        <v>42481.588888888888</v>
      </c>
      <c r="J7306" s="4">
        <f t="shared" si="546"/>
        <v>2016</v>
      </c>
      <c r="K7306" s="4">
        <f t="shared" si="547"/>
        <v>4</v>
      </c>
      <c r="L7306">
        <v>459</v>
      </c>
      <c r="M7306" s="3">
        <v>7.6500000000000004</v>
      </c>
      <c r="N7306" s="3">
        <v>267.75</v>
      </c>
      <c r="O7306">
        <v>1</v>
      </c>
    </row>
    <row r="7307" spans="1:15" ht="15">
      <c r="A7307" t="s">
        <v>29</v>
      </c>
      <c r="B7307" t="s">
        <v>94</v>
      </c>
      <c r="C7307" t="s">
        <v>4936</v>
      </c>
      <c r="D7307" t="s">
        <v>11909</v>
      </c>
      <c r="E7307">
        <v>1</v>
      </c>
      <c r="F7307" t="s">
        <v>125</v>
      </c>
      <c r="G7307" t="s">
        <v>97</v>
      </c>
      <c r="H7307" s="5">
        <v>42482.668854166666</v>
      </c>
      <c r="I7307" s="5">
        <v>42482.511111111111</v>
      </c>
      <c r="J7307" s="4">
        <f t="shared" si="546"/>
        <v>2016</v>
      </c>
      <c r="K7307" s="4">
        <f t="shared" si="547"/>
        <v>4</v>
      </c>
      <c r="L7307">
        <v>13629</v>
      </c>
      <c r="M7307" s="3">
        <v>227.15000000000001</v>
      </c>
      <c r="N7307" s="3">
        <v>227.15000000000001</v>
      </c>
      <c r="O7307">
        <v>1</v>
      </c>
    </row>
    <row r="7308" spans="1:15" ht="15">
      <c r="A7308" t="s">
        <v>29</v>
      </c>
      <c r="B7308" t="s">
        <v>94</v>
      </c>
      <c r="C7308" t="s">
        <v>4936</v>
      </c>
      <c r="D7308" t="s">
        <v>11207</v>
      </c>
      <c r="E7308">
        <v>2</v>
      </c>
      <c r="F7308" t="s">
        <v>2644</v>
      </c>
      <c r="G7308" t="s">
        <v>22</v>
      </c>
      <c r="H7308" s="5">
        <v>42482.578240740739</v>
      </c>
      <c r="I7308" s="5">
        <v>42482.511111111111</v>
      </c>
      <c r="J7308" s="4">
        <f t="shared" si="546"/>
        <v>2016</v>
      </c>
      <c r="K7308" s="4">
        <f t="shared" si="547"/>
        <v>4</v>
      </c>
      <c r="L7308">
        <v>5800</v>
      </c>
      <c r="M7308" s="3">
        <v>96.666666666666671</v>
      </c>
      <c r="N7308" s="3">
        <v>193.33333333333334</v>
      </c>
      <c r="O7308">
        <v>1</v>
      </c>
    </row>
    <row r="7309" spans="1:15" ht="15">
      <c r="A7309" t="s">
        <v>29</v>
      </c>
      <c r="B7309" t="s">
        <v>87</v>
      </c>
      <c r="C7309" t="s">
        <v>103</v>
      </c>
      <c r="D7309" t="s">
        <v>11910</v>
      </c>
      <c r="E7309">
        <v>17</v>
      </c>
      <c r="F7309" t="s">
        <v>27</v>
      </c>
      <c r="G7309" t="s">
        <v>22</v>
      </c>
      <c r="H7309" s="5">
        <v>42483.359652777777</v>
      </c>
      <c r="I7309" s="5">
        <v>42483.331250000003</v>
      </c>
      <c r="J7309" s="4">
        <f t="shared" si="546"/>
        <v>2016</v>
      </c>
      <c r="K7309" s="4">
        <f t="shared" si="547"/>
        <v>4</v>
      </c>
      <c r="L7309">
        <v>2454</v>
      </c>
      <c r="M7309" s="3">
        <v>40.899999999999999</v>
      </c>
      <c r="N7309" s="3">
        <v>695.29999999999995</v>
      </c>
      <c r="O7309">
        <v>1</v>
      </c>
    </row>
    <row r="7310" spans="1:15" ht="15">
      <c r="A7310" t="s">
        <v>29</v>
      </c>
      <c r="B7310" t="s">
        <v>30</v>
      </c>
      <c r="C7310" t="s">
        <v>83</v>
      </c>
      <c r="D7310" t="s">
        <v>11911</v>
      </c>
      <c r="E7310">
        <v>2</v>
      </c>
      <c r="F7310" t="s">
        <v>92</v>
      </c>
      <c r="G7310" t="s">
        <v>22</v>
      </c>
      <c r="H7310" s="5">
        <v>42483.687847222223</v>
      </c>
      <c r="I7310" s="5">
        <v>42483.659722222219</v>
      </c>
      <c r="J7310" s="4">
        <f t="shared" si="546"/>
        <v>2016</v>
      </c>
      <c r="K7310" s="4">
        <f t="shared" si="547"/>
        <v>4</v>
      </c>
      <c r="L7310">
        <v>2430</v>
      </c>
      <c r="M7310" s="3">
        <v>40.5</v>
      </c>
      <c r="N7310" s="3">
        <v>81</v>
      </c>
      <c r="O7310">
        <v>1</v>
      </c>
    </row>
    <row r="7311" spans="1:15" ht="15">
      <c r="A7311" t="s">
        <v>29</v>
      </c>
      <c r="B7311" t="s">
        <v>94</v>
      </c>
      <c r="C7311" t="s">
        <v>174</v>
      </c>
      <c r="D7311" t="s">
        <v>1095</v>
      </c>
      <c r="E7311">
        <v>30</v>
      </c>
      <c r="F7311" t="s">
        <v>92</v>
      </c>
      <c r="G7311" t="s">
        <v>22</v>
      </c>
      <c r="H7311" s="5">
        <v>42484.441053240742</v>
      </c>
      <c r="I7311" s="5">
        <v>42484.420138888891</v>
      </c>
      <c r="J7311" s="4">
        <f t="shared" si="546"/>
        <v>2016</v>
      </c>
      <c r="K7311" s="4">
        <f t="shared" si="547"/>
        <v>4</v>
      </c>
      <c r="L7311">
        <v>1807</v>
      </c>
      <c r="M7311" s="3">
        <v>30.116666666666667</v>
      </c>
      <c r="N7311" s="3">
        <v>903.5</v>
      </c>
      <c r="O7311">
        <v>1</v>
      </c>
    </row>
    <row r="7312" spans="1:19" s="135" customFormat="1" ht="15">
      <c r="A7312" s="135" t="s">
        <v>29</v>
      </c>
      <c r="B7312" s="135" t="s">
        <v>94</v>
      </c>
      <c r="C7312" s="135" t="s">
        <v>95</v>
      </c>
      <c r="D7312" s="135" t="s">
        <v>11912</v>
      </c>
      <c r="E7312" s="135">
        <v>1</v>
      </c>
      <c r="F7312" s="135" t="s">
        <v>85</v>
      </c>
      <c r="G7312" s="135" t="s">
        <v>22</v>
      </c>
      <c r="H7312" s="136">
        <v>42484.716331018521</v>
      </c>
      <c r="I7312" s="136">
        <v>42484.592361111114</v>
      </c>
      <c r="J7312" s="4">
        <f t="shared" si="546"/>
        <v>2016</v>
      </c>
      <c r="K7312" s="4">
        <f t="shared" si="547"/>
        <v>4</v>
      </c>
      <c r="L7312" s="135">
        <v>10711</v>
      </c>
      <c r="M7312" s="163">
        <v>178.51666666666668</v>
      </c>
      <c r="N7312" s="163">
        <v>178.51666666666668</v>
      </c>
      <c r="O7312" s="135">
        <v>1</v>
      </c>
      <c r="P7312" s="139"/>
      <c r="Q7312" s="139"/>
      <c r="S7312"/>
    </row>
    <row r="7313" spans="1:15" ht="15">
      <c r="A7313" t="s">
        <v>29</v>
      </c>
      <c r="B7313" t="s">
        <v>94</v>
      </c>
      <c r="C7313" t="s">
        <v>156</v>
      </c>
      <c r="D7313" t="s">
        <v>5401</v>
      </c>
      <c r="E7313">
        <v>2</v>
      </c>
      <c r="F7313" t="s">
        <v>85</v>
      </c>
      <c r="G7313" t="s">
        <v>22</v>
      </c>
      <c r="H7313" s="5">
        <v>42485.722974537035</v>
      </c>
      <c r="I7313" s="5">
        <v>42485.703472222223</v>
      </c>
      <c r="J7313" s="4">
        <f t="shared" si="546"/>
        <v>2016</v>
      </c>
      <c r="K7313" s="4">
        <f t="shared" si="547"/>
        <v>4</v>
      </c>
      <c r="L7313">
        <v>1685</v>
      </c>
      <c r="M7313" s="3">
        <v>28.083333333333332</v>
      </c>
      <c r="N7313" s="3">
        <v>56.166666666666664</v>
      </c>
      <c r="O7313">
        <v>1</v>
      </c>
    </row>
    <row r="7314" spans="1:15" ht="15">
      <c r="A7314" t="s">
        <v>29</v>
      </c>
      <c r="B7314" t="s">
        <v>94</v>
      </c>
      <c r="C7314" t="s">
        <v>4972</v>
      </c>
      <c r="D7314" t="s">
        <v>541</v>
      </c>
      <c r="E7314">
        <v>824</v>
      </c>
      <c r="F7314" t="s">
        <v>1</v>
      </c>
      <c r="G7314" t="s">
        <v>22</v>
      </c>
      <c r="H7314" s="5">
        <v>42680.583738425928</v>
      </c>
      <c r="I7314" s="5">
        <v>42680.500694444447</v>
      </c>
      <c r="J7314" s="4">
        <f t="shared" si="546"/>
        <v>2016</v>
      </c>
      <c r="K7314" s="4">
        <f t="shared" si="547"/>
        <v>11</v>
      </c>
      <c r="L7314">
        <v>7175</v>
      </c>
      <c r="M7314" s="4">
        <v>119.58333333333333</v>
      </c>
      <c r="N7314" s="4">
        <v>98536.666666666657</v>
      </c>
      <c r="O7314">
        <v>1</v>
      </c>
    </row>
    <row r="7315" spans="1:15" ht="15">
      <c r="A7315" t="s">
        <v>29</v>
      </c>
      <c r="B7315" t="s">
        <v>94</v>
      </c>
      <c r="C7315" t="s">
        <v>156</v>
      </c>
      <c r="D7315" t="s">
        <v>11913</v>
      </c>
      <c r="E7315">
        <v>10</v>
      </c>
      <c r="F7315" t="s">
        <v>92</v>
      </c>
      <c r="G7315" t="s">
        <v>22</v>
      </c>
      <c r="H7315" s="5">
        <v>42494.364999999998</v>
      </c>
      <c r="I7315" s="5">
        <v>42494.331250000003</v>
      </c>
      <c r="J7315" s="4">
        <f t="shared" si="546"/>
        <v>2016</v>
      </c>
      <c r="K7315" s="4">
        <f t="shared" si="547"/>
        <v>5</v>
      </c>
      <c r="L7315">
        <v>2916</v>
      </c>
      <c r="M7315" s="3">
        <v>48.600000000000001</v>
      </c>
      <c r="N7315" s="3">
        <v>486</v>
      </c>
      <c r="O7315">
        <v>1</v>
      </c>
    </row>
    <row r="7316" spans="1:15" ht="15">
      <c r="A7316" t="s">
        <v>29</v>
      </c>
      <c r="B7316" t="s">
        <v>30</v>
      </c>
      <c r="C7316" t="s">
        <v>83</v>
      </c>
      <c r="D7316" t="s">
        <v>4858</v>
      </c>
      <c r="E7316">
        <v>2</v>
      </c>
      <c r="F7316" t="s">
        <v>92</v>
      </c>
      <c r="G7316" t="s">
        <v>22</v>
      </c>
      <c r="H7316" s="5">
        <v>42495.869050925925</v>
      </c>
      <c r="I7316" s="5">
        <v>42495.834027777775</v>
      </c>
      <c r="J7316" s="4">
        <f t="shared" si="546"/>
        <v>2016</v>
      </c>
      <c r="K7316" s="4">
        <f t="shared" si="547"/>
        <v>5</v>
      </c>
      <c r="L7316">
        <v>3026</v>
      </c>
      <c r="M7316" s="3">
        <v>50.43333333333333</v>
      </c>
      <c r="N7316" s="3">
        <v>100.86666666666666</v>
      </c>
      <c r="O7316">
        <v>1</v>
      </c>
    </row>
    <row r="7317" spans="1:15" ht="15">
      <c r="A7317" t="s">
        <v>29</v>
      </c>
      <c r="B7317" t="s">
        <v>30</v>
      </c>
      <c r="C7317" t="s">
        <v>31</v>
      </c>
      <c r="D7317" t="s">
        <v>11914</v>
      </c>
      <c r="E7317">
        <v>909</v>
      </c>
      <c r="F7317" t="s">
        <v>27</v>
      </c>
      <c r="G7317" t="s">
        <v>22</v>
      </c>
      <c r="H7317" s="5">
        <v>42495.919212962966</v>
      </c>
      <c r="I7317" s="5">
        <v>42495.844444444447</v>
      </c>
      <c r="J7317" s="4">
        <f t="shared" si="546"/>
        <v>2016</v>
      </c>
      <c r="K7317" s="4">
        <f t="shared" si="547"/>
        <v>5</v>
      </c>
      <c r="L7317">
        <v>6460</v>
      </c>
      <c r="M7317" s="3">
        <v>107.66666666666667</v>
      </c>
      <c r="N7317" s="3">
        <v>97869</v>
      </c>
      <c r="O7317">
        <v>1</v>
      </c>
    </row>
    <row r="7318" spans="1:15" ht="15">
      <c r="A7318" t="s">
        <v>29</v>
      </c>
      <c r="B7318" t="s">
        <v>87</v>
      </c>
      <c r="C7318" t="s">
        <v>103</v>
      </c>
      <c r="D7318" t="s">
        <v>11915</v>
      </c>
      <c r="E7318">
        <v>2</v>
      </c>
      <c r="F7318" t="s">
        <v>92</v>
      </c>
      <c r="G7318" t="s">
        <v>22</v>
      </c>
      <c r="H7318" s="5">
        <v>42496.820277777777</v>
      </c>
      <c r="I7318" s="5">
        <v>42496.771527777775</v>
      </c>
      <c r="J7318" s="4">
        <f t="shared" si="546"/>
        <v>2016</v>
      </c>
      <c r="K7318" s="4">
        <f t="shared" si="547"/>
        <v>5</v>
      </c>
      <c r="L7318">
        <v>4212</v>
      </c>
      <c r="M7318" s="3">
        <v>70.200000000000003</v>
      </c>
      <c r="N7318" s="3">
        <v>140.40000000000001</v>
      </c>
      <c r="O7318">
        <v>1</v>
      </c>
    </row>
    <row r="7319" spans="1:15" ht="15">
      <c r="A7319" t="s">
        <v>29</v>
      </c>
      <c r="B7319" t="s">
        <v>94</v>
      </c>
      <c r="C7319" t="s">
        <v>4972</v>
      </c>
      <c r="D7319" t="s">
        <v>1156</v>
      </c>
      <c r="E7319">
        <v>15</v>
      </c>
      <c r="F7319" t="s">
        <v>92</v>
      </c>
      <c r="G7319" t="s">
        <v>22</v>
      </c>
      <c r="H7319" s="5">
        <v>42498.393796296295</v>
      </c>
      <c r="I7319" s="5">
        <v>42498.34652777778</v>
      </c>
      <c r="J7319" s="4">
        <f t="shared" si="546"/>
        <v>2016</v>
      </c>
      <c r="K7319" s="4">
        <f t="shared" si="547"/>
        <v>5</v>
      </c>
      <c r="L7319">
        <v>4084</v>
      </c>
      <c r="M7319" s="3">
        <v>68.066666666666663</v>
      </c>
      <c r="N7319" s="3">
        <v>1021</v>
      </c>
      <c r="O7319">
        <v>1</v>
      </c>
    </row>
    <row r="7320" spans="1:15" ht="15">
      <c r="A7320" t="s">
        <v>29</v>
      </c>
      <c r="B7320" t="s">
        <v>94</v>
      </c>
      <c r="C7320" t="s">
        <v>4972</v>
      </c>
      <c r="D7320" t="s">
        <v>11916</v>
      </c>
      <c r="E7320">
        <v>5</v>
      </c>
      <c r="F7320" t="s">
        <v>92</v>
      </c>
      <c r="G7320" t="s">
        <v>22</v>
      </c>
      <c r="H7320" s="5">
        <v>42498.808055555557</v>
      </c>
      <c r="I7320" s="5">
        <v>42498.765277777777</v>
      </c>
      <c r="J7320" s="4">
        <f t="shared" si="546"/>
        <v>2016</v>
      </c>
      <c r="K7320" s="4">
        <f t="shared" si="547"/>
        <v>5</v>
      </c>
      <c r="L7320">
        <v>3696</v>
      </c>
      <c r="M7320" s="3">
        <v>61.600000000000001</v>
      </c>
      <c r="N7320" s="3">
        <v>308</v>
      </c>
      <c r="O7320">
        <v>1</v>
      </c>
    </row>
    <row r="7321" spans="1:15" ht="15">
      <c r="A7321" t="s">
        <v>29</v>
      </c>
      <c r="B7321" t="s">
        <v>30</v>
      </c>
      <c r="C7321" t="s">
        <v>83</v>
      </c>
      <c r="D7321" t="s">
        <v>84</v>
      </c>
      <c r="E7321">
        <v>157</v>
      </c>
      <c r="F7321" t="s">
        <v>92</v>
      </c>
      <c r="G7321" t="s">
        <v>22</v>
      </c>
      <c r="H7321" s="5">
        <v>42499.263888888891</v>
      </c>
      <c r="I7321" s="5">
        <v>42499.263194444444</v>
      </c>
      <c r="J7321" s="4">
        <f t="shared" si="546"/>
        <v>2016</v>
      </c>
      <c r="K7321" s="4">
        <f t="shared" si="547"/>
        <v>5</v>
      </c>
      <c r="L7321">
        <v>60</v>
      </c>
      <c r="M7321" s="3">
        <v>1</v>
      </c>
      <c r="N7321" s="3">
        <v>157</v>
      </c>
      <c r="O7321">
        <v>1</v>
      </c>
    </row>
    <row r="7322" spans="1:15" ht="15">
      <c r="A7322" t="s">
        <v>29</v>
      </c>
      <c r="B7322" t="s">
        <v>30</v>
      </c>
      <c r="C7322" t="s">
        <v>83</v>
      </c>
      <c r="D7322" t="s">
        <v>11917</v>
      </c>
      <c r="E7322">
        <v>2</v>
      </c>
      <c r="F7322" t="s">
        <v>92</v>
      </c>
      <c r="G7322" t="s">
        <v>22</v>
      </c>
      <c r="H7322" s="5">
        <v>42499.431030092594</v>
      </c>
      <c r="I7322" s="5">
        <v>42499.400694444441</v>
      </c>
      <c r="J7322" s="4">
        <f t="shared" si="546"/>
        <v>2016</v>
      </c>
      <c r="K7322" s="4">
        <f t="shared" si="547"/>
        <v>5</v>
      </c>
      <c r="L7322">
        <v>2621</v>
      </c>
      <c r="M7322" s="3">
        <v>43.68333333333333</v>
      </c>
      <c r="N7322" s="3">
        <v>87.36666666666666</v>
      </c>
      <c r="O7322">
        <v>1</v>
      </c>
    </row>
    <row r="7323" spans="1:19" s="152" customFormat="1" ht="15">
      <c r="A7323" s="152" t="s">
        <v>29</v>
      </c>
      <c r="B7323" s="152" t="s">
        <v>87</v>
      </c>
      <c r="C7323" s="152" t="s">
        <v>103</v>
      </c>
      <c r="D7323" s="152" t="s">
        <v>11918</v>
      </c>
      <c r="E7323" s="152">
        <v>1</v>
      </c>
      <c r="F7323" s="152" t="s">
        <v>85</v>
      </c>
      <c r="G7323" s="152" t="s">
        <v>22</v>
      </c>
      <c r="H7323" s="153">
        <v>42499.663287037038</v>
      </c>
      <c r="I7323" s="153">
        <v>42499.625</v>
      </c>
      <c r="J7323" s="4">
        <f t="shared" si="546"/>
        <v>2016</v>
      </c>
      <c r="K7323" s="4">
        <f t="shared" si="547"/>
        <v>5</v>
      </c>
      <c r="L7323" s="152">
        <v>3308</v>
      </c>
      <c r="M7323" s="160">
        <v>55.133333333333333</v>
      </c>
      <c r="N7323" s="160">
        <v>55.133333333333333</v>
      </c>
      <c r="O7323" s="152">
        <v>1</v>
      </c>
      <c r="P7323" s="156"/>
      <c r="Q7323" s="156"/>
      <c r="S7323"/>
    </row>
    <row r="7324" spans="1:15" ht="15">
      <c r="A7324" t="s">
        <v>29</v>
      </c>
      <c r="B7324" t="s">
        <v>94</v>
      </c>
      <c r="C7324" t="s">
        <v>156</v>
      </c>
      <c r="D7324" t="s">
        <v>499</v>
      </c>
      <c r="E7324">
        <v>168</v>
      </c>
      <c r="F7324" t="s">
        <v>85</v>
      </c>
      <c r="G7324" t="s">
        <v>22</v>
      </c>
      <c r="H7324" s="5">
        <v>42503.35324074074</v>
      </c>
      <c r="I7324" s="5">
        <v>42503.29583333333</v>
      </c>
      <c r="J7324" s="4">
        <f t="shared" si="546"/>
        <v>2016</v>
      </c>
      <c r="K7324" s="4">
        <f t="shared" si="547"/>
        <v>5</v>
      </c>
      <c r="L7324">
        <v>4960</v>
      </c>
      <c r="M7324" s="3">
        <v>82.666666666666671</v>
      </c>
      <c r="N7324" s="3">
        <v>13888</v>
      </c>
      <c r="O7324">
        <v>1</v>
      </c>
    </row>
    <row r="7325" spans="1:15" ht="15">
      <c r="A7325" t="s">
        <v>29</v>
      </c>
      <c r="B7325" t="s">
        <v>94</v>
      </c>
      <c r="C7325" t="s">
        <v>4972</v>
      </c>
      <c r="D7325" t="s">
        <v>810</v>
      </c>
      <c r="E7325">
        <v>25</v>
      </c>
      <c r="F7325" t="s">
        <v>85</v>
      </c>
      <c r="G7325" t="s">
        <v>22</v>
      </c>
      <c r="H7325" s="5">
        <v>42505.374861111108</v>
      </c>
      <c r="I7325" s="5">
        <v>42505.321527777778</v>
      </c>
      <c r="J7325" s="4">
        <f t="shared" si="546"/>
        <v>2016</v>
      </c>
      <c r="K7325" s="4">
        <f t="shared" si="547"/>
        <v>5</v>
      </c>
      <c r="L7325">
        <v>4608</v>
      </c>
      <c r="M7325" s="3">
        <v>76.799999999999997</v>
      </c>
      <c r="N7325" s="3">
        <v>1920</v>
      </c>
      <c r="O7325">
        <v>1</v>
      </c>
    </row>
    <row r="7326" spans="1:15" ht="15">
      <c r="A7326" t="s">
        <v>29</v>
      </c>
      <c r="B7326" t="s">
        <v>94</v>
      </c>
      <c r="C7326" t="s">
        <v>95</v>
      </c>
      <c r="D7326" t="s">
        <v>5273</v>
      </c>
      <c r="E7326">
        <v>21</v>
      </c>
      <c r="F7326" t="s">
        <v>131</v>
      </c>
      <c r="G7326" t="s">
        <v>22</v>
      </c>
      <c r="H7326" s="5">
        <v>42507.649259259262</v>
      </c>
      <c r="I7326" s="5">
        <v>42507.619444444441</v>
      </c>
      <c r="J7326" s="4">
        <f t="shared" si="546"/>
        <v>2016</v>
      </c>
      <c r="K7326" s="4">
        <f t="shared" si="547"/>
        <v>5</v>
      </c>
      <c r="L7326">
        <v>2576</v>
      </c>
      <c r="M7326" s="3">
        <v>42.93333333333333</v>
      </c>
      <c r="N7326" s="3">
        <v>901.59999999999991</v>
      </c>
      <c r="O7326">
        <v>1</v>
      </c>
    </row>
    <row r="7327" spans="1:15" ht="15">
      <c r="A7327" t="s">
        <v>29</v>
      </c>
      <c r="B7327" t="s">
        <v>94</v>
      </c>
      <c r="C7327" t="s">
        <v>4972</v>
      </c>
      <c r="D7327" t="s">
        <v>1817</v>
      </c>
      <c r="E7327">
        <v>50</v>
      </c>
      <c r="F7327" t="s">
        <v>131</v>
      </c>
      <c r="G7327" t="s">
        <v>22</v>
      </c>
      <c r="H7327" s="5">
        <v>42507.660879629628</v>
      </c>
      <c r="I7327" s="5">
        <v>42507.621527777781</v>
      </c>
      <c r="J7327" s="4">
        <f t="shared" si="546"/>
        <v>2016</v>
      </c>
      <c r="K7327" s="4">
        <f t="shared" si="547"/>
        <v>5</v>
      </c>
      <c r="L7327">
        <v>3400</v>
      </c>
      <c r="M7327" s="3">
        <v>56.666666666666664</v>
      </c>
      <c r="N7327" s="3">
        <v>2833.333333333333</v>
      </c>
      <c r="O7327">
        <v>1</v>
      </c>
    </row>
    <row r="7328" spans="1:15" ht="15">
      <c r="A7328" t="s">
        <v>29</v>
      </c>
      <c r="B7328" t="s">
        <v>94</v>
      </c>
      <c r="C7328" t="s">
        <v>95</v>
      </c>
      <c r="D7328" t="s">
        <v>11919</v>
      </c>
      <c r="E7328">
        <v>2</v>
      </c>
      <c r="F7328" t="s">
        <v>131</v>
      </c>
      <c r="G7328" t="s">
        <v>22</v>
      </c>
      <c r="H7328" s="5">
        <v>42507.652905092589</v>
      </c>
      <c r="I7328" s="5">
        <v>42507.649259259262</v>
      </c>
      <c r="J7328" s="4">
        <f t="shared" si="546"/>
        <v>2016</v>
      </c>
      <c r="K7328" s="4">
        <f t="shared" si="547"/>
        <v>5</v>
      </c>
      <c r="L7328">
        <v>315</v>
      </c>
      <c r="M7328" s="3">
        <v>5.25</v>
      </c>
      <c r="N7328" s="3">
        <v>10.5</v>
      </c>
      <c r="O7328">
        <v>1</v>
      </c>
    </row>
    <row r="7329" spans="1:15" ht="15">
      <c r="A7329" t="s">
        <v>29</v>
      </c>
      <c r="B7329" t="s">
        <v>87</v>
      </c>
      <c r="C7329" t="s">
        <v>197</v>
      </c>
      <c r="D7329" t="s">
        <v>1756</v>
      </c>
      <c r="E7329">
        <v>18</v>
      </c>
      <c r="F7329" t="s">
        <v>131</v>
      </c>
      <c r="G7329" t="s">
        <v>22</v>
      </c>
      <c r="H7329" s="5">
        <v>42507.684062499997</v>
      </c>
      <c r="I7329" s="5">
        <v>42507.661805555559</v>
      </c>
      <c r="J7329" s="4">
        <f t="shared" si="546"/>
        <v>2016</v>
      </c>
      <c r="K7329" s="4">
        <f t="shared" si="547"/>
        <v>5</v>
      </c>
      <c r="L7329">
        <v>1923</v>
      </c>
      <c r="M7329" s="3">
        <v>32.049999999999997</v>
      </c>
      <c r="N7329" s="3">
        <v>576.89999999999998</v>
      </c>
      <c r="O7329">
        <v>1</v>
      </c>
    </row>
    <row r="7330" spans="1:15" ht="15">
      <c r="A7330" t="s">
        <v>29</v>
      </c>
      <c r="B7330" t="s">
        <v>87</v>
      </c>
      <c r="C7330" t="s">
        <v>197</v>
      </c>
      <c r="D7330" t="s">
        <v>11920</v>
      </c>
      <c r="E7330">
        <v>1</v>
      </c>
      <c r="F7330" t="s">
        <v>131</v>
      </c>
      <c r="G7330" t="s">
        <v>22</v>
      </c>
      <c r="H7330" s="5">
        <v>42507.76090277778</v>
      </c>
      <c r="I7330" s="5">
        <v>42507.759722222225</v>
      </c>
      <c r="J7330" s="4">
        <f t="shared" si="546"/>
        <v>2016</v>
      </c>
      <c r="K7330" s="4">
        <f t="shared" si="547"/>
        <v>5</v>
      </c>
      <c r="L7330">
        <v>102</v>
      </c>
      <c r="M7330" s="3">
        <v>1.7</v>
      </c>
      <c r="N7330" s="3">
        <v>1.7</v>
      </c>
      <c r="O7330">
        <v>1</v>
      </c>
    </row>
    <row r="7331" spans="1:19" s="152" customFormat="1" ht="15">
      <c r="A7331" s="152" t="s">
        <v>29</v>
      </c>
      <c r="B7331" s="152" t="s">
        <v>87</v>
      </c>
      <c r="C7331" s="152" t="s">
        <v>103</v>
      </c>
      <c r="D7331" s="152" t="s">
        <v>11921</v>
      </c>
      <c r="E7331" s="152">
        <v>1</v>
      </c>
      <c r="F7331" s="152" t="s">
        <v>33</v>
      </c>
      <c r="G7331" s="152" t="s">
        <v>97</v>
      </c>
      <c r="H7331" s="153">
        <v>42509.114583333336</v>
      </c>
      <c r="I7331" s="153">
        <v>42509.056250000001</v>
      </c>
      <c r="J7331" s="4">
        <f t="shared" si="546"/>
        <v>2016</v>
      </c>
      <c r="K7331" s="4">
        <f t="shared" si="547"/>
        <v>5</v>
      </c>
      <c r="L7331" s="152">
        <v>5040</v>
      </c>
      <c r="M7331" s="160">
        <v>84</v>
      </c>
      <c r="N7331" s="160">
        <v>84</v>
      </c>
      <c r="O7331" s="152">
        <v>1</v>
      </c>
      <c r="P7331" s="156"/>
      <c r="Q7331" s="156"/>
      <c r="S7331"/>
    </row>
    <row r="7332" spans="1:15" ht="15">
      <c r="A7332" t="s">
        <v>29</v>
      </c>
      <c r="B7332" t="s">
        <v>94</v>
      </c>
      <c r="C7332" t="s">
        <v>4936</v>
      </c>
      <c r="D7332" t="s">
        <v>11922</v>
      </c>
      <c r="E7332">
        <v>2</v>
      </c>
      <c r="F7332" t="s">
        <v>85</v>
      </c>
      <c r="G7332" t="s">
        <v>97</v>
      </c>
      <c r="H7332" s="5">
        <v>42509.464826388888</v>
      </c>
      <c r="I7332" s="5">
        <v>42509.363194444442</v>
      </c>
      <c r="J7332" s="4">
        <f t="shared" si="546"/>
        <v>2016</v>
      </c>
      <c r="K7332" s="4">
        <f t="shared" si="547"/>
        <v>5</v>
      </c>
      <c r="L7332">
        <v>8781</v>
      </c>
      <c r="M7332" s="3">
        <v>146.34999999999999</v>
      </c>
      <c r="N7332" s="3">
        <v>292.69999999999999</v>
      </c>
      <c r="O7332">
        <v>1</v>
      </c>
    </row>
    <row r="7333" spans="1:15" ht="15">
      <c r="A7333" t="s">
        <v>29</v>
      </c>
      <c r="B7333" t="s">
        <v>30</v>
      </c>
      <c r="C7333" t="s">
        <v>83</v>
      </c>
      <c r="D7333" t="s">
        <v>5118</v>
      </c>
      <c r="E7333">
        <v>1</v>
      </c>
      <c r="F7333" t="s">
        <v>131</v>
      </c>
      <c r="G7333" t="s">
        <v>22</v>
      </c>
      <c r="H7333" s="5">
        <v>42509.749120370368</v>
      </c>
      <c r="I7333" s="5">
        <v>42509.703472222223</v>
      </c>
      <c r="J7333" s="4">
        <f t="shared" si="546"/>
        <v>2016</v>
      </c>
      <c r="K7333" s="4">
        <f t="shared" si="547"/>
        <v>5</v>
      </c>
      <c r="L7333">
        <v>3944</v>
      </c>
      <c r="M7333" s="3">
        <v>65.733333333333334</v>
      </c>
      <c r="N7333" s="3">
        <v>65.733333333333334</v>
      </c>
      <c r="O7333">
        <v>1</v>
      </c>
    </row>
    <row r="7334" spans="1:15" ht="15">
      <c r="A7334" t="s">
        <v>29</v>
      </c>
      <c r="B7334" t="s">
        <v>30</v>
      </c>
      <c r="C7334" t="s">
        <v>83</v>
      </c>
      <c r="D7334" t="s">
        <v>11923</v>
      </c>
      <c r="E7334">
        <v>1</v>
      </c>
      <c r="F7334" t="s">
        <v>131</v>
      </c>
      <c r="G7334" t="s">
        <v>22</v>
      </c>
      <c r="H7334" s="5">
        <v>42509.76462962963</v>
      </c>
      <c r="I7334" s="5">
        <v>42509.713194444441</v>
      </c>
      <c r="J7334" s="4">
        <f t="shared" si="546"/>
        <v>2016</v>
      </c>
      <c r="K7334" s="4">
        <f t="shared" si="547"/>
        <v>5</v>
      </c>
      <c r="L7334">
        <v>4444</v>
      </c>
      <c r="M7334" s="3">
        <v>74.066666666666663</v>
      </c>
      <c r="N7334" s="3">
        <v>74.066666666666663</v>
      </c>
      <c r="O7334">
        <v>1</v>
      </c>
    </row>
    <row r="7335" spans="1:15" ht="15">
      <c r="A7335" t="s">
        <v>29</v>
      </c>
      <c r="B7335" t="s">
        <v>30</v>
      </c>
      <c r="C7335" t="s">
        <v>83</v>
      </c>
      <c r="D7335" t="s">
        <v>11924</v>
      </c>
      <c r="E7335">
        <v>1</v>
      </c>
      <c r="F7335" t="s">
        <v>131</v>
      </c>
      <c r="G7335" t="s">
        <v>22</v>
      </c>
      <c r="H7335" s="5">
        <v>42509.763472222221</v>
      </c>
      <c r="I7335" s="5">
        <v>42509.713888888888</v>
      </c>
      <c r="J7335" s="4">
        <f t="shared" si="546"/>
        <v>2016</v>
      </c>
      <c r="K7335" s="4">
        <f t="shared" si="547"/>
        <v>5</v>
      </c>
      <c r="L7335">
        <v>4284</v>
      </c>
      <c r="M7335" s="3">
        <v>71.400000000000006</v>
      </c>
      <c r="N7335" s="3">
        <v>71.400000000000006</v>
      </c>
      <c r="O7335">
        <v>1</v>
      </c>
    </row>
    <row r="7336" spans="1:15" ht="15">
      <c r="A7336" t="s">
        <v>29</v>
      </c>
      <c r="B7336" t="s">
        <v>30</v>
      </c>
      <c r="C7336" t="s">
        <v>83</v>
      </c>
      <c r="D7336" t="s">
        <v>5371</v>
      </c>
      <c r="E7336">
        <v>48</v>
      </c>
      <c r="F7336" t="s">
        <v>131</v>
      </c>
      <c r="G7336" t="s">
        <v>22</v>
      </c>
      <c r="H7336" s="5">
        <v>42509.769687499997</v>
      </c>
      <c r="I7336" s="5">
        <v>42509.717361111114</v>
      </c>
      <c r="J7336" s="4">
        <f t="shared" si="546"/>
        <v>2016</v>
      </c>
      <c r="K7336" s="4">
        <f t="shared" si="547"/>
        <v>5</v>
      </c>
      <c r="L7336">
        <v>4521</v>
      </c>
      <c r="M7336" s="3">
        <v>75.349999999999994</v>
      </c>
      <c r="N7336" s="3">
        <v>3616.7999999999997</v>
      </c>
      <c r="O7336">
        <v>1</v>
      </c>
    </row>
    <row r="7337" spans="1:15" ht="15">
      <c r="A7337" t="s">
        <v>29</v>
      </c>
      <c r="B7337" t="s">
        <v>30</v>
      </c>
      <c r="C7337" t="s">
        <v>83</v>
      </c>
      <c r="D7337" t="s">
        <v>1905</v>
      </c>
      <c r="E7337">
        <v>7</v>
      </c>
      <c r="F7337" t="s">
        <v>131</v>
      </c>
      <c r="G7337" t="s">
        <v>22</v>
      </c>
      <c r="H7337" s="5">
        <v>42509.762002314812</v>
      </c>
      <c r="I7337" s="5">
        <v>42509.732638888891</v>
      </c>
      <c r="J7337" s="4">
        <f t="shared" si="546"/>
        <v>2016</v>
      </c>
      <c r="K7337" s="4">
        <f t="shared" si="547"/>
        <v>5</v>
      </c>
      <c r="L7337">
        <v>2537</v>
      </c>
      <c r="M7337" s="3">
        <v>42.283333333333331</v>
      </c>
      <c r="N7337" s="3">
        <v>295.98333333333335</v>
      </c>
      <c r="O7337">
        <v>1</v>
      </c>
    </row>
    <row r="7338" spans="1:15" ht="15">
      <c r="A7338" t="s">
        <v>29</v>
      </c>
      <c r="B7338" t="s">
        <v>30</v>
      </c>
      <c r="C7338" t="s">
        <v>83</v>
      </c>
      <c r="D7338" t="s">
        <v>11925</v>
      </c>
      <c r="E7338">
        <v>1</v>
      </c>
      <c r="F7338" t="s">
        <v>131</v>
      </c>
      <c r="G7338" t="s">
        <v>22</v>
      </c>
      <c r="H7338" s="5">
        <v>42509.7653587963</v>
      </c>
      <c r="I7338" s="5">
        <v>42509.73541666667</v>
      </c>
      <c r="J7338" s="4">
        <f t="shared" si="546"/>
        <v>2016</v>
      </c>
      <c r="K7338" s="4">
        <f t="shared" si="547"/>
        <v>5</v>
      </c>
      <c r="L7338">
        <v>2587</v>
      </c>
      <c r="M7338" s="3">
        <v>43.116666666666667</v>
      </c>
      <c r="N7338" s="3">
        <v>43.116666666666667</v>
      </c>
      <c r="O7338">
        <v>1</v>
      </c>
    </row>
    <row r="7339" spans="1:15" ht="15">
      <c r="A7339" t="s">
        <v>29</v>
      </c>
      <c r="B7339" t="s">
        <v>30</v>
      </c>
      <c r="C7339" t="s">
        <v>83</v>
      </c>
      <c r="D7339" t="s">
        <v>11926</v>
      </c>
      <c r="E7339">
        <v>3</v>
      </c>
      <c r="F7339" t="s">
        <v>131</v>
      </c>
      <c r="G7339" t="s">
        <v>22</v>
      </c>
      <c r="H7339" s="5">
        <v>42510.008842592593</v>
      </c>
      <c r="I7339" s="5">
        <v>42509.874305555553</v>
      </c>
      <c r="J7339" s="4">
        <f t="shared" si="546"/>
        <v>2016</v>
      </c>
      <c r="K7339" s="4">
        <f t="shared" si="547"/>
        <v>5</v>
      </c>
      <c r="L7339">
        <v>11624</v>
      </c>
      <c r="M7339" s="3">
        <v>193.73333333333332</v>
      </c>
      <c r="N7339" s="3">
        <v>581.19999999999993</v>
      </c>
      <c r="O7339">
        <v>1</v>
      </c>
    </row>
    <row r="7340" spans="1:15" ht="15">
      <c r="A7340" t="s">
        <v>29</v>
      </c>
      <c r="B7340" t="s">
        <v>94</v>
      </c>
      <c r="C7340" t="s">
        <v>4936</v>
      </c>
      <c r="D7340" t="s">
        <v>2366</v>
      </c>
      <c r="E7340">
        <v>46</v>
      </c>
      <c r="F7340" t="s">
        <v>85</v>
      </c>
      <c r="G7340" t="s">
        <v>22</v>
      </c>
      <c r="H7340" s="5">
        <v>42511.371388888889</v>
      </c>
      <c r="I7340" s="5">
        <v>42511.322916666664</v>
      </c>
      <c r="J7340" s="4">
        <f t="shared" si="546"/>
        <v>2016</v>
      </c>
      <c r="K7340" s="4">
        <f t="shared" si="547"/>
        <v>5</v>
      </c>
      <c r="L7340">
        <v>4188</v>
      </c>
      <c r="M7340" s="3">
        <v>69.799999999999997</v>
      </c>
      <c r="N7340" s="3">
        <v>3210.7999999999997</v>
      </c>
      <c r="O7340">
        <v>1</v>
      </c>
    </row>
    <row r="7341" spans="1:15" ht="15">
      <c r="A7341" t="s">
        <v>29</v>
      </c>
      <c r="B7341" t="s">
        <v>30</v>
      </c>
      <c r="C7341" t="s">
        <v>83</v>
      </c>
      <c r="D7341" t="s">
        <v>11927</v>
      </c>
      <c r="E7341">
        <v>15</v>
      </c>
      <c r="F7341" t="s">
        <v>92</v>
      </c>
      <c r="G7341" t="s">
        <v>22</v>
      </c>
      <c r="H7341" s="5">
        <v>42512.368587962963</v>
      </c>
      <c r="I7341" s="5">
        <v>42512.32916666667</v>
      </c>
      <c r="J7341" s="4">
        <f t="shared" si="546"/>
        <v>2016</v>
      </c>
      <c r="K7341" s="4">
        <f t="shared" si="547"/>
        <v>5</v>
      </c>
      <c r="L7341">
        <v>3406</v>
      </c>
      <c r="M7341" s="3">
        <v>56.766666666666666</v>
      </c>
      <c r="N7341" s="3">
        <v>851.5</v>
      </c>
      <c r="O7341">
        <v>1</v>
      </c>
    </row>
    <row r="7342" spans="1:15" ht="15">
      <c r="A7342" t="s">
        <v>29</v>
      </c>
      <c r="B7342" t="s">
        <v>30</v>
      </c>
      <c r="C7342" t="s">
        <v>83</v>
      </c>
      <c r="D7342" t="s">
        <v>11928</v>
      </c>
      <c r="E7342">
        <v>6</v>
      </c>
      <c r="F7342" t="s">
        <v>92</v>
      </c>
      <c r="G7342" t="s">
        <v>22</v>
      </c>
      <c r="H7342" s="5">
        <v>42513.345671296294</v>
      </c>
      <c r="I7342" s="5">
        <v>42513.324305555558</v>
      </c>
      <c r="J7342" s="4">
        <f t="shared" si="546"/>
        <v>2016</v>
      </c>
      <c r="K7342" s="4">
        <f t="shared" si="547"/>
        <v>5</v>
      </c>
      <c r="L7342">
        <v>1846</v>
      </c>
      <c r="M7342" s="3">
        <v>30.766666666666666</v>
      </c>
      <c r="N7342" s="3">
        <v>184.59999999999999</v>
      </c>
      <c r="O7342">
        <v>1</v>
      </c>
    </row>
    <row r="7343" spans="1:15" ht="15">
      <c r="A7343" t="s">
        <v>29</v>
      </c>
      <c r="B7343" t="s">
        <v>94</v>
      </c>
      <c r="C7343" t="s">
        <v>4972</v>
      </c>
      <c r="D7343" t="s">
        <v>3031</v>
      </c>
      <c r="E7343">
        <v>7</v>
      </c>
      <c r="F7343" t="s">
        <v>92</v>
      </c>
      <c r="G7343" t="s">
        <v>22</v>
      </c>
      <c r="H7343" s="5">
        <v>42516.319027777776</v>
      </c>
      <c r="I7343" s="5">
        <v>42516.302083333336</v>
      </c>
      <c r="J7343" s="4">
        <f t="shared" si="546"/>
        <v>2016</v>
      </c>
      <c r="K7343" s="4">
        <f t="shared" si="547"/>
        <v>5</v>
      </c>
      <c r="L7343">
        <v>1464</v>
      </c>
      <c r="M7343" s="3">
        <v>24.399999999999999</v>
      </c>
      <c r="N7343" s="3">
        <v>170.79999999999998</v>
      </c>
      <c r="O7343">
        <v>1</v>
      </c>
    </row>
    <row r="7344" spans="1:15" ht="15">
      <c r="A7344" t="s">
        <v>29</v>
      </c>
      <c r="B7344" t="s">
        <v>94</v>
      </c>
      <c r="C7344" t="s">
        <v>186</v>
      </c>
      <c r="D7344" t="s">
        <v>4313</v>
      </c>
      <c r="E7344">
        <v>11</v>
      </c>
      <c r="F7344" t="s">
        <v>92</v>
      </c>
      <c r="G7344" t="s">
        <v>22</v>
      </c>
      <c r="H7344" s="5">
        <v>42517.32949074074</v>
      </c>
      <c r="I7344" s="5">
        <v>42517.302083333336</v>
      </c>
      <c r="J7344" s="4">
        <f t="shared" si="546"/>
        <v>2016</v>
      </c>
      <c r="K7344" s="4">
        <f t="shared" si="547"/>
        <v>5</v>
      </c>
      <c r="L7344">
        <v>2368</v>
      </c>
      <c r="M7344" s="3">
        <v>39.466666666666669</v>
      </c>
      <c r="N7344" s="3">
        <v>434.13333333333333</v>
      </c>
      <c r="O7344">
        <v>1</v>
      </c>
    </row>
    <row r="7345" spans="1:15" ht="15">
      <c r="A7345" t="s">
        <v>29</v>
      </c>
      <c r="B7345" t="s">
        <v>87</v>
      </c>
      <c r="C7345" t="s">
        <v>103</v>
      </c>
      <c r="D7345" t="s">
        <v>11929</v>
      </c>
      <c r="E7345">
        <v>8</v>
      </c>
      <c r="F7345" t="s">
        <v>33</v>
      </c>
      <c r="G7345" t="s">
        <v>22</v>
      </c>
      <c r="H7345" s="5">
        <v>42517.904999999999</v>
      </c>
      <c r="I7345" s="5">
        <v>42517.837500000001</v>
      </c>
      <c r="J7345" s="4">
        <f t="shared" si="546"/>
        <v>2016</v>
      </c>
      <c r="K7345" s="4">
        <f t="shared" si="547"/>
        <v>5</v>
      </c>
      <c r="L7345">
        <v>5832</v>
      </c>
      <c r="M7345" s="3">
        <v>97.200000000000003</v>
      </c>
      <c r="N7345" s="3">
        <v>777.60000000000002</v>
      </c>
      <c r="O7345">
        <v>1</v>
      </c>
    </row>
    <row r="7346" spans="1:15" ht="15">
      <c r="A7346" t="s">
        <v>29</v>
      </c>
      <c r="B7346" t="s">
        <v>94</v>
      </c>
      <c r="C7346" t="s">
        <v>174</v>
      </c>
      <c r="D7346" t="s">
        <v>11930</v>
      </c>
      <c r="E7346">
        <v>1</v>
      </c>
      <c r="F7346" t="s">
        <v>44</v>
      </c>
      <c r="G7346" t="s">
        <v>22</v>
      </c>
      <c r="H7346" s="5">
        <v>42518.710011574076</v>
      </c>
      <c r="I7346" s="5">
        <v>42518.640277777777</v>
      </c>
      <c r="J7346" s="4">
        <f t="shared" si="546"/>
        <v>2016</v>
      </c>
      <c r="K7346" s="4">
        <f t="shared" si="547"/>
        <v>5</v>
      </c>
      <c r="L7346">
        <v>6025</v>
      </c>
      <c r="M7346" s="3">
        <v>100.41666666666667</v>
      </c>
      <c r="N7346" s="3">
        <v>100.41666666666667</v>
      </c>
      <c r="O7346">
        <v>1</v>
      </c>
    </row>
    <row r="7347" spans="1:19" s="123" customFormat="1" ht="15">
      <c r="A7347" s="123" t="s">
        <v>29</v>
      </c>
      <c r="B7347" s="123" t="s">
        <v>87</v>
      </c>
      <c r="C7347" s="123" t="s">
        <v>103</v>
      </c>
      <c r="D7347" s="123" t="s">
        <v>11931</v>
      </c>
      <c r="E7347" s="123">
        <v>2</v>
      </c>
      <c r="F7347" s="123" t="s">
        <v>92</v>
      </c>
      <c r="G7347" s="123" t="s">
        <v>22</v>
      </c>
      <c r="H7347" s="124">
        <v>42522.450636574074</v>
      </c>
      <c r="I7347" s="124">
        <v>42522.430555555555</v>
      </c>
      <c r="J7347" s="4">
        <f t="shared" si="546"/>
        <v>2016</v>
      </c>
      <c r="K7347" s="4">
        <f t="shared" si="547"/>
        <v>6</v>
      </c>
      <c r="L7347" s="123">
        <v>1735</v>
      </c>
      <c r="M7347" s="166">
        <v>28.916666666666668</v>
      </c>
      <c r="N7347" s="166">
        <v>57.833333333333336</v>
      </c>
      <c r="O7347" s="166">
        <v>1</v>
      </c>
      <c r="P7347" s="127"/>
      <c r="Q7347" s="127"/>
      <c r="S7347"/>
    </row>
    <row r="7348" spans="1:15" ht="15">
      <c r="A7348" t="s">
        <v>29</v>
      </c>
      <c r="B7348" t="s">
        <v>94</v>
      </c>
      <c r="C7348" t="s">
        <v>95</v>
      </c>
      <c r="D7348" t="s">
        <v>5354</v>
      </c>
      <c r="E7348">
        <v>8</v>
      </c>
      <c r="F7348" t="s">
        <v>85</v>
      </c>
      <c r="G7348" t="s">
        <v>22</v>
      </c>
      <c r="H7348" s="5">
        <v>42527.33861111111</v>
      </c>
      <c r="I7348" s="5">
        <v>42527.311111111114</v>
      </c>
      <c r="J7348" s="4">
        <f t="shared" si="546"/>
        <v>2016</v>
      </c>
      <c r="K7348" s="4">
        <f t="shared" si="547"/>
        <v>6</v>
      </c>
      <c r="L7348">
        <v>2376</v>
      </c>
      <c r="M7348" s="4">
        <v>39.600000000000001</v>
      </c>
      <c r="N7348" s="4">
        <v>316.80000000000001</v>
      </c>
      <c r="O7348" s="4">
        <v>1</v>
      </c>
    </row>
    <row r="7349" spans="1:15" ht="15">
      <c r="A7349" t="s">
        <v>29</v>
      </c>
      <c r="B7349" t="s">
        <v>94</v>
      </c>
      <c r="C7349" t="s">
        <v>174</v>
      </c>
      <c r="D7349" t="s">
        <v>11932</v>
      </c>
      <c r="E7349">
        <v>4</v>
      </c>
      <c r="F7349" t="s">
        <v>27</v>
      </c>
      <c r="G7349" t="s">
        <v>22</v>
      </c>
      <c r="H7349" s="5">
        <v>42527.464525462965</v>
      </c>
      <c r="I7349" s="5">
        <v>42527.353472222225</v>
      </c>
      <c r="J7349" s="4">
        <f t="shared" si="546"/>
        <v>2016</v>
      </c>
      <c r="K7349" s="4">
        <f t="shared" si="547"/>
        <v>6</v>
      </c>
      <c r="L7349">
        <v>9595</v>
      </c>
      <c r="M7349" s="4">
        <v>159.91666666666666</v>
      </c>
      <c r="N7349" s="4">
        <v>639.66666666666663</v>
      </c>
      <c r="O7349" s="4">
        <v>1</v>
      </c>
    </row>
    <row r="7350" spans="1:15" ht="15">
      <c r="A7350" t="s">
        <v>29</v>
      </c>
      <c r="B7350" t="s">
        <v>30</v>
      </c>
      <c r="C7350" t="s">
        <v>83</v>
      </c>
      <c r="D7350" t="s">
        <v>676</v>
      </c>
      <c r="E7350">
        <v>7</v>
      </c>
      <c r="F7350" t="s">
        <v>1970</v>
      </c>
      <c r="G7350" t="s">
        <v>22</v>
      </c>
      <c r="H7350" s="5">
        <v>42528.125462962962</v>
      </c>
      <c r="I7350" s="5">
        <v>42527.98541666667</v>
      </c>
      <c r="J7350" s="4">
        <f t="shared" si="546"/>
        <v>2016</v>
      </c>
      <c r="K7350" s="4">
        <f t="shared" si="547"/>
        <v>6</v>
      </c>
      <c r="L7350">
        <v>12100</v>
      </c>
      <c r="M7350" s="4">
        <v>201.66666666666666</v>
      </c>
      <c r="N7350" s="4">
        <v>1411.6666666666665</v>
      </c>
      <c r="O7350" s="4">
        <v>1</v>
      </c>
    </row>
    <row r="7351" spans="1:15" ht="15">
      <c r="A7351" t="s">
        <v>29</v>
      </c>
      <c r="B7351" t="s">
        <v>94</v>
      </c>
      <c r="C7351" t="s">
        <v>174</v>
      </c>
      <c r="D7351" t="s">
        <v>11933</v>
      </c>
      <c r="E7351">
        <v>2</v>
      </c>
      <c r="F7351" t="s">
        <v>27</v>
      </c>
      <c r="G7351" t="s">
        <v>22</v>
      </c>
      <c r="H7351" s="5">
        <v>42528.063599537039</v>
      </c>
      <c r="I7351" s="5">
        <v>42528</v>
      </c>
      <c r="J7351" s="4">
        <f t="shared" si="546"/>
        <v>2016</v>
      </c>
      <c r="K7351" s="4">
        <f t="shared" si="547"/>
        <v>6</v>
      </c>
      <c r="L7351">
        <v>5495</v>
      </c>
      <c r="M7351" s="4">
        <v>91.583333333333329</v>
      </c>
      <c r="N7351" s="4">
        <v>183.16666666666666</v>
      </c>
      <c r="O7351" s="4">
        <v>1</v>
      </c>
    </row>
    <row r="7352" spans="1:15" ht="15">
      <c r="A7352" t="s">
        <v>29</v>
      </c>
      <c r="B7352" t="s">
        <v>30</v>
      </c>
      <c r="C7352" t="s">
        <v>83</v>
      </c>
      <c r="D7352" t="s">
        <v>1766</v>
      </c>
      <c r="E7352">
        <v>2</v>
      </c>
      <c r="F7352" t="s">
        <v>44</v>
      </c>
      <c r="G7352" t="s">
        <v>22</v>
      </c>
      <c r="H7352" s="5">
        <v>42528.114733796298</v>
      </c>
      <c r="I7352" s="5">
        <v>42528.005555555559</v>
      </c>
      <c r="J7352" s="4">
        <f t="shared" si="546"/>
        <v>2016</v>
      </c>
      <c r="K7352" s="4">
        <f t="shared" si="547"/>
        <v>6</v>
      </c>
      <c r="L7352">
        <v>9433</v>
      </c>
      <c r="M7352" s="4">
        <v>157.21666666666667</v>
      </c>
      <c r="N7352" s="4">
        <v>314.43333333333334</v>
      </c>
      <c r="O7352" s="4">
        <v>1</v>
      </c>
    </row>
    <row r="7353" spans="1:15" ht="15">
      <c r="A7353" t="s">
        <v>29</v>
      </c>
      <c r="B7353" t="s">
        <v>94</v>
      </c>
      <c r="C7353" t="s">
        <v>95</v>
      </c>
      <c r="D7353" t="s">
        <v>2464</v>
      </c>
      <c r="E7353">
        <v>12</v>
      </c>
      <c r="F7353" t="s">
        <v>472</v>
      </c>
      <c r="G7353" t="s">
        <v>22</v>
      </c>
      <c r="H7353" s="5">
        <v>42531.725694444445</v>
      </c>
      <c r="I7353" s="5">
        <v>42531.681250000001</v>
      </c>
      <c r="J7353" s="4">
        <f t="shared" si="546"/>
        <v>2016</v>
      </c>
      <c r="K7353" s="4">
        <f t="shared" si="547"/>
        <v>6</v>
      </c>
      <c r="L7353">
        <v>3840</v>
      </c>
      <c r="M7353" s="4">
        <v>64</v>
      </c>
      <c r="N7353" s="4">
        <v>768</v>
      </c>
      <c r="O7353" s="4">
        <v>1</v>
      </c>
    </row>
    <row r="7354" spans="1:19" s="123" customFormat="1" ht="15">
      <c r="A7354" s="123" t="s">
        <v>29</v>
      </c>
      <c r="B7354" s="123" t="s">
        <v>87</v>
      </c>
      <c r="C7354" s="123" t="s">
        <v>103</v>
      </c>
      <c r="D7354" s="123" t="s">
        <v>11934</v>
      </c>
      <c r="E7354" s="123">
        <v>1</v>
      </c>
      <c r="F7354" s="123" t="s">
        <v>92</v>
      </c>
      <c r="G7354" s="123" t="s">
        <v>22</v>
      </c>
      <c r="H7354" s="124">
        <v>42532.403229166666</v>
      </c>
      <c r="I7354" s="124">
        <v>42532.372916666667</v>
      </c>
      <c r="J7354" s="4">
        <f t="shared" si="546"/>
        <v>2016</v>
      </c>
      <c r="K7354" s="4">
        <f t="shared" si="547"/>
        <v>6</v>
      </c>
      <c r="L7354" s="123">
        <v>2619</v>
      </c>
      <c r="M7354" s="166">
        <v>43.649999999999999</v>
      </c>
      <c r="N7354" s="166">
        <v>43.649999999999999</v>
      </c>
      <c r="O7354" s="166">
        <v>1</v>
      </c>
      <c r="P7354" s="127"/>
      <c r="Q7354" s="127"/>
      <c r="S7354"/>
    </row>
    <row r="7355" spans="1:15" ht="15">
      <c r="A7355" t="s">
        <v>29</v>
      </c>
      <c r="B7355" t="s">
        <v>87</v>
      </c>
      <c r="C7355" t="s">
        <v>103</v>
      </c>
      <c r="D7355" t="s">
        <v>3736</v>
      </c>
      <c r="E7355">
        <v>90</v>
      </c>
      <c r="F7355" t="s">
        <v>27</v>
      </c>
      <c r="G7355" t="s">
        <v>22</v>
      </c>
      <c r="H7355" s="5">
        <v>42536.821342592593</v>
      </c>
      <c r="I7355" s="5">
        <v>42536.783333333333</v>
      </c>
      <c r="J7355" s="4">
        <f t="shared" si="546"/>
        <v>2016</v>
      </c>
      <c r="K7355" s="4">
        <f t="shared" si="547"/>
        <v>6</v>
      </c>
      <c r="L7355">
        <v>3284</v>
      </c>
      <c r="M7355" s="4">
        <v>54.733333333333334</v>
      </c>
      <c r="N7355" s="4">
        <v>4926</v>
      </c>
      <c r="O7355" s="4">
        <v>1</v>
      </c>
    </row>
    <row r="7356" spans="1:15" ht="15">
      <c r="A7356" t="s">
        <v>29</v>
      </c>
      <c r="B7356" t="s">
        <v>30</v>
      </c>
      <c r="C7356" t="s">
        <v>83</v>
      </c>
      <c r="D7356" t="s">
        <v>11935</v>
      </c>
      <c r="E7356">
        <v>4</v>
      </c>
      <c r="F7356" t="s">
        <v>131</v>
      </c>
      <c r="G7356" t="s">
        <v>22</v>
      </c>
      <c r="H7356" s="5">
        <v>42536.855046296296</v>
      </c>
      <c r="I7356" s="5">
        <v>42536.793749999997</v>
      </c>
      <c r="J7356" s="4">
        <f t="shared" si="546"/>
        <v>2016</v>
      </c>
      <c r="K7356" s="4">
        <f t="shared" si="547"/>
        <v>6</v>
      </c>
      <c r="L7356">
        <v>5296</v>
      </c>
      <c r="M7356" s="4">
        <v>88.266666666666666</v>
      </c>
      <c r="N7356" s="4">
        <v>353.06666666666666</v>
      </c>
      <c r="O7356" s="4">
        <v>1</v>
      </c>
    </row>
    <row r="7357" spans="1:15" ht="15">
      <c r="A7357" t="s">
        <v>29</v>
      </c>
      <c r="B7357" t="s">
        <v>87</v>
      </c>
      <c r="C7357" t="s">
        <v>103</v>
      </c>
      <c r="D7357" t="s">
        <v>11553</v>
      </c>
      <c r="E7357">
        <v>45</v>
      </c>
      <c r="F7357" t="s">
        <v>92</v>
      </c>
      <c r="G7357" t="s">
        <v>22</v>
      </c>
      <c r="H7357" s="5">
        <v>42539.339398148149</v>
      </c>
      <c r="I7357" s="5">
        <v>42539.290277777778</v>
      </c>
      <c r="J7357" s="4">
        <f t="shared" si="546"/>
        <v>2016</v>
      </c>
      <c r="K7357" s="4">
        <f t="shared" si="547"/>
        <v>6</v>
      </c>
      <c r="L7357">
        <v>4244</v>
      </c>
      <c r="M7357" s="4">
        <v>70.733333333333334</v>
      </c>
      <c r="N7357" s="4">
        <v>3183</v>
      </c>
      <c r="O7357" s="4">
        <v>1</v>
      </c>
    </row>
    <row r="7358" spans="1:15" ht="15">
      <c r="A7358" t="s">
        <v>29</v>
      </c>
      <c r="B7358" t="s">
        <v>94</v>
      </c>
      <c r="C7358" t="s">
        <v>95</v>
      </c>
      <c r="D7358" t="s">
        <v>11936</v>
      </c>
      <c r="E7358">
        <v>1</v>
      </c>
      <c r="F7358" t="s">
        <v>27</v>
      </c>
      <c r="G7358" t="s">
        <v>22</v>
      </c>
      <c r="H7358" s="5">
        <v>42539.541458333333</v>
      </c>
      <c r="I7358" s="5">
        <v>42539.481249999997</v>
      </c>
      <c r="J7358" s="4">
        <f t="shared" si="546"/>
        <v>2016</v>
      </c>
      <c r="K7358" s="4">
        <f t="shared" si="547"/>
        <v>6</v>
      </c>
      <c r="L7358">
        <v>5202</v>
      </c>
      <c r="M7358" s="4">
        <v>86.700000000000003</v>
      </c>
      <c r="N7358" s="4">
        <v>86.700000000000003</v>
      </c>
      <c r="O7358" s="4">
        <v>1</v>
      </c>
    </row>
    <row r="7359" spans="1:15" ht="15">
      <c r="A7359" t="s">
        <v>29</v>
      </c>
      <c r="B7359" t="s">
        <v>94</v>
      </c>
      <c r="C7359" t="s">
        <v>174</v>
      </c>
      <c r="D7359" t="s">
        <v>11908</v>
      </c>
      <c r="E7359">
        <v>35</v>
      </c>
      <c r="F7359" t="s">
        <v>131</v>
      </c>
      <c r="G7359" t="s">
        <v>22</v>
      </c>
      <c r="H7359" s="5">
        <v>42539.694097222222</v>
      </c>
      <c r="I7359" s="5">
        <v>42539.600694444445</v>
      </c>
      <c r="J7359" s="4">
        <f t="shared" si="546"/>
        <v>2016</v>
      </c>
      <c r="K7359" s="4">
        <f t="shared" si="547"/>
        <v>6</v>
      </c>
      <c r="L7359">
        <v>8070</v>
      </c>
      <c r="M7359" s="4">
        <v>134.5</v>
      </c>
      <c r="N7359" s="4">
        <v>4707.5</v>
      </c>
      <c r="O7359" s="4">
        <v>1</v>
      </c>
    </row>
    <row r="7360" spans="1:15" ht="15">
      <c r="A7360" t="s">
        <v>29</v>
      </c>
      <c r="B7360" t="s">
        <v>94</v>
      </c>
      <c r="C7360" t="s">
        <v>95</v>
      </c>
      <c r="D7360" t="s">
        <v>1662</v>
      </c>
      <c r="E7360">
        <v>71</v>
      </c>
      <c r="F7360" t="s">
        <v>131</v>
      </c>
      <c r="G7360" t="s">
        <v>22</v>
      </c>
      <c r="H7360" s="5">
        <v>42539.720914351848</v>
      </c>
      <c r="I7360" s="5">
        <v>42539.604861111111</v>
      </c>
      <c r="J7360" s="4">
        <f t="shared" si="546"/>
        <v>2016</v>
      </c>
      <c r="K7360" s="4">
        <f t="shared" si="547"/>
        <v>6</v>
      </c>
      <c r="L7360">
        <v>10027</v>
      </c>
      <c r="M7360" s="4">
        <v>167.11666666666667</v>
      </c>
      <c r="N7360" s="4">
        <v>11865.283333333335</v>
      </c>
      <c r="O7360" s="4">
        <v>1</v>
      </c>
    </row>
    <row r="7361" spans="1:15" ht="15">
      <c r="A7361" t="s">
        <v>29</v>
      </c>
      <c r="B7361" t="s">
        <v>94</v>
      </c>
      <c r="C7361" t="s">
        <v>156</v>
      </c>
      <c r="D7361" t="s">
        <v>1194</v>
      </c>
      <c r="E7361">
        <v>8</v>
      </c>
      <c r="F7361" t="s">
        <v>27</v>
      </c>
      <c r="G7361" t="s">
        <v>22</v>
      </c>
      <c r="H7361" s="5">
        <v>42539.856747685182</v>
      </c>
      <c r="I7361" s="5">
        <v>42539.781944444447</v>
      </c>
      <c r="J7361" s="4">
        <f t="shared" si="546"/>
        <v>2016</v>
      </c>
      <c r="K7361" s="4">
        <f t="shared" si="547"/>
        <v>6</v>
      </c>
      <c r="L7361">
        <v>6463</v>
      </c>
      <c r="M7361" s="4">
        <v>107.71666666666667</v>
      </c>
      <c r="N7361" s="4">
        <v>861.73333333333335</v>
      </c>
      <c r="O7361" s="4">
        <v>1</v>
      </c>
    </row>
    <row r="7362" spans="1:15" ht="15">
      <c r="A7362" t="s">
        <v>29</v>
      </c>
      <c r="B7362" t="s">
        <v>94</v>
      </c>
      <c r="C7362" t="s">
        <v>4936</v>
      </c>
      <c r="D7362" t="s">
        <v>11937</v>
      </c>
      <c r="E7362">
        <v>3</v>
      </c>
      <c r="F7362" t="s">
        <v>27</v>
      </c>
      <c r="G7362" t="s">
        <v>22</v>
      </c>
      <c r="H7362" s="5">
        <v>42539.894525462965</v>
      </c>
      <c r="I7362" s="5">
        <v>42539.86041666667</v>
      </c>
      <c r="J7362" s="4">
        <f t="shared" si="546"/>
        <v>2016</v>
      </c>
      <c r="K7362" s="4">
        <f t="shared" si="547"/>
        <v>6</v>
      </c>
      <c r="L7362">
        <v>2947</v>
      </c>
      <c r="M7362" s="4">
        <v>49.116666666666667</v>
      </c>
      <c r="N7362" s="4">
        <v>147.34999999999999</v>
      </c>
      <c r="O7362" s="4">
        <v>1</v>
      </c>
    </row>
    <row r="7363" spans="1:15" ht="15">
      <c r="A7363" t="s">
        <v>29</v>
      </c>
      <c r="B7363" t="s">
        <v>30</v>
      </c>
      <c r="C7363" t="s">
        <v>83</v>
      </c>
      <c r="D7363" t="s">
        <v>491</v>
      </c>
      <c r="E7363">
        <v>99</v>
      </c>
      <c r="F7363" t="s">
        <v>33</v>
      </c>
      <c r="G7363" t="s">
        <v>22</v>
      </c>
      <c r="H7363" s="5">
        <v>42542.606921296298</v>
      </c>
      <c r="I7363" s="5">
        <v>42542.549305555556</v>
      </c>
      <c r="J7363" s="4">
        <f t="shared" si="548" ref="J7363:J7426">YEAR(I7363)</f>
        <v>2016</v>
      </c>
      <c r="K7363" s="4">
        <f t="shared" si="549" ref="K7363:K7426">MONTH(I7363)</f>
        <v>6</v>
      </c>
      <c r="L7363">
        <v>4978</v>
      </c>
      <c r="M7363" s="4">
        <v>82.966666666666669</v>
      </c>
      <c r="N7363" s="4">
        <v>8213.7000000000007</v>
      </c>
      <c r="O7363" s="4">
        <v>1</v>
      </c>
    </row>
    <row r="7364" spans="1:15" ht="15">
      <c r="A7364" t="s">
        <v>29</v>
      </c>
      <c r="B7364" t="s">
        <v>30</v>
      </c>
      <c r="C7364" t="s">
        <v>83</v>
      </c>
      <c r="D7364" t="s">
        <v>4837</v>
      </c>
      <c r="E7364">
        <v>6</v>
      </c>
      <c r="F7364" t="s">
        <v>92</v>
      </c>
      <c r="G7364" t="s">
        <v>22</v>
      </c>
      <c r="H7364" s="5">
        <v>42542.717233796298</v>
      </c>
      <c r="I7364" s="5">
        <v>42542.681944444441</v>
      </c>
      <c r="J7364" s="4">
        <f t="shared" si="548"/>
        <v>2016</v>
      </c>
      <c r="K7364" s="4">
        <f t="shared" si="549"/>
        <v>6</v>
      </c>
      <c r="L7364">
        <v>3049</v>
      </c>
      <c r="M7364" s="4">
        <v>50.81666666666667</v>
      </c>
      <c r="N7364" s="4">
        <v>304.90000000000003</v>
      </c>
      <c r="O7364" s="4">
        <v>1</v>
      </c>
    </row>
    <row r="7365" spans="1:15" ht="15">
      <c r="A7365" t="s">
        <v>29</v>
      </c>
      <c r="B7365" t="s">
        <v>94</v>
      </c>
      <c r="C7365" t="s">
        <v>4972</v>
      </c>
      <c r="D7365" t="s">
        <v>541</v>
      </c>
      <c r="E7365">
        <v>824</v>
      </c>
      <c r="F7365" t="s">
        <v>1</v>
      </c>
      <c r="G7365" t="s">
        <v>22</v>
      </c>
      <c r="H7365" s="5">
        <v>42680.695</v>
      </c>
      <c r="I7365" s="5">
        <v>42680.60833333333</v>
      </c>
      <c r="J7365" s="4">
        <f t="shared" si="548"/>
        <v>2016</v>
      </c>
      <c r="K7365" s="4">
        <f t="shared" si="549"/>
        <v>11</v>
      </c>
      <c r="L7365">
        <v>7488</v>
      </c>
      <c r="M7365" s="4">
        <v>124.8</v>
      </c>
      <c r="N7365" s="4">
        <v>102835.2</v>
      </c>
      <c r="O7365">
        <v>1</v>
      </c>
    </row>
    <row r="7366" spans="1:15" ht="15">
      <c r="A7366" t="s">
        <v>29</v>
      </c>
      <c r="B7366" t="s">
        <v>94</v>
      </c>
      <c r="C7366" t="s">
        <v>174</v>
      </c>
      <c r="D7366" t="s">
        <v>11938</v>
      </c>
      <c r="E7366">
        <v>2</v>
      </c>
      <c r="F7366" t="s">
        <v>92</v>
      </c>
      <c r="G7366" t="s">
        <v>22</v>
      </c>
      <c r="H7366" s="5">
        <v>42545.145462962966</v>
      </c>
      <c r="I7366" s="5">
        <v>42545.109722222223</v>
      </c>
      <c r="J7366" s="4">
        <f t="shared" si="548"/>
        <v>2016</v>
      </c>
      <c r="K7366" s="4">
        <f t="shared" si="549"/>
        <v>6</v>
      </c>
      <c r="L7366">
        <v>3088</v>
      </c>
      <c r="M7366" s="4">
        <v>51.466666666666669</v>
      </c>
      <c r="N7366" s="4">
        <v>102.93333333333334</v>
      </c>
      <c r="O7366" s="4">
        <v>1</v>
      </c>
    </row>
    <row r="7367" spans="1:15" ht="15">
      <c r="A7367" t="s">
        <v>29</v>
      </c>
      <c r="B7367" t="s">
        <v>94</v>
      </c>
      <c r="C7367" t="s">
        <v>4972</v>
      </c>
      <c r="D7367" t="s">
        <v>11939</v>
      </c>
      <c r="E7367">
        <v>4</v>
      </c>
      <c r="F7367" t="s">
        <v>44</v>
      </c>
      <c r="G7367" t="s">
        <v>22</v>
      </c>
      <c r="H7367" s="5">
        <v>42547.497824074075</v>
      </c>
      <c r="I7367" s="5">
        <v>42547.467361111114</v>
      </c>
      <c r="J7367" s="4">
        <f t="shared" si="548"/>
        <v>2016</v>
      </c>
      <c r="K7367" s="4">
        <f t="shared" si="549"/>
        <v>6</v>
      </c>
      <c r="L7367">
        <v>2632</v>
      </c>
      <c r="M7367" s="4">
        <v>43.866666666666667</v>
      </c>
      <c r="N7367" s="4">
        <v>175.46666666666667</v>
      </c>
      <c r="O7367" s="4">
        <v>1</v>
      </c>
    </row>
    <row r="7368" spans="1:15" ht="15">
      <c r="A7368" t="s">
        <v>29</v>
      </c>
      <c r="B7368" t="s">
        <v>94</v>
      </c>
      <c r="C7368" t="s">
        <v>95</v>
      </c>
      <c r="D7368" t="s">
        <v>4885</v>
      </c>
      <c r="E7368">
        <v>78</v>
      </c>
      <c r="F7368" t="s">
        <v>44</v>
      </c>
      <c r="G7368" t="s">
        <v>22</v>
      </c>
      <c r="H7368" s="5">
        <v>42547.528298611112</v>
      </c>
      <c r="I7368" s="5">
        <v>42547.46875</v>
      </c>
      <c r="J7368" s="4">
        <f t="shared" si="548"/>
        <v>2016</v>
      </c>
      <c r="K7368" s="4">
        <f t="shared" si="549"/>
        <v>6</v>
      </c>
      <c r="L7368">
        <v>5145</v>
      </c>
      <c r="M7368" s="4">
        <v>85.75</v>
      </c>
      <c r="N7368" s="4">
        <v>6688.5</v>
      </c>
      <c r="O7368" s="4">
        <v>1</v>
      </c>
    </row>
    <row r="7369" spans="1:15" ht="15">
      <c r="A7369" t="s">
        <v>29</v>
      </c>
      <c r="B7369" t="s">
        <v>94</v>
      </c>
      <c r="C7369" t="s">
        <v>95</v>
      </c>
      <c r="D7369" t="s">
        <v>11940</v>
      </c>
      <c r="E7369">
        <v>3</v>
      </c>
      <c r="F7369" t="s">
        <v>85</v>
      </c>
      <c r="G7369" t="s">
        <v>22</v>
      </c>
      <c r="H7369" s="5">
        <v>42547.617581018516</v>
      </c>
      <c r="I7369" s="5">
        <v>42547.579861111109</v>
      </c>
      <c r="J7369" s="4">
        <f t="shared" si="548"/>
        <v>2016</v>
      </c>
      <c r="K7369" s="4">
        <f t="shared" si="549"/>
        <v>6</v>
      </c>
      <c r="L7369">
        <v>3259</v>
      </c>
      <c r="M7369" s="4">
        <v>54.31666666666667</v>
      </c>
      <c r="N7369" s="4">
        <v>162.95000000000002</v>
      </c>
      <c r="O7369" s="4">
        <v>1</v>
      </c>
    </row>
    <row r="7370" spans="1:15" ht="15">
      <c r="A7370" t="s">
        <v>29</v>
      </c>
      <c r="B7370" t="s">
        <v>30</v>
      </c>
      <c r="C7370" t="s">
        <v>83</v>
      </c>
      <c r="D7370" t="s">
        <v>491</v>
      </c>
      <c r="E7370">
        <v>21</v>
      </c>
      <c r="F7370" t="s">
        <v>44</v>
      </c>
      <c r="G7370" t="s">
        <v>22</v>
      </c>
      <c r="H7370" s="5">
        <v>42550.736597222225</v>
      </c>
      <c r="I7370" s="5">
        <v>42550.677083333336</v>
      </c>
      <c r="J7370" s="4">
        <f t="shared" si="548"/>
        <v>2016</v>
      </c>
      <c r="K7370" s="4">
        <f t="shared" si="549"/>
        <v>6</v>
      </c>
      <c r="L7370">
        <v>5142</v>
      </c>
      <c r="M7370" s="4">
        <v>85.700000000000003</v>
      </c>
      <c r="N7370" s="4">
        <v>1799.7</v>
      </c>
      <c r="O7370" s="4">
        <v>1</v>
      </c>
    </row>
    <row r="7371" spans="1:15" ht="15">
      <c r="A7371" t="s">
        <v>29</v>
      </c>
      <c r="B7371" t="s">
        <v>30</v>
      </c>
      <c r="C7371" t="s">
        <v>83</v>
      </c>
      <c r="D7371" t="s">
        <v>11197</v>
      </c>
      <c r="E7371">
        <v>8</v>
      </c>
      <c r="F7371" t="s">
        <v>27</v>
      </c>
      <c r="G7371" t="s">
        <v>97</v>
      </c>
      <c r="H7371" s="5">
        <v>42550.796979166669</v>
      </c>
      <c r="I7371" s="5">
        <v>42550.677083333336</v>
      </c>
      <c r="J7371" s="4">
        <f t="shared" si="548"/>
        <v>2016</v>
      </c>
      <c r="K7371" s="4">
        <f t="shared" si="549"/>
        <v>6</v>
      </c>
      <c r="L7371">
        <v>10359</v>
      </c>
      <c r="M7371" s="4">
        <v>172.65000000000001</v>
      </c>
      <c r="N7371" s="4">
        <v>1381.2</v>
      </c>
      <c r="O7371" s="4">
        <v>1</v>
      </c>
    </row>
    <row r="7372" spans="1:15" ht="15">
      <c r="A7372" t="s">
        <v>29</v>
      </c>
      <c r="B7372" t="s">
        <v>30</v>
      </c>
      <c r="C7372" t="s">
        <v>83</v>
      </c>
      <c r="D7372" t="s">
        <v>408</v>
      </c>
      <c r="E7372">
        <v>5</v>
      </c>
      <c r="F7372" t="s">
        <v>44</v>
      </c>
      <c r="G7372" t="s">
        <v>22</v>
      </c>
      <c r="H7372" s="5">
        <v>42550.737708333334</v>
      </c>
      <c r="I7372" s="5">
        <v>42550.688194444447</v>
      </c>
      <c r="J7372" s="4">
        <f t="shared" si="548"/>
        <v>2016</v>
      </c>
      <c r="K7372" s="4">
        <f t="shared" si="549"/>
        <v>6</v>
      </c>
      <c r="L7372">
        <v>4278</v>
      </c>
      <c r="M7372" s="4">
        <v>71.299999999999997</v>
      </c>
      <c r="N7372" s="4">
        <v>356.5</v>
      </c>
      <c r="O7372" s="4">
        <v>1</v>
      </c>
    </row>
    <row r="7373" spans="1:15" ht="15">
      <c r="A7373" t="s">
        <v>29</v>
      </c>
      <c r="B7373" t="s">
        <v>30</v>
      </c>
      <c r="C7373" t="s">
        <v>83</v>
      </c>
      <c r="D7373" t="s">
        <v>11941</v>
      </c>
      <c r="E7373">
        <v>1</v>
      </c>
      <c r="F7373" t="s">
        <v>27</v>
      </c>
      <c r="G7373" t="s">
        <v>22</v>
      </c>
      <c r="H7373" s="5">
        <v>42550.838888888888</v>
      </c>
      <c r="I7373" s="5">
        <v>42550.695138888892</v>
      </c>
      <c r="J7373" s="4">
        <f t="shared" si="548"/>
        <v>2016</v>
      </c>
      <c r="K7373" s="4">
        <f t="shared" si="549"/>
        <v>6</v>
      </c>
      <c r="L7373">
        <v>12420</v>
      </c>
      <c r="M7373" s="4">
        <v>207</v>
      </c>
      <c r="N7373" s="4">
        <v>207</v>
      </c>
      <c r="O7373" s="4">
        <v>1</v>
      </c>
    </row>
    <row r="7374" spans="1:15" ht="15">
      <c r="A7374" t="s">
        <v>29</v>
      </c>
      <c r="B7374" t="s">
        <v>30</v>
      </c>
      <c r="C7374" t="s">
        <v>83</v>
      </c>
      <c r="D7374" t="s">
        <v>1063</v>
      </c>
      <c r="E7374">
        <v>1</v>
      </c>
      <c r="F7374" t="s">
        <v>44</v>
      </c>
      <c r="G7374" t="s">
        <v>22</v>
      </c>
      <c r="H7374" s="5">
        <v>42551.310416666667</v>
      </c>
      <c r="I7374" s="5">
        <v>42551.295138888891</v>
      </c>
      <c r="J7374" s="4">
        <f t="shared" si="548"/>
        <v>2016</v>
      </c>
      <c r="K7374" s="4">
        <f t="shared" si="549"/>
        <v>6</v>
      </c>
      <c r="L7374">
        <v>1320</v>
      </c>
      <c r="M7374" s="4">
        <v>22</v>
      </c>
      <c r="N7374" s="4">
        <v>22</v>
      </c>
      <c r="O7374" s="4">
        <v>1</v>
      </c>
    </row>
    <row r="7375" spans="1:19" s="152" customFormat="1" ht="15">
      <c r="A7375" s="152" t="s">
        <v>29</v>
      </c>
      <c r="B7375" s="152" t="s">
        <v>87</v>
      </c>
      <c r="C7375" s="152" t="s">
        <v>103</v>
      </c>
      <c r="D7375" s="152" t="s">
        <v>11942</v>
      </c>
      <c r="E7375" s="152">
        <v>1</v>
      </c>
      <c r="F7375" s="152" t="s">
        <v>33</v>
      </c>
      <c r="G7375" s="152" t="s">
        <v>97</v>
      </c>
      <c r="H7375" s="153">
        <v>42551.52140046296</v>
      </c>
      <c r="I7375" s="153">
        <v>42551.456250000003</v>
      </c>
      <c r="J7375" s="4">
        <f t="shared" si="548"/>
        <v>2016</v>
      </c>
      <c r="K7375" s="4">
        <f t="shared" si="549"/>
        <v>6</v>
      </c>
      <c r="L7375" s="152">
        <v>5629</v>
      </c>
      <c r="M7375" s="159">
        <v>93.816666666666663</v>
      </c>
      <c r="N7375" s="159">
        <v>93.816666666666663</v>
      </c>
      <c r="O7375" s="159">
        <v>1</v>
      </c>
      <c r="P7375" s="156"/>
      <c r="Q7375" s="156"/>
      <c r="S7375"/>
    </row>
    <row r="7376" spans="1:15" ht="15">
      <c r="A7376" t="s">
        <v>29</v>
      </c>
      <c r="B7376" t="s">
        <v>30</v>
      </c>
      <c r="C7376" t="s">
        <v>31</v>
      </c>
      <c r="D7376" t="s">
        <v>1615</v>
      </c>
      <c r="E7376">
        <v>59</v>
      </c>
      <c r="F7376" t="s">
        <v>33</v>
      </c>
      <c r="G7376" t="s">
        <v>22</v>
      </c>
      <c r="H7376" s="5">
        <v>42551.652974537035</v>
      </c>
      <c r="I7376" s="5">
        <v>42551.629861111112</v>
      </c>
      <c r="J7376" s="4">
        <f t="shared" si="548"/>
        <v>2016</v>
      </c>
      <c r="K7376" s="4">
        <f t="shared" si="549"/>
        <v>6</v>
      </c>
      <c r="L7376">
        <v>1997</v>
      </c>
      <c r="M7376" s="4">
        <v>33.283333333333331</v>
      </c>
      <c r="N7376" s="4">
        <v>1963.7166666666665</v>
      </c>
      <c r="O7376" s="4">
        <v>1</v>
      </c>
    </row>
    <row r="7377" spans="1:15" ht="15">
      <c r="A7377" t="s">
        <v>29</v>
      </c>
      <c r="B7377" t="s">
        <v>87</v>
      </c>
      <c r="C7377" t="s">
        <v>103</v>
      </c>
      <c r="D7377" t="s">
        <v>2048</v>
      </c>
      <c r="E7377">
        <v>1</v>
      </c>
      <c r="F7377" t="s">
        <v>472</v>
      </c>
      <c r="G7377" t="s">
        <v>22</v>
      </c>
      <c r="H7377" s="5">
        <v>42552.524351851855</v>
      </c>
      <c r="I7377" s="5">
        <v>42552.454861111109</v>
      </c>
      <c r="J7377" s="4">
        <f t="shared" si="548"/>
        <v>2016</v>
      </c>
      <c r="K7377" s="4">
        <f t="shared" si="549"/>
        <v>7</v>
      </c>
      <c r="L7377">
        <v>6004</v>
      </c>
      <c r="M7377" s="3">
        <v>100.06666666666666</v>
      </c>
      <c r="N7377" s="3">
        <v>100.06666666666666</v>
      </c>
      <c r="O7377">
        <v>1</v>
      </c>
    </row>
    <row r="7378" spans="1:15" ht="15">
      <c r="A7378" t="s">
        <v>29</v>
      </c>
      <c r="B7378" t="s">
        <v>87</v>
      </c>
      <c r="C7378" t="s">
        <v>103</v>
      </c>
      <c r="D7378" t="s">
        <v>11943</v>
      </c>
      <c r="E7378">
        <v>1</v>
      </c>
      <c r="F7378" t="s">
        <v>472</v>
      </c>
      <c r="G7378" t="s">
        <v>22</v>
      </c>
      <c r="H7378" s="5">
        <v>42552.524618055555</v>
      </c>
      <c r="I7378" s="5">
        <v>42552.511111111111</v>
      </c>
      <c r="J7378" s="4">
        <f t="shared" si="548"/>
        <v>2016</v>
      </c>
      <c r="K7378" s="4">
        <f t="shared" si="549"/>
        <v>7</v>
      </c>
      <c r="L7378">
        <v>1167</v>
      </c>
      <c r="M7378" s="3">
        <v>19.449999999999999</v>
      </c>
      <c r="N7378" s="3">
        <v>19.449999999999999</v>
      </c>
      <c r="O7378">
        <v>1</v>
      </c>
    </row>
    <row r="7379" spans="1:15" ht="15">
      <c r="A7379" t="s">
        <v>29</v>
      </c>
      <c r="B7379" t="s">
        <v>87</v>
      </c>
      <c r="C7379" t="s">
        <v>6484</v>
      </c>
      <c r="D7379" t="s">
        <v>1040</v>
      </c>
      <c r="E7379">
        <v>239</v>
      </c>
      <c r="F7379" t="s">
        <v>85</v>
      </c>
      <c r="G7379" t="s">
        <v>97</v>
      </c>
      <c r="H7379" s="5">
        <v>42552.641122685185</v>
      </c>
      <c r="I7379" s="5">
        <v>42552.580555555556</v>
      </c>
      <c r="J7379" s="4">
        <f t="shared" si="548"/>
        <v>2016</v>
      </c>
      <c r="K7379" s="4">
        <f t="shared" si="549"/>
        <v>7</v>
      </c>
      <c r="L7379">
        <v>5233</v>
      </c>
      <c r="M7379" s="3">
        <v>87.216666666666669</v>
      </c>
      <c r="N7379" s="3">
        <v>20844.783333333333</v>
      </c>
      <c r="O7379">
        <v>1</v>
      </c>
    </row>
    <row r="7380" spans="1:15" ht="15">
      <c r="A7380" t="s">
        <v>29</v>
      </c>
      <c r="B7380" t="s">
        <v>30</v>
      </c>
      <c r="C7380" t="s">
        <v>83</v>
      </c>
      <c r="D7380" t="s">
        <v>11944</v>
      </c>
      <c r="E7380">
        <v>1</v>
      </c>
      <c r="F7380" t="s">
        <v>27</v>
      </c>
      <c r="G7380" t="s">
        <v>22</v>
      </c>
      <c r="H7380" s="5">
        <v>42554.778923611113</v>
      </c>
      <c r="I7380" s="5">
        <v>42554.65625</v>
      </c>
      <c r="J7380" s="4">
        <f t="shared" si="548"/>
        <v>2016</v>
      </c>
      <c r="K7380" s="4">
        <f t="shared" si="549"/>
        <v>7</v>
      </c>
      <c r="L7380">
        <v>10599</v>
      </c>
      <c r="M7380" s="3">
        <v>176.65000000000001</v>
      </c>
      <c r="N7380" s="3">
        <v>176.65000000000001</v>
      </c>
      <c r="O7380">
        <v>1</v>
      </c>
    </row>
    <row r="7381" spans="1:15" ht="15">
      <c r="A7381" t="s">
        <v>29</v>
      </c>
      <c r="B7381" t="s">
        <v>94</v>
      </c>
      <c r="C7381" t="s">
        <v>4936</v>
      </c>
      <c r="D7381" t="s">
        <v>11945</v>
      </c>
      <c r="E7381">
        <v>282</v>
      </c>
      <c r="F7381" t="s">
        <v>131</v>
      </c>
      <c r="G7381" t="s">
        <v>97</v>
      </c>
      <c r="H7381" s="5">
        <v>42554.790185185186</v>
      </c>
      <c r="I7381" s="5">
        <v>42554.678472222222</v>
      </c>
      <c r="J7381" s="4">
        <f t="shared" si="548"/>
        <v>2016</v>
      </c>
      <c r="K7381" s="4">
        <f t="shared" si="549"/>
        <v>7</v>
      </c>
      <c r="L7381">
        <v>9652</v>
      </c>
      <c r="M7381" s="3">
        <v>160.86666666666667</v>
      </c>
      <c r="N7381" s="3">
        <v>45364.400000000001</v>
      </c>
      <c r="O7381">
        <v>1</v>
      </c>
    </row>
    <row r="7382" spans="1:15" ht="15">
      <c r="A7382" t="s">
        <v>29</v>
      </c>
      <c r="B7382" t="s">
        <v>30</v>
      </c>
      <c r="C7382" t="s">
        <v>83</v>
      </c>
      <c r="D7382" t="s">
        <v>11946</v>
      </c>
      <c r="E7382">
        <v>1</v>
      </c>
      <c r="F7382" t="s">
        <v>131</v>
      </c>
      <c r="G7382" t="s">
        <v>22</v>
      </c>
      <c r="H7382" s="5">
        <v>42555.010289351849</v>
      </c>
      <c r="I7382" s="5">
        <v>42554.977777777778</v>
      </c>
      <c r="J7382" s="4">
        <f t="shared" si="548"/>
        <v>2016</v>
      </c>
      <c r="K7382" s="4">
        <f t="shared" si="549"/>
        <v>7</v>
      </c>
      <c r="L7382">
        <v>2809</v>
      </c>
      <c r="M7382" s="3">
        <v>46.81666666666667</v>
      </c>
      <c r="N7382" s="3">
        <v>46.81666666666667</v>
      </c>
      <c r="O7382">
        <v>1</v>
      </c>
    </row>
    <row r="7383" spans="1:15" ht="15">
      <c r="A7383" t="s">
        <v>29</v>
      </c>
      <c r="B7383" t="s">
        <v>94</v>
      </c>
      <c r="C7383" t="s">
        <v>4936</v>
      </c>
      <c r="D7383" t="s">
        <v>5069</v>
      </c>
      <c r="E7383">
        <v>739</v>
      </c>
      <c r="F7383" t="s">
        <v>92</v>
      </c>
      <c r="G7383" t="s">
        <v>22</v>
      </c>
      <c r="H7383" s="5">
        <v>42673.52789351852</v>
      </c>
      <c r="I7383" s="5">
        <v>42673.427083333336</v>
      </c>
      <c r="J7383" s="4">
        <f t="shared" si="548"/>
        <v>2016</v>
      </c>
      <c r="K7383" s="4">
        <f t="shared" si="549"/>
        <v>10</v>
      </c>
      <c r="L7383">
        <v>8710</v>
      </c>
      <c r="M7383" s="4">
        <v>145.16666666666666</v>
      </c>
      <c r="N7383" s="4">
        <v>107278.16666666666</v>
      </c>
      <c r="O7383">
        <v>1</v>
      </c>
    </row>
    <row r="7384" spans="1:15" ht="15">
      <c r="A7384" t="s">
        <v>29</v>
      </c>
      <c r="B7384" t="s">
        <v>94</v>
      </c>
      <c r="C7384" t="s">
        <v>174</v>
      </c>
      <c r="D7384" t="s">
        <v>2642</v>
      </c>
      <c r="E7384">
        <v>1</v>
      </c>
      <c r="F7384" t="s">
        <v>33</v>
      </c>
      <c r="G7384" t="s">
        <v>97</v>
      </c>
      <c r="H7384" s="5">
        <v>42555.620833333334</v>
      </c>
      <c r="I7384" s="5">
        <v>42555.522222222222</v>
      </c>
      <c r="J7384" s="4">
        <f t="shared" si="548"/>
        <v>2016</v>
      </c>
      <c r="K7384" s="4">
        <f t="shared" si="549"/>
        <v>7</v>
      </c>
      <c r="L7384">
        <v>8520</v>
      </c>
      <c r="M7384" s="3">
        <v>142</v>
      </c>
      <c r="N7384" s="3">
        <v>142</v>
      </c>
      <c r="O7384">
        <v>1</v>
      </c>
    </row>
    <row r="7385" spans="1:15" ht="15">
      <c r="A7385" t="s">
        <v>29</v>
      </c>
      <c r="B7385" t="s">
        <v>94</v>
      </c>
      <c r="C7385" t="s">
        <v>4936</v>
      </c>
      <c r="D7385" t="s">
        <v>11947</v>
      </c>
      <c r="E7385">
        <v>10</v>
      </c>
      <c r="F7385" t="s">
        <v>125</v>
      </c>
      <c r="G7385" t="s">
        <v>22</v>
      </c>
      <c r="H7385" s="5">
        <v>42555.737986111111</v>
      </c>
      <c r="I7385" s="5">
        <v>42555.689583333333</v>
      </c>
      <c r="J7385" s="4">
        <f t="shared" si="548"/>
        <v>2016</v>
      </c>
      <c r="K7385" s="4">
        <f t="shared" si="549"/>
        <v>7</v>
      </c>
      <c r="L7385">
        <v>4182</v>
      </c>
      <c r="M7385" s="3">
        <v>69.700000000000003</v>
      </c>
      <c r="N7385" s="3">
        <v>697</v>
      </c>
      <c r="O7385">
        <v>1</v>
      </c>
    </row>
    <row r="7386" spans="1:15" ht="15">
      <c r="A7386" t="s">
        <v>29</v>
      </c>
      <c r="B7386" t="s">
        <v>94</v>
      </c>
      <c r="C7386" t="s">
        <v>95</v>
      </c>
      <c r="D7386" t="s">
        <v>1105</v>
      </c>
      <c r="E7386">
        <v>19</v>
      </c>
      <c r="F7386" t="s">
        <v>27</v>
      </c>
      <c r="G7386" t="s">
        <v>22</v>
      </c>
      <c r="H7386" s="5">
        <v>42556.354756944442</v>
      </c>
      <c r="I7386" s="5">
        <v>42556.316666666666</v>
      </c>
      <c r="J7386" s="4">
        <f t="shared" si="548"/>
        <v>2016</v>
      </c>
      <c r="K7386" s="4">
        <f t="shared" si="549"/>
        <v>7</v>
      </c>
      <c r="L7386">
        <v>3291</v>
      </c>
      <c r="M7386" s="3">
        <v>54.850000000000001</v>
      </c>
      <c r="N7386" s="3">
        <v>1042.1500000000001</v>
      </c>
      <c r="O7386">
        <v>1</v>
      </c>
    </row>
    <row r="7387" spans="1:15" ht="15">
      <c r="A7387" t="s">
        <v>29</v>
      </c>
      <c r="B7387" t="s">
        <v>87</v>
      </c>
      <c r="C7387" t="s">
        <v>197</v>
      </c>
      <c r="D7387" t="s">
        <v>2971</v>
      </c>
      <c r="E7387">
        <v>24</v>
      </c>
      <c r="F7387" t="s">
        <v>92</v>
      </c>
      <c r="G7387" t="s">
        <v>22</v>
      </c>
      <c r="H7387" s="5">
        <v>42558.367615740739</v>
      </c>
      <c r="I7387" s="5">
        <v>42558.329861111109</v>
      </c>
      <c r="J7387" s="4">
        <f t="shared" si="548"/>
        <v>2016</v>
      </c>
      <c r="K7387" s="4">
        <f t="shared" si="549"/>
        <v>7</v>
      </c>
      <c r="L7387">
        <v>3262</v>
      </c>
      <c r="M7387" s="3">
        <v>54.366666666666667</v>
      </c>
      <c r="N7387" s="3">
        <v>1304.8</v>
      </c>
      <c r="O7387">
        <v>1</v>
      </c>
    </row>
    <row r="7388" spans="1:15" ht="15">
      <c r="A7388" t="s">
        <v>29</v>
      </c>
      <c r="B7388" t="s">
        <v>94</v>
      </c>
      <c r="C7388" t="s">
        <v>95</v>
      </c>
      <c r="D7388" t="s">
        <v>4885</v>
      </c>
      <c r="E7388">
        <v>65</v>
      </c>
      <c r="F7388" t="s">
        <v>85</v>
      </c>
      <c r="G7388" t="s">
        <v>22</v>
      </c>
      <c r="H7388" s="5">
        <v>42559.331504629627</v>
      </c>
      <c r="I7388" s="5">
        <v>42559.277777777781</v>
      </c>
      <c r="J7388" s="4">
        <f t="shared" si="548"/>
        <v>2016</v>
      </c>
      <c r="K7388" s="4">
        <f t="shared" si="549"/>
        <v>7</v>
      </c>
      <c r="L7388">
        <v>4642</v>
      </c>
      <c r="M7388" s="3">
        <v>77.36666666666666</v>
      </c>
      <c r="N7388" s="3">
        <v>5028.833333333333</v>
      </c>
      <c r="O7388">
        <v>1</v>
      </c>
    </row>
    <row r="7389" spans="1:15" ht="15">
      <c r="A7389" t="s">
        <v>29</v>
      </c>
      <c r="B7389" t="s">
        <v>94</v>
      </c>
      <c r="C7389" t="s">
        <v>174</v>
      </c>
      <c r="D7389" t="s">
        <v>11948</v>
      </c>
      <c r="E7389">
        <v>1</v>
      </c>
      <c r="F7389" t="s">
        <v>33</v>
      </c>
      <c r="G7389" t="s">
        <v>22</v>
      </c>
      <c r="H7389" s="5">
        <v>42559.654861111114</v>
      </c>
      <c r="I7389" s="5">
        <v>42559.630555555559</v>
      </c>
      <c r="J7389" s="4">
        <f t="shared" si="548"/>
        <v>2016</v>
      </c>
      <c r="K7389" s="4">
        <f t="shared" si="549"/>
        <v>7</v>
      </c>
      <c r="L7389">
        <v>2100</v>
      </c>
      <c r="M7389" s="3">
        <v>35</v>
      </c>
      <c r="N7389" s="3">
        <v>35</v>
      </c>
      <c r="O7389">
        <v>1</v>
      </c>
    </row>
    <row r="7390" spans="1:15" ht="15">
      <c r="A7390" t="s">
        <v>29</v>
      </c>
      <c r="B7390" t="s">
        <v>94</v>
      </c>
      <c r="C7390" t="s">
        <v>4936</v>
      </c>
      <c r="D7390" t="s">
        <v>2366</v>
      </c>
      <c r="E7390">
        <v>44</v>
      </c>
      <c r="F7390" t="s">
        <v>85</v>
      </c>
      <c r="G7390" t="s">
        <v>22</v>
      </c>
      <c r="H7390" s="5">
        <v>42560.387546296297</v>
      </c>
      <c r="I7390" s="5">
        <v>42560.034722222219</v>
      </c>
      <c r="J7390" s="4">
        <f t="shared" si="548"/>
        <v>2016</v>
      </c>
      <c r="K7390" s="4">
        <f t="shared" si="549"/>
        <v>7</v>
      </c>
      <c r="L7390">
        <v>30484</v>
      </c>
      <c r="M7390" s="3">
        <v>508.06666666666666</v>
      </c>
      <c r="N7390" s="3">
        <v>22354.933333333334</v>
      </c>
      <c r="O7390">
        <v>1</v>
      </c>
    </row>
    <row r="7391" spans="1:15" ht="15">
      <c r="A7391" t="s">
        <v>29</v>
      </c>
      <c r="B7391" t="s">
        <v>94</v>
      </c>
      <c r="C7391" t="s">
        <v>174</v>
      </c>
      <c r="D7391" t="s">
        <v>11949</v>
      </c>
      <c r="E7391">
        <v>4</v>
      </c>
      <c r="F7391" t="s">
        <v>92</v>
      </c>
      <c r="G7391" t="s">
        <v>22</v>
      </c>
      <c r="H7391" s="5">
        <v>42561.403067129628</v>
      </c>
      <c r="I7391" s="5">
        <v>42561.373611111114</v>
      </c>
      <c r="J7391" s="4">
        <f t="shared" si="548"/>
        <v>2016</v>
      </c>
      <c r="K7391" s="4">
        <f t="shared" si="549"/>
        <v>7</v>
      </c>
      <c r="L7391">
        <v>2545</v>
      </c>
      <c r="M7391" s="3">
        <v>42.416666666666664</v>
      </c>
      <c r="N7391" s="3">
        <v>169.66666666666666</v>
      </c>
      <c r="O7391">
        <v>1</v>
      </c>
    </row>
    <row r="7392" spans="1:15" ht="15">
      <c r="A7392" t="s">
        <v>29</v>
      </c>
      <c r="B7392" t="s">
        <v>94</v>
      </c>
      <c r="C7392" t="s">
        <v>4972</v>
      </c>
      <c r="D7392" t="s">
        <v>11950</v>
      </c>
      <c r="E7392">
        <v>1</v>
      </c>
      <c r="F7392" t="s">
        <v>33</v>
      </c>
      <c r="G7392" t="s">
        <v>22</v>
      </c>
      <c r="H7392" s="5">
        <v>42562.525682870371</v>
      </c>
      <c r="I7392" s="5">
        <v>42562.511111111111</v>
      </c>
      <c r="J7392" s="4">
        <f t="shared" si="548"/>
        <v>2016</v>
      </c>
      <c r="K7392" s="4">
        <f t="shared" si="549"/>
        <v>7</v>
      </c>
      <c r="L7392">
        <v>1259</v>
      </c>
      <c r="M7392" s="3">
        <v>20.983333333333334</v>
      </c>
      <c r="N7392" s="3">
        <v>20.983333333333334</v>
      </c>
      <c r="O7392">
        <v>1</v>
      </c>
    </row>
    <row r="7393" spans="1:15" ht="15">
      <c r="A7393" t="s">
        <v>29</v>
      </c>
      <c r="B7393" t="s">
        <v>87</v>
      </c>
      <c r="C7393" t="s">
        <v>103</v>
      </c>
      <c r="D7393" t="s">
        <v>11876</v>
      </c>
      <c r="E7393">
        <v>155</v>
      </c>
      <c r="F7393" t="s">
        <v>131</v>
      </c>
      <c r="G7393" t="s">
        <v>22</v>
      </c>
      <c r="H7393" s="5">
        <v>42562.974768518521</v>
      </c>
      <c r="I7393" s="5">
        <v>42562.900000000001</v>
      </c>
      <c r="J7393" s="4">
        <f t="shared" si="548"/>
        <v>2016</v>
      </c>
      <c r="K7393" s="4">
        <f t="shared" si="549"/>
        <v>7</v>
      </c>
      <c r="L7393">
        <v>6460</v>
      </c>
      <c r="M7393" s="3">
        <v>107.66666666666667</v>
      </c>
      <c r="N7393" s="3">
        <v>16688.333333333336</v>
      </c>
      <c r="O7393">
        <v>1</v>
      </c>
    </row>
    <row r="7394" spans="1:15" ht="15">
      <c r="A7394" t="s">
        <v>29</v>
      </c>
      <c r="B7394" t="s">
        <v>94</v>
      </c>
      <c r="C7394" t="s">
        <v>4972</v>
      </c>
      <c r="D7394" t="s">
        <v>11951</v>
      </c>
      <c r="E7394">
        <v>4</v>
      </c>
      <c r="F7394" t="s">
        <v>33</v>
      </c>
      <c r="G7394" t="s">
        <v>22</v>
      </c>
      <c r="H7394" s="5">
        <v>42566.35119212963</v>
      </c>
      <c r="I7394" s="5">
        <v>42566.322916666664</v>
      </c>
      <c r="J7394" s="4">
        <f t="shared" si="548"/>
        <v>2016</v>
      </c>
      <c r="K7394" s="4">
        <f t="shared" si="549"/>
        <v>7</v>
      </c>
      <c r="L7394">
        <v>2443</v>
      </c>
      <c r="M7394" s="3">
        <v>40.716666666666669</v>
      </c>
      <c r="N7394" s="3">
        <v>162.86666666666667</v>
      </c>
      <c r="O7394">
        <v>1</v>
      </c>
    </row>
    <row r="7395" spans="1:15" ht="15">
      <c r="A7395" t="s">
        <v>29</v>
      </c>
      <c r="B7395" t="s">
        <v>87</v>
      </c>
      <c r="C7395" t="s">
        <v>103</v>
      </c>
      <c r="D7395" t="s">
        <v>3736</v>
      </c>
      <c r="E7395">
        <v>89</v>
      </c>
      <c r="F7395" t="s">
        <v>33</v>
      </c>
      <c r="G7395" t="s">
        <v>22</v>
      </c>
      <c r="H7395" s="5">
        <v>42566.680706018517</v>
      </c>
      <c r="I7395" s="5">
        <v>42566.635416666664</v>
      </c>
      <c r="J7395" s="4">
        <f t="shared" si="548"/>
        <v>2016</v>
      </c>
      <c r="K7395" s="4">
        <f t="shared" si="549"/>
        <v>7</v>
      </c>
      <c r="L7395">
        <v>3913</v>
      </c>
      <c r="M7395" s="3">
        <v>65.216666666666669</v>
      </c>
      <c r="N7395" s="3">
        <v>5804.2833333333338</v>
      </c>
      <c r="O7395">
        <v>1</v>
      </c>
    </row>
    <row r="7396" spans="1:15" ht="15">
      <c r="A7396" t="s">
        <v>29</v>
      </c>
      <c r="B7396" t="s">
        <v>87</v>
      </c>
      <c r="C7396" t="s">
        <v>103</v>
      </c>
      <c r="D7396" t="s">
        <v>11145</v>
      </c>
      <c r="E7396">
        <v>13</v>
      </c>
      <c r="F7396" t="s">
        <v>33</v>
      </c>
      <c r="G7396" t="s">
        <v>22</v>
      </c>
      <c r="H7396" s="5">
        <v>42566.708287037036</v>
      </c>
      <c r="I7396" s="5">
        <v>42566.680706018517</v>
      </c>
      <c r="J7396" s="4">
        <f t="shared" si="548"/>
        <v>2016</v>
      </c>
      <c r="K7396" s="4">
        <f t="shared" si="549"/>
        <v>7</v>
      </c>
      <c r="L7396">
        <v>2383</v>
      </c>
      <c r="M7396" s="3">
        <v>39.716666666666669</v>
      </c>
      <c r="N7396" s="3">
        <v>516.31666666666672</v>
      </c>
      <c r="O7396">
        <v>1</v>
      </c>
    </row>
    <row r="7397" spans="1:15" ht="15">
      <c r="A7397" t="s">
        <v>29</v>
      </c>
      <c r="B7397" t="s">
        <v>94</v>
      </c>
      <c r="C7397" t="s">
        <v>174</v>
      </c>
      <c r="D7397" t="s">
        <v>11952</v>
      </c>
      <c r="E7397">
        <v>44</v>
      </c>
      <c r="F7397" t="s">
        <v>33</v>
      </c>
      <c r="G7397" t="s">
        <v>22</v>
      </c>
      <c r="H7397" s="5">
        <v>42568.821076388886</v>
      </c>
      <c r="I7397" s="5">
        <v>42568.781944444447</v>
      </c>
      <c r="J7397" s="4">
        <f t="shared" si="548"/>
        <v>2016</v>
      </c>
      <c r="K7397" s="4">
        <f t="shared" si="549"/>
        <v>7</v>
      </c>
      <c r="L7397">
        <v>3381</v>
      </c>
      <c r="M7397" s="3">
        <v>56.350000000000001</v>
      </c>
      <c r="N7397" s="3">
        <v>2479.4000000000001</v>
      </c>
      <c r="O7397">
        <v>1</v>
      </c>
    </row>
    <row r="7398" spans="1:15" ht="15">
      <c r="A7398" t="s">
        <v>29</v>
      </c>
      <c r="B7398" t="s">
        <v>94</v>
      </c>
      <c r="C7398" t="s">
        <v>95</v>
      </c>
      <c r="D7398" t="s">
        <v>3458</v>
      </c>
      <c r="E7398">
        <v>28</v>
      </c>
      <c r="F7398" t="s">
        <v>131</v>
      </c>
      <c r="G7398" t="s">
        <v>22</v>
      </c>
      <c r="H7398" s="5">
        <v>42569.580011574071</v>
      </c>
      <c r="I7398" s="5">
        <v>42569.55972222222</v>
      </c>
      <c r="J7398" s="4">
        <f t="shared" si="548"/>
        <v>2016</v>
      </c>
      <c r="K7398" s="4">
        <f t="shared" si="549"/>
        <v>7</v>
      </c>
      <c r="L7398">
        <v>1753</v>
      </c>
      <c r="M7398" s="3">
        <v>29.216666666666665</v>
      </c>
      <c r="N7398" s="3">
        <v>818.06666666666661</v>
      </c>
      <c r="O7398">
        <v>1</v>
      </c>
    </row>
    <row r="7399" spans="1:15" ht="15">
      <c r="A7399" t="s">
        <v>29</v>
      </c>
      <c r="B7399" t="s">
        <v>94</v>
      </c>
      <c r="C7399" t="s">
        <v>4972</v>
      </c>
      <c r="D7399" t="s">
        <v>11953</v>
      </c>
      <c r="E7399">
        <v>1</v>
      </c>
      <c r="F7399" t="s">
        <v>131</v>
      </c>
      <c r="G7399" t="s">
        <v>22</v>
      </c>
      <c r="H7399" s="5">
        <v>42569.777685185189</v>
      </c>
      <c r="I7399" s="5">
        <v>42569.691666666666</v>
      </c>
      <c r="J7399" s="4">
        <f t="shared" si="548"/>
        <v>2016</v>
      </c>
      <c r="K7399" s="4">
        <f t="shared" si="549"/>
        <v>7</v>
      </c>
      <c r="L7399">
        <v>7432</v>
      </c>
      <c r="M7399" s="3">
        <v>123.86666666666666</v>
      </c>
      <c r="N7399" s="3">
        <v>123.86666666666666</v>
      </c>
      <c r="O7399">
        <v>1</v>
      </c>
    </row>
    <row r="7400" spans="1:15" ht="15">
      <c r="A7400" t="s">
        <v>29</v>
      </c>
      <c r="B7400" t="s">
        <v>30</v>
      </c>
      <c r="C7400" t="s">
        <v>83</v>
      </c>
      <c r="D7400" t="s">
        <v>1766</v>
      </c>
      <c r="E7400">
        <v>25</v>
      </c>
      <c r="F7400" t="s">
        <v>27</v>
      </c>
      <c r="G7400" t="s">
        <v>22</v>
      </c>
      <c r="H7400" s="5">
        <v>42570.674201388887</v>
      </c>
      <c r="I7400" s="5">
        <v>42570.584722222222</v>
      </c>
      <c r="J7400" s="4">
        <f t="shared" si="548"/>
        <v>2016</v>
      </c>
      <c r="K7400" s="4">
        <f t="shared" si="549"/>
        <v>7</v>
      </c>
      <c r="L7400">
        <v>7731</v>
      </c>
      <c r="M7400" s="3">
        <v>128.84999999999999</v>
      </c>
      <c r="N7400" s="3">
        <v>3221.25</v>
      </c>
      <c r="O7400">
        <v>1</v>
      </c>
    </row>
    <row r="7401" spans="1:15" ht="15">
      <c r="A7401" t="s">
        <v>29</v>
      </c>
      <c r="B7401" t="s">
        <v>94</v>
      </c>
      <c r="C7401" t="s">
        <v>95</v>
      </c>
      <c r="D7401" t="s">
        <v>11954</v>
      </c>
      <c r="E7401">
        <v>4</v>
      </c>
      <c r="F7401" t="s">
        <v>125</v>
      </c>
      <c r="G7401" t="s">
        <v>22</v>
      </c>
      <c r="H7401" s="5">
        <v>42571.578067129631</v>
      </c>
      <c r="I7401" s="5">
        <v>42571.543055555558</v>
      </c>
      <c r="J7401" s="4">
        <f t="shared" si="548"/>
        <v>2016</v>
      </c>
      <c r="K7401" s="4">
        <f t="shared" si="549"/>
        <v>7</v>
      </c>
      <c r="L7401">
        <v>3025</v>
      </c>
      <c r="M7401" s="3">
        <v>50.416666666666664</v>
      </c>
      <c r="N7401" s="3">
        <v>201.66666666666666</v>
      </c>
      <c r="O7401">
        <v>1</v>
      </c>
    </row>
    <row r="7402" spans="1:15" ht="15">
      <c r="A7402" t="s">
        <v>29</v>
      </c>
      <c r="B7402" t="s">
        <v>94</v>
      </c>
      <c r="C7402" t="s">
        <v>95</v>
      </c>
      <c r="D7402" t="s">
        <v>11955</v>
      </c>
      <c r="E7402">
        <v>7</v>
      </c>
      <c r="F7402" t="s">
        <v>131</v>
      </c>
      <c r="G7402" t="s">
        <v>22</v>
      </c>
      <c r="H7402" s="5">
        <v>42571.582372685189</v>
      </c>
      <c r="I7402" s="5">
        <v>42571.577777777777</v>
      </c>
      <c r="J7402" s="4">
        <f t="shared" si="548"/>
        <v>2016</v>
      </c>
      <c r="K7402" s="4">
        <f t="shared" si="549"/>
        <v>7</v>
      </c>
      <c r="L7402">
        <v>397</v>
      </c>
      <c r="M7402" s="3">
        <v>6.6166666666666663</v>
      </c>
      <c r="N7402" s="3">
        <v>46.316666666666663</v>
      </c>
      <c r="O7402">
        <v>1</v>
      </c>
    </row>
    <row r="7403" spans="1:15" ht="15">
      <c r="A7403" t="s">
        <v>29</v>
      </c>
      <c r="B7403" t="s">
        <v>87</v>
      </c>
      <c r="C7403" t="s">
        <v>197</v>
      </c>
      <c r="D7403" t="s">
        <v>11956</v>
      </c>
      <c r="E7403">
        <v>0</v>
      </c>
      <c r="F7403" t="s">
        <v>21</v>
      </c>
      <c r="G7403"/>
      <c r="H7403" s="5">
        <v>42572.334178240744</v>
      </c>
      <c r="I7403" s="5">
        <v>42572.334027777775</v>
      </c>
      <c r="J7403" s="4">
        <f t="shared" si="548"/>
        <v>2016</v>
      </c>
      <c r="K7403" s="4">
        <f t="shared" si="549"/>
        <v>7</v>
      </c>
      <c r="L7403">
        <v>13</v>
      </c>
      <c r="M7403" s="3">
        <v>0.21666666666666667</v>
      </c>
      <c r="N7403" s="3">
        <v>0</v>
      </c>
      <c r="O7403">
        <v>1</v>
      </c>
    </row>
    <row r="7404" spans="1:17" s="190" customFormat="1" ht="15">
      <c r="A7404" s="190" t="s">
        <v>29</v>
      </c>
      <c r="B7404" s="190" t="s">
        <v>30</v>
      </c>
      <c r="C7404" s="190" t="s">
        <v>83</v>
      </c>
      <c r="D7404" s="190" t="s">
        <v>11957</v>
      </c>
      <c r="E7404" s="190">
        <v>1</v>
      </c>
      <c r="F7404" s="190" t="s">
        <v>33</v>
      </c>
      <c r="G7404" s="190" t="s">
        <v>22</v>
      </c>
      <c r="H7404" s="191">
        <v>42572.754861111112</v>
      </c>
      <c r="I7404" s="191">
        <v>42572.729166666664</v>
      </c>
      <c r="J7404" s="4">
        <f t="shared" si="548"/>
        <v>2016</v>
      </c>
      <c r="K7404" s="4">
        <f t="shared" si="549"/>
        <v>7</v>
      </c>
      <c r="L7404" s="190">
        <v>2220</v>
      </c>
      <c r="M7404" s="194">
        <v>37</v>
      </c>
      <c r="N7404" s="194">
        <v>37</v>
      </c>
      <c r="O7404" s="190">
        <v>1</v>
      </c>
      <c r="P7404" s="193"/>
      <c r="Q7404" s="193"/>
    </row>
    <row r="7405" spans="1:15" ht="15">
      <c r="A7405" t="s">
        <v>29</v>
      </c>
      <c r="B7405" t="s">
        <v>87</v>
      </c>
      <c r="C7405" t="s">
        <v>103</v>
      </c>
      <c r="D7405" t="s">
        <v>11958</v>
      </c>
      <c r="E7405">
        <v>2</v>
      </c>
      <c r="F7405" t="s">
        <v>125</v>
      </c>
      <c r="G7405" t="s">
        <v>22</v>
      </c>
      <c r="H7405" s="5">
        <v>42573.333333333336</v>
      </c>
      <c r="I7405" s="5">
        <v>42573.306944444441</v>
      </c>
      <c r="J7405" s="4">
        <f t="shared" si="548"/>
        <v>2016</v>
      </c>
      <c r="K7405" s="4">
        <f t="shared" si="549"/>
        <v>7</v>
      </c>
      <c r="L7405">
        <v>2280</v>
      </c>
      <c r="M7405" s="3">
        <v>38</v>
      </c>
      <c r="N7405" s="3">
        <v>76</v>
      </c>
      <c r="O7405">
        <v>1</v>
      </c>
    </row>
    <row r="7406" spans="1:19" s="152" customFormat="1" ht="15">
      <c r="A7406" s="152" t="s">
        <v>29</v>
      </c>
      <c r="B7406" s="152" t="s">
        <v>94</v>
      </c>
      <c r="C7406" s="152" t="s">
        <v>95</v>
      </c>
      <c r="D7406" s="152" t="s">
        <v>1959</v>
      </c>
      <c r="E7406" s="152">
        <v>6</v>
      </c>
      <c r="F7406" s="152" t="s">
        <v>33</v>
      </c>
      <c r="G7406" s="152" t="s">
        <v>22</v>
      </c>
      <c r="H7406" s="153">
        <v>42573.792083333334</v>
      </c>
      <c r="I7406" s="153">
        <v>42573.754166666666</v>
      </c>
      <c r="J7406" s="4">
        <f t="shared" si="548"/>
        <v>2016</v>
      </c>
      <c r="K7406" s="4">
        <f t="shared" si="549"/>
        <v>7</v>
      </c>
      <c r="L7406" s="152">
        <v>3276</v>
      </c>
      <c r="M7406" s="160">
        <v>54.600000000000001</v>
      </c>
      <c r="N7406" s="160">
        <v>327.60000000000002</v>
      </c>
      <c r="O7406" s="152">
        <v>1</v>
      </c>
      <c r="P7406" s="156"/>
      <c r="Q7406" s="156"/>
      <c r="S7406"/>
    </row>
    <row r="7407" spans="1:15" ht="15">
      <c r="A7407" t="s">
        <v>29</v>
      </c>
      <c r="B7407" t="s">
        <v>30</v>
      </c>
      <c r="C7407" t="s">
        <v>31</v>
      </c>
      <c r="D7407" t="s">
        <v>11959</v>
      </c>
      <c r="E7407">
        <v>50</v>
      </c>
      <c r="F7407" t="s">
        <v>92</v>
      </c>
      <c r="G7407" t="s">
        <v>22</v>
      </c>
      <c r="H7407" s="5">
        <v>42574.374027777776</v>
      </c>
      <c r="I7407" s="5">
        <v>42574.326388888891</v>
      </c>
      <c r="J7407" s="4">
        <f t="shared" si="548"/>
        <v>2016</v>
      </c>
      <c r="K7407" s="4">
        <f t="shared" si="549"/>
        <v>7</v>
      </c>
      <c r="L7407">
        <v>4116</v>
      </c>
      <c r="M7407" s="3">
        <v>68.599999999999994</v>
      </c>
      <c r="N7407" s="3">
        <v>3429.9999999999995</v>
      </c>
      <c r="O7407">
        <v>1</v>
      </c>
    </row>
    <row r="7408" spans="1:15" ht="15">
      <c r="A7408" t="s">
        <v>29</v>
      </c>
      <c r="B7408" t="s">
        <v>94</v>
      </c>
      <c r="C7408" t="s">
        <v>4936</v>
      </c>
      <c r="D7408" t="s">
        <v>11960</v>
      </c>
      <c r="E7408">
        <v>13</v>
      </c>
      <c r="F7408" t="s">
        <v>85</v>
      </c>
      <c r="G7408" t="s">
        <v>22</v>
      </c>
      <c r="H7408" s="5">
        <v>42574.422268518516</v>
      </c>
      <c r="I7408" s="5">
        <v>42574.353472222225</v>
      </c>
      <c r="J7408" s="4">
        <f t="shared" si="548"/>
        <v>2016</v>
      </c>
      <c r="K7408" s="4">
        <f t="shared" si="549"/>
        <v>7</v>
      </c>
      <c r="L7408">
        <v>5944</v>
      </c>
      <c r="M7408" s="3">
        <v>99.066666666666663</v>
      </c>
      <c r="N7408" s="3">
        <v>1287.8666666666666</v>
      </c>
      <c r="O7408">
        <v>1</v>
      </c>
    </row>
    <row r="7409" spans="1:19" s="135" customFormat="1" ht="15">
      <c r="A7409" s="135" t="s">
        <v>29</v>
      </c>
      <c r="B7409" s="135" t="s">
        <v>94</v>
      </c>
      <c r="C7409" s="135" t="s">
        <v>95</v>
      </c>
      <c r="D7409" s="135" t="s">
        <v>11961</v>
      </c>
      <c r="E7409" s="135">
        <v>1</v>
      </c>
      <c r="F7409" s="135" t="s">
        <v>85</v>
      </c>
      <c r="G7409" s="135" t="s">
        <v>97</v>
      </c>
      <c r="H7409" s="136">
        <v>42574.74423611111</v>
      </c>
      <c r="I7409" s="136">
        <v>42574.619444444441</v>
      </c>
      <c r="J7409" s="4">
        <f t="shared" si="548"/>
        <v>2016</v>
      </c>
      <c r="K7409" s="4">
        <f t="shared" si="549"/>
        <v>7</v>
      </c>
      <c r="L7409" s="135">
        <v>10782</v>
      </c>
      <c r="M7409" s="163">
        <v>179.69999999999999</v>
      </c>
      <c r="N7409" s="163">
        <v>179.69999999999999</v>
      </c>
      <c r="O7409" s="135">
        <v>1</v>
      </c>
      <c r="P7409" s="139"/>
      <c r="Q7409" s="139"/>
      <c r="S7409"/>
    </row>
    <row r="7410" spans="1:15" ht="15">
      <c r="A7410" t="s">
        <v>29</v>
      </c>
      <c r="B7410" t="s">
        <v>87</v>
      </c>
      <c r="C7410" t="s">
        <v>197</v>
      </c>
      <c r="D7410" t="s">
        <v>11962</v>
      </c>
      <c r="E7410">
        <v>1</v>
      </c>
      <c r="F7410" t="s">
        <v>27</v>
      </c>
      <c r="G7410" t="s">
        <v>22</v>
      </c>
      <c r="H7410" s="5">
        <v>42575.575532407405</v>
      </c>
      <c r="I7410" s="5">
        <v>42575.529861111114</v>
      </c>
      <c r="J7410" s="4">
        <f t="shared" si="548"/>
        <v>2016</v>
      </c>
      <c r="K7410" s="4">
        <f t="shared" si="549"/>
        <v>7</v>
      </c>
      <c r="L7410">
        <v>3946</v>
      </c>
      <c r="M7410" s="3">
        <v>65.766666666666666</v>
      </c>
      <c r="N7410" s="3">
        <v>65.766666666666666</v>
      </c>
      <c r="O7410">
        <v>1</v>
      </c>
    </row>
    <row r="7411" spans="1:15" ht="15">
      <c r="A7411" t="s">
        <v>29</v>
      </c>
      <c r="B7411" t="s">
        <v>94</v>
      </c>
      <c r="C7411" t="s">
        <v>156</v>
      </c>
      <c r="D7411" t="s">
        <v>499</v>
      </c>
      <c r="E7411">
        <v>27</v>
      </c>
      <c r="F7411" t="s">
        <v>33</v>
      </c>
      <c r="G7411" t="s">
        <v>22</v>
      </c>
      <c r="H7411" s="5">
        <v>42577.991747685184</v>
      </c>
      <c r="I7411" s="5">
        <v>42577.893055555556</v>
      </c>
      <c r="J7411" s="4">
        <f t="shared" si="548"/>
        <v>2016</v>
      </c>
      <c r="K7411" s="4">
        <f t="shared" si="549"/>
        <v>7</v>
      </c>
      <c r="L7411">
        <v>8527</v>
      </c>
      <c r="M7411" s="3">
        <v>142.11666666666667</v>
      </c>
      <c r="N7411" s="3">
        <v>3837.1500000000001</v>
      </c>
      <c r="O7411">
        <v>1</v>
      </c>
    </row>
    <row r="7412" spans="1:15" ht="15">
      <c r="A7412" t="s">
        <v>29</v>
      </c>
      <c r="B7412" t="s">
        <v>30</v>
      </c>
      <c r="C7412" t="s">
        <v>31</v>
      </c>
      <c r="D7412" t="s">
        <v>11963</v>
      </c>
      <c r="E7412">
        <v>1</v>
      </c>
      <c r="F7412" t="s">
        <v>92</v>
      </c>
      <c r="G7412" t="s">
        <v>22</v>
      </c>
      <c r="H7412" s="5">
        <v>42580.650266203702</v>
      </c>
      <c r="I7412" s="5">
        <v>42580.593055555553</v>
      </c>
      <c r="J7412" s="4">
        <f t="shared" si="548"/>
        <v>2016</v>
      </c>
      <c r="K7412" s="4">
        <f t="shared" si="549"/>
        <v>7</v>
      </c>
      <c r="L7412">
        <v>4943</v>
      </c>
      <c r="M7412" s="3">
        <v>82.38333333333334</v>
      </c>
      <c r="N7412" s="3">
        <v>82.38333333333334</v>
      </c>
      <c r="O7412">
        <v>1</v>
      </c>
    </row>
    <row r="7413" spans="1:15" ht="15">
      <c r="A7413" t="s">
        <v>29</v>
      </c>
      <c r="B7413" t="s">
        <v>94</v>
      </c>
      <c r="C7413" t="s">
        <v>186</v>
      </c>
      <c r="D7413" t="s">
        <v>11964</v>
      </c>
      <c r="E7413">
        <v>13</v>
      </c>
      <c r="F7413" t="s">
        <v>125</v>
      </c>
      <c r="G7413" t="s">
        <v>22</v>
      </c>
      <c r="H7413" s="5">
        <v>42581.8278587963</v>
      </c>
      <c r="I7413" s="5">
        <v>42581.788888888892</v>
      </c>
      <c r="J7413" s="4">
        <f t="shared" si="548"/>
        <v>2016</v>
      </c>
      <c r="K7413" s="4">
        <f t="shared" si="549"/>
        <v>7</v>
      </c>
      <c r="L7413">
        <v>3367</v>
      </c>
      <c r="M7413" s="3">
        <v>56.116666666666667</v>
      </c>
      <c r="N7413" s="3">
        <v>729.51666666666665</v>
      </c>
      <c r="O7413">
        <v>1</v>
      </c>
    </row>
    <row r="7414" spans="1:15" ht="15">
      <c r="A7414" t="s">
        <v>29</v>
      </c>
      <c r="B7414" t="s">
        <v>94</v>
      </c>
      <c r="C7414" t="s">
        <v>4972</v>
      </c>
      <c r="D7414" t="s">
        <v>11965</v>
      </c>
      <c r="E7414">
        <v>6</v>
      </c>
      <c r="F7414" t="s">
        <v>27</v>
      </c>
      <c r="G7414" t="s">
        <v>22</v>
      </c>
      <c r="H7414" s="5">
        <v>42581.878553240742</v>
      </c>
      <c r="I7414" s="5">
        <v>42581.800000000003</v>
      </c>
      <c r="J7414" s="4">
        <f t="shared" si="548"/>
        <v>2016</v>
      </c>
      <c r="K7414" s="4">
        <f t="shared" si="549"/>
        <v>7</v>
      </c>
      <c r="L7414">
        <v>6787</v>
      </c>
      <c r="M7414" s="3">
        <v>113.11666666666666</v>
      </c>
      <c r="N7414" s="3">
        <v>678.69999999999993</v>
      </c>
      <c r="O7414">
        <v>1</v>
      </c>
    </row>
    <row r="7415" spans="1:15" ht="15">
      <c r="A7415" t="s">
        <v>29</v>
      </c>
      <c r="B7415" t="s">
        <v>94</v>
      </c>
      <c r="C7415" t="s">
        <v>4972</v>
      </c>
      <c r="D7415" t="s">
        <v>11966</v>
      </c>
      <c r="E7415">
        <v>1</v>
      </c>
      <c r="F7415" t="s">
        <v>125</v>
      </c>
      <c r="G7415" t="s">
        <v>22</v>
      </c>
      <c r="H7415" s="5">
        <v>42582.154953703706</v>
      </c>
      <c r="I7415" s="5">
        <v>42581.972222222219</v>
      </c>
      <c r="J7415" s="4">
        <f t="shared" si="548"/>
        <v>2016</v>
      </c>
      <c r="K7415" s="4">
        <f t="shared" si="549"/>
        <v>7</v>
      </c>
      <c r="L7415">
        <v>15788</v>
      </c>
      <c r="M7415" s="3">
        <v>263.13333333333333</v>
      </c>
      <c r="N7415" s="3">
        <v>263.13333333333333</v>
      </c>
      <c r="O7415">
        <v>1</v>
      </c>
    </row>
    <row r="7416" spans="1:15" ht="15">
      <c r="A7416" t="s">
        <v>29</v>
      </c>
      <c r="B7416" t="s">
        <v>94</v>
      </c>
      <c r="C7416" t="s">
        <v>156</v>
      </c>
      <c r="D7416" t="s">
        <v>11967</v>
      </c>
      <c r="E7416">
        <v>3</v>
      </c>
      <c r="F7416" t="s">
        <v>33</v>
      </c>
      <c r="G7416" t="s">
        <v>22</v>
      </c>
      <c r="H7416" s="5">
        <v>42582.777627314812</v>
      </c>
      <c r="I7416" s="5">
        <v>42582.727777777778</v>
      </c>
      <c r="J7416" s="4">
        <f t="shared" si="548"/>
        <v>2016</v>
      </c>
      <c r="K7416" s="4">
        <f t="shared" si="549"/>
        <v>7</v>
      </c>
      <c r="L7416">
        <v>4307</v>
      </c>
      <c r="M7416" s="3">
        <v>71.783333333333331</v>
      </c>
      <c r="N7416" s="3">
        <v>215.34999999999999</v>
      </c>
      <c r="O7416">
        <v>1</v>
      </c>
    </row>
    <row r="7417" spans="1:15" ht="15">
      <c r="A7417" t="s">
        <v>29</v>
      </c>
      <c r="B7417" t="s">
        <v>94</v>
      </c>
      <c r="C7417" t="s">
        <v>4972</v>
      </c>
      <c r="D7417" t="s">
        <v>11968</v>
      </c>
      <c r="E7417">
        <v>1</v>
      </c>
      <c r="F7417" t="s">
        <v>33</v>
      </c>
      <c r="G7417" t="s">
        <v>22</v>
      </c>
      <c r="H7417" s="5">
        <v>42583.405555555553</v>
      </c>
      <c r="I7417" s="5">
        <v>42583.369444444441</v>
      </c>
      <c r="J7417" s="4">
        <f t="shared" si="548"/>
        <v>2016</v>
      </c>
      <c r="K7417" s="4">
        <f t="shared" si="549"/>
        <v>8</v>
      </c>
      <c r="L7417">
        <v>3120</v>
      </c>
      <c r="M7417">
        <v>52</v>
      </c>
      <c r="N7417">
        <v>52</v>
      </c>
      <c r="O7417">
        <v>1</v>
      </c>
    </row>
    <row r="7418" spans="1:15" ht="15">
      <c r="A7418" t="s">
        <v>29</v>
      </c>
      <c r="B7418" t="s">
        <v>94</v>
      </c>
      <c r="C7418" t="s">
        <v>4972</v>
      </c>
      <c r="D7418" t="s">
        <v>11969</v>
      </c>
      <c r="E7418">
        <v>7</v>
      </c>
      <c r="F7418" t="s">
        <v>33</v>
      </c>
      <c r="G7418" t="s">
        <v>22</v>
      </c>
      <c r="H7418" s="5">
        <v>42583.565532407411</v>
      </c>
      <c r="I7418" s="5">
        <v>42583.540972222225</v>
      </c>
      <c r="J7418" s="4">
        <f t="shared" si="548"/>
        <v>2016</v>
      </c>
      <c r="K7418" s="4">
        <f t="shared" si="549"/>
        <v>8</v>
      </c>
      <c r="L7418">
        <v>2122</v>
      </c>
      <c r="M7418" s="4">
        <v>35.366666666666667</v>
      </c>
      <c r="N7418" s="4">
        <v>247.56666666666666</v>
      </c>
      <c r="O7418">
        <v>1</v>
      </c>
    </row>
    <row r="7419" spans="1:15" ht="15">
      <c r="A7419" t="s">
        <v>29</v>
      </c>
      <c r="B7419" t="s">
        <v>87</v>
      </c>
      <c r="C7419" t="s">
        <v>103</v>
      </c>
      <c r="D7419" t="s">
        <v>4843</v>
      </c>
      <c r="E7419">
        <v>8</v>
      </c>
      <c r="F7419" t="s">
        <v>27</v>
      </c>
      <c r="G7419" t="s">
        <v>22</v>
      </c>
      <c r="H7419" s="5">
        <v>42583.79583333333</v>
      </c>
      <c r="I7419" s="5">
        <v>42583.745833333334</v>
      </c>
      <c r="J7419" s="4">
        <f t="shared" si="548"/>
        <v>2016</v>
      </c>
      <c r="K7419" s="4">
        <f t="shared" si="549"/>
        <v>8</v>
      </c>
      <c r="L7419">
        <v>4320</v>
      </c>
      <c r="M7419" s="4">
        <v>72</v>
      </c>
      <c r="N7419" s="4">
        <v>576</v>
      </c>
      <c r="O7419">
        <v>1</v>
      </c>
    </row>
    <row r="7420" spans="1:15" ht="15">
      <c r="A7420" t="s">
        <v>29</v>
      </c>
      <c r="B7420" t="s">
        <v>94</v>
      </c>
      <c r="C7420" t="s">
        <v>95</v>
      </c>
      <c r="D7420" t="s">
        <v>1662</v>
      </c>
      <c r="E7420">
        <v>88</v>
      </c>
      <c r="F7420" t="s">
        <v>27</v>
      </c>
      <c r="G7420" t="s">
        <v>22</v>
      </c>
      <c r="H7420" s="5">
        <v>42583.841562499998</v>
      </c>
      <c r="I7420" s="5">
        <v>42583.777083333334</v>
      </c>
      <c r="J7420" s="4">
        <f t="shared" si="548"/>
        <v>2016</v>
      </c>
      <c r="K7420" s="4">
        <f t="shared" si="549"/>
        <v>8</v>
      </c>
      <c r="L7420">
        <v>5571</v>
      </c>
      <c r="M7420" s="4">
        <v>92.849999999999994</v>
      </c>
      <c r="N7420" s="4">
        <v>8170.7999999999993</v>
      </c>
      <c r="O7420">
        <v>1</v>
      </c>
    </row>
    <row r="7421" spans="1:15" ht="15">
      <c r="A7421" t="s">
        <v>29</v>
      </c>
      <c r="B7421" t="s">
        <v>94</v>
      </c>
      <c r="C7421" t="s">
        <v>4936</v>
      </c>
      <c r="D7421" t="s">
        <v>11970</v>
      </c>
      <c r="E7421">
        <v>1</v>
      </c>
      <c r="F7421" t="s">
        <v>33</v>
      </c>
      <c r="G7421" t="s">
        <v>97</v>
      </c>
      <c r="H7421" s="5">
        <v>42587.860115740739</v>
      </c>
      <c r="I7421" s="5">
        <v>42587.792361111111</v>
      </c>
      <c r="J7421" s="4">
        <f t="shared" si="548"/>
        <v>2016</v>
      </c>
      <c r="K7421" s="4">
        <f t="shared" si="549"/>
        <v>8</v>
      </c>
      <c r="L7421">
        <v>5854</v>
      </c>
      <c r="M7421" s="4">
        <v>97.566666666666663</v>
      </c>
      <c r="N7421" s="4">
        <v>97.566666666666663</v>
      </c>
      <c r="O7421">
        <v>1</v>
      </c>
    </row>
    <row r="7422" spans="1:15" ht="15">
      <c r="A7422" t="s">
        <v>29</v>
      </c>
      <c r="B7422" t="s">
        <v>94</v>
      </c>
      <c r="C7422" t="s">
        <v>4936</v>
      </c>
      <c r="D7422" t="s">
        <v>11971</v>
      </c>
      <c r="E7422">
        <v>0</v>
      </c>
      <c r="F7422" t="s">
        <v>21</v>
      </c>
      <c r="G7422" t="s">
        <v>97</v>
      </c>
      <c r="H7422" s="5">
        <v>42587.854756944442</v>
      </c>
      <c r="I7422" s="5">
        <v>42587.854166666664</v>
      </c>
      <c r="J7422" s="4">
        <f t="shared" si="548"/>
        <v>2016</v>
      </c>
      <c r="K7422" s="4">
        <f t="shared" si="549"/>
        <v>8</v>
      </c>
      <c r="L7422">
        <v>51</v>
      </c>
      <c r="M7422" s="4">
        <v>0.84999999999999998</v>
      </c>
      <c r="N7422" s="4">
        <v>0</v>
      </c>
      <c r="O7422">
        <v>1</v>
      </c>
    </row>
    <row r="7423" spans="1:15" ht="15">
      <c r="A7423" t="s">
        <v>29</v>
      </c>
      <c r="B7423" t="s">
        <v>30</v>
      </c>
      <c r="C7423" t="s">
        <v>83</v>
      </c>
      <c r="D7423" t="s">
        <v>11972</v>
      </c>
      <c r="E7423">
        <v>1</v>
      </c>
      <c r="F7423" t="s">
        <v>27</v>
      </c>
      <c r="G7423" t="s">
        <v>22</v>
      </c>
      <c r="H7423" s="5">
        <v>42588.113726851851</v>
      </c>
      <c r="I7423" s="5">
        <v>42588.075694444444</v>
      </c>
      <c r="J7423" s="4">
        <f t="shared" si="548"/>
        <v>2016</v>
      </c>
      <c r="K7423" s="4">
        <f t="shared" si="549"/>
        <v>8</v>
      </c>
      <c r="L7423">
        <v>3286</v>
      </c>
      <c r="M7423" s="4">
        <v>54.766666666666666</v>
      </c>
      <c r="N7423" s="4">
        <v>54.766666666666666</v>
      </c>
      <c r="O7423">
        <v>1</v>
      </c>
    </row>
    <row r="7424" spans="1:15" ht="15">
      <c r="A7424" t="s">
        <v>29</v>
      </c>
      <c r="B7424" t="s">
        <v>30</v>
      </c>
      <c r="C7424" t="s">
        <v>83</v>
      </c>
      <c r="D7424" t="s">
        <v>11973</v>
      </c>
      <c r="E7424">
        <v>2</v>
      </c>
      <c r="F7424" t="s">
        <v>33</v>
      </c>
      <c r="G7424" t="s">
        <v>22</v>
      </c>
      <c r="H7424" s="5">
        <v>42589.616446759261</v>
      </c>
      <c r="I7424" s="5">
        <v>42589.598611111112</v>
      </c>
      <c r="J7424" s="4">
        <f t="shared" si="548"/>
        <v>2016</v>
      </c>
      <c r="K7424" s="4">
        <f t="shared" si="549"/>
        <v>8</v>
      </c>
      <c r="L7424">
        <v>1541</v>
      </c>
      <c r="M7424" s="4">
        <v>25.683333333333334</v>
      </c>
      <c r="N7424" s="4">
        <v>51.366666666666667</v>
      </c>
      <c r="O7424">
        <v>1</v>
      </c>
    </row>
    <row r="7425" spans="1:15" ht="15">
      <c r="A7425" t="s">
        <v>29</v>
      </c>
      <c r="B7425" t="s">
        <v>30</v>
      </c>
      <c r="C7425" t="s">
        <v>31</v>
      </c>
      <c r="D7425" t="s">
        <v>11974</v>
      </c>
      <c r="E7425">
        <v>0</v>
      </c>
      <c r="F7425" t="s">
        <v>92</v>
      </c>
      <c r="G7425" t="s">
        <v>22</v>
      </c>
      <c r="H7425" s="5">
        <v>42590.448344907411</v>
      </c>
      <c r="I7425" s="5">
        <v>42590.445833333331</v>
      </c>
      <c r="J7425" s="4">
        <f t="shared" si="548"/>
        <v>2016</v>
      </c>
      <c r="K7425" s="4">
        <f t="shared" si="549"/>
        <v>8</v>
      </c>
      <c r="L7425">
        <v>217</v>
      </c>
      <c r="M7425" s="4">
        <v>3.6166666666666667</v>
      </c>
      <c r="N7425" s="4">
        <v>0</v>
      </c>
      <c r="O7425">
        <v>1</v>
      </c>
    </row>
    <row r="7426" spans="1:15" ht="15">
      <c r="A7426" t="s">
        <v>29</v>
      </c>
      <c r="B7426" t="s">
        <v>30</v>
      </c>
      <c r="C7426" t="s">
        <v>31</v>
      </c>
      <c r="D7426" t="s">
        <v>11278</v>
      </c>
      <c r="E7426">
        <v>16</v>
      </c>
      <c r="F7426" t="s">
        <v>92</v>
      </c>
      <c r="G7426" t="s">
        <v>22</v>
      </c>
      <c r="H7426" s="5">
        <v>42590.465567129628</v>
      </c>
      <c r="I7426" s="5">
        <v>42590.459722222222</v>
      </c>
      <c r="J7426" s="4">
        <f t="shared" si="548"/>
        <v>2016</v>
      </c>
      <c r="K7426" s="4">
        <f t="shared" si="549"/>
        <v>8</v>
      </c>
      <c r="L7426">
        <v>505</v>
      </c>
      <c r="M7426" s="4">
        <v>8.4166666666666661</v>
      </c>
      <c r="N7426" s="4">
        <v>134.66666666666666</v>
      </c>
      <c r="O7426">
        <v>1</v>
      </c>
    </row>
    <row r="7427" spans="1:15" ht="15">
      <c r="A7427" t="s">
        <v>29</v>
      </c>
      <c r="B7427" t="s">
        <v>30</v>
      </c>
      <c r="C7427" t="s">
        <v>31</v>
      </c>
      <c r="D7427" t="s">
        <v>11975</v>
      </c>
      <c r="E7427">
        <v>910</v>
      </c>
      <c r="F7427" t="s">
        <v>33</v>
      </c>
      <c r="G7427" t="s">
        <v>22</v>
      </c>
      <c r="H7427" s="5">
        <v>42593.4299537037</v>
      </c>
      <c r="I7427" s="5">
        <v>42593.409722222219</v>
      </c>
      <c r="J7427" s="4">
        <f t="shared" si="550" ref="J7427:J7490">YEAR(I7427)</f>
        <v>2016</v>
      </c>
      <c r="K7427" s="4">
        <f t="shared" si="551" ref="K7427:K7490">MONTH(I7427)</f>
        <v>8</v>
      </c>
      <c r="L7427">
        <v>1748</v>
      </c>
      <c r="M7427" s="4">
        <v>29.133333333333333</v>
      </c>
      <c r="N7427" s="4">
        <v>26511.333333333332</v>
      </c>
      <c r="O7427">
        <v>1</v>
      </c>
    </row>
    <row r="7428" spans="1:19" s="152" customFormat="1" ht="15">
      <c r="A7428" s="152" t="s">
        <v>29</v>
      </c>
      <c r="B7428" s="152" t="s">
        <v>87</v>
      </c>
      <c r="C7428" s="152" t="s">
        <v>103</v>
      </c>
      <c r="D7428" s="152" t="s">
        <v>11976</v>
      </c>
      <c r="E7428" s="152">
        <v>1</v>
      </c>
      <c r="F7428" s="152" t="s">
        <v>33</v>
      </c>
      <c r="G7428" s="152" t="s">
        <v>22</v>
      </c>
      <c r="H7428" s="153">
        <v>42594.411874999998</v>
      </c>
      <c r="I7428" s="153">
        <v>42593.690972222219</v>
      </c>
      <c r="J7428" s="4">
        <f t="shared" si="550"/>
        <v>2016</v>
      </c>
      <c r="K7428" s="4">
        <f t="shared" si="551"/>
        <v>8</v>
      </c>
      <c r="L7428" s="152">
        <v>62286</v>
      </c>
      <c r="M7428" s="159">
        <v>1038.0999999999999</v>
      </c>
      <c r="N7428" s="159">
        <v>1038.0999999999999</v>
      </c>
      <c r="O7428" s="152">
        <v>1</v>
      </c>
      <c r="P7428" s="156"/>
      <c r="Q7428" s="156"/>
      <c r="S7428"/>
    </row>
    <row r="7429" spans="1:19" s="152" customFormat="1" ht="15">
      <c r="A7429" s="152" t="s">
        <v>29</v>
      </c>
      <c r="B7429" s="152" t="s">
        <v>87</v>
      </c>
      <c r="C7429" s="152" t="s">
        <v>197</v>
      </c>
      <c r="D7429" s="152" t="s">
        <v>11977</v>
      </c>
      <c r="E7429" s="152">
        <v>1</v>
      </c>
      <c r="F7429" s="152" t="s">
        <v>33</v>
      </c>
      <c r="G7429" s="152" t="s">
        <v>97</v>
      </c>
      <c r="H7429" s="153">
        <v>42601.596550925926</v>
      </c>
      <c r="I7429" s="153">
        <v>42601.540277777778</v>
      </c>
      <c r="J7429" s="4">
        <f t="shared" si="550"/>
        <v>2016</v>
      </c>
      <c r="K7429" s="4">
        <f t="shared" si="551"/>
        <v>8</v>
      </c>
      <c r="L7429" s="152">
        <v>4862</v>
      </c>
      <c r="M7429" s="159">
        <v>81.033333333333331</v>
      </c>
      <c r="N7429" s="159">
        <v>81.033333333333331</v>
      </c>
      <c r="O7429" s="152">
        <v>1</v>
      </c>
      <c r="P7429" s="156"/>
      <c r="Q7429" s="156"/>
      <c r="S7429"/>
    </row>
    <row r="7430" spans="1:15" ht="15">
      <c r="A7430" t="s">
        <v>29</v>
      </c>
      <c r="B7430" t="s">
        <v>30</v>
      </c>
      <c r="C7430" t="s">
        <v>83</v>
      </c>
      <c r="D7430" t="s">
        <v>11928</v>
      </c>
      <c r="E7430">
        <v>48</v>
      </c>
      <c r="F7430" t="s">
        <v>27</v>
      </c>
      <c r="G7430" t="s">
        <v>97</v>
      </c>
      <c r="H7430" s="5">
        <v>42605.48878472222</v>
      </c>
      <c r="I7430" s="5">
        <v>42605.408333333333</v>
      </c>
      <c r="J7430" s="4">
        <f t="shared" si="550"/>
        <v>2016</v>
      </c>
      <c r="K7430" s="4">
        <f t="shared" si="551"/>
        <v>8</v>
      </c>
      <c r="L7430">
        <v>6951</v>
      </c>
      <c r="M7430" s="4">
        <v>115.84999999999999</v>
      </c>
      <c r="N7430" s="4">
        <v>5560.7999999999993</v>
      </c>
      <c r="O7430">
        <v>1</v>
      </c>
    </row>
    <row r="7431" spans="1:15" ht="15">
      <c r="A7431" t="s">
        <v>29</v>
      </c>
      <c r="B7431" t="s">
        <v>30</v>
      </c>
      <c r="C7431" t="s">
        <v>83</v>
      </c>
      <c r="D7431" t="s">
        <v>11978</v>
      </c>
      <c r="E7431">
        <v>28</v>
      </c>
      <c r="F7431" t="s">
        <v>27</v>
      </c>
      <c r="G7431" t="s">
        <v>22</v>
      </c>
      <c r="H7431" s="5">
        <v>42605.559513888889</v>
      </c>
      <c r="I7431" s="5">
        <v>42605.488888888889</v>
      </c>
      <c r="J7431" s="4">
        <f t="shared" si="550"/>
        <v>2016</v>
      </c>
      <c r="K7431" s="4">
        <f t="shared" si="551"/>
        <v>8</v>
      </c>
      <c r="L7431">
        <v>6102</v>
      </c>
      <c r="M7431" s="4">
        <v>101.7</v>
      </c>
      <c r="N7431" s="4">
        <v>2847.5999999999999</v>
      </c>
      <c r="O7431">
        <v>1</v>
      </c>
    </row>
    <row r="7432" spans="1:19" s="117" customFormat="1" ht="15">
      <c r="A7432" s="117" t="s">
        <v>29</v>
      </c>
      <c r="B7432" s="117" t="s">
        <v>30</v>
      </c>
      <c r="C7432" s="117" t="s">
        <v>83</v>
      </c>
      <c r="D7432" s="117" t="s">
        <v>11979</v>
      </c>
      <c r="E7432" s="117">
        <v>0</v>
      </c>
      <c r="F7432" s="117" t="s">
        <v>33</v>
      </c>
      <c r="G7432" s="117" t="s">
        <v>97</v>
      </c>
      <c r="H7432" s="118">
        <v>42606.491574074076</v>
      </c>
      <c r="I7432" s="118">
        <v>42606.461805555555</v>
      </c>
      <c r="J7432" s="4">
        <f t="shared" si="550"/>
        <v>2016</v>
      </c>
      <c r="K7432" s="4">
        <f t="shared" si="551"/>
        <v>8</v>
      </c>
      <c r="L7432" s="117">
        <v>2572</v>
      </c>
      <c r="M7432" s="167">
        <v>42.866666666666667</v>
      </c>
      <c r="N7432" s="167">
        <v>0</v>
      </c>
      <c r="O7432" s="117">
        <v>1</v>
      </c>
      <c r="P7432" s="119"/>
      <c r="Q7432" s="119"/>
      <c r="S7432"/>
    </row>
    <row r="7433" spans="1:17" s="186" customFormat="1" ht="15">
      <c r="A7433" s="186" t="s">
        <v>29</v>
      </c>
      <c r="B7433" s="186" t="s">
        <v>30</v>
      </c>
      <c r="C7433" s="186" t="s">
        <v>83</v>
      </c>
      <c r="D7433" s="186" t="s">
        <v>11980</v>
      </c>
      <c r="E7433" s="186">
        <v>1</v>
      </c>
      <c r="F7433" s="186" t="s">
        <v>33</v>
      </c>
      <c r="G7433" s="186" t="s">
        <v>22</v>
      </c>
      <c r="H7433" s="187">
        <v>42608.709618055553</v>
      </c>
      <c r="I7433" s="187">
        <v>42608.669444444444</v>
      </c>
      <c r="J7433" s="4">
        <f t="shared" si="550"/>
        <v>2016</v>
      </c>
      <c r="K7433" s="4">
        <f t="shared" si="551"/>
        <v>8</v>
      </c>
      <c r="L7433" s="186">
        <v>3471</v>
      </c>
      <c r="M7433" s="188">
        <v>57.850000000000001</v>
      </c>
      <c r="N7433" s="188">
        <v>57.850000000000001</v>
      </c>
      <c r="O7433" s="186">
        <v>1</v>
      </c>
      <c r="P7433" s="189"/>
      <c r="Q7433" s="189"/>
    </row>
    <row r="7434" spans="1:15" ht="15">
      <c r="A7434" t="s">
        <v>29</v>
      </c>
      <c r="B7434" t="s">
        <v>87</v>
      </c>
      <c r="C7434" t="s">
        <v>197</v>
      </c>
      <c r="D7434" t="s">
        <v>2416</v>
      </c>
      <c r="E7434">
        <v>39</v>
      </c>
      <c r="F7434" t="s">
        <v>125</v>
      </c>
      <c r="G7434" t="s">
        <v>22</v>
      </c>
      <c r="H7434" s="5">
        <v>42610.084004629629</v>
      </c>
      <c r="I7434" s="5">
        <v>42610.051388888889</v>
      </c>
      <c r="J7434" s="4">
        <f t="shared" si="550"/>
        <v>2016</v>
      </c>
      <c r="K7434" s="4">
        <f t="shared" si="551"/>
        <v>8</v>
      </c>
      <c r="L7434">
        <v>2818</v>
      </c>
      <c r="M7434" s="4">
        <v>46.966666666666669</v>
      </c>
      <c r="N7434" s="4">
        <v>1831.7</v>
      </c>
      <c r="O7434">
        <v>1</v>
      </c>
    </row>
    <row r="7435" spans="1:15" ht="15">
      <c r="A7435" t="s">
        <v>29</v>
      </c>
      <c r="B7435" t="s">
        <v>87</v>
      </c>
      <c r="C7435" t="s">
        <v>197</v>
      </c>
      <c r="D7435" t="s">
        <v>11981</v>
      </c>
      <c r="E7435">
        <v>1</v>
      </c>
      <c r="F7435" t="s">
        <v>85</v>
      </c>
      <c r="G7435" t="s">
        <v>22</v>
      </c>
      <c r="H7435" s="5">
        <v>42610.396365740744</v>
      </c>
      <c r="I7435" s="5">
        <v>42610.084004629629</v>
      </c>
      <c r="J7435" s="4">
        <f t="shared" si="550"/>
        <v>2016</v>
      </c>
      <c r="K7435" s="4">
        <f t="shared" si="551"/>
        <v>8</v>
      </c>
      <c r="L7435">
        <v>26988</v>
      </c>
      <c r="M7435" s="4">
        <v>449.80000000000001</v>
      </c>
      <c r="N7435" s="4">
        <v>449.80000000000001</v>
      </c>
      <c r="O7435">
        <v>1</v>
      </c>
    </row>
    <row r="7436" spans="1:19" s="168" customFormat="1" ht="15">
      <c r="A7436" s="168" t="s">
        <v>29</v>
      </c>
      <c r="B7436" s="168" t="s">
        <v>30</v>
      </c>
      <c r="C7436" s="168" t="s">
        <v>83</v>
      </c>
      <c r="D7436" s="168" t="s">
        <v>11982</v>
      </c>
      <c r="E7436" s="168">
        <v>3</v>
      </c>
      <c r="F7436" s="168" t="s">
        <v>85</v>
      </c>
      <c r="G7436" s="168" t="s">
        <v>22</v>
      </c>
      <c r="H7436" s="169">
        <v>42610.569652777776</v>
      </c>
      <c r="I7436" s="169">
        <v>42610.525694444441</v>
      </c>
      <c r="J7436" s="4">
        <f t="shared" si="550"/>
        <v>2016</v>
      </c>
      <c r="K7436" s="4">
        <f t="shared" si="551"/>
        <v>8</v>
      </c>
      <c r="L7436" s="168">
        <v>3798</v>
      </c>
      <c r="M7436" s="176">
        <v>63.299999999999997</v>
      </c>
      <c r="N7436" s="176">
        <v>189.89999999999998</v>
      </c>
      <c r="O7436" s="168">
        <v>1</v>
      </c>
      <c r="P7436" s="172"/>
      <c r="Q7436" s="172"/>
      <c r="S7436"/>
    </row>
    <row r="7437" spans="1:15" ht="15">
      <c r="A7437" t="s">
        <v>29</v>
      </c>
      <c r="B7437" t="s">
        <v>30</v>
      </c>
      <c r="C7437" t="s">
        <v>83</v>
      </c>
      <c r="D7437" t="s">
        <v>1903</v>
      </c>
      <c r="E7437">
        <v>1</v>
      </c>
      <c r="F7437" t="s">
        <v>1970</v>
      </c>
      <c r="G7437" t="s">
        <v>22</v>
      </c>
      <c r="H7437" s="5">
        <v>42615.104166666664</v>
      </c>
      <c r="I7437" s="5">
        <v>42615.043055555558</v>
      </c>
      <c r="J7437" s="4">
        <f t="shared" si="550"/>
        <v>2016</v>
      </c>
      <c r="K7437" s="4">
        <f t="shared" si="551"/>
        <v>9</v>
      </c>
      <c r="L7437">
        <v>5280</v>
      </c>
      <c r="M7437" s="4">
        <v>88</v>
      </c>
      <c r="N7437" s="4">
        <v>88</v>
      </c>
      <c r="O7437">
        <v>1</v>
      </c>
    </row>
    <row r="7438" spans="1:15" ht="15">
      <c r="A7438" t="s">
        <v>29</v>
      </c>
      <c r="B7438" t="s">
        <v>94</v>
      </c>
      <c r="C7438" t="s">
        <v>4936</v>
      </c>
      <c r="D7438" t="s">
        <v>5069</v>
      </c>
      <c r="E7438">
        <v>738</v>
      </c>
      <c r="F7438" t="s">
        <v>1</v>
      </c>
      <c r="G7438" t="s">
        <v>22</v>
      </c>
      <c r="H7438" s="5">
        <v>42676.036921296298</v>
      </c>
      <c r="I7438" s="5">
        <v>42675.893055555556</v>
      </c>
      <c r="J7438" s="4">
        <f t="shared" si="550"/>
        <v>2016</v>
      </c>
      <c r="K7438" s="4">
        <f t="shared" si="551"/>
        <v>11</v>
      </c>
      <c r="L7438">
        <v>12430</v>
      </c>
      <c r="M7438" s="4">
        <v>207.16666666666666</v>
      </c>
      <c r="N7438" s="4">
        <v>152889</v>
      </c>
      <c r="O7438">
        <v>1</v>
      </c>
    </row>
    <row r="7439" spans="1:15" ht="15">
      <c r="A7439" t="s">
        <v>29</v>
      </c>
      <c r="B7439" t="s">
        <v>94</v>
      </c>
      <c r="C7439" t="s">
        <v>4936</v>
      </c>
      <c r="D7439" t="s">
        <v>5069</v>
      </c>
      <c r="E7439">
        <v>738</v>
      </c>
      <c r="F7439" t="s">
        <v>1</v>
      </c>
      <c r="G7439" t="s">
        <v>22</v>
      </c>
      <c r="H7439" s="5">
        <v>42680.58388888889</v>
      </c>
      <c r="I7439" s="5">
        <v>42680.500694444447</v>
      </c>
      <c r="J7439" s="4">
        <f t="shared" si="550"/>
        <v>2016</v>
      </c>
      <c r="K7439" s="4">
        <f t="shared" si="551"/>
        <v>11</v>
      </c>
      <c r="L7439">
        <v>7188</v>
      </c>
      <c r="M7439" s="4">
        <v>119.8</v>
      </c>
      <c r="N7439" s="4">
        <v>88412.399999999994</v>
      </c>
      <c r="O7439">
        <v>1</v>
      </c>
    </row>
    <row r="7440" spans="1:15" ht="15">
      <c r="A7440" t="s">
        <v>29</v>
      </c>
      <c r="B7440" t="s">
        <v>94</v>
      </c>
      <c r="C7440" t="s">
        <v>4936</v>
      </c>
      <c r="D7440" t="s">
        <v>5069</v>
      </c>
      <c r="E7440">
        <v>738</v>
      </c>
      <c r="F7440" t="s">
        <v>1</v>
      </c>
      <c r="G7440" t="s">
        <v>22</v>
      </c>
      <c r="H7440" s="5">
        <v>42680.626354166663</v>
      </c>
      <c r="I7440" s="5">
        <v>42680.609722222223</v>
      </c>
      <c r="J7440" s="4">
        <f t="shared" si="550"/>
        <v>2016</v>
      </c>
      <c r="K7440" s="4">
        <f t="shared" si="551"/>
        <v>11</v>
      </c>
      <c r="L7440">
        <v>1437</v>
      </c>
      <c r="M7440" s="4">
        <v>23.949999999999999</v>
      </c>
      <c r="N7440" s="4">
        <v>17675.099999999999</v>
      </c>
      <c r="O7440">
        <v>1</v>
      </c>
    </row>
    <row r="7441" spans="1:15" ht="15">
      <c r="A7441" t="s">
        <v>29</v>
      </c>
      <c r="B7441" t="s">
        <v>94</v>
      </c>
      <c r="C7441" t="s">
        <v>95</v>
      </c>
      <c r="D7441" t="s">
        <v>5687</v>
      </c>
      <c r="E7441">
        <v>770</v>
      </c>
      <c r="F7441" t="s">
        <v>1970</v>
      </c>
      <c r="G7441" t="s">
        <v>22</v>
      </c>
      <c r="H7441" s="5">
        <v>42615.300115740742</v>
      </c>
      <c r="I7441" s="5">
        <v>42615.225115740737</v>
      </c>
      <c r="J7441" s="4">
        <f t="shared" si="550"/>
        <v>2016</v>
      </c>
      <c r="K7441" s="4">
        <f t="shared" si="551"/>
        <v>9</v>
      </c>
      <c r="L7441">
        <v>6480</v>
      </c>
      <c r="M7441" s="4">
        <v>108</v>
      </c>
      <c r="N7441" s="4">
        <v>83160</v>
      </c>
      <c r="O7441">
        <v>1</v>
      </c>
    </row>
    <row r="7442" spans="1:15" ht="15">
      <c r="A7442" t="s">
        <v>29</v>
      </c>
      <c r="B7442" t="s">
        <v>87</v>
      </c>
      <c r="C7442" t="s">
        <v>197</v>
      </c>
      <c r="D7442" t="s">
        <v>11447</v>
      </c>
      <c r="E7442">
        <v>10</v>
      </c>
      <c r="F7442" t="s">
        <v>1970</v>
      </c>
      <c r="G7442" t="s">
        <v>22</v>
      </c>
      <c r="H7442" s="5">
        <v>42615.384884259256</v>
      </c>
      <c r="I7442" s="5">
        <v>42615.293055555558</v>
      </c>
      <c r="J7442" s="4">
        <f t="shared" si="550"/>
        <v>2016</v>
      </c>
      <c r="K7442" s="4">
        <f t="shared" si="551"/>
        <v>9</v>
      </c>
      <c r="L7442">
        <v>7934</v>
      </c>
      <c r="M7442" s="4">
        <v>132.23333333333332</v>
      </c>
      <c r="N7442" s="4">
        <v>1322.3333333333333</v>
      </c>
      <c r="O7442">
        <v>1</v>
      </c>
    </row>
    <row r="7443" spans="1:15" ht="15">
      <c r="A7443" t="s">
        <v>29</v>
      </c>
      <c r="B7443" t="s">
        <v>94</v>
      </c>
      <c r="C7443" t="s">
        <v>4936</v>
      </c>
      <c r="D7443" t="s">
        <v>2190</v>
      </c>
      <c r="E7443">
        <v>13</v>
      </c>
      <c r="F7443" t="s">
        <v>1970</v>
      </c>
      <c r="G7443" t="s">
        <v>22</v>
      </c>
      <c r="H7443" s="5">
        <v>42615.335949074077</v>
      </c>
      <c r="I7443" s="5">
        <v>42615.306250000001</v>
      </c>
      <c r="J7443" s="4">
        <f t="shared" si="550"/>
        <v>2016</v>
      </c>
      <c r="K7443" s="4">
        <f t="shared" si="551"/>
        <v>9</v>
      </c>
      <c r="L7443">
        <v>2566</v>
      </c>
      <c r="M7443" s="4">
        <v>42.766666666666666</v>
      </c>
      <c r="N7443" s="4">
        <v>555.9666666666667</v>
      </c>
      <c r="O7443">
        <v>1</v>
      </c>
    </row>
    <row r="7444" spans="1:15" ht="15">
      <c r="A7444" t="s">
        <v>29</v>
      </c>
      <c r="B7444" t="s">
        <v>94</v>
      </c>
      <c r="C7444" t="s">
        <v>95</v>
      </c>
      <c r="D7444" t="s">
        <v>11983</v>
      </c>
      <c r="E7444">
        <v>2</v>
      </c>
      <c r="F7444" t="s">
        <v>1970</v>
      </c>
      <c r="G7444" t="s">
        <v>22</v>
      </c>
      <c r="H7444" s="5">
        <v>42615.401886574073</v>
      </c>
      <c r="I7444" s="5">
        <v>42615.344444444447</v>
      </c>
      <c r="J7444" s="4">
        <f t="shared" si="550"/>
        <v>2016</v>
      </c>
      <c r="K7444" s="4">
        <f t="shared" si="551"/>
        <v>9</v>
      </c>
      <c r="L7444">
        <v>4963</v>
      </c>
      <c r="M7444" s="4">
        <v>82.716666666666669</v>
      </c>
      <c r="N7444" s="4">
        <v>165.43333333333334</v>
      </c>
      <c r="O7444">
        <v>1</v>
      </c>
    </row>
    <row r="7445" spans="1:15" ht="15">
      <c r="A7445" t="s">
        <v>29</v>
      </c>
      <c r="B7445" t="s">
        <v>87</v>
      </c>
      <c r="C7445" t="s">
        <v>103</v>
      </c>
      <c r="D7445" t="s">
        <v>3736</v>
      </c>
      <c r="E7445">
        <v>91</v>
      </c>
      <c r="F7445" t="s">
        <v>1970</v>
      </c>
      <c r="G7445" t="s">
        <v>22</v>
      </c>
      <c r="H7445" s="5">
        <v>42615.469594907408</v>
      </c>
      <c r="I7445" s="5">
        <v>42615.347500000003</v>
      </c>
      <c r="J7445" s="4">
        <f t="shared" si="550"/>
        <v>2016</v>
      </c>
      <c r="K7445" s="4">
        <f t="shared" si="551"/>
        <v>9</v>
      </c>
      <c r="L7445">
        <v>10549</v>
      </c>
      <c r="M7445" s="4">
        <v>175.81666666666666</v>
      </c>
      <c r="N7445" s="4">
        <v>15999.316666666666</v>
      </c>
      <c r="O7445">
        <v>1</v>
      </c>
    </row>
    <row r="7446" spans="1:15" ht="15">
      <c r="A7446" t="s">
        <v>29</v>
      </c>
      <c r="B7446" t="s">
        <v>87</v>
      </c>
      <c r="C7446" t="s">
        <v>103</v>
      </c>
      <c r="D7446" t="s">
        <v>11984</v>
      </c>
      <c r="E7446">
        <v>42</v>
      </c>
      <c r="F7446" t="s">
        <v>1970</v>
      </c>
      <c r="G7446" t="s">
        <v>22</v>
      </c>
      <c r="H7446" s="5">
        <v>42615.469849537039</v>
      </c>
      <c r="I7446" s="5">
        <v>42615.347500000003</v>
      </c>
      <c r="J7446" s="4">
        <f t="shared" si="550"/>
        <v>2016</v>
      </c>
      <c r="K7446" s="4">
        <f t="shared" si="551"/>
        <v>9</v>
      </c>
      <c r="L7446">
        <v>10571</v>
      </c>
      <c r="M7446" s="4">
        <v>176.18333333333334</v>
      </c>
      <c r="N7446" s="4">
        <v>7399.6999999999998</v>
      </c>
      <c r="O7446">
        <v>1</v>
      </c>
    </row>
    <row r="7447" spans="1:15" ht="15">
      <c r="A7447" t="s">
        <v>29</v>
      </c>
      <c r="B7447" t="s">
        <v>94</v>
      </c>
      <c r="C7447" t="s">
        <v>95</v>
      </c>
      <c r="D7447" t="s">
        <v>4104</v>
      </c>
      <c r="E7447">
        <v>9</v>
      </c>
      <c r="F7447" t="s">
        <v>1970</v>
      </c>
      <c r="G7447"/>
      <c r="H7447" s="5">
        <v>42615.382696759261</v>
      </c>
      <c r="I7447" s="5">
        <v>42615.350694444445</v>
      </c>
      <c r="J7447" s="4">
        <f t="shared" si="550"/>
        <v>2016</v>
      </c>
      <c r="K7447" s="4">
        <f t="shared" si="551"/>
        <v>9</v>
      </c>
      <c r="L7447">
        <v>2765</v>
      </c>
      <c r="M7447" s="4">
        <v>46.083333333333336</v>
      </c>
      <c r="N7447" s="4">
        <v>414.75</v>
      </c>
      <c r="O7447">
        <v>1</v>
      </c>
    </row>
    <row r="7448" spans="1:15" ht="15">
      <c r="A7448" t="s">
        <v>29</v>
      </c>
      <c r="B7448" t="s">
        <v>94</v>
      </c>
      <c r="C7448" t="s">
        <v>95</v>
      </c>
      <c r="D7448" t="s">
        <v>11481</v>
      </c>
      <c r="E7448">
        <v>4</v>
      </c>
      <c r="F7448" t="s">
        <v>1970</v>
      </c>
      <c r="G7448" t="s">
        <v>22</v>
      </c>
      <c r="H7448" s="5">
        <v>42615.399351851855</v>
      </c>
      <c r="I7448" s="5">
        <v>42615.361111111109</v>
      </c>
      <c r="J7448" s="4">
        <f t="shared" si="550"/>
        <v>2016</v>
      </c>
      <c r="K7448" s="4">
        <f t="shared" si="551"/>
        <v>9</v>
      </c>
      <c r="L7448">
        <v>3304</v>
      </c>
      <c r="M7448" s="4">
        <v>55.06666666666667</v>
      </c>
      <c r="N7448" s="4">
        <v>220.26666666666668</v>
      </c>
      <c r="O7448">
        <v>1</v>
      </c>
    </row>
    <row r="7449" spans="1:15" ht="15">
      <c r="A7449" t="s">
        <v>29</v>
      </c>
      <c r="B7449" t="s">
        <v>87</v>
      </c>
      <c r="C7449" t="s">
        <v>197</v>
      </c>
      <c r="D7449" t="s">
        <v>11985</v>
      </c>
      <c r="E7449">
        <v>22</v>
      </c>
      <c r="F7449" t="s">
        <v>1970</v>
      </c>
      <c r="G7449" t="s">
        <v>22</v>
      </c>
      <c r="H7449" s="5">
        <v>42615.445439814815</v>
      </c>
      <c r="I7449" s="5">
        <v>42615.361805555556</v>
      </c>
      <c r="J7449" s="4">
        <f t="shared" si="550"/>
        <v>2016</v>
      </c>
      <c r="K7449" s="4">
        <f t="shared" si="551"/>
        <v>9</v>
      </c>
      <c r="L7449">
        <v>7226</v>
      </c>
      <c r="M7449" s="4">
        <v>120.43333333333334</v>
      </c>
      <c r="N7449" s="4">
        <v>2649.5333333333333</v>
      </c>
      <c r="O7449">
        <v>1</v>
      </c>
    </row>
    <row r="7450" spans="1:15" ht="15">
      <c r="A7450" t="s">
        <v>29</v>
      </c>
      <c r="B7450" t="s">
        <v>87</v>
      </c>
      <c r="C7450" t="s">
        <v>197</v>
      </c>
      <c r="D7450" t="s">
        <v>11986</v>
      </c>
      <c r="E7450">
        <v>1</v>
      </c>
      <c r="F7450" t="s">
        <v>27</v>
      </c>
      <c r="G7450" t="s">
        <v>22</v>
      </c>
      <c r="H7450" s="5">
        <v>42615.449999999997</v>
      </c>
      <c r="I7450" s="5">
        <v>42615.427777777775</v>
      </c>
      <c r="J7450" s="4">
        <f t="shared" si="550"/>
        <v>2016</v>
      </c>
      <c r="K7450" s="4">
        <f t="shared" si="551"/>
        <v>9</v>
      </c>
      <c r="L7450">
        <v>1920</v>
      </c>
      <c r="M7450" s="4">
        <v>32</v>
      </c>
      <c r="N7450" s="4">
        <v>32</v>
      </c>
      <c r="O7450">
        <v>1</v>
      </c>
    </row>
    <row r="7451" spans="1:15" ht="15">
      <c r="A7451" t="s">
        <v>29</v>
      </c>
      <c r="B7451" t="s">
        <v>30</v>
      </c>
      <c r="C7451" t="s">
        <v>171</v>
      </c>
      <c r="D7451" t="s">
        <v>6803</v>
      </c>
      <c r="E7451">
        <v>3</v>
      </c>
      <c r="F7451" t="s">
        <v>1970</v>
      </c>
      <c r="G7451" t="s">
        <v>22</v>
      </c>
      <c r="H7451" s="5">
        <v>42615.486157407409</v>
      </c>
      <c r="I7451" s="5">
        <v>42615.428472222222</v>
      </c>
      <c r="J7451" s="4">
        <f t="shared" si="550"/>
        <v>2016</v>
      </c>
      <c r="K7451" s="4">
        <f t="shared" si="551"/>
        <v>9</v>
      </c>
      <c r="L7451">
        <v>4984</v>
      </c>
      <c r="M7451" s="4">
        <v>83.066666666666663</v>
      </c>
      <c r="N7451" s="4">
        <v>249.19999999999999</v>
      </c>
      <c r="O7451">
        <v>1</v>
      </c>
    </row>
    <row r="7452" spans="1:15" ht="15">
      <c r="A7452" t="s">
        <v>29</v>
      </c>
      <c r="B7452" t="s">
        <v>94</v>
      </c>
      <c r="C7452" t="s">
        <v>186</v>
      </c>
      <c r="D7452" t="s">
        <v>11987</v>
      </c>
      <c r="E7452">
        <v>1</v>
      </c>
      <c r="F7452" t="s">
        <v>1970</v>
      </c>
      <c r="G7452" t="s">
        <v>22</v>
      </c>
      <c r="H7452" s="5">
        <v>42615.501585648148</v>
      </c>
      <c r="I7452" s="5">
        <v>42615.445833333331</v>
      </c>
      <c r="J7452" s="4">
        <f t="shared" si="550"/>
        <v>2016</v>
      </c>
      <c r="K7452" s="4">
        <f t="shared" si="551"/>
        <v>9</v>
      </c>
      <c r="L7452">
        <v>4817</v>
      </c>
      <c r="M7452" s="4">
        <v>80.283333333333331</v>
      </c>
      <c r="N7452" s="4">
        <v>80.283333333333331</v>
      </c>
      <c r="O7452">
        <v>1</v>
      </c>
    </row>
    <row r="7453" spans="1:15" ht="15">
      <c r="A7453" t="s">
        <v>29</v>
      </c>
      <c r="B7453" t="s">
        <v>94</v>
      </c>
      <c r="C7453" t="s">
        <v>4972</v>
      </c>
      <c r="D7453" t="s">
        <v>11682</v>
      </c>
      <c r="E7453">
        <v>3</v>
      </c>
      <c r="F7453" t="s">
        <v>1970</v>
      </c>
      <c r="G7453" t="s">
        <v>22</v>
      </c>
      <c r="H7453" s="5">
        <v>42615.506886574076</v>
      </c>
      <c r="I7453" s="5">
        <v>42615.448611111111</v>
      </c>
      <c r="J7453" s="4">
        <f t="shared" si="550"/>
        <v>2016</v>
      </c>
      <c r="K7453" s="4">
        <f t="shared" si="551"/>
        <v>9</v>
      </c>
      <c r="L7453">
        <v>5035</v>
      </c>
      <c r="M7453" s="4">
        <v>83.916666666666671</v>
      </c>
      <c r="N7453" s="4">
        <v>251.75</v>
      </c>
      <c r="O7453">
        <v>1</v>
      </c>
    </row>
    <row r="7454" spans="1:15" ht="15">
      <c r="A7454" t="s">
        <v>29</v>
      </c>
      <c r="B7454" t="s">
        <v>94</v>
      </c>
      <c r="C7454" t="s">
        <v>4972</v>
      </c>
      <c r="D7454" t="s">
        <v>11988</v>
      </c>
      <c r="E7454">
        <v>6</v>
      </c>
      <c r="F7454" t="s">
        <v>1970</v>
      </c>
      <c r="G7454" t="s">
        <v>22</v>
      </c>
      <c r="H7454" s="5">
        <v>42615.542071759257</v>
      </c>
      <c r="I7454" s="5">
        <v>42615.492361111108</v>
      </c>
      <c r="J7454" s="4">
        <f t="shared" si="550"/>
        <v>2016</v>
      </c>
      <c r="K7454" s="4">
        <f t="shared" si="551"/>
        <v>9</v>
      </c>
      <c r="L7454">
        <v>4295</v>
      </c>
      <c r="M7454" s="4">
        <v>71.583333333333329</v>
      </c>
      <c r="N7454" s="4">
        <v>429.5</v>
      </c>
      <c r="O7454">
        <v>1</v>
      </c>
    </row>
    <row r="7455" spans="1:15" ht="15">
      <c r="A7455" t="s">
        <v>29</v>
      </c>
      <c r="B7455" t="s">
        <v>87</v>
      </c>
      <c r="C7455" t="s">
        <v>103</v>
      </c>
      <c r="D7455" t="s">
        <v>11537</v>
      </c>
      <c r="E7455">
        <v>6</v>
      </c>
      <c r="F7455" t="s">
        <v>1970</v>
      </c>
      <c r="G7455" t="s">
        <v>22</v>
      </c>
      <c r="H7455" s="5">
        <v>42615.563807870371</v>
      </c>
      <c r="I7455" s="5">
        <v>42615.506944444445</v>
      </c>
      <c r="J7455" s="4">
        <f t="shared" si="550"/>
        <v>2016</v>
      </c>
      <c r="K7455" s="4">
        <f t="shared" si="551"/>
        <v>9</v>
      </c>
      <c r="L7455">
        <v>4913</v>
      </c>
      <c r="M7455" s="4">
        <v>81.88333333333334</v>
      </c>
      <c r="N7455" s="4">
        <v>491.30000000000007</v>
      </c>
      <c r="O7455">
        <v>1</v>
      </c>
    </row>
    <row r="7456" spans="1:15" ht="15">
      <c r="A7456" t="s">
        <v>29</v>
      </c>
      <c r="B7456" t="s">
        <v>30</v>
      </c>
      <c r="C7456" t="s">
        <v>171</v>
      </c>
      <c r="D7456" t="s">
        <v>4492</v>
      </c>
      <c r="E7456">
        <v>1</v>
      </c>
      <c r="F7456" t="s">
        <v>1970</v>
      </c>
      <c r="G7456" t="s">
        <v>22</v>
      </c>
      <c r="H7456" s="5">
        <v>42615.686099537037</v>
      </c>
      <c r="I7456" s="5">
        <v>42615.540277777778</v>
      </c>
      <c r="J7456" s="4">
        <f t="shared" si="550"/>
        <v>2016</v>
      </c>
      <c r="K7456" s="4">
        <f t="shared" si="551"/>
        <v>9</v>
      </c>
      <c r="L7456">
        <v>12599</v>
      </c>
      <c r="M7456" s="4">
        <v>209.98333333333332</v>
      </c>
      <c r="N7456" s="4">
        <v>209.98333333333332</v>
      </c>
      <c r="O7456">
        <v>1</v>
      </c>
    </row>
    <row r="7457" spans="1:15" ht="15">
      <c r="A7457" t="s">
        <v>29</v>
      </c>
      <c r="B7457" t="s">
        <v>87</v>
      </c>
      <c r="C7457" t="s">
        <v>197</v>
      </c>
      <c r="D7457" t="s">
        <v>11406</v>
      </c>
      <c r="E7457">
        <v>1013</v>
      </c>
      <c r="F7457" t="s">
        <v>1970</v>
      </c>
      <c r="G7457"/>
      <c r="H7457" s="5">
        <v>42651.447118055556</v>
      </c>
      <c r="I7457" s="5">
        <v>42650.459027777775</v>
      </c>
      <c r="J7457" s="4">
        <f t="shared" si="550"/>
        <v>2016</v>
      </c>
      <c r="K7457" s="4">
        <f t="shared" si="551"/>
        <v>10</v>
      </c>
      <c r="L7457">
        <v>85371</v>
      </c>
      <c r="M7457" s="4">
        <v>1422.8499999999999</v>
      </c>
      <c r="N7457" s="4">
        <v>1441347.0499999998</v>
      </c>
      <c r="O7457">
        <v>1</v>
      </c>
    </row>
    <row r="7458" spans="1:15" ht="15">
      <c r="A7458" t="s">
        <v>29</v>
      </c>
      <c r="B7458" t="s">
        <v>87</v>
      </c>
      <c r="C7458" t="s">
        <v>103</v>
      </c>
      <c r="D7458" t="s">
        <v>11989</v>
      </c>
      <c r="E7458">
        <v>33</v>
      </c>
      <c r="F7458" t="s">
        <v>1970</v>
      </c>
      <c r="G7458" t="s">
        <v>22</v>
      </c>
      <c r="H7458" s="5">
        <v>42615.628495370373</v>
      </c>
      <c r="I7458" s="5">
        <v>42615.606944444444</v>
      </c>
      <c r="J7458" s="4">
        <f t="shared" si="550"/>
        <v>2016</v>
      </c>
      <c r="K7458" s="4">
        <f t="shared" si="551"/>
        <v>9</v>
      </c>
      <c r="L7458">
        <v>1862</v>
      </c>
      <c r="M7458" s="4">
        <v>31.033333333333335</v>
      </c>
      <c r="N7458" s="4">
        <v>1024.1000000000001</v>
      </c>
      <c r="O7458">
        <v>1</v>
      </c>
    </row>
    <row r="7459" spans="1:15" ht="15">
      <c r="A7459" t="s">
        <v>29</v>
      </c>
      <c r="B7459" t="s">
        <v>94</v>
      </c>
      <c r="C7459" t="s">
        <v>4936</v>
      </c>
      <c r="D7459" t="s">
        <v>11990</v>
      </c>
      <c r="E7459">
        <v>7</v>
      </c>
      <c r="F7459" t="s">
        <v>1970</v>
      </c>
      <c r="G7459" t="s">
        <v>22</v>
      </c>
      <c r="H7459" s="5">
        <v>42615.708043981482</v>
      </c>
      <c r="I7459" s="5">
        <v>42615.673611111109</v>
      </c>
      <c r="J7459" s="4">
        <f t="shared" si="550"/>
        <v>2016</v>
      </c>
      <c r="K7459" s="4">
        <f t="shared" si="551"/>
        <v>9</v>
      </c>
      <c r="L7459">
        <v>2975</v>
      </c>
      <c r="M7459" s="4">
        <v>49.583333333333336</v>
      </c>
      <c r="N7459" s="4">
        <v>347.08333333333337</v>
      </c>
      <c r="O7459">
        <v>1</v>
      </c>
    </row>
    <row r="7460" spans="1:15" ht="15">
      <c r="A7460" t="s">
        <v>29</v>
      </c>
      <c r="B7460" t="s">
        <v>94</v>
      </c>
      <c r="C7460" t="s">
        <v>4972</v>
      </c>
      <c r="D7460" t="s">
        <v>11991</v>
      </c>
      <c r="E7460">
        <v>1</v>
      </c>
      <c r="F7460" t="s">
        <v>2644</v>
      </c>
      <c r="G7460" t="s">
        <v>22</v>
      </c>
      <c r="H7460" s="5">
        <v>42615.857997685183</v>
      </c>
      <c r="I7460" s="5">
        <v>42615.783333333333</v>
      </c>
      <c r="J7460" s="4">
        <f t="shared" si="550"/>
        <v>2016</v>
      </c>
      <c r="K7460" s="4">
        <f t="shared" si="551"/>
        <v>9</v>
      </c>
      <c r="L7460">
        <v>6451</v>
      </c>
      <c r="M7460" s="4">
        <v>107.51666666666667</v>
      </c>
      <c r="N7460" s="4">
        <v>107.51666666666667</v>
      </c>
      <c r="O7460">
        <v>1</v>
      </c>
    </row>
    <row r="7461" spans="1:15" ht="15">
      <c r="A7461" t="s">
        <v>29</v>
      </c>
      <c r="B7461" t="s">
        <v>87</v>
      </c>
      <c r="C7461" t="s">
        <v>103</v>
      </c>
      <c r="D7461" t="s">
        <v>11992</v>
      </c>
      <c r="E7461">
        <v>1</v>
      </c>
      <c r="F7461" t="s">
        <v>1970</v>
      </c>
      <c r="G7461" t="s">
        <v>22</v>
      </c>
      <c r="H7461" s="5">
        <v>42616.406180555554</v>
      </c>
      <c r="I7461" s="5">
        <v>42616.351388888892</v>
      </c>
      <c r="J7461" s="4">
        <f t="shared" si="550"/>
        <v>2016</v>
      </c>
      <c r="K7461" s="4">
        <f t="shared" si="551"/>
        <v>9</v>
      </c>
      <c r="L7461">
        <v>4734</v>
      </c>
      <c r="M7461" s="4">
        <v>78.900000000000006</v>
      </c>
      <c r="N7461" s="4">
        <v>78.900000000000006</v>
      </c>
      <c r="O7461">
        <v>1</v>
      </c>
    </row>
    <row r="7462" spans="1:15" ht="15">
      <c r="A7462" t="s">
        <v>29</v>
      </c>
      <c r="B7462" t="s">
        <v>30</v>
      </c>
      <c r="C7462" t="s">
        <v>31</v>
      </c>
      <c r="D7462" t="s">
        <v>11993</v>
      </c>
      <c r="E7462">
        <v>9</v>
      </c>
      <c r="F7462" t="s">
        <v>85</v>
      </c>
      <c r="G7462" t="s">
        <v>22</v>
      </c>
      <c r="H7462" s="5">
        <v>42620.329733796294</v>
      </c>
      <c r="I7462" s="5">
        <v>42620.29791666667</v>
      </c>
      <c r="J7462" s="4">
        <f t="shared" si="550"/>
        <v>2016</v>
      </c>
      <c r="K7462" s="4">
        <f t="shared" si="551"/>
        <v>9</v>
      </c>
      <c r="L7462">
        <v>2749</v>
      </c>
      <c r="M7462" s="4">
        <v>45.81666666666667</v>
      </c>
      <c r="N7462" s="4">
        <v>412.35000000000002</v>
      </c>
      <c r="O7462">
        <v>1</v>
      </c>
    </row>
    <row r="7463" spans="1:15" ht="15">
      <c r="A7463" t="s">
        <v>29</v>
      </c>
      <c r="B7463" t="s">
        <v>87</v>
      </c>
      <c r="C7463" t="s">
        <v>103</v>
      </c>
      <c r="D7463" t="s">
        <v>11994</v>
      </c>
      <c r="E7463">
        <v>31</v>
      </c>
      <c r="F7463" t="s">
        <v>33</v>
      </c>
      <c r="G7463" t="s">
        <v>22</v>
      </c>
      <c r="H7463" s="5">
        <v>42620.404548611114</v>
      </c>
      <c r="I7463" s="5">
        <v>42620.359722222223</v>
      </c>
      <c r="J7463" s="4">
        <f t="shared" si="550"/>
        <v>2016</v>
      </c>
      <c r="K7463" s="4">
        <f t="shared" si="551"/>
        <v>9</v>
      </c>
      <c r="L7463">
        <v>3873</v>
      </c>
      <c r="M7463" s="4">
        <v>64.549999999999997</v>
      </c>
      <c r="N7463" s="4">
        <v>2001.05</v>
      </c>
      <c r="O7463">
        <v>1</v>
      </c>
    </row>
    <row r="7464" spans="1:15" ht="15">
      <c r="A7464" t="s">
        <v>29</v>
      </c>
      <c r="B7464" t="s">
        <v>94</v>
      </c>
      <c r="C7464" t="s">
        <v>4972</v>
      </c>
      <c r="D7464" t="s">
        <v>11995</v>
      </c>
      <c r="E7464">
        <v>1</v>
      </c>
      <c r="F7464" t="s">
        <v>125</v>
      </c>
      <c r="G7464" t="s">
        <v>22</v>
      </c>
      <c r="H7464" s="5">
        <v>42621.20753472222</v>
      </c>
      <c r="I7464" s="5">
        <v>42621.131249999999</v>
      </c>
      <c r="J7464" s="4">
        <f t="shared" si="550"/>
        <v>2016</v>
      </c>
      <c r="K7464" s="4">
        <f t="shared" si="551"/>
        <v>9</v>
      </c>
      <c r="L7464">
        <v>6591</v>
      </c>
      <c r="M7464" s="4">
        <v>109.84999999999999</v>
      </c>
      <c r="N7464" s="4">
        <v>109.84999999999999</v>
      </c>
      <c r="O7464">
        <v>1</v>
      </c>
    </row>
    <row r="7465" spans="1:15" ht="15">
      <c r="A7465" t="s">
        <v>29</v>
      </c>
      <c r="B7465" t="s">
        <v>94</v>
      </c>
      <c r="C7465" t="s">
        <v>186</v>
      </c>
      <c r="D7465" t="s">
        <v>11996</v>
      </c>
      <c r="E7465">
        <v>5</v>
      </c>
      <c r="F7465" t="s">
        <v>33</v>
      </c>
      <c r="G7465" t="s">
        <v>22</v>
      </c>
      <c r="H7465" s="5">
        <v>42621.879050925927</v>
      </c>
      <c r="I7465" s="5">
        <v>42621.790972222225</v>
      </c>
      <c r="J7465" s="4">
        <f t="shared" si="550"/>
        <v>2016</v>
      </c>
      <c r="K7465" s="4">
        <f t="shared" si="551"/>
        <v>9</v>
      </c>
      <c r="L7465">
        <v>7610</v>
      </c>
      <c r="M7465" s="4">
        <v>126.83333333333333</v>
      </c>
      <c r="N7465" s="4">
        <v>634.16666666666663</v>
      </c>
      <c r="O7465">
        <v>1</v>
      </c>
    </row>
    <row r="7466" spans="1:15" ht="15">
      <c r="A7466" t="s">
        <v>29</v>
      </c>
      <c r="B7466" t="s">
        <v>87</v>
      </c>
      <c r="C7466" t="s">
        <v>103</v>
      </c>
      <c r="D7466" t="s">
        <v>11626</v>
      </c>
      <c r="E7466">
        <v>1</v>
      </c>
      <c r="F7466" t="s">
        <v>27</v>
      </c>
      <c r="G7466" t="s">
        <v>97</v>
      </c>
      <c r="H7466" s="5">
        <v>42622.701111111113</v>
      </c>
      <c r="I7466" s="5">
        <v>42622.654166666667</v>
      </c>
      <c r="J7466" s="4">
        <f t="shared" si="550"/>
        <v>2016</v>
      </c>
      <c r="K7466" s="4">
        <f t="shared" si="551"/>
        <v>9</v>
      </c>
      <c r="L7466">
        <v>4056</v>
      </c>
      <c r="M7466" s="4">
        <v>67.599999999999994</v>
      </c>
      <c r="N7466" s="4">
        <v>67.599999999999994</v>
      </c>
      <c r="O7466">
        <v>1</v>
      </c>
    </row>
    <row r="7467" spans="1:15" ht="15">
      <c r="A7467" t="s">
        <v>29</v>
      </c>
      <c r="B7467" t="s">
        <v>87</v>
      </c>
      <c r="C7467" t="s">
        <v>103</v>
      </c>
      <c r="D7467" t="s">
        <v>11997</v>
      </c>
      <c r="E7467">
        <v>23</v>
      </c>
      <c r="F7467" t="s">
        <v>33</v>
      </c>
      <c r="G7467" t="s">
        <v>22</v>
      </c>
      <c r="H7467" s="5">
        <v>42623.458368055559</v>
      </c>
      <c r="I7467" s="5">
        <v>42623.34097222222</v>
      </c>
      <c r="J7467" s="4">
        <f t="shared" si="550"/>
        <v>2016</v>
      </c>
      <c r="K7467" s="4">
        <f t="shared" si="551"/>
        <v>9</v>
      </c>
      <c r="L7467">
        <v>10143</v>
      </c>
      <c r="M7467" s="4">
        <v>169.05000000000001</v>
      </c>
      <c r="N7467" s="4">
        <v>3888.1500000000001</v>
      </c>
      <c r="O7467">
        <v>1</v>
      </c>
    </row>
    <row r="7468" spans="1:15" ht="15">
      <c r="A7468" t="s">
        <v>29</v>
      </c>
      <c r="B7468" t="s">
        <v>87</v>
      </c>
      <c r="C7468" t="s">
        <v>103</v>
      </c>
      <c r="D7468" t="s">
        <v>11998</v>
      </c>
      <c r="E7468">
        <v>31</v>
      </c>
      <c r="F7468" t="s">
        <v>33</v>
      </c>
      <c r="G7468" t="s">
        <v>22</v>
      </c>
      <c r="H7468" s="5">
        <v>42623.40997685185</v>
      </c>
      <c r="I7468" s="5">
        <v>42623.375</v>
      </c>
      <c r="J7468" s="4">
        <f t="shared" si="550"/>
        <v>2016</v>
      </c>
      <c r="K7468" s="4">
        <f t="shared" si="551"/>
        <v>9</v>
      </c>
      <c r="L7468">
        <v>3022</v>
      </c>
      <c r="M7468" s="4">
        <v>50.366666666666667</v>
      </c>
      <c r="N7468" s="4">
        <v>1561.3666666666668</v>
      </c>
      <c r="O7468">
        <v>1</v>
      </c>
    </row>
    <row r="7469" spans="1:15" ht="15">
      <c r="A7469" t="s">
        <v>29</v>
      </c>
      <c r="B7469" t="s">
        <v>87</v>
      </c>
      <c r="C7469" t="s">
        <v>103</v>
      </c>
      <c r="D7469" t="s">
        <v>11999</v>
      </c>
      <c r="E7469">
        <v>15</v>
      </c>
      <c r="F7469" t="s">
        <v>33</v>
      </c>
      <c r="G7469" t="s">
        <v>22</v>
      </c>
      <c r="H7469" s="5">
        <v>42623.410520833335</v>
      </c>
      <c r="I7469" s="5">
        <v>42623.384027777778</v>
      </c>
      <c r="J7469" s="4">
        <f t="shared" si="550"/>
        <v>2016</v>
      </c>
      <c r="K7469" s="4">
        <f t="shared" si="551"/>
        <v>9</v>
      </c>
      <c r="L7469">
        <v>2289</v>
      </c>
      <c r="M7469" s="4">
        <v>38.149999999999999</v>
      </c>
      <c r="N7469" s="4">
        <v>572.25</v>
      </c>
      <c r="O7469">
        <v>1</v>
      </c>
    </row>
    <row r="7470" spans="1:15" ht="15">
      <c r="A7470" t="s">
        <v>29</v>
      </c>
      <c r="B7470" t="s">
        <v>94</v>
      </c>
      <c r="C7470" t="s">
        <v>186</v>
      </c>
      <c r="D7470" t="s">
        <v>12000</v>
      </c>
      <c r="E7470">
        <v>1</v>
      </c>
      <c r="F7470" t="s">
        <v>2644</v>
      </c>
      <c r="G7470" t="s">
        <v>22</v>
      </c>
      <c r="H7470" s="5">
        <v>42624.035069444442</v>
      </c>
      <c r="I7470" s="5">
        <v>42623.993750000001</v>
      </c>
      <c r="J7470" s="4">
        <f t="shared" si="550"/>
        <v>2016</v>
      </c>
      <c r="K7470" s="4">
        <f t="shared" si="551"/>
        <v>9</v>
      </c>
      <c r="L7470">
        <v>3570</v>
      </c>
      <c r="M7470" s="4">
        <v>59.5</v>
      </c>
      <c r="N7470" s="4">
        <v>59.5</v>
      </c>
      <c r="O7470">
        <v>1</v>
      </c>
    </row>
    <row r="7471" spans="1:15" ht="15">
      <c r="A7471" t="s">
        <v>29</v>
      </c>
      <c r="B7471" t="s">
        <v>94</v>
      </c>
      <c r="C7471" t="s">
        <v>174</v>
      </c>
      <c r="D7471" t="s">
        <v>12001</v>
      </c>
      <c r="E7471">
        <v>22</v>
      </c>
      <c r="F7471" t="s">
        <v>2644</v>
      </c>
      <c r="G7471" t="s">
        <v>22</v>
      </c>
      <c r="H7471" s="5">
        <v>42624.388159722221</v>
      </c>
      <c r="I7471" s="5">
        <v>42624.32916666667</v>
      </c>
      <c r="J7471" s="4">
        <f t="shared" si="550"/>
        <v>2016</v>
      </c>
      <c r="K7471" s="4">
        <f t="shared" si="551"/>
        <v>9</v>
      </c>
      <c r="L7471">
        <v>5097</v>
      </c>
      <c r="M7471" s="4">
        <v>84.950000000000003</v>
      </c>
      <c r="N7471" s="4">
        <v>1868.9000000000001</v>
      </c>
      <c r="O7471">
        <v>1</v>
      </c>
    </row>
    <row r="7472" spans="1:15" ht="15">
      <c r="A7472" t="s">
        <v>29</v>
      </c>
      <c r="B7472" t="s">
        <v>94</v>
      </c>
      <c r="C7472" t="s">
        <v>186</v>
      </c>
      <c r="D7472" t="s">
        <v>12002</v>
      </c>
      <c r="E7472">
        <v>26</v>
      </c>
      <c r="F7472" t="s">
        <v>92</v>
      </c>
      <c r="G7472" t="s">
        <v>22</v>
      </c>
      <c r="H7472" s="5">
        <v>42624.359548611108</v>
      </c>
      <c r="I7472" s="5">
        <v>42624.329861111109</v>
      </c>
      <c r="J7472" s="4">
        <f t="shared" si="550"/>
        <v>2016</v>
      </c>
      <c r="K7472" s="4">
        <f t="shared" si="551"/>
        <v>9</v>
      </c>
      <c r="L7472">
        <v>2565</v>
      </c>
      <c r="M7472" s="4">
        <v>42.75</v>
      </c>
      <c r="N7472" s="4">
        <v>1111.5</v>
      </c>
      <c r="O7472">
        <v>1</v>
      </c>
    </row>
    <row r="7473" spans="1:15" ht="15">
      <c r="A7473" t="s">
        <v>29</v>
      </c>
      <c r="B7473" t="s">
        <v>30</v>
      </c>
      <c r="C7473" t="s">
        <v>83</v>
      </c>
      <c r="D7473" t="s">
        <v>1913</v>
      </c>
      <c r="E7473">
        <v>1</v>
      </c>
      <c r="F7473" t="s">
        <v>27</v>
      </c>
      <c r="G7473" t="s">
        <v>97</v>
      </c>
      <c r="H7473" s="5">
        <v>42624.728877314818</v>
      </c>
      <c r="I7473" s="5">
        <v>42624.688888888886</v>
      </c>
      <c r="J7473" s="4">
        <f t="shared" si="550"/>
        <v>2016</v>
      </c>
      <c r="K7473" s="4">
        <f t="shared" si="551"/>
        <v>9</v>
      </c>
      <c r="L7473">
        <v>3455</v>
      </c>
      <c r="M7473" s="4">
        <v>57.583333333333336</v>
      </c>
      <c r="N7473" s="4">
        <v>57.583333333333336</v>
      </c>
      <c r="O7473">
        <v>1</v>
      </c>
    </row>
    <row r="7474" spans="1:15" ht="15">
      <c r="A7474" t="s">
        <v>29</v>
      </c>
      <c r="B7474" t="s">
        <v>94</v>
      </c>
      <c r="C7474" t="s">
        <v>4972</v>
      </c>
      <c r="D7474" t="s">
        <v>12003</v>
      </c>
      <c r="E7474">
        <v>6</v>
      </c>
      <c r="F7474" t="s">
        <v>125</v>
      </c>
      <c r="G7474" t="s">
        <v>22</v>
      </c>
      <c r="H7474" s="5">
        <v>42624.760972222219</v>
      </c>
      <c r="I7474" s="5">
        <v>42624.707638888889</v>
      </c>
      <c r="J7474" s="4">
        <f t="shared" si="550"/>
        <v>2016</v>
      </c>
      <c r="K7474" s="4">
        <f t="shared" si="551"/>
        <v>9</v>
      </c>
      <c r="L7474">
        <v>4608</v>
      </c>
      <c r="M7474" s="4">
        <v>76.799999999999997</v>
      </c>
      <c r="N7474" s="4">
        <v>460.79999999999995</v>
      </c>
      <c r="O7474">
        <v>1</v>
      </c>
    </row>
    <row r="7475" spans="1:15" ht="15">
      <c r="A7475" t="s">
        <v>29</v>
      </c>
      <c r="B7475" t="s">
        <v>94</v>
      </c>
      <c r="C7475" t="s">
        <v>4972</v>
      </c>
      <c r="D7475" t="s">
        <v>12003</v>
      </c>
      <c r="E7475">
        <v>0</v>
      </c>
      <c r="F7475" t="s">
        <v>85</v>
      </c>
      <c r="G7475" t="s">
        <v>22</v>
      </c>
      <c r="H7475" s="5">
        <v>42624.761967592596</v>
      </c>
      <c r="I7475" s="5">
        <v>42624.761111111111</v>
      </c>
      <c r="J7475" s="4">
        <f t="shared" si="550"/>
        <v>2016</v>
      </c>
      <c r="K7475" s="4">
        <f t="shared" si="551"/>
        <v>9</v>
      </c>
      <c r="L7475">
        <v>74</v>
      </c>
      <c r="M7475" s="4">
        <v>1.2333333333333334</v>
      </c>
      <c r="N7475" s="4">
        <v>0</v>
      </c>
      <c r="O7475">
        <v>1</v>
      </c>
    </row>
    <row r="7476" spans="1:15" ht="15">
      <c r="A7476" t="s">
        <v>29</v>
      </c>
      <c r="B7476" t="s">
        <v>30</v>
      </c>
      <c r="C7476" t="s">
        <v>31</v>
      </c>
      <c r="D7476" t="s">
        <v>12004</v>
      </c>
      <c r="E7476">
        <v>10</v>
      </c>
      <c r="F7476" t="s">
        <v>92</v>
      </c>
      <c r="G7476" t="s">
        <v>97</v>
      </c>
      <c r="H7476" s="5">
        <v>42625.334340277775</v>
      </c>
      <c r="I7476" s="5">
        <v>42625.309027777781</v>
      </c>
      <c r="J7476" s="4">
        <f t="shared" si="550"/>
        <v>2016</v>
      </c>
      <c r="K7476" s="4">
        <f t="shared" si="551"/>
        <v>9</v>
      </c>
      <c r="L7476">
        <v>2187</v>
      </c>
      <c r="M7476" s="4">
        <v>36.450000000000003</v>
      </c>
      <c r="N7476" s="4">
        <v>364.5</v>
      </c>
      <c r="O7476">
        <v>1</v>
      </c>
    </row>
    <row r="7477" spans="1:15" ht="15">
      <c r="A7477" t="s">
        <v>29</v>
      </c>
      <c r="B7477" t="s">
        <v>94</v>
      </c>
      <c r="C7477" t="s">
        <v>174</v>
      </c>
      <c r="D7477" t="s">
        <v>12005</v>
      </c>
      <c r="E7477">
        <v>8</v>
      </c>
      <c r="F7477" t="s">
        <v>1970</v>
      </c>
      <c r="G7477" t="s">
        <v>22</v>
      </c>
      <c r="H7477" s="5">
        <v>42627.035937499997</v>
      </c>
      <c r="I7477" s="5">
        <v>42626.919444444444</v>
      </c>
      <c r="J7477" s="4">
        <f t="shared" si="550"/>
        <v>2016</v>
      </c>
      <c r="K7477" s="4">
        <f t="shared" si="551"/>
        <v>9</v>
      </c>
      <c r="L7477">
        <v>10065</v>
      </c>
      <c r="M7477" s="4">
        <v>167.75</v>
      </c>
      <c r="N7477" s="4">
        <v>1342</v>
      </c>
      <c r="O7477">
        <v>1</v>
      </c>
    </row>
    <row r="7478" spans="1:15" ht="15">
      <c r="A7478" t="s">
        <v>29</v>
      </c>
      <c r="B7478" t="s">
        <v>30</v>
      </c>
      <c r="C7478" t="s">
        <v>83</v>
      </c>
      <c r="D7478" t="s">
        <v>12006</v>
      </c>
      <c r="E7478">
        <v>2</v>
      </c>
      <c r="F7478" t="s">
        <v>1970</v>
      </c>
      <c r="G7478" t="s">
        <v>22</v>
      </c>
      <c r="H7478" s="5">
        <v>42627.188067129631</v>
      </c>
      <c r="I7478" s="5">
        <v>42626.977777777778</v>
      </c>
      <c r="J7478" s="4">
        <f t="shared" si="550"/>
        <v>2016</v>
      </c>
      <c r="K7478" s="4">
        <f t="shared" si="551"/>
        <v>9</v>
      </c>
      <c r="L7478">
        <v>18169</v>
      </c>
      <c r="M7478" s="4">
        <v>302.81666666666666</v>
      </c>
      <c r="N7478" s="4">
        <v>605.63333333333333</v>
      </c>
      <c r="O7478">
        <v>1</v>
      </c>
    </row>
    <row r="7479" spans="1:15" ht="15">
      <c r="A7479" t="s">
        <v>29</v>
      </c>
      <c r="B7479" t="s">
        <v>94</v>
      </c>
      <c r="C7479" t="s">
        <v>95</v>
      </c>
      <c r="D7479" t="s">
        <v>5354</v>
      </c>
      <c r="E7479">
        <v>8</v>
      </c>
      <c r="F7479" t="s">
        <v>1970</v>
      </c>
      <c r="G7479" t="s">
        <v>22</v>
      </c>
      <c r="H7479" s="5">
        <v>42627.209641203706</v>
      </c>
      <c r="I7479" s="5">
        <v>42627.111111111109</v>
      </c>
      <c r="J7479" s="4">
        <f t="shared" si="550"/>
        <v>2016</v>
      </c>
      <c r="K7479" s="4">
        <f t="shared" si="551"/>
        <v>9</v>
      </c>
      <c r="L7479">
        <v>8513</v>
      </c>
      <c r="M7479" s="4">
        <v>141.88333333333333</v>
      </c>
      <c r="N7479" s="4">
        <v>1135.0666666666666</v>
      </c>
      <c r="O7479">
        <v>1</v>
      </c>
    </row>
    <row r="7480" spans="1:15" ht="15">
      <c r="A7480" t="s">
        <v>29</v>
      </c>
      <c r="B7480" t="s">
        <v>30</v>
      </c>
      <c r="C7480" t="s">
        <v>83</v>
      </c>
      <c r="D7480" t="s">
        <v>12007</v>
      </c>
      <c r="E7480">
        <v>38</v>
      </c>
      <c r="F7480" t="s">
        <v>1970</v>
      </c>
      <c r="G7480" t="s">
        <v>22</v>
      </c>
      <c r="H7480" s="5">
        <v>42627.403969907406</v>
      </c>
      <c r="I7480" s="5">
        <v>42627.168055555558</v>
      </c>
      <c r="J7480" s="4">
        <f t="shared" si="550"/>
        <v>2016</v>
      </c>
      <c r="K7480" s="4">
        <f t="shared" si="551"/>
        <v>9</v>
      </c>
      <c r="L7480">
        <v>20383</v>
      </c>
      <c r="M7480" s="4">
        <v>339.71666666666664</v>
      </c>
      <c r="N7480" s="4">
        <v>12909.233333333332</v>
      </c>
      <c r="O7480">
        <v>1</v>
      </c>
    </row>
    <row r="7481" spans="1:15" ht="15">
      <c r="A7481" t="s">
        <v>29</v>
      </c>
      <c r="B7481" t="s">
        <v>30</v>
      </c>
      <c r="C7481" t="s">
        <v>83</v>
      </c>
      <c r="D7481" t="s">
        <v>1235</v>
      </c>
      <c r="E7481">
        <v>30</v>
      </c>
      <c r="F7481" t="s">
        <v>1970</v>
      </c>
      <c r="G7481" t="s">
        <v>22</v>
      </c>
      <c r="H7481" s="5">
        <v>42627.268530092595</v>
      </c>
      <c r="I7481" s="5">
        <v>42627.265972222223</v>
      </c>
      <c r="J7481" s="4">
        <f t="shared" si="550"/>
        <v>2016</v>
      </c>
      <c r="K7481" s="4">
        <f t="shared" si="551"/>
        <v>9</v>
      </c>
      <c r="L7481">
        <v>221</v>
      </c>
      <c r="M7481" s="4">
        <v>3.6833333333333331</v>
      </c>
      <c r="N7481" s="4">
        <v>110.5</v>
      </c>
      <c r="O7481">
        <v>1</v>
      </c>
    </row>
    <row r="7482" spans="1:15" ht="15">
      <c r="A7482" t="s">
        <v>29</v>
      </c>
      <c r="B7482" t="s">
        <v>94</v>
      </c>
      <c r="C7482" t="s">
        <v>95</v>
      </c>
      <c r="D7482" t="s">
        <v>12008</v>
      </c>
      <c r="E7482">
        <v>3</v>
      </c>
      <c r="F7482" t="s">
        <v>1970</v>
      </c>
      <c r="G7482" t="s">
        <v>22</v>
      </c>
      <c r="H7482" s="5">
        <v>42627.479166666664</v>
      </c>
      <c r="I7482" s="5">
        <v>42627.46875</v>
      </c>
      <c r="J7482" s="4">
        <f t="shared" si="550"/>
        <v>2016</v>
      </c>
      <c r="K7482" s="4">
        <f t="shared" si="551"/>
        <v>9</v>
      </c>
      <c r="L7482">
        <v>900</v>
      </c>
      <c r="M7482" s="4">
        <v>15</v>
      </c>
      <c r="N7482" s="4">
        <v>45</v>
      </c>
      <c r="O7482">
        <v>1</v>
      </c>
    </row>
    <row r="7483" spans="1:15" ht="15">
      <c r="A7483" t="s">
        <v>29</v>
      </c>
      <c r="B7483" t="s">
        <v>94</v>
      </c>
      <c r="C7483" t="s">
        <v>4972</v>
      </c>
      <c r="D7483" t="s">
        <v>12009</v>
      </c>
      <c r="E7483">
        <v>1</v>
      </c>
      <c r="F7483" t="s">
        <v>33</v>
      </c>
      <c r="G7483" t="s">
        <v>22</v>
      </c>
      <c r="H7483" s="5">
        <v>42628.433576388888</v>
      </c>
      <c r="I7483" s="5">
        <v>42628.304861111108</v>
      </c>
      <c r="J7483" s="4">
        <f t="shared" si="550"/>
        <v>2016</v>
      </c>
      <c r="K7483" s="4">
        <f t="shared" si="551"/>
        <v>9</v>
      </c>
      <c r="L7483">
        <v>11121</v>
      </c>
      <c r="M7483" s="4">
        <v>185.34999999999999</v>
      </c>
      <c r="N7483" s="4">
        <v>185.34999999999999</v>
      </c>
      <c r="O7483">
        <v>1</v>
      </c>
    </row>
    <row r="7484" spans="1:15" ht="15">
      <c r="A7484" t="s">
        <v>29</v>
      </c>
      <c r="B7484" t="s">
        <v>94</v>
      </c>
      <c r="C7484" t="s">
        <v>95</v>
      </c>
      <c r="D7484" t="s">
        <v>4885</v>
      </c>
      <c r="E7484">
        <v>65</v>
      </c>
      <c r="F7484" t="s">
        <v>2644</v>
      </c>
      <c r="G7484" t="s">
        <v>22</v>
      </c>
      <c r="H7484" s="5">
        <v>42628.768437500003</v>
      </c>
      <c r="I7484" s="5">
        <v>42628.689583333333</v>
      </c>
      <c r="J7484" s="4">
        <f t="shared" si="550"/>
        <v>2016</v>
      </c>
      <c r="K7484" s="4">
        <f t="shared" si="551"/>
        <v>9</v>
      </c>
      <c r="L7484">
        <v>6813</v>
      </c>
      <c r="M7484" s="4">
        <v>113.55</v>
      </c>
      <c r="N7484" s="4">
        <v>7380.75</v>
      </c>
      <c r="O7484">
        <v>1</v>
      </c>
    </row>
    <row r="7485" spans="1:15" ht="15">
      <c r="A7485" t="s">
        <v>29</v>
      </c>
      <c r="B7485" t="s">
        <v>87</v>
      </c>
      <c r="C7485" t="s">
        <v>197</v>
      </c>
      <c r="D7485" t="s">
        <v>12010</v>
      </c>
      <c r="E7485">
        <v>1</v>
      </c>
      <c r="F7485" t="s">
        <v>85</v>
      </c>
      <c r="G7485" t="s">
        <v>22</v>
      </c>
      <c r="H7485" s="5">
        <v>42630.84033564815</v>
      </c>
      <c r="I7485" s="5">
        <v>42630.804166666669</v>
      </c>
      <c r="J7485" s="4">
        <f t="shared" si="550"/>
        <v>2016</v>
      </c>
      <c r="K7485" s="4">
        <f t="shared" si="551"/>
        <v>9</v>
      </c>
      <c r="L7485">
        <v>3125</v>
      </c>
      <c r="M7485" s="4">
        <v>52.083333333333336</v>
      </c>
      <c r="N7485" s="4">
        <v>52.083333333333336</v>
      </c>
      <c r="O7485">
        <v>1</v>
      </c>
    </row>
    <row r="7486" spans="1:15" ht="15">
      <c r="A7486" t="s">
        <v>29</v>
      </c>
      <c r="B7486" t="s">
        <v>87</v>
      </c>
      <c r="C7486" t="s">
        <v>197</v>
      </c>
      <c r="D7486" t="s">
        <v>12011</v>
      </c>
      <c r="E7486">
        <v>1</v>
      </c>
      <c r="F7486" t="s">
        <v>85</v>
      </c>
      <c r="G7486" t="s">
        <v>22</v>
      </c>
      <c r="H7486" s="5">
        <v>42630.84103009259</v>
      </c>
      <c r="I7486" s="5">
        <v>42630.809027777781</v>
      </c>
      <c r="J7486" s="4">
        <f t="shared" si="550"/>
        <v>2016</v>
      </c>
      <c r="K7486" s="4">
        <f t="shared" si="551"/>
        <v>9</v>
      </c>
      <c r="L7486">
        <v>2765</v>
      </c>
      <c r="M7486" s="4">
        <v>46.083333333333336</v>
      </c>
      <c r="N7486" s="4">
        <v>46.083333333333336</v>
      </c>
      <c r="O7486">
        <v>1</v>
      </c>
    </row>
    <row r="7487" spans="1:15" ht="15">
      <c r="A7487" t="s">
        <v>29</v>
      </c>
      <c r="B7487" t="s">
        <v>87</v>
      </c>
      <c r="C7487" t="s">
        <v>197</v>
      </c>
      <c r="D7487" t="s">
        <v>2313</v>
      </c>
      <c r="E7487">
        <v>2</v>
      </c>
      <c r="F7487" t="s">
        <v>33</v>
      </c>
      <c r="G7487" t="s">
        <v>22</v>
      </c>
      <c r="H7487" s="5">
        <v>42630.898773148147</v>
      </c>
      <c r="I7487" s="5">
        <v>42630.856944444444</v>
      </c>
      <c r="J7487" s="4">
        <f t="shared" si="550"/>
        <v>2016</v>
      </c>
      <c r="K7487" s="4">
        <f t="shared" si="551"/>
        <v>9</v>
      </c>
      <c r="L7487">
        <v>3614</v>
      </c>
      <c r="M7487" s="4">
        <v>60.233333333333334</v>
      </c>
      <c r="N7487" s="4">
        <v>120.46666666666667</v>
      </c>
      <c r="O7487">
        <v>1</v>
      </c>
    </row>
    <row r="7488" spans="1:15" ht="15">
      <c r="A7488" t="s">
        <v>29</v>
      </c>
      <c r="B7488" t="s">
        <v>94</v>
      </c>
      <c r="C7488" t="s">
        <v>95</v>
      </c>
      <c r="D7488" t="s">
        <v>11867</v>
      </c>
      <c r="E7488">
        <v>15</v>
      </c>
      <c r="F7488" t="s">
        <v>27</v>
      </c>
      <c r="G7488" t="s">
        <v>22</v>
      </c>
      <c r="H7488" s="5">
        <v>42632.552662037036</v>
      </c>
      <c r="I7488" s="5">
        <v>42632.486111111109</v>
      </c>
      <c r="J7488" s="4">
        <f t="shared" si="550"/>
        <v>2016</v>
      </c>
      <c r="K7488" s="4">
        <f t="shared" si="551"/>
        <v>9</v>
      </c>
      <c r="L7488">
        <v>5750</v>
      </c>
      <c r="M7488" s="4">
        <v>95.833333333333329</v>
      </c>
      <c r="N7488" s="4">
        <v>1437.5</v>
      </c>
      <c r="O7488">
        <v>1</v>
      </c>
    </row>
    <row r="7489" spans="1:15" ht="15">
      <c r="A7489" t="s">
        <v>29</v>
      </c>
      <c r="B7489" t="s">
        <v>94</v>
      </c>
      <c r="C7489" t="s">
        <v>156</v>
      </c>
      <c r="D7489" t="s">
        <v>12012</v>
      </c>
      <c r="E7489">
        <v>1</v>
      </c>
      <c r="F7489" t="s">
        <v>27</v>
      </c>
      <c r="G7489" t="s">
        <v>22</v>
      </c>
      <c r="H7489" s="5">
        <v>42633.055810185186</v>
      </c>
      <c r="I7489" s="5">
        <v>42632.980555555558</v>
      </c>
      <c r="J7489" s="4">
        <f t="shared" si="550"/>
        <v>2016</v>
      </c>
      <c r="K7489" s="4">
        <f t="shared" si="551"/>
        <v>9</v>
      </c>
      <c r="L7489">
        <v>6502</v>
      </c>
      <c r="M7489" s="4">
        <v>108.36666666666666</v>
      </c>
      <c r="N7489" s="4">
        <v>108.36666666666666</v>
      </c>
      <c r="O7489">
        <v>1</v>
      </c>
    </row>
    <row r="7490" spans="1:15" ht="15">
      <c r="A7490" t="s">
        <v>29</v>
      </c>
      <c r="B7490" t="s">
        <v>94</v>
      </c>
      <c r="C7490" t="s">
        <v>95</v>
      </c>
      <c r="D7490" t="s">
        <v>11894</v>
      </c>
      <c r="E7490">
        <v>1</v>
      </c>
      <c r="F7490" t="s">
        <v>85</v>
      </c>
      <c r="G7490" t="s">
        <v>22</v>
      </c>
      <c r="H7490" s="5">
        <v>42635.772893518515</v>
      </c>
      <c r="I7490" s="5">
        <v>42635.744444444441</v>
      </c>
      <c r="J7490" s="4">
        <f t="shared" si="550"/>
        <v>2016</v>
      </c>
      <c r="K7490" s="4">
        <f t="shared" si="551"/>
        <v>9</v>
      </c>
      <c r="L7490">
        <v>2458</v>
      </c>
      <c r="M7490" s="4">
        <v>40.966666666666669</v>
      </c>
      <c r="N7490" s="4">
        <v>40.966666666666669</v>
      </c>
      <c r="O7490">
        <v>1</v>
      </c>
    </row>
    <row r="7491" spans="1:15" ht="15">
      <c r="A7491" t="s">
        <v>29</v>
      </c>
      <c r="B7491" t="s">
        <v>94</v>
      </c>
      <c r="C7491" t="s">
        <v>186</v>
      </c>
      <c r="D7491" t="s">
        <v>12013</v>
      </c>
      <c r="E7491">
        <v>1</v>
      </c>
      <c r="F7491" t="s">
        <v>92</v>
      </c>
      <c r="G7491" t="s">
        <v>22</v>
      </c>
      <c r="H7491" s="5">
        <v>42636.392916666664</v>
      </c>
      <c r="I7491" s="5">
        <v>42636.374305555553</v>
      </c>
      <c r="J7491" s="4">
        <f t="shared" si="552" ref="J7491:J7554">YEAR(I7491)</f>
        <v>2016</v>
      </c>
      <c r="K7491" s="4">
        <f t="shared" si="553" ref="K7491:K7554">MONTH(I7491)</f>
        <v>9</v>
      </c>
      <c r="L7491">
        <v>1608</v>
      </c>
      <c r="M7491" s="4">
        <v>26.800000000000001</v>
      </c>
      <c r="N7491" s="4">
        <v>26.800000000000001</v>
      </c>
      <c r="O7491">
        <v>1</v>
      </c>
    </row>
    <row r="7492" spans="1:15" ht="15">
      <c r="A7492" t="s">
        <v>29</v>
      </c>
      <c r="B7492" t="s">
        <v>94</v>
      </c>
      <c r="C7492" t="s">
        <v>156</v>
      </c>
      <c r="D7492" t="s">
        <v>5144</v>
      </c>
      <c r="E7492">
        <v>25</v>
      </c>
      <c r="F7492" t="s">
        <v>92</v>
      </c>
      <c r="G7492" t="s">
        <v>22</v>
      </c>
      <c r="H7492" s="5">
        <v>42637.383611111109</v>
      </c>
      <c r="I7492" s="5">
        <v>42637.330555555556</v>
      </c>
      <c r="J7492" s="4">
        <f t="shared" si="552"/>
        <v>2016</v>
      </c>
      <c r="K7492" s="4">
        <f t="shared" si="553"/>
        <v>9</v>
      </c>
      <c r="L7492">
        <v>4584</v>
      </c>
      <c r="M7492" s="4">
        <v>76.400000000000006</v>
      </c>
      <c r="N7492" s="4">
        <v>1910.0000000000002</v>
      </c>
      <c r="O7492">
        <v>1</v>
      </c>
    </row>
    <row r="7493" spans="1:19" s="123" customFormat="1" ht="15">
      <c r="A7493" s="123" t="s">
        <v>29</v>
      </c>
      <c r="B7493" s="123" t="s">
        <v>94</v>
      </c>
      <c r="C7493" s="123" t="s">
        <v>156</v>
      </c>
      <c r="D7493" s="123" t="s">
        <v>12014</v>
      </c>
      <c r="E7493" s="123">
        <v>1</v>
      </c>
      <c r="F7493" s="123" t="s">
        <v>92</v>
      </c>
      <c r="G7493" s="123" t="s">
        <v>22</v>
      </c>
      <c r="H7493" s="124">
        <v>42637.384548611109</v>
      </c>
      <c r="I7493" s="124">
        <v>42637.34652777778</v>
      </c>
      <c r="J7493" s="4">
        <f t="shared" si="552"/>
        <v>2016</v>
      </c>
      <c r="K7493" s="4">
        <f t="shared" si="553"/>
        <v>9</v>
      </c>
      <c r="L7493" s="123">
        <v>3285</v>
      </c>
      <c r="M7493" s="166">
        <v>54.75</v>
      </c>
      <c r="N7493" s="166">
        <v>54.75</v>
      </c>
      <c r="O7493" s="123">
        <v>1</v>
      </c>
      <c r="P7493" s="127"/>
      <c r="Q7493" s="127"/>
      <c r="S7493"/>
    </row>
    <row r="7494" spans="1:15" ht="15">
      <c r="A7494" t="s">
        <v>29</v>
      </c>
      <c r="B7494" t="s">
        <v>94</v>
      </c>
      <c r="C7494" t="s">
        <v>4972</v>
      </c>
      <c r="D7494" t="s">
        <v>11995</v>
      </c>
      <c r="E7494">
        <v>1</v>
      </c>
      <c r="F7494" t="s">
        <v>33</v>
      </c>
      <c r="G7494" t="s">
        <v>22</v>
      </c>
      <c r="H7494" s="5">
        <v>42637.456412037034</v>
      </c>
      <c r="I7494" s="5">
        <v>42637.35833333333</v>
      </c>
      <c r="J7494" s="4">
        <f t="shared" si="552"/>
        <v>2016</v>
      </c>
      <c r="K7494" s="4">
        <f t="shared" si="553"/>
        <v>9</v>
      </c>
      <c r="L7494">
        <v>8474</v>
      </c>
      <c r="M7494" s="4">
        <v>141.23333333333332</v>
      </c>
      <c r="N7494" s="4">
        <v>141.23333333333332</v>
      </c>
      <c r="O7494">
        <v>1</v>
      </c>
    </row>
    <row r="7495" spans="1:15" ht="15">
      <c r="A7495" t="s">
        <v>29</v>
      </c>
      <c r="B7495" t="s">
        <v>30</v>
      </c>
      <c r="C7495" t="s">
        <v>83</v>
      </c>
      <c r="D7495" t="s">
        <v>11275</v>
      </c>
      <c r="E7495">
        <v>3</v>
      </c>
      <c r="F7495" t="s">
        <v>92</v>
      </c>
      <c r="G7495" t="s">
        <v>22</v>
      </c>
      <c r="H7495" s="5">
        <v>42637.58390046296</v>
      </c>
      <c r="I7495" s="5">
        <v>42637.551388888889</v>
      </c>
      <c r="J7495" s="4">
        <f t="shared" si="552"/>
        <v>2016</v>
      </c>
      <c r="K7495" s="4">
        <f t="shared" si="553"/>
        <v>9</v>
      </c>
      <c r="L7495">
        <v>2809</v>
      </c>
      <c r="M7495" s="4">
        <v>46.81666666666667</v>
      </c>
      <c r="N7495" s="4">
        <v>140.45000000000002</v>
      </c>
      <c r="O7495">
        <v>1</v>
      </c>
    </row>
    <row r="7496" spans="1:19" s="123" customFormat="1" ht="15">
      <c r="A7496" s="123" t="s">
        <v>29</v>
      </c>
      <c r="B7496" s="123" t="s">
        <v>30</v>
      </c>
      <c r="C7496" s="123" t="s">
        <v>83</v>
      </c>
      <c r="D7496" s="123" t="s">
        <v>12015</v>
      </c>
      <c r="E7496" s="123">
        <v>1</v>
      </c>
      <c r="F7496" s="123" t="s">
        <v>92</v>
      </c>
      <c r="G7496" s="123" t="s">
        <v>22</v>
      </c>
      <c r="H7496" s="124">
        <v>42637.583379629628</v>
      </c>
      <c r="I7496" s="124">
        <v>42637.564583333333</v>
      </c>
      <c r="J7496" s="4">
        <f t="shared" si="552"/>
        <v>2016</v>
      </c>
      <c r="K7496" s="4">
        <f t="shared" si="553"/>
        <v>9</v>
      </c>
      <c r="L7496" s="123">
        <v>1624</v>
      </c>
      <c r="M7496" s="166">
        <v>27.066666666666666</v>
      </c>
      <c r="N7496" s="166">
        <v>27.066666666666666</v>
      </c>
      <c r="O7496" s="123">
        <v>1</v>
      </c>
      <c r="P7496" s="127"/>
      <c r="Q7496" s="127"/>
      <c r="S7496"/>
    </row>
    <row r="7497" spans="1:17" s="106" customFormat="1" ht="15">
      <c r="A7497" s="106" t="s">
        <v>29</v>
      </c>
      <c r="B7497" s="106" t="s">
        <v>94</v>
      </c>
      <c r="C7497" s="106" t="s">
        <v>95</v>
      </c>
      <c r="D7497" s="106" t="s">
        <v>633</v>
      </c>
      <c r="E7497" s="106">
        <v>1</v>
      </c>
      <c r="F7497" s="106" t="s">
        <v>92</v>
      </c>
      <c r="G7497" s="106" t="s">
        <v>22</v>
      </c>
      <c r="H7497" s="107">
        <v>42637.729166666664</v>
      </c>
      <c r="I7497" s="107">
        <v>42637.6875</v>
      </c>
      <c r="J7497" s="4">
        <f t="shared" si="552"/>
        <v>2016</v>
      </c>
      <c r="K7497" s="4">
        <f t="shared" si="553"/>
        <v>9</v>
      </c>
      <c r="L7497" s="106">
        <v>3600</v>
      </c>
      <c r="M7497" s="184">
        <v>60</v>
      </c>
      <c r="N7497" s="184">
        <v>60</v>
      </c>
      <c r="O7497" s="106">
        <v>1</v>
      </c>
      <c r="P7497" s="110"/>
      <c r="Q7497" s="110"/>
    </row>
    <row r="7498" spans="1:15" ht="15">
      <c r="A7498" t="s">
        <v>29</v>
      </c>
      <c r="B7498" t="s">
        <v>94</v>
      </c>
      <c r="C7498" t="s">
        <v>186</v>
      </c>
      <c r="D7498" t="s">
        <v>11964</v>
      </c>
      <c r="E7498">
        <v>13</v>
      </c>
      <c r="F7498" t="s">
        <v>33</v>
      </c>
      <c r="G7498" t="s">
        <v>22</v>
      </c>
      <c r="H7498" s="5">
        <v>42639.857233796298</v>
      </c>
      <c r="I7498" s="5">
        <v>42639.811111111114</v>
      </c>
      <c r="J7498" s="4">
        <f t="shared" si="552"/>
        <v>2016</v>
      </c>
      <c r="K7498" s="4">
        <f t="shared" si="553"/>
        <v>9</v>
      </c>
      <c r="L7498">
        <v>3985</v>
      </c>
      <c r="M7498" s="4">
        <v>66.416666666666671</v>
      </c>
      <c r="N7498" s="4">
        <v>863.41666666666674</v>
      </c>
      <c r="O7498">
        <v>1</v>
      </c>
    </row>
    <row r="7499" spans="1:15" ht="15">
      <c r="A7499" t="s">
        <v>29</v>
      </c>
      <c r="B7499" t="s">
        <v>94</v>
      </c>
      <c r="C7499" t="s">
        <v>186</v>
      </c>
      <c r="D7499" t="s">
        <v>12016</v>
      </c>
      <c r="E7499">
        <v>12</v>
      </c>
      <c r="F7499" t="s">
        <v>33</v>
      </c>
      <c r="G7499" t="s">
        <v>22</v>
      </c>
      <c r="H7499" s="5">
        <v>42639.854988425926</v>
      </c>
      <c r="I7499" s="5">
        <v>42639.813888888886</v>
      </c>
      <c r="J7499" s="4">
        <f t="shared" si="552"/>
        <v>2016</v>
      </c>
      <c r="K7499" s="4">
        <f t="shared" si="553"/>
        <v>9</v>
      </c>
      <c r="L7499">
        <v>3551</v>
      </c>
      <c r="M7499" s="4">
        <v>59.18333333333333</v>
      </c>
      <c r="N7499" s="4">
        <v>710.19999999999993</v>
      </c>
      <c r="O7499">
        <v>1</v>
      </c>
    </row>
    <row r="7500" spans="1:15" ht="15">
      <c r="A7500" t="s">
        <v>29</v>
      </c>
      <c r="B7500" t="s">
        <v>30</v>
      </c>
      <c r="C7500" t="s">
        <v>83</v>
      </c>
      <c r="D7500" t="s">
        <v>2354</v>
      </c>
      <c r="E7500">
        <v>10</v>
      </c>
      <c r="F7500" t="s">
        <v>92</v>
      </c>
      <c r="G7500" t="s">
        <v>22</v>
      </c>
      <c r="H7500" s="5">
        <v>42644.874594907407</v>
      </c>
      <c r="I7500" s="5">
        <v>42644.786111111112</v>
      </c>
      <c r="J7500" s="4">
        <f t="shared" si="552"/>
        <v>2016</v>
      </c>
      <c r="K7500" s="4">
        <f t="shared" si="553"/>
        <v>10</v>
      </c>
      <c r="L7500">
        <v>7645</v>
      </c>
      <c r="M7500" s="4">
        <v>127.41666666666667</v>
      </c>
      <c r="N7500" s="4">
        <v>1274.1666666666667</v>
      </c>
      <c r="O7500">
        <v>1</v>
      </c>
    </row>
    <row r="7501" spans="1:15" ht="15">
      <c r="A7501" t="s">
        <v>29</v>
      </c>
      <c r="B7501" t="s">
        <v>94</v>
      </c>
      <c r="C7501" t="s">
        <v>4936</v>
      </c>
      <c r="D7501" t="s">
        <v>12017</v>
      </c>
      <c r="E7501">
        <v>19</v>
      </c>
      <c r="F7501" t="s">
        <v>27</v>
      </c>
      <c r="G7501" t="s">
        <v>22</v>
      </c>
      <c r="H7501" s="5">
        <v>42647.853958333333</v>
      </c>
      <c r="I7501" s="5">
        <v>42647.827777777777</v>
      </c>
      <c r="J7501" s="4">
        <f t="shared" si="552"/>
        <v>2016</v>
      </c>
      <c r="K7501" s="4">
        <f t="shared" si="553"/>
        <v>10</v>
      </c>
      <c r="L7501">
        <v>2262</v>
      </c>
      <c r="M7501" s="4">
        <v>37.700000000000003</v>
      </c>
      <c r="N7501" s="4">
        <v>716.30000000000007</v>
      </c>
      <c r="O7501">
        <v>1</v>
      </c>
    </row>
    <row r="7502" spans="1:15" ht="15">
      <c r="A7502" t="s">
        <v>29</v>
      </c>
      <c r="B7502" t="s">
        <v>87</v>
      </c>
      <c r="C7502" t="s">
        <v>103</v>
      </c>
      <c r="D7502" t="s">
        <v>12018</v>
      </c>
      <c r="E7502">
        <v>1</v>
      </c>
      <c r="F7502" t="s">
        <v>44</v>
      </c>
      <c r="G7502" t="s">
        <v>22</v>
      </c>
      <c r="H7502" s="5">
        <v>42647.915451388886</v>
      </c>
      <c r="I7502" s="5">
        <v>42647.867361111108</v>
      </c>
      <c r="J7502" s="4">
        <f t="shared" si="552"/>
        <v>2016</v>
      </c>
      <c r="K7502" s="4">
        <f t="shared" si="553"/>
        <v>10</v>
      </c>
      <c r="L7502">
        <v>4155</v>
      </c>
      <c r="M7502" s="4">
        <v>69.25</v>
      </c>
      <c r="N7502" s="4">
        <v>69.25</v>
      </c>
      <c r="O7502">
        <v>1</v>
      </c>
    </row>
    <row r="7503" spans="1:15" ht="15">
      <c r="A7503" t="s">
        <v>29</v>
      </c>
      <c r="B7503" t="s">
        <v>94</v>
      </c>
      <c r="C7503" t="s">
        <v>156</v>
      </c>
      <c r="D7503" t="s">
        <v>5363</v>
      </c>
      <c r="E7503">
        <v>21</v>
      </c>
      <c r="F7503" t="s">
        <v>27</v>
      </c>
      <c r="G7503" t="s">
        <v>22</v>
      </c>
      <c r="H7503" s="5">
        <v>42647.959502314814</v>
      </c>
      <c r="I7503" s="5">
        <v>42647.909722222219</v>
      </c>
      <c r="J7503" s="4">
        <f t="shared" si="552"/>
        <v>2016</v>
      </c>
      <c r="K7503" s="4">
        <f t="shared" si="553"/>
        <v>10</v>
      </c>
      <c r="L7503">
        <v>4301</v>
      </c>
      <c r="M7503" s="4">
        <v>71.683333333333337</v>
      </c>
      <c r="N7503" s="4">
        <v>1505.3500000000001</v>
      </c>
      <c r="O7503">
        <v>1</v>
      </c>
    </row>
    <row r="7504" spans="1:15" ht="15">
      <c r="A7504" t="s">
        <v>29</v>
      </c>
      <c r="B7504" t="s">
        <v>94</v>
      </c>
      <c r="C7504" t="s">
        <v>156</v>
      </c>
      <c r="D7504" t="s">
        <v>5363</v>
      </c>
      <c r="E7504">
        <v>0</v>
      </c>
      <c r="F7504" t="s">
        <v>27</v>
      </c>
      <c r="G7504" t="s">
        <v>22</v>
      </c>
      <c r="H7504" s="5">
        <v>42647.957569444443</v>
      </c>
      <c r="I7504" s="5">
        <v>42647.956944444442</v>
      </c>
      <c r="J7504" s="4">
        <f t="shared" si="552"/>
        <v>2016</v>
      </c>
      <c r="K7504" s="4">
        <f t="shared" si="553"/>
        <v>10</v>
      </c>
      <c r="L7504">
        <v>54</v>
      </c>
      <c r="M7504" s="4">
        <v>0.90000000000000002</v>
      </c>
      <c r="N7504" s="4">
        <v>0</v>
      </c>
      <c r="O7504">
        <v>1</v>
      </c>
    </row>
    <row r="7505" spans="1:15" ht="15">
      <c r="A7505" t="s">
        <v>29</v>
      </c>
      <c r="B7505" t="s">
        <v>87</v>
      </c>
      <c r="C7505" t="s">
        <v>103</v>
      </c>
      <c r="D7505" t="s">
        <v>200</v>
      </c>
      <c r="E7505">
        <v>2439</v>
      </c>
      <c r="F7505" t="s">
        <v>165</v>
      </c>
      <c r="G7505" t="s">
        <v>22</v>
      </c>
      <c r="H7505" s="5">
        <v>42393.599108796298</v>
      </c>
      <c r="I7505" s="5">
        <v>42393.523611111108</v>
      </c>
      <c r="J7505" s="4">
        <f t="shared" si="552"/>
        <v>2016</v>
      </c>
      <c r="K7505" s="4">
        <f t="shared" si="553"/>
        <v>1</v>
      </c>
      <c r="L7505">
        <v>6523</v>
      </c>
      <c r="M7505" s="4">
        <v>108.71666666666667</v>
      </c>
      <c r="N7505" s="4">
        <v>265159.95000000001</v>
      </c>
      <c r="O7505" s="4">
        <v>1</v>
      </c>
    </row>
    <row r="7506" spans="1:15" ht="15">
      <c r="A7506" t="s">
        <v>29</v>
      </c>
      <c r="B7506" t="s">
        <v>94</v>
      </c>
      <c r="C7506" t="s">
        <v>174</v>
      </c>
      <c r="D7506" t="s">
        <v>12019</v>
      </c>
      <c r="E7506">
        <v>124</v>
      </c>
      <c r="F7506" t="s">
        <v>1970</v>
      </c>
      <c r="G7506" t="s">
        <v>97</v>
      </c>
      <c r="H7506" s="5">
        <v>42648.412372685183</v>
      </c>
      <c r="I7506" s="5">
        <v>42648.385254629633</v>
      </c>
      <c r="J7506" s="4">
        <f t="shared" si="552"/>
        <v>2016</v>
      </c>
      <c r="K7506" s="4">
        <f t="shared" si="553"/>
        <v>10</v>
      </c>
      <c r="L7506">
        <v>2343</v>
      </c>
      <c r="M7506" s="4">
        <v>39.049999999999997</v>
      </c>
      <c r="N7506" s="4">
        <v>4842.1999999999998</v>
      </c>
      <c r="O7506">
        <v>1</v>
      </c>
    </row>
    <row r="7507" spans="1:15" ht="15">
      <c r="A7507" t="s">
        <v>29</v>
      </c>
      <c r="B7507" t="s">
        <v>94</v>
      </c>
      <c r="C7507" t="s">
        <v>95</v>
      </c>
      <c r="D7507" t="s">
        <v>1662</v>
      </c>
      <c r="E7507">
        <v>88</v>
      </c>
      <c r="F7507" t="s">
        <v>1970</v>
      </c>
      <c r="G7507" t="s">
        <v>22</v>
      </c>
      <c r="H7507" s="5">
        <v>42649.334085648145</v>
      </c>
      <c r="I7507" s="5">
        <v>42649.288888888892</v>
      </c>
      <c r="J7507" s="4">
        <f t="shared" si="552"/>
        <v>2016</v>
      </c>
      <c r="K7507" s="4">
        <f t="shared" si="553"/>
        <v>10</v>
      </c>
      <c r="L7507">
        <v>3905</v>
      </c>
      <c r="M7507" s="4">
        <v>65.083333333333329</v>
      </c>
      <c r="N7507" s="4">
        <v>5727.333333333333</v>
      </c>
      <c r="O7507">
        <v>1</v>
      </c>
    </row>
    <row r="7508" spans="1:15" ht="15">
      <c r="A7508" t="s">
        <v>29</v>
      </c>
      <c r="B7508" t="s">
        <v>30</v>
      </c>
      <c r="C7508" t="s">
        <v>83</v>
      </c>
      <c r="D7508" t="s">
        <v>12020</v>
      </c>
      <c r="E7508">
        <v>1</v>
      </c>
      <c r="F7508" t="s">
        <v>1970</v>
      </c>
      <c r="G7508" t="s">
        <v>97</v>
      </c>
      <c r="H7508" s="5">
        <v>42649.525694444441</v>
      </c>
      <c r="I7508" s="5">
        <v>42649.474305555559</v>
      </c>
      <c r="J7508" s="4">
        <f t="shared" si="552"/>
        <v>2016</v>
      </c>
      <c r="K7508" s="4">
        <f t="shared" si="553"/>
        <v>10</v>
      </c>
      <c r="L7508">
        <v>4440</v>
      </c>
      <c r="M7508" s="4">
        <v>74</v>
      </c>
      <c r="N7508" s="4">
        <v>74</v>
      </c>
      <c r="O7508">
        <v>1</v>
      </c>
    </row>
    <row r="7509" spans="1:15" ht="15">
      <c r="A7509" t="s">
        <v>29</v>
      </c>
      <c r="B7509" t="s">
        <v>30</v>
      </c>
      <c r="C7509" t="s">
        <v>83</v>
      </c>
      <c r="D7509" t="s">
        <v>110</v>
      </c>
      <c r="E7509">
        <v>40</v>
      </c>
      <c r="F7509" t="s">
        <v>1970</v>
      </c>
      <c r="G7509" t="s">
        <v>97</v>
      </c>
      <c r="H7509" s="5">
        <v>42649.528449074074</v>
      </c>
      <c r="I7509" s="5">
        <v>42649.479166666664</v>
      </c>
      <c r="J7509" s="4">
        <f t="shared" si="552"/>
        <v>2016</v>
      </c>
      <c r="K7509" s="4">
        <f t="shared" si="553"/>
        <v>10</v>
      </c>
      <c r="L7509">
        <v>4258</v>
      </c>
      <c r="M7509" s="4">
        <v>70.966666666666669</v>
      </c>
      <c r="N7509" s="4">
        <v>2838.666666666667</v>
      </c>
      <c r="O7509">
        <v>1</v>
      </c>
    </row>
    <row r="7510" spans="1:19" s="152" customFormat="1" ht="15">
      <c r="A7510" s="152" t="s">
        <v>29</v>
      </c>
      <c r="B7510" s="152" t="s">
        <v>87</v>
      </c>
      <c r="C7510" s="152" t="s">
        <v>103</v>
      </c>
      <c r="D7510" s="152" t="s">
        <v>200</v>
      </c>
      <c r="E7510" s="152">
        <v>2439</v>
      </c>
      <c r="F7510" s="152" t="s">
        <v>85</v>
      </c>
      <c r="G7510" s="152" t="s">
        <v>22</v>
      </c>
      <c r="H7510" s="153">
        <v>42396.422997685186</v>
      </c>
      <c r="I7510" s="153">
        <v>42396.402777777781</v>
      </c>
      <c r="J7510" s="4">
        <f t="shared" si="552"/>
        <v>2016</v>
      </c>
      <c r="K7510" s="4">
        <f t="shared" si="553"/>
        <v>1</v>
      </c>
      <c r="L7510" s="152">
        <v>1747</v>
      </c>
      <c r="M7510" s="159">
        <v>29.116666666666667</v>
      </c>
      <c r="N7510" s="159">
        <v>71015.550000000003</v>
      </c>
      <c r="O7510" s="159">
        <v>1</v>
      </c>
      <c r="P7510" s="156"/>
      <c r="Q7510" s="156"/>
      <c r="S7510"/>
    </row>
    <row r="7511" spans="1:15" ht="15">
      <c r="A7511" t="s">
        <v>29</v>
      </c>
      <c r="B7511" t="s">
        <v>87</v>
      </c>
      <c r="C7511" t="s">
        <v>103</v>
      </c>
      <c r="D7511" t="s">
        <v>200</v>
      </c>
      <c r="E7511">
        <v>2458</v>
      </c>
      <c r="F7511" t="s">
        <v>27</v>
      </c>
      <c r="G7511" t="s">
        <v>22</v>
      </c>
      <c r="H7511" s="5">
        <v>42555.553611111114</v>
      </c>
      <c r="I7511" s="5">
        <v>42555.515277777777</v>
      </c>
      <c r="J7511" s="4">
        <f t="shared" si="552"/>
        <v>2016</v>
      </c>
      <c r="K7511" s="4">
        <f t="shared" si="553"/>
        <v>7</v>
      </c>
      <c r="L7511">
        <v>3312</v>
      </c>
      <c r="M7511" s="3">
        <v>55.200000000000003</v>
      </c>
      <c r="N7511" s="3">
        <v>135681.60000000001</v>
      </c>
      <c r="O7511">
        <v>1</v>
      </c>
    </row>
    <row r="7512" spans="1:15" ht="15">
      <c r="A7512" t="s">
        <v>29</v>
      </c>
      <c r="B7512" t="s">
        <v>87</v>
      </c>
      <c r="C7512" t="s">
        <v>103</v>
      </c>
      <c r="D7512" t="s">
        <v>200</v>
      </c>
      <c r="E7512">
        <v>2440</v>
      </c>
      <c r="F7512" t="s">
        <v>1970</v>
      </c>
      <c r="G7512" t="s">
        <v>22</v>
      </c>
      <c r="H7512" s="5">
        <v>42615.347500000003</v>
      </c>
      <c r="I7512" s="5">
        <v>42615.181250000001</v>
      </c>
      <c r="J7512" s="4">
        <f t="shared" si="552"/>
        <v>2016</v>
      </c>
      <c r="K7512" s="4">
        <f t="shared" si="553"/>
        <v>9</v>
      </c>
      <c r="L7512">
        <v>14364</v>
      </c>
      <c r="M7512" s="4">
        <v>239.40000000000001</v>
      </c>
      <c r="N7512" s="4">
        <v>584136</v>
      </c>
      <c r="O7512">
        <v>1</v>
      </c>
    </row>
    <row r="7513" spans="1:15" ht="15">
      <c r="A7513" t="s">
        <v>29</v>
      </c>
      <c r="B7513" t="s">
        <v>94</v>
      </c>
      <c r="C7513" t="s">
        <v>4936</v>
      </c>
      <c r="D7513" t="s">
        <v>11885</v>
      </c>
      <c r="E7513">
        <v>1</v>
      </c>
      <c r="F7513" t="s">
        <v>1970</v>
      </c>
      <c r="G7513"/>
      <c r="H7513" s="5">
        <v>42651.608240740738</v>
      </c>
      <c r="I7513" s="5">
        <v>42650.525694444441</v>
      </c>
      <c r="J7513" s="4">
        <f t="shared" si="552"/>
        <v>2016</v>
      </c>
      <c r="K7513" s="4">
        <f t="shared" si="553"/>
        <v>10</v>
      </c>
      <c r="L7513">
        <v>93532</v>
      </c>
      <c r="M7513" s="4">
        <v>1558.8666666666666</v>
      </c>
      <c r="N7513" s="4">
        <v>1558.8666666666666</v>
      </c>
      <c r="O7513">
        <v>1</v>
      </c>
    </row>
    <row r="7514" spans="1:15" ht="15">
      <c r="A7514" t="s">
        <v>29</v>
      </c>
      <c r="B7514" t="s">
        <v>87</v>
      </c>
      <c r="C7514" t="s">
        <v>103</v>
      </c>
      <c r="D7514" t="s">
        <v>200</v>
      </c>
      <c r="E7514">
        <v>2416</v>
      </c>
      <c r="F7514" t="s">
        <v>1970</v>
      </c>
      <c r="G7514"/>
      <c r="H7514" s="5">
        <v>42651.695150462961</v>
      </c>
      <c r="I7514" s="5">
        <v>42650.473611111112</v>
      </c>
      <c r="J7514" s="4">
        <f t="shared" si="552"/>
        <v>2016</v>
      </c>
      <c r="K7514" s="4">
        <f t="shared" si="553"/>
        <v>10</v>
      </c>
      <c r="L7514">
        <v>105541</v>
      </c>
      <c r="M7514" s="4">
        <v>1759.0166666666667</v>
      </c>
      <c r="N7514" s="4">
        <v>4249784.2666666666</v>
      </c>
      <c r="O7514">
        <v>1</v>
      </c>
    </row>
    <row r="7515" spans="1:15" ht="15">
      <c r="A7515" t="s">
        <v>29</v>
      </c>
      <c r="B7515" t="s">
        <v>94</v>
      </c>
      <c r="C7515" t="s">
        <v>4936</v>
      </c>
      <c r="D7515" t="s">
        <v>2396</v>
      </c>
      <c r="E7515">
        <v>1</v>
      </c>
      <c r="F7515" t="s">
        <v>1970</v>
      </c>
      <c r="G7515"/>
      <c r="H7515" s="5">
        <v>42651.607928240737</v>
      </c>
      <c r="I7515" s="5">
        <v>42650.545138888891</v>
      </c>
      <c r="J7515" s="4">
        <f t="shared" si="552"/>
        <v>2016</v>
      </c>
      <c r="K7515" s="4">
        <f t="shared" si="553"/>
        <v>10</v>
      </c>
      <c r="L7515">
        <v>91825</v>
      </c>
      <c r="M7515" s="4">
        <v>1530.4166666666667</v>
      </c>
      <c r="N7515" s="4">
        <v>1530.4166666666667</v>
      </c>
      <c r="O7515">
        <v>1</v>
      </c>
    </row>
    <row r="7516" spans="1:15" ht="15">
      <c r="A7516" t="s">
        <v>29</v>
      </c>
      <c r="B7516" t="s">
        <v>94</v>
      </c>
      <c r="C7516" t="s">
        <v>4936</v>
      </c>
      <c r="D7516" t="s">
        <v>12021</v>
      </c>
      <c r="E7516">
        <v>1</v>
      </c>
      <c r="F7516" t="s">
        <v>1970</v>
      </c>
      <c r="G7516"/>
      <c r="H7516" s="5">
        <v>42651.607847222222</v>
      </c>
      <c r="I7516" s="5">
        <v>42650.569444444445</v>
      </c>
      <c r="J7516" s="4">
        <f t="shared" si="552"/>
        <v>2016</v>
      </c>
      <c r="K7516" s="4">
        <f t="shared" si="553"/>
        <v>10</v>
      </c>
      <c r="L7516">
        <v>89718</v>
      </c>
      <c r="M7516" s="4">
        <v>1495.3</v>
      </c>
      <c r="N7516" s="4">
        <v>1495.3</v>
      </c>
      <c r="O7516">
        <v>1</v>
      </c>
    </row>
    <row r="7517" spans="1:15" ht="15">
      <c r="A7517" t="s">
        <v>29</v>
      </c>
      <c r="B7517" t="s">
        <v>94</v>
      </c>
      <c r="C7517" t="s">
        <v>4936</v>
      </c>
      <c r="D7517" t="s">
        <v>12022</v>
      </c>
      <c r="E7517">
        <v>1</v>
      </c>
      <c r="F7517" t="s">
        <v>1970</v>
      </c>
      <c r="G7517"/>
      <c r="H7517" s="5">
        <v>42651.608287037037</v>
      </c>
      <c r="I7517" s="5">
        <v>42650.570833333331</v>
      </c>
      <c r="J7517" s="4">
        <f t="shared" si="552"/>
        <v>2016</v>
      </c>
      <c r="K7517" s="4">
        <f t="shared" si="553"/>
        <v>10</v>
      </c>
      <c r="L7517">
        <v>89636</v>
      </c>
      <c r="M7517" s="4">
        <v>1493.9333333333334</v>
      </c>
      <c r="N7517" s="4">
        <v>1493.9333333333334</v>
      </c>
      <c r="O7517">
        <v>1</v>
      </c>
    </row>
    <row r="7518" spans="1:19" s="152" customFormat="1" ht="15">
      <c r="A7518" s="152" t="s">
        <v>29</v>
      </c>
      <c r="B7518" s="152" t="s">
        <v>87</v>
      </c>
      <c r="C7518" s="152" t="s">
        <v>103</v>
      </c>
      <c r="D7518" s="152" t="s">
        <v>200</v>
      </c>
      <c r="E7518" s="152">
        <v>2413</v>
      </c>
      <c r="F7518" s="152" t="s">
        <v>33</v>
      </c>
      <c r="G7518" s="152" t="s">
        <v>22</v>
      </c>
      <c r="H7518" s="153">
        <v>42680.588449074072</v>
      </c>
      <c r="I7518" s="153">
        <v>42680.487500000003</v>
      </c>
      <c r="J7518" s="4">
        <f t="shared" si="552"/>
        <v>2016</v>
      </c>
      <c r="K7518" s="4">
        <f t="shared" si="553"/>
        <v>11</v>
      </c>
      <c r="L7518" s="152">
        <v>8722</v>
      </c>
      <c r="M7518" s="159">
        <v>145.36666666666667</v>
      </c>
      <c r="N7518" s="159">
        <v>350769.76666666666</v>
      </c>
      <c r="O7518" s="152">
        <v>1</v>
      </c>
      <c r="P7518" s="156"/>
      <c r="Q7518" s="156"/>
      <c r="S7518"/>
    </row>
    <row r="7519" spans="1:15" ht="15">
      <c r="A7519" t="s">
        <v>29</v>
      </c>
      <c r="B7519" t="s">
        <v>87</v>
      </c>
      <c r="C7519" t="s">
        <v>103</v>
      </c>
      <c r="D7519" t="s">
        <v>200</v>
      </c>
      <c r="E7519">
        <v>2415</v>
      </c>
      <c r="F7519" t="s">
        <v>1970</v>
      </c>
      <c r="G7519" t="s">
        <v>22</v>
      </c>
      <c r="H7519" s="5">
        <v>42683.065775462965</v>
      </c>
      <c r="I7519" s="5">
        <v>42683.00277777778</v>
      </c>
      <c r="J7519" s="4">
        <f t="shared" si="552"/>
        <v>2016</v>
      </c>
      <c r="K7519" s="4">
        <f t="shared" si="553"/>
        <v>11</v>
      </c>
      <c r="L7519">
        <v>5443</v>
      </c>
      <c r="M7519" s="4">
        <v>90.716666666666669</v>
      </c>
      <c r="N7519" s="4">
        <v>219080.75</v>
      </c>
      <c r="O7519">
        <v>1</v>
      </c>
    </row>
    <row r="7520" spans="1:15" ht="15">
      <c r="A7520" t="s">
        <v>29</v>
      </c>
      <c r="B7520" t="s">
        <v>94</v>
      </c>
      <c r="C7520" t="s">
        <v>174</v>
      </c>
      <c r="D7520" t="s">
        <v>12023</v>
      </c>
      <c r="E7520">
        <v>1</v>
      </c>
      <c r="F7520" t="s">
        <v>1970</v>
      </c>
      <c r="G7520"/>
      <c r="H7520" s="5">
        <v>42653.20208333333</v>
      </c>
      <c r="I7520" s="5">
        <v>42650.650694444441</v>
      </c>
      <c r="J7520" s="4">
        <f t="shared" si="552"/>
        <v>2016</v>
      </c>
      <c r="K7520" s="4">
        <f t="shared" si="553"/>
        <v>10</v>
      </c>
      <c r="L7520">
        <v>220440</v>
      </c>
      <c r="M7520" s="4">
        <v>3674</v>
      </c>
      <c r="N7520" s="4">
        <v>3674</v>
      </c>
      <c r="O7520">
        <v>1</v>
      </c>
    </row>
    <row r="7521" spans="1:15" ht="15">
      <c r="A7521" t="s">
        <v>29</v>
      </c>
      <c r="B7521" t="s">
        <v>94</v>
      </c>
      <c r="C7521" t="s">
        <v>174</v>
      </c>
      <c r="D7521" t="s">
        <v>12024</v>
      </c>
      <c r="E7521">
        <v>1</v>
      </c>
      <c r="F7521" t="s">
        <v>1970</v>
      </c>
      <c r="G7521"/>
      <c r="H7521" s="5">
        <v>42653.074305555558</v>
      </c>
      <c r="I7521" s="5">
        <v>42650.659722222219</v>
      </c>
      <c r="J7521" s="4">
        <f t="shared" si="552"/>
        <v>2016</v>
      </c>
      <c r="K7521" s="4">
        <f t="shared" si="553"/>
        <v>10</v>
      </c>
      <c r="L7521">
        <v>208620</v>
      </c>
      <c r="M7521" s="4">
        <v>3477</v>
      </c>
      <c r="N7521" s="4">
        <v>3477</v>
      </c>
      <c r="O7521">
        <v>1</v>
      </c>
    </row>
    <row r="7522" spans="1:15" ht="15">
      <c r="A7522" t="s">
        <v>29</v>
      </c>
      <c r="B7522" t="s">
        <v>94</v>
      </c>
      <c r="C7522" t="s">
        <v>174</v>
      </c>
      <c r="D7522" t="s">
        <v>12025</v>
      </c>
      <c r="E7522">
        <v>16</v>
      </c>
      <c r="F7522" t="s">
        <v>1970</v>
      </c>
      <c r="G7522"/>
      <c r="H7522" s="5">
        <v>42651.644652777781</v>
      </c>
      <c r="I7522" s="5">
        <v>42650.661805555559</v>
      </c>
      <c r="J7522" s="4">
        <f t="shared" si="552"/>
        <v>2016</v>
      </c>
      <c r="K7522" s="4">
        <f t="shared" si="553"/>
        <v>10</v>
      </c>
      <c r="L7522">
        <v>84918</v>
      </c>
      <c r="M7522" s="4">
        <v>1415.3</v>
      </c>
      <c r="N7522" s="4">
        <v>22644.799999999999</v>
      </c>
      <c r="O7522">
        <v>1</v>
      </c>
    </row>
    <row r="7523" spans="1:15" ht="15">
      <c r="A7523" t="s">
        <v>29</v>
      </c>
      <c r="B7523" t="s">
        <v>94</v>
      </c>
      <c r="C7523" t="s">
        <v>174</v>
      </c>
      <c r="D7523" t="s">
        <v>12026</v>
      </c>
      <c r="E7523">
        <v>1</v>
      </c>
      <c r="F7523" t="s">
        <v>1970</v>
      </c>
      <c r="G7523"/>
      <c r="H7523" s="5">
        <v>42652.642384259256</v>
      </c>
      <c r="I7523" s="5">
        <v>42650.723611111112</v>
      </c>
      <c r="J7523" s="4">
        <f t="shared" si="552"/>
        <v>2016</v>
      </c>
      <c r="K7523" s="4">
        <f t="shared" si="553"/>
        <v>10</v>
      </c>
      <c r="L7523">
        <v>165782</v>
      </c>
      <c r="M7523" s="4">
        <v>2763.0333333333333</v>
      </c>
      <c r="N7523" s="4">
        <v>2763.0333333333333</v>
      </c>
      <c r="O7523">
        <v>1</v>
      </c>
    </row>
    <row r="7524" spans="1:15" ht="15">
      <c r="A7524" t="s">
        <v>29</v>
      </c>
      <c r="B7524" t="s">
        <v>94</v>
      </c>
      <c r="C7524" t="s">
        <v>174</v>
      </c>
      <c r="D7524" t="s">
        <v>12027</v>
      </c>
      <c r="E7524">
        <v>1</v>
      </c>
      <c r="F7524" t="s">
        <v>1970</v>
      </c>
      <c r="G7524"/>
      <c r="H7524" s="5">
        <v>42652.645069444443</v>
      </c>
      <c r="I7524" s="5">
        <v>42650.725694444445</v>
      </c>
      <c r="J7524" s="4">
        <f t="shared" si="552"/>
        <v>2016</v>
      </c>
      <c r="K7524" s="4">
        <f t="shared" si="553"/>
        <v>10</v>
      </c>
      <c r="L7524">
        <v>165834</v>
      </c>
      <c r="M7524" s="4">
        <v>2763.9000000000001</v>
      </c>
      <c r="N7524" s="4">
        <v>2763.9000000000001</v>
      </c>
      <c r="O7524">
        <v>1</v>
      </c>
    </row>
    <row r="7525" spans="1:15" ht="15">
      <c r="A7525" t="s">
        <v>29</v>
      </c>
      <c r="B7525" t="s">
        <v>94</v>
      </c>
      <c r="C7525" t="s">
        <v>186</v>
      </c>
      <c r="D7525" t="s">
        <v>4313</v>
      </c>
      <c r="E7525">
        <v>52</v>
      </c>
      <c r="F7525" t="s">
        <v>1970</v>
      </c>
      <c r="G7525"/>
      <c r="H7525" s="5">
        <v>42651.590868055559</v>
      </c>
      <c r="I7525" s="5">
        <v>42650.888194444444</v>
      </c>
      <c r="J7525" s="4">
        <f t="shared" si="552"/>
        <v>2016</v>
      </c>
      <c r="K7525" s="4">
        <f t="shared" si="553"/>
        <v>10</v>
      </c>
      <c r="L7525">
        <v>60711</v>
      </c>
      <c r="M7525" s="4">
        <v>1011.85</v>
      </c>
      <c r="N7525" s="4">
        <v>52616.200000000004</v>
      </c>
      <c r="O7525">
        <v>1</v>
      </c>
    </row>
    <row r="7526" spans="1:15" ht="15">
      <c r="A7526" t="s">
        <v>29</v>
      </c>
      <c r="B7526" t="s">
        <v>94</v>
      </c>
      <c r="C7526" t="s">
        <v>186</v>
      </c>
      <c r="D7526" t="s">
        <v>12028</v>
      </c>
      <c r="E7526">
        <v>1</v>
      </c>
      <c r="F7526" t="s">
        <v>1970</v>
      </c>
      <c r="G7526" t="s">
        <v>22</v>
      </c>
      <c r="H7526" s="5">
        <v>42653.053472222222</v>
      </c>
      <c r="I7526" s="5">
        <v>42651.191666666666</v>
      </c>
      <c r="J7526" s="4">
        <f t="shared" si="552"/>
        <v>2016</v>
      </c>
      <c r="K7526" s="4">
        <f t="shared" si="553"/>
        <v>10</v>
      </c>
      <c r="L7526">
        <v>160860</v>
      </c>
      <c r="M7526" s="4">
        <v>2681</v>
      </c>
      <c r="N7526" s="4">
        <v>2681</v>
      </c>
      <c r="O7526">
        <v>1</v>
      </c>
    </row>
    <row r="7527" spans="1:15" ht="15">
      <c r="A7527" t="s">
        <v>29</v>
      </c>
      <c r="B7527" t="s">
        <v>87</v>
      </c>
      <c r="C7527" t="s">
        <v>6484</v>
      </c>
      <c r="D7527" t="s">
        <v>12029</v>
      </c>
      <c r="E7527">
        <v>1</v>
      </c>
      <c r="F7527" t="s">
        <v>1970</v>
      </c>
      <c r="G7527"/>
      <c r="H7527" s="5">
        <v>42653.35019675926</v>
      </c>
      <c r="I7527" s="5">
        <v>42651.302083333336</v>
      </c>
      <c r="J7527" s="4">
        <f t="shared" si="552"/>
        <v>2016</v>
      </c>
      <c r="K7527" s="4">
        <f t="shared" si="553"/>
        <v>10</v>
      </c>
      <c r="L7527">
        <v>176957</v>
      </c>
      <c r="M7527" s="4">
        <v>2949.2833333333333</v>
      </c>
      <c r="N7527" s="4">
        <v>2949.2833333333333</v>
      </c>
      <c r="O7527">
        <v>1</v>
      </c>
    </row>
    <row r="7528" spans="1:15" ht="15">
      <c r="A7528" t="s">
        <v>29</v>
      </c>
      <c r="B7528" t="s">
        <v>94</v>
      </c>
      <c r="C7528" t="s">
        <v>186</v>
      </c>
      <c r="D7528" t="s">
        <v>12030</v>
      </c>
      <c r="E7528">
        <v>1</v>
      </c>
      <c r="F7528" t="s">
        <v>1970</v>
      </c>
      <c r="G7528"/>
      <c r="H7528" s="5">
        <v>42653.049189814818</v>
      </c>
      <c r="I7528" s="5">
        <v>42651.306944444441</v>
      </c>
      <c r="J7528" s="4">
        <f t="shared" si="552"/>
        <v>2016</v>
      </c>
      <c r="K7528" s="4">
        <f t="shared" si="553"/>
        <v>10</v>
      </c>
      <c r="L7528">
        <v>150530</v>
      </c>
      <c r="M7528" s="4">
        <v>2508.8333333333335</v>
      </c>
      <c r="N7528" s="4">
        <v>2508.8333333333335</v>
      </c>
      <c r="O7528">
        <v>1</v>
      </c>
    </row>
    <row r="7529" spans="1:15" ht="15">
      <c r="A7529" t="s">
        <v>29</v>
      </c>
      <c r="B7529" t="s">
        <v>94</v>
      </c>
      <c r="C7529" t="s">
        <v>174</v>
      </c>
      <c r="D7529" t="s">
        <v>12031</v>
      </c>
      <c r="E7529">
        <v>1</v>
      </c>
      <c r="F7529" t="s">
        <v>1970</v>
      </c>
      <c r="G7529"/>
      <c r="H7529" s="5">
        <v>42652.642789351848</v>
      </c>
      <c r="I7529" s="5">
        <v>42651.3125</v>
      </c>
      <c r="J7529" s="4">
        <f t="shared" si="552"/>
        <v>2016</v>
      </c>
      <c r="K7529" s="4">
        <f t="shared" si="553"/>
        <v>10</v>
      </c>
      <c r="L7529">
        <v>114937</v>
      </c>
      <c r="M7529" s="4">
        <v>1915.6166666666666</v>
      </c>
      <c r="N7529" s="4">
        <v>1915.6166666666666</v>
      </c>
      <c r="O7529">
        <v>1</v>
      </c>
    </row>
    <row r="7530" spans="1:15" ht="15">
      <c r="A7530" t="s">
        <v>29</v>
      </c>
      <c r="B7530" t="s">
        <v>94</v>
      </c>
      <c r="C7530" t="s">
        <v>186</v>
      </c>
      <c r="D7530" t="s">
        <v>11871</v>
      </c>
      <c r="E7530">
        <v>285</v>
      </c>
      <c r="F7530" t="s">
        <v>1970</v>
      </c>
      <c r="G7530"/>
      <c r="H7530" s="5">
        <v>42651.590833333335</v>
      </c>
      <c r="I7530" s="5">
        <v>42651.395138888889</v>
      </c>
      <c r="J7530" s="4">
        <f t="shared" si="552"/>
        <v>2016</v>
      </c>
      <c r="K7530" s="4">
        <f t="shared" si="553"/>
        <v>10</v>
      </c>
      <c r="L7530">
        <v>16908</v>
      </c>
      <c r="M7530" s="4">
        <v>281.80000000000001</v>
      </c>
      <c r="N7530" s="4">
        <v>80313</v>
      </c>
      <c r="O7530">
        <v>1</v>
      </c>
    </row>
    <row r="7531" spans="1:15" ht="15">
      <c r="A7531" t="s">
        <v>29</v>
      </c>
      <c r="B7531" t="s">
        <v>94</v>
      </c>
      <c r="C7531" t="s">
        <v>156</v>
      </c>
      <c r="D7531" t="s">
        <v>390</v>
      </c>
      <c r="E7531">
        <v>10</v>
      </c>
      <c r="F7531" t="s">
        <v>1970</v>
      </c>
      <c r="G7531"/>
      <c r="H7531" s="5">
        <v>42651.608032407406</v>
      </c>
      <c r="I7531" s="5">
        <v>42651.427847222221</v>
      </c>
      <c r="J7531" s="4">
        <f t="shared" si="552"/>
        <v>2016</v>
      </c>
      <c r="K7531" s="4">
        <f t="shared" si="553"/>
        <v>10</v>
      </c>
      <c r="L7531">
        <v>15568</v>
      </c>
      <c r="M7531" s="4">
        <v>259.46666666666664</v>
      </c>
      <c r="N7531" s="4">
        <v>2594.6666666666665</v>
      </c>
      <c r="O7531">
        <v>1</v>
      </c>
    </row>
    <row r="7532" spans="1:15" ht="15">
      <c r="A7532" t="s">
        <v>29</v>
      </c>
      <c r="B7532" t="s">
        <v>94</v>
      </c>
      <c r="C7532" t="s">
        <v>156</v>
      </c>
      <c r="D7532" t="s">
        <v>11520</v>
      </c>
      <c r="E7532">
        <v>16</v>
      </c>
      <c r="F7532" t="s">
        <v>1970</v>
      </c>
      <c r="G7532"/>
      <c r="H7532" s="5">
        <v>42651.750011574077</v>
      </c>
      <c r="I7532" s="5">
        <v>42651.428472222222</v>
      </c>
      <c r="J7532" s="4">
        <f t="shared" si="552"/>
        <v>2016</v>
      </c>
      <c r="K7532" s="4">
        <f t="shared" si="553"/>
        <v>10</v>
      </c>
      <c r="L7532">
        <v>27781</v>
      </c>
      <c r="M7532" s="4">
        <v>463.01666666666665</v>
      </c>
      <c r="N7532" s="4">
        <v>7408.2666666666664</v>
      </c>
      <c r="O7532">
        <v>1</v>
      </c>
    </row>
    <row r="7533" spans="1:15" ht="15">
      <c r="A7533" t="s">
        <v>29</v>
      </c>
      <c r="B7533" t="s">
        <v>94</v>
      </c>
      <c r="C7533" t="s">
        <v>156</v>
      </c>
      <c r="D7533" t="s">
        <v>11190</v>
      </c>
      <c r="E7533">
        <v>3</v>
      </c>
      <c r="F7533" t="s">
        <v>1970</v>
      </c>
      <c r="G7533"/>
      <c r="H7533" s="5">
        <v>42652.475069444445</v>
      </c>
      <c r="I7533" s="5">
        <v>42651.429166666669</v>
      </c>
      <c r="J7533" s="4">
        <f t="shared" si="552"/>
        <v>2016</v>
      </c>
      <c r="K7533" s="4">
        <f t="shared" si="553"/>
        <v>10</v>
      </c>
      <c r="L7533">
        <v>90366</v>
      </c>
      <c r="M7533" s="4">
        <v>1506.0999999999999</v>
      </c>
      <c r="N7533" s="4">
        <v>4518.2999999999993</v>
      </c>
      <c r="O7533">
        <v>1</v>
      </c>
    </row>
    <row r="7534" spans="1:15" ht="15">
      <c r="A7534" t="s">
        <v>29</v>
      </c>
      <c r="B7534" t="s">
        <v>94</v>
      </c>
      <c r="C7534" t="s">
        <v>156</v>
      </c>
      <c r="D7534" t="s">
        <v>12032</v>
      </c>
      <c r="E7534">
        <v>2</v>
      </c>
      <c r="F7534" t="s">
        <v>1970</v>
      </c>
      <c r="G7534"/>
      <c r="H7534" s="5">
        <v>42652.723009259258</v>
      </c>
      <c r="I7534" s="5">
        <v>42651.429166666669</v>
      </c>
      <c r="J7534" s="4">
        <f t="shared" si="552"/>
        <v>2016</v>
      </c>
      <c r="K7534" s="4">
        <f t="shared" si="553"/>
        <v>10</v>
      </c>
      <c r="L7534">
        <v>111788</v>
      </c>
      <c r="M7534" s="4">
        <v>1863.1333333333334</v>
      </c>
      <c r="N7534" s="4">
        <v>3726.2666666666669</v>
      </c>
      <c r="O7534">
        <v>1</v>
      </c>
    </row>
    <row r="7535" spans="1:15" ht="15">
      <c r="A7535" t="s">
        <v>29</v>
      </c>
      <c r="B7535" t="s">
        <v>94</v>
      </c>
      <c r="C7535" t="s">
        <v>156</v>
      </c>
      <c r="D7535" t="s">
        <v>12033</v>
      </c>
      <c r="E7535">
        <v>5</v>
      </c>
      <c r="F7535" t="s">
        <v>1970</v>
      </c>
      <c r="G7535"/>
      <c r="H7535" s="5">
        <v>42652.721747685187</v>
      </c>
      <c r="I7535" s="5">
        <v>42651.429861111108</v>
      </c>
      <c r="J7535" s="4">
        <f t="shared" si="552"/>
        <v>2016</v>
      </c>
      <c r="K7535" s="4">
        <f t="shared" si="553"/>
        <v>10</v>
      </c>
      <c r="L7535">
        <v>111619</v>
      </c>
      <c r="M7535" s="4">
        <v>1860.3166666666666</v>
      </c>
      <c r="N7535" s="4">
        <v>9301.5833333333321</v>
      </c>
      <c r="O7535">
        <v>1</v>
      </c>
    </row>
    <row r="7536" spans="1:15" ht="15">
      <c r="A7536" t="s">
        <v>29</v>
      </c>
      <c r="B7536" t="s">
        <v>94</v>
      </c>
      <c r="C7536" t="s">
        <v>156</v>
      </c>
      <c r="D7536" t="s">
        <v>1194</v>
      </c>
      <c r="E7536">
        <v>8</v>
      </c>
      <c r="F7536" t="s">
        <v>1970</v>
      </c>
      <c r="G7536"/>
      <c r="H7536" s="5">
        <v>42652.66778935185</v>
      </c>
      <c r="I7536" s="5">
        <v>42651.429861111108</v>
      </c>
      <c r="J7536" s="4">
        <f t="shared" si="552"/>
        <v>2016</v>
      </c>
      <c r="K7536" s="4">
        <f t="shared" si="553"/>
        <v>10</v>
      </c>
      <c r="L7536">
        <v>106957</v>
      </c>
      <c r="M7536" s="4">
        <v>1782.6166666666666</v>
      </c>
      <c r="N7536" s="4">
        <v>14260.933333333332</v>
      </c>
      <c r="O7536">
        <v>1</v>
      </c>
    </row>
    <row r="7537" spans="1:15" ht="15">
      <c r="A7537" t="s">
        <v>29</v>
      </c>
      <c r="B7537" t="s">
        <v>94</v>
      </c>
      <c r="C7537" t="s">
        <v>174</v>
      </c>
      <c r="D7537" t="s">
        <v>12034</v>
      </c>
      <c r="E7537">
        <v>1</v>
      </c>
      <c r="F7537" t="s">
        <v>1970</v>
      </c>
      <c r="G7537"/>
      <c r="H7537" s="5">
        <v>42652.643055555556</v>
      </c>
      <c r="I7537" s="5">
        <v>42651.438194444447</v>
      </c>
      <c r="J7537" s="4">
        <f t="shared" si="552"/>
        <v>2016</v>
      </c>
      <c r="K7537" s="4">
        <f t="shared" si="553"/>
        <v>10</v>
      </c>
      <c r="L7537">
        <v>104100</v>
      </c>
      <c r="M7537" s="4">
        <v>1735</v>
      </c>
      <c r="N7537" s="4">
        <v>1735</v>
      </c>
      <c r="O7537">
        <v>1</v>
      </c>
    </row>
    <row r="7538" spans="1:15" ht="15">
      <c r="A7538" t="s">
        <v>29</v>
      </c>
      <c r="B7538" t="s">
        <v>87</v>
      </c>
      <c r="C7538" t="s">
        <v>197</v>
      </c>
      <c r="D7538" t="s">
        <v>1756</v>
      </c>
      <c r="E7538">
        <v>21</v>
      </c>
      <c r="F7538" t="s">
        <v>1970</v>
      </c>
      <c r="G7538"/>
      <c r="H7538" s="5">
        <v>42651.819409722222</v>
      </c>
      <c r="I7538" s="5">
        <v>42651.447222222225</v>
      </c>
      <c r="J7538" s="4">
        <f t="shared" si="552"/>
        <v>2016</v>
      </c>
      <c r="K7538" s="4">
        <f t="shared" si="553"/>
        <v>10</v>
      </c>
      <c r="L7538">
        <v>32157</v>
      </c>
      <c r="M7538" s="4">
        <v>535.95000000000005</v>
      </c>
      <c r="N7538" s="4">
        <v>11254.950000000001</v>
      </c>
      <c r="O7538">
        <v>1</v>
      </c>
    </row>
    <row r="7539" spans="1:15" ht="15">
      <c r="A7539" t="s">
        <v>29</v>
      </c>
      <c r="B7539" t="s">
        <v>87</v>
      </c>
      <c r="C7539" t="s">
        <v>197</v>
      </c>
      <c r="D7539" t="s">
        <v>11447</v>
      </c>
      <c r="E7539">
        <v>10</v>
      </c>
      <c r="F7539" t="s">
        <v>1970</v>
      </c>
      <c r="G7539"/>
      <c r="H7539" s="5">
        <v>42652.38957175926</v>
      </c>
      <c r="I7539" s="5">
        <v>42651.447916666664</v>
      </c>
      <c r="J7539" s="4">
        <f t="shared" si="552"/>
        <v>2016</v>
      </c>
      <c r="K7539" s="4">
        <f t="shared" si="553"/>
        <v>10</v>
      </c>
      <c r="L7539">
        <v>81359</v>
      </c>
      <c r="M7539" s="4">
        <v>1355.9833333333333</v>
      </c>
      <c r="N7539" s="4">
        <v>13559.833333333334</v>
      </c>
      <c r="O7539">
        <v>1</v>
      </c>
    </row>
    <row r="7540" spans="1:15" ht="15">
      <c r="A7540" t="s">
        <v>29</v>
      </c>
      <c r="B7540" t="s">
        <v>87</v>
      </c>
      <c r="C7540" t="s">
        <v>197</v>
      </c>
      <c r="D7540" t="s">
        <v>11584</v>
      </c>
      <c r="E7540">
        <v>5</v>
      </c>
      <c r="F7540" t="s">
        <v>1970</v>
      </c>
      <c r="G7540"/>
      <c r="H7540" s="5">
        <v>42652.407175925924</v>
      </c>
      <c r="I7540" s="5">
        <v>42651.448611111111</v>
      </c>
      <c r="J7540" s="4">
        <f t="shared" si="552"/>
        <v>2016</v>
      </c>
      <c r="K7540" s="4">
        <f t="shared" si="553"/>
        <v>10</v>
      </c>
      <c r="L7540">
        <v>82820</v>
      </c>
      <c r="M7540" s="4">
        <v>1380.3333333333333</v>
      </c>
      <c r="N7540" s="4">
        <v>6901.6666666666661</v>
      </c>
      <c r="O7540">
        <v>1</v>
      </c>
    </row>
    <row r="7541" spans="1:15" ht="15">
      <c r="A7541" t="s">
        <v>29</v>
      </c>
      <c r="B7541" t="s">
        <v>87</v>
      </c>
      <c r="C7541" t="s">
        <v>197</v>
      </c>
      <c r="D7541" t="s">
        <v>11985</v>
      </c>
      <c r="E7541">
        <v>21</v>
      </c>
      <c r="F7541" t="s">
        <v>1970</v>
      </c>
      <c r="G7541"/>
      <c r="H7541" s="5">
        <v>42652.358541666668</v>
      </c>
      <c r="I7541" s="5">
        <v>42651.448611111111</v>
      </c>
      <c r="J7541" s="4">
        <f t="shared" si="552"/>
        <v>2016</v>
      </c>
      <c r="K7541" s="4">
        <f t="shared" si="553"/>
        <v>10</v>
      </c>
      <c r="L7541">
        <v>78618</v>
      </c>
      <c r="M7541" s="4">
        <v>1310.3</v>
      </c>
      <c r="N7541" s="4">
        <v>27516.299999999999</v>
      </c>
      <c r="O7541">
        <v>1</v>
      </c>
    </row>
    <row r="7542" spans="1:15" ht="15">
      <c r="A7542" t="s">
        <v>29</v>
      </c>
      <c r="B7542" t="s">
        <v>87</v>
      </c>
      <c r="C7542" t="s">
        <v>197</v>
      </c>
      <c r="D7542" t="s">
        <v>2971</v>
      </c>
      <c r="E7542">
        <v>42</v>
      </c>
      <c r="F7542" t="s">
        <v>1970</v>
      </c>
      <c r="G7542"/>
      <c r="H7542" s="5">
        <v>42651.837407407409</v>
      </c>
      <c r="I7542" s="5">
        <v>42651.449305555558</v>
      </c>
      <c r="J7542" s="4">
        <f t="shared" si="552"/>
        <v>2016</v>
      </c>
      <c r="K7542" s="4">
        <f t="shared" si="553"/>
        <v>10</v>
      </c>
      <c r="L7542">
        <v>33532</v>
      </c>
      <c r="M7542" s="4">
        <v>558.86666666666667</v>
      </c>
      <c r="N7542" s="4">
        <v>23472.400000000001</v>
      </c>
      <c r="O7542">
        <v>1</v>
      </c>
    </row>
    <row r="7543" spans="1:15" ht="15">
      <c r="A7543" t="s">
        <v>29</v>
      </c>
      <c r="B7543" t="s">
        <v>87</v>
      </c>
      <c r="C7543" t="s">
        <v>197</v>
      </c>
      <c r="D7543" t="s">
        <v>12035</v>
      </c>
      <c r="E7543">
        <v>7</v>
      </c>
      <c r="F7543" t="s">
        <v>1970</v>
      </c>
      <c r="G7543"/>
      <c r="H7543" s="5">
        <v>42652.864791666667</v>
      </c>
      <c r="I7543" s="5">
        <v>42651.45208333333</v>
      </c>
      <c r="J7543" s="4">
        <f t="shared" si="552"/>
        <v>2016</v>
      </c>
      <c r="K7543" s="4">
        <f t="shared" si="553"/>
        <v>10</v>
      </c>
      <c r="L7543">
        <v>122058</v>
      </c>
      <c r="M7543" s="4">
        <v>2034.3</v>
      </c>
      <c r="N7543" s="4">
        <v>14240.1</v>
      </c>
      <c r="O7543">
        <v>1</v>
      </c>
    </row>
    <row r="7544" spans="1:15" ht="15">
      <c r="A7544" t="s">
        <v>29</v>
      </c>
      <c r="B7544" t="s">
        <v>94</v>
      </c>
      <c r="C7544" t="s">
        <v>186</v>
      </c>
      <c r="D7544" t="s">
        <v>12002</v>
      </c>
      <c r="E7544">
        <v>54</v>
      </c>
      <c r="F7544" t="s">
        <v>1970</v>
      </c>
      <c r="G7544"/>
      <c r="H7544" s="5">
        <v>42651.590949074074</v>
      </c>
      <c r="I7544" s="5">
        <v>42651.465277777781</v>
      </c>
      <c r="J7544" s="4">
        <f t="shared" si="552"/>
        <v>2016</v>
      </c>
      <c r="K7544" s="4">
        <f t="shared" si="553"/>
        <v>10</v>
      </c>
      <c r="L7544">
        <v>10858</v>
      </c>
      <c r="M7544" s="4">
        <v>180.96666666666667</v>
      </c>
      <c r="N7544" s="4">
        <v>9772.2000000000007</v>
      </c>
      <c r="O7544">
        <v>1</v>
      </c>
    </row>
    <row r="7545" spans="1:15" ht="15">
      <c r="A7545" t="s">
        <v>29</v>
      </c>
      <c r="B7545" t="s">
        <v>94</v>
      </c>
      <c r="C7545" t="s">
        <v>186</v>
      </c>
      <c r="D7545" t="s">
        <v>11319</v>
      </c>
      <c r="E7545">
        <v>13</v>
      </c>
      <c r="F7545" t="s">
        <v>1970</v>
      </c>
      <c r="G7545"/>
      <c r="H7545" s="5">
        <v>42651.623668981483</v>
      </c>
      <c r="I7545" s="5">
        <v>42651.46597222222</v>
      </c>
      <c r="J7545" s="4">
        <f t="shared" si="552"/>
        <v>2016</v>
      </c>
      <c r="K7545" s="4">
        <f t="shared" si="553"/>
        <v>10</v>
      </c>
      <c r="L7545">
        <v>13625</v>
      </c>
      <c r="M7545" s="4">
        <v>227.08333333333334</v>
      </c>
      <c r="N7545" s="4">
        <v>2952.0833333333335</v>
      </c>
      <c r="O7545">
        <v>1</v>
      </c>
    </row>
    <row r="7546" spans="1:15" ht="15">
      <c r="A7546" t="s">
        <v>29</v>
      </c>
      <c r="B7546" t="s">
        <v>94</v>
      </c>
      <c r="C7546" t="s">
        <v>174</v>
      </c>
      <c r="D7546" t="s">
        <v>12036</v>
      </c>
      <c r="E7546">
        <v>2</v>
      </c>
      <c r="F7546" t="s">
        <v>1970</v>
      </c>
      <c r="G7546"/>
      <c r="H7546" s="5">
        <v>42652.83693287037</v>
      </c>
      <c r="I7546" s="5">
        <v>42651.504166666666</v>
      </c>
      <c r="J7546" s="4">
        <f t="shared" si="552"/>
        <v>2016</v>
      </c>
      <c r="K7546" s="4">
        <f t="shared" si="553"/>
        <v>10</v>
      </c>
      <c r="L7546">
        <v>115151</v>
      </c>
      <c r="M7546" s="4">
        <v>1919.1833333333334</v>
      </c>
      <c r="N7546" s="4">
        <v>3838.3666666666668</v>
      </c>
      <c r="O7546">
        <v>1</v>
      </c>
    </row>
    <row r="7547" spans="1:15" ht="15">
      <c r="A7547" t="s">
        <v>29</v>
      </c>
      <c r="B7547" t="s">
        <v>94</v>
      </c>
      <c r="C7547" t="s">
        <v>174</v>
      </c>
      <c r="D7547" t="s">
        <v>11430</v>
      </c>
      <c r="E7547">
        <v>1</v>
      </c>
      <c r="F7547" t="s">
        <v>1970</v>
      </c>
      <c r="G7547"/>
      <c r="H7547" s="5">
        <v>42653.75199074074</v>
      </c>
      <c r="I7547" s="5">
        <v>42651.505555555559</v>
      </c>
      <c r="J7547" s="4">
        <f t="shared" si="552"/>
        <v>2016</v>
      </c>
      <c r="K7547" s="4">
        <f t="shared" si="553"/>
        <v>10</v>
      </c>
      <c r="L7547">
        <v>194092</v>
      </c>
      <c r="M7547" s="4">
        <v>3234.8666666666668</v>
      </c>
      <c r="N7547" s="4">
        <v>3234.8666666666668</v>
      </c>
      <c r="O7547">
        <v>1</v>
      </c>
    </row>
    <row r="7548" spans="1:15" ht="15">
      <c r="A7548" t="s">
        <v>29</v>
      </c>
      <c r="B7548" t="s">
        <v>87</v>
      </c>
      <c r="C7548" t="s">
        <v>197</v>
      </c>
      <c r="D7548" t="s">
        <v>1660</v>
      </c>
      <c r="E7548">
        <v>5</v>
      </c>
      <c r="F7548" t="s">
        <v>1970</v>
      </c>
      <c r="G7548" t="s">
        <v>22</v>
      </c>
      <c r="H7548" s="5">
        <v>42653.186377314814</v>
      </c>
      <c r="I7548" s="5">
        <v>42651.584027777775</v>
      </c>
      <c r="J7548" s="4">
        <f t="shared" si="552"/>
        <v>2016</v>
      </c>
      <c r="K7548" s="4">
        <f t="shared" si="553"/>
        <v>10</v>
      </c>
      <c r="L7548">
        <v>138443</v>
      </c>
      <c r="M7548" s="4">
        <v>2307.3833333333332</v>
      </c>
      <c r="N7548" s="4">
        <v>11536.916666666666</v>
      </c>
      <c r="O7548">
        <v>1</v>
      </c>
    </row>
    <row r="7549" spans="1:15" ht="15">
      <c r="A7549" t="s">
        <v>29</v>
      </c>
      <c r="B7549" t="s">
        <v>87</v>
      </c>
      <c r="C7549" t="s">
        <v>103</v>
      </c>
      <c r="D7549" t="s">
        <v>2106</v>
      </c>
      <c r="E7549">
        <v>22</v>
      </c>
      <c r="F7549" t="s">
        <v>1970</v>
      </c>
      <c r="G7549"/>
      <c r="H7549" s="5">
        <v>42652.34070601852</v>
      </c>
      <c r="I7549" s="5">
        <v>42651.695150462961</v>
      </c>
      <c r="J7549" s="4">
        <f t="shared" si="552"/>
        <v>2016</v>
      </c>
      <c r="K7549" s="4">
        <f t="shared" si="553"/>
        <v>10</v>
      </c>
      <c r="L7549">
        <v>55776</v>
      </c>
      <c r="M7549" s="4">
        <v>929.60000000000002</v>
      </c>
      <c r="N7549" s="4">
        <v>20451.200000000001</v>
      </c>
      <c r="O7549">
        <v>1</v>
      </c>
    </row>
    <row r="7550" spans="1:15" ht="15">
      <c r="A7550" t="s">
        <v>29</v>
      </c>
      <c r="B7550" t="s">
        <v>87</v>
      </c>
      <c r="C7550" t="s">
        <v>103</v>
      </c>
      <c r="D7550" t="s">
        <v>12037</v>
      </c>
      <c r="E7550">
        <v>1</v>
      </c>
      <c r="F7550" t="s">
        <v>1970</v>
      </c>
      <c r="G7550"/>
      <c r="H7550" s="5">
        <v>42652.493773148148</v>
      </c>
      <c r="I7550" s="5">
        <v>42651.697916666664</v>
      </c>
      <c r="J7550" s="4">
        <f t="shared" si="552"/>
        <v>2016</v>
      </c>
      <c r="K7550" s="4">
        <f t="shared" si="553"/>
        <v>10</v>
      </c>
      <c r="L7550">
        <v>68762</v>
      </c>
      <c r="M7550" s="4">
        <v>1146.0333333333333</v>
      </c>
      <c r="N7550" s="4">
        <v>1146.0333333333333</v>
      </c>
      <c r="O7550">
        <v>1</v>
      </c>
    </row>
    <row r="7551" spans="1:15" ht="15">
      <c r="A7551" t="s">
        <v>29</v>
      </c>
      <c r="B7551" t="s">
        <v>87</v>
      </c>
      <c r="C7551" t="s">
        <v>103</v>
      </c>
      <c r="D7551" t="s">
        <v>3736</v>
      </c>
      <c r="E7551">
        <v>135</v>
      </c>
      <c r="F7551" t="s">
        <v>1970</v>
      </c>
      <c r="G7551"/>
      <c r="H7551" s="5">
        <v>42652.738206018519</v>
      </c>
      <c r="I7551" s="5">
        <v>42651.698611111111</v>
      </c>
      <c r="J7551" s="4">
        <f t="shared" si="552"/>
        <v>2016</v>
      </c>
      <c r="K7551" s="4">
        <f t="shared" si="553"/>
        <v>10</v>
      </c>
      <c r="L7551">
        <v>89821</v>
      </c>
      <c r="M7551" s="4">
        <v>1497.0166666666667</v>
      </c>
      <c r="N7551" s="4">
        <v>202097.25</v>
      </c>
      <c r="O7551">
        <v>1</v>
      </c>
    </row>
    <row r="7552" spans="1:15" ht="15">
      <c r="A7552" t="s">
        <v>29</v>
      </c>
      <c r="B7552" t="s">
        <v>87</v>
      </c>
      <c r="C7552" t="s">
        <v>103</v>
      </c>
      <c r="D7552" t="s">
        <v>11523</v>
      </c>
      <c r="E7552">
        <v>9</v>
      </c>
      <c r="F7552" t="s">
        <v>1970</v>
      </c>
      <c r="G7552"/>
      <c r="H7552" s="5">
        <v>42653.427893518521</v>
      </c>
      <c r="I7552" s="5">
        <v>42651.700694444444</v>
      </c>
      <c r="J7552" s="4">
        <f t="shared" si="552"/>
        <v>2016</v>
      </c>
      <c r="K7552" s="4">
        <f t="shared" si="553"/>
        <v>10</v>
      </c>
      <c r="L7552">
        <v>149230</v>
      </c>
      <c r="M7552" s="4">
        <v>2487.1666666666665</v>
      </c>
      <c r="N7552" s="4">
        <v>22384.5</v>
      </c>
      <c r="O7552">
        <v>1</v>
      </c>
    </row>
    <row r="7553" spans="1:15" ht="15">
      <c r="A7553" t="s">
        <v>29</v>
      </c>
      <c r="B7553" t="s">
        <v>87</v>
      </c>
      <c r="C7553" t="s">
        <v>103</v>
      </c>
      <c r="D7553" t="s">
        <v>12038</v>
      </c>
      <c r="E7553">
        <v>2</v>
      </c>
      <c r="F7553" t="s">
        <v>1970</v>
      </c>
      <c r="G7553"/>
      <c r="H7553" s="5">
        <v>42653.468657407408</v>
      </c>
      <c r="I7553" s="5">
        <v>42651.701388888891</v>
      </c>
      <c r="J7553" s="4">
        <f t="shared" si="552"/>
        <v>2016</v>
      </c>
      <c r="K7553" s="4">
        <f t="shared" si="553"/>
        <v>10</v>
      </c>
      <c r="L7553">
        <v>152692</v>
      </c>
      <c r="M7553" s="4">
        <v>2544.8666666666668</v>
      </c>
      <c r="N7553" s="4">
        <v>5089.7333333333336</v>
      </c>
      <c r="O7553">
        <v>1</v>
      </c>
    </row>
    <row r="7554" spans="1:15" ht="15">
      <c r="A7554" t="s">
        <v>29</v>
      </c>
      <c r="B7554" t="s">
        <v>87</v>
      </c>
      <c r="C7554" t="s">
        <v>103</v>
      </c>
      <c r="D7554" t="s">
        <v>11525</v>
      </c>
      <c r="E7554">
        <v>9</v>
      </c>
      <c r="F7554" t="s">
        <v>1970</v>
      </c>
      <c r="G7554"/>
      <c r="H7554" s="5">
        <v>42653.366932870369</v>
      </c>
      <c r="I7554" s="5">
        <v>42651.701388888891</v>
      </c>
      <c r="J7554" s="4">
        <f t="shared" si="552"/>
        <v>2016</v>
      </c>
      <c r="K7554" s="4">
        <f t="shared" si="553"/>
        <v>10</v>
      </c>
      <c r="L7554">
        <v>143903</v>
      </c>
      <c r="M7554" s="4">
        <v>2398.3833333333332</v>
      </c>
      <c r="N7554" s="4">
        <v>21585.449999999997</v>
      </c>
      <c r="O7554">
        <v>1</v>
      </c>
    </row>
    <row r="7555" spans="1:15" ht="15">
      <c r="A7555" t="s">
        <v>29</v>
      </c>
      <c r="B7555" t="s">
        <v>87</v>
      </c>
      <c r="C7555" t="s">
        <v>103</v>
      </c>
      <c r="D7555" t="s">
        <v>11101</v>
      </c>
      <c r="E7555">
        <v>33</v>
      </c>
      <c r="F7555" t="s">
        <v>1970</v>
      </c>
      <c r="G7555"/>
      <c r="H7555" s="5">
        <v>42653.519085648149</v>
      </c>
      <c r="I7555" s="5">
        <v>42651.70208333333</v>
      </c>
      <c r="J7555" s="4">
        <f t="shared" si="554" ref="J7555:J7618">YEAR(I7555)</f>
        <v>2016</v>
      </c>
      <c r="K7555" s="4">
        <f t="shared" si="555" ref="K7555:K7618">MONTH(I7555)</f>
        <v>10</v>
      </c>
      <c r="L7555">
        <v>156989</v>
      </c>
      <c r="M7555" s="4">
        <v>2616.4833333333331</v>
      </c>
      <c r="N7555" s="4">
        <v>86343.949999999997</v>
      </c>
      <c r="O7555">
        <v>1</v>
      </c>
    </row>
    <row r="7556" spans="1:15" ht="15">
      <c r="A7556" t="s">
        <v>29</v>
      </c>
      <c r="B7556" t="s">
        <v>87</v>
      </c>
      <c r="C7556" t="s">
        <v>103</v>
      </c>
      <c r="D7556" t="s">
        <v>4926</v>
      </c>
      <c r="E7556">
        <v>246</v>
      </c>
      <c r="F7556" t="s">
        <v>1970</v>
      </c>
      <c r="G7556"/>
      <c r="H7556" s="5">
        <v>42651.86996527778</v>
      </c>
      <c r="I7556" s="5">
        <v>42651.739583333336</v>
      </c>
      <c r="J7556" s="4">
        <f t="shared" si="554"/>
        <v>2016</v>
      </c>
      <c r="K7556" s="4">
        <f t="shared" si="555"/>
        <v>10</v>
      </c>
      <c r="L7556">
        <v>11265</v>
      </c>
      <c r="M7556" s="4">
        <v>187.75</v>
      </c>
      <c r="N7556" s="4">
        <v>46186.5</v>
      </c>
      <c r="O7556">
        <v>1</v>
      </c>
    </row>
    <row r="7557" spans="1:15" ht="15">
      <c r="A7557" t="s">
        <v>29</v>
      </c>
      <c r="B7557" t="s">
        <v>94</v>
      </c>
      <c r="C7557" t="s">
        <v>156</v>
      </c>
      <c r="D7557" t="s">
        <v>1443</v>
      </c>
      <c r="E7557">
        <v>536</v>
      </c>
      <c r="F7557" t="s">
        <v>125</v>
      </c>
      <c r="G7557" t="s">
        <v>22</v>
      </c>
      <c r="H7557" s="5">
        <v>42425.472245370373</v>
      </c>
      <c r="I7557" s="5">
        <v>42425.468055555553</v>
      </c>
      <c r="J7557" s="4">
        <f t="shared" si="554"/>
        <v>2016</v>
      </c>
      <c r="K7557" s="4">
        <f t="shared" si="555"/>
        <v>2</v>
      </c>
      <c r="L7557">
        <v>362</v>
      </c>
      <c r="M7557" s="4">
        <v>6.0333333333333332</v>
      </c>
      <c r="N7557" s="4">
        <v>3233.8666666666668</v>
      </c>
      <c r="O7557" s="4">
        <v>1</v>
      </c>
    </row>
    <row r="7558" spans="1:15" ht="15">
      <c r="A7558" t="s">
        <v>29</v>
      </c>
      <c r="B7558" t="s">
        <v>94</v>
      </c>
      <c r="C7558" t="s">
        <v>156</v>
      </c>
      <c r="D7558" t="s">
        <v>1443</v>
      </c>
      <c r="E7558">
        <v>546</v>
      </c>
      <c r="F7558" t="s">
        <v>1970</v>
      </c>
      <c r="G7558"/>
      <c r="H7558" s="5">
        <v>42651.427847222221</v>
      </c>
      <c r="I7558" s="5">
        <v>42650.538888888892</v>
      </c>
      <c r="J7558" s="4">
        <f t="shared" si="554"/>
        <v>2016</v>
      </c>
      <c r="K7558" s="4">
        <f t="shared" si="555"/>
        <v>10</v>
      </c>
      <c r="L7558">
        <v>76806</v>
      </c>
      <c r="M7558" s="4">
        <v>1280.0999999999999</v>
      </c>
      <c r="N7558" s="4">
        <v>698934.59999999998</v>
      </c>
      <c r="O7558">
        <v>1</v>
      </c>
    </row>
    <row r="7559" spans="1:15" ht="15">
      <c r="A7559" t="s">
        <v>29</v>
      </c>
      <c r="B7559" t="s">
        <v>30</v>
      </c>
      <c r="C7559" t="s">
        <v>31</v>
      </c>
      <c r="D7559" t="s">
        <v>12039</v>
      </c>
      <c r="E7559">
        <v>12</v>
      </c>
      <c r="F7559" t="s">
        <v>1970</v>
      </c>
      <c r="G7559"/>
      <c r="H7559" s="5">
        <v>42652.802615740744</v>
      </c>
      <c r="I7559" s="5">
        <v>42651.743750000001</v>
      </c>
      <c r="J7559" s="4">
        <f t="shared" si="554"/>
        <v>2016</v>
      </c>
      <c r="K7559" s="4">
        <f t="shared" si="555"/>
        <v>10</v>
      </c>
      <c r="L7559">
        <v>91486</v>
      </c>
      <c r="M7559" s="4">
        <v>1524.7666666666667</v>
      </c>
      <c r="N7559" s="4">
        <v>18297.200000000001</v>
      </c>
      <c r="O7559">
        <v>1</v>
      </c>
    </row>
    <row r="7560" spans="1:15" ht="15">
      <c r="A7560" t="s">
        <v>29</v>
      </c>
      <c r="B7560" t="s">
        <v>94</v>
      </c>
      <c r="C7560" t="s">
        <v>156</v>
      </c>
      <c r="D7560" t="s">
        <v>12040</v>
      </c>
      <c r="E7560">
        <v>1</v>
      </c>
      <c r="F7560" t="s">
        <v>1970</v>
      </c>
      <c r="G7560"/>
      <c r="H7560" s="5">
        <v>42652.651678240742</v>
      </c>
      <c r="I7560" s="5">
        <v>42651.754861111112</v>
      </c>
      <c r="J7560" s="4">
        <f t="shared" si="554"/>
        <v>2016</v>
      </c>
      <c r="K7560" s="4">
        <f t="shared" si="555"/>
        <v>10</v>
      </c>
      <c r="L7560">
        <v>77485</v>
      </c>
      <c r="M7560" s="4">
        <v>1291.4166666666667</v>
      </c>
      <c r="N7560" s="4">
        <v>1291.4166666666667</v>
      </c>
      <c r="O7560">
        <v>1</v>
      </c>
    </row>
    <row r="7561" spans="1:15" ht="15">
      <c r="A7561" t="s">
        <v>29</v>
      </c>
      <c r="B7561" t="s">
        <v>94</v>
      </c>
      <c r="C7561" t="s">
        <v>4936</v>
      </c>
      <c r="D7561" t="s">
        <v>1231</v>
      </c>
      <c r="E7561">
        <v>15</v>
      </c>
      <c r="F7561" t="s">
        <v>1970</v>
      </c>
      <c r="G7561"/>
      <c r="H7561" s="5">
        <v>42652.645520833335</v>
      </c>
      <c r="I7561" s="5">
        <v>42651.790277777778</v>
      </c>
      <c r="J7561" s="4">
        <f t="shared" si="554"/>
        <v>2016</v>
      </c>
      <c r="K7561" s="4">
        <f t="shared" si="555"/>
        <v>10</v>
      </c>
      <c r="L7561">
        <v>73893</v>
      </c>
      <c r="M7561" s="4">
        <v>1231.55</v>
      </c>
      <c r="N7561" s="4">
        <v>18473.25</v>
      </c>
      <c r="O7561">
        <v>1</v>
      </c>
    </row>
    <row r="7562" spans="1:15" ht="15">
      <c r="A7562" t="s">
        <v>29</v>
      </c>
      <c r="B7562" t="s">
        <v>94</v>
      </c>
      <c r="C7562" t="s">
        <v>95</v>
      </c>
      <c r="D7562" t="s">
        <v>12041</v>
      </c>
      <c r="E7562">
        <v>44</v>
      </c>
      <c r="F7562" t="s">
        <v>1970</v>
      </c>
      <c r="G7562"/>
      <c r="H7562" s="5">
        <v>42652.360902777778</v>
      </c>
      <c r="I7562" s="5">
        <v>42651.792361111111</v>
      </c>
      <c r="J7562" s="4">
        <f t="shared" si="554"/>
        <v>2016</v>
      </c>
      <c r="K7562" s="4">
        <f t="shared" si="555"/>
        <v>10</v>
      </c>
      <c r="L7562">
        <v>49122</v>
      </c>
      <c r="M7562" s="4">
        <v>818.70000000000005</v>
      </c>
      <c r="N7562" s="4">
        <v>36022.800000000003</v>
      </c>
      <c r="O7562">
        <v>1</v>
      </c>
    </row>
    <row r="7563" spans="1:15" ht="15">
      <c r="A7563" t="s">
        <v>29</v>
      </c>
      <c r="B7563" t="s">
        <v>94</v>
      </c>
      <c r="C7563" t="s">
        <v>95</v>
      </c>
      <c r="D7563" t="s">
        <v>3458</v>
      </c>
      <c r="E7563">
        <v>28</v>
      </c>
      <c r="F7563" t="s">
        <v>1970</v>
      </c>
      <c r="G7563"/>
      <c r="H7563" s="5">
        <v>42652.361111111109</v>
      </c>
      <c r="I7563" s="5">
        <v>42651.793055555558</v>
      </c>
      <c r="J7563" s="4">
        <f t="shared" si="554"/>
        <v>2016</v>
      </c>
      <c r="K7563" s="4">
        <f t="shared" si="555"/>
        <v>10</v>
      </c>
      <c r="L7563">
        <v>49080</v>
      </c>
      <c r="M7563" s="4">
        <v>818</v>
      </c>
      <c r="N7563" s="4">
        <v>22904</v>
      </c>
      <c r="O7563">
        <v>1</v>
      </c>
    </row>
    <row r="7564" spans="1:15" ht="15">
      <c r="A7564" t="s">
        <v>29</v>
      </c>
      <c r="B7564" t="s">
        <v>94</v>
      </c>
      <c r="C7564" t="s">
        <v>95</v>
      </c>
      <c r="D7564" t="s">
        <v>388</v>
      </c>
      <c r="E7564">
        <v>55</v>
      </c>
      <c r="F7564" t="s">
        <v>1970</v>
      </c>
      <c r="G7564"/>
      <c r="H7564" s="5">
        <v>42652.602465277778</v>
      </c>
      <c r="I7564" s="5">
        <v>42651.793055555558</v>
      </c>
      <c r="J7564" s="4">
        <f t="shared" si="554"/>
        <v>2016</v>
      </c>
      <c r="K7564" s="4">
        <f t="shared" si="555"/>
        <v>10</v>
      </c>
      <c r="L7564">
        <v>69933</v>
      </c>
      <c r="M7564" s="4">
        <v>1165.55</v>
      </c>
      <c r="N7564" s="4">
        <v>64105.25</v>
      </c>
      <c r="O7564">
        <v>1</v>
      </c>
    </row>
    <row r="7565" spans="1:15" ht="15">
      <c r="A7565" t="s">
        <v>29</v>
      </c>
      <c r="B7565" t="s">
        <v>94</v>
      </c>
      <c r="C7565" t="s">
        <v>95</v>
      </c>
      <c r="D7565" t="s">
        <v>2319</v>
      </c>
      <c r="E7565">
        <v>5</v>
      </c>
      <c r="F7565" t="s">
        <v>1970</v>
      </c>
      <c r="G7565"/>
      <c r="H7565" s="5">
        <v>42652.420138888891</v>
      </c>
      <c r="I7565" s="5">
        <v>42651.794444444444</v>
      </c>
      <c r="J7565" s="4">
        <f t="shared" si="554"/>
        <v>2016</v>
      </c>
      <c r="K7565" s="4">
        <f t="shared" si="555"/>
        <v>10</v>
      </c>
      <c r="L7565">
        <v>54060</v>
      </c>
      <c r="M7565" s="4">
        <v>901</v>
      </c>
      <c r="N7565" s="4">
        <v>4505</v>
      </c>
      <c r="O7565">
        <v>1</v>
      </c>
    </row>
    <row r="7566" spans="1:15" ht="15">
      <c r="A7566" t="s">
        <v>29</v>
      </c>
      <c r="B7566" t="s">
        <v>94</v>
      </c>
      <c r="C7566" t="s">
        <v>95</v>
      </c>
      <c r="D7566" t="s">
        <v>12042</v>
      </c>
      <c r="E7566">
        <v>1</v>
      </c>
      <c r="F7566" t="s">
        <v>1970</v>
      </c>
      <c r="G7566"/>
      <c r="H7566" s="5">
        <v>42652.419976851852</v>
      </c>
      <c r="I7566" s="5">
        <v>42651.794444444444</v>
      </c>
      <c r="J7566" s="4">
        <f t="shared" si="554"/>
        <v>2016</v>
      </c>
      <c r="K7566" s="4">
        <f t="shared" si="555"/>
        <v>10</v>
      </c>
      <c r="L7566">
        <v>54046</v>
      </c>
      <c r="M7566" s="4">
        <v>900.76666666666665</v>
      </c>
      <c r="N7566" s="4">
        <v>900.76666666666665</v>
      </c>
      <c r="O7566">
        <v>1</v>
      </c>
    </row>
    <row r="7567" spans="1:15" ht="15">
      <c r="A7567" t="s">
        <v>29</v>
      </c>
      <c r="B7567" t="s">
        <v>94</v>
      </c>
      <c r="C7567" t="s">
        <v>95</v>
      </c>
      <c r="D7567" t="s">
        <v>1532</v>
      </c>
      <c r="E7567">
        <v>8</v>
      </c>
      <c r="F7567" t="s">
        <v>1970</v>
      </c>
      <c r="G7567"/>
      <c r="H7567" s="5">
        <v>42652.479062500002</v>
      </c>
      <c r="I7567" s="5">
        <v>42651.795138888891</v>
      </c>
      <c r="J7567" s="4">
        <f t="shared" si="554"/>
        <v>2016</v>
      </c>
      <c r="K7567" s="4">
        <f t="shared" si="555"/>
        <v>10</v>
      </c>
      <c r="L7567">
        <v>59091</v>
      </c>
      <c r="M7567" s="4">
        <v>984.85000000000002</v>
      </c>
      <c r="N7567" s="4">
        <v>7878.8000000000002</v>
      </c>
      <c r="O7567">
        <v>1</v>
      </c>
    </row>
    <row r="7568" spans="1:15" ht="15">
      <c r="A7568" t="s">
        <v>29</v>
      </c>
      <c r="B7568" t="s">
        <v>87</v>
      </c>
      <c r="C7568" t="s">
        <v>103</v>
      </c>
      <c r="D7568" t="s">
        <v>1793</v>
      </c>
      <c r="E7568">
        <v>41</v>
      </c>
      <c r="F7568" t="s">
        <v>1970</v>
      </c>
      <c r="G7568"/>
      <c r="H7568" s="5">
        <v>42652.494155092594</v>
      </c>
      <c r="I7568" s="5">
        <v>42651.79583333333</v>
      </c>
      <c r="J7568" s="4">
        <f t="shared" si="554"/>
        <v>2016</v>
      </c>
      <c r="K7568" s="4">
        <f t="shared" si="555"/>
        <v>10</v>
      </c>
      <c r="L7568">
        <v>60335</v>
      </c>
      <c r="M7568" s="4">
        <v>1005.5833333333334</v>
      </c>
      <c r="N7568" s="4">
        <v>41228.916666666672</v>
      </c>
      <c r="O7568">
        <v>1</v>
      </c>
    </row>
    <row r="7569" spans="1:15" ht="15">
      <c r="A7569" t="s">
        <v>29</v>
      </c>
      <c r="B7569" t="s">
        <v>94</v>
      </c>
      <c r="C7569" t="s">
        <v>95</v>
      </c>
      <c r="D7569" t="s">
        <v>11251</v>
      </c>
      <c r="E7569">
        <v>21</v>
      </c>
      <c r="F7569" t="s">
        <v>1970</v>
      </c>
      <c r="G7569"/>
      <c r="H7569" s="5">
        <v>42652.478877314818</v>
      </c>
      <c r="I7569" s="5">
        <v>42651.79583333333</v>
      </c>
      <c r="J7569" s="4">
        <f t="shared" si="554"/>
        <v>2016</v>
      </c>
      <c r="K7569" s="4">
        <f t="shared" si="555"/>
        <v>10</v>
      </c>
      <c r="L7569">
        <v>59015</v>
      </c>
      <c r="M7569" s="4">
        <v>983.58333333333337</v>
      </c>
      <c r="N7569" s="4">
        <v>20655.25</v>
      </c>
      <c r="O7569">
        <v>1</v>
      </c>
    </row>
    <row r="7570" spans="1:15" ht="15">
      <c r="A7570" t="s">
        <v>29</v>
      </c>
      <c r="B7570" t="s">
        <v>94</v>
      </c>
      <c r="C7570" t="s">
        <v>95</v>
      </c>
      <c r="D7570" t="s">
        <v>1105</v>
      </c>
      <c r="E7570">
        <v>67</v>
      </c>
      <c r="F7570" t="s">
        <v>1970</v>
      </c>
      <c r="G7570"/>
      <c r="H7570" s="5">
        <v>42652.603449074071</v>
      </c>
      <c r="I7570" s="5">
        <v>42651.796527777777</v>
      </c>
      <c r="J7570" s="4">
        <f t="shared" si="554"/>
        <v>2016</v>
      </c>
      <c r="K7570" s="4">
        <f t="shared" si="555"/>
        <v>10</v>
      </c>
      <c r="L7570">
        <v>69718</v>
      </c>
      <c r="M7570" s="4">
        <v>1161.9666666666667</v>
      </c>
      <c r="N7570" s="4">
        <v>77851.766666666663</v>
      </c>
      <c r="O7570">
        <v>1</v>
      </c>
    </row>
    <row r="7571" spans="1:15" ht="15">
      <c r="A7571" t="s">
        <v>29</v>
      </c>
      <c r="B7571" t="s">
        <v>94</v>
      </c>
      <c r="C7571" t="s">
        <v>95</v>
      </c>
      <c r="D7571" t="s">
        <v>919</v>
      </c>
      <c r="E7571">
        <v>13</v>
      </c>
      <c r="F7571" t="s">
        <v>1970</v>
      </c>
      <c r="G7571"/>
      <c r="H7571" s="5">
        <v>42652.603194444448</v>
      </c>
      <c r="I7571" s="5">
        <v>42651.796527777777</v>
      </c>
      <c r="J7571" s="4">
        <f t="shared" si="554"/>
        <v>2016</v>
      </c>
      <c r="K7571" s="4">
        <f t="shared" si="555"/>
        <v>10</v>
      </c>
      <c r="L7571">
        <v>69696</v>
      </c>
      <c r="M7571" s="4">
        <v>1161.5999999999999</v>
      </c>
      <c r="N7571" s="4">
        <v>15100.799999999999</v>
      </c>
      <c r="O7571">
        <v>1</v>
      </c>
    </row>
    <row r="7572" spans="1:15" ht="15">
      <c r="A7572" t="s">
        <v>29</v>
      </c>
      <c r="B7572" t="s">
        <v>94</v>
      </c>
      <c r="C7572" t="s">
        <v>95</v>
      </c>
      <c r="D7572" t="s">
        <v>3661</v>
      </c>
      <c r="E7572">
        <v>260</v>
      </c>
      <c r="F7572" t="s">
        <v>1970</v>
      </c>
      <c r="G7572"/>
      <c r="H7572" s="5">
        <v>42652.602905092594</v>
      </c>
      <c r="I7572" s="5">
        <v>42651.797222222223</v>
      </c>
      <c r="J7572" s="4">
        <f t="shared" si="554"/>
        <v>2016</v>
      </c>
      <c r="K7572" s="4">
        <f t="shared" si="555"/>
        <v>10</v>
      </c>
      <c r="L7572">
        <v>69611</v>
      </c>
      <c r="M7572" s="4">
        <v>1160.1833333333334</v>
      </c>
      <c r="N7572" s="4">
        <v>301647.66666666669</v>
      </c>
      <c r="O7572">
        <v>1</v>
      </c>
    </row>
    <row r="7573" spans="1:15" ht="15">
      <c r="A7573" t="s">
        <v>29</v>
      </c>
      <c r="B7573" t="s">
        <v>94</v>
      </c>
      <c r="C7573" t="s">
        <v>95</v>
      </c>
      <c r="D7573" t="s">
        <v>12043</v>
      </c>
      <c r="E7573">
        <v>1</v>
      </c>
      <c r="F7573" t="s">
        <v>1970</v>
      </c>
      <c r="G7573"/>
      <c r="H7573" s="5">
        <v>42652.719699074078</v>
      </c>
      <c r="I7573" s="5">
        <v>42651.798611111109</v>
      </c>
      <c r="J7573" s="4">
        <f t="shared" si="554"/>
        <v>2016</v>
      </c>
      <c r="K7573" s="4">
        <f t="shared" si="555"/>
        <v>10</v>
      </c>
      <c r="L7573">
        <v>79582</v>
      </c>
      <c r="M7573" s="4">
        <v>1326.3666666666666</v>
      </c>
      <c r="N7573" s="4">
        <v>1326.3666666666666</v>
      </c>
      <c r="O7573">
        <v>1</v>
      </c>
    </row>
    <row r="7574" spans="1:15" ht="15">
      <c r="A7574" t="s">
        <v>29</v>
      </c>
      <c r="B7574" t="s">
        <v>94</v>
      </c>
      <c r="C7574" t="s">
        <v>95</v>
      </c>
      <c r="D7574" t="s">
        <v>2322</v>
      </c>
      <c r="E7574">
        <v>26</v>
      </c>
      <c r="F7574" t="s">
        <v>1970</v>
      </c>
      <c r="G7574"/>
      <c r="H7574" s="5">
        <v>42652.719814814816</v>
      </c>
      <c r="I7574" s="5">
        <v>42651.799305555556</v>
      </c>
      <c r="J7574" s="4">
        <f t="shared" si="554"/>
        <v>2016</v>
      </c>
      <c r="K7574" s="4">
        <f t="shared" si="555"/>
        <v>10</v>
      </c>
      <c r="L7574">
        <v>79532</v>
      </c>
      <c r="M7574" s="4">
        <v>1325.5333333333333</v>
      </c>
      <c r="N7574" s="4">
        <v>34463.866666666669</v>
      </c>
      <c r="O7574">
        <v>1</v>
      </c>
    </row>
    <row r="7575" spans="1:15" ht="15">
      <c r="A7575" t="s">
        <v>29</v>
      </c>
      <c r="B7575" t="s">
        <v>94</v>
      </c>
      <c r="C7575" t="s">
        <v>95</v>
      </c>
      <c r="D7575" t="s">
        <v>12044</v>
      </c>
      <c r="E7575">
        <v>2</v>
      </c>
      <c r="F7575" t="s">
        <v>1970</v>
      </c>
      <c r="G7575"/>
      <c r="H7575" s="5">
        <v>42652.719502314816</v>
      </c>
      <c r="I7575" s="5">
        <v>42651.800000000003</v>
      </c>
      <c r="J7575" s="4">
        <f t="shared" si="554"/>
        <v>2016</v>
      </c>
      <c r="K7575" s="4">
        <f t="shared" si="555"/>
        <v>10</v>
      </c>
      <c r="L7575">
        <v>79445</v>
      </c>
      <c r="M7575" s="4">
        <v>1324.0833333333333</v>
      </c>
      <c r="N7575" s="4">
        <v>2648.1666666666665</v>
      </c>
      <c r="O7575">
        <v>1</v>
      </c>
    </row>
    <row r="7576" spans="1:15" ht="15">
      <c r="A7576" t="s">
        <v>29</v>
      </c>
      <c r="B7576" t="s">
        <v>94</v>
      </c>
      <c r="C7576" t="s">
        <v>95</v>
      </c>
      <c r="D7576" t="s">
        <v>2392</v>
      </c>
      <c r="E7576">
        <v>84</v>
      </c>
      <c r="F7576" t="s">
        <v>1970</v>
      </c>
      <c r="G7576"/>
      <c r="H7576" s="5">
        <v>42652.898240740738</v>
      </c>
      <c r="I7576" s="5">
        <v>42651.800694444442</v>
      </c>
      <c r="J7576" s="4">
        <f t="shared" si="554"/>
        <v>2016</v>
      </c>
      <c r="K7576" s="4">
        <f t="shared" si="555"/>
        <v>10</v>
      </c>
      <c r="L7576">
        <v>94828</v>
      </c>
      <c r="M7576" s="4">
        <v>1580.4666666666667</v>
      </c>
      <c r="N7576" s="4">
        <v>132759.20000000001</v>
      </c>
      <c r="O7576">
        <v>1</v>
      </c>
    </row>
    <row r="7577" spans="1:15" ht="15">
      <c r="A7577" t="s">
        <v>29</v>
      </c>
      <c r="B7577" t="s">
        <v>94</v>
      </c>
      <c r="C7577" t="s">
        <v>95</v>
      </c>
      <c r="D7577" t="s">
        <v>11476</v>
      </c>
      <c r="E7577">
        <v>6</v>
      </c>
      <c r="F7577" t="s">
        <v>1970</v>
      </c>
      <c r="G7577" t="s">
        <v>22</v>
      </c>
      <c r="H7577" s="5">
        <v>42653.366770833331</v>
      </c>
      <c r="I7577" s="5">
        <v>42651.800694444442</v>
      </c>
      <c r="J7577" s="4">
        <f t="shared" si="554"/>
        <v>2016</v>
      </c>
      <c r="K7577" s="4">
        <f t="shared" si="555"/>
        <v>10</v>
      </c>
      <c r="L7577">
        <v>135309</v>
      </c>
      <c r="M7577" s="4">
        <v>2255.1500000000001</v>
      </c>
      <c r="N7577" s="4">
        <v>13530.900000000001</v>
      </c>
      <c r="O7577">
        <v>1</v>
      </c>
    </row>
    <row r="7578" spans="1:15" ht="15">
      <c r="A7578" t="s">
        <v>29</v>
      </c>
      <c r="B7578" t="s">
        <v>94</v>
      </c>
      <c r="C7578" t="s">
        <v>95</v>
      </c>
      <c r="D7578" t="s">
        <v>1588</v>
      </c>
      <c r="E7578">
        <v>147</v>
      </c>
      <c r="F7578" t="s">
        <v>1970</v>
      </c>
      <c r="G7578"/>
      <c r="H7578" s="5">
        <v>42652.719953703701</v>
      </c>
      <c r="I7578" s="5">
        <v>42651.800694444442</v>
      </c>
      <c r="J7578" s="4">
        <f t="shared" si="554"/>
        <v>2016</v>
      </c>
      <c r="K7578" s="4">
        <f t="shared" si="555"/>
        <v>10</v>
      </c>
      <c r="L7578">
        <v>79424</v>
      </c>
      <c r="M7578" s="4">
        <v>1323.7333333333333</v>
      </c>
      <c r="N7578" s="4">
        <v>194588.79999999999</v>
      </c>
      <c r="O7578">
        <v>1</v>
      </c>
    </row>
    <row r="7579" spans="1:15" ht="15">
      <c r="A7579" t="s">
        <v>29</v>
      </c>
      <c r="B7579" t="s">
        <v>87</v>
      </c>
      <c r="C7579" t="s">
        <v>6484</v>
      </c>
      <c r="D7579" t="s">
        <v>12045</v>
      </c>
      <c r="E7579">
        <v>1</v>
      </c>
      <c r="F7579" t="s">
        <v>1970</v>
      </c>
      <c r="G7579"/>
      <c r="H7579" s="5">
        <v>42653.350358796299</v>
      </c>
      <c r="I7579" s="5">
        <v>42651.802777777775</v>
      </c>
      <c r="J7579" s="4">
        <f t="shared" si="554"/>
        <v>2016</v>
      </c>
      <c r="K7579" s="4">
        <f t="shared" si="555"/>
        <v>10</v>
      </c>
      <c r="L7579">
        <v>133711</v>
      </c>
      <c r="M7579" s="4">
        <v>2228.5166666666669</v>
      </c>
      <c r="N7579" s="4">
        <v>2228.5166666666669</v>
      </c>
      <c r="O7579">
        <v>1</v>
      </c>
    </row>
    <row r="7580" spans="1:15" ht="15">
      <c r="A7580" t="s">
        <v>29</v>
      </c>
      <c r="B7580" t="s">
        <v>30</v>
      </c>
      <c r="C7580" t="s">
        <v>31</v>
      </c>
      <c r="D7580" t="s">
        <v>11278</v>
      </c>
      <c r="E7580">
        <v>15</v>
      </c>
      <c r="F7580" t="s">
        <v>1970</v>
      </c>
      <c r="G7580" t="s">
        <v>22</v>
      </c>
      <c r="H7580" s="5">
        <v>42652.448182870372</v>
      </c>
      <c r="I7580" s="5">
        <v>42651.80972222222</v>
      </c>
      <c r="J7580" s="4">
        <f t="shared" si="554"/>
        <v>2016</v>
      </c>
      <c r="K7580" s="4">
        <f t="shared" si="555"/>
        <v>10</v>
      </c>
      <c r="L7580">
        <v>55163</v>
      </c>
      <c r="M7580" s="4">
        <v>919.38333333333333</v>
      </c>
      <c r="N7580" s="4">
        <v>13790.75</v>
      </c>
      <c r="O7580">
        <v>1</v>
      </c>
    </row>
    <row r="7581" spans="1:15" ht="15">
      <c r="A7581" t="s">
        <v>29</v>
      </c>
      <c r="B7581" t="s">
        <v>87</v>
      </c>
      <c r="C7581" t="s">
        <v>6484</v>
      </c>
      <c r="D7581" t="s">
        <v>12046</v>
      </c>
      <c r="E7581">
        <v>1</v>
      </c>
      <c r="F7581" t="s">
        <v>1970</v>
      </c>
      <c r="G7581"/>
      <c r="H7581" s="5">
        <v>42653.35056712963</v>
      </c>
      <c r="I7581" s="5">
        <v>42651.811805555553</v>
      </c>
      <c r="J7581" s="4">
        <f t="shared" si="554"/>
        <v>2016</v>
      </c>
      <c r="K7581" s="4">
        <f t="shared" si="555"/>
        <v>10</v>
      </c>
      <c r="L7581">
        <v>132949</v>
      </c>
      <c r="M7581" s="4">
        <v>2215.8166666666666</v>
      </c>
      <c r="N7581" s="4">
        <v>2215.8166666666666</v>
      </c>
      <c r="O7581">
        <v>1</v>
      </c>
    </row>
    <row r="7582" spans="1:15" ht="15">
      <c r="A7582" t="s">
        <v>29</v>
      </c>
      <c r="B7582" t="s">
        <v>87</v>
      </c>
      <c r="C7582" t="s">
        <v>6484</v>
      </c>
      <c r="D7582" t="s">
        <v>12047</v>
      </c>
      <c r="E7582">
        <v>1</v>
      </c>
      <c r="F7582" t="s">
        <v>1970</v>
      </c>
      <c r="G7582"/>
      <c r="H7582" s="5">
        <v>42653.350717592592</v>
      </c>
      <c r="I7582" s="5">
        <v>42651.811805555553</v>
      </c>
      <c r="J7582" s="4">
        <f t="shared" si="554"/>
        <v>2016</v>
      </c>
      <c r="K7582" s="4">
        <f t="shared" si="555"/>
        <v>10</v>
      </c>
      <c r="L7582">
        <v>132962</v>
      </c>
      <c r="M7582" s="4">
        <v>2216.0333333333333</v>
      </c>
      <c r="N7582" s="4">
        <v>2216.0333333333333</v>
      </c>
      <c r="O7582">
        <v>1</v>
      </c>
    </row>
    <row r="7583" spans="1:15" ht="15">
      <c r="A7583" t="s">
        <v>29</v>
      </c>
      <c r="B7583" t="s">
        <v>94</v>
      </c>
      <c r="C7583" t="s">
        <v>156</v>
      </c>
      <c r="D7583" t="s">
        <v>12048</v>
      </c>
      <c r="E7583">
        <v>1</v>
      </c>
      <c r="F7583" t="s">
        <v>1970</v>
      </c>
      <c r="G7583"/>
      <c r="H7583" s="5">
        <v>42652.66851851852</v>
      </c>
      <c r="I7583" s="5">
        <v>42651.814583333333</v>
      </c>
      <c r="J7583" s="4">
        <f t="shared" si="554"/>
        <v>2016</v>
      </c>
      <c r="K7583" s="4">
        <f t="shared" si="555"/>
        <v>10</v>
      </c>
      <c r="L7583">
        <v>73780</v>
      </c>
      <c r="M7583" s="4">
        <v>1229.6666666666667</v>
      </c>
      <c r="N7583" s="4">
        <v>1229.6666666666667</v>
      </c>
      <c r="O7583">
        <v>1</v>
      </c>
    </row>
    <row r="7584" spans="1:15" ht="15">
      <c r="A7584" t="s">
        <v>29</v>
      </c>
      <c r="B7584" t="s">
        <v>94</v>
      </c>
      <c r="C7584" t="s">
        <v>95</v>
      </c>
      <c r="D7584" t="s">
        <v>12049</v>
      </c>
      <c r="E7584">
        <v>1</v>
      </c>
      <c r="F7584" t="s">
        <v>1970</v>
      </c>
      <c r="G7584"/>
      <c r="H7584" s="5">
        <v>42652.648009259261</v>
      </c>
      <c r="I7584" s="5">
        <v>42651.817361111112</v>
      </c>
      <c r="J7584" s="4">
        <f t="shared" si="554"/>
        <v>2016</v>
      </c>
      <c r="K7584" s="4">
        <f t="shared" si="555"/>
        <v>10</v>
      </c>
      <c r="L7584">
        <v>71768</v>
      </c>
      <c r="M7584" s="4">
        <v>1196.1333333333334</v>
      </c>
      <c r="N7584" s="4">
        <v>1196.1333333333334</v>
      </c>
      <c r="O7584">
        <v>1</v>
      </c>
    </row>
    <row r="7585" spans="1:15" ht="15">
      <c r="A7585" t="s">
        <v>29</v>
      </c>
      <c r="B7585" t="s">
        <v>87</v>
      </c>
      <c r="C7585" t="s">
        <v>103</v>
      </c>
      <c r="D7585" t="s">
        <v>12050</v>
      </c>
      <c r="E7585">
        <v>7</v>
      </c>
      <c r="F7585" t="s">
        <v>1970</v>
      </c>
      <c r="G7585" t="s">
        <v>22</v>
      </c>
      <c r="H7585" s="5">
        <v>42653.051180555558</v>
      </c>
      <c r="I7585" s="5">
        <v>42651.826388888891</v>
      </c>
      <c r="J7585" s="4">
        <f t="shared" si="554"/>
        <v>2016</v>
      </c>
      <c r="K7585" s="4">
        <f t="shared" si="555"/>
        <v>10</v>
      </c>
      <c r="L7585">
        <v>105822</v>
      </c>
      <c r="M7585" s="4">
        <v>1763.7</v>
      </c>
      <c r="N7585" s="4">
        <v>12345.9</v>
      </c>
      <c r="O7585">
        <v>1</v>
      </c>
    </row>
    <row r="7586" spans="1:15" ht="15">
      <c r="A7586" t="s">
        <v>29</v>
      </c>
      <c r="B7586" t="s">
        <v>94</v>
      </c>
      <c r="C7586" t="s">
        <v>95</v>
      </c>
      <c r="D7586" t="s">
        <v>10926</v>
      </c>
      <c r="E7586">
        <v>5</v>
      </c>
      <c r="F7586" t="s">
        <v>1970</v>
      </c>
      <c r="G7586"/>
      <c r="H7586" s="5">
        <v>42652.664722222224</v>
      </c>
      <c r="I7586" s="5">
        <v>42651.84652777778</v>
      </c>
      <c r="J7586" s="4">
        <f t="shared" si="554"/>
        <v>2016</v>
      </c>
      <c r="K7586" s="4">
        <f t="shared" si="555"/>
        <v>10</v>
      </c>
      <c r="L7586">
        <v>70692</v>
      </c>
      <c r="M7586" s="4">
        <v>1178.2</v>
      </c>
      <c r="N7586" s="4">
        <v>5891</v>
      </c>
      <c r="O7586">
        <v>1</v>
      </c>
    </row>
    <row r="7587" spans="1:15" ht="15">
      <c r="A7587" t="s">
        <v>29</v>
      </c>
      <c r="B7587" t="s">
        <v>87</v>
      </c>
      <c r="C7587" t="s">
        <v>103</v>
      </c>
      <c r="D7587" t="s">
        <v>12051</v>
      </c>
      <c r="E7587">
        <v>1</v>
      </c>
      <c r="F7587" t="s">
        <v>1970</v>
      </c>
      <c r="G7587"/>
      <c r="H7587" s="5">
        <v>42653.106817129628</v>
      </c>
      <c r="I7587" s="5">
        <v>42651.859722222223</v>
      </c>
      <c r="J7587" s="4">
        <f t="shared" si="554"/>
        <v>2016</v>
      </c>
      <c r="K7587" s="4">
        <f t="shared" si="555"/>
        <v>10</v>
      </c>
      <c r="L7587">
        <v>107749</v>
      </c>
      <c r="M7587" s="4">
        <v>1795.8166666666666</v>
      </c>
      <c r="N7587" s="4">
        <v>1795.8166666666666</v>
      </c>
      <c r="O7587">
        <v>1</v>
      </c>
    </row>
    <row r="7588" spans="1:15" ht="15">
      <c r="A7588" t="s">
        <v>29</v>
      </c>
      <c r="B7588" t="s">
        <v>30</v>
      </c>
      <c r="C7588" t="s">
        <v>83</v>
      </c>
      <c r="D7588" t="s">
        <v>491</v>
      </c>
      <c r="E7588">
        <v>101</v>
      </c>
      <c r="F7588" t="s">
        <v>1970</v>
      </c>
      <c r="G7588"/>
      <c r="H7588" s="5">
        <v>42651.885011574072</v>
      </c>
      <c r="I7588" s="5">
        <v>42651.867581018516</v>
      </c>
      <c r="J7588" s="4">
        <f t="shared" si="554"/>
        <v>2016</v>
      </c>
      <c r="K7588" s="4">
        <f t="shared" si="555"/>
        <v>10</v>
      </c>
      <c r="L7588">
        <v>1506</v>
      </c>
      <c r="M7588" s="4">
        <v>25.100000000000001</v>
      </c>
      <c r="N7588" s="4">
        <v>2535.1000000000004</v>
      </c>
      <c r="O7588">
        <v>1</v>
      </c>
    </row>
    <row r="7589" spans="1:15" ht="15">
      <c r="A7589" t="s">
        <v>29</v>
      </c>
      <c r="B7589" t="s">
        <v>30</v>
      </c>
      <c r="C7589" t="s">
        <v>83</v>
      </c>
      <c r="D7589" t="s">
        <v>1465</v>
      </c>
      <c r="E7589">
        <v>25</v>
      </c>
      <c r="F7589" t="s">
        <v>1970</v>
      </c>
      <c r="G7589"/>
      <c r="H7589" s="5">
        <v>42652.442002314812</v>
      </c>
      <c r="I7589" s="5">
        <v>42651.867581018516</v>
      </c>
      <c r="J7589" s="4">
        <f t="shared" si="554"/>
        <v>2016</v>
      </c>
      <c r="K7589" s="4">
        <f t="shared" si="555"/>
        <v>10</v>
      </c>
      <c r="L7589">
        <v>49630</v>
      </c>
      <c r="M7589" s="4">
        <v>827.16666666666663</v>
      </c>
      <c r="N7589" s="4">
        <v>20679.166666666664</v>
      </c>
      <c r="O7589">
        <v>1</v>
      </c>
    </row>
    <row r="7590" spans="1:15" ht="15">
      <c r="A7590" t="s">
        <v>29</v>
      </c>
      <c r="B7590" t="s">
        <v>30</v>
      </c>
      <c r="C7590" t="s">
        <v>83</v>
      </c>
      <c r="D7590" t="s">
        <v>84</v>
      </c>
      <c r="E7590">
        <v>159</v>
      </c>
      <c r="F7590" t="s">
        <v>1970</v>
      </c>
      <c r="G7590"/>
      <c r="H7590" s="5">
        <v>42652.761979166666</v>
      </c>
      <c r="I7590" s="5">
        <v>42651.867581018516</v>
      </c>
      <c r="J7590" s="4">
        <f t="shared" si="554"/>
        <v>2016</v>
      </c>
      <c r="K7590" s="4">
        <f t="shared" si="555"/>
        <v>10</v>
      </c>
      <c r="L7590">
        <v>77276</v>
      </c>
      <c r="M7590" s="4">
        <v>1287.9333333333334</v>
      </c>
      <c r="N7590" s="4">
        <v>204781.40000000002</v>
      </c>
      <c r="O7590">
        <v>1</v>
      </c>
    </row>
    <row r="7591" spans="1:15" ht="15">
      <c r="A7591" t="s">
        <v>29</v>
      </c>
      <c r="B7591" t="s">
        <v>87</v>
      </c>
      <c r="C7591" t="s">
        <v>6484</v>
      </c>
      <c r="D7591" t="s">
        <v>12052</v>
      </c>
      <c r="E7591">
        <v>1</v>
      </c>
      <c r="F7591" t="s">
        <v>1970</v>
      </c>
      <c r="G7591"/>
      <c r="H7591" s="5">
        <v>42653.350868055553</v>
      </c>
      <c r="I7591" s="5">
        <v>42651.869444444441</v>
      </c>
      <c r="J7591" s="4">
        <f t="shared" si="554"/>
        <v>2016</v>
      </c>
      <c r="K7591" s="4">
        <f t="shared" si="555"/>
        <v>10</v>
      </c>
      <c r="L7591">
        <v>127995</v>
      </c>
      <c r="M7591" s="4">
        <v>2133.25</v>
      </c>
      <c r="N7591" s="4">
        <v>2133.25</v>
      </c>
      <c r="O7591">
        <v>1</v>
      </c>
    </row>
    <row r="7592" spans="1:15" ht="15">
      <c r="A7592" t="s">
        <v>29</v>
      </c>
      <c r="B7592" t="s">
        <v>94</v>
      </c>
      <c r="C7592" t="s">
        <v>95</v>
      </c>
      <c r="D7592" t="s">
        <v>1412</v>
      </c>
      <c r="E7592">
        <v>1</v>
      </c>
      <c r="F7592" t="s">
        <v>1970</v>
      </c>
      <c r="G7592"/>
      <c r="H7592" s="5">
        <v>42653.085416666669</v>
      </c>
      <c r="I7592" s="5">
        <v>42651.877083333333</v>
      </c>
      <c r="J7592" s="4">
        <f t="shared" si="554"/>
        <v>2016</v>
      </c>
      <c r="K7592" s="4">
        <f t="shared" si="555"/>
        <v>10</v>
      </c>
      <c r="L7592">
        <v>104400</v>
      </c>
      <c r="M7592" s="4">
        <v>1740</v>
      </c>
      <c r="N7592" s="4">
        <v>1740</v>
      </c>
      <c r="O7592">
        <v>1</v>
      </c>
    </row>
    <row r="7593" spans="1:15" ht="15">
      <c r="A7593" t="s">
        <v>29</v>
      </c>
      <c r="B7593" t="s">
        <v>30</v>
      </c>
      <c r="C7593" t="s">
        <v>83</v>
      </c>
      <c r="D7593" t="s">
        <v>408</v>
      </c>
      <c r="E7593">
        <v>5</v>
      </c>
      <c r="F7593" t="s">
        <v>1970</v>
      </c>
      <c r="G7593"/>
      <c r="H7593" s="5">
        <v>42652.397233796299</v>
      </c>
      <c r="I7593" s="5">
        <v>42651.887499999997</v>
      </c>
      <c r="J7593" s="4">
        <f t="shared" si="554"/>
        <v>2016</v>
      </c>
      <c r="K7593" s="4">
        <f t="shared" si="555"/>
        <v>10</v>
      </c>
      <c r="L7593">
        <v>44041</v>
      </c>
      <c r="M7593" s="4">
        <v>734.01666666666665</v>
      </c>
      <c r="N7593" s="4">
        <v>3670.083333333333</v>
      </c>
      <c r="O7593">
        <v>1</v>
      </c>
    </row>
    <row r="7594" spans="1:15" ht="15">
      <c r="A7594" t="s">
        <v>29</v>
      </c>
      <c r="B7594" t="s">
        <v>30</v>
      </c>
      <c r="C7594" t="s">
        <v>83</v>
      </c>
      <c r="D7594" t="s">
        <v>5371</v>
      </c>
      <c r="E7594">
        <v>48</v>
      </c>
      <c r="F7594" t="s">
        <v>1970</v>
      </c>
      <c r="G7594"/>
      <c r="H7594" s="5">
        <v>42652.361886574072</v>
      </c>
      <c r="I7594" s="5">
        <v>42651.888888888891</v>
      </c>
      <c r="J7594" s="4">
        <f t="shared" si="554"/>
        <v>2016</v>
      </c>
      <c r="K7594" s="4">
        <f t="shared" si="555"/>
        <v>10</v>
      </c>
      <c r="L7594">
        <v>40867</v>
      </c>
      <c r="M7594" s="4">
        <v>681.11666666666667</v>
      </c>
      <c r="N7594" s="4">
        <v>32693.599999999999</v>
      </c>
      <c r="O7594">
        <v>1</v>
      </c>
    </row>
    <row r="7595" spans="1:15" ht="15">
      <c r="A7595" t="s">
        <v>29</v>
      </c>
      <c r="B7595" t="s">
        <v>87</v>
      </c>
      <c r="C7595" t="s">
        <v>6484</v>
      </c>
      <c r="D7595" t="s">
        <v>12053</v>
      </c>
      <c r="E7595">
        <v>1</v>
      </c>
      <c r="F7595" t="s">
        <v>1970</v>
      </c>
      <c r="G7595"/>
      <c r="H7595" s="5">
        <v>42653.351041666669</v>
      </c>
      <c r="I7595" s="5">
        <v>42651.88958333333</v>
      </c>
      <c r="J7595" s="4">
        <f t="shared" si="554"/>
        <v>2016</v>
      </c>
      <c r="K7595" s="4">
        <f t="shared" si="555"/>
        <v>10</v>
      </c>
      <c r="L7595">
        <v>126270</v>
      </c>
      <c r="M7595" s="4">
        <v>2104.5</v>
      </c>
      <c r="N7595" s="4">
        <v>2104.5</v>
      </c>
      <c r="O7595">
        <v>1</v>
      </c>
    </row>
    <row r="7596" spans="1:15" ht="15">
      <c r="A7596" t="s">
        <v>29</v>
      </c>
      <c r="B7596" t="s">
        <v>94</v>
      </c>
      <c r="C7596" t="s">
        <v>4936</v>
      </c>
      <c r="D7596" t="s">
        <v>12054</v>
      </c>
      <c r="E7596">
        <v>1</v>
      </c>
      <c r="F7596" t="s">
        <v>1970</v>
      </c>
      <c r="G7596"/>
      <c r="H7596" s="5">
        <v>42652.531145833331</v>
      </c>
      <c r="I7596" s="5">
        <v>42651.900000000001</v>
      </c>
      <c r="J7596" s="4">
        <f t="shared" si="554"/>
        <v>2016</v>
      </c>
      <c r="K7596" s="4">
        <f t="shared" si="555"/>
        <v>10</v>
      </c>
      <c r="L7596">
        <v>54531</v>
      </c>
      <c r="M7596" s="4">
        <v>908.85000000000002</v>
      </c>
      <c r="N7596" s="4">
        <v>908.85000000000002</v>
      </c>
      <c r="O7596">
        <v>1</v>
      </c>
    </row>
    <row r="7597" spans="1:15" ht="15">
      <c r="A7597" t="s">
        <v>29</v>
      </c>
      <c r="B7597" t="s">
        <v>94</v>
      </c>
      <c r="C7597" t="s">
        <v>4972</v>
      </c>
      <c r="D7597" t="s">
        <v>1156</v>
      </c>
      <c r="E7597">
        <v>50</v>
      </c>
      <c r="F7597" t="s">
        <v>1970</v>
      </c>
      <c r="G7597"/>
      <c r="H7597" s="5">
        <v>42652.464583333334</v>
      </c>
      <c r="I7597" s="5">
        <v>42651.900694444441</v>
      </c>
      <c r="J7597" s="4">
        <f t="shared" si="554"/>
        <v>2016</v>
      </c>
      <c r="K7597" s="4">
        <f t="shared" si="555"/>
        <v>10</v>
      </c>
      <c r="L7597">
        <v>48720</v>
      </c>
      <c r="M7597" s="4">
        <v>812</v>
      </c>
      <c r="N7597" s="4">
        <v>40600</v>
      </c>
      <c r="O7597">
        <v>1</v>
      </c>
    </row>
    <row r="7598" spans="1:15" ht="15">
      <c r="A7598" t="s">
        <v>29</v>
      </c>
      <c r="B7598" t="s">
        <v>87</v>
      </c>
      <c r="C7598" t="s">
        <v>6484</v>
      </c>
      <c r="D7598" t="s">
        <v>12055</v>
      </c>
      <c r="E7598">
        <v>1</v>
      </c>
      <c r="F7598" t="s">
        <v>1970</v>
      </c>
      <c r="G7598"/>
      <c r="H7598" s="5">
        <v>42653.348298611112</v>
      </c>
      <c r="I7598" s="5">
        <v>42651.90347222222</v>
      </c>
      <c r="J7598" s="4">
        <f t="shared" si="554"/>
        <v>2016</v>
      </c>
      <c r="K7598" s="4">
        <f t="shared" si="555"/>
        <v>10</v>
      </c>
      <c r="L7598">
        <v>124833</v>
      </c>
      <c r="M7598" s="4">
        <v>2080.5500000000002</v>
      </c>
      <c r="N7598" s="4">
        <v>2080.5500000000002</v>
      </c>
      <c r="O7598">
        <v>1</v>
      </c>
    </row>
    <row r="7599" spans="1:15" ht="15">
      <c r="A7599" t="s">
        <v>29</v>
      </c>
      <c r="B7599" t="s">
        <v>94</v>
      </c>
      <c r="C7599" t="s">
        <v>4972</v>
      </c>
      <c r="D7599" t="s">
        <v>810</v>
      </c>
      <c r="E7599">
        <v>26</v>
      </c>
      <c r="F7599" t="s">
        <v>1970</v>
      </c>
      <c r="G7599"/>
      <c r="H7599" s="5">
        <v>42652.751296296294</v>
      </c>
      <c r="I7599" s="5">
        <v>42651.910416666666</v>
      </c>
      <c r="J7599" s="4">
        <f t="shared" si="554"/>
        <v>2016</v>
      </c>
      <c r="K7599" s="4">
        <f t="shared" si="555"/>
        <v>10</v>
      </c>
      <c r="L7599">
        <v>72652</v>
      </c>
      <c r="M7599" s="4">
        <v>1210.8666666666666</v>
      </c>
      <c r="N7599" s="4">
        <v>31482.533333333329</v>
      </c>
      <c r="O7599">
        <v>1</v>
      </c>
    </row>
    <row r="7600" spans="1:15" ht="15">
      <c r="A7600" t="s">
        <v>29</v>
      </c>
      <c r="B7600" t="s">
        <v>94</v>
      </c>
      <c r="C7600" t="s">
        <v>4972</v>
      </c>
      <c r="D7600" t="s">
        <v>12056</v>
      </c>
      <c r="E7600">
        <v>15</v>
      </c>
      <c r="F7600" t="s">
        <v>1970</v>
      </c>
      <c r="G7600"/>
      <c r="H7600" s="5">
        <v>42652.464745370373</v>
      </c>
      <c r="I7600" s="5">
        <v>42651.911805555559</v>
      </c>
      <c r="J7600" s="4">
        <f t="shared" si="554"/>
        <v>2016</v>
      </c>
      <c r="K7600" s="4">
        <f t="shared" si="555"/>
        <v>10</v>
      </c>
      <c r="L7600">
        <v>47774</v>
      </c>
      <c r="M7600" s="4">
        <v>796.23333333333335</v>
      </c>
      <c r="N7600" s="4">
        <v>11943.5</v>
      </c>
      <c r="O7600">
        <v>1</v>
      </c>
    </row>
    <row r="7601" spans="1:15" ht="15">
      <c r="A7601" t="s">
        <v>29</v>
      </c>
      <c r="B7601" t="s">
        <v>94</v>
      </c>
      <c r="C7601" t="s">
        <v>4972</v>
      </c>
      <c r="D7601" t="s">
        <v>11288</v>
      </c>
      <c r="E7601">
        <v>18</v>
      </c>
      <c r="F7601" t="s">
        <v>1970</v>
      </c>
      <c r="G7601"/>
      <c r="H7601" s="5">
        <v>42652.369687500002</v>
      </c>
      <c r="I7601" s="5">
        <v>42651.912499999999</v>
      </c>
      <c r="J7601" s="4">
        <f t="shared" si="554"/>
        <v>2016</v>
      </c>
      <c r="K7601" s="4">
        <f t="shared" si="555"/>
        <v>10</v>
      </c>
      <c r="L7601">
        <v>39501</v>
      </c>
      <c r="M7601" s="4">
        <v>658.35000000000002</v>
      </c>
      <c r="N7601" s="4">
        <v>11850.300000000001</v>
      </c>
      <c r="O7601">
        <v>1</v>
      </c>
    </row>
    <row r="7602" spans="1:15" ht="15">
      <c r="A7602" t="s">
        <v>29</v>
      </c>
      <c r="B7602" t="s">
        <v>94</v>
      </c>
      <c r="C7602" t="s">
        <v>4972</v>
      </c>
      <c r="D7602" t="s">
        <v>12057</v>
      </c>
      <c r="E7602">
        <v>1</v>
      </c>
      <c r="F7602" t="s">
        <v>1970</v>
      </c>
      <c r="G7602"/>
      <c r="H7602" s="5">
        <v>42652.668124999997</v>
      </c>
      <c r="I7602" s="5">
        <v>42651.923611111109</v>
      </c>
      <c r="J7602" s="4">
        <f t="shared" si="554"/>
        <v>2016</v>
      </c>
      <c r="K7602" s="4">
        <f t="shared" si="555"/>
        <v>10</v>
      </c>
      <c r="L7602">
        <v>64326</v>
      </c>
      <c r="M7602" s="4">
        <v>1072.0999999999999</v>
      </c>
      <c r="N7602" s="4">
        <v>1072.0999999999999</v>
      </c>
      <c r="O7602">
        <v>1</v>
      </c>
    </row>
    <row r="7603" spans="1:15" ht="15">
      <c r="A7603" t="s">
        <v>29</v>
      </c>
      <c r="B7603" t="s">
        <v>87</v>
      </c>
      <c r="C7603" t="s">
        <v>197</v>
      </c>
      <c r="D7603" t="s">
        <v>12058</v>
      </c>
      <c r="E7603">
        <v>2</v>
      </c>
      <c r="F7603" t="s">
        <v>1970</v>
      </c>
      <c r="G7603"/>
      <c r="H7603" s="5">
        <v>42652.619826388887</v>
      </c>
      <c r="I7603" s="5">
        <v>42651.978472222225</v>
      </c>
      <c r="J7603" s="4">
        <f t="shared" si="554"/>
        <v>2016</v>
      </c>
      <c r="K7603" s="4">
        <f t="shared" si="555"/>
        <v>10</v>
      </c>
      <c r="L7603">
        <v>55413</v>
      </c>
      <c r="M7603" s="4">
        <v>923.54999999999995</v>
      </c>
      <c r="N7603" s="4">
        <v>1847.0999999999999</v>
      </c>
      <c r="O7603">
        <v>1</v>
      </c>
    </row>
    <row r="7604" spans="1:15" ht="15">
      <c r="A7604" t="s">
        <v>29</v>
      </c>
      <c r="B7604" t="s">
        <v>30</v>
      </c>
      <c r="C7604" t="s">
        <v>31</v>
      </c>
      <c r="D7604" t="s">
        <v>12059</v>
      </c>
      <c r="E7604">
        <v>1</v>
      </c>
      <c r="F7604" t="s">
        <v>1970</v>
      </c>
      <c r="G7604"/>
      <c r="H7604" s="5">
        <v>42652.45039351852</v>
      </c>
      <c r="I7604" s="5">
        <v>42652.004166666666</v>
      </c>
      <c r="J7604" s="4">
        <f t="shared" si="554"/>
        <v>2016</v>
      </c>
      <c r="K7604" s="4">
        <f t="shared" si="555"/>
        <v>10</v>
      </c>
      <c r="L7604">
        <v>38554</v>
      </c>
      <c r="M7604" s="4">
        <v>642.56666666666672</v>
      </c>
      <c r="N7604" s="4">
        <v>642.56666666666672</v>
      </c>
      <c r="O7604">
        <v>1</v>
      </c>
    </row>
    <row r="7605" spans="1:15" ht="15">
      <c r="A7605" t="s">
        <v>29</v>
      </c>
      <c r="B7605" t="s">
        <v>94</v>
      </c>
      <c r="C7605" t="s">
        <v>95</v>
      </c>
      <c r="D7605" t="s">
        <v>12060</v>
      </c>
      <c r="E7605">
        <v>1</v>
      </c>
      <c r="F7605" t="s">
        <v>1970</v>
      </c>
      <c r="G7605"/>
      <c r="H7605" s="5">
        <v>42653.088194444441</v>
      </c>
      <c r="I7605" s="5">
        <v>42652.117361111108</v>
      </c>
      <c r="J7605" s="4">
        <f t="shared" si="554"/>
        <v>2016</v>
      </c>
      <c r="K7605" s="4">
        <f t="shared" si="555"/>
        <v>10</v>
      </c>
      <c r="L7605">
        <v>83880</v>
      </c>
      <c r="M7605" s="4">
        <v>1398</v>
      </c>
      <c r="N7605" s="4">
        <v>1398</v>
      </c>
      <c r="O7605">
        <v>1</v>
      </c>
    </row>
    <row r="7606" spans="1:15" ht="15">
      <c r="A7606" t="s">
        <v>29</v>
      </c>
      <c r="B7606" t="s">
        <v>12061</v>
      </c>
      <c r="C7606" t="s">
        <v>12062</v>
      </c>
      <c r="D7606" t="s">
        <v>96</v>
      </c>
      <c r="E7606">
        <v>1</v>
      </c>
      <c r="F7606" t="s">
        <v>1970</v>
      </c>
      <c r="G7606"/>
      <c r="H7606" s="5">
        <v>42652.976770833331</v>
      </c>
      <c r="I7606" s="5">
        <v>42652.28125</v>
      </c>
      <c r="J7606" s="4">
        <f t="shared" si="554"/>
        <v>2016</v>
      </c>
      <c r="K7606" s="4">
        <f t="shared" si="555"/>
        <v>10</v>
      </c>
      <c r="L7606">
        <v>60093</v>
      </c>
      <c r="M7606" s="4">
        <v>1001.55</v>
      </c>
      <c r="N7606" s="4">
        <v>1001.55</v>
      </c>
      <c r="O7606">
        <v>1</v>
      </c>
    </row>
    <row r="7607" spans="1:15" ht="15">
      <c r="A7607" t="s">
        <v>29</v>
      </c>
      <c r="B7607" t="s">
        <v>94</v>
      </c>
      <c r="C7607" t="s">
        <v>4936</v>
      </c>
      <c r="D7607" t="s">
        <v>12063</v>
      </c>
      <c r="E7607">
        <v>1</v>
      </c>
      <c r="F7607" t="s">
        <v>1970</v>
      </c>
      <c r="G7607"/>
      <c r="H7607" s="5">
        <v>42652.529479166667</v>
      </c>
      <c r="I7607" s="5">
        <v>42652.362500000003</v>
      </c>
      <c r="J7607" s="4">
        <f t="shared" si="554"/>
        <v>2016</v>
      </c>
      <c r="K7607" s="4">
        <f t="shared" si="555"/>
        <v>10</v>
      </c>
      <c r="L7607">
        <v>14427</v>
      </c>
      <c r="M7607" s="4">
        <v>240.44999999999999</v>
      </c>
      <c r="N7607" s="4">
        <v>240.44999999999999</v>
      </c>
      <c r="O7607">
        <v>1</v>
      </c>
    </row>
    <row r="7608" spans="1:15" ht="15">
      <c r="A7608" t="s">
        <v>29</v>
      </c>
      <c r="B7608" t="s">
        <v>87</v>
      </c>
      <c r="C7608" t="s">
        <v>6484</v>
      </c>
      <c r="D7608" t="s">
        <v>12064</v>
      </c>
      <c r="E7608">
        <v>1</v>
      </c>
      <c r="F7608" t="s">
        <v>1970</v>
      </c>
      <c r="G7608"/>
      <c r="H7608" s="5">
        <v>42653.355381944442</v>
      </c>
      <c r="I7608" s="5">
        <v>42652.363888888889</v>
      </c>
      <c r="J7608" s="4">
        <f t="shared" si="554"/>
        <v>2016</v>
      </c>
      <c r="K7608" s="4">
        <f t="shared" si="555"/>
        <v>10</v>
      </c>
      <c r="L7608">
        <v>85665</v>
      </c>
      <c r="M7608" s="4">
        <v>1427.75</v>
      </c>
      <c r="N7608" s="4">
        <v>1427.75</v>
      </c>
      <c r="O7608">
        <v>1</v>
      </c>
    </row>
    <row r="7609" spans="1:15" ht="15">
      <c r="A7609" t="s">
        <v>29</v>
      </c>
      <c r="B7609" t="s">
        <v>94</v>
      </c>
      <c r="C7609" t="s">
        <v>4972</v>
      </c>
      <c r="D7609" t="s">
        <v>12065</v>
      </c>
      <c r="E7609">
        <v>1</v>
      </c>
      <c r="F7609" t="s">
        <v>1970</v>
      </c>
      <c r="G7609"/>
      <c r="H7609" s="5">
        <v>42653.119444444441</v>
      </c>
      <c r="I7609" s="5">
        <v>42652.363888888889</v>
      </c>
      <c r="J7609" s="4">
        <f t="shared" si="554"/>
        <v>2016</v>
      </c>
      <c r="K7609" s="4">
        <f t="shared" si="555"/>
        <v>10</v>
      </c>
      <c r="L7609">
        <v>65280</v>
      </c>
      <c r="M7609" s="4">
        <v>1088</v>
      </c>
      <c r="N7609" s="4">
        <v>1088</v>
      </c>
      <c r="O7609">
        <v>1</v>
      </c>
    </row>
    <row r="7610" spans="1:15" ht="15">
      <c r="A7610" t="s">
        <v>29</v>
      </c>
      <c r="B7610" t="s">
        <v>87</v>
      </c>
      <c r="C7610" t="s">
        <v>6484</v>
      </c>
      <c r="D7610" t="s">
        <v>12066</v>
      </c>
      <c r="E7610">
        <v>1</v>
      </c>
      <c r="F7610" t="s">
        <v>1970</v>
      </c>
      <c r="G7610"/>
      <c r="H7610" s="5">
        <v>42653.347743055558</v>
      </c>
      <c r="I7610" s="5">
        <v>42652.367361111108</v>
      </c>
      <c r="J7610" s="4">
        <f t="shared" si="554"/>
        <v>2016</v>
      </c>
      <c r="K7610" s="4">
        <f t="shared" si="555"/>
        <v>10</v>
      </c>
      <c r="L7610">
        <v>84705</v>
      </c>
      <c r="M7610" s="4">
        <v>1411.75</v>
      </c>
      <c r="N7610" s="4">
        <v>1411.75</v>
      </c>
      <c r="O7610">
        <v>1</v>
      </c>
    </row>
    <row r="7611" spans="1:15" ht="15">
      <c r="A7611" t="s">
        <v>29</v>
      </c>
      <c r="B7611" t="s">
        <v>94</v>
      </c>
      <c r="C7611" t="s">
        <v>95</v>
      </c>
      <c r="D7611" t="s">
        <v>12067</v>
      </c>
      <c r="E7611">
        <v>1</v>
      </c>
      <c r="F7611" t="s">
        <v>1970</v>
      </c>
      <c r="G7611"/>
      <c r="H7611" s="5">
        <v>42653.082638888889</v>
      </c>
      <c r="I7611" s="5">
        <v>42652.379166666666</v>
      </c>
      <c r="J7611" s="4">
        <f t="shared" si="554"/>
        <v>2016</v>
      </c>
      <c r="K7611" s="4">
        <f t="shared" si="555"/>
        <v>10</v>
      </c>
      <c r="L7611">
        <v>60780</v>
      </c>
      <c r="M7611" s="4">
        <v>1013</v>
      </c>
      <c r="N7611" s="4">
        <v>1013</v>
      </c>
      <c r="O7611">
        <v>1</v>
      </c>
    </row>
    <row r="7612" spans="1:15" ht="15">
      <c r="A7612" t="s">
        <v>29</v>
      </c>
      <c r="B7612" t="s">
        <v>87</v>
      </c>
      <c r="C7612" t="s">
        <v>103</v>
      </c>
      <c r="D7612" t="s">
        <v>12068</v>
      </c>
      <c r="E7612">
        <v>1</v>
      </c>
      <c r="F7612" t="s">
        <v>1970</v>
      </c>
      <c r="G7612"/>
      <c r="H7612" s="5">
        <v>42653.008969907409</v>
      </c>
      <c r="I7612" s="5">
        <v>42652.395138888889</v>
      </c>
      <c r="J7612" s="4">
        <f t="shared" si="554"/>
        <v>2016</v>
      </c>
      <c r="K7612" s="4">
        <f t="shared" si="555"/>
        <v>10</v>
      </c>
      <c r="L7612">
        <v>53035</v>
      </c>
      <c r="M7612" s="4">
        <v>883.91666666666663</v>
      </c>
      <c r="N7612" s="4">
        <v>883.91666666666663</v>
      </c>
      <c r="O7612">
        <v>1</v>
      </c>
    </row>
    <row r="7613" spans="1:15" ht="15">
      <c r="A7613" t="s">
        <v>29</v>
      </c>
      <c r="B7613" t="s">
        <v>87</v>
      </c>
      <c r="C7613" t="s">
        <v>6484</v>
      </c>
      <c r="D7613" t="s">
        <v>12069</v>
      </c>
      <c r="E7613">
        <v>1</v>
      </c>
      <c r="F7613" t="s">
        <v>1970</v>
      </c>
      <c r="G7613"/>
      <c r="H7613" s="5">
        <v>42653.35119212963</v>
      </c>
      <c r="I7613" s="5">
        <v>42652.397916666669</v>
      </c>
      <c r="J7613" s="4">
        <f t="shared" si="554"/>
        <v>2016</v>
      </c>
      <c r="K7613" s="4">
        <f t="shared" si="555"/>
        <v>10</v>
      </c>
      <c r="L7613">
        <v>82363</v>
      </c>
      <c r="M7613" s="4">
        <v>1372.7166666666667</v>
      </c>
      <c r="N7613" s="4">
        <v>1372.7166666666667</v>
      </c>
      <c r="O7613">
        <v>1</v>
      </c>
    </row>
    <row r="7614" spans="1:15" ht="15">
      <c r="A7614" t="s">
        <v>29</v>
      </c>
      <c r="B7614" t="s">
        <v>94</v>
      </c>
      <c r="C7614" t="s">
        <v>156</v>
      </c>
      <c r="D7614" t="s">
        <v>12070</v>
      </c>
      <c r="E7614">
        <v>1</v>
      </c>
      <c r="F7614" t="s">
        <v>1970</v>
      </c>
      <c r="G7614"/>
      <c r="H7614" s="5">
        <v>42653.340810185182</v>
      </c>
      <c r="I7614" s="5">
        <v>42652.431250000001</v>
      </c>
      <c r="J7614" s="4">
        <f t="shared" si="554"/>
        <v>2016</v>
      </c>
      <c r="K7614" s="4">
        <f t="shared" si="555"/>
        <v>10</v>
      </c>
      <c r="L7614">
        <v>78586</v>
      </c>
      <c r="M7614" s="4">
        <v>1309.7666666666667</v>
      </c>
      <c r="N7614" s="4">
        <v>1309.7666666666667</v>
      </c>
      <c r="O7614">
        <v>1</v>
      </c>
    </row>
    <row r="7615" spans="1:15" ht="15">
      <c r="A7615" t="s">
        <v>29</v>
      </c>
      <c r="B7615" t="s">
        <v>87</v>
      </c>
      <c r="C7615" t="s">
        <v>103</v>
      </c>
      <c r="D7615" t="s">
        <v>641</v>
      </c>
      <c r="E7615">
        <v>4</v>
      </c>
      <c r="F7615" t="s">
        <v>1970</v>
      </c>
      <c r="G7615" t="s">
        <v>22</v>
      </c>
      <c r="H7615" s="5">
        <v>42653.094629629632</v>
      </c>
      <c r="I7615" s="5">
        <v>42652.4375</v>
      </c>
      <c r="J7615" s="4">
        <f t="shared" si="554"/>
        <v>2016</v>
      </c>
      <c r="K7615" s="4">
        <f t="shared" si="555"/>
        <v>10</v>
      </c>
      <c r="L7615">
        <v>56776</v>
      </c>
      <c r="M7615" s="4">
        <v>946.26666666666665</v>
      </c>
      <c r="N7615" s="4">
        <v>3785.0666666666666</v>
      </c>
      <c r="O7615">
        <v>1</v>
      </c>
    </row>
    <row r="7616" spans="1:15" ht="15">
      <c r="A7616" t="s">
        <v>29</v>
      </c>
      <c r="B7616" t="s">
        <v>30</v>
      </c>
      <c r="C7616" t="s">
        <v>83</v>
      </c>
      <c r="D7616" t="s">
        <v>6235</v>
      </c>
      <c r="E7616">
        <v>15</v>
      </c>
      <c r="F7616" t="s">
        <v>1970</v>
      </c>
      <c r="G7616"/>
      <c r="H7616" s="5">
        <v>42652.702777777777</v>
      </c>
      <c r="I7616" s="5">
        <v>42652.442002314812</v>
      </c>
      <c r="J7616" s="4">
        <f t="shared" si="554"/>
        <v>2016</v>
      </c>
      <c r="K7616" s="4">
        <f t="shared" si="555"/>
        <v>10</v>
      </c>
      <c r="L7616">
        <v>22531</v>
      </c>
      <c r="M7616" s="4">
        <v>375.51666666666665</v>
      </c>
      <c r="N7616" s="4">
        <v>5632.75</v>
      </c>
      <c r="O7616">
        <v>1</v>
      </c>
    </row>
    <row r="7617" spans="1:15" ht="15">
      <c r="A7617" t="s">
        <v>29</v>
      </c>
      <c r="B7617" t="s">
        <v>87</v>
      </c>
      <c r="C7617" t="s">
        <v>6484</v>
      </c>
      <c r="D7617" t="s">
        <v>12071</v>
      </c>
      <c r="E7617">
        <v>1</v>
      </c>
      <c r="F7617" t="s">
        <v>1970</v>
      </c>
      <c r="G7617"/>
      <c r="H7617" s="5">
        <v>42653.627488425926</v>
      </c>
      <c r="I7617" s="5">
        <v>42652.447916666664</v>
      </c>
      <c r="J7617" s="4">
        <f t="shared" si="554"/>
        <v>2016</v>
      </c>
      <c r="K7617" s="4">
        <f t="shared" si="555"/>
        <v>10</v>
      </c>
      <c r="L7617">
        <v>101915</v>
      </c>
      <c r="M7617" s="4">
        <v>1698.5833333333333</v>
      </c>
      <c r="N7617" s="4">
        <v>1698.5833333333333</v>
      </c>
      <c r="O7617">
        <v>1</v>
      </c>
    </row>
    <row r="7618" spans="1:15" ht="15">
      <c r="A7618" t="s">
        <v>29</v>
      </c>
      <c r="B7618" t="s">
        <v>94</v>
      </c>
      <c r="C7618" t="s">
        <v>4972</v>
      </c>
      <c r="D7618" t="s">
        <v>12072</v>
      </c>
      <c r="E7618">
        <v>1</v>
      </c>
      <c r="F7618" t="s">
        <v>1970</v>
      </c>
      <c r="G7618"/>
      <c r="H7618" s="5">
        <v>42653.097222222219</v>
      </c>
      <c r="I7618" s="5">
        <v>42652.460416666669</v>
      </c>
      <c r="J7618" s="4">
        <f t="shared" si="554"/>
        <v>2016</v>
      </c>
      <c r="K7618" s="4">
        <f t="shared" si="555"/>
        <v>10</v>
      </c>
      <c r="L7618">
        <v>55020</v>
      </c>
      <c r="M7618" s="4">
        <v>917</v>
      </c>
      <c r="N7618" s="4">
        <v>917</v>
      </c>
      <c r="O7618">
        <v>1</v>
      </c>
    </row>
    <row r="7619" spans="1:15" ht="15">
      <c r="A7619" t="s">
        <v>29</v>
      </c>
      <c r="B7619" t="s">
        <v>87</v>
      </c>
      <c r="C7619" t="s">
        <v>6484</v>
      </c>
      <c r="D7619" t="s">
        <v>12073</v>
      </c>
      <c r="E7619">
        <v>1</v>
      </c>
      <c r="F7619" t="s">
        <v>1970</v>
      </c>
      <c r="G7619"/>
      <c r="H7619" s="5">
        <v>42653.351342592592</v>
      </c>
      <c r="I7619" s="5">
        <v>42652.461805555555</v>
      </c>
      <c r="J7619" s="4">
        <f t="shared" si="556" ref="J7619:J7682">YEAR(I7619)</f>
        <v>2016</v>
      </c>
      <c r="K7619" s="4">
        <f t="shared" si="557" ref="K7619:K7682">MONTH(I7619)</f>
        <v>10</v>
      </c>
      <c r="L7619">
        <v>76856</v>
      </c>
      <c r="M7619" s="4">
        <v>1280.9333333333334</v>
      </c>
      <c r="N7619" s="4">
        <v>1280.9333333333334</v>
      </c>
      <c r="O7619">
        <v>1</v>
      </c>
    </row>
    <row r="7620" spans="1:15" ht="15">
      <c r="A7620" t="s">
        <v>29</v>
      </c>
      <c r="B7620" t="s">
        <v>87</v>
      </c>
      <c r="C7620" t="s">
        <v>197</v>
      </c>
      <c r="D7620" t="s">
        <v>12074</v>
      </c>
      <c r="E7620">
        <v>1</v>
      </c>
      <c r="F7620" t="s">
        <v>1970</v>
      </c>
      <c r="G7620"/>
      <c r="H7620" s="5">
        <v>42652.683761574073</v>
      </c>
      <c r="I7620" s="5">
        <v>42652.465277777781</v>
      </c>
      <c r="J7620" s="4">
        <f t="shared" si="556"/>
        <v>2016</v>
      </c>
      <c r="K7620" s="4">
        <f t="shared" si="557"/>
        <v>10</v>
      </c>
      <c r="L7620">
        <v>18877</v>
      </c>
      <c r="M7620" s="4">
        <v>314.61666666666667</v>
      </c>
      <c r="N7620" s="4">
        <v>314.61666666666667</v>
      </c>
      <c r="O7620">
        <v>1</v>
      </c>
    </row>
    <row r="7621" spans="1:15" ht="15">
      <c r="A7621" t="s">
        <v>29</v>
      </c>
      <c r="B7621" t="s">
        <v>87</v>
      </c>
      <c r="C7621" t="s">
        <v>6484</v>
      </c>
      <c r="D7621" t="s">
        <v>12075</v>
      </c>
      <c r="E7621">
        <v>1</v>
      </c>
      <c r="F7621" t="s">
        <v>1970</v>
      </c>
      <c r="G7621"/>
      <c r="H7621" s="5">
        <v>42653.348009259258</v>
      </c>
      <c r="I7621" s="5">
        <v>42652.46875</v>
      </c>
      <c r="J7621" s="4">
        <f t="shared" si="556"/>
        <v>2016</v>
      </c>
      <c r="K7621" s="4">
        <f t="shared" si="557"/>
        <v>10</v>
      </c>
      <c r="L7621">
        <v>75968</v>
      </c>
      <c r="M7621" s="4">
        <v>1266.1333333333334</v>
      </c>
      <c r="N7621" s="4">
        <v>1266.1333333333334</v>
      </c>
      <c r="O7621">
        <v>1</v>
      </c>
    </row>
    <row r="7622" spans="1:15" ht="15">
      <c r="A7622" t="s">
        <v>29</v>
      </c>
      <c r="B7622" t="s">
        <v>94</v>
      </c>
      <c r="C7622" t="s">
        <v>174</v>
      </c>
      <c r="D7622" t="s">
        <v>12076</v>
      </c>
      <c r="E7622">
        <v>1</v>
      </c>
      <c r="F7622" t="s">
        <v>1970</v>
      </c>
      <c r="G7622"/>
      <c r="H7622" s="5">
        <v>42653.224768518521</v>
      </c>
      <c r="I7622" s="5">
        <v>42652.472916666666</v>
      </c>
      <c r="J7622" s="4">
        <f t="shared" si="556"/>
        <v>2016</v>
      </c>
      <c r="K7622" s="4">
        <f t="shared" si="557"/>
        <v>10</v>
      </c>
      <c r="L7622">
        <v>64960</v>
      </c>
      <c r="M7622" s="4">
        <v>1082.6666666666667</v>
      </c>
      <c r="N7622" s="4">
        <v>1082.6666666666667</v>
      </c>
      <c r="O7622">
        <v>1</v>
      </c>
    </row>
    <row r="7623" spans="1:15" ht="15">
      <c r="A7623" t="s">
        <v>29</v>
      </c>
      <c r="B7623" t="s">
        <v>12061</v>
      </c>
      <c r="C7623" t="s">
        <v>12062</v>
      </c>
      <c r="D7623" t="s">
        <v>96</v>
      </c>
      <c r="E7623">
        <v>1</v>
      </c>
      <c r="F7623" t="s">
        <v>1970</v>
      </c>
      <c r="G7623" t="s">
        <v>22</v>
      </c>
      <c r="H7623" s="5">
        <v>42653.381550925929</v>
      </c>
      <c r="I7623" s="5">
        <v>42652.476388888892</v>
      </c>
      <c r="J7623" s="4">
        <f t="shared" si="556"/>
        <v>2016</v>
      </c>
      <c r="K7623" s="4">
        <f t="shared" si="557"/>
        <v>10</v>
      </c>
      <c r="L7623">
        <v>78206</v>
      </c>
      <c r="M7623" s="4">
        <v>1303.4333333333334</v>
      </c>
      <c r="N7623" s="4">
        <v>1303.4333333333334</v>
      </c>
      <c r="O7623">
        <v>1</v>
      </c>
    </row>
    <row r="7624" spans="1:15" ht="15">
      <c r="A7624" t="s">
        <v>29</v>
      </c>
      <c r="B7624" t="s">
        <v>94</v>
      </c>
      <c r="C7624" t="s">
        <v>156</v>
      </c>
      <c r="D7624" t="s">
        <v>12077</v>
      </c>
      <c r="E7624">
        <v>1</v>
      </c>
      <c r="F7624" t="s">
        <v>1970</v>
      </c>
      <c r="G7624"/>
      <c r="H7624" s="5">
        <v>42653.253472222219</v>
      </c>
      <c r="I7624" s="5">
        <v>42652.480555555558</v>
      </c>
      <c r="J7624" s="4">
        <f t="shared" si="556"/>
        <v>2016</v>
      </c>
      <c r="K7624" s="4">
        <f t="shared" si="557"/>
        <v>10</v>
      </c>
      <c r="L7624">
        <v>66780</v>
      </c>
      <c r="M7624" s="4">
        <v>1113</v>
      </c>
      <c r="N7624" s="4">
        <v>1113</v>
      </c>
      <c r="O7624">
        <v>1</v>
      </c>
    </row>
    <row r="7625" spans="1:15" ht="15">
      <c r="A7625" t="s">
        <v>29</v>
      </c>
      <c r="B7625" t="s">
        <v>94</v>
      </c>
      <c r="C7625" t="s">
        <v>174</v>
      </c>
      <c r="D7625" t="s">
        <v>12078</v>
      </c>
      <c r="E7625">
        <v>1</v>
      </c>
      <c r="F7625" t="s">
        <v>1970</v>
      </c>
      <c r="G7625"/>
      <c r="H7625" s="5">
        <v>42653.360763888886</v>
      </c>
      <c r="I7625" s="5">
        <v>42652.495138888888</v>
      </c>
      <c r="J7625" s="4">
        <f t="shared" si="556"/>
        <v>2016</v>
      </c>
      <c r="K7625" s="4">
        <f t="shared" si="557"/>
        <v>10</v>
      </c>
      <c r="L7625">
        <v>74790</v>
      </c>
      <c r="M7625" s="4">
        <v>1246.5</v>
      </c>
      <c r="N7625" s="4">
        <v>1246.5</v>
      </c>
      <c r="O7625">
        <v>1</v>
      </c>
    </row>
    <row r="7626" spans="1:15" ht="15">
      <c r="A7626" t="s">
        <v>29</v>
      </c>
      <c r="B7626" t="s">
        <v>94</v>
      </c>
      <c r="C7626" t="s">
        <v>174</v>
      </c>
      <c r="D7626" t="s">
        <v>10823</v>
      </c>
      <c r="E7626">
        <v>9</v>
      </c>
      <c r="F7626" t="s">
        <v>1970</v>
      </c>
      <c r="G7626" t="s">
        <v>22</v>
      </c>
      <c r="H7626" s="5">
        <v>42653.279224537036</v>
      </c>
      <c r="I7626" s="5">
        <v>42652.502083333333</v>
      </c>
      <c r="J7626" s="4">
        <f t="shared" si="556"/>
        <v>2016</v>
      </c>
      <c r="K7626" s="4">
        <f t="shared" si="557"/>
        <v>10</v>
      </c>
      <c r="L7626">
        <v>67145</v>
      </c>
      <c r="M7626" s="4">
        <v>1119.0833333333333</v>
      </c>
      <c r="N7626" s="4">
        <v>10071.75</v>
      </c>
      <c r="O7626">
        <v>1</v>
      </c>
    </row>
    <row r="7627" spans="1:15" ht="15">
      <c r="A7627" t="s">
        <v>29</v>
      </c>
      <c r="B7627" t="s">
        <v>87</v>
      </c>
      <c r="C7627" t="s">
        <v>6484</v>
      </c>
      <c r="D7627" t="s">
        <v>12079</v>
      </c>
      <c r="E7627">
        <v>1</v>
      </c>
      <c r="F7627" t="s">
        <v>1970</v>
      </c>
      <c r="G7627"/>
      <c r="H7627" s="5">
        <v>42653.34815972222</v>
      </c>
      <c r="I7627" s="5">
        <v>42652.507638888892</v>
      </c>
      <c r="J7627" s="4">
        <f t="shared" si="556"/>
        <v>2016</v>
      </c>
      <c r="K7627" s="4">
        <f t="shared" si="557"/>
        <v>10</v>
      </c>
      <c r="L7627">
        <v>72621</v>
      </c>
      <c r="M7627" s="4">
        <v>1210.3499999999999</v>
      </c>
      <c r="N7627" s="4">
        <v>1210.3499999999999</v>
      </c>
      <c r="O7627">
        <v>1</v>
      </c>
    </row>
    <row r="7628" spans="1:15" ht="15">
      <c r="A7628" t="s">
        <v>29</v>
      </c>
      <c r="B7628" t="s">
        <v>30</v>
      </c>
      <c r="C7628" t="s">
        <v>31</v>
      </c>
      <c r="D7628" t="s">
        <v>12080</v>
      </c>
      <c r="E7628">
        <v>7</v>
      </c>
      <c r="F7628" t="s">
        <v>1970</v>
      </c>
      <c r="G7628" t="s">
        <v>22</v>
      </c>
      <c r="H7628" s="5">
        <v>42652.744201388887</v>
      </c>
      <c r="I7628" s="5">
        <v>42652.518055555556</v>
      </c>
      <c r="J7628" s="4">
        <f t="shared" si="556"/>
        <v>2016</v>
      </c>
      <c r="K7628" s="4">
        <f t="shared" si="557"/>
        <v>10</v>
      </c>
      <c r="L7628">
        <v>19539</v>
      </c>
      <c r="M7628" s="4">
        <v>325.64999999999998</v>
      </c>
      <c r="N7628" s="4">
        <v>2279.5499999999997</v>
      </c>
      <c r="O7628">
        <v>1</v>
      </c>
    </row>
    <row r="7629" spans="1:15" ht="15">
      <c r="A7629" t="s">
        <v>29</v>
      </c>
      <c r="B7629" t="s">
        <v>94</v>
      </c>
      <c r="C7629" t="s">
        <v>95</v>
      </c>
      <c r="D7629" t="s">
        <v>12081</v>
      </c>
      <c r="E7629">
        <v>1</v>
      </c>
      <c r="F7629" t="s">
        <v>1970</v>
      </c>
      <c r="G7629"/>
      <c r="H7629" s="5">
        <v>42653.091666666667</v>
      </c>
      <c r="I7629" s="5">
        <v>42652.531944444447</v>
      </c>
      <c r="J7629" s="4">
        <f t="shared" si="556"/>
        <v>2016</v>
      </c>
      <c r="K7629" s="4">
        <f t="shared" si="557"/>
        <v>10</v>
      </c>
      <c r="L7629">
        <v>48360</v>
      </c>
      <c r="M7629" s="4">
        <v>806</v>
      </c>
      <c r="N7629" s="4">
        <v>806</v>
      </c>
      <c r="O7629">
        <v>1</v>
      </c>
    </row>
    <row r="7630" spans="1:15" ht="15">
      <c r="A7630" t="s">
        <v>29</v>
      </c>
      <c r="B7630" t="s">
        <v>30</v>
      </c>
      <c r="C7630" t="s">
        <v>83</v>
      </c>
      <c r="D7630" t="s">
        <v>12082</v>
      </c>
      <c r="E7630">
        <v>4</v>
      </c>
      <c r="F7630" t="s">
        <v>1970</v>
      </c>
      <c r="G7630"/>
      <c r="H7630" s="5">
        <v>42652.904432870368</v>
      </c>
      <c r="I7630" s="5">
        <v>42652.550694444442</v>
      </c>
      <c r="J7630" s="4">
        <f t="shared" si="556"/>
        <v>2016</v>
      </c>
      <c r="K7630" s="4">
        <f t="shared" si="557"/>
        <v>10</v>
      </c>
      <c r="L7630">
        <v>30563</v>
      </c>
      <c r="M7630" s="4">
        <v>509.38333333333333</v>
      </c>
      <c r="N7630" s="4">
        <v>2037.5333333333333</v>
      </c>
      <c r="O7630">
        <v>1</v>
      </c>
    </row>
    <row r="7631" spans="1:15" ht="15">
      <c r="A7631" t="s">
        <v>29</v>
      </c>
      <c r="B7631" t="s">
        <v>30</v>
      </c>
      <c r="C7631" t="s">
        <v>31</v>
      </c>
      <c r="D7631" t="s">
        <v>11993</v>
      </c>
      <c r="E7631">
        <v>9</v>
      </c>
      <c r="F7631" t="s">
        <v>1970</v>
      </c>
      <c r="G7631" t="s">
        <v>22</v>
      </c>
      <c r="H7631" s="5">
        <v>42652.742928240739</v>
      </c>
      <c r="I7631" s="5">
        <v>42652.552777777775</v>
      </c>
      <c r="J7631" s="4">
        <f t="shared" si="556"/>
        <v>2016</v>
      </c>
      <c r="K7631" s="4">
        <f t="shared" si="557"/>
        <v>10</v>
      </c>
      <c r="L7631">
        <v>16429</v>
      </c>
      <c r="M7631" s="4">
        <v>273.81666666666666</v>
      </c>
      <c r="N7631" s="4">
        <v>2464.3499999999999</v>
      </c>
      <c r="O7631">
        <v>1</v>
      </c>
    </row>
    <row r="7632" spans="1:15" ht="15">
      <c r="A7632" t="s">
        <v>29</v>
      </c>
      <c r="B7632" t="s">
        <v>94</v>
      </c>
      <c r="C7632" t="s">
        <v>4936</v>
      </c>
      <c r="D7632" t="s">
        <v>12083</v>
      </c>
      <c r="E7632">
        <v>1</v>
      </c>
      <c r="F7632" t="s">
        <v>1970</v>
      </c>
      <c r="G7632"/>
      <c r="H7632" s="5">
        <v>42653.34746527778</v>
      </c>
      <c r="I7632" s="5">
        <v>42652.553472222222</v>
      </c>
      <c r="J7632" s="4">
        <f t="shared" si="556"/>
        <v>2016</v>
      </c>
      <c r="K7632" s="4">
        <f t="shared" si="557"/>
        <v>10</v>
      </c>
      <c r="L7632">
        <v>68601</v>
      </c>
      <c r="M7632" s="4">
        <v>1143.3499999999999</v>
      </c>
      <c r="N7632" s="4">
        <v>1143.3499999999999</v>
      </c>
      <c r="O7632">
        <v>1</v>
      </c>
    </row>
    <row r="7633" spans="1:15" ht="15">
      <c r="A7633" t="s">
        <v>29</v>
      </c>
      <c r="B7633" t="s">
        <v>94</v>
      </c>
      <c r="C7633" t="s">
        <v>95</v>
      </c>
      <c r="D7633" t="s">
        <v>12084</v>
      </c>
      <c r="E7633">
        <v>1</v>
      </c>
      <c r="F7633" t="s">
        <v>1970</v>
      </c>
      <c r="G7633"/>
      <c r="H7633" s="5">
        <v>42652.895208333335</v>
      </c>
      <c r="I7633" s="5">
        <v>42652.566666666666</v>
      </c>
      <c r="J7633" s="4">
        <f t="shared" si="556"/>
        <v>2016</v>
      </c>
      <c r="K7633" s="4">
        <f t="shared" si="557"/>
        <v>10</v>
      </c>
      <c r="L7633">
        <v>28386</v>
      </c>
      <c r="M7633" s="4">
        <v>473.10000000000002</v>
      </c>
      <c r="N7633" s="4">
        <v>473.10000000000002</v>
      </c>
      <c r="O7633">
        <v>1</v>
      </c>
    </row>
    <row r="7634" spans="1:15" ht="15">
      <c r="A7634" t="s">
        <v>29</v>
      </c>
      <c r="B7634" t="s">
        <v>94</v>
      </c>
      <c r="C7634" t="s">
        <v>174</v>
      </c>
      <c r="D7634" t="s">
        <v>12085</v>
      </c>
      <c r="E7634">
        <v>1</v>
      </c>
      <c r="F7634" t="s">
        <v>1970</v>
      </c>
      <c r="G7634" t="s">
        <v>22</v>
      </c>
      <c r="H7634" s="5">
        <v>42653.256736111114</v>
      </c>
      <c r="I7634" s="5">
        <v>42652.570833333331</v>
      </c>
      <c r="J7634" s="4">
        <f t="shared" si="556"/>
        <v>2016</v>
      </c>
      <c r="K7634" s="4">
        <f t="shared" si="557"/>
        <v>10</v>
      </c>
      <c r="L7634">
        <v>59262</v>
      </c>
      <c r="M7634" s="4">
        <v>987.70000000000005</v>
      </c>
      <c r="N7634" s="4">
        <v>987.70000000000005</v>
      </c>
      <c r="O7634">
        <v>1</v>
      </c>
    </row>
    <row r="7635" spans="1:15" ht="15">
      <c r="A7635" t="s">
        <v>29</v>
      </c>
      <c r="B7635" t="s">
        <v>30</v>
      </c>
      <c r="C7635" t="s">
        <v>1912</v>
      </c>
      <c r="D7635" t="s">
        <v>12086</v>
      </c>
      <c r="E7635">
        <v>1</v>
      </c>
      <c r="F7635" t="s">
        <v>1970</v>
      </c>
      <c r="G7635"/>
      <c r="H7635" s="5">
        <v>42653.244062500002</v>
      </c>
      <c r="I7635" s="5">
        <v>42652.584722222222</v>
      </c>
      <c r="J7635" s="4">
        <f t="shared" si="556"/>
        <v>2016</v>
      </c>
      <c r="K7635" s="4">
        <f t="shared" si="557"/>
        <v>10</v>
      </c>
      <c r="L7635">
        <v>56967</v>
      </c>
      <c r="M7635" s="4">
        <v>949.45000000000005</v>
      </c>
      <c r="N7635" s="4">
        <v>949.45000000000005</v>
      </c>
      <c r="O7635">
        <v>1</v>
      </c>
    </row>
    <row r="7636" spans="1:15" ht="15">
      <c r="A7636" t="s">
        <v>29</v>
      </c>
      <c r="B7636" t="s">
        <v>87</v>
      </c>
      <c r="C7636" t="s">
        <v>6484</v>
      </c>
      <c r="D7636" t="s">
        <v>12087</v>
      </c>
      <c r="E7636">
        <v>1</v>
      </c>
      <c r="F7636" t="s">
        <v>1970</v>
      </c>
      <c r="G7636"/>
      <c r="H7636" s="5">
        <v>42653.351493055554</v>
      </c>
      <c r="I7636" s="5">
        <v>42652.593055555553</v>
      </c>
      <c r="J7636" s="4">
        <f t="shared" si="556"/>
        <v>2016</v>
      </c>
      <c r="K7636" s="4">
        <f t="shared" si="557"/>
        <v>10</v>
      </c>
      <c r="L7636">
        <v>65529</v>
      </c>
      <c r="M7636" s="4">
        <v>1092.1500000000001</v>
      </c>
      <c r="N7636" s="4">
        <v>1092.1500000000001</v>
      </c>
      <c r="O7636">
        <v>1</v>
      </c>
    </row>
    <row r="7637" spans="1:15" ht="15">
      <c r="A7637" t="s">
        <v>29</v>
      </c>
      <c r="B7637" t="s">
        <v>87</v>
      </c>
      <c r="C7637" t="s">
        <v>6484</v>
      </c>
      <c r="D7637" t="s">
        <v>12088</v>
      </c>
      <c r="E7637">
        <v>1</v>
      </c>
      <c r="F7637" t="s">
        <v>1970</v>
      </c>
      <c r="G7637"/>
      <c r="H7637" s="5">
        <v>42653.351620370369</v>
      </c>
      <c r="I7637" s="5">
        <v>42652.59375</v>
      </c>
      <c r="J7637" s="4">
        <f t="shared" si="556"/>
        <v>2016</v>
      </c>
      <c r="K7637" s="4">
        <f t="shared" si="557"/>
        <v>10</v>
      </c>
      <c r="L7637">
        <v>65480</v>
      </c>
      <c r="M7637" s="4">
        <v>1091.3333333333333</v>
      </c>
      <c r="N7637" s="4">
        <v>1091.3333333333333</v>
      </c>
      <c r="O7637">
        <v>1</v>
      </c>
    </row>
    <row r="7638" spans="1:15" ht="15">
      <c r="A7638" t="s">
        <v>29</v>
      </c>
      <c r="B7638" t="s">
        <v>18</v>
      </c>
      <c r="C7638" t="s">
        <v>25</v>
      </c>
      <c r="D7638" t="s">
        <v>12089</v>
      </c>
      <c r="E7638">
        <v>1</v>
      </c>
      <c r="F7638" t="s">
        <v>1970</v>
      </c>
      <c r="G7638"/>
      <c r="H7638" s="5">
        <v>42652.653020833335</v>
      </c>
      <c r="I7638" s="5">
        <v>42652.597222222219</v>
      </c>
      <c r="J7638" s="4">
        <f t="shared" si="556"/>
        <v>2016</v>
      </c>
      <c r="K7638" s="4">
        <f t="shared" si="557"/>
        <v>10</v>
      </c>
      <c r="L7638">
        <v>4821</v>
      </c>
      <c r="M7638" s="4">
        <v>80.349999999999994</v>
      </c>
      <c r="N7638" s="4">
        <v>80.349999999999994</v>
      </c>
      <c r="O7638">
        <v>1</v>
      </c>
    </row>
    <row r="7639" spans="1:15" ht="15">
      <c r="A7639" t="s">
        <v>29</v>
      </c>
      <c r="B7639" t="s">
        <v>87</v>
      </c>
      <c r="C7639" t="s">
        <v>6484</v>
      </c>
      <c r="D7639" t="s">
        <v>12090</v>
      </c>
      <c r="E7639">
        <v>1</v>
      </c>
      <c r="F7639" t="s">
        <v>1970</v>
      </c>
      <c r="G7639"/>
      <c r="H7639" s="5">
        <v>42653.627569444441</v>
      </c>
      <c r="I7639" s="5">
        <v>42652.600694444445</v>
      </c>
      <c r="J7639" s="4">
        <f t="shared" si="556"/>
        <v>2016</v>
      </c>
      <c r="K7639" s="4">
        <f t="shared" si="557"/>
        <v>10</v>
      </c>
      <c r="L7639">
        <v>88722</v>
      </c>
      <c r="M7639" s="4">
        <v>1478.7</v>
      </c>
      <c r="N7639" s="4">
        <v>1478.7</v>
      </c>
      <c r="O7639">
        <v>1</v>
      </c>
    </row>
    <row r="7640" spans="1:15" ht="15">
      <c r="A7640" t="s">
        <v>29</v>
      </c>
      <c r="B7640" t="s">
        <v>94</v>
      </c>
      <c r="C7640" t="s">
        <v>4972</v>
      </c>
      <c r="D7640" t="s">
        <v>12091</v>
      </c>
      <c r="E7640">
        <v>1</v>
      </c>
      <c r="F7640" t="s">
        <v>1970</v>
      </c>
      <c r="G7640"/>
      <c r="H7640" s="5">
        <v>42653.386458333334</v>
      </c>
      <c r="I7640" s="5">
        <v>42652.602083333331</v>
      </c>
      <c r="J7640" s="4">
        <f t="shared" si="556"/>
        <v>2016</v>
      </c>
      <c r="K7640" s="4">
        <f t="shared" si="557"/>
        <v>10</v>
      </c>
      <c r="L7640">
        <v>67770</v>
      </c>
      <c r="M7640" s="4">
        <v>1129.5</v>
      </c>
      <c r="N7640" s="4">
        <v>1129.5</v>
      </c>
      <c r="O7640">
        <v>1</v>
      </c>
    </row>
    <row r="7641" spans="1:15" ht="15">
      <c r="A7641" t="s">
        <v>29</v>
      </c>
      <c r="B7641" t="s">
        <v>94</v>
      </c>
      <c r="C7641" t="s">
        <v>4972</v>
      </c>
      <c r="D7641" t="s">
        <v>11491</v>
      </c>
      <c r="E7641">
        <v>1</v>
      </c>
      <c r="F7641" t="s">
        <v>1970</v>
      </c>
      <c r="G7641"/>
      <c r="H7641" s="5">
        <v>42653.348194444443</v>
      </c>
      <c r="I7641" s="5">
        <v>42652.607638888891</v>
      </c>
      <c r="J7641" s="4">
        <f t="shared" si="556"/>
        <v>2016</v>
      </c>
      <c r="K7641" s="4">
        <f t="shared" si="557"/>
        <v>10</v>
      </c>
      <c r="L7641">
        <v>63984</v>
      </c>
      <c r="M7641" s="4">
        <v>1066.4000000000001</v>
      </c>
      <c r="N7641" s="4">
        <v>1066.4000000000001</v>
      </c>
      <c r="O7641">
        <v>1</v>
      </c>
    </row>
    <row r="7642" spans="1:15" ht="15">
      <c r="A7642" t="s">
        <v>29</v>
      </c>
      <c r="B7642" t="s">
        <v>94</v>
      </c>
      <c r="C7642" t="s">
        <v>4936</v>
      </c>
      <c r="D7642" t="s">
        <v>12092</v>
      </c>
      <c r="E7642">
        <v>1</v>
      </c>
      <c r="F7642" t="s">
        <v>1970</v>
      </c>
      <c r="G7642"/>
      <c r="H7642" s="5">
        <v>42653.352002314816</v>
      </c>
      <c r="I7642" s="5">
        <v>42652.615277777775</v>
      </c>
      <c r="J7642" s="4">
        <f t="shared" si="556"/>
        <v>2016</v>
      </c>
      <c r="K7642" s="4">
        <f t="shared" si="557"/>
        <v>10</v>
      </c>
      <c r="L7642">
        <v>63653</v>
      </c>
      <c r="M7642" s="4">
        <v>1060.8833333333334</v>
      </c>
      <c r="N7642" s="4">
        <v>1060.8833333333334</v>
      </c>
      <c r="O7642">
        <v>1</v>
      </c>
    </row>
    <row r="7643" spans="1:15" ht="15">
      <c r="A7643" t="s">
        <v>29</v>
      </c>
      <c r="B7643" t="s">
        <v>94</v>
      </c>
      <c r="C7643" t="s">
        <v>4936</v>
      </c>
      <c r="D7643" t="s">
        <v>3803</v>
      </c>
      <c r="E7643">
        <v>1</v>
      </c>
      <c r="F7643" t="s">
        <v>1970</v>
      </c>
      <c r="G7643"/>
      <c r="H7643" s="5">
        <v>42652.778333333335</v>
      </c>
      <c r="I7643" s="5">
        <v>42652.620138888888</v>
      </c>
      <c r="J7643" s="4">
        <f t="shared" si="556"/>
        <v>2016</v>
      </c>
      <c r="K7643" s="4">
        <f t="shared" si="557"/>
        <v>10</v>
      </c>
      <c r="L7643">
        <v>13668</v>
      </c>
      <c r="M7643" s="4">
        <v>227.80000000000001</v>
      </c>
      <c r="N7643" s="4">
        <v>227.80000000000001</v>
      </c>
      <c r="O7643">
        <v>1</v>
      </c>
    </row>
    <row r="7644" spans="1:15" ht="15">
      <c r="A7644" t="s">
        <v>29</v>
      </c>
      <c r="B7644" t="s">
        <v>30</v>
      </c>
      <c r="C7644" t="s">
        <v>83</v>
      </c>
      <c r="D7644" t="s">
        <v>11836</v>
      </c>
      <c r="E7644">
        <v>22</v>
      </c>
      <c r="F7644" t="s">
        <v>1970</v>
      </c>
      <c r="G7644"/>
      <c r="H7644" s="5">
        <v>42653.334467592591</v>
      </c>
      <c r="I7644" s="5">
        <v>42652.626388888886</v>
      </c>
      <c r="J7644" s="4">
        <f t="shared" si="556"/>
        <v>2016</v>
      </c>
      <c r="K7644" s="4">
        <f t="shared" si="557"/>
        <v>10</v>
      </c>
      <c r="L7644">
        <v>61178</v>
      </c>
      <c r="M7644" s="4">
        <v>1019.6333333333333</v>
      </c>
      <c r="N7644" s="4">
        <v>22431.933333333334</v>
      </c>
      <c r="O7644">
        <v>1</v>
      </c>
    </row>
    <row r="7645" spans="1:15" ht="15">
      <c r="A7645" t="s">
        <v>29</v>
      </c>
      <c r="B7645" t="s">
        <v>87</v>
      </c>
      <c r="C7645" t="s">
        <v>6484</v>
      </c>
      <c r="D7645" t="s">
        <v>12093</v>
      </c>
      <c r="E7645">
        <v>1</v>
      </c>
      <c r="F7645" t="s">
        <v>1970</v>
      </c>
      <c r="G7645"/>
      <c r="H7645" s="5">
        <v>42653.349849537037</v>
      </c>
      <c r="I7645" s="5">
        <v>42652.631249999999</v>
      </c>
      <c r="J7645" s="4">
        <f t="shared" si="556"/>
        <v>2016</v>
      </c>
      <c r="K7645" s="4">
        <f t="shared" si="557"/>
        <v>10</v>
      </c>
      <c r="L7645">
        <v>62087</v>
      </c>
      <c r="M7645" s="4">
        <v>1034.7833333333333</v>
      </c>
      <c r="N7645" s="4">
        <v>1034.7833333333333</v>
      </c>
      <c r="O7645">
        <v>1</v>
      </c>
    </row>
    <row r="7646" spans="1:15" ht="15">
      <c r="A7646" t="s">
        <v>29</v>
      </c>
      <c r="B7646" t="s">
        <v>87</v>
      </c>
      <c r="C7646" t="s">
        <v>6484</v>
      </c>
      <c r="D7646" t="s">
        <v>12094</v>
      </c>
      <c r="E7646">
        <v>1</v>
      </c>
      <c r="F7646" t="s">
        <v>1970</v>
      </c>
      <c r="G7646"/>
      <c r="H7646" s="5">
        <v>42653.351782407408</v>
      </c>
      <c r="I7646" s="5">
        <v>42652.636805555558</v>
      </c>
      <c r="J7646" s="4">
        <f t="shared" si="556"/>
        <v>2016</v>
      </c>
      <c r="K7646" s="4">
        <f t="shared" si="557"/>
        <v>10</v>
      </c>
      <c r="L7646">
        <v>61774</v>
      </c>
      <c r="M7646" s="4">
        <v>1029.5666666666666</v>
      </c>
      <c r="N7646" s="4">
        <v>1029.5666666666666</v>
      </c>
      <c r="O7646">
        <v>1</v>
      </c>
    </row>
    <row r="7647" spans="1:15" ht="15">
      <c r="A7647" t="s">
        <v>29</v>
      </c>
      <c r="B7647" t="s">
        <v>87</v>
      </c>
      <c r="C7647" t="s">
        <v>6484</v>
      </c>
      <c r="D7647" t="s">
        <v>12095</v>
      </c>
      <c r="E7647">
        <v>1</v>
      </c>
      <c r="F7647" t="s">
        <v>1970</v>
      </c>
      <c r="G7647"/>
      <c r="H7647" s="5">
        <v>42653.627650462964</v>
      </c>
      <c r="I7647" s="5">
        <v>42652.637499999997</v>
      </c>
      <c r="J7647" s="4">
        <f t="shared" si="556"/>
        <v>2016</v>
      </c>
      <c r="K7647" s="4">
        <f t="shared" si="557"/>
        <v>10</v>
      </c>
      <c r="L7647">
        <v>85549</v>
      </c>
      <c r="M7647" s="4">
        <v>1425.8166666666666</v>
      </c>
      <c r="N7647" s="4">
        <v>1425.8166666666666</v>
      </c>
      <c r="O7647">
        <v>1</v>
      </c>
    </row>
    <row r="7648" spans="1:15" ht="15">
      <c r="A7648" t="s">
        <v>29</v>
      </c>
      <c r="B7648" t="s">
        <v>94</v>
      </c>
      <c r="C7648" t="s">
        <v>95</v>
      </c>
      <c r="D7648" t="s">
        <v>12096</v>
      </c>
      <c r="E7648">
        <v>1</v>
      </c>
      <c r="F7648" t="s">
        <v>1970</v>
      </c>
      <c r="G7648"/>
      <c r="H7648" s="5">
        <v>42653.46025462963</v>
      </c>
      <c r="I7648" s="5">
        <v>42652.640972222223</v>
      </c>
      <c r="J7648" s="4">
        <f t="shared" si="556"/>
        <v>2016</v>
      </c>
      <c r="K7648" s="4">
        <f t="shared" si="557"/>
        <v>10</v>
      </c>
      <c r="L7648">
        <v>70786</v>
      </c>
      <c r="M7648" s="4">
        <v>1179.7666666666667</v>
      </c>
      <c r="N7648" s="4">
        <v>1179.7666666666667</v>
      </c>
      <c r="O7648">
        <v>1</v>
      </c>
    </row>
    <row r="7649" spans="1:15" ht="15">
      <c r="A7649" t="s">
        <v>29</v>
      </c>
      <c r="B7649" t="s">
        <v>94</v>
      </c>
      <c r="C7649" t="s">
        <v>95</v>
      </c>
      <c r="D7649" t="s">
        <v>12097</v>
      </c>
      <c r="E7649">
        <v>3</v>
      </c>
      <c r="F7649" t="s">
        <v>1970</v>
      </c>
      <c r="G7649"/>
      <c r="H7649" s="5">
        <v>42653.459918981483</v>
      </c>
      <c r="I7649" s="5">
        <v>42652.640972222223</v>
      </c>
      <c r="J7649" s="4">
        <f t="shared" si="556"/>
        <v>2016</v>
      </c>
      <c r="K7649" s="4">
        <f t="shared" si="557"/>
        <v>10</v>
      </c>
      <c r="L7649">
        <v>70757</v>
      </c>
      <c r="M7649" s="4">
        <v>1179.2833333333333</v>
      </c>
      <c r="N7649" s="4">
        <v>3537.8499999999999</v>
      </c>
      <c r="O7649">
        <v>1</v>
      </c>
    </row>
    <row r="7650" spans="1:15" ht="15">
      <c r="A7650" t="s">
        <v>29</v>
      </c>
      <c r="B7650" t="s">
        <v>87</v>
      </c>
      <c r="C7650" t="s">
        <v>6484</v>
      </c>
      <c r="D7650" t="s">
        <v>12098</v>
      </c>
      <c r="E7650">
        <v>1</v>
      </c>
      <c r="F7650" t="s">
        <v>1970</v>
      </c>
      <c r="G7650"/>
      <c r="H7650" s="5">
        <v>42653.348460648151</v>
      </c>
      <c r="I7650" s="5">
        <v>42652.643055555556</v>
      </c>
      <c r="J7650" s="4">
        <f t="shared" si="556"/>
        <v>2016</v>
      </c>
      <c r="K7650" s="4">
        <f t="shared" si="557"/>
        <v>10</v>
      </c>
      <c r="L7650">
        <v>60947</v>
      </c>
      <c r="M7650" s="4">
        <v>1015.7833333333333</v>
      </c>
      <c r="N7650" s="4">
        <v>1015.7833333333333</v>
      </c>
      <c r="O7650">
        <v>1</v>
      </c>
    </row>
    <row r="7651" spans="1:15" ht="15">
      <c r="A7651" t="s">
        <v>29</v>
      </c>
      <c r="B7651" t="s">
        <v>94</v>
      </c>
      <c r="C7651" t="s">
        <v>95</v>
      </c>
      <c r="D7651" t="s">
        <v>12099</v>
      </c>
      <c r="E7651">
        <v>1</v>
      </c>
      <c r="F7651" t="s">
        <v>1970</v>
      </c>
      <c r="G7651"/>
      <c r="H7651" s="5">
        <v>42653.100694444445</v>
      </c>
      <c r="I7651" s="5">
        <v>42652.645833333336</v>
      </c>
      <c r="J7651" s="4">
        <f t="shared" si="556"/>
        <v>2016</v>
      </c>
      <c r="K7651" s="4">
        <f t="shared" si="557"/>
        <v>10</v>
      </c>
      <c r="L7651">
        <v>39300</v>
      </c>
      <c r="M7651" s="4">
        <v>655</v>
      </c>
      <c r="N7651" s="4">
        <v>655</v>
      </c>
      <c r="O7651">
        <v>1</v>
      </c>
    </row>
    <row r="7652" spans="1:15" ht="15">
      <c r="A7652" t="s">
        <v>29</v>
      </c>
      <c r="B7652" t="s">
        <v>12061</v>
      </c>
      <c r="C7652" t="s">
        <v>12062</v>
      </c>
      <c r="D7652" t="s">
        <v>96</v>
      </c>
      <c r="E7652">
        <v>1</v>
      </c>
      <c r="F7652" t="s">
        <v>1970</v>
      </c>
      <c r="G7652"/>
      <c r="H7652" s="5">
        <v>42653.367222222223</v>
      </c>
      <c r="I7652" s="5">
        <v>42652.658333333333</v>
      </c>
      <c r="J7652" s="4">
        <f t="shared" si="556"/>
        <v>2016</v>
      </c>
      <c r="K7652" s="4">
        <f t="shared" si="557"/>
        <v>10</v>
      </c>
      <c r="L7652">
        <v>61248</v>
      </c>
      <c r="M7652" s="4">
        <v>1020.8</v>
      </c>
      <c r="N7652" s="4">
        <v>1020.8</v>
      </c>
      <c r="O7652">
        <v>1</v>
      </c>
    </row>
    <row r="7653" spans="1:15" ht="15">
      <c r="A7653" t="s">
        <v>29</v>
      </c>
      <c r="B7653" t="s">
        <v>87</v>
      </c>
      <c r="C7653" t="s">
        <v>6484</v>
      </c>
      <c r="D7653" t="s">
        <v>12100</v>
      </c>
      <c r="E7653">
        <v>1</v>
      </c>
      <c r="F7653" t="s">
        <v>1970</v>
      </c>
      <c r="G7653"/>
      <c r="H7653" s="5">
        <v>42653.62771990741</v>
      </c>
      <c r="I7653" s="5">
        <v>42652.683333333334</v>
      </c>
      <c r="J7653" s="4">
        <f t="shared" si="556"/>
        <v>2016</v>
      </c>
      <c r="K7653" s="4">
        <f t="shared" si="557"/>
        <v>10</v>
      </c>
      <c r="L7653">
        <v>81595</v>
      </c>
      <c r="M7653" s="4">
        <v>1359.9166666666667</v>
      </c>
      <c r="N7653" s="4">
        <v>1359.9166666666667</v>
      </c>
      <c r="O7653">
        <v>1</v>
      </c>
    </row>
    <row r="7654" spans="1:15" ht="15">
      <c r="A7654" t="s">
        <v>29</v>
      </c>
      <c r="B7654" t="s">
        <v>94</v>
      </c>
      <c r="C7654" t="s">
        <v>174</v>
      </c>
      <c r="D7654" t="s">
        <v>12101</v>
      </c>
      <c r="E7654">
        <v>1</v>
      </c>
      <c r="F7654" t="s">
        <v>1970</v>
      </c>
      <c r="G7654"/>
      <c r="H7654" s="5">
        <v>42653.379988425928</v>
      </c>
      <c r="I7654" s="5">
        <v>42652.718055555553</v>
      </c>
      <c r="J7654" s="4">
        <f t="shared" si="556"/>
        <v>2016</v>
      </c>
      <c r="K7654" s="4">
        <f t="shared" si="557"/>
        <v>10</v>
      </c>
      <c r="L7654">
        <v>57191</v>
      </c>
      <c r="M7654" s="4">
        <v>953.18333333333328</v>
      </c>
      <c r="N7654" s="4">
        <v>953.18333333333328</v>
      </c>
      <c r="O7654">
        <v>1</v>
      </c>
    </row>
    <row r="7655" spans="1:15" ht="15">
      <c r="A7655" t="s">
        <v>29</v>
      </c>
      <c r="B7655" t="s">
        <v>94</v>
      </c>
      <c r="C7655" t="s">
        <v>174</v>
      </c>
      <c r="D7655" t="s">
        <v>12102</v>
      </c>
      <c r="E7655">
        <v>1</v>
      </c>
      <c r="F7655" t="s">
        <v>1970</v>
      </c>
      <c r="G7655"/>
      <c r="H7655" s="5">
        <v>42653.193749999999</v>
      </c>
      <c r="I7655" s="5">
        <v>42652.743055555555</v>
      </c>
      <c r="J7655" s="4">
        <f t="shared" si="556"/>
        <v>2016</v>
      </c>
      <c r="K7655" s="4">
        <f t="shared" si="557"/>
        <v>10</v>
      </c>
      <c r="L7655">
        <v>38940</v>
      </c>
      <c r="M7655" s="4">
        <v>649</v>
      </c>
      <c r="N7655" s="4">
        <v>649</v>
      </c>
      <c r="O7655">
        <v>1</v>
      </c>
    </row>
    <row r="7656" spans="1:15" ht="15">
      <c r="A7656" t="s">
        <v>29</v>
      </c>
      <c r="B7656" t="s">
        <v>94</v>
      </c>
      <c r="C7656" t="s">
        <v>95</v>
      </c>
      <c r="D7656" t="s">
        <v>12103</v>
      </c>
      <c r="E7656">
        <v>1</v>
      </c>
      <c r="F7656" t="s">
        <v>1970</v>
      </c>
      <c r="G7656"/>
      <c r="H7656" s="5">
        <v>42653.178472222222</v>
      </c>
      <c r="I7656" s="5">
        <v>42652.743055555555</v>
      </c>
      <c r="J7656" s="4">
        <f t="shared" si="556"/>
        <v>2016</v>
      </c>
      <c r="K7656" s="4">
        <f t="shared" si="557"/>
        <v>10</v>
      </c>
      <c r="L7656">
        <v>37620</v>
      </c>
      <c r="M7656" s="4">
        <v>627</v>
      </c>
      <c r="N7656" s="4">
        <v>627</v>
      </c>
      <c r="O7656">
        <v>1</v>
      </c>
    </row>
    <row r="7657" spans="1:15" ht="15">
      <c r="A7657" t="s">
        <v>29</v>
      </c>
      <c r="B7657" t="s">
        <v>30</v>
      </c>
      <c r="C7657" t="s">
        <v>83</v>
      </c>
      <c r="D7657" t="s">
        <v>12104</v>
      </c>
      <c r="E7657">
        <v>1</v>
      </c>
      <c r="F7657" t="s">
        <v>1970</v>
      </c>
      <c r="G7657"/>
      <c r="H7657" s="5">
        <v>42652.905046296299</v>
      </c>
      <c r="I7657" s="5">
        <v>42652.769444444442</v>
      </c>
      <c r="J7657" s="4">
        <f t="shared" si="556"/>
        <v>2016</v>
      </c>
      <c r="K7657" s="4">
        <f t="shared" si="557"/>
        <v>10</v>
      </c>
      <c r="L7657">
        <v>11716</v>
      </c>
      <c r="M7657" s="4">
        <v>195.26666666666668</v>
      </c>
      <c r="N7657" s="4">
        <v>195.26666666666668</v>
      </c>
      <c r="O7657">
        <v>1</v>
      </c>
    </row>
    <row r="7658" spans="1:15" ht="15">
      <c r="A7658" t="s">
        <v>29</v>
      </c>
      <c r="B7658" t="s">
        <v>94</v>
      </c>
      <c r="C7658" t="s">
        <v>4972</v>
      </c>
      <c r="D7658" t="s">
        <v>12105</v>
      </c>
      <c r="E7658">
        <v>1</v>
      </c>
      <c r="F7658" t="s">
        <v>1970</v>
      </c>
      <c r="G7658" t="s">
        <v>97</v>
      </c>
      <c r="H7658" s="5">
        <v>42653.417870370373</v>
      </c>
      <c r="I7658" s="5">
        <v>42652.792361111111</v>
      </c>
      <c r="J7658" s="4">
        <f t="shared" si="556"/>
        <v>2016</v>
      </c>
      <c r="K7658" s="4">
        <f t="shared" si="557"/>
        <v>10</v>
      </c>
      <c r="L7658">
        <v>54044</v>
      </c>
      <c r="M7658" s="4">
        <v>900.73333333333335</v>
      </c>
      <c r="N7658" s="4">
        <v>900.73333333333335</v>
      </c>
      <c r="O7658">
        <v>1</v>
      </c>
    </row>
    <row r="7659" spans="1:15" ht="15">
      <c r="A7659" t="s">
        <v>29</v>
      </c>
      <c r="B7659" t="s">
        <v>87</v>
      </c>
      <c r="C7659" t="s">
        <v>103</v>
      </c>
      <c r="D7659" t="s">
        <v>547</v>
      </c>
      <c r="E7659">
        <v>1</v>
      </c>
      <c r="F7659" t="s">
        <v>1970</v>
      </c>
      <c r="G7659"/>
      <c r="H7659" s="5">
        <v>42653.064583333333</v>
      </c>
      <c r="I7659" s="5">
        <v>42652.797222222223</v>
      </c>
      <c r="J7659" s="4">
        <f t="shared" si="556"/>
        <v>2016</v>
      </c>
      <c r="K7659" s="4">
        <f t="shared" si="557"/>
        <v>10</v>
      </c>
      <c r="L7659">
        <v>23100</v>
      </c>
      <c r="M7659" s="4">
        <v>385</v>
      </c>
      <c r="N7659" s="4">
        <v>385</v>
      </c>
      <c r="O7659">
        <v>1</v>
      </c>
    </row>
    <row r="7660" spans="1:15" ht="15">
      <c r="A7660" t="s">
        <v>29</v>
      </c>
      <c r="B7660" t="s">
        <v>94</v>
      </c>
      <c r="C7660" t="s">
        <v>95</v>
      </c>
      <c r="D7660" t="s">
        <v>12106</v>
      </c>
      <c r="E7660">
        <v>1</v>
      </c>
      <c r="F7660" t="s">
        <v>1970</v>
      </c>
      <c r="G7660"/>
      <c r="H7660" s="5">
        <v>42653.40148148148</v>
      </c>
      <c r="I7660" s="5">
        <v>42652.816666666666</v>
      </c>
      <c r="J7660" s="4">
        <f t="shared" si="556"/>
        <v>2016</v>
      </c>
      <c r="K7660" s="4">
        <f t="shared" si="557"/>
        <v>10</v>
      </c>
      <c r="L7660">
        <v>50528</v>
      </c>
      <c r="M7660" s="4">
        <v>842.13333333333333</v>
      </c>
      <c r="N7660" s="4">
        <v>842.13333333333333</v>
      </c>
      <c r="O7660">
        <v>1</v>
      </c>
    </row>
    <row r="7661" spans="1:15" ht="15">
      <c r="A7661" t="s">
        <v>29</v>
      </c>
      <c r="B7661" t="s">
        <v>30</v>
      </c>
      <c r="C7661" t="s">
        <v>83</v>
      </c>
      <c r="D7661" t="s">
        <v>12107</v>
      </c>
      <c r="E7661">
        <v>1</v>
      </c>
      <c r="F7661" t="s">
        <v>1970</v>
      </c>
      <c r="G7661"/>
      <c r="H7661" s="5">
        <v>42652.90488425926</v>
      </c>
      <c r="I7661" s="5">
        <v>42652.82708333333</v>
      </c>
      <c r="J7661" s="4">
        <f t="shared" si="556"/>
        <v>2016</v>
      </c>
      <c r="K7661" s="4">
        <f t="shared" si="557"/>
        <v>10</v>
      </c>
      <c r="L7661">
        <v>6722</v>
      </c>
      <c r="M7661" s="4">
        <v>112.03333333333333</v>
      </c>
      <c r="N7661" s="4">
        <v>112.03333333333333</v>
      </c>
      <c r="O7661">
        <v>1</v>
      </c>
    </row>
    <row r="7662" spans="1:15" ht="15">
      <c r="A7662" t="s">
        <v>29</v>
      </c>
      <c r="B7662" t="s">
        <v>30</v>
      </c>
      <c r="C7662" t="s">
        <v>83</v>
      </c>
      <c r="D7662" t="s">
        <v>12108</v>
      </c>
      <c r="E7662">
        <v>1</v>
      </c>
      <c r="F7662" t="s">
        <v>1970</v>
      </c>
      <c r="G7662" t="s">
        <v>22</v>
      </c>
      <c r="H7662" s="5">
        <v>42653.402083333334</v>
      </c>
      <c r="I7662" s="5">
        <v>42652.831250000003</v>
      </c>
      <c r="J7662" s="4">
        <f t="shared" si="556"/>
        <v>2016</v>
      </c>
      <c r="K7662" s="4">
        <f t="shared" si="557"/>
        <v>10</v>
      </c>
      <c r="L7662">
        <v>49320</v>
      </c>
      <c r="M7662" s="4">
        <v>822</v>
      </c>
      <c r="N7662" s="4">
        <v>822</v>
      </c>
      <c r="O7662">
        <v>1</v>
      </c>
    </row>
    <row r="7663" spans="1:15" ht="15">
      <c r="A7663" t="s">
        <v>29</v>
      </c>
      <c r="B7663" t="s">
        <v>94</v>
      </c>
      <c r="C7663" t="s">
        <v>4972</v>
      </c>
      <c r="D7663" t="s">
        <v>12109</v>
      </c>
      <c r="E7663">
        <v>0</v>
      </c>
      <c r="F7663" t="s">
        <v>1970</v>
      </c>
      <c r="G7663"/>
      <c r="H7663" s="5">
        <v>42653.432708333334</v>
      </c>
      <c r="I7663" s="5">
        <v>42652.864583333336</v>
      </c>
      <c r="J7663" s="4">
        <f t="shared" si="556"/>
        <v>2016</v>
      </c>
      <c r="K7663" s="4">
        <f t="shared" si="557"/>
        <v>10</v>
      </c>
      <c r="L7663">
        <v>49086</v>
      </c>
      <c r="M7663" s="4">
        <v>818.10000000000002</v>
      </c>
      <c r="N7663" s="4">
        <v>0</v>
      </c>
      <c r="O7663">
        <v>1</v>
      </c>
    </row>
    <row r="7664" spans="1:15" ht="15">
      <c r="A7664" t="s">
        <v>29</v>
      </c>
      <c r="B7664" t="s">
        <v>94</v>
      </c>
      <c r="C7664" t="s">
        <v>95</v>
      </c>
      <c r="D7664" t="s">
        <v>12110</v>
      </c>
      <c r="E7664">
        <v>1</v>
      </c>
      <c r="F7664" t="s">
        <v>1970</v>
      </c>
      <c r="G7664"/>
      <c r="H7664" s="5">
        <v>42653.483368055553</v>
      </c>
      <c r="I7664" s="5">
        <v>42652.918749999997</v>
      </c>
      <c r="J7664" s="4">
        <f t="shared" si="556"/>
        <v>2016</v>
      </c>
      <c r="K7664" s="4">
        <f t="shared" si="557"/>
        <v>10</v>
      </c>
      <c r="L7664">
        <v>48783</v>
      </c>
      <c r="M7664" s="4">
        <v>813.04999999999995</v>
      </c>
      <c r="N7664" s="4">
        <v>813.04999999999995</v>
      </c>
      <c r="O7664">
        <v>1</v>
      </c>
    </row>
    <row r="7665" spans="1:15" ht="15">
      <c r="A7665" t="s">
        <v>29</v>
      </c>
      <c r="B7665" t="s">
        <v>94</v>
      </c>
      <c r="C7665" t="s">
        <v>4936</v>
      </c>
      <c r="D7665" t="s">
        <v>12111</v>
      </c>
      <c r="E7665">
        <v>1</v>
      </c>
      <c r="F7665" t="s">
        <v>1970</v>
      </c>
      <c r="G7665"/>
      <c r="H7665" s="5">
        <v>42653.405324074076</v>
      </c>
      <c r="I7665" s="5">
        <v>42652.924305555556</v>
      </c>
      <c r="J7665" s="4">
        <f t="shared" si="556"/>
        <v>2016</v>
      </c>
      <c r="K7665" s="4">
        <f t="shared" si="557"/>
        <v>10</v>
      </c>
      <c r="L7665">
        <v>41560</v>
      </c>
      <c r="M7665" s="4">
        <v>692.66666666666663</v>
      </c>
      <c r="N7665" s="4">
        <v>692.66666666666663</v>
      </c>
      <c r="O7665">
        <v>1</v>
      </c>
    </row>
    <row r="7666" spans="1:15" ht="15">
      <c r="A7666" t="s">
        <v>29</v>
      </c>
      <c r="B7666" t="s">
        <v>87</v>
      </c>
      <c r="C7666" t="s">
        <v>197</v>
      </c>
      <c r="D7666" t="s">
        <v>12112</v>
      </c>
      <c r="E7666">
        <v>1</v>
      </c>
      <c r="F7666" t="s">
        <v>1970</v>
      </c>
      <c r="G7666"/>
      <c r="H7666" s="5">
        <v>42653.188888888886</v>
      </c>
      <c r="I7666" s="5">
        <v>42653.188888888886</v>
      </c>
      <c r="J7666" s="4">
        <f t="shared" si="556"/>
        <v>2016</v>
      </c>
      <c r="K7666" s="4">
        <f t="shared" si="557"/>
        <v>10</v>
      </c>
      <c r="L7666">
        <v>0</v>
      </c>
      <c r="M7666" s="4">
        <v>0</v>
      </c>
      <c r="N7666" s="4">
        <v>0</v>
      </c>
      <c r="O7666">
        <v>1</v>
      </c>
    </row>
    <row r="7667" spans="1:15" ht="15">
      <c r="A7667" t="s">
        <v>29</v>
      </c>
      <c r="B7667" t="s">
        <v>87</v>
      </c>
      <c r="C7667" t="s">
        <v>103</v>
      </c>
      <c r="D7667" t="s">
        <v>12113</v>
      </c>
      <c r="E7667">
        <v>1</v>
      </c>
      <c r="F7667" t="s">
        <v>1970</v>
      </c>
      <c r="G7667"/>
      <c r="H7667" s="5">
        <v>42653.449675925927</v>
      </c>
      <c r="I7667" s="5">
        <v>42653.220138888886</v>
      </c>
      <c r="J7667" s="4">
        <f t="shared" si="556"/>
        <v>2016</v>
      </c>
      <c r="K7667" s="4">
        <f t="shared" si="557"/>
        <v>10</v>
      </c>
      <c r="L7667">
        <v>19832</v>
      </c>
      <c r="M7667" s="4">
        <v>330.53333333333336</v>
      </c>
      <c r="N7667" s="4">
        <v>330.53333333333336</v>
      </c>
      <c r="O7667">
        <v>1</v>
      </c>
    </row>
    <row r="7668" spans="1:15" ht="15">
      <c r="A7668" t="s">
        <v>29</v>
      </c>
      <c r="B7668" t="s">
        <v>87</v>
      </c>
      <c r="C7668" t="s">
        <v>103</v>
      </c>
      <c r="D7668" t="s">
        <v>12114</v>
      </c>
      <c r="E7668">
        <v>1</v>
      </c>
      <c r="F7668" t="s">
        <v>1970</v>
      </c>
      <c r="G7668"/>
      <c r="H7668" s="5">
        <v>42653.42454861111</v>
      </c>
      <c r="I7668" s="5">
        <v>42653.298611111109</v>
      </c>
      <c r="J7668" s="4">
        <f t="shared" si="556"/>
        <v>2016</v>
      </c>
      <c r="K7668" s="4">
        <f t="shared" si="557"/>
        <v>10</v>
      </c>
      <c r="L7668">
        <v>10881</v>
      </c>
      <c r="M7668" s="4">
        <v>181.34999999999999</v>
      </c>
      <c r="N7668" s="4">
        <v>181.34999999999999</v>
      </c>
      <c r="O7668">
        <v>1</v>
      </c>
    </row>
    <row r="7669" spans="1:15" ht="15">
      <c r="A7669" t="s">
        <v>29</v>
      </c>
      <c r="B7669" t="s">
        <v>87</v>
      </c>
      <c r="C7669" t="s">
        <v>197</v>
      </c>
      <c r="D7669" t="s">
        <v>12074</v>
      </c>
      <c r="E7669">
        <v>1</v>
      </c>
      <c r="F7669" t="s">
        <v>1970</v>
      </c>
      <c r="G7669"/>
      <c r="H7669" s="5">
        <v>42653.473819444444</v>
      </c>
      <c r="I7669" s="5">
        <v>42653.298611111109</v>
      </c>
      <c r="J7669" s="4">
        <f t="shared" si="556"/>
        <v>2016</v>
      </c>
      <c r="K7669" s="4">
        <f t="shared" si="557"/>
        <v>10</v>
      </c>
      <c r="L7669">
        <v>15138</v>
      </c>
      <c r="M7669" s="4">
        <v>252.30000000000001</v>
      </c>
      <c r="N7669" s="4">
        <v>252.30000000000001</v>
      </c>
      <c r="O7669">
        <v>1</v>
      </c>
    </row>
    <row r="7670" spans="1:15" ht="15">
      <c r="A7670" t="s">
        <v>29</v>
      </c>
      <c r="B7670" t="s">
        <v>87</v>
      </c>
      <c r="C7670" t="s">
        <v>103</v>
      </c>
      <c r="D7670" t="s">
        <v>1579</v>
      </c>
      <c r="E7670">
        <v>1</v>
      </c>
      <c r="F7670" t="s">
        <v>1970</v>
      </c>
      <c r="G7670"/>
      <c r="H7670" s="5">
        <v>42653.522777777776</v>
      </c>
      <c r="I7670" s="5">
        <v>42653.300000000003</v>
      </c>
      <c r="J7670" s="4">
        <f t="shared" si="556"/>
        <v>2016</v>
      </c>
      <c r="K7670" s="4">
        <f t="shared" si="557"/>
        <v>10</v>
      </c>
      <c r="L7670">
        <v>19248</v>
      </c>
      <c r="M7670" s="4">
        <v>320.80000000000001</v>
      </c>
      <c r="N7670" s="4">
        <v>320.80000000000001</v>
      </c>
      <c r="O7670">
        <v>1</v>
      </c>
    </row>
    <row r="7671" spans="1:15" ht="15">
      <c r="A7671" t="s">
        <v>29</v>
      </c>
      <c r="B7671" t="s">
        <v>94</v>
      </c>
      <c r="C7671" t="s">
        <v>174</v>
      </c>
      <c r="D7671" t="s">
        <v>12115</v>
      </c>
      <c r="E7671">
        <v>1</v>
      </c>
      <c r="F7671" t="s">
        <v>1970</v>
      </c>
      <c r="G7671"/>
      <c r="H7671" s="5">
        <v>42653.388194444444</v>
      </c>
      <c r="I7671" s="5">
        <v>42653.332638888889</v>
      </c>
      <c r="J7671" s="4">
        <f t="shared" si="556"/>
        <v>2016</v>
      </c>
      <c r="K7671" s="4">
        <f t="shared" si="557"/>
        <v>10</v>
      </c>
      <c r="L7671">
        <v>4800</v>
      </c>
      <c r="M7671" s="4">
        <v>80</v>
      </c>
      <c r="N7671" s="4">
        <v>80</v>
      </c>
      <c r="O7671">
        <v>1</v>
      </c>
    </row>
    <row r="7672" spans="1:15" ht="15">
      <c r="A7672" t="s">
        <v>29</v>
      </c>
      <c r="B7672" t="s">
        <v>87</v>
      </c>
      <c r="C7672" t="s">
        <v>103</v>
      </c>
      <c r="D7672" t="s">
        <v>12068</v>
      </c>
      <c r="E7672">
        <v>1</v>
      </c>
      <c r="F7672" t="s">
        <v>1970</v>
      </c>
      <c r="G7672" t="s">
        <v>97</v>
      </c>
      <c r="H7672" s="5">
        <v>42653.476712962962</v>
      </c>
      <c r="I7672" s="5">
        <v>42653.333333333336</v>
      </c>
      <c r="J7672" s="4">
        <f t="shared" si="556"/>
        <v>2016</v>
      </c>
      <c r="K7672" s="4">
        <f t="shared" si="557"/>
        <v>10</v>
      </c>
      <c r="L7672">
        <v>12388</v>
      </c>
      <c r="M7672" s="4">
        <v>206.46666666666667</v>
      </c>
      <c r="N7672" s="4">
        <v>206.46666666666667</v>
      </c>
      <c r="O7672">
        <v>1</v>
      </c>
    </row>
    <row r="7673" spans="1:15" ht="15">
      <c r="A7673" t="s">
        <v>29</v>
      </c>
      <c r="B7673" t="s">
        <v>94</v>
      </c>
      <c r="C7673" t="s">
        <v>174</v>
      </c>
      <c r="D7673" t="s">
        <v>12116</v>
      </c>
      <c r="E7673">
        <v>1</v>
      </c>
      <c r="F7673" t="s">
        <v>1970</v>
      </c>
      <c r="G7673"/>
      <c r="H7673" s="5">
        <v>42653.438726851855</v>
      </c>
      <c r="I7673" s="5">
        <v>42653.337500000001</v>
      </c>
      <c r="J7673" s="4">
        <f t="shared" si="556"/>
        <v>2016</v>
      </c>
      <c r="K7673" s="4">
        <f t="shared" si="557"/>
        <v>10</v>
      </c>
      <c r="L7673">
        <v>8746</v>
      </c>
      <c r="M7673" s="4">
        <v>145.76666666666668</v>
      </c>
      <c r="N7673" s="4">
        <v>145.76666666666668</v>
      </c>
      <c r="O7673">
        <v>1</v>
      </c>
    </row>
    <row r="7674" spans="1:15" ht="15">
      <c r="A7674" t="s">
        <v>29</v>
      </c>
      <c r="B7674" t="s">
        <v>87</v>
      </c>
      <c r="C7674" t="s">
        <v>103</v>
      </c>
      <c r="D7674" t="s">
        <v>11597</v>
      </c>
      <c r="E7674">
        <v>1</v>
      </c>
      <c r="F7674" t="s">
        <v>1970</v>
      </c>
      <c r="G7674"/>
      <c r="H7674" s="5">
        <v>42653.386099537034</v>
      </c>
      <c r="I7674" s="5">
        <v>42653.353472222225</v>
      </c>
      <c r="J7674" s="4">
        <f t="shared" si="556"/>
        <v>2016</v>
      </c>
      <c r="K7674" s="4">
        <f t="shared" si="557"/>
        <v>10</v>
      </c>
      <c r="L7674">
        <v>2819</v>
      </c>
      <c r="M7674" s="4">
        <v>46.983333333333334</v>
      </c>
      <c r="N7674" s="4">
        <v>46.983333333333334</v>
      </c>
      <c r="O7674">
        <v>1</v>
      </c>
    </row>
    <row r="7675" spans="1:15" ht="15">
      <c r="A7675" t="s">
        <v>29</v>
      </c>
      <c r="B7675" t="s">
        <v>87</v>
      </c>
      <c r="C7675" t="s">
        <v>103</v>
      </c>
      <c r="D7675" t="s">
        <v>12117</v>
      </c>
      <c r="E7675">
        <v>1</v>
      </c>
      <c r="F7675" t="s">
        <v>1970</v>
      </c>
      <c r="G7675"/>
      <c r="H7675" s="5">
        <v>42653.445138888892</v>
      </c>
      <c r="I7675" s="5">
        <v>42653.373611111114</v>
      </c>
      <c r="J7675" s="4">
        <f t="shared" si="556"/>
        <v>2016</v>
      </c>
      <c r="K7675" s="4">
        <f t="shared" si="557"/>
        <v>10</v>
      </c>
      <c r="L7675">
        <v>6180</v>
      </c>
      <c r="M7675" s="4">
        <v>103</v>
      </c>
      <c r="N7675" s="4">
        <v>103</v>
      </c>
      <c r="O7675">
        <v>1</v>
      </c>
    </row>
    <row r="7676" spans="1:15" ht="15">
      <c r="A7676" t="s">
        <v>29</v>
      </c>
      <c r="B7676" t="s">
        <v>12061</v>
      </c>
      <c r="C7676" t="s">
        <v>12062</v>
      </c>
      <c r="D7676" t="s">
        <v>96</v>
      </c>
      <c r="E7676">
        <v>1</v>
      </c>
      <c r="F7676" t="s">
        <v>1970</v>
      </c>
      <c r="G7676"/>
      <c r="H7676" s="5">
        <v>42653.447650462964</v>
      </c>
      <c r="I7676" s="5">
        <v>42653.375694444447</v>
      </c>
      <c r="J7676" s="4">
        <f t="shared" si="556"/>
        <v>2016</v>
      </c>
      <c r="K7676" s="4">
        <f t="shared" si="557"/>
        <v>10</v>
      </c>
      <c r="L7676">
        <v>6217</v>
      </c>
      <c r="M7676" s="4">
        <v>103.61666666666666</v>
      </c>
      <c r="N7676" s="4">
        <v>103.61666666666666</v>
      </c>
      <c r="O7676">
        <v>1</v>
      </c>
    </row>
    <row r="7677" spans="1:15" ht="15">
      <c r="A7677" t="s">
        <v>29</v>
      </c>
      <c r="B7677" t="s">
        <v>94</v>
      </c>
      <c r="C7677" t="s">
        <v>4972</v>
      </c>
      <c r="D7677" t="s">
        <v>11491</v>
      </c>
      <c r="E7677">
        <v>1</v>
      </c>
      <c r="F7677" t="s">
        <v>1970</v>
      </c>
      <c r="G7677" t="s">
        <v>22</v>
      </c>
      <c r="H7677" s="5">
        <v>42653.380555555559</v>
      </c>
      <c r="I7677" s="5">
        <v>42653.379861111112</v>
      </c>
      <c r="J7677" s="4">
        <f t="shared" si="556"/>
        <v>2016</v>
      </c>
      <c r="K7677" s="4">
        <f t="shared" si="557"/>
        <v>10</v>
      </c>
      <c r="L7677">
        <v>60</v>
      </c>
      <c r="M7677" s="4">
        <v>1</v>
      </c>
      <c r="N7677" s="4">
        <v>1</v>
      </c>
      <c r="O7677">
        <v>1</v>
      </c>
    </row>
    <row r="7678" spans="1:15" ht="15">
      <c r="A7678" t="s">
        <v>29</v>
      </c>
      <c r="B7678" t="s">
        <v>87</v>
      </c>
      <c r="C7678" t="s">
        <v>103</v>
      </c>
      <c r="D7678" t="s">
        <v>12118</v>
      </c>
      <c r="E7678">
        <v>1</v>
      </c>
      <c r="F7678" t="s">
        <v>1970</v>
      </c>
      <c r="G7678"/>
      <c r="H7678" s="5">
        <v>42653.474710648145</v>
      </c>
      <c r="I7678" s="5">
        <v>42653.381249999999</v>
      </c>
      <c r="J7678" s="4">
        <f t="shared" si="556"/>
        <v>2016</v>
      </c>
      <c r="K7678" s="4">
        <f t="shared" si="557"/>
        <v>10</v>
      </c>
      <c r="L7678">
        <v>8075</v>
      </c>
      <c r="M7678" s="4">
        <v>134.58333333333334</v>
      </c>
      <c r="N7678" s="4">
        <v>134.58333333333334</v>
      </c>
      <c r="O7678">
        <v>1</v>
      </c>
    </row>
    <row r="7679" spans="1:15" ht="15">
      <c r="A7679" t="s">
        <v>29</v>
      </c>
      <c r="B7679" t="s">
        <v>94</v>
      </c>
      <c r="C7679" t="s">
        <v>156</v>
      </c>
      <c r="D7679" t="s">
        <v>12077</v>
      </c>
      <c r="E7679">
        <v>1</v>
      </c>
      <c r="F7679" t="s">
        <v>1970</v>
      </c>
      <c r="G7679"/>
      <c r="H7679" s="5">
        <v>42653.482638888891</v>
      </c>
      <c r="I7679" s="5">
        <v>42653.390277777777</v>
      </c>
      <c r="J7679" s="4">
        <f t="shared" si="556"/>
        <v>2016</v>
      </c>
      <c r="K7679" s="4">
        <f t="shared" si="557"/>
        <v>10</v>
      </c>
      <c r="L7679">
        <v>7980</v>
      </c>
      <c r="M7679" s="4">
        <v>133</v>
      </c>
      <c r="N7679" s="4">
        <v>133</v>
      </c>
      <c r="O7679">
        <v>1</v>
      </c>
    </row>
    <row r="7680" spans="1:15" ht="15">
      <c r="A7680" t="s">
        <v>29</v>
      </c>
      <c r="B7680" t="s">
        <v>87</v>
      </c>
      <c r="C7680" t="s">
        <v>197</v>
      </c>
      <c r="D7680" t="s">
        <v>12119</v>
      </c>
      <c r="E7680">
        <v>1</v>
      </c>
      <c r="F7680" t="s">
        <v>1970</v>
      </c>
      <c r="G7680"/>
      <c r="H7680" s="5">
        <v>42653.544791666667</v>
      </c>
      <c r="I7680" s="5">
        <v>42653.398611111108</v>
      </c>
      <c r="J7680" s="4">
        <f t="shared" si="556"/>
        <v>2016</v>
      </c>
      <c r="K7680" s="4">
        <f t="shared" si="557"/>
        <v>10</v>
      </c>
      <c r="L7680">
        <v>12630</v>
      </c>
      <c r="M7680" s="4">
        <v>210.5</v>
      </c>
      <c r="N7680" s="4">
        <v>210.5</v>
      </c>
      <c r="O7680">
        <v>1</v>
      </c>
    </row>
    <row r="7681" spans="1:15" ht="15">
      <c r="A7681" t="s">
        <v>29</v>
      </c>
      <c r="B7681" t="s">
        <v>87</v>
      </c>
      <c r="C7681" t="s">
        <v>103</v>
      </c>
      <c r="D7681" t="s">
        <v>547</v>
      </c>
      <c r="E7681">
        <v>1</v>
      </c>
      <c r="F7681" t="s">
        <v>1970</v>
      </c>
      <c r="G7681"/>
      <c r="H7681" s="5">
        <v>42653.468194444446</v>
      </c>
      <c r="I7681" s="5">
        <v>42653.415972222225</v>
      </c>
      <c r="J7681" s="4">
        <f t="shared" si="556"/>
        <v>2016</v>
      </c>
      <c r="K7681" s="4">
        <f t="shared" si="557"/>
        <v>10</v>
      </c>
      <c r="L7681">
        <v>4512</v>
      </c>
      <c r="M7681" s="4">
        <v>75.200000000000003</v>
      </c>
      <c r="N7681" s="4">
        <v>75.200000000000003</v>
      </c>
      <c r="O7681">
        <v>1</v>
      </c>
    </row>
    <row r="7682" spans="1:15" ht="15">
      <c r="A7682" t="s">
        <v>29</v>
      </c>
      <c r="B7682" t="s">
        <v>30</v>
      </c>
      <c r="C7682" t="s">
        <v>83</v>
      </c>
      <c r="D7682" t="s">
        <v>12120</v>
      </c>
      <c r="E7682">
        <v>1</v>
      </c>
      <c r="F7682" t="s">
        <v>1970</v>
      </c>
      <c r="G7682"/>
      <c r="H7682" s="5">
        <v>42653.599039351851</v>
      </c>
      <c r="I7682" s="5">
        <v>42653.419444444444</v>
      </c>
      <c r="J7682" s="4">
        <f t="shared" si="556"/>
        <v>2016</v>
      </c>
      <c r="K7682" s="4">
        <f t="shared" si="557"/>
        <v>10</v>
      </c>
      <c r="L7682">
        <v>15517</v>
      </c>
      <c r="M7682" s="4">
        <v>258.61666666666667</v>
      </c>
      <c r="N7682" s="4">
        <v>258.61666666666667</v>
      </c>
      <c r="O7682">
        <v>1</v>
      </c>
    </row>
    <row r="7683" spans="1:15" ht="15">
      <c r="A7683" t="s">
        <v>29</v>
      </c>
      <c r="B7683" t="s">
        <v>94</v>
      </c>
      <c r="C7683" t="s">
        <v>95</v>
      </c>
      <c r="D7683" t="s">
        <v>12121</v>
      </c>
      <c r="E7683">
        <v>1</v>
      </c>
      <c r="F7683" t="s">
        <v>1970</v>
      </c>
      <c r="G7683"/>
      <c r="H7683" s="5">
        <v>42653.602083333331</v>
      </c>
      <c r="I7683" s="5">
        <v>42653.425000000003</v>
      </c>
      <c r="J7683" s="4">
        <f t="shared" si="558" ref="J7683:J7746">YEAR(I7683)</f>
        <v>2016</v>
      </c>
      <c r="K7683" s="4">
        <f t="shared" si="559" ref="K7683:K7746">MONTH(I7683)</f>
        <v>10</v>
      </c>
      <c r="L7683">
        <v>15300</v>
      </c>
      <c r="M7683" s="4">
        <v>255</v>
      </c>
      <c r="N7683" s="4">
        <v>255</v>
      </c>
      <c r="O7683">
        <v>1</v>
      </c>
    </row>
    <row r="7684" spans="1:15" ht="15">
      <c r="A7684" t="s">
        <v>29</v>
      </c>
      <c r="B7684" t="s">
        <v>94</v>
      </c>
      <c r="C7684" t="s">
        <v>4972</v>
      </c>
      <c r="D7684" t="s">
        <v>12122</v>
      </c>
      <c r="E7684">
        <v>2</v>
      </c>
      <c r="F7684" t="s">
        <v>1970</v>
      </c>
      <c r="G7684"/>
      <c r="H7684" s="5">
        <v>42653.707291666666</v>
      </c>
      <c r="I7684" s="5">
        <v>42653.434027777781</v>
      </c>
      <c r="J7684" s="4">
        <f t="shared" si="558"/>
        <v>2016</v>
      </c>
      <c r="K7684" s="4">
        <f t="shared" si="559"/>
        <v>10</v>
      </c>
      <c r="L7684">
        <v>23610</v>
      </c>
      <c r="M7684" s="4">
        <v>393.5</v>
      </c>
      <c r="N7684" s="4">
        <v>787</v>
      </c>
      <c r="O7684">
        <v>1</v>
      </c>
    </row>
    <row r="7685" spans="1:15" ht="15">
      <c r="A7685" t="s">
        <v>29</v>
      </c>
      <c r="B7685" t="s">
        <v>94</v>
      </c>
      <c r="C7685" t="s">
        <v>156</v>
      </c>
      <c r="D7685" t="s">
        <v>12123</v>
      </c>
      <c r="E7685">
        <v>1</v>
      </c>
      <c r="F7685" t="s">
        <v>1970</v>
      </c>
      <c r="G7685"/>
      <c r="H7685" s="5">
        <v>42653.505520833336</v>
      </c>
      <c r="I7685" s="5">
        <v>42653.43472222222</v>
      </c>
      <c r="J7685" s="4">
        <f t="shared" si="558"/>
        <v>2016</v>
      </c>
      <c r="K7685" s="4">
        <f t="shared" si="559"/>
        <v>10</v>
      </c>
      <c r="L7685">
        <v>6117</v>
      </c>
      <c r="M7685" s="4">
        <v>101.95</v>
      </c>
      <c r="N7685" s="4">
        <v>101.95</v>
      </c>
      <c r="O7685">
        <v>1</v>
      </c>
    </row>
    <row r="7686" spans="1:15" ht="15">
      <c r="A7686" t="s">
        <v>29</v>
      </c>
      <c r="B7686" t="s">
        <v>94</v>
      </c>
      <c r="C7686" t="s">
        <v>95</v>
      </c>
      <c r="D7686" t="s">
        <v>12124</v>
      </c>
      <c r="E7686">
        <v>1</v>
      </c>
      <c r="F7686" t="s">
        <v>1970</v>
      </c>
      <c r="G7686"/>
      <c r="H7686" s="5">
        <v>42653.484027777777</v>
      </c>
      <c r="I7686" s="5">
        <v>42653.435416666667</v>
      </c>
      <c r="J7686" s="4">
        <f t="shared" si="558"/>
        <v>2016</v>
      </c>
      <c r="K7686" s="4">
        <f t="shared" si="559"/>
        <v>10</v>
      </c>
      <c r="L7686">
        <v>4200</v>
      </c>
      <c r="M7686" s="4">
        <v>70</v>
      </c>
      <c r="N7686" s="4">
        <v>70</v>
      </c>
      <c r="O7686">
        <v>1</v>
      </c>
    </row>
    <row r="7687" spans="1:15" ht="15">
      <c r="A7687" t="s">
        <v>29</v>
      </c>
      <c r="B7687" t="s">
        <v>94</v>
      </c>
      <c r="C7687" t="s">
        <v>4936</v>
      </c>
      <c r="D7687" t="s">
        <v>12125</v>
      </c>
      <c r="E7687">
        <v>1</v>
      </c>
      <c r="F7687" t="s">
        <v>1970</v>
      </c>
      <c r="G7687"/>
      <c r="H7687" s="5">
        <v>42653.543391203704</v>
      </c>
      <c r="I7687" s="5">
        <v>42653.446527777778</v>
      </c>
      <c r="J7687" s="4">
        <f t="shared" si="558"/>
        <v>2016</v>
      </c>
      <c r="K7687" s="4">
        <f t="shared" si="559"/>
        <v>10</v>
      </c>
      <c r="L7687">
        <v>8369</v>
      </c>
      <c r="M7687" s="4">
        <v>139.48333333333332</v>
      </c>
      <c r="N7687" s="4">
        <v>139.48333333333332</v>
      </c>
      <c r="O7687">
        <v>1</v>
      </c>
    </row>
    <row r="7688" spans="1:15" ht="15">
      <c r="A7688" t="s">
        <v>29</v>
      </c>
      <c r="B7688" t="s">
        <v>94</v>
      </c>
      <c r="C7688" t="s">
        <v>174</v>
      </c>
      <c r="D7688" t="s">
        <v>12126</v>
      </c>
      <c r="E7688">
        <v>1</v>
      </c>
      <c r="F7688" t="s">
        <v>1970</v>
      </c>
      <c r="G7688"/>
      <c r="H7688" s="5">
        <v>42653.534236111111</v>
      </c>
      <c r="I7688" s="5">
        <v>42653.447916666664</v>
      </c>
      <c r="J7688" s="4">
        <f t="shared" si="558"/>
        <v>2016</v>
      </c>
      <c r="K7688" s="4">
        <f t="shared" si="559"/>
        <v>10</v>
      </c>
      <c r="L7688">
        <v>7458</v>
      </c>
      <c r="M7688" s="4">
        <v>124.3</v>
      </c>
      <c r="N7688" s="4">
        <v>124.3</v>
      </c>
      <c r="O7688">
        <v>1</v>
      </c>
    </row>
    <row r="7689" spans="1:15" ht="15">
      <c r="A7689" t="s">
        <v>29</v>
      </c>
      <c r="B7689" t="s">
        <v>94</v>
      </c>
      <c r="C7689" t="s">
        <v>174</v>
      </c>
      <c r="D7689" t="s">
        <v>12127</v>
      </c>
      <c r="E7689">
        <v>1</v>
      </c>
      <c r="F7689" t="s">
        <v>1970</v>
      </c>
      <c r="G7689" t="s">
        <v>97</v>
      </c>
      <c r="H7689" s="5">
        <v>42653.548321759263</v>
      </c>
      <c r="I7689" s="5">
        <v>42653.454861111109</v>
      </c>
      <c r="J7689" s="4">
        <f t="shared" si="558"/>
        <v>2016</v>
      </c>
      <c r="K7689" s="4">
        <f t="shared" si="559"/>
        <v>10</v>
      </c>
      <c r="L7689">
        <v>8075</v>
      </c>
      <c r="M7689" s="4">
        <v>134.58333333333334</v>
      </c>
      <c r="N7689" s="4">
        <v>134.58333333333334</v>
      </c>
      <c r="O7689">
        <v>1</v>
      </c>
    </row>
    <row r="7690" spans="1:15" ht="15">
      <c r="A7690" t="s">
        <v>29</v>
      </c>
      <c r="B7690" t="s">
        <v>87</v>
      </c>
      <c r="C7690" t="s">
        <v>6484</v>
      </c>
      <c r="D7690" t="s">
        <v>12073</v>
      </c>
      <c r="E7690">
        <v>1</v>
      </c>
      <c r="F7690" t="s">
        <v>1970</v>
      </c>
      <c r="G7690"/>
      <c r="H7690" s="5">
        <v>42653.472719907404</v>
      </c>
      <c r="I7690" s="5">
        <v>42653.460416666669</v>
      </c>
      <c r="J7690" s="4">
        <f t="shared" si="558"/>
        <v>2016</v>
      </c>
      <c r="K7690" s="4">
        <f t="shared" si="559"/>
        <v>10</v>
      </c>
      <c r="L7690">
        <v>1063</v>
      </c>
      <c r="M7690" s="4">
        <v>17.716666666666665</v>
      </c>
      <c r="N7690" s="4">
        <v>17.716666666666665</v>
      </c>
      <c r="O7690">
        <v>1</v>
      </c>
    </row>
    <row r="7691" spans="1:15" ht="15">
      <c r="A7691" t="s">
        <v>29</v>
      </c>
      <c r="B7691" t="s">
        <v>94</v>
      </c>
      <c r="C7691" t="s">
        <v>95</v>
      </c>
      <c r="D7691" t="s">
        <v>12128</v>
      </c>
      <c r="E7691">
        <v>1</v>
      </c>
      <c r="F7691" t="s">
        <v>1970</v>
      </c>
      <c r="G7691" t="s">
        <v>22</v>
      </c>
      <c r="H7691" s="5">
        <v>42653.543749999997</v>
      </c>
      <c r="I7691" s="5">
        <v>42653.469444444447</v>
      </c>
      <c r="J7691" s="4">
        <f t="shared" si="558"/>
        <v>2016</v>
      </c>
      <c r="K7691" s="4">
        <f t="shared" si="559"/>
        <v>10</v>
      </c>
      <c r="L7691">
        <v>6420</v>
      </c>
      <c r="M7691" s="4">
        <v>107</v>
      </c>
      <c r="N7691" s="4">
        <v>107</v>
      </c>
      <c r="O7691">
        <v>1</v>
      </c>
    </row>
    <row r="7692" spans="1:15" ht="15">
      <c r="A7692" t="s">
        <v>29</v>
      </c>
      <c r="B7692" t="s">
        <v>94</v>
      </c>
      <c r="C7692" t="s">
        <v>95</v>
      </c>
      <c r="D7692" t="s">
        <v>12129</v>
      </c>
      <c r="E7692">
        <v>1</v>
      </c>
      <c r="F7692" t="s">
        <v>1970</v>
      </c>
      <c r="G7692"/>
      <c r="H7692" s="5">
        <v>42653.549305555556</v>
      </c>
      <c r="I7692" s="5">
        <v>42653.470833333333</v>
      </c>
      <c r="J7692" s="4">
        <f t="shared" si="558"/>
        <v>2016</v>
      </c>
      <c r="K7692" s="4">
        <f t="shared" si="559"/>
        <v>10</v>
      </c>
      <c r="L7692">
        <v>6780</v>
      </c>
      <c r="M7692" s="4">
        <v>113</v>
      </c>
      <c r="N7692" s="4">
        <v>113</v>
      </c>
      <c r="O7692">
        <v>1</v>
      </c>
    </row>
    <row r="7693" spans="1:15" ht="15">
      <c r="A7693" t="s">
        <v>29</v>
      </c>
      <c r="B7693" t="s">
        <v>87</v>
      </c>
      <c r="C7693" t="s">
        <v>103</v>
      </c>
      <c r="D7693" t="s">
        <v>12130</v>
      </c>
      <c r="E7693">
        <v>1</v>
      </c>
      <c r="F7693" t="s">
        <v>1970</v>
      </c>
      <c r="G7693"/>
      <c r="H7693" s="5">
        <v>42653.550694444442</v>
      </c>
      <c r="I7693" s="5">
        <v>42653.48333333333</v>
      </c>
      <c r="J7693" s="4">
        <f t="shared" si="558"/>
        <v>2016</v>
      </c>
      <c r="K7693" s="4">
        <f t="shared" si="559"/>
        <v>10</v>
      </c>
      <c r="L7693">
        <v>5820</v>
      </c>
      <c r="M7693" s="4">
        <v>97</v>
      </c>
      <c r="N7693" s="4">
        <v>97</v>
      </c>
      <c r="O7693">
        <v>1</v>
      </c>
    </row>
    <row r="7694" spans="1:15" ht="15">
      <c r="A7694" t="s">
        <v>29</v>
      </c>
      <c r="B7694" t="s">
        <v>87</v>
      </c>
      <c r="C7694" t="s">
        <v>103</v>
      </c>
      <c r="D7694" t="s">
        <v>3649</v>
      </c>
      <c r="E7694">
        <v>1</v>
      </c>
      <c r="F7694" t="s">
        <v>1970</v>
      </c>
      <c r="G7694"/>
      <c r="H7694" s="5">
        <v>42653.531168981484</v>
      </c>
      <c r="I7694" s="5">
        <v>42653.484027777777</v>
      </c>
      <c r="J7694" s="4">
        <f t="shared" si="558"/>
        <v>2016</v>
      </c>
      <c r="K7694" s="4">
        <f t="shared" si="559"/>
        <v>10</v>
      </c>
      <c r="L7694">
        <v>4073</v>
      </c>
      <c r="M7694" s="4">
        <v>67.88333333333334</v>
      </c>
      <c r="N7694" s="4">
        <v>67.88333333333334</v>
      </c>
      <c r="O7694">
        <v>1</v>
      </c>
    </row>
    <row r="7695" spans="1:15" ht="15">
      <c r="A7695" t="s">
        <v>29</v>
      </c>
      <c r="B7695" t="s">
        <v>87</v>
      </c>
      <c r="C7695" t="s">
        <v>103</v>
      </c>
      <c r="D7695" t="s">
        <v>12131</v>
      </c>
      <c r="E7695">
        <v>1</v>
      </c>
      <c r="F7695" t="s">
        <v>1970</v>
      </c>
      <c r="G7695"/>
      <c r="H7695" s="5">
        <v>42653.59097222222</v>
      </c>
      <c r="I7695" s="5">
        <v>42653.488194444442</v>
      </c>
      <c r="J7695" s="4">
        <f t="shared" si="558"/>
        <v>2016</v>
      </c>
      <c r="K7695" s="4">
        <f t="shared" si="559"/>
        <v>10</v>
      </c>
      <c r="L7695">
        <v>8880</v>
      </c>
      <c r="M7695" s="4">
        <v>148</v>
      </c>
      <c r="N7695" s="4">
        <v>148</v>
      </c>
      <c r="O7695">
        <v>1</v>
      </c>
    </row>
    <row r="7696" spans="1:15" ht="15">
      <c r="A7696" t="s">
        <v>29</v>
      </c>
      <c r="B7696" t="s">
        <v>94</v>
      </c>
      <c r="C7696" t="s">
        <v>95</v>
      </c>
      <c r="D7696" t="s">
        <v>12132</v>
      </c>
      <c r="E7696">
        <v>1</v>
      </c>
      <c r="F7696" t="s">
        <v>1970</v>
      </c>
      <c r="G7696"/>
      <c r="H7696" s="5">
        <v>42653.565972222219</v>
      </c>
      <c r="I7696" s="5">
        <v>42653.493055555555</v>
      </c>
      <c r="J7696" s="4">
        <f t="shared" si="558"/>
        <v>2016</v>
      </c>
      <c r="K7696" s="4">
        <f t="shared" si="559"/>
        <v>10</v>
      </c>
      <c r="L7696">
        <v>6300</v>
      </c>
      <c r="M7696" s="4">
        <v>105</v>
      </c>
      <c r="N7696" s="4">
        <v>105</v>
      </c>
      <c r="O7696">
        <v>1</v>
      </c>
    </row>
    <row r="7697" spans="1:15" ht="15">
      <c r="A7697" t="s">
        <v>29</v>
      </c>
      <c r="B7697" t="s">
        <v>87</v>
      </c>
      <c r="C7697" t="s">
        <v>103</v>
      </c>
      <c r="D7697" t="s">
        <v>12133</v>
      </c>
      <c r="E7697">
        <v>1</v>
      </c>
      <c r="F7697" t="s">
        <v>1970</v>
      </c>
      <c r="G7697"/>
      <c r="H7697" s="5">
        <v>42653.553252314814</v>
      </c>
      <c r="I7697" s="5">
        <v>42653.513194444444</v>
      </c>
      <c r="J7697" s="4">
        <f t="shared" si="558"/>
        <v>2016</v>
      </c>
      <c r="K7697" s="4">
        <f t="shared" si="559"/>
        <v>10</v>
      </c>
      <c r="L7697">
        <v>3461</v>
      </c>
      <c r="M7697" s="4">
        <v>57.68333333333333</v>
      </c>
      <c r="N7697" s="4">
        <v>57.68333333333333</v>
      </c>
      <c r="O7697">
        <v>1</v>
      </c>
    </row>
    <row r="7698" spans="1:15" ht="15">
      <c r="A7698" t="s">
        <v>29</v>
      </c>
      <c r="B7698" t="s">
        <v>87</v>
      </c>
      <c r="C7698" t="s">
        <v>103</v>
      </c>
      <c r="D7698" t="s">
        <v>12134</v>
      </c>
      <c r="E7698">
        <v>1</v>
      </c>
      <c r="F7698" t="s">
        <v>1970</v>
      </c>
      <c r="G7698"/>
      <c r="H7698" s="5">
        <v>42653.553032407406</v>
      </c>
      <c r="I7698" s="5">
        <v>42653.513194444444</v>
      </c>
      <c r="J7698" s="4">
        <f t="shared" si="558"/>
        <v>2016</v>
      </c>
      <c r="K7698" s="4">
        <f t="shared" si="559"/>
        <v>10</v>
      </c>
      <c r="L7698">
        <v>3442</v>
      </c>
      <c r="M7698" s="4">
        <v>57.366666666666667</v>
      </c>
      <c r="N7698" s="4">
        <v>57.366666666666667</v>
      </c>
      <c r="O7698">
        <v>1</v>
      </c>
    </row>
    <row r="7699" spans="1:15" ht="15">
      <c r="A7699" t="s">
        <v>29</v>
      </c>
      <c r="B7699" t="s">
        <v>94</v>
      </c>
      <c r="C7699" t="s">
        <v>95</v>
      </c>
      <c r="D7699" t="s">
        <v>4496</v>
      </c>
      <c r="E7699">
        <v>1</v>
      </c>
      <c r="F7699" t="s">
        <v>1970</v>
      </c>
      <c r="G7699"/>
      <c r="H7699" s="5">
        <v>42653.571944444448</v>
      </c>
      <c r="I7699" s="5">
        <v>42653.51458333333</v>
      </c>
      <c r="J7699" s="4">
        <f t="shared" si="558"/>
        <v>2016</v>
      </c>
      <c r="K7699" s="4">
        <f t="shared" si="559"/>
        <v>10</v>
      </c>
      <c r="L7699">
        <v>4956</v>
      </c>
      <c r="M7699" s="4">
        <v>82.599999999999994</v>
      </c>
      <c r="N7699" s="4">
        <v>82.599999999999994</v>
      </c>
      <c r="O7699">
        <v>1</v>
      </c>
    </row>
    <row r="7700" spans="1:15" ht="15">
      <c r="A7700" t="s">
        <v>29</v>
      </c>
      <c r="B7700" t="s">
        <v>87</v>
      </c>
      <c r="C7700" t="s">
        <v>103</v>
      </c>
      <c r="D7700" t="s">
        <v>12135</v>
      </c>
      <c r="E7700">
        <v>1</v>
      </c>
      <c r="F7700" t="s">
        <v>1970</v>
      </c>
      <c r="G7700"/>
      <c r="H7700" s="5">
        <v>42653.560289351852</v>
      </c>
      <c r="I7700" s="5">
        <v>42653.518750000003</v>
      </c>
      <c r="J7700" s="4">
        <f t="shared" si="558"/>
        <v>2016</v>
      </c>
      <c r="K7700" s="4">
        <f t="shared" si="559"/>
        <v>10</v>
      </c>
      <c r="L7700">
        <v>3589</v>
      </c>
      <c r="M7700" s="4">
        <v>59.81666666666667</v>
      </c>
      <c r="N7700" s="4">
        <v>59.81666666666667</v>
      </c>
      <c r="O7700">
        <v>1</v>
      </c>
    </row>
    <row r="7701" spans="1:15" ht="15">
      <c r="A7701" t="s">
        <v>29</v>
      </c>
      <c r="B7701" t="s">
        <v>87</v>
      </c>
      <c r="C7701" t="s">
        <v>103</v>
      </c>
      <c r="D7701" t="s">
        <v>12136</v>
      </c>
      <c r="E7701">
        <v>1</v>
      </c>
      <c r="F7701" t="s">
        <v>1970</v>
      </c>
      <c r="G7701"/>
      <c r="H7701" s="5">
        <v>42653.573020833333</v>
      </c>
      <c r="I7701" s="5">
        <v>42653.551388888889</v>
      </c>
      <c r="J7701" s="4">
        <f t="shared" si="558"/>
        <v>2016</v>
      </c>
      <c r="K7701" s="4">
        <f t="shared" si="559"/>
        <v>10</v>
      </c>
      <c r="L7701">
        <v>1869</v>
      </c>
      <c r="M7701" s="4">
        <v>31.149999999999999</v>
      </c>
      <c r="N7701" s="4">
        <v>31.149999999999999</v>
      </c>
      <c r="O7701">
        <v>1</v>
      </c>
    </row>
    <row r="7702" spans="1:15" ht="15">
      <c r="A7702" t="s">
        <v>29</v>
      </c>
      <c r="B7702" t="s">
        <v>87</v>
      </c>
      <c r="C7702" t="s">
        <v>103</v>
      </c>
      <c r="D7702" t="s">
        <v>11565</v>
      </c>
      <c r="E7702">
        <v>1</v>
      </c>
      <c r="F7702" t="s">
        <v>1970</v>
      </c>
      <c r="G7702" t="s">
        <v>22</v>
      </c>
      <c r="H7702" s="5">
        <v>42653.588877314818</v>
      </c>
      <c r="I7702" s="5">
        <v>42653.559027777781</v>
      </c>
      <c r="J7702" s="4">
        <f t="shared" si="558"/>
        <v>2016</v>
      </c>
      <c r="K7702" s="4">
        <f t="shared" si="559"/>
        <v>10</v>
      </c>
      <c r="L7702">
        <v>2579</v>
      </c>
      <c r="M7702" s="4">
        <v>42.983333333333334</v>
      </c>
      <c r="N7702" s="4">
        <v>42.983333333333334</v>
      </c>
      <c r="O7702">
        <v>1</v>
      </c>
    </row>
    <row r="7703" spans="1:15" ht="15">
      <c r="A7703" t="s">
        <v>29</v>
      </c>
      <c r="B7703" t="s">
        <v>30</v>
      </c>
      <c r="C7703" t="s">
        <v>83</v>
      </c>
      <c r="D7703" t="s">
        <v>1915</v>
      </c>
      <c r="E7703">
        <v>1</v>
      </c>
      <c r="F7703" t="s">
        <v>1970</v>
      </c>
      <c r="G7703"/>
      <c r="H7703" s="5">
        <v>42653.595833333333</v>
      </c>
      <c r="I7703" s="5">
        <v>42653.55972222222</v>
      </c>
      <c r="J7703" s="4">
        <f t="shared" si="558"/>
        <v>2016</v>
      </c>
      <c r="K7703" s="4">
        <f t="shared" si="559"/>
        <v>10</v>
      </c>
      <c r="L7703">
        <v>3120</v>
      </c>
      <c r="M7703" s="4">
        <v>52</v>
      </c>
      <c r="N7703" s="4">
        <v>52</v>
      </c>
      <c r="O7703">
        <v>1</v>
      </c>
    </row>
    <row r="7704" spans="1:15" ht="15">
      <c r="A7704" t="s">
        <v>29</v>
      </c>
      <c r="B7704" t="s">
        <v>94</v>
      </c>
      <c r="C7704" t="s">
        <v>4972</v>
      </c>
      <c r="D7704" t="s">
        <v>12137</v>
      </c>
      <c r="E7704">
        <v>1</v>
      </c>
      <c r="F7704" t="s">
        <v>1970</v>
      </c>
      <c r="G7704"/>
      <c r="H7704" s="5">
        <v>42653.603356481479</v>
      </c>
      <c r="I7704" s="5">
        <v>42653.55972222222</v>
      </c>
      <c r="J7704" s="4">
        <f t="shared" si="558"/>
        <v>2016</v>
      </c>
      <c r="K7704" s="4">
        <f t="shared" si="559"/>
        <v>10</v>
      </c>
      <c r="L7704">
        <v>3770</v>
      </c>
      <c r="M7704" s="4">
        <v>62.833333333333336</v>
      </c>
      <c r="N7704" s="4">
        <v>62.833333333333336</v>
      </c>
      <c r="O7704">
        <v>1</v>
      </c>
    </row>
    <row r="7705" spans="1:15" ht="15">
      <c r="A7705" t="s">
        <v>29</v>
      </c>
      <c r="B7705" t="s">
        <v>87</v>
      </c>
      <c r="C7705" t="s">
        <v>103</v>
      </c>
      <c r="D7705" t="s">
        <v>12138</v>
      </c>
      <c r="E7705">
        <v>6</v>
      </c>
      <c r="F7705" t="s">
        <v>1970</v>
      </c>
      <c r="G7705"/>
      <c r="H7705" s="5">
        <v>42653.589409722219</v>
      </c>
      <c r="I7705" s="5">
        <v>42653.569444444445</v>
      </c>
      <c r="J7705" s="4">
        <f t="shared" si="558"/>
        <v>2016</v>
      </c>
      <c r="K7705" s="4">
        <f t="shared" si="559"/>
        <v>10</v>
      </c>
      <c r="L7705">
        <v>1725</v>
      </c>
      <c r="M7705" s="4">
        <v>28.75</v>
      </c>
      <c r="N7705" s="4">
        <v>172.5</v>
      </c>
      <c r="O7705">
        <v>1</v>
      </c>
    </row>
    <row r="7706" spans="1:15" ht="15">
      <c r="A7706" t="s">
        <v>29</v>
      </c>
      <c r="B7706" t="s">
        <v>87</v>
      </c>
      <c r="C7706" t="s">
        <v>197</v>
      </c>
      <c r="D7706" t="s">
        <v>12074</v>
      </c>
      <c r="E7706">
        <v>1</v>
      </c>
      <c r="F7706" t="s">
        <v>1970</v>
      </c>
      <c r="G7706"/>
      <c r="H7706" s="5">
        <v>42653.590277777781</v>
      </c>
      <c r="I7706" s="5">
        <v>42653.57708333333</v>
      </c>
      <c r="J7706" s="4">
        <f t="shared" si="558"/>
        <v>2016</v>
      </c>
      <c r="K7706" s="4">
        <f t="shared" si="559"/>
        <v>10</v>
      </c>
      <c r="L7706">
        <v>1140</v>
      </c>
      <c r="M7706" s="4">
        <v>19</v>
      </c>
      <c r="N7706" s="4">
        <v>19</v>
      </c>
      <c r="O7706">
        <v>1</v>
      </c>
    </row>
    <row r="7707" spans="1:15" ht="15">
      <c r="A7707" t="s">
        <v>29</v>
      </c>
      <c r="B7707" t="s">
        <v>30</v>
      </c>
      <c r="C7707" t="s">
        <v>83</v>
      </c>
      <c r="D7707" t="s">
        <v>12082</v>
      </c>
      <c r="E7707">
        <v>4</v>
      </c>
      <c r="F7707" t="s">
        <v>1970</v>
      </c>
      <c r="G7707"/>
      <c r="H7707" s="5">
        <v>42653.615740740737</v>
      </c>
      <c r="I7707" s="5">
        <v>42653.578472222223</v>
      </c>
      <c r="J7707" s="4">
        <f t="shared" si="558"/>
        <v>2016</v>
      </c>
      <c r="K7707" s="4">
        <f t="shared" si="559"/>
        <v>10</v>
      </c>
      <c r="L7707">
        <v>3220</v>
      </c>
      <c r="M7707" s="4">
        <v>53.666666666666664</v>
      </c>
      <c r="N7707" s="4">
        <v>214.66666666666666</v>
      </c>
      <c r="O7707">
        <v>1</v>
      </c>
    </row>
    <row r="7708" spans="1:15" ht="15">
      <c r="A7708" t="s">
        <v>29</v>
      </c>
      <c r="B7708" t="s">
        <v>94</v>
      </c>
      <c r="C7708" t="s">
        <v>174</v>
      </c>
      <c r="D7708" t="s">
        <v>12076</v>
      </c>
      <c r="E7708">
        <v>1</v>
      </c>
      <c r="F7708" t="s">
        <v>1970</v>
      </c>
      <c r="G7708"/>
      <c r="H7708" s="5">
        <v>42653.670300925929</v>
      </c>
      <c r="I7708" s="5">
        <v>42653.602777777778</v>
      </c>
      <c r="J7708" s="4">
        <f t="shared" si="558"/>
        <v>2016</v>
      </c>
      <c r="K7708" s="4">
        <f t="shared" si="559"/>
        <v>10</v>
      </c>
      <c r="L7708">
        <v>5834</v>
      </c>
      <c r="M7708" s="4">
        <v>97.233333333333334</v>
      </c>
      <c r="N7708" s="4">
        <v>97.233333333333334</v>
      </c>
      <c r="O7708">
        <v>1</v>
      </c>
    </row>
    <row r="7709" spans="1:15" ht="15">
      <c r="A7709" t="s">
        <v>29</v>
      </c>
      <c r="B7709" t="s">
        <v>94</v>
      </c>
      <c r="C7709" t="s">
        <v>174</v>
      </c>
      <c r="D7709" t="s">
        <v>12101</v>
      </c>
      <c r="E7709">
        <v>1</v>
      </c>
      <c r="F7709" t="s">
        <v>1970</v>
      </c>
      <c r="G7709"/>
      <c r="H7709" s="5">
        <v>42653.671238425923</v>
      </c>
      <c r="I7709" s="5">
        <v>42653.602777777778</v>
      </c>
      <c r="J7709" s="4">
        <f t="shared" si="558"/>
        <v>2016</v>
      </c>
      <c r="K7709" s="4">
        <f t="shared" si="559"/>
        <v>10</v>
      </c>
      <c r="L7709">
        <v>5915</v>
      </c>
      <c r="M7709" s="4">
        <v>98.583333333333329</v>
      </c>
      <c r="N7709" s="4">
        <v>98.583333333333329</v>
      </c>
      <c r="O7709">
        <v>1</v>
      </c>
    </row>
    <row r="7710" spans="1:15" ht="15">
      <c r="A7710" t="s">
        <v>29</v>
      </c>
      <c r="B7710" t="s">
        <v>94</v>
      </c>
      <c r="C7710" t="s">
        <v>156</v>
      </c>
      <c r="D7710" t="s">
        <v>12139</v>
      </c>
      <c r="E7710">
        <v>1</v>
      </c>
      <c r="F7710" t="s">
        <v>1970</v>
      </c>
      <c r="G7710"/>
      <c r="H7710" s="5">
        <v>42653.662604166668</v>
      </c>
      <c r="I7710" s="5">
        <v>42653.603472222225</v>
      </c>
      <c r="J7710" s="4">
        <f t="shared" si="558"/>
        <v>2016</v>
      </c>
      <c r="K7710" s="4">
        <f t="shared" si="559"/>
        <v>10</v>
      </c>
      <c r="L7710">
        <v>5109</v>
      </c>
      <c r="M7710" s="4">
        <v>85.150000000000006</v>
      </c>
      <c r="N7710" s="4">
        <v>85.150000000000006</v>
      </c>
      <c r="O7710">
        <v>1</v>
      </c>
    </row>
    <row r="7711" spans="1:15" ht="15">
      <c r="A7711" t="s">
        <v>29</v>
      </c>
      <c r="B7711" t="s">
        <v>87</v>
      </c>
      <c r="C7711" t="s">
        <v>6484</v>
      </c>
      <c r="D7711" t="s">
        <v>12140</v>
      </c>
      <c r="E7711">
        <v>1</v>
      </c>
      <c r="F7711" t="s">
        <v>1970</v>
      </c>
      <c r="G7711"/>
      <c r="H7711" s="5">
        <v>42653.630555555559</v>
      </c>
      <c r="I7711" s="5">
        <v>42653.613194444442</v>
      </c>
      <c r="J7711" s="4">
        <f t="shared" si="558"/>
        <v>2016</v>
      </c>
      <c r="K7711" s="4">
        <f t="shared" si="559"/>
        <v>10</v>
      </c>
      <c r="L7711">
        <v>1500</v>
      </c>
      <c r="M7711" s="4">
        <v>25</v>
      </c>
      <c r="N7711" s="4">
        <v>25</v>
      </c>
      <c r="O7711">
        <v>1</v>
      </c>
    </row>
    <row r="7712" spans="1:15" ht="15">
      <c r="A7712" t="s">
        <v>29</v>
      </c>
      <c r="B7712" t="s">
        <v>94</v>
      </c>
      <c r="C7712" t="s">
        <v>95</v>
      </c>
      <c r="D7712" t="s">
        <v>12141</v>
      </c>
      <c r="E7712">
        <v>1</v>
      </c>
      <c r="F7712" t="s">
        <v>1970</v>
      </c>
      <c r="G7712"/>
      <c r="H7712" s="5">
        <v>42653.704641203702</v>
      </c>
      <c r="I7712" s="5">
        <v>42653.629861111112</v>
      </c>
      <c r="J7712" s="4">
        <f t="shared" si="558"/>
        <v>2016</v>
      </c>
      <c r="K7712" s="4">
        <f t="shared" si="559"/>
        <v>10</v>
      </c>
      <c r="L7712">
        <v>6461</v>
      </c>
      <c r="M7712" s="4">
        <v>107.68333333333334</v>
      </c>
      <c r="N7712" s="4">
        <v>107.68333333333334</v>
      </c>
      <c r="O7712">
        <v>1</v>
      </c>
    </row>
    <row r="7713" spans="1:15" ht="15">
      <c r="A7713" t="s">
        <v>29</v>
      </c>
      <c r="B7713" t="s">
        <v>94</v>
      </c>
      <c r="C7713" t="s">
        <v>95</v>
      </c>
      <c r="D7713" t="s">
        <v>12106</v>
      </c>
      <c r="E7713">
        <v>1</v>
      </c>
      <c r="F7713" t="s">
        <v>1970</v>
      </c>
      <c r="G7713" t="s">
        <v>22</v>
      </c>
      <c r="H7713" s="5">
        <v>42653.673611111109</v>
      </c>
      <c r="I7713" s="5">
        <v>42653.65347222222</v>
      </c>
      <c r="J7713" s="4">
        <f t="shared" si="558"/>
        <v>2016</v>
      </c>
      <c r="K7713" s="4">
        <f t="shared" si="559"/>
        <v>10</v>
      </c>
      <c r="L7713">
        <v>1740</v>
      </c>
      <c r="M7713" s="4">
        <v>29</v>
      </c>
      <c r="N7713" s="4">
        <v>29</v>
      </c>
      <c r="O7713">
        <v>1</v>
      </c>
    </row>
    <row r="7714" spans="1:15" ht="15">
      <c r="A7714" t="s">
        <v>29</v>
      </c>
      <c r="B7714" t="s">
        <v>87</v>
      </c>
      <c r="C7714" t="s">
        <v>197</v>
      </c>
      <c r="D7714" t="s">
        <v>12142</v>
      </c>
      <c r="E7714">
        <v>1</v>
      </c>
      <c r="F7714" t="s">
        <v>1970</v>
      </c>
      <c r="G7714"/>
      <c r="H7714" s="5">
        <v>42653.783645833333</v>
      </c>
      <c r="I7714" s="5">
        <v>42653.664583333331</v>
      </c>
      <c r="J7714" s="4">
        <f t="shared" si="558"/>
        <v>2016</v>
      </c>
      <c r="K7714" s="4">
        <f t="shared" si="559"/>
        <v>10</v>
      </c>
      <c r="L7714">
        <v>10287</v>
      </c>
      <c r="M7714" s="4">
        <v>171.44999999999999</v>
      </c>
      <c r="N7714" s="4">
        <v>171.44999999999999</v>
      </c>
      <c r="O7714">
        <v>1</v>
      </c>
    </row>
    <row r="7715" spans="1:15" ht="15">
      <c r="A7715" t="s">
        <v>29</v>
      </c>
      <c r="B7715" t="s">
        <v>94</v>
      </c>
      <c r="C7715" t="s">
        <v>95</v>
      </c>
      <c r="D7715" t="s">
        <v>12143</v>
      </c>
      <c r="E7715">
        <v>1</v>
      </c>
      <c r="F7715" t="s">
        <v>1970</v>
      </c>
      <c r="G7715"/>
      <c r="H7715" s="5">
        <v>42653.689398148148</v>
      </c>
      <c r="I7715" s="5">
        <v>42653.669444444444</v>
      </c>
      <c r="J7715" s="4">
        <f t="shared" si="558"/>
        <v>2016</v>
      </c>
      <c r="K7715" s="4">
        <f t="shared" si="559"/>
        <v>10</v>
      </c>
      <c r="L7715">
        <v>1724</v>
      </c>
      <c r="M7715" s="4">
        <v>28.733333333333334</v>
      </c>
      <c r="N7715" s="4">
        <v>28.733333333333334</v>
      </c>
      <c r="O7715">
        <v>1</v>
      </c>
    </row>
    <row r="7716" spans="1:15" ht="15">
      <c r="A7716" t="s">
        <v>29</v>
      </c>
      <c r="B7716" t="s">
        <v>12061</v>
      </c>
      <c r="C7716" t="s">
        <v>12062</v>
      </c>
      <c r="D7716" t="s">
        <v>96</v>
      </c>
      <c r="E7716">
        <v>1</v>
      </c>
      <c r="F7716" t="s">
        <v>1970</v>
      </c>
      <c r="G7716"/>
      <c r="H7716" s="5">
        <v>42653.746689814812</v>
      </c>
      <c r="I7716" s="5">
        <v>42653.693749999999</v>
      </c>
      <c r="J7716" s="4">
        <f t="shared" si="558"/>
        <v>2016</v>
      </c>
      <c r="K7716" s="4">
        <f t="shared" si="559"/>
        <v>10</v>
      </c>
      <c r="L7716">
        <v>4574</v>
      </c>
      <c r="M7716" s="4">
        <v>76.233333333333334</v>
      </c>
      <c r="N7716" s="4">
        <v>76.233333333333334</v>
      </c>
      <c r="O7716">
        <v>1</v>
      </c>
    </row>
    <row r="7717" spans="1:15" ht="15">
      <c r="A7717" t="s">
        <v>29</v>
      </c>
      <c r="B7717" t="s">
        <v>87</v>
      </c>
      <c r="C7717" t="s">
        <v>197</v>
      </c>
      <c r="D7717" t="s">
        <v>12074</v>
      </c>
      <c r="E7717">
        <v>1</v>
      </c>
      <c r="F7717" t="s">
        <v>1970</v>
      </c>
      <c r="G7717"/>
      <c r="H7717" s="5">
        <v>42653.876226851855</v>
      </c>
      <c r="I7717" s="5">
        <v>42653.747916666667</v>
      </c>
      <c r="J7717" s="4">
        <f t="shared" si="558"/>
        <v>2016</v>
      </c>
      <c r="K7717" s="4">
        <f t="shared" si="559"/>
        <v>10</v>
      </c>
      <c r="L7717">
        <v>11086</v>
      </c>
      <c r="M7717" s="4">
        <v>184.76666666666668</v>
      </c>
      <c r="N7717" s="4">
        <v>184.76666666666668</v>
      </c>
      <c r="O7717">
        <v>1</v>
      </c>
    </row>
    <row r="7718" spans="1:15" ht="15">
      <c r="A7718" t="s">
        <v>29</v>
      </c>
      <c r="B7718" t="s">
        <v>87</v>
      </c>
      <c r="C7718" t="s">
        <v>103</v>
      </c>
      <c r="D7718" t="s">
        <v>12130</v>
      </c>
      <c r="E7718">
        <v>1</v>
      </c>
      <c r="F7718" t="s">
        <v>1970</v>
      </c>
      <c r="G7718"/>
      <c r="H7718" s="5">
        <v>42653.858738425923</v>
      </c>
      <c r="I7718" s="5">
        <v>42653.748611111114</v>
      </c>
      <c r="J7718" s="4">
        <f t="shared" si="558"/>
        <v>2016</v>
      </c>
      <c r="K7718" s="4">
        <f t="shared" si="559"/>
        <v>10</v>
      </c>
      <c r="L7718">
        <v>9515</v>
      </c>
      <c r="M7718" s="4">
        <v>158.58333333333334</v>
      </c>
      <c r="N7718" s="4">
        <v>158.58333333333334</v>
      </c>
      <c r="O7718">
        <v>1</v>
      </c>
    </row>
    <row r="7719" spans="1:15" ht="15">
      <c r="A7719" t="s">
        <v>29</v>
      </c>
      <c r="B7719" t="s">
        <v>87</v>
      </c>
      <c r="C7719" t="s">
        <v>103</v>
      </c>
      <c r="D7719" t="s">
        <v>3649</v>
      </c>
      <c r="E7719">
        <v>1</v>
      </c>
      <c r="F7719" t="s">
        <v>1970</v>
      </c>
      <c r="G7719"/>
      <c r="H7719" s="5">
        <v>42653.841527777775</v>
      </c>
      <c r="I7719" s="5">
        <v>42653.749305555553</v>
      </c>
      <c r="J7719" s="4">
        <f t="shared" si="558"/>
        <v>2016</v>
      </c>
      <c r="K7719" s="4">
        <f t="shared" si="559"/>
        <v>10</v>
      </c>
      <c r="L7719">
        <v>7968</v>
      </c>
      <c r="M7719" s="4">
        <v>132.80000000000001</v>
      </c>
      <c r="N7719" s="4">
        <v>132.80000000000001</v>
      </c>
      <c r="O7719">
        <v>1</v>
      </c>
    </row>
    <row r="7720" spans="1:15" ht="15">
      <c r="A7720" t="s">
        <v>29</v>
      </c>
      <c r="B7720" t="s">
        <v>94</v>
      </c>
      <c r="C7720" t="s">
        <v>4972</v>
      </c>
      <c r="D7720" t="s">
        <v>12144</v>
      </c>
      <c r="E7720">
        <v>1</v>
      </c>
      <c r="F7720" t="s">
        <v>1970</v>
      </c>
      <c r="G7720"/>
      <c r="H7720" s="5">
        <v>42654.407407407409</v>
      </c>
      <c r="I7720" s="5">
        <v>42654.392361111109</v>
      </c>
      <c r="J7720" s="4">
        <f t="shared" si="558"/>
        <v>2016</v>
      </c>
      <c r="K7720" s="4">
        <f t="shared" si="559"/>
        <v>10</v>
      </c>
      <c r="L7720">
        <v>1300</v>
      </c>
      <c r="M7720" s="4">
        <v>21.666666666666668</v>
      </c>
      <c r="N7720" s="4">
        <v>21.666666666666668</v>
      </c>
      <c r="O7720">
        <v>1</v>
      </c>
    </row>
    <row r="7721" spans="1:15" ht="15">
      <c r="A7721" t="s">
        <v>29</v>
      </c>
      <c r="B7721" t="s">
        <v>30</v>
      </c>
      <c r="C7721" t="s">
        <v>83</v>
      </c>
      <c r="D7721" t="s">
        <v>4205</v>
      </c>
      <c r="E7721">
        <v>115</v>
      </c>
      <c r="F7721" t="s">
        <v>125</v>
      </c>
      <c r="G7721" t="s">
        <v>97</v>
      </c>
      <c r="H7721" s="5">
        <v>42654.497939814813</v>
      </c>
      <c r="I7721" s="5">
        <v>42654.431250000001</v>
      </c>
      <c r="J7721" s="4">
        <f t="shared" si="558"/>
        <v>2016</v>
      </c>
      <c r="K7721" s="4">
        <f t="shared" si="559"/>
        <v>10</v>
      </c>
      <c r="L7721">
        <v>5762</v>
      </c>
      <c r="M7721" s="4">
        <v>96.033333333333331</v>
      </c>
      <c r="N7721" s="4">
        <v>11043.833333333334</v>
      </c>
      <c r="O7721">
        <v>1</v>
      </c>
    </row>
    <row r="7722" spans="1:15" ht="15">
      <c r="A7722" t="s">
        <v>29</v>
      </c>
      <c r="B7722" t="s">
        <v>87</v>
      </c>
      <c r="C7722" t="s">
        <v>103</v>
      </c>
      <c r="D7722" t="s">
        <v>12145</v>
      </c>
      <c r="E7722">
        <v>1</v>
      </c>
      <c r="F7722" t="s">
        <v>1970</v>
      </c>
      <c r="G7722"/>
      <c r="H7722" s="5">
        <v>42655.353032407409</v>
      </c>
      <c r="I7722" s="5">
        <v>42655.339583333334</v>
      </c>
      <c r="J7722" s="4">
        <f t="shared" si="558"/>
        <v>2016</v>
      </c>
      <c r="K7722" s="4">
        <f t="shared" si="559"/>
        <v>10</v>
      </c>
      <c r="L7722">
        <v>1162</v>
      </c>
      <c r="M7722" s="4">
        <v>19.366666666666667</v>
      </c>
      <c r="N7722" s="4">
        <v>19.366666666666667</v>
      </c>
      <c r="O7722">
        <v>1</v>
      </c>
    </row>
    <row r="7723" spans="1:15" ht="15">
      <c r="A7723" t="s">
        <v>29</v>
      </c>
      <c r="B7723" t="s">
        <v>94</v>
      </c>
      <c r="C7723" t="s">
        <v>156</v>
      </c>
      <c r="D7723" t="s">
        <v>12146</v>
      </c>
      <c r="E7723">
        <v>1</v>
      </c>
      <c r="F7723" t="s">
        <v>27</v>
      </c>
      <c r="G7723" t="s">
        <v>22</v>
      </c>
      <c r="H7723" s="5">
        <v>42655.389976851853</v>
      </c>
      <c r="I7723" s="5">
        <v>42655.366666666669</v>
      </c>
      <c r="J7723" s="4">
        <f t="shared" si="558"/>
        <v>2016</v>
      </c>
      <c r="K7723" s="4">
        <f t="shared" si="559"/>
        <v>10</v>
      </c>
      <c r="L7723">
        <v>2014</v>
      </c>
      <c r="M7723" s="4">
        <v>33.56666666666667</v>
      </c>
      <c r="N7723" s="4">
        <v>33.56666666666667</v>
      </c>
      <c r="O7723">
        <v>1</v>
      </c>
    </row>
    <row r="7724" spans="1:15" ht="15">
      <c r="A7724" t="s">
        <v>29</v>
      </c>
      <c r="B7724" t="s">
        <v>94</v>
      </c>
      <c r="C7724" t="s">
        <v>156</v>
      </c>
      <c r="D7724" t="s">
        <v>12147</v>
      </c>
      <c r="E7724">
        <v>1</v>
      </c>
      <c r="F7724" t="s">
        <v>27</v>
      </c>
      <c r="G7724" t="s">
        <v>22</v>
      </c>
      <c r="H7724" s="5">
        <v>42655.42459490741</v>
      </c>
      <c r="I7724" s="5">
        <v>42655.402083333334</v>
      </c>
      <c r="J7724" s="4">
        <f t="shared" si="558"/>
        <v>2016</v>
      </c>
      <c r="K7724" s="4">
        <f t="shared" si="559"/>
        <v>10</v>
      </c>
      <c r="L7724">
        <v>1945</v>
      </c>
      <c r="M7724" s="4">
        <v>32.416666666666664</v>
      </c>
      <c r="N7724" s="4">
        <v>32.416666666666664</v>
      </c>
      <c r="O7724">
        <v>1</v>
      </c>
    </row>
    <row r="7725" spans="1:15" ht="15">
      <c r="A7725" t="s">
        <v>29</v>
      </c>
      <c r="B7725" t="s">
        <v>94</v>
      </c>
      <c r="C7725" t="s">
        <v>4972</v>
      </c>
      <c r="D7725" t="s">
        <v>12148</v>
      </c>
      <c r="E7725">
        <v>1</v>
      </c>
      <c r="F7725" t="s">
        <v>131</v>
      </c>
      <c r="G7725" t="s">
        <v>22</v>
      </c>
      <c r="H7725" s="5">
        <v>42655.525775462964</v>
      </c>
      <c r="I7725" s="5">
        <v>42655.45208333333</v>
      </c>
      <c r="J7725" s="4">
        <f t="shared" si="558"/>
        <v>2016</v>
      </c>
      <c r="K7725" s="4">
        <f t="shared" si="559"/>
        <v>10</v>
      </c>
      <c r="L7725">
        <v>6367</v>
      </c>
      <c r="M7725" s="4">
        <v>106.11666666666666</v>
      </c>
      <c r="N7725" s="4">
        <v>106.11666666666666</v>
      </c>
      <c r="O7725">
        <v>1</v>
      </c>
    </row>
    <row r="7726" spans="1:15" ht="15">
      <c r="A7726" t="s">
        <v>29</v>
      </c>
      <c r="B7726" t="s">
        <v>94</v>
      </c>
      <c r="C7726" t="s">
        <v>4936</v>
      </c>
      <c r="D7726" t="s">
        <v>12149</v>
      </c>
      <c r="E7726">
        <v>1</v>
      </c>
      <c r="F7726" t="s">
        <v>27</v>
      </c>
      <c r="G7726" t="s">
        <v>22</v>
      </c>
      <c r="H7726" s="5">
        <v>42655.587314814817</v>
      </c>
      <c r="I7726" s="5">
        <v>42655.56527777778</v>
      </c>
      <c r="J7726" s="4">
        <f t="shared" si="558"/>
        <v>2016</v>
      </c>
      <c r="K7726" s="4">
        <f t="shared" si="559"/>
        <v>10</v>
      </c>
      <c r="L7726">
        <v>1904</v>
      </c>
      <c r="M7726" s="4">
        <v>31.733333333333334</v>
      </c>
      <c r="N7726" s="4">
        <v>31.733333333333334</v>
      </c>
      <c r="O7726">
        <v>1</v>
      </c>
    </row>
    <row r="7727" spans="1:15" ht="15">
      <c r="A7727" t="s">
        <v>29</v>
      </c>
      <c r="B7727" t="s">
        <v>87</v>
      </c>
      <c r="C7727" t="s">
        <v>103</v>
      </c>
      <c r="D7727" t="s">
        <v>12145</v>
      </c>
      <c r="E7727">
        <v>1</v>
      </c>
      <c r="F7727" t="s">
        <v>27</v>
      </c>
      <c r="G7727" t="s">
        <v>22</v>
      </c>
      <c r="H7727" s="5">
        <v>42655.636643518519</v>
      </c>
      <c r="I7727" s="5">
        <v>42655.61041666667</v>
      </c>
      <c r="J7727" s="4">
        <f t="shared" si="558"/>
        <v>2016</v>
      </c>
      <c r="K7727" s="4">
        <f t="shared" si="559"/>
        <v>10</v>
      </c>
      <c r="L7727">
        <v>2266</v>
      </c>
      <c r="M7727" s="4">
        <v>37.766666666666666</v>
      </c>
      <c r="N7727" s="4">
        <v>37.766666666666666</v>
      </c>
      <c r="O7727">
        <v>1</v>
      </c>
    </row>
    <row r="7728" spans="1:15" ht="15">
      <c r="A7728" t="s">
        <v>29</v>
      </c>
      <c r="B7728" t="s">
        <v>94</v>
      </c>
      <c r="C7728" t="s">
        <v>95</v>
      </c>
      <c r="D7728" t="s">
        <v>12150</v>
      </c>
      <c r="E7728">
        <v>1</v>
      </c>
      <c r="F7728" t="s">
        <v>27</v>
      </c>
      <c r="G7728" t="s">
        <v>22</v>
      </c>
      <c r="H7728" s="5">
        <v>42655.741122685184</v>
      </c>
      <c r="I7728" s="5">
        <v>42655.695138888892</v>
      </c>
      <c r="J7728" s="4">
        <f t="shared" si="558"/>
        <v>2016</v>
      </c>
      <c r="K7728" s="4">
        <f t="shared" si="559"/>
        <v>10</v>
      </c>
      <c r="L7728">
        <v>3973</v>
      </c>
      <c r="M7728" s="4">
        <v>66.216666666666669</v>
      </c>
      <c r="N7728" s="4">
        <v>66.216666666666669</v>
      </c>
      <c r="O7728">
        <v>1</v>
      </c>
    </row>
    <row r="7729" spans="1:15" ht="15">
      <c r="A7729" t="s">
        <v>29</v>
      </c>
      <c r="B7729" t="s">
        <v>30</v>
      </c>
      <c r="C7729" t="s">
        <v>171</v>
      </c>
      <c r="D7729" t="s">
        <v>12151</v>
      </c>
      <c r="E7729">
        <v>1</v>
      </c>
      <c r="F7729" t="s">
        <v>1970</v>
      </c>
      <c r="G7729" t="s">
        <v>97</v>
      </c>
      <c r="H7729" s="5">
        <v>42658.172835648147</v>
      </c>
      <c r="I7729" s="5">
        <v>42657.998611111114</v>
      </c>
      <c r="J7729" s="4">
        <f t="shared" si="558"/>
        <v>2016</v>
      </c>
      <c r="K7729" s="4">
        <f t="shared" si="559"/>
        <v>10</v>
      </c>
      <c r="L7729">
        <v>15053</v>
      </c>
      <c r="M7729" s="4">
        <v>250.88333333333333</v>
      </c>
      <c r="N7729" s="4">
        <v>250.88333333333333</v>
      </c>
      <c r="O7729">
        <v>1</v>
      </c>
    </row>
    <row r="7730" spans="1:15" ht="15">
      <c r="A7730" t="s">
        <v>29</v>
      </c>
      <c r="B7730" t="s">
        <v>94</v>
      </c>
      <c r="C7730" t="s">
        <v>186</v>
      </c>
      <c r="D7730" t="s">
        <v>2925</v>
      </c>
      <c r="E7730">
        <v>1</v>
      </c>
      <c r="F7730" t="s">
        <v>92</v>
      </c>
      <c r="G7730" t="s">
        <v>22</v>
      </c>
      <c r="H7730" s="5">
        <v>42658.288761574076</v>
      </c>
      <c r="I7730" s="5">
        <v>42658.239583333336</v>
      </c>
      <c r="J7730" s="4">
        <f t="shared" si="558"/>
        <v>2016</v>
      </c>
      <c r="K7730" s="4">
        <f t="shared" si="559"/>
        <v>10</v>
      </c>
      <c r="L7730">
        <v>4249</v>
      </c>
      <c r="M7730" s="4">
        <v>70.816666666666663</v>
      </c>
      <c r="N7730" s="4">
        <v>70.816666666666663</v>
      </c>
      <c r="O7730">
        <v>1</v>
      </c>
    </row>
    <row r="7731" spans="1:15" ht="15">
      <c r="A7731" t="s">
        <v>29</v>
      </c>
      <c r="B7731" t="s">
        <v>30</v>
      </c>
      <c r="C7731" t="s">
        <v>83</v>
      </c>
      <c r="D7731" t="s">
        <v>12152</v>
      </c>
      <c r="E7731">
        <v>1</v>
      </c>
      <c r="F7731" t="s">
        <v>2644</v>
      </c>
      <c r="G7731" t="s">
        <v>97</v>
      </c>
      <c r="H7731" s="5">
        <v>42658.667349537034</v>
      </c>
      <c r="I7731" s="5">
        <v>42658.439583333333</v>
      </c>
      <c r="J7731" s="4">
        <f t="shared" si="558"/>
        <v>2016</v>
      </c>
      <c r="K7731" s="4">
        <f t="shared" si="559"/>
        <v>10</v>
      </c>
      <c r="L7731">
        <v>19679</v>
      </c>
      <c r="M7731" s="4">
        <v>327.98333333333335</v>
      </c>
      <c r="N7731" s="4">
        <v>327.98333333333335</v>
      </c>
      <c r="O7731">
        <v>1</v>
      </c>
    </row>
    <row r="7732" spans="1:15" ht="15">
      <c r="A7732" t="s">
        <v>29</v>
      </c>
      <c r="B7732" t="s">
        <v>30</v>
      </c>
      <c r="C7732" t="s">
        <v>31</v>
      </c>
      <c r="D7732" t="s">
        <v>1615</v>
      </c>
      <c r="E7732">
        <v>63</v>
      </c>
      <c r="F7732" t="s">
        <v>85</v>
      </c>
      <c r="G7732" t="s">
        <v>22</v>
      </c>
      <c r="H7732" s="5">
        <v>42659.499259259261</v>
      </c>
      <c r="I7732" s="5">
        <v>42659.45416666667</v>
      </c>
      <c r="J7732" s="4">
        <f t="shared" si="558"/>
        <v>2016</v>
      </c>
      <c r="K7732" s="4">
        <f t="shared" si="559"/>
        <v>10</v>
      </c>
      <c r="L7732">
        <v>3896</v>
      </c>
      <c r="M7732" s="4">
        <v>64.933333333333337</v>
      </c>
      <c r="N7732" s="4">
        <v>4090.8000000000002</v>
      </c>
      <c r="O7732">
        <v>1</v>
      </c>
    </row>
    <row r="7733" spans="1:15" ht="15">
      <c r="A7733" t="s">
        <v>29</v>
      </c>
      <c r="B7733" t="s">
        <v>30</v>
      </c>
      <c r="C7733" t="s">
        <v>83</v>
      </c>
      <c r="D7733" t="s">
        <v>1905</v>
      </c>
      <c r="E7733">
        <v>7</v>
      </c>
      <c r="F7733" t="s">
        <v>85</v>
      </c>
      <c r="G7733" t="s">
        <v>22</v>
      </c>
      <c r="H7733" s="5">
        <v>42659.844548611109</v>
      </c>
      <c r="I7733" s="5">
        <v>42659.779166666667</v>
      </c>
      <c r="J7733" s="4">
        <f t="shared" si="558"/>
        <v>2016</v>
      </c>
      <c r="K7733" s="4">
        <f t="shared" si="559"/>
        <v>10</v>
      </c>
      <c r="L7733">
        <v>5649</v>
      </c>
      <c r="M7733" s="4">
        <v>94.150000000000006</v>
      </c>
      <c r="N7733" s="4">
        <v>659.05000000000007</v>
      </c>
      <c r="O7733">
        <v>1</v>
      </c>
    </row>
    <row r="7734" spans="1:15" ht="15">
      <c r="A7734" t="s">
        <v>29</v>
      </c>
      <c r="B7734" t="s">
        <v>30</v>
      </c>
      <c r="C7734" t="s">
        <v>83</v>
      </c>
      <c r="D7734" t="s">
        <v>408</v>
      </c>
      <c r="E7734">
        <v>5</v>
      </c>
      <c r="F7734" t="s">
        <v>85</v>
      </c>
      <c r="G7734" t="s">
        <v>22</v>
      </c>
      <c r="H7734" s="5">
        <v>42659.84915509259</v>
      </c>
      <c r="I7734" s="5">
        <v>42659.844444444447</v>
      </c>
      <c r="J7734" s="4">
        <f t="shared" si="558"/>
        <v>2016</v>
      </c>
      <c r="K7734" s="4">
        <f t="shared" si="559"/>
        <v>10</v>
      </c>
      <c r="L7734">
        <v>407</v>
      </c>
      <c r="M7734" s="4">
        <v>6.7833333333333332</v>
      </c>
      <c r="N7734" s="4">
        <v>33.916666666666664</v>
      </c>
      <c r="O7734">
        <v>1</v>
      </c>
    </row>
    <row r="7735" spans="1:15" ht="15">
      <c r="A7735" t="s">
        <v>29</v>
      </c>
      <c r="B7735" t="s">
        <v>30</v>
      </c>
      <c r="C7735" t="s">
        <v>83</v>
      </c>
      <c r="D7735" t="s">
        <v>12153</v>
      </c>
      <c r="E7735">
        <v>3</v>
      </c>
      <c r="F7735" t="s">
        <v>27</v>
      </c>
      <c r="G7735" t="s">
        <v>22</v>
      </c>
      <c r="H7735" s="5">
        <v>42660.302210648151</v>
      </c>
      <c r="I7735" s="5">
        <v>42660.276388888888</v>
      </c>
      <c r="J7735" s="4">
        <f t="shared" si="558"/>
        <v>2016</v>
      </c>
      <c r="K7735" s="4">
        <f t="shared" si="559"/>
        <v>10</v>
      </c>
      <c r="L7735">
        <v>2231</v>
      </c>
      <c r="M7735" s="4">
        <v>37.18333333333333</v>
      </c>
      <c r="N7735" s="4">
        <v>111.54999999999998</v>
      </c>
      <c r="O7735">
        <v>1</v>
      </c>
    </row>
    <row r="7736" spans="1:15" ht="15">
      <c r="A7736" t="s">
        <v>29</v>
      </c>
      <c r="B7736" t="s">
        <v>30</v>
      </c>
      <c r="C7736" t="s">
        <v>83</v>
      </c>
      <c r="D7736" t="s">
        <v>1446</v>
      </c>
      <c r="E7736">
        <v>1</v>
      </c>
      <c r="F7736" t="s">
        <v>27</v>
      </c>
      <c r="G7736" t="s">
        <v>22</v>
      </c>
      <c r="H7736" s="5">
        <v>42660.385648148149</v>
      </c>
      <c r="I7736" s="5">
        <v>42660.352083333331</v>
      </c>
      <c r="J7736" s="4">
        <f t="shared" si="558"/>
        <v>2016</v>
      </c>
      <c r="K7736" s="4">
        <f t="shared" si="559"/>
        <v>10</v>
      </c>
      <c r="L7736">
        <v>2900</v>
      </c>
      <c r="M7736" s="4">
        <v>48.333333333333336</v>
      </c>
      <c r="N7736" s="4">
        <v>48.333333333333336</v>
      </c>
      <c r="O7736">
        <v>1</v>
      </c>
    </row>
    <row r="7737" spans="1:19" s="152" customFormat="1" ht="15">
      <c r="A7737" s="152" t="s">
        <v>29</v>
      </c>
      <c r="B7737" s="152" t="s">
        <v>94</v>
      </c>
      <c r="C7737" s="152" t="s">
        <v>95</v>
      </c>
      <c r="D7737" s="152" t="s">
        <v>12154</v>
      </c>
      <c r="E7737" s="152">
        <v>4</v>
      </c>
      <c r="F7737" s="152" t="s">
        <v>33</v>
      </c>
      <c r="G7737" s="152" t="s">
        <v>22</v>
      </c>
      <c r="H7737" s="153">
        <v>42662.790451388886</v>
      </c>
      <c r="I7737" s="153">
        <v>42662.6875</v>
      </c>
      <c r="J7737" s="4">
        <f t="shared" si="558"/>
        <v>2016</v>
      </c>
      <c r="K7737" s="4">
        <f t="shared" si="559"/>
        <v>10</v>
      </c>
      <c r="L7737" s="152">
        <v>8895</v>
      </c>
      <c r="M7737" s="159">
        <v>148.25</v>
      </c>
      <c r="N7737" s="159">
        <v>593</v>
      </c>
      <c r="O7737" s="152">
        <v>1</v>
      </c>
      <c r="P7737" s="156"/>
      <c r="Q7737" s="156"/>
      <c r="S7737"/>
    </row>
    <row r="7738" spans="1:15" ht="15">
      <c r="A7738" t="s">
        <v>29</v>
      </c>
      <c r="B7738" t="s">
        <v>30</v>
      </c>
      <c r="C7738" t="s">
        <v>171</v>
      </c>
      <c r="D7738" t="s">
        <v>12155</v>
      </c>
      <c r="E7738">
        <v>1</v>
      </c>
      <c r="F7738" t="s">
        <v>33</v>
      </c>
      <c r="G7738" t="s">
        <v>97</v>
      </c>
      <c r="H7738" s="5">
        <v>42663.693206018521</v>
      </c>
      <c r="I7738" s="5">
        <v>42663.642361111109</v>
      </c>
      <c r="J7738" s="4">
        <f t="shared" si="558"/>
        <v>2016</v>
      </c>
      <c r="K7738" s="4">
        <f t="shared" si="559"/>
        <v>10</v>
      </c>
      <c r="L7738">
        <v>4393</v>
      </c>
      <c r="M7738" s="4">
        <v>73.216666666666669</v>
      </c>
      <c r="N7738" s="4">
        <v>73.216666666666669</v>
      </c>
      <c r="O7738">
        <v>1</v>
      </c>
    </row>
    <row r="7739" spans="1:15" ht="15">
      <c r="A7739" t="s">
        <v>29</v>
      </c>
      <c r="B7739" t="s">
        <v>94</v>
      </c>
      <c r="C7739" t="s">
        <v>95</v>
      </c>
      <c r="D7739" t="s">
        <v>1132</v>
      </c>
      <c r="E7739">
        <v>1810</v>
      </c>
      <c r="F7739" t="s">
        <v>1970</v>
      </c>
      <c r="G7739" t="s">
        <v>22</v>
      </c>
      <c r="H7739" s="5">
        <v>42615.225115740737</v>
      </c>
      <c r="I7739" s="5">
        <v>42615.222222222219</v>
      </c>
      <c r="J7739" s="4">
        <f t="shared" si="558"/>
        <v>2016</v>
      </c>
      <c r="K7739" s="4">
        <f t="shared" si="559"/>
        <v>9</v>
      </c>
      <c r="L7739">
        <v>250</v>
      </c>
      <c r="M7739" s="4">
        <v>4.166666666666667</v>
      </c>
      <c r="N7739" s="4">
        <v>7541.666666666667</v>
      </c>
      <c r="O7739">
        <v>1</v>
      </c>
    </row>
    <row r="7740" spans="1:15" ht="15">
      <c r="A7740" t="s">
        <v>29</v>
      </c>
      <c r="B7740" t="s">
        <v>94</v>
      </c>
      <c r="C7740" t="s">
        <v>186</v>
      </c>
      <c r="D7740" t="s">
        <v>12156</v>
      </c>
      <c r="E7740">
        <v>1</v>
      </c>
      <c r="F7740" t="s">
        <v>85</v>
      </c>
      <c r="G7740" t="s">
        <v>22</v>
      </c>
      <c r="H7740" s="5">
        <v>42673.562905092593</v>
      </c>
      <c r="I7740" s="5">
        <v>42673.472916666666</v>
      </c>
      <c r="J7740" s="4">
        <f t="shared" si="558"/>
        <v>2016</v>
      </c>
      <c r="K7740" s="4">
        <f t="shared" si="559"/>
        <v>10</v>
      </c>
      <c r="L7740">
        <v>7775</v>
      </c>
      <c r="M7740" s="4">
        <v>129.58333333333334</v>
      </c>
      <c r="N7740" s="4">
        <v>129.58333333333334</v>
      </c>
      <c r="O7740">
        <v>1</v>
      </c>
    </row>
    <row r="7741" spans="1:15" ht="15">
      <c r="A7741" t="s">
        <v>29</v>
      </c>
      <c r="B7741" t="s">
        <v>94</v>
      </c>
      <c r="C7741" t="s">
        <v>95</v>
      </c>
      <c r="D7741" t="s">
        <v>12157</v>
      </c>
      <c r="E7741">
        <v>1</v>
      </c>
      <c r="F7741" t="s">
        <v>21</v>
      </c>
      <c r="G7741"/>
      <c r="H7741" s="5">
        <v>42675.36577546296</v>
      </c>
      <c r="I7741" s="5">
        <v>42675.361805555556</v>
      </c>
      <c r="J7741" s="4">
        <f t="shared" si="558"/>
        <v>2016</v>
      </c>
      <c r="K7741" s="4">
        <f t="shared" si="559"/>
        <v>11</v>
      </c>
      <c r="L7741">
        <v>343</v>
      </c>
      <c r="M7741" s="4">
        <v>5.7166666666666668</v>
      </c>
      <c r="N7741" s="4">
        <v>5.7166666666666668</v>
      </c>
      <c r="O7741">
        <v>1</v>
      </c>
    </row>
    <row r="7742" spans="1:19" s="152" customFormat="1" ht="15">
      <c r="A7742" s="152" t="s">
        <v>29</v>
      </c>
      <c r="B7742" s="152" t="s">
        <v>87</v>
      </c>
      <c r="C7742" s="152" t="s">
        <v>197</v>
      </c>
      <c r="D7742" s="152" t="s">
        <v>12158</v>
      </c>
      <c r="E7742" s="152">
        <v>1</v>
      </c>
      <c r="F7742" s="152" t="s">
        <v>33</v>
      </c>
      <c r="G7742" s="152" t="s">
        <v>22</v>
      </c>
      <c r="H7742" s="153">
        <v>42675.448009259257</v>
      </c>
      <c r="I7742" s="153">
        <v>42675.420138888891</v>
      </c>
      <c r="J7742" s="4">
        <f t="shared" si="558"/>
        <v>2016</v>
      </c>
      <c r="K7742" s="4">
        <f t="shared" si="559"/>
        <v>11</v>
      </c>
      <c r="L7742" s="152">
        <v>2408</v>
      </c>
      <c r="M7742" s="159">
        <v>40.133333333333333</v>
      </c>
      <c r="N7742" s="159">
        <v>40.133333333333333</v>
      </c>
      <c r="O7742" s="152">
        <v>1</v>
      </c>
      <c r="P7742" s="156"/>
      <c r="Q7742" s="156"/>
      <c r="S7742"/>
    </row>
    <row r="7743" spans="1:15" ht="15">
      <c r="A7743" t="s">
        <v>29</v>
      </c>
      <c r="B7743" t="s">
        <v>94</v>
      </c>
      <c r="C7743" t="s">
        <v>4972</v>
      </c>
      <c r="D7743" t="s">
        <v>12159</v>
      </c>
      <c r="E7743">
        <v>1</v>
      </c>
      <c r="F7743" t="s">
        <v>33</v>
      </c>
      <c r="G7743" t="s">
        <v>22</v>
      </c>
      <c r="H7743" s="5">
        <v>42675.536689814813</v>
      </c>
      <c r="I7743" s="5">
        <v>42675.50277777778</v>
      </c>
      <c r="J7743" s="4">
        <f t="shared" si="558"/>
        <v>2016</v>
      </c>
      <c r="K7743" s="4">
        <f t="shared" si="559"/>
        <v>11</v>
      </c>
      <c r="L7743">
        <v>2930</v>
      </c>
      <c r="M7743" s="4">
        <v>48.833333333333336</v>
      </c>
      <c r="N7743" s="4">
        <v>48.833333333333336</v>
      </c>
      <c r="O7743">
        <v>1</v>
      </c>
    </row>
    <row r="7744" spans="1:15" ht="15">
      <c r="A7744" t="s">
        <v>29</v>
      </c>
      <c r="B7744" t="s">
        <v>94</v>
      </c>
      <c r="C7744" t="s">
        <v>95</v>
      </c>
      <c r="D7744" t="s">
        <v>1132</v>
      </c>
      <c r="E7744">
        <v>1814</v>
      </c>
      <c r="F7744" t="s">
        <v>1970</v>
      </c>
      <c r="G7744"/>
      <c r="H7744" s="5">
        <v>42651.79179398148</v>
      </c>
      <c r="I7744" s="5">
        <v>42650.57916666667</v>
      </c>
      <c r="J7744" s="4">
        <f t="shared" si="558"/>
        <v>2016</v>
      </c>
      <c r="K7744" s="4">
        <f t="shared" si="559"/>
        <v>10</v>
      </c>
      <c r="L7744">
        <v>104771</v>
      </c>
      <c r="M7744" s="4">
        <v>1746.1833333333334</v>
      </c>
      <c r="N7744" s="4">
        <v>3167576.5666666669</v>
      </c>
      <c r="O7744">
        <v>1</v>
      </c>
    </row>
    <row r="7745" spans="1:15" ht="15">
      <c r="A7745" t="s">
        <v>29</v>
      </c>
      <c r="B7745" t="s">
        <v>94</v>
      </c>
      <c r="C7745" t="s">
        <v>174</v>
      </c>
      <c r="D7745" t="s">
        <v>6141</v>
      </c>
      <c r="E7745">
        <v>1499</v>
      </c>
      <c r="F7745" t="s">
        <v>1970</v>
      </c>
      <c r="G7745" t="s">
        <v>22</v>
      </c>
      <c r="H7745" s="5">
        <v>42648.385254629633</v>
      </c>
      <c r="I7745" s="5">
        <v>42648.359027777777</v>
      </c>
      <c r="J7745" s="4">
        <f t="shared" si="558"/>
        <v>2016</v>
      </c>
      <c r="K7745" s="4">
        <f t="shared" si="559"/>
        <v>10</v>
      </c>
      <c r="L7745">
        <v>2266</v>
      </c>
      <c r="M7745" s="4">
        <v>37.766666666666666</v>
      </c>
      <c r="N7745" s="4">
        <v>56612.23333333333</v>
      </c>
      <c r="O7745">
        <v>1</v>
      </c>
    </row>
    <row r="7746" spans="1:15" ht="15">
      <c r="A7746" t="s">
        <v>29</v>
      </c>
      <c r="B7746" t="s">
        <v>94</v>
      </c>
      <c r="C7746" t="s">
        <v>4936</v>
      </c>
      <c r="D7746" t="s">
        <v>11945</v>
      </c>
      <c r="E7746">
        <v>164</v>
      </c>
      <c r="F7746" t="s">
        <v>33</v>
      </c>
      <c r="G7746" t="s">
        <v>22</v>
      </c>
      <c r="H7746" s="5">
        <v>42676.057893518519</v>
      </c>
      <c r="I7746" s="5">
        <v>42676.036805555559</v>
      </c>
      <c r="J7746" s="4">
        <f t="shared" si="558"/>
        <v>2016</v>
      </c>
      <c r="K7746" s="4">
        <f t="shared" si="559"/>
        <v>11</v>
      </c>
      <c r="L7746">
        <v>1822</v>
      </c>
      <c r="M7746" s="4">
        <v>30.366666666666667</v>
      </c>
      <c r="N7746" s="4">
        <v>4980.1333333333332</v>
      </c>
      <c r="O7746">
        <v>1</v>
      </c>
    </row>
    <row r="7747" spans="1:15" ht="15">
      <c r="A7747" t="s">
        <v>29</v>
      </c>
      <c r="B7747" t="s">
        <v>87</v>
      </c>
      <c r="C7747" t="s">
        <v>197</v>
      </c>
      <c r="D7747" t="s">
        <v>12158</v>
      </c>
      <c r="E7747">
        <v>1</v>
      </c>
      <c r="F7747" t="s">
        <v>27</v>
      </c>
      <c r="G7747" t="s">
        <v>22</v>
      </c>
      <c r="H7747" s="5">
        <v>42678.574895833335</v>
      </c>
      <c r="I7747" s="5">
        <v>42678.525694444441</v>
      </c>
      <c r="J7747" s="4">
        <f t="shared" si="560" ref="J7747:J7796">YEAR(I7747)</f>
        <v>2016</v>
      </c>
      <c r="K7747" s="4">
        <f t="shared" si="561" ref="K7747:K7796">MONTH(I7747)</f>
        <v>11</v>
      </c>
      <c r="L7747">
        <v>4251</v>
      </c>
      <c r="M7747" s="4">
        <v>70.849999999999994</v>
      </c>
      <c r="N7747" s="4">
        <v>70.849999999999994</v>
      </c>
      <c r="O7747">
        <v>1</v>
      </c>
    </row>
    <row r="7748" spans="1:15" ht="15">
      <c r="A7748" t="s">
        <v>29</v>
      </c>
      <c r="B7748" t="s">
        <v>87</v>
      </c>
      <c r="C7748" t="s">
        <v>197</v>
      </c>
      <c r="D7748" t="s">
        <v>12160</v>
      </c>
      <c r="E7748">
        <v>1</v>
      </c>
      <c r="F7748" t="s">
        <v>1970</v>
      </c>
      <c r="G7748" t="s">
        <v>22</v>
      </c>
      <c r="H7748" s="5">
        <v>42679.607638888891</v>
      </c>
      <c r="I7748" s="5">
        <v>42679.586805555555</v>
      </c>
      <c r="J7748" s="4">
        <f t="shared" si="560"/>
        <v>2016</v>
      </c>
      <c r="K7748" s="4">
        <f t="shared" si="561"/>
        <v>11</v>
      </c>
      <c r="L7748">
        <v>1800</v>
      </c>
      <c r="M7748" s="4">
        <v>30</v>
      </c>
      <c r="N7748" s="4">
        <v>30</v>
      </c>
      <c r="O7748">
        <v>1</v>
      </c>
    </row>
    <row r="7749" spans="1:15" ht="15">
      <c r="A7749" t="s">
        <v>29</v>
      </c>
      <c r="B7749" t="s">
        <v>94</v>
      </c>
      <c r="C7749" t="s">
        <v>174</v>
      </c>
      <c r="D7749" t="s">
        <v>6141</v>
      </c>
      <c r="E7749">
        <v>1488</v>
      </c>
      <c r="F7749" t="s">
        <v>33</v>
      </c>
      <c r="G7749" t="s">
        <v>22</v>
      </c>
      <c r="H7749" s="5">
        <v>42723.651203703703</v>
      </c>
      <c r="I7749" s="5">
        <v>42723.625</v>
      </c>
      <c r="J7749" s="4">
        <f t="shared" si="560"/>
        <v>2016</v>
      </c>
      <c r="K7749" s="4">
        <f t="shared" si="561"/>
        <v>12</v>
      </c>
      <c r="L7749">
        <v>2264</v>
      </c>
      <c r="M7749" s="4">
        <v>37.733333333333334</v>
      </c>
      <c r="N7749" s="4">
        <v>56147.200000000004</v>
      </c>
      <c r="O7749">
        <v>1</v>
      </c>
    </row>
    <row r="7750" spans="1:19" s="117" customFormat="1" ht="15">
      <c r="A7750" s="117" t="s">
        <v>29</v>
      </c>
      <c r="B7750" s="117" t="s">
        <v>30</v>
      </c>
      <c r="C7750" s="117" t="s">
        <v>83</v>
      </c>
      <c r="D7750" s="117" t="s">
        <v>2131</v>
      </c>
      <c r="E7750" s="117">
        <v>1820</v>
      </c>
      <c r="F7750" s="117" t="s">
        <v>33</v>
      </c>
      <c r="G7750" s="117" t="s">
        <v>97</v>
      </c>
      <c r="H7750" s="118">
        <v>42370.698310185187</v>
      </c>
      <c r="I7750" s="118">
        <v>42370.607881944445</v>
      </c>
      <c r="J7750" s="4">
        <f t="shared" si="560"/>
        <v>2016</v>
      </c>
      <c r="K7750" s="4">
        <f t="shared" si="561"/>
        <v>1</v>
      </c>
      <c r="L7750" s="117">
        <v>7813</v>
      </c>
      <c r="M7750" s="167">
        <v>130.21666666666667</v>
      </c>
      <c r="N7750" s="167">
        <v>236994.33333333334</v>
      </c>
      <c r="O7750" s="167">
        <v>1</v>
      </c>
      <c r="P7750" s="119"/>
      <c r="Q7750" s="119"/>
      <c r="S7750"/>
    </row>
    <row r="7751" spans="1:15" ht="15">
      <c r="A7751" t="s">
        <v>29</v>
      </c>
      <c r="B7751" t="s">
        <v>30</v>
      </c>
      <c r="C7751" t="s">
        <v>83</v>
      </c>
      <c r="D7751" t="s">
        <v>2131</v>
      </c>
      <c r="E7751">
        <v>1930</v>
      </c>
      <c r="F7751" t="s">
        <v>1970</v>
      </c>
      <c r="G7751"/>
      <c r="H7751" s="5">
        <v>42651.741643518515</v>
      </c>
      <c r="I7751" s="5">
        <v>42651.74082175926</v>
      </c>
      <c r="J7751" s="4">
        <f t="shared" si="560"/>
        <v>2016</v>
      </c>
      <c r="K7751" s="4">
        <f t="shared" si="561"/>
        <v>10</v>
      </c>
      <c r="L7751">
        <v>71</v>
      </c>
      <c r="M7751" s="4">
        <v>1.1833333333333333</v>
      </c>
      <c r="N7751" s="4">
        <v>2283.8333333333335</v>
      </c>
      <c r="O7751">
        <v>1</v>
      </c>
    </row>
    <row r="7752" spans="1:15" ht="15">
      <c r="A7752" t="s">
        <v>29</v>
      </c>
      <c r="B7752" t="s">
        <v>87</v>
      </c>
      <c r="C7752" t="s">
        <v>103</v>
      </c>
      <c r="D7752" t="s">
        <v>12161</v>
      </c>
      <c r="E7752">
        <v>880</v>
      </c>
      <c r="F7752" t="s">
        <v>33</v>
      </c>
      <c r="G7752" t="s">
        <v>22</v>
      </c>
      <c r="H7752" s="5">
        <v>42680.711805555555</v>
      </c>
      <c r="I7752" s="5">
        <v>42680.588449074072</v>
      </c>
      <c r="J7752" s="4">
        <f t="shared" si="560"/>
        <v>2016</v>
      </c>
      <c r="K7752" s="4">
        <f t="shared" si="561"/>
        <v>11</v>
      </c>
      <c r="L7752">
        <v>10658</v>
      </c>
      <c r="M7752" s="4">
        <v>177.63333333333333</v>
      </c>
      <c r="N7752" s="4">
        <v>156317.33333333331</v>
      </c>
      <c r="O7752">
        <v>1</v>
      </c>
    </row>
    <row r="7753" spans="1:15" ht="15">
      <c r="A7753" t="s">
        <v>29</v>
      </c>
      <c r="B7753" t="s">
        <v>30</v>
      </c>
      <c r="C7753" t="s">
        <v>83</v>
      </c>
      <c r="D7753" t="s">
        <v>2131</v>
      </c>
      <c r="E7753">
        <v>1930</v>
      </c>
      <c r="F7753" t="s">
        <v>1970</v>
      </c>
      <c r="G7753"/>
      <c r="H7753" s="5">
        <v>42651.867581018516</v>
      </c>
      <c r="I7753" s="5">
        <v>42651.743055555555</v>
      </c>
      <c r="J7753" s="4">
        <f t="shared" si="560"/>
        <v>2016</v>
      </c>
      <c r="K7753" s="4">
        <f t="shared" si="561"/>
        <v>10</v>
      </c>
      <c r="L7753">
        <v>10759</v>
      </c>
      <c r="M7753" s="4">
        <v>179.31666666666666</v>
      </c>
      <c r="N7753" s="4">
        <v>346081.16666666669</v>
      </c>
      <c r="O7753">
        <v>1</v>
      </c>
    </row>
    <row r="7754" spans="1:15" ht="15">
      <c r="A7754" t="s">
        <v>29</v>
      </c>
      <c r="B7754" t="s">
        <v>30</v>
      </c>
      <c r="C7754" t="s">
        <v>163</v>
      </c>
      <c r="D7754" t="s">
        <v>4243</v>
      </c>
      <c r="E7754">
        <v>5496</v>
      </c>
      <c r="F7754" t="s">
        <v>1970</v>
      </c>
      <c r="G7754" t="s">
        <v>22</v>
      </c>
      <c r="H7754" s="5">
        <v>42615.191064814811</v>
      </c>
      <c r="I7754" s="5">
        <v>42615.14166666667</v>
      </c>
      <c r="J7754" s="4">
        <f t="shared" si="560"/>
        <v>2016</v>
      </c>
      <c r="K7754" s="4">
        <f t="shared" si="561"/>
        <v>9</v>
      </c>
      <c r="L7754">
        <v>4268</v>
      </c>
      <c r="M7754" s="4">
        <v>71.13333333333334</v>
      </c>
      <c r="N7754" s="4">
        <v>390948.80000000005</v>
      </c>
      <c r="O7754">
        <v>1</v>
      </c>
    </row>
    <row r="7755" spans="1:15" ht="15">
      <c r="A7755" t="s">
        <v>29</v>
      </c>
      <c r="B7755" t="s">
        <v>87</v>
      </c>
      <c r="C7755" t="s">
        <v>197</v>
      </c>
      <c r="D7755" t="s">
        <v>4474</v>
      </c>
      <c r="E7755">
        <v>1017</v>
      </c>
      <c r="F7755" t="s">
        <v>1970</v>
      </c>
      <c r="G7755" t="s">
        <v>22</v>
      </c>
      <c r="H7755" s="5">
        <v>42683.075046296297</v>
      </c>
      <c r="I7755" s="5">
        <v>42682.993750000001</v>
      </c>
      <c r="J7755" s="4">
        <f t="shared" si="560"/>
        <v>2016</v>
      </c>
      <c r="K7755" s="4">
        <f t="shared" si="561"/>
        <v>11</v>
      </c>
      <c r="L7755">
        <v>7024</v>
      </c>
      <c r="M7755" s="4">
        <v>117.06666666666666</v>
      </c>
      <c r="N7755" s="4">
        <v>119056.8</v>
      </c>
      <c r="O7755">
        <v>1</v>
      </c>
    </row>
    <row r="7756" spans="1:15" ht="15">
      <c r="A7756" t="s">
        <v>29</v>
      </c>
      <c r="B7756" t="s">
        <v>30</v>
      </c>
      <c r="C7756" t="s">
        <v>163</v>
      </c>
      <c r="D7756" t="s">
        <v>4243</v>
      </c>
      <c r="E7756">
        <v>5496</v>
      </c>
      <c r="F7756" t="s">
        <v>1970</v>
      </c>
      <c r="G7756" t="s">
        <v>22</v>
      </c>
      <c r="H7756" s="5">
        <v>42615.628865740742</v>
      </c>
      <c r="I7756" s="5">
        <v>42615.584722222222</v>
      </c>
      <c r="J7756" s="4">
        <f t="shared" si="560"/>
        <v>2016</v>
      </c>
      <c r="K7756" s="4">
        <f t="shared" si="561"/>
        <v>9</v>
      </c>
      <c r="L7756">
        <v>3814</v>
      </c>
      <c r="M7756" s="4">
        <v>63.56666666666667</v>
      </c>
      <c r="N7756" s="4">
        <v>349362.40000000002</v>
      </c>
      <c r="O7756">
        <v>1</v>
      </c>
    </row>
    <row r="7757" spans="1:19" s="152" customFormat="1" ht="15">
      <c r="A7757" s="152" t="s">
        <v>29</v>
      </c>
      <c r="B7757" s="152" t="s">
        <v>87</v>
      </c>
      <c r="C7757" s="152" t="s">
        <v>103</v>
      </c>
      <c r="D7757" s="152" t="s">
        <v>12162</v>
      </c>
      <c r="E7757" s="152">
        <v>1</v>
      </c>
      <c r="F7757" s="152" t="s">
        <v>85</v>
      </c>
      <c r="G7757" s="152" t="s">
        <v>22</v>
      </c>
      <c r="H7757" s="153">
        <v>42683.078599537039</v>
      </c>
      <c r="I7757" s="153">
        <v>42683.069444444445</v>
      </c>
      <c r="J7757" s="4">
        <f t="shared" si="560"/>
        <v>2016</v>
      </c>
      <c r="K7757" s="4">
        <f t="shared" si="561"/>
        <v>11</v>
      </c>
      <c r="L7757" s="152">
        <v>791</v>
      </c>
      <c r="M7757" s="159">
        <v>13.183333333333334</v>
      </c>
      <c r="N7757" s="159">
        <v>13.183333333333334</v>
      </c>
      <c r="O7757" s="152">
        <v>1</v>
      </c>
      <c r="P7757" s="156"/>
      <c r="Q7757" s="156"/>
      <c r="S7757"/>
    </row>
    <row r="7758" spans="1:15" ht="15">
      <c r="A7758" t="s">
        <v>29</v>
      </c>
      <c r="B7758" t="s">
        <v>87</v>
      </c>
      <c r="C7758" t="s">
        <v>197</v>
      </c>
      <c r="D7758" t="s">
        <v>12163</v>
      </c>
      <c r="E7758">
        <v>1</v>
      </c>
      <c r="F7758" t="s">
        <v>85</v>
      </c>
      <c r="G7758" t="s">
        <v>22</v>
      </c>
      <c r="H7758" s="5">
        <v>42683.096724537034</v>
      </c>
      <c r="I7758" s="5">
        <v>42683.087500000001</v>
      </c>
      <c r="J7758" s="4">
        <f t="shared" si="560"/>
        <v>2016</v>
      </c>
      <c r="K7758" s="4">
        <f t="shared" si="561"/>
        <v>11</v>
      </c>
      <c r="L7758">
        <v>797</v>
      </c>
      <c r="M7758" s="4">
        <v>13.283333333333333</v>
      </c>
      <c r="N7758" s="4">
        <v>13.283333333333333</v>
      </c>
      <c r="O7758">
        <v>1</v>
      </c>
    </row>
    <row r="7759" spans="1:15" ht="15">
      <c r="A7759" t="s">
        <v>29</v>
      </c>
      <c r="B7759" t="s">
        <v>94</v>
      </c>
      <c r="C7759" t="s">
        <v>174</v>
      </c>
      <c r="D7759" t="s">
        <v>11409</v>
      </c>
      <c r="E7759">
        <v>1498</v>
      </c>
      <c r="F7759" t="s">
        <v>125</v>
      </c>
      <c r="G7759" t="s">
        <v>22</v>
      </c>
      <c r="H7759" s="5">
        <v>42686.83861111111</v>
      </c>
      <c r="I7759" s="5">
        <v>42686.695138888892</v>
      </c>
      <c r="J7759" s="4">
        <f t="shared" si="560"/>
        <v>2016</v>
      </c>
      <c r="K7759" s="4">
        <f t="shared" si="561"/>
        <v>11</v>
      </c>
      <c r="L7759">
        <v>12396</v>
      </c>
      <c r="M7759" s="4">
        <v>206.59999999999999</v>
      </c>
      <c r="N7759" s="4">
        <v>309486.79999999999</v>
      </c>
      <c r="O7759">
        <v>1</v>
      </c>
    </row>
    <row r="7760" spans="1:15" ht="15">
      <c r="A7760" t="s">
        <v>29</v>
      </c>
      <c r="B7760" t="s">
        <v>12061</v>
      </c>
      <c r="C7760" t="s">
        <v>12062</v>
      </c>
      <c r="D7760" t="s">
        <v>96</v>
      </c>
      <c r="E7760">
        <v>1</v>
      </c>
      <c r="F7760" t="s">
        <v>1970</v>
      </c>
      <c r="G7760" t="s">
        <v>22</v>
      </c>
      <c r="H7760" s="5">
        <v>42686.840208333335</v>
      </c>
      <c r="I7760" s="5">
        <v>42686.740277777775</v>
      </c>
      <c r="J7760" s="4">
        <f t="shared" si="560"/>
        <v>2016</v>
      </c>
      <c r="K7760" s="4">
        <f t="shared" si="561"/>
        <v>11</v>
      </c>
      <c r="L7760">
        <v>8634</v>
      </c>
      <c r="M7760" s="4">
        <v>143.90000000000001</v>
      </c>
      <c r="N7760" s="4">
        <v>143.90000000000001</v>
      </c>
      <c r="O7760">
        <v>1</v>
      </c>
    </row>
    <row r="7761" spans="1:15" ht="15">
      <c r="A7761" t="s">
        <v>29</v>
      </c>
      <c r="B7761" t="s">
        <v>94</v>
      </c>
      <c r="C7761" t="s">
        <v>174</v>
      </c>
      <c r="D7761" t="s">
        <v>12164</v>
      </c>
      <c r="E7761">
        <v>1</v>
      </c>
      <c r="F7761" t="s">
        <v>1970</v>
      </c>
      <c r="G7761" t="s">
        <v>22</v>
      </c>
      <c r="H7761" s="5">
        <v>42687.504733796297</v>
      </c>
      <c r="I7761" s="5">
        <v>42687.262499999997</v>
      </c>
      <c r="J7761" s="4">
        <f t="shared" si="560"/>
        <v>2016</v>
      </c>
      <c r="K7761" s="4">
        <f t="shared" si="561"/>
        <v>11</v>
      </c>
      <c r="L7761">
        <v>20929</v>
      </c>
      <c r="M7761" s="4">
        <v>348.81666666666666</v>
      </c>
      <c r="N7761" s="4">
        <v>348.81666666666666</v>
      </c>
      <c r="O7761">
        <v>1</v>
      </c>
    </row>
    <row r="7762" spans="1:15" ht="15">
      <c r="A7762" t="s">
        <v>29</v>
      </c>
      <c r="B7762" t="s">
        <v>94</v>
      </c>
      <c r="C7762" t="s">
        <v>174</v>
      </c>
      <c r="D7762" t="s">
        <v>12165</v>
      </c>
      <c r="E7762">
        <v>1</v>
      </c>
      <c r="F7762" t="s">
        <v>85</v>
      </c>
      <c r="G7762" t="s">
        <v>22</v>
      </c>
      <c r="H7762" s="5">
        <v>42687.505810185183</v>
      </c>
      <c r="I7762" s="5">
        <v>42687.317361111112</v>
      </c>
      <c r="J7762" s="4">
        <f t="shared" si="560"/>
        <v>2016</v>
      </c>
      <c r="K7762" s="4">
        <f t="shared" si="561"/>
        <v>11</v>
      </c>
      <c r="L7762">
        <v>16282</v>
      </c>
      <c r="M7762" s="4">
        <v>271.36666666666667</v>
      </c>
      <c r="N7762" s="4">
        <v>271.36666666666667</v>
      </c>
      <c r="O7762">
        <v>1</v>
      </c>
    </row>
    <row r="7763" spans="1:15" ht="15">
      <c r="A7763" t="s">
        <v>29</v>
      </c>
      <c r="B7763" t="s">
        <v>94</v>
      </c>
      <c r="C7763" t="s">
        <v>174</v>
      </c>
      <c r="D7763" t="s">
        <v>12166</v>
      </c>
      <c r="E7763">
        <v>1</v>
      </c>
      <c r="F7763" t="s">
        <v>1970</v>
      </c>
      <c r="G7763" t="s">
        <v>22</v>
      </c>
      <c r="H7763" s="5">
        <v>42687.505254629628</v>
      </c>
      <c r="I7763" s="5">
        <v>42687.352083333331</v>
      </c>
      <c r="J7763" s="4">
        <f t="shared" si="560"/>
        <v>2016</v>
      </c>
      <c r="K7763" s="4">
        <f t="shared" si="561"/>
        <v>11</v>
      </c>
      <c r="L7763">
        <v>13234</v>
      </c>
      <c r="M7763" s="4">
        <v>220.56666666666666</v>
      </c>
      <c r="N7763" s="4">
        <v>220.56666666666666</v>
      </c>
      <c r="O7763">
        <v>1</v>
      </c>
    </row>
    <row r="7764" spans="1:15" ht="15">
      <c r="A7764" t="s">
        <v>29</v>
      </c>
      <c r="B7764" t="s">
        <v>87</v>
      </c>
      <c r="C7764" t="s">
        <v>103</v>
      </c>
      <c r="D7764" t="s">
        <v>11525</v>
      </c>
      <c r="E7764">
        <v>9</v>
      </c>
      <c r="F7764" t="s">
        <v>125</v>
      </c>
      <c r="G7764" t="s">
        <v>22</v>
      </c>
      <c r="H7764" s="5">
        <v>42688.161168981482</v>
      </c>
      <c r="I7764" s="5">
        <v>42688.095833333333</v>
      </c>
      <c r="J7764" s="4">
        <f t="shared" si="560"/>
        <v>2016</v>
      </c>
      <c r="K7764" s="4">
        <f t="shared" si="561"/>
        <v>11</v>
      </c>
      <c r="L7764">
        <v>5645</v>
      </c>
      <c r="M7764" s="4">
        <v>94.083333333333329</v>
      </c>
      <c r="N7764" s="4">
        <v>846.75</v>
      </c>
      <c r="O7764">
        <v>1</v>
      </c>
    </row>
    <row r="7765" spans="1:15" ht="15">
      <c r="A7765" t="s">
        <v>29</v>
      </c>
      <c r="B7765" t="s">
        <v>87</v>
      </c>
      <c r="C7765" t="s">
        <v>103</v>
      </c>
      <c r="D7765" t="s">
        <v>12167</v>
      </c>
      <c r="E7765">
        <v>350</v>
      </c>
      <c r="F7765" t="s">
        <v>33</v>
      </c>
      <c r="G7765" t="s">
        <v>22</v>
      </c>
      <c r="H7765" s="5">
        <v>42689.556423611109</v>
      </c>
      <c r="I7765" s="5">
        <v>42689.513194444444</v>
      </c>
      <c r="J7765" s="4">
        <f t="shared" si="560"/>
        <v>2016</v>
      </c>
      <c r="K7765" s="4">
        <f t="shared" si="561"/>
        <v>11</v>
      </c>
      <c r="L7765">
        <v>3735</v>
      </c>
      <c r="M7765" s="4">
        <v>62.25</v>
      </c>
      <c r="N7765" s="4">
        <v>21787.5</v>
      </c>
      <c r="O7765">
        <v>1</v>
      </c>
    </row>
    <row r="7766" spans="1:15" ht="15">
      <c r="A7766" t="s">
        <v>29</v>
      </c>
      <c r="B7766" t="s">
        <v>30</v>
      </c>
      <c r="C7766" t="s">
        <v>83</v>
      </c>
      <c r="D7766" t="s">
        <v>12168</v>
      </c>
      <c r="E7766">
        <v>404</v>
      </c>
      <c r="F7766" t="s">
        <v>33</v>
      </c>
      <c r="G7766" t="s">
        <v>22</v>
      </c>
      <c r="H7766" s="5">
        <v>42689.622025462966</v>
      </c>
      <c r="I7766" s="5">
        <v>42689.513888888891</v>
      </c>
      <c r="J7766" s="4">
        <f t="shared" si="560"/>
        <v>2016</v>
      </c>
      <c r="K7766" s="4">
        <f t="shared" si="561"/>
        <v>11</v>
      </c>
      <c r="L7766">
        <v>9343</v>
      </c>
      <c r="M7766" s="4">
        <v>155.71666666666667</v>
      </c>
      <c r="N7766" s="4">
        <v>62909.533333333333</v>
      </c>
      <c r="O7766">
        <v>1</v>
      </c>
    </row>
    <row r="7767" spans="1:17" s="190" customFormat="1" ht="15">
      <c r="A7767" s="190" t="s">
        <v>29</v>
      </c>
      <c r="B7767" s="190" t="s">
        <v>30</v>
      </c>
      <c r="C7767" s="190" t="s">
        <v>83</v>
      </c>
      <c r="D7767" s="190" t="s">
        <v>12169</v>
      </c>
      <c r="E7767" s="190">
        <v>1</v>
      </c>
      <c r="F7767" s="190" t="s">
        <v>33</v>
      </c>
      <c r="G7767" s="190" t="s">
        <v>22</v>
      </c>
      <c r="H7767" s="191">
        <v>42689.814328703702</v>
      </c>
      <c r="I7767" s="191">
        <v>42689.722222222219</v>
      </c>
      <c r="J7767" s="4">
        <f t="shared" si="560"/>
        <v>2016</v>
      </c>
      <c r="K7767" s="4">
        <f t="shared" si="561"/>
        <v>11</v>
      </c>
      <c r="L7767" s="190">
        <v>7958</v>
      </c>
      <c r="M7767" s="192">
        <v>132.63333333333333</v>
      </c>
      <c r="N7767" s="192">
        <v>132.63333333333333</v>
      </c>
      <c r="O7767" s="190">
        <v>1</v>
      </c>
      <c r="P7767" s="193"/>
      <c r="Q7767" s="193"/>
    </row>
    <row r="7768" spans="1:17" s="190" customFormat="1" ht="15">
      <c r="A7768" s="190" t="s">
        <v>29</v>
      </c>
      <c r="B7768" s="190" t="s">
        <v>30</v>
      </c>
      <c r="C7768" s="190" t="s">
        <v>83</v>
      </c>
      <c r="D7768" s="190" t="s">
        <v>12170</v>
      </c>
      <c r="E7768" s="190">
        <v>1</v>
      </c>
      <c r="F7768" s="190" t="s">
        <v>33</v>
      </c>
      <c r="G7768" s="190" t="s">
        <v>22</v>
      </c>
      <c r="H7768" s="191">
        <v>42690.047291666669</v>
      </c>
      <c r="I7768" s="191">
        <v>42689.759027777778</v>
      </c>
      <c r="J7768" s="4">
        <f t="shared" si="560"/>
        <v>2016</v>
      </c>
      <c r="K7768" s="4">
        <f t="shared" si="561"/>
        <v>11</v>
      </c>
      <c r="L7768" s="190">
        <v>24906</v>
      </c>
      <c r="M7768" s="192">
        <v>415.10000000000002</v>
      </c>
      <c r="N7768" s="192">
        <v>415.10000000000002</v>
      </c>
      <c r="O7768" s="190">
        <v>1</v>
      </c>
      <c r="P7768" s="193"/>
      <c r="Q7768" s="193"/>
    </row>
    <row r="7769" spans="1:15" ht="15">
      <c r="A7769" t="s">
        <v>29</v>
      </c>
      <c r="B7769" t="s">
        <v>30</v>
      </c>
      <c r="C7769" t="s">
        <v>171</v>
      </c>
      <c r="D7769" t="s">
        <v>12171</v>
      </c>
      <c r="E7769">
        <v>1</v>
      </c>
      <c r="F7769" t="s">
        <v>21</v>
      </c>
      <c r="G7769"/>
      <c r="H7769" s="5">
        <v>42690.599444444444</v>
      </c>
      <c r="I7769" s="5">
        <v>42690.585416666669</v>
      </c>
      <c r="J7769" s="4">
        <f t="shared" si="560"/>
        <v>2016</v>
      </c>
      <c r="K7769" s="4">
        <f t="shared" si="561"/>
        <v>11</v>
      </c>
      <c r="L7769">
        <v>1212</v>
      </c>
      <c r="M7769" s="4">
        <v>20.199999999999999</v>
      </c>
      <c r="N7769" s="4">
        <v>20.199999999999999</v>
      </c>
      <c r="O7769">
        <v>1</v>
      </c>
    </row>
    <row r="7770" spans="1:15" ht="15">
      <c r="A7770" t="s">
        <v>29</v>
      </c>
      <c r="B7770" t="s">
        <v>94</v>
      </c>
      <c r="C7770" t="s">
        <v>156</v>
      </c>
      <c r="D7770" t="s">
        <v>6292</v>
      </c>
      <c r="E7770">
        <v>3</v>
      </c>
      <c r="F7770" t="s">
        <v>85</v>
      </c>
      <c r="G7770" t="s">
        <v>22</v>
      </c>
      <c r="H7770" s="5">
        <v>42697.30673611111</v>
      </c>
      <c r="I7770" s="5">
        <v>42697.280555555553</v>
      </c>
      <c r="J7770" s="4">
        <f t="shared" si="560"/>
        <v>2016</v>
      </c>
      <c r="K7770" s="4">
        <f t="shared" si="561"/>
        <v>11</v>
      </c>
      <c r="L7770">
        <v>2262</v>
      </c>
      <c r="M7770" s="4">
        <v>37.700000000000003</v>
      </c>
      <c r="N7770" s="4">
        <v>113.10000000000001</v>
      </c>
      <c r="O7770">
        <v>1</v>
      </c>
    </row>
    <row r="7771" spans="1:15" ht="15">
      <c r="A7771" t="s">
        <v>29</v>
      </c>
      <c r="B7771" t="s">
        <v>87</v>
      </c>
      <c r="C7771" t="s">
        <v>197</v>
      </c>
      <c r="D7771" t="s">
        <v>12172</v>
      </c>
      <c r="E7771">
        <v>117</v>
      </c>
      <c r="F7771" t="s">
        <v>21</v>
      </c>
      <c r="G7771" t="s">
        <v>97</v>
      </c>
      <c r="H7771" s="5">
        <v>42702.43990740741</v>
      </c>
      <c r="I7771" s="5">
        <v>42702.386111111111</v>
      </c>
      <c r="J7771" s="4">
        <f t="shared" si="560"/>
        <v>2016</v>
      </c>
      <c r="K7771" s="4">
        <f t="shared" si="561"/>
        <v>11</v>
      </c>
      <c r="L7771">
        <v>4648</v>
      </c>
      <c r="M7771" s="4">
        <v>77.466666666666669</v>
      </c>
      <c r="N7771" s="4">
        <v>9063.6000000000004</v>
      </c>
      <c r="O7771">
        <v>1</v>
      </c>
    </row>
    <row r="7772" spans="1:15" ht="15">
      <c r="A7772" t="s">
        <v>29</v>
      </c>
      <c r="B7772" t="s">
        <v>94</v>
      </c>
      <c r="C7772" t="s">
        <v>186</v>
      </c>
      <c r="D7772" t="s">
        <v>12173</v>
      </c>
      <c r="E7772">
        <v>1</v>
      </c>
      <c r="F7772" t="s">
        <v>27</v>
      </c>
      <c r="G7772" t="s">
        <v>22</v>
      </c>
      <c r="H7772" s="5">
        <v>42702.820960648147</v>
      </c>
      <c r="I7772" s="5">
        <v>42702.754861111112</v>
      </c>
      <c r="J7772" s="4">
        <f t="shared" si="560"/>
        <v>2016</v>
      </c>
      <c r="K7772" s="4">
        <f t="shared" si="561"/>
        <v>11</v>
      </c>
      <c r="L7772">
        <v>5711</v>
      </c>
      <c r="M7772" s="4">
        <v>95.183333333333337</v>
      </c>
      <c r="N7772" s="4">
        <v>95.183333333333337</v>
      </c>
      <c r="O7772">
        <v>1</v>
      </c>
    </row>
    <row r="7773" spans="1:15" ht="15">
      <c r="A7773" t="s">
        <v>29</v>
      </c>
      <c r="B7773" t="s">
        <v>94</v>
      </c>
      <c r="C7773" t="s">
        <v>186</v>
      </c>
      <c r="D7773" t="s">
        <v>12174</v>
      </c>
      <c r="E7773">
        <v>0</v>
      </c>
      <c r="F7773" t="s">
        <v>27</v>
      </c>
      <c r="G7773" t="s">
        <v>22</v>
      </c>
      <c r="H7773" s="5">
        <v>42702.861828703702</v>
      </c>
      <c r="I7773" s="5">
        <v>42702.819444444445</v>
      </c>
      <c r="J7773" s="4">
        <f t="shared" si="560"/>
        <v>2016</v>
      </c>
      <c r="K7773" s="4">
        <f t="shared" si="561"/>
        <v>11</v>
      </c>
      <c r="L7773">
        <v>3662</v>
      </c>
      <c r="M7773" s="4">
        <v>61.033333333333331</v>
      </c>
      <c r="N7773" s="4">
        <v>0</v>
      </c>
      <c r="O7773">
        <v>1</v>
      </c>
    </row>
    <row r="7774" spans="1:15" ht="15">
      <c r="A7774" t="s">
        <v>29</v>
      </c>
      <c r="B7774" t="s">
        <v>94</v>
      </c>
      <c r="C7774" t="s">
        <v>174</v>
      </c>
      <c r="D7774" t="s">
        <v>11135</v>
      </c>
      <c r="E7774">
        <v>1</v>
      </c>
      <c r="F7774" t="s">
        <v>2644</v>
      </c>
      <c r="G7774" t="s">
        <v>22</v>
      </c>
      <c r="H7774" s="5">
        <v>42703.485243055555</v>
      </c>
      <c r="I7774" s="5">
        <v>42703.448611111111</v>
      </c>
      <c r="J7774" s="4">
        <f t="shared" si="560"/>
        <v>2016</v>
      </c>
      <c r="K7774" s="4">
        <f t="shared" si="561"/>
        <v>11</v>
      </c>
      <c r="L7774">
        <v>3165</v>
      </c>
      <c r="M7774" s="4">
        <v>52.75</v>
      </c>
      <c r="N7774" s="4">
        <v>52.75</v>
      </c>
      <c r="O7774">
        <v>1</v>
      </c>
    </row>
    <row r="7775" spans="1:19" s="152" customFormat="1" ht="15">
      <c r="A7775" s="152" t="s">
        <v>29</v>
      </c>
      <c r="B7775" s="152" t="s">
        <v>87</v>
      </c>
      <c r="C7775" s="152" t="s">
        <v>103</v>
      </c>
      <c r="D7775" s="152" t="s">
        <v>12175</v>
      </c>
      <c r="E7775" s="152">
        <v>1</v>
      </c>
      <c r="F7775" s="152" t="s">
        <v>33</v>
      </c>
      <c r="G7775" s="152" t="s">
        <v>22</v>
      </c>
      <c r="H7775" s="153">
        <v>42705.271145833336</v>
      </c>
      <c r="I7775" s="153">
        <v>42705.202777777777</v>
      </c>
      <c r="J7775" s="4">
        <f t="shared" si="560"/>
        <v>2016</v>
      </c>
      <c r="K7775" s="4">
        <f t="shared" si="561"/>
        <v>12</v>
      </c>
      <c r="L7775" s="152">
        <v>5907</v>
      </c>
      <c r="M7775" s="159">
        <v>98.450000000000003</v>
      </c>
      <c r="N7775" s="159">
        <v>98.450000000000003</v>
      </c>
      <c r="O7775" s="152">
        <v>1</v>
      </c>
      <c r="P7775" s="156"/>
      <c r="Q7775" s="156"/>
      <c r="S7775"/>
    </row>
    <row r="7776" spans="1:15" ht="15">
      <c r="A7776" t="s">
        <v>29</v>
      </c>
      <c r="B7776" t="s">
        <v>87</v>
      </c>
      <c r="C7776" t="s">
        <v>197</v>
      </c>
      <c r="D7776" t="s">
        <v>12010</v>
      </c>
      <c r="E7776">
        <v>1</v>
      </c>
      <c r="F7776" t="s">
        <v>27</v>
      </c>
      <c r="G7776" t="s">
        <v>22</v>
      </c>
      <c r="H7776" s="5">
        <v>42705.295243055552</v>
      </c>
      <c r="I7776" s="5">
        <v>42705.275694444441</v>
      </c>
      <c r="J7776" s="4">
        <f t="shared" si="560"/>
        <v>2016</v>
      </c>
      <c r="K7776" s="4">
        <f t="shared" si="561"/>
        <v>12</v>
      </c>
      <c r="L7776">
        <v>1689</v>
      </c>
      <c r="M7776" s="4">
        <v>28.149999999999999</v>
      </c>
      <c r="N7776" s="4">
        <v>28.149999999999999</v>
      </c>
      <c r="O7776">
        <v>1</v>
      </c>
    </row>
    <row r="7777" spans="1:15" ht="15">
      <c r="A7777" t="s">
        <v>29</v>
      </c>
      <c r="B7777" t="s">
        <v>94</v>
      </c>
      <c r="C7777" t="s">
        <v>4972</v>
      </c>
      <c r="D7777" t="s">
        <v>1231</v>
      </c>
      <c r="E7777">
        <v>15</v>
      </c>
      <c r="F7777" t="s">
        <v>85</v>
      </c>
      <c r="G7777" t="s">
        <v>22</v>
      </c>
      <c r="H7777" s="5">
        <v>42705.36136574074</v>
      </c>
      <c r="I7777" s="5">
        <v>42705.308333333334</v>
      </c>
      <c r="J7777" s="4">
        <f t="shared" si="560"/>
        <v>2016</v>
      </c>
      <c r="K7777" s="4">
        <f t="shared" si="561"/>
        <v>12</v>
      </c>
      <c r="L7777">
        <v>4582</v>
      </c>
      <c r="M7777" s="4">
        <v>76.36666666666666</v>
      </c>
      <c r="N7777" s="4">
        <v>1145.5</v>
      </c>
      <c r="O7777">
        <v>1</v>
      </c>
    </row>
    <row r="7778" spans="1:15" ht="15">
      <c r="A7778" t="s">
        <v>29</v>
      </c>
      <c r="B7778" t="s">
        <v>87</v>
      </c>
      <c r="C7778" t="s">
        <v>197</v>
      </c>
      <c r="D7778" t="s">
        <v>12176</v>
      </c>
      <c r="E7778">
        <v>1</v>
      </c>
      <c r="F7778" t="s">
        <v>2644</v>
      </c>
      <c r="G7778" t="s">
        <v>22</v>
      </c>
      <c r="H7778" s="5">
        <v>42705.382673611108</v>
      </c>
      <c r="I7778" s="5">
        <v>42705.336111111108</v>
      </c>
      <c r="J7778" s="4">
        <f t="shared" si="560"/>
        <v>2016</v>
      </c>
      <c r="K7778" s="4">
        <f t="shared" si="561"/>
        <v>12</v>
      </c>
      <c r="L7778">
        <v>4023</v>
      </c>
      <c r="M7778" s="4">
        <v>67.049999999999997</v>
      </c>
      <c r="N7778" s="4">
        <v>67.049999999999997</v>
      </c>
      <c r="O7778">
        <v>1</v>
      </c>
    </row>
    <row r="7779" spans="1:15" ht="15">
      <c r="A7779" t="s">
        <v>29</v>
      </c>
      <c r="B7779" t="s">
        <v>94</v>
      </c>
      <c r="C7779" t="s">
        <v>156</v>
      </c>
      <c r="D7779" t="s">
        <v>12177</v>
      </c>
      <c r="E7779">
        <v>1</v>
      </c>
      <c r="F7779" t="s">
        <v>27</v>
      </c>
      <c r="G7779" t="s">
        <v>22</v>
      </c>
      <c r="H7779" s="5">
        <v>42706.481562499997</v>
      </c>
      <c r="I7779" s="5">
        <v>42706.413194444445</v>
      </c>
      <c r="J7779" s="4">
        <f t="shared" si="560"/>
        <v>2016</v>
      </c>
      <c r="K7779" s="4">
        <f t="shared" si="561"/>
        <v>12</v>
      </c>
      <c r="L7779">
        <v>5907</v>
      </c>
      <c r="M7779" s="4">
        <v>98.450000000000003</v>
      </c>
      <c r="N7779" s="4">
        <v>98.450000000000003</v>
      </c>
      <c r="O7779">
        <v>1</v>
      </c>
    </row>
    <row r="7780" spans="1:15" ht="15">
      <c r="A7780" t="s">
        <v>29</v>
      </c>
      <c r="B7780" t="s">
        <v>94</v>
      </c>
      <c r="C7780" t="s">
        <v>4936</v>
      </c>
      <c r="D7780" t="s">
        <v>12178</v>
      </c>
      <c r="E7780">
        <v>1</v>
      </c>
      <c r="F7780" t="s">
        <v>33</v>
      </c>
      <c r="G7780" t="s">
        <v>22</v>
      </c>
      <c r="H7780" s="5">
        <v>42707.473726851851</v>
      </c>
      <c r="I7780" s="5">
        <v>42707.445833333331</v>
      </c>
      <c r="J7780" s="4">
        <f t="shared" si="560"/>
        <v>2016</v>
      </c>
      <c r="K7780" s="4">
        <f t="shared" si="561"/>
        <v>12</v>
      </c>
      <c r="L7780">
        <v>2410</v>
      </c>
      <c r="M7780" s="4">
        <v>40.166666666666664</v>
      </c>
      <c r="N7780" s="4">
        <v>40.166666666666664</v>
      </c>
      <c r="O7780">
        <v>1</v>
      </c>
    </row>
    <row r="7781" spans="1:15" ht="15">
      <c r="A7781" t="s">
        <v>29</v>
      </c>
      <c r="B7781" t="s">
        <v>94</v>
      </c>
      <c r="C7781" t="s">
        <v>4936</v>
      </c>
      <c r="D7781" t="s">
        <v>12017</v>
      </c>
      <c r="E7781">
        <v>19</v>
      </c>
      <c r="F7781" t="s">
        <v>27</v>
      </c>
      <c r="G7781" t="s">
        <v>22</v>
      </c>
      <c r="H7781" s="5">
        <v>42710.392789351848</v>
      </c>
      <c r="I7781" s="5">
        <v>42710.365277777775</v>
      </c>
      <c r="J7781" s="4">
        <f t="shared" si="560"/>
        <v>2016</v>
      </c>
      <c r="K7781" s="4">
        <f t="shared" si="561"/>
        <v>12</v>
      </c>
      <c r="L7781">
        <v>2377</v>
      </c>
      <c r="M7781" s="4">
        <v>39.616666666666667</v>
      </c>
      <c r="N7781" s="4">
        <v>752.7166666666667</v>
      </c>
      <c r="O7781">
        <v>1</v>
      </c>
    </row>
    <row r="7782" spans="1:15" ht="15">
      <c r="A7782" t="s">
        <v>29</v>
      </c>
      <c r="B7782" t="s">
        <v>94</v>
      </c>
      <c r="C7782" t="s">
        <v>4972</v>
      </c>
      <c r="D7782" t="s">
        <v>11995</v>
      </c>
      <c r="E7782">
        <v>1</v>
      </c>
      <c r="F7782" t="s">
        <v>92</v>
      </c>
      <c r="G7782" t="s">
        <v>22</v>
      </c>
      <c r="H7782" s="5">
        <v>42715.332812499997</v>
      </c>
      <c r="I7782" s="5">
        <v>42715.29583333333</v>
      </c>
      <c r="J7782" s="4">
        <f t="shared" si="560"/>
        <v>2016</v>
      </c>
      <c r="K7782" s="4">
        <f t="shared" si="561"/>
        <v>12</v>
      </c>
      <c r="L7782">
        <v>3195</v>
      </c>
      <c r="M7782" s="4">
        <v>53.25</v>
      </c>
      <c r="N7782" s="4">
        <v>53.25</v>
      </c>
      <c r="O7782">
        <v>1</v>
      </c>
    </row>
    <row r="7783" spans="1:15" ht="15">
      <c r="A7783" t="s">
        <v>29</v>
      </c>
      <c r="B7783" t="s">
        <v>30</v>
      </c>
      <c r="C7783" t="s">
        <v>83</v>
      </c>
      <c r="D7783" t="s">
        <v>4469</v>
      </c>
      <c r="E7783">
        <v>3</v>
      </c>
      <c r="F7783" t="s">
        <v>92</v>
      </c>
      <c r="G7783" t="s">
        <v>22</v>
      </c>
      <c r="H7783" s="5">
        <v>42719.386574074073</v>
      </c>
      <c r="I7783" s="5">
        <v>42719.327777777777</v>
      </c>
      <c r="J7783" s="4">
        <f t="shared" si="560"/>
        <v>2016</v>
      </c>
      <c r="K7783" s="4">
        <f t="shared" si="561"/>
        <v>12</v>
      </c>
      <c r="L7783">
        <v>5080</v>
      </c>
      <c r="M7783" s="4">
        <v>84.666666666666671</v>
      </c>
      <c r="N7783" s="4">
        <v>254</v>
      </c>
      <c r="O7783">
        <v>1</v>
      </c>
    </row>
    <row r="7784" spans="1:15" ht="15">
      <c r="A7784" t="s">
        <v>29</v>
      </c>
      <c r="B7784" t="s">
        <v>30</v>
      </c>
      <c r="C7784" t="s">
        <v>83</v>
      </c>
      <c r="D7784" t="s">
        <v>1766</v>
      </c>
      <c r="E7784">
        <v>9</v>
      </c>
      <c r="F7784" t="s">
        <v>27</v>
      </c>
      <c r="G7784" t="s">
        <v>22</v>
      </c>
      <c r="H7784" s="5">
        <v>42720.724502314813</v>
      </c>
      <c r="I7784" s="5">
        <v>42720.676388888889</v>
      </c>
      <c r="J7784" s="4">
        <f t="shared" si="560"/>
        <v>2016</v>
      </c>
      <c r="K7784" s="4">
        <f t="shared" si="561"/>
        <v>12</v>
      </c>
      <c r="L7784">
        <v>4157</v>
      </c>
      <c r="M7784" s="4">
        <v>69.283333333333331</v>
      </c>
      <c r="N7784" s="4">
        <v>623.54999999999995</v>
      </c>
      <c r="O7784">
        <v>1</v>
      </c>
    </row>
    <row r="7785" spans="1:15" ht="15">
      <c r="A7785" t="s">
        <v>29</v>
      </c>
      <c r="B7785" t="s">
        <v>30</v>
      </c>
      <c r="C7785" t="s">
        <v>163</v>
      </c>
      <c r="D7785" t="s">
        <v>4243</v>
      </c>
      <c r="E7785">
        <v>5533</v>
      </c>
      <c r="F7785" t="s">
        <v>1970</v>
      </c>
      <c r="G7785"/>
      <c r="H7785" s="5">
        <v>42651.74082175926</v>
      </c>
      <c r="I7785" s="5">
        <v>42649.762499999997</v>
      </c>
      <c r="J7785" s="4">
        <f t="shared" si="560"/>
        <v>2016</v>
      </c>
      <c r="K7785" s="4">
        <f t="shared" si="561"/>
        <v>10</v>
      </c>
      <c r="L7785">
        <v>170927</v>
      </c>
      <c r="M7785" s="4">
        <v>2848.7833333333333</v>
      </c>
      <c r="N7785" s="4">
        <v>15762318.183333334</v>
      </c>
      <c r="O7785">
        <v>1</v>
      </c>
    </row>
    <row r="7786" spans="1:15" ht="15">
      <c r="A7786" t="s">
        <v>29</v>
      </c>
      <c r="B7786" t="s">
        <v>94</v>
      </c>
      <c r="C7786" t="s">
        <v>95</v>
      </c>
      <c r="D7786" t="s">
        <v>12179</v>
      </c>
      <c r="E7786">
        <v>1</v>
      </c>
      <c r="F7786" t="s">
        <v>2644</v>
      </c>
      <c r="G7786" t="s">
        <v>22</v>
      </c>
      <c r="H7786" s="5">
        <v>42724.470601851855</v>
      </c>
      <c r="I7786" s="5">
        <v>42724.412499999999</v>
      </c>
      <c r="J7786" s="4">
        <f t="shared" si="560"/>
        <v>2016</v>
      </c>
      <c r="K7786" s="4">
        <f t="shared" si="561"/>
        <v>12</v>
      </c>
      <c r="L7786">
        <v>5020</v>
      </c>
      <c r="M7786" s="4">
        <v>83.666666666666671</v>
      </c>
      <c r="N7786" s="4">
        <v>83.666666666666671</v>
      </c>
      <c r="O7786">
        <v>1</v>
      </c>
    </row>
    <row r="7787" spans="1:15" ht="15">
      <c r="A7787" t="s">
        <v>29</v>
      </c>
      <c r="B7787" t="s">
        <v>94</v>
      </c>
      <c r="C7787" t="s">
        <v>174</v>
      </c>
      <c r="D7787" t="s">
        <v>12180</v>
      </c>
      <c r="E7787">
        <v>25</v>
      </c>
      <c r="F7787" t="s">
        <v>33</v>
      </c>
      <c r="G7787" t="s">
        <v>22</v>
      </c>
      <c r="H7787" s="5">
        <v>42725.656435185185</v>
      </c>
      <c r="I7787" s="5">
        <v>42725.643750000003</v>
      </c>
      <c r="J7787" s="4">
        <f t="shared" si="560"/>
        <v>2016</v>
      </c>
      <c r="K7787" s="4">
        <f t="shared" si="561"/>
        <v>12</v>
      </c>
      <c r="L7787">
        <v>1096</v>
      </c>
      <c r="M7787" s="4">
        <v>18.266666666666666</v>
      </c>
      <c r="N7787" s="4">
        <v>456.66666666666663</v>
      </c>
      <c r="O7787">
        <v>1</v>
      </c>
    </row>
    <row r="7788" spans="1:15" ht="15">
      <c r="A7788" t="s">
        <v>29</v>
      </c>
      <c r="B7788" t="s">
        <v>94</v>
      </c>
      <c r="C7788" t="s">
        <v>4972</v>
      </c>
      <c r="D7788" t="s">
        <v>11035</v>
      </c>
      <c r="E7788">
        <v>27</v>
      </c>
      <c r="F7788" t="s">
        <v>92</v>
      </c>
      <c r="G7788" t="s">
        <v>22</v>
      </c>
      <c r="H7788" s="5">
        <v>42726.385682870372</v>
      </c>
      <c r="I7788" s="5">
        <v>42726.364583333336</v>
      </c>
      <c r="J7788" s="4">
        <f t="shared" si="560"/>
        <v>2016</v>
      </c>
      <c r="K7788" s="4">
        <f t="shared" si="561"/>
        <v>12</v>
      </c>
      <c r="L7788">
        <v>1823</v>
      </c>
      <c r="M7788" s="4">
        <v>30.383333333333333</v>
      </c>
      <c r="N7788" s="4">
        <v>820.35000000000002</v>
      </c>
      <c r="O7788">
        <v>1</v>
      </c>
    </row>
    <row r="7789" spans="1:15" ht="15">
      <c r="A7789" t="s">
        <v>29</v>
      </c>
      <c r="B7789" t="s">
        <v>87</v>
      </c>
      <c r="C7789" t="s">
        <v>103</v>
      </c>
      <c r="D7789" t="s">
        <v>12181</v>
      </c>
      <c r="E7789">
        <v>31</v>
      </c>
      <c r="F7789" t="s">
        <v>92</v>
      </c>
      <c r="G7789" t="s">
        <v>22</v>
      </c>
      <c r="H7789" s="5">
        <v>42730.383414351854</v>
      </c>
      <c r="I7789" s="5">
        <v>42730.345138888886</v>
      </c>
      <c r="J7789" s="4">
        <f t="shared" si="560"/>
        <v>2016</v>
      </c>
      <c r="K7789" s="4">
        <f t="shared" si="561"/>
        <v>12</v>
      </c>
      <c r="L7789">
        <v>3307</v>
      </c>
      <c r="M7789" s="4">
        <v>55.116666666666667</v>
      </c>
      <c r="N7789" s="4">
        <v>1708.6166666666668</v>
      </c>
      <c r="O7789">
        <v>1</v>
      </c>
    </row>
    <row r="7790" spans="1:15" ht="15">
      <c r="A7790" t="s">
        <v>29</v>
      </c>
      <c r="B7790" t="s">
        <v>87</v>
      </c>
      <c r="C7790" t="s">
        <v>197</v>
      </c>
      <c r="D7790" t="s">
        <v>12182</v>
      </c>
      <c r="E7790">
        <v>1</v>
      </c>
      <c r="F7790" t="s">
        <v>92</v>
      </c>
      <c r="G7790" t="s">
        <v>97</v>
      </c>
      <c r="H7790" s="5">
        <v>42731.548773148148</v>
      </c>
      <c r="I7790" s="5">
        <v>42731.455555555556</v>
      </c>
      <c r="J7790" s="4">
        <f t="shared" si="560"/>
        <v>2016</v>
      </c>
      <c r="K7790" s="4">
        <f t="shared" si="561"/>
        <v>12</v>
      </c>
      <c r="L7790">
        <v>8054</v>
      </c>
      <c r="M7790" s="4">
        <v>134.23333333333332</v>
      </c>
      <c r="N7790" s="4">
        <v>134.23333333333332</v>
      </c>
      <c r="O7790">
        <v>1</v>
      </c>
    </row>
    <row r="7791" spans="1:15" ht="15">
      <c r="A7791" t="s">
        <v>29</v>
      </c>
      <c r="B7791" t="s">
        <v>94</v>
      </c>
      <c r="C7791" t="s">
        <v>95</v>
      </c>
      <c r="D7791" t="s">
        <v>3661</v>
      </c>
      <c r="E7791">
        <v>146</v>
      </c>
      <c r="F7791" t="s">
        <v>27</v>
      </c>
      <c r="G7791" t="s">
        <v>22</v>
      </c>
      <c r="H7791" s="5">
        <v>42733.64234953704</v>
      </c>
      <c r="I7791" s="5">
        <v>42733.615277777775</v>
      </c>
      <c r="J7791" s="4">
        <f t="shared" si="560"/>
        <v>2016</v>
      </c>
      <c r="K7791" s="4">
        <f t="shared" si="561"/>
        <v>12</v>
      </c>
      <c r="L7791">
        <v>2339</v>
      </c>
      <c r="M7791" s="4">
        <v>38.983333333333334</v>
      </c>
      <c r="N7791" s="4">
        <v>5691.5666666666666</v>
      </c>
      <c r="O7791">
        <v>1</v>
      </c>
    </row>
    <row r="7792" spans="1:15" ht="15">
      <c r="A7792" t="s">
        <v>29</v>
      </c>
      <c r="B7792" t="s">
        <v>87</v>
      </c>
      <c r="C7792" t="s">
        <v>103</v>
      </c>
      <c r="D7792" t="s">
        <v>12183</v>
      </c>
      <c r="E7792">
        <v>7</v>
      </c>
      <c r="F7792" t="s">
        <v>33</v>
      </c>
      <c r="G7792" t="s">
        <v>22</v>
      </c>
      <c r="H7792" s="5">
        <v>42734.409062500003</v>
      </c>
      <c r="I7792" s="5">
        <v>42734.354166666664</v>
      </c>
      <c r="J7792" s="4">
        <f t="shared" si="560"/>
        <v>2016</v>
      </c>
      <c r="K7792" s="4">
        <f t="shared" si="561"/>
        <v>12</v>
      </c>
      <c r="L7792">
        <v>4743</v>
      </c>
      <c r="M7792" s="4">
        <v>79.049999999999997</v>
      </c>
      <c r="N7792" s="4">
        <v>553.35000000000002</v>
      </c>
      <c r="O7792">
        <v>1</v>
      </c>
    </row>
    <row r="7793" spans="1:17" s="190" customFormat="1" ht="15">
      <c r="A7793" s="190" t="s">
        <v>29</v>
      </c>
      <c r="B7793" s="190" t="s">
        <v>30</v>
      </c>
      <c r="C7793" s="190" t="s">
        <v>83</v>
      </c>
      <c r="D7793" s="190" t="s">
        <v>12184</v>
      </c>
      <c r="E7793" s="190">
        <v>1</v>
      </c>
      <c r="F7793" s="190" t="s">
        <v>33</v>
      </c>
      <c r="G7793" s="190" t="s">
        <v>22</v>
      </c>
      <c r="H7793" s="191">
        <v>42734.911597222221</v>
      </c>
      <c r="I7793" s="191">
        <v>42734.883333333331</v>
      </c>
      <c r="J7793" s="4">
        <f t="shared" si="560"/>
        <v>2016</v>
      </c>
      <c r="K7793" s="4">
        <f t="shared" si="561"/>
        <v>12</v>
      </c>
      <c r="L7793" s="190">
        <v>2442</v>
      </c>
      <c r="M7793" s="192">
        <v>40.700000000000003</v>
      </c>
      <c r="N7793" s="192">
        <v>40.700000000000003</v>
      </c>
      <c r="O7793" s="190">
        <v>1</v>
      </c>
      <c r="P7793" s="193"/>
      <c r="Q7793" s="193"/>
    </row>
    <row r="7794" spans="1:17" s="190" customFormat="1" ht="15">
      <c r="A7794" s="190" t="s">
        <v>29</v>
      </c>
      <c r="B7794" s="190" t="s">
        <v>30</v>
      </c>
      <c r="C7794" s="190" t="s">
        <v>83</v>
      </c>
      <c r="D7794" s="190" t="s">
        <v>12185</v>
      </c>
      <c r="E7794" s="190">
        <v>1</v>
      </c>
      <c r="F7794" s="190" t="s">
        <v>33</v>
      </c>
      <c r="G7794" s="190" t="s">
        <v>22</v>
      </c>
      <c r="H7794" s="191">
        <v>42734.912083333336</v>
      </c>
      <c r="I7794" s="191">
        <v>42734.895138888889</v>
      </c>
      <c r="J7794" s="4">
        <f t="shared" si="560"/>
        <v>2016</v>
      </c>
      <c r="K7794" s="4">
        <f t="shared" si="561"/>
        <v>12</v>
      </c>
      <c r="L7794" s="190">
        <v>1464</v>
      </c>
      <c r="M7794" s="192">
        <v>24.399999999999999</v>
      </c>
      <c r="N7794" s="192">
        <v>24.399999999999999</v>
      </c>
      <c r="O7794" s="190">
        <v>1</v>
      </c>
      <c r="P7794" s="193"/>
      <c r="Q7794" s="193"/>
    </row>
    <row r="7795" spans="1:19" s="117" customFormat="1" ht="15">
      <c r="A7795" s="117" t="s">
        <v>29</v>
      </c>
      <c r="B7795" s="117" t="s">
        <v>30</v>
      </c>
      <c r="C7795" s="117" t="s">
        <v>83</v>
      </c>
      <c r="D7795" s="117" t="s">
        <v>5161</v>
      </c>
      <c r="E7795" s="117">
        <v>0</v>
      </c>
      <c r="F7795" s="117" t="s">
        <v>33</v>
      </c>
      <c r="G7795" s="117" t="s">
        <v>22</v>
      </c>
      <c r="H7795" s="118">
        <v>42734.91064814815</v>
      </c>
      <c r="I7795" s="118">
        <v>42734.909722222219</v>
      </c>
      <c r="J7795" s="4">
        <f t="shared" si="560"/>
        <v>2016</v>
      </c>
      <c r="K7795" s="4">
        <f t="shared" si="561"/>
        <v>12</v>
      </c>
      <c r="L7795" s="117">
        <v>80</v>
      </c>
      <c r="M7795" s="167">
        <v>1.3333333333333333</v>
      </c>
      <c r="N7795" s="167">
        <v>0</v>
      </c>
      <c r="O7795" s="117">
        <v>1</v>
      </c>
      <c r="P7795" s="119"/>
      <c r="Q7795" s="119"/>
      <c r="S7795"/>
    </row>
    <row r="7796" spans="1:17" s="190" customFormat="1" ht="15">
      <c r="A7796" s="190" t="s">
        <v>29</v>
      </c>
      <c r="B7796" s="190" t="s">
        <v>30</v>
      </c>
      <c r="C7796" s="190" t="s">
        <v>83</v>
      </c>
      <c r="D7796" s="190" t="s">
        <v>12184</v>
      </c>
      <c r="E7796" s="190">
        <v>1</v>
      </c>
      <c r="F7796" s="190" t="s">
        <v>33</v>
      </c>
      <c r="G7796" s="190" t="s">
        <v>22</v>
      </c>
      <c r="H7796" s="191">
        <v>42735.600138888891</v>
      </c>
      <c r="I7796" s="191">
        <v>42735.566666666666</v>
      </c>
      <c r="J7796" s="4">
        <f t="shared" si="560"/>
        <v>2016</v>
      </c>
      <c r="K7796" s="4">
        <f t="shared" si="561"/>
        <v>12</v>
      </c>
      <c r="L7796" s="190">
        <v>2892</v>
      </c>
      <c r="M7796" s="192">
        <v>48.200000000000003</v>
      </c>
      <c r="N7796" s="192">
        <v>48.200000000000003</v>
      </c>
      <c r="O7796" s="190">
        <v>1</v>
      </c>
      <c r="P7796" s="193"/>
      <c r="Q7796" s="193"/>
    </row>
  </sheetData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2"/>
  <dimension ref="A2:I34"/>
  <sheetViews>
    <sheetView workbookViewId="0" topLeftCell="A1">
      <selection pane="topLeft" activeCell="A32" sqref="A32:XFD32"/>
    </sheetView>
  </sheetViews>
  <sheetFormatPr defaultRowHeight="15"/>
  <cols>
    <col min="1" max="1" width="16.1428571428571" customWidth="1"/>
    <col min="2" max="2" width="17.8571428571429" customWidth="1"/>
    <col min="3" max="3" width="30.7142857142857" customWidth="1"/>
    <col min="4" max="4" width="18.7142857142857" customWidth="1"/>
    <col min="5" max="5" width="11.1428571428571" customWidth="1"/>
    <col min="6" max="8" width="11.5714285714286" bestFit="1" customWidth="1"/>
  </cols>
  <sheetData>
    <row r="2" spans="1:2" ht="15">
      <c r="A2" s="1" t="s">
        <v>1</v>
      </c>
      <c r="B2" t="s">
        <v>2555</v>
      </c>
    </row>
    <row r="3" spans="1:2" ht="15">
      <c r="A3" s="1" t="s">
        <v>0</v>
      </c>
      <c r="B3" t="s">
        <v>2555</v>
      </c>
    </row>
    <row r="4" spans="1:2" ht="15">
      <c r="A4" s="1" t="s">
        <v>5</v>
      </c>
      <c r="B4" t="s">
        <v>2572</v>
      </c>
    </row>
    <row r="5" spans="1:2" ht="15">
      <c r="A5" s="1" t="s">
        <v>2</v>
      </c>
      <c r="B5" t="s">
        <v>2555</v>
      </c>
    </row>
    <row r="6" spans="1:2" ht="15">
      <c r="A6" s="1" t="s">
        <v>3</v>
      </c>
      <c r="B6" t="s">
        <v>2555</v>
      </c>
    </row>
    <row r="8" spans="2:2" ht="15">
      <c r="B8" s="1" t="s">
        <v>2556</v>
      </c>
    </row>
    <row r="9" spans="1:9" ht="15">
      <c r="A9" s="1" t="s">
        <v>2557</v>
      </c>
      <c r="B9" t="s">
        <v>2558</v>
      </c>
      <c r="C9" t="s">
        <v>2559</v>
      </c>
      <c r="D9" t="s">
        <v>2560</v>
      </c>
      <c r="E9" t="s">
        <v>2561</v>
      </c>
      <c r="F9" s="3"/>
      <c r="G9" s="3"/>
      <c r="H9" s="3"/>
      <c r="I9" s="3"/>
    </row>
    <row r="10" spans="1:9" ht="15">
      <c r="A10" s="2" t="s">
        <v>22</v>
      </c>
      <c r="B10" s="92">
        <v>1938</v>
      </c>
      <c r="C10" s="92">
        <v>77662</v>
      </c>
      <c r="D10" s="4">
        <v>187680.29999996885</v>
      </c>
      <c r="E10" s="4">
        <v>7221965.4666552069</v>
      </c>
      <c r="F10" s="3"/>
      <c r="G10" s="3"/>
      <c r="H10" s="3"/>
      <c r="I10" s="3"/>
    </row>
    <row r="11" spans="1:9" ht="15">
      <c r="A11" s="2" t="s">
        <v>97</v>
      </c>
      <c r="B11" s="92">
        <v>98</v>
      </c>
      <c r="C11" s="92">
        <v>3101</v>
      </c>
      <c r="D11" s="4">
        <v>15750.466666712891</v>
      </c>
      <c r="E11" s="4">
        <v>431372.44999879156</v>
      </c>
      <c r="F11" s="3"/>
      <c r="G11" s="3"/>
      <c r="H11" s="3"/>
      <c r="I11" s="3"/>
    </row>
    <row r="12" spans="1:9" ht="15">
      <c r="A12" s="2" t="s">
        <v>2566</v>
      </c>
      <c r="B12" s="92">
        <v>2036</v>
      </c>
      <c r="C12" s="92">
        <v>80763</v>
      </c>
      <c r="D12" s="4">
        <v>203430.76666668174</v>
      </c>
      <c r="E12" s="4">
        <v>7653337.9166539982</v>
      </c>
      <c r="F12" s="3"/>
      <c r="G12" s="3"/>
      <c r="H12" s="3"/>
      <c r="I12" s="3"/>
    </row>
    <row r="13" spans="6:9" ht="15">
      <c r="F13" s="3"/>
      <c r="G13" s="3"/>
      <c r="H13" s="3"/>
      <c r="I13" s="3"/>
    </row>
    <row r="14" spans="6:9" ht="15">
      <c r="F14" s="3"/>
      <c r="G14" s="3"/>
      <c r="H14" s="3"/>
      <c r="I14" s="3"/>
    </row>
    <row r="15" spans="6:9" ht="15">
      <c r="F15" s="3"/>
      <c r="G15" s="3"/>
      <c r="H15" s="3"/>
      <c r="I15" s="3"/>
    </row>
    <row r="16" spans="6:9" ht="15">
      <c r="F16" s="3"/>
      <c r="G16" s="3"/>
      <c r="H16" s="3"/>
      <c r="I16" s="3"/>
    </row>
    <row r="17" spans="6:9" ht="15">
      <c r="F17" s="3"/>
      <c r="G17" s="3"/>
      <c r="H17" s="3"/>
      <c r="I17" s="3"/>
    </row>
    <row r="18" spans="6:9" ht="15">
      <c r="F18" s="3"/>
      <c r="G18" s="3"/>
      <c r="H18" s="3"/>
      <c r="I18" s="3"/>
    </row>
    <row r="19" spans="6:9" ht="15">
      <c r="F19" s="3"/>
      <c r="G19" s="3"/>
      <c r="H19" s="3"/>
      <c r="I19" s="3"/>
    </row>
    <row r="20" spans="6:9" ht="15">
      <c r="F20" s="3"/>
      <c r="G20" s="3"/>
      <c r="H20" s="3"/>
      <c r="I20" s="3"/>
    </row>
    <row r="21" spans="6:9" ht="15">
      <c r="F21" s="10">
        <v>17138</v>
      </c>
      <c r="G21" s="10">
        <v>12242</v>
      </c>
      <c r="H21" s="3"/>
      <c r="I21" s="3"/>
    </row>
    <row r="22" spans="6:9" ht="15">
      <c r="F22" s="3"/>
      <c r="G22" s="3"/>
      <c r="H22" s="3"/>
      <c r="I22" s="3"/>
    </row>
    <row r="23" spans="6:9" ht="15">
      <c r="F23" s="3"/>
      <c r="G23" s="3"/>
      <c r="H23" s="3"/>
      <c r="I23" s="3"/>
    </row>
    <row r="25" spans="7:8" ht="15">
      <c r="G25" t="s">
        <v>2595</v>
      </c>
      <c r="H25" s="10">
        <f>F21+G21</f>
        <v>29380</v>
      </c>
    </row>
    <row r="26" spans="6:9" ht="15">
      <c r="F26" s="3"/>
      <c r="G26" s="3"/>
      <c r="H26" s="3"/>
      <c r="I26" s="3"/>
    </row>
    <row r="30" spans="1:9" ht="15">
      <c r="A30" s="19" t="s">
        <v>2557</v>
      </c>
      <c r="B30" s="19" t="s">
        <v>2558</v>
      </c>
      <c r="C30" s="19" t="s">
        <v>2559</v>
      </c>
      <c r="D30" s="19" t="s">
        <v>2560</v>
      </c>
      <c r="E30" s="19" t="s">
        <v>2561</v>
      </c>
      <c r="F30" t="s">
        <v>2562</v>
      </c>
      <c r="G30" t="s">
        <v>2563</v>
      </c>
      <c r="H30" t="s">
        <v>2564</v>
      </c>
      <c r="I30" t="s">
        <v>2565</v>
      </c>
    </row>
    <row r="31" spans="1:9" ht="15">
      <c r="A31" s="20" t="s">
        <v>22</v>
      </c>
      <c r="B31" s="10">
        <v>1036</v>
      </c>
      <c r="C31" s="10">
        <v>49429</v>
      </c>
      <c r="D31" s="10">
        <v>95760.849999999627</v>
      </c>
      <c r="E31" s="10">
        <v>4410474.9666407779</v>
      </c>
      <c r="F31" s="9">
        <f t="shared" si="0" ref="F31:G33">D31/B31</f>
        <v>92.433252895752531</v>
      </c>
      <c r="G31" s="9">
        <f t="shared" si="0"/>
        <v>89.228488673466543</v>
      </c>
      <c r="H31" s="9"/>
      <c r="I31" s="9"/>
    </row>
    <row r="32" spans="1:8" ht="15">
      <c r="A32" s="20" t="s">
        <v>97</v>
      </c>
      <c r="B32" s="10">
        <v>66</v>
      </c>
      <c r="C32" s="10">
        <v>1667</v>
      </c>
      <c r="D32" s="10">
        <v>9484.4666667189449</v>
      </c>
      <c r="E32" s="10">
        <v>219843.08333372581</v>
      </c>
      <c r="F32" s="9">
        <f t="shared" si="0"/>
        <v>143.70404040483251</v>
      </c>
      <c r="G32" s="9">
        <f t="shared" si="0"/>
        <v>131.8794741054144</v>
      </c>
      <c r="H32" s="9"/>
    </row>
    <row r="33" spans="1:9" ht="15">
      <c r="A33" s="21" t="s">
        <v>2566</v>
      </c>
      <c r="B33" s="11">
        <v>1102</v>
      </c>
      <c r="C33" s="11">
        <v>51096</v>
      </c>
      <c r="D33" s="11">
        <v>105245.31666671857</v>
      </c>
      <c r="E33" s="11">
        <v>4630318.0499745039</v>
      </c>
      <c r="F33" s="22">
        <f t="shared" si="0"/>
        <v>95.503917120434281</v>
      </c>
      <c r="G33" s="22">
        <f t="shared" si="0"/>
        <v>90.619971230125728</v>
      </c>
      <c r="H33" s="22">
        <f>E33/H25</f>
        <v>157.6010228037612</v>
      </c>
      <c r="I33" s="22">
        <f>C33/H25</f>
        <v>1.739142273655548</v>
      </c>
    </row>
    <row r="34" spans="6:7" ht="15">
      <c r="F34" s="22"/>
      <c r="G34" s="22"/>
    </row>
  </sheetData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3"/>
  <dimension ref="A2:J47"/>
  <sheetViews>
    <sheetView workbookViewId="0" topLeftCell="A1">
      <selection pane="topLeft" activeCell="A16" sqref="A10:A22"/>
    </sheetView>
  </sheetViews>
  <sheetFormatPr defaultRowHeight="15"/>
  <cols>
    <col min="1" max="1" width="31.2857142857143" customWidth="1"/>
    <col min="2" max="2" width="19.1428571428571" customWidth="1"/>
    <col min="3" max="3" width="30.7142857142857" customWidth="1"/>
    <col min="4" max="4" width="18.7142857142857" customWidth="1"/>
    <col min="5" max="5" width="11.1428571428571" customWidth="1"/>
    <col min="6" max="6" width="10.5714285714286" bestFit="1" customWidth="1"/>
    <col min="7" max="7" width="9.57142857142857" bestFit="1" customWidth="1"/>
  </cols>
  <sheetData>
    <row r="2" spans="1:2" ht="15">
      <c r="A2" s="1" t="s">
        <v>1</v>
      </c>
      <c r="B2" t="s">
        <v>2555</v>
      </c>
    </row>
    <row r="3" spans="1:2" ht="15">
      <c r="A3" s="1" t="s">
        <v>0</v>
      </c>
      <c r="B3" t="s">
        <v>29</v>
      </c>
    </row>
    <row r="4" spans="1:2" ht="15">
      <c r="A4" s="1" t="s">
        <v>5</v>
      </c>
      <c r="B4" t="s">
        <v>2572</v>
      </c>
    </row>
    <row r="5" spans="1:2" ht="15">
      <c r="A5" s="1" t="s">
        <v>6</v>
      </c>
      <c r="B5" t="s">
        <v>22</v>
      </c>
    </row>
    <row r="6" spans="1:2" ht="15">
      <c r="A6" s="1" t="s">
        <v>3</v>
      </c>
      <c r="B6" t="s">
        <v>2555</v>
      </c>
    </row>
    <row r="8" spans="2:2" ht="15">
      <c r="B8" s="1" t="s">
        <v>2556</v>
      </c>
    </row>
    <row r="9" spans="1:9" ht="15">
      <c r="A9" s="1" t="s">
        <v>2557</v>
      </c>
      <c r="B9" t="s">
        <v>2558</v>
      </c>
      <c r="C9" t="s">
        <v>2559</v>
      </c>
      <c r="D9" t="s">
        <v>2560</v>
      </c>
      <c r="E9" t="s">
        <v>2561</v>
      </c>
      <c r="F9" s="3"/>
      <c r="G9" s="3"/>
      <c r="H9" s="3"/>
      <c r="I9" s="3"/>
    </row>
    <row r="10" spans="1:9" ht="15">
      <c r="A10" s="2" t="s">
        <v>83</v>
      </c>
      <c r="B10" s="92">
        <v>73</v>
      </c>
      <c r="C10" s="92">
        <v>873</v>
      </c>
      <c r="D10" s="4">
        <v>6428.1000000215136</v>
      </c>
      <c r="E10" s="4">
        <v>113107.60000062059</v>
      </c>
      <c r="F10" s="3"/>
      <c r="G10" s="3"/>
      <c r="H10" s="3"/>
      <c r="I10" s="3"/>
    </row>
    <row r="11" spans="1:9" ht="15">
      <c r="A11" s="2" t="s">
        <v>171</v>
      </c>
      <c r="B11" s="92">
        <v>7</v>
      </c>
      <c r="C11" s="92">
        <v>50</v>
      </c>
      <c r="D11" s="4">
        <v>806.2833333236631</v>
      </c>
      <c r="E11" s="4">
        <v>5317.6999998302199</v>
      </c>
      <c r="F11" s="3"/>
      <c r="G11" s="3"/>
      <c r="H11" s="3"/>
      <c r="I11" s="3"/>
    </row>
    <row r="12" spans="1:9" ht="15">
      <c r="A12" s="2" t="s">
        <v>31</v>
      </c>
      <c r="B12" s="92">
        <v>8</v>
      </c>
      <c r="C12" s="92">
        <v>100</v>
      </c>
      <c r="D12" s="4">
        <v>1027.0166666654404</v>
      </c>
      <c r="E12" s="4">
        <v>6201.4833328092936</v>
      </c>
      <c r="F12" s="3"/>
      <c r="G12" s="3"/>
      <c r="H12" s="3"/>
      <c r="I12" s="3"/>
    </row>
    <row r="13" spans="1:9" ht="15">
      <c r="A13" s="2" t="s">
        <v>174</v>
      </c>
      <c r="B13" s="92">
        <v>26</v>
      </c>
      <c r="C13" s="92">
        <v>186</v>
      </c>
      <c r="D13" s="4">
        <v>2764.4666667014826</v>
      </c>
      <c r="E13" s="4">
        <v>16077.683333521709</v>
      </c>
      <c r="F13" s="3"/>
      <c r="G13" s="3"/>
      <c r="H13" s="3"/>
      <c r="I13" s="3"/>
    </row>
    <row r="14" spans="1:9" ht="15">
      <c r="A14" s="2" t="s">
        <v>95</v>
      </c>
      <c r="B14" s="92">
        <v>91</v>
      </c>
      <c r="C14" s="92">
        <v>11391</v>
      </c>
      <c r="D14" s="4">
        <v>8934.133333369391</v>
      </c>
      <c r="E14" s="4">
        <v>989880.36664370913</v>
      </c>
      <c r="F14" s="3"/>
      <c r="G14" s="3"/>
      <c r="H14" s="3"/>
      <c r="I14" s="3"/>
    </row>
    <row r="15" spans="1:9" ht="15">
      <c r="A15" s="2" t="s">
        <v>156</v>
      </c>
      <c r="B15" s="92">
        <v>38</v>
      </c>
      <c r="C15" s="92">
        <v>757</v>
      </c>
      <c r="D15" s="4">
        <v>2994.5333333162125</v>
      </c>
      <c r="E15" s="4">
        <v>71703.883332749829</v>
      </c>
      <c r="F15" s="3"/>
      <c r="G15" s="3"/>
      <c r="H15" s="3"/>
      <c r="I15" s="3"/>
    </row>
    <row r="16" spans="1:9" ht="15">
      <c r="A16" s="2" t="s">
        <v>197</v>
      </c>
      <c r="B16" s="92">
        <v>36</v>
      </c>
      <c r="C16" s="92">
        <v>2263</v>
      </c>
      <c r="D16" s="4">
        <v>2395.2499999757856</v>
      </c>
      <c r="E16" s="4">
        <v>207668.48333412549</v>
      </c>
      <c r="F16" s="3"/>
      <c r="G16" s="3"/>
      <c r="H16" s="3"/>
      <c r="I16" s="3"/>
    </row>
    <row r="17" spans="1:9" ht="15">
      <c r="A17" s="2" t="s">
        <v>103</v>
      </c>
      <c r="B17" s="92">
        <v>79</v>
      </c>
      <c r="C17" s="92">
        <v>7318</v>
      </c>
      <c r="D17" s="4">
        <v>5347.7000000013504</v>
      </c>
      <c r="E17" s="4">
        <v>277944.35000426718</v>
      </c>
      <c r="F17" s="3"/>
      <c r="G17" s="3"/>
      <c r="H17" s="3"/>
      <c r="I17" s="3"/>
    </row>
    <row r="18" spans="1:9" ht="15">
      <c r="A18" s="2" t="s">
        <v>186</v>
      </c>
      <c r="B18" s="92">
        <v>19</v>
      </c>
      <c r="C18" s="92">
        <v>325</v>
      </c>
      <c r="D18" s="4">
        <v>1424.2166666861158</v>
      </c>
      <c r="E18" s="4">
        <v>35947.866666864138</v>
      </c>
      <c r="F18" s="3"/>
      <c r="G18" s="3"/>
      <c r="H18" s="3"/>
      <c r="I18" s="3"/>
    </row>
    <row r="19" spans="1:9" ht="15">
      <c r="A19" s="2" t="s">
        <v>1912</v>
      </c>
      <c r="B19" s="92">
        <v>1</v>
      </c>
      <c r="C19" s="92">
        <v>1</v>
      </c>
      <c r="D19" s="4">
        <v>34.300000002840534</v>
      </c>
      <c r="E19" s="4">
        <v>34.300000002840534</v>
      </c>
      <c r="F19" s="3"/>
      <c r="G19" s="3"/>
      <c r="H19" s="3"/>
      <c r="I19" s="3"/>
    </row>
    <row r="20" spans="1:9" ht="15">
      <c r="A20" s="2" t="s">
        <v>88</v>
      </c>
      <c r="B20" s="92">
        <v>19</v>
      </c>
      <c r="C20" s="92">
        <v>784</v>
      </c>
      <c r="D20" s="4">
        <v>2203.6500000092201</v>
      </c>
      <c r="E20" s="4">
        <v>134657.86666854867</v>
      </c>
      <c r="F20" s="3"/>
      <c r="G20" s="3"/>
      <c r="H20" s="3"/>
      <c r="I20" s="3"/>
    </row>
    <row r="21" spans="1:9" ht="15">
      <c r="A21" s="2" t="s">
        <v>177</v>
      </c>
      <c r="B21" s="92">
        <v>55</v>
      </c>
      <c r="C21" s="92">
        <v>2810</v>
      </c>
      <c r="D21" s="4">
        <v>7179.5499999762978</v>
      </c>
      <c r="E21" s="4">
        <v>351087.05000138492</v>
      </c>
      <c r="F21" s="3"/>
      <c r="G21" s="3"/>
      <c r="H21" s="3"/>
      <c r="I21" s="3"/>
    </row>
    <row r="22" spans="1:5" ht="15">
      <c r="A22" s="2" t="s">
        <v>209</v>
      </c>
      <c r="B22" s="92">
        <v>26</v>
      </c>
      <c r="C22" s="92">
        <v>364</v>
      </c>
      <c r="D22" s="4">
        <v>2292.4000000208616</v>
      </c>
      <c r="E22" s="4">
        <v>26555.100000270177</v>
      </c>
    </row>
    <row r="23" spans="1:5" ht="15">
      <c r="A23" s="2" t="s">
        <v>2566</v>
      </c>
      <c r="B23" s="92">
        <v>478</v>
      </c>
      <c r="C23" s="92">
        <v>27222</v>
      </c>
      <c r="D23" s="4">
        <v>43831.600000070175</v>
      </c>
      <c r="E23" s="4">
        <v>2236183.7333187042</v>
      </c>
    </row>
    <row r="26" spans="6:9" ht="15">
      <c r="F26" s="3"/>
      <c r="G26" s="3"/>
      <c r="H26" s="3"/>
      <c r="I26" s="3"/>
    </row>
    <row r="29" spans="5:6" ht="15">
      <c r="E29" t="s">
        <v>2595</v>
      </c>
      <c r="F29" s="10">
        <v>17138</v>
      </c>
    </row>
    <row r="33" spans="1:9" ht="15">
      <c r="A33" s="19" t="s">
        <v>2557</v>
      </c>
      <c r="B33" s="19" t="s">
        <v>2558</v>
      </c>
      <c r="C33" s="19" t="s">
        <v>2559</v>
      </c>
      <c r="D33" s="19" t="s">
        <v>2560</v>
      </c>
      <c r="E33" s="19" t="s">
        <v>2561</v>
      </c>
      <c r="F33" t="s">
        <v>2562</v>
      </c>
      <c r="G33" t="s">
        <v>2563</v>
      </c>
      <c r="H33" t="s">
        <v>2564</v>
      </c>
      <c r="I33" t="s">
        <v>2565</v>
      </c>
    </row>
    <row r="34" spans="1:10" ht="15">
      <c r="A34" s="2" t="s">
        <v>88</v>
      </c>
      <c r="B34" s="10">
        <v>14</v>
      </c>
      <c r="C34" s="10">
        <v>422</v>
      </c>
      <c r="D34" s="10">
        <v>1570.466666665161</v>
      </c>
      <c r="E34" s="10">
        <v>88473.33333387156</v>
      </c>
      <c r="F34" s="9">
        <f t="shared" si="0" ref="F34:F47">D34/B34</f>
        <v>112.17619047608294</v>
      </c>
      <c r="G34" s="9">
        <f>E34/C34</f>
        <v>209.65244865846341</v>
      </c>
      <c r="H34" s="9"/>
      <c r="I34" s="9"/>
      <c r="J34">
        <v>1</v>
      </c>
    </row>
    <row r="35" spans="1:10" ht="15">
      <c r="A35" s="2" t="s">
        <v>103</v>
      </c>
      <c r="B35" s="10">
        <v>59</v>
      </c>
      <c r="C35" s="10">
        <v>7157</v>
      </c>
      <c r="D35" s="10">
        <v>4167.2333333292045</v>
      </c>
      <c r="E35" s="10">
        <v>265518.88333765324</v>
      </c>
      <c r="F35" s="9">
        <f t="shared" si="0"/>
        <v>70.631073446257702</v>
      </c>
      <c r="G35" s="9">
        <f>E35/C35</f>
        <v>37.099187276464058</v>
      </c>
      <c r="H35" s="9"/>
      <c r="J35">
        <v>2</v>
      </c>
    </row>
    <row r="36" spans="1:10" ht="15">
      <c r="A36" s="2" t="s">
        <v>197</v>
      </c>
      <c r="B36" s="10">
        <v>22</v>
      </c>
      <c r="C36" s="10">
        <v>625</v>
      </c>
      <c r="D36" s="10">
        <v>1494.2833333241288</v>
      </c>
      <c r="E36" s="10">
        <v>63334.949999917299</v>
      </c>
      <c r="F36" s="9">
        <f t="shared" si="0"/>
        <v>67.921969696551301</v>
      </c>
      <c r="G36" s="9">
        <f>E36/C36</f>
        <v>101.33591999986768</v>
      </c>
      <c r="J36">
        <v>3</v>
      </c>
    </row>
    <row r="37" spans="1:10" ht="15">
      <c r="A37" s="2" t="s">
        <v>156</v>
      </c>
      <c r="B37" s="10">
        <v>29</v>
      </c>
      <c r="C37" s="10">
        <v>741</v>
      </c>
      <c r="D37" s="10">
        <v>2190.5999999970663</v>
      </c>
      <c r="E37" s="10">
        <v>70207.983332800213</v>
      </c>
      <c r="F37" s="9">
        <f t="shared" si="0"/>
        <v>75.5379310343816</v>
      </c>
      <c r="G37" s="9">
        <f t="shared" si="1" ref="G37:G47">E37/C37</f>
        <v>94.747615833738479</v>
      </c>
      <c r="J37">
        <v>4</v>
      </c>
    </row>
    <row r="38" spans="1:10" ht="15">
      <c r="A38" s="2" t="s">
        <v>177</v>
      </c>
      <c r="B38" s="10">
        <v>45</v>
      </c>
      <c r="C38" s="10">
        <v>2614</v>
      </c>
      <c r="D38" s="10">
        <v>5968.1333333090879</v>
      </c>
      <c r="E38" s="10">
        <v>304661.80000155349</v>
      </c>
      <c r="F38" s="9">
        <f t="shared" si="0"/>
        <v>132.6251851846464</v>
      </c>
      <c r="G38" s="9">
        <f t="shared" si="1"/>
        <v>116.55003825614135</v>
      </c>
      <c r="J38">
        <v>5</v>
      </c>
    </row>
    <row r="39" spans="1:10" ht="15">
      <c r="A39" s="2" t="s">
        <v>174</v>
      </c>
      <c r="B39" s="10">
        <v>19</v>
      </c>
      <c r="C39" s="10">
        <v>128</v>
      </c>
      <c r="D39" s="10">
        <v>1970.9333333722316</v>
      </c>
      <c r="E39" s="10">
        <v>12153.200000255601</v>
      </c>
      <c r="F39" s="9">
        <f t="shared" si="0"/>
        <v>103.73333333538061</v>
      </c>
      <c r="G39" s="9">
        <f t="shared" si="1"/>
        <v>94.946875001996887</v>
      </c>
      <c r="J39">
        <v>6</v>
      </c>
    </row>
    <row r="40" spans="1:10" ht="15">
      <c r="A40" s="2" t="s">
        <v>95</v>
      </c>
      <c r="B40" s="10">
        <v>63</v>
      </c>
      <c r="C40" s="10">
        <v>10151</v>
      </c>
      <c r="D40" s="10">
        <v>5960.4000000120141</v>
      </c>
      <c r="E40" s="10">
        <v>914443.29998024041</v>
      </c>
      <c r="F40" s="9">
        <f t="shared" si="0"/>
        <v>94.609523809714503</v>
      </c>
      <c r="G40" s="9">
        <f t="shared" si="1"/>
        <v>90.084060681729923</v>
      </c>
      <c r="J40">
        <v>7</v>
      </c>
    </row>
    <row r="41" spans="1:10" ht="15">
      <c r="A41" s="2" t="s">
        <v>209</v>
      </c>
      <c r="B41" s="10">
        <v>16</v>
      </c>
      <c r="C41" s="10">
        <v>330</v>
      </c>
      <c r="D41" s="10">
        <v>1190.1666666974779</v>
      </c>
      <c r="E41" s="10">
        <v>23801.066666931147</v>
      </c>
      <c r="F41" s="9">
        <f t="shared" si="0"/>
        <v>74.38541666859237</v>
      </c>
      <c r="G41" s="9">
        <f t="shared" si="1"/>
        <v>72.124444445245899</v>
      </c>
      <c r="J41">
        <v>8</v>
      </c>
    </row>
    <row r="42" spans="1:10" ht="15">
      <c r="A42" s="2" t="s">
        <v>31</v>
      </c>
      <c r="B42" s="10">
        <v>8</v>
      </c>
      <c r="C42" s="10">
        <v>100</v>
      </c>
      <c r="D42" s="10">
        <v>1027.0166666654404</v>
      </c>
      <c r="E42" s="10">
        <v>6201.4833328092936</v>
      </c>
      <c r="F42" s="9">
        <f t="shared" si="0"/>
        <v>128.37708333318005</v>
      </c>
      <c r="G42" s="9">
        <f t="shared" si="1"/>
        <v>62.014833328092934</v>
      </c>
      <c r="J42">
        <v>9</v>
      </c>
    </row>
    <row r="43" spans="1:10" ht="15">
      <c r="A43" s="2" t="s">
        <v>171</v>
      </c>
      <c r="B43" s="10">
        <v>4</v>
      </c>
      <c r="C43" s="10">
        <v>27</v>
      </c>
      <c r="D43" s="10">
        <v>273.33333332673647</v>
      </c>
      <c r="E43" s="10">
        <v>2839.749999884516</v>
      </c>
      <c r="F43" s="9">
        <f t="shared" si="0"/>
        <v>68.333333331684116</v>
      </c>
      <c r="G43" s="9">
        <f t="shared" si="1"/>
        <v>105.17592592164874</v>
      </c>
      <c r="J43">
        <v>10</v>
      </c>
    </row>
    <row r="44" spans="1:10" ht="15">
      <c r="A44" s="2" t="s">
        <v>186</v>
      </c>
      <c r="B44" s="10">
        <v>14</v>
      </c>
      <c r="C44" s="10">
        <v>266</v>
      </c>
      <c r="D44" s="10">
        <v>1038.7166666763369</v>
      </c>
      <c r="E44" s="10">
        <v>24900.850000373321</v>
      </c>
      <c r="F44" s="9">
        <f t="shared" si="0"/>
        <v>74.194047619738356</v>
      </c>
      <c r="G44" s="9">
        <f t="shared" si="1"/>
        <v>93.612218046516247</v>
      </c>
      <c r="J44">
        <v>11</v>
      </c>
    </row>
    <row r="45" spans="1:10" ht="15">
      <c r="A45" s="2" t="s">
        <v>83</v>
      </c>
      <c r="B45" s="10">
        <v>54</v>
      </c>
      <c r="C45" s="10">
        <v>658</v>
      </c>
      <c r="D45" s="10">
        <v>4745.3666667023208</v>
      </c>
      <c r="E45" s="10">
        <v>93470.96666756901</v>
      </c>
      <c r="F45" s="9">
        <f t="shared" si="0"/>
        <v>87.877160494487427</v>
      </c>
      <c r="G45" s="9">
        <f t="shared" si="1"/>
        <v>142.05314083217175</v>
      </c>
      <c r="J45">
        <v>12</v>
      </c>
    </row>
    <row r="46" spans="1:7" ht="15">
      <c r="A46" s="2"/>
      <c r="B46" s="10"/>
      <c r="C46" s="10"/>
      <c r="D46" s="10"/>
      <c r="E46" s="10"/>
      <c r="F46" s="9"/>
      <c r="G46" s="9"/>
    </row>
    <row r="47" spans="1:9" ht="15">
      <c r="A47" s="25" t="s">
        <v>2566</v>
      </c>
      <c r="B47" s="11">
        <v>347</v>
      </c>
      <c r="C47" s="11">
        <v>23219</v>
      </c>
      <c r="D47" s="11">
        <v>31596.650000077207</v>
      </c>
      <c r="E47" s="11">
        <v>1870007.5666538591</v>
      </c>
      <c r="F47" s="22">
        <f t="shared" si="0"/>
        <v>91.056628242297421</v>
      </c>
      <c r="G47" s="22">
        <f t="shared" si="1"/>
        <v>80.537816729999534</v>
      </c>
      <c r="H47" s="22">
        <f>E47/F29</f>
        <v>109.11469055046442</v>
      </c>
      <c r="I47" s="22">
        <f>C47/F29</f>
        <v>1.354825533901272</v>
      </c>
    </row>
  </sheetData>
  <sortState ref="A34:E45">
    <sortCondition sortBy="value" ref="A34:A45"/>
  </sortState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4"/>
  <dimension ref="A2:J43"/>
  <sheetViews>
    <sheetView workbookViewId="0" topLeftCell="A28">
      <selection pane="topLeft" activeCell="C31" sqref="C31:D37"/>
    </sheetView>
  </sheetViews>
  <sheetFormatPr defaultRowHeight="15"/>
  <cols>
    <col min="1" max="1" width="31.2857142857143" customWidth="1"/>
    <col min="2" max="2" width="19.1428571428571" customWidth="1"/>
    <col min="3" max="3" width="30.7142857142857" customWidth="1"/>
    <col min="4" max="4" width="18.7142857142857" customWidth="1"/>
    <col min="5" max="5" width="11.1428571428571" customWidth="1"/>
    <col min="6" max="6" width="10.5714285714286" bestFit="1" customWidth="1"/>
    <col min="7" max="7" width="9.57142857142857" bestFit="1" customWidth="1"/>
  </cols>
  <sheetData>
    <row r="2" spans="1:2" ht="15">
      <c r="A2" s="1" t="s">
        <v>1</v>
      </c>
      <c r="B2" t="s">
        <v>2555</v>
      </c>
    </row>
    <row r="3" spans="1:2" ht="15">
      <c r="A3" s="1" t="s">
        <v>0</v>
      </c>
      <c r="B3" t="s">
        <v>29</v>
      </c>
    </row>
    <row r="4" spans="1:2" ht="15">
      <c r="A4" s="1" t="s">
        <v>5</v>
      </c>
      <c r="B4" t="s">
        <v>2572</v>
      </c>
    </row>
    <row r="5" spans="1:2" ht="15">
      <c r="A5" s="1" t="s">
        <v>6</v>
      </c>
      <c r="B5" t="s">
        <v>97</v>
      </c>
    </row>
    <row r="6" spans="1:2" ht="15">
      <c r="A6" s="1" t="s">
        <v>3</v>
      </c>
      <c r="B6" t="s">
        <v>2555</v>
      </c>
    </row>
    <row r="8" spans="2:2" ht="15">
      <c r="B8" s="1" t="s">
        <v>2556</v>
      </c>
    </row>
    <row r="9" spans="1:9" ht="15">
      <c r="A9" s="1" t="s">
        <v>2557</v>
      </c>
      <c r="B9" t="s">
        <v>2558</v>
      </c>
      <c r="C9" t="s">
        <v>2559</v>
      </c>
      <c r="D9" t="s">
        <v>2560</v>
      </c>
      <c r="E9" t="s">
        <v>2561</v>
      </c>
      <c r="F9" s="3"/>
      <c r="G9" s="3"/>
      <c r="H9" s="3"/>
      <c r="I9" s="3"/>
    </row>
    <row r="10" spans="1:9" ht="15">
      <c r="A10" s="2" t="s">
        <v>83</v>
      </c>
      <c r="B10" s="92">
        <v>10</v>
      </c>
      <c r="C10" s="92">
        <v>288</v>
      </c>
      <c r="D10" s="4">
        <v>1303.7333333410788</v>
      </c>
      <c r="E10" s="4">
        <v>39344.800001144176</v>
      </c>
      <c r="F10" s="3"/>
      <c r="G10" s="3"/>
      <c r="H10" s="3"/>
      <c r="I10" s="3"/>
    </row>
    <row r="11" spans="1:9" ht="15">
      <c r="A11" s="2" t="s">
        <v>171</v>
      </c>
      <c r="B11" s="92">
        <v>13</v>
      </c>
      <c r="C11" s="92">
        <v>320</v>
      </c>
      <c r="D11" s="4">
        <v>1958.8500000326894</v>
      </c>
      <c r="E11" s="4">
        <v>97702.433335919632</v>
      </c>
      <c r="F11" s="3"/>
      <c r="G11" s="3"/>
      <c r="H11" s="3"/>
      <c r="I11" s="3"/>
    </row>
    <row r="12" spans="1:9" ht="15">
      <c r="A12" s="2" t="s">
        <v>31</v>
      </c>
      <c r="B12" s="92">
        <v>6</v>
      </c>
      <c r="C12" s="92">
        <v>1437</v>
      </c>
      <c r="D12" s="4">
        <v>919.46666667005047</v>
      </c>
      <c r="E12" s="4">
        <v>208011.83333174209</v>
      </c>
      <c r="F12" s="3"/>
      <c r="G12" s="3"/>
      <c r="H12" s="3"/>
      <c r="I12" s="3"/>
    </row>
    <row r="13" spans="1:9" ht="15">
      <c r="A13" s="2" t="s">
        <v>174</v>
      </c>
      <c r="B13" s="92">
        <v>6</v>
      </c>
      <c r="C13" s="92">
        <v>11</v>
      </c>
      <c r="D13" s="4">
        <v>1143.8666666659992</v>
      </c>
      <c r="E13" s="4">
        <v>2889.9999999906868</v>
      </c>
      <c r="F13" s="3"/>
      <c r="G13" s="3"/>
      <c r="H13" s="3"/>
      <c r="I13" s="3"/>
    </row>
    <row r="14" spans="1:9" ht="15">
      <c r="A14" s="2" t="s">
        <v>95</v>
      </c>
      <c r="B14" s="92">
        <v>7</v>
      </c>
      <c r="C14" s="92">
        <v>7</v>
      </c>
      <c r="D14" s="4">
        <v>816.20000001392327</v>
      </c>
      <c r="E14" s="4">
        <v>816.20000001392327</v>
      </c>
      <c r="F14" s="3"/>
      <c r="G14" s="3"/>
      <c r="H14" s="3"/>
      <c r="I14" s="3"/>
    </row>
    <row r="15" spans="1:9" ht="15">
      <c r="A15" s="2" t="s">
        <v>156</v>
      </c>
      <c r="B15" s="92">
        <v>4</v>
      </c>
      <c r="C15" s="92">
        <v>24</v>
      </c>
      <c r="D15" s="4">
        <v>265.98333333735354</v>
      </c>
      <c r="E15" s="4">
        <v>1213.9833334519062</v>
      </c>
      <c r="F15" s="3"/>
      <c r="G15" s="3"/>
      <c r="H15" s="3"/>
      <c r="I15" s="3"/>
    </row>
    <row r="16" spans="1:9" ht="15">
      <c r="A16" s="2" t="s">
        <v>197</v>
      </c>
      <c r="B16" s="92">
        <v>2</v>
      </c>
      <c r="C16" s="92">
        <v>2</v>
      </c>
      <c r="D16" s="4">
        <v>232.24999999743886</v>
      </c>
      <c r="E16" s="4">
        <v>232.24999999743886</v>
      </c>
      <c r="H16" s="3"/>
      <c r="I16" s="3"/>
    </row>
    <row r="17" spans="1:9" ht="15">
      <c r="A17" s="2" t="s">
        <v>103</v>
      </c>
      <c r="B17" s="92">
        <v>4</v>
      </c>
      <c r="C17" s="92">
        <v>26</v>
      </c>
      <c r="D17" s="4">
        <v>294.98333332710899</v>
      </c>
      <c r="E17" s="4">
        <v>2173.633333282778</v>
      </c>
      <c r="F17" s="3"/>
      <c r="G17" s="3"/>
      <c r="H17" s="3"/>
      <c r="I17" s="3"/>
    </row>
    <row r="18" spans="1:7" ht="15">
      <c r="A18" s="2" t="s">
        <v>186</v>
      </c>
      <c r="B18" s="92">
        <v>6</v>
      </c>
      <c r="C18" s="92">
        <v>18</v>
      </c>
      <c r="D18" s="4">
        <v>949.44999999250285</v>
      </c>
      <c r="E18" s="4">
        <v>2805.2500000444707</v>
      </c>
      <c r="F18" s="3"/>
      <c r="G18" s="3"/>
    </row>
    <row r="19" spans="1:9" ht="15">
      <c r="A19" s="2" t="s">
        <v>1912</v>
      </c>
      <c r="B19" s="92">
        <v>1</v>
      </c>
      <c r="C19" s="92">
        <v>1</v>
      </c>
      <c r="D19" s="4">
        <v>131.0999999998603</v>
      </c>
      <c r="E19" s="4">
        <v>131.0999999998603</v>
      </c>
      <c r="F19" s="3"/>
      <c r="G19" s="3"/>
      <c r="H19" s="3"/>
      <c r="I19" s="3"/>
    </row>
    <row r="20" spans="1:5" ht="15">
      <c r="A20" s="2" t="s">
        <v>88</v>
      </c>
      <c r="B20" s="92">
        <v>3</v>
      </c>
      <c r="C20" s="92">
        <v>787</v>
      </c>
      <c r="D20" s="4">
        <v>366.49999998975545</v>
      </c>
      <c r="E20" s="4">
        <v>38415.833329707384</v>
      </c>
    </row>
    <row r="21" spans="1:7" ht="15">
      <c r="A21" s="2" t="s">
        <v>209</v>
      </c>
      <c r="B21" s="92">
        <v>1</v>
      </c>
      <c r="C21" s="92">
        <v>1</v>
      </c>
      <c r="D21" s="4">
        <v>222.29999999748543</v>
      </c>
      <c r="E21" s="4">
        <v>222.29999999748543</v>
      </c>
      <c r="F21" s="3"/>
      <c r="G21" s="3"/>
    </row>
    <row r="22" spans="1:9" ht="15">
      <c r="A22" s="2" t="s">
        <v>2566</v>
      </c>
      <c r="B22" s="92">
        <v>63</v>
      </c>
      <c r="C22" s="92">
        <v>2922</v>
      </c>
      <c r="D22" s="4">
        <v>8604.6833333652467</v>
      </c>
      <c r="E22" s="4">
        <v>393959.61666529183</v>
      </c>
      <c r="F22" s="3"/>
      <c r="G22" s="3"/>
      <c r="H22" s="3"/>
      <c r="I22" s="3"/>
    </row>
    <row r="23" spans="6:9" ht="15">
      <c r="F23" s="3"/>
      <c r="G23" s="3"/>
      <c r="H23" s="3"/>
      <c r="I23" s="3"/>
    </row>
    <row r="25" spans="5:6" ht="15">
      <c r="E25" t="s">
        <v>2595</v>
      </c>
      <c r="F25" s="10">
        <v>17138</v>
      </c>
    </row>
    <row r="26" spans="6:9" ht="15">
      <c r="F26" s="3"/>
      <c r="G26" s="3"/>
      <c r="H26" s="3"/>
      <c r="I26" s="3"/>
    </row>
    <row r="30" spans="1:9" ht="15">
      <c r="A30" s="19" t="s">
        <v>2557</v>
      </c>
      <c r="B30" s="19" t="s">
        <v>2558</v>
      </c>
      <c r="C30" s="19" t="s">
        <v>2559</v>
      </c>
      <c r="D30" s="19" t="s">
        <v>2560</v>
      </c>
      <c r="E30" s="19" t="s">
        <v>2561</v>
      </c>
      <c r="F30" t="s">
        <v>2562</v>
      </c>
      <c r="G30" t="s">
        <v>2563</v>
      </c>
      <c r="H30" t="s">
        <v>2564</v>
      </c>
      <c r="I30" t="s">
        <v>2565</v>
      </c>
    </row>
    <row r="31" spans="1:10" ht="15">
      <c r="A31" s="2" t="s">
        <v>88</v>
      </c>
      <c r="B31" s="10">
        <v>3</v>
      </c>
      <c r="C31" s="10">
        <v>787</v>
      </c>
      <c r="D31" s="10">
        <v>366.49999998975545</v>
      </c>
      <c r="E31" s="10">
        <v>38415.833329707384</v>
      </c>
      <c r="F31" s="9">
        <f t="shared" si="0" ref="F31:F40">D31/B31</f>
        <v>122.16666666325182</v>
      </c>
      <c r="G31" s="9">
        <f t="shared" si="1" ref="G31:G40">E31/C31</f>
        <v>48.813002960238101</v>
      </c>
      <c r="H31" s="9"/>
      <c r="I31" s="9"/>
      <c r="J31">
        <v>1</v>
      </c>
    </row>
    <row r="32" spans="1:10" ht="15">
      <c r="A32" s="2" t="s">
        <v>103</v>
      </c>
      <c r="B32" s="10">
        <v>2</v>
      </c>
      <c r="C32" s="10">
        <v>23</v>
      </c>
      <c r="D32" s="10">
        <v>136.73333332990296</v>
      </c>
      <c r="E32" s="10">
        <v>1937.1333332872018</v>
      </c>
      <c r="F32" s="9">
        <f t="shared" si="0"/>
        <v>68.366666664951481</v>
      </c>
      <c r="G32" s="9">
        <f t="shared" si="1"/>
        <v>84.223188403791383</v>
      </c>
      <c r="H32" s="9"/>
      <c r="J32">
        <v>2</v>
      </c>
    </row>
    <row r="33" spans="1:10" ht="15">
      <c r="A33" s="2" t="s">
        <v>197</v>
      </c>
      <c r="B33" s="10">
        <v>1</v>
      </c>
      <c r="C33" s="10">
        <v>1</v>
      </c>
      <c r="D33" s="10">
        <v>188.99999999790452</v>
      </c>
      <c r="E33" s="10">
        <v>188.99999999790452</v>
      </c>
      <c r="F33" s="9">
        <f t="shared" si="0"/>
        <v>188.99999999790452</v>
      </c>
      <c r="G33" s="9">
        <f t="shared" si="1"/>
        <v>188.99999999790452</v>
      </c>
      <c r="J33">
        <v>3</v>
      </c>
    </row>
    <row r="34" spans="1:10" ht="15">
      <c r="A34" s="2" t="s">
        <v>156</v>
      </c>
      <c r="B34" s="10">
        <v>4</v>
      </c>
      <c r="C34" s="10">
        <v>24</v>
      </c>
      <c r="D34" s="10">
        <v>265.98333333735354</v>
      </c>
      <c r="E34" s="10">
        <v>1213.9833334519062</v>
      </c>
      <c r="F34" s="9">
        <f t="shared" si="0"/>
        <v>66.495833334338386</v>
      </c>
      <c r="G34" s="9">
        <f t="shared" si="1"/>
        <v>50.582638893829426</v>
      </c>
      <c r="J34">
        <v>4</v>
      </c>
    </row>
    <row r="35" spans="1:10" ht="15">
      <c r="A35" s="2" t="s">
        <v>174</v>
      </c>
      <c r="B35" s="10">
        <v>4</v>
      </c>
      <c r="C35" s="10">
        <v>6</v>
      </c>
      <c r="D35" s="10">
        <v>513.03333333693445</v>
      </c>
      <c r="E35" s="10">
        <v>741.56666667899117</v>
      </c>
      <c r="F35" s="9">
        <f t="shared" si="0"/>
        <v>128.25833333423361</v>
      </c>
      <c r="G35" s="9">
        <f t="shared" si="1"/>
        <v>123.59444444649853</v>
      </c>
      <c r="J35">
        <v>5</v>
      </c>
    </row>
    <row r="36" spans="1:10" ht="15">
      <c r="A36" s="2" t="s">
        <v>95</v>
      </c>
      <c r="B36" s="10">
        <v>6</v>
      </c>
      <c r="C36" s="10">
        <v>6</v>
      </c>
      <c r="D36" s="10">
        <v>650.5000000144355</v>
      </c>
      <c r="E36" s="10">
        <v>650.5000000144355</v>
      </c>
      <c r="F36" s="9">
        <f t="shared" si="0"/>
        <v>108.41666666907258</v>
      </c>
      <c r="G36" s="9">
        <f t="shared" si="1"/>
        <v>108.41666666907258</v>
      </c>
      <c r="J36">
        <v>6</v>
      </c>
    </row>
    <row r="37" spans="1:10" ht="15">
      <c r="A37" t="s">
        <v>209</v>
      </c>
      <c r="B37" s="10">
        <v>1</v>
      </c>
      <c r="C37" s="10">
        <v>1</v>
      </c>
      <c r="D37" s="10">
        <v>222.29999999748543</v>
      </c>
      <c r="E37" s="10">
        <v>222.29999999748543</v>
      </c>
      <c r="F37" s="9">
        <f t="shared" si="0"/>
        <v>222.29999999748543</v>
      </c>
      <c r="G37" s="9">
        <f t="shared" si="1"/>
        <v>222.29999999748543</v>
      </c>
      <c r="J37">
        <v>7</v>
      </c>
    </row>
    <row r="38" spans="1:10" ht="15">
      <c r="A38" s="2" t="s">
        <v>1912</v>
      </c>
      <c r="B38" s="10">
        <v>1</v>
      </c>
      <c r="C38" s="10">
        <v>1</v>
      </c>
      <c r="D38" s="10">
        <v>131.0999999998603</v>
      </c>
      <c r="E38" s="10">
        <v>131.0999999998603</v>
      </c>
      <c r="F38" s="9">
        <f t="shared" si="0"/>
        <v>131.0999999998603</v>
      </c>
      <c r="G38" s="9">
        <f t="shared" si="1"/>
        <v>131.0999999998603</v>
      </c>
      <c r="J38">
        <v>8</v>
      </c>
    </row>
    <row r="39" spans="1:10" ht="15">
      <c r="A39" s="2" t="s">
        <v>31</v>
      </c>
      <c r="B39" s="10">
        <v>4</v>
      </c>
      <c r="C39" s="10">
        <v>122</v>
      </c>
      <c r="D39" s="10">
        <v>577.55000000819564</v>
      </c>
      <c r="E39" s="10">
        <v>14768.333333479241</v>
      </c>
      <c r="F39" s="9">
        <f t="shared" si="0"/>
        <v>144.38750000204891</v>
      </c>
      <c r="G39" s="9">
        <f t="shared" si="1"/>
        <v>121.05191256950197</v>
      </c>
      <c r="H39" s="9"/>
      <c r="I39" s="9"/>
      <c r="J39">
        <v>9</v>
      </c>
    </row>
    <row r="40" spans="1:10" ht="15">
      <c r="A40" s="2" t="s">
        <v>171</v>
      </c>
      <c r="B40" s="10">
        <v>11</v>
      </c>
      <c r="C40" s="10">
        <v>309</v>
      </c>
      <c r="D40" s="10">
        <v>1681.9000000320375</v>
      </c>
      <c r="E40" s="10">
        <v>96633.933335894253</v>
      </c>
      <c r="F40" s="9">
        <f t="shared" si="0"/>
        <v>152.90000000291249</v>
      </c>
      <c r="G40" s="9">
        <f t="shared" si="1"/>
        <v>312.73117584431799</v>
      </c>
      <c r="H40" s="9"/>
      <c r="I40" s="9"/>
      <c r="J40">
        <v>10</v>
      </c>
    </row>
    <row r="41" spans="1:10" ht="15">
      <c r="A41" s="2" t="s">
        <v>186</v>
      </c>
      <c r="B41" s="10">
        <v>3</v>
      </c>
      <c r="C41" s="10">
        <v>15</v>
      </c>
      <c r="D41" s="10">
        <v>478.65000000223517</v>
      </c>
      <c r="E41" s="10">
        <v>2334.450000054203</v>
      </c>
      <c r="F41" s="59">
        <f t="shared" si="2" ref="F41:G43">D41/B41</f>
        <v>159.55000000074506</v>
      </c>
      <c r="G41" s="59">
        <f t="shared" si="2"/>
        <v>155.63000000361353</v>
      </c>
      <c r="J41">
        <v>11</v>
      </c>
    </row>
    <row r="42" spans="1:10" ht="15">
      <c r="A42" s="2" t="s">
        <v>83</v>
      </c>
      <c r="B42" s="10">
        <v>8</v>
      </c>
      <c r="C42" s="10">
        <v>286</v>
      </c>
      <c r="D42" s="10">
        <v>1137.9000000085216</v>
      </c>
      <c r="E42" s="10">
        <v>39178.966667811619</v>
      </c>
      <c r="F42" s="59">
        <f t="shared" si="2"/>
        <v>142.2375000010652</v>
      </c>
      <c r="G42" s="59">
        <f t="shared" si="2"/>
        <v>136.98939394339726</v>
      </c>
      <c r="J42">
        <v>12</v>
      </c>
    </row>
    <row r="43" spans="1:9" ht="15">
      <c r="A43" s="25" t="s">
        <v>2566</v>
      </c>
      <c r="B43" s="11">
        <v>48</v>
      </c>
      <c r="C43" s="11">
        <v>1581</v>
      </c>
      <c r="D43" s="11">
        <v>6351.1500000546221</v>
      </c>
      <c r="E43" s="11">
        <v>196417.10000037448</v>
      </c>
      <c r="F43" s="22">
        <f t="shared" si="2"/>
        <v>132.31562500113796</v>
      </c>
      <c r="G43" s="22">
        <f t="shared" si="2"/>
        <v>124.23598988005976</v>
      </c>
      <c r="H43" s="22">
        <f>E43/F25</f>
        <v>11.460911424925573</v>
      </c>
      <c r="I43" s="22">
        <f>C43/F25</f>
        <v>0.092251137822383006</v>
      </c>
    </row>
  </sheetData>
  <sortState ref="A31:E42">
    <sortCondition sortBy="value" ref="A31:A42"/>
  </sortState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5"/>
  <dimension ref="A2:J53"/>
  <sheetViews>
    <sheetView workbookViewId="0" topLeftCell="A31">
      <selection pane="topLeft" activeCell="D58" sqref="D58"/>
    </sheetView>
  </sheetViews>
  <sheetFormatPr defaultRowHeight="15"/>
  <cols>
    <col min="1" max="1" width="25.1428571428571" customWidth="1"/>
    <col min="2" max="2" width="17.8571428571429" customWidth="1"/>
    <col min="3" max="3" width="30.7142857142857" customWidth="1"/>
    <col min="4" max="4" width="18.7142857142857" customWidth="1"/>
    <col min="5" max="5" width="11.1428571428571" customWidth="1"/>
    <col min="7" max="7" width="10.5714285714286" bestFit="1" customWidth="1"/>
  </cols>
  <sheetData>
    <row r="2" spans="1:2" ht="15">
      <c r="A2" s="1" t="s">
        <v>1</v>
      </c>
      <c r="B2" t="s">
        <v>2555</v>
      </c>
    </row>
    <row r="3" spans="1:2" ht="15">
      <c r="A3" s="1" t="s">
        <v>5</v>
      </c>
      <c r="B3" t="s">
        <v>2572</v>
      </c>
    </row>
    <row r="4" spans="1:2" ht="15">
      <c r="A4" s="1" t="s">
        <v>6</v>
      </c>
      <c r="B4" t="s">
        <v>22</v>
      </c>
    </row>
    <row r="5" spans="1:2" ht="15">
      <c r="A5" s="1" t="s">
        <v>0</v>
      </c>
      <c r="B5" t="s">
        <v>17</v>
      </c>
    </row>
    <row r="6" spans="1:2" ht="15">
      <c r="A6" s="1" t="s">
        <v>3</v>
      </c>
      <c r="B6" t="s">
        <v>2555</v>
      </c>
    </row>
    <row r="8" spans="2:2" ht="15">
      <c r="B8" s="1" t="s">
        <v>2556</v>
      </c>
    </row>
    <row r="9" spans="1:10" ht="15">
      <c r="A9" s="1" t="s">
        <v>2557</v>
      </c>
      <c r="B9" t="s">
        <v>2558</v>
      </c>
      <c r="C9" t="s">
        <v>2559</v>
      </c>
      <c r="D9" t="s">
        <v>2560</v>
      </c>
      <c r="E9" t="s">
        <v>2561</v>
      </c>
      <c r="F9" s="3" t="s">
        <v>2562</v>
      </c>
      <c r="G9" s="3" t="s">
        <v>2563</v>
      </c>
      <c r="H9" s="3" t="s">
        <v>2564</v>
      </c>
      <c r="I9" s="3" t="s">
        <v>2565</v>
      </c>
      <c r="J9" s="3"/>
    </row>
    <row r="10" spans="1:9" ht="15">
      <c r="A10" s="2" t="s">
        <v>52</v>
      </c>
      <c r="B10" s="92">
        <v>153</v>
      </c>
      <c r="C10" s="92">
        <v>5421</v>
      </c>
      <c r="D10" s="4">
        <v>16801.95000006468</v>
      </c>
      <c r="E10" s="4">
        <v>429907.9833302612</v>
      </c>
      <c r="F10" s="3"/>
      <c r="G10" s="3"/>
      <c r="H10" s="3"/>
      <c r="I10" s="3"/>
    </row>
    <row r="11" spans="1:9" ht="15">
      <c r="A11" s="2" t="s">
        <v>48</v>
      </c>
      <c r="B11" s="92">
        <v>19</v>
      </c>
      <c r="C11" s="92">
        <v>763</v>
      </c>
      <c r="D11" s="4">
        <v>1891.799999991199</v>
      </c>
      <c r="E11" s="4">
        <v>42011.38333375915</v>
      </c>
      <c r="F11" s="3"/>
      <c r="G11" s="3"/>
      <c r="H11" s="3"/>
      <c r="I11" s="3"/>
    </row>
    <row r="12" spans="1:9" ht="15">
      <c r="A12" s="2" t="s">
        <v>141</v>
      </c>
      <c r="B12" s="92">
        <v>110</v>
      </c>
      <c r="C12" s="92">
        <v>5425</v>
      </c>
      <c r="D12" s="4">
        <v>10262.73333330173</v>
      </c>
      <c r="E12" s="4">
        <v>519260.34999387455</v>
      </c>
      <c r="F12" s="3"/>
      <c r="G12" s="3"/>
      <c r="H12" s="3"/>
      <c r="I12" s="3"/>
    </row>
    <row r="13" spans="1:9" ht="15">
      <c r="A13" s="2" t="s">
        <v>35</v>
      </c>
      <c r="B13" s="92">
        <v>165</v>
      </c>
      <c r="C13" s="92">
        <v>4211</v>
      </c>
      <c r="D13" s="4">
        <v>15203.166666630423</v>
      </c>
      <c r="E13" s="4">
        <v>278322.28333767503</v>
      </c>
      <c r="F13" s="3"/>
      <c r="G13" s="3"/>
      <c r="H13" s="3"/>
      <c r="I13" s="3"/>
    </row>
    <row r="14" spans="1:9" ht="15">
      <c r="A14" s="2" t="s">
        <v>62</v>
      </c>
      <c r="B14" s="92">
        <v>206</v>
      </c>
      <c r="C14" s="92">
        <v>6800</v>
      </c>
      <c r="D14" s="4">
        <v>19302.616666591493</v>
      </c>
      <c r="E14" s="4">
        <v>788405.21667237044</v>
      </c>
      <c r="F14" s="3"/>
      <c r="G14" s="3"/>
      <c r="H14" s="3"/>
      <c r="I14" s="3"/>
    </row>
    <row r="15" spans="1:9" ht="15">
      <c r="A15" s="2" t="s">
        <v>56</v>
      </c>
      <c r="B15" s="92">
        <v>41</v>
      </c>
      <c r="C15" s="92">
        <v>662</v>
      </c>
      <c r="D15" s="4">
        <v>3841.9000000110827</v>
      </c>
      <c r="E15" s="4">
        <v>71149.383334609447</v>
      </c>
      <c r="F15" s="3"/>
      <c r="G15" s="3"/>
      <c r="H15" s="3"/>
      <c r="I15" s="3"/>
    </row>
    <row r="16" spans="1:9" ht="15">
      <c r="A16" s="2" t="s">
        <v>1788</v>
      </c>
      <c r="B16" s="92">
        <v>2</v>
      </c>
      <c r="C16" s="92">
        <v>26</v>
      </c>
      <c r="D16" s="4">
        <v>204.7666666621808</v>
      </c>
      <c r="E16" s="4">
        <v>2004.7666667459998</v>
      </c>
      <c r="F16" s="3"/>
      <c r="G16" s="3"/>
      <c r="H16" s="3"/>
      <c r="I16" s="3"/>
    </row>
    <row r="17" spans="1:9" ht="15">
      <c r="A17" s="2" t="s">
        <v>59</v>
      </c>
      <c r="B17" s="92">
        <v>129</v>
      </c>
      <c r="C17" s="92">
        <v>8655</v>
      </c>
      <c r="D17" s="4">
        <v>13816.116666676244</v>
      </c>
      <c r="E17" s="4">
        <v>981054.3166690541</v>
      </c>
      <c r="F17" s="3"/>
      <c r="G17" s="3"/>
      <c r="H17" s="3"/>
      <c r="I17" s="3"/>
    </row>
    <row r="18" spans="1:9" ht="15">
      <c r="A18" s="2" t="s">
        <v>135</v>
      </c>
      <c r="B18" s="92">
        <v>100</v>
      </c>
      <c r="C18" s="92">
        <v>4052</v>
      </c>
      <c r="D18" s="4">
        <v>9702.7000000525732</v>
      </c>
      <c r="E18" s="4">
        <v>386139.08333766041</v>
      </c>
      <c r="F18" s="3"/>
      <c r="G18" s="3"/>
      <c r="H18" s="3"/>
      <c r="I18" s="3"/>
    </row>
    <row r="19" spans="1:9" ht="15">
      <c r="A19" s="2" t="s">
        <v>38</v>
      </c>
      <c r="B19" s="92">
        <v>71</v>
      </c>
      <c r="C19" s="92">
        <v>1576</v>
      </c>
      <c r="D19" s="4">
        <v>6976.3833333528601</v>
      </c>
      <c r="E19" s="4">
        <v>162582.51666503842</v>
      </c>
      <c r="F19" s="3"/>
      <c r="G19" s="3"/>
      <c r="H19" s="3"/>
      <c r="I19" s="3"/>
    </row>
    <row r="20" spans="1:9" ht="15">
      <c r="A20" s="2" t="s">
        <v>25</v>
      </c>
      <c r="B20" s="92">
        <v>72</v>
      </c>
      <c r="C20" s="92">
        <v>2561</v>
      </c>
      <c r="D20" s="4">
        <v>5717.4000000685919</v>
      </c>
      <c r="E20" s="4">
        <v>276669.31666939985</v>
      </c>
      <c r="F20" s="3"/>
      <c r="G20" s="3"/>
      <c r="H20" s="3"/>
      <c r="I20" s="3"/>
    </row>
    <row r="21" spans="1:9" ht="15">
      <c r="A21" s="2" t="s">
        <v>19</v>
      </c>
      <c r="B21" s="92">
        <v>108</v>
      </c>
      <c r="C21" s="92">
        <v>3053</v>
      </c>
      <c r="D21" s="4">
        <v>11133.216666660737</v>
      </c>
      <c r="E21" s="4">
        <v>445339.44999872125</v>
      </c>
      <c r="F21" s="3"/>
      <c r="G21" s="3"/>
      <c r="H21" s="3"/>
      <c r="I21" s="3"/>
    </row>
    <row r="22" spans="1:9" ht="15">
      <c r="A22" s="2" t="s">
        <v>326</v>
      </c>
      <c r="B22" s="92">
        <v>10</v>
      </c>
      <c r="C22" s="92">
        <v>49</v>
      </c>
      <c r="D22" s="4">
        <v>965.81666666083038</v>
      </c>
      <c r="E22" s="4">
        <v>6851.5666667092592</v>
      </c>
      <c r="F22" s="3"/>
      <c r="G22" s="3"/>
      <c r="H22" s="3"/>
      <c r="I22" s="3"/>
    </row>
    <row r="23" spans="1:9" ht="15">
      <c r="A23" s="2" t="s">
        <v>271</v>
      </c>
      <c r="B23" s="92">
        <v>14</v>
      </c>
      <c r="C23" s="92">
        <v>86</v>
      </c>
      <c r="D23" s="4">
        <v>1190.6666666362435</v>
      </c>
      <c r="E23" s="4">
        <v>4971.8166662345175</v>
      </c>
      <c r="F23" s="3"/>
      <c r="G23" s="3"/>
      <c r="H23" s="3"/>
      <c r="I23" s="3"/>
    </row>
    <row r="24" spans="1:7" ht="15">
      <c r="A24" s="2" t="s">
        <v>129</v>
      </c>
      <c r="B24" s="92">
        <v>35</v>
      </c>
      <c r="C24" s="92">
        <v>409</v>
      </c>
      <c r="D24" s="4">
        <v>4465.100000014063</v>
      </c>
      <c r="E24" s="4">
        <v>48938.666667002253</v>
      </c>
      <c r="F24" s="3"/>
      <c r="G24" s="3"/>
    </row>
    <row r="25" spans="1:7" ht="15">
      <c r="A25" s="2" t="s">
        <v>42</v>
      </c>
      <c r="B25" s="92">
        <v>225</v>
      </c>
      <c r="C25" s="92">
        <v>6691</v>
      </c>
      <c r="D25" s="4">
        <v>22372.36666652374</v>
      </c>
      <c r="E25" s="4">
        <v>542173.63332739449</v>
      </c>
      <c r="F25" s="3"/>
      <c r="G25" s="3"/>
    </row>
    <row r="26" spans="1:9" ht="15">
      <c r="A26" s="2" t="s">
        <v>2566</v>
      </c>
      <c r="B26" s="92">
        <v>1460</v>
      </c>
      <c r="C26" s="92">
        <v>50440</v>
      </c>
      <c r="D26" s="4">
        <v>143848.69999989867</v>
      </c>
      <c r="E26" s="4">
        <v>4985781.7333365101</v>
      </c>
      <c r="F26" s="3">
        <f>+GETPIVOTDATA("Sum of L in Minutes",$A$8)/GETPIVOTDATA("Sum of Events",$A$8)</f>
        <v>98.526506849245663</v>
      </c>
      <c r="G26" s="3">
        <f>+GETPIVOTDATA("Sum of CMI",$A$8)/GETPIVOTDATA("Sum of Affected Customer Count",$A$8)</f>
        <v>98.845791699772207</v>
      </c>
      <c r="H26" s="3">
        <f>+GETPIVOTDATA("Sum of CMI",$A$8)/G30</f>
        <v>407.2685617821034</v>
      </c>
      <c r="I26" s="3">
        <f>+GETPIVOTDATA("Sum of Affected Customer Count",$A$8)/G30</f>
        <v>4.1202417905570989</v>
      </c>
    </row>
    <row r="30" spans="5:7" ht="15">
      <c r="E30" t="s">
        <v>2595</v>
      </c>
      <c r="G30" s="10">
        <v>12242</v>
      </c>
    </row>
    <row r="35" spans="1:9" ht="15">
      <c r="A35" s="24" t="s">
        <v>2557</v>
      </c>
      <c r="B35" s="24" t="s">
        <v>2558</v>
      </c>
      <c r="C35" s="24" t="s">
        <v>2559</v>
      </c>
      <c r="D35" s="24" t="s">
        <v>2560</v>
      </c>
      <c r="E35" s="24" t="s">
        <v>2561</v>
      </c>
      <c r="F35" s="10" t="s">
        <v>2562</v>
      </c>
      <c r="G35" s="10" t="s">
        <v>2563</v>
      </c>
      <c r="H35" s="10" t="s">
        <v>2564</v>
      </c>
      <c r="I35" s="10" t="s">
        <v>2565</v>
      </c>
    </row>
    <row r="36" spans="1:10" ht="15">
      <c r="A36" s="20" t="s">
        <v>52</v>
      </c>
      <c r="B36" s="10">
        <v>61</v>
      </c>
      <c r="C36" s="10">
        <v>2778</v>
      </c>
      <c r="D36" s="10">
        <v>6228.0833334114868</v>
      </c>
      <c r="E36" s="10">
        <v>182110.03332953202</v>
      </c>
      <c r="F36" s="9">
        <f>D36/B36</f>
        <v>102.09972677723749</v>
      </c>
      <c r="G36" s="9">
        <f>E36/C36</f>
        <v>65.554367649219586</v>
      </c>
      <c r="H36" s="9"/>
      <c r="I36" s="9"/>
      <c r="J36">
        <v>1</v>
      </c>
    </row>
    <row r="37" spans="1:10" ht="15">
      <c r="A37" s="20" t="s">
        <v>48</v>
      </c>
      <c r="B37" s="10">
        <v>11</v>
      </c>
      <c r="C37" s="10">
        <v>296</v>
      </c>
      <c r="D37" s="10">
        <v>1094.3499999912456</v>
      </c>
      <c r="E37" s="10">
        <v>13413.133332923753</v>
      </c>
      <c r="F37" s="9">
        <f t="shared" si="0" ref="F37:F51">D37/B37</f>
        <v>99.486363635567784</v>
      </c>
      <c r="G37" s="9">
        <f t="shared" si="1" ref="G37:G51">E37/C37</f>
        <v>45.314639638255926</v>
      </c>
      <c r="H37" s="9"/>
      <c r="I37" s="9"/>
      <c r="J37">
        <v>2</v>
      </c>
    </row>
    <row r="38" spans="1:10" ht="15">
      <c r="A38" s="20" t="s">
        <v>141</v>
      </c>
      <c r="B38" s="10">
        <v>61</v>
      </c>
      <c r="C38" s="10">
        <v>2898</v>
      </c>
      <c r="D38" s="10">
        <v>5868.416666634148</v>
      </c>
      <c r="E38" s="10">
        <v>303505.43333105394</v>
      </c>
      <c r="F38" s="9">
        <f t="shared" si="0"/>
        <v>96.203551912035209</v>
      </c>
      <c r="G38" s="9">
        <f t="shared" si="1"/>
        <v>104.72927306109521</v>
      </c>
      <c r="H38" s="9"/>
      <c r="I38" s="9"/>
      <c r="J38">
        <v>3</v>
      </c>
    </row>
    <row r="39" spans="1:10" ht="15">
      <c r="A39" s="20" t="s">
        <v>35</v>
      </c>
      <c r="B39" s="10">
        <v>74</v>
      </c>
      <c r="C39" s="10">
        <v>2607</v>
      </c>
      <c r="D39" s="10">
        <v>5934.1833332937676</v>
      </c>
      <c r="E39" s="10">
        <v>151396.76666710759</v>
      </c>
      <c r="F39" s="9">
        <f t="shared" si="0"/>
        <v>80.191666666131994</v>
      </c>
      <c r="G39" s="9">
        <f t="shared" si="1"/>
        <v>58.073174786002141</v>
      </c>
      <c r="H39" s="9"/>
      <c r="I39" s="9"/>
      <c r="J39">
        <v>4</v>
      </c>
    </row>
    <row r="40" spans="1:10" ht="15">
      <c r="A40" s="20" t="s">
        <v>62</v>
      </c>
      <c r="B40" s="10">
        <v>97</v>
      </c>
      <c r="C40" s="10">
        <v>4493</v>
      </c>
      <c r="D40" s="10">
        <v>9701.616666612681</v>
      </c>
      <c r="E40" s="10">
        <v>545810.03333412227</v>
      </c>
      <c r="F40" s="9">
        <f t="shared" si="0"/>
        <v>100.01666666611011</v>
      </c>
      <c r="G40" s="9">
        <f t="shared" si="1"/>
        <v>121.48008754376191</v>
      </c>
      <c r="H40" s="9"/>
      <c r="I40" s="9"/>
      <c r="J40">
        <v>5</v>
      </c>
    </row>
    <row r="41" spans="1:10" ht="15">
      <c r="A41" s="20" t="s">
        <v>56</v>
      </c>
      <c r="B41" s="10">
        <v>17</v>
      </c>
      <c r="C41" s="10">
        <v>178</v>
      </c>
      <c r="D41" s="10">
        <v>1541.3000000221655</v>
      </c>
      <c r="E41" s="10">
        <v>16237.6500001573</v>
      </c>
      <c r="F41" s="9">
        <f t="shared" si="0"/>
        <v>90.664705883656794</v>
      </c>
      <c r="G41" s="9">
        <f t="shared" si="1"/>
        <v>91.222752809872475</v>
      </c>
      <c r="H41" s="9"/>
      <c r="I41" s="9"/>
      <c r="J41">
        <v>6</v>
      </c>
    </row>
    <row r="42" spans="1:10" ht="15">
      <c r="A42" s="20" t="s">
        <v>1788</v>
      </c>
      <c r="B42" s="10">
        <v>2</v>
      </c>
      <c r="C42" s="10">
        <v>26</v>
      </c>
      <c r="D42" s="10">
        <v>204.7666666621808</v>
      </c>
      <c r="E42" s="10">
        <v>2004.7666667459998</v>
      </c>
      <c r="F42" s="9">
        <f t="shared" si="0"/>
        <v>102.3833333310904</v>
      </c>
      <c r="G42" s="9">
        <f t="shared" si="1"/>
        <v>77.106410259461526</v>
      </c>
      <c r="H42" s="9"/>
      <c r="I42" s="9"/>
      <c r="J42">
        <v>7</v>
      </c>
    </row>
    <row r="43" spans="1:10" ht="15">
      <c r="A43" s="20" t="s">
        <v>59</v>
      </c>
      <c r="B43" s="10">
        <v>67</v>
      </c>
      <c r="C43" s="10">
        <v>4302</v>
      </c>
      <c r="D43" s="10">
        <v>6983.9166666765232</v>
      </c>
      <c r="E43" s="10">
        <v>367833.24999186443</v>
      </c>
      <c r="F43" s="9">
        <f t="shared" si="0"/>
        <v>104.23756218920184</v>
      </c>
      <c r="G43" s="9">
        <f t="shared" si="1"/>
        <v>85.502847510893645</v>
      </c>
      <c r="H43" s="9"/>
      <c r="I43" s="9"/>
      <c r="J43">
        <v>8</v>
      </c>
    </row>
    <row r="44" spans="1:10" ht="15">
      <c r="A44" s="20" t="s">
        <v>135</v>
      </c>
      <c r="B44" s="10">
        <v>57</v>
      </c>
      <c r="C44" s="10">
        <v>1858</v>
      </c>
      <c r="D44" s="10">
        <v>5309.7833333874587</v>
      </c>
      <c r="E44" s="10">
        <v>190201.21666994062</v>
      </c>
      <c r="F44" s="9">
        <f t="shared" si="0"/>
        <v>93.154093568201034</v>
      </c>
      <c r="G44" s="9">
        <f t="shared" si="1"/>
        <v>102.36879261030174</v>
      </c>
      <c r="H44" s="9"/>
      <c r="I44" s="9"/>
      <c r="J44">
        <v>9</v>
      </c>
    </row>
    <row r="45" spans="1:10" ht="15">
      <c r="A45" s="20" t="s">
        <v>38</v>
      </c>
      <c r="B45" s="10">
        <v>36</v>
      </c>
      <c r="C45" s="10">
        <v>732</v>
      </c>
      <c r="D45" s="10">
        <v>3144.36666665948</v>
      </c>
      <c r="E45" s="10">
        <v>65191.383332958212</v>
      </c>
      <c r="F45" s="9">
        <f t="shared" si="0"/>
        <v>87.343518518318888</v>
      </c>
      <c r="G45" s="9">
        <f t="shared" si="1"/>
        <v>89.059266848303565</v>
      </c>
      <c r="H45" s="9"/>
      <c r="I45" s="9"/>
      <c r="J45">
        <v>10</v>
      </c>
    </row>
    <row r="46" spans="1:10" ht="15">
      <c r="A46" s="20" t="s">
        <v>25</v>
      </c>
      <c r="B46" s="10">
        <v>36</v>
      </c>
      <c r="C46" s="10">
        <v>1796</v>
      </c>
      <c r="D46" s="10">
        <v>2466.0333333536983</v>
      </c>
      <c r="E46" s="10">
        <v>195896.06666767155</v>
      </c>
      <c r="F46" s="9">
        <f t="shared" si="0"/>
        <v>68.500925926491618</v>
      </c>
      <c r="G46" s="9">
        <f t="shared" si="1"/>
        <v>109.07353377932714</v>
      </c>
      <c r="H46" s="9"/>
      <c r="I46" s="9"/>
      <c r="J46">
        <v>11</v>
      </c>
    </row>
    <row r="47" spans="1:10" ht="15">
      <c r="A47" s="20" t="s">
        <v>19</v>
      </c>
      <c r="B47" s="10">
        <v>47</v>
      </c>
      <c r="C47" s="10">
        <v>2082</v>
      </c>
      <c r="D47" s="10">
        <v>4923.449999964796</v>
      </c>
      <c r="E47" s="10">
        <v>344844.88333150512</v>
      </c>
      <c r="F47" s="9">
        <f t="shared" si="0"/>
        <v>104.75425531839991</v>
      </c>
      <c r="G47" s="9">
        <f t="shared" si="1"/>
        <v>165.63154818996404</v>
      </c>
      <c r="H47" s="9"/>
      <c r="I47" s="9"/>
      <c r="J47">
        <v>12</v>
      </c>
    </row>
    <row r="48" spans="1:10" ht="15">
      <c r="A48" s="20" t="s">
        <v>326</v>
      </c>
      <c r="B48" s="10">
        <v>5</v>
      </c>
      <c r="C48" s="10">
        <v>5</v>
      </c>
      <c r="D48" s="10">
        <v>594.94999999995343</v>
      </c>
      <c r="E48" s="10">
        <v>594.94999999995343</v>
      </c>
      <c r="F48" s="9">
        <f t="shared" si="0"/>
        <v>118.98999999999069</v>
      </c>
      <c r="G48" s="9">
        <f t="shared" si="1"/>
        <v>118.98999999999069</v>
      </c>
      <c r="H48" s="9"/>
      <c r="I48" s="9"/>
      <c r="J48">
        <v>13</v>
      </c>
    </row>
    <row r="49" spans="1:10" ht="15">
      <c r="A49" s="20" t="s">
        <v>271</v>
      </c>
      <c r="B49" s="10">
        <v>8</v>
      </c>
      <c r="C49" s="10">
        <v>70</v>
      </c>
      <c r="D49" s="10">
        <v>544.61666664574295</v>
      </c>
      <c r="E49" s="10">
        <v>3256.9999996258412</v>
      </c>
      <c r="F49" s="9">
        <f t="shared" si="0"/>
        <v>68.077083330717869</v>
      </c>
      <c r="G49" s="9">
        <f t="shared" si="1"/>
        <v>46.528571423226303</v>
      </c>
      <c r="H49" s="9"/>
      <c r="I49" s="9"/>
      <c r="J49">
        <v>14</v>
      </c>
    </row>
    <row r="50" spans="1:10" ht="15">
      <c r="A50" s="20" t="s">
        <v>129</v>
      </c>
      <c r="B50" s="10">
        <v>19</v>
      </c>
      <c r="C50" s="10">
        <v>293</v>
      </c>
      <c r="D50" s="10">
        <v>1829.8666666809004</v>
      </c>
      <c r="E50" s="10">
        <v>27179.08333372674</v>
      </c>
      <c r="F50" s="9">
        <f t="shared" si="0"/>
        <v>96.308771930573698</v>
      </c>
      <c r="G50" s="9">
        <f t="shared" si="1"/>
        <v>92.761376565620267</v>
      </c>
      <c r="H50" s="9"/>
      <c r="I50" s="9"/>
      <c r="J50">
        <v>15</v>
      </c>
    </row>
    <row r="51" spans="1:10" ht="15">
      <c r="A51" s="20" t="s">
        <v>42</v>
      </c>
      <c r="B51" s="10">
        <v>91</v>
      </c>
      <c r="C51" s="10">
        <v>1796</v>
      </c>
      <c r="D51" s="10">
        <v>7794.4999999261927</v>
      </c>
      <c r="E51" s="10">
        <v>130991.74999798299</v>
      </c>
      <c r="F51" s="9">
        <f t="shared" si="0"/>
        <v>85.65384615303509</v>
      </c>
      <c r="G51" s="9">
        <f t="shared" si="1"/>
        <v>72.935272827384736</v>
      </c>
      <c r="H51" s="9"/>
      <c r="I51" s="9"/>
      <c r="J51">
        <v>16</v>
      </c>
    </row>
    <row r="52" spans="1:9" ht="15">
      <c r="A52" s="21" t="s">
        <v>2566</v>
      </c>
      <c r="B52" s="11">
        <v>689</v>
      </c>
      <c r="C52" s="11">
        <v>26210</v>
      </c>
      <c r="D52" s="11">
        <v>64164.199999922421</v>
      </c>
      <c r="E52" s="11">
        <v>2540467.3999869181</v>
      </c>
      <c r="F52" s="22">
        <f>D52/B52</f>
        <v>93.126560232108019</v>
      </c>
      <c r="G52" s="22">
        <f>E52/C52</f>
        <v>96.927409385231513</v>
      </c>
      <c r="H52" s="22">
        <f>E52/G30</f>
        <v>207.52061754508398</v>
      </c>
      <c r="I52" s="22">
        <f>C52/G30</f>
        <v>2.1409900343081194</v>
      </c>
    </row>
    <row r="53" spans="2:5" ht="15">
      <c r="B53" s="27"/>
      <c r="C53" s="27"/>
      <c r="D53" s="27"/>
      <c r="E53" s="27"/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6"/>
  <dimension ref="A2:J47"/>
  <sheetViews>
    <sheetView workbookViewId="0" topLeftCell="A22">
      <selection pane="topLeft" activeCell="E24" sqref="E24"/>
    </sheetView>
  </sheetViews>
  <sheetFormatPr defaultRowHeight="15"/>
  <cols>
    <col min="1" max="1" width="21.8571428571429" customWidth="1"/>
    <col min="2" max="2" width="17.8571428571429" customWidth="1"/>
    <col min="3" max="3" width="30.7142857142857" customWidth="1"/>
    <col min="4" max="4" width="18.7142857142857" customWidth="1"/>
    <col min="5" max="5" width="11.1428571428571" customWidth="1"/>
    <col min="6" max="6" width="10.5714285714286" bestFit="1" customWidth="1"/>
    <col min="7" max="7" width="9.57142857142857" bestFit="1" customWidth="1"/>
  </cols>
  <sheetData>
    <row r="2" spans="1:2" ht="15">
      <c r="A2" s="1" t="s">
        <v>1</v>
      </c>
      <c r="B2" t="s">
        <v>2555</v>
      </c>
    </row>
    <row r="3" spans="1:2" ht="15">
      <c r="A3" s="1" t="s">
        <v>5</v>
      </c>
      <c r="B3" t="s">
        <v>2572</v>
      </c>
    </row>
    <row r="4" spans="1:2" ht="15">
      <c r="A4" s="1" t="s">
        <v>6</v>
      </c>
      <c r="B4" t="s">
        <v>97</v>
      </c>
    </row>
    <row r="5" spans="1:2" ht="15">
      <c r="A5" s="1" t="s">
        <v>0</v>
      </c>
      <c r="B5" t="s">
        <v>17</v>
      </c>
    </row>
    <row r="6" spans="1:2" ht="15">
      <c r="A6" s="1" t="s">
        <v>3</v>
      </c>
      <c r="B6" t="s">
        <v>2555</v>
      </c>
    </row>
    <row r="8" spans="2:2" ht="15">
      <c r="B8" s="1" t="s">
        <v>2556</v>
      </c>
    </row>
    <row r="9" spans="1:9" ht="15">
      <c r="A9" s="1" t="s">
        <v>2557</v>
      </c>
      <c r="B9" t="s">
        <v>2558</v>
      </c>
      <c r="C9" t="s">
        <v>2559</v>
      </c>
      <c r="D9" t="s">
        <v>2560</v>
      </c>
      <c r="E9" t="s">
        <v>2561</v>
      </c>
      <c r="F9" s="3"/>
      <c r="G9" s="3"/>
      <c r="H9" s="3"/>
      <c r="I9" s="3"/>
    </row>
    <row r="10" spans="1:9" ht="15">
      <c r="A10" s="2" t="s">
        <v>52</v>
      </c>
      <c r="B10" s="92">
        <v>2</v>
      </c>
      <c r="C10" s="92">
        <v>3</v>
      </c>
      <c r="D10" s="4">
        <v>499.04999999329448</v>
      </c>
      <c r="E10" s="4">
        <v>800.9833333210554</v>
      </c>
      <c r="F10" s="3"/>
      <c r="G10" s="3"/>
      <c r="H10" s="3"/>
      <c r="I10" s="3"/>
    </row>
    <row r="11" spans="1:9" ht="15">
      <c r="A11" s="2" t="s">
        <v>48</v>
      </c>
      <c r="B11" s="92">
        <v>1</v>
      </c>
      <c r="C11" s="92">
        <v>1</v>
      </c>
      <c r="D11" s="4">
        <v>150.49999999813735</v>
      </c>
      <c r="E11" s="4">
        <v>150.49999999813735</v>
      </c>
      <c r="F11" s="3"/>
      <c r="G11" s="3"/>
      <c r="H11" s="3"/>
      <c r="I11" s="3"/>
    </row>
    <row r="12" spans="1:9" ht="15">
      <c r="A12" s="2" t="s">
        <v>141</v>
      </c>
      <c r="B12" s="92">
        <v>1</v>
      </c>
      <c r="C12" s="92">
        <v>1</v>
      </c>
      <c r="D12" s="4">
        <v>78.200000007636845</v>
      </c>
      <c r="E12" s="4">
        <v>78.200000007636845</v>
      </c>
      <c r="F12" s="3"/>
      <c r="G12" s="3"/>
      <c r="H12" s="3"/>
      <c r="I12" s="3"/>
    </row>
    <row r="13" spans="1:9" ht="15">
      <c r="A13" s="2" t="s">
        <v>35</v>
      </c>
      <c r="B13" s="92">
        <v>6</v>
      </c>
      <c r="C13" s="92">
        <v>14</v>
      </c>
      <c r="D13" s="4">
        <v>1124.4666666781995</v>
      </c>
      <c r="E13" s="4">
        <v>1409.2166667419951</v>
      </c>
      <c r="F13" s="3"/>
      <c r="G13" s="3"/>
      <c r="H13" s="3"/>
      <c r="I13" s="3"/>
    </row>
    <row r="14" spans="1:9" ht="15">
      <c r="A14" s="2" t="s">
        <v>62</v>
      </c>
      <c r="B14" s="92">
        <v>2</v>
      </c>
      <c r="C14" s="92">
        <v>20</v>
      </c>
      <c r="D14" s="4">
        <v>161.26666666707024</v>
      </c>
      <c r="E14" s="4">
        <v>1714.0666668000631</v>
      </c>
      <c r="F14" s="3"/>
      <c r="G14" s="3"/>
      <c r="H14" s="3"/>
      <c r="I14" s="3"/>
    </row>
    <row r="15" spans="1:9" ht="15">
      <c r="A15" s="2" t="s">
        <v>38</v>
      </c>
      <c r="B15" s="92">
        <v>5</v>
      </c>
      <c r="C15" s="92">
        <v>37</v>
      </c>
      <c r="D15" s="4">
        <v>1207.9666666674893</v>
      </c>
      <c r="E15" s="4">
        <v>14414.233333485899</v>
      </c>
      <c r="F15" s="3"/>
      <c r="G15" s="3"/>
      <c r="H15" s="3"/>
      <c r="I15" s="3"/>
    </row>
    <row r="16" spans="1:9" ht="15">
      <c r="A16" s="2" t="s">
        <v>25</v>
      </c>
      <c r="B16" s="92">
        <v>3</v>
      </c>
      <c r="C16" s="92">
        <v>7</v>
      </c>
      <c r="D16" s="4">
        <v>513.01666667684913</v>
      </c>
      <c r="E16" s="4">
        <v>1679.8833333654329</v>
      </c>
      <c r="F16" s="3"/>
      <c r="G16" s="3"/>
      <c r="H16" s="3"/>
      <c r="I16" s="3"/>
    </row>
    <row r="17" spans="1:9" ht="15">
      <c r="A17" s="2" t="s">
        <v>19</v>
      </c>
      <c r="B17" s="92">
        <v>6</v>
      </c>
      <c r="C17" s="92">
        <v>43</v>
      </c>
      <c r="D17" s="4">
        <v>1710.6499999947846</v>
      </c>
      <c r="E17" s="4">
        <v>11917.983333180891</v>
      </c>
      <c r="F17" s="3"/>
      <c r="G17" s="3"/>
      <c r="H17" s="3"/>
      <c r="I17" s="3"/>
    </row>
    <row r="18" spans="1:9" ht="15">
      <c r="A18" s="2" t="s">
        <v>271</v>
      </c>
      <c r="B18" s="92">
        <v>2</v>
      </c>
      <c r="C18" s="92">
        <v>8</v>
      </c>
      <c r="D18" s="4">
        <v>179.18333334149793</v>
      </c>
      <c r="E18" s="4">
        <v>710.35000003874302</v>
      </c>
      <c r="F18" s="3"/>
      <c r="G18" s="3"/>
      <c r="H18" s="3"/>
      <c r="I18" s="3"/>
    </row>
    <row r="19" spans="1:9" ht="15">
      <c r="A19" s="2" t="s">
        <v>129</v>
      </c>
      <c r="B19" s="92">
        <v>1</v>
      </c>
      <c r="C19" s="92">
        <v>1</v>
      </c>
      <c r="D19" s="4">
        <v>362.96666666865349</v>
      </c>
      <c r="E19" s="4">
        <v>362.96666666865349</v>
      </c>
      <c r="F19" s="3"/>
      <c r="G19" s="3"/>
      <c r="H19" s="3"/>
      <c r="I19" s="3"/>
    </row>
    <row r="20" spans="1:5" ht="15">
      <c r="A20" s="2" t="s">
        <v>42</v>
      </c>
      <c r="B20" s="92">
        <v>6</v>
      </c>
      <c r="C20" s="92">
        <v>44</v>
      </c>
      <c r="D20" s="4">
        <v>1158.5166666540317</v>
      </c>
      <c r="E20" s="4">
        <v>4174.4499998912215</v>
      </c>
    </row>
    <row r="21" spans="1:9" ht="15">
      <c r="A21" s="2" t="s">
        <v>2566</v>
      </c>
      <c r="B21" s="92">
        <v>35</v>
      </c>
      <c r="C21" s="92">
        <v>179</v>
      </c>
      <c r="D21" s="4">
        <v>7145.7833333476447</v>
      </c>
      <c r="E21" s="4">
        <v>37412.83333349973</v>
      </c>
      <c r="G21" s="3"/>
      <c r="H21" s="10">
        <v>12242</v>
      </c>
      <c r="I21" s="3"/>
    </row>
    <row r="22" spans="6:9" ht="15">
      <c r="F22" s="3"/>
      <c r="G22" s="3"/>
      <c r="H22" s="3"/>
      <c r="I22" s="3"/>
    </row>
    <row r="23" spans="6:9" ht="15">
      <c r="F23" s="3"/>
      <c r="G23" s="3"/>
      <c r="H23" s="3"/>
      <c r="I23" s="3"/>
    </row>
    <row r="26" spans="1:9" ht="15">
      <c r="A26" s="19" t="s">
        <v>2557</v>
      </c>
      <c r="B26" s="19" t="s">
        <v>2558</v>
      </c>
      <c r="C26" s="19" t="s">
        <v>2559</v>
      </c>
      <c r="D26" s="19" t="s">
        <v>2560</v>
      </c>
      <c r="E26" s="19" t="s">
        <v>2561</v>
      </c>
      <c r="F26" s="10" t="s">
        <v>2562</v>
      </c>
      <c r="G26" s="10" t="s">
        <v>2563</v>
      </c>
      <c r="H26" s="10" t="s">
        <v>2564</v>
      </c>
      <c r="I26" s="10" t="s">
        <v>2565</v>
      </c>
    </row>
    <row r="27" spans="1:10" ht="15">
      <c r="A27" s="2" t="s">
        <v>52</v>
      </c>
      <c r="B27" s="10">
        <v>1</v>
      </c>
      <c r="C27" s="10">
        <v>2</v>
      </c>
      <c r="D27" s="10">
        <v>301.93333332776092</v>
      </c>
      <c r="E27" s="10">
        <v>603.86666665552184</v>
      </c>
      <c r="F27" s="9">
        <f>D27/B27</f>
        <v>301.93333332776092</v>
      </c>
      <c r="G27" s="9">
        <f>E27/C27</f>
        <v>301.93333332776092</v>
      </c>
      <c r="H27" s="9"/>
      <c r="I27" s="9"/>
      <c r="J27">
        <v>1</v>
      </c>
    </row>
    <row r="28" spans="1:10" ht="15">
      <c r="A28" s="2" t="s">
        <v>35</v>
      </c>
      <c r="B28" s="10">
        <v>4</v>
      </c>
      <c r="C28" s="10">
        <v>5</v>
      </c>
      <c r="D28" s="10">
        <v>485.56666667223908</v>
      </c>
      <c r="E28" s="10">
        <v>616.31666667410173</v>
      </c>
      <c r="F28" s="9">
        <f t="shared" si="0" ref="F28:G34">D28/B28</f>
        <v>121.39166666805977</v>
      </c>
      <c r="G28" s="9">
        <f t="shared" si="0"/>
        <v>123.26333333482035</v>
      </c>
      <c r="H28" s="9"/>
      <c r="I28" s="9"/>
      <c r="J28">
        <v>2</v>
      </c>
    </row>
    <row r="29" spans="1:10" ht="15">
      <c r="A29" s="2" t="s">
        <v>62</v>
      </c>
      <c r="B29" s="10">
        <v>1</v>
      </c>
      <c r="C29" s="10">
        <v>1</v>
      </c>
      <c r="D29" s="10">
        <v>74.999999993015081</v>
      </c>
      <c r="E29" s="10">
        <v>74.999999993015081</v>
      </c>
      <c r="F29" s="9">
        <f t="shared" si="0"/>
        <v>74.999999993015081</v>
      </c>
      <c r="G29" s="9">
        <f t="shared" si="0"/>
        <v>74.999999993015081</v>
      </c>
      <c r="H29" s="9"/>
      <c r="I29" s="9"/>
      <c r="J29">
        <v>3</v>
      </c>
    </row>
    <row r="30" spans="1:10" ht="15">
      <c r="A30" s="2" t="s">
        <v>38</v>
      </c>
      <c r="B30" s="10">
        <v>5</v>
      </c>
      <c r="C30" s="10">
        <v>37</v>
      </c>
      <c r="D30" s="10">
        <v>1207.9666666674893</v>
      </c>
      <c r="E30" s="10">
        <v>14414.233333485899</v>
      </c>
      <c r="F30" s="9">
        <f t="shared" si="0"/>
        <v>241.59333333349787</v>
      </c>
      <c r="G30" s="9">
        <f t="shared" si="0"/>
        <v>389.5738738779973</v>
      </c>
      <c r="H30" s="9"/>
      <c r="I30" s="9"/>
      <c r="J30">
        <v>4</v>
      </c>
    </row>
    <row r="31" spans="1:10" ht="15">
      <c r="A31" s="2" t="s">
        <v>25</v>
      </c>
      <c r="B31" s="10">
        <v>1</v>
      </c>
      <c r="C31" s="10">
        <v>1</v>
      </c>
      <c r="D31" s="10">
        <v>191.00000000442378</v>
      </c>
      <c r="E31" s="10">
        <v>191.00000000442378</v>
      </c>
      <c r="F31" s="9">
        <f t="shared" si="0"/>
        <v>191.00000000442378</v>
      </c>
      <c r="G31" s="9">
        <f t="shared" si="0"/>
        <v>191.00000000442378</v>
      </c>
      <c r="H31" s="9"/>
      <c r="I31" s="9"/>
      <c r="J31">
        <v>5</v>
      </c>
    </row>
    <row r="32" spans="1:10" ht="15">
      <c r="A32" s="2" t="s">
        <v>19</v>
      </c>
      <c r="B32" s="10">
        <v>4</v>
      </c>
      <c r="C32" s="10">
        <v>36</v>
      </c>
      <c r="D32" s="10">
        <v>704.46666666073725</v>
      </c>
      <c r="E32" s="10">
        <v>7172.6166665309574</v>
      </c>
      <c r="F32" s="9">
        <f t="shared" si="0"/>
        <v>176.11666666518431</v>
      </c>
      <c r="G32" s="9">
        <f t="shared" si="0"/>
        <v>199.23935184808215</v>
      </c>
      <c r="H32" s="9"/>
      <c r="I32" s="9"/>
      <c r="J32">
        <v>6</v>
      </c>
    </row>
    <row r="33" spans="1:10" ht="15">
      <c r="A33" s="2" t="s">
        <v>271</v>
      </c>
      <c r="B33" s="10">
        <v>1</v>
      </c>
      <c r="C33" s="10">
        <v>3</v>
      </c>
      <c r="D33" s="10">
        <v>92.78333333437331</v>
      </c>
      <c r="E33" s="10">
        <v>278.35000000311993</v>
      </c>
      <c r="F33" s="9">
        <f t="shared" si="0"/>
        <v>92.78333333437331</v>
      </c>
      <c r="G33" s="9">
        <f t="shared" si="0"/>
        <v>92.78333333437331</v>
      </c>
      <c r="H33" s="9"/>
      <c r="I33" s="9"/>
      <c r="J33">
        <v>7</v>
      </c>
    </row>
    <row r="34" spans="1:10" ht="15">
      <c r="A34" s="2" t="s">
        <v>42</v>
      </c>
      <c r="B34" s="10">
        <v>1</v>
      </c>
      <c r="C34" s="10">
        <v>1</v>
      </c>
      <c r="D34" s="10">
        <v>74.600000004284084</v>
      </c>
      <c r="E34" s="10">
        <v>74.600000004284084</v>
      </c>
      <c r="F34" s="9">
        <f t="shared" si="0"/>
        <v>74.600000004284084</v>
      </c>
      <c r="G34" s="9">
        <f t="shared" si="0"/>
        <v>74.600000004284084</v>
      </c>
      <c r="H34" s="9"/>
      <c r="I34" s="31"/>
      <c r="J34">
        <v>8</v>
      </c>
    </row>
    <row r="35" spans="1:10" ht="15">
      <c r="A35" s="2"/>
      <c r="B35" s="10"/>
      <c r="C35" s="10"/>
      <c r="D35" s="10"/>
      <c r="E35" s="10"/>
      <c r="F35" s="9"/>
      <c r="G35" s="9"/>
      <c r="H35" s="9"/>
      <c r="I35" s="31"/>
      <c r="J35">
        <v>9</v>
      </c>
    </row>
    <row r="36" spans="1:10" ht="15">
      <c r="A36" s="2"/>
      <c r="B36" s="10"/>
      <c r="C36" s="10"/>
      <c r="D36" s="10"/>
      <c r="E36" s="10"/>
      <c r="F36" s="9"/>
      <c r="G36" s="9"/>
      <c r="H36" s="9"/>
      <c r="I36" s="31"/>
      <c r="J36">
        <v>10</v>
      </c>
    </row>
    <row r="37" spans="1:10" ht="15">
      <c r="A37" s="2"/>
      <c r="B37" s="10"/>
      <c r="C37" s="10"/>
      <c r="D37" s="10"/>
      <c r="E37" s="10"/>
      <c r="F37" s="9"/>
      <c r="G37" s="9"/>
      <c r="H37" s="9"/>
      <c r="I37" s="31"/>
      <c r="J37">
        <v>11</v>
      </c>
    </row>
    <row r="38" spans="1:10" ht="15">
      <c r="A38" s="2"/>
      <c r="B38" s="10"/>
      <c r="C38" s="10"/>
      <c r="D38" s="10"/>
      <c r="E38" s="10"/>
      <c r="F38" s="9"/>
      <c r="G38" s="9"/>
      <c r="H38" s="9"/>
      <c r="I38" s="31"/>
      <c r="J38">
        <v>12</v>
      </c>
    </row>
    <row r="39" spans="1:10" ht="15">
      <c r="A39" s="25" t="s">
        <v>2566</v>
      </c>
      <c r="B39" s="11">
        <v>18</v>
      </c>
      <c r="C39" s="11">
        <v>86</v>
      </c>
      <c r="D39" s="11">
        <v>3133.3166666643228</v>
      </c>
      <c r="E39" s="11">
        <v>23425.983333351323</v>
      </c>
      <c r="F39" s="22">
        <f>D39/B39</f>
        <v>174.07314814801794</v>
      </c>
      <c r="G39" s="22">
        <f>E39/C39</f>
        <v>272.39515503896888</v>
      </c>
      <c r="H39" s="22">
        <f>E39/H21</f>
        <v>1.913574851605238</v>
      </c>
      <c r="I39" s="22">
        <f>C39/H21</f>
        <v>0.0070249959157000488</v>
      </c>
      <c r="J39">
        <v>13</v>
      </c>
    </row>
    <row r="40" spans="2:9" ht="15">
      <c r="B40" s="27"/>
      <c r="C40" s="27"/>
      <c r="D40" s="27"/>
      <c r="E40" s="27"/>
      <c r="F40" s="9"/>
      <c r="G40" s="9"/>
      <c r="H40" s="9"/>
      <c r="I40" s="31"/>
    </row>
    <row r="41" spans="6:9" ht="15">
      <c r="F41" s="9"/>
      <c r="G41" s="9"/>
      <c r="H41" s="9"/>
      <c r="I41" s="31"/>
    </row>
    <row r="42" spans="6:9" ht="15">
      <c r="F42" s="9"/>
      <c r="G42" s="9"/>
      <c r="H42" s="9"/>
      <c r="I42" s="31"/>
    </row>
    <row r="43" spans="6:7" ht="15">
      <c r="F43" s="9"/>
      <c r="G43" s="9"/>
    </row>
    <row r="44" spans="6:9" ht="15">
      <c r="F44" s="9"/>
      <c r="G44" s="9"/>
      <c r="H44" s="9"/>
      <c r="I44" s="9"/>
    </row>
    <row r="45" spans="6:9" ht="15">
      <c r="F45" s="9"/>
      <c r="G45" s="9"/>
      <c r="H45" s="9"/>
      <c r="I45" s="9"/>
    </row>
    <row r="46" spans="6:9" ht="15">
      <c r="F46" s="9"/>
      <c r="G46" s="9"/>
      <c r="H46" s="9"/>
      <c r="I46" s="9"/>
    </row>
    <row r="47" spans="6:7" ht="15">
      <c r="F47" s="9"/>
      <c r="G47" s="9"/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3"/>
  <dimension ref="A1:O49"/>
  <sheetViews>
    <sheetView workbookViewId="0" topLeftCell="A1">
      <selection pane="topLeft" activeCell="D2" sqref="D2:E11"/>
    </sheetView>
  </sheetViews>
  <sheetFormatPr defaultRowHeight="15"/>
  <cols>
    <col min="3" max="3" width="31.2857142857143" bestFit="1" customWidth="1"/>
    <col min="6" max="6" width="34.4285714285714" customWidth="1"/>
    <col min="8" max="8" width="18.5714285714286" bestFit="1" customWidth="1"/>
    <col min="9" max="9" width="15.8571428571429" bestFit="1" customWidth="1"/>
  </cols>
  <sheetData>
    <row r="1" spans="1:15" ht="15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6" t="s">
        <v>8</v>
      </c>
      <c r="J1" s="6" t="s">
        <v>9</v>
      </c>
      <c r="K1" s="8" t="s">
        <v>10</v>
      </c>
      <c r="L1" s="8" t="s">
        <v>11</v>
      </c>
      <c r="M1" s="6" t="s">
        <v>12</v>
      </c>
      <c r="N1" s="6" t="s">
        <v>13</v>
      </c>
      <c r="O1" s="6" t="s">
        <v>14</v>
      </c>
    </row>
    <row r="2" spans="1:15" ht="15">
      <c r="A2" t="s">
        <v>29</v>
      </c>
      <c r="B2" t="s">
        <v>87</v>
      </c>
      <c r="C2" t="s">
        <v>88</v>
      </c>
      <c r="D2" t="s">
        <v>1897</v>
      </c>
      <c r="E2">
        <v>595</v>
      </c>
      <c r="F2" t="s">
        <v>33</v>
      </c>
      <c r="G2" t="s">
        <v>97</v>
      </c>
      <c r="H2" s="5">
        <v>44076.505787037036</v>
      </c>
      <c r="I2" s="5">
        <v>44076.474305555559</v>
      </c>
      <c r="J2">
        <v>2719.9999996460974</v>
      </c>
      <c r="K2" s="8">
        <v>45.333333327434957</v>
      </c>
      <c r="L2" s="8">
        <v>26973.333329823799</v>
      </c>
      <c r="M2" s="18">
        <v>1</v>
      </c>
      <c r="N2" t="s">
        <v>1898</v>
      </c>
      <c r="O2" s="6" t="s">
        <v>24</v>
      </c>
    </row>
    <row r="3" spans="1:15" ht="15">
      <c r="A3" t="s">
        <v>29</v>
      </c>
      <c r="B3" t="s">
        <v>87</v>
      </c>
      <c r="C3" t="s">
        <v>103</v>
      </c>
      <c r="D3" t="s">
        <v>200</v>
      </c>
      <c r="E3">
        <v>2518</v>
      </c>
      <c r="F3" t="s">
        <v>33</v>
      </c>
      <c r="G3" t="s">
        <v>22</v>
      </c>
      <c r="H3" s="5">
        <v>43854.337500000001</v>
      </c>
      <c r="I3" s="5">
        <v>43854.32916666667</v>
      </c>
      <c r="J3">
        <v>719.99999983236194</v>
      </c>
      <c r="K3" s="8">
        <v>11.999999997206032</v>
      </c>
      <c r="L3" s="8">
        <v>30215.999992964789</v>
      </c>
      <c r="M3" s="18">
        <v>1</v>
      </c>
      <c r="N3" t="s">
        <v>201</v>
      </c>
      <c r="O3" s="6" t="s">
        <v>24</v>
      </c>
    </row>
    <row r="4" spans="1:15" ht="15">
      <c r="A4" t="s">
        <v>29</v>
      </c>
      <c r="B4" t="s">
        <v>87</v>
      </c>
      <c r="C4" t="s">
        <v>103</v>
      </c>
      <c r="D4" t="s">
        <v>200</v>
      </c>
      <c r="E4">
        <v>2533</v>
      </c>
      <c r="F4" t="s">
        <v>125</v>
      </c>
      <c r="G4" t="s">
        <v>22</v>
      </c>
      <c r="H4" s="5">
        <v>44113.440208333333</v>
      </c>
      <c r="I4" s="5">
        <v>44113.40347222222</v>
      </c>
      <c r="J4">
        <v>3174.0000001620501</v>
      </c>
      <c r="K4" s="8">
        <v>52.900000002700835</v>
      </c>
      <c r="L4" s="8">
        <v>133995.70000684122</v>
      </c>
      <c r="M4" s="18">
        <v>1</v>
      </c>
      <c r="N4" t="s">
        <v>2139</v>
      </c>
      <c r="O4" s="6" t="s">
        <v>24</v>
      </c>
    </row>
    <row r="5" spans="1:15" ht="15">
      <c r="A5" t="s">
        <v>29</v>
      </c>
      <c r="B5" t="s">
        <v>94</v>
      </c>
      <c r="C5" t="s">
        <v>156</v>
      </c>
      <c r="D5" t="s">
        <v>1443</v>
      </c>
      <c r="E5">
        <v>568</v>
      </c>
      <c r="F5" t="s">
        <v>27</v>
      </c>
      <c r="G5" t="s">
        <v>22</v>
      </c>
      <c r="H5" s="5">
        <v>44017.701388888891</v>
      </c>
      <c r="I5" s="5">
        <v>44017.636805555558</v>
      </c>
      <c r="J5">
        <v>5579.9999999580905</v>
      </c>
      <c r="K5" s="8">
        <v>92.999999999301508</v>
      </c>
      <c r="L5" s="8">
        <v>52823.999999603257</v>
      </c>
      <c r="M5" s="18">
        <v>1</v>
      </c>
      <c r="N5" t="s">
        <v>1444</v>
      </c>
      <c r="O5" s="6" t="s">
        <v>24</v>
      </c>
    </row>
    <row r="6" spans="1:15" ht="15">
      <c r="A6" t="s">
        <v>29</v>
      </c>
      <c r="B6" t="s">
        <v>94</v>
      </c>
      <c r="C6" t="s">
        <v>177</v>
      </c>
      <c r="D6" t="s">
        <v>541</v>
      </c>
      <c r="E6">
        <v>958</v>
      </c>
      <c r="F6" t="s">
        <v>27</v>
      </c>
      <c r="G6" t="s">
        <v>22</v>
      </c>
      <c r="H6" s="5">
        <v>43904.966666666667</v>
      </c>
      <c r="I6" s="5">
        <v>43904.893055555556</v>
      </c>
      <c r="J6">
        <v>6359.9999999860302</v>
      </c>
      <c r="K6" s="8">
        <v>105.99999999976717</v>
      </c>
      <c r="L6" s="8">
        <v>101547.99999977695</v>
      </c>
      <c r="M6" s="18">
        <v>1</v>
      </c>
      <c r="N6" t="s">
        <v>542</v>
      </c>
      <c r="O6" s="6" t="s">
        <v>24</v>
      </c>
    </row>
    <row r="7" spans="1:15" ht="15">
      <c r="A7" t="s">
        <v>29</v>
      </c>
      <c r="B7" t="s">
        <v>94</v>
      </c>
      <c r="C7" t="s">
        <v>177</v>
      </c>
      <c r="D7" t="s">
        <v>541</v>
      </c>
      <c r="E7">
        <v>972</v>
      </c>
      <c r="F7" t="s">
        <v>85</v>
      </c>
      <c r="G7" t="s">
        <v>22</v>
      </c>
      <c r="H7" s="5">
        <v>44101.900000000001</v>
      </c>
      <c r="I7" s="5">
        <v>44101.814583333333</v>
      </c>
      <c r="J7">
        <v>7380.0000001676381</v>
      </c>
      <c r="K7" s="8">
        <v>123.00000000279397</v>
      </c>
      <c r="L7" s="8">
        <v>119556.00000271574</v>
      </c>
      <c r="M7" s="18">
        <v>1</v>
      </c>
      <c r="N7" t="s">
        <v>2093</v>
      </c>
      <c r="O7" s="6" t="s">
        <v>24</v>
      </c>
    </row>
    <row r="8" spans="1:15" ht="15">
      <c r="A8" t="s">
        <v>29</v>
      </c>
      <c r="B8" t="s">
        <v>94</v>
      </c>
      <c r="C8" t="s">
        <v>95</v>
      </c>
      <c r="D8" t="s">
        <v>1132</v>
      </c>
      <c r="E8">
        <v>1080</v>
      </c>
      <c r="F8" t="s">
        <v>131</v>
      </c>
      <c r="G8" t="s">
        <v>22</v>
      </c>
      <c r="H8" s="5">
        <v>43972.759027777778</v>
      </c>
      <c r="I8" s="5">
        <v>43972.732638888891</v>
      </c>
      <c r="J8">
        <v>2279.9999998882413</v>
      </c>
      <c r="K8" s="8">
        <v>37.999999998137355</v>
      </c>
      <c r="L8" s="8">
        <v>41039.999997988343</v>
      </c>
      <c r="M8" s="18">
        <v>1</v>
      </c>
      <c r="N8" t="s">
        <v>1133</v>
      </c>
      <c r="O8" s="6" t="s">
        <v>24</v>
      </c>
    </row>
    <row r="9" spans="1:15" ht="15">
      <c r="A9" t="s">
        <v>29</v>
      </c>
      <c r="B9" t="s">
        <v>94</v>
      </c>
      <c r="C9" t="s">
        <v>95</v>
      </c>
      <c r="D9" t="s">
        <v>1132</v>
      </c>
      <c r="E9">
        <v>1883</v>
      </c>
      <c r="F9" t="s">
        <v>27</v>
      </c>
      <c r="G9" t="s">
        <v>22</v>
      </c>
      <c r="H9" s="5">
        <v>44039.215775462966</v>
      </c>
      <c r="I9" s="5">
        <v>44039.154861111114</v>
      </c>
      <c r="J9">
        <v>5263.0000000353903</v>
      </c>
      <c r="K9" s="8">
        <v>87.716666667256504</v>
      </c>
      <c r="L9" s="8">
        <v>165170.483334444</v>
      </c>
      <c r="M9" s="18">
        <v>1</v>
      </c>
      <c r="N9" t="s">
        <v>1607</v>
      </c>
      <c r="O9" s="6" t="s">
        <v>24</v>
      </c>
    </row>
    <row r="10" spans="1:15" ht="15">
      <c r="A10" t="s">
        <v>29</v>
      </c>
      <c r="B10" t="s">
        <v>94</v>
      </c>
      <c r="C10" t="s">
        <v>95</v>
      </c>
      <c r="D10" t="s">
        <v>1132</v>
      </c>
      <c r="E10">
        <v>1891</v>
      </c>
      <c r="F10" t="s">
        <v>33</v>
      </c>
      <c r="G10" t="s">
        <v>22</v>
      </c>
      <c r="H10" s="5">
        <v>44190.300000000003</v>
      </c>
      <c r="I10" s="5">
        <v>44190.272916666669</v>
      </c>
      <c r="J10">
        <v>2340.000000083819</v>
      </c>
      <c r="K10" s="8">
        <v>39.000000001396984</v>
      </c>
      <c r="L10" s="8">
        <v>73749.000002641696</v>
      </c>
      <c r="M10" s="18">
        <v>1</v>
      </c>
      <c r="N10" t="s">
        <v>2512</v>
      </c>
      <c r="O10" s="6" t="s">
        <v>24</v>
      </c>
    </row>
    <row r="11" spans="1:15" ht="15">
      <c r="A11" t="s">
        <v>29</v>
      </c>
      <c r="B11" t="s">
        <v>30</v>
      </c>
      <c r="C11" t="s">
        <v>83</v>
      </c>
      <c r="D11" t="s">
        <v>2131</v>
      </c>
      <c r="E11">
        <v>1860</v>
      </c>
      <c r="F11" t="s">
        <v>165</v>
      </c>
      <c r="G11" t="s">
        <v>22</v>
      </c>
      <c r="H11" s="5">
        <v>44110.57912037037</v>
      </c>
      <c r="I11" s="5">
        <v>44110.563530092593</v>
      </c>
      <c r="J11">
        <v>1346.9999999273568</v>
      </c>
      <c r="K11" s="8">
        <v>22.449999998789281</v>
      </c>
      <c r="L11" s="8">
        <v>41756.999997748062</v>
      </c>
      <c r="M11" s="18">
        <v>1</v>
      </c>
      <c r="N11" t="s">
        <v>2132</v>
      </c>
      <c r="O11" s="6" t="s">
        <v>24</v>
      </c>
    </row>
    <row r="21" spans="1:15" ht="15">
      <c r="A21" s="6"/>
      <c r="B21" s="6"/>
      <c r="C21" s="6"/>
      <c r="D21" s="6"/>
      <c r="E21" s="6"/>
      <c r="F21" s="6"/>
      <c r="G21" s="6"/>
      <c r="H21" s="7"/>
      <c r="I21" s="7"/>
      <c r="J21" s="6"/>
      <c r="K21" s="8"/>
      <c r="L21" s="8"/>
      <c r="M21" s="18"/>
      <c r="N21" s="6"/>
      <c r="O21" s="6"/>
    </row>
    <row r="22" spans="1:15" ht="15">
      <c r="A22" s="6"/>
      <c r="B22" s="6"/>
      <c r="C22" s="6"/>
      <c r="D22" s="6"/>
      <c r="E22" s="6"/>
      <c r="F22" s="6"/>
      <c r="G22" s="6"/>
      <c r="H22" s="7"/>
      <c r="I22" s="7"/>
      <c r="J22" s="6"/>
      <c r="K22" s="8"/>
      <c r="L22" s="8"/>
      <c r="M22" s="18"/>
      <c r="N22" s="6"/>
      <c r="O22" s="6"/>
    </row>
    <row r="23" spans="1:15" ht="15">
      <c r="A23" s="6" t="s">
        <v>0</v>
      </c>
      <c r="B23" s="6" t="s">
        <v>1</v>
      </c>
      <c r="C23" s="6" t="s">
        <v>2</v>
      </c>
      <c r="D23" s="6" t="s">
        <v>3</v>
      </c>
      <c r="E23" s="6" t="s">
        <v>4</v>
      </c>
      <c r="F23" s="6" t="s">
        <v>5</v>
      </c>
      <c r="G23" s="6" t="s">
        <v>6</v>
      </c>
      <c r="H23" s="6" t="s">
        <v>7</v>
      </c>
      <c r="I23" s="6" t="s">
        <v>8</v>
      </c>
      <c r="J23" s="6" t="s">
        <v>9</v>
      </c>
      <c r="K23" s="8" t="s">
        <v>10</v>
      </c>
      <c r="L23" s="8" t="s">
        <v>11</v>
      </c>
      <c r="M23" s="6" t="s">
        <v>12</v>
      </c>
      <c r="N23" s="6" t="s">
        <v>13</v>
      </c>
      <c r="O23" s="6" t="s">
        <v>14</v>
      </c>
    </row>
    <row r="24" spans="1:15" ht="15">
      <c r="A24" t="s">
        <v>29</v>
      </c>
      <c r="B24" t="s">
        <v>94</v>
      </c>
      <c r="C24" t="s">
        <v>95</v>
      </c>
      <c r="D24" t="s">
        <v>1132</v>
      </c>
      <c r="E24">
        <v>1080</v>
      </c>
      <c r="F24" t="s">
        <v>131</v>
      </c>
      <c r="G24" t="s">
        <v>22</v>
      </c>
      <c r="H24" s="5">
        <v>43972.759027777778</v>
      </c>
      <c r="I24" s="5">
        <v>43972.732638888891</v>
      </c>
      <c r="J24" s="6">
        <v>2279.9999998882413</v>
      </c>
      <c r="K24" s="8">
        <v>37.999999998137355</v>
      </c>
      <c r="L24" s="8">
        <v>41039.999997988343</v>
      </c>
      <c r="M24" s="18">
        <v>1</v>
      </c>
      <c r="N24" t="s">
        <v>1133</v>
      </c>
      <c r="O24" s="6" t="s">
        <v>24</v>
      </c>
    </row>
    <row r="25" spans="1:15" ht="15">
      <c r="A25" t="s">
        <v>29</v>
      </c>
      <c r="B25" t="s">
        <v>94</v>
      </c>
      <c r="C25" t="s">
        <v>95</v>
      </c>
      <c r="D25" t="s">
        <v>1132</v>
      </c>
      <c r="E25">
        <v>1883</v>
      </c>
      <c r="F25" t="s">
        <v>27</v>
      </c>
      <c r="G25" t="s">
        <v>22</v>
      </c>
      <c r="H25" s="5">
        <v>44039.215775462966</v>
      </c>
      <c r="I25" s="5">
        <v>44039.154861111114</v>
      </c>
      <c r="J25" s="6">
        <v>5263.0000000353903</v>
      </c>
      <c r="K25" s="8">
        <v>87.716666667256504</v>
      </c>
      <c r="L25" s="8">
        <v>165170.483334444</v>
      </c>
      <c r="M25" s="18">
        <v>1</v>
      </c>
      <c r="N25" t="s">
        <v>1607</v>
      </c>
      <c r="O25" s="6" t="s">
        <v>24</v>
      </c>
    </row>
    <row r="26" spans="1:15" ht="15">
      <c r="A26" t="s">
        <v>29</v>
      </c>
      <c r="B26" t="s">
        <v>94</v>
      </c>
      <c r="C26" t="s">
        <v>95</v>
      </c>
      <c r="D26" t="s">
        <v>1132</v>
      </c>
      <c r="E26">
        <v>1891</v>
      </c>
      <c r="F26" t="s">
        <v>33</v>
      </c>
      <c r="G26" t="s">
        <v>22</v>
      </c>
      <c r="H26" s="5">
        <v>44190.300000000003</v>
      </c>
      <c r="I26" s="5">
        <v>44190.272916666669</v>
      </c>
      <c r="J26" s="6">
        <v>2340.000000083819</v>
      </c>
      <c r="K26" s="8">
        <v>39.000000001396984</v>
      </c>
      <c r="L26" s="8">
        <v>73749.000002641696</v>
      </c>
      <c r="M26" s="18">
        <v>1</v>
      </c>
      <c r="N26" t="s">
        <v>2512</v>
      </c>
      <c r="O26" s="6" t="s">
        <v>24</v>
      </c>
    </row>
    <row r="27" spans="1:15" ht="15">
      <c r="A27" s="6"/>
      <c r="B27" s="6"/>
      <c r="C27" s="6"/>
      <c r="D27" s="6"/>
      <c r="E27" s="6"/>
      <c r="F27" s="6"/>
      <c r="G27" s="6"/>
      <c r="H27" s="7"/>
      <c r="I27" s="7"/>
      <c r="J27" s="6"/>
      <c r="K27" s="8"/>
      <c r="L27" s="8"/>
      <c r="M27" s="18"/>
      <c r="N27" s="6"/>
      <c r="O27" s="6"/>
    </row>
    <row r="28" spans="1:15" ht="15">
      <c r="A28" s="6"/>
      <c r="B28" s="6"/>
      <c r="C28" s="6"/>
      <c r="D28" s="6"/>
      <c r="E28" s="6"/>
      <c r="F28" s="6"/>
      <c r="G28" s="6"/>
      <c r="H28" s="7"/>
      <c r="I28" s="7"/>
      <c r="J28" s="6"/>
      <c r="K28" s="8"/>
      <c r="L28" s="8"/>
      <c r="M28" s="18"/>
      <c r="N28" s="6"/>
      <c r="O28" s="6"/>
    </row>
    <row r="30" spans="5:12" ht="15">
      <c r="E30" s="13"/>
      <c r="F30" s="13"/>
      <c r="G30" s="13"/>
      <c r="H30" s="13"/>
      <c r="I30" s="13"/>
      <c r="J30" s="13"/>
      <c r="K30" s="13"/>
      <c r="L30" s="13"/>
    </row>
    <row r="33" spans="6:12" ht="15">
      <c r="F33" s="24" t="s">
        <v>2557</v>
      </c>
      <c r="G33" s="24" t="s">
        <v>2558</v>
      </c>
      <c r="H33" s="24" t="s">
        <v>2559</v>
      </c>
      <c r="I33" s="24" t="s">
        <v>2560</v>
      </c>
      <c r="J33" s="24" t="s">
        <v>2561</v>
      </c>
      <c r="K33" s="10" t="s">
        <v>2562</v>
      </c>
      <c r="L33" s="10" t="s">
        <v>2563</v>
      </c>
    </row>
    <row r="34" spans="4:12" ht="15">
      <c r="D34" t="s">
        <v>2596</v>
      </c>
      <c r="F34" s="6" t="str">
        <f>C24</f>
        <v>JASMINE STREET (211)</v>
      </c>
      <c r="G34">
        <v>3</v>
      </c>
      <c r="H34">
        <f>SUM(E24:E26)</f>
        <v>4854</v>
      </c>
      <c r="I34" s="13">
        <f>SUM(K24:K26)</f>
        <v>164.71666666679084</v>
      </c>
      <c r="J34" s="13">
        <f>SUM(L24:L26)</f>
        <v>279959.48333507404</v>
      </c>
      <c r="K34" s="9">
        <f>I34/G34</f>
        <v>54.905555555596948</v>
      </c>
      <c r="L34" s="9">
        <f>J34/H34</f>
        <v>57.676036945833133</v>
      </c>
    </row>
    <row r="38" spans="1:15" ht="15">
      <c r="A38" s="6" t="s">
        <v>0</v>
      </c>
      <c r="B38" s="6" t="s">
        <v>1</v>
      </c>
      <c r="C38" s="6" t="s">
        <v>2</v>
      </c>
      <c r="D38" s="6" t="s">
        <v>3</v>
      </c>
      <c r="E38" s="6" t="s">
        <v>4</v>
      </c>
      <c r="F38" s="6" t="s">
        <v>5</v>
      </c>
      <c r="G38" s="6" t="s">
        <v>6</v>
      </c>
      <c r="H38" s="6" t="s">
        <v>7</v>
      </c>
      <c r="I38" s="6" t="s">
        <v>8</v>
      </c>
      <c r="J38" s="6" t="s">
        <v>9</v>
      </c>
      <c r="K38" s="8" t="s">
        <v>10</v>
      </c>
      <c r="L38" s="8" t="s">
        <v>11</v>
      </c>
      <c r="M38" s="6" t="s">
        <v>12</v>
      </c>
      <c r="N38" s="6" t="s">
        <v>13</v>
      </c>
      <c r="O38" s="6" t="s">
        <v>14</v>
      </c>
    </row>
    <row r="39" spans="1:15" ht="15">
      <c r="A39" t="s">
        <v>29</v>
      </c>
      <c r="B39" t="s">
        <v>94</v>
      </c>
      <c r="C39" t="s">
        <v>95</v>
      </c>
      <c r="D39" t="s">
        <v>1132</v>
      </c>
      <c r="E39">
        <v>1080</v>
      </c>
      <c r="F39" t="s">
        <v>131</v>
      </c>
      <c r="G39" t="s">
        <v>22</v>
      </c>
      <c r="H39" s="5">
        <v>43972.759027777778</v>
      </c>
      <c r="I39" s="5">
        <v>43972.732638888891</v>
      </c>
      <c r="J39" s="6">
        <v>2279.9999998882413</v>
      </c>
      <c r="K39" s="8">
        <v>37.999999998137355</v>
      </c>
      <c r="L39" s="8">
        <v>41039.999997988343</v>
      </c>
      <c r="M39" s="18">
        <v>1</v>
      </c>
      <c r="N39" t="s">
        <v>1133</v>
      </c>
      <c r="O39" s="6" t="s">
        <v>24</v>
      </c>
    </row>
    <row r="40" spans="1:15" ht="15">
      <c r="A40" t="s">
        <v>29</v>
      </c>
      <c r="B40" t="s">
        <v>94</v>
      </c>
      <c r="C40" t="s">
        <v>95</v>
      </c>
      <c r="D40" t="s">
        <v>1132</v>
      </c>
      <c r="E40">
        <v>1883</v>
      </c>
      <c r="F40" t="s">
        <v>27</v>
      </c>
      <c r="G40" t="s">
        <v>22</v>
      </c>
      <c r="H40" s="5">
        <v>44039.215775462966</v>
      </c>
      <c r="I40" s="5">
        <v>44039.154861111114</v>
      </c>
      <c r="J40" s="6">
        <v>5263.0000000353903</v>
      </c>
      <c r="K40" s="8">
        <v>87.716666667256504</v>
      </c>
      <c r="L40" s="8">
        <v>165170.483334444</v>
      </c>
      <c r="M40" s="18">
        <v>1</v>
      </c>
      <c r="N40" t="s">
        <v>1607</v>
      </c>
      <c r="O40" s="6" t="s">
        <v>24</v>
      </c>
    </row>
    <row r="41" spans="1:15" ht="15">
      <c r="A41" t="s">
        <v>29</v>
      </c>
      <c r="B41" t="s">
        <v>94</v>
      </c>
      <c r="C41" t="s">
        <v>95</v>
      </c>
      <c r="D41" t="s">
        <v>1132</v>
      </c>
      <c r="E41">
        <v>1891</v>
      </c>
      <c r="F41" t="s">
        <v>33</v>
      </c>
      <c r="G41" t="s">
        <v>22</v>
      </c>
      <c r="H41">
        <v>44190.300000000003</v>
      </c>
      <c r="I41">
        <v>44190.272916666669</v>
      </c>
      <c r="J41">
        <v>2340.000000083819</v>
      </c>
      <c r="K41">
        <v>39.000000001396984</v>
      </c>
      <c r="L41">
        <v>73749.000002641696</v>
      </c>
      <c r="M41">
        <v>1</v>
      </c>
      <c r="N41" t="s">
        <v>2512</v>
      </c>
      <c r="O41" t="s">
        <v>24</v>
      </c>
    </row>
    <row r="47" spans="6:12" ht="15">
      <c r="F47" s="39"/>
      <c r="G47" s="39"/>
      <c r="H47" s="39"/>
      <c r="I47" s="39"/>
      <c r="J47" s="39"/>
      <c r="K47" s="16"/>
      <c r="L47" s="16"/>
    </row>
    <row r="48" spans="6:12" ht="15">
      <c r="F48" s="24" t="s">
        <v>2557</v>
      </c>
      <c r="G48" s="24" t="s">
        <v>2558</v>
      </c>
      <c r="H48" s="24" t="s">
        <v>2559</v>
      </c>
      <c r="I48" s="24" t="s">
        <v>2560</v>
      </c>
      <c r="J48" s="24" t="s">
        <v>2561</v>
      </c>
      <c r="K48" s="10" t="s">
        <v>2562</v>
      </c>
      <c r="L48" s="10" t="s">
        <v>2563</v>
      </c>
    </row>
    <row r="49" spans="4:12" ht="15">
      <c r="D49" t="s">
        <v>2597</v>
      </c>
      <c r="F49" s="6" t="str">
        <f>C39</f>
        <v>JASMINE STREET (211)</v>
      </c>
      <c r="G49">
        <v>3</v>
      </c>
      <c r="H49">
        <f>SUM(E39:E41)</f>
        <v>4854</v>
      </c>
      <c r="I49" s="13">
        <f>SUM(K39:K41)</f>
        <v>164.71666666679084</v>
      </c>
      <c r="J49" s="13">
        <f>SUM(L39:L41)</f>
        <v>279959.48333507404</v>
      </c>
      <c r="K49" s="9">
        <f>I49/G49</f>
        <v>54.905555555596948</v>
      </c>
      <c r="L49" s="9">
        <f>J49/H49</f>
        <v>57.676036945833133</v>
      </c>
    </row>
  </sheetData>
  <autoFilter ref="A1:O11"/>
  <sortState ref="A2:O11">
    <sortCondition sortBy="value" ref="C2:C11"/>
  </sortState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4"/>
  <dimension ref="A1:O112"/>
  <sheetViews>
    <sheetView workbookViewId="0" topLeftCell="A1">
      <pane xSplit="1" ySplit="1" topLeftCell="B2" activePane="bottomRight" state="frozen"/>
      <selection pane="topLeft" activeCell="A1" sqref="A1"/>
      <selection pane="bottomLeft" activeCell="A2" sqref="A2"/>
      <selection pane="topRight" activeCell="B1" sqref="B1"/>
      <selection pane="bottomRight" activeCell="D11" sqref="D11:D12"/>
    </sheetView>
  </sheetViews>
  <sheetFormatPr defaultRowHeight="15"/>
  <cols>
    <col min="2" max="2" width="18.5714285714286" customWidth="1"/>
    <col min="3" max="3" width="26.4285714285714" customWidth="1"/>
    <col min="6" max="6" width="26.2857142857143" customWidth="1"/>
    <col min="7" max="7" width="13" customWidth="1"/>
    <col min="8" max="8" width="18.5714285714286" bestFit="1" customWidth="1"/>
    <col min="9" max="9" width="15.8571428571429" bestFit="1" customWidth="1"/>
    <col min="10" max="10" width="11" customWidth="1"/>
    <col min="11" max="11" width="11.8571428571429" customWidth="1"/>
    <col min="12" max="12" width="10.1428571428571" bestFit="1" customWidth="1"/>
  </cols>
  <sheetData>
    <row r="1" spans="1:15" ht="15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6" t="s">
        <v>8</v>
      </c>
      <c r="J1" s="6" t="s">
        <v>9</v>
      </c>
      <c r="K1" s="8" t="s">
        <v>10</v>
      </c>
      <c r="L1" s="8" t="s">
        <v>11</v>
      </c>
      <c r="M1" s="6" t="s">
        <v>12</v>
      </c>
      <c r="N1" s="6" t="s">
        <v>13</v>
      </c>
      <c r="O1" s="6" t="s">
        <v>14</v>
      </c>
    </row>
    <row r="2" spans="1:15" ht="15">
      <c r="A2" t="s">
        <v>17</v>
      </c>
      <c r="B2" t="s">
        <v>47</v>
      </c>
      <c r="C2" t="s">
        <v>52</v>
      </c>
      <c r="D2" t="s">
        <v>1254</v>
      </c>
      <c r="E2">
        <v>878</v>
      </c>
      <c r="F2" t="s">
        <v>27</v>
      </c>
      <c r="G2" t="s">
        <v>22</v>
      </c>
      <c r="H2" s="5">
        <v>43989.671064814815</v>
      </c>
      <c r="I2" s="5">
        <v>43989.62777777778</v>
      </c>
      <c r="J2">
        <v>3739.9999998277053</v>
      </c>
      <c r="K2" s="8">
        <v>62.333333330461755</v>
      </c>
      <c r="L2" s="8">
        <v>54728.666664145421</v>
      </c>
      <c r="M2" s="18">
        <v>1</v>
      </c>
      <c r="N2" t="s">
        <v>1255</v>
      </c>
      <c r="O2" s="6" t="s">
        <v>24</v>
      </c>
    </row>
    <row r="3" spans="1:15" ht="15">
      <c r="A3" t="s">
        <v>17</v>
      </c>
      <c r="B3" t="s">
        <v>47</v>
      </c>
      <c r="C3" t="s">
        <v>52</v>
      </c>
      <c r="D3" t="s">
        <v>1254</v>
      </c>
      <c r="E3">
        <v>881</v>
      </c>
      <c r="F3" t="s">
        <v>27</v>
      </c>
      <c r="G3" t="s">
        <v>22</v>
      </c>
      <c r="H3" s="5">
        <v>44034.79011574074</v>
      </c>
      <c r="I3" s="5">
        <v>44034.752928240741</v>
      </c>
      <c r="J3">
        <v>3212.9999998491257</v>
      </c>
      <c r="K3" s="8">
        <v>53.549999997485429</v>
      </c>
      <c r="L3" s="8">
        <v>47177.549997784663</v>
      </c>
      <c r="M3" s="18">
        <v>1</v>
      </c>
      <c r="N3" t="s">
        <v>1541</v>
      </c>
      <c r="O3" s="6" t="s">
        <v>24</v>
      </c>
    </row>
    <row r="4" spans="1:15" ht="15" hidden="1">
      <c r="A4" t="s">
        <v>17</v>
      </c>
      <c r="B4" t="s">
        <v>140</v>
      </c>
      <c r="C4" t="s">
        <v>141</v>
      </c>
      <c r="D4" t="s">
        <v>578</v>
      </c>
      <c r="E4">
        <v>1002</v>
      </c>
      <c r="F4" t="s">
        <v>1</v>
      </c>
      <c r="G4" t="s">
        <v>22</v>
      </c>
      <c r="H4" s="5">
        <v>43918.365578703706</v>
      </c>
      <c r="I4" s="5">
        <v>43918.231944444444</v>
      </c>
      <c r="J4">
        <v>11546.000000252388</v>
      </c>
      <c r="K4" s="8">
        <v>192.43333333753981</v>
      </c>
      <c r="L4" s="8">
        <v>192818.20000421489</v>
      </c>
      <c r="M4" s="18">
        <v>1</v>
      </c>
      <c r="N4" t="s">
        <v>579</v>
      </c>
      <c r="O4" s="6" t="s">
        <v>24</v>
      </c>
    </row>
    <row r="5" spans="1:15" ht="15" hidden="1">
      <c r="A5" t="s">
        <v>17</v>
      </c>
      <c r="B5" t="s">
        <v>18</v>
      </c>
      <c r="C5" t="s">
        <v>35</v>
      </c>
      <c r="D5" t="s">
        <v>221</v>
      </c>
      <c r="E5">
        <v>1165</v>
      </c>
      <c r="F5" t="s">
        <v>213</v>
      </c>
      <c r="G5" t="s">
        <v>22</v>
      </c>
      <c r="H5" s="5">
        <v>43867.245347222219</v>
      </c>
      <c r="I5" s="5">
        <v>43867.176388888889</v>
      </c>
      <c r="J5">
        <v>5957.9999996814877</v>
      </c>
      <c r="K5" s="8">
        <v>99.299999994691461</v>
      </c>
      <c r="L5" s="8">
        <v>115684.49999381555</v>
      </c>
      <c r="M5" s="18">
        <v>1</v>
      </c>
      <c r="N5" t="s">
        <v>222</v>
      </c>
      <c r="O5" s="6" t="s">
        <v>24</v>
      </c>
    </row>
    <row r="6" spans="1:15" ht="15" hidden="1">
      <c r="A6" t="s">
        <v>17</v>
      </c>
      <c r="B6" t="s">
        <v>18</v>
      </c>
      <c r="C6" t="s">
        <v>35</v>
      </c>
      <c r="D6" t="s">
        <v>221</v>
      </c>
      <c r="E6">
        <v>1165</v>
      </c>
      <c r="F6" t="s">
        <v>213</v>
      </c>
      <c r="G6" t="s">
        <v>22</v>
      </c>
      <c r="H6" s="5">
        <v>43867.673078703701</v>
      </c>
      <c r="I6" s="5">
        <v>43867.246527777781</v>
      </c>
      <c r="J6">
        <v>36853.999999514781</v>
      </c>
      <c r="K6" s="8">
        <v>614.23333332524635</v>
      </c>
      <c r="L6" s="8">
        <v>715581.833323912</v>
      </c>
      <c r="M6" s="18">
        <v>1</v>
      </c>
      <c r="N6" t="s">
        <v>233</v>
      </c>
      <c r="O6" s="6" t="s">
        <v>24</v>
      </c>
    </row>
    <row r="7" spans="1:15" ht="15">
      <c r="A7" t="s">
        <v>17</v>
      </c>
      <c r="B7" t="s">
        <v>18</v>
      </c>
      <c r="C7" t="s">
        <v>35</v>
      </c>
      <c r="D7" t="s">
        <v>221</v>
      </c>
      <c r="E7">
        <v>1174</v>
      </c>
      <c r="F7" t="s">
        <v>27</v>
      </c>
      <c r="G7" t="s">
        <v>22</v>
      </c>
      <c r="H7" s="5">
        <v>44035.527557870373</v>
      </c>
      <c r="I7" s="5">
        <v>44035.50277777778</v>
      </c>
      <c r="J7">
        <v>2141.0000000847504</v>
      </c>
      <c r="K7" s="8">
        <v>35.683333334745839</v>
      </c>
      <c r="L7" s="8">
        <v>41892.233334991615</v>
      </c>
      <c r="M7" s="18">
        <v>1</v>
      </c>
      <c r="N7" t="s">
        <v>1574</v>
      </c>
      <c r="O7" s="6" t="s">
        <v>24</v>
      </c>
    </row>
    <row r="8" spans="1:15" ht="15" hidden="1">
      <c r="A8" t="s">
        <v>17</v>
      </c>
      <c r="B8" t="s">
        <v>41</v>
      </c>
      <c r="C8" t="s">
        <v>62</v>
      </c>
      <c r="D8" t="s">
        <v>212</v>
      </c>
      <c r="E8">
        <v>1404</v>
      </c>
      <c r="F8" t="s">
        <v>213</v>
      </c>
      <c r="G8" t="s">
        <v>22</v>
      </c>
      <c r="H8" s="5">
        <v>43867.436805555553</v>
      </c>
      <c r="I8" s="5">
        <v>43867.152083333334</v>
      </c>
      <c r="J8">
        <v>24599.999999720603</v>
      </c>
      <c r="K8" s="8">
        <v>409.99999999534339</v>
      </c>
      <c r="L8" s="8">
        <v>575639.99999346212</v>
      </c>
      <c r="M8" s="18">
        <v>1</v>
      </c>
      <c r="N8" t="s">
        <v>214</v>
      </c>
      <c r="O8" s="6" t="s">
        <v>24</v>
      </c>
    </row>
    <row r="9" spans="1:15" ht="15" hidden="1">
      <c r="A9" t="s">
        <v>17</v>
      </c>
      <c r="B9" t="s">
        <v>41</v>
      </c>
      <c r="C9" t="s">
        <v>62</v>
      </c>
      <c r="D9" t="s">
        <v>212</v>
      </c>
      <c r="E9">
        <v>1405</v>
      </c>
      <c r="F9" t="s">
        <v>213</v>
      </c>
      <c r="G9" t="s">
        <v>22</v>
      </c>
      <c r="H9" s="5">
        <v>43934.022777777776</v>
      </c>
      <c r="I9" s="5">
        <v>43933.939583333333</v>
      </c>
      <c r="J9">
        <v>7187.9999999189749</v>
      </c>
      <c r="K9" s="8">
        <v>119.79999999864958</v>
      </c>
      <c r="L9" s="8">
        <v>168318.99999810266</v>
      </c>
      <c r="M9" s="18">
        <v>1</v>
      </c>
      <c r="N9" t="s">
        <v>674</v>
      </c>
      <c r="O9" s="6" t="s">
        <v>24</v>
      </c>
    </row>
    <row r="10" spans="1:15" ht="15" hidden="1">
      <c r="A10" t="s">
        <v>17</v>
      </c>
      <c r="B10" t="s">
        <v>41</v>
      </c>
      <c r="C10" t="s">
        <v>62</v>
      </c>
      <c r="D10" t="s">
        <v>212</v>
      </c>
      <c r="E10">
        <v>1405</v>
      </c>
      <c r="F10" t="s">
        <v>213</v>
      </c>
      <c r="G10" t="s">
        <v>22</v>
      </c>
      <c r="H10" s="5">
        <v>43934.137881944444</v>
      </c>
      <c r="I10" s="5">
        <v>43934.024305555555</v>
      </c>
      <c r="J10">
        <v>9812.9999999888241</v>
      </c>
      <c r="K10" s="8">
        <v>163.54999999981374</v>
      </c>
      <c r="L10" s="8">
        <v>229787.7499997383</v>
      </c>
      <c r="M10" s="18">
        <v>1</v>
      </c>
      <c r="N10" t="s">
        <v>688</v>
      </c>
      <c r="O10" s="6" t="s">
        <v>24</v>
      </c>
    </row>
    <row r="11" spans="1:15" ht="15">
      <c r="A11" t="s">
        <v>17</v>
      </c>
      <c r="B11" t="s">
        <v>41</v>
      </c>
      <c r="C11" t="s">
        <v>62</v>
      </c>
      <c r="D11" t="s">
        <v>212</v>
      </c>
      <c r="E11">
        <v>1406</v>
      </c>
      <c r="F11" t="s">
        <v>27</v>
      </c>
      <c r="G11" t="s">
        <v>22</v>
      </c>
      <c r="H11" s="5">
        <v>43940.754178240742</v>
      </c>
      <c r="I11" s="5">
        <v>43940.699305555558</v>
      </c>
      <c r="J11">
        <v>4740.999999968335</v>
      </c>
      <c r="K11" s="8">
        <v>79.016666666138917</v>
      </c>
      <c r="L11" s="8">
        <v>111097.43333259132</v>
      </c>
      <c r="M11" s="18">
        <v>1</v>
      </c>
      <c r="N11" t="s">
        <v>883</v>
      </c>
      <c r="O11" s="6" t="s">
        <v>24</v>
      </c>
    </row>
    <row r="12" spans="1:15" ht="15">
      <c r="A12" t="s">
        <v>17</v>
      </c>
      <c r="B12" t="s">
        <v>41</v>
      </c>
      <c r="C12" t="s">
        <v>62</v>
      </c>
      <c r="D12" t="s">
        <v>212</v>
      </c>
      <c r="E12">
        <v>1417</v>
      </c>
      <c r="F12" t="s">
        <v>125</v>
      </c>
      <c r="G12" t="s">
        <v>22</v>
      </c>
      <c r="H12" s="5">
        <v>44042.826388888891</v>
      </c>
      <c r="I12" s="5">
        <v>44042.699305555558</v>
      </c>
      <c r="J12">
        <v>10979.99999995809</v>
      </c>
      <c r="K12" s="8">
        <v>182.99999999930151</v>
      </c>
      <c r="L12" s="8">
        <v>259310.99999901024</v>
      </c>
      <c r="M12" s="18">
        <v>1</v>
      </c>
      <c r="N12" t="s">
        <v>1630</v>
      </c>
      <c r="O12" s="6" t="s">
        <v>24</v>
      </c>
    </row>
    <row r="13" spans="1:15" ht="15" hidden="1">
      <c r="A13" t="s">
        <v>17</v>
      </c>
      <c r="B13" t="s">
        <v>55</v>
      </c>
      <c r="C13" t="s">
        <v>56</v>
      </c>
      <c r="D13" t="s">
        <v>219</v>
      </c>
      <c r="E13">
        <v>284</v>
      </c>
      <c r="F13" t="s">
        <v>213</v>
      </c>
      <c r="G13" t="s">
        <v>22</v>
      </c>
      <c r="H13" s="5">
        <v>43867.248449074075</v>
      </c>
      <c r="I13" s="5">
        <v>43867.175000000003</v>
      </c>
      <c r="J13">
        <v>6345.9999998565763</v>
      </c>
      <c r="K13" s="8">
        <v>105.76666666427627</v>
      </c>
      <c r="L13" s="8">
        <v>30037.733332654461</v>
      </c>
      <c r="M13" s="18">
        <v>1</v>
      </c>
      <c r="N13" t="s">
        <v>220</v>
      </c>
      <c r="O13" s="6" t="s">
        <v>24</v>
      </c>
    </row>
    <row r="14" spans="1:15" ht="15" hidden="1">
      <c r="A14" t="s">
        <v>17</v>
      </c>
      <c r="B14" t="s">
        <v>55</v>
      </c>
      <c r="C14" t="s">
        <v>56</v>
      </c>
      <c r="D14" t="s">
        <v>219</v>
      </c>
      <c r="E14">
        <v>288</v>
      </c>
      <c r="F14" t="s">
        <v>1970</v>
      </c>
      <c r="G14" t="s">
        <v>22</v>
      </c>
      <c r="H14" s="5">
        <v>44090.459027777775</v>
      </c>
      <c r="I14" s="5">
        <v>44090.427777777775</v>
      </c>
      <c r="J14">
        <v>2700</v>
      </c>
      <c r="K14" s="8">
        <v>45</v>
      </c>
      <c r="L14" s="8">
        <v>12960</v>
      </c>
      <c r="M14" s="18">
        <v>1</v>
      </c>
      <c r="N14" t="s">
        <v>1990</v>
      </c>
      <c r="O14" s="6" t="s">
        <v>24</v>
      </c>
    </row>
    <row r="15" spans="1:15" ht="15">
      <c r="A15" t="s">
        <v>17</v>
      </c>
      <c r="B15" t="s">
        <v>41</v>
      </c>
      <c r="C15" t="s">
        <v>1788</v>
      </c>
      <c r="D15" t="s">
        <v>2128</v>
      </c>
      <c r="E15">
        <v>25</v>
      </c>
      <c r="F15" t="s">
        <v>125</v>
      </c>
      <c r="G15" t="s">
        <v>22</v>
      </c>
      <c r="H15" s="5">
        <v>44110.549305555556</v>
      </c>
      <c r="I15" s="5">
        <v>44110.49722222222</v>
      </c>
      <c r="J15">
        <v>4500.0000002095476</v>
      </c>
      <c r="K15" s="8">
        <v>75.00000000349246</v>
      </c>
      <c r="L15" s="8">
        <v>1875.0000000873115</v>
      </c>
      <c r="M15" s="18">
        <v>1</v>
      </c>
      <c r="N15" t="s">
        <v>2129</v>
      </c>
      <c r="O15" s="6" t="s">
        <v>24</v>
      </c>
    </row>
    <row r="16" spans="1:15" ht="15">
      <c r="A16" t="s">
        <v>17</v>
      </c>
      <c r="B16" t="s">
        <v>55</v>
      </c>
      <c r="C16" t="s">
        <v>59</v>
      </c>
      <c r="D16" t="s">
        <v>1162</v>
      </c>
      <c r="E16">
        <v>1100</v>
      </c>
      <c r="F16" t="s">
        <v>27</v>
      </c>
      <c r="G16" t="s">
        <v>22</v>
      </c>
      <c r="H16" s="5">
        <v>43976.825567129628</v>
      </c>
      <c r="I16" s="5">
        <v>43976.746527777781</v>
      </c>
      <c r="J16">
        <v>6828.9999996079132</v>
      </c>
      <c r="K16" s="8">
        <v>113.81666666013189</v>
      </c>
      <c r="L16" s="8">
        <v>125198.33332614508</v>
      </c>
      <c r="M16" s="18">
        <v>1</v>
      </c>
      <c r="N16" t="s">
        <v>1163</v>
      </c>
      <c r="O16" s="6" t="s">
        <v>24</v>
      </c>
    </row>
    <row r="17" spans="1:15" ht="15">
      <c r="A17" t="s">
        <v>17</v>
      </c>
      <c r="B17" t="s">
        <v>55</v>
      </c>
      <c r="C17" t="s">
        <v>59</v>
      </c>
      <c r="D17" t="s">
        <v>1162</v>
      </c>
      <c r="E17">
        <v>1102</v>
      </c>
      <c r="F17" t="s">
        <v>27</v>
      </c>
      <c r="G17" t="s">
        <v>22</v>
      </c>
      <c r="H17" s="5">
        <v>44033.355555555558</v>
      </c>
      <c r="I17" s="5">
        <v>44033.327777777777</v>
      </c>
      <c r="J17">
        <v>2400.0000002793968</v>
      </c>
      <c r="K17" s="8">
        <v>40.000000004656613</v>
      </c>
      <c r="L17" s="8">
        <v>44080.000005131587</v>
      </c>
      <c r="M17" s="18">
        <v>1</v>
      </c>
      <c r="N17" t="s">
        <v>1522</v>
      </c>
      <c r="O17" s="6" t="s">
        <v>24</v>
      </c>
    </row>
    <row r="18" spans="1:15" ht="15" hidden="1">
      <c r="A18" t="s">
        <v>17</v>
      </c>
      <c r="B18" t="s">
        <v>18</v>
      </c>
      <c r="C18" t="s">
        <v>38</v>
      </c>
      <c r="D18" t="s">
        <v>936</v>
      </c>
      <c r="E18">
        <v>746</v>
      </c>
      <c r="F18" t="s">
        <v>213</v>
      </c>
      <c r="G18" t="s">
        <v>22</v>
      </c>
      <c r="H18" s="5">
        <v>43944.752465277779</v>
      </c>
      <c r="I18" s="5">
        <v>43944.724999999999</v>
      </c>
      <c r="J18">
        <v>2373.0000002542511</v>
      </c>
      <c r="K18" s="8">
        <v>39.550000004237518</v>
      </c>
      <c r="L18" s="8">
        <v>29504.300003161188</v>
      </c>
      <c r="M18" s="18">
        <v>1</v>
      </c>
      <c r="N18" t="s">
        <v>937</v>
      </c>
      <c r="O18" s="6" t="s">
        <v>24</v>
      </c>
    </row>
    <row r="19" spans="1:15" ht="15" hidden="1">
      <c r="A19" t="s">
        <v>17</v>
      </c>
      <c r="B19" t="s">
        <v>18</v>
      </c>
      <c r="C19" t="s">
        <v>25</v>
      </c>
      <c r="D19" t="s">
        <v>928</v>
      </c>
      <c r="E19">
        <v>914</v>
      </c>
      <c r="F19" t="s">
        <v>213</v>
      </c>
      <c r="G19" t="s">
        <v>22</v>
      </c>
      <c r="H19" s="5">
        <v>43944.751701388886</v>
      </c>
      <c r="I19" s="5">
        <v>43944.719444444447</v>
      </c>
      <c r="J19">
        <v>2786.9999995920807</v>
      </c>
      <c r="K19" s="8">
        <v>46.449999993201345</v>
      </c>
      <c r="L19" s="8">
        <v>42455.29999378603</v>
      </c>
      <c r="M19" s="18">
        <v>1</v>
      </c>
      <c r="N19" t="s">
        <v>929</v>
      </c>
      <c r="O19" s="6" t="s">
        <v>24</v>
      </c>
    </row>
    <row r="20" spans="1:15" ht="15">
      <c r="A20" t="s">
        <v>17</v>
      </c>
      <c r="B20" t="s">
        <v>18</v>
      </c>
      <c r="C20" t="s">
        <v>25</v>
      </c>
      <c r="D20" t="s">
        <v>928</v>
      </c>
      <c r="E20">
        <v>918</v>
      </c>
      <c r="F20" t="s">
        <v>131</v>
      </c>
      <c r="G20" t="s">
        <v>22</v>
      </c>
      <c r="H20" s="5">
        <v>43976.838043981479</v>
      </c>
      <c r="I20" s="5">
        <v>43976.753472222219</v>
      </c>
      <c r="J20">
        <v>7307.0000000763685</v>
      </c>
      <c r="K20" s="8">
        <v>121.78333333460614</v>
      </c>
      <c r="L20" s="8">
        <v>111797.10000116844</v>
      </c>
      <c r="M20" s="18">
        <v>1</v>
      </c>
      <c r="N20" t="s">
        <v>1166</v>
      </c>
      <c r="O20" s="6" t="s">
        <v>24</v>
      </c>
    </row>
    <row r="21" spans="1:15" ht="15" hidden="1">
      <c r="A21" t="s">
        <v>17</v>
      </c>
      <c r="B21" t="s">
        <v>18</v>
      </c>
      <c r="C21" t="s">
        <v>25</v>
      </c>
      <c r="D21" t="s">
        <v>928</v>
      </c>
      <c r="E21">
        <v>924</v>
      </c>
      <c r="F21" t="s">
        <v>1970</v>
      </c>
      <c r="G21" t="s">
        <v>22</v>
      </c>
      <c r="H21" s="5">
        <v>44090.805555555555</v>
      </c>
      <c r="I21" s="5">
        <v>44090.629166666666</v>
      </c>
      <c r="J21">
        <v>15240.00000001397</v>
      </c>
      <c r="K21" s="8">
        <v>254.00000000023283</v>
      </c>
      <c r="L21" s="8">
        <v>234696.00000021514</v>
      </c>
      <c r="M21" s="18">
        <v>1</v>
      </c>
      <c r="N21" t="s">
        <v>1996</v>
      </c>
      <c r="O21" s="6" t="s">
        <v>24</v>
      </c>
    </row>
    <row r="22" spans="1:15" ht="15" hidden="1">
      <c r="A22" t="s">
        <v>17</v>
      </c>
      <c r="B22" t="s">
        <v>55</v>
      </c>
      <c r="C22" t="s">
        <v>271</v>
      </c>
      <c r="D22" t="s">
        <v>272</v>
      </c>
      <c r="E22">
        <v>56</v>
      </c>
      <c r="F22" t="s">
        <v>213</v>
      </c>
      <c r="G22" t="s">
        <v>22</v>
      </c>
      <c r="H22" s="5">
        <v>43867.625324074077</v>
      </c>
      <c r="I22" s="5">
        <v>43867.376388888886</v>
      </c>
      <c r="J22">
        <v>21508.000000496395</v>
      </c>
      <c r="K22" s="8">
        <v>358.46666667493992</v>
      </c>
      <c r="L22" s="8">
        <v>20074.133333796635</v>
      </c>
      <c r="M22" s="18">
        <v>1</v>
      </c>
      <c r="N22" t="s">
        <v>273</v>
      </c>
      <c r="O22" s="6" t="s">
        <v>24</v>
      </c>
    </row>
    <row r="23" spans="1:15" ht="15" hidden="1">
      <c r="A23" t="s">
        <v>17</v>
      </c>
      <c r="B23" t="s">
        <v>55</v>
      </c>
      <c r="C23" t="s">
        <v>271</v>
      </c>
      <c r="D23" t="s">
        <v>272</v>
      </c>
      <c r="E23">
        <v>55</v>
      </c>
      <c r="F23" t="s">
        <v>213</v>
      </c>
      <c r="G23" t="s">
        <v>22</v>
      </c>
      <c r="H23" s="5">
        <v>43934.704965277779</v>
      </c>
      <c r="I23" s="5">
        <v>43934.053472222222</v>
      </c>
      <c r="J23">
        <v>56289.000000106171</v>
      </c>
      <c r="K23" s="8">
        <v>938.15000000176951</v>
      </c>
      <c r="L23" s="8">
        <v>51598.250000097323</v>
      </c>
      <c r="M23" s="18">
        <v>1</v>
      </c>
      <c r="N23" t="s">
        <v>692</v>
      </c>
      <c r="O23" s="6" t="s">
        <v>24</v>
      </c>
    </row>
    <row r="24" spans="1:15" ht="15">
      <c r="A24" t="s">
        <v>17</v>
      </c>
      <c r="B24" t="s">
        <v>55</v>
      </c>
      <c r="C24" t="s">
        <v>271</v>
      </c>
      <c r="D24" t="s">
        <v>272</v>
      </c>
      <c r="E24">
        <v>56</v>
      </c>
      <c r="F24" t="s">
        <v>27</v>
      </c>
      <c r="G24" t="s">
        <v>22</v>
      </c>
      <c r="H24" s="5">
        <v>44013.713796296295</v>
      </c>
      <c r="I24" s="5">
        <v>44013.684027777781</v>
      </c>
      <c r="J24">
        <v>2571.999999624677</v>
      </c>
      <c r="K24" s="8">
        <v>42.866666660411283</v>
      </c>
      <c r="L24" s="8">
        <v>2400.5333329830319</v>
      </c>
      <c r="M24" s="18">
        <v>1</v>
      </c>
      <c r="N24" t="s">
        <v>1407</v>
      </c>
      <c r="O24" s="6" t="s">
        <v>24</v>
      </c>
    </row>
    <row r="25" spans="1:15" ht="15">
      <c r="A25" s="6"/>
      <c r="B25" s="6"/>
      <c r="C25" s="6"/>
      <c r="D25" s="6"/>
      <c r="E25" s="6"/>
      <c r="F25" s="6"/>
      <c r="G25" s="6"/>
      <c r="H25" s="7"/>
      <c r="I25" s="7"/>
      <c r="J25" s="6"/>
      <c r="K25" s="8"/>
      <c r="L25" s="8"/>
      <c r="M25" s="18"/>
      <c r="N25" s="6"/>
      <c r="O25" s="6"/>
    </row>
    <row r="26" spans="1:15" ht="15">
      <c r="A26" s="6"/>
      <c r="B26" s="6"/>
      <c r="C26" s="6"/>
      <c r="D26" s="6"/>
      <c r="E26" s="6"/>
      <c r="F26" s="6"/>
      <c r="G26" s="6"/>
      <c r="H26" s="7"/>
      <c r="I26" s="7"/>
      <c r="J26" s="6"/>
      <c r="K26" s="8"/>
      <c r="L26" s="8"/>
      <c r="M26" s="18"/>
      <c r="N26" s="6"/>
      <c r="O26" s="6"/>
    </row>
    <row r="27" spans="1:15" ht="15">
      <c r="A27" s="6"/>
      <c r="B27" s="6"/>
      <c r="C27" s="6"/>
      <c r="D27" s="6"/>
      <c r="E27" s="6"/>
      <c r="F27" s="6"/>
      <c r="G27" s="6"/>
      <c r="H27" s="7"/>
      <c r="I27" s="17"/>
      <c r="J27" s="6"/>
      <c r="K27" s="8"/>
      <c r="L27" s="8"/>
      <c r="M27" s="18"/>
      <c r="N27" s="6"/>
      <c r="O27" s="6"/>
    </row>
    <row r="28" spans="1:15" ht="15">
      <c r="A28" s="6"/>
      <c r="B28" s="6"/>
      <c r="C28" s="6"/>
      <c r="D28" s="6"/>
      <c r="E28" s="6"/>
      <c r="F28" s="6"/>
      <c r="G28" s="6"/>
      <c r="H28" s="7"/>
      <c r="I28" s="7"/>
      <c r="J28" s="6"/>
      <c r="K28" s="8"/>
      <c r="L28" s="8"/>
      <c r="M28" s="18"/>
      <c r="N28" s="6"/>
      <c r="O28" s="6"/>
    </row>
    <row r="29" spans="1:15" ht="15">
      <c r="A29" s="6"/>
      <c r="B29" s="6"/>
      <c r="C29" s="6"/>
      <c r="D29" s="6"/>
      <c r="E29" s="6"/>
      <c r="F29" s="6"/>
      <c r="G29" s="6"/>
      <c r="H29" s="7"/>
      <c r="I29" s="7"/>
      <c r="J29" s="6"/>
      <c r="K29" s="8"/>
      <c r="L29" s="8"/>
      <c r="M29" s="18"/>
      <c r="N29" s="6"/>
      <c r="O29" s="6"/>
    </row>
    <row r="30" spans="1:15" ht="15">
      <c r="A30" s="6"/>
      <c r="B30" s="6"/>
      <c r="C30" s="6"/>
      <c r="D30" s="6"/>
      <c r="E30" s="6"/>
      <c r="F30" s="6"/>
      <c r="G30" s="6"/>
      <c r="H30" s="7"/>
      <c r="I30" s="7"/>
      <c r="J30" s="6"/>
      <c r="K30" s="8"/>
      <c r="L30" s="8"/>
      <c r="M30" s="18"/>
      <c r="N30" s="6"/>
      <c r="O30" s="6"/>
    </row>
    <row r="31" spans="1:15" ht="15">
      <c r="A31" s="6"/>
      <c r="B31" s="6"/>
      <c r="C31" s="6"/>
      <c r="D31" s="6"/>
      <c r="E31" s="6"/>
      <c r="F31" s="6"/>
      <c r="G31" s="6"/>
      <c r="H31" s="7"/>
      <c r="I31" s="7"/>
      <c r="J31" s="6"/>
      <c r="K31" s="8"/>
      <c r="L31" s="8"/>
      <c r="M31" s="18"/>
      <c r="N31" s="6"/>
      <c r="O31" s="6"/>
    </row>
    <row r="32" spans="1:15" ht="15">
      <c r="A32" s="6"/>
      <c r="B32" s="6"/>
      <c r="C32" s="6"/>
      <c r="D32" s="6"/>
      <c r="E32" s="6"/>
      <c r="F32" s="6"/>
      <c r="G32" s="6"/>
      <c r="H32" s="7"/>
      <c r="I32" s="7"/>
      <c r="J32" s="6"/>
      <c r="K32" s="8"/>
      <c r="L32" s="8"/>
      <c r="M32" s="18"/>
      <c r="N32" s="6"/>
      <c r="O32" s="6"/>
    </row>
    <row r="33" spans="1:15" ht="15">
      <c r="A33" s="6"/>
      <c r="B33" s="6"/>
      <c r="C33" s="6"/>
      <c r="D33" s="6"/>
      <c r="E33" s="6"/>
      <c r="F33" s="6"/>
      <c r="G33" s="6"/>
      <c r="H33" s="7"/>
      <c r="I33" s="7"/>
      <c r="J33" s="6"/>
      <c r="K33" s="8"/>
      <c r="L33" s="8"/>
      <c r="M33" s="18"/>
      <c r="N33" s="6"/>
      <c r="O33" s="6"/>
    </row>
    <row r="34" spans="1:15" ht="15">
      <c r="A34" s="6"/>
      <c r="B34" s="6"/>
      <c r="C34" s="6"/>
      <c r="D34" s="6"/>
      <c r="E34" s="6"/>
      <c r="F34" s="6"/>
      <c r="G34" s="6"/>
      <c r="H34" s="7"/>
      <c r="I34" s="7"/>
      <c r="J34" s="6"/>
      <c r="K34" s="8"/>
      <c r="L34" s="8"/>
      <c r="M34" s="18"/>
      <c r="N34" s="6"/>
      <c r="O34" s="6"/>
    </row>
    <row r="35" spans="1:15" ht="15">
      <c r="A35" s="6"/>
      <c r="B35" s="6"/>
      <c r="C35" s="6"/>
      <c r="D35" s="6"/>
      <c r="E35" s="6"/>
      <c r="F35" s="6"/>
      <c r="G35" s="6"/>
      <c r="H35" s="7"/>
      <c r="I35" s="7"/>
      <c r="J35" s="6"/>
      <c r="K35" s="8"/>
      <c r="L35" s="8"/>
      <c r="M35" s="18"/>
      <c r="N35" s="6"/>
      <c r="O35" s="6"/>
    </row>
    <row r="36" spans="1:15" ht="15">
      <c r="A36" s="6"/>
      <c r="B36" s="6"/>
      <c r="C36" s="6"/>
      <c r="D36" s="6"/>
      <c r="E36" s="6"/>
      <c r="F36" s="6"/>
      <c r="G36" s="6"/>
      <c r="H36" s="7"/>
      <c r="I36" s="7"/>
      <c r="J36" s="6"/>
      <c r="K36" s="8"/>
      <c r="L36" s="8"/>
      <c r="M36" s="18"/>
      <c r="N36" s="6"/>
      <c r="O36" s="6"/>
    </row>
    <row r="37" spans="1:15" ht="15">
      <c r="A37" s="6"/>
      <c r="B37" s="6"/>
      <c r="C37" s="6"/>
      <c r="D37" s="6"/>
      <c r="E37" s="6"/>
      <c r="F37" s="6"/>
      <c r="G37" s="6"/>
      <c r="H37" s="7"/>
      <c r="I37" s="7"/>
      <c r="J37" s="6"/>
      <c r="K37" s="8"/>
      <c r="L37" s="8"/>
      <c r="M37" s="18"/>
      <c r="N37" s="6"/>
      <c r="O37" s="6"/>
    </row>
    <row r="38" spans="1:15" ht="15">
      <c r="A38" s="6"/>
      <c r="B38" s="6"/>
      <c r="C38" s="6"/>
      <c r="D38" s="6"/>
      <c r="E38" s="6"/>
      <c r="F38" s="6"/>
      <c r="G38" s="6"/>
      <c r="H38" s="7"/>
      <c r="I38" s="7"/>
      <c r="J38" s="6"/>
      <c r="K38" s="8"/>
      <c r="L38" s="8"/>
      <c r="M38" s="18"/>
      <c r="N38" s="6"/>
      <c r="O38" s="6"/>
    </row>
    <row r="39" spans="1:15" ht="15">
      <c r="A39" s="6"/>
      <c r="B39" s="6"/>
      <c r="C39" s="6"/>
      <c r="D39" s="6"/>
      <c r="E39" s="6"/>
      <c r="F39" s="6"/>
      <c r="G39" s="6"/>
      <c r="H39" s="7"/>
      <c r="I39" s="7"/>
      <c r="J39" s="6"/>
      <c r="K39" s="8"/>
      <c r="L39" s="8"/>
      <c r="M39" s="18"/>
      <c r="N39" s="6"/>
      <c r="O39" s="6"/>
    </row>
    <row r="40" spans="1:15" ht="15">
      <c r="A40" s="6"/>
      <c r="B40" s="6"/>
      <c r="C40" s="6"/>
      <c r="D40" s="6"/>
      <c r="E40" s="6"/>
      <c r="F40" s="6"/>
      <c r="G40" s="6"/>
      <c r="H40" s="7"/>
      <c r="I40" s="7"/>
      <c r="J40" s="6"/>
      <c r="K40" s="8"/>
      <c r="L40" s="8"/>
      <c r="M40" s="18"/>
      <c r="N40" s="6"/>
      <c r="O40" s="6"/>
    </row>
    <row r="41" spans="1:15" ht="15">
      <c r="A41" s="6"/>
      <c r="B41" s="6"/>
      <c r="C41" s="6"/>
      <c r="D41" s="6"/>
      <c r="E41" s="6"/>
      <c r="F41" s="6"/>
      <c r="G41" s="6"/>
      <c r="H41" s="7"/>
      <c r="I41" s="7"/>
      <c r="J41" s="6"/>
      <c r="K41" s="8"/>
      <c r="L41" s="8"/>
      <c r="M41" s="18"/>
      <c r="N41" s="6"/>
      <c r="O41" s="6"/>
    </row>
    <row r="42" spans="1:15" ht="15">
      <c r="A42" s="6"/>
      <c r="B42" s="6"/>
      <c r="C42" s="6"/>
      <c r="D42" s="6"/>
      <c r="E42" s="6"/>
      <c r="F42" s="6"/>
      <c r="G42" s="6"/>
      <c r="H42" s="7"/>
      <c r="I42" s="7"/>
      <c r="J42" s="6"/>
      <c r="K42" s="8"/>
      <c r="L42" s="8"/>
      <c r="M42" s="18"/>
      <c r="N42" s="6"/>
      <c r="O42" s="6"/>
    </row>
    <row r="43" spans="1:15" ht="15">
      <c r="A43" s="6"/>
      <c r="B43" s="6"/>
      <c r="C43" s="6"/>
      <c r="D43" s="6"/>
      <c r="E43" s="6"/>
      <c r="F43" s="6"/>
      <c r="G43" s="6"/>
      <c r="H43" s="7"/>
      <c r="I43" s="7"/>
      <c r="J43" s="6"/>
      <c r="K43" s="8"/>
      <c r="L43" s="8"/>
      <c r="M43" s="18"/>
      <c r="N43" s="6"/>
      <c r="O43" s="6"/>
    </row>
    <row r="44" spans="1:15" ht="15">
      <c r="A44" s="6"/>
      <c r="B44" s="6"/>
      <c r="C44" s="6"/>
      <c r="D44" s="6"/>
      <c r="E44" s="6"/>
      <c r="F44" s="6"/>
      <c r="G44" s="6"/>
      <c r="H44" s="7"/>
      <c r="I44" s="7"/>
      <c r="J44" s="6"/>
      <c r="K44" s="8"/>
      <c r="L44" s="8"/>
      <c r="M44" s="18"/>
      <c r="N44" s="6"/>
      <c r="O44" s="6"/>
    </row>
    <row r="45" spans="1:15" ht="15">
      <c r="A45" s="6"/>
      <c r="B45" s="6"/>
      <c r="C45" s="6"/>
      <c r="D45" s="6"/>
      <c r="E45" s="6"/>
      <c r="F45" s="6"/>
      <c r="G45" s="6"/>
      <c r="H45" s="7"/>
      <c r="I45" s="7"/>
      <c r="J45" s="6"/>
      <c r="K45" s="8"/>
      <c r="L45" s="8"/>
      <c r="M45" s="18"/>
      <c r="N45" s="6"/>
      <c r="O45" s="6"/>
    </row>
    <row r="46" spans="1:15" ht="15">
      <c r="A46" s="6"/>
      <c r="B46" s="6"/>
      <c r="C46" s="6"/>
      <c r="D46" s="6"/>
      <c r="E46" s="6"/>
      <c r="F46" s="6"/>
      <c r="G46" s="6"/>
      <c r="H46" s="7"/>
      <c r="I46" s="7"/>
      <c r="J46" s="6"/>
      <c r="K46" s="8"/>
      <c r="L46" s="8"/>
      <c r="M46" s="18"/>
      <c r="N46" s="6"/>
      <c r="O46" s="6"/>
    </row>
    <row r="47" spans="1:15" ht="15">
      <c r="A47" s="6"/>
      <c r="B47" s="6"/>
      <c r="C47" s="6"/>
      <c r="D47" s="6"/>
      <c r="E47" s="6"/>
      <c r="F47" s="6"/>
      <c r="G47" s="6"/>
      <c r="H47" s="7"/>
      <c r="I47" s="7"/>
      <c r="J47" s="6"/>
      <c r="K47" s="8"/>
      <c r="L47" s="8"/>
      <c r="M47" s="18"/>
      <c r="N47" s="6"/>
      <c r="O47" s="6"/>
    </row>
    <row r="48" spans="1:15" ht="15">
      <c r="A48" s="6"/>
      <c r="B48" s="6"/>
      <c r="C48" s="6"/>
      <c r="D48" s="6"/>
      <c r="E48" s="6"/>
      <c r="F48" s="6"/>
      <c r="G48" s="6"/>
      <c r="H48" s="7"/>
      <c r="I48" s="7"/>
      <c r="J48" s="6"/>
      <c r="K48" s="8"/>
      <c r="L48" s="8"/>
      <c r="M48" s="18"/>
      <c r="N48" s="6"/>
      <c r="O48" s="6"/>
    </row>
    <row r="49" spans="1:15" ht="15">
      <c r="A49" s="6"/>
      <c r="B49" s="6"/>
      <c r="C49" s="6"/>
      <c r="D49" s="6"/>
      <c r="E49" s="6"/>
      <c r="F49" s="6"/>
      <c r="G49" s="6"/>
      <c r="H49" s="7"/>
      <c r="I49" s="7"/>
      <c r="J49" s="6"/>
      <c r="K49" s="8"/>
      <c r="L49" s="8"/>
      <c r="M49" s="18"/>
      <c r="N49" s="6"/>
      <c r="O49" s="6"/>
    </row>
    <row r="50" spans="1:15" ht="15">
      <c r="A50" s="6"/>
      <c r="B50" s="6"/>
      <c r="C50" s="6"/>
      <c r="D50" s="6"/>
      <c r="E50" s="6"/>
      <c r="F50" s="6"/>
      <c r="G50" s="6"/>
      <c r="H50" s="7"/>
      <c r="I50" s="7"/>
      <c r="J50" s="6"/>
      <c r="K50" s="8"/>
      <c r="L50" s="8"/>
      <c r="M50" s="18"/>
      <c r="N50" s="6"/>
      <c r="O50" s="6"/>
    </row>
    <row r="51" spans="1:15" ht="15">
      <c r="A51" s="6"/>
      <c r="B51" s="6"/>
      <c r="C51" s="6"/>
      <c r="D51" s="6"/>
      <c r="E51" s="6"/>
      <c r="F51" s="6"/>
      <c r="G51" s="6"/>
      <c r="H51" s="7"/>
      <c r="I51" s="7"/>
      <c r="J51" s="6"/>
      <c r="K51" s="8"/>
      <c r="L51" s="8"/>
      <c r="M51" s="18"/>
      <c r="N51" s="6"/>
      <c r="O51" s="6"/>
    </row>
    <row r="52" spans="1:15" ht="15">
      <c r="A52" s="6"/>
      <c r="B52" s="6"/>
      <c r="C52" s="6"/>
      <c r="D52" s="6"/>
      <c r="E52" s="6"/>
      <c r="F52" s="6"/>
      <c r="G52" s="6"/>
      <c r="H52" s="7"/>
      <c r="I52" s="7"/>
      <c r="J52" s="6"/>
      <c r="K52" s="8"/>
      <c r="L52" s="8"/>
      <c r="M52" s="18"/>
      <c r="N52" s="6"/>
      <c r="O52" s="6"/>
    </row>
    <row r="53" spans="1:15" ht="15">
      <c r="A53" s="6"/>
      <c r="B53" s="6"/>
      <c r="C53" s="6"/>
      <c r="D53" s="6"/>
      <c r="E53" s="6"/>
      <c r="F53" s="6"/>
      <c r="G53" s="6"/>
      <c r="H53" s="7"/>
      <c r="I53" s="7"/>
      <c r="J53" s="6"/>
      <c r="K53" s="8"/>
      <c r="L53" s="8"/>
      <c r="M53" s="18"/>
      <c r="N53" s="6"/>
      <c r="O53" s="6"/>
    </row>
    <row r="54" spans="1:15" ht="15">
      <c r="A54" s="6"/>
      <c r="B54" s="6"/>
      <c r="C54" s="6"/>
      <c r="D54" s="6"/>
      <c r="E54" s="6"/>
      <c r="F54" s="6"/>
      <c r="G54" s="6"/>
      <c r="H54" s="7"/>
      <c r="I54" s="7"/>
      <c r="J54" s="6"/>
      <c r="K54" s="8"/>
      <c r="L54" s="8"/>
      <c r="M54" s="18"/>
      <c r="N54" s="6"/>
      <c r="O54" s="6"/>
    </row>
    <row r="55" spans="1:15" ht="15">
      <c r="A55" s="6"/>
      <c r="B55" s="6"/>
      <c r="C55" s="6"/>
      <c r="D55" s="6"/>
      <c r="E55" s="6"/>
      <c r="F55" s="6"/>
      <c r="G55" s="6"/>
      <c r="H55" s="7"/>
      <c r="I55" s="7"/>
      <c r="J55" s="6"/>
      <c r="K55" s="8"/>
      <c r="L55" s="8"/>
      <c r="M55" s="18"/>
      <c r="N55" s="6"/>
      <c r="O55" s="6"/>
    </row>
    <row r="56" spans="1:15" ht="15">
      <c r="A56" s="6"/>
      <c r="B56" s="6"/>
      <c r="C56" s="6"/>
      <c r="D56" s="6"/>
      <c r="E56" s="6"/>
      <c r="F56" s="6"/>
      <c r="G56" s="6"/>
      <c r="H56" s="7"/>
      <c r="I56" s="7"/>
      <c r="J56" s="6"/>
      <c r="K56" s="8"/>
      <c r="L56" s="8"/>
      <c r="M56" s="18"/>
      <c r="N56" s="6"/>
      <c r="O56" s="6"/>
    </row>
    <row r="57" spans="1:15" ht="15">
      <c r="A57" s="6"/>
      <c r="B57" s="6"/>
      <c r="C57" s="6"/>
      <c r="D57" s="6"/>
      <c r="E57" s="6"/>
      <c r="F57" s="6"/>
      <c r="G57" s="6"/>
      <c r="H57" s="7"/>
      <c r="I57" s="7"/>
      <c r="J57" s="6"/>
      <c r="K57" s="8"/>
      <c r="L57" s="8"/>
      <c r="M57" s="18"/>
      <c r="N57" s="6"/>
      <c r="O57" s="6"/>
    </row>
    <row r="58" spans="1:15" ht="15">
      <c r="A58" s="6"/>
      <c r="B58" s="6"/>
      <c r="C58" s="6"/>
      <c r="D58" s="6"/>
      <c r="E58" s="6"/>
      <c r="F58" s="6"/>
      <c r="G58" s="6"/>
      <c r="H58" s="7"/>
      <c r="I58" s="7"/>
      <c r="J58" s="6"/>
      <c r="K58" s="8"/>
      <c r="L58" s="8"/>
      <c r="M58" s="18"/>
      <c r="N58" s="6"/>
      <c r="O58" s="6"/>
    </row>
    <row r="59" spans="1:15" ht="15">
      <c r="A59" s="6"/>
      <c r="B59" s="6"/>
      <c r="C59" s="6"/>
      <c r="D59" s="6"/>
      <c r="E59" s="6"/>
      <c r="F59" s="6"/>
      <c r="G59" s="6"/>
      <c r="H59" s="7"/>
      <c r="I59" s="7"/>
      <c r="J59" s="6"/>
      <c r="K59" s="8"/>
      <c r="L59" s="8"/>
      <c r="M59" s="18"/>
      <c r="N59" s="6"/>
      <c r="O59" s="6"/>
    </row>
    <row r="60" spans="1:15" ht="15">
      <c r="A60" s="6"/>
      <c r="B60" s="6"/>
      <c r="C60" s="6"/>
      <c r="D60" s="6"/>
      <c r="E60" s="6"/>
      <c r="F60" s="6"/>
      <c r="G60" s="6"/>
      <c r="H60" s="7"/>
      <c r="I60" s="7"/>
      <c r="J60" s="6"/>
      <c r="K60" s="8"/>
      <c r="L60" s="8"/>
      <c r="M60" s="18"/>
      <c r="N60" s="6"/>
      <c r="O60" s="6"/>
    </row>
    <row r="61" spans="1:15" ht="15">
      <c r="A61" s="6"/>
      <c r="B61" s="6"/>
      <c r="C61" s="6"/>
      <c r="D61" s="6"/>
      <c r="E61" s="6"/>
      <c r="F61" s="6"/>
      <c r="G61" s="6"/>
      <c r="H61" s="7"/>
      <c r="I61" s="7"/>
      <c r="J61" s="6"/>
      <c r="K61" s="8"/>
      <c r="L61" s="8"/>
      <c r="M61" s="18"/>
      <c r="N61" s="6"/>
      <c r="O61" s="6"/>
    </row>
    <row r="62" spans="1:15" ht="15">
      <c r="A62" s="6"/>
      <c r="B62" s="6"/>
      <c r="C62" s="6"/>
      <c r="D62" s="6"/>
      <c r="E62" s="6"/>
      <c r="F62" s="6"/>
      <c r="G62" s="6"/>
      <c r="H62" s="7"/>
      <c r="I62" s="7"/>
      <c r="J62" s="6"/>
      <c r="K62" s="8"/>
      <c r="L62" s="8"/>
      <c r="M62" s="18"/>
      <c r="N62" s="6"/>
      <c r="O62" s="6"/>
    </row>
    <row r="63" spans="1:15" ht="15">
      <c r="A63" s="6"/>
      <c r="B63" s="6"/>
      <c r="C63" s="6"/>
      <c r="D63" s="6"/>
      <c r="E63" s="6"/>
      <c r="F63" s="6"/>
      <c r="G63" s="6"/>
      <c r="H63" s="7"/>
      <c r="I63" s="7"/>
      <c r="J63" s="6"/>
      <c r="K63" s="8"/>
      <c r="L63" s="8"/>
      <c r="M63" s="18"/>
      <c r="N63" s="6"/>
      <c r="O63" s="6"/>
    </row>
    <row r="64" spans="1:15" ht="15">
      <c r="A64" s="6"/>
      <c r="B64" s="6"/>
      <c r="C64" s="6"/>
      <c r="D64" s="6"/>
      <c r="E64" s="6"/>
      <c r="F64" s="6"/>
      <c r="G64" s="6"/>
      <c r="H64" s="7"/>
      <c r="I64" s="7"/>
      <c r="J64" s="6"/>
      <c r="K64" s="8"/>
      <c r="L64" s="8"/>
      <c r="M64" s="18"/>
      <c r="N64" s="6"/>
      <c r="O64" s="6"/>
    </row>
    <row r="65" spans="1:15" ht="15">
      <c r="A65" s="6"/>
      <c r="B65" s="6"/>
      <c r="C65" s="6"/>
      <c r="D65" s="6"/>
      <c r="E65" s="6"/>
      <c r="F65" s="6"/>
      <c r="G65" s="6"/>
      <c r="H65" s="7"/>
      <c r="I65" s="7"/>
      <c r="J65" s="6"/>
      <c r="K65" s="8"/>
      <c r="L65" s="8"/>
      <c r="M65" s="18"/>
      <c r="N65" s="6"/>
      <c r="O65" s="6"/>
    </row>
    <row r="66" spans="1:15" ht="15">
      <c r="A66" s="6"/>
      <c r="B66" s="6"/>
      <c r="C66" s="6"/>
      <c r="D66" s="6"/>
      <c r="E66" s="6"/>
      <c r="F66" s="6"/>
      <c r="G66" s="6"/>
      <c r="H66" s="7"/>
      <c r="I66" s="7"/>
      <c r="J66" s="6"/>
      <c r="K66" s="8"/>
      <c r="L66" s="8"/>
      <c r="M66" s="18"/>
      <c r="N66" s="6"/>
      <c r="O66" s="6"/>
    </row>
    <row r="67" spans="1:15" ht="15">
      <c r="A67" s="6"/>
      <c r="B67" s="6"/>
      <c r="C67" s="6"/>
      <c r="D67" s="6"/>
      <c r="E67" s="6"/>
      <c r="F67" s="6"/>
      <c r="G67" s="6"/>
      <c r="H67" s="7"/>
      <c r="I67" s="7"/>
      <c r="J67" s="6"/>
      <c r="K67" s="8"/>
      <c r="L67" s="8"/>
      <c r="M67" s="18"/>
      <c r="N67" s="6"/>
      <c r="O67" s="6"/>
    </row>
    <row r="68" spans="8:15" ht="15">
      <c r="H68" s="5"/>
      <c r="I68" s="5"/>
      <c r="J68" s="6"/>
      <c r="K68" s="8"/>
      <c r="L68" s="8"/>
      <c r="M68" s="18"/>
      <c r="O68" s="6"/>
    </row>
    <row r="69" spans="1:15" ht="15">
      <c r="A69" t="s">
        <v>17</v>
      </c>
      <c r="B69" t="s">
        <v>41</v>
      </c>
      <c r="C69" t="s">
        <v>62</v>
      </c>
      <c r="D69" t="s">
        <v>212</v>
      </c>
      <c r="E69">
        <v>1406</v>
      </c>
      <c r="F69" t="s">
        <v>27</v>
      </c>
      <c r="G69" t="s">
        <v>22</v>
      </c>
      <c r="H69" s="5">
        <v>43940.754178240742</v>
      </c>
      <c r="I69" s="5">
        <v>43940.699305555558</v>
      </c>
      <c r="J69" s="6">
        <v>4740.999999968335</v>
      </c>
      <c r="K69" s="8">
        <v>79.016666666138917</v>
      </c>
      <c r="L69" s="8">
        <v>111097.43333259132</v>
      </c>
      <c r="M69" s="18">
        <v>1</v>
      </c>
      <c r="N69" t="s">
        <v>883</v>
      </c>
      <c r="O69" s="6" t="s">
        <v>24</v>
      </c>
    </row>
    <row r="70" spans="1:15" ht="15">
      <c r="A70" t="s">
        <v>17</v>
      </c>
      <c r="B70" t="s">
        <v>41</v>
      </c>
      <c r="C70" t="s">
        <v>62</v>
      </c>
      <c r="D70" t="s">
        <v>212</v>
      </c>
      <c r="E70">
        <v>1417</v>
      </c>
      <c r="F70" t="s">
        <v>125</v>
      </c>
      <c r="G70" t="s">
        <v>22</v>
      </c>
      <c r="H70" s="5">
        <v>44042.826388888891</v>
      </c>
      <c r="I70" s="5">
        <v>44042.699305555558</v>
      </c>
      <c r="J70" s="6">
        <v>10979.99999995809</v>
      </c>
      <c r="K70" s="8">
        <v>182.99999999930151</v>
      </c>
      <c r="L70" s="8">
        <v>259310.99999901024</v>
      </c>
      <c r="M70" s="18">
        <v>1</v>
      </c>
      <c r="N70" t="s">
        <v>1630</v>
      </c>
      <c r="O70" s="6" t="s">
        <v>24</v>
      </c>
    </row>
    <row r="71" spans="1:15" ht="15">
      <c r="A71" s="6"/>
      <c r="B71" s="6"/>
      <c r="C71" s="6"/>
      <c r="D71" s="6"/>
      <c r="E71" s="6"/>
      <c r="F71" s="6"/>
      <c r="G71" s="6"/>
      <c r="H71" s="7"/>
      <c r="I71" s="7"/>
      <c r="J71" s="6"/>
      <c r="K71" s="8"/>
      <c r="L71" s="8"/>
      <c r="M71" s="18"/>
      <c r="N71" s="6"/>
      <c r="O71" s="6"/>
    </row>
    <row r="72" spans="1:15" ht="15">
      <c r="A72" s="6"/>
      <c r="B72" s="6"/>
      <c r="C72" s="6"/>
      <c r="D72" s="6"/>
      <c r="F72" s="24" t="s">
        <v>2557</v>
      </c>
      <c r="G72" s="24" t="s">
        <v>2558</v>
      </c>
      <c r="H72" s="24" t="s">
        <v>2559</v>
      </c>
      <c r="I72" s="24" t="s">
        <v>2560</v>
      </c>
      <c r="J72" s="24" t="s">
        <v>2561</v>
      </c>
      <c r="K72" s="10" t="s">
        <v>2562</v>
      </c>
      <c r="L72" s="10" t="s">
        <v>2563</v>
      </c>
      <c r="M72" s="18"/>
      <c r="N72" s="6"/>
      <c r="O72" s="6"/>
    </row>
    <row r="73" spans="1:15" ht="15">
      <c r="A73" s="6"/>
      <c r="B73" s="6"/>
      <c r="C73" s="6"/>
      <c r="D73" s="6"/>
      <c r="E73" t="s">
        <v>2598</v>
      </c>
      <c r="F73" t="s">
        <v>62</v>
      </c>
      <c r="G73">
        <v>2</v>
      </c>
      <c r="H73">
        <f>SUM(E68:E70)</f>
        <v>2823</v>
      </c>
      <c r="I73" s="13">
        <f>SUM(K68:K70)</f>
        <v>262.01666666544043</v>
      </c>
      <c r="J73" s="13">
        <f>SUM(L68:L70)</f>
        <v>370408.43333160155</v>
      </c>
      <c r="K73" s="9">
        <f>I73/G73</f>
        <v>131.00833333272021</v>
      </c>
      <c r="L73" s="9">
        <f>J73/H73</f>
        <v>131.21092218618546</v>
      </c>
      <c r="M73" s="18"/>
      <c r="N73" s="6"/>
      <c r="O73" s="6"/>
    </row>
    <row r="74" spans="1:15" ht="15">
      <c r="A74" s="6"/>
      <c r="B74" s="6"/>
      <c r="C74" s="6"/>
      <c r="D74" s="6"/>
      <c r="E74" s="6"/>
      <c r="F74" s="6"/>
      <c r="G74" s="6"/>
      <c r="H74" s="7"/>
      <c r="I74" s="7"/>
      <c r="J74" s="6"/>
      <c r="K74" s="8"/>
      <c r="L74" s="8"/>
      <c r="M74" s="18"/>
      <c r="N74" s="6"/>
      <c r="O74" s="6"/>
    </row>
    <row r="75" spans="1:15" ht="15">
      <c r="A75" s="6"/>
      <c r="B75" s="6"/>
      <c r="C75" s="6"/>
      <c r="D75" s="6"/>
      <c r="E75" s="6"/>
      <c r="F75" s="6"/>
      <c r="G75" s="6"/>
      <c r="H75" s="7"/>
      <c r="I75" s="7"/>
      <c r="J75" s="6"/>
      <c r="K75" s="8"/>
      <c r="L75" s="8"/>
      <c r="M75" s="18"/>
      <c r="N75" s="6"/>
      <c r="O75" s="6"/>
    </row>
    <row r="76" spans="1:15" ht="15">
      <c r="A76" t="s">
        <v>17</v>
      </c>
      <c r="B76" t="s">
        <v>41</v>
      </c>
      <c r="C76" t="s">
        <v>62</v>
      </c>
      <c r="D76" t="s">
        <v>212</v>
      </c>
      <c r="E76">
        <v>1404</v>
      </c>
      <c r="F76" t="s">
        <v>213</v>
      </c>
      <c r="G76" t="s">
        <v>22</v>
      </c>
      <c r="H76" s="5">
        <v>43867.436805555553</v>
      </c>
      <c r="I76" s="5">
        <v>43867.152083333334</v>
      </c>
      <c r="J76" s="6">
        <v>24599.999999720603</v>
      </c>
      <c r="K76" s="8">
        <v>409.99999999534339</v>
      </c>
      <c r="L76" s="8">
        <v>575639.99999346212</v>
      </c>
      <c r="M76" s="18">
        <v>1</v>
      </c>
      <c r="N76" t="s">
        <v>214</v>
      </c>
      <c r="O76" s="6" t="s">
        <v>24</v>
      </c>
    </row>
    <row r="77" spans="1:15" ht="15">
      <c r="A77" t="s">
        <v>17</v>
      </c>
      <c r="B77" t="s">
        <v>41</v>
      </c>
      <c r="C77" t="s">
        <v>62</v>
      </c>
      <c r="D77" t="s">
        <v>212</v>
      </c>
      <c r="E77">
        <v>1405</v>
      </c>
      <c r="F77" t="s">
        <v>213</v>
      </c>
      <c r="G77" t="s">
        <v>22</v>
      </c>
      <c r="H77" s="5">
        <v>43934.022777777776</v>
      </c>
      <c r="I77" s="5">
        <v>43933.939583333333</v>
      </c>
      <c r="J77" s="6">
        <v>7187.9999999189749</v>
      </c>
      <c r="K77" s="8">
        <v>119.79999999864958</v>
      </c>
      <c r="L77" s="8">
        <v>168318.99999810266</v>
      </c>
      <c r="M77" s="18">
        <v>1</v>
      </c>
      <c r="N77" t="s">
        <v>674</v>
      </c>
      <c r="O77" s="6" t="s">
        <v>24</v>
      </c>
    </row>
    <row r="78" spans="1:15" ht="15">
      <c r="A78" t="s">
        <v>17</v>
      </c>
      <c r="B78" t="s">
        <v>41</v>
      </c>
      <c r="C78" t="s">
        <v>62</v>
      </c>
      <c r="D78" t="s">
        <v>212</v>
      </c>
      <c r="E78">
        <v>1405</v>
      </c>
      <c r="F78" t="s">
        <v>213</v>
      </c>
      <c r="G78" t="s">
        <v>22</v>
      </c>
      <c r="H78" s="5">
        <v>43934.137881944444</v>
      </c>
      <c r="I78" s="5">
        <v>43934.024305555555</v>
      </c>
      <c r="J78" s="6">
        <v>9812.9999999888241</v>
      </c>
      <c r="K78" s="8">
        <v>163.54999999981374</v>
      </c>
      <c r="L78" s="8">
        <v>229787.7499997383</v>
      </c>
      <c r="M78" s="18">
        <v>1</v>
      </c>
      <c r="N78" t="s">
        <v>688</v>
      </c>
      <c r="O78" s="6" t="s">
        <v>24</v>
      </c>
    </row>
    <row r="79" spans="1:15" ht="15">
      <c r="A79" s="6" t="s">
        <v>17</v>
      </c>
      <c r="B79" s="6" t="s">
        <v>41</v>
      </c>
      <c r="C79" s="6" t="s">
        <v>62</v>
      </c>
      <c r="D79" s="6" t="s">
        <v>212</v>
      </c>
      <c r="E79" s="6">
        <v>1406</v>
      </c>
      <c r="F79" s="6" t="s">
        <v>27</v>
      </c>
      <c r="G79" s="6" t="s">
        <v>22</v>
      </c>
      <c r="H79" s="7">
        <v>43940.754178240742</v>
      </c>
      <c r="I79" s="17">
        <v>43940.699305555558</v>
      </c>
      <c r="J79" s="6">
        <v>4740.999999968335</v>
      </c>
      <c r="K79" s="8">
        <v>79.016666666138917</v>
      </c>
      <c r="L79" s="8">
        <v>111097.43333259132</v>
      </c>
      <c r="M79" s="18">
        <v>1</v>
      </c>
      <c r="N79" s="6" t="s">
        <v>883</v>
      </c>
      <c r="O79" s="6" t="s">
        <v>24</v>
      </c>
    </row>
    <row r="80" spans="1:15" ht="15">
      <c r="A80" s="6" t="s">
        <v>17</v>
      </c>
      <c r="B80" s="6" t="s">
        <v>41</v>
      </c>
      <c r="C80" s="6" t="s">
        <v>62</v>
      </c>
      <c r="D80" s="6" t="s">
        <v>212</v>
      </c>
      <c r="E80" s="6">
        <v>1417</v>
      </c>
      <c r="F80" s="6" t="s">
        <v>125</v>
      </c>
      <c r="G80" s="6" t="s">
        <v>22</v>
      </c>
      <c r="H80" s="7">
        <v>44042.826388888891</v>
      </c>
      <c r="I80" s="7">
        <v>44042.699305555558</v>
      </c>
      <c r="J80" s="6">
        <v>10979.99999995809</v>
      </c>
      <c r="K80" s="8">
        <v>182.99999999930151</v>
      </c>
      <c r="L80" s="8">
        <v>259310.99999901024</v>
      </c>
      <c r="M80" s="18">
        <v>1</v>
      </c>
      <c r="N80" s="6" t="s">
        <v>1630</v>
      </c>
      <c r="O80" s="6" t="s">
        <v>24</v>
      </c>
    </row>
    <row r="81" spans="1:15" ht="15">
      <c r="A81" s="6"/>
      <c r="B81" s="6"/>
      <c r="C81" s="6"/>
      <c r="D81" s="6"/>
      <c r="E81" s="6"/>
      <c r="F81" s="6"/>
      <c r="G81" s="6"/>
      <c r="H81" s="7"/>
      <c r="I81" s="7"/>
      <c r="J81" s="6"/>
      <c r="K81" s="8"/>
      <c r="L81" s="8"/>
      <c r="M81" s="18"/>
      <c r="N81" s="6"/>
      <c r="O81" s="6"/>
    </row>
    <row r="83" spans="5:12" ht="15">
      <c r="E83" s="13"/>
      <c r="F83" s="13"/>
      <c r="G83" s="13"/>
      <c r="H83" s="13"/>
      <c r="I83" s="13"/>
      <c r="J83" s="13"/>
      <c r="K83" s="13"/>
      <c r="L83" s="13"/>
    </row>
    <row r="85" spans="5:6" ht="15">
      <c r="E85">
        <f>SUM(E76:E81)</f>
        <v>7037</v>
      </c>
      <c r="F85" t="s">
        <v>2599</v>
      </c>
    </row>
    <row r="86" spans="6:12" ht="15">
      <c r="F86" s="24" t="s">
        <v>2557</v>
      </c>
      <c r="G86" s="24" t="s">
        <v>2558</v>
      </c>
      <c r="H86" s="24" t="s">
        <v>2559</v>
      </c>
      <c r="I86" s="24" t="s">
        <v>2560</v>
      </c>
      <c r="J86" s="24" t="s">
        <v>2561</v>
      </c>
      <c r="K86" s="10" t="s">
        <v>2562</v>
      </c>
      <c r="L86" s="10" t="s">
        <v>2563</v>
      </c>
    </row>
    <row r="87" spans="5:12" ht="15">
      <c r="E87" t="s">
        <v>2600</v>
      </c>
      <c r="F87" t="s">
        <v>62</v>
      </c>
      <c r="G87">
        <v>5</v>
      </c>
      <c r="H87">
        <f>E85</f>
        <v>7037</v>
      </c>
      <c r="I87" s="13">
        <f>SUM(K76:K81)</f>
        <v>955.36666665924713</v>
      </c>
      <c r="J87" s="13">
        <f>SUM(L76:L81)</f>
        <v>1344155.1833229046</v>
      </c>
      <c r="K87" s="9">
        <f>I87/G87</f>
        <v>191.07333333184943</v>
      </c>
      <c r="L87" s="9">
        <f>J87/H87</f>
        <v>191.01253138026215</v>
      </c>
    </row>
    <row r="88" spans="11:12" ht="15">
      <c r="K88" s="9"/>
      <c r="L88" s="9"/>
    </row>
    <row r="89" spans="11:12" ht="15">
      <c r="K89" s="9"/>
      <c r="L89" s="9"/>
    </row>
    <row r="90" spans="11:12" ht="15">
      <c r="K90" s="9"/>
      <c r="L90" s="9"/>
    </row>
    <row r="91" spans="11:12" ht="15">
      <c r="K91" s="9"/>
      <c r="L91" s="9"/>
    </row>
    <row r="92" spans="11:12" ht="15">
      <c r="K92" s="9"/>
      <c r="L92" s="9"/>
    </row>
    <row r="93" spans="11:12" ht="15">
      <c r="K93" s="9"/>
      <c r="L93" s="9"/>
    </row>
    <row r="94" spans="11:12" ht="15">
      <c r="K94" s="9"/>
      <c r="L94" s="9"/>
    </row>
    <row r="96" spans="8:15" ht="15">
      <c r="H96" s="5"/>
      <c r="I96" s="5"/>
      <c r="J96" s="6"/>
      <c r="K96" s="8"/>
      <c r="L96" s="8"/>
      <c r="M96" s="18"/>
      <c r="O96" s="6"/>
    </row>
    <row r="97" spans="8:15" ht="15">
      <c r="H97" s="5"/>
      <c r="I97" s="5"/>
      <c r="J97" s="6"/>
      <c r="K97" s="8"/>
      <c r="L97" s="8"/>
      <c r="M97" s="18"/>
      <c r="O97" s="6"/>
    </row>
    <row r="98" spans="8:15" ht="15">
      <c r="H98" s="5"/>
      <c r="I98" s="5"/>
      <c r="J98" s="6"/>
      <c r="K98" s="8"/>
      <c r="L98" s="8"/>
      <c r="M98" s="18"/>
      <c r="O98" s="6"/>
    </row>
    <row r="99" spans="8:15" ht="15">
      <c r="H99" s="5"/>
      <c r="I99" s="5"/>
      <c r="J99" s="6"/>
      <c r="K99" s="8"/>
      <c r="L99" s="8"/>
      <c r="M99" s="18"/>
      <c r="O99" s="6"/>
    </row>
    <row r="100" spans="8:15" ht="15">
      <c r="H100" s="5"/>
      <c r="I100" s="5"/>
      <c r="J100" s="6"/>
      <c r="K100" s="8"/>
      <c r="L100" s="8"/>
      <c r="M100" s="18"/>
      <c r="O100" s="6"/>
    </row>
    <row r="101" spans="8:15" ht="15">
      <c r="H101" s="5"/>
      <c r="I101" s="5"/>
      <c r="J101" s="6"/>
      <c r="K101" s="8"/>
      <c r="L101" s="8"/>
      <c r="M101" s="18"/>
      <c r="O101" s="6"/>
    </row>
    <row r="102" spans="8:15" ht="15">
      <c r="H102" s="5"/>
      <c r="I102" s="5"/>
      <c r="J102" s="6"/>
      <c r="K102" s="8"/>
      <c r="L102" s="8"/>
      <c r="M102" s="18"/>
      <c r="O102" s="6"/>
    </row>
    <row r="103" spans="8:15" ht="15">
      <c r="H103" s="5"/>
      <c r="I103" s="5"/>
      <c r="J103" s="6"/>
      <c r="K103" s="8"/>
      <c r="L103" s="8"/>
      <c r="M103" s="18"/>
      <c r="O103" s="6"/>
    </row>
    <row r="104" spans="8:15" ht="15">
      <c r="H104" s="5"/>
      <c r="I104" s="5"/>
      <c r="J104" s="6"/>
      <c r="K104" s="8"/>
      <c r="L104" s="8"/>
      <c r="M104" s="18"/>
      <c r="O104" s="6"/>
    </row>
    <row r="105" spans="8:15" ht="15">
      <c r="H105" s="5"/>
      <c r="I105" s="5"/>
      <c r="J105" s="6"/>
      <c r="K105" s="8"/>
      <c r="L105" s="8"/>
      <c r="M105" s="18"/>
      <c r="O105" s="6"/>
    </row>
    <row r="106" spans="6:15" ht="15">
      <c r="F106" s="6"/>
      <c r="H106" s="5"/>
      <c r="I106" s="5"/>
      <c r="J106" s="6"/>
      <c r="K106" s="8"/>
      <c r="L106" s="8"/>
      <c r="M106" s="18"/>
      <c r="O106" s="6"/>
    </row>
    <row r="107" spans="8:15" ht="15">
      <c r="H107" s="5"/>
      <c r="I107" s="5"/>
      <c r="J107" s="6"/>
      <c r="K107" s="8"/>
      <c r="L107" s="8"/>
      <c r="M107" s="18"/>
      <c r="O107" s="6"/>
    </row>
    <row r="108" spans="8:15" ht="15">
      <c r="H108" s="5"/>
      <c r="I108" s="5"/>
      <c r="J108" s="6"/>
      <c r="K108" s="8"/>
      <c r="L108" s="8"/>
      <c r="M108" s="18"/>
      <c r="O108" s="6"/>
    </row>
    <row r="109" spans="8:15" ht="15">
      <c r="H109" s="5"/>
      <c r="I109" s="5"/>
      <c r="J109" s="6"/>
      <c r="K109" s="8"/>
      <c r="L109" s="8"/>
      <c r="M109" s="18"/>
      <c r="O109" s="6"/>
    </row>
    <row r="110" spans="8:15" ht="15">
      <c r="H110" s="5"/>
      <c r="I110" s="5"/>
      <c r="J110" s="6"/>
      <c r="K110" s="8"/>
      <c r="L110" s="8"/>
      <c r="M110" s="18"/>
      <c r="O110" s="6"/>
    </row>
    <row r="111" spans="8:15" ht="15">
      <c r="H111" s="5"/>
      <c r="I111" s="5"/>
      <c r="J111" s="6"/>
      <c r="K111" s="8"/>
      <c r="L111" s="8"/>
      <c r="M111" s="18"/>
      <c r="O111" s="6"/>
    </row>
    <row r="112" spans="8:15" ht="15">
      <c r="H112" s="5"/>
      <c r="I112" s="5"/>
      <c r="J112" s="6"/>
      <c r="K112" s="8"/>
      <c r="L112" s="8"/>
      <c r="M112" s="18"/>
      <c r="O112" s="6"/>
    </row>
  </sheetData>
  <autoFilter ref="A1:O34">
    <filterColumn colId="5">
      <filters blank="1">
        <filter val="Lightning"/>
        <filter val="Other"/>
        <filter val="Vegetation"/>
      </filters>
    </filterColumn>
  </autoFilter>
  <sortState ref="A2:O24">
    <sortCondition sortBy="value" ref="C2:C24"/>
  </sortState>
  <pageMargins left="0.7" right="0.7" top="0.75" bottom="0.75" header="0.3" footer="0.3"/>
  <pageSetup horizontalDpi="1200" verticalDpi="120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7"/>
  <dimension ref="A2:I35"/>
  <sheetViews>
    <sheetView workbookViewId="0" topLeftCell="A7">
      <selection pane="topLeft" activeCell="F35" sqref="F35"/>
    </sheetView>
  </sheetViews>
  <sheetFormatPr defaultRowHeight="15"/>
  <cols>
    <col min="1" max="1" width="25.1428571428571" customWidth="1"/>
    <col min="2" max="2" width="13.5714285714286" bestFit="1" customWidth="1"/>
    <col min="3" max="3" width="30.7142857142857" customWidth="1"/>
    <col min="4" max="4" width="18.7142857142857" customWidth="1"/>
    <col min="5" max="5" width="11.1428571428571" customWidth="1"/>
    <col min="7" max="7" width="12.5714285714286" bestFit="1" customWidth="1"/>
  </cols>
  <sheetData>
    <row r="2" spans="1:2" ht="15">
      <c r="A2" s="1" t="s">
        <v>1</v>
      </c>
      <c r="B2" t="s">
        <v>2555</v>
      </c>
    </row>
    <row r="3" spans="1:2" ht="15">
      <c r="A3" s="1" t="s">
        <v>0</v>
      </c>
      <c r="B3" t="s">
        <v>17</v>
      </c>
    </row>
    <row r="4" spans="1:2" ht="15">
      <c r="A4" s="1" t="s">
        <v>5</v>
      </c>
      <c r="B4" t="s">
        <v>2555</v>
      </c>
    </row>
    <row r="5" spans="1:2" ht="15">
      <c r="A5" s="1" t="s">
        <v>6</v>
      </c>
      <c r="B5" t="s">
        <v>2555</v>
      </c>
    </row>
    <row r="6" spans="1:2" ht="15">
      <c r="A6" s="1" t="s">
        <v>3</v>
      </c>
      <c r="B6" t="s">
        <v>2555</v>
      </c>
    </row>
    <row r="8" spans="2:2" ht="15">
      <c r="B8" s="1" t="s">
        <v>2556</v>
      </c>
    </row>
    <row r="9" spans="1:9" ht="15">
      <c r="A9" s="1" t="s">
        <v>2557</v>
      </c>
      <c r="B9" t="s">
        <v>2558</v>
      </c>
      <c r="C9" t="s">
        <v>2559</v>
      </c>
      <c r="D9" t="s">
        <v>2560</v>
      </c>
      <c r="E9" t="s">
        <v>2561</v>
      </c>
      <c r="F9" s="3" t="s">
        <v>2562</v>
      </c>
      <c r="G9" s="3" t="s">
        <v>2563</v>
      </c>
      <c r="H9" s="3" t="s">
        <v>2564</v>
      </c>
      <c r="I9" s="3" t="s">
        <v>2565</v>
      </c>
    </row>
    <row r="10" spans="1:9" ht="15">
      <c r="A10" s="2" t="s">
        <v>52</v>
      </c>
      <c r="B10" s="92">
        <v>185</v>
      </c>
      <c r="C10" s="92">
        <v>6849</v>
      </c>
      <c r="D10" s="4">
        <v>30236.166666755453</v>
      </c>
      <c r="E10" s="4">
        <v>882505.90000247466</v>
      </c>
      <c r="F10" s="3"/>
      <c r="G10" s="3"/>
      <c r="H10" s="3"/>
      <c r="I10" s="3"/>
    </row>
    <row r="11" spans="1:9" ht="15">
      <c r="A11" s="2" t="s">
        <v>48</v>
      </c>
      <c r="B11" s="92">
        <v>25</v>
      </c>
      <c r="C11" s="92">
        <v>816</v>
      </c>
      <c r="D11" s="4">
        <v>3862.8333333239425</v>
      </c>
      <c r="E11" s="4">
        <v>49948.03333363845</v>
      </c>
      <c r="F11" s="3"/>
      <c r="G11" s="3"/>
      <c r="H11" s="3"/>
      <c r="I11" s="3"/>
    </row>
    <row r="12" spans="1:9" ht="15">
      <c r="A12" s="2" t="s">
        <v>141</v>
      </c>
      <c r="B12" s="92">
        <v>132</v>
      </c>
      <c r="C12" s="92">
        <v>7961</v>
      </c>
      <c r="D12" s="4">
        <v>14736.549999987474</v>
      </c>
      <c r="E12" s="4">
        <v>870791.83332975372</v>
      </c>
      <c r="F12" s="3">
        <f>+GETPIVOTDATA("Sum of L in Minutes",$A$8,"Feeder","BRISTOL (9882)")/GETPIVOTDATA("Sum of Events",$A$8,"Feeder","BRISTOL (9882)")</f>
        <v>111.6405303029354</v>
      </c>
      <c r="G12" s="3"/>
      <c r="H12" s="3"/>
      <c r="I12" s="3"/>
    </row>
    <row r="13" spans="1:9" ht="15">
      <c r="A13" s="2" t="s">
        <v>35</v>
      </c>
      <c r="B13" s="92">
        <v>207</v>
      </c>
      <c r="C13" s="92">
        <v>9420</v>
      </c>
      <c r="D13" s="4">
        <v>31224.066666662693</v>
      </c>
      <c r="E13" s="4">
        <v>1510244.3833253626</v>
      </c>
      <c r="F13" s="3"/>
      <c r="G13" s="3"/>
      <c r="H13" s="3"/>
      <c r="I13" s="3"/>
    </row>
    <row r="14" spans="1:9" ht="15">
      <c r="A14" s="2" t="s">
        <v>62</v>
      </c>
      <c r="B14" s="92">
        <v>253</v>
      </c>
      <c r="C14" s="92">
        <v>12503</v>
      </c>
      <c r="D14" s="4">
        <v>35260.249999909429</v>
      </c>
      <c r="E14" s="4">
        <v>2199394.1000008713</v>
      </c>
      <c r="F14" s="3"/>
      <c r="G14" s="3"/>
      <c r="H14" s="3"/>
      <c r="I14" s="3"/>
    </row>
    <row r="15" spans="1:9" ht="15">
      <c r="A15" s="2" t="s">
        <v>56</v>
      </c>
      <c r="B15" s="92">
        <v>51</v>
      </c>
      <c r="C15" s="92">
        <v>1348</v>
      </c>
      <c r="D15" s="4">
        <v>7023.6333333235234</v>
      </c>
      <c r="E15" s="4">
        <v>156285.31666690833</v>
      </c>
      <c r="F15" s="3"/>
      <c r="G15" s="3"/>
      <c r="H15" s="3"/>
      <c r="I15" s="3"/>
    </row>
    <row r="16" spans="1:9" ht="15">
      <c r="A16" s="2" t="s">
        <v>1788</v>
      </c>
      <c r="B16" s="92">
        <v>2</v>
      </c>
      <c r="C16" s="92">
        <v>26</v>
      </c>
      <c r="D16" s="4">
        <v>204.7666666621808</v>
      </c>
      <c r="E16" s="4">
        <v>2004.7666667459998</v>
      </c>
      <c r="F16" s="3"/>
      <c r="G16" s="3"/>
      <c r="H16" s="3"/>
      <c r="I16" s="3"/>
    </row>
    <row r="17" spans="1:9" ht="15">
      <c r="A17" s="2" t="s">
        <v>59</v>
      </c>
      <c r="B17" s="92">
        <v>150</v>
      </c>
      <c r="C17" s="92">
        <v>10116</v>
      </c>
      <c r="D17" s="4">
        <v>26738.416666674893</v>
      </c>
      <c r="E17" s="4">
        <v>1174531.5500059084</v>
      </c>
      <c r="F17" s="3"/>
      <c r="G17" s="3"/>
      <c r="H17" s="3"/>
      <c r="I17" s="3"/>
    </row>
    <row r="18" spans="1:9" ht="15">
      <c r="A18" s="2" t="s">
        <v>135</v>
      </c>
      <c r="B18" s="92">
        <v>135</v>
      </c>
      <c r="C18" s="92">
        <v>5832</v>
      </c>
      <c r="D18" s="4">
        <v>28980.650000005262</v>
      </c>
      <c r="E18" s="4">
        <v>1328360.833334215</v>
      </c>
      <c r="F18" s="3"/>
      <c r="G18" s="3"/>
      <c r="H18" s="3"/>
      <c r="I18" s="3"/>
    </row>
    <row r="19" spans="1:9" ht="15">
      <c r="A19" s="2" t="s">
        <v>38</v>
      </c>
      <c r="B19" s="92">
        <v>103</v>
      </c>
      <c r="C19" s="92">
        <v>2740</v>
      </c>
      <c r="D19" s="4">
        <v>20107.183333329158</v>
      </c>
      <c r="E19" s="4">
        <v>353181.06666832231</v>
      </c>
      <c r="F19" s="3"/>
      <c r="G19" s="3"/>
      <c r="H19" s="3"/>
      <c r="I19" s="3"/>
    </row>
    <row r="20" spans="1:9" ht="15">
      <c r="A20" s="2" t="s">
        <v>25</v>
      </c>
      <c r="B20" s="92">
        <v>89</v>
      </c>
      <c r="C20" s="92">
        <v>5491</v>
      </c>
      <c r="D20" s="4">
        <v>9250.7333334081341</v>
      </c>
      <c r="E20" s="4">
        <v>617164.89999820478</v>
      </c>
      <c r="F20" t="e">
        <f>+GETPIVOTDATA("Sum of L in Minutes",$A$8,"Feeder","BAILEY (311)")/GETPIVOTDATA("Sum of Events",$A$8,"Feeder","BAILEY (311)")</f>
        <v>#REF!</v>
      </c>
      <c r="G20" t="e">
        <f>+GETPIVOTDATA("Sum of CMI",$A$8,"Feeder","BAILEY (311)")/GETPIVOTDATA("Sum of Affected Customer Count",$A$8,"Feeder","BAILEY (311)")</f>
        <v>#REF!</v>
      </c>
      <c r="H20" s="3"/>
      <c r="I20" s="3"/>
    </row>
    <row r="21" spans="1:9" ht="15">
      <c r="A21" s="2" t="s">
        <v>19</v>
      </c>
      <c r="B21" s="92">
        <v>139</v>
      </c>
      <c r="C21" s="92">
        <v>4772</v>
      </c>
      <c r="D21" s="4">
        <v>25481.516666655662</v>
      </c>
      <c r="E21" s="4">
        <v>1183587.53333217</v>
      </c>
      <c r="F21" s="3">
        <f>+GETPIVOTDATA("Sum of L in Minutes",$A$8,"Feeder","BLOUNTSTOWN (9972)")/GETPIVOTDATA("Sum of Events",$A$8,"Feeder","BLOUNTSTOWN (9972)")</f>
        <v>154.5133333329577</v>
      </c>
      <c r="G21" s="3">
        <f>+GETPIVOTDATA("Sum of CMI",$A$8,"Feeder","BLOUNTSTOWN (9972)")/GETPIVOTDATA("Sum of Affected Customer Count",$A$8,"Feeder","BLOUNTSTOWN (9972)")</f>
        <v>61.210825163772611</v>
      </c>
      <c r="H21" s="3"/>
      <c r="I21" s="3"/>
    </row>
    <row r="22" spans="1:9" ht="15">
      <c r="A22" s="2" t="s">
        <v>326</v>
      </c>
      <c r="B22" s="92">
        <v>14</v>
      </c>
      <c r="C22" s="92">
        <v>53</v>
      </c>
      <c r="D22" s="4">
        <v>1876.8166666547768</v>
      </c>
      <c r="E22" s="4">
        <v>7762.5666667032056</v>
      </c>
      <c r="F22" s="3">
        <f>+GETPIVOTDATA("Sum of L in Minutes",$A$8,"Feeder","BRISTOL (9882)")/GETPIVOTDATA("Sum of Events",$A$8,"Feeder","BRISTOL (9882)")</f>
        <v>111.6405303029354</v>
      </c>
      <c r="G22" s="3">
        <f>+GETPIVOTDATA("Sum of CMI",$A$8,"Feeder","BRISTOL (9882)")/GETPIVOTDATA("Sum of Affected Customer Count",$A$8,"Feeder","BRISTOL (9882)")</f>
        <v>109.38221747641674</v>
      </c>
      <c r="H22" s="3"/>
      <c r="I22" s="3"/>
    </row>
    <row r="23" spans="1:9" ht="15">
      <c r="A23" s="2" t="s">
        <v>271</v>
      </c>
      <c r="B23" s="92">
        <v>18</v>
      </c>
      <c r="C23" s="92">
        <v>205</v>
      </c>
      <c r="D23" s="4">
        <v>2666.4666666544508</v>
      </c>
      <c r="E23" s="4">
        <v>77354.550000167219</v>
      </c>
      <c r="F23" s="3">
        <f>+GETPIVOTDATA("Sum of L in Minutes",$A$8,"Feeder","BRISTOL (9882)")/GETPIVOTDATA("Sum of Events",$A$8,"Feeder","BRISTOL (9882)")</f>
        <v>111.6405303029354</v>
      </c>
      <c r="G23" s="3">
        <f>+GETPIVOTDATA("Sum of CMI",$A$8,"Feeder","BRISTOL (9882)")/GETPIVOTDATA("Sum of Affected Customer Count",$A$8,"Feeder","BRISTOL (9882)")</f>
        <v>109.38221747641674</v>
      </c>
      <c r="H23" s="3"/>
      <c r="I23" s="3"/>
    </row>
    <row r="24" spans="1:5" ht="15">
      <c r="A24" s="2" t="s">
        <v>129</v>
      </c>
      <c r="B24" s="92">
        <v>53</v>
      </c>
      <c r="C24" s="92">
        <v>613</v>
      </c>
      <c r="D24" s="4">
        <v>15376.333333355142</v>
      </c>
      <c r="E24" s="4">
        <v>103588.05000024615</v>
      </c>
    </row>
    <row r="25" spans="1:5" ht="15">
      <c r="A25" s="2" t="s">
        <v>42</v>
      </c>
      <c r="B25" s="92">
        <v>287</v>
      </c>
      <c r="C25" s="92">
        <v>11211</v>
      </c>
      <c r="D25" s="4">
        <v>43684.749999804189</v>
      </c>
      <c r="E25" s="4">
        <v>1495599.4499923568</v>
      </c>
    </row>
    <row r="26" spans="1:9" ht="15">
      <c r="A26" s="2" t="s">
        <v>2566</v>
      </c>
      <c r="B26" s="92">
        <v>1843</v>
      </c>
      <c r="C26" s="92">
        <v>79956</v>
      </c>
      <c r="D26" s="4">
        <v>296711.13333316636</v>
      </c>
      <c r="E26" s="4">
        <v>12012304.833324049</v>
      </c>
      <c r="F26" s="3">
        <f>+GETPIVOTDATA("Sum of L in Minutes",$A$8,"Feeder","FAMILY DOLLAR (9782)")/GETPIVOTDATA("Sum of Events",$A$8,"Feeder","FAMILY DOLLAR (9782)")</f>
        <v>102.3833333310904</v>
      </c>
      <c r="G26" s="3">
        <f>+GETPIVOTDATA("Sum of CMI",$A$8,"Feeder","FAMILY DOLLAR (9782)")/GETPIVOTDATA("Sum of Affected Customer Count",$A$8,"Feeder","FAMILY DOLLAR (9782)")</f>
        <v>77.106410259461526</v>
      </c>
      <c r="H26" s="3"/>
      <c r="I26" s="3"/>
    </row>
    <row r="32" spans="6:7" ht="15">
      <c r="F32">
        <f>+GETPIVOTDATA("Sum of L in Minutes",$A$8,"Feeder","INDUSTRIAL PARK (9752)")/GETPIVOTDATA("Sum of Events",$A$8,"Feeder","INDUSTRIAL PARK (9752)")</f>
        <v>134.05833333248407</v>
      </c>
      <c r="G32">
        <f>+GETPIVOTDATA("Sum of CMI",$A$8,"Feeder","INDUSTRIAL PARK (9752)")/GETPIVOTDATA("Sum of Affected Customer Count",$A$8,"Feeder","INDUSTRIAL PARK (9752)")</f>
        <v>146.46352201326803</v>
      </c>
    </row>
    <row r="35" spans="6:7" ht="15">
      <c r="F35">
        <f>+GETPIVOTDATA("Sum of L in Minutes",$A$8,"Feeder","SOUTH STREET (9854)")/GETPIVOTDATA("Sum of Events",$A$8,"Feeder","SOUTH STREET (9854)")</f>
        <v>152.21167247318533</v>
      </c>
      <c r="G35">
        <f>+GETPIVOTDATA("Sum of CMI",$A$8,"Feeder","SOUTH STREET (9854)")/GETPIVOTDATA("Sum of Affected Customer Count",$A$8,"Feeder","SOUTH STREET (9854)")</f>
        <v>133.4046427608917</v>
      </c>
    </row>
  </sheetData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8"/>
  <dimension ref="A2:U99"/>
  <sheetViews>
    <sheetView workbookViewId="0" topLeftCell="A1">
      <selection pane="topLeft" activeCell="M44" sqref="M44"/>
    </sheetView>
  </sheetViews>
  <sheetFormatPr defaultRowHeight="15"/>
  <cols>
    <col min="1" max="1" width="31.2857142857143" customWidth="1"/>
    <col min="2" max="2" width="13.5714285714286" bestFit="1" customWidth="1"/>
    <col min="3" max="3" width="30.7142857142857" customWidth="1"/>
    <col min="4" max="4" width="18.7142857142857" customWidth="1"/>
    <col min="5" max="5" width="11.1428571428571" customWidth="1"/>
    <col min="7" max="7" width="12.5714285714286" bestFit="1" customWidth="1"/>
    <col min="9" max="9" width="16.1428571428571" customWidth="1"/>
  </cols>
  <sheetData>
    <row r="2" spans="1:2" ht="15">
      <c r="A2" s="1" t="s">
        <v>1</v>
      </c>
      <c r="B2" t="s">
        <v>2555</v>
      </c>
    </row>
    <row r="3" spans="1:2" ht="15">
      <c r="A3" s="1" t="s">
        <v>5</v>
      </c>
      <c r="B3" t="s">
        <v>27</v>
      </c>
    </row>
    <row r="4" spans="1:2" ht="15">
      <c r="A4" s="1" t="s">
        <v>6</v>
      </c>
      <c r="B4" t="s">
        <v>2555</v>
      </c>
    </row>
    <row r="5" spans="1:2" ht="15">
      <c r="A5" s="1" t="s">
        <v>3</v>
      </c>
      <c r="B5" t="s">
        <v>2555</v>
      </c>
    </row>
    <row r="6" spans="1:2" ht="15">
      <c r="A6" s="1" t="s">
        <v>0</v>
      </c>
      <c r="B6" t="s">
        <v>2555</v>
      </c>
    </row>
    <row r="8" spans="2:2" ht="15">
      <c r="B8" s="1" t="s">
        <v>2556</v>
      </c>
    </row>
    <row r="9" spans="1:9" ht="15">
      <c r="A9" s="1" t="s">
        <v>2557</v>
      </c>
      <c r="B9" t="s">
        <v>2558</v>
      </c>
      <c r="C9" t="s">
        <v>2559</v>
      </c>
      <c r="D9" t="s">
        <v>2560</v>
      </c>
      <c r="E9" t="s">
        <v>2561</v>
      </c>
      <c r="F9" s="3" t="s">
        <v>2562</v>
      </c>
      <c r="G9" s="3" t="s">
        <v>2563</v>
      </c>
      <c r="H9" s="3" t="s">
        <v>2564</v>
      </c>
      <c r="I9" s="3" t="s">
        <v>2565</v>
      </c>
    </row>
    <row r="10" spans="1:9" ht="15">
      <c r="A10" s="2" t="s">
        <v>83</v>
      </c>
      <c r="B10" s="92">
        <v>22</v>
      </c>
      <c r="C10" s="92">
        <v>542</v>
      </c>
      <c r="D10" s="4">
        <v>2738.7999999860767</v>
      </c>
      <c r="E10" s="4">
        <v>86781.466668007197</v>
      </c>
      <c r="F10" s="3">
        <v>1</v>
      </c>
      <c r="G10" s="3"/>
      <c r="H10" s="3"/>
      <c r="I10" s="3"/>
    </row>
    <row r="11" spans="1:9" ht="15">
      <c r="A11" s="2" t="s">
        <v>171</v>
      </c>
      <c r="B11" s="92">
        <v>1</v>
      </c>
      <c r="C11" s="92">
        <v>1</v>
      </c>
      <c r="D11" s="4">
        <v>184.69999999855645</v>
      </c>
      <c r="E11" s="4">
        <v>184.69999999855645</v>
      </c>
      <c r="F11" s="3">
        <v>3</v>
      </c>
      <c r="G11" s="3"/>
      <c r="H11" s="3"/>
      <c r="I11" s="3"/>
    </row>
    <row r="12" spans="1:9" ht="15">
      <c r="A12" s="2" t="s">
        <v>174</v>
      </c>
      <c r="B12" s="92">
        <v>1</v>
      </c>
      <c r="C12" s="92">
        <v>3</v>
      </c>
      <c r="D12" s="4">
        <v>114.26666667102836</v>
      </c>
      <c r="E12" s="4">
        <v>342.80000001308508</v>
      </c>
      <c r="F12" s="3">
        <v>5</v>
      </c>
      <c r="G12" s="3"/>
      <c r="H12" s="3"/>
      <c r="I12" s="3"/>
    </row>
    <row r="13" spans="1:9" ht="15">
      <c r="A13" s="2" t="s">
        <v>95</v>
      </c>
      <c r="B13" s="92">
        <v>27</v>
      </c>
      <c r="C13" s="92">
        <v>4152</v>
      </c>
      <c r="D13" s="4">
        <v>2614.6666666888632</v>
      </c>
      <c r="E13" s="4">
        <v>333020.66665668273</v>
      </c>
      <c r="F13" s="3">
        <v>7</v>
      </c>
      <c r="G13" s="3"/>
      <c r="H13" s="3"/>
      <c r="I13" s="3"/>
    </row>
    <row r="14" spans="1:9" ht="15">
      <c r="A14" s="2" t="s">
        <v>156</v>
      </c>
      <c r="B14" s="92">
        <v>12</v>
      </c>
      <c r="C14" s="92">
        <v>646</v>
      </c>
      <c r="D14" s="4">
        <v>749.23333333572373</v>
      </c>
      <c r="E14" s="4">
        <v>57805.016666312004</v>
      </c>
      <c r="F14" s="3">
        <v>9</v>
      </c>
      <c r="G14" s="3"/>
      <c r="H14" s="3"/>
      <c r="I14" s="3"/>
    </row>
    <row r="15" spans="1:9" ht="15">
      <c r="A15" s="2" t="s">
        <v>197</v>
      </c>
      <c r="B15" s="92">
        <v>12</v>
      </c>
      <c r="C15" s="92">
        <v>86</v>
      </c>
      <c r="D15" s="4">
        <v>781.28333330503665</v>
      </c>
      <c r="E15" s="4">
        <v>7414.3666664022021</v>
      </c>
      <c r="F15" s="3">
        <v>10</v>
      </c>
      <c r="G15" s="3"/>
      <c r="H15" s="3"/>
      <c r="I15" s="3"/>
    </row>
    <row r="16" spans="1:9" ht="15">
      <c r="A16" s="2" t="s">
        <v>103</v>
      </c>
      <c r="B16" s="92">
        <v>15</v>
      </c>
      <c r="C16" s="92">
        <v>1837</v>
      </c>
      <c r="D16" s="4">
        <v>1027.300000002142</v>
      </c>
      <c r="E16" s="4">
        <v>78875.450004860759</v>
      </c>
      <c r="F16" s="3">
        <v>12</v>
      </c>
      <c r="G16" s="3"/>
      <c r="H16" s="3"/>
      <c r="I16" s="3"/>
    </row>
    <row r="17" spans="1:9" ht="15">
      <c r="A17" s="2" t="s">
        <v>52</v>
      </c>
      <c r="B17" s="92">
        <v>46</v>
      </c>
      <c r="C17" s="92">
        <v>2320</v>
      </c>
      <c r="D17" s="4">
        <v>5439.5166667364538</v>
      </c>
      <c r="E17" s="4">
        <v>163224.78333025589</v>
      </c>
      <c r="F17" s="3">
        <v>13</v>
      </c>
      <c r="G17" s="3"/>
      <c r="H17" s="3"/>
      <c r="I17" s="3"/>
    </row>
    <row r="18" spans="1:9" ht="15">
      <c r="A18" s="2" t="s">
        <v>48</v>
      </c>
      <c r="B18" s="92">
        <v>4</v>
      </c>
      <c r="C18" s="92">
        <v>82</v>
      </c>
      <c r="D18" s="4">
        <v>333.26666667242534</v>
      </c>
      <c r="E18" s="4">
        <v>5281.3666666473728</v>
      </c>
      <c r="F18" s="3">
        <v>14</v>
      </c>
      <c r="G18" s="3"/>
      <c r="H18" s="3"/>
      <c r="I18" s="3"/>
    </row>
    <row r="19" spans="1:9" ht="15">
      <c r="A19" s="2" t="s">
        <v>141</v>
      </c>
      <c r="B19" s="92">
        <v>34</v>
      </c>
      <c r="C19" s="92">
        <v>1803</v>
      </c>
      <c r="D19" s="4">
        <v>3454.8666666448116</v>
      </c>
      <c r="E19" s="4">
        <v>195610.69999794709</v>
      </c>
      <c r="F19" s="3">
        <v>15</v>
      </c>
      <c r="G19" s="3"/>
      <c r="H19" s="3"/>
      <c r="I19" s="3"/>
    </row>
    <row r="20" spans="1:9" ht="15">
      <c r="A20" s="2" t="s">
        <v>35</v>
      </c>
      <c r="B20" s="92">
        <v>54</v>
      </c>
      <c r="C20" s="92">
        <v>2440</v>
      </c>
      <c r="D20" s="4">
        <v>3980.3333333402406</v>
      </c>
      <c r="E20" s="4">
        <v>129097.73333447403</v>
      </c>
      <c r="F20" s="3">
        <v>16</v>
      </c>
      <c r="G20" s="3"/>
      <c r="H20" s="3"/>
      <c r="I20" s="3"/>
    </row>
    <row r="21" spans="1:9" ht="15">
      <c r="A21" s="2" t="s">
        <v>62</v>
      </c>
      <c r="B21" s="92">
        <v>65</v>
      </c>
      <c r="C21" s="92">
        <v>2523</v>
      </c>
      <c r="D21" s="4">
        <v>5772.8333333367482</v>
      </c>
      <c r="E21" s="4">
        <v>205153.13333468861</v>
      </c>
      <c r="F21" s="3">
        <v>17</v>
      </c>
      <c r="G21" s="3"/>
      <c r="H21" s="3"/>
      <c r="I21" s="3"/>
    </row>
    <row r="22" spans="1:9" ht="15">
      <c r="A22" s="2" t="s">
        <v>56</v>
      </c>
      <c r="B22" s="92">
        <v>11</v>
      </c>
      <c r="C22" s="92">
        <v>160</v>
      </c>
      <c r="D22" s="4">
        <v>1060.8833333698567</v>
      </c>
      <c r="E22" s="4">
        <v>12728.86666713981</v>
      </c>
      <c r="F22" s="3">
        <v>18</v>
      </c>
      <c r="G22" s="3"/>
      <c r="H22" s="3"/>
      <c r="I22" s="3"/>
    </row>
    <row r="23" spans="1:9" ht="15">
      <c r="A23" s="2" t="s">
        <v>59</v>
      </c>
      <c r="B23" s="92">
        <v>40</v>
      </c>
      <c r="C23" s="92">
        <v>3621</v>
      </c>
      <c r="D23" s="4">
        <v>4095.9333333105315</v>
      </c>
      <c r="E23" s="4">
        <v>305616.36666293372</v>
      </c>
      <c r="F23" s="3">
        <v>19</v>
      </c>
      <c r="G23" s="3"/>
      <c r="H23" s="3"/>
      <c r="I23" s="3"/>
    </row>
    <row r="24" spans="1:6" ht="15">
      <c r="A24" s="2" t="s">
        <v>135</v>
      </c>
      <c r="B24" s="92">
        <v>38</v>
      </c>
      <c r="C24" s="92">
        <v>2124</v>
      </c>
      <c r="D24" s="4">
        <v>3546.800000021467</v>
      </c>
      <c r="E24" s="4">
        <v>194243.83333548903</v>
      </c>
      <c r="F24" s="3">
        <v>20</v>
      </c>
    </row>
    <row r="25" spans="1:6" ht="15">
      <c r="A25" s="2" t="s">
        <v>38</v>
      </c>
      <c r="B25" s="92">
        <v>29</v>
      </c>
      <c r="C25" s="92">
        <v>610</v>
      </c>
      <c r="D25" s="4">
        <v>2723.5000000032596</v>
      </c>
      <c r="E25" s="4">
        <v>58409.433333106572</v>
      </c>
      <c r="F25" s="3">
        <v>21</v>
      </c>
    </row>
    <row r="26" spans="1:9" ht="15">
      <c r="A26" s="2" t="s">
        <v>25</v>
      </c>
      <c r="B26" s="92">
        <v>20</v>
      </c>
      <c r="C26" s="92">
        <v>160</v>
      </c>
      <c r="D26" s="4">
        <v>1455.2166666823905</v>
      </c>
      <c r="E26" s="4">
        <v>10398.566666997503</v>
      </c>
      <c r="F26" s="3">
        <v>22</v>
      </c>
      <c r="G26" s="3"/>
      <c r="H26" s="3"/>
      <c r="I26" s="3"/>
    </row>
    <row r="27" spans="1:6" ht="15">
      <c r="A27" s="2" t="s">
        <v>19</v>
      </c>
      <c r="B27" s="92">
        <v>52</v>
      </c>
      <c r="C27" s="92">
        <v>1750</v>
      </c>
      <c r="D27" s="4">
        <v>4775.8166666748002</v>
      </c>
      <c r="E27" s="4">
        <v>201082.28333129198</v>
      </c>
      <c r="F27" s="3">
        <v>23</v>
      </c>
    </row>
    <row r="28" spans="1:6" ht="15">
      <c r="A28" s="2" t="s">
        <v>326</v>
      </c>
      <c r="B28" s="92">
        <v>1</v>
      </c>
      <c r="C28" s="92">
        <v>1</v>
      </c>
      <c r="D28" s="4">
        <v>58.616666664602235</v>
      </c>
      <c r="E28" s="4">
        <v>58.616666664602235</v>
      </c>
      <c r="F28" s="3">
        <v>24</v>
      </c>
    </row>
    <row r="29" spans="1:6" ht="15">
      <c r="A29" s="2" t="s">
        <v>271</v>
      </c>
      <c r="B29" s="92">
        <v>4</v>
      </c>
      <c r="C29" s="92">
        <v>67</v>
      </c>
      <c r="D29" s="4">
        <v>226.5499999851454</v>
      </c>
      <c r="E29" s="4">
        <v>3031.5999996161554</v>
      </c>
      <c r="F29" s="3">
        <v>25</v>
      </c>
    </row>
    <row r="30" spans="1:6" ht="15">
      <c r="A30" s="2" t="s">
        <v>129</v>
      </c>
      <c r="B30" s="92">
        <v>13</v>
      </c>
      <c r="C30" s="92">
        <v>166</v>
      </c>
      <c r="D30" s="4">
        <v>1594.3833333381917</v>
      </c>
      <c r="E30" s="4">
        <v>15254.8166669067</v>
      </c>
      <c r="F30" s="3">
        <v>26</v>
      </c>
    </row>
    <row r="31" spans="1:6" ht="15">
      <c r="A31" s="2" t="s">
        <v>42</v>
      </c>
      <c r="B31" s="92">
        <v>86</v>
      </c>
      <c r="C31" s="92">
        <v>2521</v>
      </c>
      <c r="D31" s="4">
        <v>8496.8166665767785</v>
      </c>
      <c r="E31" s="4">
        <v>221225.91666302062</v>
      </c>
      <c r="F31">
        <v>8</v>
      </c>
    </row>
    <row r="32" spans="1:6" ht="15">
      <c r="A32" s="2" t="s">
        <v>186</v>
      </c>
      <c r="B32" s="92">
        <v>3</v>
      </c>
      <c r="C32" s="92">
        <v>90</v>
      </c>
      <c r="D32" s="4">
        <v>215.00000000931323</v>
      </c>
      <c r="E32" s="4">
        <v>8596.0000002861489</v>
      </c>
      <c r="F32">
        <v>2</v>
      </c>
    </row>
    <row r="33" spans="1:6" ht="15">
      <c r="A33" s="2" t="s">
        <v>1912</v>
      </c>
      <c r="B33" s="92">
        <v>2</v>
      </c>
      <c r="C33" s="92">
        <v>2</v>
      </c>
      <c r="D33" s="4">
        <v>165.40000000270084</v>
      </c>
      <c r="E33" s="4">
        <v>165.40000000270084</v>
      </c>
      <c r="F33">
        <v>11</v>
      </c>
    </row>
    <row r="34" spans="1:6" ht="15">
      <c r="A34" s="2" t="s">
        <v>88</v>
      </c>
      <c r="B34" s="92">
        <v>1</v>
      </c>
      <c r="C34" s="92">
        <v>176</v>
      </c>
      <c r="D34" s="4">
        <v>188.10000000754371</v>
      </c>
      <c r="E34" s="4">
        <v>33105.600001327693</v>
      </c>
      <c r="F34">
        <v>6</v>
      </c>
    </row>
    <row r="35" spans="1:6" ht="15">
      <c r="A35" s="2" t="s">
        <v>177</v>
      </c>
      <c r="B35" s="92">
        <v>16</v>
      </c>
      <c r="C35" s="92">
        <v>1261</v>
      </c>
      <c r="D35" s="4">
        <v>1502.7166666591074</v>
      </c>
      <c r="E35" s="4">
        <v>134202.53333288943</v>
      </c>
      <c r="F35">
        <v>4</v>
      </c>
    </row>
    <row r="36" spans="1:5" ht="15">
      <c r="A36" s="2" t="s">
        <v>209</v>
      </c>
      <c r="B36" s="92">
        <v>4</v>
      </c>
      <c r="C36" s="92">
        <v>97</v>
      </c>
      <c r="D36" s="4">
        <v>487.33333334326744</v>
      </c>
      <c r="E36" s="4">
        <v>8626.5333336638287</v>
      </c>
    </row>
    <row r="37" spans="1:5" ht="15">
      <c r="A37" s="2" t="s">
        <v>2566</v>
      </c>
      <c r="B37" s="92">
        <v>613</v>
      </c>
      <c r="C37" s="92">
        <v>29241</v>
      </c>
      <c r="D37" s="4">
        <v>57784.133333367063</v>
      </c>
      <c r="E37" s="4">
        <v>2469538.5499876263</v>
      </c>
    </row>
    <row r="39" spans="9:21" ht="23.25">
      <c r="I39" s="201" t="s">
        <v>2601</v>
      </c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3"/>
    </row>
    <row r="40" spans="9:21" ht="15">
      <c r="I40" s="204" t="s">
        <v>2</v>
      </c>
      <c r="J40" s="206" t="s">
        <v>2602</v>
      </c>
      <c r="K40" s="206" t="s">
        <v>2603</v>
      </c>
      <c r="L40" s="208" t="s">
        <v>2604</v>
      </c>
      <c r="M40" s="209"/>
      <c r="N40" s="210" t="s">
        <v>2605</v>
      </c>
      <c r="O40" s="211"/>
      <c r="P40" s="212" t="s">
        <v>2606</v>
      </c>
      <c r="Q40" s="213"/>
      <c r="R40" s="214" t="s">
        <v>2607</v>
      </c>
      <c r="S40" s="214" t="s">
        <v>2608</v>
      </c>
      <c r="T40" s="216" t="s">
        <v>2609</v>
      </c>
      <c r="U40" s="214" t="s">
        <v>2610</v>
      </c>
    </row>
    <row r="41" spans="1:21" ht="25.5">
      <c r="A41" s="19" t="s">
        <v>2557</v>
      </c>
      <c r="B41" s="19" t="s">
        <v>2558</v>
      </c>
      <c r="C41" s="19" t="s">
        <v>2559</v>
      </c>
      <c r="D41" s="19" t="s">
        <v>2560</v>
      </c>
      <c r="E41" s="19" t="s">
        <v>2561</v>
      </c>
      <c r="F41" s="35" t="s">
        <v>16</v>
      </c>
      <c r="I41" s="205"/>
      <c r="J41" s="207"/>
      <c r="K41" s="207"/>
      <c r="L41" s="70" t="s">
        <v>2611</v>
      </c>
      <c r="M41" s="70" t="s">
        <v>2612</v>
      </c>
      <c r="N41" s="70" t="s">
        <v>2611</v>
      </c>
      <c r="O41" s="70" t="s">
        <v>2612</v>
      </c>
      <c r="P41" s="70" t="s">
        <v>2611</v>
      </c>
      <c r="Q41" s="70" t="s">
        <v>2612</v>
      </c>
      <c r="R41" s="215"/>
      <c r="S41" s="215"/>
      <c r="T41" s="217"/>
      <c r="U41" s="218"/>
    </row>
    <row r="42" spans="1:21" ht="25.5">
      <c r="A42" s="2" t="s">
        <v>83</v>
      </c>
      <c r="B42">
        <v>18</v>
      </c>
      <c r="C42" s="10">
        <v>429</v>
      </c>
      <c r="D42" s="10">
        <v>2243.3833333372604</v>
      </c>
      <c r="E42" s="10">
        <v>77660.133335092105</v>
      </c>
      <c r="F42" s="4">
        <v>1</v>
      </c>
      <c r="G42" s="219"/>
      <c r="H42" s="219"/>
      <c r="I42" s="71" t="s">
        <v>2613</v>
      </c>
      <c r="J42" s="72" t="s">
        <v>2583</v>
      </c>
      <c r="K42" s="73" t="s">
        <v>2614</v>
      </c>
      <c r="L42" s="74">
        <v>3.6499999999999999</v>
      </c>
      <c r="M42" s="74">
        <v>0.41999999999999998</v>
      </c>
      <c r="N42" s="75">
        <v>6.6699999999999999</v>
      </c>
      <c r="O42" s="74">
        <v>22.18</v>
      </c>
      <c r="P42" s="74">
        <v>10.32</v>
      </c>
      <c r="Q42" s="74">
        <v>22.600000000000001</v>
      </c>
      <c r="R42" s="89">
        <v>2243.3833333372604</v>
      </c>
      <c r="S42" s="89">
        <v>77660.133335092105</v>
      </c>
      <c r="T42" s="87"/>
      <c r="U42" s="88">
        <v>18</v>
      </c>
    </row>
    <row r="43" spans="1:21" ht="25.5">
      <c r="A43" s="86" t="s">
        <v>1912</v>
      </c>
      <c r="B43">
        <v>1</v>
      </c>
      <c r="C43" s="10">
        <v>1</v>
      </c>
      <c r="D43" s="10">
        <v>131.0999999998603</v>
      </c>
      <c r="E43" s="10">
        <v>131.0999999998603</v>
      </c>
      <c r="F43" s="4">
        <v>2</v>
      </c>
      <c r="G43" s="219"/>
      <c r="H43" s="219"/>
      <c r="I43" s="71" t="s">
        <v>2615</v>
      </c>
      <c r="J43" s="72" t="s">
        <v>2583</v>
      </c>
      <c r="K43" s="73" t="s">
        <v>2614</v>
      </c>
      <c r="L43" s="76">
        <v>0.25</v>
      </c>
      <c r="M43" s="76">
        <v>1.29</v>
      </c>
      <c r="N43" s="77">
        <v>0.17000000000000001</v>
      </c>
      <c r="O43" s="76">
        <v>9.6600000000000001</v>
      </c>
      <c r="P43" s="76">
        <v>0.41999999999999998</v>
      </c>
      <c r="Q43" s="76">
        <v>10.949999999999999</v>
      </c>
      <c r="R43" s="89">
        <v>131.0999999998603</v>
      </c>
      <c r="S43" s="89">
        <v>131.0999999998603</v>
      </c>
      <c r="T43" s="87"/>
      <c r="U43" s="88">
        <v>1</v>
      </c>
    </row>
    <row r="44" spans="1:21" ht="25.5">
      <c r="A44" s="86" t="s">
        <v>174</v>
      </c>
      <c r="B44">
        <v>1</v>
      </c>
      <c r="C44" s="10">
        <v>3</v>
      </c>
      <c r="D44" s="10">
        <v>114.26666667102836</v>
      </c>
      <c r="E44" s="10">
        <v>342.80000001308508</v>
      </c>
      <c r="F44" s="4">
        <v>3</v>
      </c>
      <c r="G44" s="219"/>
      <c r="H44" s="219"/>
      <c r="I44" s="71" t="s">
        <v>2616</v>
      </c>
      <c r="J44" s="72" t="s">
        <v>2583</v>
      </c>
      <c r="K44" s="73" t="s">
        <v>2614</v>
      </c>
      <c r="L44" s="76" t="s">
        <v>2617</v>
      </c>
      <c r="M44" s="76">
        <v>0.20000000000000001</v>
      </c>
      <c r="N44" s="77">
        <v>4.0300000000000002</v>
      </c>
      <c r="O44" s="76">
        <v>7.3899999999999997</v>
      </c>
      <c r="P44" s="76">
        <v>8.8499999999999996</v>
      </c>
      <c r="Q44" s="76">
        <v>7.5899999999999999</v>
      </c>
      <c r="R44" s="89">
        <v>114.26666667102836</v>
      </c>
      <c r="S44" s="89">
        <v>342.80000001308508</v>
      </c>
      <c r="T44" s="87"/>
      <c r="U44" s="88">
        <v>1</v>
      </c>
    </row>
    <row r="45" spans="1:21" ht="15">
      <c r="A45" s="86" t="s">
        <v>209</v>
      </c>
      <c r="B45">
        <v>3</v>
      </c>
      <c r="C45" s="10">
        <v>96</v>
      </c>
      <c r="D45" s="10">
        <v>362.33333334443159</v>
      </c>
      <c r="E45" s="10">
        <v>8501.5333336649928</v>
      </c>
      <c r="F45" s="4">
        <v>4</v>
      </c>
      <c r="G45" s="219"/>
      <c r="H45" s="219"/>
      <c r="I45" s="71" t="s">
        <v>2618</v>
      </c>
      <c r="J45" s="72" t="s">
        <v>2583</v>
      </c>
      <c r="K45" s="73" t="s">
        <v>2614</v>
      </c>
      <c r="L45" s="74">
        <v>1.8899999999999999</v>
      </c>
      <c r="M45" s="74">
        <v>0.42999999999999999</v>
      </c>
      <c r="N45" s="75">
        <v>3.73</v>
      </c>
      <c r="O45" s="74">
        <v>0.97999999999999998</v>
      </c>
      <c r="P45" s="74">
        <v>5.6200000000000001</v>
      </c>
      <c r="Q45" s="74">
        <v>1.3999999999999999</v>
      </c>
      <c r="R45" s="89">
        <v>362.33333334443159</v>
      </c>
      <c r="S45" s="89">
        <v>8501.5333336649928</v>
      </c>
      <c r="T45" s="87"/>
      <c r="U45" s="88">
        <v>3</v>
      </c>
    </row>
    <row r="46" spans="1:21" ht="25.5">
      <c r="A46" s="86" t="s">
        <v>95</v>
      </c>
      <c r="B46">
        <v>19</v>
      </c>
      <c r="C46" s="10">
        <v>4024</v>
      </c>
      <c r="D46" s="10">
        <v>1702.5000000069849</v>
      </c>
      <c r="E46" s="10">
        <v>323688.03332316689</v>
      </c>
      <c r="F46" s="4">
        <v>5</v>
      </c>
      <c r="G46" s="219"/>
      <c r="H46" s="219"/>
      <c r="I46" s="71" t="s">
        <v>2619</v>
      </c>
      <c r="J46" s="72" t="s">
        <v>2583</v>
      </c>
      <c r="K46" s="73" t="s">
        <v>2614</v>
      </c>
      <c r="L46" s="74">
        <v>2.6499999999999999</v>
      </c>
      <c r="M46" s="74">
        <v>0.040000000000000001</v>
      </c>
      <c r="N46" s="75">
        <v>11.550000000000001</v>
      </c>
      <c r="O46" s="74">
        <v>5.3499999999999996</v>
      </c>
      <c r="P46" s="74">
        <v>14.199999999999999</v>
      </c>
      <c r="Q46" s="74">
        <v>5.3899999999999997</v>
      </c>
      <c r="R46" s="89">
        <v>1702.5000000069849</v>
      </c>
      <c r="S46" s="89">
        <v>323688.03332316689</v>
      </c>
      <c r="T46" s="87"/>
      <c r="U46" s="88">
        <v>19</v>
      </c>
    </row>
    <row r="47" spans="1:21" ht="25.5">
      <c r="A47" s="86" t="s">
        <v>177</v>
      </c>
      <c r="B47">
        <v>13</v>
      </c>
      <c r="C47" s="10">
        <v>1253</v>
      </c>
      <c r="D47" s="10">
        <v>1269.916666658828</v>
      </c>
      <c r="E47" s="10">
        <v>133754.73333286936</v>
      </c>
      <c r="F47" s="4">
        <v>6</v>
      </c>
      <c r="G47" s="219"/>
      <c r="H47" s="219"/>
      <c r="I47" s="71" t="s">
        <v>2620</v>
      </c>
      <c r="J47" s="72" t="s">
        <v>2583</v>
      </c>
      <c r="K47" s="73" t="s">
        <v>2614</v>
      </c>
      <c r="L47" s="74">
        <v>3.3100000000000001</v>
      </c>
      <c r="M47" s="74">
        <v>0.02</v>
      </c>
      <c r="N47" s="75">
        <v>11.779999999999999</v>
      </c>
      <c r="O47" s="74">
        <v>2.1299999999999999</v>
      </c>
      <c r="P47" s="74">
        <v>15.09</v>
      </c>
      <c r="Q47" s="74">
        <v>2.1499999999999999</v>
      </c>
      <c r="R47" s="89">
        <v>1269.916666658828</v>
      </c>
      <c r="S47" s="89">
        <v>133754.73333286936</v>
      </c>
      <c r="T47" s="87"/>
      <c r="U47" s="88">
        <v>13</v>
      </c>
    </row>
    <row r="48" spans="1:21" ht="15">
      <c r="A48" s="86" t="s">
        <v>156</v>
      </c>
      <c r="B48">
        <v>11</v>
      </c>
      <c r="C48" s="10">
        <v>642</v>
      </c>
      <c r="D48" s="10">
        <v>708.36666667135432</v>
      </c>
      <c r="E48" s="10">
        <v>57641.549999654526</v>
      </c>
      <c r="F48" s="4">
        <v>7</v>
      </c>
      <c r="G48" s="219"/>
      <c r="H48" s="219"/>
      <c r="I48" s="71" t="s">
        <v>2621</v>
      </c>
      <c r="J48" s="72" t="s">
        <v>2583</v>
      </c>
      <c r="K48" s="73" t="s">
        <v>2614</v>
      </c>
      <c r="L48" s="74">
        <v>2.8300000000000001</v>
      </c>
      <c r="M48" s="74">
        <v>0.059999999999999998</v>
      </c>
      <c r="N48" s="75">
        <v>4.8200000000000003</v>
      </c>
      <c r="O48" s="74">
        <v>0.85999999999999999</v>
      </c>
      <c r="P48" s="74">
        <v>7.6500000000000004</v>
      </c>
      <c r="Q48" s="74">
        <v>0.91000000000000003</v>
      </c>
      <c r="R48" s="89">
        <v>708.36666667135432</v>
      </c>
      <c r="S48" s="89">
        <v>57641.549999654526</v>
      </c>
      <c r="T48" s="87"/>
      <c r="U48" s="88">
        <v>11</v>
      </c>
    </row>
    <row r="49" spans="1:21" ht="25.5">
      <c r="A49" s="86" t="s">
        <v>186</v>
      </c>
      <c r="B49">
        <v>2</v>
      </c>
      <c r="C49" s="10">
        <v>89</v>
      </c>
      <c r="D49" s="10">
        <v>158.33333333954215</v>
      </c>
      <c r="E49" s="10">
        <v>8539.3333336163778</v>
      </c>
      <c r="F49" s="4">
        <v>8</v>
      </c>
      <c r="G49" s="219"/>
      <c r="H49" s="221"/>
      <c r="I49" s="71" t="s">
        <v>2622</v>
      </c>
      <c r="J49" s="72" t="s">
        <v>2583</v>
      </c>
      <c r="K49" s="73" t="s">
        <v>2614</v>
      </c>
      <c r="L49" s="76">
        <v>2.1299999999999999</v>
      </c>
      <c r="M49" s="76">
        <v>0.23999999999999999</v>
      </c>
      <c r="N49" s="77">
        <v>6.3600000000000003</v>
      </c>
      <c r="O49" s="76">
        <v>13.57</v>
      </c>
      <c r="P49" s="76">
        <v>8.5</v>
      </c>
      <c r="Q49" s="76">
        <v>13.81</v>
      </c>
      <c r="R49" s="89">
        <v>158.33333333954215</v>
      </c>
      <c r="S49" s="89">
        <v>8539.3333336163778</v>
      </c>
      <c r="T49" s="87"/>
      <c r="U49" s="88">
        <v>2</v>
      </c>
    </row>
    <row r="50" spans="1:21" ht="15">
      <c r="A50" s="86" t="s">
        <v>197</v>
      </c>
      <c r="B50">
        <v>10</v>
      </c>
      <c r="C50" s="10">
        <v>43</v>
      </c>
      <c r="D50" s="10">
        <v>559.14999998174608</v>
      </c>
      <c r="E50" s="10">
        <v>2734.333333291579</v>
      </c>
      <c r="F50" s="4">
        <v>9</v>
      </c>
      <c r="G50" s="219"/>
      <c r="H50" s="219"/>
      <c r="I50" s="71" t="s">
        <v>2623</v>
      </c>
      <c r="J50" s="72" t="s">
        <v>2583</v>
      </c>
      <c r="K50" s="73" t="s">
        <v>2614</v>
      </c>
      <c r="L50" s="74">
        <v>3.0499999999999998</v>
      </c>
      <c r="M50" s="74">
        <v>0.28000000000000003</v>
      </c>
      <c r="N50" s="75">
        <v>4.0300000000000002</v>
      </c>
      <c r="O50" s="74">
        <v>3.3399999999999999</v>
      </c>
      <c r="P50" s="74">
        <v>7.0800000000000001</v>
      </c>
      <c r="Q50" s="74">
        <v>3.6200000000000001</v>
      </c>
      <c r="R50" s="89">
        <v>559.14999998174608</v>
      </c>
      <c r="S50" s="89">
        <v>2734.333333291579</v>
      </c>
      <c r="T50" s="87"/>
      <c r="U50" s="88">
        <v>10</v>
      </c>
    </row>
    <row r="51" spans="1:21" ht="15">
      <c r="A51" s="86" t="s">
        <v>103</v>
      </c>
      <c r="B51">
        <v>12</v>
      </c>
      <c r="C51" s="10">
        <v>1775</v>
      </c>
      <c r="D51" s="10">
        <v>878.900000002468</v>
      </c>
      <c r="E51" s="10">
        <v>74061.483338383259</v>
      </c>
      <c r="F51" s="4">
        <v>10</v>
      </c>
      <c r="G51" s="219"/>
      <c r="H51" s="219"/>
      <c r="I51" s="71" t="s">
        <v>2624</v>
      </c>
      <c r="J51" s="78" t="s">
        <v>2583</v>
      </c>
      <c r="K51" s="73" t="s">
        <v>2614</v>
      </c>
      <c r="L51" s="74">
        <v>5.2400000000000002</v>
      </c>
      <c r="M51" s="74">
        <v>0.050000000000000003</v>
      </c>
      <c r="N51" s="74">
        <v>8.6899999999999995</v>
      </c>
      <c r="O51" s="74">
        <v>19.449999999999999</v>
      </c>
      <c r="P51" s="74">
        <v>13.93</v>
      </c>
      <c r="Q51" s="74">
        <v>19.5</v>
      </c>
      <c r="R51" s="89">
        <v>878.900000002468</v>
      </c>
      <c r="S51" s="89">
        <v>74061.483338383259</v>
      </c>
      <c r="T51" s="87"/>
      <c r="U51" s="88">
        <v>12</v>
      </c>
    </row>
    <row r="52" spans="1:21" ht="25.5">
      <c r="A52" s="86" t="s">
        <v>88</v>
      </c>
      <c r="B52">
        <v>1</v>
      </c>
      <c r="C52" s="10">
        <v>176</v>
      </c>
      <c r="D52" s="10">
        <v>188.10000000754371</v>
      </c>
      <c r="E52" s="10">
        <v>33105.600001327693</v>
      </c>
      <c r="F52" s="4">
        <v>11</v>
      </c>
      <c r="G52" s="219"/>
      <c r="H52" s="219"/>
      <c r="I52" s="79" t="s">
        <v>2625</v>
      </c>
      <c r="J52" s="80" t="s">
        <v>2583</v>
      </c>
      <c r="K52" s="73" t="s">
        <v>2614</v>
      </c>
      <c r="L52" s="76">
        <v>1.03</v>
      </c>
      <c r="M52" s="76">
        <v>2.2200000000000002</v>
      </c>
      <c r="N52" s="77">
        <v>0.28999999999999998</v>
      </c>
      <c r="O52" s="76">
        <v>6.4400000000000004</v>
      </c>
      <c r="P52" s="76">
        <v>1.3200000000000001</v>
      </c>
      <c r="Q52" s="76">
        <v>8.6600000000000001</v>
      </c>
      <c r="R52" s="89">
        <v>188.10000000754371</v>
      </c>
      <c r="S52" s="89">
        <v>33105.600001327693</v>
      </c>
      <c r="T52" s="87"/>
      <c r="U52" s="88">
        <v>1</v>
      </c>
    </row>
    <row r="53" spans="1:21" ht="15">
      <c r="A53" s="86" t="s">
        <v>52</v>
      </c>
      <c r="B53">
        <v>25</v>
      </c>
      <c r="C53" s="10">
        <v>2094</v>
      </c>
      <c r="D53" s="10">
        <v>2434.6333334001247</v>
      </c>
      <c r="E53" s="10">
        <v>138295.38332992466</v>
      </c>
      <c r="F53" s="4">
        <v>12</v>
      </c>
      <c r="G53" s="219"/>
      <c r="H53" s="219"/>
      <c r="I53" s="71" t="s">
        <v>2626</v>
      </c>
      <c r="J53" s="72" t="s">
        <v>2582</v>
      </c>
      <c r="K53" s="73" t="s">
        <v>2614</v>
      </c>
      <c r="L53" s="74">
        <v>3.21</v>
      </c>
      <c r="M53" s="74">
        <v>0</v>
      </c>
      <c r="N53" s="75">
        <v>2.98</v>
      </c>
      <c r="O53" s="74">
        <v>3.7799999999999998</v>
      </c>
      <c r="P53" s="74">
        <v>6.1900000000000004</v>
      </c>
      <c r="Q53" s="74">
        <v>3.7799999999999998</v>
      </c>
      <c r="R53" s="89">
        <v>2434.6333334001247</v>
      </c>
      <c r="S53" s="89">
        <v>138295.38332992466</v>
      </c>
      <c r="T53" s="87"/>
      <c r="U53" s="88">
        <v>25</v>
      </c>
    </row>
    <row r="54" spans="1:21" ht="25.5">
      <c r="A54" s="86" t="s">
        <v>48</v>
      </c>
      <c r="B54">
        <v>2</v>
      </c>
      <c r="C54" s="10">
        <v>2</v>
      </c>
      <c r="D54" s="10">
        <v>223.83333334350027</v>
      </c>
      <c r="E54" s="10">
        <v>223.83333334350027</v>
      </c>
      <c r="F54" s="4">
        <v>13</v>
      </c>
      <c r="G54" s="219"/>
      <c r="H54" s="219"/>
      <c r="I54" s="71" t="s">
        <v>2627</v>
      </c>
      <c r="J54" s="72" t="s">
        <v>2582</v>
      </c>
      <c r="K54" s="73" t="s">
        <v>2614</v>
      </c>
      <c r="L54" s="74">
        <v>6.79</v>
      </c>
      <c r="M54" s="74">
        <v>0</v>
      </c>
      <c r="N54" s="75">
        <v>53.310000000000002</v>
      </c>
      <c r="O54" s="74">
        <v>1.72</v>
      </c>
      <c r="P54" s="74">
        <v>60.100000000000001</v>
      </c>
      <c r="Q54" s="74">
        <v>1.72</v>
      </c>
      <c r="R54" s="89">
        <v>223.83333334350027</v>
      </c>
      <c r="S54" s="89">
        <v>223.83333334350027</v>
      </c>
      <c r="T54" s="87"/>
      <c r="U54" s="88">
        <v>2</v>
      </c>
    </row>
    <row r="55" spans="1:21" ht="15">
      <c r="A55" s="86" t="s">
        <v>141</v>
      </c>
      <c r="B55">
        <v>18</v>
      </c>
      <c r="C55" s="10">
        <v>1350</v>
      </c>
      <c r="D55" s="10">
        <v>1907.3166666494217</v>
      </c>
      <c r="E55" s="10">
        <v>148226.43333220622</v>
      </c>
      <c r="F55" s="4">
        <v>14</v>
      </c>
      <c r="G55" s="219"/>
      <c r="H55" s="219"/>
      <c r="I55" s="71" t="s">
        <v>2628</v>
      </c>
      <c r="J55" s="72" t="s">
        <v>2582</v>
      </c>
      <c r="K55" s="73" t="s">
        <v>2614</v>
      </c>
      <c r="L55" s="74">
        <v>3.5299999999999998</v>
      </c>
      <c r="M55" s="74">
        <v>0</v>
      </c>
      <c r="N55" s="75">
        <v>0.68999999999999995</v>
      </c>
      <c r="O55" s="74">
        <v>0.23000000000000001</v>
      </c>
      <c r="P55" s="74">
        <v>4.21</v>
      </c>
      <c r="Q55" s="74">
        <v>0.23000000000000001</v>
      </c>
      <c r="R55" s="89">
        <v>1907.3166666494217</v>
      </c>
      <c r="S55" s="89">
        <v>148226.43333220622</v>
      </c>
      <c r="T55" s="87"/>
      <c r="U55" s="88">
        <v>18</v>
      </c>
    </row>
    <row r="56" spans="1:21" ht="15">
      <c r="A56" s="86" t="s">
        <v>35</v>
      </c>
      <c r="B56">
        <v>33</v>
      </c>
      <c r="C56" s="10">
        <v>2241</v>
      </c>
      <c r="D56" s="10">
        <v>2492.6666666683741</v>
      </c>
      <c r="E56" s="10">
        <v>115611.91666795872</v>
      </c>
      <c r="F56" s="4">
        <v>15</v>
      </c>
      <c r="G56" s="219"/>
      <c r="H56" s="219"/>
      <c r="I56" s="71" t="s">
        <v>2629</v>
      </c>
      <c r="J56" s="72" t="s">
        <v>2582</v>
      </c>
      <c r="K56" s="73" t="s">
        <v>2614</v>
      </c>
      <c r="L56" s="74">
        <v>2.5800000000000001</v>
      </c>
      <c r="M56" s="74">
        <v>0</v>
      </c>
      <c r="N56" s="75">
        <v>1.3</v>
      </c>
      <c r="O56" s="74">
        <v>0.62</v>
      </c>
      <c r="P56" s="74">
        <v>3.8799999999999999</v>
      </c>
      <c r="Q56" s="74">
        <v>0.62</v>
      </c>
      <c r="R56" s="89">
        <v>2492.6666666683741</v>
      </c>
      <c r="S56" s="89">
        <v>115611.91666795872</v>
      </c>
      <c r="T56" s="87"/>
      <c r="U56" s="88">
        <v>33</v>
      </c>
    </row>
    <row r="57" spans="1:21" ht="15">
      <c r="A57" s="86" t="s">
        <v>62</v>
      </c>
      <c r="B57">
        <v>41</v>
      </c>
      <c r="C57" s="10">
        <v>1968</v>
      </c>
      <c r="D57" s="10">
        <v>3615.4333333368413</v>
      </c>
      <c r="E57" s="10">
        <v>150900.73333397275</v>
      </c>
      <c r="F57" s="4">
        <v>16</v>
      </c>
      <c r="G57" s="219"/>
      <c r="H57" s="219"/>
      <c r="I57" s="71" t="s">
        <v>2630</v>
      </c>
      <c r="J57" s="72" t="s">
        <v>2582</v>
      </c>
      <c r="K57" s="73" t="s">
        <v>2614</v>
      </c>
      <c r="L57" s="74">
        <v>7.3300000000000001</v>
      </c>
      <c r="M57" s="74">
        <v>0</v>
      </c>
      <c r="N57" s="75">
        <v>100.02</v>
      </c>
      <c r="O57" s="74">
        <v>5.0599999999999996</v>
      </c>
      <c r="P57" s="74">
        <v>107.34999999999999</v>
      </c>
      <c r="Q57" s="74">
        <v>5.0599999999999996</v>
      </c>
      <c r="R57" s="89">
        <v>3615.4333333368413</v>
      </c>
      <c r="S57" s="89">
        <v>150900.73333397275</v>
      </c>
      <c r="T57" s="87"/>
      <c r="U57" s="88">
        <v>41</v>
      </c>
    </row>
    <row r="58" spans="1:21" ht="25.5">
      <c r="A58" s="86" t="s">
        <v>56</v>
      </c>
      <c r="B58">
        <v>7</v>
      </c>
      <c r="C58" s="10">
        <v>89</v>
      </c>
      <c r="D58" s="10">
        <v>811.03333335486241</v>
      </c>
      <c r="E58" s="10">
        <v>8559.9166668474209</v>
      </c>
      <c r="F58" s="4">
        <v>17</v>
      </c>
      <c r="G58" s="219"/>
      <c r="H58" s="219"/>
      <c r="I58" s="71" t="s">
        <v>2631</v>
      </c>
      <c r="J58" s="72" t="s">
        <v>2582</v>
      </c>
      <c r="K58" s="73" t="s">
        <v>2614</v>
      </c>
      <c r="L58" s="74">
        <v>11.720000000000001</v>
      </c>
      <c r="M58" s="74">
        <v>0</v>
      </c>
      <c r="N58" s="75">
        <v>67.730000000000004</v>
      </c>
      <c r="O58" s="74">
        <v>2.1899999999999999</v>
      </c>
      <c r="P58" s="74">
        <v>79.450000000000003</v>
      </c>
      <c r="Q58" s="74">
        <v>2.1899999999999999</v>
      </c>
      <c r="R58" s="89">
        <v>811.03333335486241</v>
      </c>
      <c r="S58" s="89">
        <v>8559.9166668474209</v>
      </c>
      <c r="T58" s="87"/>
      <c r="U58" s="88">
        <v>7</v>
      </c>
    </row>
    <row r="59" spans="1:21" ht="15">
      <c r="A59" s="86" t="s">
        <v>59</v>
      </c>
      <c r="B59">
        <v>27</v>
      </c>
      <c r="C59" s="10">
        <v>3266</v>
      </c>
      <c r="D59" s="10">
        <v>2542.1666666306555</v>
      </c>
      <c r="E59" s="10">
        <v>243536.91666155588</v>
      </c>
      <c r="F59" s="4">
        <v>18</v>
      </c>
      <c r="G59" s="220"/>
      <c r="H59" s="220"/>
      <c r="I59" s="71" t="s">
        <v>2632</v>
      </c>
      <c r="J59" s="72" t="s">
        <v>2582</v>
      </c>
      <c r="K59" s="73" t="s">
        <v>2614</v>
      </c>
      <c r="L59" s="74">
        <v>5.7000000000000002</v>
      </c>
      <c r="M59" s="74">
        <v>0.029999999999999999</v>
      </c>
      <c r="N59" s="75">
        <v>26.699999999999999</v>
      </c>
      <c r="O59" s="74">
        <v>8.1300000000000008</v>
      </c>
      <c r="P59" s="74">
        <v>32.399999999999999</v>
      </c>
      <c r="Q59" s="74">
        <v>8.1600000000000001</v>
      </c>
      <c r="R59" s="89">
        <v>2542.1666666306555</v>
      </c>
      <c r="S59" s="89">
        <v>243536.91666155588</v>
      </c>
      <c r="T59" s="87"/>
      <c r="U59" s="88">
        <v>27</v>
      </c>
    </row>
    <row r="60" spans="1:21" ht="15">
      <c r="A60" s="86" t="s">
        <v>135</v>
      </c>
      <c r="B60">
        <v>23</v>
      </c>
      <c r="C60" s="10">
        <v>929</v>
      </c>
      <c r="D60" s="10">
        <v>1948.2000000053085</v>
      </c>
      <c r="E60" s="10">
        <v>63376.68333436246</v>
      </c>
      <c r="F60" s="4">
        <v>19</v>
      </c>
      <c r="G60" s="219"/>
      <c r="H60" s="219"/>
      <c r="I60" s="71" t="s">
        <v>2633</v>
      </c>
      <c r="J60" s="72" t="s">
        <v>2582</v>
      </c>
      <c r="K60" s="73" t="s">
        <v>2614</v>
      </c>
      <c r="L60" s="74">
        <v>3.0800000000000001</v>
      </c>
      <c r="M60" s="74">
        <v>0.070000000000000007</v>
      </c>
      <c r="N60" s="75">
        <v>36.490000000000002</v>
      </c>
      <c r="O60" s="74">
        <v>0.45000000000000001</v>
      </c>
      <c r="P60" s="74">
        <v>39.57</v>
      </c>
      <c r="Q60" s="74">
        <v>0.52000000000000002</v>
      </c>
      <c r="R60" s="89">
        <v>1948.2000000053085</v>
      </c>
      <c r="S60" s="89">
        <v>63376.68333436246</v>
      </c>
      <c r="T60" s="87"/>
      <c r="U60" s="88">
        <v>23</v>
      </c>
    </row>
    <row r="61" spans="1:21" ht="15">
      <c r="A61" s="86" t="s">
        <v>38</v>
      </c>
      <c r="B61">
        <v>20</v>
      </c>
      <c r="C61" s="10">
        <v>487</v>
      </c>
      <c r="D61" s="10">
        <v>1784.7499999869615</v>
      </c>
      <c r="E61" s="10">
        <v>50907.999999319436</v>
      </c>
      <c r="F61" s="4">
        <v>20</v>
      </c>
      <c r="G61" s="219"/>
      <c r="H61" s="219"/>
      <c r="I61" s="71" t="s">
        <v>2634</v>
      </c>
      <c r="J61" s="72" t="s">
        <v>2582</v>
      </c>
      <c r="K61" s="73" t="s">
        <v>2614</v>
      </c>
      <c r="L61" s="74">
        <v>7.9400000000000004</v>
      </c>
      <c r="M61" s="74">
        <v>0</v>
      </c>
      <c r="N61" s="75">
        <v>10.07</v>
      </c>
      <c r="O61" s="74">
        <v>1.73</v>
      </c>
      <c r="P61" s="74">
        <v>18.010000000000002</v>
      </c>
      <c r="Q61" s="74">
        <v>1.73</v>
      </c>
      <c r="R61" s="89">
        <v>1784.7499999869615</v>
      </c>
      <c r="S61" s="89">
        <v>50907.999999319436</v>
      </c>
      <c r="T61" s="87"/>
      <c r="U61" s="88">
        <v>20</v>
      </c>
    </row>
    <row r="62" spans="1:21" ht="15">
      <c r="A62" s="86" t="s">
        <v>25</v>
      </c>
      <c r="B62">
        <v>9</v>
      </c>
      <c r="C62" s="10">
        <v>87</v>
      </c>
      <c r="D62" s="10">
        <v>556.46666668122634</v>
      </c>
      <c r="E62" s="10">
        <v>4422.2666669567116</v>
      </c>
      <c r="F62" s="4">
        <v>21</v>
      </c>
      <c r="G62" s="13"/>
      <c r="H62" s="13"/>
      <c r="I62" s="71" t="s">
        <v>2635</v>
      </c>
      <c r="J62" s="72" t="s">
        <v>2582</v>
      </c>
      <c r="K62" s="73" t="s">
        <v>2614</v>
      </c>
      <c r="L62" s="74">
        <v>4.2599999999999998</v>
      </c>
      <c r="M62" s="74">
        <v>0</v>
      </c>
      <c r="N62" s="75">
        <v>9.2300000000000004</v>
      </c>
      <c r="O62" s="74">
        <v>0.55000000000000004</v>
      </c>
      <c r="P62" s="74">
        <v>13.49</v>
      </c>
      <c r="Q62" s="74">
        <v>0.55000000000000004</v>
      </c>
      <c r="R62" s="89">
        <v>556.46666668122634</v>
      </c>
      <c r="S62" s="89">
        <v>4422.2666669567116</v>
      </c>
      <c r="T62" s="87"/>
      <c r="U62" s="88">
        <v>9</v>
      </c>
    </row>
    <row r="63" spans="1:21" ht="15">
      <c r="A63" s="86" t="s">
        <v>19</v>
      </c>
      <c r="B63">
        <v>24</v>
      </c>
      <c r="C63" s="10">
        <v>1111</v>
      </c>
      <c r="D63" s="10">
        <v>2239.3499999830965</v>
      </c>
      <c r="E63" s="10">
        <v>153468.46666430938</v>
      </c>
      <c r="F63" s="4">
        <v>22</v>
      </c>
      <c r="I63" s="71" t="s">
        <v>2636</v>
      </c>
      <c r="J63" s="72" t="s">
        <v>2582</v>
      </c>
      <c r="K63" s="73" t="s">
        <v>2614</v>
      </c>
      <c r="L63" s="74">
        <v>11.359999999999999</v>
      </c>
      <c r="M63" s="74">
        <v>0</v>
      </c>
      <c r="N63" s="75">
        <v>42.57</v>
      </c>
      <c r="O63" s="74">
        <v>1.5600000000000001</v>
      </c>
      <c r="P63" s="74">
        <v>53.93</v>
      </c>
      <c r="Q63" s="74">
        <v>1.5600000000000001</v>
      </c>
      <c r="R63" s="89">
        <v>2239.3499999830965</v>
      </c>
      <c r="S63" s="89">
        <v>153468.46666430938</v>
      </c>
      <c r="T63" s="87"/>
      <c r="U63" s="88">
        <v>24</v>
      </c>
    </row>
    <row r="64" spans="1:21" ht="26.25">
      <c r="A64" s="86" t="s">
        <v>326</v>
      </c>
      <c r="B64">
        <v>1</v>
      </c>
      <c r="C64" s="10">
        <v>1</v>
      </c>
      <c r="D64" s="10">
        <v>58.616666664602235</v>
      </c>
      <c r="E64" s="10">
        <v>58.616666664602235</v>
      </c>
      <c r="F64" s="4">
        <v>23</v>
      </c>
      <c r="I64" s="83" t="s">
        <v>2637</v>
      </c>
      <c r="J64" s="72" t="s">
        <v>2582</v>
      </c>
      <c r="K64" s="73" t="s">
        <v>2614</v>
      </c>
      <c r="L64" s="74">
        <v>2.8599999999999999</v>
      </c>
      <c r="M64" s="74">
        <v>0</v>
      </c>
      <c r="N64" s="75">
        <v>12.720000000000001</v>
      </c>
      <c r="O64" s="74">
        <v>0.51000000000000001</v>
      </c>
      <c r="P64" s="74">
        <v>15.57</v>
      </c>
      <c r="Q64" s="74">
        <v>0.51000000000000001</v>
      </c>
      <c r="R64" s="89">
        <v>58.616666664602235</v>
      </c>
      <c r="S64" s="89">
        <v>58.616666664602235</v>
      </c>
      <c r="T64" s="87"/>
      <c r="U64" s="88">
        <v>1</v>
      </c>
    </row>
    <row r="65" spans="1:21" ht="15">
      <c r="A65" s="86" t="s">
        <v>271</v>
      </c>
      <c r="B65">
        <v>3</v>
      </c>
      <c r="C65" s="10">
        <v>63</v>
      </c>
      <c r="D65" s="10">
        <v>173.54999999050051</v>
      </c>
      <c r="E65" s="10">
        <v>2819.5999996375758</v>
      </c>
      <c r="F65" s="4">
        <v>24</v>
      </c>
      <c r="I65" s="71" t="s">
        <v>2638</v>
      </c>
      <c r="J65" s="72" t="s">
        <v>2582</v>
      </c>
      <c r="K65" s="73" t="s">
        <v>2614</v>
      </c>
      <c r="L65" s="74">
        <v>13.44</v>
      </c>
      <c r="M65" s="74">
        <v>0</v>
      </c>
      <c r="N65" s="75">
        <v>39.32</v>
      </c>
      <c r="O65" s="74">
        <v>7.9000000000000004</v>
      </c>
      <c r="P65" s="74">
        <v>52.759999999999998</v>
      </c>
      <c r="Q65" s="74">
        <v>7.9000000000000004</v>
      </c>
      <c r="R65" s="89">
        <v>173.54999999050051</v>
      </c>
      <c r="S65" s="89">
        <v>2819.5999996375758</v>
      </c>
      <c r="T65" s="87"/>
      <c r="U65" s="88">
        <v>3</v>
      </c>
    </row>
    <row r="66" spans="1:21" ht="15">
      <c r="A66" s="86" t="s">
        <v>129</v>
      </c>
      <c r="B66">
        <v>7</v>
      </c>
      <c r="C66" s="10">
        <v>108</v>
      </c>
      <c r="D66" s="10">
        <v>884.31666666758247</v>
      </c>
      <c r="E66" s="10">
        <v>10657.033333440777</v>
      </c>
      <c r="F66" s="4">
        <v>25</v>
      </c>
      <c r="I66" s="71" t="s">
        <v>2639</v>
      </c>
      <c r="J66" s="72" t="s">
        <v>2582</v>
      </c>
      <c r="K66" s="73" t="s">
        <v>2614</v>
      </c>
      <c r="L66" s="74">
        <v>11.26</v>
      </c>
      <c r="M66" s="74">
        <v>0</v>
      </c>
      <c r="N66" s="74">
        <v>22.899999999999999</v>
      </c>
      <c r="O66" s="74">
        <v>3.9900000000000002</v>
      </c>
      <c r="P66" s="74">
        <v>34.170000000000002</v>
      </c>
      <c r="Q66" s="74">
        <v>3.9900000000000002</v>
      </c>
      <c r="R66" s="89">
        <v>884.31666666758247</v>
      </c>
      <c r="S66" s="89">
        <v>10657.033333440777</v>
      </c>
      <c r="T66" s="87"/>
      <c r="U66" s="88">
        <v>7</v>
      </c>
    </row>
    <row r="67" spans="1:21" ht="15">
      <c r="A67" s="86" t="s">
        <v>42</v>
      </c>
      <c r="B67">
        <v>45</v>
      </c>
      <c r="C67" s="10">
        <v>1427</v>
      </c>
      <c r="D67" s="10">
        <v>4147.266666626092</v>
      </c>
      <c r="E67" s="10">
        <v>93003.633331346791</v>
      </c>
      <c r="F67" s="4">
        <v>26</v>
      </c>
      <c r="I67" s="71" t="s">
        <v>2640</v>
      </c>
      <c r="J67" s="72" t="s">
        <v>2582</v>
      </c>
      <c r="K67" s="73" t="s">
        <v>2614</v>
      </c>
      <c r="L67" s="74">
        <v>4.5999999999999996</v>
      </c>
      <c r="M67" s="74">
        <v>0</v>
      </c>
      <c r="N67" s="75">
        <v>75.609999999999999</v>
      </c>
      <c r="O67" s="74">
        <v>2.6400000000000001</v>
      </c>
      <c r="P67" s="74">
        <v>80.209999999999994</v>
      </c>
      <c r="Q67" s="74">
        <v>2.6400000000000001</v>
      </c>
      <c r="R67" s="89">
        <v>4147.266666626092</v>
      </c>
      <c r="S67" s="89">
        <v>93003.633331346791</v>
      </c>
      <c r="T67" s="87"/>
      <c r="U67" s="88">
        <v>45</v>
      </c>
    </row>
    <row r="68" spans="1:21" ht="15">
      <c r="A68" s="25" t="s">
        <v>2566</v>
      </c>
      <c r="B68" s="84">
        <f>SUM(B42:B67)</f>
        <v>376</v>
      </c>
      <c r="C68" s="85">
        <f>SUM(C42:C67)</f>
        <v>23754</v>
      </c>
      <c r="D68" s="85">
        <f>SUM(D42:D67)</f>
        <v>34135.950000010198</v>
      </c>
      <c r="E68" s="85">
        <f>SUM(E42:E67)</f>
        <v>1904230.0666529266</v>
      </c>
      <c r="I68" s="81" t="s">
        <v>2606</v>
      </c>
      <c r="J68" s="82"/>
      <c r="K68" s="82"/>
      <c r="L68" s="90">
        <f>SUM(L42:L67)</f>
        <v>125.69</v>
      </c>
      <c r="M68" s="90">
        <f t="shared" si="0" ref="M68:U68">SUM(M42:M67)</f>
        <v>5.3500000000000005</v>
      </c>
      <c r="N68" s="90">
        <f t="shared" si="0"/>
        <v>563.75999999999999</v>
      </c>
      <c r="O68" s="90">
        <f t="shared" si="0"/>
        <v>132.41</v>
      </c>
      <c r="P68" s="90">
        <f t="shared" si="0"/>
        <v>694.26999999999998</v>
      </c>
      <c r="Q68" s="90">
        <f t="shared" si="0"/>
        <v>137.74000000000001</v>
      </c>
      <c r="R68" s="91">
        <f t="shared" si="0"/>
        <v>34135.950000010198</v>
      </c>
      <c r="S68" s="91">
        <f t="shared" si="0"/>
        <v>1904230.0666529266</v>
      </c>
      <c r="T68" s="91"/>
      <c r="U68" s="91">
        <f t="shared" si="0"/>
        <v>376</v>
      </c>
    </row>
    <row r="72" spans="1:6" ht="15.75" thickBot="1">
      <c r="A72" s="47">
        <v>3.7000000000000002</v>
      </c>
      <c r="B72" s="47">
        <v>0.55000000000000004</v>
      </c>
      <c r="C72" s="47">
        <v>6.9199999999999999</v>
      </c>
      <c r="D72" s="47">
        <v>20.620000000000001</v>
      </c>
      <c r="E72" s="47">
        <v>10.619999999999999</v>
      </c>
      <c r="F72" s="48">
        <v>21.170000000000002</v>
      </c>
    </row>
    <row r="73" spans="1:6" ht="15.75" thickBot="1">
      <c r="A73" s="49">
        <v>0.27000000000000002</v>
      </c>
      <c r="B73" s="49">
        <v>1.29</v>
      </c>
      <c r="C73" s="49">
        <v>0</v>
      </c>
      <c r="D73" s="49">
        <v>9.7699999999999996</v>
      </c>
      <c r="E73" s="49">
        <v>0.27000000000000002</v>
      </c>
      <c r="F73" s="50">
        <v>11.06</v>
      </c>
    </row>
    <row r="74" spans="1:6" ht="15.75" thickBot="1">
      <c r="A74" s="47">
        <v>2.9900000000000002</v>
      </c>
      <c r="B74" s="47">
        <v>0.35999999999999999</v>
      </c>
      <c r="C74" s="47">
        <v>0.40999999999999998</v>
      </c>
      <c r="D74" s="47">
        <v>31.800000000000001</v>
      </c>
      <c r="E74" s="47">
        <v>3.3999999999999999</v>
      </c>
      <c r="F74" s="48">
        <v>32.159999999999997</v>
      </c>
    </row>
    <row r="75" spans="1:6" ht="15.75" thickBot="1">
      <c r="A75" s="49">
        <v>1.96</v>
      </c>
      <c r="B75" s="49">
        <v>1.1399999999999999</v>
      </c>
      <c r="C75" s="49">
        <v>1.51</v>
      </c>
      <c r="D75" s="49">
        <v>17.129999999999999</v>
      </c>
      <c r="E75" s="49">
        <v>3.4700000000000002</v>
      </c>
      <c r="F75" s="50">
        <v>18.27</v>
      </c>
    </row>
    <row r="76" spans="1:6" ht="15.75" thickBot="1">
      <c r="A76" s="49">
        <v>4.8099999999999996</v>
      </c>
      <c r="B76" s="49">
        <v>0.20000000000000001</v>
      </c>
      <c r="C76" s="49">
        <v>4.21</v>
      </c>
      <c r="D76" s="49">
        <v>7.0499999999999998</v>
      </c>
      <c r="E76" s="49">
        <v>9.0299999999999994</v>
      </c>
      <c r="F76" s="50">
        <v>7.25</v>
      </c>
    </row>
    <row r="77" spans="1:6" ht="15.75" thickBot="1">
      <c r="A77" s="51">
        <v>2.0299999999999998</v>
      </c>
      <c r="B77" s="51">
        <v>0.32000000000000001</v>
      </c>
      <c r="C77" s="51">
        <v>4.7599999999999998</v>
      </c>
      <c r="D77" s="51">
        <v>0.97999999999999998</v>
      </c>
      <c r="E77" s="51">
        <v>6.79</v>
      </c>
      <c r="F77" s="52">
        <v>1.3</v>
      </c>
    </row>
    <row r="78" spans="1:6" ht="15.75" thickBot="1">
      <c r="A78" s="47">
        <v>2.8799999999999999</v>
      </c>
      <c r="B78" s="47">
        <v>0</v>
      </c>
      <c r="C78" s="47">
        <v>11.279999999999999</v>
      </c>
      <c r="D78" s="47">
        <v>4.5899999999999999</v>
      </c>
      <c r="E78" s="47">
        <v>14.16</v>
      </c>
      <c r="F78" s="48">
        <v>4.5899999999999999</v>
      </c>
    </row>
    <row r="79" spans="1:6" ht="15.75" thickBot="1">
      <c r="A79" s="47">
        <v>3.29</v>
      </c>
      <c r="B79" s="47">
        <v>0</v>
      </c>
      <c r="C79" s="47">
        <v>10.699999999999999</v>
      </c>
      <c r="D79" s="47">
        <v>1.8400000000000001</v>
      </c>
      <c r="E79" s="47">
        <v>13.99</v>
      </c>
      <c r="F79" s="48">
        <v>1.8400000000000001</v>
      </c>
    </row>
    <row r="80" spans="1:6" ht="15.75" thickBot="1">
      <c r="A80" s="47">
        <v>2.8900000000000001</v>
      </c>
      <c r="B80" s="47">
        <v>0</v>
      </c>
      <c r="C80" s="47">
        <v>4.7800000000000002</v>
      </c>
      <c r="D80" s="47">
        <v>1.28</v>
      </c>
      <c r="E80" s="47">
        <v>7.6699999999999999</v>
      </c>
      <c r="F80" s="48">
        <v>1.28</v>
      </c>
    </row>
    <row r="81" spans="1:6" ht="15.75" thickBot="1">
      <c r="A81" s="49">
        <v>2.1299999999999999</v>
      </c>
      <c r="B81" s="49">
        <v>0.23999999999999999</v>
      </c>
      <c r="C81" s="49">
        <v>2.7599999999999998</v>
      </c>
      <c r="D81" s="49">
        <v>7.3600000000000003</v>
      </c>
      <c r="E81" s="49">
        <v>4.8899999999999997</v>
      </c>
      <c r="F81" s="50">
        <v>7.5899999999999999</v>
      </c>
    </row>
    <row r="82" spans="1:6" ht="15.75" thickBot="1">
      <c r="A82" s="47">
        <v>3.3900000000000001</v>
      </c>
      <c r="B82" s="47">
        <v>0.17999999999999999</v>
      </c>
      <c r="C82" s="47">
        <v>7.8499999999999996</v>
      </c>
      <c r="D82" s="47">
        <v>6.75</v>
      </c>
      <c r="E82" s="47">
        <v>11.24</v>
      </c>
      <c r="F82" s="48">
        <v>6.9299999999999997</v>
      </c>
    </row>
    <row r="83" spans="1:6" ht="15.75" thickBot="1">
      <c r="A83" s="47">
        <v>6.1900000000000004</v>
      </c>
      <c r="B83" s="47">
        <v>0</v>
      </c>
      <c r="C83" s="47">
        <v>9</v>
      </c>
      <c r="D83" s="47">
        <v>19.399999999999999</v>
      </c>
      <c r="E83" s="47">
        <v>15.19</v>
      </c>
      <c r="F83" s="48">
        <v>19.399999999999999</v>
      </c>
    </row>
    <row r="84" spans="1:6" ht="15.75" thickBot="1">
      <c r="A84" s="49">
        <v>0</v>
      </c>
      <c r="B84" s="49">
        <v>1.6299999999999999</v>
      </c>
      <c r="C84" s="49">
        <v>0</v>
      </c>
      <c r="D84" s="49">
        <v>0.040000000000000001</v>
      </c>
      <c r="E84" s="49">
        <v>0</v>
      </c>
      <c r="F84" s="50">
        <v>1.6699999999999999</v>
      </c>
    </row>
    <row r="85" spans="1:6" ht="15.75" thickBot="1">
      <c r="A85" s="47">
        <v>4.5999999999999996</v>
      </c>
      <c r="B85" s="47">
        <v>0</v>
      </c>
      <c r="C85" s="47">
        <v>46.299999999999997</v>
      </c>
      <c r="D85" s="47">
        <v>0.54000000000000004</v>
      </c>
      <c r="E85" s="47">
        <v>50.899999999999999</v>
      </c>
      <c r="F85" s="48">
        <v>0.54000000000000004</v>
      </c>
    </row>
    <row r="86" spans="1:6" ht="15.75" thickBot="1">
      <c r="A86" s="51">
        <v>6.2699999999999996</v>
      </c>
      <c r="B86" s="51">
        <v>0</v>
      </c>
      <c r="C86" s="51">
        <v>7.5499999999999998</v>
      </c>
      <c r="D86" s="51">
        <v>0.42999999999999999</v>
      </c>
      <c r="E86" s="51">
        <v>13.82</v>
      </c>
      <c r="F86" s="52">
        <v>0.42999999999999999</v>
      </c>
    </row>
    <row r="87" spans="1:6" ht="15.75" thickBot="1">
      <c r="A87" s="47">
        <v>11.52</v>
      </c>
      <c r="B87" s="47">
        <v>0</v>
      </c>
      <c r="C87" s="47">
        <v>42.5</v>
      </c>
      <c r="D87" s="47">
        <v>1.1200000000000001</v>
      </c>
      <c r="E87" s="47">
        <v>54.020000000000003</v>
      </c>
      <c r="F87" s="48">
        <v>1.1200000000000001</v>
      </c>
    </row>
    <row r="88" spans="1:6" ht="15.75" thickBot="1">
      <c r="A88" s="47">
        <v>13.44</v>
      </c>
      <c r="B88" s="47">
        <v>0</v>
      </c>
      <c r="C88" s="47">
        <v>40.43</v>
      </c>
      <c r="D88" s="47">
        <v>6.9100000000000001</v>
      </c>
      <c r="E88" s="47">
        <v>53.869999999999997</v>
      </c>
      <c r="F88" s="48">
        <v>6.9100000000000001</v>
      </c>
    </row>
    <row r="89" spans="1:6" ht="15.75" thickBot="1">
      <c r="A89" s="47">
        <v>11.720000000000001</v>
      </c>
      <c r="B89" s="47">
        <v>0</v>
      </c>
      <c r="C89" s="47">
        <v>68.090000000000003</v>
      </c>
      <c r="D89" s="47">
        <v>1.8400000000000001</v>
      </c>
      <c r="E89" s="47">
        <v>79.810000000000002</v>
      </c>
      <c r="F89" s="48">
        <v>1.8400000000000001</v>
      </c>
    </row>
    <row r="90" spans="1:6" ht="15.75" thickBot="1">
      <c r="A90" s="47">
        <v>4.2599999999999998</v>
      </c>
      <c r="B90" s="47">
        <v>0</v>
      </c>
      <c r="C90" s="47">
        <v>11.039999999999999</v>
      </c>
      <c r="D90" s="47">
        <v>0.55000000000000004</v>
      </c>
      <c r="E90" s="47">
        <v>15.300000000000001</v>
      </c>
      <c r="F90" s="48">
        <v>0.55000000000000004</v>
      </c>
    </row>
    <row r="91" spans="1:6" ht="15.75" thickBot="1">
      <c r="A91" s="47">
        <v>10.59</v>
      </c>
      <c r="B91" s="47">
        <v>0</v>
      </c>
      <c r="C91" s="47">
        <v>50.130000000000003</v>
      </c>
      <c r="D91" s="47">
        <v>1.3999999999999999</v>
      </c>
      <c r="E91" s="47">
        <v>60.719999999999999</v>
      </c>
      <c r="F91" s="48">
        <v>1.3999999999999999</v>
      </c>
    </row>
    <row r="92" spans="1:6" ht="15.75" thickBot="1">
      <c r="A92" s="47">
        <v>2.5800000000000001</v>
      </c>
      <c r="B92" s="47">
        <v>0</v>
      </c>
      <c r="C92" s="47">
        <v>37.270000000000003</v>
      </c>
      <c r="D92" s="47">
        <v>0.46999999999999997</v>
      </c>
      <c r="E92" s="47">
        <v>39.850000000000001</v>
      </c>
      <c r="F92" s="48">
        <v>0.46999999999999997</v>
      </c>
    </row>
    <row r="93" spans="1:6" ht="15.75" thickBot="1">
      <c r="A93" s="47">
        <v>11.26</v>
      </c>
      <c r="B93" s="47">
        <v>0</v>
      </c>
      <c r="C93" s="47">
        <v>51.189999999999998</v>
      </c>
      <c r="D93" s="47">
        <v>4.3899999999999997</v>
      </c>
      <c r="E93" s="47">
        <v>62.450000000000003</v>
      </c>
      <c r="F93" s="48">
        <v>4.3899999999999997</v>
      </c>
    </row>
    <row r="94" spans="1:6" ht="15.75" thickBot="1">
      <c r="A94" s="47">
        <v>4.4400000000000004</v>
      </c>
      <c r="B94" s="47">
        <v>0.11</v>
      </c>
      <c r="C94" s="47">
        <v>11.42</v>
      </c>
      <c r="D94" s="47">
        <v>0.34000000000000002</v>
      </c>
      <c r="E94" s="47">
        <v>15.859999999999999</v>
      </c>
      <c r="F94" s="48">
        <v>0.45000000000000001</v>
      </c>
    </row>
    <row r="95" spans="1:6" ht="15.75" thickBot="1">
      <c r="A95" s="47">
        <v>5.7000000000000002</v>
      </c>
      <c r="B95" s="47">
        <v>0.029999999999999999</v>
      </c>
      <c r="C95" s="47">
        <v>26.5</v>
      </c>
      <c r="D95" s="47">
        <v>7.8300000000000001</v>
      </c>
      <c r="E95" s="47">
        <v>32.200000000000003</v>
      </c>
      <c r="F95" s="48">
        <v>7.8600000000000003</v>
      </c>
    </row>
    <row r="96" spans="1:6" ht="15.75" thickBot="1">
      <c r="A96" s="51">
        <v>3.21</v>
      </c>
      <c r="B96" s="51">
        <v>0</v>
      </c>
      <c r="C96" s="51">
        <v>2.5099999999999998</v>
      </c>
      <c r="D96" s="51">
        <v>3.3900000000000001</v>
      </c>
      <c r="E96" s="51">
        <v>5.7199999999999998</v>
      </c>
      <c r="F96" s="52">
        <v>3.3900000000000001</v>
      </c>
    </row>
    <row r="97" spans="1:6" ht="15.75" thickBot="1">
      <c r="A97" s="47">
        <v>6.4500000000000002</v>
      </c>
      <c r="B97" s="47">
        <v>0</v>
      </c>
      <c r="C97" s="47">
        <v>9.9000000000000004</v>
      </c>
      <c r="D97" s="47">
        <v>1.55</v>
      </c>
      <c r="E97" s="47">
        <v>16.350000000000001</v>
      </c>
      <c r="F97" s="48">
        <v>1.55</v>
      </c>
    </row>
    <row r="98" spans="1:6" ht="15.75" thickBot="1">
      <c r="A98" s="47">
        <v>7.1900000000000004</v>
      </c>
      <c r="B98" s="47">
        <v>0</v>
      </c>
      <c r="C98" s="47">
        <v>100.05</v>
      </c>
      <c r="D98" s="47">
        <v>4.2199999999999998</v>
      </c>
      <c r="E98" s="47">
        <v>107.23999999999999</v>
      </c>
      <c r="F98" s="48">
        <v>4.2199999999999998</v>
      </c>
    </row>
    <row r="99" spans="1:6" ht="15">
      <c r="A99" s="4">
        <f t="shared" si="1" ref="A99:F99">SUM(A72:A98)</f>
        <v>139.75999999999999</v>
      </c>
      <c r="B99" s="4">
        <f t="shared" si="1"/>
        <v>6.0499999999999998</v>
      </c>
      <c r="C99" s="4">
        <f t="shared" si="1"/>
        <v>569.05999999999995</v>
      </c>
      <c r="D99" s="4">
        <f t="shared" si="1"/>
        <v>163.59</v>
      </c>
      <c r="E99" s="4">
        <f t="shared" si="1"/>
        <v>708.83000000000015</v>
      </c>
      <c r="F99" s="4">
        <f t="shared" si="1"/>
        <v>169.63</v>
      </c>
    </row>
  </sheetData>
  <sortState ref="B42:F67">
    <sortCondition sortBy="value" ref="F42:F67"/>
  </sortState>
  <mergeCells count="31">
    <mergeCell ref="G51:H51"/>
    <mergeCell ref="G42:H42"/>
    <mergeCell ref="G43:H43"/>
    <mergeCell ref="G44:H44"/>
    <mergeCell ref="G45:H45"/>
    <mergeCell ref="G46:H46"/>
    <mergeCell ref="G47:H47"/>
    <mergeCell ref="G48:H48"/>
    <mergeCell ref="G49:H49"/>
    <mergeCell ref="G50:H50"/>
    <mergeCell ref="G58:H58"/>
    <mergeCell ref="G59:H59"/>
    <mergeCell ref="G60:H60"/>
    <mergeCell ref="G61:H61"/>
    <mergeCell ref="G52:H52"/>
    <mergeCell ref="G53:H53"/>
    <mergeCell ref="G54:H54"/>
    <mergeCell ref="G55:H55"/>
    <mergeCell ref="G56:H56"/>
    <mergeCell ref="G57:H57"/>
    <mergeCell ref="I39:U39"/>
    <mergeCell ref="I40:I41"/>
    <mergeCell ref="J40:J41"/>
    <mergeCell ref="K40:K41"/>
    <mergeCell ref="L40:M40"/>
    <mergeCell ref="N40:O40"/>
    <mergeCell ref="P40:Q40"/>
    <mergeCell ref="R40:R41"/>
    <mergeCell ref="S40:S41"/>
    <mergeCell ref="T40:T41"/>
    <mergeCell ref="U40:U41"/>
  </mergeCell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5"/>
  <dimension ref="A1"/>
  <sheetViews>
    <sheetView workbookViewId="0" topLeftCell="A1">
      <selection pane="topLeft" activeCell="E12" sqref="E12"/>
    </sheetView>
  </sheetViews>
  <sheetFormatPr defaultRowHeight="15"/>
  <sheetData/>
  <pageMargins left="0.7" right="0.7" top="0.75" bottom="0.75" header="0.3" footer="0.3"/>
  <pageSetup horizontalDpi="1200" verticalDpi="120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AF79E3-0C09-4125-9F56-EC3D17D20181}">
  <sheetPr codeName="Sheet19"/>
  <dimension ref="A1:E42"/>
  <sheetViews>
    <sheetView workbookViewId="0" topLeftCell="A1">
      <selection pane="topLeft" activeCell="B11" sqref="B11"/>
    </sheetView>
  </sheetViews>
  <sheetFormatPr defaultRowHeight="15"/>
  <cols>
    <col min="1" max="1" width="20" bestFit="1" customWidth="1"/>
    <col min="2" max="2" width="21.2857142857143" bestFit="1" customWidth="1"/>
    <col min="3" max="3" width="30.7142857142857" bestFit="1" customWidth="1"/>
    <col min="4" max="4" width="18.7142857142857" bestFit="1" customWidth="1"/>
    <col min="5" max="5" width="11.1428571428571" bestFit="1" customWidth="1"/>
  </cols>
  <sheetData>
    <row r="1" spans="1:2" ht="15">
      <c r="A1" s="1" t="s">
        <v>0</v>
      </c>
      <c r="B1" t="s">
        <v>17</v>
      </c>
    </row>
    <row r="2" spans="1:2" ht="15">
      <c r="A2" s="1" t="s">
        <v>1</v>
      </c>
      <c r="B2" t="s">
        <v>2555</v>
      </c>
    </row>
    <row r="3" spans="1:2" ht="15">
      <c r="A3" s="1" t="s">
        <v>6</v>
      </c>
      <c r="B3" t="s">
        <v>2555</v>
      </c>
    </row>
    <row r="4" spans="1:2" ht="15">
      <c r="A4" s="1" t="s">
        <v>5</v>
      </c>
      <c r="B4" t="s">
        <v>2572</v>
      </c>
    </row>
    <row r="6" spans="2:2" ht="15">
      <c r="B6" s="1" t="s">
        <v>2556</v>
      </c>
    </row>
    <row r="7" spans="1:5" ht="15">
      <c r="A7" s="1" t="s">
        <v>2557</v>
      </c>
      <c r="B7" t="s">
        <v>2558</v>
      </c>
      <c r="C7" t="s">
        <v>2559</v>
      </c>
      <c r="D7" t="s">
        <v>2560</v>
      </c>
      <c r="E7" t="s">
        <v>2561</v>
      </c>
    </row>
    <row r="8" spans="1:5" ht="15">
      <c r="A8" s="93" t="s">
        <v>42</v>
      </c>
      <c r="B8" s="94">
        <v>402</v>
      </c>
      <c r="C8" s="94">
        <v>10240</v>
      </c>
      <c r="D8" s="95">
        <v>38489.266666502226</v>
      </c>
      <c r="E8" s="95">
        <v>808519.89999349695</v>
      </c>
    </row>
    <row r="9" spans="1:5" ht="15">
      <c r="A9" s="93" t="s">
        <v>62</v>
      </c>
      <c r="B9" s="94">
        <v>357</v>
      </c>
      <c r="C9" s="94">
        <v>10000</v>
      </c>
      <c r="D9" s="95">
        <v>31879.449999852804</v>
      </c>
      <c r="E9" s="95">
        <v>1071863.1333369319</v>
      </c>
    </row>
    <row r="10" spans="1:5" ht="15">
      <c r="A10" s="93" t="s">
        <v>35</v>
      </c>
      <c r="B10" s="94">
        <v>292</v>
      </c>
      <c r="C10" s="94">
        <v>7367</v>
      </c>
      <c r="D10" s="95">
        <v>27197.566666665953</v>
      </c>
      <c r="E10" s="95">
        <v>540891.53333579656</v>
      </c>
    </row>
    <row r="11" spans="1:5" ht="15">
      <c r="A11" s="93" t="s">
        <v>52</v>
      </c>
      <c r="B11" s="94">
        <v>238</v>
      </c>
      <c r="C11" s="94">
        <v>8584</v>
      </c>
      <c r="D11" s="95">
        <v>25170.949999935692</v>
      </c>
      <c r="E11" s="95">
        <v>952890.60000009486</v>
      </c>
    </row>
    <row r="12" spans="1:5" ht="15">
      <c r="A12" s="93" t="s">
        <v>59</v>
      </c>
      <c r="B12" s="94">
        <v>236</v>
      </c>
      <c r="C12" s="94">
        <v>12301</v>
      </c>
      <c r="D12" s="95">
        <v>23713.583333410788</v>
      </c>
      <c r="E12" s="95">
        <v>1545086.266666943</v>
      </c>
    </row>
    <row r="13" spans="1:5" ht="15">
      <c r="A13" s="2" t="s">
        <v>141</v>
      </c>
      <c r="B13" s="92">
        <v>188</v>
      </c>
      <c r="C13" s="92">
        <v>9100</v>
      </c>
      <c r="D13" s="4">
        <v>17261.683333284454</v>
      </c>
      <c r="E13" s="4">
        <v>844127.21666527446</v>
      </c>
    </row>
    <row r="14" spans="1:5" ht="15">
      <c r="A14" s="2" t="s">
        <v>19</v>
      </c>
      <c r="B14" s="92">
        <v>188</v>
      </c>
      <c r="C14" s="92">
        <v>5290</v>
      </c>
      <c r="D14" s="4">
        <v>18774.833333274582</v>
      </c>
      <c r="E14" s="4">
        <v>615815.71666589007</v>
      </c>
    </row>
    <row r="15" spans="1:5" ht="15">
      <c r="A15" s="2" t="s">
        <v>135</v>
      </c>
      <c r="B15" s="92">
        <v>165</v>
      </c>
      <c r="C15" s="92">
        <v>6721</v>
      </c>
      <c r="D15" s="4">
        <v>15233.03333336371</v>
      </c>
      <c r="E15" s="4">
        <v>664675.2500006638</v>
      </c>
    </row>
    <row r="16" spans="1:5" ht="15">
      <c r="A16" s="2" t="s">
        <v>38</v>
      </c>
      <c r="B16" s="92">
        <v>156</v>
      </c>
      <c r="C16" s="92">
        <v>2742</v>
      </c>
      <c r="D16" s="4">
        <v>14720.283333384432</v>
      </c>
      <c r="E16" s="4">
        <v>251347.39999824786</v>
      </c>
    </row>
    <row r="17" spans="1:5" ht="15">
      <c r="A17" s="2" t="s">
        <v>25</v>
      </c>
      <c r="B17" s="92">
        <v>131</v>
      </c>
      <c r="C17" s="92">
        <v>3552</v>
      </c>
      <c r="D17" s="4">
        <v>10902.200000075391</v>
      </c>
      <c r="E17" s="4">
        <v>357673.13333609956</v>
      </c>
    </row>
    <row r="18" spans="1:5" ht="15">
      <c r="A18" s="2" t="s">
        <v>129</v>
      </c>
      <c r="B18" s="92">
        <v>90</v>
      </c>
      <c r="C18" s="92">
        <v>3102</v>
      </c>
      <c r="D18" s="4">
        <v>9154.3166666454636</v>
      </c>
      <c r="E18" s="4">
        <v>217764.6833340358</v>
      </c>
    </row>
    <row r="19" spans="1:5" ht="15">
      <c r="A19" s="2" t="s">
        <v>56</v>
      </c>
      <c r="B19" s="92">
        <v>67</v>
      </c>
      <c r="C19" s="92">
        <v>1216</v>
      </c>
      <c r="D19" s="4">
        <v>5394.0166667453013</v>
      </c>
      <c r="E19" s="4">
        <v>118269.43333480507</v>
      </c>
    </row>
    <row r="20" spans="1:5" ht="15">
      <c r="A20" s="2" t="s">
        <v>48</v>
      </c>
      <c r="B20" s="92">
        <v>50</v>
      </c>
      <c r="C20" s="92">
        <v>929</v>
      </c>
      <c r="D20" s="4">
        <v>4809.1166666639037</v>
      </c>
      <c r="E20" s="4">
        <v>58540.683333592024</v>
      </c>
    </row>
    <row r="21" spans="1:5" ht="15">
      <c r="A21" s="2" t="s">
        <v>271</v>
      </c>
      <c r="B21" s="92">
        <v>21</v>
      </c>
      <c r="C21" s="92">
        <v>153</v>
      </c>
      <c r="D21" s="4">
        <v>2015.4499999887776</v>
      </c>
      <c r="E21" s="4">
        <v>14174.166666429956</v>
      </c>
    </row>
    <row r="22" spans="1:5" ht="15">
      <c r="A22" s="2" t="s">
        <v>326</v>
      </c>
      <c r="B22" s="92">
        <v>15</v>
      </c>
      <c r="C22" s="92">
        <v>94</v>
      </c>
      <c r="D22" s="4">
        <v>1393.2333333080169</v>
      </c>
      <c r="E22" s="4">
        <v>8896.9833331508562</v>
      </c>
    </row>
    <row r="23" spans="1:5" ht="15">
      <c r="A23" s="2" t="s">
        <v>1788</v>
      </c>
      <c r="B23" s="92">
        <v>7</v>
      </c>
      <c r="C23" s="92">
        <v>102</v>
      </c>
      <c r="D23" s="4">
        <v>907.3499999998603</v>
      </c>
      <c r="E23" s="4">
        <v>12776.883333526785</v>
      </c>
    </row>
    <row r="24" spans="1:5" ht="15">
      <c r="A24" s="2" t="s">
        <v>2566</v>
      </c>
      <c r="B24" s="92">
        <v>2603</v>
      </c>
      <c r="C24" s="92">
        <v>81493</v>
      </c>
      <c r="D24" s="4">
        <v>247016.33333310136</v>
      </c>
      <c r="E24" s="4">
        <v>8083312.983334979</v>
      </c>
    </row>
    <row r="27" spans="1:2" ht="15">
      <c r="A27" s="1" t="s">
        <v>0</v>
      </c>
      <c r="B27" t="s">
        <v>2555</v>
      </c>
    </row>
    <row r="28" spans="1:2" ht="15">
      <c r="A28" s="1" t="s">
        <v>1</v>
      </c>
      <c r="B28" t="s">
        <v>2555</v>
      </c>
    </row>
    <row r="29" spans="1:2" ht="15">
      <c r="A29" s="1" t="s">
        <v>6</v>
      </c>
      <c r="B29" t="s">
        <v>2555</v>
      </c>
    </row>
    <row r="30" spans="1:2" ht="15">
      <c r="A30" s="1" t="s">
        <v>2</v>
      </c>
      <c r="B30" t="s">
        <v>59</v>
      </c>
    </row>
    <row r="32" spans="2:2" ht="15">
      <c r="B32" s="1" t="s">
        <v>2556</v>
      </c>
    </row>
    <row r="33" spans="1:5" ht="15">
      <c r="A33" s="1" t="s">
        <v>2557</v>
      </c>
      <c r="B33" t="s">
        <v>2558</v>
      </c>
      <c r="C33" t="s">
        <v>2559</v>
      </c>
      <c r="D33" t="s">
        <v>2560</v>
      </c>
      <c r="E33" t="s">
        <v>2561</v>
      </c>
    </row>
    <row r="34" spans="1:5" ht="15">
      <c r="A34" s="2" t="s">
        <v>27</v>
      </c>
      <c r="B34" s="92">
        <v>81</v>
      </c>
      <c r="C34" s="92">
        <v>5203</v>
      </c>
      <c r="D34" s="4">
        <v>7781.3999999756925</v>
      </c>
      <c r="E34" s="4">
        <v>545050.51666124607</v>
      </c>
    </row>
    <row r="35" spans="1:5" ht="15">
      <c r="A35" s="2" t="s">
        <v>92</v>
      </c>
      <c r="B35" s="92">
        <v>45</v>
      </c>
      <c r="C35" s="92">
        <v>121</v>
      </c>
      <c r="D35" s="4">
        <v>3538.5500000522006</v>
      </c>
      <c r="E35" s="4">
        <v>10448.616666920716</v>
      </c>
    </row>
    <row r="36" spans="1:5" ht="15">
      <c r="A36" s="2" t="s">
        <v>131</v>
      </c>
      <c r="B36" s="92">
        <v>27</v>
      </c>
      <c r="C36" s="92">
        <v>558</v>
      </c>
      <c r="D36" s="4">
        <v>2688.2666666689329</v>
      </c>
      <c r="E36" s="4">
        <v>52732.350000139559</v>
      </c>
    </row>
    <row r="37" spans="1:5" ht="15">
      <c r="A37" s="2" t="s">
        <v>33</v>
      </c>
      <c r="B37" s="92">
        <v>23</v>
      </c>
      <c r="C37" s="92">
        <v>469</v>
      </c>
      <c r="D37" s="4">
        <v>3538.3666666864883</v>
      </c>
      <c r="E37" s="4">
        <v>39893.300000155577</v>
      </c>
    </row>
    <row r="38" spans="1:5" ht="15">
      <c r="A38" s="2" t="s">
        <v>85</v>
      </c>
      <c r="B38" s="92">
        <v>22</v>
      </c>
      <c r="C38" s="92">
        <v>942</v>
      </c>
      <c r="D38" s="4">
        <v>1753.5333333676681</v>
      </c>
      <c r="E38" s="4">
        <v>112198.66666431888</v>
      </c>
    </row>
    <row r="39" spans="1:5" ht="15">
      <c r="A39" s="2" t="s">
        <v>44</v>
      </c>
      <c r="B39" s="92">
        <v>17</v>
      </c>
      <c r="C39" s="92">
        <v>3572</v>
      </c>
      <c r="D39" s="4">
        <v>2238.9000000036322</v>
      </c>
      <c r="E39" s="4">
        <v>577336.78333809134</v>
      </c>
    </row>
    <row r="40" spans="1:5" ht="15">
      <c r="A40" s="2" t="s">
        <v>472</v>
      </c>
      <c r="B40" s="92">
        <v>14</v>
      </c>
      <c r="C40" s="92">
        <v>1342</v>
      </c>
      <c r="D40" s="4">
        <v>1592.8500000026543</v>
      </c>
      <c r="E40" s="4">
        <v>198821.80000285269</v>
      </c>
    </row>
    <row r="41" spans="1:5" ht="15">
      <c r="A41" s="2" t="s">
        <v>125</v>
      </c>
      <c r="B41" s="92">
        <v>7</v>
      </c>
      <c r="C41" s="92">
        <v>94</v>
      </c>
      <c r="D41" s="4">
        <v>581.7166666535195</v>
      </c>
      <c r="E41" s="4">
        <v>8604.2333332181443</v>
      </c>
    </row>
    <row r="42" spans="1:5" ht="15">
      <c r="A42" s="2" t="s">
        <v>2566</v>
      </c>
      <c r="B42" s="92">
        <v>236</v>
      </c>
      <c r="C42" s="92">
        <v>12301</v>
      </c>
      <c r="D42" s="4">
        <v>23713.583333410788</v>
      </c>
      <c r="E42" s="4">
        <v>1545086.266666943</v>
      </c>
    </row>
  </sheetData>
  <pageMargins left="0.7" right="0.7" top="0.75" bottom="0.75" header="0.3" footer="0.3"/>
  <pageSetup horizontalDpi="1200" verticalDpi="120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08B4CF-2341-48CF-BE13-B044F7D7CEF7}">
  <sheetPr codeName="Sheet20"/>
  <dimension ref="A1:E44"/>
  <sheetViews>
    <sheetView zoomScale="115" zoomScaleNormal="115" workbookViewId="0" topLeftCell="A1">
      <selection pane="topLeft" activeCell="G17" sqref="G17"/>
    </sheetView>
  </sheetViews>
  <sheetFormatPr defaultRowHeight="15"/>
  <cols>
    <col min="1" max="1" width="20" bestFit="1" customWidth="1"/>
    <col min="2" max="2" width="20.5714285714286" bestFit="1" customWidth="1"/>
    <col min="3" max="3" width="30.7142857142857" bestFit="1" customWidth="1"/>
    <col min="4" max="4" width="18.7142857142857" bestFit="1" customWidth="1"/>
    <col min="5" max="5" width="11.2857142857143" bestFit="1" customWidth="1"/>
  </cols>
  <sheetData>
    <row r="1" spans="1:2" ht="15">
      <c r="A1" s="1" t="s">
        <v>0</v>
      </c>
      <c r="B1" t="s">
        <v>29</v>
      </c>
    </row>
    <row r="2" spans="1:2" ht="15">
      <c r="A2" s="1" t="s">
        <v>1</v>
      </c>
      <c r="B2" t="s">
        <v>2555</v>
      </c>
    </row>
    <row r="3" spans="1:2" ht="15">
      <c r="A3" s="1" t="s">
        <v>6</v>
      </c>
      <c r="B3" t="s">
        <v>2555</v>
      </c>
    </row>
    <row r="4" spans="1:2" ht="15">
      <c r="A4" s="1" t="s">
        <v>5</v>
      </c>
      <c r="B4" t="s">
        <v>2572</v>
      </c>
    </row>
    <row r="6" spans="2:2" ht="15">
      <c r="B6" s="1" t="s">
        <v>2556</v>
      </c>
    </row>
    <row r="7" spans="1:5" ht="15">
      <c r="A7" s="1" t="s">
        <v>2557</v>
      </c>
      <c r="B7" t="s">
        <v>2558</v>
      </c>
      <c r="C7" t="s">
        <v>2559</v>
      </c>
      <c r="D7" t="s">
        <v>2560</v>
      </c>
      <c r="E7" t="s">
        <v>2561</v>
      </c>
    </row>
    <row r="8" spans="1:5" ht="15">
      <c r="A8" s="93" t="s">
        <v>95</v>
      </c>
      <c r="B8" s="94">
        <v>265</v>
      </c>
      <c r="C8" s="94">
        <v>23367</v>
      </c>
      <c r="D8" s="95">
        <v>25077.750000021748</v>
      </c>
      <c r="E8" s="95">
        <v>1977313.5333027525</v>
      </c>
    </row>
    <row r="9" spans="1:5" ht="15">
      <c r="A9" s="93" t="s">
        <v>83</v>
      </c>
      <c r="B9" s="94">
        <v>252</v>
      </c>
      <c r="C9" s="94">
        <v>12733</v>
      </c>
      <c r="D9" s="95">
        <v>25632.033333434047</v>
      </c>
      <c r="E9" s="95">
        <v>1700934.6000060134</v>
      </c>
    </row>
    <row r="10" spans="1:5" ht="15">
      <c r="A10" s="93" t="s">
        <v>103</v>
      </c>
      <c r="B10" s="94">
        <v>222</v>
      </c>
      <c r="C10" s="94">
        <v>23842</v>
      </c>
      <c r="D10" s="95">
        <v>17603.23333331064</v>
      </c>
      <c r="E10" s="95">
        <v>1667212.5833325482</v>
      </c>
    </row>
    <row r="11" spans="1:5" ht="15">
      <c r="A11" s="93" t="s">
        <v>156</v>
      </c>
      <c r="B11" s="94">
        <v>123</v>
      </c>
      <c r="C11" s="94">
        <v>3732</v>
      </c>
      <c r="D11" s="95">
        <v>9108.6333334032606</v>
      </c>
      <c r="E11" s="95">
        <v>257015.50000480987</v>
      </c>
    </row>
    <row r="12" spans="1:5" ht="15">
      <c r="A12" s="93" t="s">
        <v>197</v>
      </c>
      <c r="B12" s="94">
        <v>115</v>
      </c>
      <c r="C12" s="94">
        <v>5090</v>
      </c>
      <c r="D12" s="95">
        <v>9077.8666666590289</v>
      </c>
      <c r="E12" s="95">
        <v>444605.88333286607</v>
      </c>
    </row>
    <row r="13" spans="1:5" ht="15">
      <c r="A13" s="2" t="s">
        <v>4972</v>
      </c>
      <c r="B13" s="92">
        <v>82</v>
      </c>
      <c r="C13" s="92">
        <v>2589</v>
      </c>
      <c r="D13" s="4">
        <v>7532.5666666401557</v>
      </c>
      <c r="E13" s="4">
        <v>216386.80000338732</v>
      </c>
    </row>
    <row r="14" spans="1:5" ht="15">
      <c r="A14" s="2" t="s">
        <v>174</v>
      </c>
      <c r="B14" s="92">
        <v>82</v>
      </c>
      <c r="C14" s="92">
        <v>6180</v>
      </c>
      <c r="D14" s="4">
        <v>8492.6833333560116</v>
      </c>
      <c r="E14" s="4">
        <v>638750.90001282084</v>
      </c>
    </row>
    <row r="15" spans="1:5" ht="15">
      <c r="A15" s="2" t="s">
        <v>177</v>
      </c>
      <c r="B15" s="92">
        <v>66</v>
      </c>
      <c r="C15" s="92">
        <v>2849</v>
      </c>
      <c r="D15" s="4">
        <v>7808.949999982724</v>
      </c>
      <c r="E15" s="4">
        <v>354012.30000149575</v>
      </c>
    </row>
    <row r="16" spans="1:5" ht="15">
      <c r="A16" s="2" t="s">
        <v>186</v>
      </c>
      <c r="B16" s="92">
        <v>60</v>
      </c>
      <c r="C16" s="92">
        <v>6294</v>
      </c>
      <c r="D16" s="4">
        <v>4953.0333333469771</v>
      </c>
      <c r="E16" s="4">
        <v>611760.06667270884</v>
      </c>
    </row>
    <row r="17" spans="1:5" ht="15">
      <c r="A17" s="2" t="s">
        <v>31</v>
      </c>
      <c r="B17" s="92">
        <v>58</v>
      </c>
      <c r="C17" s="92">
        <v>4919</v>
      </c>
      <c r="D17" s="4">
        <v>5144.5833333134033</v>
      </c>
      <c r="E17" s="4">
        <v>432146.3999971766</v>
      </c>
    </row>
    <row r="18" spans="1:5" ht="15">
      <c r="A18" s="2" t="s">
        <v>4936</v>
      </c>
      <c r="B18" s="92">
        <v>58</v>
      </c>
      <c r="C18" s="92">
        <v>3130</v>
      </c>
      <c r="D18" s="4">
        <v>5850.3500000193417</v>
      </c>
      <c r="E18" s="4">
        <v>460711.81666701997</v>
      </c>
    </row>
    <row r="19" spans="1:5" ht="15">
      <c r="A19" s="2" t="s">
        <v>171</v>
      </c>
      <c r="B19" s="92">
        <v>45</v>
      </c>
      <c r="C19" s="92">
        <v>850</v>
      </c>
      <c r="D19" s="4">
        <v>5634.033333340396</v>
      </c>
      <c r="E19" s="4">
        <v>158303.50000239935</v>
      </c>
    </row>
    <row r="20" spans="1:5" ht="15">
      <c r="A20" s="2" t="s">
        <v>209</v>
      </c>
      <c r="B20" s="92">
        <v>36</v>
      </c>
      <c r="C20" s="92">
        <v>602</v>
      </c>
      <c r="D20" s="4">
        <v>3802.3666666878853</v>
      </c>
      <c r="E20" s="4">
        <v>80576.850000629202</v>
      </c>
    </row>
    <row r="21" spans="1:5" ht="15">
      <c r="A21" s="2" t="s">
        <v>88</v>
      </c>
      <c r="B21" s="92">
        <v>27</v>
      </c>
      <c r="C21" s="92">
        <v>1621</v>
      </c>
      <c r="D21" s="4">
        <v>2800.7999999995809</v>
      </c>
      <c r="E21" s="4">
        <v>174741.21666474617</v>
      </c>
    </row>
    <row r="22" spans="1:5" ht="15">
      <c r="A22" s="2" t="s">
        <v>6484</v>
      </c>
      <c r="B22" s="92">
        <v>5</v>
      </c>
      <c r="C22" s="92">
        <v>1243</v>
      </c>
      <c r="D22" s="4">
        <v>296.5166666701902</v>
      </c>
      <c r="E22" s="4">
        <v>69110.800000176183</v>
      </c>
    </row>
    <row r="23" spans="1:5" ht="15">
      <c r="A23" s="2" t="s">
        <v>11858</v>
      </c>
      <c r="B23" s="92">
        <v>4</v>
      </c>
      <c r="C23" s="92">
        <v>4</v>
      </c>
      <c r="D23" s="4">
        <v>277.05000000000001</v>
      </c>
      <c r="E23" s="4">
        <v>277.05000000000001</v>
      </c>
    </row>
    <row r="24" spans="1:5" ht="15">
      <c r="A24" s="2" t="s">
        <v>1912</v>
      </c>
      <c r="B24" s="92">
        <v>2</v>
      </c>
      <c r="C24" s="92">
        <v>2</v>
      </c>
      <c r="D24" s="4">
        <v>165.40000000270084</v>
      </c>
      <c r="E24" s="4">
        <v>165.40000000270084</v>
      </c>
    </row>
    <row r="25" spans="1:5" ht="15">
      <c r="A25" s="2" t="s">
        <v>2566</v>
      </c>
      <c r="B25" s="92">
        <v>1502</v>
      </c>
      <c r="C25" s="92">
        <v>99047</v>
      </c>
      <c r="D25" s="4">
        <v>139257.85000018807</v>
      </c>
      <c r="E25" s="4">
        <v>9244025.2000015527</v>
      </c>
    </row>
    <row r="29" spans="1:2" ht="15">
      <c r="A29" s="1" t="s">
        <v>0</v>
      </c>
      <c r="B29" t="s">
        <v>2555</v>
      </c>
    </row>
    <row r="30" spans="1:2" ht="15">
      <c r="A30" s="1" t="s">
        <v>1</v>
      </c>
      <c r="B30" t="s">
        <v>2555</v>
      </c>
    </row>
    <row r="31" spans="1:2" ht="15">
      <c r="A31" s="1" t="s">
        <v>6</v>
      </c>
      <c r="B31" t="s">
        <v>2555</v>
      </c>
    </row>
    <row r="32" spans="1:2" ht="15">
      <c r="A32" s="1" t="s">
        <v>2</v>
      </c>
      <c r="B32" t="s">
        <v>156</v>
      </c>
    </row>
    <row r="34" spans="2:2" ht="15">
      <c r="B34" s="1" t="s">
        <v>2556</v>
      </c>
    </row>
    <row r="35" spans="1:5" ht="15">
      <c r="A35" s="1" t="s">
        <v>2557</v>
      </c>
      <c r="B35" t="s">
        <v>2558</v>
      </c>
      <c r="C35" t="s">
        <v>2559</v>
      </c>
      <c r="D35" t="s">
        <v>2560</v>
      </c>
      <c r="E35" t="s">
        <v>2561</v>
      </c>
    </row>
    <row r="36" spans="1:5" ht="15">
      <c r="A36" s="2" t="s">
        <v>92</v>
      </c>
      <c r="B36" s="92">
        <v>33</v>
      </c>
      <c r="C36" s="92">
        <v>353</v>
      </c>
      <c r="D36" s="4">
        <v>1740.1499999943189</v>
      </c>
      <c r="E36" s="4">
        <v>22261.916666432593</v>
      </c>
    </row>
    <row r="37" spans="1:5" ht="15">
      <c r="A37" s="2" t="s">
        <v>27</v>
      </c>
      <c r="B37" s="92">
        <v>27</v>
      </c>
      <c r="C37" s="92">
        <v>1287</v>
      </c>
      <c r="D37" s="4">
        <v>1722.6500000295073</v>
      </c>
      <c r="E37" s="4">
        <v>116945.80000240191</v>
      </c>
    </row>
    <row r="38" spans="1:5" ht="15">
      <c r="A38" s="2" t="s">
        <v>33</v>
      </c>
      <c r="B38" s="92">
        <v>25</v>
      </c>
      <c r="C38" s="92">
        <v>629</v>
      </c>
      <c r="D38" s="4">
        <v>2044.533333339511</v>
      </c>
      <c r="E38" s="4">
        <v>45472.700000375582</v>
      </c>
    </row>
    <row r="39" spans="1:5" ht="15">
      <c r="A39" s="2" t="s">
        <v>85</v>
      </c>
      <c r="B39" s="92">
        <v>17</v>
      </c>
      <c r="C39" s="92">
        <v>654</v>
      </c>
      <c r="D39" s="4">
        <v>1330.9833333415136</v>
      </c>
      <c r="E39" s="4">
        <v>49739.566667851584</v>
      </c>
    </row>
    <row r="40" spans="1:5" ht="15">
      <c r="A40" s="2" t="s">
        <v>131</v>
      </c>
      <c r="B40" s="92">
        <v>9</v>
      </c>
      <c r="C40" s="92">
        <v>35</v>
      </c>
      <c r="D40" s="4">
        <v>925.85000000285606</v>
      </c>
      <c r="E40" s="4">
        <v>3081.9833333442452</v>
      </c>
    </row>
    <row r="41" spans="1:5" ht="15">
      <c r="A41" s="2" t="s">
        <v>125</v>
      </c>
      <c r="B41" s="92">
        <v>4</v>
      </c>
      <c r="C41" s="92">
        <v>707</v>
      </c>
      <c r="D41" s="4">
        <v>350.33333334083051</v>
      </c>
      <c r="E41" s="4">
        <v>11104.56666762076</v>
      </c>
    </row>
    <row r="42" spans="1:5" ht="15">
      <c r="A42" s="2" t="s">
        <v>472</v>
      </c>
      <c r="B42" s="92">
        <v>4</v>
      </c>
      <c r="C42" s="92">
        <v>23</v>
      </c>
      <c r="D42" s="4">
        <v>524.71666668329078</v>
      </c>
      <c r="E42" s="4">
        <v>1035.1833333499576</v>
      </c>
    </row>
    <row r="43" spans="1:5" ht="15">
      <c r="A43" s="2" t="s">
        <v>44</v>
      </c>
      <c r="B43" s="92">
        <v>4</v>
      </c>
      <c r="C43" s="92">
        <v>44</v>
      </c>
      <c r="D43" s="4">
        <v>469.41666667143193</v>
      </c>
      <c r="E43" s="4">
        <v>7373.783333433249</v>
      </c>
    </row>
    <row r="44" spans="1:5" ht="15">
      <c r="A44" s="2" t="s">
        <v>2566</v>
      </c>
      <c r="B44" s="92">
        <v>123</v>
      </c>
      <c r="C44" s="92">
        <v>3732</v>
      </c>
      <c r="D44" s="4">
        <v>9108.6333334032606</v>
      </c>
      <c r="E44" s="4">
        <v>257015.50000480987</v>
      </c>
    </row>
  </sheetData>
  <pageMargins left="0.7" right="0.7" top="0.75" bottom="0.75" header="0.3" footer="0.3"/>
  <pageSetup horizontalDpi="1200" verticalDpi="120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585A11-99AC-4AC5-93EA-3005BD587A23}">
  <sheetPr codeName="Sheet21"/>
  <dimension ref="A2:J45"/>
  <sheetViews>
    <sheetView workbookViewId="0" topLeftCell="A1">
      <selection pane="topLeft" activeCell="I21" sqref="I21"/>
    </sheetView>
  </sheetViews>
  <sheetFormatPr defaultRowHeight="15"/>
  <cols>
    <col min="1" max="1" width="31.2857142857143" bestFit="1" customWidth="1"/>
    <col min="2" max="2" width="17.8571428571429" bestFit="1" customWidth="1"/>
    <col min="3" max="3" width="30.7142857142857" customWidth="1"/>
    <col min="4" max="4" width="18.7142857142857" customWidth="1"/>
    <col min="5" max="5" width="11.1428571428571" customWidth="1"/>
    <col min="7" max="7" width="10.5714285714286" bestFit="1" customWidth="1"/>
  </cols>
  <sheetData>
    <row r="2" spans="1:2" ht="15">
      <c r="A2" s="1" t="s">
        <v>0</v>
      </c>
      <c r="B2" t="s">
        <v>2555</v>
      </c>
    </row>
    <row r="3" spans="1:2" ht="15">
      <c r="A3" s="1" t="s">
        <v>1</v>
      </c>
      <c r="B3" t="s">
        <v>2555</v>
      </c>
    </row>
    <row r="4" spans="1:2" ht="15">
      <c r="A4" s="1" t="s">
        <v>6</v>
      </c>
      <c r="B4" t="s">
        <v>2555</v>
      </c>
    </row>
    <row r="5" spans="1:2" ht="15">
      <c r="A5" s="1" t="s">
        <v>5</v>
      </c>
      <c r="B5" t="s">
        <v>2572</v>
      </c>
    </row>
    <row r="7" spans="2:2" ht="15">
      <c r="B7" s="1" t="s">
        <v>2556</v>
      </c>
    </row>
    <row r="8" spans="1:5" ht="15">
      <c r="A8" s="1" t="s">
        <v>2557</v>
      </c>
      <c r="B8" t="s">
        <v>2558</v>
      </c>
      <c r="C8" t="s">
        <v>2559</v>
      </c>
      <c r="D8" t="s">
        <v>2560</v>
      </c>
      <c r="E8" t="s">
        <v>2561</v>
      </c>
    </row>
    <row r="9" spans="1:9" ht="15">
      <c r="A9" s="2" t="s">
        <v>42</v>
      </c>
      <c r="B9" s="92">
        <v>402</v>
      </c>
      <c r="C9" s="92">
        <v>10240</v>
      </c>
      <c r="D9" s="4">
        <v>38489.266666502226</v>
      </c>
      <c r="E9" s="4">
        <v>808519.89999349695</v>
      </c>
      <c r="F9" s="3"/>
      <c r="G9" s="3"/>
      <c r="H9" s="3"/>
      <c r="I9" s="3"/>
    </row>
    <row r="10" spans="1:9" ht="15">
      <c r="A10" s="2" t="s">
        <v>62</v>
      </c>
      <c r="B10" s="92">
        <v>357</v>
      </c>
      <c r="C10" s="92">
        <v>10000</v>
      </c>
      <c r="D10" s="4">
        <v>31879.449999852804</v>
      </c>
      <c r="E10" s="4">
        <v>1071863.1333369319</v>
      </c>
      <c r="F10" s="3"/>
      <c r="G10" s="3"/>
      <c r="H10" s="3"/>
      <c r="I10" s="3"/>
    </row>
    <row r="11" spans="1:9" ht="15">
      <c r="A11" s="2" t="s">
        <v>35</v>
      </c>
      <c r="B11" s="92">
        <v>292</v>
      </c>
      <c r="C11" s="92">
        <v>7367</v>
      </c>
      <c r="D11" s="4">
        <v>27197.566666665953</v>
      </c>
      <c r="E11" s="4">
        <v>540891.53333579656</v>
      </c>
      <c r="F11" s="3"/>
      <c r="G11" s="3"/>
      <c r="H11" s="3"/>
      <c r="I11" s="3"/>
    </row>
    <row r="12" spans="1:9" ht="15">
      <c r="A12" s="2" t="s">
        <v>95</v>
      </c>
      <c r="B12" s="92">
        <v>265</v>
      </c>
      <c r="C12" s="92">
        <v>23367</v>
      </c>
      <c r="D12" s="4">
        <v>25077.750000021755</v>
      </c>
      <c r="E12" s="4">
        <v>1977313.5333027521</v>
      </c>
      <c r="F12" s="3"/>
      <c r="G12" s="3"/>
      <c r="H12" s="3"/>
      <c r="I12" s="3"/>
    </row>
    <row r="13" spans="1:9" ht="15">
      <c r="A13" s="2" t="s">
        <v>83</v>
      </c>
      <c r="B13" s="92">
        <v>252</v>
      </c>
      <c r="C13" s="92">
        <v>12733</v>
      </c>
      <c r="D13" s="4">
        <v>25632.033333434039</v>
      </c>
      <c r="E13" s="4">
        <v>1700934.6000060139</v>
      </c>
      <c r="F13" s="3"/>
      <c r="G13" s="3"/>
      <c r="H13" s="3"/>
      <c r="I13" s="3"/>
    </row>
    <row r="14" spans="1:9" ht="15">
      <c r="A14" s="2" t="s">
        <v>52</v>
      </c>
      <c r="B14" s="92">
        <v>238</v>
      </c>
      <c r="C14" s="92">
        <v>8584</v>
      </c>
      <c r="D14" s="4">
        <v>25170.949999935692</v>
      </c>
      <c r="E14" s="4">
        <v>952890.60000009486</v>
      </c>
      <c r="F14" s="3"/>
      <c r="G14" s="3"/>
      <c r="H14" s="3"/>
      <c r="I14" s="3"/>
    </row>
    <row r="15" spans="1:9" ht="15">
      <c r="A15" s="2" t="s">
        <v>59</v>
      </c>
      <c r="B15" s="92">
        <v>236</v>
      </c>
      <c r="C15" s="92">
        <v>12301</v>
      </c>
      <c r="D15" s="4">
        <v>23713.583333410788</v>
      </c>
      <c r="E15" s="4">
        <v>1545086.266666943</v>
      </c>
      <c r="F15" s="3"/>
      <c r="G15" s="3"/>
      <c r="H15" s="3"/>
      <c r="I15" s="3"/>
    </row>
    <row r="16" spans="1:9" ht="15">
      <c r="A16" s="2" t="s">
        <v>103</v>
      </c>
      <c r="B16" s="92">
        <v>222</v>
      </c>
      <c r="C16" s="92">
        <v>23842</v>
      </c>
      <c r="D16" s="4">
        <v>17603.233333310633</v>
      </c>
      <c r="E16" s="4">
        <v>1667212.5833325486</v>
      </c>
      <c r="F16" s="3"/>
      <c r="G16" s="3"/>
      <c r="H16" s="3"/>
      <c r="I16" s="3"/>
    </row>
    <row r="17" spans="1:9" ht="15">
      <c r="A17" s="2" t="s">
        <v>141</v>
      </c>
      <c r="B17" s="92">
        <v>188</v>
      </c>
      <c r="C17" s="92">
        <v>9100</v>
      </c>
      <c r="D17" s="4">
        <v>17261.683333284454</v>
      </c>
      <c r="E17" s="4">
        <v>844127.21666527446</v>
      </c>
      <c r="F17" s="3"/>
      <c r="G17" s="3"/>
      <c r="H17" s="3"/>
      <c r="I17" s="3"/>
    </row>
    <row r="18" spans="1:9" ht="15">
      <c r="A18" s="2" t="s">
        <v>19</v>
      </c>
      <c r="B18" s="92">
        <v>188</v>
      </c>
      <c r="C18" s="92">
        <v>5290</v>
      </c>
      <c r="D18" s="4">
        <v>18774.833333274582</v>
      </c>
      <c r="E18" s="4">
        <v>615815.71666589007</v>
      </c>
      <c r="F18" s="3"/>
      <c r="G18" s="3"/>
      <c r="H18" s="3"/>
      <c r="I18" s="3"/>
    </row>
    <row r="19" spans="1:9" ht="15">
      <c r="A19" s="2" t="s">
        <v>135</v>
      </c>
      <c r="B19" s="92">
        <v>165</v>
      </c>
      <c r="C19" s="92">
        <v>6721</v>
      </c>
      <c r="D19" s="4">
        <v>15233.03333336371</v>
      </c>
      <c r="E19" s="4">
        <v>664675.2500006638</v>
      </c>
      <c r="F19" s="3"/>
      <c r="G19" s="3"/>
      <c r="H19" s="3"/>
      <c r="I19" s="3"/>
    </row>
    <row r="20" spans="1:9" ht="15">
      <c r="A20" s="2" t="s">
        <v>38</v>
      </c>
      <c r="B20" s="92">
        <v>156</v>
      </c>
      <c r="C20" s="92">
        <v>2742</v>
      </c>
      <c r="D20" s="4">
        <v>14720.283333384432</v>
      </c>
      <c r="E20" s="4">
        <v>251347.39999824786</v>
      </c>
      <c r="F20" s="3"/>
      <c r="G20" s="3"/>
      <c r="H20" s="3"/>
      <c r="I20" s="3"/>
    </row>
    <row r="21" spans="1:7" ht="15">
      <c r="A21" s="2" t="s">
        <v>25</v>
      </c>
      <c r="B21" s="92">
        <v>131</v>
      </c>
      <c r="C21" s="92">
        <v>3552</v>
      </c>
      <c r="D21" s="4">
        <v>10902.200000075391</v>
      </c>
      <c r="E21" s="4">
        <v>357673.13333609956</v>
      </c>
      <c r="F21" s="3"/>
      <c r="G21" s="3"/>
    </row>
    <row r="22" spans="1:9" ht="15">
      <c r="A22" s="2" t="s">
        <v>156</v>
      </c>
      <c r="B22" s="92">
        <v>123</v>
      </c>
      <c r="C22" s="92">
        <v>3732</v>
      </c>
      <c r="D22" s="4">
        <v>9108.6333334032606</v>
      </c>
      <c r="E22" s="4">
        <v>257015.5000048099</v>
      </c>
      <c r="F22" s="3"/>
      <c r="G22" s="3"/>
      <c r="H22" s="3"/>
      <c r="I22" s="3"/>
    </row>
    <row r="23" spans="1:5" ht="15">
      <c r="A23" s="2" t="s">
        <v>197</v>
      </c>
      <c r="B23" s="92">
        <v>115</v>
      </c>
      <c r="C23" s="92">
        <v>5090</v>
      </c>
      <c r="D23" s="4">
        <v>9077.8666666590307</v>
      </c>
      <c r="E23" s="4">
        <v>444605.88333286607</v>
      </c>
    </row>
    <row r="24" spans="1:5" ht="15">
      <c r="A24" s="2" t="s">
        <v>129</v>
      </c>
      <c r="B24" s="92">
        <v>90</v>
      </c>
      <c r="C24" s="92">
        <v>3102</v>
      </c>
      <c r="D24" s="4">
        <v>9154.3166666454636</v>
      </c>
      <c r="E24" s="4">
        <v>217764.6833340358</v>
      </c>
    </row>
    <row r="25" spans="1:5" ht="15">
      <c r="A25" s="2" t="s">
        <v>4972</v>
      </c>
      <c r="B25" s="92">
        <v>82</v>
      </c>
      <c r="C25" s="92">
        <v>2589</v>
      </c>
      <c r="D25" s="4">
        <v>7532.5666666401567</v>
      </c>
      <c r="E25" s="4">
        <v>216386.80000338732</v>
      </c>
    </row>
    <row r="26" spans="1:7" ht="15">
      <c r="A26" s="2" t="s">
        <v>174</v>
      </c>
      <c r="B26" s="92">
        <v>82</v>
      </c>
      <c r="C26" s="92">
        <v>6180</v>
      </c>
      <c r="D26" s="4">
        <v>8492.683333356008</v>
      </c>
      <c r="E26" s="4">
        <v>638750.90001282084</v>
      </c>
      <c r="G26" s="10">
        <v>17138</v>
      </c>
    </row>
    <row r="27" spans="1:5" ht="15">
      <c r="A27" s="2" t="s">
        <v>56</v>
      </c>
      <c r="B27" s="92">
        <v>67</v>
      </c>
      <c r="C27" s="92">
        <v>1216</v>
      </c>
      <c r="D27" s="4">
        <v>5394.0166667453013</v>
      </c>
      <c r="E27" s="4">
        <v>118269.43333480507</v>
      </c>
    </row>
    <row r="28" spans="1:5" ht="15">
      <c r="A28" s="2" t="s">
        <v>177</v>
      </c>
      <c r="B28" s="92">
        <v>66</v>
      </c>
      <c r="C28" s="92">
        <v>2849</v>
      </c>
      <c r="D28" s="4">
        <v>7808.949999982724</v>
      </c>
      <c r="E28" s="4">
        <v>354012.30000149575</v>
      </c>
    </row>
    <row r="29" spans="1:5" ht="15">
      <c r="A29" s="2" t="s">
        <v>186</v>
      </c>
      <c r="B29" s="92">
        <v>60</v>
      </c>
      <c r="C29" s="92">
        <v>6294</v>
      </c>
      <c r="D29" s="4">
        <v>4953.0333333469762</v>
      </c>
      <c r="E29" s="4">
        <v>611760.06667270884</v>
      </c>
    </row>
    <row r="30" spans="1:9" ht="15">
      <c r="A30" s="2" t="s">
        <v>4936</v>
      </c>
      <c r="B30" s="92">
        <v>58</v>
      </c>
      <c r="C30" s="92">
        <v>3130</v>
      </c>
      <c r="D30" s="4">
        <v>5850.3500000193399</v>
      </c>
      <c r="E30" s="4">
        <v>460711.81666701997</v>
      </c>
      <c r="F30" t="s">
        <v>2562</v>
      </c>
      <c r="G30" t="s">
        <v>2563</v>
      </c>
      <c r="H30" t="s">
        <v>2564</v>
      </c>
      <c r="I30" t="s">
        <v>2565</v>
      </c>
    </row>
    <row r="31" spans="1:10" ht="15">
      <c r="A31" s="2" t="s">
        <v>31</v>
      </c>
      <c r="B31" s="92">
        <v>58</v>
      </c>
      <c r="C31" s="92">
        <v>4919</v>
      </c>
      <c r="D31" s="4">
        <v>5144.5833333134042</v>
      </c>
      <c r="E31" s="4">
        <v>432146.39999717649</v>
      </c>
      <c r="F31" s="9">
        <f>D31/B31</f>
        <v>88.69971264333455</v>
      </c>
      <c r="G31" s="9">
        <f t="shared" si="0" ref="F31:G44">E31/C31</f>
        <v>87.852490342991757</v>
      </c>
      <c r="H31" s="9"/>
      <c r="I31" s="9"/>
      <c r="J31">
        <v>1</v>
      </c>
    </row>
    <row r="32" spans="1:10" ht="15">
      <c r="A32" s="2" t="s">
        <v>48</v>
      </c>
      <c r="B32" s="92">
        <v>50</v>
      </c>
      <c r="C32" s="92">
        <v>929</v>
      </c>
      <c r="D32" s="4">
        <v>4809.1166666639037</v>
      </c>
      <c r="E32" s="4">
        <v>58540.683333592024</v>
      </c>
      <c r="F32" s="9">
        <f t="shared" si="0"/>
        <v>96.182333333278081</v>
      </c>
      <c r="G32" s="9">
        <f t="shared" si="0"/>
        <v>63.014729099668486</v>
      </c>
      <c r="H32" s="9"/>
      <c r="I32" s="9"/>
      <c r="J32">
        <v>2</v>
      </c>
    </row>
    <row r="33" spans="1:10" ht="15">
      <c r="A33" s="2" t="s">
        <v>171</v>
      </c>
      <c r="B33" s="92">
        <v>45</v>
      </c>
      <c r="C33" s="92">
        <v>850</v>
      </c>
      <c r="D33" s="4">
        <v>5634.033333340396</v>
      </c>
      <c r="E33" s="4">
        <v>158303.50000239935</v>
      </c>
      <c r="F33" s="9">
        <f t="shared" si="0"/>
        <v>125.20074074089769</v>
      </c>
      <c r="G33" s="9">
        <f t="shared" si="0"/>
        <v>186.23941176752865</v>
      </c>
      <c r="H33" s="9"/>
      <c r="I33" s="9"/>
      <c r="J33">
        <v>3</v>
      </c>
    </row>
    <row r="34" spans="1:10" ht="15">
      <c r="A34" s="2" t="s">
        <v>209</v>
      </c>
      <c r="B34" s="92">
        <v>36</v>
      </c>
      <c r="C34" s="92">
        <v>602</v>
      </c>
      <c r="D34" s="4">
        <v>3802.3666666878853</v>
      </c>
      <c r="E34" s="4">
        <v>80576.850000629202</v>
      </c>
      <c r="F34" s="9">
        <f t="shared" si="0"/>
        <v>105.6212962968857</v>
      </c>
      <c r="G34" s="9">
        <f t="shared" si="0"/>
        <v>133.84858804091229</v>
      </c>
      <c r="H34" s="9"/>
      <c r="I34" s="9"/>
      <c r="J34">
        <v>4</v>
      </c>
    </row>
    <row r="35" spans="1:10" ht="15">
      <c r="A35" s="2" t="s">
        <v>88</v>
      </c>
      <c r="B35" s="92">
        <v>27</v>
      </c>
      <c r="C35" s="92">
        <v>1621</v>
      </c>
      <c r="D35" s="4">
        <v>2800.7999999995809</v>
      </c>
      <c r="E35" s="4">
        <v>174741.21666474617</v>
      </c>
      <c r="F35" s="9">
        <f t="shared" si="0"/>
        <v>103.73333333331782</v>
      </c>
      <c r="G35" s="9">
        <f t="shared" si="0"/>
        <v>107.7984063323542</v>
      </c>
      <c r="H35" s="9"/>
      <c r="I35" s="9"/>
      <c r="J35">
        <v>5</v>
      </c>
    </row>
    <row r="36" spans="1:10" ht="15">
      <c r="A36" s="2" t="s">
        <v>271</v>
      </c>
      <c r="B36" s="92">
        <v>21</v>
      </c>
      <c r="C36" s="92">
        <v>153</v>
      </c>
      <c r="D36" s="4">
        <v>2015.4499999887776</v>
      </c>
      <c r="E36" s="4">
        <v>14174.166666429956</v>
      </c>
      <c r="F36" s="9">
        <f>D36/B36</f>
        <v>95.973809523275122</v>
      </c>
      <c r="G36" s="9">
        <f t="shared" si="0"/>
        <v>92.641612198888595</v>
      </c>
      <c r="H36" s="9"/>
      <c r="I36" s="9"/>
      <c r="J36">
        <v>6</v>
      </c>
    </row>
    <row r="37" spans="1:10" ht="15">
      <c r="A37" s="2" t="s">
        <v>326</v>
      </c>
      <c r="B37" s="92">
        <v>15</v>
      </c>
      <c r="C37" s="92">
        <v>94</v>
      </c>
      <c r="D37" s="4">
        <v>1393.2333333080169</v>
      </c>
      <c r="E37" s="4">
        <v>8896.9833331508562</v>
      </c>
      <c r="F37" s="9">
        <f t="shared" si="0"/>
        <v>92.882222220534459</v>
      </c>
      <c r="G37" s="9">
        <f t="shared" si="0"/>
        <v>94.648758863306981</v>
      </c>
      <c r="H37" s="9"/>
      <c r="I37" s="9"/>
      <c r="J37">
        <v>7</v>
      </c>
    </row>
    <row r="38" spans="1:10" ht="15">
      <c r="A38" s="2" t="s">
        <v>1788</v>
      </c>
      <c r="B38" s="92">
        <v>7</v>
      </c>
      <c r="C38" s="92">
        <v>102</v>
      </c>
      <c r="D38" s="4">
        <v>907.3499999998603</v>
      </c>
      <c r="E38" s="4">
        <v>12776.883333526785</v>
      </c>
      <c r="F38" s="9">
        <f t="shared" si="0"/>
        <v>129.62142857140861</v>
      </c>
      <c r="G38" s="9">
        <f t="shared" si="0"/>
        <v>125.26356209339986</v>
      </c>
      <c r="H38" s="9"/>
      <c r="I38" s="9"/>
      <c r="J38">
        <v>8</v>
      </c>
    </row>
    <row r="39" spans="1:10" ht="15">
      <c r="A39" s="2" t="s">
        <v>6484</v>
      </c>
      <c r="B39" s="92">
        <v>5</v>
      </c>
      <c r="C39" s="92">
        <v>1243</v>
      </c>
      <c r="D39" s="4">
        <v>296.5166666701902</v>
      </c>
      <c r="E39" s="4">
        <v>69110.800000176183</v>
      </c>
      <c r="F39" s="9">
        <f t="shared" si="0"/>
        <v>59.303333334038044</v>
      </c>
      <c r="G39" s="9">
        <f t="shared" si="0"/>
        <v>55.60000000014174</v>
      </c>
      <c r="J39">
        <v>9</v>
      </c>
    </row>
    <row r="40" spans="1:10" ht="15">
      <c r="A40" s="2" t="s">
        <v>11858</v>
      </c>
      <c r="B40" s="92">
        <v>4</v>
      </c>
      <c r="C40" s="92">
        <v>4</v>
      </c>
      <c r="D40" s="4">
        <v>277.05000000000001</v>
      </c>
      <c r="E40" s="4">
        <v>277.05000000000001</v>
      </c>
      <c r="F40" s="9">
        <f t="shared" si="0"/>
        <v>69.262500000000003</v>
      </c>
      <c r="G40" s="9">
        <f t="shared" si="0"/>
        <v>69.262500000000003</v>
      </c>
      <c r="J40">
        <v>10</v>
      </c>
    </row>
    <row r="41" spans="1:10" ht="15">
      <c r="A41" s="2" t="s">
        <v>1912</v>
      </c>
      <c r="B41" s="92">
        <v>2</v>
      </c>
      <c r="C41" s="92">
        <v>2</v>
      </c>
      <c r="D41" s="4">
        <v>165.40000000270084</v>
      </c>
      <c r="E41" s="4">
        <v>165.40000000270084</v>
      </c>
      <c r="F41" s="9">
        <f t="shared" si="0"/>
        <v>82.700000001350418</v>
      </c>
      <c r="G41" s="9">
        <f t="shared" si="0"/>
        <v>82.700000001350418</v>
      </c>
      <c r="J41">
        <v>11</v>
      </c>
    </row>
    <row r="42" spans="1:10" ht="15">
      <c r="A42" s="2" t="s">
        <v>2566</v>
      </c>
      <c r="B42" s="92">
        <v>4105</v>
      </c>
      <c r="C42" s="92">
        <v>180540</v>
      </c>
      <c r="D42" s="4">
        <v>386274.18333328946</v>
      </c>
      <c r="E42" s="4">
        <v>17327338.18333653</v>
      </c>
      <c r="F42" s="9">
        <f t="shared" si="0"/>
        <v>94.098461226136294</v>
      </c>
      <c r="G42" s="9">
        <f t="shared" si="0"/>
        <v>95.975064713285306</v>
      </c>
      <c r="J42">
        <v>12</v>
      </c>
    </row>
    <row r="43" spans="1:10" ht="15">
      <c r="A43" s="2" t="s">
        <v>83</v>
      </c>
      <c r="B43" s="10">
        <v>62</v>
      </c>
      <c r="C43" s="10">
        <v>944</v>
      </c>
      <c r="D43" s="10">
        <v>5883.2666667108424</v>
      </c>
      <c r="E43" s="10">
        <v>132649.93333538063</v>
      </c>
      <c r="F43" s="9">
        <f t="shared" si="0"/>
        <v>94.891397850174883</v>
      </c>
      <c r="G43" s="9">
        <f t="shared" si="0"/>
        <v>140.51899717730998</v>
      </c>
      <c r="H43" s="9"/>
      <c r="I43" s="9"/>
      <c r="J43">
        <v>13</v>
      </c>
    </row>
    <row r="44" spans="1:9" ht="15">
      <c r="A44" s="25" t="s">
        <v>2566</v>
      </c>
      <c r="B44" s="11">
        <v>395</v>
      </c>
      <c r="C44" s="11">
        <v>24800</v>
      </c>
      <c r="D44" s="11">
        <v>37947.800000131829</v>
      </c>
      <c r="E44" s="11">
        <v>2066424.6666542336</v>
      </c>
      <c r="F44" s="22">
        <f t="shared" si="0"/>
        <v>96.070379747169184</v>
      </c>
      <c r="G44" s="22">
        <f t="shared" si="0"/>
        <v>83.323575268315864</v>
      </c>
      <c r="H44" s="22">
        <f>E44/G26</f>
        <v>120.57560197538999</v>
      </c>
      <c r="I44" s="22">
        <f>C44/G26</f>
        <v>1.447076671723655</v>
      </c>
    </row>
    <row r="45" spans="6:7" ht="15">
      <c r="F45" s="23"/>
      <c r="G45" s="23"/>
    </row>
  </sheetData>
  <pageMargins left="0.7" right="0.7" top="0.75" bottom="0.75" header="0.3" footer="0.3"/>
  <pageSetup horizontalDpi="1200" verticalDpi="120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660CEC-B466-4A47-A457-F42F0B1A4F4E}">
  <sheetPr codeName="Sheet22"/>
  <dimension ref="A2:C34"/>
  <sheetViews>
    <sheetView workbookViewId="0" topLeftCell="A10">
      <selection pane="topLeft" activeCell="D8" sqref="D8"/>
    </sheetView>
  </sheetViews>
  <sheetFormatPr defaultRowHeight="15"/>
  <cols>
    <col min="1" max="1" width="20" bestFit="1" customWidth="1"/>
    <col min="2" max="2" width="22" bestFit="1" customWidth="1"/>
    <col min="3" max="3" width="30.7142857142857" bestFit="1" customWidth="1"/>
    <col min="4" max="4" width="11.1428571428571" bestFit="1" customWidth="1"/>
  </cols>
  <sheetData>
    <row r="2" spans="1:2" ht="15">
      <c r="A2" s="1" t="s">
        <v>0</v>
      </c>
      <c r="B2" t="s">
        <v>17</v>
      </c>
    </row>
    <row r="3" spans="1:2" ht="15">
      <c r="A3" s="1" t="s">
        <v>1</v>
      </c>
      <c r="B3" t="s">
        <v>2555</v>
      </c>
    </row>
    <row r="4" spans="1:2" ht="15">
      <c r="A4" s="1" t="s">
        <v>6</v>
      </c>
      <c r="B4" t="s">
        <v>2555</v>
      </c>
    </row>
    <row r="5" spans="1:2" ht="15">
      <c r="A5" s="1" t="s">
        <v>2</v>
      </c>
      <c r="B5" t="s">
        <v>42</v>
      </c>
    </row>
    <row r="7" spans="1:2" ht="15">
      <c r="A7" s="1" t="s">
        <v>2557</v>
      </c>
      <c r="B7" t="s">
        <v>2558</v>
      </c>
    </row>
    <row r="8" spans="1:2" ht="15">
      <c r="A8" s="2" t="s">
        <v>92</v>
      </c>
      <c r="B8" s="92">
        <v>66</v>
      </c>
    </row>
    <row r="9" spans="1:2" ht="15">
      <c r="A9" s="2" t="s">
        <v>131</v>
      </c>
      <c r="B9" s="92">
        <v>43</v>
      </c>
    </row>
    <row r="10" spans="1:2" ht="15">
      <c r="A10" s="2" t="s">
        <v>44</v>
      </c>
      <c r="B10" s="92">
        <v>39</v>
      </c>
    </row>
    <row r="11" spans="1:2" ht="15">
      <c r="A11" s="2" t="s">
        <v>472</v>
      </c>
      <c r="B11" s="92">
        <v>23</v>
      </c>
    </row>
    <row r="12" spans="1:2" ht="15">
      <c r="A12" s="2" t="s">
        <v>33</v>
      </c>
      <c r="B12" s="92">
        <v>22</v>
      </c>
    </row>
    <row r="13" spans="1:2" ht="15">
      <c r="A13" s="2" t="s">
        <v>85</v>
      </c>
      <c r="B13" s="92">
        <v>18</v>
      </c>
    </row>
    <row r="14" spans="1:2" ht="15">
      <c r="A14" s="2" t="s">
        <v>125</v>
      </c>
      <c r="B14" s="92">
        <v>9</v>
      </c>
    </row>
    <row r="15" spans="1:2" ht="15">
      <c r="A15" s="2" t="s">
        <v>2566</v>
      </c>
      <c r="B15" s="92">
        <v>220</v>
      </c>
    </row>
    <row r="34" spans="3:3" ht="15">
      <c r="C34" t="s">
        <v>12186</v>
      </c>
    </row>
  </sheetData>
  <pageMargins left="0.7" right="0.7" top="0.75" bottom="0.75" header="0.3" footer="0.3"/>
  <pageSetup horizontalDpi="1200" verticalDpi="1200" orientation="portrait" r:id="rId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2:J58"/>
  <sheetViews>
    <sheetView workbookViewId="0" topLeftCell="A1">
      <selection pane="topLeft" activeCell="C26" sqref="C26"/>
    </sheetView>
  </sheetViews>
  <sheetFormatPr defaultRowHeight="15"/>
  <cols>
    <col min="1" max="1" width="20" customWidth="1"/>
    <col min="2" max="2" width="19.1428571428571" customWidth="1"/>
    <col min="3" max="3" width="30.7142857142857" customWidth="1"/>
    <col min="4" max="4" width="18.7142857142857" customWidth="1"/>
    <col min="5" max="5" width="11.1428571428571" customWidth="1"/>
    <col min="7" max="7" width="10.5714285714286" bestFit="1" customWidth="1"/>
  </cols>
  <sheetData>
    <row r="2" spans="1:2" ht="15">
      <c r="A2" s="1" t="s">
        <v>0</v>
      </c>
      <c r="B2" t="s">
        <v>29</v>
      </c>
    </row>
    <row r="3" spans="1:2" ht="15">
      <c r="A3" s="1" t="s">
        <v>1</v>
      </c>
      <c r="B3" t="s">
        <v>2555</v>
      </c>
    </row>
    <row r="4" spans="1:2" ht="15">
      <c r="A4" s="1" t="s">
        <v>6</v>
      </c>
      <c r="B4" t="s">
        <v>2555</v>
      </c>
    </row>
    <row r="5" spans="1:2" ht="15">
      <c r="A5" s="1" t="s">
        <v>2</v>
      </c>
      <c r="B5" t="s">
        <v>2555</v>
      </c>
    </row>
    <row r="7" spans="2:2" ht="15">
      <c r="B7" s="1" t="s">
        <v>2556</v>
      </c>
    </row>
    <row r="8" spans="1:9" ht="15">
      <c r="A8" s="1" t="s">
        <v>2557</v>
      </c>
      <c r="B8" t="s">
        <v>2558</v>
      </c>
      <c r="C8" t="s">
        <v>2559</v>
      </c>
      <c r="D8" t="s">
        <v>2560</v>
      </c>
      <c r="E8" t="s">
        <v>2561</v>
      </c>
      <c r="F8" t="s">
        <v>2562</v>
      </c>
      <c r="G8" t="s">
        <v>2563</v>
      </c>
      <c r="H8" t="s">
        <v>2564</v>
      </c>
      <c r="I8" t="s">
        <v>2565</v>
      </c>
    </row>
    <row r="9" spans="1:9" ht="15">
      <c r="A9" s="2" t="s">
        <v>1970</v>
      </c>
      <c r="B9" s="92">
        <v>446</v>
      </c>
      <c r="C9" s="92">
        <v>62474</v>
      </c>
      <c r="D9" s="4">
        <v>462765.83333333366</v>
      </c>
      <c r="E9" s="4">
        <v>75328517.833333403</v>
      </c>
      <c r="F9" s="3"/>
      <c r="G9" s="3"/>
      <c r="H9" s="3"/>
      <c r="I9" s="3"/>
    </row>
    <row r="10" spans="1:9" ht="15">
      <c r="A10" s="2" t="s">
        <v>33</v>
      </c>
      <c r="B10" s="92">
        <v>441</v>
      </c>
      <c r="C10" s="92">
        <v>35384</v>
      </c>
      <c r="D10" s="4">
        <v>47099.533333389372</v>
      </c>
      <c r="E10" s="4">
        <v>3407176.7333345693</v>
      </c>
      <c r="F10" s="3"/>
      <c r="G10" s="3"/>
      <c r="H10" s="3"/>
      <c r="I10" s="3"/>
    </row>
    <row r="11" spans="1:9" ht="15">
      <c r="A11" s="2" t="s">
        <v>27</v>
      </c>
      <c r="B11" s="92">
        <v>294</v>
      </c>
      <c r="C11" s="92">
        <v>22496</v>
      </c>
      <c r="D11" s="4">
        <v>25778.88333336894</v>
      </c>
      <c r="E11" s="4">
        <v>1831305.2666610826</v>
      </c>
      <c r="F11" s="3"/>
      <c r="G11" s="3"/>
      <c r="H11" s="3"/>
      <c r="I11" s="3"/>
    </row>
    <row r="12" spans="1:9" ht="15">
      <c r="A12" s="2" t="s">
        <v>85</v>
      </c>
      <c r="B12" s="92">
        <v>238</v>
      </c>
      <c r="C12" s="92">
        <v>9670</v>
      </c>
      <c r="D12" s="4">
        <v>24629.566666702209</v>
      </c>
      <c r="E12" s="4">
        <v>749407.56666930532</v>
      </c>
      <c r="F12" s="3"/>
      <c r="G12" s="3"/>
      <c r="H12" s="3"/>
      <c r="I12" s="3"/>
    </row>
    <row r="13" spans="1:9" ht="15">
      <c r="A13" s="2" t="s">
        <v>92</v>
      </c>
      <c r="B13" s="92">
        <v>237</v>
      </c>
      <c r="C13" s="92">
        <v>5511</v>
      </c>
      <c r="D13" s="4">
        <v>13168.43333339735</v>
      </c>
      <c r="E13" s="4">
        <v>607609.38333234994</v>
      </c>
      <c r="F13" s="3"/>
      <c r="G13" s="3"/>
      <c r="H13" s="3"/>
      <c r="I13" s="3"/>
    </row>
    <row r="14" spans="1:9" ht="15">
      <c r="A14" s="2" t="s">
        <v>131</v>
      </c>
      <c r="B14" s="92">
        <v>133</v>
      </c>
      <c r="C14" s="92">
        <v>14616</v>
      </c>
      <c r="D14" s="4">
        <v>13291.316666700284</v>
      </c>
      <c r="E14" s="4">
        <v>1607106.0166674769</v>
      </c>
      <c r="F14" s="3"/>
      <c r="G14" s="3"/>
      <c r="H14" s="3"/>
      <c r="I14" s="3"/>
    </row>
    <row r="15" spans="1:9" ht="15">
      <c r="A15" s="2" t="s">
        <v>125</v>
      </c>
      <c r="B15" s="92">
        <v>92</v>
      </c>
      <c r="C15" s="92">
        <v>10340</v>
      </c>
      <c r="D15" s="4">
        <v>8117.8499999718597</v>
      </c>
      <c r="E15" s="4">
        <v>896832.43333739217</v>
      </c>
      <c r="F15" s="3"/>
      <c r="G15" s="3"/>
      <c r="H15" s="3"/>
      <c r="I15" s="3"/>
    </row>
    <row r="16" spans="1:9" ht="15">
      <c r="A16" s="2" t="s">
        <v>21</v>
      </c>
      <c r="B16" s="92">
        <v>50</v>
      </c>
      <c r="C16" s="92">
        <v>20280</v>
      </c>
      <c r="D16" s="4">
        <v>2393.833333340287</v>
      </c>
      <c r="E16" s="4">
        <v>496759.45002527774</v>
      </c>
      <c r="F16" s="3"/>
      <c r="G16" s="3"/>
      <c r="H16" s="3"/>
      <c r="I16" s="3"/>
    </row>
    <row r="17" spans="1:9" ht="15">
      <c r="A17" s="2" t="s">
        <v>472</v>
      </c>
      <c r="B17" s="92">
        <v>35</v>
      </c>
      <c r="C17" s="92">
        <v>481</v>
      </c>
      <c r="D17" s="4">
        <v>3919.4833333483739</v>
      </c>
      <c r="E17" s="4">
        <v>74746.133333950303</v>
      </c>
      <c r="F17" s="3"/>
      <c r="G17" s="3"/>
      <c r="H17" s="3"/>
      <c r="I17" s="3"/>
    </row>
    <row r="18" spans="1:9" ht="15">
      <c r="A18" s="2" t="s">
        <v>44</v>
      </c>
      <c r="B18" s="92">
        <v>32</v>
      </c>
      <c r="C18" s="92">
        <v>549</v>
      </c>
      <c r="D18" s="4">
        <v>3252.7833333096773</v>
      </c>
      <c r="E18" s="4">
        <v>69841.666665421915</v>
      </c>
      <c r="F18" s="3"/>
      <c r="G18" s="3"/>
      <c r="H18" s="3"/>
      <c r="I18" s="3"/>
    </row>
    <row r="19" spans="1:9" ht="15">
      <c r="A19" s="2" t="s">
        <v>165</v>
      </c>
      <c r="B19" s="92">
        <v>26</v>
      </c>
      <c r="C19" s="92">
        <v>102570</v>
      </c>
      <c r="D19" s="4">
        <v>2359.5666666755451</v>
      </c>
      <c r="E19" s="4">
        <v>9594339.7500336524</v>
      </c>
      <c r="F19" s="3"/>
      <c r="G19" s="3"/>
      <c r="H19" s="3"/>
      <c r="I19" s="3"/>
    </row>
    <row r="20" spans="1:9" ht="15">
      <c r="A20" s="2" t="s">
        <v>4461</v>
      </c>
      <c r="B20" s="92">
        <v>19</v>
      </c>
      <c r="C20" s="92">
        <v>798</v>
      </c>
      <c r="D20" s="4">
        <v>2057.0333333406597</v>
      </c>
      <c r="E20" s="4">
        <v>83075.150001067668</v>
      </c>
      <c r="F20" s="3"/>
      <c r="G20" s="3"/>
      <c r="H20" s="3"/>
      <c r="I20" s="3"/>
    </row>
    <row r="21" spans="1:9" ht="15">
      <c r="A21" s="2" t="s">
        <v>1</v>
      </c>
      <c r="B21" s="92">
        <v>10</v>
      </c>
      <c r="C21" s="92">
        <v>26357</v>
      </c>
      <c r="D21" s="4">
        <v>1263.7333333230422</v>
      </c>
      <c r="E21" s="4">
        <v>1860778.3999792696</v>
      </c>
      <c r="F21" s="3"/>
      <c r="G21" s="3"/>
      <c r="H21" s="3"/>
      <c r="I21" s="3"/>
    </row>
    <row r="22" spans="1:9" ht="15">
      <c r="A22" s="2" t="s">
        <v>2644</v>
      </c>
      <c r="B22" s="92">
        <v>9</v>
      </c>
      <c r="C22" s="92">
        <v>95</v>
      </c>
      <c r="D22" s="4">
        <v>993.63333333333333</v>
      </c>
      <c r="E22" s="4">
        <v>10141.450000000001</v>
      </c>
      <c r="F22" s="3"/>
      <c r="G22" s="3"/>
      <c r="H22" s="3"/>
      <c r="I22" s="3"/>
    </row>
    <row r="23" spans="1:7" ht="15">
      <c r="A23" s="2" t="s">
        <v>2566</v>
      </c>
      <c r="B23" s="92">
        <v>2062</v>
      </c>
      <c r="C23" s="92">
        <v>311621</v>
      </c>
      <c r="D23" s="4">
        <v>611091.48333353444</v>
      </c>
      <c r="E23" s="4">
        <v>96617637.233374208</v>
      </c>
      <c r="F23" s="3"/>
      <c r="G23" s="3"/>
    </row>
    <row r="26" spans="5:7" ht="15">
      <c r="E26" t="s">
        <v>2567</v>
      </c>
      <c r="G26" s="10">
        <v>17138</v>
      </c>
    </row>
    <row r="46" spans="1:9" ht="15">
      <c r="A46" s="19" t="s">
        <v>2557</v>
      </c>
      <c r="B46" s="19" t="s">
        <v>2558</v>
      </c>
      <c r="C46" s="19" t="s">
        <v>2559</v>
      </c>
      <c r="D46" s="19" t="s">
        <v>2560</v>
      </c>
      <c r="E46" s="19" t="s">
        <v>2561</v>
      </c>
      <c r="F46" t="s">
        <v>2562</v>
      </c>
      <c r="G46" t="s">
        <v>2563</v>
      </c>
      <c r="H46" t="s">
        <v>2564</v>
      </c>
      <c r="I46" t="s">
        <v>2565</v>
      </c>
    </row>
    <row r="47" spans="1:10" ht="15">
      <c r="A47" s="2" t="s">
        <v>85</v>
      </c>
      <c r="B47">
        <v>100</v>
      </c>
      <c r="C47" s="10">
        <v>2115</v>
      </c>
      <c r="D47" s="10">
        <v>10627.950000045821</v>
      </c>
      <c r="E47" s="10">
        <v>227789.58333608578</v>
      </c>
      <c r="F47" s="9">
        <f>D47/B47</f>
        <v>106.27950000045821</v>
      </c>
      <c r="G47" s="9">
        <f>E47/C47</f>
        <v>107.7019306553597</v>
      </c>
      <c r="H47" s="9"/>
      <c r="I47" s="9"/>
      <c r="J47">
        <v>1</v>
      </c>
    </row>
    <row r="48" spans="1:10" ht="15">
      <c r="A48" s="2" t="s">
        <v>27</v>
      </c>
      <c r="B48">
        <v>91</v>
      </c>
      <c r="C48" s="10">
        <v>8531</v>
      </c>
      <c r="D48" s="10">
        <v>8316.3500000210479</v>
      </c>
      <c r="E48" s="10">
        <v>720160.63333107973</v>
      </c>
      <c r="F48" s="9">
        <f t="shared" si="0" ref="F48:F57">D48/B48</f>
        <v>91.388461538692837</v>
      </c>
      <c r="G48" s="9">
        <f t="shared" si="1" ref="G48:G57">E48/C48</f>
        <v>84.416906966484561</v>
      </c>
      <c r="H48" s="9"/>
      <c r="I48" s="9"/>
      <c r="J48">
        <v>2</v>
      </c>
    </row>
    <row r="49" spans="1:10" ht="15">
      <c r="A49" s="2" t="s">
        <v>33</v>
      </c>
      <c r="B49">
        <v>86</v>
      </c>
      <c r="C49" s="10">
        <v>7532</v>
      </c>
      <c r="D49" s="10">
        <v>9009.8333333479241</v>
      </c>
      <c r="E49" s="10">
        <v>456439.64998862939</v>
      </c>
      <c r="F49" s="9">
        <f t="shared" si="0"/>
        <v>104.76550387613865</v>
      </c>
      <c r="G49" s="9">
        <f t="shared" si="1"/>
        <v>60.600059743577987</v>
      </c>
      <c r="H49" s="9"/>
      <c r="I49" s="9"/>
      <c r="J49">
        <v>3</v>
      </c>
    </row>
    <row r="50" spans="1:10" ht="15">
      <c r="A50" s="2" t="s">
        <v>92</v>
      </c>
      <c r="B50">
        <v>65</v>
      </c>
      <c r="C50" s="10">
        <v>394</v>
      </c>
      <c r="D50" s="10">
        <v>3760.133333383128</v>
      </c>
      <c r="E50" s="10">
        <v>26596.716666145949</v>
      </c>
      <c r="F50" s="9">
        <f t="shared" si="0"/>
        <v>57.848205128971202</v>
      </c>
      <c r="G50" s="9">
        <f t="shared" si="1"/>
        <v>67.504357020675002</v>
      </c>
      <c r="H50" s="9"/>
      <c r="I50" s="9"/>
      <c r="J50">
        <v>4</v>
      </c>
    </row>
    <row r="51" spans="1:10" ht="15">
      <c r="A51" s="2" t="s">
        <v>131</v>
      </c>
      <c r="B51">
        <v>21</v>
      </c>
      <c r="C51" s="10">
        <v>3344</v>
      </c>
      <c r="D51" s="10">
        <v>2486.5166666556615</v>
      </c>
      <c r="E51" s="10">
        <v>436301.19999279734</v>
      </c>
      <c r="F51" s="9">
        <f t="shared" si="0"/>
        <v>118.4055555550315</v>
      </c>
      <c r="G51" s="9">
        <f t="shared" si="1"/>
        <v>130.47284688779826</v>
      </c>
      <c r="H51" s="9"/>
      <c r="I51" s="9"/>
      <c r="J51">
        <v>5</v>
      </c>
    </row>
    <row r="52" spans="1:10" ht="15">
      <c r="A52" s="2" t="s">
        <v>125</v>
      </c>
      <c r="B52">
        <v>13</v>
      </c>
      <c r="C52" s="10">
        <v>2616</v>
      </c>
      <c r="D52" s="10">
        <v>1013.0500000237953</v>
      </c>
      <c r="E52" s="10">
        <v>142438.15000690869</v>
      </c>
      <c r="F52" s="9">
        <f t="shared" si="0"/>
        <v>77.926923078753489</v>
      </c>
      <c r="G52" s="9">
        <f t="shared" si="1"/>
        <v>54.448834100500264</v>
      </c>
      <c r="H52" s="9"/>
      <c r="I52" s="9"/>
      <c r="J52">
        <v>6</v>
      </c>
    </row>
    <row r="53" spans="1:10" ht="15">
      <c r="A53" s="2" t="s">
        <v>44</v>
      </c>
      <c r="B53">
        <v>12</v>
      </c>
      <c r="C53" s="10">
        <v>235</v>
      </c>
      <c r="D53" s="10">
        <v>1968.3499999903142</v>
      </c>
      <c r="E53" s="10">
        <v>48759.28333258722</v>
      </c>
      <c r="F53" s="9">
        <f t="shared" si="0"/>
        <v>164.02916666585952</v>
      </c>
      <c r="G53" s="9">
        <f t="shared" si="1"/>
        <v>207.48631205356264</v>
      </c>
      <c r="H53" s="9"/>
      <c r="I53" s="9"/>
      <c r="J53">
        <v>7</v>
      </c>
    </row>
    <row r="54" spans="1:10" ht="15">
      <c r="A54" s="2" t="s">
        <v>472</v>
      </c>
      <c r="B54">
        <v>7</v>
      </c>
      <c r="C54" s="10">
        <v>33</v>
      </c>
      <c r="D54" s="10">
        <v>765.61666666413657</v>
      </c>
      <c r="E54" s="10">
        <v>7939.4499999994878</v>
      </c>
      <c r="F54" s="9">
        <f t="shared" si="0"/>
        <v>109.37380952344809</v>
      </c>
      <c r="G54" s="9">
        <f t="shared" si="1"/>
        <v>240.58939393937843</v>
      </c>
      <c r="H54" s="9"/>
      <c r="I54" s="9"/>
      <c r="J54">
        <v>8</v>
      </c>
    </row>
    <row r="55" spans="1:10" ht="15">
      <c r="A55" s="2" t="s">
        <v>165</v>
      </c>
      <c r="B55">
        <v>6</v>
      </c>
      <c r="C55" s="16">
        <v>29842</v>
      </c>
      <c r="D55" s="16">
        <v>678.7166666763369</v>
      </c>
      <c r="E55" s="16">
        <v>5330182.5833870918</v>
      </c>
      <c r="F55" s="40">
        <f t="shared" si="0"/>
        <v>113.11944444605615</v>
      </c>
      <c r="G55" s="40">
        <f t="shared" si="1"/>
        <v>178.6134502844009</v>
      </c>
      <c r="H55" s="9"/>
      <c r="I55" s="9"/>
      <c r="J55">
        <v>9</v>
      </c>
    </row>
    <row r="56" spans="1:10" ht="15">
      <c r="A56" s="41" t="s">
        <v>21</v>
      </c>
      <c r="B56" s="54">
        <v>4</v>
      </c>
      <c r="C56" s="41">
        <v>6344</v>
      </c>
      <c r="D56" s="41">
        <v>78.000000002793968</v>
      </c>
      <c r="E56" s="41">
        <v>232974.03336069547</v>
      </c>
      <c r="F56" s="40">
        <f t="shared" si="0"/>
        <v>19.500000000698492</v>
      </c>
      <c r="G56" s="40">
        <f t="shared" si="1"/>
        <v>36.7235235436153</v>
      </c>
      <c r="H56" s="9"/>
      <c r="I56" s="9"/>
      <c r="J56">
        <v>10</v>
      </c>
    </row>
    <row r="57" spans="1:9" ht="15">
      <c r="A57" s="42" t="s">
        <v>2566</v>
      </c>
      <c r="B57" s="43">
        <v>405</v>
      </c>
      <c r="C57" s="43">
        <v>60986</v>
      </c>
      <c r="D57" s="43">
        <v>38704.51666681096</v>
      </c>
      <c r="E57" s="43">
        <v>7629581.283402021</v>
      </c>
      <c r="F57" s="40">
        <f t="shared" si="0"/>
        <v>95.566707819286322</v>
      </c>
      <c r="G57" s="40">
        <f t="shared" si="1"/>
        <v>125.1038153576562</v>
      </c>
      <c r="H57" s="40">
        <f>E57/G26</f>
        <v>445.1850439609068</v>
      </c>
      <c r="I57" s="40">
        <f>C57/G26</f>
        <v>3.5585249153926948</v>
      </c>
    </row>
    <row r="58" spans="2:9" ht="15">
      <c r="B58" s="9">
        <f>SUM(B47:B56)</f>
        <v>405</v>
      </c>
      <c r="C58" s="9">
        <f>SUM(C47:C56)</f>
        <v>60986</v>
      </c>
      <c r="D58" s="9">
        <f>SUM(D47:D56)</f>
        <v>38704.51666681096</v>
      </c>
      <c r="E58" s="9">
        <f>SUM(E47:E56)</f>
        <v>7629581.283402021</v>
      </c>
      <c r="G58" s="9"/>
      <c r="H58" s="9"/>
      <c r="I58" s="9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2:M40"/>
  <sheetViews>
    <sheetView workbookViewId="0" topLeftCell="A4">
      <selection pane="topLeft" activeCell="B31" sqref="B31"/>
    </sheetView>
  </sheetViews>
  <sheetFormatPr defaultRowHeight="15"/>
  <cols>
    <col min="1" max="1" width="20" bestFit="1" customWidth="1"/>
    <col min="2" max="2" width="20.1428571428571" bestFit="1" customWidth="1"/>
    <col min="3" max="3" width="30.7142857142857" customWidth="1"/>
    <col min="4" max="4" width="18.7142857142857" customWidth="1"/>
    <col min="5" max="5" width="11.1428571428571" customWidth="1"/>
    <col min="7" max="7" width="10.5714285714286" bestFit="1" customWidth="1"/>
    <col min="8" max="8" width="11.2857142857143" customWidth="1"/>
  </cols>
  <sheetData>
    <row r="2" spans="1:2" ht="15">
      <c r="A2" s="1" t="s">
        <v>0</v>
      </c>
      <c r="B2" t="s">
        <v>2555</v>
      </c>
    </row>
    <row r="3" spans="1:2" ht="15">
      <c r="A3" s="1" t="s">
        <v>1</v>
      </c>
      <c r="B3" t="s">
        <v>2555</v>
      </c>
    </row>
    <row r="4" spans="1:2" ht="15">
      <c r="A4" s="1" t="s">
        <v>6</v>
      </c>
      <c r="B4" t="s">
        <v>2555</v>
      </c>
    </row>
    <row r="5" spans="1:2" ht="15">
      <c r="A5" s="1" t="s">
        <v>2</v>
      </c>
      <c r="B5" t="s">
        <v>197</v>
      </c>
    </row>
    <row r="7" spans="2:2" ht="15">
      <c r="B7" s="1" t="s">
        <v>2556</v>
      </c>
    </row>
    <row r="8" spans="1:9" ht="15">
      <c r="A8" s="1" t="s">
        <v>2557</v>
      </c>
      <c r="B8" t="s">
        <v>2558</v>
      </c>
      <c r="C8" t="s">
        <v>2559</v>
      </c>
      <c r="D8" t="s">
        <v>2560</v>
      </c>
      <c r="E8" t="s">
        <v>2561</v>
      </c>
      <c r="F8" t="s">
        <v>2562</v>
      </c>
      <c r="G8" t="s">
        <v>2563</v>
      </c>
      <c r="H8" t="s">
        <v>2564</v>
      </c>
      <c r="I8" t="s">
        <v>2565</v>
      </c>
    </row>
    <row r="9" spans="1:9" ht="15">
      <c r="A9" s="2" t="s">
        <v>27</v>
      </c>
      <c r="B9" s="92">
        <v>27</v>
      </c>
      <c r="C9" s="92">
        <v>347</v>
      </c>
      <c r="D9" s="4">
        <v>1941.3999999722932</v>
      </c>
      <c r="E9" s="4">
        <v>34229.199999525597</v>
      </c>
      <c r="F9" s="3"/>
      <c r="G9" s="3"/>
      <c r="H9" s="3"/>
      <c r="I9" s="3"/>
    </row>
    <row r="10" spans="1:13" ht="15">
      <c r="A10" s="2" t="s">
        <v>33</v>
      </c>
      <c r="B10" s="92">
        <v>25</v>
      </c>
      <c r="C10" s="92">
        <v>655</v>
      </c>
      <c r="D10" s="4">
        <v>2977.750000016888</v>
      </c>
      <c r="E10" s="4">
        <v>68986.633333555917</v>
      </c>
      <c r="F10" s="3"/>
      <c r="G10" s="3"/>
      <c r="H10" s="3"/>
      <c r="I10" s="3"/>
      <c r="L10" s="3"/>
      <c r="M10" s="3"/>
    </row>
    <row r="11" spans="1:13" ht="15">
      <c r="A11" s="2" t="s">
        <v>92</v>
      </c>
      <c r="B11" s="92">
        <v>23</v>
      </c>
      <c r="C11" s="92">
        <v>291</v>
      </c>
      <c r="D11" s="4">
        <v>1368.0333333385022</v>
      </c>
      <c r="E11" s="4">
        <v>15000.783333414436</v>
      </c>
      <c r="F11" s="3"/>
      <c r="G11" s="3"/>
      <c r="H11" s="3"/>
      <c r="I11" s="3"/>
      <c r="L11" s="3"/>
      <c r="M11" s="3"/>
    </row>
    <row r="12" spans="1:13" ht="15">
      <c r="A12" s="2" t="s">
        <v>131</v>
      </c>
      <c r="B12" s="92">
        <v>15</v>
      </c>
      <c r="C12" s="92">
        <v>2033</v>
      </c>
      <c r="D12" s="4">
        <v>911.25000000072953</v>
      </c>
      <c r="E12" s="4">
        <v>176070.73333201458</v>
      </c>
      <c r="F12" s="3"/>
      <c r="G12" s="3"/>
      <c r="H12" s="3"/>
      <c r="I12" s="3"/>
      <c r="L12" s="3"/>
      <c r="M12" s="3"/>
    </row>
    <row r="13" spans="1:13" ht="15">
      <c r="A13" s="2" t="s">
        <v>85</v>
      </c>
      <c r="B13" s="92">
        <v>12</v>
      </c>
      <c r="C13" s="92">
        <v>1657</v>
      </c>
      <c r="D13" s="4">
        <v>1258.0499999890258</v>
      </c>
      <c r="E13" s="4">
        <v>145076.56666768342</v>
      </c>
      <c r="F13" s="3"/>
      <c r="G13" s="3"/>
      <c r="H13" s="3"/>
      <c r="I13" s="3"/>
      <c r="L13" s="3"/>
      <c r="M13" s="3"/>
    </row>
    <row r="14" spans="1:13" ht="15">
      <c r="A14" s="2" t="s">
        <v>125</v>
      </c>
      <c r="B14" s="92">
        <v>7</v>
      </c>
      <c r="C14" s="92">
        <v>65</v>
      </c>
      <c r="D14" s="4">
        <v>247.55000000159879</v>
      </c>
      <c r="E14" s="4">
        <v>3079.2833333321382</v>
      </c>
      <c r="F14" s="3"/>
      <c r="G14" s="3"/>
      <c r="H14" s="3"/>
      <c r="I14" s="3"/>
      <c r="L14" s="3"/>
      <c r="M14" s="3"/>
    </row>
    <row r="15" spans="1:13" ht="15">
      <c r="A15" s="2" t="s">
        <v>472</v>
      </c>
      <c r="B15" s="92">
        <v>4</v>
      </c>
      <c r="C15" s="92">
        <v>40</v>
      </c>
      <c r="D15" s="4">
        <v>208.68333333286768</v>
      </c>
      <c r="E15" s="4">
        <v>1997.5333333328674</v>
      </c>
      <c r="F15" s="3"/>
      <c r="G15" s="3"/>
      <c r="H15" s="3"/>
      <c r="I15" s="3"/>
      <c r="L15" s="3"/>
      <c r="M15" s="3"/>
    </row>
    <row r="16" spans="1:13" ht="15">
      <c r="A16" s="2" t="s">
        <v>44</v>
      </c>
      <c r="B16" s="92">
        <v>2</v>
      </c>
      <c r="C16" s="92">
        <v>2</v>
      </c>
      <c r="D16" s="4">
        <v>165.15000000712462</v>
      </c>
      <c r="E16" s="4">
        <v>165.15000000712462</v>
      </c>
      <c r="F16" s="3"/>
      <c r="G16" s="3"/>
      <c r="H16" s="3"/>
      <c r="I16" s="3"/>
      <c r="L16" s="3"/>
      <c r="M16" s="3"/>
    </row>
    <row r="17" spans="1:13" ht="15">
      <c r="A17" s="2" t="s">
        <v>2566</v>
      </c>
      <c r="B17" s="92">
        <v>115</v>
      </c>
      <c r="C17" s="92">
        <v>5090</v>
      </c>
      <c r="D17" s="4">
        <v>9077.8666666590307</v>
      </c>
      <c r="E17" s="4">
        <v>444605.88333286613</v>
      </c>
      <c r="F17" s="3"/>
      <c r="G17" s="3"/>
      <c r="H17" s="3"/>
      <c r="I17" s="3"/>
      <c r="L17" s="3"/>
      <c r="M17" s="3"/>
    </row>
    <row r="18" spans="6:9" ht="15">
      <c r="F18" s="3"/>
      <c r="G18" s="3"/>
      <c r="H18" s="3"/>
      <c r="I18" s="3"/>
    </row>
    <row r="19" spans="6:9" ht="15">
      <c r="F19" s="3"/>
      <c r="G19" s="3"/>
      <c r="H19" s="3"/>
      <c r="I19" s="3"/>
    </row>
    <row r="20" spans="6:9" ht="15">
      <c r="F20" s="3"/>
      <c r="G20" s="3"/>
      <c r="H20" s="3"/>
      <c r="I20" s="3"/>
    </row>
    <row r="21" spans="6:12" ht="15">
      <c r="F21" s="3"/>
      <c r="G21" s="3"/>
      <c r="H21" s="3"/>
      <c r="I21" s="3"/>
      <c r="L21" s="3"/>
    </row>
    <row r="22" spans="6:9" ht="15">
      <c r="F22" s="3"/>
      <c r="G22" s="3"/>
      <c r="H22" s="3"/>
      <c r="I22" s="3"/>
    </row>
    <row r="23" spans="6:9" ht="15">
      <c r="F23" s="3"/>
      <c r="G23" s="3"/>
      <c r="H23" s="3"/>
      <c r="I23" s="3"/>
    </row>
    <row r="26" spans="5:7" ht="15">
      <c r="E26" t="s">
        <v>2567</v>
      </c>
      <c r="G26" s="10">
        <v>17138</v>
      </c>
    </row>
    <row r="30" spans="1:9" ht="15">
      <c r="A30" s="19" t="s">
        <v>2557</v>
      </c>
      <c r="B30" s="19" t="s">
        <v>2558</v>
      </c>
      <c r="C30" s="19" t="s">
        <v>2559</v>
      </c>
      <c r="D30" s="19" t="s">
        <v>2560</v>
      </c>
      <c r="E30" s="19" t="s">
        <v>2561</v>
      </c>
      <c r="F30" t="s">
        <v>2562</v>
      </c>
      <c r="G30" t="s">
        <v>2563</v>
      </c>
      <c r="H30" t="s">
        <v>2564</v>
      </c>
      <c r="I30" t="s">
        <v>2565</v>
      </c>
    </row>
    <row r="31" spans="1:11" ht="15">
      <c r="A31" s="20" t="s">
        <v>85</v>
      </c>
      <c r="B31" s="10">
        <v>100</v>
      </c>
      <c r="C31" s="10">
        <v>2115</v>
      </c>
      <c r="D31" s="10">
        <v>10627.950000045821</v>
      </c>
      <c r="E31" s="10">
        <v>227789.58333608578</v>
      </c>
      <c r="F31" s="9">
        <f>D31/B31</f>
        <v>106.27950000045821</v>
      </c>
      <c r="G31" s="9">
        <f>E31/C31</f>
        <v>107.7019306553597</v>
      </c>
      <c r="H31" s="9"/>
      <c r="I31" s="9"/>
      <c r="K31">
        <v>1</v>
      </c>
    </row>
    <row r="32" spans="1:11" ht="15">
      <c r="A32" s="20" t="s">
        <v>27</v>
      </c>
      <c r="B32" s="10">
        <v>91</v>
      </c>
      <c r="C32" s="10">
        <v>8531</v>
      </c>
      <c r="D32" s="10">
        <v>8316.3500000210479</v>
      </c>
      <c r="E32" s="10">
        <v>720160.63333107973</v>
      </c>
      <c r="F32" s="9">
        <f t="shared" si="0" ref="F32:F39">D32/B32</f>
        <v>91.388461538692837</v>
      </c>
      <c r="G32" s="9">
        <f t="shared" si="1" ref="G32:G39">E32/C32</f>
        <v>84.416906966484561</v>
      </c>
      <c r="H32" s="9"/>
      <c r="I32" s="9"/>
      <c r="K32">
        <v>2</v>
      </c>
    </row>
    <row r="33" spans="1:11" ht="15">
      <c r="A33" s="20" t="s">
        <v>33</v>
      </c>
      <c r="B33" s="10">
        <v>86</v>
      </c>
      <c r="C33" s="10">
        <v>7532</v>
      </c>
      <c r="D33" s="10">
        <v>9009.8333333479241</v>
      </c>
      <c r="E33" s="10">
        <v>456439.64998862939</v>
      </c>
      <c r="F33" s="9">
        <f t="shared" si="0"/>
        <v>104.76550387613865</v>
      </c>
      <c r="G33" s="9">
        <f t="shared" si="1"/>
        <v>60.600059743577987</v>
      </c>
      <c r="H33" s="9"/>
      <c r="I33" s="9"/>
      <c r="K33">
        <v>3</v>
      </c>
    </row>
    <row r="34" spans="1:11" ht="15">
      <c r="A34" s="20" t="s">
        <v>92</v>
      </c>
      <c r="B34" s="10">
        <v>65</v>
      </c>
      <c r="C34" s="10">
        <v>394</v>
      </c>
      <c r="D34" s="10">
        <v>3760.133333383128</v>
      </c>
      <c r="E34" s="10">
        <v>26596.716666145949</v>
      </c>
      <c r="F34" s="9">
        <f t="shared" si="0"/>
        <v>57.848205128971202</v>
      </c>
      <c r="G34" s="9">
        <f t="shared" si="1"/>
        <v>67.504357020675002</v>
      </c>
      <c r="H34" s="9"/>
      <c r="I34" s="9"/>
      <c r="K34">
        <v>4</v>
      </c>
    </row>
    <row r="35" spans="1:11" ht="15">
      <c r="A35" s="20" t="s">
        <v>131</v>
      </c>
      <c r="B35" s="10">
        <v>21</v>
      </c>
      <c r="C35" s="10">
        <v>3344</v>
      </c>
      <c r="D35" s="10">
        <v>2486.5166666556615</v>
      </c>
      <c r="E35" s="10">
        <v>436301.19999279734</v>
      </c>
      <c r="F35" s="9">
        <f t="shared" si="0"/>
        <v>118.4055555550315</v>
      </c>
      <c r="G35" s="9">
        <f t="shared" si="1"/>
        <v>130.47284688779826</v>
      </c>
      <c r="H35" s="9"/>
      <c r="I35" s="9"/>
      <c r="K35">
        <v>5</v>
      </c>
    </row>
    <row r="36" spans="1:11" ht="15">
      <c r="A36" s="20" t="s">
        <v>125</v>
      </c>
      <c r="B36" s="10">
        <v>13</v>
      </c>
      <c r="C36" s="10">
        <v>2616</v>
      </c>
      <c r="D36" s="10">
        <v>1013.0500000237953</v>
      </c>
      <c r="E36" s="10">
        <v>142438.15000690869</v>
      </c>
      <c r="F36" s="9">
        <f t="shared" si="0"/>
        <v>77.926923078753489</v>
      </c>
      <c r="G36" s="9">
        <f t="shared" si="1"/>
        <v>54.448834100500264</v>
      </c>
      <c r="H36" s="9"/>
      <c r="I36" s="9"/>
      <c r="K36">
        <v>6</v>
      </c>
    </row>
    <row r="37" spans="1:11" ht="15">
      <c r="A37" s="20" t="s">
        <v>44</v>
      </c>
      <c r="B37" s="10">
        <v>12</v>
      </c>
      <c r="C37" s="10">
        <v>235</v>
      </c>
      <c r="D37" s="10">
        <v>1968.3499999903142</v>
      </c>
      <c r="E37" s="10">
        <v>48759.28333258722</v>
      </c>
      <c r="F37" s="9">
        <f t="shared" si="0"/>
        <v>164.02916666585952</v>
      </c>
      <c r="G37" s="9">
        <f t="shared" si="1"/>
        <v>207.48631205356264</v>
      </c>
      <c r="H37" s="9"/>
      <c r="I37" s="9"/>
      <c r="K37">
        <v>7</v>
      </c>
    </row>
    <row r="38" spans="1:11" ht="15">
      <c r="A38" s="20" t="s">
        <v>472</v>
      </c>
      <c r="B38" s="10">
        <v>7</v>
      </c>
      <c r="C38" s="10">
        <v>33</v>
      </c>
      <c r="D38" s="10">
        <v>765.61666666413657</v>
      </c>
      <c r="E38" s="10">
        <v>7939.4499999994878</v>
      </c>
      <c r="F38" s="9">
        <f t="shared" si="0"/>
        <v>109.37380952344809</v>
      </c>
      <c r="G38" s="9">
        <f t="shared" si="1"/>
        <v>240.58939393937843</v>
      </c>
      <c r="H38" s="9"/>
      <c r="I38" s="9"/>
      <c r="K38">
        <v>8</v>
      </c>
    </row>
    <row r="39" spans="1:9" ht="15">
      <c r="A39" s="21" t="s">
        <v>2566</v>
      </c>
      <c r="B39" s="11">
        <v>395</v>
      </c>
      <c r="C39" s="11">
        <v>24800</v>
      </c>
      <c r="D39" s="11">
        <v>37947.800000131829</v>
      </c>
      <c r="E39" s="11">
        <v>2066424.6666542336</v>
      </c>
      <c r="F39" s="22">
        <f t="shared" si="0"/>
        <v>96.070379747169184</v>
      </c>
      <c r="G39" s="22">
        <f t="shared" si="1"/>
        <v>83.323575268315864</v>
      </c>
      <c r="H39" s="22">
        <f>E39/G26</f>
        <v>120.57560197538999</v>
      </c>
      <c r="I39" s="22">
        <f>C39/G26</f>
        <v>1.447076671723655</v>
      </c>
    </row>
    <row r="40" spans="2:9" ht="15">
      <c r="B40" s="27">
        <f>SUM(B31:B38)</f>
        <v>395</v>
      </c>
      <c r="C40" s="27">
        <f>SUM(C31:C38)</f>
        <v>24800</v>
      </c>
      <c r="D40" s="27">
        <f>SUM(D31:D38)</f>
        <v>37947.800000131829</v>
      </c>
      <c r="E40" s="27">
        <f>SUM(E31:E38)</f>
        <v>2066424.6666542336</v>
      </c>
      <c r="H40" s="9"/>
      <c r="I40" s="9"/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2:T46"/>
  <sheetViews>
    <sheetView workbookViewId="0" topLeftCell="A22">
      <selection pane="topLeft" activeCell="L27" sqref="L27"/>
    </sheetView>
  </sheetViews>
  <sheetFormatPr defaultRowHeight="15"/>
  <cols>
    <col min="1" max="1" width="20" bestFit="1" customWidth="1"/>
    <col min="2" max="2" width="23.2857142857143" bestFit="1" customWidth="1"/>
    <col min="3" max="3" width="30.7142857142857" customWidth="1"/>
    <col min="4" max="4" width="18.7142857142857" customWidth="1"/>
    <col min="5" max="5" width="11.1428571428571" customWidth="1"/>
    <col min="6" max="6" width="11.2857142857143" customWidth="1"/>
    <col min="7" max="7" width="11" customWidth="1"/>
    <col min="8" max="8" width="10.5714285714286" bestFit="1" customWidth="1"/>
    <col min="11" max="12" width="10.5714285714286" bestFit="1" customWidth="1"/>
    <col min="16" max="16" width="15.2857142857143" bestFit="1" customWidth="1"/>
    <col min="18" max="18" width="11.5714285714286" bestFit="1" customWidth="1"/>
    <col min="19" max="19" width="14.2857142857143" bestFit="1" customWidth="1"/>
    <col min="20" max="20" width="15.2857142857143" bestFit="1" customWidth="1"/>
  </cols>
  <sheetData>
    <row r="2" spans="1:2" ht="15">
      <c r="A2" s="1" t="s">
        <v>0</v>
      </c>
      <c r="B2" t="s">
        <v>2555</v>
      </c>
    </row>
    <row r="3" spans="1:2" ht="15">
      <c r="A3" s="1" t="s">
        <v>1</v>
      </c>
      <c r="B3" t="s">
        <v>2555</v>
      </c>
    </row>
    <row r="4" spans="1:2" ht="15">
      <c r="A4" s="1" t="s">
        <v>6</v>
      </c>
      <c r="B4" t="s">
        <v>2555</v>
      </c>
    </row>
    <row r="5" spans="1:2" ht="15">
      <c r="A5" s="1" t="s">
        <v>2</v>
      </c>
      <c r="B5" t="s">
        <v>83</v>
      </c>
    </row>
    <row r="7" spans="2:2" ht="15">
      <c r="B7" s="1" t="s">
        <v>2556</v>
      </c>
    </row>
    <row r="8" spans="1:9" ht="15">
      <c r="A8" s="1" t="s">
        <v>2557</v>
      </c>
      <c r="B8" t="s">
        <v>2558</v>
      </c>
      <c r="C8" t="s">
        <v>2559</v>
      </c>
      <c r="D8" t="s">
        <v>2560</v>
      </c>
      <c r="E8" t="s">
        <v>2561</v>
      </c>
      <c r="F8" t="s">
        <v>2562</v>
      </c>
      <c r="G8" t="s">
        <v>2563</v>
      </c>
      <c r="H8" t="s">
        <v>2564</v>
      </c>
      <c r="I8" t="s">
        <v>2565</v>
      </c>
    </row>
    <row r="9" spans="1:14" ht="15">
      <c r="A9" s="2" t="s">
        <v>27</v>
      </c>
      <c r="B9" s="92">
        <v>61</v>
      </c>
      <c r="C9" s="92">
        <v>1125</v>
      </c>
      <c r="D9" s="4">
        <v>6321.7000000177268</v>
      </c>
      <c r="E9" s="4">
        <v>150972.50000028941</v>
      </c>
      <c r="F9" s="3"/>
      <c r="G9" s="3"/>
      <c r="H9" s="3"/>
      <c r="I9" s="3"/>
      <c r="M9" s="3"/>
      <c r="N9" s="3"/>
    </row>
    <row r="10" spans="1:14" ht="15">
      <c r="A10" s="2" t="s">
        <v>1970</v>
      </c>
      <c r="B10" s="92">
        <v>55</v>
      </c>
      <c r="C10" s="92">
        <v>7098</v>
      </c>
      <c r="D10" s="4">
        <v>40062.049999999988</v>
      </c>
      <c r="E10" s="4">
        <v>6398816.5999999996</v>
      </c>
      <c r="F10" s="3"/>
      <c r="G10" s="3"/>
      <c r="H10" s="3"/>
      <c r="I10" s="3"/>
      <c r="M10" s="3"/>
      <c r="N10" s="3"/>
    </row>
    <row r="11" spans="1:14" ht="15">
      <c r="A11" s="2" t="s">
        <v>33</v>
      </c>
      <c r="B11" s="92">
        <v>49</v>
      </c>
      <c r="C11" s="92">
        <v>8714</v>
      </c>
      <c r="D11" s="4">
        <v>5406.8166666915486</v>
      </c>
      <c r="E11" s="4">
        <v>1238644.0166731023</v>
      </c>
      <c r="F11" s="3"/>
      <c r="G11" s="3"/>
      <c r="H11" s="3"/>
      <c r="I11" s="3"/>
      <c r="M11" s="3"/>
      <c r="N11" s="3"/>
    </row>
    <row r="12" spans="1:14" ht="15">
      <c r="A12" s="2" t="s">
        <v>92</v>
      </c>
      <c r="B12" s="92">
        <v>47</v>
      </c>
      <c r="C12" s="92">
        <v>365</v>
      </c>
      <c r="D12" s="4">
        <v>2435.0000000285295</v>
      </c>
      <c r="E12" s="4">
        <v>11178.58333309077</v>
      </c>
      <c r="F12" s="3"/>
      <c r="G12" s="3"/>
      <c r="H12" s="3"/>
      <c r="I12" s="3"/>
      <c r="M12" s="3"/>
      <c r="N12" s="3"/>
    </row>
    <row r="13" spans="1:14" ht="15">
      <c r="A13" s="2" t="s">
        <v>85</v>
      </c>
      <c r="B13" s="92">
        <v>44</v>
      </c>
      <c r="C13" s="92">
        <v>766</v>
      </c>
      <c r="D13" s="4">
        <v>5873.7833333555609</v>
      </c>
      <c r="E13" s="4">
        <v>83817.333334368494</v>
      </c>
      <c r="F13" s="3"/>
      <c r="G13" s="3"/>
      <c r="H13" s="3"/>
      <c r="I13" s="3"/>
      <c r="M13" s="3"/>
      <c r="N13" s="3"/>
    </row>
    <row r="14" spans="1:14" ht="15">
      <c r="A14" s="2" t="s">
        <v>131</v>
      </c>
      <c r="B14" s="92">
        <v>25</v>
      </c>
      <c r="C14" s="92">
        <v>838</v>
      </c>
      <c r="D14" s="4">
        <v>2968.5166666724099</v>
      </c>
      <c r="E14" s="4">
        <v>142269.78333189854</v>
      </c>
      <c r="F14" s="3"/>
      <c r="G14" s="3"/>
      <c r="H14" s="3"/>
      <c r="I14" s="3"/>
      <c r="M14" s="3"/>
      <c r="N14" s="3"/>
    </row>
    <row r="15" spans="1:14" ht="15">
      <c r="A15" s="2" t="s">
        <v>125</v>
      </c>
      <c r="B15" s="92">
        <v>16</v>
      </c>
      <c r="C15" s="92">
        <v>860</v>
      </c>
      <c r="D15" s="4">
        <v>1245.9833333348856</v>
      </c>
      <c r="E15" s="4">
        <v>62593.766666598836</v>
      </c>
      <c r="F15" s="3"/>
      <c r="G15" s="3"/>
      <c r="H15" s="3"/>
      <c r="I15" s="3"/>
      <c r="M15" s="3"/>
      <c r="N15" s="3"/>
    </row>
    <row r="16" spans="1:14" ht="15">
      <c r="A16" s="2" t="s">
        <v>44</v>
      </c>
      <c r="B16" s="92">
        <v>6</v>
      </c>
      <c r="C16" s="92">
        <v>35</v>
      </c>
      <c r="D16" s="4">
        <v>583.83333332917346</v>
      </c>
      <c r="E16" s="4">
        <v>3488.3833333258826</v>
      </c>
      <c r="F16" s="3"/>
      <c r="G16" s="3"/>
      <c r="H16" s="3"/>
      <c r="I16" s="3"/>
      <c r="M16" s="3"/>
      <c r="N16" s="3"/>
    </row>
    <row r="17" spans="1:14" ht="15">
      <c r="A17" s="2" t="s">
        <v>472</v>
      </c>
      <c r="B17" s="92">
        <v>4</v>
      </c>
      <c r="C17" s="92">
        <v>30</v>
      </c>
      <c r="D17" s="4">
        <v>796.4000000042065</v>
      </c>
      <c r="E17" s="4">
        <v>7970.2333333395582</v>
      </c>
      <c r="F17" s="3"/>
      <c r="G17" s="3"/>
      <c r="H17" s="3"/>
      <c r="I17" s="3"/>
      <c r="M17" s="3"/>
      <c r="N17" s="3"/>
    </row>
    <row r="18" spans="1:14" ht="15">
      <c r="A18" s="2" t="s">
        <v>4461</v>
      </c>
      <c r="B18" s="92">
        <v>3</v>
      </c>
      <c r="C18" s="92">
        <v>5</v>
      </c>
      <c r="D18" s="4">
        <v>200.94999998342246</v>
      </c>
      <c r="E18" s="4">
        <v>318.84999996749684</v>
      </c>
      <c r="F18" s="3"/>
      <c r="G18" s="3"/>
      <c r="H18" s="3"/>
      <c r="I18" s="3"/>
      <c r="M18" s="3"/>
      <c r="N18" s="3"/>
    </row>
    <row r="19" spans="1:9" ht="15">
      <c r="A19" s="2" t="s">
        <v>21</v>
      </c>
      <c r="B19" s="92">
        <v>2</v>
      </c>
      <c r="C19" s="92">
        <v>2</v>
      </c>
      <c r="D19" s="4">
        <v>131.09999999999999</v>
      </c>
      <c r="E19" s="4">
        <v>131.09999999999999</v>
      </c>
      <c r="F19" s="3"/>
      <c r="G19" s="3"/>
      <c r="H19" s="3"/>
      <c r="I19" s="3"/>
    </row>
    <row r="20" spans="1:9" ht="15">
      <c r="A20" s="2" t="s">
        <v>2644</v>
      </c>
      <c r="B20" s="92">
        <v>1</v>
      </c>
      <c r="C20" s="92">
        <v>1</v>
      </c>
      <c r="D20" s="4">
        <v>327.98333333333335</v>
      </c>
      <c r="E20" s="4">
        <v>327.98333333333335</v>
      </c>
      <c r="F20" s="3"/>
      <c r="G20" s="3"/>
      <c r="H20" s="3"/>
      <c r="I20" s="3"/>
    </row>
    <row r="21" spans="1:9" ht="15">
      <c r="A21" s="2" t="s">
        <v>165</v>
      </c>
      <c r="B21" s="92">
        <v>1</v>
      </c>
      <c r="C21" s="92">
        <v>1860</v>
      </c>
      <c r="D21" s="4">
        <v>22.449999998789281</v>
      </c>
      <c r="E21" s="4">
        <v>41756.999997748062</v>
      </c>
      <c r="F21" s="3"/>
      <c r="G21" s="3"/>
      <c r="H21" s="3"/>
      <c r="I21" s="3"/>
    </row>
    <row r="22" spans="1:9" ht="15">
      <c r="A22" s="2" t="s">
        <v>2566</v>
      </c>
      <c r="B22" s="92">
        <v>314</v>
      </c>
      <c r="C22" s="92">
        <v>21699</v>
      </c>
      <c r="D22" s="4">
        <v>66376.566666749583</v>
      </c>
      <c r="E22" s="4">
        <v>8142286.1333370619</v>
      </c>
      <c r="F22" s="3"/>
      <c r="G22" s="3"/>
      <c r="H22" s="3"/>
      <c r="I22" s="3"/>
    </row>
    <row r="23" spans="6:9" ht="15">
      <c r="F23" s="3"/>
      <c r="G23" s="3"/>
      <c r="H23" s="3"/>
      <c r="I23" s="3"/>
    </row>
    <row r="26" spans="4:7" ht="15">
      <c r="D26" t="s">
        <v>2568</v>
      </c>
      <c r="G26" s="10">
        <v>12242</v>
      </c>
    </row>
    <row r="31" spans="1:9" ht="15">
      <c r="A31" s="19" t="s">
        <v>2557</v>
      </c>
      <c r="B31" s="19" t="s">
        <v>2558</v>
      </c>
      <c r="C31" s="19" t="s">
        <v>2559</v>
      </c>
      <c r="D31" s="19" t="s">
        <v>2560</v>
      </c>
      <c r="E31" s="19" t="s">
        <v>2561</v>
      </c>
      <c r="F31" t="s">
        <v>2562</v>
      </c>
      <c r="G31" t="s">
        <v>2563</v>
      </c>
      <c r="H31" t="s">
        <v>2564</v>
      </c>
      <c r="I31" t="s">
        <v>2565</v>
      </c>
    </row>
    <row r="32" spans="1:12" ht="15">
      <c r="A32" s="20" t="s">
        <v>27</v>
      </c>
      <c r="B32" s="10">
        <v>285</v>
      </c>
      <c r="C32" s="10">
        <v>15223</v>
      </c>
      <c r="D32" s="10">
        <v>25819.59999998915</v>
      </c>
      <c r="E32" s="10">
        <v>1184069.4333218469</v>
      </c>
      <c r="F32" s="9">
        <f>D32/B32</f>
        <v>90.595087719260178</v>
      </c>
      <c r="G32" s="9">
        <f>E32/C32</f>
        <v>77.781608968130257</v>
      </c>
      <c r="H32" s="9"/>
      <c r="I32" s="9"/>
      <c r="J32" s="12">
        <v>1</v>
      </c>
      <c r="K32" s="12">
        <v>1</v>
      </c>
      <c r="L32" s="12"/>
    </row>
    <row r="33" spans="1:10" ht="15">
      <c r="A33" s="20" t="s">
        <v>213</v>
      </c>
      <c r="B33" s="10">
        <v>244</v>
      </c>
      <c r="C33" s="10">
        <v>18434</v>
      </c>
      <c r="D33" s="10">
        <v>134911.2666665751</v>
      </c>
      <c r="E33" s="10">
        <v>6002435.0833009118</v>
      </c>
      <c r="F33" s="9">
        <f t="shared" si="0" ref="F33:F44">D33/B33</f>
        <v>552.91502732202912</v>
      </c>
      <c r="G33" s="9">
        <f t="shared" si="1" ref="G33:G44">E33/C33</f>
        <v>325.61761328528326</v>
      </c>
      <c r="H33" s="9"/>
      <c r="I33" s="9"/>
      <c r="J33">
        <v>2</v>
      </c>
    </row>
    <row r="34" spans="1:20" ht="15">
      <c r="A34" s="20" t="s">
        <v>92</v>
      </c>
      <c r="B34" s="10">
        <v>98</v>
      </c>
      <c r="C34" s="10">
        <v>412</v>
      </c>
      <c r="D34" s="10">
        <v>6591.7333333322313</v>
      </c>
      <c r="E34" s="10">
        <v>28759.416666871402</v>
      </c>
      <c r="F34" s="9">
        <f t="shared" si="0"/>
        <v>67.262585034002356</v>
      </c>
      <c r="G34" s="9">
        <f t="shared" si="1"/>
        <v>69.804409385610199</v>
      </c>
      <c r="H34" s="9"/>
      <c r="I34" s="9"/>
      <c r="J34" s="12">
        <v>3</v>
      </c>
      <c r="P34" s="9"/>
      <c r="R34" s="9"/>
      <c r="S34" s="12"/>
      <c r="T34" s="12"/>
    </row>
    <row r="35" spans="1:10" ht="15">
      <c r="A35" s="20" t="s">
        <v>131</v>
      </c>
      <c r="B35" s="10">
        <v>81</v>
      </c>
      <c r="C35" s="10">
        <v>1761</v>
      </c>
      <c r="D35" s="10">
        <v>8414.8833332955837</v>
      </c>
      <c r="E35" s="10">
        <v>186708.00000102608</v>
      </c>
      <c r="F35" s="9">
        <f t="shared" si="0"/>
        <v>103.88744855920474</v>
      </c>
      <c r="G35" s="9">
        <f t="shared" si="1"/>
        <v>106.02385008576155</v>
      </c>
      <c r="H35" s="9"/>
      <c r="I35" s="9"/>
      <c r="J35">
        <v>4</v>
      </c>
    </row>
    <row r="36" spans="1:10" ht="15">
      <c r="A36" s="20" t="s">
        <v>33</v>
      </c>
      <c r="B36" s="10">
        <v>65</v>
      </c>
      <c r="C36" s="10">
        <v>471</v>
      </c>
      <c r="D36" s="10">
        <v>7958.1999999820255</v>
      </c>
      <c r="E36" s="10">
        <v>48328.416665646946</v>
      </c>
      <c r="F36" s="9">
        <f t="shared" si="0"/>
        <v>122.43384615356962</v>
      </c>
      <c r="G36" s="9">
        <f t="shared" si="1"/>
        <v>102.60810332409118</v>
      </c>
      <c r="H36" s="9"/>
      <c r="I36" s="9"/>
      <c r="J36" s="12">
        <v>5</v>
      </c>
    </row>
    <row r="37" spans="1:10" ht="15">
      <c r="A37" s="20" t="s">
        <v>85</v>
      </c>
      <c r="B37" s="10">
        <v>63</v>
      </c>
      <c r="C37" s="10">
        <v>2758</v>
      </c>
      <c r="D37" s="10">
        <v>4436.0500000440516</v>
      </c>
      <c r="E37" s="10">
        <v>271347.76666623889</v>
      </c>
      <c r="F37" s="9">
        <f t="shared" si="0"/>
        <v>70.413492064191288</v>
      </c>
      <c r="G37" s="9">
        <f t="shared" si="1"/>
        <v>98.385702199506483</v>
      </c>
      <c r="H37" s="9"/>
      <c r="I37" s="9"/>
      <c r="J37">
        <v>6</v>
      </c>
    </row>
    <row r="38" spans="1:10" ht="15">
      <c r="A38" s="20" t="s">
        <v>44</v>
      </c>
      <c r="B38" s="10">
        <v>63</v>
      </c>
      <c r="C38" s="10">
        <v>2131</v>
      </c>
      <c r="D38" s="10">
        <v>7983.7666666111909</v>
      </c>
      <c r="E38" s="10">
        <v>362214.76666752482</v>
      </c>
      <c r="F38" s="9">
        <f t="shared" si="0"/>
        <v>126.72645502557445</v>
      </c>
      <c r="G38" s="9">
        <f t="shared" si="1"/>
        <v>169.97408102652503</v>
      </c>
      <c r="H38" s="9"/>
      <c r="I38" s="9"/>
      <c r="J38" s="12">
        <v>7</v>
      </c>
    </row>
    <row r="39" spans="1:10" ht="15">
      <c r="A39" s="20" t="s">
        <v>1970</v>
      </c>
      <c r="B39" s="10">
        <v>49</v>
      </c>
      <c r="C39" s="10">
        <v>3373</v>
      </c>
      <c r="D39" s="10">
        <v>5995.9666666737758</v>
      </c>
      <c r="E39" s="10">
        <v>458073.13334092498</v>
      </c>
      <c r="F39" s="9">
        <f t="shared" si="0"/>
        <v>122.36666666681175</v>
      </c>
      <c r="G39" s="9">
        <f t="shared" si="1"/>
        <v>135.80585038272309</v>
      </c>
      <c r="H39" s="9"/>
      <c r="I39" s="9"/>
      <c r="J39">
        <v>8</v>
      </c>
    </row>
    <row r="40" spans="1:10" ht="15">
      <c r="A40" s="20" t="s">
        <v>472</v>
      </c>
      <c r="B40" s="10">
        <v>29</v>
      </c>
      <c r="C40" s="10">
        <v>1661</v>
      </c>
      <c r="D40" s="10">
        <v>4096.2666666589212</v>
      </c>
      <c r="E40" s="10">
        <v>181985.74999772944</v>
      </c>
      <c r="F40" s="9">
        <f t="shared" si="0"/>
        <v>141.25057471237659</v>
      </c>
      <c r="G40" s="9">
        <f t="shared" si="1"/>
        <v>109.56396748809719</v>
      </c>
      <c r="H40" s="9"/>
      <c r="I40" s="9"/>
      <c r="J40" s="12">
        <v>9</v>
      </c>
    </row>
    <row r="41" spans="1:10" ht="15">
      <c r="A41" s="20" t="s">
        <v>125</v>
      </c>
      <c r="B41" s="10">
        <v>23</v>
      </c>
      <c r="C41" s="10">
        <v>1879</v>
      </c>
      <c r="D41" s="10">
        <v>1997.0166666735895</v>
      </c>
      <c r="E41" s="10">
        <v>300479.83333338518</v>
      </c>
      <c r="F41" s="9">
        <f t="shared" si="0"/>
        <v>86.826811594503894</v>
      </c>
      <c r="G41" s="9">
        <f t="shared" si="1"/>
        <v>159.91475962394102</v>
      </c>
      <c r="H41" s="9"/>
      <c r="I41" s="9"/>
      <c r="J41">
        <v>10</v>
      </c>
    </row>
    <row r="42" spans="1:10" ht="15">
      <c r="A42" s="20" t="s">
        <v>21</v>
      </c>
      <c r="B42" s="10">
        <v>10</v>
      </c>
      <c r="C42" s="10">
        <v>2066</v>
      </c>
      <c r="D42" s="10">
        <v>273.9000000001397</v>
      </c>
      <c r="E42" s="10">
        <v>47489.766673649428</v>
      </c>
      <c r="F42" s="9">
        <f t="shared" si="0"/>
        <v>27.39000000001397</v>
      </c>
      <c r="G42" s="9">
        <f t="shared" si="1"/>
        <v>22.986334304767389</v>
      </c>
      <c r="H42" s="9"/>
      <c r="I42" s="9"/>
      <c r="J42" s="12">
        <v>11</v>
      </c>
    </row>
    <row r="43" spans="1:10" ht="15">
      <c r="A43" s="20" t="s">
        <v>1</v>
      </c>
      <c r="B43" s="10">
        <v>1</v>
      </c>
      <c r="C43" s="10">
        <v>1002</v>
      </c>
      <c r="D43" s="10">
        <v>192.43333333753981</v>
      </c>
      <c r="E43" s="10">
        <v>192818.20000421489</v>
      </c>
      <c r="F43" s="9">
        <f t="shared" si="0"/>
        <v>192.43333333753981</v>
      </c>
      <c r="G43" s="9">
        <f t="shared" si="1"/>
        <v>192.43333333753981</v>
      </c>
      <c r="H43" s="9"/>
      <c r="I43" s="9"/>
      <c r="J43">
        <v>12</v>
      </c>
    </row>
    <row r="44" spans="1:9" ht="15">
      <c r="A44" s="21" t="s">
        <v>2566</v>
      </c>
      <c r="B44" s="11">
        <v>1011</v>
      </c>
      <c r="C44" s="11">
        <v>51171</v>
      </c>
      <c r="D44" s="11">
        <v>208671.0833331733</v>
      </c>
      <c r="E44" s="11">
        <v>9264709.566639971</v>
      </c>
      <c r="F44" s="22">
        <f t="shared" si="0"/>
        <v>206.40067589829209</v>
      </c>
      <c r="G44" s="22">
        <f t="shared" si="1"/>
        <v>181.05390878896193</v>
      </c>
      <c r="H44" s="22">
        <f>E44/G26</f>
        <v>756.79705657898796</v>
      </c>
      <c r="I44" s="22">
        <f>C44/G26</f>
        <v>4.1799542558405491</v>
      </c>
    </row>
    <row r="45" spans="2:13" ht="15">
      <c r="B45" s="27">
        <f>SUM(B32:B43)</f>
        <v>1011</v>
      </c>
      <c r="C45" s="27">
        <f>SUM(C32:C43)</f>
        <v>51171</v>
      </c>
      <c r="D45" s="27">
        <f>SUM(D32:D43)</f>
        <v>208671.0833331733</v>
      </c>
      <c r="E45" s="27">
        <f>SUM(E32:E43)</f>
        <v>9264709.566639971</v>
      </c>
      <c r="F45" s="9"/>
      <c r="G45" s="9"/>
      <c r="K45" s="9"/>
      <c r="L45" s="9"/>
      <c r="M45" s="9"/>
    </row>
    <row r="46" spans="6:8" ht="15">
      <c r="F46" s="9"/>
      <c r="G46" s="9"/>
      <c r="H46" s="9"/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1.xml" /></Relationships>
</file>

<file path=customXml/_rels/item2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2.xml" /></Relationships>
</file>

<file path=customXml/_rels/item3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3.xml" 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CCA2ED36C1B59478AAB1282F80FDD3F" ma:contentTypeVersion="2" ma:contentTypeDescription="Create a new document." ma:contentTypeScope="" ma:versionID="87bf13c603125a789edcb07b81b38565">
  <xsd:schema xmlns:xsd="http://www.w3.org/2001/XMLSchema" xmlns:xs="http://www.w3.org/2001/XMLSchema" xmlns:p="http://schemas.microsoft.com/office/2006/metadata/properties" xmlns:ns2="fa0576d1-80e8-4ef1-ac14-2bd075900e7d" targetNamespace="http://schemas.microsoft.com/office/2006/metadata/properties" ma:root="true" ma:fieldsID="b51de054c8337680f82e5ae69be0ac94" ns2:_="">
    <xsd:import namespace="fa0576d1-80e8-4ef1-ac14-2bd075900e7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a0576d1-80e8-4ef1-ac14-2bd075900e7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��< ? x m l   v e r s i o n = " 1 . 0 "   e n c o d i n g = " u t f - 1 6 " ? >  
 < p r o p e r t i e s   x m l n s = " h t t p : / / w w w . i m a n a g e . c o m / w o r k / x m l s c h e m a " >  
     < d o c u m e n t i d > A C T I V E ! 1 5 0 6 5 4 1 4 . 1 < / d o c u m e n t i d >  
     < s e n d e r i d > K E A B E T < / s e n d e r i d >  
     < s e n d e r e m a i l > B K E A T I N G @ G U N S T E R . C O M < / s e n d e r e m a i l >  
     < l a s t m o d i f i e d > 2 0 2 2 - 0 4 - 1 2 T 1 4 : 4 9 : 2 6 . 0 0 0 0 0 0 0 - 0 4 : 0 0 < / l a s t m o d i f i e d >  
     < d a t a b a s e > A C T I V E < / d a t a b a s e >  
 < / p r o p e r t i e s > 
</file>

<file path=customXml/itemProps1.xml><?xml version="1.0" encoding="utf-8"?>
<ds:datastoreItem xmlns:ds="http://schemas.openxmlformats.org/officeDocument/2006/customXml" ds:itemID="{E8E539B4-9F9D-4172-86EA-EA12F258823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D54F998-A0D7-4087-8894-E4866A9F2B2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a0576d1-80e8-4ef1-ac14-2bd075900e7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6602C7B-0FBB-4007-B122-4A33310B7CEF}">
  <ds:schemaRefs>
    <ds:schemaRef ds:uri="http://schemas.microsoft.com/office/infopath/2007/PartnerControls"/>
    <ds:schemaRef ds:uri="http://www.w3.org/XML/1998/namespace"/>
    <ds:schemaRef ds:uri="http://schemas.microsoft.com/office/2006/documentManagement/types"/>
    <ds:schemaRef ds:uri="http://purl.org/dc/dcmitype/"/>
    <ds:schemaRef ds:uri="http://purl.org/dc/elements/1.1/"/>
    <ds:schemaRef ds:uri="http://schemas.openxmlformats.org/package/2006/metadata/core-properties"/>
    <ds:schemaRef ds:uri="fa0576d1-80e8-4ef1-ac14-2bd075900e7d"/>
    <ds:schemaRef ds:uri="http://schemas.microsoft.com/office/2006/metadata/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ScaleCrop>false</ScaleCrop>
  <HeadingPairs>
    <vt:vector size="2" baseType="variant">
      <vt:variant>
        <vt:lpstr>Worksheets</vt:lpstr>
      </vt:variant>
      <vt:variant>
        <vt:i4>29</vt:i4>
      </vt:variant>
    </vt:vector>
  </HeadingPairs>
  <TitlesOfParts>
    <vt:vector size="29" baseType="lpstr">
      <vt:lpstr>Mine</vt:lpstr>
      <vt:lpstr>Combined Outages</vt:lpstr>
      <vt:lpstr>NW TOP 5</vt:lpstr>
      <vt:lpstr>NE TOP 5</vt:lpstr>
      <vt:lpstr>Sheet3</vt:lpstr>
      <vt:lpstr>Sheet2</vt:lpstr>
      <vt:lpstr>FB BY CAUSE ACTUAL</vt:lpstr>
      <vt:lpstr>FB BY CAUSE ADJUSTED</vt:lpstr>
      <vt:lpstr>MAR BY CAUSE ACTUAL</vt:lpstr>
      <vt:lpstr>MAR BY CAUSE ADJUSTED</vt:lpstr>
      <vt:lpstr>COMBINED BY CAUSE ACTUAL</vt:lpstr>
      <vt:lpstr>COMBINED BY CAUSE ADJUSTED</vt:lpstr>
      <vt:lpstr>FB RELIABILITY BY FDR ACTUAL</vt:lpstr>
      <vt:lpstr>FB RELIABILITY BY FDR ADJUST</vt:lpstr>
      <vt:lpstr>MAR RELIABILITY BY FDR ACTUAL</vt:lpstr>
      <vt:lpstr>MAR RELIABILITY BY FDR ADJUSTED</vt:lpstr>
      <vt:lpstr>FB EXCLUDED EVENTS</vt:lpstr>
      <vt:lpstr>MAR EXCLUDED EVENTS</vt:lpstr>
      <vt:lpstr>COMBINED VEG RELIABILITY</vt:lpstr>
      <vt:lpstr>COMBINED OH &amp; UG REL</vt:lpstr>
      <vt:lpstr>FB OH REL BY FEEDER</vt:lpstr>
      <vt:lpstr>FB UG REL BY FEEDER</vt:lpstr>
      <vt:lpstr>MAR OH REL BY FEEDER</vt:lpstr>
      <vt:lpstr>MAR UG REL BY FEEDER</vt:lpstr>
      <vt:lpstr>FB 3% List</vt:lpstr>
      <vt:lpstr>MAR 3% List</vt:lpstr>
      <vt:lpstr>Combined 3% FEEDER LIST</vt:lpstr>
      <vt:lpstr>Combined Vegetation Data</vt:lpstr>
      <vt:lpstr>Sheet1</vt:lpstr>
    </vt:vector>
  </TitlesOfParts>
  <Template/>
  <Manager/>
  <Company/>
  <LinksUpToDate>false</LinksUpToDate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category/>
</cp:coreProperties>
</file>